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2"/>
  <workbookPr/>
  <mc:AlternateContent xmlns:mc="http://schemas.openxmlformats.org/markup-compatibility/2006">
    <mc:Choice Requires="x15">
      <x15ac:absPath xmlns:x15ac="http://schemas.microsoft.com/office/spreadsheetml/2010/11/ac" url="https://bitspilaniac-my.sharepoint.com/personal/f20220672_pilani_bits-pilani_ac_in/Documents/"/>
    </mc:Choice>
  </mc:AlternateContent>
  <xr:revisionPtr revIDLastSave="0" documentId="8_{E13DE1F3-02B6-40FA-826E-EE3F0EE37E54}" xr6:coauthVersionLast="47" xr6:coauthVersionMax="47" xr10:uidLastSave="{00000000-0000-0000-0000-000000000000}"/>
  <bookViews>
    <workbookView xWindow="-108" yWindow="-108" windowWidth="23256" windowHeight="12456" firstSheet="4" activeTab="1" xr2:uid="{004FC7EB-2B6E-4594-83FE-1541072DEB58}"/>
  </bookViews>
  <sheets>
    <sheet name="NIFTY50" sheetId="4" state="hidden" r:id="rId1"/>
    <sheet name="RFR" sheetId="16" r:id="rId2"/>
    <sheet name="UBL" sheetId="2" r:id="rId3"/>
    <sheet name="UBL regression" sheetId="8" r:id="rId4"/>
    <sheet name="RADICO" sheetId="3" r:id="rId5"/>
    <sheet name="RADICO regression" sheetId="9" r:id="rId6"/>
    <sheet name="UNITEDSPR" sheetId="14" r:id="rId7"/>
    <sheet name="UNITEDSPR regression" sheetId="15" r:id="rId8"/>
    <sheet name="Bottom up BETA" sheetId="11" r:id="rId9"/>
    <sheet name="Ind Bond yields " sheetId="13" state="hidden" r:id="rId10"/>
    <sheet name="Default spread" sheetId="17" r:id="rId11"/>
    <sheet name="Relative SD" sheetId="19" r:id="rId12"/>
    <sheet name="Cost of Debt" sheetId="20" r:id="rId13"/>
    <sheet name="Cost of Equity" sheetId="22" r:id="rId14"/>
    <sheet name="WACC" sheetId="21" r:id="rId15"/>
    <sheet name="Growth Rate" sheetId="25" r:id="rId16"/>
    <sheet name="FCFF" sheetId="26" r:id="rId17"/>
  </sheets>
  <definedNames>
    <definedName name="_xlnm._FilterDatabase" localSheetId="11" hidden="1">'Relative SD'!$AJ$2:$AL$3891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" i="22" l="1"/>
  <c r="D5" i="22"/>
  <c r="D4" i="22"/>
  <c r="L13" i="26"/>
  <c r="F8" i="20"/>
  <c r="B3" i="20"/>
  <c r="AO3" i="19"/>
  <c r="AN3" i="19"/>
  <c r="AB3746" i="19"/>
  <c r="AB3568" i="19"/>
  <c r="AB3518" i="19"/>
  <c r="AB3489" i="19"/>
  <c r="AB3441" i="19"/>
  <c r="AB2700" i="19"/>
  <c r="AB2503" i="19"/>
  <c r="AB2435" i="19"/>
  <c r="AB1697" i="19"/>
  <c r="AB1286" i="19"/>
  <c r="AB1058" i="19"/>
  <c r="AB962" i="19"/>
  <c r="AB841" i="19"/>
  <c r="AB676" i="19"/>
  <c r="AB546" i="19"/>
  <c r="AB507" i="19"/>
  <c r="AB27" i="19"/>
  <c r="X5" i="17"/>
  <c r="W7" i="11"/>
  <c r="W17" i="11"/>
  <c r="Z5" i="11"/>
  <c r="Y5" i="11"/>
  <c r="X5" i="11"/>
  <c r="W5" i="11"/>
  <c r="P873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H1102" i="11"/>
  <c r="H1103" i="11"/>
  <c r="H1104" i="11"/>
  <c r="H1105" i="11"/>
  <c r="H1106" i="11"/>
  <c r="H1107" i="11"/>
  <c r="H1108" i="11"/>
  <c r="H1109" i="11"/>
  <c r="H1110" i="11"/>
  <c r="H1111" i="11"/>
  <c r="H1112" i="11"/>
  <c r="H1113" i="11"/>
  <c r="H1114" i="11"/>
  <c r="H1115" i="11"/>
  <c r="H1116" i="11"/>
  <c r="H1117" i="11"/>
  <c r="H1118" i="11"/>
  <c r="H1119" i="11"/>
  <c r="H1120" i="11"/>
  <c r="H1121" i="11"/>
  <c r="H1122" i="11"/>
  <c r="H1123" i="11"/>
  <c r="H1124" i="11"/>
  <c r="H1125" i="11"/>
  <c r="H1126" i="11"/>
  <c r="H1127" i="11"/>
  <c r="H1128" i="11"/>
  <c r="H1129" i="11"/>
  <c r="H1130" i="11"/>
  <c r="H1131" i="11"/>
  <c r="H1132" i="11"/>
  <c r="H1133" i="11"/>
  <c r="H1134" i="11"/>
  <c r="H1135" i="11"/>
  <c r="H1136" i="11"/>
  <c r="H1137" i="11"/>
  <c r="H1138" i="11"/>
  <c r="H1139" i="11"/>
  <c r="H1140" i="11"/>
  <c r="H1141" i="11"/>
  <c r="H1142" i="11"/>
  <c r="H1143" i="11"/>
  <c r="H1144" i="11"/>
  <c r="H1145" i="11"/>
  <c r="H1146" i="11"/>
  <c r="H1147" i="11"/>
  <c r="H1148" i="11"/>
  <c r="H1149" i="11"/>
  <c r="H1150" i="11"/>
  <c r="H1151" i="11"/>
  <c r="H1152" i="11"/>
  <c r="H1153" i="11"/>
  <c r="H1154" i="11"/>
  <c r="H1155" i="11"/>
  <c r="H1156" i="11"/>
  <c r="H1157" i="11"/>
  <c r="H1158" i="11"/>
  <c r="H1159" i="11"/>
  <c r="H1160" i="11"/>
  <c r="H1161" i="11"/>
  <c r="H1162" i="11"/>
  <c r="H1163" i="11"/>
  <c r="H1164" i="11"/>
  <c r="H1165" i="11"/>
  <c r="H1166" i="11"/>
  <c r="H1167" i="11"/>
  <c r="H1168" i="11"/>
  <c r="H1169" i="11"/>
  <c r="H1170" i="11"/>
  <c r="H1171" i="11"/>
  <c r="H1172" i="11"/>
  <c r="H1173" i="11"/>
  <c r="H1174" i="11"/>
  <c r="H1175" i="11"/>
  <c r="H1176" i="11"/>
  <c r="H1177" i="11"/>
  <c r="H1178" i="11"/>
  <c r="H1179" i="11"/>
  <c r="H1180" i="11"/>
  <c r="H1181" i="11"/>
  <c r="H1182" i="11"/>
  <c r="H1183" i="11"/>
  <c r="H1184" i="11"/>
  <c r="H1185" i="11"/>
  <c r="H1186" i="11"/>
  <c r="H1187" i="11"/>
  <c r="H1188" i="11"/>
  <c r="H1189" i="11"/>
  <c r="H1190" i="11"/>
  <c r="H1191" i="11"/>
  <c r="H1192" i="11"/>
  <c r="H1193" i="11"/>
  <c r="H1194" i="11"/>
  <c r="H1195" i="11"/>
  <c r="H1196" i="11"/>
  <c r="H1197" i="11"/>
  <c r="H1198" i="11"/>
  <c r="H1199" i="11"/>
  <c r="H1200" i="11"/>
  <c r="H1201" i="11"/>
  <c r="H1202" i="11"/>
  <c r="H1203" i="11"/>
  <c r="H1204" i="11"/>
  <c r="H1205" i="11"/>
  <c r="H1206" i="11"/>
  <c r="H1207" i="11"/>
  <c r="H1208" i="11"/>
  <c r="H1209" i="11"/>
  <c r="H1210" i="11"/>
  <c r="H1211" i="11"/>
  <c r="H1212" i="11"/>
  <c r="H1213" i="11"/>
  <c r="H1214" i="11"/>
  <c r="H1215" i="11"/>
  <c r="H1216" i="11"/>
  <c r="H1217" i="11"/>
  <c r="H1218" i="11"/>
  <c r="H1219" i="11"/>
  <c r="H1220" i="11"/>
  <c r="H1221" i="11"/>
  <c r="H1222" i="11"/>
  <c r="H1223" i="11"/>
  <c r="H1224" i="11"/>
  <c r="H1225" i="11"/>
  <c r="H1226" i="11"/>
  <c r="H1227" i="11"/>
  <c r="H1228" i="11"/>
  <c r="H1229" i="11"/>
  <c r="H1230" i="11"/>
  <c r="H1231" i="11"/>
  <c r="H1232" i="11"/>
  <c r="H1233" i="11"/>
  <c r="H1234" i="11"/>
  <c r="H1235" i="11"/>
  <c r="H1236" i="11"/>
  <c r="H1237" i="11"/>
  <c r="H1238" i="11"/>
  <c r="H1239" i="11"/>
  <c r="H1240" i="11"/>
  <c r="H1241" i="11"/>
  <c r="H1242" i="11"/>
  <c r="H1243" i="11"/>
  <c r="H1244" i="11"/>
  <c r="H1245" i="11"/>
  <c r="H1246" i="11"/>
  <c r="H1247" i="11"/>
  <c r="H1248" i="11"/>
  <c r="H1249" i="11"/>
  <c r="H1250" i="11"/>
  <c r="H1251" i="11"/>
  <c r="H1252" i="11"/>
  <c r="H1253" i="11"/>
  <c r="H1254" i="11"/>
  <c r="H1255" i="11"/>
  <c r="H1256" i="11"/>
  <c r="H1257" i="11"/>
  <c r="H1258" i="11"/>
  <c r="H1259" i="11"/>
  <c r="H1260" i="11"/>
  <c r="H1261" i="11"/>
  <c r="H1262" i="11"/>
  <c r="H1263" i="11"/>
  <c r="H1264" i="11"/>
  <c r="H1265" i="11"/>
  <c r="H1266" i="11"/>
  <c r="H1267" i="11"/>
  <c r="H1268" i="11"/>
  <c r="H1269" i="11"/>
  <c r="H1270" i="11"/>
  <c r="H1271" i="11"/>
  <c r="H1272" i="11"/>
  <c r="H1273" i="11"/>
  <c r="H1274" i="11"/>
  <c r="H1275" i="11"/>
  <c r="H1276" i="11"/>
  <c r="H1277" i="11"/>
  <c r="H1278" i="11"/>
  <c r="H1279" i="11"/>
  <c r="H1280" i="11"/>
  <c r="H1281" i="11"/>
  <c r="H1282" i="11"/>
  <c r="H1283" i="11"/>
  <c r="H1284" i="11"/>
  <c r="H1285" i="11"/>
  <c r="H1286" i="11"/>
  <c r="H1287" i="11"/>
  <c r="H1288" i="11"/>
  <c r="H1289" i="11"/>
  <c r="H1290" i="11"/>
  <c r="H1291" i="11"/>
  <c r="H1292" i="11"/>
  <c r="H1293" i="11"/>
  <c r="H1294" i="11"/>
  <c r="H1295" i="11"/>
  <c r="H1296" i="11"/>
  <c r="H1297" i="11"/>
  <c r="H1298" i="11"/>
  <c r="H1299" i="11"/>
  <c r="H1300" i="11"/>
  <c r="H1301" i="11"/>
  <c r="H1302" i="11"/>
  <c r="H1303" i="11"/>
  <c r="H1304" i="11"/>
  <c r="H1305" i="11"/>
  <c r="H1306" i="11"/>
  <c r="H1307" i="11"/>
  <c r="H1308" i="11"/>
  <c r="H1309" i="11"/>
  <c r="H1310" i="11"/>
  <c r="H1311" i="11"/>
  <c r="H1312" i="11"/>
  <c r="H1313" i="11"/>
  <c r="H1314" i="11"/>
  <c r="H1315" i="11"/>
  <c r="H1316" i="11"/>
  <c r="H1317" i="11"/>
  <c r="H1318" i="11"/>
  <c r="H1319" i="11"/>
  <c r="H1320" i="11"/>
  <c r="H1321" i="11"/>
  <c r="H1322" i="11"/>
  <c r="H1323" i="11"/>
  <c r="H1324" i="11"/>
  <c r="H1325" i="11"/>
  <c r="H1326" i="11"/>
  <c r="H1327" i="11"/>
  <c r="H1328" i="11"/>
  <c r="H1329" i="11"/>
  <c r="H1330" i="11"/>
  <c r="H1331" i="11"/>
  <c r="H1332" i="11"/>
  <c r="H1333" i="11"/>
  <c r="H1334" i="11"/>
  <c r="H1335" i="11"/>
  <c r="H1336" i="11"/>
  <c r="H1337" i="11"/>
  <c r="H1338" i="11"/>
  <c r="H1339" i="11"/>
  <c r="H1340" i="11"/>
  <c r="H1341" i="11"/>
  <c r="H1342" i="11"/>
  <c r="H1343" i="11"/>
  <c r="H1344" i="11"/>
  <c r="H1345" i="11"/>
  <c r="H1346" i="11"/>
  <c r="H1347" i="11"/>
  <c r="H1348" i="11"/>
  <c r="H1349" i="11"/>
  <c r="H1350" i="11"/>
  <c r="H1351" i="11"/>
  <c r="H1352" i="11"/>
  <c r="H1353" i="11"/>
  <c r="H1354" i="11"/>
  <c r="H1355" i="11"/>
  <c r="H1356" i="11"/>
  <c r="H1357" i="11"/>
  <c r="H1358" i="11"/>
  <c r="H1359" i="11"/>
  <c r="H1360" i="11"/>
  <c r="H1361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90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570" i="11"/>
  <c r="L571" i="11"/>
  <c r="L572" i="11"/>
  <c r="L573" i="11"/>
  <c r="L574" i="11"/>
  <c r="L575" i="11"/>
  <c r="L576" i="11"/>
  <c r="L577" i="11"/>
  <c r="L578" i="11"/>
  <c r="L579" i="11"/>
  <c r="L580" i="1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0" i="11"/>
  <c r="L631" i="11"/>
  <c r="L632" i="11"/>
  <c r="L633" i="11"/>
  <c r="L634" i="11"/>
  <c r="L635" i="11"/>
  <c r="L636" i="11"/>
  <c r="L637" i="11"/>
  <c r="L638" i="11"/>
  <c r="L639" i="11"/>
  <c r="L640" i="11"/>
  <c r="L641" i="11"/>
  <c r="L642" i="11"/>
  <c r="L643" i="11"/>
  <c r="L644" i="11"/>
  <c r="L645" i="11"/>
  <c r="L646" i="11"/>
  <c r="L647" i="11"/>
  <c r="L648" i="11"/>
  <c r="L649" i="11"/>
  <c r="L650" i="11"/>
  <c r="L651" i="11"/>
  <c r="L652" i="11"/>
  <c r="L653" i="11"/>
  <c r="L654" i="11"/>
  <c r="L655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705" i="11"/>
  <c r="L706" i="11"/>
  <c r="L707" i="11"/>
  <c r="L708" i="11"/>
  <c r="L709" i="11"/>
  <c r="L710" i="11"/>
  <c r="L711" i="11"/>
  <c r="L712" i="11"/>
  <c r="L713" i="11"/>
  <c r="L714" i="11"/>
  <c r="L715" i="11"/>
  <c r="L716" i="11"/>
  <c r="L717" i="11"/>
  <c r="L718" i="11"/>
  <c r="L719" i="11"/>
  <c r="L720" i="11"/>
  <c r="L721" i="11"/>
  <c r="L722" i="11"/>
  <c r="L723" i="11"/>
  <c r="L724" i="11"/>
  <c r="L725" i="11"/>
  <c r="L726" i="11"/>
  <c r="L727" i="11"/>
  <c r="L728" i="11"/>
  <c r="L729" i="11"/>
  <c r="L730" i="11"/>
  <c r="L731" i="11"/>
  <c r="L732" i="11"/>
  <c r="L733" i="11"/>
  <c r="L734" i="11"/>
  <c r="L735" i="11"/>
  <c r="L736" i="11"/>
  <c r="L737" i="11"/>
  <c r="L738" i="11"/>
  <c r="L739" i="11"/>
  <c r="L740" i="11"/>
  <c r="L741" i="11"/>
  <c r="L742" i="11"/>
  <c r="L743" i="11"/>
  <c r="L744" i="11"/>
  <c r="L745" i="11"/>
  <c r="L746" i="11"/>
  <c r="L747" i="11"/>
  <c r="L748" i="11"/>
  <c r="L749" i="11"/>
  <c r="L750" i="11"/>
  <c r="L751" i="11"/>
  <c r="L752" i="11"/>
  <c r="L753" i="11"/>
  <c r="L754" i="11"/>
  <c r="L755" i="11"/>
  <c r="L756" i="11"/>
  <c r="L757" i="11"/>
  <c r="L758" i="11"/>
  <c r="L759" i="11"/>
  <c r="L760" i="11"/>
  <c r="L761" i="11"/>
  <c r="L762" i="11"/>
  <c r="L763" i="11"/>
  <c r="L764" i="11"/>
  <c r="L765" i="11"/>
  <c r="L766" i="11"/>
  <c r="L767" i="11"/>
  <c r="L768" i="11"/>
  <c r="L769" i="11"/>
  <c r="L770" i="11"/>
  <c r="L771" i="11"/>
  <c r="L772" i="11"/>
  <c r="L773" i="11"/>
  <c r="L774" i="11"/>
  <c r="L775" i="11"/>
  <c r="L776" i="11"/>
  <c r="L777" i="11"/>
  <c r="L778" i="11"/>
  <c r="L779" i="11"/>
  <c r="L780" i="11"/>
  <c r="L781" i="11"/>
  <c r="L782" i="11"/>
  <c r="L783" i="11"/>
  <c r="L784" i="11"/>
  <c r="L785" i="11"/>
  <c r="L786" i="11"/>
  <c r="L787" i="11"/>
  <c r="L788" i="11"/>
  <c r="L789" i="11"/>
  <c r="L790" i="11"/>
  <c r="L791" i="11"/>
  <c r="L792" i="11"/>
  <c r="L793" i="11"/>
  <c r="L794" i="11"/>
  <c r="L795" i="11"/>
  <c r="L796" i="11"/>
  <c r="L797" i="11"/>
  <c r="L798" i="11"/>
  <c r="L799" i="11"/>
  <c r="L800" i="11"/>
  <c r="L801" i="11"/>
  <c r="L802" i="11"/>
  <c r="L803" i="11"/>
  <c r="L804" i="11"/>
  <c r="L805" i="11"/>
  <c r="L806" i="11"/>
  <c r="L807" i="11"/>
  <c r="L808" i="11"/>
  <c r="L809" i="11"/>
  <c r="L810" i="11"/>
  <c r="L811" i="11"/>
  <c r="L812" i="11"/>
  <c r="L813" i="11"/>
  <c r="L814" i="11"/>
  <c r="L815" i="11"/>
  <c r="L816" i="11"/>
  <c r="L817" i="11"/>
  <c r="L818" i="11"/>
  <c r="L819" i="11"/>
  <c r="L820" i="11"/>
  <c r="L821" i="11"/>
  <c r="L822" i="11"/>
  <c r="L823" i="11"/>
  <c r="L824" i="11"/>
  <c r="L825" i="11"/>
  <c r="L826" i="11"/>
  <c r="L827" i="11"/>
  <c r="L828" i="11"/>
  <c r="L829" i="11"/>
  <c r="L830" i="11"/>
  <c r="L831" i="11"/>
  <c r="L832" i="11"/>
  <c r="L833" i="11"/>
  <c r="L834" i="11"/>
  <c r="L835" i="11"/>
  <c r="L836" i="11"/>
  <c r="L837" i="11"/>
  <c r="L838" i="11"/>
  <c r="L839" i="11"/>
  <c r="L840" i="11"/>
  <c r="L841" i="11"/>
  <c r="L842" i="11"/>
  <c r="L843" i="11"/>
  <c r="L844" i="11"/>
  <c r="L845" i="11"/>
  <c r="L846" i="11"/>
  <c r="L847" i="11"/>
  <c r="L848" i="11"/>
  <c r="L849" i="11"/>
  <c r="L850" i="11"/>
  <c r="L851" i="11"/>
  <c r="L852" i="11"/>
  <c r="L853" i="11"/>
  <c r="L854" i="11"/>
  <c r="L855" i="11"/>
  <c r="L856" i="11"/>
  <c r="L857" i="11"/>
  <c r="L858" i="11"/>
  <c r="L859" i="11"/>
  <c r="L860" i="11"/>
  <c r="L861" i="11"/>
  <c r="L862" i="11"/>
  <c r="L863" i="11"/>
  <c r="L864" i="11"/>
  <c r="L865" i="11"/>
  <c r="L866" i="11"/>
  <c r="L867" i="11"/>
  <c r="L868" i="11"/>
  <c r="L869" i="11"/>
  <c r="L870" i="11"/>
  <c r="L871" i="11"/>
  <c r="L872" i="11"/>
  <c r="L873" i="11"/>
  <c r="L874" i="11"/>
  <c r="L875" i="11"/>
  <c r="L876" i="11"/>
  <c r="L877" i="11"/>
  <c r="L878" i="11"/>
  <c r="L879" i="11"/>
  <c r="L880" i="11"/>
  <c r="L881" i="11"/>
  <c r="L882" i="11"/>
  <c r="L883" i="11"/>
  <c r="L884" i="11"/>
  <c r="L885" i="11"/>
  <c r="L886" i="11"/>
  <c r="L887" i="11"/>
  <c r="L888" i="11"/>
  <c r="L889" i="11"/>
  <c r="L890" i="11"/>
  <c r="L891" i="11"/>
  <c r="L892" i="11"/>
  <c r="L893" i="11"/>
  <c r="L894" i="11"/>
  <c r="L895" i="11"/>
  <c r="L896" i="11"/>
  <c r="L897" i="11"/>
  <c r="L898" i="11"/>
  <c r="L899" i="11"/>
  <c r="L900" i="11"/>
  <c r="L901" i="11"/>
  <c r="L902" i="11"/>
  <c r="L903" i="11"/>
  <c r="L904" i="11"/>
  <c r="L905" i="11"/>
  <c r="L906" i="11"/>
  <c r="L907" i="11"/>
  <c r="L908" i="11"/>
  <c r="L909" i="11"/>
  <c r="L910" i="11"/>
  <c r="L911" i="11"/>
  <c r="L912" i="11"/>
  <c r="L913" i="11"/>
  <c r="L914" i="11"/>
  <c r="L915" i="11"/>
  <c r="L916" i="11"/>
  <c r="L917" i="11"/>
  <c r="L918" i="11"/>
  <c r="L919" i="11"/>
  <c r="L920" i="11"/>
  <c r="L921" i="11"/>
  <c r="L922" i="11"/>
  <c r="L923" i="11"/>
  <c r="L924" i="11"/>
  <c r="L925" i="11"/>
  <c r="L926" i="11"/>
  <c r="L927" i="11"/>
  <c r="L928" i="11"/>
  <c r="L929" i="11"/>
  <c r="L930" i="11"/>
  <c r="L931" i="11"/>
  <c r="L932" i="11"/>
  <c r="L933" i="11"/>
  <c r="L934" i="11"/>
  <c r="L935" i="11"/>
  <c r="L936" i="11"/>
  <c r="L937" i="11"/>
  <c r="L938" i="11"/>
  <c r="L939" i="11"/>
  <c r="L940" i="11"/>
  <c r="L941" i="11"/>
  <c r="L942" i="11"/>
  <c r="L943" i="11"/>
  <c r="L944" i="11"/>
  <c r="L945" i="11"/>
  <c r="L946" i="11"/>
  <c r="L947" i="11"/>
  <c r="L948" i="11"/>
  <c r="L949" i="11"/>
  <c r="L950" i="11"/>
  <c r="L951" i="11"/>
  <c r="L952" i="11"/>
  <c r="L953" i="11"/>
  <c r="L954" i="11"/>
  <c r="L955" i="11"/>
  <c r="L956" i="11"/>
  <c r="L957" i="11"/>
  <c r="L958" i="11"/>
  <c r="L959" i="11"/>
  <c r="L960" i="11"/>
  <c r="L961" i="11"/>
  <c r="L962" i="11"/>
  <c r="L963" i="11"/>
  <c r="L964" i="11"/>
  <c r="L965" i="11"/>
  <c r="L966" i="11"/>
  <c r="L967" i="11"/>
  <c r="L968" i="11"/>
  <c r="L969" i="11"/>
  <c r="L970" i="11"/>
  <c r="L971" i="11"/>
  <c r="L972" i="11"/>
  <c r="L973" i="11"/>
  <c r="L974" i="11"/>
  <c r="L975" i="11"/>
  <c r="L976" i="11"/>
  <c r="L977" i="11"/>
  <c r="L978" i="11"/>
  <c r="L979" i="11"/>
  <c r="L980" i="11"/>
  <c r="L981" i="11"/>
  <c r="L982" i="11"/>
  <c r="L983" i="11"/>
  <c r="L984" i="11"/>
  <c r="L985" i="11"/>
  <c r="L986" i="11"/>
  <c r="L987" i="11"/>
  <c r="L988" i="11"/>
  <c r="L989" i="11"/>
  <c r="L990" i="11"/>
  <c r="L991" i="11"/>
  <c r="L992" i="11"/>
  <c r="L993" i="11"/>
  <c r="L994" i="11"/>
  <c r="L995" i="11"/>
  <c r="L996" i="11"/>
  <c r="L997" i="11"/>
  <c r="L998" i="11"/>
  <c r="L999" i="11"/>
  <c r="L1000" i="11"/>
  <c r="L1001" i="11"/>
  <c r="L1002" i="11"/>
  <c r="L1003" i="11"/>
  <c r="L1004" i="11"/>
  <c r="L1005" i="11"/>
  <c r="L1006" i="11"/>
  <c r="L1007" i="11"/>
  <c r="L1008" i="11"/>
  <c r="L1009" i="11"/>
  <c r="L1010" i="11"/>
  <c r="L1011" i="11"/>
  <c r="L1012" i="11"/>
  <c r="L1013" i="11"/>
  <c r="L1014" i="11"/>
  <c r="L1015" i="11"/>
  <c r="L1016" i="11"/>
  <c r="L1017" i="11"/>
  <c r="L1018" i="11"/>
  <c r="L1019" i="11"/>
  <c r="L1020" i="11"/>
  <c r="L1021" i="11"/>
  <c r="L1022" i="11"/>
  <c r="L1023" i="11"/>
  <c r="L1024" i="11"/>
  <c r="L1025" i="11"/>
  <c r="L1026" i="11"/>
  <c r="L1027" i="11"/>
  <c r="L1028" i="11"/>
  <c r="L1029" i="11"/>
  <c r="L1030" i="11"/>
  <c r="L1031" i="11"/>
  <c r="L1032" i="11"/>
  <c r="L1033" i="11"/>
  <c r="L1034" i="11"/>
  <c r="L1035" i="11"/>
  <c r="L1036" i="11"/>
  <c r="L1037" i="11"/>
  <c r="L1038" i="11"/>
  <c r="L1039" i="11"/>
  <c r="L1040" i="11"/>
  <c r="L1041" i="11"/>
  <c r="L1042" i="11"/>
  <c r="L1043" i="11"/>
  <c r="L1044" i="11"/>
  <c r="L1045" i="11"/>
  <c r="L1046" i="11"/>
  <c r="L1047" i="11"/>
  <c r="L1048" i="11"/>
  <c r="L1049" i="11"/>
  <c r="L1050" i="11"/>
  <c r="L1051" i="11"/>
  <c r="L1052" i="11"/>
  <c r="L1053" i="11"/>
  <c r="L1054" i="11"/>
  <c r="L1055" i="11"/>
  <c r="L1056" i="11"/>
  <c r="L1057" i="11"/>
  <c r="L1058" i="11"/>
  <c r="L1059" i="11"/>
  <c r="L1060" i="11"/>
  <c r="L1061" i="11"/>
  <c r="L1062" i="11"/>
  <c r="L1063" i="11"/>
  <c r="L1064" i="11"/>
  <c r="L1065" i="11"/>
  <c r="L1066" i="11"/>
  <c r="L1067" i="11"/>
  <c r="L1068" i="11"/>
  <c r="L1069" i="11"/>
  <c r="L1070" i="11"/>
  <c r="L1071" i="11"/>
  <c r="L1072" i="11"/>
  <c r="L1073" i="11"/>
  <c r="L1074" i="11"/>
  <c r="L1075" i="11"/>
  <c r="L1076" i="11"/>
  <c r="L1077" i="11"/>
  <c r="L1078" i="11"/>
  <c r="L1079" i="11"/>
  <c r="L1080" i="11"/>
  <c r="L1081" i="11"/>
  <c r="L1082" i="11"/>
  <c r="L1083" i="11"/>
  <c r="L1084" i="11"/>
  <c r="L1085" i="11"/>
  <c r="L1086" i="11"/>
  <c r="L1087" i="11"/>
  <c r="L1088" i="11"/>
  <c r="L1089" i="11"/>
  <c r="L1090" i="11"/>
  <c r="L1091" i="11"/>
  <c r="L1092" i="11"/>
  <c r="L1093" i="11"/>
  <c r="L1094" i="11"/>
  <c r="L1095" i="11"/>
  <c r="L1096" i="11"/>
  <c r="L1097" i="11"/>
  <c r="L1098" i="11"/>
  <c r="L1099" i="11"/>
  <c r="L1100" i="11"/>
  <c r="L1101" i="11"/>
  <c r="L1102" i="11"/>
  <c r="L1103" i="11"/>
  <c r="L1104" i="11"/>
  <c r="L1105" i="11"/>
  <c r="L1106" i="11"/>
  <c r="L1107" i="11"/>
  <c r="L1108" i="11"/>
  <c r="L1109" i="11"/>
  <c r="L1110" i="11"/>
  <c r="L1111" i="11"/>
  <c r="L1112" i="11"/>
  <c r="L1113" i="11"/>
  <c r="L1114" i="11"/>
  <c r="L1115" i="11"/>
  <c r="L1116" i="11"/>
  <c r="L1117" i="11"/>
  <c r="L1118" i="11"/>
  <c r="L1119" i="11"/>
  <c r="L1120" i="11"/>
  <c r="L1121" i="11"/>
  <c r="L1122" i="11"/>
  <c r="L1123" i="11"/>
  <c r="L1124" i="11"/>
  <c r="L1125" i="11"/>
  <c r="L1126" i="11"/>
  <c r="L1127" i="11"/>
  <c r="L1128" i="11"/>
  <c r="L1129" i="11"/>
  <c r="L1130" i="11"/>
  <c r="L1131" i="11"/>
  <c r="L1132" i="11"/>
  <c r="L1133" i="11"/>
  <c r="L1134" i="11"/>
  <c r="L1135" i="11"/>
  <c r="L1136" i="11"/>
  <c r="L1137" i="11"/>
  <c r="L1138" i="11"/>
  <c r="L1139" i="11"/>
  <c r="L1140" i="11"/>
  <c r="L1141" i="11"/>
  <c r="L1142" i="11"/>
  <c r="L1143" i="11"/>
  <c r="L1144" i="11"/>
  <c r="L1145" i="11"/>
  <c r="L1146" i="11"/>
  <c r="L1147" i="11"/>
  <c r="L1148" i="11"/>
  <c r="L1149" i="11"/>
  <c r="L1150" i="11"/>
  <c r="L1151" i="11"/>
  <c r="L1152" i="11"/>
  <c r="L1153" i="11"/>
  <c r="L1154" i="11"/>
  <c r="L1155" i="11"/>
  <c r="L1156" i="11"/>
  <c r="L1157" i="11"/>
  <c r="L1158" i="11"/>
  <c r="L1159" i="11"/>
  <c r="L1160" i="11"/>
  <c r="L1161" i="11"/>
  <c r="L1162" i="11"/>
  <c r="L1163" i="11"/>
  <c r="L1164" i="11"/>
  <c r="L1165" i="11"/>
  <c r="L1166" i="11"/>
  <c r="L1167" i="11"/>
  <c r="L1168" i="11"/>
  <c r="L1169" i="11"/>
  <c r="L1170" i="11"/>
  <c r="L1171" i="11"/>
  <c r="L1172" i="11"/>
  <c r="L1173" i="11"/>
  <c r="L1174" i="11"/>
  <c r="L1175" i="11"/>
  <c r="L1176" i="11"/>
  <c r="L1177" i="11"/>
  <c r="L1178" i="11"/>
  <c r="L1179" i="11"/>
  <c r="L1180" i="11"/>
  <c r="L1181" i="11"/>
  <c r="L1182" i="11"/>
  <c r="L1183" i="11"/>
  <c r="L1184" i="11"/>
  <c r="L1185" i="11"/>
  <c r="L1186" i="11"/>
  <c r="L1187" i="11"/>
  <c r="L1188" i="11"/>
  <c r="L1189" i="11"/>
  <c r="L1190" i="11"/>
  <c r="L1191" i="11"/>
  <c r="L1192" i="11"/>
  <c r="L1193" i="11"/>
  <c r="L1194" i="11"/>
  <c r="L1195" i="11"/>
  <c r="L1196" i="11"/>
  <c r="L1197" i="11"/>
  <c r="L1198" i="11"/>
  <c r="L1199" i="11"/>
  <c r="L1200" i="11"/>
  <c r="L1201" i="11"/>
  <c r="L1202" i="11"/>
  <c r="L1203" i="11"/>
  <c r="L1204" i="11"/>
  <c r="L1205" i="11"/>
  <c r="L1206" i="11"/>
  <c r="L1207" i="11"/>
  <c r="L1208" i="11"/>
  <c r="L1209" i="11"/>
  <c r="L1210" i="11"/>
  <c r="L1211" i="11"/>
  <c r="L1212" i="11"/>
  <c r="L1213" i="11"/>
  <c r="L1214" i="11"/>
  <c r="L1215" i="11"/>
  <c r="L1216" i="11"/>
  <c r="L1217" i="11"/>
  <c r="L1218" i="11"/>
  <c r="L1219" i="11"/>
  <c r="L1220" i="11"/>
  <c r="L1221" i="11"/>
  <c r="L1222" i="11"/>
  <c r="L1223" i="11"/>
  <c r="L1224" i="11"/>
  <c r="L1225" i="11"/>
  <c r="L1226" i="11"/>
  <c r="L1227" i="11"/>
  <c r="L1228" i="11"/>
  <c r="L1229" i="11"/>
  <c r="L1230" i="11"/>
  <c r="L1231" i="11"/>
  <c r="L1232" i="11"/>
  <c r="L1233" i="11"/>
  <c r="L1234" i="11"/>
  <c r="L1235" i="11"/>
  <c r="L1236" i="11"/>
  <c r="L1237" i="11"/>
  <c r="L1238" i="11"/>
  <c r="L1239" i="11"/>
  <c r="L1240" i="11"/>
  <c r="L1241" i="11"/>
  <c r="L1242" i="11"/>
  <c r="L1243" i="11"/>
  <c r="L1244" i="11"/>
  <c r="L1245" i="11"/>
  <c r="L1246" i="11"/>
  <c r="L1247" i="11"/>
  <c r="L1248" i="11"/>
  <c r="L1249" i="11"/>
  <c r="L1250" i="11"/>
  <c r="L1251" i="11"/>
  <c r="L1252" i="11"/>
  <c r="L1253" i="11"/>
  <c r="L1254" i="11"/>
  <c r="L1255" i="11"/>
  <c r="L1256" i="11"/>
  <c r="L1257" i="11"/>
  <c r="L1258" i="11"/>
  <c r="L1259" i="11"/>
  <c r="L1260" i="11"/>
  <c r="L1261" i="11"/>
  <c r="L1262" i="11"/>
  <c r="L1263" i="11"/>
  <c r="L1264" i="11"/>
  <c r="L1265" i="11"/>
  <c r="L1266" i="11"/>
  <c r="L1267" i="11"/>
  <c r="L1268" i="11"/>
  <c r="L1269" i="11"/>
  <c r="L1270" i="11"/>
  <c r="L1271" i="11"/>
  <c r="L1272" i="11"/>
  <c r="L1273" i="11"/>
  <c r="L1274" i="11"/>
  <c r="L1275" i="11"/>
  <c r="L1276" i="11"/>
  <c r="L1277" i="11"/>
  <c r="L1278" i="11"/>
  <c r="L1279" i="11"/>
  <c r="L1280" i="11"/>
  <c r="L1281" i="11"/>
  <c r="L1282" i="11"/>
  <c r="L1283" i="11"/>
  <c r="L1284" i="11"/>
  <c r="L1285" i="11"/>
  <c r="L1286" i="11"/>
  <c r="L1287" i="11"/>
  <c r="L1288" i="11"/>
  <c r="L1289" i="11"/>
  <c r="L1290" i="11"/>
  <c r="L1291" i="11"/>
  <c r="L1292" i="11"/>
  <c r="L1293" i="11"/>
  <c r="L1294" i="11"/>
  <c r="L1295" i="11"/>
  <c r="L1296" i="11"/>
  <c r="L1297" i="11"/>
  <c r="L1298" i="11"/>
  <c r="L1299" i="11"/>
  <c r="L1300" i="11"/>
  <c r="L1301" i="11"/>
  <c r="L1302" i="11"/>
  <c r="L1303" i="11"/>
  <c r="L1304" i="11"/>
  <c r="L1305" i="11"/>
  <c r="L1306" i="11"/>
  <c r="L1307" i="11"/>
  <c r="L1308" i="11"/>
  <c r="L1309" i="11"/>
  <c r="L1310" i="11"/>
  <c r="L1311" i="11"/>
  <c r="L1312" i="11"/>
  <c r="L1313" i="11"/>
  <c r="L1314" i="11"/>
  <c r="L1315" i="11"/>
  <c r="L1316" i="11"/>
  <c r="L1317" i="11"/>
  <c r="L1318" i="11"/>
  <c r="L1319" i="11"/>
  <c r="L1320" i="11"/>
  <c r="L1321" i="11"/>
  <c r="L1322" i="11"/>
  <c r="L1323" i="11"/>
  <c r="L1324" i="11"/>
  <c r="L1325" i="11"/>
  <c r="L1326" i="11"/>
  <c r="L1327" i="11"/>
  <c r="L1328" i="11"/>
  <c r="L1329" i="11"/>
  <c r="L1330" i="11"/>
  <c r="L1331" i="11"/>
  <c r="L1332" i="11"/>
  <c r="L1333" i="11"/>
  <c r="L1334" i="11"/>
  <c r="L1335" i="11"/>
  <c r="L1336" i="11"/>
  <c r="L1337" i="11"/>
  <c r="L1338" i="11"/>
  <c r="L1339" i="11"/>
  <c r="L1340" i="11"/>
  <c r="L1341" i="11"/>
  <c r="L1342" i="11"/>
  <c r="L1343" i="11"/>
  <c r="L1344" i="11"/>
  <c r="L1345" i="11"/>
  <c r="L1346" i="11"/>
  <c r="L1347" i="11"/>
  <c r="L1348" i="11"/>
  <c r="L1349" i="11"/>
  <c r="L1350" i="11"/>
  <c r="L1351" i="11"/>
  <c r="L1352" i="11"/>
  <c r="L1353" i="11"/>
  <c r="L1354" i="11"/>
  <c r="L1355" i="11"/>
  <c r="L1356" i="11"/>
  <c r="L1357" i="11"/>
  <c r="L1358" i="11"/>
  <c r="L1359" i="11"/>
  <c r="L1360" i="11"/>
  <c r="L1361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P1102" i="11"/>
  <c r="P1103" i="11"/>
  <c r="P1104" i="11"/>
  <c r="P1105" i="11"/>
  <c r="P1106" i="11"/>
  <c r="P1107" i="11"/>
  <c r="P1108" i="11"/>
  <c r="P1109" i="11"/>
  <c r="P1110" i="11"/>
  <c r="P1111" i="11"/>
  <c r="P1112" i="11"/>
  <c r="P1113" i="11"/>
  <c r="P1114" i="11"/>
  <c r="P1115" i="11"/>
  <c r="P1116" i="11"/>
  <c r="P1117" i="11"/>
  <c r="P1118" i="11"/>
  <c r="P1119" i="11"/>
  <c r="P1120" i="11"/>
  <c r="P1121" i="11"/>
  <c r="P1122" i="11"/>
  <c r="P1123" i="11"/>
  <c r="P1124" i="11"/>
  <c r="P1125" i="11"/>
  <c r="P1126" i="11"/>
  <c r="P1127" i="11"/>
  <c r="P1128" i="11"/>
  <c r="P1129" i="11"/>
  <c r="P1130" i="11"/>
  <c r="P1131" i="11"/>
  <c r="P1132" i="11"/>
  <c r="P1133" i="11"/>
  <c r="P1134" i="11"/>
  <c r="P1135" i="11"/>
  <c r="P1136" i="11"/>
  <c r="P1137" i="11"/>
  <c r="P1138" i="11"/>
  <c r="P1139" i="11"/>
  <c r="P1140" i="11"/>
  <c r="P1141" i="11"/>
  <c r="P1142" i="11"/>
  <c r="P1143" i="11"/>
  <c r="P1144" i="11"/>
  <c r="P1145" i="11"/>
  <c r="P1146" i="11"/>
  <c r="P1147" i="11"/>
  <c r="P1148" i="11"/>
  <c r="P1149" i="11"/>
  <c r="P1150" i="11"/>
  <c r="P1151" i="11"/>
  <c r="P1152" i="11"/>
  <c r="P1153" i="11"/>
  <c r="P1154" i="11"/>
  <c r="P1155" i="11"/>
  <c r="P1156" i="11"/>
  <c r="P1157" i="11"/>
  <c r="P1158" i="11"/>
  <c r="P1159" i="11"/>
  <c r="P1160" i="11"/>
  <c r="P1161" i="11"/>
  <c r="P1162" i="11"/>
  <c r="P1163" i="11"/>
  <c r="P1164" i="11"/>
  <c r="P1165" i="11"/>
  <c r="P1166" i="11"/>
  <c r="P1167" i="11"/>
  <c r="P1168" i="11"/>
  <c r="P1169" i="11"/>
  <c r="P1170" i="11"/>
  <c r="P1171" i="11"/>
  <c r="P1172" i="11"/>
  <c r="P1173" i="11"/>
  <c r="P1174" i="11"/>
  <c r="P1175" i="11"/>
  <c r="P1176" i="11"/>
  <c r="P1177" i="11"/>
  <c r="P1178" i="11"/>
  <c r="P1179" i="11"/>
  <c r="P1180" i="11"/>
  <c r="P1181" i="11"/>
  <c r="P1182" i="11"/>
  <c r="P1183" i="11"/>
  <c r="P1184" i="11"/>
  <c r="P1185" i="11"/>
  <c r="P1186" i="11"/>
  <c r="P1187" i="11"/>
  <c r="P1188" i="11"/>
  <c r="P1189" i="11"/>
  <c r="P1190" i="11"/>
  <c r="P1191" i="11"/>
  <c r="P1192" i="11"/>
  <c r="P1193" i="11"/>
  <c r="P1194" i="11"/>
  <c r="P1195" i="11"/>
  <c r="P1196" i="11"/>
  <c r="P1197" i="11"/>
  <c r="P1198" i="11"/>
  <c r="P1199" i="11"/>
  <c r="P1200" i="11"/>
  <c r="P1201" i="11"/>
  <c r="P1202" i="11"/>
  <c r="P1203" i="11"/>
  <c r="P1204" i="11"/>
  <c r="P1205" i="11"/>
  <c r="P1206" i="11"/>
  <c r="P1207" i="11"/>
  <c r="P1208" i="11"/>
  <c r="P1209" i="11"/>
  <c r="P1210" i="11"/>
  <c r="P1211" i="11"/>
  <c r="P1212" i="11"/>
  <c r="P1213" i="11"/>
  <c r="P1214" i="11"/>
  <c r="P1215" i="11"/>
  <c r="P1216" i="11"/>
  <c r="P1217" i="11"/>
  <c r="P1218" i="11"/>
  <c r="P1219" i="11"/>
  <c r="P1220" i="11"/>
  <c r="P1221" i="11"/>
  <c r="P1222" i="11"/>
  <c r="P1223" i="11"/>
  <c r="P1224" i="11"/>
  <c r="P1225" i="11"/>
  <c r="P1226" i="11"/>
  <c r="P1227" i="11"/>
  <c r="P1228" i="11"/>
  <c r="P1229" i="11"/>
  <c r="P1230" i="11"/>
  <c r="P1231" i="11"/>
  <c r="P1232" i="11"/>
  <c r="P1233" i="11"/>
  <c r="P1234" i="11"/>
  <c r="P1235" i="11"/>
  <c r="P1236" i="11"/>
  <c r="P1237" i="11"/>
  <c r="P1238" i="11"/>
  <c r="P1239" i="11"/>
  <c r="P1240" i="11"/>
  <c r="P1241" i="11"/>
  <c r="P1242" i="11"/>
  <c r="P1243" i="11"/>
  <c r="P1244" i="11"/>
  <c r="P1245" i="11"/>
  <c r="P1246" i="11"/>
  <c r="P1247" i="11"/>
  <c r="P1248" i="11"/>
  <c r="P1249" i="11"/>
  <c r="P1250" i="11"/>
  <c r="P1251" i="11"/>
  <c r="P1252" i="11"/>
  <c r="P1253" i="11"/>
  <c r="P1254" i="11"/>
  <c r="P1255" i="11"/>
  <c r="P1256" i="11"/>
  <c r="P1257" i="11"/>
  <c r="P1258" i="11"/>
  <c r="P1259" i="11"/>
  <c r="P1260" i="11"/>
  <c r="P1261" i="11"/>
  <c r="P1262" i="11"/>
  <c r="P1263" i="11"/>
  <c r="P1264" i="11"/>
  <c r="P1265" i="11"/>
  <c r="P1266" i="11"/>
  <c r="P1267" i="11"/>
  <c r="P1268" i="11"/>
  <c r="P1269" i="11"/>
  <c r="P1270" i="11"/>
  <c r="P1271" i="11"/>
  <c r="P1272" i="11"/>
  <c r="P1273" i="11"/>
  <c r="P1274" i="11"/>
  <c r="P1275" i="11"/>
  <c r="P1276" i="11"/>
  <c r="P1277" i="11"/>
  <c r="P1278" i="11"/>
  <c r="P1279" i="11"/>
  <c r="P1280" i="11"/>
  <c r="P1281" i="11"/>
  <c r="P1282" i="11"/>
  <c r="P1283" i="11"/>
  <c r="P1284" i="11"/>
  <c r="P1285" i="11"/>
  <c r="P1286" i="11"/>
  <c r="P1287" i="11"/>
  <c r="P1288" i="11"/>
  <c r="P1289" i="11"/>
  <c r="P1290" i="11"/>
  <c r="P1291" i="11"/>
  <c r="P1292" i="11"/>
  <c r="P1293" i="11"/>
  <c r="P1294" i="11"/>
  <c r="P1295" i="11"/>
  <c r="P1296" i="11"/>
  <c r="P1297" i="11"/>
  <c r="P1298" i="11"/>
  <c r="P1299" i="11"/>
  <c r="P1300" i="11"/>
  <c r="P1301" i="11"/>
  <c r="P1302" i="11"/>
  <c r="P1303" i="11"/>
  <c r="P1304" i="11"/>
  <c r="P1305" i="11"/>
  <c r="P1306" i="11"/>
  <c r="P1307" i="11"/>
  <c r="P1308" i="11"/>
  <c r="P1309" i="11"/>
  <c r="P1310" i="11"/>
  <c r="P1311" i="11"/>
  <c r="P1312" i="11"/>
  <c r="P1313" i="11"/>
  <c r="P1314" i="11"/>
  <c r="P1315" i="11"/>
  <c r="P1316" i="11"/>
  <c r="P1317" i="11"/>
  <c r="P1318" i="11"/>
  <c r="P1319" i="11"/>
  <c r="P1320" i="11"/>
  <c r="P1321" i="11"/>
  <c r="P1322" i="11"/>
  <c r="P1323" i="11"/>
  <c r="P1324" i="11"/>
  <c r="P1325" i="11"/>
  <c r="P1326" i="11"/>
  <c r="P1327" i="11"/>
  <c r="P1328" i="11"/>
  <c r="P1329" i="11"/>
  <c r="P1330" i="11"/>
  <c r="P1331" i="11"/>
  <c r="P1332" i="11"/>
  <c r="P1333" i="11"/>
  <c r="P1334" i="11"/>
  <c r="P1335" i="11"/>
  <c r="P1336" i="11"/>
  <c r="P1337" i="11"/>
  <c r="P1338" i="11"/>
  <c r="P1339" i="11"/>
  <c r="P1340" i="11"/>
  <c r="P1341" i="11"/>
  <c r="P1342" i="11"/>
  <c r="P1343" i="11"/>
  <c r="P1344" i="11"/>
  <c r="P1345" i="11"/>
  <c r="P1346" i="11"/>
  <c r="P1347" i="11"/>
  <c r="P1348" i="11"/>
  <c r="P1349" i="11"/>
  <c r="P1350" i="11"/>
  <c r="P1351" i="11"/>
  <c r="P1352" i="11"/>
  <c r="P1353" i="11"/>
  <c r="P1354" i="11"/>
  <c r="P1355" i="11"/>
  <c r="P1356" i="11"/>
  <c r="P1357" i="11"/>
  <c r="P1358" i="11"/>
  <c r="P1359" i="11"/>
  <c r="P1360" i="11"/>
  <c r="P1361" i="11"/>
  <c r="T11" i="11"/>
  <c r="T12" i="11"/>
  <c r="T13" i="11"/>
  <c r="T14" i="11"/>
  <c r="T15" i="11"/>
  <c r="T16" i="11"/>
  <c r="T17" i="11"/>
  <c r="T18" i="11"/>
  <c r="T19" i="11"/>
  <c r="T20" i="11"/>
  <c r="T21" i="11"/>
  <c r="T22" i="11"/>
  <c r="T23" i="11"/>
  <c r="T24" i="11"/>
  <c r="T25" i="11"/>
  <c r="T26" i="11"/>
  <c r="T27" i="11"/>
  <c r="T28" i="11"/>
  <c r="T29" i="11"/>
  <c r="T30" i="11"/>
  <c r="T31" i="11"/>
  <c r="T32" i="11"/>
  <c r="T33" i="11"/>
  <c r="T34" i="11"/>
  <c r="T35" i="11"/>
  <c r="T36" i="11"/>
  <c r="T37" i="11"/>
  <c r="T38" i="11"/>
  <c r="T39" i="11"/>
  <c r="T40" i="11"/>
  <c r="T41" i="11"/>
  <c r="T42" i="11"/>
  <c r="T43" i="11"/>
  <c r="T44" i="11"/>
  <c r="T45" i="11"/>
  <c r="T46" i="11"/>
  <c r="T47" i="11"/>
  <c r="T48" i="11"/>
  <c r="T49" i="11"/>
  <c r="T50" i="11"/>
  <c r="T51" i="11"/>
  <c r="T52" i="11"/>
  <c r="T53" i="11"/>
  <c r="T54" i="11"/>
  <c r="T55" i="11"/>
  <c r="T56" i="11"/>
  <c r="T57" i="11"/>
  <c r="T58" i="11"/>
  <c r="T59" i="11"/>
  <c r="T60" i="11"/>
  <c r="T61" i="11"/>
  <c r="T62" i="11"/>
  <c r="T63" i="11"/>
  <c r="T64" i="11"/>
  <c r="T65" i="11"/>
  <c r="T66" i="11"/>
  <c r="T67" i="11"/>
  <c r="T68" i="11"/>
  <c r="T69" i="11"/>
  <c r="T70" i="11"/>
  <c r="T71" i="11"/>
  <c r="T72" i="11"/>
  <c r="T73" i="11"/>
  <c r="T74" i="11"/>
  <c r="T75" i="11"/>
  <c r="T76" i="11"/>
  <c r="T77" i="11"/>
  <c r="T78" i="11"/>
  <c r="T79" i="11"/>
  <c r="T80" i="11"/>
  <c r="T81" i="11"/>
  <c r="T82" i="11"/>
  <c r="T83" i="11"/>
  <c r="T84" i="11"/>
  <c r="T85" i="11"/>
  <c r="T86" i="11"/>
  <c r="T87" i="11"/>
  <c r="T88" i="11"/>
  <c r="T89" i="11"/>
  <c r="T90" i="11"/>
  <c r="T91" i="11"/>
  <c r="T92" i="11"/>
  <c r="T93" i="11"/>
  <c r="T94" i="11"/>
  <c r="T95" i="11"/>
  <c r="T96" i="11"/>
  <c r="T97" i="11"/>
  <c r="T98" i="11"/>
  <c r="T99" i="11"/>
  <c r="T100" i="11"/>
  <c r="T101" i="11"/>
  <c r="T102" i="11"/>
  <c r="T103" i="11"/>
  <c r="T104" i="11"/>
  <c r="T105" i="11"/>
  <c r="T106" i="11"/>
  <c r="T107" i="11"/>
  <c r="T108" i="11"/>
  <c r="T109" i="11"/>
  <c r="T110" i="11"/>
  <c r="T111" i="11"/>
  <c r="T112" i="11"/>
  <c r="T113" i="11"/>
  <c r="T114" i="11"/>
  <c r="T115" i="11"/>
  <c r="T116" i="11"/>
  <c r="T117" i="11"/>
  <c r="T118" i="11"/>
  <c r="T119" i="11"/>
  <c r="T120" i="11"/>
  <c r="T121" i="11"/>
  <c r="T122" i="11"/>
  <c r="T123" i="11"/>
  <c r="T124" i="11"/>
  <c r="T125" i="11"/>
  <c r="T126" i="11"/>
  <c r="T127" i="11"/>
  <c r="T128" i="11"/>
  <c r="T129" i="11"/>
  <c r="T130" i="11"/>
  <c r="T131" i="11"/>
  <c r="T132" i="11"/>
  <c r="T133" i="11"/>
  <c r="T134" i="11"/>
  <c r="T135" i="11"/>
  <c r="T136" i="11"/>
  <c r="T137" i="11"/>
  <c r="T138" i="11"/>
  <c r="T139" i="11"/>
  <c r="T140" i="11"/>
  <c r="T141" i="11"/>
  <c r="T142" i="11"/>
  <c r="T143" i="11"/>
  <c r="T144" i="11"/>
  <c r="T145" i="11"/>
  <c r="T146" i="11"/>
  <c r="T147" i="11"/>
  <c r="T148" i="11"/>
  <c r="T149" i="11"/>
  <c r="T150" i="11"/>
  <c r="T151" i="11"/>
  <c r="T152" i="11"/>
  <c r="T153" i="11"/>
  <c r="T154" i="11"/>
  <c r="T155" i="11"/>
  <c r="T156" i="11"/>
  <c r="T157" i="11"/>
  <c r="T158" i="11"/>
  <c r="T159" i="11"/>
  <c r="T160" i="11"/>
  <c r="T161" i="11"/>
  <c r="T162" i="11"/>
  <c r="T163" i="11"/>
  <c r="T164" i="11"/>
  <c r="T165" i="11"/>
  <c r="T166" i="11"/>
  <c r="T167" i="11"/>
  <c r="T168" i="11"/>
  <c r="T169" i="11"/>
  <c r="T170" i="11"/>
  <c r="T171" i="11"/>
  <c r="T172" i="11"/>
  <c r="T173" i="11"/>
  <c r="T174" i="11"/>
  <c r="T175" i="11"/>
  <c r="T176" i="11"/>
  <c r="T177" i="11"/>
  <c r="T178" i="11"/>
  <c r="T179" i="11"/>
  <c r="T180" i="11"/>
  <c r="T181" i="11"/>
  <c r="T182" i="11"/>
  <c r="T183" i="11"/>
  <c r="T184" i="11"/>
  <c r="T185" i="11"/>
  <c r="T186" i="11"/>
  <c r="T187" i="11"/>
  <c r="T188" i="11"/>
  <c r="T189" i="11"/>
  <c r="T190" i="11"/>
  <c r="T191" i="11"/>
  <c r="T192" i="11"/>
  <c r="T193" i="11"/>
  <c r="T194" i="11"/>
  <c r="T195" i="11"/>
  <c r="T196" i="11"/>
  <c r="T197" i="11"/>
  <c r="T198" i="11"/>
  <c r="T199" i="11"/>
  <c r="T200" i="11"/>
  <c r="T201" i="11"/>
  <c r="T202" i="11"/>
  <c r="T203" i="11"/>
  <c r="T204" i="11"/>
  <c r="T205" i="11"/>
  <c r="T206" i="11"/>
  <c r="T207" i="11"/>
  <c r="T208" i="11"/>
  <c r="T209" i="11"/>
  <c r="T210" i="11"/>
  <c r="T211" i="11"/>
  <c r="T212" i="11"/>
  <c r="T213" i="11"/>
  <c r="T214" i="11"/>
  <c r="T215" i="11"/>
  <c r="T216" i="11"/>
  <c r="T217" i="11"/>
  <c r="T218" i="11"/>
  <c r="T219" i="11"/>
  <c r="T220" i="11"/>
  <c r="T221" i="11"/>
  <c r="T222" i="11"/>
  <c r="T223" i="11"/>
  <c r="T224" i="11"/>
  <c r="T225" i="11"/>
  <c r="T226" i="11"/>
  <c r="T227" i="11"/>
  <c r="T228" i="11"/>
  <c r="T229" i="11"/>
  <c r="T230" i="11"/>
  <c r="T231" i="11"/>
  <c r="T232" i="11"/>
  <c r="T233" i="11"/>
  <c r="T234" i="11"/>
  <c r="T235" i="11"/>
  <c r="T236" i="11"/>
  <c r="T237" i="11"/>
  <c r="T238" i="11"/>
  <c r="T239" i="11"/>
  <c r="T240" i="11"/>
  <c r="T241" i="11"/>
  <c r="T242" i="11"/>
  <c r="T243" i="11"/>
  <c r="T244" i="11"/>
  <c r="T245" i="11"/>
  <c r="T246" i="11"/>
  <c r="T247" i="11"/>
  <c r="T248" i="11"/>
  <c r="T249" i="11"/>
  <c r="T250" i="11"/>
  <c r="T251" i="11"/>
  <c r="T252" i="11"/>
  <c r="T253" i="11"/>
  <c r="T254" i="11"/>
  <c r="T255" i="11"/>
  <c r="T256" i="11"/>
  <c r="T257" i="11"/>
  <c r="T258" i="11"/>
  <c r="T259" i="11"/>
  <c r="T260" i="11"/>
  <c r="T261" i="11"/>
  <c r="T262" i="11"/>
  <c r="T263" i="11"/>
  <c r="T264" i="11"/>
  <c r="T265" i="11"/>
  <c r="T266" i="11"/>
  <c r="T267" i="11"/>
  <c r="T268" i="11"/>
  <c r="T269" i="11"/>
  <c r="T270" i="11"/>
  <c r="T271" i="11"/>
  <c r="T272" i="11"/>
  <c r="T273" i="11"/>
  <c r="T274" i="11"/>
  <c r="T275" i="11"/>
  <c r="T276" i="11"/>
  <c r="T277" i="11"/>
  <c r="T278" i="11"/>
  <c r="T279" i="11"/>
  <c r="T280" i="11"/>
  <c r="T281" i="11"/>
  <c r="T282" i="11"/>
  <c r="T283" i="11"/>
  <c r="T284" i="11"/>
  <c r="T285" i="11"/>
  <c r="T286" i="11"/>
  <c r="T287" i="11"/>
  <c r="T288" i="11"/>
  <c r="T289" i="11"/>
  <c r="T290" i="11"/>
  <c r="T291" i="11"/>
  <c r="T292" i="11"/>
  <c r="T293" i="11"/>
  <c r="T294" i="11"/>
  <c r="T295" i="11"/>
  <c r="T296" i="11"/>
  <c r="T297" i="11"/>
  <c r="T298" i="11"/>
  <c r="T299" i="11"/>
  <c r="T300" i="11"/>
  <c r="T301" i="11"/>
  <c r="T302" i="11"/>
  <c r="T303" i="11"/>
  <c r="T304" i="11"/>
  <c r="T305" i="11"/>
  <c r="T306" i="11"/>
  <c r="T307" i="11"/>
  <c r="T308" i="11"/>
  <c r="T309" i="11"/>
  <c r="T310" i="11"/>
  <c r="T311" i="11"/>
  <c r="T312" i="11"/>
  <c r="T313" i="11"/>
  <c r="T314" i="11"/>
  <c r="T315" i="11"/>
  <c r="T316" i="11"/>
  <c r="T317" i="11"/>
  <c r="T318" i="11"/>
  <c r="T319" i="11"/>
  <c r="T320" i="11"/>
  <c r="T321" i="11"/>
  <c r="T322" i="11"/>
  <c r="T323" i="11"/>
  <c r="T324" i="11"/>
  <c r="T325" i="11"/>
  <c r="T326" i="11"/>
  <c r="T327" i="11"/>
  <c r="T328" i="11"/>
  <c r="T329" i="11"/>
  <c r="T330" i="11"/>
  <c r="T331" i="11"/>
  <c r="T332" i="11"/>
  <c r="T333" i="11"/>
  <c r="T334" i="11"/>
  <c r="T335" i="11"/>
  <c r="T336" i="11"/>
  <c r="T337" i="11"/>
  <c r="T338" i="11"/>
  <c r="T339" i="11"/>
  <c r="T340" i="11"/>
  <c r="T341" i="11"/>
  <c r="T342" i="11"/>
  <c r="T343" i="11"/>
  <c r="T344" i="11"/>
  <c r="T345" i="11"/>
  <c r="T346" i="11"/>
  <c r="T347" i="11"/>
  <c r="T348" i="11"/>
  <c r="T349" i="11"/>
  <c r="T350" i="11"/>
  <c r="T351" i="11"/>
  <c r="T352" i="11"/>
  <c r="T353" i="11"/>
  <c r="T354" i="11"/>
  <c r="T355" i="11"/>
  <c r="T356" i="11"/>
  <c r="T357" i="11"/>
  <c r="T358" i="11"/>
  <c r="T359" i="11"/>
  <c r="T360" i="11"/>
  <c r="T361" i="11"/>
  <c r="T362" i="11"/>
  <c r="T363" i="11"/>
  <c r="T364" i="11"/>
  <c r="T365" i="11"/>
  <c r="T366" i="11"/>
  <c r="T367" i="11"/>
  <c r="T368" i="11"/>
  <c r="T369" i="11"/>
  <c r="T370" i="11"/>
  <c r="T371" i="11"/>
  <c r="T372" i="11"/>
  <c r="T373" i="11"/>
  <c r="T374" i="11"/>
  <c r="T375" i="11"/>
  <c r="T376" i="11"/>
  <c r="T377" i="11"/>
  <c r="T378" i="11"/>
  <c r="T379" i="11"/>
  <c r="T380" i="11"/>
  <c r="T381" i="11"/>
  <c r="T382" i="11"/>
  <c r="T383" i="11"/>
  <c r="T384" i="11"/>
  <c r="T385" i="11"/>
  <c r="T386" i="11"/>
  <c r="T387" i="11"/>
  <c r="T388" i="11"/>
  <c r="T389" i="11"/>
  <c r="T390" i="11"/>
  <c r="T391" i="11"/>
  <c r="T392" i="11"/>
  <c r="T393" i="11"/>
  <c r="T394" i="11"/>
  <c r="T395" i="11"/>
  <c r="T396" i="11"/>
  <c r="T397" i="11"/>
  <c r="T398" i="11"/>
  <c r="T399" i="11"/>
  <c r="T400" i="11"/>
  <c r="T401" i="11"/>
  <c r="T402" i="11"/>
  <c r="T403" i="11"/>
  <c r="T404" i="11"/>
  <c r="T405" i="11"/>
  <c r="T406" i="11"/>
  <c r="T407" i="11"/>
  <c r="T408" i="11"/>
  <c r="T409" i="11"/>
  <c r="T410" i="11"/>
  <c r="T411" i="11"/>
  <c r="T412" i="11"/>
  <c r="T413" i="11"/>
  <c r="T414" i="11"/>
  <c r="T415" i="11"/>
  <c r="T416" i="11"/>
  <c r="T417" i="11"/>
  <c r="T418" i="11"/>
  <c r="T419" i="11"/>
  <c r="T420" i="11"/>
  <c r="T421" i="11"/>
  <c r="T422" i="11"/>
  <c r="T423" i="11"/>
  <c r="T424" i="11"/>
  <c r="T425" i="11"/>
  <c r="T426" i="11"/>
  <c r="T427" i="11"/>
  <c r="T428" i="11"/>
  <c r="T429" i="11"/>
  <c r="T430" i="11"/>
  <c r="T431" i="11"/>
  <c r="T432" i="11"/>
  <c r="T433" i="11"/>
  <c r="T434" i="11"/>
  <c r="T435" i="11"/>
  <c r="T436" i="11"/>
  <c r="T437" i="11"/>
  <c r="T438" i="11"/>
  <c r="T439" i="11"/>
  <c r="T440" i="11"/>
  <c r="T441" i="11"/>
  <c r="T442" i="11"/>
  <c r="T443" i="11"/>
  <c r="T444" i="11"/>
  <c r="T445" i="11"/>
  <c r="T446" i="11"/>
  <c r="T447" i="11"/>
  <c r="T448" i="11"/>
  <c r="T449" i="11"/>
  <c r="T450" i="11"/>
  <c r="T451" i="11"/>
  <c r="T452" i="11"/>
  <c r="T453" i="11"/>
  <c r="T454" i="11"/>
  <c r="T455" i="11"/>
  <c r="T456" i="11"/>
  <c r="T457" i="11"/>
  <c r="T458" i="11"/>
  <c r="T459" i="11"/>
  <c r="T460" i="11"/>
  <c r="T461" i="11"/>
  <c r="T462" i="11"/>
  <c r="T463" i="11"/>
  <c r="T464" i="11"/>
  <c r="T465" i="11"/>
  <c r="T466" i="11"/>
  <c r="T467" i="11"/>
  <c r="T468" i="11"/>
  <c r="T469" i="11"/>
  <c r="T470" i="11"/>
  <c r="T471" i="11"/>
  <c r="T472" i="11"/>
  <c r="T473" i="11"/>
  <c r="T474" i="11"/>
  <c r="T475" i="11"/>
  <c r="T476" i="11"/>
  <c r="T477" i="11"/>
  <c r="T478" i="11"/>
  <c r="T479" i="11"/>
  <c r="T480" i="11"/>
  <c r="T481" i="11"/>
  <c r="T482" i="11"/>
  <c r="T483" i="11"/>
  <c r="T484" i="11"/>
  <c r="T485" i="11"/>
  <c r="T486" i="11"/>
  <c r="T487" i="11"/>
  <c r="T488" i="11"/>
  <c r="T489" i="11"/>
  <c r="T490" i="11"/>
  <c r="T491" i="11"/>
  <c r="T492" i="11"/>
  <c r="T493" i="11"/>
  <c r="T494" i="11"/>
  <c r="T495" i="11"/>
  <c r="T496" i="11"/>
  <c r="T497" i="11"/>
  <c r="T498" i="11"/>
  <c r="T499" i="11"/>
  <c r="T500" i="11"/>
  <c r="T501" i="11"/>
  <c r="T502" i="11"/>
  <c r="T503" i="11"/>
  <c r="T504" i="11"/>
  <c r="T505" i="11"/>
  <c r="T506" i="11"/>
  <c r="T507" i="11"/>
  <c r="T508" i="11"/>
  <c r="T509" i="11"/>
  <c r="T510" i="11"/>
  <c r="T511" i="11"/>
  <c r="T512" i="11"/>
  <c r="T513" i="11"/>
  <c r="T514" i="11"/>
  <c r="T515" i="11"/>
  <c r="T516" i="11"/>
  <c r="T517" i="11"/>
  <c r="T518" i="11"/>
  <c r="T519" i="11"/>
  <c r="T520" i="11"/>
  <c r="T521" i="11"/>
  <c r="T522" i="11"/>
  <c r="T523" i="11"/>
  <c r="T524" i="11"/>
  <c r="T525" i="11"/>
  <c r="T526" i="11"/>
  <c r="T527" i="11"/>
  <c r="T528" i="11"/>
  <c r="T529" i="11"/>
  <c r="T530" i="11"/>
  <c r="T531" i="11"/>
  <c r="T532" i="11"/>
  <c r="T533" i="11"/>
  <c r="T534" i="11"/>
  <c r="T535" i="11"/>
  <c r="T536" i="11"/>
  <c r="T537" i="11"/>
  <c r="T538" i="11"/>
  <c r="T539" i="11"/>
  <c r="T540" i="11"/>
  <c r="T541" i="11"/>
  <c r="T542" i="11"/>
  <c r="T543" i="11"/>
  <c r="T544" i="11"/>
  <c r="T545" i="11"/>
  <c r="T546" i="11"/>
  <c r="T547" i="11"/>
  <c r="T548" i="11"/>
  <c r="T549" i="11"/>
  <c r="T550" i="11"/>
  <c r="T551" i="11"/>
  <c r="T552" i="11"/>
  <c r="T553" i="11"/>
  <c r="T554" i="11"/>
  <c r="T555" i="11"/>
  <c r="T556" i="11"/>
  <c r="T557" i="11"/>
  <c r="T558" i="11"/>
  <c r="T559" i="11"/>
  <c r="T560" i="11"/>
  <c r="T561" i="11"/>
  <c r="T562" i="11"/>
  <c r="T563" i="11"/>
  <c r="T564" i="11"/>
  <c r="T565" i="11"/>
  <c r="T566" i="11"/>
  <c r="T567" i="11"/>
  <c r="T568" i="11"/>
  <c r="T569" i="11"/>
  <c r="T570" i="11"/>
  <c r="T571" i="11"/>
  <c r="T572" i="11"/>
  <c r="T573" i="11"/>
  <c r="T574" i="11"/>
  <c r="T575" i="11"/>
  <c r="T576" i="11"/>
  <c r="T577" i="11"/>
  <c r="T578" i="11"/>
  <c r="T579" i="11"/>
  <c r="T580" i="11"/>
  <c r="T581" i="11"/>
  <c r="T582" i="11"/>
  <c r="T583" i="11"/>
  <c r="T584" i="11"/>
  <c r="T585" i="11"/>
  <c r="T586" i="11"/>
  <c r="T587" i="11"/>
  <c r="T588" i="11"/>
  <c r="T589" i="11"/>
  <c r="T590" i="11"/>
  <c r="T591" i="11"/>
  <c r="T592" i="11"/>
  <c r="T593" i="11"/>
  <c r="T594" i="11"/>
  <c r="T595" i="11"/>
  <c r="T596" i="11"/>
  <c r="T597" i="11"/>
  <c r="T598" i="11"/>
  <c r="T599" i="11"/>
  <c r="T600" i="11"/>
  <c r="T601" i="11"/>
  <c r="T602" i="11"/>
  <c r="T603" i="11"/>
  <c r="T604" i="11"/>
  <c r="T605" i="11"/>
  <c r="T606" i="11"/>
  <c r="T607" i="11"/>
  <c r="T608" i="11"/>
  <c r="T609" i="11"/>
  <c r="T610" i="11"/>
  <c r="T611" i="11"/>
  <c r="T612" i="11"/>
  <c r="T613" i="11"/>
  <c r="T614" i="11"/>
  <c r="T615" i="11"/>
  <c r="T616" i="11"/>
  <c r="T617" i="11"/>
  <c r="T618" i="11"/>
  <c r="T619" i="11"/>
  <c r="T620" i="11"/>
  <c r="T621" i="11"/>
  <c r="T622" i="11"/>
  <c r="T623" i="11"/>
  <c r="T624" i="11"/>
  <c r="T625" i="11"/>
  <c r="T626" i="11"/>
  <c r="T627" i="11"/>
  <c r="T628" i="11"/>
  <c r="T629" i="11"/>
  <c r="T630" i="11"/>
  <c r="T631" i="11"/>
  <c r="T632" i="11"/>
  <c r="T633" i="11"/>
  <c r="T634" i="11"/>
  <c r="T635" i="11"/>
  <c r="T636" i="11"/>
  <c r="T637" i="11"/>
  <c r="T638" i="11"/>
  <c r="T639" i="11"/>
  <c r="T640" i="11"/>
  <c r="T641" i="11"/>
  <c r="T642" i="11"/>
  <c r="T643" i="11"/>
  <c r="T644" i="11"/>
  <c r="T645" i="11"/>
  <c r="T646" i="11"/>
  <c r="T647" i="11"/>
  <c r="T648" i="11"/>
  <c r="T649" i="11"/>
  <c r="T650" i="11"/>
  <c r="T651" i="11"/>
  <c r="T652" i="11"/>
  <c r="T653" i="11"/>
  <c r="T654" i="11"/>
  <c r="T655" i="11"/>
  <c r="T656" i="11"/>
  <c r="T657" i="11"/>
  <c r="T658" i="11"/>
  <c r="T659" i="11"/>
  <c r="T660" i="11"/>
  <c r="T661" i="11"/>
  <c r="T662" i="11"/>
  <c r="T663" i="11"/>
  <c r="T664" i="11"/>
  <c r="T665" i="11"/>
  <c r="T666" i="11"/>
  <c r="T667" i="11"/>
  <c r="T668" i="11"/>
  <c r="T669" i="11"/>
  <c r="T670" i="11"/>
  <c r="T671" i="11"/>
  <c r="T672" i="11"/>
  <c r="T673" i="11"/>
  <c r="T674" i="11"/>
  <c r="T675" i="11"/>
  <c r="T676" i="11"/>
  <c r="T677" i="11"/>
  <c r="T678" i="11"/>
  <c r="T679" i="11"/>
  <c r="T680" i="11"/>
  <c r="T681" i="11"/>
  <c r="T682" i="11"/>
  <c r="T683" i="11"/>
  <c r="T684" i="11"/>
  <c r="T685" i="11"/>
  <c r="T686" i="11"/>
  <c r="T687" i="11"/>
  <c r="T688" i="11"/>
  <c r="T689" i="11"/>
  <c r="T690" i="11"/>
  <c r="T691" i="11"/>
  <c r="T692" i="11"/>
  <c r="T693" i="11"/>
  <c r="T694" i="11"/>
  <c r="T695" i="11"/>
  <c r="T696" i="11"/>
  <c r="T697" i="11"/>
  <c r="T698" i="11"/>
  <c r="T699" i="11"/>
  <c r="T700" i="11"/>
  <c r="T701" i="11"/>
  <c r="T702" i="11"/>
  <c r="T703" i="11"/>
  <c r="T704" i="11"/>
  <c r="T705" i="11"/>
  <c r="T706" i="11"/>
  <c r="T707" i="11"/>
  <c r="T708" i="11"/>
  <c r="T709" i="11"/>
  <c r="T710" i="11"/>
  <c r="T711" i="11"/>
  <c r="T712" i="11"/>
  <c r="T713" i="11"/>
  <c r="T714" i="11"/>
  <c r="T715" i="11"/>
  <c r="T716" i="11"/>
  <c r="T717" i="11"/>
  <c r="T718" i="11"/>
  <c r="T719" i="11"/>
  <c r="T720" i="11"/>
  <c r="T721" i="11"/>
  <c r="T722" i="11"/>
  <c r="T723" i="11"/>
  <c r="T724" i="11"/>
  <c r="T725" i="11"/>
  <c r="T726" i="11"/>
  <c r="T727" i="11"/>
  <c r="T728" i="11"/>
  <c r="T729" i="11"/>
  <c r="T730" i="11"/>
  <c r="T731" i="11"/>
  <c r="T732" i="11"/>
  <c r="T733" i="11"/>
  <c r="T734" i="11"/>
  <c r="T735" i="11"/>
  <c r="T736" i="11"/>
  <c r="T737" i="11"/>
  <c r="T738" i="11"/>
  <c r="T739" i="11"/>
  <c r="T740" i="11"/>
  <c r="T741" i="11"/>
  <c r="T742" i="11"/>
  <c r="T743" i="11"/>
  <c r="T744" i="11"/>
  <c r="T745" i="11"/>
  <c r="T746" i="11"/>
  <c r="T747" i="11"/>
  <c r="T748" i="11"/>
  <c r="T749" i="11"/>
  <c r="T750" i="11"/>
  <c r="T751" i="11"/>
  <c r="T752" i="11"/>
  <c r="T753" i="11"/>
  <c r="T754" i="11"/>
  <c r="T755" i="11"/>
  <c r="T756" i="11"/>
  <c r="T757" i="11"/>
  <c r="T758" i="11"/>
  <c r="T759" i="11"/>
  <c r="T760" i="11"/>
  <c r="T761" i="11"/>
  <c r="T762" i="11"/>
  <c r="T763" i="11"/>
  <c r="T764" i="11"/>
  <c r="T765" i="11"/>
  <c r="T766" i="11"/>
  <c r="T767" i="11"/>
  <c r="T768" i="11"/>
  <c r="T769" i="11"/>
  <c r="T770" i="11"/>
  <c r="T771" i="11"/>
  <c r="T772" i="11"/>
  <c r="T773" i="11"/>
  <c r="T774" i="11"/>
  <c r="T775" i="11"/>
  <c r="T776" i="11"/>
  <c r="T777" i="11"/>
  <c r="T778" i="11"/>
  <c r="T779" i="11"/>
  <c r="T780" i="11"/>
  <c r="T781" i="11"/>
  <c r="T782" i="11"/>
  <c r="T783" i="11"/>
  <c r="T784" i="11"/>
  <c r="T785" i="11"/>
  <c r="T786" i="11"/>
  <c r="T787" i="11"/>
  <c r="T788" i="11"/>
  <c r="T789" i="11"/>
  <c r="T790" i="11"/>
  <c r="T791" i="11"/>
  <c r="T792" i="11"/>
  <c r="T793" i="11"/>
  <c r="T794" i="11"/>
  <c r="T795" i="11"/>
  <c r="T796" i="11"/>
  <c r="T797" i="11"/>
  <c r="T798" i="11"/>
  <c r="T799" i="11"/>
  <c r="T800" i="11"/>
  <c r="T801" i="11"/>
  <c r="T802" i="11"/>
  <c r="T803" i="11"/>
  <c r="T804" i="11"/>
  <c r="T805" i="11"/>
  <c r="T806" i="11"/>
  <c r="T807" i="11"/>
  <c r="T808" i="11"/>
  <c r="T809" i="11"/>
  <c r="T810" i="11"/>
  <c r="T811" i="11"/>
  <c r="T812" i="11"/>
  <c r="T813" i="11"/>
  <c r="T814" i="11"/>
  <c r="T815" i="11"/>
  <c r="T816" i="11"/>
  <c r="T817" i="11"/>
  <c r="T818" i="11"/>
  <c r="T819" i="11"/>
  <c r="T820" i="11"/>
  <c r="T821" i="11"/>
  <c r="T822" i="11"/>
  <c r="T823" i="11"/>
  <c r="T824" i="11"/>
  <c r="T825" i="11"/>
  <c r="T826" i="11"/>
  <c r="T827" i="11"/>
  <c r="T828" i="11"/>
  <c r="T829" i="11"/>
  <c r="T830" i="11"/>
  <c r="T831" i="11"/>
  <c r="T832" i="11"/>
  <c r="T833" i="11"/>
  <c r="T834" i="11"/>
  <c r="T835" i="11"/>
  <c r="T836" i="11"/>
  <c r="T837" i="11"/>
  <c r="T838" i="11"/>
  <c r="T839" i="11"/>
  <c r="T840" i="11"/>
  <c r="T841" i="11"/>
  <c r="T842" i="11"/>
  <c r="T843" i="11"/>
  <c r="T844" i="11"/>
  <c r="T845" i="11"/>
  <c r="T846" i="11"/>
  <c r="T847" i="11"/>
  <c r="T848" i="11"/>
  <c r="T849" i="11"/>
  <c r="T850" i="11"/>
  <c r="T851" i="11"/>
  <c r="T852" i="11"/>
  <c r="T853" i="11"/>
  <c r="T854" i="11"/>
  <c r="T855" i="11"/>
  <c r="T856" i="11"/>
  <c r="T857" i="11"/>
  <c r="T858" i="11"/>
  <c r="T859" i="11"/>
  <c r="T860" i="11"/>
  <c r="T861" i="11"/>
  <c r="T862" i="11"/>
  <c r="T863" i="11"/>
  <c r="T864" i="11"/>
  <c r="T865" i="11"/>
  <c r="T866" i="11"/>
  <c r="T867" i="11"/>
  <c r="T868" i="11"/>
  <c r="T869" i="11"/>
  <c r="T870" i="11"/>
  <c r="T871" i="11"/>
  <c r="T872" i="11"/>
  <c r="T873" i="11"/>
  <c r="T874" i="11"/>
  <c r="T875" i="11"/>
  <c r="T876" i="11"/>
  <c r="T877" i="11"/>
  <c r="T878" i="11"/>
  <c r="T879" i="11"/>
  <c r="T880" i="11"/>
  <c r="T881" i="11"/>
  <c r="T882" i="11"/>
  <c r="T883" i="11"/>
  <c r="T884" i="11"/>
  <c r="T885" i="11"/>
  <c r="T886" i="11"/>
  <c r="T887" i="11"/>
  <c r="T888" i="11"/>
  <c r="T889" i="11"/>
  <c r="T890" i="11"/>
  <c r="T891" i="11"/>
  <c r="T892" i="11"/>
  <c r="T893" i="11"/>
  <c r="T894" i="11"/>
  <c r="T895" i="11"/>
  <c r="T896" i="11"/>
  <c r="T897" i="11"/>
  <c r="T898" i="11"/>
  <c r="T899" i="11"/>
  <c r="T900" i="11"/>
  <c r="T901" i="11"/>
  <c r="T902" i="11"/>
  <c r="T903" i="11"/>
  <c r="T904" i="11"/>
  <c r="T905" i="11"/>
  <c r="T906" i="11"/>
  <c r="T907" i="11"/>
  <c r="T908" i="11"/>
  <c r="T909" i="11"/>
  <c r="T910" i="11"/>
  <c r="T911" i="11"/>
  <c r="T912" i="11"/>
  <c r="T913" i="11"/>
  <c r="T914" i="11"/>
  <c r="T915" i="11"/>
  <c r="T916" i="11"/>
  <c r="T917" i="11"/>
  <c r="T918" i="11"/>
  <c r="T919" i="11"/>
  <c r="T920" i="11"/>
  <c r="T921" i="11"/>
  <c r="T922" i="11"/>
  <c r="T923" i="11"/>
  <c r="T924" i="11"/>
  <c r="T925" i="11"/>
  <c r="T926" i="11"/>
  <c r="T927" i="11"/>
  <c r="T928" i="11"/>
  <c r="T929" i="11"/>
  <c r="T930" i="11"/>
  <c r="T931" i="11"/>
  <c r="T932" i="11"/>
  <c r="T933" i="11"/>
  <c r="T934" i="11"/>
  <c r="T935" i="11"/>
  <c r="T936" i="11"/>
  <c r="T937" i="11"/>
  <c r="T938" i="11"/>
  <c r="T939" i="11"/>
  <c r="T940" i="11"/>
  <c r="T941" i="11"/>
  <c r="T942" i="11"/>
  <c r="T943" i="11"/>
  <c r="T944" i="11"/>
  <c r="T945" i="11"/>
  <c r="T946" i="11"/>
  <c r="T947" i="11"/>
  <c r="T948" i="11"/>
  <c r="T949" i="11"/>
  <c r="T950" i="11"/>
  <c r="T951" i="11"/>
  <c r="T952" i="11"/>
  <c r="T953" i="11"/>
  <c r="T954" i="11"/>
  <c r="T955" i="11"/>
  <c r="T956" i="11"/>
  <c r="T957" i="11"/>
  <c r="T958" i="11"/>
  <c r="T959" i="11"/>
  <c r="T960" i="11"/>
  <c r="T961" i="11"/>
  <c r="T962" i="11"/>
  <c r="T963" i="11"/>
  <c r="T964" i="11"/>
  <c r="T965" i="11"/>
  <c r="T966" i="11"/>
  <c r="T967" i="11"/>
  <c r="T968" i="11"/>
  <c r="T969" i="11"/>
  <c r="T970" i="11"/>
  <c r="T971" i="11"/>
  <c r="T972" i="11"/>
  <c r="T973" i="11"/>
  <c r="T974" i="11"/>
  <c r="T975" i="11"/>
  <c r="T976" i="11"/>
  <c r="T977" i="11"/>
  <c r="T978" i="11"/>
  <c r="T979" i="11"/>
  <c r="T980" i="11"/>
  <c r="T981" i="11"/>
  <c r="T982" i="11"/>
  <c r="T983" i="11"/>
  <c r="T984" i="11"/>
  <c r="T985" i="11"/>
  <c r="T986" i="11"/>
  <c r="T987" i="11"/>
  <c r="T988" i="11"/>
  <c r="T989" i="11"/>
  <c r="T990" i="11"/>
  <c r="T991" i="11"/>
  <c r="T992" i="11"/>
  <c r="T993" i="11"/>
  <c r="T994" i="11"/>
  <c r="T995" i="11"/>
  <c r="T996" i="11"/>
  <c r="T997" i="11"/>
  <c r="T998" i="11"/>
  <c r="T999" i="11"/>
  <c r="T1000" i="11"/>
  <c r="T1001" i="11"/>
  <c r="T1002" i="11"/>
  <c r="T1003" i="11"/>
  <c r="T1004" i="11"/>
  <c r="T1005" i="11"/>
  <c r="T1006" i="11"/>
  <c r="T1007" i="11"/>
  <c r="T1008" i="11"/>
  <c r="T1009" i="11"/>
  <c r="T1010" i="11"/>
  <c r="T1011" i="11"/>
  <c r="T1012" i="11"/>
  <c r="T1013" i="11"/>
  <c r="T1014" i="11"/>
  <c r="T1015" i="11"/>
  <c r="T1016" i="11"/>
  <c r="T1017" i="11"/>
  <c r="T1018" i="11"/>
  <c r="T1019" i="11"/>
  <c r="T1020" i="11"/>
  <c r="T1021" i="11"/>
  <c r="T1022" i="11"/>
  <c r="T1023" i="11"/>
  <c r="T1024" i="11"/>
  <c r="T1025" i="11"/>
  <c r="T1026" i="11"/>
  <c r="T1027" i="11"/>
  <c r="T1028" i="11"/>
  <c r="T1029" i="11"/>
  <c r="T1030" i="11"/>
  <c r="T1031" i="11"/>
  <c r="T1032" i="11"/>
  <c r="T1033" i="11"/>
  <c r="T1034" i="11"/>
  <c r="T1035" i="11"/>
  <c r="T1036" i="11"/>
  <c r="T1037" i="11"/>
  <c r="T1038" i="11"/>
  <c r="T1039" i="11"/>
  <c r="T1040" i="11"/>
  <c r="T1041" i="11"/>
  <c r="T1042" i="11"/>
  <c r="T1043" i="11"/>
  <c r="T1044" i="11"/>
  <c r="T1045" i="11"/>
  <c r="T1046" i="11"/>
  <c r="T1047" i="11"/>
  <c r="T1048" i="11"/>
  <c r="T1049" i="11"/>
  <c r="T1050" i="11"/>
  <c r="T1051" i="11"/>
  <c r="T1052" i="11"/>
  <c r="T1053" i="11"/>
  <c r="T1054" i="11"/>
  <c r="T1055" i="11"/>
  <c r="T1056" i="11"/>
  <c r="T1057" i="11"/>
  <c r="T1058" i="11"/>
  <c r="T1059" i="11"/>
  <c r="T1060" i="11"/>
  <c r="T1061" i="11"/>
  <c r="T1062" i="11"/>
  <c r="T1063" i="11"/>
  <c r="T1064" i="11"/>
  <c r="T1065" i="11"/>
  <c r="T1066" i="11"/>
  <c r="T1067" i="11"/>
  <c r="T1068" i="11"/>
  <c r="T1069" i="11"/>
  <c r="T1070" i="11"/>
  <c r="T1071" i="11"/>
  <c r="T1072" i="11"/>
  <c r="T1073" i="11"/>
  <c r="T1074" i="11"/>
  <c r="T1075" i="11"/>
  <c r="T1076" i="11"/>
  <c r="T1077" i="11"/>
  <c r="T1078" i="11"/>
  <c r="T1079" i="11"/>
  <c r="T1080" i="11"/>
  <c r="T1081" i="11"/>
  <c r="T1082" i="11"/>
  <c r="T1083" i="11"/>
  <c r="T1084" i="11"/>
  <c r="T1085" i="11"/>
  <c r="T1086" i="11"/>
  <c r="T1087" i="11"/>
  <c r="T1088" i="11"/>
  <c r="T1089" i="11"/>
  <c r="T1090" i="11"/>
  <c r="T1091" i="11"/>
  <c r="T1092" i="11"/>
  <c r="T1093" i="11"/>
  <c r="T1094" i="11"/>
  <c r="T1095" i="11"/>
  <c r="T1096" i="11"/>
  <c r="T1097" i="11"/>
  <c r="T1098" i="11"/>
  <c r="T1099" i="11"/>
  <c r="T1100" i="11"/>
  <c r="T1101" i="11"/>
  <c r="T1102" i="11"/>
  <c r="T1103" i="11"/>
  <c r="T1104" i="11"/>
  <c r="T1105" i="11"/>
  <c r="T1106" i="11"/>
  <c r="T1107" i="11"/>
  <c r="T1108" i="11"/>
  <c r="T1109" i="11"/>
  <c r="T1110" i="11"/>
  <c r="T1111" i="11"/>
  <c r="T1112" i="11"/>
  <c r="T1113" i="11"/>
  <c r="T1114" i="11"/>
  <c r="T1115" i="11"/>
  <c r="T1116" i="11"/>
  <c r="T1117" i="11"/>
  <c r="T1118" i="11"/>
  <c r="T1119" i="11"/>
  <c r="T1120" i="11"/>
  <c r="T1121" i="11"/>
  <c r="T1122" i="11"/>
  <c r="T1123" i="11"/>
  <c r="T1124" i="11"/>
  <c r="T1125" i="11"/>
  <c r="T1126" i="11"/>
  <c r="T1127" i="11"/>
  <c r="T1128" i="11"/>
  <c r="T1129" i="11"/>
  <c r="T1130" i="11"/>
  <c r="T1131" i="11"/>
  <c r="T1132" i="11"/>
  <c r="T1133" i="11"/>
  <c r="T1134" i="11"/>
  <c r="T1135" i="11"/>
  <c r="T1136" i="11"/>
  <c r="T1137" i="11"/>
  <c r="T1138" i="11"/>
  <c r="T1139" i="11"/>
  <c r="T1140" i="11"/>
  <c r="T1141" i="11"/>
  <c r="T1142" i="11"/>
  <c r="T1143" i="11"/>
  <c r="T1144" i="11"/>
  <c r="T1145" i="11"/>
  <c r="T1146" i="11"/>
  <c r="T1147" i="11"/>
  <c r="T1148" i="11"/>
  <c r="T1149" i="11"/>
  <c r="T1150" i="11"/>
  <c r="T1151" i="11"/>
  <c r="T1152" i="11"/>
  <c r="T1153" i="11"/>
  <c r="T1154" i="11"/>
  <c r="T1155" i="11"/>
  <c r="T1156" i="11"/>
  <c r="T1157" i="11"/>
  <c r="T1158" i="11"/>
  <c r="T1159" i="11"/>
  <c r="T1160" i="11"/>
  <c r="T1161" i="11"/>
  <c r="T1162" i="11"/>
  <c r="T1163" i="11"/>
  <c r="T1164" i="11"/>
  <c r="T1165" i="11"/>
  <c r="T1166" i="11"/>
  <c r="T1167" i="11"/>
  <c r="T1168" i="11"/>
  <c r="T1169" i="11"/>
  <c r="T1170" i="11"/>
  <c r="T1171" i="11"/>
  <c r="T1172" i="11"/>
  <c r="T1173" i="11"/>
  <c r="T1174" i="11"/>
  <c r="T1175" i="11"/>
  <c r="T1176" i="11"/>
  <c r="T1177" i="11"/>
  <c r="T1178" i="11"/>
  <c r="T1179" i="11"/>
  <c r="T1180" i="11"/>
  <c r="T1181" i="11"/>
  <c r="T1182" i="11"/>
  <c r="T1183" i="11"/>
  <c r="T1184" i="11"/>
  <c r="T1185" i="11"/>
  <c r="T1186" i="11"/>
  <c r="T1187" i="11"/>
  <c r="T1188" i="11"/>
  <c r="T1189" i="11"/>
  <c r="T1190" i="11"/>
  <c r="T1191" i="11"/>
  <c r="T1192" i="11"/>
  <c r="T1193" i="11"/>
  <c r="T1194" i="11"/>
  <c r="T1195" i="11"/>
  <c r="T1196" i="11"/>
  <c r="T1197" i="11"/>
  <c r="T1198" i="11"/>
  <c r="T1199" i="11"/>
  <c r="T1200" i="11"/>
  <c r="T1201" i="11"/>
  <c r="T1202" i="11"/>
  <c r="T1203" i="11"/>
  <c r="T1204" i="11"/>
  <c r="T1205" i="11"/>
  <c r="T1206" i="11"/>
  <c r="T1207" i="11"/>
  <c r="T1208" i="11"/>
  <c r="T1209" i="11"/>
  <c r="T1210" i="11"/>
  <c r="T1211" i="11"/>
  <c r="T1212" i="11"/>
  <c r="T1213" i="11"/>
  <c r="T1214" i="11"/>
  <c r="T1215" i="11"/>
  <c r="T1216" i="11"/>
  <c r="T1217" i="11"/>
  <c r="T1218" i="11"/>
  <c r="T1219" i="11"/>
  <c r="T1220" i="11"/>
  <c r="T1221" i="11"/>
  <c r="T1222" i="11"/>
  <c r="T1223" i="11"/>
  <c r="T1224" i="11"/>
  <c r="T1225" i="11"/>
  <c r="T1226" i="11"/>
  <c r="T1227" i="11"/>
  <c r="T1228" i="11"/>
  <c r="T1229" i="11"/>
  <c r="T1230" i="11"/>
  <c r="T1231" i="11"/>
  <c r="T1232" i="11"/>
  <c r="T1233" i="11"/>
  <c r="T1234" i="11"/>
  <c r="T1235" i="11"/>
  <c r="T1236" i="11"/>
  <c r="T1237" i="11"/>
  <c r="T1238" i="11"/>
  <c r="T1239" i="11"/>
  <c r="T1240" i="11"/>
  <c r="T1241" i="11"/>
  <c r="T1242" i="11"/>
  <c r="T1243" i="11"/>
  <c r="T1244" i="11"/>
  <c r="T1245" i="11"/>
  <c r="T1246" i="11"/>
  <c r="T1247" i="11"/>
  <c r="T1248" i="11"/>
  <c r="T1249" i="11"/>
  <c r="T1250" i="11"/>
  <c r="T1251" i="11"/>
  <c r="T1252" i="11"/>
  <c r="T1253" i="11"/>
  <c r="T1254" i="11"/>
  <c r="T1255" i="11"/>
  <c r="T1256" i="11"/>
  <c r="T1257" i="11"/>
  <c r="T1258" i="11"/>
  <c r="T1259" i="11"/>
  <c r="T1260" i="11"/>
  <c r="T1261" i="11"/>
  <c r="T1262" i="11"/>
  <c r="T1263" i="11"/>
  <c r="T1264" i="11"/>
  <c r="T1265" i="11"/>
  <c r="T1266" i="11"/>
  <c r="T1267" i="11"/>
  <c r="T1268" i="11"/>
  <c r="T1269" i="11"/>
  <c r="T1270" i="11"/>
  <c r="T1271" i="11"/>
  <c r="T1272" i="11"/>
  <c r="T1273" i="11"/>
  <c r="T1274" i="11"/>
  <c r="T1275" i="11"/>
  <c r="T1276" i="11"/>
  <c r="T1277" i="11"/>
  <c r="T1278" i="11"/>
  <c r="T1279" i="11"/>
  <c r="T1280" i="11"/>
  <c r="T1281" i="11"/>
  <c r="T1282" i="11"/>
  <c r="T1283" i="11"/>
  <c r="T1284" i="11"/>
  <c r="T1285" i="11"/>
  <c r="T1286" i="11"/>
  <c r="T1287" i="11"/>
  <c r="T1288" i="11"/>
  <c r="T1289" i="11"/>
  <c r="T1290" i="11"/>
  <c r="T1291" i="11"/>
  <c r="T1292" i="11"/>
  <c r="T1293" i="11"/>
  <c r="T1294" i="11"/>
  <c r="T1295" i="11"/>
  <c r="T1296" i="11"/>
  <c r="T1297" i="11"/>
  <c r="T1298" i="11"/>
  <c r="T1299" i="11"/>
  <c r="T1300" i="11"/>
  <c r="T1301" i="11"/>
  <c r="T1302" i="11"/>
  <c r="T1303" i="11"/>
  <c r="T1304" i="11"/>
  <c r="T1305" i="11"/>
  <c r="T1306" i="11"/>
  <c r="T1307" i="11"/>
  <c r="T1308" i="11"/>
  <c r="T1309" i="11"/>
  <c r="T1310" i="11"/>
  <c r="T1311" i="11"/>
  <c r="T1312" i="11"/>
  <c r="T1313" i="11"/>
  <c r="T1314" i="11"/>
  <c r="T1315" i="11"/>
  <c r="T1316" i="11"/>
  <c r="T1317" i="11"/>
  <c r="T1318" i="11"/>
  <c r="T1319" i="11"/>
  <c r="T1320" i="11"/>
  <c r="T1321" i="11"/>
  <c r="T1322" i="11"/>
  <c r="T1323" i="11"/>
  <c r="T1324" i="11"/>
  <c r="T1325" i="11"/>
  <c r="T1326" i="11"/>
  <c r="T1327" i="11"/>
  <c r="T1328" i="11"/>
  <c r="T1329" i="11"/>
  <c r="T1330" i="11"/>
  <c r="T1331" i="11"/>
  <c r="T1332" i="11"/>
  <c r="T1333" i="11"/>
  <c r="T1334" i="11"/>
  <c r="T1335" i="11"/>
  <c r="T1336" i="11"/>
  <c r="T1337" i="11"/>
  <c r="T1338" i="11"/>
  <c r="T1339" i="11"/>
  <c r="T1340" i="11"/>
  <c r="T1341" i="11"/>
  <c r="T1342" i="11"/>
  <c r="T1343" i="11"/>
  <c r="T1344" i="11"/>
  <c r="T1345" i="11"/>
  <c r="T1346" i="11"/>
  <c r="T1347" i="11"/>
  <c r="T1348" i="11"/>
  <c r="T1349" i="11"/>
  <c r="T1350" i="11"/>
  <c r="T1351" i="11"/>
  <c r="T1352" i="11"/>
  <c r="T1353" i="11"/>
  <c r="T1354" i="11"/>
  <c r="T1355" i="11"/>
  <c r="T1356" i="11"/>
  <c r="T1357" i="11"/>
  <c r="T1358" i="11"/>
  <c r="T1359" i="11"/>
  <c r="T1360" i="11"/>
  <c r="T1361" i="11"/>
  <c r="D10" i="11"/>
  <c r="AC27" i="19"/>
  <c r="AD27" i="19"/>
  <c r="AE27" i="19"/>
  <c r="R3" i="19"/>
  <c r="I3" i="19"/>
  <c r="W15" i="11"/>
  <c r="H16" i="25" l="1"/>
  <c r="H17" i="25"/>
  <c r="H18" i="25"/>
  <c r="H15" i="25"/>
  <c r="G16" i="25"/>
  <c r="G17" i="25"/>
  <c r="G18" i="25"/>
  <c r="G15" i="25"/>
  <c r="H26" i="25"/>
  <c r="H27" i="25"/>
  <c r="H28" i="25"/>
  <c r="H25" i="25"/>
  <c r="E28" i="25"/>
  <c r="G28" i="25" s="1"/>
  <c r="D28" i="25" s="1"/>
  <c r="E27" i="25"/>
  <c r="G27" i="25" s="1"/>
  <c r="E26" i="25"/>
  <c r="G26" i="25" s="1"/>
  <c r="E25" i="25"/>
  <c r="G25" i="25" s="1"/>
  <c r="D25" i="25" s="1"/>
  <c r="H6" i="25"/>
  <c r="H7" i="25"/>
  <c r="H8" i="25"/>
  <c r="H5" i="25"/>
  <c r="D17" i="25"/>
  <c r="D16" i="25"/>
  <c r="D15" i="25"/>
  <c r="G6" i="25"/>
  <c r="G7" i="25"/>
  <c r="G8" i="25"/>
  <c r="G5" i="25"/>
  <c r="D5" i="25" s="1"/>
  <c r="B16" i="25"/>
  <c r="B17" i="25" s="1"/>
  <c r="B18" i="25" s="1"/>
  <c r="B26" i="25"/>
  <c r="B27" i="25" s="1"/>
  <c r="B28" i="25" s="1"/>
  <c r="B6" i="25"/>
  <c r="B7" i="25" s="1"/>
  <c r="B8" i="25" s="1"/>
  <c r="E6" i="21"/>
  <c r="G6" i="21" s="1"/>
  <c r="F6" i="21" s="1"/>
  <c r="E5" i="21"/>
  <c r="G5" i="21" s="1"/>
  <c r="E4" i="21"/>
  <c r="G4" i="21" s="1"/>
  <c r="F4" i="21" s="1"/>
  <c r="D8" i="25" l="1"/>
  <c r="D7" i="25"/>
  <c r="D6" i="25"/>
  <c r="D10" i="25" s="1"/>
  <c r="D11" i="25" s="1"/>
  <c r="H6" i="26" s="1"/>
  <c r="I6" i="26" s="1"/>
  <c r="J6" i="26" s="1"/>
  <c r="K6" i="26" s="1"/>
  <c r="L6" i="26" s="1"/>
  <c r="D27" i="25"/>
  <c r="D26" i="25"/>
  <c r="D30" i="25" s="1"/>
  <c r="D31" i="25" s="1"/>
  <c r="H20" i="26" s="1"/>
  <c r="I20" i="26" s="1"/>
  <c r="J20" i="26" s="1"/>
  <c r="K20" i="26" s="1"/>
  <c r="L20" i="26" s="1"/>
  <c r="D18" i="25"/>
  <c r="F5" i="21"/>
  <c r="D20" i="25"/>
  <c r="D21" i="25" s="1"/>
  <c r="E13" i="26" s="1"/>
  <c r="F13" i="26" s="1"/>
  <c r="G13" i="26" s="1"/>
  <c r="H13" i="26" s="1"/>
  <c r="I13" i="26" s="1"/>
  <c r="J13" i="26" s="1"/>
  <c r="K13" i="26" s="1"/>
  <c r="M20" i="26" l="1"/>
  <c r="E5" i="22"/>
  <c r="E6" i="22"/>
  <c r="E4" i="22"/>
  <c r="C6" i="22"/>
  <c r="C5" i="22"/>
  <c r="C4" i="22"/>
  <c r="F7" i="20"/>
  <c r="D4" i="21" s="1" a="1"/>
  <c r="D4" i="21" s="1"/>
  <c r="AO6" i="19"/>
  <c r="AB4" i="19"/>
  <c r="AB5" i="19"/>
  <c r="AB6" i="19"/>
  <c r="AB7" i="19"/>
  <c r="AB8" i="19"/>
  <c r="AB9" i="19"/>
  <c r="AB10" i="19"/>
  <c r="AB11" i="19"/>
  <c r="AB12" i="19"/>
  <c r="AB13" i="19"/>
  <c r="AB14" i="19"/>
  <c r="AB15" i="19"/>
  <c r="AB16" i="19"/>
  <c r="AB17" i="19"/>
  <c r="AB18" i="19"/>
  <c r="AB19" i="19"/>
  <c r="AB20" i="19"/>
  <c r="AB21" i="19"/>
  <c r="AB22" i="19"/>
  <c r="AB23" i="19"/>
  <c r="AB24" i="19"/>
  <c r="AB25" i="19"/>
  <c r="AB26" i="19"/>
  <c r="AB28" i="19"/>
  <c r="AB29" i="19"/>
  <c r="AB30" i="19"/>
  <c r="AB31" i="19"/>
  <c r="AB32" i="19"/>
  <c r="AB33" i="19"/>
  <c r="AB34" i="19"/>
  <c r="AB35" i="19"/>
  <c r="AB36" i="19"/>
  <c r="AB37" i="19"/>
  <c r="AB38" i="19"/>
  <c r="AB39" i="19"/>
  <c r="AB40" i="19"/>
  <c r="AB41" i="19"/>
  <c r="AB42" i="19"/>
  <c r="AB43" i="19"/>
  <c r="AB44" i="19"/>
  <c r="AB45" i="19"/>
  <c r="AB46" i="19"/>
  <c r="AB47" i="19"/>
  <c r="AB48" i="19"/>
  <c r="AB49" i="19"/>
  <c r="AB50" i="19"/>
  <c r="AB51" i="19"/>
  <c r="AB52" i="19"/>
  <c r="AB53" i="19"/>
  <c r="AB54" i="19"/>
  <c r="AB55" i="19"/>
  <c r="AB56" i="19"/>
  <c r="AB57" i="19"/>
  <c r="AB58" i="19"/>
  <c r="AB59" i="19"/>
  <c r="AB60" i="19"/>
  <c r="AB61" i="19"/>
  <c r="AB62" i="19"/>
  <c r="AB63" i="19"/>
  <c r="AB64" i="19"/>
  <c r="AB65" i="19"/>
  <c r="AB66" i="19"/>
  <c r="AB67" i="19"/>
  <c r="AB68" i="19"/>
  <c r="AB69" i="19"/>
  <c r="AB70" i="19"/>
  <c r="AB71" i="19"/>
  <c r="AB72" i="19"/>
  <c r="AB73" i="19"/>
  <c r="AB74" i="19"/>
  <c r="AB75" i="19"/>
  <c r="AB76" i="19"/>
  <c r="AB77" i="19"/>
  <c r="AB78" i="19"/>
  <c r="AB79" i="19"/>
  <c r="AB80" i="19"/>
  <c r="AB81" i="19"/>
  <c r="AB82" i="19"/>
  <c r="AB83" i="19"/>
  <c r="AB84" i="19"/>
  <c r="AB85" i="19"/>
  <c r="AB86" i="19"/>
  <c r="AB87" i="19"/>
  <c r="AB88" i="19"/>
  <c r="AB89" i="19"/>
  <c r="AB90" i="19"/>
  <c r="AB91" i="19"/>
  <c r="AB92" i="19"/>
  <c r="AB93" i="19"/>
  <c r="AB94" i="19"/>
  <c r="AB95" i="19"/>
  <c r="AB96" i="19"/>
  <c r="AB97" i="19"/>
  <c r="AB98" i="19"/>
  <c r="AB99" i="19"/>
  <c r="AB100" i="19"/>
  <c r="AB101" i="19"/>
  <c r="AB102" i="19"/>
  <c r="AB103" i="19"/>
  <c r="AB104" i="19"/>
  <c r="AB105" i="19"/>
  <c r="AB106" i="19"/>
  <c r="AB107" i="19"/>
  <c r="AB108" i="19"/>
  <c r="AB109" i="19"/>
  <c r="AB110" i="19"/>
  <c r="AB111" i="19"/>
  <c r="AB112" i="19"/>
  <c r="AB113" i="19"/>
  <c r="AB114" i="19"/>
  <c r="AB115" i="19"/>
  <c r="AB116" i="19"/>
  <c r="AB117" i="19"/>
  <c r="AB118" i="19"/>
  <c r="AB119" i="19"/>
  <c r="AB120" i="19"/>
  <c r="AB121" i="19"/>
  <c r="AB122" i="19"/>
  <c r="AB123" i="19"/>
  <c r="AB124" i="19"/>
  <c r="AB125" i="19"/>
  <c r="AB126" i="19"/>
  <c r="AB127" i="19"/>
  <c r="AB128" i="19"/>
  <c r="AB129" i="19"/>
  <c r="AB130" i="19"/>
  <c r="AB131" i="19"/>
  <c r="AB132" i="19"/>
  <c r="AB133" i="19"/>
  <c r="AB134" i="19"/>
  <c r="AB135" i="19"/>
  <c r="AB136" i="19"/>
  <c r="AB137" i="19"/>
  <c r="AB138" i="19"/>
  <c r="AB139" i="19"/>
  <c r="AB140" i="19"/>
  <c r="AB141" i="19"/>
  <c r="AB142" i="19"/>
  <c r="AB143" i="19"/>
  <c r="AB144" i="19"/>
  <c r="AB145" i="19"/>
  <c r="AB146" i="19"/>
  <c r="AB147" i="19"/>
  <c r="AB148" i="19"/>
  <c r="AB149" i="19"/>
  <c r="AB150" i="19"/>
  <c r="AB151" i="19"/>
  <c r="AB152" i="19"/>
  <c r="AB153" i="19"/>
  <c r="AB154" i="19"/>
  <c r="AB155" i="19"/>
  <c r="AB156" i="19"/>
  <c r="AB157" i="19"/>
  <c r="AB158" i="19"/>
  <c r="AB159" i="19"/>
  <c r="AB160" i="19"/>
  <c r="AB161" i="19"/>
  <c r="AB162" i="19"/>
  <c r="AB163" i="19"/>
  <c r="AB164" i="19"/>
  <c r="AB165" i="19"/>
  <c r="AB166" i="19"/>
  <c r="AB167" i="19"/>
  <c r="AB168" i="19"/>
  <c r="AB169" i="19"/>
  <c r="AB170" i="19"/>
  <c r="AB171" i="19"/>
  <c r="AB172" i="19"/>
  <c r="AB173" i="19"/>
  <c r="AB174" i="19"/>
  <c r="AB175" i="19"/>
  <c r="AB176" i="19"/>
  <c r="AB177" i="19"/>
  <c r="AB178" i="19"/>
  <c r="AB179" i="19"/>
  <c r="AB180" i="19"/>
  <c r="AB181" i="19"/>
  <c r="AB182" i="19"/>
  <c r="AB183" i="19"/>
  <c r="AB184" i="19"/>
  <c r="AB185" i="19"/>
  <c r="AB186" i="19"/>
  <c r="AB187" i="19"/>
  <c r="AB188" i="19"/>
  <c r="AB189" i="19"/>
  <c r="AB190" i="19"/>
  <c r="AB191" i="19"/>
  <c r="AB192" i="19"/>
  <c r="AB193" i="19"/>
  <c r="AB194" i="19"/>
  <c r="AB195" i="19"/>
  <c r="AB196" i="19"/>
  <c r="AB197" i="19"/>
  <c r="AB198" i="19"/>
  <c r="AB199" i="19"/>
  <c r="AB200" i="19"/>
  <c r="AB201" i="19"/>
  <c r="AB202" i="19"/>
  <c r="AB203" i="19"/>
  <c r="AB204" i="19"/>
  <c r="AB205" i="19"/>
  <c r="AB206" i="19"/>
  <c r="AB207" i="19"/>
  <c r="AB208" i="19"/>
  <c r="AB209" i="19"/>
  <c r="AB210" i="19"/>
  <c r="AB211" i="19"/>
  <c r="AB212" i="19"/>
  <c r="AB213" i="19"/>
  <c r="AB214" i="19"/>
  <c r="AB215" i="19"/>
  <c r="AB216" i="19"/>
  <c r="AB217" i="19"/>
  <c r="AB218" i="19"/>
  <c r="AB219" i="19"/>
  <c r="AB220" i="19"/>
  <c r="AB221" i="19"/>
  <c r="AB222" i="19"/>
  <c r="AB223" i="19"/>
  <c r="AB224" i="19"/>
  <c r="AB225" i="19"/>
  <c r="AB226" i="19"/>
  <c r="AB227" i="19"/>
  <c r="AB228" i="19"/>
  <c r="AB229" i="19"/>
  <c r="AB230" i="19"/>
  <c r="AB231" i="19"/>
  <c r="AB232" i="19"/>
  <c r="AB233" i="19"/>
  <c r="AB234" i="19"/>
  <c r="AB235" i="19"/>
  <c r="AB236" i="19"/>
  <c r="AB237" i="19"/>
  <c r="AB238" i="19"/>
  <c r="AB239" i="19"/>
  <c r="AB240" i="19"/>
  <c r="AB241" i="19"/>
  <c r="AB242" i="19"/>
  <c r="AB243" i="19"/>
  <c r="AB244" i="19"/>
  <c r="AB245" i="19"/>
  <c r="AB246" i="19"/>
  <c r="AB247" i="19"/>
  <c r="AB248" i="19"/>
  <c r="AB249" i="19"/>
  <c r="AB250" i="19"/>
  <c r="AB251" i="19"/>
  <c r="AB252" i="19"/>
  <c r="AB253" i="19"/>
  <c r="AB254" i="19"/>
  <c r="AB255" i="19"/>
  <c r="AB256" i="19"/>
  <c r="AB257" i="19"/>
  <c r="AB258" i="19"/>
  <c r="AB259" i="19"/>
  <c r="AB260" i="19"/>
  <c r="AB261" i="19"/>
  <c r="AB262" i="19"/>
  <c r="AB263" i="19"/>
  <c r="AB264" i="19"/>
  <c r="AB265" i="19"/>
  <c r="AB266" i="19"/>
  <c r="AB267" i="19"/>
  <c r="AB268" i="19"/>
  <c r="AB269" i="19"/>
  <c r="AB270" i="19"/>
  <c r="AB271" i="19"/>
  <c r="AB272" i="19"/>
  <c r="AB273" i="19"/>
  <c r="AB274" i="19"/>
  <c r="AB275" i="19"/>
  <c r="AB276" i="19"/>
  <c r="AB277" i="19"/>
  <c r="AB278" i="19"/>
  <c r="AB279" i="19"/>
  <c r="AB280" i="19"/>
  <c r="AB281" i="19"/>
  <c r="AB282" i="19"/>
  <c r="AB283" i="19"/>
  <c r="AB284" i="19"/>
  <c r="AB285" i="19"/>
  <c r="AB286" i="19"/>
  <c r="AB287" i="19"/>
  <c r="AB288" i="19"/>
  <c r="AB289" i="19"/>
  <c r="AB290" i="19"/>
  <c r="AB291" i="19"/>
  <c r="AB292" i="19"/>
  <c r="AB293" i="19"/>
  <c r="AB294" i="19"/>
  <c r="AB295" i="19"/>
  <c r="AB296" i="19"/>
  <c r="AB297" i="19"/>
  <c r="AB298" i="19"/>
  <c r="AB299" i="19"/>
  <c r="AB300" i="19"/>
  <c r="AB301" i="19"/>
  <c r="AB302" i="19"/>
  <c r="AB303" i="19"/>
  <c r="AB304" i="19"/>
  <c r="AB305" i="19"/>
  <c r="AB306" i="19"/>
  <c r="AB307" i="19"/>
  <c r="AB308" i="19"/>
  <c r="AB309" i="19"/>
  <c r="AB310" i="19"/>
  <c r="AB311" i="19"/>
  <c r="AB312" i="19"/>
  <c r="AB313" i="19"/>
  <c r="AB314" i="19"/>
  <c r="AB315" i="19"/>
  <c r="AB316" i="19"/>
  <c r="AB317" i="19"/>
  <c r="AB318" i="19"/>
  <c r="AB319" i="19"/>
  <c r="AB320" i="19"/>
  <c r="AB321" i="19"/>
  <c r="AB322" i="19"/>
  <c r="AB323" i="19"/>
  <c r="AB324" i="19"/>
  <c r="AB325" i="19"/>
  <c r="AB326" i="19"/>
  <c r="AB327" i="19"/>
  <c r="AB328" i="19"/>
  <c r="AB329" i="19"/>
  <c r="AB330" i="19"/>
  <c r="AB331" i="19"/>
  <c r="AB332" i="19"/>
  <c r="AB333" i="19"/>
  <c r="AB334" i="19"/>
  <c r="AB335" i="19"/>
  <c r="AB336" i="19"/>
  <c r="AB337" i="19"/>
  <c r="AB338" i="19"/>
  <c r="AB339" i="19"/>
  <c r="AB340" i="19"/>
  <c r="AB341" i="19"/>
  <c r="AB342" i="19"/>
  <c r="AB343" i="19"/>
  <c r="AB344" i="19"/>
  <c r="AB345" i="19"/>
  <c r="AB346" i="19"/>
  <c r="AB347" i="19"/>
  <c r="AB348" i="19"/>
  <c r="AB349" i="19"/>
  <c r="AB350" i="19"/>
  <c r="AB351" i="19"/>
  <c r="AB352" i="19"/>
  <c r="AB353" i="19"/>
  <c r="AB354" i="19"/>
  <c r="AB355" i="19"/>
  <c r="AB356" i="19"/>
  <c r="AB357" i="19"/>
  <c r="AB358" i="19"/>
  <c r="AB359" i="19"/>
  <c r="AB360" i="19"/>
  <c r="AB361" i="19"/>
  <c r="AB362" i="19"/>
  <c r="AB363" i="19"/>
  <c r="AB364" i="19"/>
  <c r="AB365" i="19"/>
  <c r="AB366" i="19"/>
  <c r="AB367" i="19"/>
  <c r="AB368" i="19"/>
  <c r="AB369" i="19"/>
  <c r="AB370" i="19"/>
  <c r="AB371" i="19"/>
  <c r="AB372" i="19"/>
  <c r="AB373" i="19"/>
  <c r="AB374" i="19"/>
  <c r="AB375" i="19"/>
  <c r="AB376" i="19"/>
  <c r="AB377" i="19"/>
  <c r="AB378" i="19"/>
  <c r="AB379" i="19"/>
  <c r="AB380" i="19"/>
  <c r="AB381" i="19"/>
  <c r="AB382" i="19"/>
  <c r="AB383" i="19"/>
  <c r="AB384" i="19"/>
  <c r="AB385" i="19"/>
  <c r="AB386" i="19"/>
  <c r="AB387" i="19"/>
  <c r="AB388" i="19"/>
  <c r="AB389" i="19"/>
  <c r="AB390" i="19"/>
  <c r="AB391" i="19"/>
  <c r="AB392" i="19"/>
  <c r="AB393" i="19"/>
  <c r="AB394" i="19"/>
  <c r="AB395" i="19"/>
  <c r="AB396" i="19"/>
  <c r="AB397" i="19"/>
  <c r="AB398" i="19"/>
  <c r="AB399" i="19"/>
  <c r="AB400" i="19"/>
  <c r="AB401" i="19"/>
  <c r="AB402" i="19"/>
  <c r="AB403" i="19"/>
  <c r="AB404" i="19"/>
  <c r="AB405" i="19"/>
  <c r="AB406" i="19"/>
  <c r="AB407" i="19"/>
  <c r="AB408" i="19"/>
  <c r="AB409" i="19"/>
  <c r="AB410" i="19"/>
  <c r="AB411" i="19"/>
  <c r="AB412" i="19"/>
  <c r="AB413" i="19"/>
  <c r="AB414" i="19"/>
  <c r="AB415" i="19"/>
  <c r="AB416" i="19"/>
  <c r="AB417" i="19"/>
  <c r="AB418" i="19"/>
  <c r="AB419" i="19"/>
  <c r="AB420" i="19"/>
  <c r="AB421" i="19"/>
  <c r="AB422" i="19"/>
  <c r="AB423" i="19"/>
  <c r="AB424" i="19"/>
  <c r="AB425" i="19"/>
  <c r="AB426" i="19"/>
  <c r="AB427" i="19"/>
  <c r="AB428" i="19"/>
  <c r="AB429" i="19"/>
  <c r="AB430" i="19"/>
  <c r="AB431" i="19"/>
  <c r="AB432" i="19"/>
  <c r="AB433" i="19"/>
  <c r="AB434" i="19"/>
  <c r="AB435" i="19"/>
  <c r="AB436" i="19"/>
  <c r="AB437" i="19"/>
  <c r="AB438" i="19"/>
  <c r="AB439" i="19"/>
  <c r="AB440" i="19"/>
  <c r="AB441" i="19"/>
  <c r="AB442" i="19"/>
  <c r="AB443" i="19"/>
  <c r="AB444" i="19"/>
  <c r="AB445" i="19"/>
  <c r="AB446" i="19"/>
  <c r="AB447" i="19"/>
  <c r="AB448" i="19"/>
  <c r="AB449" i="19"/>
  <c r="AB450" i="19"/>
  <c r="AB451" i="19"/>
  <c r="AB452" i="19"/>
  <c r="AB453" i="19"/>
  <c r="AB454" i="19"/>
  <c r="AB455" i="19"/>
  <c r="AB456" i="19"/>
  <c r="AB457" i="19"/>
  <c r="AB458" i="19"/>
  <c r="AB459" i="19"/>
  <c r="AB460" i="19"/>
  <c r="AB461" i="19"/>
  <c r="AB462" i="19"/>
  <c r="AB463" i="19"/>
  <c r="AB464" i="19"/>
  <c r="AB465" i="19"/>
  <c r="AB466" i="19"/>
  <c r="AB467" i="19"/>
  <c r="AB468" i="19"/>
  <c r="AB469" i="19"/>
  <c r="AB470" i="19"/>
  <c r="AB471" i="19"/>
  <c r="AB472" i="19"/>
  <c r="AB473" i="19"/>
  <c r="AB474" i="19"/>
  <c r="AB475" i="19"/>
  <c r="AB476" i="19"/>
  <c r="AB477" i="19"/>
  <c r="AB478" i="19"/>
  <c r="AB479" i="19"/>
  <c r="AB480" i="19"/>
  <c r="AB481" i="19"/>
  <c r="AB482" i="19"/>
  <c r="AB483" i="19"/>
  <c r="AB484" i="19"/>
  <c r="AB485" i="19"/>
  <c r="AB486" i="19"/>
  <c r="AB487" i="19"/>
  <c r="AB488" i="19"/>
  <c r="AB489" i="19"/>
  <c r="AB490" i="19"/>
  <c r="AB491" i="19"/>
  <c r="AB492" i="19"/>
  <c r="AB493" i="19"/>
  <c r="AB494" i="19"/>
  <c r="AB495" i="19"/>
  <c r="AB496" i="19"/>
  <c r="AB497" i="19"/>
  <c r="AB498" i="19"/>
  <c r="AB499" i="19"/>
  <c r="AB500" i="19"/>
  <c r="AB501" i="19"/>
  <c r="AB502" i="19"/>
  <c r="AB503" i="19"/>
  <c r="AB504" i="19"/>
  <c r="AB505" i="19"/>
  <c r="AB506" i="19"/>
  <c r="AB508" i="19"/>
  <c r="AB509" i="19"/>
  <c r="AB510" i="19"/>
  <c r="AB511" i="19"/>
  <c r="AB512" i="19"/>
  <c r="AB513" i="19"/>
  <c r="AB514" i="19"/>
  <c r="AB515" i="19"/>
  <c r="AB516" i="19"/>
  <c r="AB517" i="19"/>
  <c r="AB518" i="19"/>
  <c r="AB519" i="19"/>
  <c r="AB520" i="19"/>
  <c r="AB521" i="19"/>
  <c r="AB522" i="19"/>
  <c r="AB523" i="19"/>
  <c r="AB524" i="19"/>
  <c r="AB525" i="19"/>
  <c r="AB526" i="19"/>
  <c r="AB527" i="19"/>
  <c r="AB528" i="19"/>
  <c r="AB529" i="19"/>
  <c r="AB530" i="19"/>
  <c r="AB531" i="19"/>
  <c r="AB532" i="19"/>
  <c r="AB533" i="19"/>
  <c r="AB534" i="19"/>
  <c r="AB535" i="19"/>
  <c r="AB536" i="19"/>
  <c r="AB537" i="19"/>
  <c r="AB538" i="19"/>
  <c r="AB539" i="19"/>
  <c r="AB540" i="19"/>
  <c r="AB541" i="19"/>
  <c r="AB542" i="19"/>
  <c r="AB543" i="19"/>
  <c r="AB544" i="19"/>
  <c r="AB545" i="19"/>
  <c r="AB547" i="19"/>
  <c r="AB548" i="19"/>
  <c r="AB549" i="19"/>
  <c r="AB550" i="19"/>
  <c r="AB551" i="19"/>
  <c r="AB552" i="19"/>
  <c r="AB553" i="19"/>
  <c r="AB554" i="19"/>
  <c r="AB555" i="19"/>
  <c r="AB556" i="19"/>
  <c r="AB557" i="19"/>
  <c r="AB558" i="19"/>
  <c r="AB559" i="19"/>
  <c r="AB560" i="19"/>
  <c r="AB561" i="19"/>
  <c r="AB562" i="19"/>
  <c r="AB563" i="19"/>
  <c r="AB564" i="19"/>
  <c r="AB565" i="19"/>
  <c r="AB566" i="19"/>
  <c r="AB567" i="19"/>
  <c r="AB568" i="19"/>
  <c r="AB569" i="19"/>
  <c r="AB570" i="19"/>
  <c r="AB571" i="19"/>
  <c r="AB572" i="19"/>
  <c r="AB573" i="19"/>
  <c r="AB574" i="19"/>
  <c r="AB575" i="19"/>
  <c r="AB576" i="19"/>
  <c r="AB577" i="19"/>
  <c r="AB578" i="19"/>
  <c r="AB579" i="19"/>
  <c r="AB580" i="19"/>
  <c r="AB581" i="19"/>
  <c r="AB582" i="19"/>
  <c r="AB583" i="19"/>
  <c r="AB584" i="19"/>
  <c r="AB585" i="19"/>
  <c r="AB586" i="19"/>
  <c r="AB587" i="19"/>
  <c r="AB588" i="19"/>
  <c r="AB589" i="19"/>
  <c r="AB590" i="19"/>
  <c r="AB591" i="19"/>
  <c r="AB592" i="19"/>
  <c r="AB593" i="19"/>
  <c r="AB594" i="19"/>
  <c r="AB595" i="19"/>
  <c r="AB596" i="19"/>
  <c r="AB597" i="19"/>
  <c r="AB598" i="19"/>
  <c r="AB599" i="19"/>
  <c r="AB600" i="19"/>
  <c r="AB601" i="19"/>
  <c r="AB602" i="19"/>
  <c r="AB603" i="19"/>
  <c r="AB604" i="19"/>
  <c r="AB605" i="19"/>
  <c r="AB606" i="19"/>
  <c r="AB607" i="19"/>
  <c r="AB608" i="19"/>
  <c r="AB609" i="19"/>
  <c r="AB610" i="19"/>
  <c r="AB611" i="19"/>
  <c r="AB612" i="19"/>
  <c r="AB613" i="19"/>
  <c r="AB614" i="19"/>
  <c r="AB615" i="19"/>
  <c r="AB616" i="19"/>
  <c r="AB617" i="19"/>
  <c r="AB618" i="19"/>
  <c r="AB619" i="19"/>
  <c r="AB620" i="19"/>
  <c r="AB621" i="19"/>
  <c r="AB622" i="19"/>
  <c r="AB623" i="19"/>
  <c r="AB624" i="19"/>
  <c r="AB625" i="19"/>
  <c r="AB626" i="19"/>
  <c r="AB627" i="19"/>
  <c r="AB628" i="19"/>
  <c r="AB629" i="19"/>
  <c r="AB630" i="19"/>
  <c r="AB631" i="19"/>
  <c r="AB632" i="19"/>
  <c r="AB633" i="19"/>
  <c r="AB634" i="19"/>
  <c r="AB635" i="19"/>
  <c r="AB636" i="19"/>
  <c r="AB637" i="19"/>
  <c r="AB638" i="19"/>
  <c r="AB639" i="19"/>
  <c r="AB640" i="19"/>
  <c r="AB641" i="19"/>
  <c r="AB642" i="19"/>
  <c r="AB643" i="19"/>
  <c r="AB644" i="19"/>
  <c r="AB645" i="19"/>
  <c r="AB646" i="19"/>
  <c r="AB647" i="19"/>
  <c r="AB648" i="19"/>
  <c r="AB649" i="19"/>
  <c r="AB650" i="19"/>
  <c r="AB651" i="19"/>
  <c r="AB652" i="19"/>
  <c r="AB653" i="19"/>
  <c r="AB654" i="19"/>
  <c r="AB655" i="19"/>
  <c r="AB656" i="19"/>
  <c r="AB657" i="19"/>
  <c r="AB658" i="19"/>
  <c r="AB659" i="19"/>
  <c r="AB660" i="19"/>
  <c r="AB661" i="19"/>
  <c r="AB662" i="19"/>
  <c r="AB663" i="19"/>
  <c r="AB664" i="19"/>
  <c r="AB665" i="19"/>
  <c r="AB666" i="19"/>
  <c r="AB667" i="19"/>
  <c r="AB668" i="19"/>
  <c r="AB669" i="19"/>
  <c r="AB670" i="19"/>
  <c r="AB671" i="19"/>
  <c r="AB672" i="19"/>
  <c r="AB673" i="19"/>
  <c r="AB674" i="19"/>
  <c r="AB675" i="19"/>
  <c r="AB677" i="19"/>
  <c r="AB678" i="19"/>
  <c r="AB679" i="19"/>
  <c r="AB680" i="19"/>
  <c r="AB681" i="19"/>
  <c r="AB682" i="19"/>
  <c r="AB683" i="19"/>
  <c r="AB684" i="19"/>
  <c r="AB685" i="19"/>
  <c r="AB686" i="19"/>
  <c r="AB687" i="19"/>
  <c r="AB688" i="19"/>
  <c r="AB689" i="19"/>
  <c r="AB690" i="19"/>
  <c r="AB691" i="19"/>
  <c r="AB692" i="19"/>
  <c r="AB693" i="19"/>
  <c r="AB694" i="19"/>
  <c r="AB695" i="19"/>
  <c r="AB696" i="19"/>
  <c r="AB697" i="19"/>
  <c r="AB698" i="19"/>
  <c r="AB699" i="19"/>
  <c r="AB700" i="19"/>
  <c r="AB701" i="19"/>
  <c r="AB702" i="19"/>
  <c r="AB703" i="19"/>
  <c r="AB704" i="19"/>
  <c r="AB705" i="19"/>
  <c r="AB706" i="19"/>
  <c r="AB707" i="19"/>
  <c r="AB708" i="19"/>
  <c r="AB709" i="19"/>
  <c r="AB710" i="19"/>
  <c r="AB711" i="19"/>
  <c r="AB712" i="19"/>
  <c r="AB713" i="19"/>
  <c r="AB714" i="19"/>
  <c r="AB715" i="19"/>
  <c r="AB716" i="19"/>
  <c r="AB717" i="19"/>
  <c r="AB718" i="19"/>
  <c r="AB719" i="19"/>
  <c r="AB720" i="19"/>
  <c r="AB721" i="19"/>
  <c r="AB722" i="19"/>
  <c r="AB723" i="19"/>
  <c r="AB724" i="19"/>
  <c r="AB725" i="19"/>
  <c r="AB726" i="19"/>
  <c r="AB727" i="19"/>
  <c r="AB728" i="19"/>
  <c r="AB729" i="19"/>
  <c r="AB730" i="19"/>
  <c r="AB731" i="19"/>
  <c r="AB732" i="19"/>
  <c r="AB733" i="19"/>
  <c r="AB734" i="19"/>
  <c r="AB735" i="19"/>
  <c r="AB736" i="19"/>
  <c r="AB737" i="19"/>
  <c r="AB738" i="19"/>
  <c r="AB739" i="19"/>
  <c r="AB740" i="19"/>
  <c r="AB741" i="19"/>
  <c r="AB742" i="19"/>
  <c r="AB743" i="19"/>
  <c r="AB744" i="19"/>
  <c r="AB745" i="19"/>
  <c r="AB746" i="19"/>
  <c r="AB747" i="19"/>
  <c r="AB748" i="19"/>
  <c r="AB749" i="19"/>
  <c r="AB750" i="19"/>
  <c r="AB751" i="19"/>
  <c r="AB752" i="19"/>
  <c r="AB753" i="19"/>
  <c r="AB754" i="19"/>
  <c r="AB755" i="19"/>
  <c r="AB756" i="19"/>
  <c r="AB757" i="19"/>
  <c r="AB758" i="19"/>
  <c r="AB759" i="19"/>
  <c r="AB760" i="19"/>
  <c r="AB761" i="19"/>
  <c r="AB762" i="19"/>
  <c r="AB763" i="19"/>
  <c r="AB764" i="19"/>
  <c r="AB765" i="19"/>
  <c r="AB766" i="19"/>
  <c r="AB767" i="19"/>
  <c r="AB768" i="19"/>
  <c r="AB769" i="19"/>
  <c r="AB770" i="19"/>
  <c r="AB771" i="19"/>
  <c r="AB772" i="19"/>
  <c r="AB773" i="19"/>
  <c r="AB774" i="19"/>
  <c r="AB775" i="19"/>
  <c r="AB776" i="19"/>
  <c r="AB777" i="19"/>
  <c r="AB778" i="19"/>
  <c r="AB779" i="19"/>
  <c r="AB780" i="19"/>
  <c r="AB781" i="19"/>
  <c r="AB782" i="19"/>
  <c r="AB783" i="19"/>
  <c r="AB784" i="19"/>
  <c r="AB785" i="19"/>
  <c r="AB786" i="19"/>
  <c r="AB787" i="19"/>
  <c r="AB788" i="19"/>
  <c r="AB789" i="19"/>
  <c r="AB790" i="19"/>
  <c r="AB791" i="19"/>
  <c r="AB792" i="19"/>
  <c r="AB793" i="19"/>
  <c r="AB794" i="19"/>
  <c r="AB795" i="19"/>
  <c r="AB796" i="19"/>
  <c r="AB797" i="19"/>
  <c r="AB798" i="19"/>
  <c r="AB799" i="19"/>
  <c r="AB800" i="19"/>
  <c r="AB801" i="19"/>
  <c r="AB802" i="19"/>
  <c r="AB803" i="19"/>
  <c r="AB804" i="19"/>
  <c r="AB805" i="19"/>
  <c r="AB806" i="19"/>
  <c r="AB807" i="19"/>
  <c r="AB808" i="19"/>
  <c r="AB809" i="19"/>
  <c r="AB810" i="19"/>
  <c r="AB811" i="19"/>
  <c r="AB812" i="19"/>
  <c r="AB813" i="19"/>
  <c r="AB814" i="19"/>
  <c r="AB815" i="19"/>
  <c r="AB816" i="19"/>
  <c r="AB817" i="19"/>
  <c r="AB818" i="19"/>
  <c r="AB819" i="19"/>
  <c r="AB820" i="19"/>
  <c r="AB821" i="19"/>
  <c r="AB822" i="19"/>
  <c r="AB823" i="19"/>
  <c r="AB824" i="19"/>
  <c r="AB825" i="19"/>
  <c r="AB826" i="19"/>
  <c r="AB827" i="19"/>
  <c r="AB828" i="19"/>
  <c r="AB829" i="19"/>
  <c r="AB830" i="19"/>
  <c r="AB831" i="19"/>
  <c r="AB832" i="19"/>
  <c r="AB833" i="19"/>
  <c r="AB834" i="19"/>
  <c r="AB835" i="19"/>
  <c r="AB836" i="19"/>
  <c r="AB837" i="19"/>
  <c r="AB838" i="19"/>
  <c r="AB839" i="19"/>
  <c r="AB840" i="19"/>
  <c r="AB842" i="19"/>
  <c r="AB843" i="19"/>
  <c r="AB844" i="19"/>
  <c r="AB845" i="19"/>
  <c r="AB846" i="19"/>
  <c r="AB847" i="19"/>
  <c r="AB848" i="19"/>
  <c r="AB849" i="19"/>
  <c r="AB850" i="19"/>
  <c r="AB851" i="19"/>
  <c r="AB852" i="19"/>
  <c r="AB853" i="19"/>
  <c r="AB854" i="19"/>
  <c r="AB855" i="19"/>
  <c r="AB856" i="19"/>
  <c r="AB857" i="19"/>
  <c r="AB858" i="19"/>
  <c r="AB859" i="19"/>
  <c r="AB860" i="19"/>
  <c r="AB861" i="19"/>
  <c r="AB862" i="19"/>
  <c r="AB863" i="19"/>
  <c r="AB864" i="19"/>
  <c r="AB865" i="19"/>
  <c r="AB866" i="19"/>
  <c r="AB867" i="19"/>
  <c r="AB868" i="19"/>
  <c r="AB869" i="19"/>
  <c r="AB870" i="19"/>
  <c r="AB871" i="19"/>
  <c r="AB872" i="19"/>
  <c r="AB873" i="19"/>
  <c r="AB874" i="19"/>
  <c r="AB875" i="19"/>
  <c r="AB876" i="19"/>
  <c r="AB877" i="19"/>
  <c r="AB878" i="19"/>
  <c r="AB879" i="19"/>
  <c r="AB880" i="19"/>
  <c r="AB881" i="19"/>
  <c r="AB882" i="19"/>
  <c r="AB883" i="19"/>
  <c r="AB884" i="19"/>
  <c r="AB885" i="19"/>
  <c r="AB886" i="19"/>
  <c r="AB887" i="19"/>
  <c r="AB888" i="19"/>
  <c r="AB889" i="19"/>
  <c r="AB890" i="19"/>
  <c r="AB891" i="19"/>
  <c r="AB892" i="19"/>
  <c r="AB893" i="19"/>
  <c r="AB894" i="19"/>
  <c r="AB895" i="19"/>
  <c r="AB896" i="19"/>
  <c r="AB897" i="19"/>
  <c r="AB898" i="19"/>
  <c r="AB899" i="19"/>
  <c r="AB900" i="19"/>
  <c r="AB901" i="19"/>
  <c r="AB902" i="19"/>
  <c r="AB903" i="19"/>
  <c r="AB904" i="19"/>
  <c r="AB905" i="19"/>
  <c r="AB906" i="19"/>
  <c r="AB907" i="19"/>
  <c r="AB908" i="19"/>
  <c r="AB909" i="19"/>
  <c r="AB910" i="19"/>
  <c r="AB911" i="19"/>
  <c r="AB912" i="19"/>
  <c r="AB913" i="19"/>
  <c r="AB914" i="19"/>
  <c r="AB915" i="19"/>
  <c r="AB916" i="19"/>
  <c r="AB917" i="19"/>
  <c r="AB918" i="19"/>
  <c r="AB919" i="19"/>
  <c r="AB920" i="19"/>
  <c r="AB921" i="19"/>
  <c r="AB922" i="19"/>
  <c r="AB923" i="19"/>
  <c r="AB924" i="19"/>
  <c r="AB925" i="19"/>
  <c r="AB926" i="19"/>
  <c r="AB927" i="19"/>
  <c r="AB928" i="19"/>
  <c r="AB929" i="19"/>
  <c r="AB930" i="19"/>
  <c r="AB931" i="19"/>
  <c r="AB932" i="19"/>
  <c r="AB933" i="19"/>
  <c r="AB934" i="19"/>
  <c r="AB935" i="19"/>
  <c r="AB936" i="19"/>
  <c r="AB937" i="19"/>
  <c r="AB938" i="19"/>
  <c r="AB939" i="19"/>
  <c r="AB940" i="19"/>
  <c r="AB941" i="19"/>
  <c r="AB942" i="19"/>
  <c r="AB943" i="19"/>
  <c r="AB944" i="19"/>
  <c r="AB945" i="19"/>
  <c r="AB946" i="19"/>
  <c r="AB947" i="19"/>
  <c r="AB948" i="19"/>
  <c r="AB949" i="19"/>
  <c r="AB950" i="19"/>
  <c r="AB951" i="19"/>
  <c r="AB952" i="19"/>
  <c r="AB953" i="19"/>
  <c r="AB954" i="19"/>
  <c r="AB955" i="19"/>
  <c r="AB956" i="19"/>
  <c r="AB957" i="19"/>
  <c r="AB958" i="19"/>
  <c r="AB959" i="19"/>
  <c r="AB960" i="19"/>
  <c r="AB961" i="19"/>
  <c r="AB963" i="19"/>
  <c r="AB964" i="19"/>
  <c r="AB965" i="19"/>
  <c r="AB966" i="19"/>
  <c r="AB967" i="19"/>
  <c r="AB968" i="19"/>
  <c r="AB969" i="19"/>
  <c r="AB970" i="19"/>
  <c r="AB971" i="19"/>
  <c r="AB972" i="19"/>
  <c r="AB973" i="19"/>
  <c r="AB974" i="19"/>
  <c r="AB975" i="19"/>
  <c r="AB976" i="19"/>
  <c r="AB977" i="19"/>
  <c r="AB978" i="19"/>
  <c r="AB979" i="19"/>
  <c r="AB980" i="19"/>
  <c r="AB981" i="19"/>
  <c r="AB982" i="19"/>
  <c r="AB983" i="19"/>
  <c r="AB984" i="19"/>
  <c r="AB985" i="19"/>
  <c r="AB986" i="19"/>
  <c r="AB987" i="19"/>
  <c r="AB988" i="19"/>
  <c r="AB989" i="19"/>
  <c r="AB990" i="19"/>
  <c r="AB991" i="19"/>
  <c r="AB992" i="19"/>
  <c r="AB993" i="19"/>
  <c r="AB994" i="19"/>
  <c r="AB995" i="19"/>
  <c r="AB996" i="19"/>
  <c r="AB997" i="19"/>
  <c r="AB998" i="19"/>
  <c r="AB999" i="19"/>
  <c r="AB1000" i="19"/>
  <c r="AB1001" i="19"/>
  <c r="AB1002" i="19"/>
  <c r="AB1003" i="19"/>
  <c r="AB1004" i="19"/>
  <c r="AB1005" i="19"/>
  <c r="AB1006" i="19"/>
  <c r="AB1007" i="19"/>
  <c r="AB1008" i="19"/>
  <c r="AB1009" i="19"/>
  <c r="AB1010" i="19"/>
  <c r="AB1011" i="19"/>
  <c r="AB1012" i="19"/>
  <c r="AB1013" i="19"/>
  <c r="AB1014" i="19"/>
  <c r="AB1015" i="19"/>
  <c r="AB1016" i="19"/>
  <c r="AB1017" i="19"/>
  <c r="AB1018" i="19"/>
  <c r="AB1019" i="19"/>
  <c r="AB1020" i="19"/>
  <c r="AB1021" i="19"/>
  <c r="AB1022" i="19"/>
  <c r="AB1023" i="19"/>
  <c r="AB1024" i="19"/>
  <c r="AB1025" i="19"/>
  <c r="AB1026" i="19"/>
  <c r="AB1027" i="19"/>
  <c r="AB1028" i="19"/>
  <c r="AB1029" i="19"/>
  <c r="AB1030" i="19"/>
  <c r="AB1031" i="19"/>
  <c r="AB1032" i="19"/>
  <c r="AB1033" i="19"/>
  <c r="AB1034" i="19"/>
  <c r="AB1035" i="19"/>
  <c r="AB1036" i="19"/>
  <c r="AB1037" i="19"/>
  <c r="AB1038" i="19"/>
  <c r="AB1039" i="19"/>
  <c r="AB1040" i="19"/>
  <c r="AB1041" i="19"/>
  <c r="AB1042" i="19"/>
  <c r="AB1043" i="19"/>
  <c r="AB1044" i="19"/>
  <c r="AB1045" i="19"/>
  <c r="AB1046" i="19"/>
  <c r="AB1047" i="19"/>
  <c r="AB1048" i="19"/>
  <c r="AB1049" i="19"/>
  <c r="AB1050" i="19"/>
  <c r="AB1051" i="19"/>
  <c r="AB1052" i="19"/>
  <c r="AB1053" i="19"/>
  <c r="AB1054" i="19"/>
  <c r="AB1055" i="19"/>
  <c r="AB1056" i="19"/>
  <c r="AB1057" i="19"/>
  <c r="AB1059" i="19"/>
  <c r="AB1060" i="19"/>
  <c r="AB1061" i="19"/>
  <c r="AB1062" i="19"/>
  <c r="AB1063" i="19"/>
  <c r="AB1064" i="19"/>
  <c r="AB1065" i="19"/>
  <c r="AB1066" i="19"/>
  <c r="AB1067" i="19"/>
  <c r="AB1068" i="19"/>
  <c r="AB1069" i="19"/>
  <c r="AB1070" i="19"/>
  <c r="AB1071" i="19"/>
  <c r="AB1072" i="19"/>
  <c r="AB1073" i="19"/>
  <c r="AB1074" i="19"/>
  <c r="AB1075" i="19"/>
  <c r="AB1076" i="19"/>
  <c r="AB1077" i="19"/>
  <c r="AB1078" i="19"/>
  <c r="AB1079" i="19"/>
  <c r="AB1080" i="19"/>
  <c r="AB1081" i="19"/>
  <c r="AB1082" i="19"/>
  <c r="AB1083" i="19"/>
  <c r="AB1084" i="19"/>
  <c r="AB1085" i="19"/>
  <c r="AB1086" i="19"/>
  <c r="AB1087" i="19"/>
  <c r="AB1088" i="19"/>
  <c r="AB1089" i="19"/>
  <c r="AB1090" i="19"/>
  <c r="AB1091" i="19"/>
  <c r="AB1092" i="19"/>
  <c r="AB1093" i="19"/>
  <c r="AB1094" i="19"/>
  <c r="AB1095" i="19"/>
  <c r="AB1096" i="19"/>
  <c r="AB1097" i="19"/>
  <c r="AB1098" i="19"/>
  <c r="AB1099" i="19"/>
  <c r="AB1100" i="19"/>
  <c r="AB1101" i="19"/>
  <c r="AB1102" i="19"/>
  <c r="AB1103" i="19"/>
  <c r="AB1104" i="19"/>
  <c r="AB1105" i="19"/>
  <c r="AB1106" i="19"/>
  <c r="AB1107" i="19"/>
  <c r="AB1108" i="19"/>
  <c r="AB1109" i="19"/>
  <c r="AB1110" i="19"/>
  <c r="AB1111" i="19"/>
  <c r="AB1112" i="19"/>
  <c r="AB1113" i="19"/>
  <c r="AB1114" i="19"/>
  <c r="AB1115" i="19"/>
  <c r="AB1116" i="19"/>
  <c r="AB1117" i="19"/>
  <c r="AB1118" i="19"/>
  <c r="AB1119" i="19"/>
  <c r="AB1120" i="19"/>
  <c r="AB1121" i="19"/>
  <c r="AB1122" i="19"/>
  <c r="AB1123" i="19"/>
  <c r="AB1124" i="19"/>
  <c r="AB1125" i="19"/>
  <c r="AB1126" i="19"/>
  <c r="AB1127" i="19"/>
  <c r="AB1128" i="19"/>
  <c r="AB1129" i="19"/>
  <c r="AB1130" i="19"/>
  <c r="AB1131" i="19"/>
  <c r="AB1132" i="19"/>
  <c r="AB1133" i="19"/>
  <c r="AB1134" i="19"/>
  <c r="AB1135" i="19"/>
  <c r="AB1136" i="19"/>
  <c r="AB1137" i="19"/>
  <c r="AB1138" i="19"/>
  <c r="AB1139" i="19"/>
  <c r="AB1140" i="19"/>
  <c r="AB1141" i="19"/>
  <c r="AB1142" i="19"/>
  <c r="AB1143" i="19"/>
  <c r="AB1144" i="19"/>
  <c r="AB1145" i="19"/>
  <c r="AB1146" i="19"/>
  <c r="AB1147" i="19"/>
  <c r="AB1148" i="19"/>
  <c r="AB1149" i="19"/>
  <c r="AB1150" i="19"/>
  <c r="AB1151" i="19"/>
  <c r="AB1152" i="19"/>
  <c r="AB1153" i="19"/>
  <c r="AB1154" i="19"/>
  <c r="AB1155" i="19"/>
  <c r="AB1156" i="19"/>
  <c r="AB1157" i="19"/>
  <c r="AB1158" i="19"/>
  <c r="AB1159" i="19"/>
  <c r="AB1160" i="19"/>
  <c r="AB1161" i="19"/>
  <c r="AB1162" i="19"/>
  <c r="AB1163" i="19"/>
  <c r="AB1164" i="19"/>
  <c r="AB1165" i="19"/>
  <c r="AB1166" i="19"/>
  <c r="AB1167" i="19"/>
  <c r="AB1168" i="19"/>
  <c r="AB1169" i="19"/>
  <c r="AB1170" i="19"/>
  <c r="AB1171" i="19"/>
  <c r="AB1172" i="19"/>
  <c r="AB1173" i="19"/>
  <c r="AB1174" i="19"/>
  <c r="AB1175" i="19"/>
  <c r="AB1176" i="19"/>
  <c r="AB1177" i="19"/>
  <c r="AB1178" i="19"/>
  <c r="AB1179" i="19"/>
  <c r="AB1180" i="19"/>
  <c r="AB1181" i="19"/>
  <c r="AB1182" i="19"/>
  <c r="AB1183" i="19"/>
  <c r="AB1184" i="19"/>
  <c r="AB1185" i="19"/>
  <c r="AB1186" i="19"/>
  <c r="AB1187" i="19"/>
  <c r="AB1188" i="19"/>
  <c r="AB1189" i="19"/>
  <c r="AB1190" i="19"/>
  <c r="AB1191" i="19"/>
  <c r="AB1192" i="19"/>
  <c r="AB1193" i="19"/>
  <c r="AB1194" i="19"/>
  <c r="AB1195" i="19"/>
  <c r="AB1196" i="19"/>
  <c r="AB1197" i="19"/>
  <c r="AB1198" i="19"/>
  <c r="AB1199" i="19"/>
  <c r="AB1200" i="19"/>
  <c r="AB1201" i="19"/>
  <c r="AB1202" i="19"/>
  <c r="AB1203" i="19"/>
  <c r="AB1204" i="19"/>
  <c r="AB1205" i="19"/>
  <c r="AB1206" i="19"/>
  <c r="AB1207" i="19"/>
  <c r="AB1208" i="19"/>
  <c r="AB1209" i="19"/>
  <c r="AB1210" i="19"/>
  <c r="AB1211" i="19"/>
  <c r="AB1212" i="19"/>
  <c r="AB1213" i="19"/>
  <c r="AB1214" i="19"/>
  <c r="AB1215" i="19"/>
  <c r="AB1216" i="19"/>
  <c r="AB1217" i="19"/>
  <c r="AB1218" i="19"/>
  <c r="AB1219" i="19"/>
  <c r="AB1220" i="19"/>
  <c r="AB1221" i="19"/>
  <c r="AB1222" i="19"/>
  <c r="AB1223" i="19"/>
  <c r="AB1224" i="19"/>
  <c r="AB1225" i="19"/>
  <c r="AB1226" i="19"/>
  <c r="AB1227" i="19"/>
  <c r="AB1228" i="19"/>
  <c r="AB1229" i="19"/>
  <c r="AB1230" i="19"/>
  <c r="AB1231" i="19"/>
  <c r="AB1232" i="19"/>
  <c r="AB1233" i="19"/>
  <c r="AB1234" i="19"/>
  <c r="AB1235" i="19"/>
  <c r="AB1236" i="19"/>
  <c r="AB1237" i="19"/>
  <c r="AB1238" i="19"/>
  <c r="AB1239" i="19"/>
  <c r="AB1240" i="19"/>
  <c r="AB1241" i="19"/>
  <c r="AB1242" i="19"/>
  <c r="AB1243" i="19"/>
  <c r="AB1244" i="19"/>
  <c r="AB1245" i="19"/>
  <c r="AB1246" i="19"/>
  <c r="AB1247" i="19"/>
  <c r="AB1248" i="19"/>
  <c r="AB1249" i="19"/>
  <c r="AB1250" i="19"/>
  <c r="AB1251" i="19"/>
  <c r="AB1252" i="19"/>
  <c r="AB1253" i="19"/>
  <c r="AB1254" i="19"/>
  <c r="AB1255" i="19"/>
  <c r="AB1256" i="19"/>
  <c r="AB1257" i="19"/>
  <c r="AB1258" i="19"/>
  <c r="AB1259" i="19"/>
  <c r="AB1260" i="19"/>
  <c r="AB1261" i="19"/>
  <c r="AB1262" i="19"/>
  <c r="AB1263" i="19"/>
  <c r="AB1264" i="19"/>
  <c r="AB1265" i="19"/>
  <c r="AB1266" i="19"/>
  <c r="AB1267" i="19"/>
  <c r="AB1268" i="19"/>
  <c r="AB1269" i="19"/>
  <c r="AB1270" i="19"/>
  <c r="AB1271" i="19"/>
  <c r="AB1272" i="19"/>
  <c r="AB1273" i="19"/>
  <c r="AB1274" i="19"/>
  <c r="AB1275" i="19"/>
  <c r="AB1276" i="19"/>
  <c r="AB1277" i="19"/>
  <c r="AB1278" i="19"/>
  <c r="AB1279" i="19"/>
  <c r="AB1280" i="19"/>
  <c r="AB1281" i="19"/>
  <c r="AB1282" i="19"/>
  <c r="AB1283" i="19"/>
  <c r="AB1284" i="19"/>
  <c r="AB1285" i="19"/>
  <c r="AB1287" i="19"/>
  <c r="AB1288" i="19"/>
  <c r="AB1289" i="19"/>
  <c r="AB1290" i="19"/>
  <c r="AB1291" i="19"/>
  <c r="AB1292" i="19"/>
  <c r="AB1293" i="19"/>
  <c r="AB1294" i="19"/>
  <c r="AB1295" i="19"/>
  <c r="AB1296" i="19"/>
  <c r="AB1297" i="19"/>
  <c r="AB1298" i="19"/>
  <c r="AB1299" i="19"/>
  <c r="AB1300" i="19"/>
  <c r="AB1301" i="19"/>
  <c r="AB1302" i="19"/>
  <c r="AB1303" i="19"/>
  <c r="AB1304" i="19"/>
  <c r="AB1305" i="19"/>
  <c r="AB1306" i="19"/>
  <c r="AB1307" i="19"/>
  <c r="AB1308" i="19"/>
  <c r="AB1309" i="19"/>
  <c r="AB1310" i="19"/>
  <c r="AB1311" i="19"/>
  <c r="AB1312" i="19"/>
  <c r="AB1313" i="19"/>
  <c r="AB1314" i="19"/>
  <c r="AB1315" i="19"/>
  <c r="AB1316" i="19"/>
  <c r="AB1317" i="19"/>
  <c r="AB1318" i="19"/>
  <c r="AB1319" i="19"/>
  <c r="AB1320" i="19"/>
  <c r="AB1321" i="19"/>
  <c r="AB1322" i="19"/>
  <c r="AB1323" i="19"/>
  <c r="AB1324" i="19"/>
  <c r="AB1325" i="19"/>
  <c r="AB1326" i="19"/>
  <c r="AB1327" i="19"/>
  <c r="AB1328" i="19"/>
  <c r="AB1329" i="19"/>
  <c r="AB1330" i="19"/>
  <c r="AB1331" i="19"/>
  <c r="AB1332" i="19"/>
  <c r="AB1333" i="19"/>
  <c r="AB1334" i="19"/>
  <c r="AB1335" i="19"/>
  <c r="AB1336" i="19"/>
  <c r="AB1337" i="19"/>
  <c r="AB1338" i="19"/>
  <c r="AB1339" i="19"/>
  <c r="AB1340" i="19"/>
  <c r="AB1341" i="19"/>
  <c r="AB1342" i="19"/>
  <c r="AB1343" i="19"/>
  <c r="AB1344" i="19"/>
  <c r="AB1345" i="19"/>
  <c r="AB1346" i="19"/>
  <c r="AB1347" i="19"/>
  <c r="AB1348" i="19"/>
  <c r="AB1349" i="19"/>
  <c r="AB1350" i="19"/>
  <c r="AB1351" i="19"/>
  <c r="AB1352" i="19"/>
  <c r="AB1353" i="19"/>
  <c r="AB1354" i="19"/>
  <c r="AB1355" i="19"/>
  <c r="AB1356" i="19"/>
  <c r="AB1357" i="19"/>
  <c r="AB1358" i="19"/>
  <c r="AB1359" i="19"/>
  <c r="AB1360" i="19"/>
  <c r="AB1361" i="19"/>
  <c r="AB1362" i="19"/>
  <c r="AB1363" i="19"/>
  <c r="AB1364" i="19"/>
  <c r="AB1365" i="19"/>
  <c r="AB1366" i="19"/>
  <c r="AB1367" i="19"/>
  <c r="AB1368" i="19"/>
  <c r="AB1369" i="19"/>
  <c r="AB1370" i="19"/>
  <c r="AB1371" i="19"/>
  <c r="AB1372" i="19"/>
  <c r="AB1373" i="19"/>
  <c r="AB1374" i="19"/>
  <c r="AB1375" i="19"/>
  <c r="AB1376" i="19"/>
  <c r="AB1377" i="19"/>
  <c r="AB1378" i="19"/>
  <c r="AB1379" i="19"/>
  <c r="AB1380" i="19"/>
  <c r="AB1381" i="19"/>
  <c r="AB1382" i="19"/>
  <c r="AB1383" i="19"/>
  <c r="AB1384" i="19"/>
  <c r="AB1385" i="19"/>
  <c r="AB1386" i="19"/>
  <c r="AB1387" i="19"/>
  <c r="AB1388" i="19"/>
  <c r="AB1389" i="19"/>
  <c r="AB1390" i="19"/>
  <c r="AB1391" i="19"/>
  <c r="AB1392" i="19"/>
  <c r="AB1393" i="19"/>
  <c r="AB1394" i="19"/>
  <c r="AB1395" i="19"/>
  <c r="AB1396" i="19"/>
  <c r="AB1397" i="19"/>
  <c r="AB1398" i="19"/>
  <c r="AB1399" i="19"/>
  <c r="AB1400" i="19"/>
  <c r="AB1401" i="19"/>
  <c r="AB1402" i="19"/>
  <c r="AB1403" i="19"/>
  <c r="AB1404" i="19"/>
  <c r="AB1405" i="19"/>
  <c r="AB1406" i="19"/>
  <c r="AB1407" i="19"/>
  <c r="AB1408" i="19"/>
  <c r="AB1409" i="19"/>
  <c r="AB1410" i="19"/>
  <c r="AB1411" i="19"/>
  <c r="AB1412" i="19"/>
  <c r="AB1413" i="19"/>
  <c r="AB1414" i="19"/>
  <c r="AB1415" i="19"/>
  <c r="AB1416" i="19"/>
  <c r="AB1417" i="19"/>
  <c r="AB1418" i="19"/>
  <c r="AB1419" i="19"/>
  <c r="AB1420" i="19"/>
  <c r="AB1421" i="19"/>
  <c r="AB1422" i="19"/>
  <c r="AB1423" i="19"/>
  <c r="AB1424" i="19"/>
  <c r="AB1425" i="19"/>
  <c r="AB1426" i="19"/>
  <c r="AB1427" i="19"/>
  <c r="AB1428" i="19"/>
  <c r="AB1429" i="19"/>
  <c r="AB1430" i="19"/>
  <c r="AB1431" i="19"/>
  <c r="AB1432" i="19"/>
  <c r="AB1433" i="19"/>
  <c r="AB1434" i="19"/>
  <c r="AB1435" i="19"/>
  <c r="AB1436" i="19"/>
  <c r="AB1437" i="19"/>
  <c r="AB1438" i="19"/>
  <c r="AB1439" i="19"/>
  <c r="AB1440" i="19"/>
  <c r="AB1441" i="19"/>
  <c r="AB1442" i="19"/>
  <c r="AB1443" i="19"/>
  <c r="AB1444" i="19"/>
  <c r="AB1445" i="19"/>
  <c r="AB1446" i="19"/>
  <c r="AB1447" i="19"/>
  <c r="AB1448" i="19"/>
  <c r="AB1449" i="19"/>
  <c r="AB1450" i="19"/>
  <c r="AB1451" i="19"/>
  <c r="AB1452" i="19"/>
  <c r="AB1453" i="19"/>
  <c r="AB1454" i="19"/>
  <c r="AB1455" i="19"/>
  <c r="AB1456" i="19"/>
  <c r="AB1457" i="19"/>
  <c r="AB1458" i="19"/>
  <c r="AB1459" i="19"/>
  <c r="AB1460" i="19"/>
  <c r="AB1461" i="19"/>
  <c r="AB1462" i="19"/>
  <c r="AB1463" i="19"/>
  <c r="AB1464" i="19"/>
  <c r="AB1465" i="19"/>
  <c r="AB1466" i="19"/>
  <c r="AB1467" i="19"/>
  <c r="AB1468" i="19"/>
  <c r="AB1469" i="19"/>
  <c r="AB1470" i="19"/>
  <c r="AB1471" i="19"/>
  <c r="AB1472" i="19"/>
  <c r="AB1473" i="19"/>
  <c r="AB1474" i="19"/>
  <c r="AB1475" i="19"/>
  <c r="AB1476" i="19"/>
  <c r="AB1477" i="19"/>
  <c r="AB1478" i="19"/>
  <c r="AB1479" i="19"/>
  <c r="AB1480" i="19"/>
  <c r="AB1481" i="19"/>
  <c r="AB1482" i="19"/>
  <c r="AB1483" i="19"/>
  <c r="AB1484" i="19"/>
  <c r="AB1485" i="19"/>
  <c r="AB1486" i="19"/>
  <c r="AB1487" i="19"/>
  <c r="AB1488" i="19"/>
  <c r="AB1489" i="19"/>
  <c r="AB1490" i="19"/>
  <c r="AB1491" i="19"/>
  <c r="AB1492" i="19"/>
  <c r="AB1493" i="19"/>
  <c r="AB1494" i="19"/>
  <c r="AB1495" i="19"/>
  <c r="AB1496" i="19"/>
  <c r="AB1497" i="19"/>
  <c r="AB1498" i="19"/>
  <c r="AB1499" i="19"/>
  <c r="AB1500" i="19"/>
  <c r="AB1501" i="19"/>
  <c r="AB1502" i="19"/>
  <c r="AB1503" i="19"/>
  <c r="AB1504" i="19"/>
  <c r="AB1505" i="19"/>
  <c r="AB1506" i="19"/>
  <c r="AB1507" i="19"/>
  <c r="AB1508" i="19"/>
  <c r="AB1509" i="19"/>
  <c r="AB1510" i="19"/>
  <c r="AB1511" i="19"/>
  <c r="AB1512" i="19"/>
  <c r="AB1513" i="19"/>
  <c r="AB1514" i="19"/>
  <c r="AB1515" i="19"/>
  <c r="AB1516" i="19"/>
  <c r="AB1517" i="19"/>
  <c r="AB1518" i="19"/>
  <c r="AB1519" i="19"/>
  <c r="AB1520" i="19"/>
  <c r="AB1521" i="19"/>
  <c r="AB1522" i="19"/>
  <c r="AB1523" i="19"/>
  <c r="AB1524" i="19"/>
  <c r="AB1525" i="19"/>
  <c r="AB1526" i="19"/>
  <c r="AB1527" i="19"/>
  <c r="AB1528" i="19"/>
  <c r="AB1529" i="19"/>
  <c r="AB1530" i="19"/>
  <c r="AB1531" i="19"/>
  <c r="AB1532" i="19"/>
  <c r="AB1533" i="19"/>
  <c r="AB1534" i="19"/>
  <c r="AB1535" i="19"/>
  <c r="AB1536" i="19"/>
  <c r="AB1537" i="19"/>
  <c r="AB1538" i="19"/>
  <c r="AB1539" i="19"/>
  <c r="AB1540" i="19"/>
  <c r="AB1541" i="19"/>
  <c r="AB1542" i="19"/>
  <c r="AB1543" i="19"/>
  <c r="AB1544" i="19"/>
  <c r="AB1545" i="19"/>
  <c r="AB1546" i="19"/>
  <c r="AB1547" i="19"/>
  <c r="AB1548" i="19"/>
  <c r="AB1549" i="19"/>
  <c r="AB1550" i="19"/>
  <c r="AB1551" i="19"/>
  <c r="AB1552" i="19"/>
  <c r="AB1553" i="19"/>
  <c r="AB1554" i="19"/>
  <c r="AB1555" i="19"/>
  <c r="AB1556" i="19"/>
  <c r="AB1557" i="19"/>
  <c r="AB1558" i="19"/>
  <c r="AB1559" i="19"/>
  <c r="AB1560" i="19"/>
  <c r="AB1561" i="19"/>
  <c r="AB1562" i="19"/>
  <c r="AB1563" i="19"/>
  <c r="AB1564" i="19"/>
  <c r="AB1565" i="19"/>
  <c r="AB1566" i="19"/>
  <c r="AB1567" i="19"/>
  <c r="AB1568" i="19"/>
  <c r="AB1569" i="19"/>
  <c r="AB1570" i="19"/>
  <c r="AB1571" i="19"/>
  <c r="AB1572" i="19"/>
  <c r="AB1573" i="19"/>
  <c r="AB1574" i="19"/>
  <c r="AB1575" i="19"/>
  <c r="AB1576" i="19"/>
  <c r="AB1577" i="19"/>
  <c r="AB1578" i="19"/>
  <c r="AB1579" i="19"/>
  <c r="AB1580" i="19"/>
  <c r="AB1581" i="19"/>
  <c r="AB1582" i="19"/>
  <c r="AB1583" i="19"/>
  <c r="AB1584" i="19"/>
  <c r="AB1585" i="19"/>
  <c r="AB1586" i="19"/>
  <c r="AB1587" i="19"/>
  <c r="AB1588" i="19"/>
  <c r="AB1589" i="19"/>
  <c r="AB1590" i="19"/>
  <c r="AB1591" i="19"/>
  <c r="AB1592" i="19"/>
  <c r="AB1593" i="19"/>
  <c r="AB1594" i="19"/>
  <c r="AB1595" i="19"/>
  <c r="AB1596" i="19"/>
  <c r="AB1597" i="19"/>
  <c r="AB1598" i="19"/>
  <c r="AB1599" i="19"/>
  <c r="AB1600" i="19"/>
  <c r="AB1601" i="19"/>
  <c r="AB1602" i="19"/>
  <c r="AB1603" i="19"/>
  <c r="AB1604" i="19"/>
  <c r="AB1605" i="19"/>
  <c r="AB1606" i="19"/>
  <c r="AB1607" i="19"/>
  <c r="AB1608" i="19"/>
  <c r="AB1609" i="19"/>
  <c r="AB1610" i="19"/>
  <c r="AB1611" i="19"/>
  <c r="AB1612" i="19"/>
  <c r="AB1613" i="19"/>
  <c r="AB1614" i="19"/>
  <c r="AB1615" i="19"/>
  <c r="AB1616" i="19"/>
  <c r="AB1617" i="19"/>
  <c r="AB1618" i="19"/>
  <c r="AB1619" i="19"/>
  <c r="AB1620" i="19"/>
  <c r="AB1621" i="19"/>
  <c r="AB1622" i="19"/>
  <c r="AB1623" i="19"/>
  <c r="AB1624" i="19"/>
  <c r="AB1625" i="19"/>
  <c r="AB1626" i="19"/>
  <c r="AB1627" i="19"/>
  <c r="AB1628" i="19"/>
  <c r="AB1629" i="19"/>
  <c r="AB1630" i="19"/>
  <c r="AB1631" i="19"/>
  <c r="AB1632" i="19"/>
  <c r="AB1633" i="19"/>
  <c r="AB1634" i="19"/>
  <c r="AB1635" i="19"/>
  <c r="AB1636" i="19"/>
  <c r="AB1637" i="19"/>
  <c r="AB1638" i="19"/>
  <c r="AB1639" i="19"/>
  <c r="AB1640" i="19"/>
  <c r="AB1641" i="19"/>
  <c r="AB1642" i="19"/>
  <c r="AB1643" i="19"/>
  <c r="AB1644" i="19"/>
  <c r="AB1645" i="19"/>
  <c r="AB1646" i="19"/>
  <c r="AB1647" i="19"/>
  <c r="AB1648" i="19"/>
  <c r="AB1649" i="19"/>
  <c r="AB1650" i="19"/>
  <c r="AB1651" i="19"/>
  <c r="AB1652" i="19"/>
  <c r="AB1653" i="19"/>
  <c r="AB1654" i="19"/>
  <c r="AB1655" i="19"/>
  <c r="AB1656" i="19"/>
  <c r="AB1657" i="19"/>
  <c r="AB1658" i="19"/>
  <c r="AB1659" i="19"/>
  <c r="AB1660" i="19"/>
  <c r="AB1661" i="19"/>
  <c r="AB1662" i="19"/>
  <c r="AB1663" i="19"/>
  <c r="AB1664" i="19"/>
  <c r="AB1665" i="19"/>
  <c r="AB1666" i="19"/>
  <c r="AB1667" i="19"/>
  <c r="AB1668" i="19"/>
  <c r="AB1669" i="19"/>
  <c r="AB1670" i="19"/>
  <c r="AB1671" i="19"/>
  <c r="AB1672" i="19"/>
  <c r="AB1673" i="19"/>
  <c r="AB1674" i="19"/>
  <c r="AB1675" i="19"/>
  <c r="AB1676" i="19"/>
  <c r="AB1677" i="19"/>
  <c r="AB1678" i="19"/>
  <c r="AB1679" i="19"/>
  <c r="AB1680" i="19"/>
  <c r="AB1681" i="19"/>
  <c r="AB1682" i="19"/>
  <c r="AB1683" i="19"/>
  <c r="AB1684" i="19"/>
  <c r="AB1685" i="19"/>
  <c r="AB1686" i="19"/>
  <c r="AB1687" i="19"/>
  <c r="AB1688" i="19"/>
  <c r="AB1689" i="19"/>
  <c r="AB1690" i="19"/>
  <c r="AB1691" i="19"/>
  <c r="AB1692" i="19"/>
  <c r="AB1693" i="19"/>
  <c r="AB1694" i="19"/>
  <c r="AB1695" i="19"/>
  <c r="AB1696" i="19"/>
  <c r="AB1698" i="19"/>
  <c r="AB1699" i="19"/>
  <c r="AB1700" i="19"/>
  <c r="AB1701" i="19"/>
  <c r="AB1702" i="19"/>
  <c r="AB1703" i="19"/>
  <c r="AB1704" i="19"/>
  <c r="AB1705" i="19"/>
  <c r="AB1706" i="19"/>
  <c r="AB1707" i="19"/>
  <c r="AB1708" i="19"/>
  <c r="AB1709" i="19"/>
  <c r="AB1710" i="19"/>
  <c r="AB1711" i="19"/>
  <c r="AB1712" i="19"/>
  <c r="AB1713" i="19"/>
  <c r="AB1714" i="19"/>
  <c r="AB1715" i="19"/>
  <c r="AB1716" i="19"/>
  <c r="AB1717" i="19"/>
  <c r="AB1718" i="19"/>
  <c r="AB1719" i="19"/>
  <c r="AB1720" i="19"/>
  <c r="AB1721" i="19"/>
  <c r="AB1722" i="19"/>
  <c r="AB1723" i="19"/>
  <c r="AB1724" i="19"/>
  <c r="AB1725" i="19"/>
  <c r="AB1726" i="19"/>
  <c r="AB1727" i="19"/>
  <c r="AB1728" i="19"/>
  <c r="AB1729" i="19"/>
  <c r="AB1730" i="19"/>
  <c r="AB1731" i="19"/>
  <c r="AB1732" i="19"/>
  <c r="AB1733" i="19"/>
  <c r="AB1734" i="19"/>
  <c r="AB1735" i="19"/>
  <c r="AB1736" i="19"/>
  <c r="AB1737" i="19"/>
  <c r="AB1738" i="19"/>
  <c r="AB1739" i="19"/>
  <c r="AB1740" i="19"/>
  <c r="AB1741" i="19"/>
  <c r="AB1742" i="19"/>
  <c r="AB1743" i="19"/>
  <c r="AB1744" i="19"/>
  <c r="AB1745" i="19"/>
  <c r="AB1746" i="19"/>
  <c r="AB1747" i="19"/>
  <c r="AB1748" i="19"/>
  <c r="AB1749" i="19"/>
  <c r="AB1750" i="19"/>
  <c r="AB1751" i="19"/>
  <c r="AB1752" i="19"/>
  <c r="AB1753" i="19"/>
  <c r="AB1754" i="19"/>
  <c r="AB1755" i="19"/>
  <c r="AB1756" i="19"/>
  <c r="AB1757" i="19"/>
  <c r="AB1758" i="19"/>
  <c r="AB1759" i="19"/>
  <c r="AB1760" i="19"/>
  <c r="AB1761" i="19"/>
  <c r="AB1762" i="19"/>
  <c r="AB1763" i="19"/>
  <c r="AB1764" i="19"/>
  <c r="AB1765" i="19"/>
  <c r="AB1766" i="19"/>
  <c r="AB1767" i="19"/>
  <c r="AB1768" i="19"/>
  <c r="AB1769" i="19"/>
  <c r="AB1770" i="19"/>
  <c r="AB1771" i="19"/>
  <c r="AB1772" i="19"/>
  <c r="AB1773" i="19"/>
  <c r="AB1774" i="19"/>
  <c r="AB1775" i="19"/>
  <c r="AB1776" i="19"/>
  <c r="AB1777" i="19"/>
  <c r="AB1778" i="19"/>
  <c r="AB1779" i="19"/>
  <c r="AB1780" i="19"/>
  <c r="AB1781" i="19"/>
  <c r="AB1782" i="19"/>
  <c r="AB1783" i="19"/>
  <c r="AB1784" i="19"/>
  <c r="AB1785" i="19"/>
  <c r="AB1786" i="19"/>
  <c r="AB1787" i="19"/>
  <c r="AB1788" i="19"/>
  <c r="AB1789" i="19"/>
  <c r="AB1790" i="19"/>
  <c r="AB1791" i="19"/>
  <c r="AB1792" i="19"/>
  <c r="AB1793" i="19"/>
  <c r="AB1794" i="19"/>
  <c r="AB1795" i="19"/>
  <c r="AB1796" i="19"/>
  <c r="AB1797" i="19"/>
  <c r="AB1798" i="19"/>
  <c r="AB1799" i="19"/>
  <c r="AB1800" i="19"/>
  <c r="AB1801" i="19"/>
  <c r="AB1802" i="19"/>
  <c r="AB1803" i="19"/>
  <c r="AB1804" i="19"/>
  <c r="AB1805" i="19"/>
  <c r="AB1806" i="19"/>
  <c r="AB1807" i="19"/>
  <c r="AB1808" i="19"/>
  <c r="AB1809" i="19"/>
  <c r="AB1810" i="19"/>
  <c r="AB1811" i="19"/>
  <c r="AB1812" i="19"/>
  <c r="AB1813" i="19"/>
  <c r="AB1814" i="19"/>
  <c r="AB1815" i="19"/>
  <c r="AB1816" i="19"/>
  <c r="AB1817" i="19"/>
  <c r="AB1818" i="19"/>
  <c r="AB1819" i="19"/>
  <c r="AB1820" i="19"/>
  <c r="AB1821" i="19"/>
  <c r="AB1822" i="19"/>
  <c r="AB1823" i="19"/>
  <c r="AB1824" i="19"/>
  <c r="AB1825" i="19"/>
  <c r="AB1826" i="19"/>
  <c r="AB1827" i="19"/>
  <c r="AB1828" i="19"/>
  <c r="AB1829" i="19"/>
  <c r="AB1830" i="19"/>
  <c r="AB1831" i="19"/>
  <c r="AB1832" i="19"/>
  <c r="AB1833" i="19"/>
  <c r="AB1834" i="19"/>
  <c r="AB1835" i="19"/>
  <c r="AB1836" i="19"/>
  <c r="AB1837" i="19"/>
  <c r="AB1838" i="19"/>
  <c r="AB1839" i="19"/>
  <c r="AB1840" i="19"/>
  <c r="AB1841" i="19"/>
  <c r="AB1842" i="19"/>
  <c r="AB1843" i="19"/>
  <c r="AB1844" i="19"/>
  <c r="AB1845" i="19"/>
  <c r="AB1846" i="19"/>
  <c r="AB1847" i="19"/>
  <c r="AB1848" i="19"/>
  <c r="AB1849" i="19"/>
  <c r="AB1850" i="19"/>
  <c r="AB1851" i="19"/>
  <c r="AB1852" i="19"/>
  <c r="AB1853" i="19"/>
  <c r="AB1854" i="19"/>
  <c r="AB1855" i="19"/>
  <c r="AB1856" i="19"/>
  <c r="AB1857" i="19"/>
  <c r="AB1858" i="19"/>
  <c r="AB1859" i="19"/>
  <c r="AB1860" i="19"/>
  <c r="AB1861" i="19"/>
  <c r="AB1862" i="19"/>
  <c r="AB1863" i="19"/>
  <c r="AB1864" i="19"/>
  <c r="AB1865" i="19"/>
  <c r="AB1866" i="19"/>
  <c r="AB1867" i="19"/>
  <c r="AB1868" i="19"/>
  <c r="AB1869" i="19"/>
  <c r="AB1870" i="19"/>
  <c r="AB1871" i="19"/>
  <c r="AB1872" i="19"/>
  <c r="AB1873" i="19"/>
  <c r="AB1874" i="19"/>
  <c r="AB1875" i="19"/>
  <c r="AB1876" i="19"/>
  <c r="AB1877" i="19"/>
  <c r="AB1878" i="19"/>
  <c r="AB1879" i="19"/>
  <c r="AB1880" i="19"/>
  <c r="AB1881" i="19"/>
  <c r="AB1882" i="19"/>
  <c r="AB1883" i="19"/>
  <c r="AB1884" i="19"/>
  <c r="AB1885" i="19"/>
  <c r="AB1886" i="19"/>
  <c r="AB1887" i="19"/>
  <c r="AB1888" i="19"/>
  <c r="AB1889" i="19"/>
  <c r="AB1890" i="19"/>
  <c r="AB1891" i="19"/>
  <c r="AB1892" i="19"/>
  <c r="AB1893" i="19"/>
  <c r="AB1894" i="19"/>
  <c r="AB1895" i="19"/>
  <c r="AB1896" i="19"/>
  <c r="AB1897" i="19"/>
  <c r="AB1898" i="19"/>
  <c r="AB1899" i="19"/>
  <c r="AB1900" i="19"/>
  <c r="AB1901" i="19"/>
  <c r="AB1902" i="19"/>
  <c r="AB1903" i="19"/>
  <c r="AB1904" i="19"/>
  <c r="AB1905" i="19"/>
  <c r="AB1906" i="19"/>
  <c r="AB1907" i="19"/>
  <c r="AB1908" i="19"/>
  <c r="AB1909" i="19"/>
  <c r="AB1910" i="19"/>
  <c r="AB1911" i="19"/>
  <c r="AB1912" i="19"/>
  <c r="AB1913" i="19"/>
  <c r="AB1914" i="19"/>
  <c r="AB1915" i="19"/>
  <c r="AB1916" i="19"/>
  <c r="AB1917" i="19"/>
  <c r="AB1918" i="19"/>
  <c r="AB1919" i="19"/>
  <c r="AB1920" i="19"/>
  <c r="AB1921" i="19"/>
  <c r="AB1922" i="19"/>
  <c r="AB1923" i="19"/>
  <c r="AB1924" i="19"/>
  <c r="AB1925" i="19"/>
  <c r="AB1926" i="19"/>
  <c r="AB1927" i="19"/>
  <c r="AB1928" i="19"/>
  <c r="AB1929" i="19"/>
  <c r="AB1930" i="19"/>
  <c r="AB1931" i="19"/>
  <c r="AB1932" i="19"/>
  <c r="AB1933" i="19"/>
  <c r="AB1934" i="19"/>
  <c r="AB1935" i="19"/>
  <c r="AB1936" i="19"/>
  <c r="AB1937" i="19"/>
  <c r="AB1938" i="19"/>
  <c r="AB1939" i="19"/>
  <c r="AB1940" i="19"/>
  <c r="AB1941" i="19"/>
  <c r="AB1942" i="19"/>
  <c r="AB1943" i="19"/>
  <c r="AB1944" i="19"/>
  <c r="AB1945" i="19"/>
  <c r="AB1946" i="19"/>
  <c r="AB1947" i="19"/>
  <c r="AB1948" i="19"/>
  <c r="AB1949" i="19"/>
  <c r="AB1950" i="19"/>
  <c r="AB1951" i="19"/>
  <c r="AB1952" i="19"/>
  <c r="AB1953" i="19"/>
  <c r="AB1954" i="19"/>
  <c r="AB1955" i="19"/>
  <c r="AB1956" i="19"/>
  <c r="AB1957" i="19"/>
  <c r="AB1958" i="19"/>
  <c r="AB1959" i="19"/>
  <c r="AB1960" i="19"/>
  <c r="AB1961" i="19"/>
  <c r="AB1962" i="19"/>
  <c r="AB1963" i="19"/>
  <c r="AB1964" i="19"/>
  <c r="AB1965" i="19"/>
  <c r="AB1966" i="19"/>
  <c r="AB1967" i="19"/>
  <c r="AB1968" i="19"/>
  <c r="AB1969" i="19"/>
  <c r="AB1970" i="19"/>
  <c r="AB1971" i="19"/>
  <c r="AB1972" i="19"/>
  <c r="AB1973" i="19"/>
  <c r="AB1974" i="19"/>
  <c r="AB1975" i="19"/>
  <c r="AB1976" i="19"/>
  <c r="AB1977" i="19"/>
  <c r="AB1978" i="19"/>
  <c r="AB1979" i="19"/>
  <c r="AB1980" i="19"/>
  <c r="AB1981" i="19"/>
  <c r="AB1982" i="19"/>
  <c r="AB1983" i="19"/>
  <c r="AB1984" i="19"/>
  <c r="AB1985" i="19"/>
  <c r="AB1986" i="19"/>
  <c r="AB1987" i="19"/>
  <c r="AB1988" i="19"/>
  <c r="AB1989" i="19"/>
  <c r="AB1990" i="19"/>
  <c r="AB1991" i="19"/>
  <c r="AB1992" i="19"/>
  <c r="AB1993" i="19"/>
  <c r="AB1994" i="19"/>
  <c r="AB1995" i="19"/>
  <c r="AB1996" i="19"/>
  <c r="AB1997" i="19"/>
  <c r="AB1998" i="19"/>
  <c r="AB1999" i="19"/>
  <c r="AB2000" i="19"/>
  <c r="AB2001" i="19"/>
  <c r="AB2002" i="19"/>
  <c r="AB2003" i="19"/>
  <c r="AB2004" i="19"/>
  <c r="AB2005" i="19"/>
  <c r="AB2006" i="19"/>
  <c r="AB2007" i="19"/>
  <c r="AB2008" i="19"/>
  <c r="AB2009" i="19"/>
  <c r="AB2010" i="19"/>
  <c r="AB2011" i="19"/>
  <c r="AB2012" i="19"/>
  <c r="AB2013" i="19"/>
  <c r="AB2014" i="19"/>
  <c r="AB2015" i="19"/>
  <c r="AB2016" i="19"/>
  <c r="AB2017" i="19"/>
  <c r="AB2018" i="19"/>
  <c r="AB2019" i="19"/>
  <c r="AB2020" i="19"/>
  <c r="AB2021" i="19"/>
  <c r="AB2022" i="19"/>
  <c r="AB2023" i="19"/>
  <c r="AB2024" i="19"/>
  <c r="AB2025" i="19"/>
  <c r="AB2026" i="19"/>
  <c r="AB2027" i="19"/>
  <c r="AB2028" i="19"/>
  <c r="AB2029" i="19"/>
  <c r="AB2030" i="19"/>
  <c r="AB2031" i="19"/>
  <c r="AB2032" i="19"/>
  <c r="AB2033" i="19"/>
  <c r="AB2034" i="19"/>
  <c r="AB2035" i="19"/>
  <c r="AB2036" i="19"/>
  <c r="AB2037" i="19"/>
  <c r="AB2038" i="19"/>
  <c r="AB2039" i="19"/>
  <c r="AB2040" i="19"/>
  <c r="AB2041" i="19"/>
  <c r="AB2042" i="19"/>
  <c r="AB2043" i="19"/>
  <c r="AB2044" i="19"/>
  <c r="AB2045" i="19"/>
  <c r="AB2046" i="19"/>
  <c r="AB2047" i="19"/>
  <c r="AB2048" i="19"/>
  <c r="AB2049" i="19"/>
  <c r="AB2050" i="19"/>
  <c r="AB2051" i="19"/>
  <c r="AB2052" i="19"/>
  <c r="AB2053" i="19"/>
  <c r="AB2054" i="19"/>
  <c r="AB2055" i="19"/>
  <c r="AB2056" i="19"/>
  <c r="AB2057" i="19"/>
  <c r="AB2058" i="19"/>
  <c r="AB2059" i="19"/>
  <c r="AB2060" i="19"/>
  <c r="AB2061" i="19"/>
  <c r="AB2062" i="19"/>
  <c r="AB2063" i="19"/>
  <c r="AB2064" i="19"/>
  <c r="AB2065" i="19"/>
  <c r="AB2066" i="19"/>
  <c r="AB2067" i="19"/>
  <c r="AB2068" i="19"/>
  <c r="AB2069" i="19"/>
  <c r="AB2070" i="19"/>
  <c r="AB2071" i="19"/>
  <c r="AB2072" i="19"/>
  <c r="AB2073" i="19"/>
  <c r="AB2074" i="19"/>
  <c r="AB2075" i="19"/>
  <c r="AB2076" i="19"/>
  <c r="AB2077" i="19"/>
  <c r="AB2078" i="19"/>
  <c r="AB2079" i="19"/>
  <c r="AB2080" i="19"/>
  <c r="AB2081" i="19"/>
  <c r="AB2082" i="19"/>
  <c r="AB2083" i="19"/>
  <c r="AB2084" i="19"/>
  <c r="AB2085" i="19"/>
  <c r="AB2086" i="19"/>
  <c r="AB2087" i="19"/>
  <c r="AB2088" i="19"/>
  <c r="AB2089" i="19"/>
  <c r="AB2090" i="19"/>
  <c r="AB2091" i="19"/>
  <c r="AB2092" i="19"/>
  <c r="AB2093" i="19"/>
  <c r="AB2094" i="19"/>
  <c r="AB2095" i="19"/>
  <c r="AB2096" i="19"/>
  <c r="AB2097" i="19"/>
  <c r="AB2098" i="19"/>
  <c r="AB2099" i="19"/>
  <c r="AB2100" i="19"/>
  <c r="AB2101" i="19"/>
  <c r="AB2102" i="19"/>
  <c r="AB2103" i="19"/>
  <c r="AB2104" i="19"/>
  <c r="AB2105" i="19"/>
  <c r="AB2106" i="19"/>
  <c r="AB2107" i="19"/>
  <c r="AB2108" i="19"/>
  <c r="AB2109" i="19"/>
  <c r="AB2110" i="19"/>
  <c r="AB2111" i="19"/>
  <c r="AB2112" i="19"/>
  <c r="AB2113" i="19"/>
  <c r="AB2114" i="19"/>
  <c r="AB2115" i="19"/>
  <c r="AB2116" i="19"/>
  <c r="AB2117" i="19"/>
  <c r="AB2118" i="19"/>
  <c r="AB2119" i="19"/>
  <c r="AB2120" i="19"/>
  <c r="AB2121" i="19"/>
  <c r="AB2122" i="19"/>
  <c r="AB2123" i="19"/>
  <c r="AB2124" i="19"/>
  <c r="AB2125" i="19"/>
  <c r="AB2126" i="19"/>
  <c r="AB2127" i="19"/>
  <c r="AB2128" i="19"/>
  <c r="AB2129" i="19"/>
  <c r="AB2130" i="19"/>
  <c r="AB2131" i="19"/>
  <c r="AB2132" i="19"/>
  <c r="AB2133" i="19"/>
  <c r="AB2134" i="19"/>
  <c r="AB2135" i="19"/>
  <c r="AB2136" i="19"/>
  <c r="AB2137" i="19"/>
  <c r="AB2138" i="19"/>
  <c r="AB2139" i="19"/>
  <c r="AB2140" i="19"/>
  <c r="AB2141" i="19"/>
  <c r="AB2142" i="19"/>
  <c r="AB2143" i="19"/>
  <c r="AB2144" i="19"/>
  <c r="AB2145" i="19"/>
  <c r="AB2146" i="19"/>
  <c r="AB2147" i="19"/>
  <c r="AB2148" i="19"/>
  <c r="AB2149" i="19"/>
  <c r="AB2150" i="19"/>
  <c r="AB2151" i="19"/>
  <c r="AB2152" i="19"/>
  <c r="AB2153" i="19"/>
  <c r="AB2154" i="19"/>
  <c r="AB2155" i="19"/>
  <c r="AB2156" i="19"/>
  <c r="AB2157" i="19"/>
  <c r="AB2158" i="19"/>
  <c r="AB2159" i="19"/>
  <c r="AB2160" i="19"/>
  <c r="AB2161" i="19"/>
  <c r="AB2162" i="19"/>
  <c r="AB2163" i="19"/>
  <c r="AB2164" i="19"/>
  <c r="AB2165" i="19"/>
  <c r="AB2166" i="19"/>
  <c r="AB2167" i="19"/>
  <c r="AB2168" i="19"/>
  <c r="AB2169" i="19"/>
  <c r="AB2170" i="19"/>
  <c r="AB2171" i="19"/>
  <c r="AB2172" i="19"/>
  <c r="AB2173" i="19"/>
  <c r="AB2174" i="19"/>
  <c r="AB2175" i="19"/>
  <c r="AB2176" i="19"/>
  <c r="AB2177" i="19"/>
  <c r="AB2178" i="19"/>
  <c r="AB2179" i="19"/>
  <c r="AB2180" i="19"/>
  <c r="AB2181" i="19"/>
  <c r="AB2182" i="19"/>
  <c r="AB2183" i="19"/>
  <c r="AB2184" i="19"/>
  <c r="AB2185" i="19"/>
  <c r="AB2186" i="19"/>
  <c r="AB2187" i="19"/>
  <c r="AB2188" i="19"/>
  <c r="AB2189" i="19"/>
  <c r="AB2190" i="19"/>
  <c r="AB2191" i="19"/>
  <c r="AB2192" i="19"/>
  <c r="AB2193" i="19"/>
  <c r="AB2194" i="19"/>
  <c r="AB2195" i="19"/>
  <c r="AB2196" i="19"/>
  <c r="AB2197" i="19"/>
  <c r="AB2198" i="19"/>
  <c r="AB2199" i="19"/>
  <c r="AB2200" i="19"/>
  <c r="AB2201" i="19"/>
  <c r="AB2202" i="19"/>
  <c r="AB2203" i="19"/>
  <c r="AB2204" i="19"/>
  <c r="AB2205" i="19"/>
  <c r="AB2206" i="19"/>
  <c r="AB2207" i="19"/>
  <c r="AB2208" i="19"/>
  <c r="AB2209" i="19"/>
  <c r="AB2210" i="19"/>
  <c r="AB2211" i="19"/>
  <c r="AB2212" i="19"/>
  <c r="AB2213" i="19"/>
  <c r="AB2214" i="19"/>
  <c r="AB2215" i="19"/>
  <c r="AB2216" i="19"/>
  <c r="AB2217" i="19"/>
  <c r="AB2218" i="19"/>
  <c r="AB2219" i="19"/>
  <c r="AB2220" i="19"/>
  <c r="AB2221" i="19"/>
  <c r="AB2222" i="19"/>
  <c r="AB2223" i="19"/>
  <c r="AB2224" i="19"/>
  <c r="AB2225" i="19"/>
  <c r="AB2226" i="19"/>
  <c r="AB2227" i="19"/>
  <c r="AB2228" i="19"/>
  <c r="AB2229" i="19"/>
  <c r="AB2230" i="19"/>
  <c r="AB2231" i="19"/>
  <c r="AB2232" i="19"/>
  <c r="AB2233" i="19"/>
  <c r="AB2234" i="19"/>
  <c r="AB2235" i="19"/>
  <c r="AB2236" i="19"/>
  <c r="AB2237" i="19"/>
  <c r="AB2238" i="19"/>
  <c r="AB2239" i="19"/>
  <c r="AB2240" i="19"/>
  <c r="AB2241" i="19"/>
  <c r="AB2242" i="19"/>
  <c r="AB2243" i="19"/>
  <c r="AB2244" i="19"/>
  <c r="AB2245" i="19"/>
  <c r="AB2246" i="19"/>
  <c r="AB2247" i="19"/>
  <c r="AB2248" i="19"/>
  <c r="AB2249" i="19"/>
  <c r="AB2250" i="19"/>
  <c r="AB2251" i="19"/>
  <c r="AB2252" i="19"/>
  <c r="AB2253" i="19"/>
  <c r="AB2254" i="19"/>
  <c r="AB2255" i="19"/>
  <c r="AB2256" i="19"/>
  <c r="AB2257" i="19"/>
  <c r="AB2258" i="19"/>
  <c r="AB2259" i="19"/>
  <c r="AB2260" i="19"/>
  <c r="AB2261" i="19"/>
  <c r="AB2262" i="19"/>
  <c r="AB2263" i="19"/>
  <c r="AB2264" i="19"/>
  <c r="AB2265" i="19"/>
  <c r="AB2266" i="19"/>
  <c r="AB2267" i="19"/>
  <c r="AB2268" i="19"/>
  <c r="AB2269" i="19"/>
  <c r="AB2270" i="19"/>
  <c r="AB2271" i="19"/>
  <c r="AB2272" i="19"/>
  <c r="AB2273" i="19"/>
  <c r="AB2274" i="19"/>
  <c r="AB2275" i="19"/>
  <c r="AB2276" i="19"/>
  <c r="AB2277" i="19"/>
  <c r="AB2278" i="19"/>
  <c r="AB2279" i="19"/>
  <c r="AB2280" i="19"/>
  <c r="AB2281" i="19"/>
  <c r="AB2282" i="19"/>
  <c r="AB2283" i="19"/>
  <c r="AB2284" i="19"/>
  <c r="AB2285" i="19"/>
  <c r="AB2286" i="19"/>
  <c r="AB2287" i="19"/>
  <c r="AB2288" i="19"/>
  <c r="AB2289" i="19"/>
  <c r="AB2290" i="19"/>
  <c r="AB2291" i="19"/>
  <c r="AB2292" i="19"/>
  <c r="AB2293" i="19"/>
  <c r="AB2294" i="19"/>
  <c r="AB2295" i="19"/>
  <c r="AB2296" i="19"/>
  <c r="AB2297" i="19"/>
  <c r="AB2298" i="19"/>
  <c r="AB2299" i="19"/>
  <c r="AB2300" i="19"/>
  <c r="AB2301" i="19"/>
  <c r="AB2302" i="19"/>
  <c r="AB2303" i="19"/>
  <c r="AB2304" i="19"/>
  <c r="AB2305" i="19"/>
  <c r="AB2306" i="19"/>
  <c r="AB2307" i="19"/>
  <c r="AB2308" i="19"/>
  <c r="AB2309" i="19"/>
  <c r="AB2310" i="19"/>
  <c r="AB2311" i="19"/>
  <c r="AB2312" i="19"/>
  <c r="AB2313" i="19"/>
  <c r="AB2314" i="19"/>
  <c r="AB2315" i="19"/>
  <c r="AB2316" i="19"/>
  <c r="AB2317" i="19"/>
  <c r="AB2318" i="19"/>
  <c r="AB2319" i="19"/>
  <c r="AB2320" i="19"/>
  <c r="AB2321" i="19"/>
  <c r="AB2322" i="19"/>
  <c r="AB2323" i="19"/>
  <c r="AB2324" i="19"/>
  <c r="AB2325" i="19"/>
  <c r="AB2326" i="19"/>
  <c r="AB2327" i="19"/>
  <c r="AB2328" i="19"/>
  <c r="AB2329" i="19"/>
  <c r="AB2330" i="19"/>
  <c r="AB2331" i="19"/>
  <c r="AB2332" i="19"/>
  <c r="AB2333" i="19"/>
  <c r="AB2334" i="19"/>
  <c r="AB2335" i="19"/>
  <c r="AB2336" i="19"/>
  <c r="AB2337" i="19"/>
  <c r="AB2338" i="19"/>
  <c r="AB2339" i="19"/>
  <c r="AB2340" i="19"/>
  <c r="AB2341" i="19"/>
  <c r="AB2342" i="19"/>
  <c r="AB2343" i="19"/>
  <c r="AB2344" i="19"/>
  <c r="AB2345" i="19"/>
  <c r="AB2346" i="19"/>
  <c r="AB2347" i="19"/>
  <c r="AB2348" i="19"/>
  <c r="AB2349" i="19"/>
  <c r="AB2350" i="19"/>
  <c r="AB2351" i="19"/>
  <c r="AB2352" i="19"/>
  <c r="AB2353" i="19"/>
  <c r="AB2354" i="19"/>
  <c r="AB2355" i="19"/>
  <c r="AB2356" i="19"/>
  <c r="AB2357" i="19"/>
  <c r="AB2358" i="19"/>
  <c r="AB2359" i="19"/>
  <c r="AB2360" i="19"/>
  <c r="AB2361" i="19"/>
  <c r="AB2362" i="19"/>
  <c r="AB2363" i="19"/>
  <c r="AB2364" i="19"/>
  <c r="AB2365" i="19"/>
  <c r="AB2366" i="19"/>
  <c r="AB2367" i="19"/>
  <c r="AB2368" i="19"/>
  <c r="AB2369" i="19"/>
  <c r="AB2370" i="19"/>
  <c r="AB2371" i="19"/>
  <c r="AB2372" i="19"/>
  <c r="AB2373" i="19"/>
  <c r="AB2374" i="19"/>
  <c r="AB2375" i="19"/>
  <c r="AB2376" i="19"/>
  <c r="AB2377" i="19"/>
  <c r="AB2378" i="19"/>
  <c r="AB2379" i="19"/>
  <c r="AB2380" i="19"/>
  <c r="AB2381" i="19"/>
  <c r="AB2382" i="19"/>
  <c r="AB2383" i="19"/>
  <c r="AB2384" i="19"/>
  <c r="AB2385" i="19"/>
  <c r="AB2386" i="19"/>
  <c r="AB2387" i="19"/>
  <c r="AB2388" i="19"/>
  <c r="AB2389" i="19"/>
  <c r="AB2390" i="19"/>
  <c r="AB2391" i="19"/>
  <c r="AB2392" i="19"/>
  <c r="AB2393" i="19"/>
  <c r="AB2394" i="19"/>
  <c r="AB2395" i="19"/>
  <c r="AB2396" i="19"/>
  <c r="AB2397" i="19"/>
  <c r="AB2398" i="19"/>
  <c r="AB2399" i="19"/>
  <c r="AB2400" i="19"/>
  <c r="AB2401" i="19"/>
  <c r="AB2402" i="19"/>
  <c r="AB2403" i="19"/>
  <c r="AB2404" i="19"/>
  <c r="AB2405" i="19"/>
  <c r="AB2406" i="19"/>
  <c r="AB2407" i="19"/>
  <c r="AB2408" i="19"/>
  <c r="AB2409" i="19"/>
  <c r="AB2410" i="19"/>
  <c r="AB2411" i="19"/>
  <c r="AB2412" i="19"/>
  <c r="AB2413" i="19"/>
  <c r="AB2414" i="19"/>
  <c r="AB2415" i="19"/>
  <c r="AB2416" i="19"/>
  <c r="AB2417" i="19"/>
  <c r="AB2418" i="19"/>
  <c r="AB2419" i="19"/>
  <c r="AB2420" i="19"/>
  <c r="AB2421" i="19"/>
  <c r="AB2422" i="19"/>
  <c r="AB2423" i="19"/>
  <c r="AB2424" i="19"/>
  <c r="AB2425" i="19"/>
  <c r="AB2426" i="19"/>
  <c r="AB2427" i="19"/>
  <c r="AB2428" i="19"/>
  <c r="AB2429" i="19"/>
  <c r="AB2430" i="19"/>
  <c r="AB2431" i="19"/>
  <c r="AB2432" i="19"/>
  <c r="AB2433" i="19"/>
  <c r="AB2434" i="19"/>
  <c r="AB2436" i="19"/>
  <c r="AB2437" i="19"/>
  <c r="AB2438" i="19"/>
  <c r="AB2439" i="19"/>
  <c r="AB2440" i="19"/>
  <c r="AB2441" i="19"/>
  <c r="AB2442" i="19"/>
  <c r="AB2443" i="19"/>
  <c r="AB2444" i="19"/>
  <c r="AB2445" i="19"/>
  <c r="AB2446" i="19"/>
  <c r="AB2447" i="19"/>
  <c r="AB2448" i="19"/>
  <c r="AB2449" i="19"/>
  <c r="AB2450" i="19"/>
  <c r="AB2451" i="19"/>
  <c r="AB2452" i="19"/>
  <c r="AB2453" i="19"/>
  <c r="AB2454" i="19"/>
  <c r="AB2455" i="19"/>
  <c r="AB2456" i="19"/>
  <c r="AB2457" i="19"/>
  <c r="AB2458" i="19"/>
  <c r="AB2459" i="19"/>
  <c r="AB2460" i="19"/>
  <c r="AB2461" i="19"/>
  <c r="AB2462" i="19"/>
  <c r="AB2463" i="19"/>
  <c r="AB2464" i="19"/>
  <c r="AB2465" i="19"/>
  <c r="AB2466" i="19"/>
  <c r="AB2467" i="19"/>
  <c r="AB2468" i="19"/>
  <c r="AB2469" i="19"/>
  <c r="AB2470" i="19"/>
  <c r="AB2471" i="19"/>
  <c r="AB2472" i="19"/>
  <c r="AB2473" i="19"/>
  <c r="AB2474" i="19"/>
  <c r="AB2475" i="19"/>
  <c r="AB2476" i="19"/>
  <c r="AB2477" i="19"/>
  <c r="AB2478" i="19"/>
  <c r="AB2479" i="19"/>
  <c r="AB2480" i="19"/>
  <c r="AB2481" i="19"/>
  <c r="AB2482" i="19"/>
  <c r="AB2483" i="19"/>
  <c r="AB2484" i="19"/>
  <c r="AB2485" i="19"/>
  <c r="AB2486" i="19"/>
  <c r="AB2487" i="19"/>
  <c r="AB2488" i="19"/>
  <c r="AB2489" i="19"/>
  <c r="AB2490" i="19"/>
  <c r="AB2491" i="19"/>
  <c r="AB2492" i="19"/>
  <c r="AB2493" i="19"/>
  <c r="AB2494" i="19"/>
  <c r="AB2495" i="19"/>
  <c r="AB2496" i="19"/>
  <c r="AB2497" i="19"/>
  <c r="AB2498" i="19"/>
  <c r="AB2499" i="19"/>
  <c r="AB2500" i="19"/>
  <c r="AB2501" i="19"/>
  <c r="AB2502" i="19"/>
  <c r="AB2504" i="19"/>
  <c r="AB2505" i="19"/>
  <c r="AB2506" i="19"/>
  <c r="AB2507" i="19"/>
  <c r="AB2508" i="19"/>
  <c r="AB2509" i="19"/>
  <c r="AB2510" i="19"/>
  <c r="AB2511" i="19"/>
  <c r="AB2512" i="19"/>
  <c r="AB2513" i="19"/>
  <c r="AB2514" i="19"/>
  <c r="AB2515" i="19"/>
  <c r="AB2516" i="19"/>
  <c r="AB2517" i="19"/>
  <c r="AB2518" i="19"/>
  <c r="AB2519" i="19"/>
  <c r="AB2520" i="19"/>
  <c r="AB2521" i="19"/>
  <c r="AB2522" i="19"/>
  <c r="AB2523" i="19"/>
  <c r="AB2524" i="19"/>
  <c r="AB2525" i="19"/>
  <c r="AB2526" i="19"/>
  <c r="AB2527" i="19"/>
  <c r="AB2528" i="19"/>
  <c r="AB2529" i="19"/>
  <c r="AB2530" i="19"/>
  <c r="AB2531" i="19"/>
  <c r="AB2532" i="19"/>
  <c r="AB2533" i="19"/>
  <c r="AB2534" i="19"/>
  <c r="AB2535" i="19"/>
  <c r="AB2536" i="19"/>
  <c r="AB2537" i="19"/>
  <c r="AB2538" i="19"/>
  <c r="AB2539" i="19"/>
  <c r="AB2540" i="19"/>
  <c r="AB2541" i="19"/>
  <c r="AB2542" i="19"/>
  <c r="AB2543" i="19"/>
  <c r="AB2544" i="19"/>
  <c r="AB2545" i="19"/>
  <c r="AB2546" i="19"/>
  <c r="AB2547" i="19"/>
  <c r="AB2548" i="19"/>
  <c r="AB2549" i="19"/>
  <c r="AB2550" i="19"/>
  <c r="AB2551" i="19"/>
  <c r="AB2552" i="19"/>
  <c r="AB2553" i="19"/>
  <c r="AB2554" i="19"/>
  <c r="AB2555" i="19"/>
  <c r="AB2556" i="19"/>
  <c r="AB2557" i="19"/>
  <c r="AB2558" i="19"/>
  <c r="AB2559" i="19"/>
  <c r="AB2560" i="19"/>
  <c r="AB2561" i="19"/>
  <c r="AB2562" i="19"/>
  <c r="AB2563" i="19"/>
  <c r="AB2564" i="19"/>
  <c r="AB2565" i="19"/>
  <c r="AB2566" i="19"/>
  <c r="AB2567" i="19"/>
  <c r="AB2568" i="19"/>
  <c r="AB2569" i="19"/>
  <c r="AB2570" i="19"/>
  <c r="AB2571" i="19"/>
  <c r="AB2572" i="19"/>
  <c r="AB2573" i="19"/>
  <c r="AB2574" i="19"/>
  <c r="AB2575" i="19"/>
  <c r="AB2576" i="19"/>
  <c r="AB2577" i="19"/>
  <c r="AB2578" i="19"/>
  <c r="AB2579" i="19"/>
  <c r="AB2580" i="19"/>
  <c r="AB2581" i="19"/>
  <c r="AB2582" i="19"/>
  <c r="AB2583" i="19"/>
  <c r="AB2584" i="19"/>
  <c r="AB2585" i="19"/>
  <c r="AB2586" i="19"/>
  <c r="AB2587" i="19"/>
  <c r="AB2588" i="19"/>
  <c r="AB2589" i="19"/>
  <c r="AB2590" i="19"/>
  <c r="AB2591" i="19"/>
  <c r="AB2592" i="19"/>
  <c r="AB2593" i="19"/>
  <c r="AB2594" i="19"/>
  <c r="AB2595" i="19"/>
  <c r="AB2596" i="19"/>
  <c r="AB2597" i="19"/>
  <c r="AB2598" i="19"/>
  <c r="AB2599" i="19"/>
  <c r="AB2600" i="19"/>
  <c r="AB2601" i="19"/>
  <c r="AB2602" i="19"/>
  <c r="AB2603" i="19"/>
  <c r="AB2604" i="19"/>
  <c r="AB2605" i="19"/>
  <c r="AB2606" i="19"/>
  <c r="AB2607" i="19"/>
  <c r="AB2608" i="19"/>
  <c r="AB2609" i="19"/>
  <c r="AB2610" i="19"/>
  <c r="AB2611" i="19"/>
  <c r="AB2612" i="19"/>
  <c r="AB2613" i="19"/>
  <c r="AB2614" i="19"/>
  <c r="AB2615" i="19"/>
  <c r="AB2616" i="19"/>
  <c r="AB2617" i="19"/>
  <c r="AB2618" i="19"/>
  <c r="AB2619" i="19"/>
  <c r="AB2620" i="19"/>
  <c r="AB2621" i="19"/>
  <c r="AB2622" i="19"/>
  <c r="AB2623" i="19"/>
  <c r="AB2624" i="19"/>
  <c r="AB2625" i="19"/>
  <c r="AB2626" i="19"/>
  <c r="AB2627" i="19"/>
  <c r="AB2628" i="19"/>
  <c r="AB2629" i="19"/>
  <c r="AB2630" i="19"/>
  <c r="AB2631" i="19"/>
  <c r="AB2632" i="19"/>
  <c r="AB2633" i="19"/>
  <c r="AB2634" i="19"/>
  <c r="AB2635" i="19"/>
  <c r="AB2636" i="19"/>
  <c r="AB2637" i="19"/>
  <c r="AB2638" i="19"/>
  <c r="AB2639" i="19"/>
  <c r="AB2640" i="19"/>
  <c r="AB2641" i="19"/>
  <c r="AB2642" i="19"/>
  <c r="AB2643" i="19"/>
  <c r="AB2644" i="19"/>
  <c r="AB2645" i="19"/>
  <c r="AB2646" i="19"/>
  <c r="AB2647" i="19"/>
  <c r="AB2648" i="19"/>
  <c r="AB2649" i="19"/>
  <c r="AB2650" i="19"/>
  <c r="AB2651" i="19"/>
  <c r="AB2652" i="19"/>
  <c r="AB2653" i="19"/>
  <c r="AB2654" i="19"/>
  <c r="AB2655" i="19"/>
  <c r="AB2656" i="19"/>
  <c r="AB2657" i="19"/>
  <c r="AB2658" i="19"/>
  <c r="AB2659" i="19"/>
  <c r="AB2660" i="19"/>
  <c r="AB2661" i="19"/>
  <c r="AB2662" i="19"/>
  <c r="AB2663" i="19"/>
  <c r="AB2664" i="19"/>
  <c r="AB2665" i="19"/>
  <c r="AB2666" i="19"/>
  <c r="AB2667" i="19"/>
  <c r="AB2668" i="19"/>
  <c r="AB2669" i="19"/>
  <c r="AB2670" i="19"/>
  <c r="AB2671" i="19"/>
  <c r="AB2672" i="19"/>
  <c r="AB2673" i="19"/>
  <c r="AB2674" i="19"/>
  <c r="AB2675" i="19"/>
  <c r="AB2676" i="19"/>
  <c r="AB2677" i="19"/>
  <c r="AB2678" i="19"/>
  <c r="AB2679" i="19"/>
  <c r="AB2680" i="19"/>
  <c r="AB2681" i="19"/>
  <c r="AB2682" i="19"/>
  <c r="AB2683" i="19"/>
  <c r="AB2684" i="19"/>
  <c r="AB2685" i="19"/>
  <c r="AB2686" i="19"/>
  <c r="AB2687" i="19"/>
  <c r="AB2688" i="19"/>
  <c r="AB2689" i="19"/>
  <c r="AB2690" i="19"/>
  <c r="AB2691" i="19"/>
  <c r="AB2692" i="19"/>
  <c r="AB2693" i="19"/>
  <c r="AB2694" i="19"/>
  <c r="AB2695" i="19"/>
  <c r="AB2696" i="19"/>
  <c r="AB2697" i="19"/>
  <c r="AB2698" i="19"/>
  <c r="AB2699" i="19"/>
  <c r="AB2701" i="19"/>
  <c r="AB2702" i="19"/>
  <c r="AB2703" i="19"/>
  <c r="AB2704" i="19"/>
  <c r="AB2705" i="19"/>
  <c r="AB2706" i="19"/>
  <c r="AB2707" i="19"/>
  <c r="AB2708" i="19"/>
  <c r="AB2709" i="19"/>
  <c r="AB2710" i="19"/>
  <c r="AB2711" i="19"/>
  <c r="AB2712" i="19"/>
  <c r="AB2713" i="19"/>
  <c r="AB2714" i="19"/>
  <c r="AB2715" i="19"/>
  <c r="AB2716" i="19"/>
  <c r="AB2717" i="19"/>
  <c r="AB2718" i="19"/>
  <c r="AB2719" i="19"/>
  <c r="AB2720" i="19"/>
  <c r="AB2721" i="19"/>
  <c r="AB2722" i="19"/>
  <c r="AB2723" i="19"/>
  <c r="AB2724" i="19"/>
  <c r="AB2725" i="19"/>
  <c r="AB2726" i="19"/>
  <c r="AB2727" i="19"/>
  <c r="AB2728" i="19"/>
  <c r="AB2729" i="19"/>
  <c r="AB2730" i="19"/>
  <c r="AB2731" i="19"/>
  <c r="AB2732" i="19"/>
  <c r="AB2733" i="19"/>
  <c r="AB2734" i="19"/>
  <c r="AB2735" i="19"/>
  <c r="AB2736" i="19"/>
  <c r="AB2737" i="19"/>
  <c r="AB2738" i="19"/>
  <c r="AB2739" i="19"/>
  <c r="AB2740" i="19"/>
  <c r="AB2741" i="19"/>
  <c r="AB2742" i="19"/>
  <c r="AB2743" i="19"/>
  <c r="AB2744" i="19"/>
  <c r="AB2745" i="19"/>
  <c r="AB2746" i="19"/>
  <c r="AB2747" i="19"/>
  <c r="AB2748" i="19"/>
  <c r="AB2749" i="19"/>
  <c r="AB2750" i="19"/>
  <c r="AB2751" i="19"/>
  <c r="AB2752" i="19"/>
  <c r="AB2753" i="19"/>
  <c r="AB2754" i="19"/>
  <c r="AB2755" i="19"/>
  <c r="AB2756" i="19"/>
  <c r="AB2757" i="19"/>
  <c r="AB2758" i="19"/>
  <c r="AB2759" i="19"/>
  <c r="AB2760" i="19"/>
  <c r="AB2761" i="19"/>
  <c r="AB2762" i="19"/>
  <c r="AB2763" i="19"/>
  <c r="AB2764" i="19"/>
  <c r="AB2765" i="19"/>
  <c r="AB2766" i="19"/>
  <c r="AB2767" i="19"/>
  <c r="AB2768" i="19"/>
  <c r="AB2769" i="19"/>
  <c r="AB2770" i="19"/>
  <c r="AB2771" i="19"/>
  <c r="AB2772" i="19"/>
  <c r="AB2773" i="19"/>
  <c r="AB2774" i="19"/>
  <c r="AB2775" i="19"/>
  <c r="AB2776" i="19"/>
  <c r="AB2777" i="19"/>
  <c r="AB2778" i="19"/>
  <c r="AB2779" i="19"/>
  <c r="AB2780" i="19"/>
  <c r="AB2781" i="19"/>
  <c r="AB2782" i="19"/>
  <c r="AB2783" i="19"/>
  <c r="AB2784" i="19"/>
  <c r="AB2785" i="19"/>
  <c r="AB2786" i="19"/>
  <c r="AB2787" i="19"/>
  <c r="AB2788" i="19"/>
  <c r="AB2789" i="19"/>
  <c r="AB2790" i="19"/>
  <c r="AB2791" i="19"/>
  <c r="AB2792" i="19"/>
  <c r="AB2793" i="19"/>
  <c r="AB2794" i="19"/>
  <c r="AB2795" i="19"/>
  <c r="AB2796" i="19"/>
  <c r="AB2797" i="19"/>
  <c r="AB2798" i="19"/>
  <c r="AB2799" i="19"/>
  <c r="AB2800" i="19"/>
  <c r="AB2801" i="19"/>
  <c r="AB2802" i="19"/>
  <c r="AB2803" i="19"/>
  <c r="AB2804" i="19"/>
  <c r="AB2805" i="19"/>
  <c r="AB2806" i="19"/>
  <c r="AB2807" i="19"/>
  <c r="AB2808" i="19"/>
  <c r="AB2809" i="19"/>
  <c r="AB2810" i="19"/>
  <c r="AB2811" i="19"/>
  <c r="AB2812" i="19"/>
  <c r="AB2813" i="19"/>
  <c r="AB2814" i="19"/>
  <c r="AB2815" i="19"/>
  <c r="AB2816" i="19"/>
  <c r="AB2817" i="19"/>
  <c r="AB2818" i="19"/>
  <c r="AB2819" i="19"/>
  <c r="AB2820" i="19"/>
  <c r="AB2821" i="19"/>
  <c r="AB2822" i="19"/>
  <c r="AB2823" i="19"/>
  <c r="AB2824" i="19"/>
  <c r="AB2825" i="19"/>
  <c r="AB2826" i="19"/>
  <c r="AB2827" i="19"/>
  <c r="AB2828" i="19"/>
  <c r="AB2829" i="19"/>
  <c r="AB2830" i="19"/>
  <c r="AB2831" i="19"/>
  <c r="AB2832" i="19"/>
  <c r="AB2833" i="19"/>
  <c r="AB2834" i="19"/>
  <c r="AB2835" i="19"/>
  <c r="AB2836" i="19"/>
  <c r="AB2837" i="19"/>
  <c r="AB2838" i="19"/>
  <c r="AB2839" i="19"/>
  <c r="AB2840" i="19"/>
  <c r="AB2841" i="19"/>
  <c r="AB2842" i="19"/>
  <c r="AB2843" i="19"/>
  <c r="AB2844" i="19"/>
  <c r="AB2845" i="19"/>
  <c r="AB2846" i="19"/>
  <c r="AB2847" i="19"/>
  <c r="AB2848" i="19"/>
  <c r="AB2849" i="19"/>
  <c r="AB2850" i="19"/>
  <c r="AB2851" i="19"/>
  <c r="AB2852" i="19"/>
  <c r="AB2853" i="19"/>
  <c r="AB2854" i="19"/>
  <c r="AB2855" i="19"/>
  <c r="AB2856" i="19"/>
  <c r="AB2857" i="19"/>
  <c r="AB2858" i="19"/>
  <c r="AB2859" i="19"/>
  <c r="AB2860" i="19"/>
  <c r="AB2861" i="19"/>
  <c r="AB2862" i="19"/>
  <c r="AB2863" i="19"/>
  <c r="AB2864" i="19"/>
  <c r="AB2865" i="19"/>
  <c r="AB2866" i="19"/>
  <c r="AB2867" i="19"/>
  <c r="AB2868" i="19"/>
  <c r="AB2869" i="19"/>
  <c r="AB2870" i="19"/>
  <c r="AB2871" i="19"/>
  <c r="AB2872" i="19"/>
  <c r="AB2873" i="19"/>
  <c r="AB2874" i="19"/>
  <c r="AB2875" i="19"/>
  <c r="AB2876" i="19"/>
  <c r="AB2877" i="19"/>
  <c r="AB2878" i="19"/>
  <c r="AB2879" i="19"/>
  <c r="AB2880" i="19"/>
  <c r="AB2881" i="19"/>
  <c r="AB2882" i="19"/>
  <c r="AB2883" i="19"/>
  <c r="AB2884" i="19"/>
  <c r="AB2885" i="19"/>
  <c r="AB2886" i="19"/>
  <c r="AB2887" i="19"/>
  <c r="AB2888" i="19"/>
  <c r="AB2889" i="19"/>
  <c r="AB2890" i="19"/>
  <c r="AB2891" i="19"/>
  <c r="AB2892" i="19"/>
  <c r="AB2893" i="19"/>
  <c r="AB2894" i="19"/>
  <c r="AB2895" i="19"/>
  <c r="AB2896" i="19"/>
  <c r="AB2897" i="19"/>
  <c r="AB2898" i="19"/>
  <c r="AB2899" i="19"/>
  <c r="AB2900" i="19"/>
  <c r="AB2901" i="19"/>
  <c r="AB2902" i="19"/>
  <c r="AB2903" i="19"/>
  <c r="AB2904" i="19"/>
  <c r="AB2905" i="19"/>
  <c r="AB2906" i="19"/>
  <c r="AB2907" i="19"/>
  <c r="AB2908" i="19"/>
  <c r="AB2909" i="19"/>
  <c r="AB2910" i="19"/>
  <c r="AB2911" i="19"/>
  <c r="AB2912" i="19"/>
  <c r="AB2913" i="19"/>
  <c r="AB2914" i="19"/>
  <c r="AB2915" i="19"/>
  <c r="AB2916" i="19"/>
  <c r="AB2917" i="19"/>
  <c r="AB2918" i="19"/>
  <c r="AB2919" i="19"/>
  <c r="AB2920" i="19"/>
  <c r="AB2921" i="19"/>
  <c r="AB2922" i="19"/>
  <c r="AB2923" i="19"/>
  <c r="AB2924" i="19"/>
  <c r="AB2925" i="19"/>
  <c r="AB2926" i="19"/>
  <c r="AB2927" i="19"/>
  <c r="AB2928" i="19"/>
  <c r="AB2929" i="19"/>
  <c r="AB2930" i="19"/>
  <c r="AB2931" i="19"/>
  <c r="AB2932" i="19"/>
  <c r="AB2933" i="19"/>
  <c r="AB2934" i="19"/>
  <c r="AB2935" i="19"/>
  <c r="AB2936" i="19"/>
  <c r="AB2937" i="19"/>
  <c r="AB2938" i="19"/>
  <c r="AB2939" i="19"/>
  <c r="AB2940" i="19"/>
  <c r="AB2941" i="19"/>
  <c r="AB2942" i="19"/>
  <c r="AB2943" i="19"/>
  <c r="AB2944" i="19"/>
  <c r="AB2945" i="19"/>
  <c r="AB2946" i="19"/>
  <c r="AB2947" i="19"/>
  <c r="AB2948" i="19"/>
  <c r="AB2949" i="19"/>
  <c r="AB2950" i="19"/>
  <c r="AB2951" i="19"/>
  <c r="AB2952" i="19"/>
  <c r="AB2953" i="19"/>
  <c r="AB2954" i="19"/>
  <c r="AB2955" i="19"/>
  <c r="AB2956" i="19"/>
  <c r="AB2957" i="19"/>
  <c r="AB2958" i="19"/>
  <c r="AB2959" i="19"/>
  <c r="AB2960" i="19"/>
  <c r="AB2961" i="19"/>
  <c r="AB2962" i="19"/>
  <c r="AB2963" i="19"/>
  <c r="AB2964" i="19"/>
  <c r="AB2965" i="19"/>
  <c r="AB2966" i="19"/>
  <c r="AB2967" i="19"/>
  <c r="AB2968" i="19"/>
  <c r="AB2969" i="19"/>
  <c r="AB2970" i="19"/>
  <c r="AB2971" i="19"/>
  <c r="AB2972" i="19"/>
  <c r="AB2973" i="19"/>
  <c r="AB2974" i="19"/>
  <c r="AB2975" i="19"/>
  <c r="AB2976" i="19"/>
  <c r="AB2977" i="19"/>
  <c r="AB2978" i="19"/>
  <c r="AB2979" i="19"/>
  <c r="AB2980" i="19"/>
  <c r="AB2981" i="19"/>
  <c r="AB2982" i="19"/>
  <c r="AB2983" i="19"/>
  <c r="AB2984" i="19"/>
  <c r="AB2985" i="19"/>
  <c r="AB2986" i="19"/>
  <c r="AB2987" i="19"/>
  <c r="AB2988" i="19"/>
  <c r="AB2989" i="19"/>
  <c r="AB2990" i="19"/>
  <c r="AB2991" i="19"/>
  <c r="AB2992" i="19"/>
  <c r="AB2993" i="19"/>
  <c r="AB2994" i="19"/>
  <c r="AB2995" i="19"/>
  <c r="AB2996" i="19"/>
  <c r="AB2997" i="19"/>
  <c r="AB2998" i="19"/>
  <c r="AB2999" i="19"/>
  <c r="AB3000" i="19"/>
  <c r="AB3001" i="19"/>
  <c r="AB3002" i="19"/>
  <c r="AB3003" i="19"/>
  <c r="AB3004" i="19"/>
  <c r="AB3005" i="19"/>
  <c r="AB3006" i="19"/>
  <c r="AB3007" i="19"/>
  <c r="AB3008" i="19"/>
  <c r="AB3009" i="19"/>
  <c r="AB3010" i="19"/>
  <c r="AB3011" i="19"/>
  <c r="AB3012" i="19"/>
  <c r="AB3013" i="19"/>
  <c r="AB3014" i="19"/>
  <c r="AB3015" i="19"/>
  <c r="AB3016" i="19"/>
  <c r="AB3017" i="19"/>
  <c r="AB3018" i="19"/>
  <c r="AB3019" i="19"/>
  <c r="AB3020" i="19"/>
  <c r="AB3021" i="19"/>
  <c r="AB3022" i="19"/>
  <c r="AB3023" i="19"/>
  <c r="AB3024" i="19"/>
  <c r="AB3025" i="19"/>
  <c r="AB3026" i="19"/>
  <c r="AB3027" i="19"/>
  <c r="AB3028" i="19"/>
  <c r="AB3029" i="19"/>
  <c r="AB3030" i="19"/>
  <c r="AB3031" i="19"/>
  <c r="AB3032" i="19"/>
  <c r="AB3033" i="19"/>
  <c r="AB3034" i="19"/>
  <c r="AB3035" i="19"/>
  <c r="AB3036" i="19"/>
  <c r="AB3037" i="19"/>
  <c r="AB3038" i="19"/>
  <c r="AB3039" i="19"/>
  <c r="AB3040" i="19"/>
  <c r="AB3041" i="19"/>
  <c r="AB3042" i="19"/>
  <c r="AB3043" i="19"/>
  <c r="AB3044" i="19"/>
  <c r="AB3045" i="19"/>
  <c r="AB3046" i="19"/>
  <c r="AB3047" i="19"/>
  <c r="AB3048" i="19"/>
  <c r="AB3049" i="19"/>
  <c r="AB3050" i="19"/>
  <c r="AB3051" i="19"/>
  <c r="AB3052" i="19"/>
  <c r="AB3053" i="19"/>
  <c r="AB3054" i="19"/>
  <c r="AB3055" i="19"/>
  <c r="AB3056" i="19"/>
  <c r="AB3057" i="19"/>
  <c r="AB3058" i="19"/>
  <c r="AB3059" i="19"/>
  <c r="AB3060" i="19"/>
  <c r="AB3061" i="19"/>
  <c r="AB3062" i="19"/>
  <c r="AB3063" i="19"/>
  <c r="AB3064" i="19"/>
  <c r="AB3065" i="19"/>
  <c r="AB3066" i="19"/>
  <c r="AB3067" i="19"/>
  <c r="AB3068" i="19"/>
  <c r="AB3069" i="19"/>
  <c r="AB3070" i="19"/>
  <c r="AB3071" i="19"/>
  <c r="AB3072" i="19"/>
  <c r="AB3073" i="19"/>
  <c r="AB3074" i="19"/>
  <c r="AB3075" i="19"/>
  <c r="AB3076" i="19"/>
  <c r="AB3077" i="19"/>
  <c r="AB3078" i="19"/>
  <c r="AB3079" i="19"/>
  <c r="AB3080" i="19"/>
  <c r="AB3081" i="19"/>
  <c r="AB3082" i="19"/>
  <c r="AB3083" i="19"/>
  <c r="AB3084" i="19"/>
  <c r="AB3085" i="19"/>
  <c r="AB3086" i="19"/>
  <c r="AB3087" i="19"/>
  <c r="AB3088" i="19"/>
  <c r="AB3089" i="19"/>
  <c r="AB3090" i="19"/>
  <c r="AB3091" i="19"/>
  <c r="AB3092" i="19"/>
  <c r="AB3093" i="19"/>
  <c r="AB3094" i="19"/>
  <c r="AB3095" i="19"/>
  <c r="AB3096" i="19"/>
  <c r="AB3097" i="19"/>
  <c r="AB3098" i="19"/>
  <c r="AB3099" i="19"/>
  <c r="AB3100" i="19"/>
  <c r="AB3101" i="19"/>
  <c r="AB3102" i="19"/>
  <c r="AB3103" i="19"/>
  <c r="AB3104" i="19"/>
  <c r="AB3105" i="19"/>
  <c r="AB3106" i="19"/>
  <c r="AB3107" i="19"/>
  <c r="AB3108" i="19"/>
  <c r="AB3109" i="19"/>
  <c r="AB3110" i="19"/>
  <c r="AB3111" i="19"/>
  <c r="AB3112" i="19"/>
  <c r="AB3113" i="19"/>
  <c r="AB3114" i="19"/>
  <c r="AB3115" i="19"/>
  <c r="AB3116" i="19"/>
  <c r="AB3117" i="19"/>
  <c r="AB3118" i="19"/>
  <c r="AB3119" i="19"/>
  <c r="AB3120" i="19"/>
  <c r="AB3121" i="19"/>
  <c r="AB3122" i="19"/>
  <c r="AB3123" i="19"/>
  <c r="AB3124" i="19"/>
  <c r="AB3125" i="19"/>
  <c r="AB3126" i="19"/>
  <c r="AB3127" i="19"/>
  <c r="AB3128" i="19"/>
  <c r="AB3129" i="19"/>
  <c r="AB3130" i="19"/>
  <c r="AB3131" i="19"/>
  <c r="AB3132" i="19"/>
  <c r="AB3133" i="19"/>
  <c r="AB3134" i="19"/>
  <c r="AB3135" i="19"/>
  <c r="AB3136" i="19"/>
  <c r="AB3137" i="19"/>
  <c r="AB3138" i="19"/>
  <c r="AB3139" i="19"/>
  <c r="AB3140" i="19"/>
  <c r="AB3141" i="19"/>
  <c r="AB3142" i="19"/>
  <c r="AB3143" i="19"/>
  <c r="AB3144" i="19"/>
  <c r="AB3145" i="19"/>
  <c r="AB3146" i="19"/>
  <c r="AB3147" i="19"/>
  <c r="AB3148" i="19"/>
  <c r="AB3149" i="19"/>
  <c r="AB3150" i="19"/>
  <c r="AB3151" i="19"/>
  <c r="AB3152" i="19"/>
  <c r="AB3153" i="19"/>
  <c r="AB3154" i="19"/>
  <c r="AB3155" i="19"/>
  <c r="AB3156" i="19"/>
  <c r="AB3157" i="19"/>
  <c r="AB3158" i="19"/>
  <c r="AB3159" i="19"/>
  <c r="AB3160" i="19"/>
  <c r="AB3161" i="19"/>
  <c r="AB3162" i="19"/>
  <c r="AB3163" i="19"/>
  <c r="AB3164" i="19"/>
  <c r="AB3165" i="19"/>
  <c r="AB3166" i="19"/>
  <c r="AB3167" i="19"/>
  <c r="AB3168" i="19"/>
  <c r="AB3169" i="19"/>
  <c r="AB3170" i="19"/>
  <c r="AB3171" i="19"/>
  <c r="AB3172" i="19"/>
  <c r="AB3173" i="19"/>
  <c r="AB3174" i="19"/>
  <c r="AB3175" i="19"/>
  <c r="AB3176" i="19"/>
  <c r="AB3177" i="19"/>
  <c r="AB3178" i="19"/>
  <c r="AB3179" i="19"/>
  <c r="AB3180" i="19"/>
  <c r="AB3181" i="19"/>
  <c r="AB3182" i="19"/>
  <c r="AB3183" i="19"/>
  <c r="AB3184" i="19"/>
  <c r="AB3185" i="19"/>
  <c r="AB3186" i="19"/>
  <c r="AB3187" i="19"/>
  <c r="AB3188" i="19"/>
  <c r="AB3189" i="19"/>
  <c r="AB3190" i="19"/>
  <c r="AB3191" i="19"/>
  <c r="AB3192" i="19"/>
  <c r="AB3193" i="19"/>
  <c r="AB3194" i="19"/>
  <c r="AB3195" i="19"/>
  <c r="AB3196" i="19"/>
  <c r="AB3197" i="19"/>
  <c r="AB3198" i="19"/>
  <c r="AB3199" i="19"/>
  <c r="AB3200" i="19"/>
  <c r="AB3201" i="19"/>
  <c r="AB3202" i="19"/>
  <c r="AB3203" i="19"/>
  <c r="AB3204" i="19"/>
  <c r="AB3205" i="19"/>
  <c r="AB3206" i="19"/>
  <c r="AB3207" i="19"/>
  <c r="AB3208" i="19"/>
  <c r="AB3209" i="19"/>
  <c r="AB3210" i="19"/>
  <c r="AB3211" i="19"/>
  <c r="AB3212" i="19"/>
  <c r="AB3213" i="19"/>
  <c r="AB3214" i="19"/>
  <c r="AB3215" i="19"/>
  <c r="AB3216" i="19"/>
  <c r="AB3217" i="19"/>
  <c r="AB3218" i="19"/>
  <c r="AB3219" i="19"/>
  <c r="AB3220" i="19"/>
  <c r="AB3221" i="19"/>
  <c r="AB3222" i="19"/>
  <c r="AB3223" i="19"/>
  <c r="AB3224" i="19"/>
  <c r="AB3225" i="19"/>
  <c r="AB3226" i="19"/>
  <c r="AB3227" i="19"/>
  <c r="AB3228" i="19"/>
  <c r="AB3229" i="19"/>
  <c r="AB3230" i="19"/>
  <c r="AB3231" i="19"/>
  <c r="AB3232" i="19"/>
  <c r="AB3233" i="19"/>
  <c r="AB3234" i="19"/>
  <c r="AB3235" i="19"/>
  <c r="AB3236" i="19"/>
  <c r="AB3237" i="19"/>
  <c r="AB3238" i="19"/>
  <c r="AB3239" i="19"/>
  <c r="AB3240" i="19"/>
  <c r="AB3241" i="19"/>
  <c r="AB3242" i="19"/>
  <c r="AB3243" i="19"/>
  <c r="AB3244" i="19"/>
  <c r="AB3245" i="19"/>
  <c r="AB3246" i="19"/>
  <c r="AB3247" i="19"/>
  <c r="AB3248" i="19"/>
  <c r="AB3249" i="19"/>
  <c r="AB3250" i="19"/>
  <c r="AB3251" i="19"/>
  <c r="AB3252" i="19"/>
  <c r="AB3253" i="19"/>
  <c r="AB3254" i="19"/>
  <c r="AB3255" i="19"/>
  <c r="AB3256" i="19"/>
  <c r="AB3257" i="19"/>
  <c r="AB3258" i="19"/>
  <c r="AB3259" i="19"/>
  <c r="AB3260" i="19"/>
  <c r="AB3261" i="19"/>
  <c r="AB3262" i="19"/>
  <c r="AB3263" i="19"/>
  <c r="AB3264" i="19"/>
  <c r="AB3265" i="19"/>
  <c r="AB3266" i="19"/>
  <c r="AB3267" i="19"/>
  <c r="AB3268" i="19"/>
  <c r="AB3269" i="19"/>
  <c r="AB3270" i="19"/>
  <c r="AB3271" i="19"/>
  <c r="AB3272" i="19"/>
  <c r="AB3273" i="19"/>
  <c r="AB3274" i="19"/>
  <c r="AB3275" i="19"/>
  <c r="AB3276" i="19"/>
  <c r="AB3277" i="19"/>
  <c r="AB3278" i="19"/>
  <c r="AB3279" i="19"/>
  <c r="AB3280" i="19"/>
  <c r="AB3281" i="19"/>
  <c r="AB3282" i="19"/>
  <c r="AB3283" i="19"/>
  <c r="AB3284" i="19"/>
  <c r="AB3285" i="19"/>
  <c r="AB3286" i="19"/>
  <c r="AB3287" i="19"/>
  <c r="AB3288" i="19"/>
  <c r="AB3289" i="19"/>
  <c r="AB3290" i="19"/>
  <c r="AB3291" i="19"/>
  <c r="AB3292" i="19"/>
  <c r="AB3293" i="19"/>
  <c r="AB3294" i="19"/>
  <c r="AB3295" i="19"/>
  <c r="AB3296" i="19"/>
  <c r="AB3297" i="19"/>
  <c r="AB3298" i="19"/>
  <c r="AB3299" i="19"/>
  <c r="AB3300" i="19"/>
  <c r="AB3301" i="19"/>
  <c r="AB3302" i="19"/>
  <c r="AB3303" i="19"/>
  <c r="AB3304" i="19"/>
  <c r="AB3305" i="19"/>
  <c r="AB3306" i="19"/>
  <c r="AB3307" i="19"/>
  <c r="AB3308" i="19"/>
  <c r="AB3309" i="19"/>
  <c r="AB3310" i="19"/>
  <c r="AB3311" i="19"/>
  <c r="AB3312" i="19"/>
  <c r="AB3313" i="19"/>
  <c r="AB3314" i="19"/>
  <c r="AB3315" i="19"/>
  <c r="AB3316" i="19"/>
  <c r="AB3317" i="19"/>
  <c r="AB3318" i="19"/>
  <c r="AB3319" i="19"/>
  <c r="AB3320" i="19"/>
  <c r="AB3321" i="19"/>
  <c r="AB3322" i="19"/>
  <c r="AB3323" i="19"/>
  <c r="AB3324" i="19"/>
  <c r="AB3325" i="19"/>
  <c r="AB3326" i="19"/>
  <c r="AB3327" i="19"/>
  <c r="AB3328" i="19"/>
  <c r="AB3329" i="19"/>
  <c r="AB3330" i="19"/>
  <c r="AB3331" i="19"/>
  <c r="AB3332" i="19"/>
  <c r="AB3333" i="19"/>
  <c r="AB3334" i="19"/>
  <c r="AB3335" i="19"/>
  <c r="AB3336" i="19"/>
  <c r="AB3337" i="19"/>
  <c r="AB3338" i="19"/>
  <c r="AB3339" i="19"/>
  <c r="AB3340" i="19"/>
  <c r="AB3341" i="19"/>
  <c r="AB3342" i="19"/>
  <c r="AB3343" i="19"/>
  <c r="AB3344" i="19"/>
  <c r="AB3345" i="19"/>
  <c r="AB3346" i="19"/>
  <c r="AB3347" i="19"/>
  <c r="AB3348" i="19"/>
  <c r="AB3349" i="19"/>
  <c r="AB3350" i="19"/>
  <c r="AB3351" i="19"/>
  <c r="AB3352" i="19"/>
  <c r="AB3353" i="19"/>
  <c r="AB3354" i="19"/>
  <c r="AB3355" i="19"/>
  <c r="AB3356" i="19"/>
  <c r="AB3357" i="19"/>
  <c r="AB3358" i="19"/>
  <c r="AB3359" i="19"/>
  <c r="AB3360" i="19"/>
  <c r="AB3361" i="19"/>
  <c r="AB3362" i="19"/>
  <c r="AB3363" i="19"/>
  <c r="AB3364" i="19"/>
  <c r="AB3365" i="19"/>
  <c r="AB3366" i="19"/>
  <c r="AB3367" i="19"/>
  <c r="AB3368" i="19"/>
  <c r="AB3369" i="19"/>
  <c r="AB3370" i="19"/>
  <c r="AB3371" i="19"/>
  <c r="AB3372" i="19"/>
  <c r="AB3373" i="19"/>
  <c r="AB3374" i="19"/>
  <c r="AB3375" i="19"/>
  <c r="AB3376" i="19"/>
  <c r="AB3377" i="19"/>
  <c r="AB3378" i="19"/>
  <c r="AB3379" i="19"/>
  <c r="AB3380" i="19"/>
  <c r="AB3381" i="19"/>
  <c r="AB3382" i="19"/>
  <c r="AB3383" i="19"/>
  <c r="AB3384" i="19"/>
  <c r="AB3385" i="19"/>
  <c r="AB3386" i="19"/>
  <c r="AB3387" i="19"/>
  <c r="AB3388" i="19"/>
  <c r="AB3389" i="19"/>
  <c r="AB3390" i="19"/>
  <c r="AB3391" i="19"/>
  <c r="AB3392" i="19"/>
  <c r="AB3393" i="19"/>
  <c r="AB3394" i="19"/>
  <c r="AB3395" i="19"/>
  <c r="AB3396" i="19"/>
  <c r="AB3397" i="19"/>
  <c r="AB3398" i="19"/>
  <c r="AB3399" i="19"/>
  <c r="AB3400" i="19"/>
  <c r="AB3401" i="19"/>
  <c r="AB3402" i="19"/>
  <c r="AB3403" i="19"/>
  <c r="AB3404" i="19"/>
  <c r="AB3405" i="19"/>
  <c r="AB3406" i="19"/>
  <c r="AB3407" i="19"/>
  <c r="AB3408" i="19"/>
  <c r="AB3409" i="19"/>
  <c r="AB3410" i="19"/>
  <c r="AB3411" i="19"/>
  <c r="AB3412" i="19"/>
  <c r="AB3413" i="19"/>
  <c r="AB3414" i="19"/>
  <c r="AB3415" i="19"/>
  <c r="AB3416" i="19"/>
  <c r="AB3417" i="19"/>
  <c r="AB3418" i="19"/>
  <c r="AB3419" i="19"/>
  <c r="AB3420" i="19"/>
  <c r="AB3421" i="19"/>
  <c r="AB3422" i="19"/>
  <c r="AB3423" i="19"/>
  <c r="AB3424" i="19"/>
  <c r="AB3425" i="19"/>
  <c r="AB3426" i="19"/>
  <c r="AB3427" i="19"/>
  <c r="AB3428" i="19"/>
  <c r="AB3429" i="19"/>
  <c r="AB3430" i="19"/>
  <c r="AB3431" i="19"/>
  <c r="AB3432" i="19"/>
  <c r="AB3433" i="19"/>
  <c r="AB3434" i="19"/>
  <c r="AB3435" i="19"/>
  <c r="AB3436" i="19"/>
  <c r="AB3437" i="19"/>
  <c r="AB3438" i="19"/>
  <c r="AB3439" i="19"/>
  <c r="AB3440" i="19"/>
  <c r="AB3442" i="19"/>
  <c r="AB3443" i="19"/>
  <c r="AB3444" i="19"/>
  <c r="AB3445" i="19"/>
  <c r="AB3446" i="19"/>
  <c r="AB3447" i="19"/>
  <c r="AB3448" i="19"/>
  <c r="AB3449" i="19"/>
  <c r="AB3450" i="19"/>
  <c r="AB3451" i="19"/>
  <c r="AB3452" i="19"/>
  <c r="AB3453" i="19"/>
  <c r="AB3454" i="19"/>
  <c r="AB3455" i="19"/>
  <c r="AB3456" i="19"/>
  <c r="AB3457" i="19"/>
  <c r="AB3458" i="19"/>
  <c r="AB3459" i="19"/>
  <c r="AB3460" i="19"/>
  <c r="AB3461" i="19"/>
  <c r="AB3462" i="19"/>
  <c r="AB3463" i="19"/>
  <c r="AB3464" i="19"/>
  <c r="AB3465" i="19"/>
  <c r="AB3466" i="19"/>
  <c r="AB3467" i="19"/>
  <c r="AB3468" i="19"/>
  <c r="AB3469" i="19"/>
  <c r="AB3470" i="19"/>
  <c r="AB3471" i="19"/>
  <c r="AB3472" i="19"/>
  <c r="AB3473" i="19"/>
  <c r="AB3474" i="19"/>
  <c r="AB3475" i="19"/>
  <c r="AB3476" i="19"/>
  <c r="AB3477" i="19"/>
  <c r="AB3478" i="19"/>
  <c r="AB3479" i="19"/>
  <c r="AB3480" i="19"/>
  <c r="AB3481" i="19"/>
  <c r="AB3482" i="19"/>
  <c r="AB3483" i="19"/>
  <c r="AB3484" i="19"/>
  <c r="AB3485" i="19"/>
  <c r="AB3486" i="19"/>
  <c r="AB3487" i="19"/>
  <c r="AB3488" i="19"/>
  <c r="AB3490" i="19"/>
  <c r="AB3491" i="19"/>
  <c r="AB3492" i="19"/>
  <c r="AB3493" i="19"/>
  <c r="AB3494" i="19"/>
  <c r="AB3495" i="19"/>
  <c r="AB3496" i="19"/>
  <c r="AB3497" i="19"/>
  <c r="AB3498" i="19"/>
  <c r="AB3499" i="19"/>
  <c r="AB3500" i="19"/>
  <c r="AB3501" i="19"/>
  <c r="AB3502" i="19"/>
  <c r="AB3503" i="19"/>
  <c r="AB3504" i="19"/>
  <c r="AB3505" i="19"/>
  <c r="AB3506" i="19"/>
  <c r="AB3507" i="19"/>
  <c r="AB3508" i="19"/>
  <c r="AB3509" i="19"/>
  <c r="AB3510" i="19"/>
  <c r="AB3511" i="19"/>
  <c r="AB3512" i="19"/>
  <c r="AB3513" i="19"/>
  <c r="AB3514" i="19"/>
  <c r="AB3515" i="19"/>
  <c r="AB3516" i="19"/>
  <c r="AB3517" i="19"/>
  <c r="AB3519" i="19"/>
  <c r="AB3520" i="19"/>
  <c r="AB3521" i="19"/>
  <c r="AB3522" i="19"/>
  <c r="AB3523" i="19"/>
  <c r="AB3524" i="19"/>
  <c r="AB3525" i="19"/>
  <c r="AB3526" i="19"/>
  <c r="AB3527" i="19"/>
  <c r="AB3528" i="19"/>
  <c r="AB3529" i="19"/>
  <c r="AB3530" i="19"/>
  <c r="AB3531" i="19"/>
  <c r="AB3532" i="19"/>
  <c r="AB3533" i="19"/>
  <c r="AB3534" i="19"/>
  <c r="AB3535" i="19"/>
  <c r="AB3536" i="19"/>
  <c r="AB3537" i="19"/>
  <c r="AB3538" i="19"/>
  <c r="AB3539" i="19"/>
  <c r="AB3540" i="19"/>
  <c r="AB3541" i="19"/>
  <c r="AB3542" i="19"/>
  <c r="AB3543" i="19"/>
  <c r="AB3544" i="19"/>
  <c r="AB3545" i="19"/>
  <c r="AB3546" i="19"/>
  <c r="AB3547" i="19"/>
  <c r="AB3548" i="19"/>
  <c r="AB3549" i="19"/>
  <c r="AB3550" i="19"/>
  <c r="AB3551" i="19"/>
  <c r="AB3552" i="19"/>
  <c r="AB3553" i="19"/>
  <c r="AB3554" i="19"/>
  <c r="AB3555" i="19"/>
  <c r="AB3556" i="19"/>
  <c r="AB3557" i="19"/>
  <c r="AB3558" i="19"/>
  <c r="AB3559" i="19"/>
  <c r="AB3560" i="19"/>
  <c r="AB3561" i="19"/>
  <c r="AB3562" i="19"/>
  <c r="AB3563" i="19"/>
  <c r="AB3564" i="19"/>
  <c r="AB3565" i="19"/>
  <c r="AB3566" i="19"/>
  <c r="AB3567" i="19"/>
  <c r="AB3569" i="19"/>
  <c r="AB3570" i="19"/>
  <c r="AB3571" i="19"/>
  <c r="AB3572" i="19"/>
  <c r="AB3573" i="19"/>
  <c r="AB3574" i="19"/>
  <c r="AB3575" i="19"/>
  <c r="AB3576" i="19"/>
  <c r="AB3577" i="19"/>
  <c r="AB3578" i="19"/>
  <c r="AB3579" i="19"/>
  <c r="AB3580" i="19"/>
  <c r="AB3581" i="19"/>
  <c r="AB3582" i="19"/>
  <c r="AB3583" i="19"/>
  <c r="AB3584" i="19"/>
  <c r="AB3585" i="19"/>
  <c r="AB3586" i="19"/>
  <c r="AB3587" i="19"/>
  <c r="AB3588" i="19"/>
  <c r="AB3589" i="19"/>
  <c r="AB3590" i="19"/>
  <c r="AB3591" i="19"/>
  <c r="AB3592" i="19"/>
  <c r="AB3593" i="19"/>
  <c r="AB3594" i="19"/>
  <c r="AB3595" i="19"/>
  <c r="AB3596" i="19"/>
  <c r="AB3597" i="19"/>
  <c r="AB3598" i="19"/>
  <c r="AB3599" i="19"/>
  <c r="AB3600" i="19"/>
  <c r="AB3601" i="19"/>
  <c r="AB3602" i="19"/>
  <c r="AB3603" i="19"/>
  <c r="AB3604" i="19"/>
  <c r="AB3605" i="19"/>
  <c r="AB3606" i="19"/>
  <c r="AB3607" i="19"/>
  <c r="AB3608" i="19"/>
  <c r="AB3609" i="19"/>
  <c r="AB3610" i="19"/>
  <c r="AB3611" i="19"/>
  <c r="AB3612" i="19"/>
  <c r="AB3613" i="19"/>
  <c r="AB3614" i="19"/>
  <c r="AB3615" i="19"/>
  <c r="AB3616" i="19"/>
  <c r="AB3617" i="19"/>
  <c r="AB3618" i="19"/>
  <c r="AB3619" i="19"/>
  <c r="AB3620" i="19"/>
  <c r="AB3621" i="19"/>
  <c r="AB3622" i="19"/>
  <c r="AB3623" i="19"/>
  <c r="AB3624" i="19"/>
  <c r="AB3625" i="19"/>
  <c r="AB3626" i="19"/>
  <c r="AB3627" i="19"/>
  <c r="AB3628" i="19"/>
  <c r="AB3629" i="19"/>
  <c r="AB3630" i="19"/>
  <c r="AB3631" i="19"/>
  <c r="AB3632" i="19"/>
  <c r="AB3633" i="19"/>
  <c r="AB3634" i="19"/>
  <c r="AB3635" i="19"/>
  <c r="AB3636" i="19"/>
  <c r="AB3637" i="19"/>
  <c r="AB3638" i="19"/>
  <c r="AB3639" i="19"/>
  <c r="AB3640" i="19"/>
  <c r="AB3641" i="19"/>
  <c r="AB3642" i="19"/>
  <c r="AB3643" i="19"/>
  <c r="AB3644" i="19"/>
  <c r="AB3645" i="19"/>
  <c r="AB3646" i="19"/>
  <c r="AB3647" i="19"/>
  <c r="AB3648" i="19"/>
  <c r="AB3649" i="19"/>
  <c r="AB3650" i="19"/>
  <c r="AB3651" i="19"/>
  <c r="AB3652" i="19"/>
  <c r="AB3653" i="19"/>
  <c r="AB3654" i="19"/>
  <c r="AB3655" i="19"/>
  <c r="AB3656" i="19"/>
  <c r="AB3657" i="19"/>
  <c r="AB3658" i="19"/>
  <c r="AB3659" i="19"/>
  <c r="AB3660" i="19"/>
  <c r="AB3661" i="19"/>
  <c r="AB3662" i="19"/>
  <c r="AB3663" i="19"/>
  <c r="AB3664" i="19"/>
  <c r="AB3665" i="19"/>
  <c r="AB3666" i="19"/>
  <c r="AB3667" i="19"/>
  <c r="AB3668" i="19"/>
  <c r="AB3669" i="19"/>
  <c r="AB3670" i="19"/>
  <c r="AB3671" i="19"/>
  <c r="AB3672" i="19"/>
  <c r="AB3673" i="19"/>
  <c r="AB3674" i="19"/>
  <c r="AB3675" i="19"/>
  <c r="AB3676" i="19"/>
  <c r="AB3677" i="19"/>
  <c r="AB3678" i="19"/>
  <c r="AB3679" i="19"/>
  <c r="AB3680" i="19"/>
  <c r="AB3681" i="19"/>
  <c r="AB3682" i="19"/>
  <c r="AB3683" i="19"/>
  <c r="AB3684" i="19"/>
  <c r="AB3685" i="19"/>
  <c r="AB3686" i="19"/>
  <c r="AB3687" i="19"/>
  <c r="AB3688" i="19"/>
  <c r="AB3689" i="19"/>
  <c r="AB3690" i="19"/>
  <c r="AB3691" i="19"/>
  <c r="AB3692" i="19"/>
  <c r="AB3693" i="19"/>
  <c r="AB3694" i="19"/>
  <c r="AB3695" i="19"/>
  <c r="AB3696" i="19"/>
  <c r="AB3697" i="19"/>
  <c r="AB3698" i="19"/>
  <c r="AB3699" i="19"/>
  <c r="AB3700" i="19"/>
  <c r="AB3701" i="19"/>
  <c r="AB3702" i="19"/>
  <c r="AB3703" i="19"/>
  <c r="AB3704" i="19"/>
  <c r="AB3705" i="19"/>
  <c r="AB3706" i="19"/>
  <c r="AB3707" i="19"/>
  <c r="AB3708" i="19"/>
  <c r="AB3709" i="19"/>
  <c r="AB3710" i="19"/>
  <c r="AB3711" i="19"/>
  <c r="AB3712" i="19"/>
  <c r="AB3713" i="19"/>
  <c r="AB3714" i="19"/>
  <c r="AB3715" i="19"/>
  <c r="AB3716" i="19"/>
  <c r="AB3717" i="19"/>
  <c r="AB3718" i="19"/>
  <c r="AB3719" i="19"/>
  <c r="AB3720" i="19"/>
  <c r="AB3721" i="19"/>
  <c r="AB3722" i="19"/>
  <c r="AB3723" i="19"/>
  <c r="AB3724" i="19"/>
  <c r="AB3725" i="19"/>
  <c r="AB3726" i="19"/>
  <c r="AB3727" i="19"/>
  <c r="AB3728" i="19"/>
  <c r="AB3729" i="19"/>
  <c r="AB3730" i="19"/>
  <c r="AB3731" i="19"/>
  <c r="AB3732" i="19"/>
  <c r="AB3733" i="19"/>
  <c r="AB3734" i="19"/>
  <c r="AB3735" i="19"/>
  <c r="AB3736" i="19"/>
  <c r="AB3737" i="19"/>
  <c r="AB3738" i="19"/>
  <c r="AB3739" i="19"/>
  <c r="AB3740" i="19"/>
  <c r="AB3741" i="19"/>
  <c r="AB3742" i="19"/>
  <c r="AB3743" i="19"/>
  <c r="AB3744" i="19"/>
  <c r="AB3745" i="19"/>
  <c r="AB3747" i="19"/>
  <c r="AB3748" i="19"/>
  <c r="AB3749" i="19"/>
  <c r="AB3750" i="19"/>
  <c r="AB3751" i="19"/>
  <c r="AB3752" i="19"/>
  <c r="AB3753" i="19"/>
  <c r="AB3754" i="19"/>
  <c r="AB3755" i="19"/>
  <c r="AB3756" i="19"/>
  <c r="AB3757" i="19"/>
  <c r="AB3758" i="19"/>
  <c r="AB3759" i="19"/>
  <c r="AB3760" i="19"/>
  <c r="AB3761" i="19"/>
  <c r="AB3762" i="19"/>
  <c r="AB3763" i="19"/>
  <c r="AB3764" i="19"/>
  <c r="AB3765" i="19"/>
  <c r="AB3766" i="19"/>
  <c r="AB3767" i="19"/>
  <c r="AB3768" i="19"/>
  <c r="AB3769" i="19"/>
  <c r="AB3770" i="19"/>
  <c r="AB3771" i="19"/>
  <c r="AB3772" i="19"/>
  <c r="AB3773" i="19"/>
  <c r="AB3774" i="19"/>
  <c r="AB3775" i="19"/>
  <c r="AB3776" i="19"/>
  <c r="AB3777" i="19"/>
  <c r="AB3778" i="19"/>
  <c r="AB3779" i="19"/>
  <c r="AB3780" i="19"/>
  <c r="AB3781" i="19"/>
  <c r="AB3782" i="19"/>
  <c r="AB3783" i="19"/>
  <c r="AB3784" i="19"/>
  <c r="AB3785" i="19"/>
  <c r="AB3786" i="19"/>
  <c r="AB3787" i="19"/>
  <c r="AB3788" i="19"/>
  <c r="AB3789" i="19"/>
  <c r="AB3790" i="19"/>
  <c r="AB3791" i="19"/>
  <c r="AB3792" i="19"/>
  <c r="AB3793" i="19"/>
  <c r="AB3794" i="19"/>
  <c r="AB3795" i="19"/>
  <c r="AB3796" i="19"/>
  <c r="AB3797" i="19"/>
  <c r="AB3798" i="19"/>
  <c r="AB3799" i="19"/>
  <c r="AB3800" i="19"/>
  <c r="AB3801" i="19"/>
  <c r="AB3802" i="19"/>
  <c r="AB3803" i="19"/>
  <c r="AB3804" i="19"/>
  <c r="AB3805" i="19"/>
  <c r="AB3806" i="19"/>
  <c r="AB3807" i="19"/>
  <c r="AB3808" i="19"/>
  <c r="AB3809" i="19"/>
  <c r="AB3810" i="19"/>
  <c r="AB3811" i="19"/>
  <c r="AB3812" i="19"/>
  <c r="AB3813" i="19"/>
  <c r="AB3814" i="19"/>
  <c r="AB3815" i="19"/>
  <c r="AB3816" i="19"/>
  <c r="AB3817" i="19"/>
  <c r="AB3818" i="19"/>
  <c r="AB3819" i="19"/>
  <c r="AB3820" i="19"/>
  <c r="AB3821" i="19"/>
  <c r="AB3822" i="19"/>
  <c r="AB3823" i="19"/>
  <c r="AB3824" i="19"/>
  <c r="AB3825" i="19"/>
  <c r="AB3826" i="19"/>
  <c r="AB3827" i="19"/>
  <c r="AB3828" i="19"/>
  <c r="AB3829" i="19"/>
  <c r="AB3830" i="19"/>
  <c r="AB3831" i="19"/>
  <c r="AB3832" i="19"/>
  <c r="AB3833" i="19"/>
  <c r="AB3834" i="19"/>
  <c r="AB3835" i="19"/>
  <c r="AB3836" i="19"/>
  <c r="AB3837" i="19"/>
  <c r="AB3838" i="19"/>
  <c r="AB3839" i="19"/>
  <c r="AB3840" i="19"/>
  <c r="AB3841" i="19"/>
  <c r="AB3842" i="19"/>
  <c r="AB3843" i="19"/>
  <c r="AB3844" i="19"/>
  <c r="AB3845" i="19"/>
  <c r="AB3" i="19"/>
  <c r="BR3" i="19"/>
  <c r="BR4" i="19"/>
  <c r="BR5" i="19"/>
  <c r="BR6" i="19"/>
  <c r="BR7" i="19"/>
  <c r="BR8" i="19"/>
  <c r="BR9" i="19"/>
  <c r="BR10" i="19"/>
  <c r="BR11" i="19"/>
  <c r="BR12" i="19"/>
  <c r="BR13" i="19"/>
  <c r="BR14" i="19"/>
  <c r="BR15" i="19"/>
  <c r="BR16" i="19"/>
  <c r="BR17" i="19"/>
  <c r="BR18" i="19"/>
  <c r="BR19" i="19"/>
  <c r="BR20" i="19"/>
  <c r="BR21" i="19"/>
  <c r="BR22" i="19"/>
  <c r="BR23" i="19"/>
  <c r="BR24" i="19"/>
  <c r="BR25" i="19"/>
  <c r="BR26" i="19"/>
  <c r="BR27" i="19"/>
  <c r="BR28" i="19"/>
  <c r="BR29" i="19"/>
  <c r="BR30" i="19"/>
  <c r="BR31" i="19"/>
  <c r="BR32" i="19"/>
  <c r="BR33" i="19"/>
  <c r="BR34" i="19"/>
  <c r="BR35" i="19"/>
  <c r="BR36" i="19"/>
  <c r="BR37" i="19"/>
  <c r="BR38" i="19"/>
  <c r="BR39" i="19"/>
  <c r="BR40" i="19"/>
  <c r="BR41" i="19"/>
  <c r="BR42" i="19"/>
  <c r="BR43" i="19"/>
  <c r="BR44" i="19"/>
  <c r="BR45" i="19"/>
  <c r="BR46" i="19"/>
  <c r="BR47" i="19"/>
  <c r="BR48" i="19"/>
  <c r="BR49" i="19"/>
  <c r="BR50" i="19"/>
  <c r="BR51" i="19"/>
  <c r="BR52" i="19"/>
  <c r="BR53" i="19"/>
  <c r="BR54" i="19"/>
  <c r="BR55" i="19"/>
  <c r="BR56" i="19"/>
  <c r="BR57" i="19"/>
  <c r="BR58" i="19"/>
  <c r="BR59" i="19"/>
  <c r="BR60" i="19"/>
  <c r="BR61" i="19"/>
  <c r="BR62" i="19"/>
  <c r="BR63" i="19"/>
  <c r="BR64" i="19"/>
  <c r="BR65" i="19"/>
  <c r="BR66" i="19"/>
  <c r="BR67" i="19"/>
  <c r="BR68" i="19"/>
  <c r="BR69" i="19"/>
  <c r="BR70" i="19"/>
  <c r="BR71" i="19"/>
  <c r="BR72" i="19"/>
  <c r="BR73" i="19"/>
  <c r="BR74" i="19"/>
  <c r="BR75" i="19"/>
  <c r="BR76" i="19"/>
  <c r="BR77" i="19"/>
  <c r="BR78" i="19"/>
  <c r="BR79" i="19"/>
  <c r="BR80" i="19"/>
  <c r="BR81" i="19"/>
  <c r="BR82" i="19"/>
  <c r="BR83" i="19"/>
  <c r="BR84" i="19"/>
  <c r="BR85" i="19"/>
  <c r="BR86" i="19"/>
  <c r="BR87" i="19"/>
  <c r="BR88" i="19"/>
  <c r="BR89" i="19"/>
  <c r="BR90" i="19"/>
  <c r="BR91" i="19"/>
  <c r="BR92" i="19"/>
  <c r="BR93" i="19"/>
  <c r="BR94" i="19"/>
  <c r="BR95" i="19"/>
  <c r="BR96" i="19"/>
  <c r="BR97" i="19"/>
  <c r="BR98" i="19"/>
  <c r="BR99" i="19"/>
  <c r="BR100" i="19"/>
  <c r="BR101" i="19"/>
  <c r="BR102" i="19"/>
  <c r="BR103" i="19"/>
  <c r="BR104" i="19"/>
  <c r="BR105" i="19"/>
  <c r="BR106" i="19"/>
  <c r="BR107" i="19"/>
  <c r="BR108" i="19"/>
  <c r="BR109" i="19"/>
  <c r="BR110" i="19"/>
  <c r="BR111" i="19"/>
  <c r="BR112" i="19"/>
  <c r="BR113" i="19"/>
  <c r="BR114" i="19"/>
  <c r="BR115" i="19"/>
  <c r="BR116" i="19"/>
  <c r="BR117" i="19"/>
  <c r="BR118" i="19"/>
  <c r="BR119" i="19"/>
  <c r="BR120" i="19"/>
  <c r="BR121" i="19"/>
  <c r="BR122" i="19"/>
  <c r="BR123" i="19"/>
  <c r="BR124" i="19"/>
  <c r="BR125" i="19"/>
  <c r="BR126" i="19"/>
  <c r="BR127" i="19"/>
  <c r="BR128" i="19"/>
  <c r="BR129" i="19"/>
  <c r="BR130" i="19"/>
  <c r="BR131" i="19"/>
  <c r="BR132" i="19"/>
  <c r="BR133" i="19"/>
  <c r="BR134" i="19"/>
  <c r="BR135" i="19"/>
  <c r="BR136" i="19"/>
  <c r="BR137" i="19"/>
  <c r="BR138" i="19"/>
  <c r="BR139" i="19"/>
  <c r="BR140" i="19"/>
  <c r="BR141" i="19"/>
  <c r="BR142" i="19"/>
  <c r="BR143" i="19"/>
  <c r="BR144" i="19"/>
  <c r="BR145" i="19"/>
  <c r="BR146" i="19"/>
  <c r="BR147" i="19"/>
  <c r="BR148" i="19"/>
  <c r="BR149" i="19"/>
  <c r="BR150" i="19"/>
  <c r="BR151" i="19"/>
  <c r="BR152" i="19"/>
  <c r="BR153" i="19"/>
  <c r="BR154" i="19"/>
  <c r="BR155" i="19"/>
  <c r="BR156" i="19"/>
  <c r="BR157" i="19"/>
  <c r="BR158" i="19"/>
  <c r="BR159" i="19"/>
  <c r="BR160" i="19"/>
  <c r="BR161" i="19"/>
  <c r="BR162" i="19"/>
  <c r="BR163" i="19"/>
  <c r="BR164" i="19"/>
  <c r="BR165" i="19"/>
  <c r="BR166" i="19"/>
  <c r="BR167" i="19"/>
  <c r="BR168" i="19"/>
  <c r="BR169" i="19"/>
  <c r="BR170" i="19"/>
  <c r="BR171" i="19"/>
  <c r="BR172" i="19"/>
  <c r="BR173" i="19"/>
  <c r="BR174" i="19"/>
  <c r="BR175" i="19"/>
  <c r="BR176" i="19"/>
  <c r="BR177" i="19"/>
  <c r="BR178" i="19"/>
  <c r="BR179" i="19"/>
  <c r="BR180" i="19"/>
  <c r="BR181" i="19"/>
  <c r="BR182" i="19"/>
  <c r="BR183" i="19"/>
  <c r="BR184" i="19"/>
  <c r="BR185" i="19"/>
  <c r="BR186" i="19"/>
  <c r="BR187" i="19"/>
  <c r="BR188" i="19"/>
  <c r="BR189" i="19"/>
  <c r="BR190" i="19"/>
  <c r="BR191" i="19"/>
  <c r="BR192" i="19"/>
  <c r="BR193" i="19"/>
  <c r="BR194" i="19"/>
  <c r="BR195" i="19"/>
  <c r="BR196" i="19"/>
  <c r="BR197" i="19"/>
  <c r="BR198" i="19"/>
  <c r="BR199" i="19"/>
  <c r="BR200" i="19"/>
  <c r="BR201" i="19"/>
  <c r="BR202" i="19"/>
  <c r="BR203" i="19"/>
  <c r="BR204" i="19"/>
  <c r="BR205" i="19"/>
  <c r="BR206" i="19"/>
  <c r="BR207" i="19"/>
  <c r="BR208" i="19"/>
  <c r="BR209" i="19"/>
  <c r="BR210" i="19"/>
  <c r="BR211" i="19"/>
  <c r="BR212" i="19"/>
  <c r="BR213" i="19"/>
  <c r="BR214" i="19"/>
  <c r="BR215" i="19"/>
  <c r="BR216" i="19"/>
  <c r="BR217" i="19"/>
  <c r="BR218" i="19"/>
  <c r="BR219" i="19"/>
  <c r="BR220" i="19"/>
  <c r="BR221" i="19"/>
  <c r="BR222" i="19"/>
  <c r="BR223" i="19"/>
  <c r="BR224" i="19"/>
  <c r="BR225" i="19"/>
  <c r="BR226" i="19"/>
  <c r="BR227" i="19"/>
  <c r="BR228" i="19"/>
  <c r="BR229" i="19"/>
  <c r="BR230" i="19"/>
  <c r="BR231" i="19"/>
  <c r="BR232" i="19"/>
  <c r="BR233" i="19"/>
  <c r="BR234" i="19"/>
  <c r="BR235" i="19"/>
  <c r="BR236" i="19"/>
  <c r="BR237" i="19"/>
  <c r="BR238" i="19"/>
  <c r="BR239" i="19"/>
  <c r="BR240" i="19"/>
  <c r="BR241" i="19"/>
  <c r="BR242" i="19"/>
  <c r="BR243" i="19"/>
  <c r="BR244" i="19"/>
  <c r="BR245" i="19"/>
  <c r="BR246" i="19"/>
  <c r="BR247" i="19"/>
  <c r="BR248" i="19"/>
  <c r="BR249" i="19"/>
  <c r="BR250" i="19"/>
  <c r="BR251" i="19"/>
  <c r="BR252" i="19"/>
  <c r="BR253" i="19"/>
  <c r="BR254" i="19"/>
  <c r="BR255" i="19"/>
  <c r="BR256" i="19"/>
  <c r="BR257" i="19"/>
  <c r="BR258" i="19"/>
  <c r="BR259" i="19"/>
  <c r="BR260" i="19"/>
  <c r="BR261" i="19"/>
  <c r="BR262" i="19"/>
  <c r="BR263" i="19"/>
  <c r="BR264" i="19"/>
  <c r="BR265" i="19"/>
  <c r="BR266" i="19"/>
  <c r="BR267" i="19"/>
  <c r="BR268" i="19"/>
  <c r="BR269" i="19"/>
  <c r="BR270" i="19"/>
  <c r="BR271" i="19"/>
  <c r="BR272" i="19"/>
  <c r="BR273" i="19"/>
  <c r="BR274" i="19"/>
  <c r="BR275" i="19"/>
  <c r="BR276" i="19"/>
  <c r="BR277" i="19"/>
  <c r="BR278" i="19"/>
  <c r="BR279" i="19"/>
  <c r="BR280" i="19"/>
  <c r="BR281" i="19"/>
  <c r="BR282" i="19"/>
  <c r="BR283" i="19"/>
  <c r="BR284" i="19"/>
  <c r="BR285" i="19"/>
  <c r="BR286" i="19"/>
  <c r="BR287" i="19"/>
  <c r="BR288" i="19"/>
  <c r="BR289" i="19"/>
  <c r="BR290" i="19"/>
  <c r="BR291" i="19"/>
  <c r="BR292" i="19"/>
  <c r="BR293" i="19"/>
  <c r="BR294" i="19"/>
  <c r="BR295" i="19"/>
  <c r="BR296" i="19"/>
  <c r="BR297" i="19"/>
  <c r="BR298" i="19"/>
  <c r="BR299" i="19"/>
  <c r="BR300" i="19"/>
  <c r="BR301" i="19"/>
  <c r="BR302" i="19"/>
  <c r="BR303" i="19"/>
  <c r="BR304" i="19"/>
  <c r="BR305" i="19"/>
  <c r="BR306" i="19"/>
  <c r="BR307" i="19"/>
  <c r="BR308" i="19"/>
  <c r="BR309" i="19"/>
  <c r="BR310" i="19"/>
  <c r="BR311" i="19"/>
  <c r="BR312" i="19"/>
  <c r="BR313" i="19"/>
  <c r="BR314" i="19"/>
  <c r="BR315" i="19"/>
  <c r="BR316" i="19"/>
  <c r="BR317" i="19"/>
  <c r="BR318" i="19"/>
  <c r="BR319" i="19"/>
  <c r="BR320" i="19"/>
  <c r="BR321" i="19"/>
  <c r="BR322" i="19"/>
  <c r="BR323" i="19"/>
  <c r="BR324" i="19"/>
  <c r="BR325" i="19"/>
  <c r="BR326" i="19"/>
  <c r="BR327" i="19"/>
  <c r="BR328" i="19"/>
  <c r="BR329" i="19"/>
  <c r="BR330" i="19"/>
  <c r="BR331" i="19"/>
  <c r="BR332" i="19"/>
  <c r="BR333" i="19"/>
  <c r="BR334" i="19"/>
  <c r="BR335" i="19"/>
  <c r="BR336" i="19"/>
  <c r="BR337" i="19"/>
  <c r="BR338" i="19"/>
  <c r="BR339" i="19"/>
  <c r="BR340" i="19"/>
  <c r="BR341" i="19"/>
  <c r="BR342" i="19"/>
  <c r="BR343" i="19"/>
  <c r="BR344" i="19"/>
  <c r="BR345" i="19"/>
  <c r="BR346" i="19"/>
  <c r="BR347" i="19"/>
  <c r="BR348" i="19"/>
  <c r="BR349" i="19"/>
  <c r="BR350" i="19"/>
  <c r="BR351" i="19"/>
  <c r="BR352" i="19"/>
  <c r="BR353" i="19"/>
  <c r="BR354" i="19"/>
  <c r="BR355" i="19"/>
  <c r="BR356" i="19"/>
  <c r="BR357" i="19"/>
  <c r="BR358" i="19"/>
  <c r="BR359" i="19"/>
  <c r="BR360" i="19"/>
  <c r="BR361" i="19"/>
  <c r="BR362" i="19"/>
  <c r="BR363" i="19"/>
  <c r="BR364" i="19"/>
  <c r="BR365" i="19"/>
  <c r="BR366" i="19"/>
  <c r="BR367" i="19"/>
  <c r="BR368" i="19"/>
  <c r="BR369" i="19"/>
  <c r="BR370" i="19"/>
  <c r="BR371" i="19"/>
  <c r="BR372" i="19"/>
  <c r="BR373" i="19"/>
  <c r="BR374" i="19"/>
  <c r="BR375" i="19"/>
  <c r="BR376" i="19"/>
  <c r="BR377" i="19"/>
  <c r="BR378" i="19"/>
  <c r="BR379" i="19"/>
  <c r="BR380" i="19"/>
  <c r="BR381" i="19"/>
  <c r="BR382" i="19"/>
  <c r="BR383" i="19"/>
  <c r="BR384" i="19"/>
  <c r="BR385" i="19"/>
  <c r="BR386" i="19"/>
  <c r="BR387" i="19"/>
  <c r="BR388" i="19"/>
  <c r="BR389" i="19"/>
  <c r="BR390" i="19"/>
  <c r="BR391" i="19"/>
  <c r="BR392" i="19"/>
  <c r="BR393" i="19"/>
  <c r="BR394" i="19"/>
  <c r="BR395" i="19"/>
  <c r="BR396" i="19"/>
  <c r="BR397" i="19"/>
  <c r="BR398" i="19"/>
  <c r="BR399" i="19"/>
  <c r="BR400" i="19"/>
  <c r="BR401" i="19"/>
  <c r="BR402" i="19"/>
  <c r="BR403" i="19"/>
  <c r="BR404" i="19"/>
  <c r="BR405" i="19"/>
  <c r="BR406" i="19"/>
  <c r="BR407" i="19"/>
  <c r="BR408" i="19"/>
  <c r="BR409" i="19"/>
  <c r="BR410" i="19"/>
  <c r="BR411" i="19"/>
  <c r="BR412" i="19"/>
  <c r="BR413" i="19"/>
  <c r="BR414" i="19"/>
  <c r="BR415" i="19"/>
  <c r="BR416" i="19"/>
  <c r="BR417" i="19"/>
  <c r="BR418" i="19"/>
  <c r="BR419" i="19"/>
  <c r="BR420" i="19"/>
  <c r="BR421" i="19"/>
  <c r="BR422" i="19"/>
  <c r="BR423" i="19"/>
  <c r="BR424" i="19"/>
  <c r="BR425" i="19"/>
  <c r="BR426" i="19"/>
  <c r="BR427" i="19"/>
  <c r="BR428" i="19"/>
  <c r="BR429" i="19"/>
  <c r="BR430" i="19"/>
  <c r="BR431" i="19"/>
  <c r="BR432" i="19"/>
  <c r="BR433" i="19"/>
  <c r="BR434" i="19"/>
  <c r="BR435" i="19"/>
  <c r="BR436" i="19"/>
  <c r="BR437" i="19"/>
  <c r="BR438" i="19"/>
  <c r="BR439" i="19"/>
  <c r="BR440" i="19"/>
  <c r="BR441" i="19"/>
  <c r="BR442" i="19"/>
  <c r="BR443" i="19"/>
  <c r="BR444" i="19"/>
  <c r="BR445" i="19"/>
  <c r="BR446" i="19"/>
  <c r="BR447" i="19"/>
  <c r="BR448" i="19"/>
  <c r="BR449" i="19"/>
  <c r="BR450" i="19"/>
  <c r="BR451" i="19"/>
  <c r="BR452" i="19"/>
  <c r="BR453" i="19"/>
  <c r="BR454" i="19"/>
  <c r="BR455" i="19"/>
  <c r="BR456" i="19"/>
  <c r="BR457" i="19"/>
  <c r="BR458" i="19"/>
  <c r="BR459" i="19"/>
  <c r="BR460" i="19"/>
  <c r="BR461" i="19"/>
  <c r="BR462" i="19"/>
  <c r="BR463" i="19"/>
  <c r="BR464" i="19"/>
  <c r="BR465" i="19"/>
  <c r="BR466" i="19"/>
  <c r="BR467" i="19"/>
  <c r="BR468" i="19"/>
  <c r="BR469" i="19"/>
  <c r="BR470" i="19"/>
  <c r="BR471" i="19"/>
  <c r="BR472" i="19"/>
  <c r="BR473" i="19"/>
  <c r="BR474" i="19"/>
  <c r="BR475" i="19"/>
  <c r="BR476" i="19"/>
  <c r="BR477" i="19"/>
  <c r="BR478" i="19"/>
  <c r="BR479" i="19"/>
  <c r="BR480" i="19"/>
  <c r="BR481" i="19"/>
  <c r="BR482" i="19"/>
  <c r="BR483" i="19"/>
  <c r="BR484" i="19"/>
  <c r="BR485" i="19"/>
  <c r="BR486" i="19"/>
  <c r="BR487" i="19"/>
  <c r="BR488" i="19"/>
  <c r="BR489" i="19"/>
  <c r="BR490" i="19"/>
  <c r="BR491" i="19"/>
  <c r="BR492" i="19"/>
  <c r="BR493" i="19"/>
  <c r="BR494" i="19"/>
  <c r="BR495" i="19"/>
  <c r="BR496" i="19"/>
  <c r="BR497" i="19"/>
  <c r="BR498" i="19"/>
  <c r="BR499" i="19"/>
  <c r="BR500" i="19"/>
  <c r="BR501" i="19"/>
  <c r="BR502" i="19"/>
  <c r="BR503" i="19"/>
  <c r="BR504" i="19"/>
  <c r="BR505" i="19"/>
  <c r="BR506" i="19"/>
  <c r="BR507" i="19"/>
  <c r="BR508" i="19"/>
  <c r="BR509" i="19"/>
  <c r="BR510" i="19"/>
  <c r="BR511" i="19"/>
  <c r="BR512" i="19"/>
  <c r="BR513" i="19"/>
  <c r="BR514" i="19"/>
  <c r="BR515" i="19"/>
  <c r="BR516" i="19"/>
  <c r="BR517" i="19"/>
  <c r="BR518" i="19"/>
  <c r="BR519" i="19"/>
  <c r="BR520" i="19"/>
  <c r="BR521" i="19"/>
  <c r="BR522" i="19"/>
  <c r="BR523" i="19"/>
  <c r="BR524" i="19"/>
  <c r="BR525" i="19"/>
  <c r="BR526" i="19"/>
  <c r="BR527" i="19"/>
  <c r="BR528" i="19"/>
  <c r="BR529" i="19"/>
  <c r="BR530" i="19"/>
  <c r="BR531" i="19"/>
  <c r="BR532" i="19"/>
  <c r="BR533" i="19"/>
  <c r="BR534" i="19"/>
  <c r="BR535" i="19"/>
  <c r="BR536" i="19"/>
  <c r="BR537" i="19"/>
  <c r="BR538" i="19"/>
  <c r="BR539" i="19"/>
  <c r="BR540" i="19"/>
  <c r="BR541" i="19"/>
  <c r="BR542" i="19"/>
  <c r="BR543" i="19"/>
  <c r="BR544" i="19"/>
  <c r="BR545" i="19"/>
  <c r="BR546" i="19"/>
  <c r="BR547" i="19"/>
  <c r="BR548" i="19"/>
  <c r="BR549" i="19"/>
  <c r="BR550" i="19"/>
  <c r="BR551" i="19"/>
  <c r="BR552" i="19"/>
  <c r="BR553" i="19"/>
  <c r="BR554" i="19"/>
  <c r="BR555" i="19"/>
  <c r="BR556" i="19"/>
  <c r="BR557" i="19"/>
  <c r="BR558" i="19"/>
  <c r="BR559" i="19"/>
  <c r="BR560" i="19"/>
  <c r="BR561" i="19"/>
  <c r="BR562" i="19"/>
  <c r="BR563" i="19"/>
  <c r="BR564" i="19"/>
  <c r="BR565" i="19"/>
  <c r="BR566" i="19"/>
  <c r="BR567" i="19"/>
  <c r="BR568" i="19"/>
  <c r="BR569" i="19"/>
  <c r="BR570" i="19"/>
  <c r="BR571" i="19"/>
  <c r="BR572" i="19"/>
  <c r="BR573" i="19"/>
  <c r="BR574" i="19"/>
  <c r="BR575" i="19"/>
  <c r="BR576" i="19"/>
  <c r="BR577" i="19"/>
  <c r="BR578" i="19"/>
  <c r="BR579" i="19"/>
  <c r="BR580" i="19"/>
  <c r="BR581" i="19"/>
  <c r="BR582" i="19"/>
  <c r="BR583" i="19"/>
  <c r="BR584" i="19"/>
  <c r="BR585" i="19"/>
  <c r="BR586" i="19"/>
  <c r="BR587" i="19"/>
  <c r="BR588" i="19"/>
  <c r="BR589" i="19"/>
  <c r="BR590" i="19"/>
  <c r="BR591" i="19"/>
  <c r="BR592" i="19"/>
  <c r="BR593" i="19"/>
  <c r="BR594" i="19"/>
  <c r="BR595" i="19"/>
  <c r="BR596" i="19"/>
  <c r="BR597" i="19"/>
  <c r="BR598" i="19"/>
  <c r="BR599" i="19"/>
  <c r="BR600" i="19"/>
  <c r="BR601" i="19"/>
  <c r="BR602" i="19"/>
  <c r="BR603" i="19"/>
  <c r="BR604" i="19"/>
  <c r="BR605" i="19"/>
  <c r="BR606" i="19"/>
  <c r="BR607" i="19"/>
  <c r="BR608" i="19"/>
  <c r="BR609" i="19"/>
  <c r="BR610" i="19"/>
  <c r="BR611" i="19"/>
  <c r="BR612" i="19"/>
  <c r="BR613" i="19"/>
  <c r="BR614" i="19"/>
  <c r="BR615" i="19"/>
  <c r="BR616" i="19"/>
  <c r="BR617" i="19"/>
  <c r="BR618" i="19"/>
  <c r="BR619" i="19"/>
  <c r="BR620" i="19"/>
  <c r="BR621" i="19"/>
  <c r="BR622" i="19"/>
  <c r="BR623" i="19"/>
  <c r="BR624" i="19"/>
  <c r="BR625" i="19"/>
  <c r="BR626" i="19"/>
  <c r="BR627" i="19"/>
  <c r="BR628" i="19"/>
  <c r="BR629" i="19"/>
  <c r="BR630" i="19"/>
  <c r="BR631" i="19"/>
  <c r="BR632" i="19"/>
  <c r="BR633" i="19"/>
  <c r="BR634" i="19"/>
  <c r="BR635" i="19"/>
  <c r="BR636" i="19"/>
  <c r="BR637" i="19"/>
  <c r="BR638" i="19"/>
  <c r="BR639" i="19"/>
  <c r="BR640" i="19"/>
  <c r="BR641" i="19"/>
  <c r="BR642" i="19"/>
  <c r="BR643" i="19"/>
  <c r="BR644" i="19"/>
  <c r="BR645" i="19"/>
  <c r="BR646" i="19"/>
  <c r="BR647" i="19"/>
  <c r="BR648" i="19"/>
  <c r="BR649" i="19"/>
  <c r="BR650" i="19"/>
  <c r="BR651" i="19"/>
  <c r="BR652" i="19"/>
  <c r="BR653" i="19"/>
  <c r="BR654" i="19"/>
  <c r="BR655" i="19"/>
  <c r="BR656" i="19"/>
  <c r="BR657" i="19"/>
  <c r="BR658" i="19"/>
  <c r="BR659" i="19"/>
  <c r="BR660" i="19"/>
  <c r="BR661" i="19"/>
  <c r="BR662" i="19"/>
  <c r="BR663" i="19"/>
  <c r="BR664" i="19"/>
  <c r="BR665" i="19"/>
  <c r="BR666" i="19"/>
  <c r="BR667" i="19"/>
  <c r="BR668" i="19"/>
  <c r="BR669" i="19"/>
  <c r="BR670" i="19"/>
  <c r="BR671" i="19"/>
  <c r="BR672" i="19"/>
  <c r="BR673" i="19"/>
  <c r="BR674" i="19"/>
  <c r="BR675" i="19"/>
  <c r="BR676" i="19"/>
  <c r="BR677" i="19"/>
  <c r="BR678" i="19"/>
  <c r="BR679" i="19"/>
  <c r="BR680" i="19"/>
  <c r="BR681" i="19"/>
  <c r="BR682" i="19"/>
  <c r="BR683" i="19"/>
  <c r="BR684" i="19"/>
  <c r="BR685" i="19"/>
  <c r="BR686" i="19"/>
  <c r="BR687" i="19"/>
  <c r="BR688" i="19"/>
  <c r="BR689" i="19"/>
  <c r="BR690" i="19"/>
  <c r="BR691" i="19"/>
  <c r="BR692" i="19"/>
  <c r="BR693" i="19"/>
  <c r="BR694" i="19"/>
  <c r="BR695" i="19"/>
  <c r="BR696" i="19"/>
  <c r="BR697" i="19"/>
  <c r="BR698" i="19"/>
  <c r="BR699" i="19"/>
  <c r="BR700" i="19"/>
  <c r="BR701" i="19"/>
  <c r="BR702" i="19"/>
  <c r="BR703" i="19"/>
  <c r="BR704" i="19"/>
  <c r="BR705" i="19"/>
  <c r="BR706" i="19"/>
  <c r="BR707" i="19"/>
  <c r="BR708" i="19"/>
  <c r="BR709" i="19"/>
  <c r="BR710" i="19"/>
  <c r="BR711" i="19"/>
  <c r="BR712" i="19"/>
  <c r="BR713" i="19"/>
  <c r="BR714" i="19"/>
  <c r="BR715" i="19"/>
  <c r="BR716" i="19"/>
  <c r="BR717" i="19"/>
  <c r="BR718" i="19"/>
  <c r="BR719" i="19"/>
  <c r="BR720" i="19"/>
  <c r="BR721" i="19"/>
  <c r="BR722" i="19"/>
  <c r="BR723" i="19"/>
  <c r="BR724" i="19"/>
  <c r="BR725" i="19"/>
  <c r="BR726" i="19"/>
  <c r="BR727" i="19"/>
  <c r="BR728" i="19"/>
  <c r="BR729" i="19"/>
  <c r="BR730" i="19"/>
  <c r="BR731" i="19"/>
  <c r="BR732" i="19"/>
  <c r="BR733" i="19"/>
  <c r="BR734" i="19"/>
  <c r="BR735" i="19"/>
  <c r="BR736" i="19"/>
  <c r="BR737" i="19"/>
  <c r="BR738" i="19"/>
  <c r="BR739" i="19"/>
  <c r="BR740" i="19"/>
  <c r="BR741" i="19"/>
  <c r="BR742" i="19"/>
  <c r="BR743" i="19"/>
  <c r="BR744" i="19"/>
  <c r="BR745" i="19"/>
  <c r="BR746" i="19"/>
  <c r="BR747" i="19"/>
  <c r="BR748" i="19"/>
  <c r="BR749" i="19"/>
  <c r="BR750" i="19"/>
  <c r="BR751" i="19"/>
  <c r="BR752" i="19"/>
  <c r="BR753" i="19"/>
  <c r="BR754" i="19"/>
  <c r="BR755" i="19"/>
  <c r="BR756" i="19"/>
  <c r="BR757" i="19"/>
  <c r="BR758" i="19"/>
  <c r="BR759" i="19"/>
  <c r="BR760" i="19"/>
  <c r="BR761" i="19"/>
  <c r="BR762" i="19"/>
  <c r="BR763" i="19"/>
  <c r="BR764" i="19"/>
  <c r="BR765" i="19"/>
  <c r="BR766" i="19"/>
  <c r="BR767" i="19"/>
  <c r="BR768" i="19"/>
  <c r="BR769" i="19"/>
  <c r="BR770" i="19"/>
  <c r="BR771" i="19"/>
  <c r="BR772" i="19"/>
  <c r="BR773" i="19"/>
  <c r="BR774" i="19"/>
  <c r="BR775" i="19"/>
  <c r="BR776" i="19"/>
  <c r="BR777" i="19"/>
  <c r="BR778" i="19"/>
  <c r="BR779" i="19"/>
  <c r="BR780" i="19"/>
  <c r="BR781" i="19"/>
  <c r="BR782" i="19"/>
  <c r="BR783" i="19"/>
  <c r="BR784" i="19"/>
  <c r="BR785" i="19"/>
  <c r="BR786" i="19"/>
  <c r="BR787" i="19"/>
  <c r="BR788" i="19"/>
  <c r="BR789" i="19"/>
  <c r="BR790" i="19"/>
  <c r="BR791" i="19"/>
  <c r="BR792" i="19"/>
  <c r="BR793" i="19"/>
  <c r="BR794" i="19"/>
  <c r="BR795" i="19"/>
  <c r="BR796" i="19"/>
  <c r="BR797" i="19"/>
  <c r="BR798" i="19"/>
  <c r="BR799" i="19"/>
  <c r="BR800" i="19"/>
  <c r="BR801" i="19"/>
  <c r="BR802" i="19"/>
  <c r="BR803" i="19"/>
  <c r="BR804" i="19"/>
  <c r="BR805" i="19"/>
  <c r="BR806" i="19"/>
  <c r="BR807" i="19"/>
  <c r="BR808" i="19"/>
  <c r="BR809" i="19"/>
  <c r="BR810" i="19"/>
  <c r="BR811" i="19"/>
  <c r="BR812" i="19"/>
  <c r="BR813" i="19"/>
  <c r="BR814" i="19"/>
  <c r="BR815" i="19"/>
  <c r="BR816" i="19"/>
  <c r="BR817" i="19"/>
  <c r="BR818" i="19"/>
  <c r="BR819" i="19"/>
  <c r="BR820" i="19"/>
  <c r="BR821" i="19"/>
  <c r="BR822" i="19"/>
  <c r="BR823" i="19"/>
  <c r="BR824" i="19"/>
  <c r="BR825" i="19"/>
  <c r="BR826" i="19"/>
  <c r="BR827" i="19"/>
  <c r="BR828" i="19"/>
  <c r="BR829" i="19"/>
  <c r="BR830" i="19"/>
  <c r="BR831" i="19"/>
  <c r="BR832" i="19"/>
  <c r="BR833" i="19"/>
  <c r="BR834" i="19"/>
  <c r="BR835" i="19"/>
  <c r="BR836" i="19"/>
  <c r="BR837" i="19"/>
  <c r="BR838" i="19"/>
  <c r="BR839" i="19"/>
  <c r="BR840" i="19"/>
  <c r="BR841" i="19"/>
  <c r="BR842" i="19"/>
  <c r="BR843" i="19"/>
  <c r="BR844" i="19"/>
  <c r="BR845" i="19"/>
  <c r="BR846" i="19"/>
  <c r="BR847" i="19"/>
  <c r="BR848" i="19"/>
  <c r="BR849" i="19"/>
  <c r="BR850" i="19"/>
  <c r="BR851" i="19"/>
  <c r="BR852" i="19"/>
  <c r="BR853" i="19"/>
  <c r="BR854" i="19"/>
  <c r="BR855" i="19"/>
  <c r="BR856" i="19"/>
  <c r="BR857" i="19"/>
  <c r="BR858" i="19"/>
  <c r="BR859" i="19"/>
  <c r="BR860" i="19"/>
  <c r="BR861" i="19"/>
  <c r="BR862" i="19"/>
  <c r="BR863" i="19"/>
  <c r="BR864" i="19"/>
  <c r="BR865" i="19"/>
  <c r="BR866" i="19"/>
  <c r="BR867" i="19"/>
  <c r="BR868" i="19"/>
  <c r="BR869" i="19"/>
  <c r="BR870" i="19"/>
  <c r="BR871" i="19"/>
  <c r="BR872" i="19"/>
  <c r="BR873" i="19"/>
  <c r="BR874" i="19"/>
  <c r="BR875" i="19"/>
  <c r="BR876" i="19"/>
  <c r="BR877" i="19"/>
  <c r="BR878" i="19"/>
  <c r="BR879" i="19"/>
  <c r="BR880" i="19"/>
  <c r="BR881" i="19"/>
  <c r="BR882" i="19"/>
  <c r="BR883" i="19"/>
  <c r="BR884" i="19"/>
  <c r="BR885" i="19"/>
  <c r="BR886" i="19"/>
  <c r="BR887" i="19"/>
  <c r="BR888" i="19"/>
  <c r="BR889" i="19"/>
  <c r="BR890" i="19"/>
  <c r="BR891" i="19"/>
  <c r="BR892" i="19"/>
  <c r="BR893" i="19"/>
  <c r="BR894" i="19"/>
  <c r="BR895" i="19"/>
  <c r="BR896" i="19"/>
  <c r="BR897" i="19"/>
  <c r="BR898" i="19"/>
  <c r="BR899" i="19"/>
  <c r="BR900" i="19"/>
  <c r="BR901" i="19"/>
  <c r="BR902" i="19"/>
  <c r="BR903" i="19"/>
  <c r="BR904" i="19"/>
  <c r="BR905" i="19"/>
  <c r="BR906" i="19"/>
  <c r="BR907" i="19"/>
  <c r="BR908" i="19"/>
  <c r="BR909" i="19"/>
  <c r="BR910" i="19"/>
  <c r="BR911" i="19"/>
  <c r="BR912" i="19"/>
  <c r="BR913" i="19"/>
  <c r="BR914" i="19"/>
  <c r="BR915" i="19"/>
  <c r="BR916" i="19"/>
  <c r="BR917" i="19"/>
  <c r="BR918" i="19"/>
  <c r="BR919" i="19"/>
  <c r="BR920" i="19"/>
  <c r="BR921" i="19"/>
  <c r="BR922" i="19"/>
  <c r="BR923" i="19"/>
  <c r="BR924" i="19"/>
  <c r="BR925" i="19"/>
  <c r="BR926" i="19"/>
  <c r="BR927" i="19"/>
  <c r="BR928" i="19"/>
  <c r="BR929" i="19"/>
  <c r="BR930" i="19"/>
  <c r="BR931" i="19"/>
  <c r="BR932" i="19"/>
  <c r="BR933" i="19"/>
  <c r="BR934" i="19"/>
  <c r="BR935" i="19"/>
  <c r="BR936" i="19"/>
  <c r="BR937" i="19"/>
  <c r="BR938" i="19"/>
  <c r="BR939" i="19"/>
  <c r="BR940" i="19"/>
  <c r="BR941" i="19"/>
  <c r="BR942" i="19"/>
  <c r="BR943" i="19"/>
  <c r="BR944" i="19"/>
  <c r="BR945" i="19"/>
  <c r="BR946" i="19"/>
  <c r="BR947" i="19"/>
  <c r="BR948" i="19"/>
  <c r="BR949" i="19"/>
  <c r="BR950" i="19"/>
  <c r="BR951" i="19"/>
  <c r="BR952" i="19"/>
  <c r="BR953" i="19"/>
  <c r="BR954" i="19"/>
  <c r="BR955" i="19"/>
  <c r="BR956" i="19"/>
  <c r="BR957" i="19"/>
  <c r="BR958" i="19"/>
  <c r="BR959" i="19"/>
  <c r="BR960" i="19"/>
  <c r="BR961" i="19"/>
  <c r="BR962" i="19"/>
  <c r="BR963" i="19"/>
  <c r="BR964" i="19"/>
  <c r="BR965" i="19"/>
  <c r="BR966" i="19"/>
  <c r="BR967" i="19"/>
  <c r="BR968" i="19"/>
  <c r="BR969" i="19"/>
  <c r="BR970" i="19"/>
  <c r="BR971" i="19"/>
  <c r="BR972" i="19"/>
  <c r="BR973" i="19"/>
  <c r="BR974" i="19"/>
  <c r="BR975" i="19"/>
  <c r="BR976" i="19"/>
  <c r="BR977" i="19"/>
  <c r="BR978" i="19"/>
  <c r="BR979" i="19"/>
  <c r="BR980" i="19"/>
  <c r="BR981" i="19"/>
  <c r="BR982" i="19"/>
  <c r="BR983" i="19"/>
  <c r="BR984" i="19"/>
  <c r="BR985" i="19"/>
  <c r="BR986" i="19"/>
  <c r="BR987" i="19"/>
  <c r="BR988" i="19"/>
  <c r="BR989" i="19"/>
  <c r="BR990" i="19"/>
  <c r="BR991" i="19"/>
  <c r="BR992" i="19"/>
  <c r="BR993" i="19"/>
  <c r="BR994" i="19"/>
  <c r="BR995" i="19"/>
  <c r="BR996" i="19"/>
  <c r="BR997" i="19"/>
  <c r="BR998" i="19"/>
  <c r="BR999" i="19"/>
  <c r="BR1000" i="19"/>
  <c r="BR1001" i="19"/>
  <c r="BR1002" i="19"/>
  <c r="BR1003" i="19"/>
  <c r="BR1004" i="19"/>
  <c r="BR1005" i="19"/>
  <c r="BR1006" i="19"/>
  <c r="BR1007" i="19"/>
  <c r="BR1008" i="19"/>
  <c r="BR1009" i="19"/>
  <c r="BR1010" i="19"/>
  <c r="BR1011" i="19"/>
  <c r="BR1012" i="19"/>
  <c r="BR1013" i="19"/>
  <c r="BR1014" i="19"/>
  <c r="BR1015" i="19"/>
  <c r="BR1016" i="19"/>
  <c r="BR1017" i="19"/>
  <c r="BR1018" i="19"/>
  <c r="BR1019" i="19"/>
  <c r="BR1020" i="19"/>
  <c r="BR1021" i="19"/>
  <c r="BR1022" i="19"/>
  <c r="BR1023" i="19"/>
  <c r="BR1024" i="19"/>
  <c r="BR1025" i="19"/>
  <c r="BR1026" i="19"/>
  <c r="BR1027" i="19"/>
  <c r="BR1028" i="19"/>
  <c r="BR1029" i="19"/>
  <c r="BR1030" i="19"/>
  <c r="BR1031" i="19"/>
  <c r="BR1032" i="19"/>
  <c r="BR1033" i="19"/>
  <c r="BR1034" i="19"/>
  <c r="BR1035" i="19"/>
  <c r="BR1036" i="19"/>
  <c r="BR1037" i="19"/>
  <c r="BR1038" i="19"/>
  <c r="BR1039" i="19"/>
  <c r="BR1040" i="19"/>
  <c r="BR1041" i="19"/>
  <c r="BR1042" i="19"/>
  <c r="BR1043" i="19"/>
  <c r="BR1044" i="19"/>
  <c r="BR1045" i="19"/>
  <c r="BR1046" i="19"/>
  <c r="BR1047" i="19"/>
  <c r="BR1048" i="19"/>
  <c r="BR1049" i="19"/>
  <c r="BR1050" i="19"/>
  <c r="BR1051" i="19"/>
  <c r="BR1052" i="19"/>
  <c r="BR1053" i="19"/>
  <c r="BR1054" i="19"/>
  <c r="BR1055" i="19"/>
  <c r="BR1056" i="19"/>
  <c r="BR1057" i="19"/>
  <c r="BR1058" i="19"/>
  <c r="BR1059" i="19"/>
  <c r="BR1060" i="19"/>
  <c r="BR1061" i="19"/>
  <c r="BR1062" i="19"/>
  <c r="BR1063" i="19"/>
  <c r="BR1064" i="19"/>
  <c r="BR1065" i="19"/>
  <c r="BR1066" i="19"/>
  <c r="BR1067" i="19"/>
  <c r="BR1068" i="19"/>
  <c r="BR1069" i="19"/>
  <c r="BR1070" i="19"/>
  <c r="BR1071" i="19"/>
  <c r="BR1072" i="19"/>
  <c r="BR1073" i="19"/>
  <c r="BR1074" i="19"/>
  <c r="BR1075" i="19"/>
  <c r="BR1076" i="19"/>
  <c r="BR1077" i="19"/>
  <c r="BR1078" i="19"/>
  <c r="BR1079" i="19"/>
  <c r="BR1080" i="19"/>
  <c r="BR1081" i="19"/>
  <c r="BR1082" i="19"/>
  <c r="BR1083" i="19"/>
  <c r="BR1084" i="19"/>
  <c r="BR1085" i="19"/>
  <c r="BR1086" i="19"/>
  <c r="BR1087" i="19"/>
  <c r="BR1088" i="19"/>
  <c r="BR1089" i="19"/>
  <c r="BR1090" i="19"/>
  <c r="BR1091" i="19"/>
  <c r="BR1092" i="19"/>
  <c r="BR1093" i="19"/>
  <c r="BR1094" i="19"/>
  <c r="BR1095" i="19"/>
  <c r="BR1096" i="19"/>
  <c r="BR1097" i="19"/>
  <c r="BR1098" i="19"/>
  <c r="BR1099" i="19"/>
  <c r="BR1100" i="19"/>
  <c r="BR1101" i="19"/>
  <c r="BR1102" i="19"/>
  <c r="BR1103" i="19"/>
  <c r="BR1104" i="19"/>
  <c r="BR1105" i="19"/>
  <c r="BR1106" i="19"/>
  <c r="BR1107" i="19"/>
  <c r="BR1108" i="19"/>
  <c r="BR1109" i="19"/>
  <c r="BR1110" i="19"/>
  <c r="BR1111" i="19"/>
  <c r="BR1112" i="19"/>
  <c r="BR1113" i="19"/>
  <c r="BR1114" i="19"/>
  <c r="BR1115" i="19"/>
  <c r="BR1116" i="19"/>
  <c r="BR1117" i="19"/>
  <c r="BR1118" i="19"/>
  <c r="BR1119" i="19"/>
  <c r="BR1120" i="19"/>
  <c r="BR1121" i="19"/>
  <c r="BR1122" i="19"/>
  <c r="BR1123" i="19"/>
  <c r="BR1124" i="19"/>
  <c r="BR1125" i="19"/>
  <c r="BR1126" i="19"/>
  <c r="BR1127" i="19"/>
  <c r="BR1128" i="19"/>
  <c r="BR1129" i="19"/>
  <c r="BR1130" i="19"/>
  <c r="BR1131" i="19"/>
  <c r="BR1132" i="19"/>
  <c r="BR1133" i="19"/>
  <c r="BR1134" i="19"/>
  <c r="BR1135" i="19"/>
  <c r="BR1136" i="19"/>
  <c r="BR1137" i="19"/>
  <c r="BR1138" i="19"/>
  <c r="BR1139" i="19"/>
  <c r="BR1140" i="19"/>
  <c r="BR1141" i="19"/>
  <c r="BR1142" i="19"/>
  <c r="BR1143" i="19"/>
  <c r="BR1144" i="19"/>
  <c r="BR1145" i="19"/>
  <c r="BR1146" i="19"/>
  <c r="BR1147" i="19"/>
  <c r="BR1148" i="19"/>
  <c r="BR1149" i="19"/>
  <c r="BR1150" i="19"/>
  <c r="BR1151" i="19"/>
  <c r="BR1152" i="19"/>
  <c r="BR1153" i="19"/>
  <c r="BR1154" i="19"/>
  <c r="BR1155" i="19"/>
  <c r="BR1156" i="19"/>
  <c r="BR1157" i="19"/>
  <c r="BR1158" i="19"/>
  <c r="BR1159" i="19"/>
  <c r="BR1160" i="19"/>
  <c r="BR1161" i="19"/>
  <c r="BR1162" i="19"/>
  <c r="BR1163" i="19"/>
  <c r="BR1164" i="19"/>
  <c r="BR1165" i="19"/>
  <c r="BR1166" i="19"/>
  <c r="BR1167" i="19"/>
  <c r="BR1168" i="19"/>
  <c r="BR1169" i="19"/>
  <c r="BR1170" i="19"/>
  <c r="BR1171" i="19"/>
  <c r="BR1172" i="19"/>
  <c r="BR1173" i="19"/>
  <c r="BR1174" i="19"/>
  <c r="BR1175" i="19"/>
  <c r="BR1176" i="19"/>
  <c r="BR1177" i="19"/>
  <c r="BR1178" i="19"/>
  <c r="BR1179" i="19"/>
  <c r="BR1180" i="19"/>
  <c r="BR1181" i="19"/>
  <c r="BR1182" i="19"/>
  <c r="BR1183" i="19"/>
  <c r="BR1184" i="19"/>
  <c r="BR1185" i="19"/>
  <c r="BR1186" i="19"/>
  <c r="BR1187" i="19"/>
  <c r="BR1188" i="19"/>
  <c r="BR1189" i="19"/>
  <c r="BR1190" i="19"/>
  <c r="BR1191" i="19"/>
  <c r="BR1192" i="19"/>
  <c r="BR1193" i="19"/>
  <c r="BR1194" i="19"/>
  <c r="BR1195" i="19"/>
  <c r="BR1196" i="19"/>
  <c r="BR1197" i="19"/>
  <c r="BR1198" i="19"/>
  <c r="BR1199" i="19"/>
  <c r="BR1200" i="19"/>
  <c r="BR1201" i="19"/>
  <c r="BR1202" i="19"/>
  <c r="BR1203" i="19"/>
  <c r="BR1204" i="19"/>
  <c r="BR1205" i="19"/>
  <c r="BR1206" i="19"/>
  <c r="BR1207" i="19"/>
  <c r="BR1208" i="19"/>
  <c r="BR1209" i="19"/>
  <c r="BR1210" i="19"/>
  <c r="BR1211" i="19"/>
  <c r="BR1212" i="19"/>
  <c r="BR1213" i="19"/>
  <c r="BR1214" i="19"/>
  <c r="BR1215" i="19"/>
  <c r="BR1216" i="19"/>
  <c r="BR1217" i="19"/>
  <c r="BR1218" i="19"/>
  <c r="BR1219" i="19"/>
  <c r="BR1220" i="19"/>
  <c r="BR1221" i="19"/>
  <c r="BR1222" i="19"/>
  <c r="BR1223" i="19"/>
  <c r="BR1224" i="19"/>
  <c r="BR1225" i="19"/>
  <c r="BR1226" i="19"/>
  <c r="BR1227" i="19"/>
  <c r="BR1228" i="19"/>
  <c r="BR1229" i="19"/>
  <c r="BR1230" i="19"/>
  <c r="BR1231" i="19"/>
  <c r="BR1232" i="19"/>
  <c r="BR1233" i="19"/>
  <c r="BR1234" i="19"/>
  <c r="BR1235" i="19"/>
  <c r="BR1236" i="19"/>
  <c r="BR1237" i="19"/>
  <c r="BR1238" i="19"/>
  <c r="BR1239" i="19"/>
  <c r="BR1240" i="19"/>
  <c r="BR1241" i="19"/>
  <c r="BR1242" i="19"/>
  <c r="BR1243" i="19"/>
  <c r="BR1244" i="19"/>
  <c r="BR1245" i="19"/>
  <c r="BR1246" i="19"/>
  <c r="BR1247" i="19"/>
  <c r="BR1248" i="19"/>
  <c r="BR1249" i="19"/>
  <c r="BR1250" i="19"/>
  <c r="BR1251" i="19"/>
  <c r="BR1252" i="19"/>
  <c r="BR1253" i="19"/>
  <c r="BR1254" i="19"/>
  <c r="BR1255" i="19"/>
  <c r="BR1256" i="19"/>
  <c r="BR1257" i="19"/>
  <c r="BR1258" i="19"/>
  <c r="BR1259" i="19"/>
  <c r="BR1260" i="19"/>
  <c r="BR1261" i="19"/>
  <c r="BR1262" i="19"/>
  <c r="BR1263" i="19"/>
  <c r="BR1264" i="19"/>
  <c r="BR1265" i="19"/>
  <c r="BR1266" i="19"/>
  <c r="BR1267" i="19"/>
  <c r="BR1268" i="19"/>
  <c r="BR1269" i="19"/>
  <c r="BR1270" i="19"/>
  <c r="BR1271" i="19"/>
  <c r="BR1272" i="19"/>
  <c r="BR1273" i="19"/>
  <c r="BR1274" i="19"/>
  <c r="BR1275" i="19"/>
  <c r="BR1276" i="19"/>
  <c r="BR1277" i="19"/>
  <c r="BR1278" i="19"/>
  <c r="BR1279" i="19"/>
  <c r="BR1280" i="19"/>
  <c r="BR1281" i="19"/>
  <c r="BR1282" i="19"/>
  <c r="BR1283" i="19"/>
  <c r="BR1284" i="19"/>
  <c r="BR1285" i="19"/>
  <c r="BR1286" i="19"/>
  <c r="BR1287" i="19"/>
  <c r="BR1288" i="19"/>
  <c r="BR1289" i="19"/>
  <c r="BR1290" i="19"/>
  <c r="BR1291" i="19"/>
  <c r="BR1292" i="19"/>
  <c r="BR1293" i="19"/>
  <c r="BR1294" i="19"/>
  <c r="BR1295" i="19"/>
  <c r="BR1296" i="19"/>
  <c r="BR1297" i="19"/>
  <c r="BR1298" i="19"/>
  <c r="BR1299" i="19"/>
  <c r="BR1300" i="19"/>
  <c r="BR1301" i="19"/>
  <c r="BR1302" i="19"/>
  <c r="BR1303" i="19"/>
  <c r="BR1304" i="19"/>
  <c r="BR1305" i="19"/>
  <c r="BR1306" i="19"/>
  <c r="BR1307" i="19"/>
  <c r="BR1308" i="19"/>
  <c r="BR1309" i="19"/>
  <c r="BR1310" i="19"/>
  <c r="BR1311" i="19"/>
  <c r="BR1312" i="19"/>
  <c r="BR1313" i="19"/>
  <c r="BR1314" i="19"/>
  <c r="BR1315" i="19"/>
  <c r="BR1316" i="19"/>
  <c r="BR1317" i="19"/>
  <c r="BR1318" i="19"/>
  <c r="BR1319" i="19"/>
  <c r="BR1320" i="19"/>
  <c r="BR1321" i="19"/>
  <c r="BR1322" i="19"/>
  <c r="BR1323" i="19"/>
  <c r="BR1324" i="19"/>
  <c r="BR1325" i="19"/>
  <c r="BR1326" i="19"/>
  <c r="BR1327" i="19"/>
  <c r="BR1328" i="19"/>
  <c r="BR1329" i="19"/>
  <c r="BR1330" i="19"/>
  <c r="BR1331" i="19"/>
  <c r="BR1332" i="19"/>
  <c r="BR1333" i="19"/>
  <c r="BR1334" i="19"/>
  <c r="BR1335" i="19"/>
  <c r="BR1336" i="19"/>
  <c r="BR1337" i="19"/>
  <c r="BR1338" i="19"/>
  <c r="BR1339" i="19"/>
  <c r="BR1340" i="19"/>
  <c r="BR1341" i="19"/>
  <c r="BR1342" i="19"/>
  <c r="BR1343" i="19"/>
  <c r="BR1344" i="19"/>
  <c r="BR1345" i="19"/>
  <c r="BR1346" i="19"/>
  <c r="BR1347" i="19"/>
  <c r="BR1348" i="19"/>
  <c r="BR1349" i="19"/>
  <c r="BR1350" i="19"/>
  <c r="BR1351" i="19"/>
  <c r="BR1352" i="19"/>
  <c r="BR1353" i="19"/>
  <c r="BR1354" i="19"/>
  <c r="BR1355" i="19"/>
  <c r="BR1356" i="19"/>
  <c r="BR1357" i="19"/>
  <c r="BR1358" i="19"/>
  <c r="BR1359" i="19"/>
  <c r="BR1360" i="19"/>
  <c r="BR1361" i="19"/>
  <c r="BR1362" i="19"/>
  <c r="BR1363" i="19"/>
  <c r="BR1364" i="19"/>
  <c r="BR1365" i="19"/>
  <c r="BR1366" i="19"/>
  <c r="BR1367" i="19"/>
  <c r="BR1368" i="19"/>
  <c r="BR1369" i="19"/>
  <c r="BR1370" i="19"/>
  <c r="BR1371" i="19"/>
  <c r="BR1372" i="19"/>
  <c r="BR1373" i="19"/>
  <c r="BR1374" i="19"/>
  <c r="BR1375" i="19"/>
  <c r="BR1376" i="19"/>
  <c r="BR1377" i="19"/>
  <c r="BR1378" i="19"/>
  <c r="BR1379" i="19"/>
  <c r="BR1380" i="19"/>
  <c r="BR1381" i="19"/>
  <c r="BR1382" i="19"/>
  <c r="BR1383" i="19"/>
  <c r="BR1384" i="19"/>
  <c r="BR1385" i="19"/>
  <c r="BR1386" i="19"/>
  <c r="BR1387" i="19"/>
  <c r="BR1388" i="19"/>
  <c r="BR1389" i="19"/>
  <c r="BR1390" i="19"/>
  <c r="BR1391" i="19"/>
  <c r="BR1392" i="19"/>
  <c r="BR1393" i="19"/>
  <c r="BR1394" i="19"/>
  <c r="BR1395" i="19"/>
  <c r="BR1396" i="19"/>
  <c r="BR1397" i="19"/>
  <c r="BR1398" i="19"/>
  <c r="BR1399" i="19"/>
  <c r="BR1400" i="19"/>
  <c r="BR1401" i="19"/>
  <c r="BR1402" i="19"/>
  <c r="BR1403" i="19"/>
  <c r="BR1404" i="19"/>
  <c r="BR1405" i="19"/>
  <c r="BR1406" i="19"/>
  <c r="BR1407" i="19"/>
  <c r="BR1408" i="19"/>
  <c r="BR1409" i="19"/>
  <c r="BR1410" i="19"/>
  <c r="BR1411" i="19"/>
  <c r="BR1412" i="19"/>
  <c r="BR1413" i="19"/>
  <c r="BR1414" i="19"/>
  <c r="BR1415" i="19"/>
  <c r="BR1416" i="19"/>
  <c r="BR1417" i="19"/>
  <c r="BR1418" i="19"/>
  <c r="BR1419" i="19"/>
  <c r="BR1420" i="19"/>
  <c r="BR1421" i="19"/>
  <c r="BR1422" i="19"/>
  <c r="BR1423" i="19"/>
  <c r="BR1424" i="19"/>
  <c r="BR1425" i="19"/>
  <c r="BR1426" i="19"/>
  <c r="BR1427" i="19"/>
  <c r="BR1428" i="19"/>
  <c r="BR1429" i="19"/>
  <c r="BR1430" i="19"/>
  <c r="BR1431" i="19"/>
  <c r="BR1432" i="19"/>
  <c r="BR1433" i="19"/>
  <c r="BR1434" i="19"/>
  <c r="BR1435" i="19"/>
  <c r="BR1436" i="19"/>
  <c r="BR1437" i="19"/>
  <c r="BR1438" i="19"/>
  <c r="BR1439" i="19"/>
  <c r="BR1440" i="19"/>
  <c r="BR1441" i="19"/>
  <c r="BR1442" i="19"/>
  <c r="BR1443" i="19"/>
  <c r="BR1444" i="19"/>
  <c r="BR1445" i="19"/>
  <c r="BR1446" i="19"/>
  <c r="BR1447" i="19"/>
  <c r="BR1448" i="19"/>
  <c r="BR1449" i="19"/>
  <c r="BR1450" i="19"/>
  <c r="BR1451" i="19"/>
  <c r="BR1452" i="19"/>
  <c r="BR1453" i="19"/>
  <c r="BR1454" i="19"/>
  <c r="BR1455" i="19"/>
  <c r="BR1456" i="19"/>
  <c r="BR1457" i="19"/>
  <c r="BR1458" i="19"/>
  <c r="BR1459" i="19"/>
  <c r="BR1460" i="19"/>
  <c r="BR1461" i="19"/>
  <c r="BR1462" i="19"/>
  <c r="BR1463" i="19"/>
  <c r="BR1464" i="19"/>
  <c r="BR1465" i="19"/>
  <c r="BR1466" i="19"/>
  <c r="BR1467" i="19"/>
  <c r="BR1468" i="19"/>
  <c r="BR1469" i="19"/>
  <c r="BR1470" i="19"/>
  <c r="BR1471" i="19"/>
  <c r="BR1472" i="19"/>
  <c r="BR1473" i="19"/>
  <c r="BR1474" i="19"/>
  <c r="BR1475" i="19"/>
  <c r="BR1476" i="19"/>
  <c r="BR1477" i="19"/>
  <c r="BR1478" i="19"/>
  <c r="BR1479" i="19"/>
  <c r="BR1480" i="19"/>
  <c r="BR1481" i="19"/>
  <c r="BR1482" i="19"/>
  <c r="BR1483" i="19"/>
  <c r="BR1484" i="19"/>
  <c r="BR1485" i="19"/>
  <c r="BR1486" i="19"/>
  <c r="BR1487" i="19"/>
  <c r="BR1488" i="19"/>
  <c r="BR1489" i="19"/>
  <c r="BR1490" i="19"/>
  <c r="BR1491" i="19"/>
  <c r="BR1492" i="19"/>
  <c r="BR1493" i="19"/>
  <c r="BR1494" i="19"/>
  <c r="BR1495" i="19"/>
  <c r="BR1496" i="19"/>
  <c r="BR1497" i="19"/>
  <c r="BR1498" i="19"/>
  <c r="BR1499" i="19"/>
  <c r="BR1500" i="19"/>
  <c r="BR1501" i="19"/>
  <c r="BR1502" i="19"/>
  <c r="BR1503" i="19"/>
  <c r="BR1504" i="19"/>
  <c r="BR1505" i="19"/>
  <c r="BR1506" i="19"/>
  <c r="BR1507" i="19"/>
  <c r="BR1508" i="19"/>
  <c r="BR1509" i="19"/>
  <c r="BR1510" i="19"/>
  <c r="BR1511" i="19"/>
  <c r="BR1512" i="19"/>
  <c r="BR1513" i="19"/>
  <c r="BR1514" i="19"/>
  <c r="BR1515" i="19"/>
  <c r="BR1516" i="19"/>
  <c r="BR1517" i="19"/>
  <c r="BR1518" i="19"/>
  <c r="BR1519" i="19"/>
  <c r="BR1520" i="19"/>
  <c r="BR1521" i="19"/>
  <c r="BR1522" i="19"/>
  <c r="BR1523" i="19"/>
  <c r="BR1524" i="19"/>
  <c r="BR1525" i="19"/>
  <c r="BR1526" i="19"/>
  <c r="BR1527" i="19"/>
  <c r="BR1528" i="19"/>
  <c r="BR1529" i="19"/>
  <c r="BR1530" i="19"/>
  <c r="BR1531" i="19"/>
  <c r="BR1532" i="19"/>
  <c r="BR1533" i="19"/>
  <c r="BR1534" i="19"/>
  <c r="BR1535" i="19"/>
  <c r="BR1536" i="19"/>
  <c r="BR1537" i="19"/>
  <c r="BR1538" i="19"/>
  <c r="BR1539" i="19"/>
  <c r="BR1540" i="19"/>
  <c r="BR1541" i="19"/>
  <c r="BR1542" i="19"/>
  <c r="BR1543" i="19"/>
  <c r="BR1544" i="19"/>
  <c r="BR1545" i="19"/>
  <c r="BR1546" i="19"/>
  <c r="BR1547" i="19"/>
  <c r="BR1548" i="19"/>
  <c r="BR1549" i="19"/>
  <c r="BR1550" i="19"/>
  <c r="BR1551" i="19"/>
  <c r="BR1552" i="19"/>
  <c r="BR1553" i="19"/>
  <c r="BR1554" i="19"/>
  <c r="BR1555" i="19"/>
  <c r="BR1556" i="19"/>
  <c r="BR1557" i="19"/>
  <c r="BR1558" i="19"/>
  <c r="BR1559" i="19"/>
  <c r="BR1560" i="19"/>
  <c r="BR1561" i="19"/>
  <c r="BR1562" i="19"/>
  <c r="BR1563" i="19"/>
  <c r="BR1564" i="19"/>
  <c r="BR1565" i="19"/>
  <c r="BR1566" i="19"/>
  <c r="BR1567" i="19"/>
  <c r="BR1568" i="19"/>
  <c r="BR1569" i="19"/>
  <c r="BR1570" i="19"/>
  <c r="BR1571" i="19"/>
  <c r="BR1572" i="19"/>
  <c r="BR1573" i="19"/>
  <c r="BR1574" i="19"/>
  <c r="BR1575" i="19"/>
  <c r="BR1576" i="19"/>
  <c r="BR1577" i="19"/>
  <c r="BR1578" i="19"/>
  <c r="BR1579" i="19"/>
  <c r="BR1580" i="19"/>
  <c r="BR1581" i="19"/>
  <c r="BR1582" i="19"/>
  <c r="BR1583" i="19"/>
  <c r="BR1584" i="19"/>
  <c r="BR1585" i="19"/>
  <c r="BR1586" i="19"/>
  <c r="BR1587" i="19"/>
  <c r="BR1588" i="19"/>
  <c r="BR1589" i="19"/>
  <c r="BR1590" i="19"/>
  <c r="BR1591" i="19"/>
  <c r="BR1592" i="19"/>
  <c r="BR1593" i="19"/>
  <c r="BR1594" i="19"/>
  <c r="BR1595" i="19"/>
  <c r="BR1596" i="19"/>
  <c r="BR1597" i="19"/>
  <c r="BR1598" i="19"/>
  <c r="BR1599" i="19"/>
  <c r="BR1600" i="19"/>
  <c r="BR1601" i="19"/>
  <c r="BR1602" i="19"/>
  <c r="BR1603" i="19"/>
  <c r="BR1604" i="19"/>
  <c r="BR1605" i="19"/>
  <c r="BR1606" i="19"/>
  <c r="BR1607" i="19"/>
  <c r="BR1608" i="19"/>
  <c r="BR1609" i="19"/>
  <c r="BR1610" i="19"/>
  <c r="BR1611" i="19"/>
  <c r="BR1612" i="19"/>
  <c r="BR1613" i="19"/>
  <c r="BR1614" i="19"/>
  <c r="BR1615" i="19"/>
  <c r="BR1616" i="19"/>
  <c r="BR1617" i="19"/>
  <c r="BR1618" i="19"/>
  <c r="BR1619" i="19"/>
  <c r="BR1620" i="19"/>
  <c r="BR1621" i="19"/>
  <c r="BR1622" i="19"/>
  <c r="BR1623" i="19"/>
  <c r="BR1624" i="19"/>
  <c r="BR1625" i="19"/>
  <c r="BR1626" i="19"/>
  <c r="BR1627" i="19"/>
  <c r="BR1628" i="19"/>
  <c r="BR1629" i="19"/>
  <c r="BR1630" i="19"/>
  <c r="BR1631" i="19"/>
  <c r="BR1632" i="19"/>
  <c r="BR1633" i="19"/>
  <c r="BR1634" i="19"/>
  <c r="BR1635" i="19"/>
  <c r="BR1636" i="19"/>
  <c r="BR1637" i="19"/>
  <c r="BR1638" i="19"/>
  <c r="BR1639" i="19"/>
  <c r="BR1640" i="19"/>
  <c r="BR1641" i="19"/>
  <c r="BR1642" i="19"/>
  <c r="BR1643" i="19"/>
  <c r="BR1644" i="19"/>
  <c r="BR1645" i="19"/>
  <c r="BR1646" i="19"/>
  <c r="BR1647" i="19"/>
  <c r="BR1648" i="19"/>
  <c r="BR1649" i="19"/>
  <c r="BR1650" i="19"/>
  <c r="BR1651" i="19"/>
  <c r="BR1652" i="19"/>
  <c r="BR1653" i="19"/>
  <c r="BR1654" i="19"/>
  <c r="BR1655" i="19"/>
  <c r="BR1656" i="19"/>
  <c r="BR1657" i="19"/>
  <c r="BR1658" i="19"/>
  <c r="BR1659" i="19"/>
  <c r="BR1660" i="19"/>
  <c r="BR1661" i="19"/>
  <c r="BR1662" i="19"/>
  <c r="BR1663" i="19"/>
  <c r="BR1664" i="19"/>
  <c r="BR1665" i="19"/>
  <c r="BR1666" i="19"/>
  <c r="BR1667" i="19"/>
  <c r="BR1668" i="19"/>
  <c r="BR1669" i="19"/>
  <c r="BR1670" i="19"/>
  <c r="BR1671" i="19"/>
  <c r="BR1672" i="19"/>
  <c r="BR1673" i="19"/>
  <c r="BR1674" i="19"/>
  <c r="BR1675" i="19"/>
  <c r="BR1676" i="19"/>
  <c r="BR1677" i="19"/>
  <c r="BR1678" i="19"/>
  <c r="BR1679" i="19"/>
  <c r="BR1680" i="19"/>
  <c r="BR1681" i="19"/>
  <c r="BR1682" i="19"/>
  <c r="BR1683" i="19"/>
  <c r="BR1684" i="19"/>
  <c r="BR1685" i="19"/>
  <c r="BR1686" i="19"/>
  <c r="BR1687" i="19"/>
  <c r="BR1688" i="19"/>
  <c r="BR1689" i="19"/>
  <c r="BR1690" i="19"/>
  <c r="BR1691" i="19"/>
  <c r="BR1692" i="19"/>
  <c r="BR1693" i="19"/>
  <c r="BR1694" i="19"/>
  <c r="BR1695" i="19"/>
  <c r="BR1696" i="19"/>
  <c r="BR1697" i="19"/>
  <c r="BR1698" i="19"/>
  <c r="BR1699" i="19"/>
  <c r="BR1700" i="19"/>
  <c r="BR1701" i="19"/>
  <c r="BR1702" i="19"/>
  <c r="BR1703" i="19"/>
  <c r="BR1704" i="19"/>
  <c r="BR1705" i="19"/>
  <c r="BR1706" i="19"/>
  <c r="BR1707" i="19"/>
  <c r="BR1708" i="19"/>
  <c r="BR1709" i="19"/>
  <c r="BR1710" i="19"/>
  <c r="BR1711" i="19"/>
  <c r="BR1712" i="19"/>
  <c r="BR1713" i="19"/>
  <c r="BR1714" i="19"/>
  <c r="BR1715" i="19"/>
  <c r="BR1716" i="19"/>
  <c r="BR1717" i="19"/>
  <c r="BR1718" i="19"/>
  <c r="BR1719" i="19"/>
  <c r="BR1720" i="19"/>
  <c r="BR1721" i="19"/>
  <c r="BR1722" i="19"/>
  <c r="BR1723" i="19"/>
  <c r="BR1724" i="19"/>
  <c r="BR1725" i="19"/>
  <c r="BR1726" i="19"/>
  <c r="BR1727" i="19"/>
  <c r="BR1728" i="19"/>
  <c r="BR1729" i="19"/>
  <c r="BR1730" i="19"/>
  <c r="BR1731" i="19"/>
  <c r="BR1732" i="19"/>
  <c r="BR1733" i="19"/>
  <c r="BR1734" i="19"/>
  <c r="BR1735" i="19"/>
  <c r="BR1736" i="19"/>
  <c r="BR1737" i="19"/>
  <c r="BR1738" i="19"/>
  <c r="BR1739" i="19"/>
  <c r="BR1740" i="19"/>
  <c r="BR1741" i="19"/>
  <c r="BR1742" i="19"/>
  <c r="BR1743" i="19"/>
  <c r="BR1744" i="19"/>
  <c r="BR1745" i="19"/>
  <c r="BR1746" i="19"/>
  <c r="BR1747" i="19"/>
  <c r="BR1748" i="19"/>
  <c r="BR1749" i="19"/>
  <c r="BR1750" i="19"/>
  <c r="BR1751" i="19"/>
  <c r="BR1752" i="19"/>
  <c r="BR1753" i="19"/>
  <c r="BR1754" i="19"/>
  <c r="BR1755" i="19"/>
  <c r="BR1756" i="19"/>
  <c r="BR1757" i="19"/>
  <c r="BR1758" i="19"/>
  <c r="BR1759" i="19"/>
  <c r="BR1760" i="19"/>
  <c r="BR1761" i="19"/>
  <c r="BR1762" i="19"/>
  <c r="BR1763" i="19"/>
  <c r="BR1764" i="19"/>
  <c r="BR1765" i="19"/>
  <c r="BR1766" i="19"/>
  <c r="BR1767" i="19"/>
  <c r="BR1768" i="19"/>
  <c r="BR1769" i="19"/>
  <c r="BR1770" i="19"/>
  <c r="BR1771" i="19"/>
  <c r="BR1772" i="19"/>
  <c r="BR1773" i="19"/>
  <c r="BR1774" i="19"/>
  <c r="BR1775" i="19"/>
  <c r="BR1776" i="19"/>
  <c r="BR1777" i="19"/>
  <c r="BR1778" i="19"/>
  <c r="BR1779" i="19"/>
  <c r="BR1780" i="19"/>
  <c r="BR1781" i="19"/>
  <c r="BR1782" i="19"/>
  <c r="BR1783" i="19"/>
  <c r="BR1784" i="19"/>
  <c r="BR1785" i="19"/>
  <c r="BR1786" i="19"/>
  <c r="BR1787" i="19"/>
  <c r="BR1788" i="19"/>
  <c r="BR1789" i="19"/>
  <c r="BR1790" i="19"/>
  <c r="BR1791" i="19"/>
  <c r="BR1792" i="19"/>
  <c r="BR1793" i="19"/>
  <c r="BR1794" i="19"/>
  <c r="BR1795" i="19"/>
  <c r="BR1796" i="19"/>
  <c r="BR1797" i="19"/>
  <c r="BR1798" i="19"/>
  <c r="BR1799" i="19"/>
  <c r="BR1800" i="19"/>
  <c r="BR1801" i="19"/>
  <c r="BR1802" i="19"/>
  <c r="BR1803" i="19"/>
  <c r="BR1804" i="19"/>
  <c r="BR1805" i="19"/>
  <c r="BR1806" i="19"/>
  <c r="BR1807" i="19"/>
  <c r="BR1808" i="19"/>
  <c r="BR1809" i="19"/>
  <c r="BR1810" i="19"/>
  <c r="BR1811" i="19"/>
  <c r="BR1812" i="19"/>
  <c r="BR1813" i="19"/>
  <c r="BR1814" i="19"/>
  <c r="BR1815" i="19"/>
  <c r="BR1816" i="19"/>
  <c r="BR1817" i="19"/>
  <c r="BR1818" i="19"/>
  <c r="BR1819" i="19"/>
  <c r="BR1820" i="19"/>
  <c r="BR1821" i="19"/>
  <c r="BR1822" i="19"/>
  <c r="BR1823" i="19"/>
  <c r="BR1824" i="19"/>
  <c r="BR1825" i="19"/>
  <c r="BR1826" i="19"/>
  <c r="BR1827" i="19"/>
  <c r="BR1828" i="19"/>
  <c r="BR1829" i="19"/>
  <c r="BR1830" i="19"/>
  <c r="BR1831" i="19"/>
  <c r="BR1832" i="19"/>
  <c r="BR1833" i="19"/>
  <c r="BR1834" i="19"/>
  <c r="BR1835" i="19"/>
  <c r="BR1836" i="19"/>
  <c r="BR1837" i="19"/>
  <c r="BR1838" i="19"/>
  <c r="BR1839" i="19"/>
  <c r="BR1840" i="19"/>
  <c r="BR1841" i="19"/>
  <c r="BR1842" i="19"/>
  <c r="BR1843" i="19"/>
  <c r="BR1844" i="19"/>
  <c r="BR1845" i="19"/>
  <c r="BR1846" i="19"/>
  <c r="BR1847" i="19"/>
  <c r="BR1848" i="19"/>
  <c r="BR1849" i="19"/>
  <c r="BR1850" i="19"/>
  <c r="BR1851" i="19"/>
  <c r="BR1852" i="19"/>
  <c r="BR1853" i="19"/>
  <c r="BR1854" i="19"/>
  <c r="BR1855" i="19"/>
  <c r="BR1856" i="19"/>
  <c r="BR1857" i="19"/>
  <c r="BR1858" i="19"/>
  <c r="BR1859" i="19"/>
  <c r="BR1860" i="19"/>
  <c r="BR1861" i="19"/>
  <c r="BR1862" i="19"/>
  <c r="BR1863" i="19"/>
  <c r="BR1864" i="19"/>
  <c r="BR1865" i="19"/>
  <c r="BR1866" i="19"/>
  <c r="BR1867" i="19"/>
  <c r="BR1868" i="19"/>
  <c r="BR1869" i="19"/>
  <c r="BR1870" i="19"/>
  <c r="BR1871" i="19"/>
  <c r="BR1872" i="19"/>
  <c r="BR1873" i="19"/>
  <c r="BR1874" i="19"/>
  <c r="BR1875" i="19"/>
  <c r="BR1876" i="19"/>
  <c r="BR1877" i="19"/>
  <c r="BR1878" i="19"/>
  <c r="BR1879" i="19"/>
  <c r="BR1880" i="19"/>
  <c r="BR1881" i="19"/>
  <c r="BR1882" i="19"/>
  <c r="BR1883" i="19"/>
  <c r="BR1884" i="19"/>
  <c r="BR1885" i="19"/>
  <c r="BR1886" i="19"/>
  <c r="BR1887" i="19"/>
  <c r="BR1888" i="19"/>
  <c r="BR1889" i="19"/>
  <c r="BR1890" i="19"/>
  <c r="BR1891" i="19"/>
  <c r="BR1892" i="19"/>
  <c r="BR1893" i="19"/>
  <c r="BR1894" i="19"/>
  <c r="BR1895" i="19"/>
  <c r="BR1896" i="19"/>
  <c r="BR1897" i="19"/>
  <c r="BR1898" i="19"/>
  <c r="BR1899" i="19"/>
  <c r="BR1900" i="19"/>
  <c r="BR1901" i="19"/>
  <c r="BR1902" i="19"/>
  <c r="BR1903" i="19"/>
  <c r="BR1904" i="19"/>
  <c r="BR1905" i="19"/>
  <c r="BR1906" i="19"/>
  <c r="BR1907" i="19"/>
  <c r="BR1908" i="19"/>
  <c r="BR1909" i="19"/>
  <c r="BR1910" i="19"/>
  <c r="BR1911" i="19"/>
  <c r="BR1912" i="19"/>
  <c r="BR1913" i="19"/>
  <c r="BR1914" i="19"/>
  <c r="BR1915" i="19"/>
  <c r="BR1916" i="19"/>
  <c r="BR1917" i="19"/>
  <c r="BR1918" i="19"/>
  <c r="BR1919" i="19"/>
  <c r="BR1920" i="19"/>
  <c r="BR1921" i="19"/>
  <c r="BR1922" i="19"/>
  <c r="BR1923" i="19"/>
  <c r="BR1924" i="19"/>
  <c r="BR1925" i="19"/>
  <c r="BR1926" i="19"/>
  <c r="BR1927" i="19"/>
  <c r="BR1928" i="19"/>
  <c r="BR1929" i="19"/>
  <c r="BR1930" i="19"/>
  <c r="BR1931" i="19"/>
  <c r="BR1932" i="19"/>
  <c r="BR1933" i="19"/>
  <c r="BR1934" i="19"/>
  <c r="BR1935" i="19"/>
  <c r="BR1936" i="19"/>
  <c r="BR1937" i="19"/>
  <c r="BR1938" i="19"/>
  <c r="BR1939" i="19"/>
  <c r="BR1940" i="19"/>
  <c r="BR1941" i="19"/>
  <c r="BR1942" i="19"/>
  <c r="BR1943" i="19"/>
  <c r="BR1944" i="19"/>
  <c r="BR1945" i="19"/>
  <c r="BR1946" i="19"/>
  <c r="BR1947" i="19"/>
  <c r="BR1948" i="19"/>
  <c r="BR1949" i="19"/>
  <c r="BR1950" i="19"/>
  <c r="BR1951" i="19"/>
  <c r="BR1952" i="19"/>
  <c r="BR1953" i="19"/>
  <c r="BR1954" i="19"/>
  <c r="BR1955" i="19"/>
  <c r="BR1956" i="19"/>
  <c r="BR1957" i="19"/>
  <c r="BR1958" i="19"/>
  <c r="BR1959" i="19"/>
  <c r="BR1960" i="19"/>
  <c r="BR1961" i="19"/>
  <c r="BR1962" i="19"/>
  <c r="BR1963" i="19"/>
  <c r="BR1964" i="19"/>
  <c r="BR1965" i="19"/>
  <c r="BR1966" i="19"/>
  <c r="BR1967" i="19"/>
  <c r="BR1968" i="19"/>
  <c r="BR1969" i="19"/>
  <c r="BR1970" i="19"/>
  <c r="BR1971" i="19"/>
  <c r="BR1972" i="19"/>
  <c r="BR1973" i="19"/>
  <c r="BR1974" i="19"/>
  <c r="BR1975" i="19"/>
  <c r="BR1976" i="19"/>
  <c r="BR1977" i="19"/>
  <c r="BR1978" i="19"/>
  <c r="BR1979" i="19"/>
  <c r="BR1980" i="19"/>
  <c r="BR1981" i="19"/>
  <c r="BR1982" i="19"/>
  <c r="BR1983" i="19"/>
  <c r="BR1984" i="19"/>
  <c r="BR1985" i="19"/>
  <c r="BR1986" i="19"/>
  <c r="BR1987" i="19"/>
  <c r="BR1988" i="19"/>
  <c r="BR1989" i="19"/>
  <c r="BR1990" i="19"/>
  <c r="BR1991" i="19"/>
  <c r="BR1992" i="19"/>
  <c r="BR1993" i="19"/>
  <c r="BR1994" i="19"/>
  <c r="BR1995" i="19"/>
  <c r="BR1996" i="19"/>
  <c r="BR1997" i="19"/>
  <c r="BR1998" i="19"/>
  <c r="BR1999" i="19"/>
  <c r="BR2000" i="19"/>
  <c r="BR2001" i="19"/>
  <c r="BR2002" i="19"/>
  <c r="BR2003" i="19"/>
  <c r="BR2004" i="19"/>
  <c r="BR2005" i="19"/>
  <c r="BR2006" i="19"/>
  <c r="BR2007" i="19"/>
  <c r="BR2008" i="19"/>
  <c r="BR2009" i="19"/>
  <c r="BR2010" i="19"/>
  <c r="BR2011" i="19"/>
  <c r="BR2012" i="19"/>
  <c r="BR2013" i="19"/>
  <c r="BR2014" i="19"/>
  <c r="BR2015" i="19"/>
  <c r="BR2016" i="19"/>
  <c r="BR2017" i="19"/>
  <c r="BR2018" i="19"/>
  <c r="BR2019" i="19"/>
  <c r="BR2020" i="19"/>
  <c r="BR2021" i="19"/>
  <c r="BR2022" i="19"/>
  <c r="BR2023" i="19"/>
  <c r="BR2024" i="19"/>
  <c r="BR2025" i="19"/>
  <c r="BR2026" i="19"/>
  <c r="BR2027" i="19"/>
  <c r="BR2028" i="19"/>
  <c r="BR2029" i="19"/>
  <c r="BR2030" i="19"/>
  <c r="BR2031" i="19"/>
  <c r="BR2032" i="19"/>
  <c r="BR2033" i="19"/>
  <c r="BR2034" i="19"/>
  <c r="BR2035" i="19"/>
  <c r="BR2036" i="19"/>
  <c r="BR2037" i="19"/>
  <c r="BR2038" i="19"/>
  <c r="BR2039" i="19"/>
  <c r="BR2040" i="19"/>
  <c r="BR2041" i="19"/>
  <c r="BR2042" i="19"/>
  <c r="BR2043" i="19"/>
  <c r="BR2044" i="19"/>
  <c r="BR2045" i="19"/>
  <c r="BR2046" i="19"/>
  <c r="BR2047" i="19"/>
  <c r="BR2048" i="19"/>
  <c r="BR2049" i="19"/>
  <c r="BR2050" i="19"/>
  <c r="BR2051" i="19"/>
  <c r="BR2052" i="19"/>
  <c r="BR2053" i="19"/>
  <c r="BR2054" i="19"/>
  <c r="BR2055" i="19"/>
  <c r="BR2056" i="19"/>
  <c r="BR2057" i="19"/>
  <c r="BR2058" i="19"/>
  <c r="BR2059" i="19"/>
  <c r="BR2060" i="19"/>
  <c r="BR2061" i="19"/>
  <c r="BR2062" i="19"/>
  <c r="BR2063" i="19"/>
  <c r="BR2064" i="19"/>
  <c r="BR2065" i="19"/>
  <c r="BR2066" i="19"/>
  <c r="BR2067" i="19"/>
  <c r="BR2068" i="19"/>
  <c r="BR2069" i="19"/>
  <c r="BR2070" i="19"/>
  <c r="BR2071" i="19"/>
  <c r="BR2072" i="19"/>
  <c r="BR2073" i="19"/>
  <c r="BR2074" i="19"/>
  <c r="BR2075" i="19"/>
  <c r="BR2076" i="19"/>
  <c r="BR2077" i="19"/>
  <c r="BR2078" i="19"/>
  <c r="BR2079" i="19"/>
  <c r="BR2080" i="19"/>
  <c r="BR2081" i="19"/>
  <c r="BR2082" i="19"/>
  <c r="BR2083" i="19"/>
  <c r="BR2084" i="19"/>
  <c r="BR2085" i="19"/>
  <c r="BR2086" i="19"/>
  <c r="BR2087" i="19"/>
  <c r="BR2088" i="19"/>
  <c r="BR2089" i="19"/>
  <c r="BR2090" i="19"/>
  <c r="BR2091" i="19"/>
  <c r="BR2092" i="19"/>
  <c r="BR2093" i="19"/>
  <c r="BR2094" i="19"/>
  <c r="BR2095" i="19"/>
  <c r="BR2096" i="19"/>
  <c r="BR2097" i="19"/>
  <c r="BR2098" i="19"/>
  <c r="BR2099" i="19"/>
  <c r="BR2100" i="19"/>
  <c r="BR2101" i="19"/>
  <c r="BR2102" i="19"/>
  <c r="BR2103" i="19"/>
  <c r="BR2104" i="19"/>
  <c r="BR2105" i="19"/>
  <c r="BR2106" i="19"/>
  <c r="BR2107" i="19"/>
  <c r="BR2108" i="19"/>
  <c r="BR2109" i="19"/>
  <c r="BR2110" i="19"/>
  <c r="BR2111" i="19"/>
  <c r="BR2112" i="19"/>
  <c r="BR2113" i="19"/>
  <c r="BR2114" i="19"/>
  <c r="BR2115" i="19"/>
  <c r="BR2116" i="19"/>
  <c r="BR2117" i="19"/>
  <c r="BR2118" i="19"/>
  <c r="BR2119" i="19"/>
  <c r="BR2120" i="19"/>
  <c r="BR2121" i="19"/>
  <c r="BR2122" i="19"/>
  <c r="BR2123" i="19"/>
  <c r="BR2124" i="19"/>
  <c r="BR2125" i="19"/>
  <c r="BR2126" i="19"/>
  <c r="BR2127" i="19"/>
  <c r="BR2128" i="19"/>
  <c r="BR2129" i="19"/>
  <c r="BR2130" i="19"/>
  <c r="BR2131" i="19"/>
  <c r="BR2132" i="19"/>
  <c r="BR2133" i="19"/>
  <c r="BR2134" i="19"/>
  <c r="BR2135" i="19"/>
  <c r="BR2136" i="19"/>
  <c r="BR2137" i="19"/>
  <c r="BR2138" i="19"/>
  <c r="BR2139" i="19"/>
  <c r="BR2140" i="19"/>
  <c r="BR2141" i="19"/>
  <c r="BR2142" i="19"/>
  <c r="BR2143" i="19"/>
  <c r="BR2144" i="19"/>
  <c r="BR2145" i="19"/>
  <c r="BR2146" i="19"/>
  <c r="BR2147" i="19"/>
  <c r="BR2148" i="19"/>
  <c r="BR2149" i="19"/>
  <c r="BR2150" i="19"/>
  <c r="BR2151" i="19"/>
  <c r="BR2152" i="19"/>
  <c r="BR2153" i="19"/>
  <c r="BR2154" i="19"/>
  <c r="BR2155" i="19"/>
  <c r="BR2156" i="19"/>
  <c r="BR2157" i="19"/>
  <c r="BR2158" i="19"/>
  <c r="BR2159" i="19"/>
  <c r="BR2160" i="19"/>
  <c r="BR2161" i="19"/>
  <c r="BR2162" i="19"/>
  <c r="BR2163" i="19"/>
  <c r="BR2164" i="19"/>
  <c r="BR2165" i="19"/>
  <c r="BR2166" i="19"/>
  <c r="BR2167" i="19"/>
  <c r="BR2168" i="19"/>
  <c r="BR2169" i="19"/>
  <c r="BR2170" i="19"/>
  <c r="BR2171" i="19"/>
  <c r="BR2172" i="19"/>
  <c r="BR2173" i="19"/>
  <c r="BR2174" i="19"/>
  <c r="BR2175" i="19"/>
  <c r="BR2176" i="19"/>
  <c r="BR2177" i="19"/>
  <c r="BR2178" i="19"/>
  <c r="BR2179" i="19"/>
  <c r="BR2180" i="19"/>
  <c r="BR2181" i="19"/>
  <c r="BR2182" i="19"/>
  <c r="BR2183" i="19"/>
  <c r="BR2184" i="19"/>
  <c r="BR2185" i="19"/>
  <c r="BR2186" i="19"/>
  <c r="BR2187" i="19"/>
  <c r="BR2188" i="19"/>
  <c r="BR2189" i="19"/>
  <c r="BR2190" i="19"/>
  <c r="BR2191" i="19"/>
  <c r="BR2192" i="19"/>
  <c r="BR2193" i="19"/>
  <c r="BR2194" i="19"/>
  <c r="BR2195" i="19"/>
  <c r="BR2196" i="19"/>
  <c r="BR2197" i="19"/>
  <c r="BR2198" i="19"/>
  <c r="BR2199" i="19"/>
  <c r="BR2200" i="19"/>
  <c r="BR2201" i="19"/>
  <c r="BR2202" i="19"/>
  <c r="BR2203" i="19"/>
  <c r="BR2204" i="19"/>
  <c r="BR2205" i="19"/>
  <c r="BR2206" i="19"/>
  <c r="BR2207" i="19"/>
  <c r="BR2208" i="19"/>
  <c r="BR2209" i="19"/>
  <c r="BR2210" i="19"/>
  <c r="BR2211" i="19"/>
  <c r="BR2212" i="19"/>
  <c r="BR2213" i="19"/>
  <c r="BR2214" i="19"/>
  <c r="BR2215" i="19"/>
  <c r="BR2216" i="19"/>
  <c r="BR2217" i="19"/>
  <c r="BR2218" i="19"/>
  <c r="BR2219" i="19"/>
  <c r="BR2220" i="19"/>
  <c r="BR2221" i="19"/>
  <c r="BR2222" i="19"/>
  <c r="BR2223" i="19"/>
  <c r="BR2224" i="19"/>
  <c r="BR2225" i="19"/>
  <c r="BR2226" i="19"/>
  <c r="BR2227" i="19"/>
  <c r="BR2228" i="19"/>
  <c r="BR2229" i="19"/>
  <c r="BR2230" i="19"/>
  <c r="BR2231" i="19"/>
  <c r="BR2232" i="19"/>
  <c r="BR2233" i="19"/>
  <c r="BR2234" i="19"/>
  <c r="BR2235" i="19"/>
  <c r="BR2236" i="19"/>
  <c r="BR2237" i="19"/>
  <c r="BR2238" i="19"/>
  <c r="BR2239" i="19"/>
  <c r="BR2240" i="19"/>
  <c r="BR2241" i="19"/>
  <c r="BR2242" i="19"/>
  <c r="BR2243" i="19"/>
  <c r="BR2244" i="19"/>
  <c r="BR2245" i="19"/>
  <c r="BR2246" i="19"/>
  <c r="BR2247" i="19"/>
  <c r="BR2248" i="19"/>
  <c r="BR2249" i="19"/>
  <c r="BR2250" i="19"/>
  <c r="BR2251" i="19"/>
  <c r="BR2252" i="19"/>
  <c r="BR2253" i="19"/>
  <c r="BR2254" i="19"/>
  <c r="BR2255" i="19"/>
  <c r="BR2256" i="19"/>
  <c r="BR2257" i="19"/>
  <c r="BR2258" i="19"/>
  <c r="BR2259" i="19"/>
  <c r="BR2260" i="19"/>
  <c r="BR2261" i="19"/>
  <c r="BR2262" i="19"/>
  <c r="BR2263" i="19"/>
  <c r="BR2264" i="19"/>
  <c r="BR2265" i="19"/>
  <c r="BR2266" i="19"/>
  <c r="BR2267" i="19"/>
  <c r="BR2268" i="19"/>
  <c r="BR2269" i="19"/>
  <c r="BR2270" i="19"/>
  <c r="BR2271" i="19"/>
  <c r="BR2272" i="19"/>
  <c r="BR2273" i="19"/>
  <c r="BR2274" i="19"/>
  <c r="BR2275" i="19"/>
  <c r="BR2276" i="19"/>
  <c r="BR2277" i="19"/>
  <c r="BR2278" i="19"/>
  <c r="BR2279" i="19"/>
  <c r="BR2280" i="19"/>
  <c r="BR2281" i="19"/>
  <c r="BR2282" i="19"/>
  <c r="BR2283" i="19"/>
  <c r="BR2284" i="19"/>
  <c r="BR2285" i="19"/>
  <c r="BR2286" i="19"/>
  <c r="BR2287" i="19"/>
  <c r="BR2288" i="19"/>
  <c r="BR2289" i="19"/>
  <c r="BR2290" i="19"/>
  <c r="BR2291" i="19"/>
  <c r="BR2292" i="19"/>
  <c r="BR2293" i="19"/>
  <c r="BR2294" i="19"/>
  <c r="BR2295" i="19"/>
  <c r="BR2296" i="19"/>
  <c r="BR2297" i="19"/>
  <c r="BR2298" i="19"/>
  <c r="BR2299" i="19"/>
  <c r="BR2300" i="19"/>
  <c r="BR2301" i="19"/>
  <c r="BR2302" i="19"/>
  <c r="BR2303" i="19"/>
  <c r="BR2304" i="19"/>
  <c r="BR2305" i="19"/>
  <c r="BR2306" i="19"/>
  <c r="BR2307" i="19"/>
  <c r="BR2308" i="19"/>
  <c r="BR2309" i="19"/>
  <c r="BR2310" i="19"/>
  <c r="BR2311" i="19"/>
  <c r="BR2312" i="19"/>
  <c r="BR2313" i="19"/>
  <c r="BR2314" i="19"/>
  <c r="BR2315" i="19"/>
  <c r="BR2316" i="19"/>
  <c r="BR2317" i="19"/>
  <c r="BR2318" i="19"/>
  <c r="BR2319" i="19"/>
  <c r="BR2320" i="19"/>
  <c r="BR2321" i="19"/>
  <c r="BR2322" i="19"/>
  <c r="BR2323" i="19"/>
  <c r="BR2324" i="19"/>
  <c r="BR2325" i="19"/>
  <c r="BR2326" i="19"/>
  <c r="BR2327" i="19"/>
  <c r="BR2328" i="19"/>
  <c r="BR2329" i="19"/>
  <c r="BR2330" i="19"/>
  <c r="BR2331" i="19"/>
  <c r="BR2332" i="19"/>
  <c r="BR2333" i="19"/>
  <c r="BR2334" i="19"/>
  <c r="BR2335" i="19"/>
  <c r="BR2336" i="19"/>
  <c r="BR2337" i="19"/>
  <c r="BR2338" i="19"/>
  <c r="BR2339" i="19"/>
  <c r="BR2340" i="19"/>
  <c r="BR2341" i="19"/>
  <c r="BR2342" i="19"/>
  <c r="BR2343" i="19"/>
  <c r="BR2344" i="19"/>
  <c r="BR2345" i="19"/>
  <c r="BR2346" i="19"/>
  <c r="BR2347" i="19"/>
  <c r="BR2348" i="19"/>
  <c r="BR2349" i="19"/>
  <c r="BR2350" i="19"/>
  <c r="BR2351" i="19"/>
  <c r="BR2352" i="19"/>
  <c r="BR2353" i="19"/>
  <c r="BR2354" i="19"/>
  <c r="BR2355" i="19"/>
  <c r="BR2356" i="19"/>
  <c r="BR2357" i="19"/>
  <c r="BR2358" i="19"/>
  <c r="BR2359" i="19"/>
  <c r="BR2360" i="19"/>
  <c r="BR2361" i="19"/>
  <c r="BR2362" i="19"/>
  <c r="BR2363" i="19"/>
  <c r="BR2364" i="19"/>
  <c r="BR2365" i="19"/>
  <c r="BR2366" i="19"/>
  <c r="BR2367" i="19"/>
  <c r="BR2368" i="19"/>
  <c r="BR2369" i="19"/>
  <c r="BR2370" i="19"/>
  <c r="BR2371" i="19"/>
  <c r="BR2372" i="19"/>
  <c r="BR2373" i="19"/>
  <c r="BR2374" i="19"/>
  <c r="BR2375" i="19"/>
  <c r="BR2376" i="19"/>
  <c r="BR2377" i="19"/>
  <c r="BR2378" i="19"/>
  <c r="BR2379" i="19"/>
  <c r="BR2380" i="19"/>
  <c r="BR2381" i="19"/>
  <c r="BR2382" i="19"/>
  <c r="BR2383" i="19"/>
  <c r="BR2384" i="19"/>
  <c r="BR2385" i="19"/>
  <c r="BR2386" i="19"/>
  <c r="BR2387" i="19"/>
  <c r="BR2388" i="19"/>
  <c r="BR2389" i="19"/>
  <c r="BR2390" i="19"/>
  <c r="BR2391" i="19"/>
  <c r="BR2392" i="19"/>
  <c r="BR2393" i="19"/>
  <c r="BR2394" i="19"/>
  <c r="BR2395" i="19"/>
  <c r="BR2396" i="19"/>
  <c r="BR2397" i="19"/>
  <c r="BR2398" i="19"/>
  <c r="BR2399" i="19"/>
  <c r="BR2400" i="19"/>
  <c r="BR2401" i="19"/>
  <c r="BR2402" i="19"/>
  <c r="BR2403" i="19"/>
  <c r="BR2404" i="19"/>
  <c r="BR2405" i="19"/>
  <c r="BR2406" i="19"/>
  <c r="BR2407" i="19"/>
  <c r="BR2408" i="19"/>
  <c r="BR2409" i="19"/>
  <c r="BR2410" i="19"/>
  <c r="BR2411" i="19"/>
  <c r="BR2412" i="19"/>
  <c r="BR2413" i="19"/>
  <c r="BR2414" i="19"/>
  <c r="BR2415" i="19"/>
  <c r="BR2416" i="19"/>
  <c r="BR2417" i="19"/>
  <c r="BR2418" i="19"/>
  <c r="BR2419" i="19"/>
  <c r="BR2420" i="19"/>
  <c r="BR2421" i="19"/>
  <c r="BR2422" i="19"/>
  <c r="BR2423" i="19"/>
  <c r="BR2424" i="19"/>
  <c r="BR2425" i="19"/>
  <c r="BR2426" i="19"/>
  <c r="BR2427" i="19"/>
  <c r="BR2428" i="19"/>
  <c r="BR2429" i="19"/>
  <c r="BR2430" i="19"/>
  <c r="BR2431" i="19"/>
  <c r="BR2432" i="19"/>
  <c r="BR2433" i="19"/>
  <c r="BR2434" i="19"/>
  <c r="BR2435" i="19"/>
  <c r="BR2436" i="19"/>
  <c r="BR2437" i="19"/>
  <c r="BR2438" i="19"/>
  <c r="BR2439" i="19"/>
  <c r="BR2440" i="19"/>
  <c r="BR2441" i="19"/>
  <c r="BR2442" i="19"/>
  <c r="BR2443" i="19"/>
  <c r="BR2444" i="19"/>
  <c r="BR2445" i="19"/>
  <c r="BR2446" i="19"/>
  <c r="BR2447" i="19"/>
  <c r="BR2448" i="19"/>
  <c r="BR2449" i="19"/>
  <c r="BR2450" i="19"/>
  <c r="BR2451" i="19"/>
  <c r="BR2452" i="19"/>
  <c r="BR2453" i="19"/>
  <c r="BR2454" i="19"/>
  <c r="BR2455" i="19"/>
  <c r="BR2456" i="19"/>
  <c r="BR2457" i="19"/>
  <c r="BR2458" i="19"/>
  <c r="BR2459" i="19"/>
  <c r="BR2460" i="19"/>
  <c r="BR2461" i="19"/>
  <c r="BR2462" i="19"/>
  <c r="BR2463" i="19"/>
  <c r="BR2464" i="19"/>
  <c r="BR2465" i="19"/>
  <c r="BR2466" i="19"/>
  <c r="BR2467" i="19"/>
  <c r="BR2468" i="19"/>
  <c r="BR2469" i="19"/>
  <c r="BR2470" i="19"/>
  <c r="BR2471" i="19"/>
  <c r="BR2472" i="19"/>
  <c r="BR2473" i="19"/>
  <c r="BR2474" i="19"/>
  <c r="BR2475" i="19"/>
  <c r="BR2476" i="19"/>
  <c r="BR2477" i="19"/>
  <c r="BR2478" i="19"/>
  <c r="BR2479" i="19"/>
  <c r="BR2480" i="19"/>
  <c r="BR2481" i="19"/>
  <c r="BR2482" i="19"/>
  <c r="BR2483" i="19"/>
  <c r="BR2484" i="19"/>
  <c r="BR2485" i="19"/>
  <c r="BR2486" i="19"/>
  <c r="BR2487" i="19"/>
  <c r="BR2488" i="19"/>
  <c r="BR2489" i="19"/>
  <c r="BR2490" i="19"/>
  <c r="BR2491" i="19"/>
  <c r="BR2492" i="19"/>
  <c r="BR2493" i="19"/>
  <c r="BR2494" i="19"/>
  <c r="BR2495" i="19"/>
  <c r="BR2496" i="19"/>
  <c r="BR2497" i="19"/>
  <c r="BR2498" i="19"/>
  <c r="BR2499" i="19"/>
  <c r="BR2500" i="19"/>
  <c r="BR2501" i="19"/>
  <c r="BR2502" i="19"/>
  <c r="BR2503" i="19"/>
  <c r="BR2504" i="19"/>
  <c r="BR2505" i="19"/>
  <c r="BR2506" i="19"/>
  <c r="BR2507" i="19"/>
  <c r="BR2508" i="19"/>
  <c r="BR2509" i="19"/>
  <c r="BR2510" i="19"/>
  <c r="BR2511" i="19"/>
  <c r="BR2512" i="19"/>
  <c r="BR2513" i="19"/>
  <c r="BR2514" i="19"/>
  <c r="BR2515" i="19"/>
  <c r="BR2516" i="19"/>
  <c r="BR2517" i="19"/>
  <c r="BR2518" i="19"/>
  <c r="BR2519" i="19"/>
  <c r="BR2520" i="19"/>
  <c r="BR2521" i="19"/>
  <c r="BR2522" i="19"/>
  <c r="BR2523" i="19"/>
  <c r="BR2524" i="19"/>
  <c r="BR2525" i="19"/>
  <c r="BR2526" i="19"/>
  <c r="BR2527" i="19"/>
  <c r="BR2528" i="19"/>
  <c r="BR2529" i="19"/>
  <c r="BR2530" i="19"/>
  <c r="BR2531" i="19"/>
  <c r="BR2532" i="19"/>
  <c r="BR2533" i="19"/>
  <c r="BR2534" i="19"/>
  <c r="BR2535" i="19"/>
  <c r="BR2536" i="19"/>
  <c r="BR2537" i="19"/>
  <c r="BR2538" i="19"/>
  <c r="BR2539" i="19"/>
  <c r="BR2540" i="19"/>
  <c r="BR2541" i="19"/>
  <c r="BR2542" i="19"/>
  <c r="BR2543" i="19"/>
  <c r="BR2544" i="19"/>
  <c r="BR2545" i="19"/>
  <c r="BR2546" i="19"/>
  <c r="BR2547" i="19"/>
  <c r="BR2548" i="19"/>
  <c r="BR2549" i="19"/>
  <c r="BR2550" i="19"/>
  <c r="BR2551" i="19"/>
  <c r="BR2552" i="19"/>
  <c r="BR2553" i="19"/>
  <c r="BR2554" i="19"/>
  <c r="BR2555" i="19"/>
  <c r="BR2556" i="19"/>
  <c r="BR2557" i="19"/>
  <c r="BR2558" i="19"/>
  <c r="BR2559" i="19"/>
  <c r="BR2560" i="19"/>
  <c r="BR2561" i="19"/>
  <c r="BR2562" i="19"/>
  <c r="BR2563" i="19"/>
  <c r="BR2564" i="19"/>
  <c r="BR2565" i="19"/>
  <c r="BR2566" i="19"/>
  <c r="BR2567" i="19"/>
  <c r="BR2568" i="19"/>
  <c r="BR2569" i="19"/>
  <c r="BR2570" i="19"/>
  <c r="BR2571" i="19"/>
  <c r="BR2572" i="19"/>
  <c r="BR2573" i="19"/>
  <c r="BR2574" i="19"/>
  <c r="BR2575" i="19"/>
  <c r="BR2576" i="19"/>
  <c r="BR2577" i="19"/>
  <c r="BR2578" i="19"/>
  <c r="BR2579" i="19"/>
  <c r="BR2580" i="19"/>
  <c r="BR2581" i="19"/>
  <c r="BR2582" i="19"/>
  <c r="BR2583" i="19"/>
  <c r="BR2584" i="19"/>
  <c r="BR2585" i="19"/>
  <c r="BR2586" i="19"/>
  <c r="BR2587" i="19"/>
  <c r="BR2588" i="19"/>
  <c r="BR2589" i="19"/>
  <c r="BR2590" i="19"/>
  <c r="BR2591" i="19"/>
  <c r="BR2592" i="19"/>
  <c r="BR2593" i="19"/>
  <c r="BR2594" i="19"/>
  <c r="BR2595" i="19"/>
  <c r="BR2596" i="19"/>
  <c r="BR2597" i="19"/>
  <c r="BR2598" i="19"/>
  <c r="BR2599" i="19"/>
  <c r="BR2600" i="19"/>
  <c r="BR2601" i="19"/>
  <c r="BR2602" i="19"/>
  <c r="BR2603" i="19"/>
  <c r="BR2604" i="19"/>
  <c r="BR2605" i="19"/>
  <c r="BR2606" i="19"/>
  <c r="BR2607" i="19"/>
  <c r="BR2608" i="19"/>
  <c r="BR2609" i="19"/>
  <c r="BR2610" i="19"/>
  <c r="BR2611" i="19"/>
  <c r="BR2612" i="19"/>
  <c r="BR2613" i="19"/>
  <c r="BR2614" i="19"/>
  <c r="BR2615" i="19"/>
  <c r="BR2616" i="19"/>
  <c r="BR2617" i="19"/>
  <c r="BR2618" i="19"/>
  <c r="BR2619" i="19"/>
  <c r="BR2620" i="19"/>
  <c r="BR2621" i="19"/>
  <c r="BR2622" i="19"/>
  <c r="BR2623" i="19"/>
  <c r="BR2624" i="19"/>
  <c r="BR2625" i="19"/>
  <c r="BR2626" i="19"/>
  <c r="BR2627" i="19"/>
  <c r="BR2628" i="19"/>
  <c r="BR2629" i="19"/>
  <c r="BR2630" i="19"/>
  <c r="BR2631" i="19"/>
  <c r="BR2632" i="19"/>
  <c r="BR2633" i="19"/>
  <c r="BR2634" i="19"/>
  <c r="BR2635" i="19"/>
  <c r="BR2636" i="19"/>
  <c r="BR2637" i="19"/>
  <c r="BR2638" i="19"/>
  <c r="BR2639" i="19"/>
  <c r="BR2640" i="19"/>
  <c r="BR2641" i="19"/>
  <c r="BR2642" i="19"/>
  <c r="BR2643" i="19"/>
  <c r="BR2644" i="19"/>
  <c r="BR2645" i="19"/>
  <c r="BR2646" i="19"/>
  <c r="BR2647" i="19"/>
  <c r="BR2648" i="19"/>
  <c r="BR2649" i="19"/>
  <c r="BR2650" i="19"/>
  <c r="BR2651" i="19"/>
  <c r="BR2652" i="19"/>
  <c r="BR2653" i="19"/>
  <c r="BR2654" i="19"/>
  <c r="BR2655" i="19"/>
  <c r="BR2656" i="19"/>
  <c r="BR2657" i="19"/>
  <c r="BR2658" i="19"/>
  <c r="BR2659" i="19"/>
  <c r="BR2660" i="19"/>
  <c r="BR2661" i="19"/>
  <c r="BR2662" i="19"/>
  <c r="BR2663" i="19"/>
  <c r="BR2664" i="19"/>
  <c r="BR2665" i="19"/>
  <c r="BR2666" i="19"/>
  <c r="BR2667" i="19"/>
  <c r="BR2668" i="19"/>
  <c r="BR2669" i="19"/>
  <c r="BR2670" i="19"/>
  <c r="BR2671" i="19"/>
  <c r="BR2672" i="19"/>
  <c r="BR2673" i="19"/>
  <c r="BR2674" i="19"/>
  <c r="BR2675" i="19"/>
  <c r="BR2676" i="19"/>
  <c r="BR2677" i="19"/>
  <c r="BR2678" i="19"/>
  <c r="BR2679" i="19"/>
  <c r="BR2680" i="19"/>
  <c r="BR2681" i="19"/>
  <c r="BR2682" i="19"/>
  <c r="BR2683" i="19"/>
  <c r="BR2684" i="19"/>
  <c r="BR2685" i="19"/>
  <c r="BR2686" i="19"/>
  <c r="BR2687" i="19"/>
  <c r="BR2688" i="19"/>
  <c r="BR2689" i="19"/>
  <c r="BR2690" i="19"/>
  <c r="BR2691" i="19"/>
  <c r="BR2692" i="19"/>
  <c r="BR2693" i="19"/>
  <c r="BR2694" i="19"/>
  <c r="BR2695" i="19"/>
  <c r="BR2696" i="19"/>
  <c r="BR2697" i="19"/>
  <c r="BR2698" i="19"/>
  <c r="BR2699" i="19"/>
  <c r="BR2700" i="19"/>
  <c r="BR2701" i="19"/>
  <c r="BR2702" i="19"/>
  <c r="BR2703" i="19"/>
  <c r="BR2704" i="19"/>
  <c r="BR2705" i="19"/>
  <c r="BR2706" i="19"/>
  <c r="BR2707" i="19"/>
  <c r="BR2708" i="19"/>
  <c r="BR2709" i="19"/>
  <c r="BR2710" i="19"/>
  <c r="BR2711" i="19"/>
  <c r="BR2712" i="19"/>
  <c r="BR2713" i="19"/>
  <c r="BR2714" i="19"/>
  <c r="BR2715" i="19"/>
  <c r="BR2716" i="19"/>
  <c r="BR2717" i="19"/>
  <c r="BR2718" i="19"/>
  <c r="BR2719" i="19"/>
  <c r="BR2720" i="19"/>
  <c r="BR2721" i="19"/>
  <c r="BR2722" i="19"/>
  <c r="BR2723" i="19"/>
  <c r="BR2724" i="19"/>
  <c r="BR2725" i="19"/>
  <c r="BR2726" i="19"/>
  <c r="BR2727" i="19"/>
  <c r="BR2728" i="19"/>
  <c r="BR2729" i="19"/>
  <c r="BR2730" i="19"/>
  <c r="BR2731" i="19"/>
  <c r="BR2732" i="19"/>
  <c r="BR2733" i="19"/>
  <c r="BR2734" i="19"/>
  <c r="BR2735" i="19"/>
  <c r="BR2736" i="19"/>
  <c r="BR2737" i="19"/>
  <c r="BR2738" i="19"/>
  <c r="BR2739" i="19"/>
  <c r="BR2740" i="19"/>
  <c r="BR2741" i="19"/>
  <c r="BR2742" i="19"/>
  <c r="BR2743" i="19"/>
  <c r="BR2744" i="19"/>
  <c r="BR2745" i="19"/>
  <c r="BR2746" i="19"/>
  <c r="BR2747" i="19"/>
  <c r="BR2748" i="19"/>
  <c r="BR2749" i="19"/>
  <c r="BR2750" i="19"/>
  <c r="BR2751" i="19"/>
  <c r="BR2752" i="19"/>
  <c r="BR2753" i="19"/>
  <c r="BR2754" i="19"/>
  <c r="BR2755" i="19"/>
  <c r="BR2756" i="19"/>
  <c r="BR2757" i="19"/>
  <c r="BR2758" i="19"/>
  <c r="BR2759" i="19"/>
  <c r="BR2760" i="19"/>
  <c r="BR2761" i="19"/>
  <c r="BR2762" i="19"/>
  <c r="BR2763" i="19"/>
  <c r="BR2764" i="19"/>
  <c r="BR2765" i="19"/>
  <c r="BR2766" i="19"/>
  <c r="BR2767" i="19"/>
  <c r="BR2768" i="19"/>
  <c r="BR2769" i="19"/>
  <c r="BR2770" i="19"/>
  <c r="BR2771" i="19"/>
  <c r="BR2772" i="19"/>
  <c r="BR2773" i="19"/>
  <c r="BR2774" i="19"/>
  <c r="BR2775" i="19"/>
  <c r="BR2776" i="19"/>
  <c r="BR2777" i="19"/>
  <c r="BR2778" i="19"/>
  <c r="BR2779" i="19"/>
  <c r="BR2780" i="19"/>
  <c r="BR2781" i="19"/>
  <c r="BR2782" i="19"/>
  <c r="BR2783" i="19"/>
  <c r="BR2784" i="19"/>
  <c r="BR2785" i="19"/>
  <c r="BR2786" i="19"/>
  <c r="BR2787" i="19"/>
  <c r="BR2788" i="19"/>
  <c r="BR2789" i="19"/>
  <c r="BR2790" i="19"/>
  <c r="BR2791" i="19"/>
  <c r="BR2792" i="19"/>
  <c r="BR2793" i="19"/>
  <c r="BR2794" i="19"/>
  <c r="BR2795" i="19"/>
  <c r="BR2796" i="19"/>
  <c r="BR2797" i="19"/>
  <c r="BR2798" i="19"/>
  <c r="BR2799" i="19"/>
  <c r="BR2800" i="19"/>
  <c r="BR2801" i="19"/>
  <c r="BR2802" i="19"/>
  <c r="BR2803" i="19"/>
  <c r="BR2804" i="19"/>
  <c r="BR2805" i="19"/>
  <c r="BR2806" i="19"/>
  <c r="BR2807" i="19"/>
  <c r="BR2808" i="19"/>
  <c r="BR2809" i="19"/>
  <c r="BR2810" i="19"/>
  <c r="BR2811" i="19"/>
  <c r="BR2812" i="19"/>
  <c r="BR2813" i="19"/>
  <c r="BR2814" i="19"/>
  <c r="BR2815" i="19"/>
  <c r="BR2816" i="19"/>
  <c r="BR2817" i="19"/>
  <c r="BR2818" i="19"/>
  <c r="BR2819" i="19"/>
  <c r="BR2820" i="19"/>
  <c r="BR2821" i="19"/>
  <c r="BR2822" i="19"/>
  <c r="BR2823" i="19"/>
  <c r="BR2824" i="19"/>
  <c r="BR2825" i="19"/>
  <c r="BR2826" i="19"/>
  <c r="BR2827" i="19"/>
  <c r="BR2828" i="19"/>
  <c r="BR2829" i="19"/>
  <c r="BR2830" i="19"/>
  <c r="BR2831" i="19"/>
  <c r="BR2832" i="19"/>
  <c r="BR2833" i="19"/>
  <c r="BR2834" i="19"/>
  <c r="BR2835" i="19"/>
  <c r="BR2836" i="19"/>
  <c r="BR2837" i="19"/>
  <c r="BR2838" i="19"/>
  <c r="BR2839" i="19"/>
  <c r="BR2840" i="19"/>
  <c r="BR2841" i="19"/>
  <c r="BR2842" i="19"/>
  <c r="BR2843" i="19"/>
  <c r="BR2844" i="19"/>
  <c r="BR2845" i="19"/>
  <c r="BR2846" i="19"/>
  <c r="BR2847" i="19"/>
  <c r="BR2848" i="19"/>
  <c r="BR2849" i="19"/>
  <c r="BR2850" i="19"/>
  <c r="BR2851" i="19"/>
  <c r="BR2852" i="19"/>
  <c r="BR2853" i="19"/>
  <c r="BR2854" i="19"/>
  <c r="BR2855" i="19"/>
  <c r="BR2856" i="19"/>
  <c r="BR2857" i="19"/>
  <c r="BR2858" i="19"/>
  <c r="BR2859" i="19"/>
  <c r="BR2860" i="19"/>
  <c r="BR2861" i="19"/>
  <c r="BR2862" i="19"/>
  <c r="BR2863" i="19"/>
  <c r="BR2864" i="19"/>
  <c r="BR2865" i="19"/>
  <c r="BR2866" i="19"/>
  <c r="BR2867" i="19"/>
  <c r="BR2868" i="19"/>
  <c r="BR2869" i="19"/>
  <c r="BR2870" i="19"/>
  <c r="BR2871" i="19"/>
  <c r="BR2872" i="19"/>
  <c r="BR2873" i="19"/>
  <c r="BR2874" i="19"/>
  <c r="BR2875" i="19"/>
  <c r="BR2876" i="19"/>
  <c r="BR2877" i="19"/>
  <c r="BR2878" i="19"/>
  <c r="BR2879" i="19"/>
  <c r="BR2880" i="19"/>
  <c r="BR2881" i="19"/>
  <c r="BR2882" i="19"/>
  <c r="BR2883" i="19"/>
  <c r="BR2884" i="19"/>
  <c r="BR2885" i="19"/>
  <c r="BR2886" i="19"/>
  <c r="BR2887" i="19"/>
  <c r="BR2888" i="19"/>
  <c r="BR2889" i="19"/>
  <c r="BR2890" i="19"/>
  <c r="BR2891" i="19"/>
  <c r="BR2892" i="19"/>
  <c r="BR2893" i="19"/>
  <c r="BR2894" i="19"/>
  <c r="BR2895" i="19"/>
  <c r="BR2896" i="19"/>
  <c r="BR2897" i="19"/>
  <c r="BR2898" i="19"/>
  <c r="BR2899" i="19"/>
  <c r="BR2900" i="19"/>
  <c r="BR2901" i="19"/>
  <c r="BR2902" i="19"/>
  <c r="BR2903" i="19"/>
  <c r="BR2904" i="19"/>
  <c r="BR2905" i="19"/>
  <c r="BR2906" i="19"/>
  <c r="BR2907" i="19"/>
  <c r="BR2908" i="19"/>
  <c r="BR2909" i="19"/>
  <c r="BR2910" i="19"/>
  <c r="BR2911" i="19"/>
  <c r="BR2912" i="19"/>
  <c r="BR2913" i="19"/>
  <c r="BR2914" i="19"/>
  <c r="BR2915" i="19"/>
  <c r="BR2916" i="19"/>
  <c r="BR2917" i="19"/>
  <c r="BR2918" i="19"/>
  <c r="BR2919" i="19"/>
  <c r="BR2920" i="19"/>
  <c r="BR2921" i="19"/>
  <c r="BR2922" i="19"/>
  <c r="BR2923" i="19"/>
  <c r="BR2924" i="19"/>
  <c r="BR2925" i="19"/>
  <c r="BR2926" i="19"/>
  <c r="BR2927" i="19"/>
  <c r="BR2928" i="19"/>
  <c r="BR2929" i="19"/>
  <c r="BR2930" i="19"/>
  <c r="BR2931" i="19"/>
  <c r="BR2932" i="19"/>
  <c r="BR2933" i="19"/>
  <c r="BR2934" i="19"/>
  <c r="BR2935" i="19"/>
  <c r="BR2936" i="19"/>
  <c r="BR2937" i="19"/>
  <c r="BR2938" i="19"/>
  <c r="BR2939" i="19"/>
  <c r="BR2940" i="19"/>
  <c r="BR2941" i="19"/>
  <c r="BR2942" i="19"/>
  <c r="BR2943" i="19"/>
  <c r="BR2944" i="19"/>
  <c r="BR2945" i="19"/>
  <c r="BR2946" i="19"/>
  <c r="BR2947" i="19"/>
  <c r="BR2948" i="19"/>
  <c r="BR2949" i="19"/>
  <c r="BR2950" i="19"/>
  <c r="BR2951" i="19"/>
  <c r="BR2952" i="19"/>
  <c r="BR2953" i="19"/>
  <c r="BR2954" i="19"/>
  <c r="BR2955" i="19"/>
  <c r="BR2956" i="19"/>
  <c r="BR2957" i="19"/>
  <c r="BR2958" i="19"/>
  <c r="BR2959" i="19"/>
  <c r="BR2960" i="19"/>
  <c r="BR2961" i="19"/>
  <c r="BR2962" i="19"/>
  <c r="BR2963" i="19"/>
  <c r="BR2964" i="19"/>
  <c r="BR2965" i="19"/>
  <c r="BR2966" i="19"/>
  <c r="BR2967" i="19"/>
  <c r="BR2968" i="19"/>
  <c r="BR2969" i="19"/>
  <c r="BR2970" i="19"/>
  <c r="BR2971" i="19"/>
  <c r="BR2972" i="19"/>
  <c r="BR2973" i="19"/>
  <c r="BR2974" i="19"/>
  <c r="BR2975" i="19"/>
  <c r="BR2976" i="19"/>
  <c r="BR2977" i="19"/>
  <c r="BR2978" i="19"/>
  <c r="BR2979" i="19"/>
  <c r="BR2980" i="19"/>
  <c r="BR2981" i="19"/>
  <c r="BR2982" i="19"/>
  <c r="BR2983" i="19"/>
  <c r="BR2984" i="19"/>
  <c r="BR2985" i="19"/>
  <c r="BR2986" i="19"/>
  <c r="BR2987" i="19"/>
  <c r="BR2988" i="19"/>
  <c r="BR2989" i="19"/>
  <c r="BR2990" i="19"/>
  <c r="BR2991" i="19"/>
  <c r="BR2992" i="19"/>
  <c r="BR2993" i="19"/>
  <c r="BR2994" i="19"/>
  <c r="BR2995" i="19"/>
  <c r="BR2996" i="19"/>
  <c r="BR2997" i="19"/>
  <c r="BR2998" i="19"/>
  <c r="BR2999" i="19"/>
  <c r="BR3000" i="19"/>
  <c r="BR3001" i="19"/>
  <c r="BR3002" i="19"/>
  <c r="BR3003" i="19"/>
  <c r="BR3004" i="19"/>
  <c r="BR3005" i="19"/>
  <c r="BR3006" i="19"/>
  <c r="BR3007" i="19"/>
  <c r="BR3008" i="19"/>
  <c r="BR3009" i="19"/>
  <c r="BR3010" i="19"/>
  <c r="BR3011" i="19"/>
  <c r="BR3012" i="19"/>
  <c r="BR3013" i="19"/>
  <c r="BR3014" i="19"/>
  <c r="BR3015" i="19"/>
  <c r="BR3016" i="19"/>
  <c r="BR3017" i="19"/>
  <c r="BR3018" i="19"/>
  <c r="BR3019" i="19"/>
  <c r="BR3020" i="19"/>
  <c r="BR3021" i="19"/>
  <c r="BR3022" i="19"/>
  <c r="BR3023" i="19"/>
  <c r="BR3024" i="19"/>
  <c r="BR3025" i="19"/>
  <c r="BR3026" i="19"/>
  <c r="BR3027" i="19"/>
  <c r="BR3028" i="19"/>
  <c r="BR3029" i="19"/>
  <c r="BR3030" i="19"/>
  <c r="BR3031" i="19"/>
  <c r="BR3032" i="19"/>
  <c r="BR3033" i="19"/>
  <c r="BR3034" i="19"/>
  <c r="BR3035" i="19"/>
  <c r="BR3036" i="19"/>
  <c r="BR3037" i="19"/>
  <c r="BR3038" i="19"/>
  <c r="BR3039" i="19"/>
  <c r="BR3040" i="19"/>
  <c r="BR3041" i="19"/>
  <c r="BR3042" i="19"/>
  <c r="BR3043" i="19"/>
  <c r="BR3044" i="19"/>
  <c r="BR3045" i="19"/>
  <c r="BR3046" i="19"/>
  <c r="BR3047" i="19"/>
  <c r="BR3048" i="19"/>
  <c r="BR3049" i="19"/>
  <c r="BR3050" i="19"/>
  <c r="BR3051" i="19"/>
  <c r="BR3052" i="19"/>
  <c r="BR3053" i="19"/>
  <c r="BR3054" i="19"/>
  <c r="BR3055" i="19"/>
  <c r="BR3056" i="19"/>
  <c r="BR3057" i="19"/>
  <c r="BR3058" i="19"/>
  <c r="BR3059" i="19"/>
  <c r="BR3060" i="19"/>
  <c r="BR3061" i="19"/>
  <c r="BR3062" i="19"/>
  <c r="BR3063" i="19"/>
  <c r="BR3064" i="19"/>
  <c r="BR3065" i="19"/>
  <c r="BR3066" i="19"/>
  <c r="BR3067" i="19"/>
  <c r="BR3068" i="19"/>
  <c r="BR3069" i="19"/>
  <c r="BR3070" i="19"/>
  <c r="BR3071" i="19"/>
  <c r="BR3072" i="19"/>
  <c r="BR3073" i="19"/>
  <c r="BR3074" i="19"/>
  <c r="BR3075" i="19"/>
  <c r="BR3076" i="19"/>
  <c r="BR3077" i="19"/>
  <c r="BR3078" i="19"/>
  <c r="BR3079" i="19"/>
  <c r="BR3080" i="19"/>
  <c r="BR3081" i="19"/>
  <c r="BR3082" i="19"/>
  <c r="BR3083" i="19"/>
  <c r="BR3084" i="19"/>
  <c r="BR3085" i="19"/>
  <c r="BR3086" i="19"/>
  <c r="BR3087" i="19"/>
  <c r="BR3088" i="19"/>
  <c r="BR3089" i="19"/>
  <c r="BR3090" i="19"/>
  <c r="BR3091" i="19"/>
  <c r="BR3092" i="19"/>
  <c r="BR3093" i="19"/>
  <c r="BR3094" i="19"/>
  <c r="BR3095" i="19"/>
  <c r="BR3096" i="19"/>
  <c r="BR3097" i="19"/>
  <c r="BR3098" i="19"/>
  <c r="BR3099" i="19"/>
  <c r="BR3100" i="19"/>
  <c r="BR3101" i="19"/>
  <c r="BR3102" i="19"/>
  <c r="BR3103" i="19"/>
  <c r="BR3104" i="19"/>
  <c r="BR3105" i="19"/>
  <c r="BR3106" i="19"/>
  <c r="BR3107" i="19"/>
  <c r="BR3108" i="19"/>
  <c r="BR3109" i="19"/>
  <c r="BR3110" i="19"/>
  <c r="BR3111" i="19"/>
  <c r="BR3112" i="19"/>
  <c r="BR3113" i="19"/>
  <c r="BR3114" i="19"/>
  <c r="BR3115" i="19"/>
  <c r="BR3116" i="19"/>
  <c r="BR3117" i="19"/>
  <c r="BR3118" i="19"/>
  <c r="BR3119" i="19"/>
  <c r="BR3120" i="19"/>
  <c r="BR3121" i="19"/>
  <c r="BR3122" i="19"/>
  <c r="BR3123" i="19"/>
  <c r="BR3124" i="19"/>
  <c r="BR3125" i="19"/>
  <c r="BR3126" i="19"/>
  <c r="BR3127" i="19"/>
  <c r="BR3128" i="19"/>
  <c r="BR3129" i="19"/>
  <c r="BR3130" i="19"/>
  <c r="BR3131" i="19"/>
  <c r="BR3132" i="19"/>
  <c r="BR3133" i="19"/>
  <c r="BR3134" i="19"/>
  <c r="BR3135" i="19"/>
  <c r="BR3136" i="19"/>
  <c r="BR3137" i="19"/>
  <c r="BR3138" i="19"/>
  <c r="BR3139" i="19"/>
  <c r="BR3140" i="19"/>
  <c r="BR3141" i="19"/>
  <c r="BR3142" i="19"/>
  <c r="BR3143" i="19"/>
  <c r="BR3144" i="19"/>
  <c r="BR3145" i="19"/>
  <c r="BR3146" i="19"/>
  <c r="BR3147" i="19"/>
  <c r="BR3148" i="19"/>
  <c r="BR3149" i="19"/>
  <c r="BR3150" i="19"/>
  <c r="BR3151" i="19"/>
  <c r="BR3152" i="19"/>
  <c r="BR3153" i="19"/>
  <c r="BR3154" i="19"/>
  <c r="BR3155" i="19"/>
  <c r="BR3156" i="19"/>
  <c r="BR3157" i="19"/>
  <c r="BR3158" i="19"/>
  <c r="BR3159" i="19"/>
  <c r="BR3160" i="19"/>
  <c r="BR3161" i="19"/>
  <c r="BR3162" i="19"/>
  <c r="BR3163" i="19"/>
  <c r="BR3164" i="19"/>
  <c r="BR3165" i="19"/>
  <c r="BR3166" i="19"/>
  <c r="BR3167" i="19"/>
  <c r="BR3168" i="19"/>
  <c r="BR3169" i="19"/>
  <c r="BR3170" i="19"/>
  <c r="BR3171" i="19"/>
  <c r="BR3172" i="19"/>
  <c r="BR3173" i="19"/>
  <c r="BR3174" i="19"/>
  <c r="BR3175" i="19"/>
  <c r="BR3176" i="19"/>
  <c r="BR3177" i="19"/>
  <c r="BR3178" i="19"/>
  <c r="BR3179" i="19"/>
  <c r="BR3180" i="19"/>
  <c r="BR3181" i="19"/>
  <c r="BR3182" i="19"/>
  <c r="BR3183" i="19"/>
  <c r="BR3184" i="19"/>
  <c r="BR3185" i="19"/>
  <c r="BR3186" i="19"/>
  <c r="BR3187" i="19"/>
  <c r="BR3188" i="19"/>
  <c r="BR3189" i="19"/>
  <c r="BR3190" i="19"/>
  <c r="BR3191" i="19"/>
  <c r="BR3192" i="19"/>
  <c r="BR3193" i="19"/>
  <c r="BR3194" i="19"/>
  <c r="BR3195" i="19"/>
  <c r="BR3196" i="19"/>
  <c r="BR3197" i="19"/>
  <c r="BR3198" i="19"/>
  <c r="BR3199" i="19"/>
  <c r="BR3200" i="19"/>
  <c r="BR3201" i="19"/>
  <c r="BR3202" i="19"/>
  <c r="BR3203" i="19"/>
  <c r="BR3204" i="19"/>
  <c r="BR3205" i="19"/>
  <c r="BR3206" i="19"/>
  <c r="BR3207" i="19"/>
  <c r="BR3208" i="19"/>
  <c r="BR3209" i="19"/>
  <c r="BR3210" i="19"/>
  <c r="BR3211" i="19"/>
  <c r="BR3212" i="19"/>
  <c r="BR3213" i="19"/>
  <c r="BR3214" i="19"/>
  <c r="BR3215" i="19"/>
  <c r="BR3216" i="19"/>
  <c r="BR3217" i="19"/>
  <c r="BR3218" i="19"/>
  <c r="BR3219" i="19"/>
  <c r="BR3220" i="19"/>
  <c r="BR3221" i="19"/>
  <c r="BR3222" i="19"/>
  <c r="BR3223" i="19"/>
  <c r="BR3224" i="19"/>
  <c r="BR3225" i="19"/>
  <c r="BR3226" i="19"/>
  <c r="BR3227" i="19"/>
  <c r="BR3228" i="19"/>
  <c r="BR3229" i="19"/>
  <c r="BR3230" i="19"/>
  <c r="BR3231" i="19"/>
  <c r="BR3232" i="19"/>
  <c r="BR3233" i="19"/>
  <c r="BR3234" i="19"/>
  <c r="BR3235" i="19"/>
  <c r="BR3236" i="19"/>
  <c r="BR3237" i="19"/>
  <c r="BR3238" i="19"/>
  <c r="BR3239" i="19"/>
  <c r="BR3240" i="19"/>
  <c r="BR3241" i="19"/>
  <c r="BR3242" i="19"/>
  <c r="BR3243" i="19"/>
  <c r="BR3244" i="19"/>
  <c r="BR3245" i="19"/>
  <c r="BR3246" i="19"/>
  <c r="BR3247" i="19"/>
  <c r="BR3248" i="19"/>
  <c r="BR3249" i="19"/>
  <c r="BR3250" i="19"/>
  <c r="BR3251" i="19"/>
  <c r="BR3252" i="19"/>
  <c r="BR3253" i="19"/>
  <c r="BR3254" i="19"/>
  <c r="BR3255" i="19"/>
  <c r="BR3256" i="19"/>
  <c r="BR3257" i="19"/>
  <c r="BR3258" i="19"/>
  <c r="BR3259" i="19"/>
  <c r="BR3260" i="19"/>
  <c r="BR3261" i="19"/>
  <c r="BR3262" i="19"/>
  <c r="BR3263" i="19"/>
  <c r="BR3264" i="19"/>
  <c r="BR3265" i="19"/>
  <c r="BR3266" i="19"/>
  <c r="BR3267" i="19"/>
  <c r="BR3268" i="19"/>
  <c r="BR3269" i="19"/>
  <c r="BR3270" i="19"/>
  <c r="BR3271" i="19"/>
  <c r="BR3272" i="19"/>
  <c r="BR3273" i="19"/>
  <c r="BR3274" i="19"/>
  <c r="BR3275" i="19"/>
  <c r="BR3276" i="19"/>
  <c r="BR3277" i="19"/>
  <c r="BR3278" i="19"/>
  <c r="BR3279" i="19"/>
  <c r="BR3280" i="19"/>
  <c r="BR3281" i="19"/>
  <c r="BR3282" i="19"/>
  <c r="BR3283" i="19"/>
  <c r="BR3284" i="19"/>
  <c r="BR3285" i="19"/>
  <c r="BR3286" i="19"/>
  <c r="BR3287" i="19"/>
  <c r="BR3288" i="19"/>
  <c r="BR3289" i="19"/>
  <c r="BR3290" i="19"/>
  <c r="BR3291" i="19"/>
  <c r="BR3292" i="19"/>
  <c r="BR3293" i="19"/>
  <c r="BR3294" i="19"/>
  <c r="BR3295" i="19"/>
  <c r="BR3296" i="19"/>
  <c r="BR3297" i="19"/>
  <c r="BR3298" i="19"/>
  <c r="BR3299" i="19"/>
  <c r="BR3300" i="19"/>
  <c r="BR3301" i="19"/>
  <c r="BR3302" i="19"/>
  <c r="BR3303" i="19"/>
  <c r="BR3304" i="19"/>
  <c r="BR3305" i="19"/>
  <c r="BR3306" i="19"/>
  <c r="BR3307" i="19"/>
  <c r="BR3308" i="19"/>
  <c r="BR3309" i="19"/>
  <c r="BR3310" i="19"/>
  <c r="BR3311" i="19"/>
  <c r="BR3312" i="19"/>
  <c r="BR3313" i="19"/>
  <c r="BR3314" i="19"/>
  <c r="BR3315" i="19"/>
  <c r="BR3316" i="19"/>
  <c r="BR3317" i="19"/>
  <c r="BR3318" i="19"/>
  <c r="BR3319" i="19"/>
  <c r="BR3320" i="19"/>
  <c r="BR3321" i="19"/>
  <c r="BR3322" i="19"/>
  <c r="BR3323" i="19"/>
  <c r="BR3324" i="19"/>
  <c r="BR3325" i="19"/>
  <c r="BR3326" i="19"/>
  <c r="BR3327" i="19"/>
  <c r="BR3328" i="19"/>
  <c r="BR3329" i="19"/>
  <c r="BR3330" i="19"/>
  <c r="BR3331" i="19"/>
  <c r="BR3332" i="19"/>
  <c r="BR3333" i="19"/>
  <c r="BR3334" i="19"/>
  <c r="BR3335" i="19"/>
  <c r="BR3336" i="19"/>
  <c r="BR3337" i="19"/>
  <c r="BR3338" i="19"/>
  <c r="BR3339" i="19"/>
  <c r="BR3340" i="19"/>
  <c r="BR3341" i="19"/>
  <c r="BR3342" i="19"/>
  <c r="BR3343" i="19"/>
  <c r="BR3344" i="19"/>
  <c r="BR3345" i="19"/>
  <c r="BR3346" i="19"/>
  <c r="BR3347" i="19"/>
  <c r="BR3348" i="19"/>
  <c r="BR3349" i="19"/>
  <c r="BR3350" i="19"/>
  <c r="BR3351" i="19"/>
  <c r="BR3352" i="19"/>
  <c r="BR3353" i="19"/>
  <c r="BR3354" i="19"/>
  <c r="BR3355" i="19"/>
  <c r="BR3356" i="19"/>
  <c r="BR3357" i="19"/>
  <c r="BR3358" i="19"/>
  <c r="BR3359" i="19"/>
  <c r="BR3360" i="19"/>
  <c r="BR3361" i="19"/>
  <c r="BR3362" i="19"/>
  <c r="BR3363" i="19"/>
  <c r="BR3364" i="19"/>
  <c r="BR3365" i="19"/>
  <c r="BR3366" i="19"/>
  <c r="BR3367" i="19"/>
  <c r="BR3368" i="19"/>
  <c r="BR3369" i="19"/>
  <c r="BR3370" i="19"/>
  <c r="BR3371" i="19"/>
  <c r="BR3372" i="19"/>
  <c r="BR3373" i="19"/>
  <c r="BR3374" i="19"/>
  <c r="BR3375" i="19"/>
  <c r="BR3376" i="19"/>
  <c r="BR3377" i="19"/>
  <c r="BR3378" i="19"/>
  <c r="BR3379" i="19"/>
  <c r="BR3380" i="19"/>
  <c r="BR3381" i="19"/>
  <c r="BR3382" i="19"/>
  <c r="BR3383" i="19"/>
  <c r="BR3384" i="19"/>
  <c r="BR3385" i="19"/>
  <c r="BR3386" i="19"/>
  <c r="BR3387" i="19"/>
  <c r="BR3388" i="19"/>
  <c r="BR3389" i="19"/>
  <c r="BR3390" i="19"/>
  <c r="BR3391" i="19"/>
  <c r="BR3392" i="19"/>
  <c r="BR3393" i="19"/>
  <c r="BR3394" i="19"/>
  <c r="BR3395" i="19"/>
  <c r="BR3396" i="19"/>
  <c r="BR3397" i="19"/>
  <c r="BR3398" i="19"/>
  <c r="BR3399" i="19"/>
  <c r="BR3400" i="19"/>
  <c r="BR3401" i="19"/>
  <c r="BR3402" i="19"/>
  <c r="BR3403" i="19"/>
  <c r="BR3404" i="19"/>
  <c r="BR3405" i="19"/>
  <c r="BR3406" i="19"/>
  <c r="BR3407" i="19"/>
  <c r="BR3408" i="19"/>
  <c r="BR3409" i="19"/>
  <c r="BR3410" i="19"/>
  <c r="BR3411" i="19"/>
  <c r="BR3412" i="19"/>
  <c r="BR3413" i="19"/>
  <c r="BR3414" i="19"/>
  <c r="BR3415" i="19"/>
  <c r="BR3416" i="19"/>
  <c r="BR3417" i="19"/>
  <c r="BR3418" i="19"/>
  <c r="BR3419" i="19"/>
  <c r="BR3420" i="19"/>
  <c r="BR3421" i="19"/>
  <c r="BR3422" i="19"/>
  <c r="BR3423" i="19"/>
  <c r="BR3424" i="19"/>
  <c r="BR3425" i="19"/>
  <c r="BR3426" i="19"/>
  <c r="BR3427" i="19"/>
  <c r="BR3428" i="19"/>
  <c r="BR3429" i="19"/>
  <c r="BR3430" i="19"/>
  <c r="BR3431" i="19"/>
  <c r="BR3432" i="19"/>
  <c r="BR3433" i="19"/>
  <c r="BR3434" i="19"/>
  <c r="BR3435" i="19"/>
  <c r="BR3436" i="19"/>
  <c r="BR3437" i="19"/>
  <c r="BR3438" i="19"/>
  <c r="BR3439" i="19"/>
  <c r="BR3440" i="19"/>
  <c r="BR3441" i="19"/>
  <c r="BR3442" i="19"/>
  <c r="BR3443" i="19"/>
  <c r="BR3444" i="19"/>
  <c r="BR3445" i="19"/>
  <c r="BR3446" i="19"/>
  <c r="BR3447" i="19"/>
  <c r="BR3448" i="19"/>
  <c r="BR3449" i="19"/>
  <c r="BR3450" i="19"/>
  <c r="BR3451" i="19"/>
  <c r="BR3452" i="19"/>
  <c r="BR3453" i="19"/>
  <c r="BR3454" i="19"/>
  <c r="BR3455" i="19"/>
  <c r="BR3456" i="19"/>
  <c r="BR3457" i="19"/>
  <c r="BR3458" i="19"/>
  <c r="BR3459" i="19"/>
  <c r="BR3460" i="19"/>
  <c r="BR3461" i="19"/>
  <c r="BR3462" i="19"/>
  <c r="BR3463" i="19"/>
  <c r="BR3464" i="19"/>
  <c r="BR3465" i="19"/>
  <c r="BR3466" i="19"/>
  <c r="BR3467" i="19"/>
  <c r="BR3468" i="19"/>
  <c r="BR3469" i="19"/>
  <c r="BR3470" i="19"/>
  <c r="BR3471" i="19"/>
  <c r="BR3472" i="19"/>
  <c r="BR3473" i="19"/>
  <c r="BR3474" i="19"/>
  <c r="BR3475" i="19"/>
  <c r="BR3476" i="19"/>
  <c r="BR3477" i="19"/>
  <c r="BR3478" i="19"/>
  <c r="BR3479" i="19"/>
  <c r="BR3480" i="19"/>
  <c r="BR3481" i="19"/>
  <c r="BR3482" i="19"/>
  <c r="BR3483" i="19"/>
  <c r="BR3484" i="19"/>
  <c r="BR3485" i="19"/>
  <c r="BR3486" i="19"/>
  <c r="BR3487" i="19"/>
  <c r="BR3488" i="19"/>
  <c r="BR3489" i="19"/>
  <c r="BR3490" i="19"/>
  <c r="BR3491" i="19"/>
  <c r="BR3492" i="19"/>
  <c r="BR3493" i="19"/>
  <c r="BR3494" i="19"/>
  <c r="BR3495" i="19"/>
  <c r="BR3496" i="19"/>
  <c r="BR3497" i="19"/>
  <c r="BR3498" i="19"/>
  <c r="BR3499" i="19"/>
  <c r="BR3500" i="19"/>
  <c r="BR3501" i="19"/>
  <c r="BR3502" i="19"/>
  <c r="BR3503" i="19"/>
  <c r="BR3504" i="19"/>
  <c r="BR3505" i="19"/>
  <c r="BR3506" i="19"/>
  <c r="BR3507" i="19"/>
  <c r="BR3508" i="19"/>
  <c r="BR3509" i="19"/>
  <c r="BR3510" i="19"/>
  <c r="BR3511" i="19"/>
  <c r="BR3512" i="19"/>
  <c r="BR3513" i="19"/>
  <c r="BR3514" i="19"/>
  <c r="BR3515" i="19"/>
  <c r="BR3516" i="19"/>
  <c r="BR3517" i="19"/>
  <c r="BR3518" i="19"/>
  <c r="BR3519" i="19"/>
  <c r="BR3520" i="19"/>
  <c r="BR3521" i="19"/>
  <c r="BR3522" i="19"/>
  <c r="BR3523" i="19"/>
  <c r="BR3524" i="19"/>
  <c r="BR3525" i="19"/>
  <c r="BR3526" i="19"/>
  <c r="BR3527" i="19"/>
  <c r="BR3528" i="19"/>
  <c r="BR3529" i="19"/>
  <c r="BR3530" i="19"/>
  <c r="BR3531" i="19"/>
  <c r="BR3532" i="19"/>
  <c r="BR3533" i="19"/>
  <c r="BR3534" i="19"/>
  <c r="BR3535" i="19"/>
  <c r="BR3536" i="19"/>
  <c r="BR3537" i="19"/>
  <c r="BR3538" i="19"/>
  <c r="BR3539" i="19"/>
  <c r="BR3540" i="19"/>
  <c r="BR3541" i="19"/>
  <c r="BR3542" i="19"/>
  <c r="BR3543" i="19"/>
  <c r="BR3544" i="19"/>
  <c r="BR3545" i="19"/>
  <c r="BR3546" i="19"/>
  <c r="BR3547" i="19"/>
  <c r="BR3548" i="19"/>
  <c r="BR3549" i="19"/>
  <c r="BR3550" i="19"/>
  <c r="BR3551" i="19"/>
  <c r="BR3552" i="19"/>
  <c r="BR3553" i="19"/>
  <c r="BR3554" i="19"/>
  <c r="BR3555" i="19"/>
  <c r="BR3556" i="19"/>
  <c r="BR3557" i="19"/>
  <c r="BR3558" i="19"/>
  <c r="BR3559" i="19"/>
  <c r="BR3560" i="19"/>
  <c r="BR3561" i="19"/>
  <c r="BR3562" i="19"/>
  <c r="BR3563" i="19"/>
  <c r="BR3564" i="19"/>
  <c r="BR3565" i="19"/>
  <c r="BR3566" i="19"/>
  <c r="BR3567" i="19"/>
  <c r="BR3568" i="19"/>
  <c r="BR3569" i="19"/>
  <c r="BR3570" i="19"/>
  <c r="BR3571" i="19"/>
  <c r="BR3572" i="19"/>
  <c r="BR3573" i="19"/>
  <c r="BR3574" i="19"/>
  <c r="BR3575" i="19"/>
  <c r="BR3576" i="19"/>
  <c r="BR3577" i="19"/>
  <c r="BR3578" i="19"/>
  <c r="BR3579" i="19"/>
  <c r="BR3580" i="19"/>
  <c r="BR3581" i="19"/>
  <c r="BR3582" i="19"/>
  <c r="BR3583" i="19"/>
  <c r="BR3584" i="19"/>
  <c r="BR3585" i="19"/>
  <c r="BR3586" i="19"/>
  <c r="BR3587" i="19"/>
  <c r="BR3588" i="19"/>
  <c r="BR3589" i="19"/>
  <c r="BR3590" i="19"/>
  <c r="BR3591" i="19"/>
  <c r="BR3592" i="19"/>
  <c r="BR3593" i="19"/>
  <c r="BR3594" i="19"/>
  <c r="BR3595" i="19"/>
  <c r="BR3596" i="19"/>
  <c r="BR3597" i="19"/>
  <c r="BR3598" i="19"/>
  <c r="BR3599" i="19"/>
  <c r="BR3600" i="19"/>
  <c r="BR3601" i="19"/>
  <c r="BR3602" i="19"/>
  <c r="BR3603" i="19"/>
  <c r="BR3604" i="19"/>
  <c r="BR3605" i="19"/>
  <c r="BR3606" i="19"/>
  <c r="BR3607" i="19"/>
  <c r="BR3608" i="19"/>
  <c r="BR3609" i="19"/>
  <c r="BR3610" i="19"/>
  <c r="BR3611" i="19"/>
  <c r="BR3612" i="19"/>
  <c r="BR3613" i="19"/>
  <c r="BR3614" i="19"/>
  <c r="BR3615" i="19"/>
  <c r="BR3616" i="19"/>
  <c r="BR3617" i="19"/>
  <c r="BR3618" i="19"/>
  <c r="BR3619" i="19"/>
  <c r="BR3620" i="19"/>
  <c r="BR3621" i="19"/>
  <c r="BR3622" i="19"/>
  <c r="BR3623" i="19"/>
  <c r="BR3624" i="19"/>
  <c r="BR3625" i="19"/>
  <c r="BR3626" i="19"/>
  <c r="BR3627" i="19"/>
  <c r="BR3628" i="19"/>
  <c r="BR3629" i="19"/>
  <c r="BR3630" i="19"/>
  <c r="BR3631" i="19"/>
  <c r="BR3632" i="19"/>
  <c r="BR3633" i="19"/>
  <c r="BR3634" i="19"/>
  <c r="BR3635" i="19"/>
  <c r="BR3636" i="19"/>
  <c r="BR3637" i="19"/>
  <c r="BR3638" i="19"/>
  <c r="BR3639" i="19"/>
  <c r="BR3640" i="19"/>
  <c r="BR3641" i="19"/>
  <c r="BR3642" i="19"/>
  <c r="BR3643" i="19"/>
  <c r="BR3644" i="19"/>
  <c r="BR3645" i="19"/>
  <c r="BR3646" i="19"/>
  <c r="BR3647" i="19"/>
  <c r="BR3648" i="19"/>
  <c r="BR3649" i="19"/>
  <c r="BR3650" i="19"/>
  <c r="BR3651" i="19"/>
  <c r="BR3652" i="19"/>
  <c r="BR3653" i="19"/>
  <c r="BR3654" i="19"/>
  <c r="BR3655" i="19"/>
  <c r="BR3656" i="19"/>
  <c r="BR3657" i="19"/>
  <c r="BR3658" i="19"/>
  <c r="BR3659" i="19"/>
  <c r="BR3660" i="19"/>
  <c r="BR3661" i="19"/>
  <c r="BR3662" i="19"/>
  <c r="BR3663" i="19"/>
  <c r="BR3664" i="19"/>
  <c r="BR3665" i="19"/>
  <c r="BR3666" i="19"/>
  <c r="BR3667" i="19"/>
  <c r="BR3668" i="19"/>
  <c r="BR3669" i="19"/>
  <c r="BR3670" i="19"/>
  <c r="BR3671" i="19"/>
  <c r="BR3672" i="19"/>
  <c r="BR3673" i="19"/>
  <c r="BR3674" i="19"/>
  <c r="BR3675" i="19"/>
  <c r="BR3676" i="19"/>
  <c r="BR3677" i="19"/>
  <c r="BR3678" i="19"/>
  <c r="BR3679" i="19"/>
  <c r="BR3680" i="19"/>
  <c r="BR3681" i="19"/>
  <c r="BR3682" i="19"/>
  <c r="BR3683" i="19"/>
  <c r="BR3684" i="19"/>
  <c r="BR3685" i="19"/>
  <c r="BR3686" i="19"/>
  <c r="BR3687" i="19"/>
  <c r="BR3688" i="19"/>
  <c r="BR3689" i="19"/>
  <c r="BR3690" i="19"/>
  <c r="BR3691" i="19"/>
  <c r="BR3692" i="19"/>
  <c r="BR3693" i="19"/>
  <c r="BR3694" i="19"/>
  <c r="BR3695" i="19"/>
  <c r="BR3696" i="19"/>
  <c r="BR3697" i="19"/>
  <c r="BR3698" i="19"/>
  <c r="BR3699" i="19"/>
  <c r="BR3700" i="19"/>
  <c r="BR3701" i="19"/>
  <c r="BR3702" i="19"/>
  <c r="BR3703" i="19"/>
  <c r="BR3704" i="19"/>
  <c r="BR3705" i="19"/>
  <c r="BR3706" i="19"/>
  <c r="BR3707" i="19"/>
  <c r="BR3708" i="19"/>
  <c r="BR3709" i="19"/>
  <c r="BR3710" i="19"/>
  <c r="BR3711" i="19"/>
  <c r="BR3712" i="19"/>
  <c r="BR3713" i="19"/>
  <c r="BR3714" i="19"/>
  <c r="BR3715" i="19"/>
  <c r="BR3716" i="19"/>
  <c r="BR3717" i="19"/>
  <c r="BR3718" i="19"/>
  <c r="BR3719" i="19"/>
  <c r="BR3720" i="19"/>
  <c r="BR3721" i="19"/>
  <c r="BR3722" i="19"/>
  <c r="BR3723" i="19"/>
  <c r="BR3724" i="19"/>
  <c r="BR3725" i="19"/>
  <c r="BR3726" i="19"/>
  <c r="BR3727" i="19"/>
  <c r="BR3728" i="19"/>
  <c r="BR3729" i="19"/>
  <c r="BR3730" i="19"/>
  <c r="BR3731" i="19"/>
  <c r="BR3732" i="19"/>
  <c r="BR3733" i="19"/>
  <c r="BR3734" i="19"/>
  <c r="BR3735" i="19"/>
  <c r="BR3736" i="19"/>
  <c r="BR3737" i="19"/>
  <c r="BR3738" i="19"/>
  <c r="BR3739" i="19"/>
  <c r="BR3740" i="19"/>
  <c r="BR3741" i="19"/>
  <c r="BR3742" i="19"/>
  <c r="BR3743" i="19"/>
  <c r="BR3744" i="19"/>
  <c r="BR3745" i="19"/>
  <c r="BR3746" i="19"/>
  <c r="BR3747" i="19"/>
  <c r="BR3748" i="19"/>
  <c r="BR3749" i="19"/>
  <c r="BR3750" i="19"/>
  <c r="BR3751" i="19"/>
  <c r="BR3752" i="19"/>
  <c r="BR3753" i="19"/>
  <c r="BR3754" i="19"/>
  <c r="BR3755" i="19"/>
  <c r="BR3756" i="19"/>
  <c r="BR3757" i="19"/>
  <c r="BR3758" i="19"/>
  <c r="BR3759" i="19"/>
  <c r="BR3760" i="19"/>
  <c r="BR3761" i="19"/>
  <c r="BR3762" i="19"/>
  <c r="BR3763" i="19"/>
  <c r="BR3764" i="19"/>
  <c r="BR3765" i="19"/>
  <c r="BR3766" i="19"/>
  <c r="BR3767" i="19"/>
  <c r="BR3768" i="19"/>
  <c r="BR3769" i="19"/>
  <c r="BR3770" i="19"/>
  <c r="BR3771" i="19"/>
  <c r="BR3772" i="19"/>
  <c r="BR3773" i="19"/>
  <c r="BR3774" i="19"/>
  <c r="BR3775" i="19"/>
  <c r="BR3776" i="19"/>
  <c r="BR3777" i="19"/>
  <c r="BR3778" i="19"/>
  <c r="BR3779" i="19"/>
  <c r="BR3780" i="19"/>
  <c r="BR3781" i="19"/>
  <c r="BR3782" i="19"/>
  <c r="BR3783" i="19"/>
  <c r="BR3784" i="19"/>
  <c r="BR3785" i="19"/>
  <c r="BR3786" i="19"/>
  <c r="BR3787" i="19"/>
  <c r="BR3788" i="19"/>
  <c r="BR3789" i="19"/>
  <c r="BR3790" i="19"/>
  <c r="BR3791" i="19"/>
  <c r="BR3792" i="19"/>
  <c r="BR3793" i="19"/>
  <c r="BR3794" i="19"/>
  <c r="BR3795" i="19"/>
  <c r="BR3796" i="19"/>
  <c r="BR3797" i="19"/>
  <c r="BR3798" i="19"/>
  <c r="BR3799" i="19"/>
  <c r="BR3800" i="19"/>
  <c r="BR3801" i="19"/>
  <c r="BR3802" i="19"/>
  <c r="BR3803" i="19"/>
  <c r="BR3804" i="19"/>
  <c r="BR3805" i="19"/>
  <c r="BR3806" i="19"/>
  <c r="BR3807" i="19"/>
  <c r="BR3808" i="19"/>
  <c r="BR3809" i="19"/>
  <c r="BR3810" i="19"/>
  <c r="BR3811" i="19"/>
  <c r="BR3812" i="19"/>
  <c r="BR3813" i="19"/>
  <c r="BR3814" i="19"/>
  <c r="BR3815" i="19"/>
  <c r="BR3816" i="19"/>
  <c r="BR3817" i="19"/>
  <c r="BR3818" i="19"/>
  <c r="BR3819" i="19"/>
  <c r="BR3820" i="19"/>
  <c r="BR3821" i="19"/>
  <c r="BR3822" i="19"/>
  <c r="BR3823" i="19"/>
  <c r="BR3824" i="19"/>
  <c r="BR3825" i="19"/>
  <c r="BR3826" i="19"/>
  <c r="BR3827" i="19"/>
  <c r="BR3828" i="19"/>
  <c r="BR3829" i="19"/>
  <c r="BR3830" i="19"/>
  <c r="BR3831" i="19"/>
  <c r="BR3832" i="19"/>
  <c r="BR3833" i="19"/>
  <c r="BR3834" i="19"/>
  <c r="BR3835" i="19"/>
  <c r="BR3836" i="19"/>
  <c r="BR3837" i="19"/>
  <c r="BR3838" i="19"/>
  <c r="BR3839" i="19"/>
  <c r="BR3840" i="19"/>
  <c r="BR3841" i="19"/>
  <c r="BR3842" i="19"/>
  <c r="BR3843" i="19"/>
  <c r="BR3844" i="19"/>
  <c r="BR3845" i="19"/>
  <c r="BR3846" i="19"/>
  <c r="BR3847" i="19"/>
  <c r="BR3848" i="19"/>
  <c r="BR3849" i="19"/>
  <c r="BR3850" i="19"/>
  <c r="BR3851" i="19"/>
  <c r="BR3852" i="19"/>
  <c r="BR3853" i="19"/>
  <c r="BR3854" i="19"/>
  <c r="BR3855" i="19"/>
  <c r="BR3856" i="19"/>
  <c r="BR3857" i="19"/>
  <c r="BR3858" i="19"/>
  <c r="BR3859" i="19"/>
  <c r="BR3860" i="19"/>
  <c r="BR3861" i="19"/>
  <c r="BR3862" i="19"/>
  <c r="BR3863" i="19"/>
  <c r="BR3864" i="19"/>
  <c r="BR3865" i="19"/>
  <c r="BR3866" i="19"/>
  <c r="BR3867" i="19"/>
  <c r="BR3868" i="19"/>
  <c r="BR3869" i="19"/>
  <c r="BR3870" i="19"/>
  <c r="BR3871" i="19"/>
  <c r="BR3872" i="19"/>
  <c r="BR3873" i="19"/>
  <c r="BR3874" i="19"/>
  <c r="BR3875" i="19"/>
  <c r="BR3876" i="19"/>
  <c r="BR3877" i="19"/>
  <c r="BR3878" i="19"/>
  <c r="BR3879" i="19"/>
  <c r="BR3880" i="19"/>
  <c r="BR3881" i="19"/>
  <c r="BR3882" i="19"/>
  <c r="BR3883" i="19"/>
  <c r="BR3884" i="19"/>
  <c r="BR3885" i="19"/>
  <c r="BR3886" i="19"/>
  <c r="BR3887" i="19"/>
  <c r="BR3888" i="19"/>
  <c r="BR3889" i="19"/>
  <c r="BR3890" i="19"/>
  <c r="BR3891" i="19"/>
  <c r="BR3892" i="19"/>
  <c r="BR3893" i="19"/>
  <c r="BR3894" i="19"/>
  <c r="BR3895" i="19"/>
  <c r="BR3896" i="19"/>
  <c r="BR3897" i="19"/>
  <c r="BR3898" i="19"/>
  <c r="J13" i="14"/>
  <c r="P11" i="14"/>
  <c r="Q11" i="14" s="1"/>
  <c r="K10" i="14"/>
  <c r="L10" i="14" s="1"/>
  <c r="M10" i="14" s="1"/>
  <c r="N10" i="14" s="1"/>
  <c r="O10" i="14" s="1"/>
  <c r="Q6" i="17"/>
  <c r="Q7" i="17"/>
  <c r="Q8" i="17"/>
  <c r="Q9" i="17"/>
  <c r="Q10" i="17"/>
  <c r="Q11" i="17"/>
  <c r="Q12" i="17"/>
  <c r="Q13" i="17"/>
  <c r="Q14" i="17"/>
  <c r="Q15" i="17"/>
  <c r="Q16" i="17"/>
  <c r="Q17" i="17"/>
  <c r="Q18" i="17"/>
  <c r="Q19" i="17"/>
  <c r="Q20" i="17"/>
  <c r="Q21" i="17"/>
  <c r="Q22" i="17"/>
  <c r="Q23" i="17"/>
  <c r="Q24" i="17"/>
  <c r="Q25" i="17"/>
  <c r="Q26" i="17"/>
  <c r="Q27" i="17"/>
  <c r="Q28" i="17"/>
  <c r="Q29" i="17"/>
  <c r="Q30" i="17"/>
  <c r="Q31" i="17"/>
  <c r="Q32" i="17"/>
  <c r="Q33" i="17"/>
  <c r="Q34" i="17"/>
  <c r="Q35" i="17"/>
  <c r="Q36" i="17"/>
  <c r="Q37" i="17"/>
  <c r="Q38" i="17"/>
  <c r="Q39" i="17"/>
  <c r="Q40" i="17"/>
  <c r="Q41" i="17"/>
  <c r="Q42" i="17"/>
  <c r="Q43" i="17"/>
  <c r="Q44" i="17"/>
  <c r="Q45" i="17"/>
  <c r="Q46" i="17"/>
  <c r="Q47" i="17"/>
  <c r="Q48" i="17"/>
  <c r="Q49" i="17"/>
  <c r="Q50" i="17"/>
  <c r="Q51" i="17"/>
  <c r="Q52" i="17"/>
  <c r="Q53" i="17"/>
  <c r="Q54" i="17"/>
  <c r="Q55" i="17"/>
  <c r="Q56" i="17"/>
  <c r="Q57" i="17"/>
  <c r="Q58" i="17"/>
  <c r="Q59" i="17"/>
  <c r="Q60" i="17"/>
  <c r="Q61" i="17"/>
  <c r="Q62" i="17"/>
  <c r="Q63" i="17"/>
  <c r="Q64" i="17"/>
  <c r="Q65" i="17"/>
  <c r="Q66" i="17"/>
  <c r="Q67" i="17"/>
  <c r="Q68" i="17"/>
  <c r="Q69" i="17"/>
  <c r="Q70" i="17"/>
  <c r="Q71" i="17"/>
  <c r="Q72" i="17"/>
  <c r="Q73" i="17"/>
  <c r="Q74" i="17"/>
  <c r="Q75" i="17"/>
  <c r="Q76" i="17"/>
  <c r="Q77" i="17"/>
  <c r="Q78" i="17"/>
  <c r="Q79" i="17"/>
  <c r="Q80" i="17"/>
  <c r="Q81" i="17"/>
  <c r="Q82" i="17"/>
  <c r="Q83" i="17"/>
  <c r="Q84" i="17"/>
  <c r="Q85" i="17"/>
  <c r="Q86" i="17"/>
  <c r="Q87" i="17"/>
  <c r="Q88" i="17"/>
  <c r="Q89" i="17"/>
  <c r="Q90" i="17"/>
  <c r="Q91" i="17"/>
  <c r="Q92" i="17"/>
  <c r="Q93" i="17"/>
  <c r="Q94" i="17"/>
  <c r="Q95" i="17"/>
  <c r="Q96" i="17"/>
  <c r="Q97" i="17"/>
  <c r="Q98" i="17"/>
  <c r="Q99" i="17"/>
  <c r="Q100" i="17"/>
  <c r="Q101" i="17"/>
  <c r="Q102" i="17"/>
  <c r="Q103" i="17"/>
  <c r="Q104" i="17"/>
  <c r="Q105" i="17"/>
  <c r="Q106" i="17"/>
  <c r="Q107" i="17"/>
  <c r="Q108" i="17"/>
  <c r="Q109" i="17"/>
  <c r="Q110" i="17"/>
  <c r="Q111" i="17"/>
  <c r="Q112" i="17"/>
  <c r="Q113" i="17"/>
  <c r="Q114" i="17"/>
  <c r="Q115" i="17"/>
  <c r="Q116" i="17"/>
  <c r="Q117" i="17"/>
  <c r="Q118" i="17"/>
  <c r="Q119" i="17"/>
  <c r="Q120" i="17"/>
  <c r="Q121" i="17"/>
  <c r="Q122" i="17"/>
  <c r="Q123" i="17"/>
  <c r="Q124" i="17"/>
  <c r="Q125" i="17"/>
  <c r="Q126" i="17"/>
  <c r="Q127" i="17"/>
  <c r="Q128" i="17"/>
  <c r="Q129" i="17"/>
  <c r="Q130" i="17"/>
  <c r="Q131" i="17"/>
  <c r="Q132" i="17"/>
  <c r="Q133" i="17"/>
  <c r="Q134" i="17"/>
  <c r="Q135" i="17"/>
  <c r="Q136" i="17"/>
  <c r="Q137" i="17"/>
  <c r="Q138" i="17"/>
  <c r="Q139" i="17"/>
  <c r="Q140" i="17"/>
  <c r="Q141" i="17"/>
  <c r="Q142" i="17"/>
  <c r="Q143" i="17"/>
  <c r="Q144" i="17"/>
  <c r="Q145" i="17"/>
  <c r="Q146" i="17"/>
  <c r="Q147" i="17"/>
  <c r="Q148" i="17"/>
  <c r="Q149" i="17"/>
  <c r="Q150" i="17"/>
  <c r="Q151" i="17"/>
  <c r="Q152" i="17"/>
  <c r="Q153" i="17"/>
  <c r="Q154" i="17"/>
  <c r="Q155" i="17"/>
  <c r="Q156" i="17"/>
  <c r="Q157" i="17"/>
  <c r="Q158" i="17"/>
  <c r="Q159" i="17"/>
  <c r="Q160" i="17"/>
  <c r="Q161" i="17"/>
  <c r="Q162" i="17"/>
  <c r="Q163" i="17"/>
  <c r="Q164" i="17"/>
  <c r="Q165" i="17"/>
  <c r="Q166" i="17"/>
  <c r="Q167" i="17"/>
  <c r="Q168" i="17"/>
  <c r="Q169" i="17"/>
  <c r="Q170" i="17"/>
  <c r="Q171" i="17"/>
  <c r="Q172" i="17"/>
  <c r="Q173" i="17"/>
  <c r="Q174" i="17"/>
  <c r="Q175" i="17"/>
  <c r="Q176" i="17"/>
  <c r="Q177" i="17"/>
  <c r="Q178" i="17"/>
  <c r="Q179" i="17"/>
  <c r="Q180" i="17"/>
  <c r="Q181" i="17"/>
  <c r="Q182" i="17"/>
  <c r="Q183" i="17"/>
  <c r="Q184" i="17"/>
  <c r="Q185" i="17"/>
  <c r="Q186" i="17"/>
  <c r="Q187" i="17"/>
  <c r="Q188" i="17"/>
  <c r="Q189" i="17"/>
  <c r="Q190" i="17"/>
  <c r="Q191" i="17"/>
  <c r="Q192" i="17"/>
  <c r="Q193" i="17"/>
  <c r="Q194" i="17"/>
  <c r="Q195" i="17"/>
  <c r="Q196" i="17"/>
  <c r="Q197" i="17"/>
  <c r="Q198" i="17"/>
  <c r="Q199" i="17"/>
  <c r="Q200" i="17"/>
  <c r="Q201" i="17"/>
  <c r="Q202" i="17"/>
  <c r="Q203" i="17"/>
  <c r="Q204" i="17"/>
  <c r="Q205" i="17"/>
  <c r="Q206" i="17"/>
  <c r="Q207" i="17"/>
  <c r="Q208" i="17"/>
  <c r="Q209" i="17"/>
  <c r="Q210" i="17"/>
  <c r="Q211" i="17"/>
  <c r="Q212" i="17"/>
  <c r="Q213" i="17"/>
  <c r="Q214" i="17"/>
  <c r="Q215" i="17"/>
  <c r="Q216" i="17"/>
  <c r="Q217" i="17"/>
  <c r="Q218" i="17"/>
  <c r="Q219" i="17"/>
  <c r="Q220" i="17"/>
  <c r="Q221" i="17"/>
  <c r="Q222" i="17"/>
  <c r="Q223" i="17"/>
  <c r="Q224" i="17"/>
  <c r="Q225" i="17"/>
  <c r="Q226" i="17"/>
  <c r="Q227" i="17"/>
  <c r="Q228" i="17"/>
  <c r="Q229" i="17"/>
  <c r="Q230" i="17"/>
  <c r="Q231" i="17"/>
  <c r="Q232" i="17"/>
  <c r="Q233" i="17"/>
  <c r="Q234" i="17"/>
  <c r="Q235" i="17"/>
  <c r="Q236" i="17"/>
  <c r="Q237" i="17"/>
  <c r="Q238" i="17"/>
  <c r="Q239" i="17"/>
  <c r="Q240" i="17"/>
  <c r="Q241" i="17"/>
  <c r="Q242" i="17"/>
  <c r="Q243" i="17"/>
  <c r="Q244" i="17"/>
  <c r="Q245" i="17"/>
  <c r="Q246" i="17"/>
  <c r="Q247" i="17"/>
  <c r="Q248" i="17"/>
  <c r="Q249" i="17"/>
  <c r="Q250" i="17"/>
  <c r="Q251" i="17"/>
  <c r="Q252" i="17"/>
  <c r="Q253" i="17"/>
  <c r="Q254" i="17"/>
  <c r="Q255" i="17"/>
  <c r="Q256" i="17"/>
  <c r="Q257" i="17"/>
  <c r="Q258" i="17"/>
  <c r="Q259" i="17"/>
  <c r="Q260" i="17"/>
  <c r="Q261" i="17"/>
  <c r="Q262" i="17"/>
  <c r="Q263" i="17"/>
  <c r="Q264" i="17"/>
  <c r="Q265" i="17"/>
  <c r="Q266" i="17"/>
  <c r="Q267" i="17"/>
  <c r="Q268" i="17"/>
  <c r="Q269" i="17"/>
  <c r="Q270" i="17"/>
  <c r="Q271" i="17"/>
  <c r="Q272" i="17"/>
  <c r="Q273" i="17"/>
  <c r="Q274" i="17"/>
  <c r="Q275" i="17"/>
  <c r="Q276" i="17"/>
  <c r="Q277" i="17"/>
  <c r="Q278" i="17"/>
  <c r="Q279" i="17"/>
  <c r="Q280" i="17"/>
  <c r="Q281" i="17"/>
  <c r="Q282" i="17"/>
  <c r="Q283" i="17"/>
  <c r="Q284" i="17"/>
  <c r="Q285" i="17"/>
  <c r="Q286" i="17"/>
  <c r="Q287" i="17"/>
  <c r="Q288" i="17"/>
  <c r="Q289" i="17"/>
  <c r="Q290" i="17"/>
  <c r="Q291" i="17"/>
  <c r="Q292" i="17"/>
  <c r="Q293" i="17"/>
  <c r="Q294" i="17"/>
  <c r="Q295" i="17"/>
  <c r="Q296" i="17"/>
  <c r="Q297" i="17"/>
  <c r="Q298" i="17"/>
  <c r="Q299" i="17"/>
  <c r="Q300" i="17"/>
  <c r="Q301" i="17"/>
  <c r="Q302" i="17"/>
  <c r="Q303" i="17"/>
  <c r="Q304" i="17"/>
  <c r="Q305" i="17"/>
  <c r="Q306" i="17"/>
  <c r="Q307" i="17"/>
  <c r="Q308" i="17"/>
  <c r="Q309" i="17"/>
  <c r="Q310" i="17"/>
  <c r="Q311" i="17"/>
  <c r="Q312" i="17"/>
  <c r="Q313" i="17"/>
  <c r="Q314" i="17"/>
  <c r="Q315" i="17"/>
  <c r="Q316" i="17"/>
  <c r="Q317" i="17"/>
  <c r="Q318" i="17"/>
  <c r="Q319" i="17"/>
  <c r="Q320" i="17"/>
  <c r="Q321" i="17"/>
  <c r="Q322" i="17"/>
  <c r="Q323" i="17"/>
  <c r="Q324" i="17"/>
  <c r="Q325" i="17"/>
  <c r="Q326" i="17"/>
  <c r="Q327" i="17"/>
  <c r="Q328" i="17"/>
  <c r="Q329" i="17"/>
  <c r="Q330" i="17"/>
  <c r="Q331" i="17"/>
  <c r="Q332" i="17"/>
  <c r="Q333" i="17"/>
  <c r="Q334" i="17"/>
  <c r="Q335" i="17"/>
  <c r="Q336" i="17"/>
  <c r="Q337" i="17"/>
  <c r="Q338" i="17"/>
  <c r="Q339" i="17"/>
  <c r="Q340" i="17"/>
  <c r="Q341" i="17"/>
  <c r="Q342" i="17"/>
  <c r="Q343" i="17"/>
  <c r="Q344" i="17"/>
  <c r="Q345" i="17"/>
  <c r="Q346" i="17"/>
  <c r="Q347" i="17"/>
  <c r="Q348" i="17"/>
  <c r="Q349" i="17"/>
  <c r="Q350" i="17"/>
  <c r="Q351" i="17"/>
  <c r="Q352" i="17"/>
  <c r="Q353" i="17"/>
  <c r="Q354" i="17"/>
  <c r="Q355" i="17"/>
  <c r="Q356" i="17"/>
  <c r="Q357" i="17"/>
  <c r="U357" i="17" s="1"/>
  <c r="Q358" i="17"/>
  <c r="Q359" i="17"/>
  <c r="Q360" i="17"/>
  <c r="Q361" i="17"/>
  <c r="Q362" i="17"/>
  <c r="Q363" i="17"/>
  <c r="Q364" i="17"/>
  <c r="Q365" i="17"/>
  <c r="Q366" i="17"/>
  <c r="Q367" i="17"/>
  <c r="Q368" i="17"/>
  <c r="Q369" i="17"/>
  <c r="Q370" i="17"/>
  <c r="Q371" i="17"/>
  <c r="Q372" i="17"/>
  <c r="Q373" i="17"/>
  <c r="Q374" i="17"/>
  <c r="Q375" i="17"/>
  <c r="Q376" i="17"/>
  <c r="Q377" i="17"/>
  <c r="Q378" i="17"/>
  <c r="Q379" i="17"/>
  <c r="Q380" i="17"/>
  <c r="Q381" i="17"/>
  <c r="Q382" i="17"/>
  <c r="Q383" i="17"/>
  <c r="Q384" i="17"/>
  <c r="Q385" i="17"/>
  <c r="Q386" i="17"/>
  <c r="Q387" i="17"/>
  <c r="Q388" i="17"/>
  <c r="Q389" i="17"/>
  <c r="Q390" i="17"/>
  <c r="Q391" i="17"/>
  <c r="Q392" i="17"/>
  <c r="Q393" i="17"/>
  <c r="Q394" i="17"/>
  <c r="Q395" i="17"/>
  <c r="Q396" i="17"/>
  <c r="Q397" i="17"/>
  <c r="Q398" i="17"/>
  <c r="Q399" i="17"/>
  <c r="Q400" i="17"/>
  <c r="Q401" i="17"/>
  <c r="Q402" i="17"/>
  <c r="Q403" i="17"/>
  <c r="Q404" i="17"/>
  <c r="Q405" i="17"/>
  <c r="Q406" i="17"/>
  <c r="Q407" i="17"/>
  <c r="Q408" i="17"/>
  <c r="Q409" i="17"/>
  <c r="Q410" i="17"/>
  <c r="Q411" i="17"/>
  <c r="Q412" i="17"/>
  <c r="Q413" i="17"/>
  <c r="Q414" i="17"/>
  <c r="Q415" i="17"/>
  <c r="Q416" i="17"/>
  <c r="Q417" i="17"/>
  <c r="Q418" i="17"/>
  <c r="Q419" i="17"/>
  <c r="Q420" i="17"/>
  <c r="Q421" i="17"/>
  <c r="Q422" i="17"/>
  <c r="Q423" i="17"/>
  <c r="Q424" i="17"/>
  <c r="Q425" i="17"/>
  <c r="Q426" i="17"/>
  <c r="Q427" i="17"/>
  <c r="Q428" i="17"/>
  <c r="Q429" i="17"/>
  <c r="Q430" i="17"/>
  <c r="Q431" i="17"/>
  <c r="Q432" i="17"/>
  <c r="Q433" i="17"/>
  <c r="Q434" i="17"/>
  <c r="Q435" i="17"/>
  <c r="Q436" i="17"/>
  <c r="Q437" i="17"/>
  <c r="Q438" i="17"/>
  <c r="Q439" i="17"/>
  <c r="Q440" i="17"/>
  <c r="Q441" i="17"/>
  <c r="Q442" i="17"/>
  <c r="Q443" i="17"/>
  <c r="Q444" i="17"/>
  <c r="Q445" i="17"/>
  <c r="Q446" i="17"/>
  <c r="Q447" i="17"/>
  <c r="Q448" i="17"/>
  <c r="Q449" i="17"/>
  <c r="Q450" i="17"/>
  <c r="Q451" i="17"/>
  <c r="Q452" i="17"/>
  <c r="Q453" i="17"/>
  <c r="U453" i="17" s="1"/>
  <c r="Q454" i="17"/>
  <c r="Q455" i="17"/>
  <c r="Q456" i="17"/>
  <c r="Q457" i="17"/>
  <c r="Q458" i="17"/>
  <c r="Q459" i="17"/>
  <c r="Q460" i="17"/>
  <c r="Q461" i="17"/>
  <c r="Q462" i="17"/>
  <c r="Q463" i="17"/>
  <c r="Q464" i="17"/>
  <c r="Q465" i="17"/>
  <c r="Q466" i="17"/>
  <c r="Q467" i="17"/>
  <c r="Q468" i="17"/>
  <c r="Q469" i="17"/>
  <c r="U469" i="17" s="1"/>
  <c r="Q470" i="17"/>
  <c r="Q471" i="17"/>
  <c r="Q472" i="17"/>
  <c r="Q473" i="17"/>
  <c r="Q474" i="17"/>
  <c r="Q475" i="17"/>
  <c r="Q476" i="17"/>
  <c r="Q477" i="17"/>
  <c r="Q478" i="17"/>
  <c r="Q479" i="17"/>
  <c r="Q480" i="17"/>
  <c r="Q481" i="17"/>
  <c r="Q482" i="17"/>
  <c r="Q483" i="17"/>
  <c r="Q484" i="17"/>
  <c r="Q485" i="17"/>
  <c r="U485" i="17" s="1"/>
  <c r="Q486" i="17"/>
  <c r="Q487" i="17"/>
  <c r="Q488" i="17"/>
  <c r="Q489" i="17"/>
  <c r="Q490" i="17"/>
  <c r="Q491" i="17"/>
  <c r="Q492" i="17"/>
  <c r="Q493" i="17"/>
  <c r="Q494" i="17"/>
  <c r="Q495" i="17"/>
  <c r="Q496" i="17"/>
  <c r="Q497" i="17"/>
  <c r="Q498" i="17"/>
  <c r="U498" i="17" s="1"/>
  <c r="Q499" i="17"/>
  <c r="Q500" i="17"/>
  <c r="Q501" i="17"/>
  <c r="U501" i="17" s="1"/>
  <c r="Q502" i="17"/>
  <c r="Q503" i="17"/>
  <c r="Q504" i="17"/>
  <c r="Q505" i="17"/>
  <c r="Q506" i="17"/>
  <c r="Q507" i="17"/>
  <c r="Q508" i="17"/>
  <c r="Q509" i="17"/>
  <c r="Q510" i="17"/>
  <c r="Q511" i="17"/>
  <c r="Q512" i="17"/>
  <c r="Q513" i="17"/>
  <c r="Q514" i="17"/>
  <c r="U514" i="17" s="1"/>
  <c r="Q515" i="17"/>
  <c r="Q516" i="17"/>
  <c r="Q517" i="17"/>
  <c r="U517" i="17" s="1"/>
  <c r="Q518" i="17"/>
  <c r="Q519" i="17"/>
  <c r="Q520" i="17"/>
  <c r="Q521" i="17"/>
  <c r="Q522" i="17"/>
  <c r="Q523" i="17"/>
  <c r="Q524" i="17"/>
  <c r="Q525" i="17"/>
  <c r="Q526" i="17"/>
  <c r="Q527" i="17"/>
  <c r="Q528" i="17"/>
  <c r="Q529" i="17"/>
  <c r="Q530" i="17"/>
  <c r="U530" i="17" s="1"/>
  <c r="Q531" i="17"/>
  <c r="Q532" i="17"/>
  <c r="Q533" i="17"/>
  <c r="U533" i="17" s="1"/>
  <c r="Q534" i="17"/>
  <c r="Q535" i="17"/>
  <c r="Q536" i="17"/>
  <c r="Q537" i="17"/>
  <c r="Q538" i="17"/>
  <c r="Q539" i="17"/>
  <c r="Q540" i="17"/>
  <c r="Q541" i="17"/>
  <c r="Q542" i="17"/>
  <c r="Q543" i="17"/>
  <c r="Q544" i="17"/>
  <c r="Q545" i="17"/>
  <c r="Q546" i="17"/>
  <c r="U546" i="17" s="1"/>
  <c r="Q547" i="17"/>
  <c r="Q548" i="17"/>
  <c r="Q549" i="17"/>
  <c r="U549" i="17" s="1"/>
  <c r="Q550" i="17"/>
  <c r="Q551" i="17"/>
  <c r="Q552" i="17"/>
  <c r="Q553" i="17"/>
  <c r="Q554" i="17"/>
  <c r="Q555" i="17"/>
  <c r="Q556" i="17"/>
  <c r="Q557" i="17"/>
  <c r="Q558" i="17"/>
  <c r="Q559" i="17"/>
  <c r="Q560" i="17"/>
  <c r="Q561" i="17"/>
  <c r="Q562" i="17"/>
  <c r="U562" i="17" s="1"/>
  <c r="Q563" i="17"/>
  <c r="Q564" i="17"/>
  <c r="Q565" i="17"/>
  <c r="U565" i="17" s="1"/>
  <c r="Q566" i="17"/>
  <c r="Q567" i="17"/>
  <c r="Q568" i="17"/>
  <c r="Q569" i="17"/>
  <c r="Q570" i="17"/>
  <c r="Q571" i="17"/>
  <c r="Q572" i="17"/>
  <c r="Q573" i="17"/>
  <c r="Q574" i="17"/>
  <c r="Q575" i="17"/>
  <c r="Q576" i="17"/>
  <c r="Q577" i="17"/>
  <c r="Q578" i="17"/>
  <c r="U578" i="17" s="1"/>
  <c r="Q579" i="17"/>
  <c r="Q580" i="17"/>
  <c r="Q581" i="17"/>
  <c r="U581" i="17" s="1"/>
  <c r="Q582" i="17"/>
  <c r="Q583" i="17"/>
  <c r="Q584" i="17"/>
  <c r="Q585" i="17"/>
  <c r="Q586" i="17"/>
  <c r="Q587" i="17"/>
  <c r="Q588" i="17"/>
  <c r="Q589" i="17"/>
  <c r="Q590" i="17"/>
  <c r="Q591" i="17"/>
  <c r="Q592" i="17"/>
  <c r="Q593" i="17"/>
  <c r="Q594" i="17"/>
  <c r="U594" i="17" s="1"/>
  <c r="Q595" i="17"/>
  <c r="Q596" i="17"/>
  <c r="Q597" i="17"/>
  <c r="U597" i="17" s="1"/>
  <c r="Q598" i="17"/>
  <c r="Q599" i="17"/>
  <c r="Q600" i="17"/>
  <c r="Q601" i="17"/>
  <c r="Q602" i="17"/>
  <c r="Q603" i="17"/>
  <c r="Q604" i="17"/>
  <c r="Q605" i="17"/>
  <c r="Q606" i="17"/>
  <c r="Q607" i="17"/>
  <c r="Q608" i="17"/>
  <c r="Q609" i="17"/>
  <c r="Q610" i="17"/>
  <c r="U610" i="17" s="1"/>
  <c r="Q611" i="17"/>
  <c r="Q612" i="17"/>
  <c r="Q613" i="17"/>
  <c r="U613" i="17" s="1"/>
  <c r="Q614" i="17"/>
  <c r="Q615" i="17"/>
  <c r="Q616" i="17"/>
  <c r="Q617" i="17"/>
  <c r="Q618" i="17"/>
  <c r="Q619" i="17"/>
  <c r="Q620" i="17"/>
  <c r="Q621" i="17"/>
  <c r="Q622" i="17"/>
  <c r="Q623" i="17"/>
  <c r="Q624" i="17"/>
  <c r="Q625" i="17"/>
  <c r="Q626" i="17"/>
  <c r="U626" i="17" s="1"/>
  <c r="Q627" i="17"/>
  <c r="Q628" i="17"/>
  <c r="Q629" i="17"/>
  <c r="U629" i="17" s="1"/>
  <c r="Q630" i="17"/>
  <c r="Q631" i="17"/>
  <c r="Q632" i="17"/>
  <c r="Q633" i="17"/>
  <c r="Q634" i="17"/>
  <c r="Q635" i="17"/>
  <c r="Q636" i="17"/>
  <c r="Q637" i="17"/>
  <c r="Q638" i="17"/>
  <c r="Q639" i="17"/>
  <c r="Q640" i="17"/>
  <c r="Q641" i="17"/>
  <c r="Q642" i="17"/>
  <c r="U642" i="17" s="1"/>
  <c r="Q643" i="17"/>
  <c r="Q644" i="17"/>
  <c r="Q645" i="17"/>
  <c r="U645" i="17" s="1"/>
  <c r="Q646" i="17"/>
  <c r="Q647" i="17"/>
  <c r="Q648" i="17"/>
  <c r="Q649" i="17"/>
  <c r="Q650" i="17"/>
  <c r="Q651" i="17"/>
  <c r="Q652" i="17"/>
  <c r="Q653" i="17"/>
  <c r="Q654" i="17"/>
  <c r="Q655" i="17"/>
  <c r="Q656" i="17"/>
  <c r="Q657" i="17"/>
  <c r="Q658" i="17"/>
  <c r="U658" i="17" s="1"/>
  <c r="Q659" i="17"/>
  <c r="Q660" i="17"/>
  <c r="Q661" i="17"/>
  <c r="U661" i="17" s="1"/>
  <c r="Q662" i="17"/>
  <c r="Q663" i="17"/>
  <c r="Q664" i="17"/>
  <c r="Q665" i="17"/>
  <c r="Q666" i="17"/>
  <c r="Q667" i="17"/>
  <c r="Q668" i="17"/>
  <c r="Q669" i="17"/>
  <c r="Q670" i="17"/>
  <c r="Q671" i="17"/>
  <c r="Q672" i="17"/>
  <c r="Q673" i="17"/>
  <c r="Q674" i="17"/>
  <c r="U674" i="17" s="1"/>
  <c r="Q675" i="17"/>
  <c r="Q676" i="17"/>
  <c r="Q677" i="17"/>
  <c r="U677" i="17" s="1"/>
  <c r="Q678" i="17"/>
  <c r="Q679" i="17"/>
  <c r="Q680" i="17"/>
  <c r="Q681" i="17"/>
  <c r="Q682" i="17"/>
  <c r="Q683" i="17"/>
  <c r="Q684" i="17"/>
  <c r="Q685" i="17"/>
  <c r="Q686" i="17"/>
  <c r="Q687" i="17"/>
  <c r="Q688" i="17"/>
  <c r="Q689" i="17"/>
  <c r="Q690" i="17"/>
  <c r="U690" i="17" s="1"/>
  <c r="Q691" i="17"/>
  <c r="Q692" i="17"/>
  <c r="Q693" i="17"/>
  <c r="U693" i="17" s="1"/>
  <c r="Q694" i="17"/>
  <c r="Q695" i="17"/>
  <c r="Q696" i="17"/>
  <c r="Q697" i="17"/>
  <c r="Q698" i="17"/>
  <c r="Q699" i="17"/>
  <c r="Q700" i="17"/>
  <c r="Q701" i="17"/>
  <c r="Q702" i="17"/>
  <c r="Q703" i="17"/>
  <c r="Q704" i="17"/>
  <c r="Q705" i="17"/>
  <c r="Q706" i="17"/>
  <c r="U706" i="17" s="1"/>
  <c r="Q707" i="17"/>
  <c r="Q708" i="17"/>
  <c r="Q709" i="17"/>
  <c r="U709" i="17" s="1"/>
  <c r="Q710" i="17"/>
  <c r="Q711" i="17"/>
  <c r="Q712" i="17"/>
  <c r="Q713" i="17"/>
  <c r="Q714" i="17"/>
  <c r="Q715" i="17"/>
  <c r="Q716" i="17"/>
  <c r="Q717" i="17"/>
  <c r="Q718" i="17"/>
  <c r="Q719" i="17"/>
  <c r="Q720" i="17"/>
  <c r="Q721" i="17"/>
  <c r="Q722" i="17"/>
  <c r="U722" i="17" s="1"/>
  <c r="Q723" i="17"/>
  <c r="Q724" i="17"/>
  <c r="Q725" i="17"/>
  <c r="U725" i="17" s="1"/>
  <c r="Q726" i="17"/>
  <c r="Q727" i="17"/>
  <c r="Q728" i="17"/>
  <c r="Q729" i="17"/>
  <c r="Q730" i="17"/>
  <c r="Q731" i="17"/>
  <c r="Q732" i="17"/>
  <c r="Q733" i="17"/>
  <c r="Q734" i="17"/>
  <c r="Q735" i="17"/>
  <c r="Q736" i="17"/>
  <c r="Q737" i="17"/>
  <c r="Q738" i="17"/>
  <c r="U738" i="17" s="1"/>
  <c r="Q739" i="17"/>
  <c r="Q740" i="17"/>
  <c r="Q741" i="17"/>
  <c r="U741" i="17" s="1"/>
  <c r="Q742" i="17"/>
  <c r="Q743" i="17"/>
  <c r="Q744" i="17"/>
  <c r="Q745" i="17"/>
  <c r="Q746" i="17"/>
  <c r="Q747" i="17"/>
  <c r="Q748" i="17"/>
  <c r="Q749" i="17"/>
  <c r="Q750" i="17"/>
  <c r="Q751" i="17"/>
  <c r="Q752" i="17"/>
  <c r="Q753" i="17"/>
  <c r="Q754" i="17"/>
  <c r="U754" i="17" s="1"/>
  <c r="Q755" i="17"/>
  <c r="Q756" i="17"/>
  <c r="Q757" i="17"/>
  <c r="U757" i="17" s="1"/>
  <c r="Q758" i="17"/>
  <c r="Q759" i="17"/>
  <c r="Q760" i="17"/>
  <c r="Q761" i="17"/>
  <c r="Q762" i="17"/>
  <c r="Q763" i="17"/>
  <c r="Q764" i="17"/>
  <c r="Q765" i="17"/>
  <c r="Q766" i="17"/>
  <c r="Q767" i="17"/>
  <c r="Q768" i="17"/>
  <c r="Q769" i="17"/>
  <c r="Q770" i="17"/>
  <c r="U770" i="17" s="1"/>
  <c r="Q771" i="17"/>
  <c r="Q772" i="17"/>
  <c r="Q773" i="17"/>
  <c r="U773" i="17" s="1"/>
  <c r="Q774" i="17"/>
  <c r="Q775" i="17"/>
  <c r="Q776" i="17"/>
  <c r="Q777" i="17"/>
  <c r="Q778" i="17"/>
  <c r="Q779" i="17"/>
  <c r="Q780" i="17"/>
  <c r="Q781" i="17"/>
  <c r="Q782" i="17"/>
  <c r="Q783" i="17"/>
  <c r="Q784" i="17"/>
  <c r="Q785" i="17"/>
  <c r="Q786" i="17"/>
  <c r="U786" i="17" s="1"/>
  <c r="Q787" i="17"/>
  <c r="Q788" i="17"/>
  <c r="Q789" i="17"/>
  <c r="U789" i="17" s="1"/>
  <c r="Q790" i="17"/>
  <c r="Q791" i="17"/>
  <c r="Q792" i="17"/>
  <c r="Q793" i="17"/>
  <c r="Q794" i="17"/>
  <c r="Q795" i="17"/>
  <c r="Q796" i="17"/>
  <c r="Q797" i="17"/>
  <c r="Q798" i="17"/>
  <c r="Q799" i="17"/>
  <c r="Q800" i="17"/>
  <c r="Q801" i="17"/>
  <c r="Q802" i="17"/>
  <c r="U802" i="17" s="1"/>
  <c r="Q803" i="17"/>
  <c r="Q804" i="17"/>
  <c r="Q805" i="17"/>
  <c r="U805" i="17" s="1"/>
  <c r="Q806" i="17"/>
  <c r="Q807" i="17"/>
  <c r="Q808" i="17"/>
  <c r="Q809" i="17"/>
  <c r="Q810" i="17"/>
  <c r="Q811" i="17"/>
  <c r="Q812" i="17"/>
  <c r="Q813" i="17"/>
  <c r="Q814" i="17"/>
  <c r="Q815" i="17"/>
  <c r="Q816" i="17"/>
  <c r="Q817" i="17"/>
  <c r="Q818" i="17"/>
  <c r="U818" i="17" s="1"/>
  <c r="Q819" i="17"/>
  <c r="Q820" i="17"/>
  <c r="Q821" i="17"/>
  <c r="U821" i="17" s="1"/>
  <c r="Q822" i="17"/>
  <c r="Q823" i="17"/>
  <c r="Q824" i="17"/>
  <c r="Q825" i="17"/>
  <c r="Q826" i="17"/>
  <c r="Q827" i="17"/>
  <c r="Q828" i="17"/>
  <c r="Q829" i="17"/>
  <c r="Q830" i="17"/>
  <c r="Q831" i="17"/>
  <c r="Q832" i="17"/>
  <c r="Q833" i="17"/>
  <c r="Q834" i="17"/>
  <c r="U834" i="17" s="1"/>
  <c r="Q835" i="17"/>
  <c r="Q836" i="17"/>
  <c r="Q837" i="17"/>
  <c r="U837" i="17" s="1"/>
  <c r="Q838" i="17"/>
  <c r="Q839" i="17"/>
  <c r="Q840" i="17"/>
  <c r="Q841" i="17"/>
  <c r="Q842" i="17"/>
  <c r="Q843" i="17"/>
  <c r="Q844" i="17"/>
  <c r="Q845" i="17"/>
  <c r="Q846" i="17"/>
  <c r="Q847" i="17"/>
  <c r="Q848" i="17"/>
  <c r="Q849" i="17"/>
  <c r="Q850" i="17"/>
  <c r="U850" i="17" s="1"/>
  <c r="Q851" i="17"/>
  <c r="Q852" i="17"/>
  <c r="Q853" i="17"/>
  <c r="U853" i="17" s="1"/>
  <c r="Q854" i="17"/>
  <c r="Q855" i="17"/>
  <c r="Q856" i="17"/>
  <c r="Q857" i="17"/>
  <c r="Q858" i="17"/>
  <c r="Q859" i="17"/>
  <c r="Q860" i="17"/>
  <c r="Q861" i="17"/>
  <c r="Q862" i="17"/>
  <c r="Q863" i="17"/>
  <c r="Q864" i="17"/>
  <c r="Q865" i="17"/>
  <c r="Q866" i="17"/>
  <c r="U866" i="17" s="1"/>
  <c r="Q867" i="17"/>
  <c r="Q868" i="17"/>
  <c r="Q869" i="17"/>
  <c r="U869" i="17" s="1"/>
  <c r="Q870" i="17"/>
  <c r="Q871" i="17"/>
  <c r="Q872" i="17"/>
  <c r="Q873" i="17"/>
  <c r="Q874" i="17"/>
  <c r="Q875" i="17"/>
  <c r="Q876" i="17"/>
  <c r="Q877" i="17"/>
  <c r="Q878" i="17"/>
  <c r="Q879" i="17"/>
  <c r="Q880" i="17"/>
  <c r="Q881" i="17"/>
  <c r="Q882" i="17"/>
  <c r="U882" i="17" s="1"/>
  <c r="Q883" i="17"/>
  <c r="Q884" i="17"/>
  <c r="Q885" i="17"/>
  <c r="U885" i="17" s="1"/>
  <c r="Q886" i="17"/>
  <c r="Q887" i="17"/>
  <c r="Q888" i="17"/>
  <c r="Q889" i="17"/>
  <c r="Q890" i="17"/>
  <c r="Q891" i="17"/>
  <c r="Q892" i="17"/>
  <c r="Q893" i="17"/>
  <c r="Q894" i="17"/>
  <c r="Q895" i="17"/>
  <c r="Q896" i="17"/>
  <c r="Q897" i="17"/>
  <c r="Q898" i="17"/>
  <c r="U898" i="17" s="1"/>
  <c r="Q899" i="17"/>
  <c r="Q900" i="17"/>
  <c r="Q901" i="17"/>
  <c r="U901" i="17" s="1"/>
  <c r="Q902" i="17"/>
  <c r="Q903" i="17"/>
  <c r="Q904" i="17"/>
  <c r="Q905" i="17"/>
  <c r="Q906" i="17"/>
  <c r="Q907" i="17"/>
  <c r="Q908" i="17"/>
  <c r="Q909" i="17"/>
  <c r="Q910" i="17"/>
  <c r="Q911" i="17"/>
  <c r="Q912" i="17"/>
  <c r="Q913" i="17"/>
  <c r="Q914" i="17"/>
  <c r="U914" i="17" s="1"/>
  <c r="Q915" i="17"/>
  <c r="Q916" i="17"/>
  <c r="Q917" i="17"/>
  <c r="U917" i="17" s="1"/>
  <c r="Q918" i="17"/>
  <c r="Q919" i="17"/>
  <c r="Q920" i="17"/>
  <c r="Q921" i="17"/>
  <c r="Q922" i="17"/>
  <c r="Q923" i="17"/>
  <c r="Q924" i="17"/>
  <c r="Q925" i="17"/>
  <c r="Q926" i="17"/>
  <c r="Q927" i="17"/>
  <c r="Q928" i="17"/>
  <c r="Q929" i="17"/>
  <c r="Q930" i="17"/>
  <c r="U930" i="17" s="1"/>
  <c r="Q931" i="17"/>
  <c r="Q932" i="17"/>
  <c r="Q933" i="17"/>
  <c r="U933" i="17" s="1"/>
  <c r="Q934" i="17"/>
  <c r="Q935" i="17"/>
  <c r="Q936" i="17"/>
  <c r="Q937" i="17"/>
  <c r="Q938" i="17"/>
  <c r="Q939" i="17"/>
  <c r="Q940" i="17"/>
  <c r="Q941" i="17"/>
  <c r="Q942" i="17"/>
  <c r="Q943" i="17"/>
  <c r="Q944" i="17"/>
  <c r="Q945" i="17"/>
  <c r="Q946" i="17"/>
  <c r="U946" i="17" s="1"/>
  <c r="Q947" i="17"/>
  <c r="Q948" i="17"/>
  <c r="Q949" i="17"/>
  <c r="U949" i="17" s="1"/>
  <c r="Q950" i="17"/>
  <c r="Q951" i="17"/>
  <c r="Q952" i="17"/>
  <c r="Q953" i="17"/>
  <c r="Q954" i="17"/>
  <c r="Q955" i="17"/>
  <c r="Q956" i="17"/>
  <c r="Q957" i="17"/>
  <c r="Q958" i="17"/>
  <c r="Q959" i="17"/>
  <c r="Q960" i="17"/>
  <c r="Q961" i="17"/>
  <c r="Q962" i="17"/>
  <c r="U962" i="17" s="1"/>
  <c r="Q963" i="17"/>
  <c r="Q964" i="17"/>
  <c r="Q965" i="17"/>
  <c r="U965" i="17" s="1"/>
  <c r="Q966" i="17"/>
  <c r="Q967" i="17"/>
  <c r="Q968" i="17"/>
  <c r="Q969" i="17"/>
  <c r="Q970" i="17"/>
  <c r="Q971" i="17"/>
  <c r="Q972" i="17"/>
  <c r="Q973" i="17"/>
  <c r="Q974" i="17"/>
  <c r="Q975" i="17"/>
  <c r="Q976" i="17"/>
  <c r="Q977" i="17"/>
  <c r="Q978" i="17"/>
  <c r="U978" i="17" s="1"/>
  <c r="Q979" i="17"/>
  <c r="Q980" i="17"/>
  <c r="Q981" i="17"/>
  <c r="U981" i="17" s="1"/>
  <c r="Q982" i="17"/>
  <c r="Q983" i="17"/>
  <c r="Q984" i="17"/>
  <c r="Q985" i="17"/>
  <c r="Q986" i="17"/>
  <c r="Q987" i="17"/>
  <c r="Q988" i="17"/>
  <c r="Q989" i="17"/>
  <c r="Q990" i="17"/>
  <c r="Q991" i="17"/>
  <c r="Q992" i="17"/>
  <c r="Q993" i="17"/>
  <c r="Q994" i="17"/>
  <c r="U994" i="17" s="1"/>
  <c r="Q995" i="17"/>
  <c r="Q996" i="17"/>
  <c r="Q997" i="17"/>
  <c r="U997" i="17" s="1"/>
  <c r="Q998" i="17"/>
  <c r="Q999" i="17"/>
  <c r="Q1000" i="17"/>
  <c r="Q1001" i="17"/>
  <c r="Q1002" i="17"/>
  <c r="Q1003" i="17"/>
  <c r="Q1004" i="17"/>
  <c r="Q1005" i="17"/>
  <c r="Q1006" i="17"/>
  <c r="Q1007" i="17"/>
  <c r="Q1008" i="17"/>
  <c r="Q1009" i="17"/>
  <c r="Q1010" i="17"/>
  <c r="U1010" i="17" s="1"/>
  <c r="Q1011" i="17"/>
  <c r="Q1012" i="17"/>
  <c r="Q1013" i="17"/>
  <c r="U1013" i="17" s="1"/>
  <c r="Q1014" i="17"/>
  <c r="Q1015" i="17"/>
  <c r="Q1016" i="17"/>
  <c r="Q1017" i="17"/>
  <c r="Q1018" i="17"/>
  <c r="Q1019" i="17"/>
  <c r="Q1020" i="17"/>
  <c r="Q1021" i="17"/>
  <c r="Q1022" i="17"/>
  <c r="Q1023" i="17"/>
  <c r="Q1024" i="17"/>
  <c r="Q1025" i="17"/>
  <c r="Q1026" i="17"/>
  <c r="U1026" i="17" s="1"/>
  <c r="Q1027" i="17"/>
  <c r="Q1028" i="17"/>
  <c r="Q1029" i="17"/>
  <c r="U1029" i="17" s="1"/>
  <c r="Q1030" i="17"/>
  <c r="Q1031" i="17"/>
  <c r="Q1032" i="17"/>
  <c r="Q1033" i="17"/>
  <c r="Q1034" i="17"/>
  <c r="Q1035" i="17"/>
  <c r="Q1036" i="17"/>
  <c r="Q1037" i="17"/>
  <c r="Q1038" i="17"/>
  <c r="Q1039" i="17"/>
  <c r="Q1040" i="17"/>
  <c r="Q1041" i="17"/>
  <c r="Q1042" i="17"/>
  <c r="U1042" i="17" s="1"/>
  <c r="Q1043" i="17"/>
  <c r="Q1044" i="17"/>
  <c r="Q1045" i="17"/>
  <c r="U1045" i="17" s="1"/>
  <c r="Q1046" i="17"/>
  <c r="Q1047" i="17"/>
  <c r="Q1048" i="17"/>
  <c r="Q1049" i="17"/>
  <c r="Q1050" i="17"/>
  <c r="Q1051" i="17"/>
  <c r="Q1052" i="17"/>
  <c r="Q1053" i="17"/>
  <c r="Q1054" i="17"/>
  <c r="Q1055" i="17"/>
  <c r="Q1056" i="17"/>
  <c r="Q1057" i="17"/>
  <c r="Q1058" i="17"/>
  <c r="U1058" i="17" s="1"/>
  <c r="Q1059" i="17"/>
  <c r="Q1060" i="17"/>
  <c r="Q1061" i="17"/>
  <c r="U1061" i="17" s="1"/>
  <c r="Q1062" i="17"/>
  <c r="Q1063" i="17"/>
  <c r="Q1064" i="17"/>
  <c r="Q1065" i="17"/>
  <c r="Q1066" i="17"/>
  <c r="Q1067" i="17"/>
  <c r="Q1068" i="17"/>
  <c r="Q1069" i="17"/>
  <c r="Q1070" i="17"/>
  <c r="Q1071" i="17"/>
  <c r="Q1072" i="17"/>
  <c r="Q1073" i="17"/>
  <c r="Q1074" i="17"/>
  <c r="U1074" i="17" s="1"/>
  <c r="Q1075" i="17"/>
  <c r="Q1076" i="17"/>
  <c r="Q1077" i="17"/>
  <c r="U1077" i="17" s="1"/>
  <c r="Q1078" i="17"/>
  <c r="Q1079" i="17"/>
  <c r="Q1080" i="17"/>
  <c r="Q1081" i="17"/>
  <c r="Q1082" i="17"/>
  <c r="Q1083" i="17"/>
  <c r="Q1084" i="17"/>
  <c r="Q1085" i="17"/>
  <c r="Q1086" i="17"/>
  <c r="Q1087" i="17"/>
  <c r="Q1088" i="17"/>
  <c r="Q1089" i="17"/>
  <c r="Q1090" i="17"/>
  <c r="U1090" i="17" s="1"/>
  <c r="Q1091" i="17"/>
  <c r="Q1092" i="17"/>
  <c r="Q1093" i="17"/>
  <c r="U1093" i="17" s="1"/>
  <c r="Q1094" i="17"/>
  <c r="Q1095" i="17"/>
  <c r="Q1096" i="17"/>
  <c r="Q1097" i="17"/>
  <c r="Q1098" i="17"/>
  <c r="Q1099" i="17"/>
  <c r="Q1100" i="17"/>
  <c r="Q1101" i="17"/>
  <c r="Q1102" i="17"/>
  <c r="Q1103" i="17"/>
  <c r="Q1104" i="17"/>
  <c r="Q1105" i="17"/>
  <c r="Q1106" i="17"/>
  <c r="U1106" i="17" s="1"/>
  <c r="Q1107" i="17"/>
  <c r="Q1108" i="17"/>
  <c r="Q1109" i="17"/>
  <c r="U1109" i="17" s="1"/>
  <c r="Q1110" i="17"/>
  <c r="Q1111" i="17"/>
  <c r="Q1112" i="17"/>
  <c r="Q1113" i="17"/>
  <c r="Q1114" i="17"/>
  <c r="Q1115" i="17"/>
  <c r="Q1116" i="17"/>
  <c r="Q1117" i="17"/>
  <c r="Q1118" i="17"/>
  <c r="Q1119" i="17"/>
  <c r="Q1120" i="17"/>
  <c r="Q1121" i="17"/>
  <c r="Q1122" i="17"/>
  <c r="U1122" i="17" s="1"/>
  <c r="Q1123" i="17"/>
  <c r="Q1124" i="17"/>
  <c r="Q1125" i="17"/>
  <c r="U1125" i="17" s="1"/>
  <c r="Q1126" i="17"/>
  <c r="Q1127" i="17"/>
  <c r="Q1128" i="17"/>
  <c r="Q1129" i="17"/>
  <c r="Q1130" i="17"/>
  <c r="Q1131" i="17"/>
  <c r="Q1132" i="17"/>
  <c r="Q1133" i="17"/>
  <c r="Q1134" i="17"/>
  <c r="Q1135" i="17"/>
  <c r="Q1136" i="17"/>
  <c r="Q1137" i="17"/>
  <c r="Q1138" i="17"/>
  <c r="U1138" i="17" s="1"/>
  <c r="Q1139" i="17"/>
  <c r="Q1140" i="17"/>
  <c r="Q1141" i="17"/>
  <c r="U1141" i="17" s="1"/>
  <c r="Q1142" i="17"/>
  <c r="Q1143" i="17"/>
  <c r="Q1144" i="17"/>
  <c r="Q1145" i="17"/>
  <c r="Q1146" i="17"/>
  <c r="Q1147" i="17"/>
  <c r="Q1148" i="17"/>
  <c r="Q1149" i="17"/>
  <c r="Q1150" i="17"/>
  <c r="Q1151" i="17"/>
  <c r="Q1152" i="17"/>
  <c r="Q1153" i="17"/>
  <c r="Q1154" i="17"/>
  <c r="U1154" i="17" s="1"/>
  <c r="Q1155" i="17"/>
  <c r="Q1156" i="17"/>
  <c r="Q1157" i="17"/>
  <c r="U1157" i="17" s="1"/>
  <c r="Q1158" i="17"/>
  <c r="Q1159" i="17"/>
  <c r="Q1160" i="17"/>
  <c r="Q1161" i="17"/>
  <c r="Q1162" i="17"/>
  <c r="Q1163" i="17"/>
  <c r="Q1164" i="17"/>
  <c r="Q1165" i="17"/>
  <c r="Q1166" i="17"/>
  <c r="Q1167" i="17"/>
  <c r="Q1168" i="17"/>
  <c r="Q1169" i="17"/>
  <c r="Q1170" i="17"/>
  <c r="U1170" i="17" s="1"/>
  <c r="Q1171" i="17"/>
  <c r="Q1172" i="17"/>
  <c r="Q1173" i="17"/>
  <c r="U1173" i="17" s="1"/>
  <c r="Q1174" i="17"/>
  <c r="Q1175" i="17"/>
  <c r="Q1176" i="17"/>
  <c r="Q1177" i="17"/>
  <c r="Q1178" i="17"/>
  <c r="Q1179" i="17"/>
  <c r="Q1180" i="17"/>
  <c r="Q1181" i="17"/>
  <c r="Q1182" i="17"/>
  <c r="Q1183" i="17"/>
  <c r="Q1184" i="17"/>
  <c r="Q1185" i="17"/>
  <c r="Q1186" i="17"/>
  <c r="U1186" i="17" s="1"/>
  <c r="Q1187" i="17"/>
  <c r="Q1188" i="17"/>
  <c r="Q1189" i="17"/>
  <c r="U1189" i="17" s="1"/>
  <c r="Q1190" i="17"/>
  <c r="Q1191" i="17"/>
  <c r="Q1192" i="17"/>
  <c r="Q1193" i="17"/>
  <c r="Q1194" i="17"/>
  <c r="Q1195" i="17"/>
  <c r="Q1196" i="17"/>
  <c r="Q1197" i="17"/>
  <c r="Q1198" i="17"/>
  <c r="Q1199" i="17"/>
  <c r="Q1200" i="17"/>
  <c r="Q1201" i="17"/>
  <c r="Q1202" i="17"/>
  <c r="U1202" i="17" s="1"/>
  <c r="Q1203" i="17"/>
  <c r="Q1204" i="17"/>
  <c r="Q1205" i="17"/>
  <c r="U1205" i="17" s="1"/>
  <c r="Q1206" i="17"/>
  <c r="Q1207" i="17"/>
  <c r="Q1208" i="17"/>
  <c r="Q1209" i="17"/>
  <c r="Q1210" i="17"/>
  <c r="Q1211" i="17"/>
  <c r="Q1212" i="17"/>
  <c r="Q1213" i="17"/>
  <c r="Q1214" i="17"/>
  <c r="Q1215" i="17"/>
  <c r="Q1216" i="17"/>
  <c r="Q1217" i="17"/>
  <c r="Q1218" i="17"/>
  <c r="U1218" i="17" s="1"/>
  <c r="Q1219" i="17"/>
  <c r="Q1220" i="17"/>
  <c r="Q1221" i="17"/>
  <c r="U1221" i="17" s="1"/>
  <c r="Q1222" i="17"/>
  <c r="Q1223" i="17"/>
  <c r="Q1224" i="17"/>
  <c r="Q1225" i="17"/>
  <c r="Q1226" i="17"/>
  <c r="Q1227" i="17"/>
  <c r="Q1228" i="17"/>
  <c r="Q1229" i="17"/>
  <c r="Q1230" i="17"/>
  <c r="Q1231" i="17"/>
  <c r="Q1232" i="17"/>
  <c r="Q1233" i="17"/>
  <c r="Q1234" i="17"/>
  <c r="U1234" i="17" s="1"/>
  <c r="Q1235" i="17"/>
  <c r="Q1236" i="17"/>
  <c r="Q1237" i="17"/>
  <c r="U1237" i="17" s="1"/>
  <c r="Q1238" i="17"/>
  <c r="Q1239" i="17"/>
  <c r="Q1240" i="17"/>
  <c r="Q1241" i="17"/>
  <c r="Q1242" i="17"/>
  <c r="Q1243" i="17"/>
  <c r="Q1244" i="17"/>
  <c r="Q1245" i="17"/>
  <c r="Q1246" i="17"/>
  <c r="Q1247" i="17"/>
  <c r="Q1248" i="17"/>
  <c r="Q1249" i="17"/>
  <c r="Q1250" i="17"/>
  <c r="U1250" i="17" s="1"/>
  <c r="Q1251" i="17"/>
  <c r="Q1252" i="17"/>
  <c r="Q1253" i="17"/>
  <c r="U1253" i="17" s="1"/>
  <c r="Q1254" i="17"/>
  <c r="Q1255" i="17"/>
  <c r="Q1256" i="17"/>
  <c r="Q1257" i="17"/>
  <c r="Q1258" i="17"/>
  <c r="Q1259" i="17"/>
  <c r="Q1260" i="17"/>
  <c r="Q1261" i="17"/>
  <c r="Q1262" i="17"/>
  <c r="Q1263" i="17"/>
  <c r="Q1264" i="17"/>
  <c r="Q1265" i="17"/>
  <c r="Q1266" i="17"/>
  <c r="U1266" i="17" s="1"/>
  <c r="Q1267" i="17"/>
  <c r="Q1268" i="17"/>
  <c r="Q1269" i="17"/>
  <c r="U1269" i="17" s="1"/>
  <c r="Q1270" i="17"/>
  <c r="Q1271" i="17"/>
  <c r="Q1272" i="17"/>
  <c r="Q1273" i="17"/>
  <c r="Q1274" i="17"/>
  <c r="Q1275" i="17"/>
  <c r="Q1276" i="17"/>
  <c r="Q1277" i="17"/>
  <c r="Q1278" i="17"/>
  <c r="Q1279" i="17"/>
  <c r="Q1280" i="17"/>
  <c r="Q1281" i="17"/>
  <c r="Q1282" i="17"/>
  <c r="U1282" i="17" s="1"/>
  <c r="Q1283" i="17"/>
  <c r="Q1284" i="17"/>
  <c r="Q1285" i="17"/>
  <c r="U1285" i="17" s="1"/>
  <c r="Q1286" i="17"/>
  <c r="Q1287" i="17"/>
  <c r="Q1288" i="17"/>
  <c r="Q1289" i="17"/>
  <c r="Q1290" i="17"/>
  <c r="Q1291" i="17"/>
  <c r="Q1292" i="17"/>
  <c r="Q1293" i="17"/>
  <c r="Q1294" i="17"/>
  <c r="Q1295" i="17"/>
  <c r="Q1296" i="17"/>
  <c r="Q1297" i="17"/>
  <c r="Q1298" i="17"/>
  <c r="U1298" i="17" s="1"/>
  <c r="Q1299" i="17"/>
  <c r="Q1300" i="17"/>
  <c r="Q1301" i="17"/>
  <c r="U1301" i="17" s="1"/>
  <c r="Q1302" i="17"/>
  <c r="Q1303" i="17"/>
  <c r="Q1304" i="17"/>
  <c r="Q1305" i="17"/>
  <c r="Q1306" i="17"/>
  <c r="Q1307" i="17"/>
  <c r="Q1308" i="17"/>
  <c r="Q1309" i="17"/>
  <c r="Q1310" i="17"/>
  <c r="Q1311" i="17"/>
  <c r="Q1312" i="17"/>
  <c r="Q1313" i="17"/>
  <c r="Q1314" i="17"/>
  <c r="U1314" i="17" s="1"/>
  <c r="Q1315" i="17"/>
  <c r="Q1316" i="17"/>
  <c r="Q1317" i="17"/>
  <c r="U1317" i="17" s="1"/>
  <c r="Q1318" i="17"/>
  <c r="Q1319" i="17"/>
  <c r="Q1320" i="17"/>
  <c r="Q1321" i="17"/>
  <c r="Q1322" i="17"/>
  <c r="Q1323" i="17"/>
  <c r="Q1324" i="17"/>
  <c r="Q1325" i="17"/>
  <c r="Q1326" i="17"/>
  <c r="Q1327" i="17"/>
  <c r="Q1328" i="17"/>
  <c r="Q1329" i="17"/>
  <c r="Q1330" i="17"/>
  <c r="U1330" i="17" s="1"/>
  <c r="Q1331" i="17"/>
  <c r="Q1332" i="17"/>
  <c r="Q1333" i="17"/>
  <c r="U1333" i="17" s="1"/>
  <c r="Q1334" i="17"/>
  <c r="Q1335" i="17"/>
  <c r="Q1336" i="17"/>
  <c r="Q1337" i="17"/>
  <c r="Q1338" i="17"/>
  <c r="Q1339" i="17"/>
  <c r="Q1340" i="17"/>
  <c r="Q1341" i="17"/>
  <c r="Q1342" i="17"/>
  <c r="Q1343" i="17"/>
  <c r="Q1344" i="17"/>
  <c r="Q1345" i="17"/>
  <c r="Q1346" i="17"/>
  <c r="U1346" i="17" s="1"/>
  <c r="Q1347" i="17"/>
  <c r="Q1348" i="17"/>
  <c r="Q1349" i="17"/>
  <c r="U1349" i="17" s="1"/>
  <c r="Q1350" i="17"/>
  <c r="Q1351" i="17"/>
  <c r="Q1352" i="17"/>
  <c r="Q1353" i="17"/>
  <c r="Q1354" i="17"/>
  <c r="Q1355" i="17"/>
  <c r="Q1356" i="17"/>
  <c r="Q1357" i="17"/>
  <c r="Q1358" i="17"/>
  <c r="Q1359" i="17"/>
  <c r="Q1360" i="17"/>
  <c r="Q1361" i="17"/>
  <c r="Q1362" i="17"/>
  <c r="U1362" i="17" s="1"/>
  <c r="Q1363" i="17"/>
  <c r="Q1364" i="17"/>
  <c r="Q1365" i="17"/>
  <c r="U1365" i="17" s="1"/>
  <c r="Q1366" i="17"/>
  <c r="Q1367" i="17"/>
  <c r="Q1368" i="17"/>
  <c r="Q1369" i="17"/>
  <c r="Q1370" i="17"/>
  <c r="Q1371" i="17"/>
  <c r="Q1372" i="17"/>
  <c r="Q1373" i="17"/>
  <c r="Q1374" i="17"/>
  <c r="Q1375" i="17"/>
  <c r="Q1376" i="17"/>
  <c r="Q1377" i="17"/>
  <c r="Q1378" i="17"/>
  <c r="U1378" i="17" s="1"/>
  <c r="Q1379" i="17"/>
  <c r="Q1380" i="17"/>
  <c r="Q1381" i="17"/>
  <c r="U1381" i="17" s="1"/>
  <c r="Q1382" i="17"/>
  <c r="Q1383" i="17"/>
  <c r="Q1384" i="17"/>
  <c r="Q1385" i="17"/>
  <c r="Q1386" i="17"/>
  <c r="Q1387" i="17"/>
  <c r="Q1388" i="17"/>
  <c r="Q1389" i="17"/>
  <c r="Q1390" i="17"/>
  <c r="Q1391" i="17"/>
  <c r="Q1392" i="17"/>
  <c r="Q1393" i="17"/>
  <c r="Q1394" i="17"/>
  <c r="U1394" i="17" s="1"/>
  <c r="Q1395" i="17"/>
  <c r="Q1396" i="17"/>
  <c r="Q1397" i="17"/>
  <c r="U1397" i="17" s="1"/>
  <c r="Q1398" i="17"/>
  <c r="Q1399" i="17"/>
  <c r="Q1400" i="17"/>
  <c r="Q1401" i="17"/>
  <c r="Q1402" i="17"/>
  <c r="Q1403" i="17"/>
  <c r="Q1404" i="17"/>
  <c r="Q1405" i="17"/>
  <c r="Q1406" i="17"/>
  <c r="Q1407" i="17"/>
  <c r="Q1408" i="17"/>
  <c r="Q1409" i="17"/>
  <c r="Q1410" i="17"/>
  <c r="U1410" i="17" s="1"/>
  <c r="Q1411" i="17"/>
  <c r="Q1412" i="17"/>
  <c r="Q1413" i="17"/>
  <c r="U1413" i="17" s="1"/>
  <c r="Q1414" i="17"/>
  <c r="Q1415" i="17"/>
  <c r="Q1416" i="17"/>
  <c r="Q1417" i="17"/>
  <c r="Q1418" i="17"/>
  <c r="Q1419" i="17"/>
  <c r="Q1420" i="17"/>
  <c r="Q1421" i="17"/>
  <c r="Q1422" i="17"/>
  <c r="Q1423" i="17"/>
  <c r="Q1424" i="17"/>
  <c r="Q1425" i="17"/>
  <c r="Q1426" i="17"/>
  <c r="U1426" i="17" s="1"/>
  <c r="Q1427" i="17"/>
  <c r="Q1428" i="17"/>
  <c r="Q1429" i="17"/>
  <c r="U1429" i="17" s="1"/>
  <c r="Q1430" i="17"/>
  <c r="Q5" i="17"/>
  <c r="T449" i="17"/>
  <c r="BY7" i="19"/>
  <c r="U6" i="17"/>
  <c r="U7" i="17"/>
  <c r="U8" i="17"/>
  <c r="U9" i="17"/>
  <c r="U10" i="17"/>
  <c r="U11" i="17"/>
  <c r="U12" i="17"/>
  <c r="U13" i="17"/>
  <c r="U14" i="17"/>
  <c r="U15" i="17"/>
  <c r="U16" i="17"/>
  <c r="U17" i="17"/>
  <c r="U18" i="17"/>
  <c r="U19" i="17"/>
  <c r="U20" i="17"/>
  <c r="U21" i="17"/>
  <c r="U22" i="17"/>
  <c r="U23" i="17"/>
  <c r="U24" i="17"/>
  <c r="U25" i="17"/>
  <c r="U26" i="17"/>
  <c r="U27" i="17"/>
  <c r="U28" i="17"/>
  <c r="U29" i="17"/>
  <c r="U30" i="17"/>
  <c r="U31" i="17"/>
  <c r="U32" i="17"/>
  <c r="U33" i="17"/>
  <c r="U34" i="17"/>
  <c r="U35" i="17"/>
  <c r="U36" i="17"/>
  <c r="U37" i="17"/>
  <c r="U38" i="17"/>
  <c r="U39" i="17"/>
  <c r="U40" i="17"/>
  <c r="U41" i="17"/>
  <c r="U42" i="17"/>
  <c r="U43" i="17"/>
  <c r="U44" i="17"/>
  <c r="U45" i="17"/>
  <c r="U46" i="17"/>
  <c r="U47" i="17"/>
  <c r="U48" i="17"/>
  <c r="U49" i="17"/>
  <c r="U50" i="17"/>
  <c r="U51" i="17"/>
  <c r="U52" i="17"/>
  <c r="U53" i="17"/>
  <c r="U54" i="17"/>
  <c r="U55" i="17"/>
  <c r="U56" i="17"/>
  <c r="U57" i="17"/>
  <c r="U58" i="17"/>
  <c r="U59" i="17"/>
  <c r="U60" i="17"/>
  <c r="U61" i="17"/>
  <c r="U62" i="17"/>
  <c r="U63" i="17"/>
  <c r="U64" i="17"/>
  <c r="U65" i="17"/>
  <c r="U66" i="17"/>
  <c r="U67" i="17"/>
  <c r="U68" i="17"/>
  <c r="U69" i="17"/>
  <c r="U70" i="17"/>
  <c r="U71" i="17"/>
  <c r="U72" i="17"/>
  <c r="U73" i="17"/>
  <c r="U74" i="17"/>
  <c r="U75" i="17"/>
  <c r="U76" i="17"/>
  <c r="U77" i="17"/>
  <c r="U78" i="17"/>
  <c r="U79" i="17"/>
  <c r="U80" i="17"/>
  <c r="U81" i="17"/>
  <c r="U82" i="17"/>
  <c r="U83" i="17"/>
  <c r="U84" i="17"/>
  <c r="U85" i="17"/>
  <c r="U86" i="17"/>
  <c r="U87" i="17"/>
  <c r="U88" i="17"/>
  <c r="U89" i="17"/>
  <c r="U90" i="17"/>
  <c r="U91" i="17"/>
  <c r="U92" i="17"/>
  <c r="U93" i="17"/>
  <c r="U94" i="17"/>
  <c r="U95" i="17"/>
  <c r="U96" i="17"/>
  <c r="U97" i="17"/>
  <c r="U98" i="17"/>
  <c r="U99" i="17"/>
  <c r="U100" i="17"/>
  <c r="U101" i="17"/>
  <c r="U102" i="17"/>
  <c r="U103" i="17"/>
  <c r="U104" i="17"/>
  <c r="U105" i="17"/>
  <c r="U106" i="17"/>
  <c r="U107" i="17"/>
  <c r="U108" i="17"/>
  <c r="U109" i="17"/>
  <c r="U110" i="17"/>
  <c r="U111" i="17"/>
  <c r="U112" i="17"/>
  <c r="U113" i="17"/>
  <c r="U114" i="17"/>
  <c r="U115" i="17"/>
  <c r="U116" i="17"/>
  <c r="U117" i="17"/>
  <c r="U118" i="17"/>
  <c r="U119" i="17"/>
  <c r="U120" i="17"/>
  <c r="U121" i="17"/>
  <c r="U122" i="17"/>
  <c r="U123" i="17"/>
  <c r="U124" i="17"/>
  <c r="U125" i="17"/>
  <c r="U126" i="17"/>
  <c r="U127" i="17"/>
  <c r="U128" i="17"/>
  <c r="U129" i="17"/>
  <c r="U130" i="17"/>
  <c r="U131" i="17"/>
  <c r="U132" i="17"/>
  <c r="U133" i="17"/>
  <c r="U134" i="17"/>
  <c r="U135" i="17"/>
  <c r="U136" i="17"/>
  <c r="U137" i="17"/>
  <c r="U138" i="17"/>
  <c r="U139" i="17"/>
  <c r="U140" i="17"/>
  <c r="U141" i="17"/>
  <c r="U142" i="17"/>
  <c r="U143" i="17"/>
  <c r="U144" i="17"/>
  <c r="U145" i="17"/>
  <c r="U146" i="17"/>
  <c r="U147" i="17"/>
  <c r="U148" i="17"/>
  <c r="U149" i="17"/>
  <c r="U150" i="17"/>
  <c r="U151" i="17"/>
  <c r="U152" i="17"/>
  <c r="U153" i="17"/>
  <c r="U154" i="17"/>
  <c r="U155" i="17"/>
  <c r="U156" i="17"/>
  <c r="U157" i="17"/>
  <c r="U158" i="17"/>
  <c r="U159" i="17"/>
  <c r="U160" i="17"/>
  <c r="U161" i="17"/>
  <c r="U162" i="17"/>
  <c r="U163" i="17"/>
  <c r="U164" i="17"/>
  <c r="U165" i="17"/>
  <c r="U166" i="17"/>
  <c r="U167" i="17"/>
  <c r="U168" i="17"/>
  <c r="U169" i="17"/>
  <c r="U170" i="17"/>
  <c r="U171" i="17"/>
  <c r="U172" i="17"/>
  <c r="U173" i="17"/>
  <c r="U174" i="17"/>
  <c r="U175" i="17"/>
  <c r="U176" i="17"/>
  <c r="U177" i="17"/>
  <c r="U178" i="17"/>
  <c r="U179" i="17"/>
  <c r="U180" i="17"/>
  <c r="U181" i="17"/>
  <c r="U182" i="17"/>
  <c r="U183" i="17"/>
  <c r="U184" i="17"/>
  <c r="U185" i="17"/>
  <c r="U186" i="17"/>
  <c r="U187" i="17"/>
  <c r="U188" i="17"/>
  <c r="U189" i="17"/>
  <c r="U190" i="17"/>
  <c r="U191" i="17"/>
  <c r="U192" i="17"/>
  <c r="U193" i="17"/>
  <c r="U194" i="17"/>
  <c r="U195" i="17"/>
  <c r="U196" i="17"/>
  <c r="U197" i="17"/>
  <c r="U198" i="17"/>
  <c r="U199" i="17"/>
  <c r="U200" i="17"/>
  <c r="U201" i="17"/>
  <c r="U202" i="17"/>
  <c r="U203" i="17"/>
  <c r="U204" i="17"/>
  <c r="U205" i="17"/>
  <c r="U206" i="17"/>
  <c r="U207" i="17"/>
  <c r="U208" i="17"/>
  <c r="U209" i="17"/>
  <c r="U210" i="17"/>
  <c r="U211" i="17"/>
  <c r="U212" i="17"/>
  <c r="U213" i="17"/>
  <c r="U214" i="17"/>
  <c r="U215" i="17"/>
  <c r="U216" i="17"/>
  <c r="U217" i="17"/>
  <c r="U218" i="17"/>
  <c r="U219" i="17"/>
  <c r="U220" i="17"/>
  <c r="U221" i="17"/>
  <c r="U222" i="17"/>
  <c r="U223" i="17"/>
  <c r="U224" i="17"/>
  <c r="U225" i="17"/>
  <c r="U226" i="17"/>
  <c r="U227" i="17"/>
  <c r="U228" i="17"/>
  <c r="U229" i="17"/>
  <c r="U230" i="17"/>
  <c r="U231" i="17"/>
  <c r="U232" i="17"/>
  <c r="U233" i="17"/>
  <c r="U234" i="17"/>
  <c r="U235" i="17"/>
  <c r="U236" i="17"/>
  <c r="U237" i="17"/>
  <c r="U238" i="17"/>
  <c r="U239" i="17"/>
  <c r="U240" i="17"/>
  <c r="U241" i="17"/>
  <c r="U242" i="17"/>
  <c r="U243" i="17"/>
  <c r="U244" i="17"/>
  <c r="U245" i="17"/>
  <c r="U246" i="17"/>
  <c r="U247" i="17"/>
  <c r="U248" i="17"/>
  <c r="U249" i="17"/>
  <c r="U250" i="17"/>
  <c r="U251" i="17"/>
  <c r="U252" i="17"/>
  <c r="U253" i="17"/>
  <c r="U254" i="17"/>
  <c r="U255" i="17"/>
  <c r="U256" i="17"/>
  <c r="U257" i="17"/>
  <c r="U258" i="17"/>
  <c r="U259" i="17"/>
  <c r="U260" i="17"/>
  <c r="U261" i="17"/>
  <c r="U262" i="17"/>
  <c r="U263" i="17"/>
  <c r="U264" i="17"/>
  <c r="U265" i="17"/>
  <c r="U266" i="17"/>
  <c r="U267" i="17"/>
  <c r="U268" i="17"/>
  <c r="U269" i="17"/>
  <c r="U270" i="17"/>
  <c r="U271" i="17"/>
  <c r="U272" i="17"/>
  <c r="U273" i="17"/>
  <c r="U274" i="17"/>
  <c r="U275" i="17"/>
  <c r="U276" i="17"/>
  <c r="U277" i="17"/>
  <c r="U278" i="17"/>
  <c r="U279" i="17"/>
  <c r="U280" i="17"/>
  <c r="U281" i="17"/>
  <c r="U282" i="17"/>
  <c r="U283" i="17"/>
  <c r="U284" i="17"/>
  <c r="U285" i="17"/>
  <c r="U286" i="17"/>
  <c r="U287" i="17"/>
  <c r="U288" i="17"/>
  <c r="U289" i="17"/>
  <c r="U290" i="17"/>
  <c r="U291" i="17"/>
  <c r="U292" i="17"/>
  <c r="U293" i="17"/>
  <c r="U294" i="17"/>
  <c r="U295" i="17"/>
  <c r="U296" i="17"/>
  <c r="U297" i="17"/>
  <c r="U298" i="17"/>
  <c r="U299" i="17"/>
  <c r="U300" i="17"/>
  <c r="U301" i="17"/>
  <c r="U302" i="17"/>
  <c r="U303" i="17"/>
  <c r="U304" i="17"/>
  <c r="U305" i="17"/>
  <c r="U306" i="17"/>
  <c r="U307" i="17"/>
  <c r="U308" i="17"/>
  <c r="U309" i="17"/>
  <c r="U310" i="17"/>
  <c r="U311" i="17"/>
  <c r="U312" i="17"/>
  <c r="U313" i="17"/>
  <c r="U314" i="17"/>
  <c r="U315" i="17"/>
  <c r="U316" i="17"/>
  <c r="U317" i="17"/>
  <c r="U318" i="17"/>
  <c r="U319" i="17"/>
  <c r="U320" i="17"/>
  <c r="U321" i="17"/>
  <c r="U322" i="17"/>
  <c r="U323" i="17"/>
  <c r="U324" i="17"/>
  <c r="U325" i="17"/>
  <c r="U326" i="17"/>
  <c r="U327" i="17"/>
  <c r="U328" i="17"/>
  <c r="U329" i="17"/>
  <c r="U330" i="17"/>
  <c r="U331" i="17"/>
  <c r="U332" i="17"/>
  <c r="U333" i="17"/>
  <c r="U334" i="17"/>
  <c r="U335" i="17"/>
  <c r="U336" i="17"/>
  <c r="U337" i="17"/>
  <c r="U338" i="17"/>
  <c r="U339" i="17"/>
  <c r="U340" i="17"/>
  <c r="U341" i="17"/>
  <c r="U342" i="17"/>
  <c r="U343" i="17"/>
  <c r="U344" i="17"/>
  <c r="U345" i="17"/>
  <c r="U346" i="17"/>
  <c r="U347" i="17"/>
  <c r="U348" i="17"/>
  <c r="U349" i="17"/>
  <c r="U350" i="17"/>
  <c r="U351" i="17"/>
  <c r="U352" i="17"/>
  <c r="U353" i="17"/>
  <c r="U354" i="17"/>
  <c r="U355" i="17"/>
  <c r="U356" i="17"/>
  <c r="U358" i="17"/>
  <c r="U359" i="17"/>
  <c r="U360" i="17"/>
  <c r="U361" i="17"/>
  <c r="U362" i="17"/>
  <c r="U363" i="17"/>
  <c r="U364" i="17"/>
  <c r="U365" i="17"/>
  <c r="U366" i="17"/>
  <c r="U367" i="17"/>
  <c r="U368" i="17"/>
  <c r="U369" i="17"/>
  <c r="U370" i="17"/>
  <c r="U371" i="17"/>
  <c r="U372" i="17"/>
  <c r="U374" i="17"/>
  <c r="U375" i="17"/>
  <c r="U376" i="17"/>
  <c r="U377" i="17"/>
  <c r="U378" i="17"/>
  <c r="U379" i="17"/>
  <c r="U380" i="17"/>
  <c r="U381" i="17"/>
  <c r="U382" i="17"/>
  <c r="U383" i="17"/>
  <c r="U384" i="17"/>
  <c r="U385" i="17"/>
  <c r="U386" i="17"/>
  <c r="U387" i="17"/>
  <c r="U388" i="17"/>
  <c r="U390" i="17"/>
  <c r="U391" i="17"/>
  <c r="U392" i="17"/>
  <c r="U393" i="17"/>
  <c r="U394" i="17"/>
  <c r="U395" i="17"/>
  <c r="U396" i="17"/>
  <c r="U397" i="17"/>
  <c r="U398" i="17"/>
  <c r="U399" i="17"/>
  <c r="U400" i="17"/>
  <c r="U401" i="17"/>
  <c r="U402" i="17"/>
  <c r="U403" i="17"/>
  <c r="U404" i="17"/>
  <c r="U406" i="17"/>
  <c r="U407" i="17"/>
  <c r="U408" i="17"/>
  <c r="U409" i="17"/>
  <c r="U410" i="17"/>
  <c r="U411" i="17"/>
  <c r="U412" i="17"/>
  <c r="U413" i="17"/>
  <c r="U414" i="17"/>
  <c r="U415" i="17"/>
  <c r="U416" i="17"/>
  <c r="U417" i="17"/>
  <c r="U418" i="17"/>
  <c r="U419" i="17"/>
  <c r="U420" i="17"/>
  <c r="U422" i="17"/>
  <c r="U423" i="17"/>
  <c r="U424" i="17"/>
  <c r="U425" i="17"/>
  <c r="U426" i="17"/>
  <c r="U427" i="17"/>
  <c r="U428" i="17"/>
  <c r="U429" i="17"/>
  <c r="U430" i="17"/>
  <c r="U431" i="17"/>
  <c r="U432" i="17"/>
  <c r="U433" i="17"/>
  <c r="U434" i="17"/>
  <c r="U435" i="17"/>
  <c r="U436" i="17"/>
  <c r="U438" i="17"/>
  <c r="U439" i="17"/>
  <c r="U440" i="17"/>
  <c r="U441" i="17"/>
  <c r="U442" i="17"/>
  <c r="U443" i="17"/>
  <c r="U444" i="17"/>
  <c r="U445" i="17"/>
  <c r="U446" i="17"/>
  <c r="U447" i="17"/>
  <c r="U448" i="17"/>
  <c r="U450" i="17"/>
  <c r="U451" i="17"/>
  <c r="U452" i="17"/>
  <c r="U454" i="17"/>
  <c r="U455" i="17"/>
  <c r="U456" i="17"/>
  <c r="U457" i="17"/>
  <c r="U458" i="17"/>
  <c r="U459" i="17"/>
  <c r="U460" i="17"/>
  <c r="U461" i="17"/>
  <c r="U462" i="17"/>
  <c r="U463" i="17"/>
  <c r="U464" i="17"/>
  <c r="U465" i="17"/>
  <c r="U466" i="17"/>
  <c r="U467" i="17"/>
  <c r="U468" i="17"/>
  <c r="U470" i="17"/>
  <c r="U471" i="17"/>
  <c r="U472" i="17"/>
  <c r="U473" i="17"/>
  <c r="U474" i="17"/>
  <c r="U475" i="17"/>
  <c r="U476" i="17"/>
  <c r="U477" i="17"/>
  <c r="U478" i="17"/>
  <c r="U479" i="17"/>
  <c r="U480" i="17"/>
  <c r="U481" i="17"/>
  <c r="U482" i="17"/>
  <c r="U483" i="17"/>
  <c r="U484" i="17"/>
  <c r="U486" i="17"/>
  <c r="U487" i="17"/>
  <c r="U488" i="17"/>
  <c r="U489" i="17"/>
  <c r="U490" i="17"/>
  <c r="U491" i="17"/>
  <c r="U492" i="17"/>
  <c r="U493" i="17"/>
  <c r="U494" i="17"/>
  <c r="U495" i="17"/>
  <c r="U496" i="17"/>
  <c r="U497" i="17"/>
  <c r="U499" i="17"/>
  <c r="U500" i="17"/>
  <c r="U502" i="17"/>
  <c r="U503" i="17"/>
  <c r="U504" i="17"/>
  <c r="U505" i="17"/>
  <c r="U506" i="17"/>
  <c r="U507" i="17"/>
  <c r="U508" i="17"/>
  <c r="U509" i="17"/>
  <c r="U510" i="17"/>
  <c r="U511" i="17"/>
  <c r="U512" i="17"/>
  <c r="U513" i="17"/>
  <c r="U515" i="17"/>
  <c r="U516" i="17"/>
  <c r="U518" i="17"/>
  <c r="U519" i="17"/>
  <c r="U520" i="17"/>
  <c r="U521" i="17"/>
  <c r="U522" i="17"/>
  <c r="U523" i="17"/>
  <c r="U524" i="17"/>
  <c r="U525" i="17"/>
  <c r="U526" i="17"/>
  <c r="U527" i="17"/>
  <c r="U528" i="17"/>
  <c r="U529" i="17"/>
  <c r="U531" i="17"/>
  <c r="U532" i="17"/>
  <c r="U534" i="17"/>
  <c r="U535" i="17"/>
  <c r="U536" i="17"/>
  <c r="U537" i="17"/>
  <c r="U538" i="17"/>
  <c r="U539" i="17"/>
  <c r="U540" i="17"/>
  <c r="U541" i="17"/>
  <c r="U542" i="17"/>
  <c r="U543" i="17"/>
  <c r="U544" i="17"/>
  <c r="U545" i="17"/>
  <c r="U547" i="17"/>
  <c r="U548" i="17"/>
  <c r="U550" i="17"/>
  <c r="U551" i="17"/>
  <c r="U552" i="17"/>
  <c r="U553" i="17"/>
  <c r="U554" i="17"/>
  <c r="U555" i="17"/>
  <c r="U556" i="17"/>
  <c r="U557" i="17"/>
  <c r="U558" i="17"/>
  <c r="U559" i="17"/>
  <c r="U560" i="17"/>
  <c r="U561" i="17"/>
  <c r="U563" i="17"/>
  <c r="U564" i="17"/>
  <c r="U566" i="17"/>
  <c r="U567" i="17"/>
  <c r="U568" i="17"/>
  <c r="U569" i="17"/>
  <c r="U570" i="17"/>
  <c r="U571" i="17"/>
  <c r="U572" i="17"/>
  <c r="U573" i="17"/>
  <c r="U574" i="17"/>
  <c r="U575" i="17"/>
  <c r="U576" i="17"/>
  <c r="U577" i="17"/>
  <c r="U579" i="17"/>
  <c r="U580" i="17"/>
  <c r="U582" i="17"/>
  <c r="U583" i="17"/>
  <c r="U584" i="17"/>
  <c r="U585" i="17"/>
  <c r="U586" i="17"/>
  <c r="U587" i="17"/>
  <c r="U588" i="17"/>
  <c r="U589" i="17"/>
  <c r="U590" i="17"/>
  <c r="U591" i="17"/>
  <c r="U592" i="17"/>
  <c r="U593" i="17"/>
  <c r="U595" i="17"/>
  <c r="U596" i="17"/>
  <c r="U598" i="17"/>
  <c r="U599" i="17"/>
  <c r="U600" i="17"/>
  <c r="U601" i="17"/>
  <c r="U602" i="17"/>
  <c r="U603" i="17"/>
  <c r="U604" i="17"/>
  <c r="U605" i="17"/>
  <c r="U606" i="17"/>
  <c r="U607" i="17"/>
  <c r="U608" i="17"/>
  <c r="U609" i="17"/>
  <c r="U611" i="17"/>
  <c r="U612" i="17"/>
  <c r="U614" i="17"/>
  <c r="U615" i="17"/>
  <c r="U616" i="17"/>
  <c r="U617" i="17"/>
  <c r="U618" i="17"/>
  <c r="U619" i="17"/>
  <c r="U620" i="17"/>
  <c r="U621" i="17"/>
  <c r="U622" i="17"/>
  <c r="U623" i="17"/>
  <c r="U624" i="17"/>
  <c r="U625" i="17"/>
  <c r="U627" i="17"/>
  <c r="U628" i="17"/>
  <c r="U630" i="17"/>
  <c r="U631" i="17"/>
  <c r="U632" i="17"/>
  <c r="U633" i="17"/>
  <c r="U634" i="17"/>
  <c r="U635" i="17"/>
  <c r="U636" i="17"/>
  <c r="U637" i="17"/>
  <c r="U638" i="17"/>
  <c r="U639" i="17"/>
  <c r="U640" i="17"/>
  <c r="U641" i="17"/>
  <c r="U643" i="17"/>
  <c r="U644" i="17"/>
  <c r="U646" i="17"/>
  <c r="U647" i="17"/>
  <c r="U648" i="17"/>
  <c r="U649" i="17"/>
  <c r="U650" i="17"/>
  <c r="U651" i="17"/>
  <c r="U652" i="17"/>
  <c r="U653" i="17"/>
  <c r="U654" i="17"/>
  <c r="U655" i="17"/>
  <c r="U656" i="17"/>
  <c r="U657" i="17"/>
  <c r="U659" i="17"/>
  <c r="U660" i="17"/>
  <c r="U662" i="17"/>
  <c r="U663" i="17"/>
  <c r="U664" i="17"/>
  <c r="U665" i="17"/>
  <c r="U666" i="17"/>
  <c r="U667" i="17"/>
  <c r="U668" i="17"/>
  <c r="U669" i="17"/>
  <c r="U670" i="17"/>
  <c r="U671" i="17"/>
  <c r="U672" i="17"/>
  <c r="U673" i="17"/>
  <c r="U675" i="17"/>
  <c r="U676" i="17"/>
  <c r="U678" i="17"/>
  <c r="U679" i="17"/>
  <c r="U680" i="17"/>
  <c r="U681" i="17"/>
  <c r="U682" i="17"/>
  <c r="U683" i="17"/>
  <c r="U684" i="17"/>
  <c r="U685" i="17"/>
  <c r="U686" i="17"/>
  <c r="U687" i="17"/>
  <c r="U688" i="17"/>
  <c r="U689" i="17"/>
  <c r="U691" i="17"/>
  <c r="U692" i="17"/>
  <c r="U694" i="17"/>
  <c r="U695" i="17"/>
  <c r="U696" i="17"/>
  <c r="U697" i="17"/>
  <c r="U698" i="17"/>
  <c r="U699" i="17"/>
  <c r="U700" i="17"/>
  <c r="U701" i="17"/>
  <c r="U702" i="17"/>
  <c r="U703" i="17"/>
  <c r="U704" i="17"/>
  <c r="U705" i="17"/>
  <c r="U707" i="17"/>
  <c r="U708" i="17"/>
  <c r="U710" i="17"/>
  <c r="U711" i="17"/>
  <c r="U712" i="17"/>
  <c r="U713" i="17"/>
  <c r="U714" i="17"/>
  <c r="U715" i="17"/>
  <c r="U716" i="17"/>
  <c r="U717" i="17"/>
  <c r="U718" i="17"/>
  <c r="U719" i="17"/>
  <c r="U720" i="17"/>
  <c r="U721" i="17"/>
  <c r="U723" i="17"/>
  <c r="U724" i="17"/>
  <c r="U726" i="17"/>
  <c r="U727" i="17"/>
  <c r="U728" i="17"/>
  <c r="U729" i="17"/>
  <c r="U730" i="17"/>
  <c r="U731" i="17"/>
  <c r="U732" i="17"/>
  <c r="U733" i="17"/>
  <c r="U734" i="17"/>
  <c r="U735" i="17"/>
  <c r="U736" i="17"/>
  <c r="U737" i="17"/>
  <c r="U739" i="17"/>
  <c r="U740" i="17"/>
  <c r="U742" i="17"/>
  <c r="U743" i="17"/>
  <c r="U744" i="17"/>
  <c r="U745" i="17"/>
  <c r="U746" i="17"/>
  <c r="U747" i="17"/>
  <c r="U748" i="17"/>
  <c r="U749" i="17"/>
  <c r="U750" i="17"/>
  <c r="U751" i="17"/>
  <c r="U752" i="17"/>
  <c r="U753" i="17"/>
  <c r="U755" i="17"/>
  <c r="U756" i="17"/>
  <c r="U758" i="17"/>
  <c r="U759" i="17"/>
  <c r="U760" i="17"/>
  <c r="U761" i="17"/>
  <c r="U762" i="17"/>
  <c r="U763" i="17"/>
  <c r="U764" i="17"/>
  <c r="U765" i="17"/>
  <c r="U766" i="17"/>
  <c r="U767" i="17"/>
  <c r="U768" i="17"/>
  <c r="U769" i="17"/>
  <c r="U771" i="17"/>
  <c r="U772" i="17"/>
  <c r="U774" i="17"/>
  <c r="U775" i="17"/>
  <c r="U776" i="17"/>
  <c r="U777" i="17"/>
  <c r="U778" i="17"/>
  <c r="U779" i="17"/>
  <c r="U780" i="17"/>
  <c r="U781" i="17"/>
  <c r="U782" i="17"/>
  <c r="U783" i="17"/>
  <c r="U784" i="17"/>
  <c r="U785" i="17"/>
  <c r="U787" i="17"/>
  <c r="U788" i="17"/>
  <c r="U790" i="17"/>
  <c r="U791" i="17"/>
  <c r="U792" i="17"/>
  <c r="U793" i="17"/>
  <c r="U794" i="17"/>
  <c r="U795" i="17"/>
  <c r="U796" i="17"/>
  <c r="U797" i="17"/>
  <c r="U798" i="17"/>
  <c r="U799" i="17"/>
  <c r="U800" i="17"/>
  <c r="U801" i="17"/>
  <c r="U803" i="17"/>
  <c r="U804" i="17"/>
  <c r="U806" i="17"/>
  <c r="U807" i="17"/>
  <c r="U808" i="17"/>
  <c r="U809" i="17"/>
  <c r="U810" i="17"/>
  <c r="U811" i="17"/>
  <c r="U812" i="17"/>
  <c r="U813" i="17"/>
  <c r="U814" i="17"/>
  <c r="U815" i="17"/>
  <c r="U816" i="17"/>
  <c r="U817" i="17"/>
  <c r="U819" i="17"/>
  <c r="U820" i="17"/>
  <c r="U822" i="17"/>
  <c r="U823" i="17"/>
  <c r="U824" i="17"/>
  <c r="U825" i="17"/>
  <c r="U826" i="17"/>
  <c r="U827" i="17"/>
  <c r="U828" i="17"/>
  <c r="U829" i="17"/>
  <c r="U830" i="17"/>
  <c r="U831" i="17"/>
  <c r="U832" i="17"/>
  <c r="U833" i="17"/>
  <c r="U835" i="17"/>
  <c r="U836" i="17"/>
  <c r="U838" i="17"/>
  <c r="U839" i="17"/>
  <c r="U840" i="17"/>
  <c r="U841" i="17"/>
  <c r="U842" i="17"/>
  <c r="U843" i="17"/>
  <c r="U844" i="17"/>
  <c r="U845" i="17"/>
  <c r="U846" i="17"/>
  <c r="U847" i="17"/>
  <c r="U848" i="17"/>
  <c r="U849" i="17"/>
  <c r="U851" i="17"/>
  <c r="U852" i="17"/>
  <c r="U854" i="17"/>
  <c r="U855" i="17"/>
  <c r="U856" i="17"/>
  <c r="U857" i="17"/>
  <c r="U858" i="17"/>
  <c r="U859" i="17"/>
  <c r="U860" i="17"/>
  <c r="U861" i="17"/>
  <c r="U862" i="17"/>
  <c r="U863" i="17"/>
  <c r="U864" i="17"/>
  <c r="U865" i="17"/>
  <c r="U867" i="17"/>
  <c r="U868" i="17"/>
  <c r="U870" i="17"/>
  <c r="U871" i="17"/>
  <c r="U872" i="17"/>
  <c r="U873" i="17"/>
  <c r="U874" i="17"/>
  <c r="U875" i="17"/>
  <c r="U876" i="17"/>
  <c r="U877" i="17"/>
  <c r="U878" i="17"/>
  <c r="U879" i="17"/>
  <c r="U880" i="17"/>
  <c r="U881" i="17"/>
  <c r="U883" i="17"/>
  <c r="U884" i="17"/>
  <c r="U886" i="17"/>
  <c r="U887" i="17"/>
  <c r="U888" i="17"/>
  <c r="U889" i="17"/>
  <c r="U890" i="17"/>
  <c r="U891" i="17"/>
  <c r="U892" i="17"/>
  <c r="U893" i="17"/>
  <c r="U894" i="17"/>
  <c r="U895" i="17"/>
  <c r="U896" i="17"/>
  <c r="U897" i="17"/>
  <c r="U899" i="17"/>
  <c r="U900" i="17"/>
  <c r="U902" i="17"/>
  <c r="U903" i="17"/>
  <c r="U904" i="17"/>
  <c r="U905" i="17"/>
  <c r="U906" i="17"/>
  <c r="U907" i="17"/>
  <c r="U908" i="17"/>
  <c r="U909" i="17"/>
  <c r="U910" i="17"/>
  <c r="U911" i="17"/>
  <c r="U912" i="17"/>
  <c r="U913" i="17"/>
  <c r="U915" i="17"/>
  <c r="U916" i="17"/>
  <c r="U918" i="17"/>
  <c r="U919" i="17"/>
  <c r="U920" i="17"/>
  <c r="U921" i="17"/>
  <c r="U922" i="17"/>
  <c r="U923" i="17"/>
  <c r="U924" i="17"/>
  <c r="U925" i="17"/>
  <c r="U926" i="17"/>
  <c r="U927" i="17"/>
  <c r="U928" i="17"/>
  <c r="U929" i="17"/>
  <c r="U931" i="17"/>
  <c r="U932" i="17"/>
  <c r="U934" i="17"/>
  <c r="U935" i="17"/>
  <c r="U936" i="17"/>
  <c r="U937" i="17"/>
  <c r="U938" i="17"/>
  <c r="U939" i="17"/>
  <c r="U940" i="17"/>
  <c r="U941" i="17"/>
  <c r="U942" i="17"/>
  <c r="U943" i="17"/>
  <c r="U944" i="17"/>
  <c r="U945" i="17"/>
  <c r="U947" i="17"/>
  <c r="U948" i="17"/>
  <c r="U950" i="17"/>
  <c r="U951" i="17"/>
  <c r="U952" i="17"/>
  <c r="U953" i="17"/>
  <c r="U954" i="17"/>
  <c r="U955" i="17"/>
  <c r="U956" i="17"/>
  <c r="U957" i="17"/>
  <c r="U958" i="17"/>
  <c r="U959" i="17"/>
  <c r="U960" i="17"/>
  <c r="U961" i="17"/>
  <c r="U963" i="17"/>
  <c r="U964" i="17"/>
  <c r="U966" i="17"/>
  <c r="U967" i="17"/>
  <c r="U968" i="17"/>
  <c r="U969" i="17"/>
  <c r="U970" i="17"/>
  <c r="U971" i="17"/>
  <c r="U972" i="17"/>
  <c r="U973" i="17"/>
  <c r="U974" i="17"/>
  <c r="U975" i="17"/>
  <c r="U976" i="17"/>
  <c r="U977" i="17"/>
  <c r="U979" i="17"/>
  <c r="U980" i="17"/>
  <c r="U982" i="17"/>
  <c r="U983" i="17"/>
  <c r="U984" i="17"/>
  <c r="U985" i="17"/>
  <c r="U986" i="17"/>
  <c r="U987" i="17"/>
  <c r="U988" i="17"/>
  <c r="U989" i="17"/>
  <c r="U990" i="17"/>
  <c r="U991" i="17"/>
  <c r="U992" i="17"/>
  <c r="U993" i="17"/>
  <c r="U995" i="17"/>
  <c r="U996" i="17"/>
  <c r="U998" i="17"/>
  <c r="U999" i="17"/>
  <c r="U1000" i="17"/>
  <c r="U1001" i="17"/>
  <c r="U1002" i="17"/>
  <c r="U1003" i="17"/>
  <c r="U1004" i="17"/>
  <c r="U1005" i="17"/>
  <c r="U1006" i="17"/>
  <c r="U1007" i="17"/>
  <c r="U1008" i="17"/>
  <c r="U1009" i="17"/>
  <c r="U1011" i="17"/>
  <c r="U1012" i="17"/>
  <c r="U1014" i="17"/>
  <c r="U1015" i="17"/>
  <c r="U1016" i="17"/>
  <c r="U1017" i="17"/>
  <c r="U1018" i="17"/>
  <c r="U1019" i="17"/>
  <c r="U1020" i="17"/>
  <c r="U1021" i="17"/>
  <c r="U1022" i="17"/>
  <c r="U1023" i="17"/>
  <c r="U1024" i="17"/>
  <c r="U1025" i="17"/>
  <c r="U1027" i="17"/>
  <c r="U1028" i="17"/>
  <c r="U1030" i="17"/>
  <c r="U1031" i="17"/>
  <c r="U1032" i="17"/>
  <c r="U1033" i="17"/>
  <c r="U1034" i="17"/>
  <c r="U1035" i="17"/>
  <c r="U1036" i="17"/>
  <c r="U1037" i="17"/>
  <c r="U1038" i="17"/>
  <c r="U1039" i="17"/>
  <c r="U1040" i="17"/>
  <c r="U1041" i="17"/>
  <c r="U1043" i="17"/>
  <c r="U1044" i="17"/>
  <c r="U1046" i="17"/>
  <c r="U1047" i="17"/>
  <c r="U1048" i="17"/>
  <c r="U1049" i="17"/>
  <c r="U1050" i="17"/>
  <c r="U1051" i="17"/>
  <c r="U1052" i="17"/>
  <c r="U1053" i="17"/>
  <c r="U1054" i="17"/>
  <c r="U1055" i="17"/>
  <c r="U1056" i="17"/>
  <c r="U1057" i="17"/>
  <c r="U1059" i="17"/>
  <c r="U1060" i="17"/>
  <c r="U1062" i="17"/>
  <c r="U1063" i="17"/>
  <c r="U1064" i="17"/>
  <c r="U1065" i="17"/>
  <c r="U1066" i="17"/>
  <c r="U1067" i="17"/>
  <c r="U1068" i="17"/>
  <c r="U1069" i="17"/>
  <c r="U1070" i="17"/>
  <c r="U1071" i="17"/>
  <c r="U1072" i="17"/>
  <c r="U1073" i="17"/>
  <c r="U1075" i="17"/>
  <c r="U1076" i="17"/>
  <c r="U1078" i="17"/>
  <c r="U1079" i="17"/>
  <c r="U1080" i="17"/>
  <c r="U1081" i="17"/>
  <c r="U1082" i="17"/>
  <c r="U1083" i="17"/>
  <c r="U1084" i="17"/>
  <c r="U1085" i="17"/>
  <c r="U1086" i="17"/>
  <c r="U1087" i="17"/>
  <c r="U1088" i="17"/>
  <c r="U1089" i="17"/>
  <c r="U1091" i="17"/>
  <c r="U1092" i="17"/>
  <c r="U1094" i="17"/>
  <c r="U1095" i="17"/>
  <c r="U1096" i="17"/>
  <c r="U1097" i="17"/>
  <c r="U1098" i="17"/>
  <c r="U1099" i="17"/>
  <c r="U1100" i="17"/>
  <c r="U1101" i="17"/>
  <c r="U1102" i="17"/>
  <c r="U1103" i="17"/>
  <c r="U1104" i="17"/>
  <c r="U1105" i="17"/>
  <c r="U1107" i="17"/>
  <c r="U1108" i="17"/>
  <c r="U1110" i="17"/>
  <c r="U1111" i="17"/>
  <c r="U1112" i="17"/>
  <c r="U1113" i="17"/>
  <c r="U1114" i="17"/>
  <c r="U1115" i="17"/>
  <c r="U1116" i="17"/>
  <c r="U1117" i="17"/>
  <c r="U1118" i="17"/>
  <c r="U1119" i="17"/>
  <c r="U1120" i="17"/>
  <c r="U1121" i="17"/>
  <c r="U1123" i="17"/>
  <c r="U1124" i="17"/>
  <c r="U1126" i="17"/>
  <c r="U1127" i="17"/>
  <c r="U1128" i="17"/>
  <c r="U1129" i="17"/>
  <c r="U1130" i="17"/>
  <c r="U1131" i="17"/>
  <c r="U1132" i="17"/>
  <c r="U1133" i="17"/>
  <c r="U1134" i="17"/>
  <c r="U1135" i="17"/>
  <c r="U1136" i="17"/>
  <c r="U1137" i="17"/>
  <c r="U1139" i="17"/>
  <c r="U1140" i="17"/>
  <c r="U1142" i="17"/>
  <c r="U1143" i="17"/>
  <c r="U1144" i="17"/>
  <c r="U1145" i="17"/>
  <c r="U1146" i="17"/>
  <c r="U1147" i="17"/>
  <c r="U1148" i="17"/>
  <c r="U1149" i="17"/>
  <c r="U1150" i="17"/>
  <c r="U1151" i="17"/>
  <c r="U1152" i="17"/>
  <c r="U1153" i="17"/>
  <c r="U1155" i="17"/>
  <c r="U1156" i="17"/>
  <c r="U1158" i="17"/>
  <c r="U1159" i="17"/>
  <c r="U1160" i="17"/>
  <c r="U1161" i="17"/>
  <c r="U1162" i="17"/>
  <c r="U1163" i="17"/>
  <c r="U1164" i="17"/>
  <c r="U1165" i="17"/>
  <c r="U1166" i="17"/>
  <c r="U1167" i="17"/>
  <c r="U1168" i="17"/>
  <c r="U1169" i="17"/>
  <c r="U1171" i="17"/>
  <c r="U1172" i="17"/>
  <c r="U1174" i="17"/>
  <c r="U1175" i="17"/>
  <c r="U1176" i="17"/>
  <c r="U1177" i="17"/>
  <c r="U1178" i="17"/>
  <c r="U1179" i="17"/>
  <c r="U1180" i="17"/>
  <c r="U1181" i="17"/>
  <c r="U1182" i="17"/>
  <c r="U1183" i="17"/>
  <c r="U1184" i="17"/>
  <c r="U1185" i="17"/>
  <c r="U1187" i="17"/>
  <c r="U1188" i="17"/>
  <c r="U1190" i="17"/>
  <c r="U1191" i="17"/>
  <c r="U1192" i="17"/>
  <c r="U1193" i="17"/>
  <c r="U1194" i="17"/>
  <c r="U1195" i="17"/>
  <c r="U1196" i="17"/>
  <c r="U1197" i="17"/>
  <c r="U1198" i="17"/>
  <c r="U1199" i="17"/>
  <c r="U1200" i="17"/>
  <c r="U1201" i="17"/>
  <c r="U1203" i="17"/>
  <c r="U1204" i="17"/>
  <c r="U1206" i="17"/>
  <c r="U1207" i="17"/>
  <c r="U1208" i="17"/>
  <c r="U1209" i="17"/>
  <c r="U1210" i="17"/>
  <c r="U1211" i="17"/>
  <c r="U1212" i="17"/>
  <c r="U1213" i="17"/>
  <c r="U1214" i="17"/>
  <c r="U1215" i="17"/>
  <c r="U1216" i="17"/>
  <c r="U1217" i="17"/>
  <c r="U1219" i="17"/>
  <c r="U1220" i="17"/>
  <c r="U1222" i="17"/>
  <c r="U1223" i="17"/>
  <c r="U1224" i="17"/>
  <c r="U1225" i="17"/>
  <c r="U1226" i="17"/>
  <c r="U1227" i="17"/>
  <c r="U1228" i="17"/>
  <c r="U1229" i="17"/>
  <c r="U1230" i="17"/>
  <c r="U1231" i="17"/>
  <c r="U1232" i="17"/>
  <c r="U1233" i="17"/>
  <c r="U1235" i="17"/>
  <c r="U1236" i="17"/>
  <c r="U1238" i="17"/>
  <c r="U1239" i="17"/>
  <c r="U1240" i="17"/>
  <c r="U1241" i="17"/>
  <c r="U1242" i="17"/>
  <c r="U1243" i="17"/>
  <c r="U1244" i="17"/>
  <c r="U1245" i="17"/>
  <c r="U1246" i="17"/>
  <c r="U1247" i="17"/>
  <c r="U1248" i="17"/>
  <c r="U1249" i="17"/>
  <c r="U1251" i="17"/>
  <c r="U1252" i="17"/>
  <c r="U1254" i="17"/>
  <c r="U1255" i="17"/>
  <c r="U1256" i="17"/>
  <c r="U1257" i="17"/>
  <c r="U1258" i="17"/>
  <c r="U1259" i="17"/>
  <c r="U1260" i="17"/>
  <c r="U1261" i="17"/>
  <c r="U1262" i="17"/>
  <c r="U1263" i="17"/>
  <c r="U1264" i="17"/>
  <c r="U1265" i="17"/>
  <c r="U1267" i="17"/>
  <c r="U1268" i="17"/>
  <c r="U1270" i="17"/>
  <c r="U1271" i="17"/>
  <c r="U1272" i="17"/>
  <c r="U1273" i="17"/>
  <c r="U1274" i="17"/>
  <c r="U1275" i="17"/>
  <c r="U1276" i="17"/>
  <c r="U1277" i="17"/>
  <c r="U1278" i="17"/>
  <c r="U1279" i="17"/>
  <c r="U1280" i="17"/>
  <c r="U1281" i="17"/>
  <c r="U1283" i="17"/>
  <c r="U1284" i="17"/>
  <c r="U1286" i="17"/>
  <c r="U1287" i="17"/>
  <c r="U1288" i="17"/>
  <c r="U1289" i="17"/>
  <c r="U1290" i="17"/>
  <c r="U1291" i="17"/>
  <c r="U1292" i="17"/>
  <c r="U1293" i="17"/>
  <c r="U1294" i="17"/>
  <c r="U1295" i="17"/>
  <c r="U1296" i="17"/>
  <c r="U1297" i="17"/>
  <c r="U1299" i="17"/>
  <c r="U1300" i="17"/>
  <c r="U1302" i="17"/>
  <c r="U1303" i="17"/>
  <c r="U1304" i="17"/>
  <c r="U1305" i="17"/>
  <c r="U1306" i="17"/>
  <c r="U1307" i="17"/>
  <c r="U1308" i="17"/>
  <c r="U1309" i="17"/>
  <c r="U1310" i="17"/>
  <c r="U1311" i="17"/>
  <c r="U1312" i="17"/>
  <c r="U1313" i="17"/>
  <c r="U1315" i="17"/>
  <c r="U1316" i="17"/>
  <c r="U1318" i="17"/>
  <c r="U1319" i="17"/>
  <c r="U1320" i="17"/>
  <c r="U1321" i="17"/>
  <c r="U1322" i="17"/>
  <c r="U1323" i="17"/>
  <c r="U1324" i="17"/>
  <c r="U1325" i="17"/>
  <c r="U1326" i="17"/>
  <c r="U1327" i="17"/>
  <c r="U1328" i="17"/>
  <c r="U1329" i="17"/>
  <c r="U1331" i="17"/>
  <c r="U1332" i="17"/>
  <c r="U1334" i="17"/>
  <c r="U1335" i="17"/>
  <c r="U1336" i="17"/>
  <c r="U1337" i="17"/>
  <c r="U1338" i="17"/>
  <c r="U1339" i="17"/>
  <c r="U1340" i="17"/>
  <c r="U1341" i="17"/>
  <c r="U1342" i="17"/>
  <c r="U1343" i="17"/>
  <c r="U1344" i="17"/>
  <c r="U1345" i="17"/>
  <c r="U1347" i="17"/>
  <c r="U1348" i="17"/>
  <c r="U1350" i="17"/>
  <c r="U1351" i="17"/>
  <c r="U1352" i="17"/>
  <c r="U1353" i="17"/>
  <c r="U1354" i="17"/>
  <c r="U1355" i="17"/>
  <c r="U1356" i="17"/>
  <c r="U1357" i="17"/>
  <c r="U1358" i="17"/>
  <c r="U1359" i="17"/>
  <c r="U1360" i="17"/>
  <c r="U1361" i="17"/>
  <c r="U1363" i="17"/>
  <c r="U1364" i="17"/>
  <c r="U1366" i="17"/>
  <c r="U1367" i="17"/>
  <c r="U1368" i="17"/>
  <c r="U1369" i="17"/>
  <c r="U1370" i="17"/>
  <c r="U1371" i="17"/>
  <c r="U1372" i="17"/>
  <c r="U1373" i="17"/>
  <c r="U1374" i="17"/>
  <c r="U1375" i="17"/>
  <c r="U1376" i="17"/>
  <c r="U1377" i="17"/>
  <c r="U1379" i="17"/>
  <c r="U1380" i="17"/>
  <c r="U1382" i="17"/>
  <c r="U1383" i="17"/>
  <c r="U1384" i="17"/>
  <c r="U1385" i="17"/>
  <c r="U1386" i="17"/>
  <c r="U1387" i="17"/>
  <c r="U1388" i="17"/>
  <c r="U1389" i="17"/>
  <c r="U1390" i="17"/>
  <c r="U1391" i="17"/>
  <c r="U1392" i="17"/>
  <c r="U1393" i="17"/>
  <c r="U1395" i="17"/>
  <c r="U1396" i="17"/>
  <c r="U1398" i="17"/>
  <c r="U1399" i="17"/>
  <c r="U1400" i="17"/>
  <c r="U1401" i="17"/>
  <c r="U1402" i="17"/>
  <c r="U1403" i="17"/>
  <c r="U1404" i="17"/>
  <c r="U1405" i="17"/>
  <c r="U1406" i="17"/>
  <c r="U1407" i="17"/>
  <c r="U1408" i="17"/>
  <c r="U1409" i="17"/>
  <c r="U1411" i="17"/>
  <c r="U1412" i="17"/>
  <c r="U1414" i="17"/>
  <c r="U1415" i="17"/>
  <c r="U1416" i="17"/>
  <c r="U1417" i="17"/>
  <c r="U1418" i="17"/>
  <c r="U1419" i="17"/>
  <c r="U1420" i="17"/>
  <c r="U1421" i="17"/>
  <c r="U1422" i="17"/>
  <c r="U1423" i="17"/>
  <c r="U1424" i="17"/>
  <c r="U1425" i="17"/>
  <c r="U1427" i="17"/>
  <c r="U1428" i="17"/>
  <c r="U1430" i="17"/>
  <c r="U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19" i="17"/>
  <c r="T20" i="17"/>
  <c r="T21" i="17"/>
  <c r="T22" i="17"/>
  <c r="T23" i="17"/>
  <c r="T24" i="17"/>
  <c r="T25" i="17"/>
  <c r="T26" i="17"/>
  <c r="T27" i="17"/>
  <c r="T28" i="17"/>
  <c r="T29" i="17"/>
  <c r="T30" i="17"/>
  <c r="T31" i="17"/>
  <c r="T32" i="17"/>
  <c r="T33" i="17"/>
  <c r="T34" i="17"/>
  <c r="T35" i="17"/>
  <c r="T36" i="17"/>
  <c r="T37" i="17"/>
  <c r="T38" i="17"/>
  <c r="T39" i="17"/>
  <c r="T40" i="17"/>
  <c r="T41" i="17"/>
  <c r="T42" i="17"/>
  <c r="T43" i="17"/>
  <c r="T44" i="17"/>
  <c r="T45" i="17"/>
  <c r="T46" i="17"/>
  <c r="T47" i="17"/>
  <c r="T48" i="17"/>
  <c r="T49" i="17"/>
  <c r="T50" i="17"/>
  <c r="T51" i="17"/>
  <c r="T52" i="17"/>
  <c r="T53" i="17"/>
  <c r="T54" i="17"/>
  <c r="T55" i="17"/>
  <c r="T56" i="17"/>
  <c r="T57" i="17"/>
  <c r="T58" i="17"/>
  <c r="T59" i="17"/>
  <c r="T60" i="17"/>
  <c r="T61" i="17"/>
  <c r="T62" i="17"/>
  <c r="T63" i="17"/>
  <c r="T64" i="17"/>
  <c r="T65" i="17"/>
  <c r="T66" i="17"/>
  <c r="T67" i="17"/>
  <c r="T68" i="17"/>
  <c r="T69" i="17"/>
  <c r="T70" i="17"/>
  <c r="T7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84" i="17"/>
  <c r="T85" i="17"/>
  <c r="T86" i="17"/>
  <c r="T87" i="17"/>
  <c r="T88" i="17"/>
  <c r="T89" i="17"/>
  <c r="T90" i="17"/>
  <c r="T91" i="17"/>
  <c r="T92" i="17"/>
  <c r="T93" i="17"/>
  <c r="T94" i="17"/>
  <c r="T95" i="17"/>
  <c r="T96" i="17"/>
  <c r="T97" i="17"/>
  <c r="T98" i="17"/>
  <c r="T99" i="17"/>
  <c r="T100" i="17"/>
  <c r="T101" i="17"/>
  <c r="T102" i="17"/>
  <c r="T103" i="17"/>
  <c r="T104" i="17"/>
  <c r="T105" i="17"/>
  <c r="T106" i="17"/>
  <c r="T107" i="17"/>
  <c r="T108" i="17"/>
  <c r="T109" i="17"/>
  <c r="T110" i="17"/>
  <c r="T111" i="17"/>
  <c r="T112" i="17"/>
  <c r="T113" i="17"/>
  <c r="T114" i="17"/>
  <c r="T115" i="17"/>
  <c r="T116" i="17"/>
  <c r="T117" i="17"/>
  <c r="T118" i="17"/>
  <c r="T119" i="17"/>
  <c r="T120" i="17"/>
  <c r="T121" i="17"/>
  <c r="T122" i="17"/>
  <c r="T123" i="17"/>
  <c r="T124" i="17"/>
  <c r="T125" i="17"/>
  <c r="T126" i="17"/>
  <c r="T127" i="17"/>
  <c r="T128" i="17"/>
  <c r="T129" i="17"/>
  <c r="T130" i="17"/>
  <c r="T131" i="17"/>
  <c r="T132" i="17"/>
  <c r="T133" i="17"/>
  <c r="T134" i="17"/>
  <c r="T135" i="17"/>
  <c r="T136" i="17"/>
  <c r="T137" i="17"/>
  <c r="T138" i="17"/>
  <c r="T139" i="17"/>
  <c r="T140" i="17"/>
  <c r="T141" i="17"/>
  <c r="T142" i="17"/>
  <c r="T143" i="17"/>
  <c r="T144" i="17"/>
  <c r="T145" i="17"/>
  <c r="T146" i="17"/>
  <c r="T147" i="17"/>
  <c r="T148" i="17"/>
  <c r="T149" i="17"/>
  <c r="T150" i="17"/>
  <c r="T151" i="17"/>
  <c r="T152" i="17"/>
  <c r="T153" i="17"/>
  <c r="T154" i="17"/>
  <c r="T155" i="17"/>
  <c r="T156" i="17"/>
  <c r="T157" i="17"/>
  <c r="T158" i="17"/>
  <c r="T159" i="17"/>
  <c r="T160" i="17"/>
  <c r="T161" i="17"/>
  <c r="T162" i="17"/>
  <c r="T163" i="17"/>
  <c r="T164" i="17"/>
  <c r="T165" i="17"/>
  <c r="T166" i="17"/>
  <c r="T167" i="17"/>
  <c r="T168" i="17"/>
  <c r="T169" i="17"/>
  <c r="T170" i="17"/>
  <c r="T171" i="17"/>
  <c r="T172" i="17"/>
  <c r="T173" i="17"/>
  <c r="T174" i="17"/>
  <c r="T175" i="17"/>
  <c r="T176" i="17"/>
  <c r="T177" i="17"/>
  <c r="T178" i="17"/>
  <c r="T179" i="17"/>
  <c r="T180" i="17"/>
  <c r="T181" i="17"/>
  <c r="T182" i="17"/>
  <c r="T183" i="17"/>
  <c r="T184" i="17"/>
  <c r="T185" i="17"/>
  <c r="T186" i="17"/>
  <c r="T187" i="17"/>
  <c r="T188" i="17"/>
  <c r="T189" i="17"/>
  <c r="T190" i="17"/>
  <c r="T191" i="17"/>
  <c r="T192" i="17"/>
  <c r="T193" i="17"/>
  <c r="T194" i="17"/>
  <c r="T195" i="17"/>
  <c r="T196" i="17"/>
  <c r="T197" i="17"/>
  <c r="T198" i="17"/>
  <c r="T199" i="17"/>
  <c r="T200" i="17"/>
  <c r="T201" i="17"/>
  <c r="T202" i="17"/>
  <c r="T203" i="17"/>
  <c r="T204" i="17"/>
  <c r="T205" i="17"/>
  <c r="T206" i="17"/>
  <c r="T207" i="17"/>
  <c r="T208" i="17"/>
  <c r="T209" i="17"/>
  <c r="T210" i="17"/>
  <c r="T211" i="17"/>
  <c r="T212" i="17"/>
  <c r="T213" i="17"/>
  <c r="T214" i="17"/>
  <c r="T215" i="17"/>
  <c r="T216" i="17"/>
  <c r="T217" i="17"/>
  <c r="T218" i="17"/>
  <c r="T219" i="17"/>
  <c r="T220" i="17"/>
  <c r="T221" i="17"/>
  <c r="T222" i="17"/>
  <c r="T223" i="17"/>
  <c r="T224" i="17"/>
  <c r="T225" i="17"/>
  <c r="T226" i="17"/>
  <c r="T227" i="17"/>
  <c r="T228" i="17"/>
  <c r="T229" i="17"/>
  <c r="T230" i="17"/>
  <c r="T231" i="17"/>
  <c r="T232" i="17"/>
  <c r="T233" i="17"/>
  <c r="T234" i="17"/>
  <c r="T235" i="17"/>
  <c r="T236" i="17"/>
  <c r="T237" i="17"/>
  <c r="T238" i="17"/>
  <c r="T239" i="17"/>
  <c r="T240" i="17"/>
  <c r="T241" i="17"/>
  <c r="T242" i="17"/>
  <c r="T243" i="17"/>
  <c r="T244" i="17"/>
  <c r="T245" i="17"/>
  <c r="T246" i="17"/>
  <c r="T247" i="17"/>
  <c r="T248" i="17"/>
  <c r="T249" i="17"/>
  <c r="T250" i="17"/>
  <c r="T251" i="17"/>
  <c r="T252" i="17"/>
  <c r="T253" i="17"/>
  <c r="T254" i="17"/>
  <c r="T255" i="17"/>
  <c r="T256" i="17"/>
  <c r="T257" i="17"/>
  <c r="T258" i="17"/>
  <c r="T259" i="17"/>
  <c r="T260" i="17"/>
  <c r="T261" i="17"/>
  <c r="T262" i="17"/>
  <c r="T263" i="17"/>
  <c r="T264" i="17"/>
  <c r="T265" i="17"/>
  <c r="T266" i="17"/>
  <c r="T267" i="17"/>
  <c r="T268" i="17"/>
  <c r="T269" i="17"/>
  <c r="T270" i="17"/>
  <c r="T271" i="17"/>
  <c r="T272" i="17"/>
  <c r="T273" i="17"/>
  <c r="T274" i="17"/>
  <c r="T275" i="17"/>
  <c r="T276" i="17"/>
  <c r="T277" i="17"/>
  <c r="T278" i="17"/>
  <c r="T279" i="17"/>
  <c r="T280" i="17"/>
  <c r="T281" i="17"/>
  <c r="T282" i="17"/>
  <c r="T283" i="17"/>
  <c r="T284" i="17"/>
  <c r="T285" i="17"/>
  <c r="T286" i="17"/>
  <c r="T287" i="17"/>
  <c r="T288" i="17"/>
  <c r="T289" i="17"/>
  <c r="T290" i="17"/>
  <c r="T291" i="17"/>
  <c r="T292" i="17"/>
  <c r="T293" i="17"/>
  <c r="T294" i="17"/>
  <c r="T295" i="17"/>
  <c r="T296" i="17"/>
  <c r="T297" i="17"/>
  <c r="T298" i="17"/>
  <c r="T299" i="17"/>
  <c r="T300" i="17"/>
  <c r="T301" i="17"/>
  <c r="T302" i="17"/>
  <c r="T303" i="17"/>
  <c r="T304" i="17"/>
  <c r="T305" i="17"/>
  <c r="T306" i="17"/>
  <c r="T307" i="17"/>
  <c r="T308" i="17"/>
  <c r="T309" i="17"/>
  <c r="T310" i="17"/>
  <c r="T311" i="17"/>
  <c r="T312" i="17"/>
  <c r="T313" i="17"/>
  <c r="T314" i="17"/>
  <c r="T315" i="17"/>
  <c r="T316" i="17"/>
  <c r="T317" i="17"/>
  <c r="T318" i="17"/>
  <c r="T319" i="17"/>
  <c r="T320" i="17"/>
  <c r="T321" i="17"/>
  <c r="T322" i="17"/>
  <c r="T323" i="17"/>
  <c r="T324" i="17"/>
  <c r="T325" i="17"/>
  <c r="T326" i="17"/>
  <c r="T327" i="17"/>
  <c r="T328" i="17"/>
  <c r="T329" i="17"/>
  <c r="T330" i="17"/>
  <c r="T331" i="17"/>
  <c r="T332" i="17"/>
  <c r="T333" i="17"/>
  <c r="T334" i="17"/>
  <c r="T335" i="17"/>
  <c r="T336" i="17"/>
  <c r="T337" i="17"/>
  <c r="T338" i="17"/>
  <c r="T339" i="17"/>
  <c r="T340" i="17"/>
  <c r="T341" i="17"/>
  <c r="T342" i="17"/>
  <c r="T343" i="17"/>
  <c r="T344" i="17"/>
  <c r="T345" i="17"/>
  <c r="T346" i="17"/>
  <c r="T347" i="17"/>
  <c r="T348" i="17"/>
  <c r="T349" i="17"/>
  <c r="T350" i="17"/>
  <c r="T351" i="17"/>
  <c r="T352" i="17"/>
  <c r="T353" i="17"/>
  <c r="T354" i="17"/>
  <c r="T355" i="17"/>
  <c r="T356" i="17"/>
  <c r="T357" i="17"/>
  <c r="T358" i="17"/>
  <c r="T359" i="17"/>
  <c r="T360" i="17"/>
  <c r="T361" i="17"/>
  <c r="T362" i="17"/>
  <c r="T363" i="17"/>
  <c r="T364" i="17"/>
  <c r="T365" i="17"/>
  <c r="T366" i="17"/>
  <c r="T367" i="17"/>
  <c r="T368" i="17"/>
  <c r="T369" i="17"/>
  <c r="T370" i="17"/>
  <c r="T371" i="17"/>
  <c r="T372" i="17"/>
  <c r="T374" i="17"/>
  <c r="T375" i="17"/>
  <c r="T376" i="17"/>
  <c r="T377" i="17"/>
  <c r="T378" i="17"/>
  <c r="T379" i="17"/>
  <c r="T380" i="17"/>
  <c r="T381" i="17"/>
  <c r="T382" i="17"/>
  <c r="T383" i="17"/>
  <c r="T384" i="17"/>
  <c r="T385" i="17"/>
  <c r="T386" i="17"/>
  <c r="T387" i="17"/>
  <c r="T388" i="17"/>
  <c r="T390" i="17"/>
  <c r="T391" i="17"/>
  <c r="T392" i="17"/>
  <c r="T393" i="17"/>
  <c r="T394" i="17"/>
  <c r="T395" i="17"/>
  <c r="T396" i="17"/>
  <c r="T397" i="17"/>
  <c r="T398" i="17"/>
  <c r="T399" i="17"/>
  <c r="T400" i="17"/>
  <c r="T401" i="17"/>
  <c r="T402" i="17"/>
  <c r="T403" i="17"/>
  <c r="T404" i="17"/>
  <c r="T406" i="17"/>
  <c r="T407" i="17"/>
  <c r="T408" i="17"/>
  <c r="T409" i="17"/>
  <c r="T410" i="17"/>
  <c r="T411" i="17"/>
  <c r="T412" i="17"/>
  <c r="T413" i="17"/>
  <c r="T414" i="17"/>
  <c r="T415" i="17"/>
  <c r="T416" i="17"/>
  <c r="T417" i="17"/>
  <c r="T418" i="17"/>
  <c r="T419" i="17"/>
  <c r="T420" i="17"/>
  <c r="T422" i="17"/>
  <c r="T423" i="17"/>
  <c r="T424" i="17"/>
  <c r="T425" i="17"/>
  <c r="T426" i="17"/>
  <c r="T427" i="17"/>
  <c r="T428" i="17"/>
  <c r="T429" i="17"/>
  <c r="T430" i="17"/>
  <c r="T431" i="17"/>
  <c r="T432" i="17"/>
  <c r="T433" i="17"/>
  <c r="T434" i="17"/>
  <c r="T435" i="17"/>
  <c r="T436" i="17"/>
  <c r="T438" i="17"/>
  <c r="T439" i="17"/>
  <c r="T440" i="17"/>
  <c r="T441" i="17"/>
  <c r="T442" i="17"/>
  <c r="T443" i="17"/>
  <c r="T444" i="17"/>
  <c r="T445" i="17"/>
  <c r="T446" i="17"/>
  <c r="T447" i="17"/>
  <c r="T448" i="17"/>
  <c r="T450" i="17"/>
  <c r="T451" i="17"/>
  <c r="T452" i="17"/>
  <c r="T454" i="17"/>
  <c r="T455" i="17"/>
  <c r="T456" i="17"/>
  <c r="T457" i="17"/>
  <c r="T458" i="17"/>
  <c r="T459" i="17"/>
  <c r="T460" i="17"/>
  <c r="T461" i="17"/>
  <c r="T462" i="17"/>
  <c r="T463" i="17"/>
  <c r="T464" i="17"/>
  <c r="T465" i="17"/>
  <c r="T466" i="17"/>
  <c r="T467" i="17"/>
  <c r="T468" i="17"/>
  <c r="T470" i="17"/>
  <c r="T471" i="17"/>
  <c r="T472" i="17"/>
  <c r="T473" i="17"/>
  <c r="T474" i="17"/>
  <c r="T475" i="17"/>
  <c r="T476" i="17"/>
  <c r="T477" i="17"/>
  <c r="T478" i="17"/>
  <c r="T479" i="17"/>
  <c r="T480" i="17"/>
  <c r="T481" i="17"/>
  <c r="T482" i="17"/>
  <c r="T483" i="17"/>
  <c r="T484" i="17"/>
  <c r="T486" i="17"/>
  <c r="T487" i="17"/>
  <c r="T488" i="17"/>
  <c r="T489" i="17"/>
  <c r="T490" i="17"/>
  <c r="T491" i="17"/>
  <c r="T492" i="17"/>
  <c r="T493" i="17"/>
  <c r="T494" i="17"/>
  <c r="T495" i="17"/>
  <c r="T496" i="17"/>
  <c r="T497" i="17"/>
  <c r="T498" i="17"/>
  <c r="T499" i="17"/>
  <c r="T500" i="17"/>
  <c r="T502" i="17"/>
  <c r="T503" i="17"/>
  <c r="T504" i="17"/>
  <c r="T505" i="17"/>
  <c r="T506" i="17"/>
  <c r="T507" i="17"/>
  <c r="T508" i="17"/>
  <c r="T509" i="17"/>
  <c r="T510" i="17"/>
  <c r="T511" i="17"/>
  <c r="T512" i="17"/>
  <c r="T513" i="17"/>
  <c r="T514" i="17"/>
  <c r="T515" i="17"/>
  <c r="T516" i="17"/>
  <c r="T518" i="17"/>
  <c r="T519" i="17"/>
  <c r="T520" i="17"/>
  <c r="T521" i="17"/>
  <c r="T522" i="17"/>
  <c r="T523" i="17"/>
  <c r="T524" i="17"/>
  <c r="T525" i="17"/>
  <c r="T526" i="17"/>
  <c r="T527" i="17"/>
  <c r="T528" i="17"/>
  <c r="T529" i="17"/>
  <c r="T530" i="17"/>
  <c r="T531" i="17"/>
  <c r="T532" i="17"/>
  <c r="T534" i="17"/>
  <c r="T535" i="17"/>
  <c r="T536" i="17"/>
  <c r="T537" i="17"/>
  <c r="T538" i="17"/>
  <c r="T539" i="17"/>
  <c r="T540" i="17"/>
  <c r="T541" i="17"/>
  <c r="T542" i="17"/>
  <c r="T543" i="17"/>
  <c r="T544" i="17"/>
  <c r="T545" i="17"/>
  <c r="T546" i="17"/>
  <c r="T547" i="17"/>
  <c r="T548" i="17"/>
  <c r="T550" i="17"/>
  <c r="T551" i="17"/>
  <c r="T552" i="17"/>
  <c r="T553" i="17"/>
  <c r="T554" i="17"/>
  <c r="T555" i="17"/>
  <c r="T556" i="17"/>
  <c r="T557" i="17"/>
  <c r="T558" i="17"/>
  <c r="T559" i="17"/>
  <c r="T560" i="17"/>
  <c r="T561" i="17"/>
  <c r="T562" i="17"/>
  <c r="T563" i="17"/>
  <c r="T564" i="17"/>
  <c r="T566" i="17"/>
  <c r="T567" i="17"/>
  <c r="T568" i="17"/>
  <c r="T569" i="17"/>
  <c r="T570" i="17"/>
  <c r="T571" i="17"/>
  <c r="T572" i="17"/>
  <c r="T573" i="17"/>
  <c r="T574" i="17"/>
  <c r="T575" i="17"/>
  <c r="T576" i="17"/>
  <c r="T577" i="17"/>
  <c r="T578" i="17"/>
  <c r="T579" i="17"/>
  <c r="T580" i="17"/>
  <c r="T582" i="17"/>
  <c r="T583" i="17"/>
  <c r="T584" i="17"/>
  <c r="T585" i="17"/>
  <c r="T586" i="17"/>
  <c r="T587" i="17"/>
  <c r="T588" i="17"/>
  <c r="T589" i="17"/>
  <c r="T590" i="17"/>
  <c r="T591" i="17"/>
  <c r="T592" i="17"/>
  <c r="T593" i="17"/>
  <c r="T594" i="17"/>
  <c r="T595" i="17"/>
  <c r="T596" i="17"/>
  <c r="T598" i="17"/>
  <c r="T599" i="17"/>
  <c r="T600" i="17"/>
  <c r="T601" i="17"/>
  <c r="T602" i="17"/>
  <c r="T603" i="17"/>
  <c r="T604" i="17"/>
  <c r="T605" i="17"/>
  <c r="T606" i="17"/>
  <c r="T607" i="17"/>
  <c r="T608" i="17"/>
  <c r="T609" i="17"/>
  <c r="T610" i="17"/>
  <c r="T611" i="17"/>
  <c r="T612" i="17"/>
  <c r="T614" i="17"/>
  <c r="T615" i="17"/>
  <c r="T616" i="17"/>
  <c r="T617" i="17"/>
  <c r="T618" i="17"/>
  <c r="T619" i="17"/>
  <c r="T620" i="17"/>
  <c r="T621" i="17"/>
  <c r="T622" i="17"/>
  <c r="T623" i="17"/>
  <c r="T624" i="17"/>
  <c r="T625" i="17"/>
  <c r="T626" i="17"/>
  <c r="T627" i="17"/>
  <c r="T628" i="17"/>
  <c r="T630" i="17"/>
  <c r="T631" i="17"/>
  <c r="T632" i="17"/>
  <c r="T633" i="17"/>
  <c r="T634" i="17"/>
  <c r="T635" i="17"/>
  <c r="T636" i="17"/>
  <c r="T637" i="17"/>
  <c r="T638" i="17"/>
  <c r="T639" i="17"/>
  <c r="T640" i="17"/>
  <c r="T641" i="17"/>
  <c r="T642" i="17"/>
  <c r="T643" i="17"/>
  <c r="T644" i="17"/>
  <c r="T646" i="17"/>
  <c r="T647" i="17"/>
  <c r="T648" i="17"/>
  <c r="T649" i="17"/>
  <c r="T650" i="17"/>
  <c r="T651" i="17"/>
  <c r="T652" i="17"/>
  <c r="T653" i="17"/>
  <c r="T654" i="17"/>
  <c r="T655" i="17"/>
  <c r="T656" i="17"/>
  <c r="T657" i="17"/>
  <c r="T658" i="17"/>
  <c r="T659" i="17"/>
  <c r="T660" i="17"/>
  <c r="T662" i="17"/>
  <c r="T663" i="17"/>
  <c r="T664" i="17"/>
  <c r="T665" i="17"/>
  <c r="T666" i="17"/>
  <c r="T667" i="17"/>
  <c r="T668" i="17"/>
  <c r="T669" i="17"/>
  <c r="T670" i="17"/>
  <c r="T671" i="17"/>
  <c r="T672" i="17"/>
  <c r="T673" i="17"/>
  <c r="T674" i="17"/>
  <c r="T675" i="17"/>
  <c r="T676" i="17"/>
  <c r="T678" i="17"/>
  <c r="T679" i="17"/>
  <c r="T680" i="17"/>
  <c r="T681" i="17"/>
  <c r="T682" i="17"/>
  <c r="T683" i="17"/>
  <c r="T684" i="17"/>
  <c r="T685" i="17"/>
  <c r="T686" i="17"/>
  <c r="T687" i="17"/>
  <c r="T688" i="17"/>
  <c r="T689" i="17"/>
  <c r="T690" i="17"/>
  <c r="T691" i="17"/>
  <c r="T692" i="17"/>
  <c r="T694" i="17"/>
  <c r="T695" i="17"/>
  <c r="T696" i="17"/>
  <c r="T697" i="17"/>
  <c r="T698" i="17"/>
  <c r="T699" i="17"/>
  <c r="T700" i="17"/>
  <c r="T701" i="17"/>
  <c r="T702" i="17"/>
  <c r="T703" i="17"/>
  <c r="T704" i="17"/>
  <c r="T705" i="17"/>
  <c r="T706" i="17"/>
  <c r="T707" i="17"/>
  <c r="T708" i="17"/>
  <c r="T710" i="17"/>
  <c r="T711" i="17"/>
  <c r="T712" i="17"/>
  <c r="T713" i="17"/>
  <c r="T714" i="17"/>
  <c r="T715" i="17"/>
  <c r="T716" i="17"/>
  <c r="T717" i="17"/>
  <c r="T718" i="17"/>
  <c r="T719" i="17"/>
  <c r="T720" i="17"/>
  <c r="T721" i="17"/>
  <c r="T722" i="17"/>
  <c r="T723" i="17"/>
  <c r="T724" i="17"/>
  <c r="T726" i="17"/>
  <c r="T727" i="17"/>
  <c r="T728" i="17"/>
  <c r="T729" i="17"/>
  <c r="T730" i="17"/>
  <c r="T731" i="17"/>
  <c r="T732" i="17"/>
  <c r="T733" i="17"/>
  <c r="T734" i="17"/>
  <c r="T735" i="17"/>
  <c r="T736" i="17"/>
  <c r="T737" i="17"/>
  <c r="T738" i="17"/>
  <c r="T739" i="17"/>
  <c r="T740" i="17"/>
  <c r="T742" i="17"/>
  <c r="T743" i="17"/>
  <c r="T744" i="17"/>
  <c r="T745" i="17"/>
  <c r="T746" i="17"/>
  <c r="T747" i="17"/>
  <c r="T748" i="17"/>
  <c r="T749" i="17"/>
  <c r="T750" i="17"/>
  <c r="T751" i="17"/>
  <c r="T752" i="17"/>
  <c r="T753" i="17"/>
  <c r="T754" i="17"/>
  <c r="T755" i="17"/>
  <c r="T756" i="17"/>
  <c r="T758" i="17"/>
  <c r="T759" i="17"/>
  <c r="T760" i="17"/>
  <c r="T761" i="17"/>
  <c r="T762" i="17"/>
  <c r="T763" i="17"/>
  <c r="T764" i="17"/>
  <c r="T765" i="17"/>
  <c r="T766" i="17"/>
  <c r="T767" i="17"/>
  <c r="T768" i="17"/>
  <c r="T769" i="17"/>
  <c r="T770" i="17"/>
  <c r="T771" i="17"/>
  <c r="T772" i="17"/>
  <c r="T774" i="17"/>
  <c r="T775" i="17"/>
  <c r="T776" i="17"/>
  <c r="T777" i="17"/>
  <c r="T778" i="17"/>
  <c r="T779" i="17"/>
  <c r="T780" i="17"/>
  <c r="T781" i="17"/>
  <c r="T782" i="17"/>
  <c r="T783" i="17"/>
  <c r="T784" i="17"/>
  <c r="T785" i="17"/>
  <c r="T786" i="17"/>
  <c r="T787" i="17"/>
  <c r="T788" i="17"/>
  <c r="T790" i="17"/>
  <c r="T791" i="17"/>
  <c r="T792" i="17"/>
  <c r="T793" i="17"/>
  <c r="T794" i="17"/>
  <c r="T795" i="17"/>
  <c r="T796" i="17"/>
  <c r="T797" i="17"/>
  <c r="T798" i="17"/>
  <c r="T799" i="17"/>
  <c r="T800" i="17"/>
  <c r="T801" i="17"/>
  <c r="T802" i="17"/>
  <c r="T803" i="17"/>
  <c r="T804" i="17"/>
  <c r="T806" i="17"/>
  <c r="T807" i="17"/>
  <c r="T808" i="17"/>
  <c r="T809" i="17"/>
  <c r="T810" i="17"/>
  <c r="T811" i="17"/>
  <c r="T812" i="17"/>
  <c r="T813" i="17"/>
  <c r="T814" i="17"/>
  <c r="T815" i="17"/>
  <c r="T816" i="17"/>
  <c r="T817" i="17"/>
  <c r="T818" i="17"/>
  <c r="T819" i="17"/>
  <c r="T820" i="17"/>
  <c r="T822" i="17"/>
  <c r="T823" i="17"/>
  <c r="T824" i="17"/>
  <c r="T825" i="17"/>
  <c r="T826" i="17"/>
  <c r="T827" i="17"/>
  <c r="T828" i="17"/>
  <c r="T829" i="17"/>
  <c r="T830" i="17"/>
  <c r="T831" i="17"/>
  <c r="T832" i="17"/>
  <c r="T833" i="17"/>
  <c r="T834" i="17"/>
  <c r="T835" i="17"/>
  <c r="T836" i="17"/>
  <c r="T838" i="17"/>
  <c r="T839" i="17"/>
  <c r="T840" i="17"/>
  <c r="T841" i="17"/>
  <c r="T842" i="17"/>
  <c r="T843" i="17"/>
  <c r="T844" i="17"/>
  <c r="T845" i="17"/>
  <c r="T846" i="17"/>
  <c r="T847" i="17"/>
  <c r="T848" i="17"/>
  <c r="T849" i="17"/>
  <c r="T850" i="17"/>
  <c r="T851" i="17"/>
  <c r="T852" i="17"/>
  <c r="T854" i="17"/>
  <c r="T855" i="17"/>
  <c r="T856" i="17"/>
  <c r="T857" i="17"/>
  <c r="T858" i="17"/>
  <c r="T859" i="17"/>
  <c r="T860" i="17"/>
  <c r="T861" i="17"/>
  <c r="T862" i="17"/>
  <c r="T863" i="17"/>
  <c r="T864" i="17"/>
  <c r="T865" i="17"/>
  <c r="T866" i="17"/>
  <c r="T867" i="17"/>
  <c r="T868" i="17"/>
  <c r="T870" i="17"/>
  <c r="T871" i="17"/>
  <c r="T872" i="17"/>
  <c r="T873" i="17"/>
  <c r="T874" i="17"/>
  <c r="T875" i="17"/>
  <c r="T876" i="17"/>
  <c r="T877" i="17"/>
  <c r="T878" i="17"/>
  <c r="T879" i="17"/>
  <c r="T880" i="17"/>
  <c r="T881" i="17"/>
  <c r="T882" i="17"/>
  <c r="T883" i="17"/>
  <c r="T884" i="17"/>
  <c r="T886" i="17"/>
  <c r="T887" i="17"/>
  <c r="T888" i="17"/>
  <c r="T889" i="17"/>
  <c r="T890" i="17"/>
  <c r="T891" i="17"/>
  <c r="T892" i="17"/>
  <c r="T893" i="17"/>
  <c r="T894" i="17"/>
  <c r="T895" i="17"/>
  <c r="T896" i="17"/>
  <c r="T897" i="17"/>
  <c r="T898" i="17"/>
  <c r="T899" i="17"/>
  <c r="T900" i="17"/>
  <c r="T902" i="17"/>
  <c r="T903" i="17"/>
  <c r="T904" i="17"/>
  <c r="T905" i="17"/>
  <c r="T906" i="17"/>
  <c r="T907" i="17"/>
  <c r="T908" i="17"/>
  <c r="T909" i="17"/>
  <c r="T910" i="17"/>
  <c r="T911" i="17"/>
  <c r="T912" i="17"/>
  <c r="T913" i="17"/>
  <c r="T914" i="17"/>
  <c r="T915" i="17"/>
  <c r="T916" i="17"/>
  <c r="T918" i="17"/>
  <c r="T919" i="17"/>
  <c r="T920" i="17"/>
  <c r="T921" i="17"/>
  <c r="T922" i="17"/>
  <c r="T923" i="17"/>
  <c r="T924" i="17"/>
  <c r="T925" i="17"/>
  <c r="T926" i="17"/>
  <c r="T927" i="17"/>
  <c r="T928" i="17"/>
  <c r="T929" i="17"/>
  <c r="T930" i="17"/>
  <c r="T931" i="17"/>
  <c r="T932" i="17"/>
  <c r="T934" i="17"/>
  <c r="T935" i="17"/>
  <c r="T936" i="17"/>
  <c r="T937" i="17"/>
  <c r="T938" i="17"/>
  <c r="T939" i="17"/>
  <c r="T940" i="17"/>
  <c r="T941" i="17"/>
  <c r="T942" i="17"/>
  <c r="T943" i="17"/>
  <c r="T944" i="17"/>
  <c r="T945" i="17"/>
  <c r="T946" i="17"/>
  <c r="T947" i="17"/>
  <c r="T948" i="17"/>
  <c r="T950" i="17"/>
  <c r="T951" i="17"/>
  <c r="T952" i="17"/>
  <c r="T953" i="17"/>
  <c r="T954" i="17"/>
  <c r="T955" i="17"/>
  <c r="T956" i="17"/>
  <c r="T957" i="17"/>
  <c r="T958" i="17"/>
  <c r="T959" i="17"/>
  <c r="T960" i="17"/>
  <c r="T961" i="17"/>
  <c r="T962" i="17"/>
  <c r="T963" i="17"/>
  <c r="T964" i="17"/>
  <c r="T966" i="17"/>
  <c r="T967" i="17"/>
  <c r="T968" i="17"/>
  <c r="T969" i="17"/>
  <c r="T970" i="17"/>
  <c r="T971" i="17"/>
  <c r="T972" i="17"/>
  <c r="T973" i="17"/>
  <c r="T974" i="17"/>
  <c r="T975" i="17"/>
  <c r="T976" i="17"/>
  <c r="T977" i="17"/>
  <c r="T978" i="17"/>
  <c r="T979" i="17"/>
  <c r="T980" i="17"/>
  <c r="T982" i="17"/>
  <c r="T983" i="17"/>
  <c r="T984" i="17"/>
  <c r="T985" i="17"/>
  <c r="T986" i="17"/>
  <c r="T987" i="17"/>
  <c r="T988" i="17"/>
  <c r="T989" i="17"/>
  <c r="T990" i="17"/>
  <c r="T991" i="17"/>
  <c r="T992" i="17"/>
  <c r="T993" i="17"/>
  <c r="T994" i="17"/>
  <c r="T995" i="17"/>
  <c r="T996" i="17"/>
  <c r="T998" i="17"/>
  <c r="T999" i="17"/>
  <c r="T1000" i="17"/>
  <c r="T1001" i="17"/>
  <c r="T1002" i="17"/>
  <c r="T1003" i="17"/>
  <c r="T1004" i="17"/>
  <c r="T1005" i="17"/>
  <c r="T1006" i="17"/>
  <c r="T1007" i="17"/>
  <c r="T1008" i="17"/>
  <c r="T1009" i="17"/>
  <c r="T1010" i="17"/>
  <c r="T1011" i="17"/>
  <c r="T1012" i="17"/>
  <c r="T1014" i="17"/>
  <c r="T1015" i="17"/>
  <c r="T1016" i="17"/>
  <c r="T1017" i="17"/>
  <c r="T1018" i="17"/>
  <c r="T1019" i="17"/>
  <c r="T1020" i="17"/>
  <c r="T1021" i="17"/>
  <c r="T1022" i="17"/>
  <c r="T1023" i="17"/>
  <c r="T1024" i="17"/>
  <c r="T1025" i="17"/>
  <c r="T1026" i="17"/>
  <c r="T1027" i="17"/>
  <c r="T1028" i="17"/>
  <c r="T1030" i="17"/>
  <c r="T1031" i="17"/>
  <c r="T1032" i="17"/>
  <c r="T1033" i="17"/>
  <c r="T1034" i="17"/>
  <c r="T1035" i="17"/>
  <c r="T1036" i="17"/>
  <c r="T1037" i="17"/>
  <c r="T1038" i="17"/>
  <c r="T1039" i="17"/>
  <c r="T1040" i="17"/>
  <c r="T1041" i="17"/>
  <c r="T1042" i="17"/>
  <c r="T1043" i="17"/>
  <c r="T1044" i="17"/>
  <c r="T1046" i="17"/>
  <c r="T1047" i="17"/>
  <c r="T1048" i="17"/>
  <c r="T1049" i="17"/>
  <c r="T1050" i="17"/>
  <c r="T1051" i="17"/>
  <c r="T1052" i="17"/>
  <c r="T1053" i="17"/>
  <c r="T1054" i="17"/>
  <c r="T1055" i="17"/>
  <c r="T1056" i="17"/>
  <c r="T1057" i="17"/>
  <c r="T1058" i="17"/>
  <c r="T1059" i="17"/>
  <c r="T1060" i="17"/>
  <c r="T1062" i="17"/>
  <c r="T1063" i="17"/>
  <c r="T1064" i="17"/>
  <c r="T1065" i="17"/>
  <c r="T1066" i="17"/>
  <c r="T1067" i="17"/>
  <c r="T1068" i="17"/>
  <c r="T1069" i="17"/>
  <c r="T1070" i="17"/>
  <c r="T1071" i="17"/>
  <c r="T1072" i="17"/>
  <c r="T1073" i="17"/>
  <c r="T1074" i="17"/>
  <c r="T1075" i="17"/>
  <c r="T1076" i="17"/>
  <c r="T1078" i="17"/>
  <c r="T1079" i="17"/>
  <c r="T1080" i="17"/>
  <c r="T1081" i="17"/>
  <c r="T1082" i="17"/>
  <c r="T1083" i="17"/>
  <c r="T1084" i="17"/>
  <c r="T1085" i="17"/>
  <c r="T1086" i="17"/>
  <c r="T1087" i="17"/>
  <c r="T1088" i="17"/>
  <c r="T1089" i="17"/>
  <c r="T1090" i="17"/>
  <c r="T1091" i="17"/>
  <c r="T1092" i="17"/>
  <c r="T1094" i="17"/>
  <c r="T1095" i="17"/>
  <c r="T1096" i="17"/>
  <c r="T1097" i="17"/>
  <c r="T1098" i="17"/>
  <c r="T1099" i="17"/>
  <c r="T1100" i="17"/>
  <c r="T1101" i="17"/>
  <c r="T1102" i="17"/>
  <c r="T1103" i="17"/>
  <c r="T1104" i="17"/>
  <c r="T1105" i="17"/>
  <c r="T1106" i="17"/>
  <c r="T1107" i="17"/>
  <c r="T1108" i="17"/>
  <c r="T1110" i="17"/>
  <c r="T1111" i="17"/>
  <c r="T1112" i="17"/>
  <c r="T1113" i="17"/>
  <c r="T1114" i="17"/>
  <c r="T1115" i="17"/>
  <c r="T1116" i="17"/>
  <c r="T1117" i="17"/>
  <c r="T1118" i="17"/>
  <c r="T1119" i="17"/>
  <c r="T1120" i="17"/>
  <c r="T1121" i="17"/>
  <c r="T1122" i="17"/>
  <c r="T1123" i="17"/>
  <c r="T1124" i="17"/>
  <c r="T1126" i="17"/>
  <c r="T1127" i="17"/>
  <c r="T1128" i="17"/>
  <c r="T1129" i="17"/>
  <c r="T1130" i="17"/>
  <c r="T1131" i="17"/>
  <c r="T1132" i="17"/>
  <c r="T1133" i="17"/>
  <c r="T1134" i="17"/>
  <c r="T1135" i="17"/>
  <c r="T1136" i="17"/>
  <c r="T1137" i="17"/>
  <c r="T1138" i="17"/>
  <c r="T1139" i="17"/>
  <c r="T1140" i="17"/>
  <c r="T1142" i="17"/>
  <c r="T1143" i="17"/>
  <c r="T1144" i="17"/>
  <c r="T1145" i="17"/>
  <c r="T1146" i="17"/>
  <c r="T1147" i="17"/>
  <c r="T1148" i="17"/>
  <c r="T1149" i="17"/>
  <c r="T1150" i="17"/>
  <c r="T1151" i="17"/>
  <c r="T1152" i="17"/>
  <c r="T1153" i="17"/>
  <c r="T1154" i="17"/>
  <c r="T1155" i="17"/>
  <c r="T1156" i="17"/>
  <c r="T1158" i="17"/>
  <c r="T1159" i="17"/>
  <c r="T1160" i="17"/>
  <c r="T1161" i="17"/>
  <c r="T1162" i="17"/>
  <c r="T1163" i="17"/>
  <c r="T1164" i="17"/>
  <c r="T1165" i="17"/>
  <c r="T1166" i="17"/>
  <c r="T1167" i="17"/>
  <c r="T1168" i="17"/>
  <c r="T1169" i="17"/>
  <c r="T1170" i="17"/>
  <c r="T1171" i="17"/>
  <c r="T1172" i="17"/>
  <c r="T1174" i="17"/>
  <c r="T1175" i="17"/>
  <c r="T1176" i="17"/>
  <c r="T1177" i="17"/>
  <c r="T1178" i="17"/>
  <c r="T1179" i="17"/>
  <c r="T1180" i="17"/>
  <c r="T1181" i="17"/>
  <c r="T1182" i="17"/>
  <c r="T1183" i="17"/>
  <c r="T1184" i="17"/>
  <c r="T1185" i="17"/>
  <c r="T1186" i="17"/>
  <c r="T1187" i="17"/>
  <c r="T1188" i="17"/>
  <c r="T1190" i="17"/>
  <c r="T1191" i="17"/>
  <c r="T1192" i="17"/>
  <c r="T1193" i="17"/>
  <c r="T1194" i="17"/>
  <c r="T1195" i="17"/>
  <c r="T1196" i="17"/>
  <c r="T1197" i="17"/>
  <c r="T1198" i="17"/>
  <c r="T1199" i="17"/>
  <c r="T1200" i="17"/>
  <c r="T1201" i="17"/>
  <c r="T1202" i="17"/>
  <c r="T1203" i="17"/>
  <c r="T1204" i="17"/>
  <c r="T1206" i="17"/>
  <c r="T1207" i="17"/>
  <c r="T1208" i="17"/>
  <c r="T1209" i="17"/>
  <c r="T1210" i="17"/>
  <c r="T1211" i="17"/>
  <c r="T1212" i="17"/>
  <c r="T1213" i="17"/>
  <c r="T1214" i="17"/>
  <c r="T1215" i="17"/>
  <c r="T1216" i="17"/>
  <c r="T1217" i="17"/>
  <c r="T1218" i="17"/>
  <c r="T1219" i="17"/>
  <c r="T1220" i="17"/>
  <c r="T1222" i="17"/>
  <c r="T1223" i="17"/>
  <c r="T1224" i="17"/>
  <c r="T1225" i="17"/>
  <c r="T1226" i="17"/>
  <c r="T1227" i="17"/>
  <c r="T1228" i="17"/>
  <c r="T1229" i="17"/>
  <c r="T1230" i="17"/>
  <c r="T1231" i="17"/>
  <c r="T1232" i="17"/>
  <c r="T1233" i="17"/>
  <c r="T1234" i="17"/>
  <c r="T1235" i="17"/>
  <c r="T1236" i="17"/>
  <c r="T1238" i="17"/>
  <c r="T1239" i="17"/>
  <c r="T1240" i="17"/>
  <c r="T1241" i="17"/>
  <c r="T1242" i="17"/>
  <c r="T1243" i="17"/>
  <c r="T1244" i="17"/>
  <c r="T1245" i="17"/>
  <c r="T1246" i="17"/>
  <c r="T1247" i="17"/>
  <c r="T1248" i="17"/>
  <c r="T1249" i="17"/>
  <c r="T1250" i="17"/>
  <c r="T1251" i="17"/>
  <c r="T1252" i="17"/>
  <c r="T1254" i="17"/>
  <c r="T1255" i="17"/>
  <c r="T1256" i="17"/>
  <c r="T1257" i="17"/>
  <c r="T1258" i="17"/>
  <c r="T1259" i="17"/>
  <c r="T1260" i="17"/>
  <c r="T1261" i="17"/>
  <c r="T1262" i="17"/>
  <c r="T1263" i="17"/>
  <c r="T1264" i="17"/>
  <c r="T1265" i="17"/>
  <c r="T1266" i="17"/>
  <c r="T1267" i="17"/>
  <c r="T1268" i="17"/>
  <c r="T1270" i="17"/>
  <c r="T1271" i="17"/>
  <c r="T1272" i="17"/>
  <c r="T1273" i="17"/>
  <c r="T1274" i="17"/>
  <c r="T1275" i="17"/>
  <c r="T1276" i="17"/>
  <c r="T1277" i="17"/>
  <c r="T1278" i="17"/>
  <c r="T1279" i="17"/>
  <c r="T1280" i="17"/>
  <c r="T1281" i="17"/>
  <c r="T1282" i="17"/>
  <c r="T1283" i="17"/>
  <c r="T1284" i="17"/>
  <c r="T1286" i="17"/>
  <c r="T1287" i="17"/>
  <c r="T1288" i="17"/>
  <c r="T1289" i="17"/>
  <c r="T1290" i="17"/>
  <c r="T1291" i="17"/>
  <c r="T1292" i="17"/>
  <c r="T1293" i="17"/>
  <c r="T1294" i="17"/>
  <c r="T1295" i="17"/>
  <c r="T1296" i="17"/>
  <c r="T1297" i="17"/>
  <c r="T1298" i="17"/>
  <c r="T1299" i="17"/>
  <c r="T1300" i="17"/>
  <c r="T1302" i="17"/>
  <c r="T1303" i="17"/>
  <c r="T1304" i="17"/>
  <c r="T1305" i="17"/>
  <c r="T1306" i="17"/>
  <c r="T1307" i="17"/>
  <c r="T1308" i="17"/>
  <c r="T1309" i="17"/>
  <c r="T1310" i="17"/>
  <c r="T1311" i="17"/>
  <c r="T1312" i="17"/>
  <c r="T1313" i="17"/>
  <c r="T1315" i="17"/>
  <c r="T1316" i="17"/>
  <c r="T1318" i="17"/>
  <c r="T1319" i="17"/>
  <c r="T1320" i="17"/>
  <c r="T1321" i="17"/>
  <c r="T1322" i="17"/>
  <c r="T1323" i="17"/>
  <c r="T1324" i="17"/>
  <c r="T1325" i="17"/>
  <c r="T1326" i="17"/>
  <c r="T1327" i="17"/>
  <c r="T1328" i="17"/>
  <c r="T1329" i="17"/>
  <c r="T1331" i="17"/>
  <c r="T1332" i="17"/>
  <c r="T1334" i="17"/>
  <c r="T1335" i="17"/>
  <c r="T1336" i="17"/>
  <c r="T1337" i="17"/>
  <c r="T1338" i="17"/>
  <c r="T1339" i="17"/>
  <c r="T1340" i="17"/>
  <c r="T1341" i="17"/>
  <c r="T1342" i="17"/>
  <c r="T1343" i="17"/>
  <c r="T1344" i="17"/>
  <c r="T1345" i="17"/>
  <c r="T1347" i="17"/>
  <c r="T1348" i="17"/>
  <c r="T1350" i="17"/>
  <c r="T1351" i="17"/>
  <c r="T1352" i="17"/>
  <c r="T1353" i="17"/>
  <c r="T1354" i="17"/>
  <c r="T1355" i="17"/>
  <c r="T1356" i="17"/>
  <c r="T1357" i="17"/>
  <c r="T1358" i="17"/>
  <c r="T1359" i="17"/>
  <c r="T1360" i="17"/>
  <c r="T1361" i="17"/>
  <c r="T1363" i="17"/>
  <c r="T1364" i="17"/>
  <c r="T1366" i="17"/>
  <c r="T1367" i="17"/>
  <c r="T1368" i="17"/>
  <c r="T1369" i="17"/>
  <c r="T1370" i="17"/>
  <c r="T1371" i="17"/>
  <c r="T1372" i="17"/>
  <c r="T1373" i="17"/>
  <c r="T1374" i="17"/>
  <c r="T1375" i="17"/>
  <c r="T1376" i="17"/>
  <c r="T1377" i="17"/>
  <c r="T1379" i="17"/>
  <c r="T1380" i="17"/>
  <c r="T1382" i="17"/>
  <c r="T1383" i="17"/>
  <c r="T1384" i="17"/>
  <c r="T1385" i="17"/>
  <c r="T1386" i="17"/>
  <c r="T1387" i="17"/>
  <c r="T1388" i="17"/>
  <c r="T1389" i="17"/>
  <c r="T1390" i="17"/>
  <c r="T1391" i="17"/>
  <c r="T1392" i="17"/>
  <c r="T1393" i="17"/>
  <c r="T1395" i="17"/>
  <c r="T1396" i="17"/>
  <c r="T1398" i="17"/>
  <c r="T1399" i="17"/>
  <c r="T1400" i="17"/>
  <c r="T1401" i="17"/>
  <c r="T1402" i="17"/>
  <c r="T1403" i="17"/>
  <c r="T1404" i="17"/>
  <c r="T1405" i="17"/>
  <c r="T1406" i="17"/>
  <c r="T1407" i="17"/>
  <c r="T1408" i="17"/>
  <c r="T1409" i="17"/>
  <c r="T1411" i="17"/>
  <c r="T1412" i="17"/>
  <c r="T1414" i="17"/>
  <c r="T1415" i="17"/>
  <c r="T1416" i="17"/>
  <c r="T1417" i="17"/>
  <c r="T1418" i="17"/>
  <c r="T1419" i="17"/>
  <c r="T1420" i="17"/>
  <c r="T1421" i="17"/>
  <c r="T1422" i="17"/>
  <c r="T1423" i="17"/>
  <c r="T1424" i="17"/>
  <c r="T1425" i="17"/>
  <c r="T1427" i="17"/>
  <c r="T1428" i="17"/>
  <c r="T1430" i="17"/>
  <c r="T5" i="17"/>
  <c r="S6" i="17"/>
  <c r="S7" i="17"/>
  <c r="S8" i="17"/>
  <c r="S9" i="17"/>
  <c r="S10" i="17"/>
  <c r="S11" i="17"/>
  <c r="S12" i="17"/>
  <c r="S13" i="17"/>
  <c r="S14" i="17"/>
  <c r="S15" i="17"/>
  <c r="S16" i="17"/>
  <c r="S17" i="17"/>
  <c r="S18" i="17"/>
  <c r="S19" i="17"/>
  <c r="S20" i="17"/>
  <c r="S21" i="17"/>
  <c r="S22" i="17"/>
  <c r="S23" i="17"/>
  <c r="S24" i="17"/>
  <c r="S25" i="17"/>
  <c r="S26" i="17"/>
  <c r="S27" i="17"/>
  <c r="S28" i="17"/>
  <c r="S29" i="17"/>
  <c r="S30" i="17"/>
  <c r="S31" i="17"/>
  <c r="S32" i="17"/>
  <c r="S33" i="17"/>
  <c r="S34" i="17"/>
  <c r="S35" i="17"/>
  <c r="S36" i="17"/>
  <c r="S37" i="17"/>
  <c r="S38" i="17"/>
  <c r="S39" i="17"/>
  <c r="S40" i="17"/>
  <c r="S41" i="17"/>
  <c r="S42" i="17"/>
  <c r="S43" i="17"/>
  <c r="S44" i="17"/>
  <c r="S45" i="17"/>
  <c r="S46" i="17"/>
  <c r="S47" i="17"/>
  <c r="S48" i="17"/>
  <c r="S49" i="17"/>
  <c r="S50" i="17"/>
  <c r="S51" i="17"/>
  <c r="S52" i="17"/>
  <c r="S53" i="17"/>
  <c r="S54" i="17"/>
  <c r="S55" i="17"/>
  <c r="S56" i="17"/>
  <c r="S57" i="17"/>
  <c r="S58" i="17"/>
  <c r="S59" i="17"/>
  <c r="S60" i="17"/>
  <c r="S61" i="17"/>
  <c r="S62" i="17"/>
  <c r="S63" i="17"/>
  <c r="S64" i="17"/>
  <c r="S65" i="17"/>
  <c r="S66" i="17"/>
  <c r="S67" i="17"/>
  <c r="S68" i="17"/>
  <c r="S69" i="17"/>
  <c r="S70" i="17"/>
  <c r="S71" i="17"/>
  <c r="S72" i="17"/>
  <c r="S73" i="17"/>
  <c r="S74" i="17"/>
  <c r="S75" i="17"/>
  <c r="S76" i="17"/>
  <c r="S77" i="17"/>
  <c r="S78" i="17"/>
  <c r="S79" i="17"/>
  <c r="S80" i="17"/>
  <c r="S81" i="17"/>
  <c r="S82" i="17"/>
  <c r="S83" i="17"/>
  <c r="S84" i="17"/>
  <c r="S85" i="17"/>
  <c r="S86" i="17"/>
  <c r="S87" i="17"/>
  <c r="S88" i="17"/>
  <c r="S89" i="17"/>
  <c r="S90" i="17"/>
  <c r="S91" i="17"/>
  <c r="S92" i="17"/>
  <c r="S93" i="17"/>
  <c r="S94" i="17"/>
  <c r="S95" i="17"/>
  <c r="S96" i="17"/>
  <c r="S97" i="17"/>
  <c r="S98" i="17"/>
  <c r="S99" i="17"/>
  <c r="S100" i="17"/>
  <c r="S101" i="17"/>
  <c r="S102" i="17"/>
  <c r="S103" i="17"/>
  <c r="S104" i="17"/>
  <c r="S105" i="17"/>
  <c r="S106" i="17"/>
  <c r="S107" i="17"/>
  <c r="S108" i="17"/>
  <c r="S109" i="17"/>
  <c r="S110" i="17"/>
  <c r="S111" i="17"/>
  <c r="S112" i="17"/>
  <c r="S113" i="17"/>
  <c r="S114" i="17"/>
  <c r="S115" i="17"/>
  <c r="S116" i="17"/>
  <c r="S117" i="17"/>
  <c r="S118" i="17"/>
  <c r="S119" i="17"/>
  <c r="S120" i="17"/>
  <c r="S121" i="17"/>
  <c r="S122" i="17"/>
  <c r="S123" i="17"/>
  <c r="S124" i="17"/>
  <c r="S125" i="17"/>
  <c r="S126" i="17"/>
  <c r="S127" i="17"/>
  <c r="S128" i="17"/>
  <c r="S129" i="17"/>
  <c r="S130" i="17"/>
  <c r="S131" i="17"/>
  <c r="S132" i="17"/>
  <c r="S133" i="17"/>
  <c r="S134" i="17"/>
  <c r="S135" i="17"/>
  <c r="S136" i="17"/>
  <c r="S137" i="17"/>
  <c r="S138" i="17"/>
  <c r="S139" i="17"/>
  <c r="S140" i="17"/>
  <c r="S141" i="17"/>
  <c r="S142" i="17"/>
  <c r="S143" i="17"/>
  <c r="S144" i="17"/>
  <c r="S145" i="17"/>
  <c r="S146" i="17"/>
  <c r="S147" i="17"/>
  <c r="S148" i="17"/>
  <c r="S149" i="17"/>
  <c r="S150" i="17"/>
  <c r="S151" i="17"/>
  <c r="S152" i="17"/>
  <c r="S153" i="17"/>
  <c r="S154" i="17"/>
  <c r="S155" i="17"/>
  <c r="S156" i="17"/>
  <c r="S157" i="17"/>
  <c r="S158" i="17"/>
  <c r="S159" i="17"/>
  <c r="S160" i="17"/>
  <c r="S161" i="17"/>
  <c r="S162" i="17"/>
  <c r="S163" i="17"/>
  <c r="S164" i="17"/>
  <c r="S165" i="17"/>
  <c r="S166" i="17"/>
  <c r="S167" i="17"/>
  <c r="S168" i="17"/>
  <c r="S169" i="17"/>
  <c r="S170" i="17"/>
  <c r="S171" i="17"/>
  <c r="S172" i="17"/>
  <c r="S173" i="17"/>
  <c r="S174" i="17"/>
  <c r="S175" i="17"/>
  <c r="S176" i="17"/>
  <c r="S177" i="17"/>
  <c r="S178" i="17"/>
  <c r="S179" i="17"/>
  <c r="S180" i="17"/>
  <c r="S181" i="17"/>
  <c r="S182" i="17"/>
  <c r="S183" i="17"/>
  <c r="S184" i="17"/>
  <c r="S185" i="17"/>
  <c r="S186" i="17"/>
  <c r="S187" i="17"/>
  <c r="S188" i="17"/>
  <c r="S189" i="17"/>
  <c r="S190" i="17"/>
  <c r="S191" i="17"/>
  <c r="S192" i="17"/>
  <c r="S193" i="17"/>
  <c r="S194" i="17"/>
  <c r="S195" i="17"/>
  <c r="S196" i="17"/>
  <c r="S197" i="17"/>
  <c r="S198" i="17"/>
  <c r="S199" i="17"/>
  <c r="S200" i="17"/>
  <c r="S201" i="17"/>
  <c r="S202" i="17"/>
  <c r="S203" i="17"/>
  <c r="S204" i="17"/>
  <c r="S205" i="17"/>
  <c r="S206" i="17"/>
  <c r="S207" i="17"/>
  <c r="S208" i="17"/>
  <c r="S209" i="17"/>
  <c r="S210" i="17"/>
  <c r="S211" i="17"/>
  <c r="S212" i="17"/>
  <c r="S213" i="17"/>
  <c r="S214" i="17"/>
  <c r="S215" i="17"/>
  <c r="S216" i="17"/>
  <c r="S217" i="17"/>
  <c r="S218" i="17"/>
  <c r="S219" i="17"/>
  <c r="S220" i="17"/>
  <c r="S221" i="17"/>
  <c r="S222" i="17"/>
  <c r="S223" i="17"/>
  <c r="S224" i="17"/>
  <c r="S225" i="17"/>
  <c r="S226" i="17"/>
  <c r="S227" i="17"/>
  <c r="S228" i="17"/>
  <c r="S229" i="17"/>
  <c r="S230" i="17"/>
  <c r="S231" i="17"/>
  <c r="S232" i="17"/>
  <c r="S233" i="17"/>
  <c r="S234" i="17"/>
  <c r="S235" i="17"/>
  <c r="S236" i="17"/>
  <c r="S237" i="17"/>
  <c r="S238" i="17"/>
  <c r="S239" i="17"/>
  <c r="S240" i="17"/>
  <c r="S241" i="17"/>
  <c r="S242" i="17"/>
  <c r="S243" i="17"/>
  <c r="S244" i="17"/>
  <c r="S245" i="17"/>
  <c r="S246" i="17"/>
  <c r="S247" i="17"/>
  <c r="S248" i="17"/>
  <c r="S249" i="17"/>
  <c r="S250" i="17"/>
  <c r="S251" i="17"/>
  <c r="S252" i="17"/>
  <c r="S253" i="17"/>
  <c r="S254" i="17"/>
  <c r="S255" i="17"/>
  <c r="S256" i="17"/>
  <c r="S257" i="17"/>
  <c r="S258" i="17"/>
  <c r="S259" i="17"/>
  <c r="S260" i="17"/>
  <c r="S261" i="17"/>
  <c r="S262" i="17"/>
  <c r="S263" i="17"/>
  <c r="S264" i="17"/>
  <c r="S265" i="17"/>
  <c r="S266" i="17"/>
  <c r="S267" i="17"/>
  <c r="S268" i="17"/>
  <c r="S269" i="17"/>
  <c r="S270" i="17"/>
  <c r="S271" i="17"/>
  <c r="S272" i="17"/>
  <c r="S273" i="17"/>
  <c r="S274" i="17"/>
  <c r="S275" i="17"/>
  <c r="S276" i="17"/>
  <c r="S277" i="17"/>
  <c r="S278" i="17"/>
  <c r="S279" i="17"/>
  <c r="S280" i="17"/>
  <c r="S281" i="17"/>
  <c r="S282" i="17"/>
  <c r="S283" i="17"/>
  <c r="S284" i="17"/>
  <c r="S285" i="17"/>
  <c r="S286" i="17"/>
  <c r="S287" i="17"/>
  <c r="S288" i="17"/>
  <c r="S289" i="17"/>
  <c r="S290" i="17"/>
  <c r="S291" i="17"/>
  <c r="S292" i="17"/>
  <c r="S293" i="17"/>
  <c r="S294" i="17"/>
  <c r="S295" i="17"/>
  <c r="S296" i="17"/>
  <c r="S297" i="17"/>
  <c r="S298" i="17"/>
  <c r="S299" i="17"/>
  <c r="S300" i="17"/>
  <c r="S301" i="17"/>
  <c r="S302" i="17"/>
  <c r="S303" i="17"/>
  <c r="S304" i="17"/>
  <c r="S305" i="17"/>
  <c r="S306" i="17"/>
  <c r="S307" i="17"/>
  <c r="S308" i="17"/>
  <c r="S309" i="17"/>
  <c r="S310" i="17"/>
  <c r="S311" i="17"/>
  <c r="S312" i="17"/>
  <c r="S313" i="17"/>
  <c r="S314" i="17"/>
  <c r="S315" i="17"/>
  <c r="S316" i="17"/>
  <c r="S317" i="17"/>
  <c r="S318" i="17"/>
  <c r="S319" i="17"/>
  <c r="S320" i="17"/>
  <c r="S321" i="17"/>
  <c r="S322" i="17"/>
  <c r="S323" i="17"/>
  <c r="S324" i="17"/>
  <c r="S325" i="17"/>
  <c r="S326" i="17"/>
  <c r="S327" i="17"/>
  <c r="S328" i="17"/>
  <c r="S329" i="17"/>
  <c r="S330" i="17"/>
  <c r="S331" i="17"/>
  <c r="S332" i="17"/>
  <c r="S333" i="17"/>
  <c r="S334" i="17"/>
  <c r="S335" i="17"/>
  <c r="S336" i="17"/>
  <c r="S337" i="17"/>
  <c r="S338" i="17"/>
  <c r="S339" i="17"/>
  <c r="S340" i="17"/>
  <c r="S341" i="17"/>
  <c r="S342" i="17"/>
  <c r="S343" i="17"/>
  <c r="S344" i="17"/>
  <c r="S345" i="17"/>
  <c r="S346" i="17"/>
  <c r="S347" i="17"/>
  <c r="S348" i="17"/>
  <c r="S349" i="17"/>
  <c r="S350" i="17"/>
  <c r="S351" i="17"/>
  <c r="S352" i="17"/>
  <c r="S353" i="17"/>
  <c r="S354" i="17"/>
  <c r="S355" i="17"/>
  <c r="S356" i="17"/>
  <c r="S357" i="17"/>
  <c r="S358" i="17"/>
  <c r="S359" i="17"/>
  <c r="S360" i="17"/>
  <c r="S361" i="17"/>
  <c r="S362" i="17"/>
  <c r="S363" i="17"/>
  <c r="S364" i="17"/>
  <c r="S365" i="17"/>
  <c r="S366" i="17"/>
  <c r="S367" i="17"/>
  <c r="S368" i="17"/>
  <c r="S369" i="17"/>
  <c r="S370" i="17"/>
  <c r="S371" i="17"/>
  <c r="S372" i="17"/>
  <c r="S373" i="17"/>
  <c r="S374" i="17"/>
  <c r="S375" i="17"/>
  <c r="S376" i="17"/>
  <c r="S377" i="17"/>
  <c r="S378" i="17"/>
  <c r="S379" i="17"/>
  <c r="S380" i="17"/>
  <c r="S381" i="17"/>
  <c r="S382" i="17"/>
  <c r="S383" i="17"/>
  <c r="S384" i="17"/>
  <c r="S385" i="17"/>
  <c r="S386" i="17"/>
  <c r="S387" i="17"/>
  <c r="S388" i="17"/>
  <c r="S389" i="17"/>
  <c r="S390" i="17"/>
  <c r="S391" i="17"/>
  <c r="S392" i="17"/>
  <c r="S393" i="17"/>
  <c r="S394" i="17"/>
  <c r="S395" i="17"/>
  <c r="S396" i="17"/>
  <c r="S397" i="17"/>
  <c r="S398" i="17"/>
  <c r="S399" i="17"/>
  <c r="S400" i="17"/>
  <c r="S401" i="17"/>
  <c r="S402" i="17"/>
  <c r="S403" i="17"/>
  <c r="S404" i="17"/>
  <c r="S405" i="17"/>
  <c r="S406" i="17"/>
  <c r="S407" i="17"/>
  <c r="S408" i="17"/>
  <c r="S409" i="17"/>
  <c r="S410" i="17"/>
  <c r="S411" i="17"/>
  <c r="S412" i="17"/>
  <c r="S413" i="17"/>
  <c r="S414" i="17"/>
  <c r="S415" i="17"/>
  <c r="S416" i="17"/>
  <c r="S417" i="17"/>
  <c r="S418" i="17"/>
  <c r="S419" i="17"/>
  <c r="S420" i="17"/>
  <c r="S421" i="17"/>
  <c r="S422" i="17"/>
  <c r="S423" i="17"/>
  <c r="S424" i="17"/>
  <c r="S425" i="17"/>
  <c r="S426" i="17"/>
  <c r="S427" i="17"/>
  <c r="S428" i="17"/>
  <c r="S429" i="17"/>
  <c r="S430" i="17"/>
  <c r="S431" i="17"/>
  <c r="S432" i="17"/>
  <c r="S433" i="17"/>
  <c r="S434" i="17"/>
  <c r="S435" i="17"/>
  <c r="S436" i="17"/>
  <c r="S437" i="17"/>
  <c r="S438" i="17"/>
  <c r="S439" i="17"/>
  <c r="S440" i="17"/>
  <c r="S441" i="17"/>
  <c r="S442" i="17"/>
  <c r="S443" i="17"/>
  <c r="S444" i="17"/>
  <c r="S445" i="17"/>
  <c r="S446" i="17"/>
  <c r="S447" i="17"/>
  <c r="S448" i="17"/>
  <c r="S450" i="17"/>
  <c r="S451" i="17"/>
  <c r="S452" i="17"/>
  <c r="S453" i="17"/>
  <c r="S454" i="17"/>
  <c r="S455" i="17"/>
  <c r="S456" i="17"/>
  <c r="S457" i="17"/>
  <c r="S458" i="17"/>
  <c r="S459" i="17"/>
  <c r="S460" i="17"/>
  <c r="S461" i="17"/>
  <c r="S462" i="17"/>
  <c r="S463" i="17"/>
  <c r="S464" i="17"/>
  <c r="S465" i="17"/>
  <c r="S466" i="17"/>
  <c r="S467" i="17"/>
  <c r="S468" i="17"/>
  <c r="S469" i="17"/>
  <c r="S470" i="17"/>
  <c r="S471" i="17"/>
  <c r="S472" i="17"/>
  <c r="S473" i="17"/>
  <c r="S474" i="17"/>
  <c r="S475" i="17"/>
  <c r="S476" i="17"/>
  <c r="S477" i="17"/>
  <c r="S478" i="17"/>
  <c r="S479" i="17"/>
  <c r="S480" i="17"/>
  <c r="S481" i="17"/>
  <c r="S482" i="17"/>
  <c r="S483" i="17"/>
  <c r="S484" i="17"/>
  <c r="S485" i="17"/>
  <c r="S486" i="17"/>
  <c r="S487" i="17"/>
  <c r="S488" i="17"/>
  <c r="S489" i="17"/>
  <c r="S490" i="17"/>
  <c r="S491" i="17"/>
  <c r="S492" i="17"/>
  <c r="S493" i="17"/>
  <c r="S494" i="17"/>
  <c r="S495" i="17"/>
  <c r="S496" i="17"/>
  <c r="S497" i="17"/>
  <c r="S498" i="17"/>
  <c r="S499" i="17"/>
  <c r="S500" i="17"/>
  <c r="S501" i="17"/>
  <c r="S502" i="17"/>
  <c r="S503" i="17"/>
  <c r="S504" i="17"/>
  <c r="S505" i="17"/>
  <c r="S506" i="17"/>
  <c r="S507" i="17"/>
  <c r="S508" i="17"/>
  <c r="S509" i="17"/>
  <c r="S510" i="17"/>
  <c r="S511" i="17"/>
  <c r="S512" i="17"/>
  <c r="S513" i="17"/>
  <c r="S514" i="17"/>
  <c r="S515" i="17"/>
  <c r="S516" i="17"/>
  <c r="S517" i="17"/>
  <c r="S518" i="17"/>
  <c r="S519" i="17"/>
  <c r="S520" i="17"/>
  <c r="S521" i="17"/>
  <c r="S522" i="17"/>
  <c r="S523" i="17"/>
  <c r="S524" i="17"/>
  <c r="S525" i="17"/>
  <c r="S526" i="17"/>
  <c r="S527" i="17"/>
  <c r="S528" i="17"/>
  <c r="S529" i="17"/>
  <c r="S530" i="17"/>
  <c r="S531" i="17"/>
  <c r="S532" i="17"/>
  <c r="S533" i="17"/>
  <c r="S534" i="17"/>
  <c r="S535" i="17"/>
  <c r="S536" i="17"/>
  <c r="S537" i="17"/>
  <c r="S538" i="17"/>
  <c r="S539" i="17"/>
  <c r="S540" i="17"/>
  <c r="S541" i="17"/>
  <c r="S542" i="17"/>
  <c r="S543" i="17"/>
  <c r="S544" i="17"/>
  <c r="S545" i="17"/>
  <c r="S546" i="17"/>
  <c r="S547" i="17"/>
  <c r="S548" i="17"/>
  <c r="S549" i="17"/>
  <c r="S550" i="17"/>
  <c r="S551" i="17"/>
  <c r="S552" i="17"/>
  <c r="S553" i="17"/>
  <c r="S554" i="17"/>
  <c r="S555" i="17"/>
  <c r="S556" i="17"/>
  <c r="S557" i="17"/>
  <c r="S558" i="17"/>
  <c r="S559" i="17"/>
  <c r="S560" i="17"/>
  <c r="S561" i="17"/>
  <c r="S562" i="17"/>
  <c r="S563" i="17"/>
  <c r="S564" i="17"/>
  <c r="S565" i="17"/>
  <c r="S566" i="17"/>
  <c r="S567" i="17"/>
  <c r="S568" i="17"/>
  <c r="S569" i="17"/>
  <c r="S570" i="17"/>
  <c r="S571" i="17"/>
  <c r="S572" i="17"/>
  <c r="S573" i="17"/>
  <c r="S574" i="17"/>
  <c r="S575" i="17"/>
  <c r="S576" i="17"/>
  <c r="S577" i="17"/>
  <c r="S578" i="17"/>
  <c r="S579" i="17"/>
  <c r="S580" i="17"/>
  <c r="S581" i="17"/>
  <c r="S582" i="17"/>
  <c r="S583" i="17"/>
  <c r="S584" i="17"/>
  <c r="S585" i="17"/>
  <c r="S586" i="17"/>
  <c r="S587" i="17"/>
  <c r="S588" i="17"/>
  <c r="S589" i="17"/>
  <c r="S590" i="17"/>
  <c r="S591" i="17"/>
  <c r="S592" i="17"/>
  <c r="S593" i="17"/>
  <c r="S594" i="17"/>
  <c r="S595" i="17"/>
  <c r="S596" i="17"/>
  <c r="S597" i="17"/>
  <c r="S598" i="17"/>
  <c r="S599" i="17"/>
  <c r="S600" i="17"/>
  <c r="S601" i="17"/>
  <c r="S602" i="17"/>
  <c r="S603" i="17"/>
  <c r="S604" i="17"/>
  <c r="S605" i="17"/>
  <c r="S606" i="17"/>
  <c r="S607" i="17"/>
  <c r="S608" i="17"/>
  <c r="S609" i="17"/>
  <c r="S610" i="17"/>
  <c r="S611" i="17"/>
  <c r="S612" i="17"/>
  <c r="S613" i="17"/>
  <c r="S614" i="17"/>
  <c r="S615" i="17"/>
  <c r="S616" i="17"/>
  <c r="S617" i="17"/>
  <c r="S618" i="17"/>
  <c r="S619" i="17"/>
  <c r="S620" i="17"/>
  <c r="S621" i="17"/>
  <c r="S622" i="17"/>
  <c r="S623" i="17"/>
  <c r="S624" i="17"/>
  <c r="S625" i="17"/>
  <c r="S626" i="17"/>
  <c r="S627" i="17"/>
  <c r="S628" i="17"/>
  <c r="S629" i="17"/>
  <c r="S630" i="17"/>
  <c r="S631" i="17"/>
  <c r="S632" i="17"/>
  <c r="S633" i="17"/>
  <c r="S634" i="17"/>
  <c r="S635" i="17"/>
  <c r="S636" i="17"/>
  <c r="S637" i="17"/>
  <c r="S638" i="17"/>
  <c r="S639" i="17"/>
  <c r="S640" i="17"/>
  <c r="S641" i="17"/>
  <c r="S642" i="17"/>
  <c r="S643" i="17"/>
  <c r="S644" i="17"/>
  <c r="S645" i="17"/>
  <c r="S646" i="17"/>
  <c r="S647" i="17"/>
  <c r="S648" i="17"/>
  <c r="S649" i="17"/>
  <c r="S650" i="17"/>
  <c r="S651" i="17"/>
  <c r="S652" i="17"/>
  <c r="S653" i="17"/>
  <c r="S654" i="17"/>
  <c r="S655" i="17"/>
  <c r="S656" i="17"/>
  <c r="S657" i="17"/>
  <c r="S658" i="17"/>
  <c r="S659" i="17"/>
  <c r="S660" i="17"/>
  <c r="S661" i="17"/>
  <c r="S662" i="17"/>
  <c r="S663" i="17"/>
  <c r="S664" i="17"/>
  <c r="S665" i="17"/>
  <c r="S666" i="17"/>
  <c r="S667" i="17"/>
  <c r="S668" i="17"/>
  <c r="S669" i="17"/>
  <c r="S670" i="17"/>
  <c r="S671" i="17"/>
  <c r="S672" i="17"/>
  <c r="S673" i="17"/>
  <c r="S674" i="17"/>
  <c r="S675" i="17"/>
  <c r="S676" i="17"/>
  <c r="S677" i="17"/>
  <c r="S678" i="17"/>
  <c r="S679" i="17"/>
  <c r="S680" i="17"/>
  <c r="S681" i="17"/>
  <c r="S682" i="17"/>
  <c r="S683" i="17"/>
  <c r="S684" i="17"/>
  <c r="S685" i="17"/>
  <c r="S686" i="17"/>
  <c r="S687" i="17"/>
  <c r="S688" i="17"/>
  <c r="S689" i="17"/>
  <c r="S690" i="17"/>
  <c r="S691" i="17"/>
  <c r="S692" i="17"/>
  <c r="S693" i="17"/>
  <c r="S694" i="17"/>
  <c r="S695" i="17"/>
  <c r="S696" i="17"/>
  <c r="S697" i="17"/>
  <c r="S698" i="17"/>
  <c r="S699" i="17"/>
  <c r="S700" i="17"/>
  <c r="S701" i="17"/>
  <c r="S702" i="17"/>
  <c r="S703" i="17"/>
  <c r="S704" i="17"/>
  <c r="S705" i="17"/>
  <c r="S706" i="17"/>
  <c r="S707" i="17"/>
  <c r="S708" i="17"/>
  <c r="S709" i="17"/>
  <c r="S710" i="17"/>
  <c r="S711" i="17"/>
  <c r="S712" i="17"/>
  <c r="S713" i="17"/>
  <c r="S714" i="17"/>
  <c r="S715" i="17"/>
  <c r="S716" i="17"/>
  <c r="S717" i="17"/>
  <c r="S718" i="17"/>
  <c r="S719" i="17"/>
  <c r="S720" i="17"/>
  <c r="S721" i="17"/>
  <c r="S722" i="17"/>
  <c r="S723" i="17"/>
  <c r="S724" i="17"/>
  <c r="S725" i="17"/>
  <c r="S726" i="17"/>
  <c r="S727" i="17"/>
  <c r="S728" i="17"/>
  <c r="S729" i="17"/>
  <c r="S730" i="17"/>
  <c r="S731" i="17"/>
  <c r="S732" i="17"/>
  <c r="S733" i="17"/>
  <c r="S734" i="17"/>
  <c r="S735" i="17"/>
  <c r="S736" i="17"/>
  <c r="S737" i="17"/>
  <c r="S738" i="17"/>
  <c r="S739" i="17"/>
  <c r="S740" i="17"/>
  <c r="S741" i="17"/>
  <c r="S742" i="17"/>
  <c r="S743" i="17"/>
  <c r="S744" i="17"/>
  <c r="S745" i="17"/>
  <c r="S746" i="17"/>
  <c r="S747" i="17"/>
  <c r="S748" i="17"/>
  <c r="S749" i="17"/>
  <c r="S750" i="17"/>
  <c r="S751" i="17"/>
  <c r="S752" i="17"/>
  <c r="S753" i="17"/>
  <c r="S754" i="17"/>
  <c r="S755" i="17"/>
  <c r="S756" i="17"/>
  <c r="S757" i="17"/>
  <c r="S758" i="17"/>
  <c r="S759" i="17"/>
  <c r="S760" i="17"/>
  <c r="S761" i="17"/>
  <c r="S762" i="17"/>
  <c r="S763" i="17"/>
  <c r="S764" i="17"/>
  <c r="S765" i="17"/>
  <c r="S766" i="17"/>
  <c r="S767" i="17"/>
  <c r="S768" i="17"/>
  <c r="S769" i="17"/>
  <c r="S770" i="17"/>
  <c r="S771" i="17"/>
  <c r="S772" i="17"/>
  <c r="S773" i="17"/>
  <c r="S774" i="17"/>
  <c r="S775" i="17"/>
  <c r="S776" i="17"/>
  <c r="S777" i="17"/>
  <c r="S778" i="17"/>
  <c r="S779" i="17"/>
  <c r="S780" i="17"/>
  <c r="S781" i="17"/>
  <c r="S782" i="17"/>
  <c r="S783" i="17"/>
  <c r="S784" i="17"/>
  <c r="S785" i="17"/>
  <c r="S786" i="17"/>
  <c r="S787" i="17"/>
  <c r="S788" i="17"/>
  <c r="S789" i="17"/>
  <c r="S790" i="17"/>
  <c r="S791" i="17"/>
  <c r="S792" i="17"/>
  <c r="S793" i="17"/>
  <c r="S794" i="17"/>
  <c r="S795" i="17"/>
  <c r="S796" i="17"/>
  <c r="S797" i="17"/>
  <c r="S798" i="17"/>
  <c r="S799" i="17"/>
  <c r="S800" i="17"/>
  <c r="S801" i="17"/>
  <c r="S802" i="17"/>
  <c r="S803" i="17"/>
  <c r="S804" i="17"/>
  <c r="S805" i="17"/>
  <c r="S806" i="17"/>
  <c r="S807" i="17"/>
  <c r="S808" i="17"/>
  <c r="S809" i="17"/>
  <c r="S810" i="17"/>
  <c r="S811" i="17"/>
  <c r="S812" i="17"/>
  <c r="S813" i="17"/>
  <c r="S814" i="17"/>
  <c r="S815" i="17"/>
  <c r="S816" i="17"/>
  <c r="S817" i="17"/>
  <c r="S818" i="17"/>
  <c r="S819" i="17"/>
  <c r="S820" i="17"/>
  <c r="S821" i="17"/>
  <c r="S822" i="17"/>
  <c r="S823" i="17"/>
  <c r="S824" i="17"/>
  <c r="S825" i="17"/>
  <c r="S826" i="17"/>
  <c r="S827" i="17"/>
  <c r="S828" i="17"/>
  <c r="S829" i="17"/>
  <c r="S830" i="17"/>
  <c r="S831" i="17"/>
  <c r="S832" i="17"/>
  <c r="S833" i="17"/>
  <c r="S834" i="17"/>
  <c r="S835" i="17"/>
  <c r="S836" i="17"/>
  <c r="S837" i="17"/>
  <c r="S838" i="17"/>
  <c r="S839" i="17"/>
  <c r="S840" i="17"/>
  <c r="S841" i="17"/>
  <c r="S842" i="17"/>
  <c r="S843" i="17"/>
  <c r="S844" i="17"/>
  <c r="S845" i="17"/>
  <c r="S846" i="17"/>
  <c r="S847" i="17"/>
  <c r="S848" i="17"/>
  <c r="S849" i="17"/>
  <c r="S850" i="17"/>
  <c r="S851" i="17"/>
  <c r="S852" i="17"/>
  <c r="S853" i="17"/>
  <c r="S854" i="17"/>
  <c r="S855" i="17"/>
  <c r="S856" i="17"/>
  <c r="S857" i="17"/>
  <c r="S858" i="17"/>
  <c r="S859" i="17"/>
  <c r="S860" i="17"/>
  <c r="S861" i="17"/>
  <c r="S862" i="17"/>
  <c r="S863" i="17"/>
  <c r="S864" i="17"/>
  <c r="S865" i="17"/>
  <c r="S866" i="17"/>
  <c r="S867" i="17"/>
  <c r="S868" i="17"/>
  <c r="S869" i="17"/>
  <c r="S870" i="17"/>
  <c r="S871" i="17"/>
  <c r="S872" i="17"/>
  <c r="S873" i="17"/>
  <c r="S874" i="17"/>
  <c r="S875" i="17"/>
  <c r="S876" i="17"/>
  <c r="S877" i="17"/>
  <c r="S878" i="17"/>
  <c r="S879" i="17"/>
  <c r="S880" i="17"/>
  <c r="S881" i="17"/>
  <c r="S882" i="17"/>
  <c r="S883" i="17"/>
  <c r="S884" i="17"/>
  <c r="S885" i="17"/>
  <c r="S886" i="17"/>
  <c r="S887" i="17"/>
  <c r="S888" i="17"/>
  <c r="S889" i="17"/>
  <c r="S890" i="17"/>
  <c r="S891" i="17"/>
  <c r="S892" i="17"/>
  <c r="S893" i="17"/>
  <c r="S894" i="17"/>
  <c r="S895" i="17"/>
  <c r="S896" i="17"/>
  <c r="S897" i="17"/>
  <c r="S898" i="17"/>
  <c r="S899" i="17"/>
  <c r="S900" i="17"/>
  <c r="S901" i="17"/>
  <c r="S902" i="17"/>
  <c r="S903" i="17"/>
  <c r="S904" i="17"/>
  <c r="S905" i="17"/>
  <c r="S906" i="17"/>
  <c r="S907" i="17"/>
  <c r="S908" i="17"/>
  <c r="S909" i="17"/>
  <c r="S910" i="17"/>
  <c r="S911" i="17"/>
  <c r="S912" i="17"/>
  <c r="S913" i="17"/>
  <c r="S914" i="17"/>
  <c r="S915" i="17"/>
  <c r="S916" i="17"/>
  <c r="S917" i="17"/>
  <c r="S918" i="17"/>
  <c r="S919" i="17"/>
  <c r="S920" i="17"/>
  <c r="S921" i="17"/>
  <c r="S922" i="17"/>
  <c r="S923" i="17"/>
  <c r="S924" i="17"/>
  <c r="S925" i="17"/>
  <c r="S926" i="17"/>
  <c r="S927" i="17"/>
  <c r="S928" i="17"/>
  <c r="S929" i="17"/>
  <c r="S930" i="17"/>
  <c r="S931" i="17"/>
  <c r="S932" i="17"/>
  <c r="S933" i="17"/>
  <c r="S934" i="17"/>
  <c r="S935" i="17"/>
  <c r="S936" i="17"/>
  <c r="S937" i="17"/>
  <c r="S938" i="17"/>
  <c r="S939" i="17"/>
  <c r="S940" i="17"/>
  <c r="S941" i="17"/>
  <c r="S942" i="17"/>
  <c r="S943" i="17"/>
  <c r="S944" i="17"/>
  <c r="S945" i="17"/>
  <c r="S946" i="17"/>
  <c r="S947" i="17"/>
  <c r="S948" i="17"/>
  <c r="S949" i="17"/>
  <c r="S950" i="17"/>
  <c r="S951" i="17"/>
  <c r="S952" i="17"/>
  <c r="S953" i="17"/>
  <c r="S954" i="17"/>
  <c r="S955" i="17"/>
  <c r="S956" i="17"/>
  <c r="S957" i="17"/>
  <c r="S958" i="17"/>
  <c r="S959" i="17"/>
  <c r="S960" i="17"/>
  <c r="S961" i="17"/>
  <c r="S962" i="17"/>
  <c r="S963" i="17"/>
  <c r="S964" i="17"/>
  <c r="S965" i="17"/>
  <c r="S966" i="17"/>
  <c r="S967" i="17"/>
  <c r="S968" i="17"/>
  <c r="S969" i="17"/>
  <c r="S970" i="17"/>
  <c r="S971" i="17"/>
  <c r="S972" i="17"/>
  <c r="S973" i="17"/>
  <c r="S974" i="17"/>
  <c r="S975" i="17"/>
  <c r="S976" i="17"/>
  <c r="S977" i="17"/>
  <c r="S978" i="17"/>
  <c r="S979" i="17"/>
  <c r="S980" i="17"/>
  <c r="S981" i="17"/>
  <c r="S982" i="17"/>
  <c r="S983" i="17"/>
  <c r="S984" i="17"/>
  <c r="S985" i="17"/>
  <c r="S986" i="17"/>
  <c r="S987" i="17"/>
  <c r="S988" i="17"/>
  <c r="S989" i="17"/>
  <c r="S990" i="17"/>
  <c r="S991" i="17"/>
  <c r="S992" i="17"/>
  <c r="S993" i="17"/>
  <c r="S994" i="17"/>
  <c r="S995" i="17"/>
  <c r="S996" i="17"/>
  <c r="S997" i="17"/>
  <c r="S998" i="17"/>
  <c r="S999" i="17"/>
  <c r="S1000" i="17"/>
  <c r="S1001" i="17"/>
  <c r="S1002" i="17"/>
  <c r="S1003" i="17"/>
  <c r="S1004" i="17"/>
  <c r="S1005" i="17"/>
  <c r="S1006" i="17"/>
  <c r="S1007" i="17"/>
  <c r="S1008" i="17"/>
  <c r="S1009" i="17"/>
  <c r="S1010" i="17"/>
  <c r="S1011" i="17"/>
  <c r="S1012" i="17"/>
  <c r="S1013" i="17"/>
  <c r="S1014" i="17"/>
  <c r="S1015" i="17"/>
  <c r="S1016" i="17"/>
  <c r="S1017" i="17"/>
  <c r="S1018" i="17"/>
  <c r="S1019" i="17"/>
  <c r="S1020" i="17"/>
  <c r="S1021" i="17"/>
  <c r="S1022" i="17"/>
  <c r="S1023" i="17"/>
  <c r="S1024" i="17"/>
  <c r="S1025" i="17"/>
  <c r="S1026" i="17"/>
  <c r="S1027" i="17"/>
  <c r="S1028" i="17"/>
  <c r="S1029" i="17"/>
  <c r="S1030" i="17"/>
  <c r="S1031" i="17"/>
  <c r="S1032" i="17"/>
  <c r="S1033" i="17"/>
  <c r="S1034" i="17"/>
  <c r="S1035" i="17"/>
  <c r="S1036" i="17"/>
  <c r="S1037" i="17"/>
  <c r="S1038" i="17"/>
  <c r="S1039" i="17"/>
  <c r="S1040" i="17"/>
  <c r="S1041" i="17"/>
  <c r="S1042" i="17"/>
  <c r="S1043" i="17"/>
  <c r="S1044" i="17"/>
  <c r="S1045" i="17"/>
  <c r="S1046" i="17"/>
  <c r="S1047" i="17"/>
  <c r="S1048" i="17"/>
  <c r="S1049" i="17"/>
  <c r="S1050" i="17"/>
  <c r="S1051" i="17"/>
  <c r="S1052" i="17"/>
  <c r="S1053" i="17"/>
  <c r="S1054" i="17"/>
  <c r="S1055" i="17"/>
  <c r="S1056" i="17"/>
  <c r="S1057" i="17"/>
  <c r="S1058" i="17"/>
  <c r="S1059" i="17"/>
  <c r="S1060" i="17"/>
  <c r="S1061" i="17"/>
  <c r="S1062" i="17"/>
  <c r="S1063" i="17"/>
  <c r="S1064" i="17"/>
  <c r="S1065" i="17"/>
  <c r="S1066" i="17"/>
  <c r="S1067" i="17"/>
  <c r="S1068" i="17"/>
  <c r="S1069" i="17"/>
  <c r="S1070" i="17"/>
  <c r="S1071" i="17"/>
  <c r="S1072" i="17"/>
  <c r="S1073" i="17"/>
  <c r="S1074" i="17"/>
  <c r="S1075" i="17"/>
  <c r="S1076" i="17"/>
  <c r="S1077" i="17"/>
  <c r="S1078" i="17"/>
  <c r="S1079" i="17"/>
  <c r="S1080" i="17"/>
  <c r="S1081" i="17"/>
  <c r="S1082" i="17"/>
  <c r="S1083" i="17"/>
  <c r="S1084" i="17"/>
  <c r="S1085" i="17"/>
  <c r="S1086" i="17"/>
  <c r="S1087" i="17"/>
  <c r="S1088" i="17"/>
  <c r="S1089" i="17"/>
  <c r="S1090" i="17"/>
  <c r="S1091" i="17"/>
  <c r="S1092" i="17"/>
  <c r="S1093" i="17"/>
  <c r="S1094" i="17"/>
  <c r="S1095" i="17"/>
  <c r="S1096" i="17"/>
  <c r="S1097" i="17"/>
  <c r="S1098" i="17"/>
  <c r="S1099" i="17"/>
  <c r="S1100" i="17"/>
  <c r="S1101" i="17"/>
  <c r="S1102" i="17"/>
  <c r="S1103" i="17"/>
  <c r="S1104" i="17"/>
  <c r="S1105" i="17"/>
  <c r="S1106" i="17"/>
  <c r="S1107" i="17"/>
  <c r="S1108" i="17"/>
  <c r="S1109" i="17"/>
  <c r="S1110" i="17"/>
  <c r="S1111" i="17"/>
  <c r="S1112" i="17"/>
  <c r="S1113" i="17"/>
  <c r="S1114" i="17"/>
  <c r="S1115" i="17"/>
  <c r="S1116" i="17"/>
  <c r="S1117" i="17"/>
  <c r="S1118" i="17"/>
  <c r="S1119" i="17"/>
  <c r="S1120" i="17"/>
  <c r="S1121" i="17"/>
  <c r="S1122" i="17"/>
  <c r="S1123" i="17"/>
  <c r="S1124" i="17"/>
  <c r="S1125" i="17"/>
  <c r="S1126" i="17"/>
  <c r="S1127" i="17"/>
  <c r="S1128" i="17"/>
  <c r="S1129" i="17"/>
  <c r="S1130" i="17"/>
  <c r="S1131" i="17"/>
  <c r="S1132" i="17"/>
  <c r="S1133" i="17"/>
  <c r="S1134" i="17"/>
  <c r="S1135" i="17"/>
  <c r="S1136" i="17"/>
  <c r="S1137" i="17"/>
  <c r="S1138" i="17"/>
  <c r="S1139" i="17"/>
  <c r="S1140" i="17"/>
  <c r="S1141" i="17"/>
  <c r="S1142" i="17"/>
  <c r="S1143" i="17"/>
  <c r="S1144" i="17"/>
  <c r="S1145" i="17"/>
  <c r="S1146" i="17"/>
  <c r="S1147" i="17"/>
  <c r="S1148" i="17"/>
  <c r="S1149" i="17"/>
  <c r="S1150" i="17"/>
  <c r="S1151" i="17"/>
  <c r="S1152" i="17"/>
  <c r="S1153" i="17"/>
  <c r="S1154" i="17"/>
  <c r="S1155" i="17"/>
  <c r="S1156" i="17"/>
  <c r="S1157" i="17"/>
  <c r="S1158" i="17"/>
  <c r="S1159" i="17"/>
  <c r="S1160" i="17"/>
  <c r="S1161" i="17"/>
  <c r="S1162" i="17"/>
  <c r="S1163" i="17"/>
  <c r="S1164" i="17"/>
  <c r="S1165" i="17"/>
  <c r="S1166" i="17"/>
  <c r="S1167" i="17"/>
  <c r="S1168" i="17"/>
  <c r="S1169" i="17"/>
  <c r="S1170" i="17"/>
  <c r="S1171" i="17"/>
  <c r="S1172" i="17"/>
  <c r="S1173" i="17"/>
  <c r="S1174" i="17"/>
  <c r="S1175" i="17"/>
  <c r="S1176" i="17"/>
  <c r="S1177" i="17"/>
  <c r="S1178" i="17"/>
  <c r="S1179" i="17"/>
  <c r="S1180" i="17"/>
  <c r="S1181" i="17"/>
  <c r="S1182" i="17"/>
  <c r="S1183" i="17"/>
  <c r="S1184" i="17"/>
  <c r="S1185" i="17"/>
  <c r="S1186" i="17"/>
  <c r="S1187" i="17"/>
  <c r="S1188" i="17"/>
  <c r="S1189" i="17"/>
  <c r="S1190" i="17"/>
  <c r="S1191" i="17"/>
  <c r="S1192" i="17"/>
  <c r="S1193" i="17"/>
  <c r="S1194" i="17"/>
  <c r="S1195" i="17"/>
  <c r="S1196" i="17"/>
  <c r="S1197" i="17"/>
  <c r="S1198" i="17"/>
  <c r="S1199" i="17"/>
  <c r="S1200" i="17"/>
  <c r="S1201" i="17"/>
  <c r="S1202" i="17"/>
  <c r="S1203" i="17"/>
  <c r="S1204" i="17"/>
  <c r="S1205" i="17"/>
  <c r="S1206" i="17"/>
  <c r="S1207" i="17"/>
  <c r="S1208" i="17"/>
  <c r="S1209" i="17"/>
  <c r="S1210" i="17"/>
  <c r="S1211" i="17"/>
  <c r="S1212" i="17"/>
  <c r="S1213" i="17"/>
  <c r="S1214" i="17"/>
  <c r="S1215" i="17"/>
  <c r="S1216" i="17"/>
  <c r="S1217" i="17"/>
  <c r="S1218" i="17"/>
  <c r="S1219" i="17"/>
  <c r="S1220" i="17"/>
  <c r="S1221" i="17"/>
  <c r="S1222" i="17"/>
  <c r="S1223" i="17"/>
  <c r="S1224" i="17"/>
  <c r="S1225" i="17"/>
  <c r="S1226" i="17"/>
  <c r="S1227" i="17"/>
  <c r="S1228" i="17"/>
  <c r="S1229" i="17"/>
  <c r="S1230" i="17"/>
  <c r="S1231" i="17"/>
  <c r="S1232" i="17"/>
  <c r="S1233" i="17"/>
  <c r="S1234" i="17"/>
  <c r="S1235" i="17"/>
  <c r="S1236" i="17"/>
  <c r="S1237" i="17"/>
  <c r="S1238" i="17"/>
  <c r="S1239" i="17"/>
  <c r="S1240" i="17"/>
  <c r="S1241" i="17"/>
  <c r="S1242" i="17"/>
  <c r="S1243" i="17"/>
  <c r="S1244" i="17"/>
  <c r="S1245" i="17"/>
  <c r="S1246" i="17"/>
  <c r="S1247" i="17"/>
  <c r="S1248" i="17"/>
  <c r="S1249" i="17"/>
  <c r="S1250" i="17"/>
  <c r="S1251" i="17"/>
  <c r="S1252" i="17"/>
  <c r="S1253" i="17"/>
  <c r="S1254" i="17"/>
  <c r="S1255" i="17"/>
  <c r="S1256" i="17"/>
  <c r="S1257" i="17"/>
  <c r="S1258" i="17"/>
  <c r="S1259" i="17"/>
  <c r="S1260" i="17"/>
  <c r="S1261" i="17"/>
  <c r="S1262" i="17"/>
  <c r="S1263" i="17"/>
  <c r="S1264" i="17"/>
  <c r="S1265" i="17"/>
  <c r="S1266" i="17"/>
  <c r="S1267" i="17"/>
  <c r="S1268" i="17"/>
  <c r="S1269" i="17"/>
  <c r="S1270" i="17"/>
  <c r="S1271" i="17"/>
  <c r="S1272" i="17"/>
  <c r="S1273" i="17"/>
  <c r="S1274" i="17"/>
  <c r="S1275" i="17"/>
  <c r="S1276" i="17"/>
  <c r="S1277" i="17"/>
  <c r="S1278" i="17"/>
  <c r="S1279" i="17"/>
  <c r="S1280" i="17"/>
  <c r="S1281" i="17"/>
  <c r="S1282" i="17"/>
  <c r="S1283" i="17"/>
  <c r="S1284" i="17"/>
  <c r="S1285" i="17"/>
  <c r="S1286" i="17"/>
  <c r="S1287" i="17"/>
  <c r="S1288" i="17"/>
  <c r="S1289" i="17"/>
  <c r="S1290" i="17"/>
  <c r="S1291" i="17"/>
  <c r="S1292" i="17"/>
  <c r="S1293" i="17"/>
  <c r="S1294" i="17"/>
  <c r="S1295" i="17"/>
  <c r="S1296" i="17"/>
  <c r="S1297" i="17"/>
  <c r="S1298" i="17"/>
  <c r="S1299" i="17"/>
  <c r="S1300" i="17"/>
  <c r="S1301" i="17"/>
  <c r="S1302" i="17"/>
  <c r="S1303" i="17"/>
  <c r="S1304" i="17"/>
  <c r="S1305" i="17"/>
  <c r="S1306" i="17"/>
  <c r="S1307" i="17"/>
  <c r="S1308" i="17"/>
  <c r="S1309" i="17"/>
  <c r="S1310" i="17"/>
  <c r="S1311" i="17"/>
  <c r="S1312" i="17"/>
  <c r="S1313" i="17"/>
  <c r="S1314" i="17"/>
  <c r="S1315" i="17"/>
  <c r="S1316" i="17"/>
  <c r="S1317" i="17"/>
  <c r="S1318" i="17"/>
  <c r="S1319" i="17"/>
  <c r="S1320" i="17"/>
  <c r="S1321" i="17"/>
  <c r="S1322" i="17"/>
  <c r="S1323" i="17"/>
  <c r="S1324" i="17"/>
  <c r="S1325" i="17"/>
  <c r="S1326" i="17"/>
  <c r="S1327" i="17"/>
  <c r="S1328" i="17"/>
  <c r="S1329" i="17"/>
  <c r="S1330" i="17"/>
  <c r="S1331" i="17"/>
  <c r="S1332" i="17"/>
  <c r="S1333" i="17"/>
  <c r="S1334" i="17"/>
  <c r="S1335" i="17"/>
  <c r="S1336" i="17"/>
  <c r="S1337" i="17"/>
  <c r="S1338" i="17"/>
  <c r="S1339" i="17"/>
  <c r="S1340" i="17"/>
  <c r="S1341" i="17"/>
  <c r="S1342" i="17"/>
  <c r="S1343" i="17"/>
  <c r="S1344" i="17"/>
  <c r="S1345" i="17"/>
  <c r="S1346" i="17"/>
  <c r="S1347" i="17"/>
  <c r="S1348" i="17"/>
  <c r="S1349" i="17"/>
  <c r="S1350" i="17"/>
  <c r="S1351" i="17"/>
  <c r="S1352" i="17"/>
  <c r="S1353" i="17"/>
  <c r="S1354" i="17"/>
  <c r="S1355" i="17"/>
  <c r="S1356" i="17"/>
  <c r="S1357" i="17"/>
  <c r="S1358" i="17"/>
  <c r="S1359" i="17"/>
  <c r="S1360" i="17"/>
  <c r="S1361" i="17"/>
  <c r="S1362" i="17"/>
  <c r="S1363" i="17"/>
  <c r="S1364" i="17"/>
  <c r="S1365" i="17"/>
  <c r="S1366" i="17"/>
  <c r="S1367" i="17"/>
  <c r="S1368" i="17"/>
  <c r="S1369" i="17"/>
  <c r="S1370" i="17"/>
  <c r="S1371" i="17"/>
  <c r="S1372" i="17"/>
  <c r="S1373" i="17"/>
  <c r="S1374" i="17"/>
  <c r="S1375" i="17"/>
  <c r="S1376" i="17"/>
  <c r="S1377" i="17"/>
  <c r="S1378" i="17"/>
  <c r="S1379" i="17"/>
  <c r="S1380" i="17"/>
  <c r="S1381" i="17"/>
  <c r="S1382" i="17"/>
  <c r="S1383" i="17"/>
  <c r="S1384" i="17"/>
  <c r="S1385" i="17"/>
  <c r="S1386" i="17"/>
  <c r="S1387" i="17"/>
  <c r="S1388" i="17"/>
  <c r="S1389" i="17"/>
  <c r="S1390" i="17"/>
  <c r="S1391" i="17"/>
  <c r="S1392" i="17"/>
  <c r="S1393" i="17"/>
  <c r="S1394" i="17"/>
  <c r="S1395" i="17"/>
  <c r="S1396" i="17"/>
  <c r="S1397" i="17"/>
  <c r="S1398" i="17"/>
  <c r="S1399" i="17"/>
  <c r="S1400" i="17"/>
  <c r="S1401" i="17"/>
  <c r="S1402" i="17"/>
  <c r="S1403" i="17"/>
  <c r="S1404" i="17"/>
  <c r="S1405" i="17"/>
  <c r="S1406" i="17"/>
  <c r="S1407" i="17"/>
  <c r="S1408" i="17"/>
  <c r="S1409" i="17"/>
  <c r="S1410" i="17"/>
  <c r="S1411" i="17"/>
  <c r="S1412" i="17"/>
  <c r="S1413" i="17"/>
  <c r="S1414" i="17"/>
  <c r="S1415" i="17"/>
  <c r="S1416" i="17"/>
  <c r="S1417" i="17"/>
  <c r="S1418" i="17"/>
  <c r="S1419" i="17"/>
  <c r="S1420" i="17"/>
  <c r="S1421" i="17"/>
  <c r="S1422" i="17"/>
  <c r="S1423" i="17"/>
  <c r="S1424" i="17"/>
  <c r="S1425" i="17"/>
  <c r="S1426" i="17"/>
  <c r="S1427" i="17"/>
  <c r="S1428" i="17"/>
  <c r="S1429" i="17"/>
  <c r="S1430" i="17"/>
  <c r="S5" i="17"/>
  <c r="R6" i="17"/>
  <c r="R7" i="17"/>
  <c r="R8" i="17"/>
  <c r="R9" i="17"/>
  <c r="R10" i="17"/>
  <c r="R11" i="17"/>
  <c r="R12" i="17"/>
  <c r="R13" i="17"/>
  <c r="R14" i="17"/>
  <c r="R15" i="17"/>
  <c r="R16" i="17"/>
  <c r="R17" i="17"/>
  <c r="R18" i="17"/>
  <c r="R19" i="17"/>
  <c r="R20" i="17"/>
  <c r="R21" i="17"/>
  <c r="R22" i="17"/>
  <c r="R23" i="17"/>
  <c r="R24" i="17"/>
  <c r="R25" i="17"/>
  <c r="R26" i="17"/>
  <c r="R27" i="17"/>
  <c r="R28" i="17"/>
  <c r="R29" i="17"/>
  <c r="R30" i="17"/>
  <c r="R31" i="17"/>
  <c r="R32" i="17"/>
  <c r="R33" i="17"/>
  <c r="R34" i="17"/>
  <c r="R35" i="17"/>
  <c r="R36" i="17"/>
  <c r="R37" i="17"/>
  <c r="R38" i="17"/>
  <c r="R39" i="17"/>
  <c r="R40" i="17"/>
  <c r="R41" i="17"/>
  <c r="R42" i="17"/>
  <c r="R43" i="17"/>
  <c r="R44" i="17"/>
  <c r="R45" i="17"/>
  <c r="R46" i="17"/>
  <c r="R47" i="17"/>
  <c r="R48" i="17"/>
  <c r="R49" i="17"/>
  <c r="R50" i="17"/>
  <c r="R51" i="17"/>
  <c r="R52" i="17"/>
  <c r="R53" i="17"/>
  <c r="R54" i="17"/>
  <c r="R55" i="17"/>
  <c r="R56" i="17"/>
  <c r="R57" i="17"/>
  <c r="R58" i="17"/>
  <c r="R59" i="17"/>
  <c r="R60" i="17"/>
  <c r="R61" i="17"/>
  <c r="R62" i="17"/>
  <c r="R63" i="17"/>
  <c r="R64" i="17"/>
  <c r="R65" i="17"/>
  <c r="R66" i="17"/>
  <c r="R67" i="17"/>
  <c r="R68" i="17"/>
  <c r="R69" i="17"/>
  <c r="R70" i="17"/>
  <c r="R71" i="17"/>
  <c r="R72" i="17"/>
  <c r="R73" i="17"/>
  <c r="R74" i="17"/>
  <c r="R75" i="17"/>
  <c r="R76" i="17"/>
  <c r="R77" i="17"/>
  <c r="R78" i="17"/>
  <c r="R79" i="17"/>
  <c r="R80" i="17"/>
  <c r="R81" i="17"/>
  <c r="R82" i="17"/>
  <c r="R83" i="17"/>
  <c r="R84" i="17"/>
  <c r="R85" i="17"/>
  <c r="R86" i="17"/>
  <c r="R87" i="17"/>
  <c r="R88" i="17"/>
  <c r="R89" i="17"/>
  <c r="R90" i="17"/>
  <c r="R91" i="17"/>
  <c r="R92" i="17"/>
  <c r="R93" i="17"/>
  <c r="R94" i="17"/>
  <c r="R95" i="17"/>
  <c r="R96" i="17"/>
  <c r="R97" i="17"/>
  <c r="R98" i="17"/>
  <c r="R99" i="17"/>
  <c r="R100" i="17"/>
  <c r="R101" i="17"/>
  <c r="R102" i="17"/>
  <c r="R103" i="17"/>
  <c r="R104" i="17"/>
  <c r="R105" i="17"/>
  <c r="R106" i="17"/>
  <c r="R107" i="17"/>
  <c r="R108" i="17"/>
  <c r="R109" i="17"/>
  <c r="R110" i="17"/>
  <c r="R111" i="17"/>
  <c r="R112" i="17"/>
  <c r="R113" i="17"/>
  <c r="R114" i="17"/>
  <c r="R115" i="17"/>
  <c r="R116" i="17"/>
  <c r="R117" i="17"/>
  <c r="R118" i="17"/>
  <c r="R119" i="17"/>
  <c r="R120" i="17"/>
  <c r="R121" i="17"/>
  <c r="R122" i="17"/>
  <c r="R123" i="17"/>
  <c r="R124" i="17"/>
  <c r="R125" i="17"/>
  <c r="R126" i="17"/>
  <c r="R127" i="17"/>
  <c r="R128" i="17"/>
  <c r="R129" i="17"/>
  <c r="R130" i="17"/>
  <c r="R131" i="17"/>
  <c r="R132" i="17"/>
  <c r="R133" i="17"/>
  <c r="R134" i="17"/>
  <c r="R135" i="17"/>
  <c r="R136" i="17"/>
  <c r="R137" i="17"/>
  <c r="R138" i="17"/>
  <c r="R139" i="17"/>
  <c r="R140" i="17"/>
  <c r="R141" i="17"/>
  <c r="R142" i="17"/>
  <c r="R143" i="17"/>
  <c r="R144" i="17"/>
  <c r="R145" i="17"/>
  <c r="R146" i="17"/>
  <c r="R147" i="17"/>
  <c r="R148" i="17"/>
  <c r="R149" i="17"/>
  <c r="R150" i="17"/>
  <c r="R151" i="17"/>
  <c r="R152" i="17"/>
  <c r="R153" i="17"/>
  <c r="R154" i="17"/>
  <c r="R155" i="17"/>
  <c r="R156" i="17"/>
  <c r="R157" i="17"/>
  <c r="R158" i="17"/>
  <c r="R159" i="17"/>
  <c r="R160" i="17"/>
  <c r="R161" i="17"/>
  <c r="R162" i="17"/>
  <c r="R163" i="17"/>
  <c r="R164" i="17"/>
  <c r="R165" i="17"/>
  <c r="R166" i="17"/>
  <c r="R167" i="17"/>
  <c r="R168" i="17"/>
  <c r="R169" i="17"/>
  <c r="R170" i="17"/>
  <c r="R171" i="17"/>
  <c r="R172" i="17"/>
  <c r="R173" i="17"/>
  <c r="R174" i="17"/>
  <c r="R175" i="17"/>
  <c r="R176" i="17"/>
  <c r="R177" i="17"/>
  <c r="R178" i="17"/>
  <c r="R179" i="17"/>
  <c r="R180" i="17"/>
  <c r="R181" i="17"/>
  <c r="R182" i="17"/>
  <c r="R183" i="17"/>
  <c r="R184" i="17"/>
  <c r="R185" i="17"/>
  <c r="R186" i="17"/>
  <c r="R187" i="17"/>
  <c r="R188" i="17"/>
  <c r="R189" i="17"/>
  <c r="R190" i="17"/>
  <c r="R191" i="17"/>
  <c r="R192" i="17"/>
  <c r="R193" i="17"/>
  <c r="R194" i="17"/>
  <c r="R195" i="17"/>
  <c r="R196" i="17"/>
  <c r="R197" i="17"/>
  <c r="R198" i="17"/>
  <c r="R199" i="17"/>
  <c r="R200" i="17"/>
  <c r="R201" i="17"/>
  <c r="R202" i="17"/>
  <c r="R203" i="17"/>
  <c r="R204" i="17"/>
  <c r="R205" i="17"/>
  <c r="R206" i="17"/>
  <c r="R207" i="17"/>
  <c r="R208" i="17"/>
  <c r="R209" i="17"/>
  <c r="R210" i="17"/>
  <c r="R211" i="17"/>
  <c r="R212" i="17"/>
  <c r="R213" i="17"/>
  <c r="R214" i="17"/>
  <c r="R215" i="17"/>
  <c r="R216" i="17"/>
  <c r="R217" i="17"/>
  <c r="R218" i="17"/>
  <c r="R219" i="17"/>
  <c r="R220" i="17"/>
  <c r="R221" i="17"/>
  <c r="R222" i="17"/>
  <c r="R223" i="17"/>
  <c r="R224" i="17"/>
  <c r="R225" i="17"/>
  <c r="R226" i="17"/>
  <c r="R227" i="17"/>
  <c r="R228" i="17"/>
  <c r="R229" i="17"/>
  <c r="R230" i="17"/>
  <c r="R231" i="17"/>
  <c r="R232" i="17"/>
  <c r="R233" i="17"/>
  <c r="R234" i="17"/>
  <c r="R235" i="17"/>
  <c r="R236" i="17"/>
  <c r="R237" i="17"/>
  <c r="R238" i="17"/>
  <c r="R239" i="17"/>
  <c r="R240" i="17"/>
  <c r="R241" i="17"/>
  <c r="R242" i="17"/>
  <c r="R243" i="17"/>
  <c r="R244" i="17"/>
  <c r="R245" i="17"/>
  <c r="R246" i="17"/>
  <c r="R247" i="17"/>
  <c r="R248" i="17"/>
  <c r="R249" i="17"/>
  <c r="R250" i="17"/>
  <c r="R251" i="17"/>
  <c r="R252" i="17"/>
  <c r="R253" i="17"/>
  <c r="R254" i="17"/>
  <c r="R255" i="17"/>
  <c r="R256" i="17"/>
  <c r="R257" i="17"/>
  <c r="R258" i="17"/>
  <c r="R259" i="17"/>
  <c r="R260" i="17"/>
  <c r="R261" i="17"/>
  <c r="R262" i="17"/>
  <c r="R263" i="17"/>
  <c r="R264" i="17"/>
  <c r="R265" i="17"/>
  <c r="R266" i="17"/>
  <c r="R267" i="17"/>
  <c r="R268" i="17"/>
  <c r="R269" i="17"/>
  <c r="R270" i="17"/>
  <c r="R271" i="17"/>
  <c r="R272" i="17"/>
  <c r="V272" i="17" s="1"/>
  <c r="R273" i="17"/>
  <c r="R274" i="17"/>
  <c r="R275" i="17"/>
  <c r="R276" i="17"/>
  <c r="R277" i="17"/>
  <c r="R278" i="17"/>
  <c r="R279" i="17"/>
  <c r="R280" i="17"/>
  <c r="R281" i="17"/>
  <c r="R282" i="17"/>
  <c r="R283" i="17"/>
  <c r="R284" i="17"/>
  <c r="R285" i="17"/>
  <c r="R286" i="17"/>
  <c r="R287" i="17"/>
  <c r="R288" i="17"/>
  <c r="R289" i="17"/>
  <c r="R290" i="17"/>
  <c r="R291" i="17"/>
  <c r="V291" i="17" s="1"/>
  <c r="R292" i="17"/>
  <c r="R293" i="17"/>
  <c r="R294" i="17"/>
  <c r="R295" i="17"/>
  <c r="R296" i="17"/>
  <c r="R297" i="17"/>
  <c r="R298" i="17"/>
  <c r="R299" i="17"/>
  <c r="R300" i="17"/>
  <c r="R301" i="17"/>
  <c r="R302" i="17"/>
  <c r="R303" i="17"/>
  <c r="R304" i="17"/>
  <c r="R305" i="17"/>
  <c r="R306" i="17"/>
  <c r="R307" i="17"/>
  <c r="R308" i="17"/>
  <c r="R309" i="17"/>
  <c r="R310" i="17"/>
  <c r="R311" i="17"/>
  <c r="R312" i="17"/>
  <c r="R313" i="17"/>
  <c r="R314" i="17"/>
  <c r="R315" i="17"/>
  <c r="R316" i="17"/>
  <c r="R317" i="17"/>
  <c r="R318" i="17"/>
  <c r="R319" i="17"/>
  <c r="R320" i="17"/>
  <c r="R321" i="17"/>
  <c r="R322" i="17"/>
  <c r="R323" i="17"/>
  <c r="R324" i="17"/>
  <c r="R325" i="17"/>
  <c r="R326" i="17"/>
  <c r="R327" i="17"/>
  <c r="R328" i="17"/>
  <c r="R329" i="17"/>
  <c r="R330" i="17"/>
  <c r="R331" i="17"/>
  <c r="R332" i="17"/>
  <c r="R333" i="17"/>
  <c r="R334" i="17"/>
  <c r="R335" i="17"/>
  <c r="R336" i="17"/>
  <c r="R337" i="17"/>
  <c r="R338" i="17"/>
  <c r="R339" i="17"/>
  <c r="R340" i="17"/>
  <c r="R341" i="17"/>
  <c r="R342" i="17"/>
  <c r="R343" i="17"/>
  <c r="R344" i="17"/>
  <c r="R345" i="17"/>
  <c r="R346" i="17"/>
  <c r="R347" i="17"/>
  <c r="R348" i="17"/>
  <c r="R349" i="17"/>
  <c r="R350" i="17"/>
  <c r="R351" i="17"/>
  <c r="R352" i="17"/>
  <c r="R353" i="17"/>
  <c r="R354" i="17"/>
  <c r="R355" i="17"/>
  <c r="R356" i="17"/>
  <c r="R357" i="17"/>
  <c r="R358" i="17"/>
  <c r="R359" i="17"/>
  <c r="R360" i="17"/>
  <c r="R361" i="17"/>
  <c r="R362" i="17"/>
  <c r="R363" i="17"/>
  <c r="R364" i="17"/>
  <c r="R365" i="17"/>
  <c r="R366" i="17"/>
  <c r="R367" i="17"/>
  <c r="R368" i="17"/>
  <c r="R369" i="17"/>
  <c r="R370" i="17"/>
  <c r="R371" i="17"/>
  <c r="V371" i="17" s="1"/>
  <c r="R372" i="17"/>
  <c r="R373" i="17"/>
  <c r="R374" i="17"/>
  <c r="V374" i="17" s="1"/>
  <c r="R375" i="17"/>
  <c r="R376" i="17"/>
  <c r="R377" i="17"/>
  <c r="R378" i="17"/>
  <c r="R379" i="17"/>
  <c r="R380" i="17"/>
  <c r="R381" i="17"/>
  <c r="R382" i="17"/>
  <c r="R383" i="17"/>
  <c r="R384" i="17"/>
  <c r="R385" i="17"/>
  <c r="R386" i="17"/>
  <c r="R387" i="17"/>
  <c r="R388" i="17"/>
  <c r="R389" i="17"/>
  <c r="R390" i="17"/>
  <c r="R391" i="17"/>
  <c r="R392" i="17"/>
  <c r="R393" i="17"/>
  <c r="R394" i="17"/>
  <c r="R395" i="17"/>
  <c r="R396" i="17"/>
  <c r="R397" i="17"/>
  <c r="R398" i="17"/>
  <c r="R399" i="17"/>
  <c r="R400" i="17"/>
  <c r="R401" i="17"/>
  <c r="R402" i="17"/>
  <c r="R403" i="17"/>
  <c r="R404" i="17"/>
  <c r="R405" i="17"/>
  <c r="R406" i="17"/>
  <c r="R407" i="17"/>
  <c r="R408" i="17"/>
  <c r="R409" i="17"/>
  <c r="R410" i="17"/>
  <c r="R411" i="17"/>
  <c r="R412" i="17"/>
  <c r="R413" i="17"/>
  <c r="R414" i="17"/>
  <c r="R415" i="17"/>
  <c r="R416" i="17"/>
  <c r="R417" i="17"/>
  <c r="R418" i="17"/>
  <c r="R419" i="17"/>
  <c r="R420" i="17"/>
  <c r="R421" i="17"/>
  <c r="R422" i="17"/>
  <c r="R423" i="17"/>
  <c r="R424" i="17"/>
  <c r="R425" i="17"/>
  <c r="R426" i="17"/>
  <c r="R427" i="17"/>
  <c r="R428" i="17"/>
  <c r="R429" i="17"/>
  <c r="R430" i="17"/>
  <c r="R431" i="17"/>
  <c r="R432" i="17"/>
  <c r="R433" i="17"/>
  <c r="R434" i="17"/>
  <c r="R435" i="17"/>
  <c r="R436" i="17"/>
  <c r="R437" i="17"/>
  <c r="R438" i="17"/>
  <c r="R439" i="17"/>
  <c r="R440" i="17"/>
  <c r="R441" i="17"/>
  <c r="R442" i="17"/>
  <c r="R443" i="17"/>
  <c r="R444" i="17"/>
  <c r="R445" i="17"/>
  <c r="R446" i="17"/>
  <c r="R447" i="17"/>
  <c r="R448" i="17"/>
  <c r="R450" i="17"/>
  <c r="R451" i="17"/>
  <c r="R452" i="17"/>
  <c r="R453" i="17"/>
  <c r="R454" i="17"/>
  <c r="R455" i="17"/>
  <c r="R456" i="17"/>
  <c r="R457" i="17"/>
  <c r="R458" i="17"/>
  <c r="R459" i="17"/>
  <c r="R460" i="17"/>
  <c r="R461" i="17"/>
  <c r="R462" i="17"/>
  <c r="R463" i="17"/>
  <c r="R464" i="17"/>
  <c r="R465" i="17"/>
  <c r="R466" i="17"/>
  <c r="R467" i="17"/>
  <c r="R468" i="17"/>
  <c r="R469" i="17"/>
  <c r="R470" i="17"/>
  <c r="R471" i="17"/>
  <c r="R472" i="17"/>
  <c r="R473" i="17"/>
  <c r="R474" i="17"/>
  <c r="R475" i="17"/>
  <c r="R476" i="17"/>
  <c r="R477" i="17"/>
  <c r="R478" i="17"/>
  <c r="R479" i="17"/>
  <c r="R480" i="17"/>
  <c r="R481" i="17"/>
  <c r="R482" i="17"/>
  <c r="R483" i="17"/>
  <c r="R484" i="17"/>
  <c r="R485" i="17"/>
  <c r="R486" i="17"/>
  <c r="R487" i="17"/>
  <c r="R488" i="17"/>
  <c r="R489" i="17"/>
  <c r="R490" i="17"/>
  <c r="R491" i="17"/>
  <c r="R492" i="17"/>
  <c r="R493" i="17"/>
  <c r="R494" i="17"/>
  <c r="R495" i="17"/>
  <c r="R496" i="17"/>
  <c r="R497" i="17"/>
  <c r="R498" i="17"/>
  <c r="R499" i="17"/>
  <c r="R500" i="17"/>
  <c r="R501" i="17"/>
  <c r="R502" i="17"/>
  <c r="R503" i="17"/>
  <c r="R504" i="17"/>
  <c r="R505" i="17"/>
  <c r="R506" i="17"/>
  <c r="R507" i="17"/>
  <c r="R508" i="17"/>
  <c r="R509" i="17"/>
  <c r="R510" i="17"/>
  <c r="R511" i="17"/>
  <c r="R512" i="17"/>
  <c r="R513" i="17"/>
  <c r="R514" i="17"/>
  <c r="R515" i="17"/>
  <c r="R516" i="17"/>
  <c r="R517" i="17"/>
  <c r="R518" i="17"/>
  <c r="R519" i="17"/>
  <c r="R520" i="17"/>
  <c r="R521" i="17"/>
  <c r="R522" i="17"/>
  <c r="R523" i="17"/>
  <c r="R524" i="17"/>
  <c r="R525" i="17"/>
  <c r="R526" i="17"/>
  <c r="R527" i="17"/>
  <c r="R528" i="17"/>
  <c r="R529" i="17"/>
  <c r="R530" i="17"/>
  <c r="R531" i="17"/>
  <c r="R532" i="17"/>
  <c r="R533" i="17"/>
  <c r="R534" i="17"/>
  <c r="R535" i="17"/>
  <c r="R536" i="17"/>
  <c r="R537" i="17"/>
  <c r="R538" i="17"/>
  <c r="R539" i="17"/>
  <c r="R540" i="17"/>
  <c r="R541" i="17"/>
  <c r="R542" i="17"/>
  <c r="R543" i="17"/>
  <c r="R544" i="17"/>
  <c r="R545" i="17"/>
  <c r="R546" i="17"/>
  <c r="R547" i="17"/>
  <c r="R548" i="17"/>
  <c r="R549" i="17"/>
  <c r="R550" i="17"/>
  <c r="R551" i="17"/>
  <c r="R552" i="17"/>
  <c r="R553" i="17"/>
  <c r="R554" i="17"/>
  <c r="R555" i="17"/>
  <c r="R556" i="17"/>
  <c r="R557" i="17"/>
  <c r="R558" i="17"/>
  <c r="R559" i="17"/>
  <c r="R560" i="17"/>
  <c r="R561" i="17"/>
  <c r="R562" i="17"/>
  <c r="R563" i="17"/>
  <c r="R564" i="17"/>
  <c r="R565" i="17"/>
  <c r="R566" i="17"/>
  <c r="R567" i="17"/>
  <c r="R568" i="17"/>
  <c r="R569" i="17"/>
  <c r="R570" i="17"/>
  <c r="R571" i="17"/>
  <c r="R572" i="17"/>
  <c r="R573" i="17"/>
  <c r="R574" i="17"/>
  <c r="R575" i="17"/>
  <c r="R576" i="17"/>
  <c r="R577" i="17"/>
  <c r="R578" i="17"/>
  <c r="R579" i="17"/>
  <c r="R580" i="17"/>
  <c r="R581" i="17"/>
  <c r="R582" i="17"/>
  <c r="R583" i="17"/>
  <c r="R584" i="17"/>
  <c r="R585" i="17"/>
  <c r="R586" i="17"/>
  <c r="R587" i="17"/>
  <c r="R588" i="17"/>
  <c r="R589" i="17"/>
  <c r="R590" i="17"/>
  <c r="R591" i="17"/>
  <c r="R592" i="17"/>
  <c r="R593" i="17"/>
  <c r="R594" i="17"/>
  <c r="R595" i="17"/>
  <c r="R596" i="17"/>
  <c r="R597" i="17"/>
  <c r="R598" i="17"/>
  <c r="R599" i="17"/>
  <c r="R600" i="17"/>
  <c r="R601" i="17"/>
  <c r="R602" i="17"/>
  <c r="R603" i="17"/>
  <c r="R604" i="17"/>
  <c r="R605" i="17"/>
  <c r="R606" i="17"/>
  <c r="R607" i="17"/>
  <c r="R608" i="17"/>
  <c r="R609" i="17"/>
  <c r="R610" i="17"/>
  <c r="R611" i="17"/>
  <c r="R612" i="17"/>
  <c r="R613" i="17"/>
  <c r="R614" i="17"/>
  <c r="R615" i="17"/>
  <c r="R616" i="17"/>
  <c r="R617" i="17"/>
  <c r="R618" i="17"/>
  <c r="R619" i="17"/>
  <c r="R620" i="17"/>
  <c r="R621" i="17"/>
  <c r="R622" i="17"/>
  <c r="R623" i="17"/>
  <c r="R624" i="17"/>
  <c r="R625" i="17"/>
  <c r="R626" i="17"/>
  <c r="R627" i="17"/>
  <c r="R628" i="17"/>
  <c r="R629" i="17"/>
  <c r="R630" i="17"/>
  <c r="R631" i="17"/>
  <c r="R632" i="17"/>
  <c r="R633" i="17"/>
  <c r="R634" i="17"/>
  <c r="R635" i="17"/>
  <c r="R636" i="17"/>
  <c r="R637" i="17"/>
  <c r="R638" i="17"/>
  <c r="R639" i="17"/>
  <c r="R640" i="17"/>
  <c r="R641" i="17"/>
  <c r="R642" i="17"/>
  <c r="R643" i="17"/>
  <c r="R644" i="17"/>
  <c r="R645" i="17"/>
  <c r="R646" i="17"/>
  <c r="R647" i="17"/>
  <c r="R648" i="17"/>
  <c r="R649" i="17"/>
  <c r="R650" i="17"/>
  <c r="R651" i="17"/>
  <c r="R652" i="17"/>
  <c r="R653" i="17"/>
  <c r="R654" i="17"/>
  <c r="R655" i="17"/>
  <c r="R656" i="17"/>
  <c r="R657" i="17"/>
  <c r="R658" i="17"/>
  <c r="R659" i="17"/>
  <c r="R660" i="17"/>
  <c r="R661" i="17"/>
  <c r="R662" i="17"/>
  <c r="R663" i="17"/>
  <c r="R664" i="17"/>
  <c r="R665" i="17"/>
  <c r="R666" i="17"/>
  <c r="R667" i="17"/>
  <c r="R668" i="17"/>
  <c r="R669" i="17"/>
  <c r="R670" i="17"/>
  <c r="R671" i="17"/>
  <c r="R672" i="17"/>
  <c r="R673" i="17"/>
  <c r="R674" i="17"/>
  <c r="R675" i="17"/>
  <c r="R676" i="17"/>
  <c r="R677" i="17"/>
  <c r="R678" i="17"/>
  <c r="R679" i="17"/>
  <c r="R680" i="17"/>
  <c r="R681" i="17"/>
  <c r="R682" i="17"/>
  <c r="R683" i="17"/>
  <c r="R684" i="17"/>
  <c r="R685" i="17"/>
  <c r="R686" i="17"/>
  <c r="R687" i="17"/>
  <c r="R688" i="17"/>
  <c r="R689" i="17"/>
  <c r="R690" i="17"/>
  <c r="R691" i="17"/>
  <c r="R692" i="17"/>
  <c r="R693" i="17"/>
  <c r="R694" i="17"/>
  <c r="R695" i="17"/>
  <c r="R696" i="17"/>
  <c r="R697" i="17"/>
  <c r="R698" i="17"/>
  <c r="R699" i="17"/>
  <c r="R700" i="17"/>
  <c r="R701" i="17"/>
  <c r="R702" i="17"/>
  <c r="R703" i="17"/>
  <c r="R704" i="17"/>
  <c r="R705" i="17"/>
  <c r="R706" i="17"/>
  <c r="R707" i="17"/>
  <c r="R708" i="17"/>
  <c r="R709" i="17"/>
  <c r="R710" i="17"/>
  <c r="R711" i="17"/>
  <c r="R712" i="17"/>
  <c r="R713" i="17"/>
  <c r="R714" i="17"/>
  <c r="R715" i="17"/>
  <c r="R716" i="17"/>
  <c r="R717" i="17"/>
  <c r="R718" i="17"/>
  <c r="R719" i="17"/>
  <c r="R720" i="17"/>
  <c r="R721" i="17"/>
  <c r="R722" i="17"/>
  <c r="R723" i="17"/>
  <c r="R724" i="17"/>
  <c r="R725" i="17"/>
  <c r="R726" i="17"/>
  <c r="R727" i="17"/>
  <c r="R728" i="17"/>
  <c r="R729" i="17"/>
  <c r="R730" i="17"/>
  <c r="R731" i="17"/>
  <c r="R732" i="17"/>
  <c r="R733" i="17"/>
  <c r="R734" i="17"/>
  <c r="R735" i="17"/>
  <c r="R736" i="17"/>
  <c r="R737" i="17"/>
  <c r="R738" i="17"/>
  <c r="R739" i="17"/>
  <c r="R740" i="17"/>
  <c r="R741" i="17"/>
  <c r="R742" i="17"/>
  <c r="R743" i="17"/>
  <c r="R744" i="17"/>
  <c r="R745" i="17"/>
  <c r="R746" i="17"/>
  <c r="R747" i="17"/>
  <c r="R748" i="17"/>
  <c r="R749" i="17"/>
  <c r="R750" i="17"/>
  <c r="R751" i="17"/>
  <c r="R752" i="17"/>
  <c r="R753" i="17"/>
  <c r="R754" i="17"/>
  <c r="R755" i="17"/>
  <c r="R756" i="17"/>
  <c r="R757" i="17"/>
  <c r="R758" i="17"/>
  <c r="R759" i="17"/>
  <c r="R760" i="17"/>
  <c r="R761" i="17"/>
  <c r="R762" i="17"/>
  <c r="R763" i="17"/>
  <c r="R764" i="17"/>
  <c r="R765" i="17"/>
  <c r="R766" i="17"/>
  <c r="R767" i="17"/>
  <c r="R768" i="17"/>
  <c r="R769" i="17"/>
  <c r="R770" i="17"/>
  <c r="R771" i="17"/>
  <c r="R772" i="17"/>
  <c r="R773" i="17"/>
  <c r="R774" i="17"/>
  <c r="R775" i="17"/>
  <c r="R776" i="17"/>
  <c r="R777" i="17"/>
  <c r="R778" i="17"/>
  <c r="R779" i="17"/>
  <c r="R780" i="17"/>
  <c r="R781" i="17"/>
  <c r="R782" i="17"/>
  <c r="R783" i="17"/>
  <c r="R784" i="17"/>
  <c r="R785" i="17"/>
  <c r="R786" i="17"/>
  <c r="R787" i="17"/>
  <c r="R788" i="17"/>
  <c r="R789" i="17"/>
  <c r="R790" i="17"/>
  <c r="R791" i="17"/>
  <c r="R792" i="17"/>
  <c r="R793" i="17"/>
  <c r="R794" i="17"/>
  <c r="R795" i="17"/>
  <c r="R796" i="17"/>
  <c r="R797" i="17"/>
  <c r="R798" i="17"/>
  <c r="R799" i="17"/>
  <c r="R800" i="17"/>
  <c r="R801" i="17"/>
  <c r="R802" i="17"/>
  <c r="R803" i="17"/>
  <c r="R804" i="17"/>
  <c r="R805" i="17"/>
  <c r="R806" i="17"/>
  <c r="R807" i="17"/>
  <c r="R808" i="17"/>
  <c r="V808" i="17" s="1"/>
  <c r="R809" i="17"/>
  <c r="R810" i="17"/>
  <c r="R811" i="17"/>
  <c r="R812" i="17"/>
  <c r="R813" i="17"/>
  <c r="R814" i="17"/>
  <c r="R815" i="17"/>
  <c r="R816" i="17"/>
  <c r="R817" i="17"/>
  <c r="R818" i="17"/>
  <c r="R819" i="17"/>
  <c r="R820" i="17"/>
  <c r="R821" i="17"/>
  <c r="R822" i="17"/>
  <c r="R823" i="17"/>
  <c r="R824" i="17"/>
  <c r="R825" i="17"/>
  <c r="R826" i="17"/>
  <c r="R827" i="17"/>
  <c r="R828" i="17"/>
  <c r="R829" i="17"/>
  <c r="R830" i="17"/>
  <c r="R831" i="17"/>
  <c r="R832" i="17"/>
  <c r="R833" i="17"/>
  <c r="R834" i="17"/>
  <c r="R835" i="17"/>
  <c r="R836" i="17"/>
  <c r="R837" i="17"/>
  <c r="R838" i="17"/>
  <c r="R839" i="17"/>
  <c r="R840" i="17"/>
  <c r="R841" i="17"/>
  <c r="R842" i="17"/>
  <c r="R843" i="17"/>
  <c r="R844" i="17"/>
  <c r="R845" i="17"/>
  <c r="R846" i="17"/>
  <c r="R847" i="17"/>
  <c r="R848" i="17"/>
  <c r="R849" i="17"/>
  <c r="R850" i="17"/>
  <c r="R851" i="17"/>
  <c r="R852" i="17"/>
  <c r="R853" i="17"/>
  <c r="R854" i="17"/>
  <c r="R855" i="17"/>
  <c r="R856" i="17"/>
  <c r="R857" i="17"/>
  <c r="R858" i="17"/>
  <c r="R859" i="17"/>
  <c r="R860" i="17"/>
  <c r="R861" i="17"/>
  <c r="R862" i="17"/>
  <c r="R863" i="17"/>
  <c r="R864" i="17"/>
  <c r="R865" i="17"/>
  <c r="R866" i="17"/>
  <c r="R867" i="17"/>
  <c r="R868" i="17"/>
  <c r="R869" i="17"/>
  <c r="R870" i="17"/>
  <c r="R871" i="17"/>
  <c r="R872" i="17"/>
  <c r="R873" i="17"/>
  <c r="R874" i="17"/>
  <c r="R875" i="17"/>
  <c r="R876" i="17"/>
  <c r="R877" i="17"/>
  <c r="R878" i="17"/>
  <c r="R879" i="17"/>
  <c r="R880" i="17"/>
  <c r="R881" i="17"/>
  <c r="R882" i="17"/>
  <c r="R883" i="17"/>
  <c r="R884" i="17"/>
  <c r="R885" i="17"/>
  <c r="R886" i="17"/>
  <c r="R887" i="17"/>
  <c r="R888" i="17"/>
  <c r="R889" i="17"/>
  <c r="R890" i="17"/>
  <c r="R891" i="17"/>
  <c r="R892" i="17"/>
  <c r="R893" i="17"/>
  <c r="R894" i="17"/>
  <c r="R895" i="17"/>
  <c r="R896" i="17"/>
  <c r="R897" i="17"/>
  <c r="R898" i="17"/>
  <c r="R899" i="17"/>
  <c r="R900" i="17"/>
  <c r="R901" i="17"/>
  <c r="R902" i="17"/>
  <c r="R903" i="17"/>
  <c r="V903" i="17" s="1"/>
  <c r="R904" i="17"/>
  <c r="R905" i="17"/>
  <c r="R906" i="17"/>
  <c r="R907" i="17"/>
  <c r="R908" i="17"/>
  <c r="R909" i="17"/>
  <c r="R910" i="17"/>
  <c r="R911" i="17"/>
  <c r="R912" i="17"/>
  <c r="R913" i="17"/>
  <c r="R914" i="17"/>
  <c r="R915" i="17"/>
  <c r="R916" i="17"/>
  <c r="R917" i="17"/>
  <c r="R918" i="17"/>
  <c r="R919" i="17"/>
  <c r="R920" i="17"/>
  <c r="R921" i="17"/>
  <c r="R922" i="17"/>
  <c r="V922" i="17" s="1"/>
  <c r="R923" i="17"/>
  <c r="R924" i="17"/>
  <c r="R925" i="17"/>
  <c r="R926" i="17"/>
  <c r="R927" i="17"/>
  <c r="R928" i="17"/>
  <c r="R929" i="17"/>
  <c r="R930" i="17"/>
  <c r="R931" i="17"/>
  <c r="R932" i="17"/>
  <c r="R933" i="17"/>
  <c r="R934" i="17"/>
  <c r="R935" i="17"/>
  <c r="R936" i="17"/>
  <c r="R937" i="17"/>
  <c r="R938" i="17"/>
  <c r="R939" i="17"/>
  <c r="R940" i="17"/>
  <c r="R941" i="17"/>
  <c r="R942" i="17"/>
  <c r="R943" i="17"/>
  <c r="R944" i="17"/>
  <c r="R945" i="17"/>
  <c r="R946" i="17"/>
  <c r="R947" i="17"/>
  <c r="R948" i="17"/>
  <c r="R949" i="17"/>
  <c r="R950" i="17"/>
  <c r="R951" i="17"/>
  <c r="R952" i="17"/>
  <c r="R953" i="17"/>
  <c r="R954" i="17"/>
  <c r="R955" i="17"/>
  <c r="R956" i="17"/>
  <c r="R957" i="17"/>
  <c r="R958" i="17"/>
  <c r="R959" i="17"/>
  <c r="R960" i="17"/>
  <c r="R961" i="17"/>
  <c r="R962" i="17"/>
  <c r="R963" i="17"/>
  <c r="R964" i="17"/>
  <c r="R965" i="17"/>
  <c r="R966" i="17"/>
  <c r="R967" i="17"/>
  <c r="R968" i="17"/>
  <c r="R969" i="17"/>
  <c r="R970" i="17"/>
  <c r="R971" i="17"/>
  <c r="R972" i="17"/>
  <c r="R973" i="17"/>
  <c r="R974" i="17"/>
  <c r="R975" i="17"/>
  <c r="R976" i="17"/>
  <c r="R977" i="17"/>
  <c r="R978" i="17"/>
  <c r="R979" i="17"/>
  <c r="R980" i="17"/>
  <c r="R981" i="17"/>
  <c r="R982" i="17"/>
  <c r="R983" i="17"/>
  <c r="R984" i="17"/>
  <c r="R985" i="17"/>
  <c r="R986" i="17"/>
  <c r="R987" i="17"/>
  <c r="R988" i="17"/>
  <c r="R989" i="17"/>
  <c r="R990" i="17"/>
  <c r="R991" i="17"/>
  <c r="R992" i="17"/>
  <c r="R993" i="17"/>
  <c r="R994" i="17"/>
  <c r="R995" i="17"/>
  <c r="R996" i="17"/>
  <c r="R997" i="17"/>
  <c r="R998" i="17"/>
  <c r="R999" i="17"/>
  <c r="R1000" i="17"/>
  <c r="R1001" i="17"/>
  <c r="R1002" i="17"/>
  <c r="R1003" i="17"/>
  <c r="R1004" i="17"/>
  <c r="R1005" i="17"/>
  <c r="R1006" i="17"/>
  <c r="R1007" i="17"/>
  <c r="R1008" i="17"/>
  <c r="R1009" i="17"/>
  <c r="R1010" i="17"/>
  <c r="R1011" i="17"/>
  <c r="R1012" i="17"/>
  <c r="R1013" i="17"/>
  <c r="R1014" i="17"/>
  <c r="R1015" i="17"/>
  <c r="R1016" i="17"/>
  <c r="R1017" i="17"/>
  <c r="R1018" i="17"/>
  <c r="R1019" i="17"/>
  <c r="R1020" i="17"/>
  <c r="R1021" i="17"/>
  <c r="R1022" i="17"/>
  <c r="R1023" i="17"/>
  <c r="R1024" i="17"/>
  <c r="R1025" i="17"/>
  <c r="R1026" i="17"/>
  <c r="R1027" i="17"/>
  <c r="R1028" i="17"/>
  <c r="R1029" i="17"/>
  <c r="R1030" i="17"/>
  <c r="R1031" i="17"/>
  <c r="R1032" i="17"/>
  <c r="R1033" i="17"/>
  <c r="R1034" i="17"/>
  <c r="R1035" i="17"/>
  <c r="R1036" i="17"/>
  <c r="R1037" i="17"/>
  <c r="R1038" i="17"/>
  <c r="R1039" i="17"/>
  <c r="R1040" i="17"/>
  <c r="R1041" i="17"/>
  <c r="R1042" i="17"/>
  <c r="R1043" i="17"/>
  <c r="R1044" i="17"/>
  <c r="R1045" i="17"/>
  <c r="R1046" i="17"/>
  <c r="R1047" i="17"/>
  <c r="R1048" i="17"/>
  <c r="R1049" i="17"/>
  <c r="R1050" i="17"/>
  <c r="R1051" i="17"/>
  <c r="R1052" i="17"/>
  <c r="R1053" i="17"/>
  <c r="R1054" i="17"/>
  <c r="R1055" i="17"/>
  <c r="R1056" i="17"/>
  <c r="R1057" i="17"/>
  <c r="R1058" i="17"/>
  <c r="R1059" i="17"/>
  <c r="R1060" i="17"/>
  <c r="R1061" i="17"/>
  <c r="R1062" i="17"/>
  <c r="R1063" i="17"/>
  <c r="R1064" i="17"/>
  <c r="R1065" i="17"/>
  <c r="R1066" i="17"/>
  <c r="R1067" i="17"/>
  <c r="R1068" i="17"/>
  <c r="R1069" i="17"/>
  <c r="R1070" i="17"/>
  <c r="R1071" i="17"/>
  <c r="R1072" i="17"/>
  <c r="R1073" i="17"/>
  <c r="R1074" i="17"/>
  <c r="R1075" i="17"/>
  <c r="R1076" i="17"/>
  <c r="R1077" i="17"/>
  <c r="R1078" i="17"/>
  <c r="R1079" i="17"/>
  <c r="R1080" i="17"/>
  <c r="R1081" i="17"/>
  <c r="R1082" i="17"/>
  <c r="R1083" i="17"/>
  <c r="R1084" i="17"/>
  <c r="R1085" i="17"/>
  <c r="R1086" i="17"/>
  <c r="R1087" i="17"/>
  <c r="R1088" i="17"/>
  <c r="R1089" i="17"/>
  <c r="R1090" i="17"/>
  <c r="R1091" i="17"/>
  <c r="R1092" i="17"/>
  <c r="R1093" i="17"/>
  <c r="R1094" i="17"/>
  <c r="R1095" i="17"/>
  <c r="R1096" i="17"/>
  <c r="R1097" i="17"/>
  <c r="R1098" i="17"/>
  <c r="R1099" i="17"/>
  <c r="R1100" i="17"/>
  <c r="R1101" i="17"/>
  <c r="R1102" i="17"/>
  <c r="R1103" i="17"/>
  <c r="R1104" i="17"/>
  <c r="R1105" i="17"/>
  <c r="R1106" i="17"/>
  <c r="R1107" i="17"/>
  <c r="R1108" i="17"/>
  <c r="R1109" i="17"/>
  <c r="R1110" i="17"/>
  <c r="R1111" i="17"/>
  <c r="R1112" i="17"/>
  <c r="R1113" i="17"/>
  <c r="R1114" i="17"/>
  <c r="R1115" i="17"/>
  <c r="R1116" i="17"/>
  <c r="R1117" i="17"/>
  <c r="R1118" i="17"/>
  <c r="R1119" i="17"/>
  <c r="R1120" i="17"/>
  <c r="R1121" i="17"/>
  <c r="R1122" i="17"/>
  <c r="R1123" i="17"/>
  <c r="R1124" i="17"/>
  <c r="R1125" i="17"/>
  <c r="R1126" i="17"/>
  <c r="R1127" i="17"/>
  <c r="R1128" i="17"/>
  <c r="R1129" i="17"/>
  <c r="R1130" i="17"/>
  <c r="R1131" i="17"/>
  <c r="R1132" i="17"/>
  <c r="R1133" i="17"/>
  <c r="R1134" i="17"/>
  <c r="R1135" i="17"/>
  <c r="R1136" i="17"/>
  <c r="R1137" i="17"/>
  <c r="R1138" i="17"/>
  <c r="R1139" i="17"/>
  <c r="R1140" i="17"/>
  <c r="R1141" i="17"/>
  <c r="R1142" i="17"/>
  <c r="R1143" i="17"/>
  <c r="R1144" i="17"/>
  <c r="R1145" i="17"/>
  <c r="R1146" i="17"/>
  <c r="R1147" i="17"/>
  <c r="R1148" i="17"/>
  <c r="R1149" i="17"/>
  <c r="R1150" i="17"/>
  <c r="R1151" i="17"/>
  <c r="R1152" i="17"/>
  <c r="R1153" i="17"/>
  <c r="R1154" i="17"/>
  <c r="R1155" i="17"/>
  <c r="R1156" i="17"/>
  <c r="R1157" i="17"/>
  <c r="R1158" i="17"/>
  <c r="R1159" i="17"/>
  <c r="R1160" i="17"/>
  <c r="R1161" i="17"/>
  <c r="R1162" i="17"/>
  <c r="R1163" i="17"/>
  <c r="R1164" i="17"/>
  <c r="R1165" i="17"/>
  <c r="R1166" i="17"/>
  <c r="R1167" i="17"/>
  <c r="R1168" i="17"/>
  <c r="R1169" i="17"/>
  <c r="R1170" i="17"/>
  <c r="R1171" i="17"/>
  <c r="R1172" i="17"/>
  <c r="R1173" i="17"/>
  <c r="R1174" i="17"/>
  <c r="R1175" i="17"/>
  <c r="R1176" i="17"/>
  <c r="R1177" i="17"/>
  <c r="R1178" i="17"/>
  <c r="R1179" i="17"/>
  <c r="R1180" i="17"/>
  <c r="R1181" i="17"/>
  <c r="R1182" i="17"/>
  <c r="R1183" i="17"/>
  <c r="R1184" i="17"/>
  <c r="R1185" i="17"/>
  <c r="R1186" i="17"/>
  <c r="R1187" i="17"/>
  <c r="R1188" i="17"/>
  <c r="R1189" i="17"/>
  <c r="R1190" i="17"/>
  <c r="R1191" i="17"/>
  <c r="R1192" i="17"/>
  <c r="R1193" i="17"/>
  <c r="R1194" i="17"/>
  <c r="R1195" i="17"/>
  <c r="R1196" i="17"/>
  <c r="R1197" i="17"/>
  <c r="R1198" i="17"/>
  <c r="R1199" i="17"/>
  <c r="R1200" i="17"/>
  <c r="R1201" i="17"/>
  <c r="R1202" i="17"/>
  <c r="R1203" i="17"/>
  <c r="R1204" i="17"/>
  <c r="R1205" i="17"/>
  <c r="R1206" i="17"/>
  <c r="R1207" i="17"/>
  <c r="R1208" i="17"/>
  <c r="R1209" i="17"/>
  <c r="R1210" i="17"/>
  <c r="R1211" i="17"/>
  <c r="R1212" i="17"/>
  <c r="R1213" i="17"/>
  <c r="R1214" i="17"/>
  <c r="R1215" i="17"/>
  <c r="R1216" i="17"/>
  <c r="R1217" i="17"/>
  <c r="R1218" i="17"/>
  <c r="R1219" i="17"/>
  <c r="R1220" i="17"/>
  <c r="R1221" i="17"/>
  <c r="R1222" i="17"/>
  <c r="R1223" i="17"/>
  <c r="R1224" i="17"/>
  <c r="R1225" i="17"/>
  <c r="R1226" i="17"/>
  <c r="R1227" i="17"/>
  <c r="R1228" i="17"/>
  <c r="R1229" i="17"/>
  <c r="R1230" i="17"/>
  <c r="R1231" i="17"/>
  <c r="R1232" i="17"/>
  <c r="R1233" i="17"/>
  <c r="R1234" i="17"/>
  <c r="R1235" i="17"/>
  <c r="R1236" i="17"/>
  <c r="R1237" i="17"/>
  <c r="R1238" i="17"/>
  <c r="R1239" i="17"/>
  <c r="R1240" i="17"/>
  <c r="R1241" i="17"/>
  <c r="R1242" i="17"/>
  <c r="R1243" i="17"/>
  <c r="R1244" i="17"/>
  <c r="R1245" i="17"/>
  <c r="R1246" i="17"/>
  <c r="R1247" i="17"/>
  <c r="R1248" i="17"/>
  <c r="R1249" i="17"/>
  <c r="R1250" i="17"/>
  <c r="R1251" i="17"/>
  <c r="R1252" i="17"/>
  <c r="R1253" i="17"/>
  <c r="R1254" i="17"/>
  <c r="R1255" i="17"/>
  <c r="R1256" i="17"/>
  <c r="R1257" i="17"/>
  <c r="R1258" i="17"/>
  <c r="R1259" i="17"/>
  <c r="R1260" i="17"/>
  <c r="R1261" i="17"/>
  <c r="R1262" i="17"/>
  <c r="R1263" i="17"/>
  <c r="R1264" i="17"/>
  <c r="R1265" i="17"/>
  <c r="R1266" i="17"/>
  <c r="R1267" i="17"/>
  <c r="R1268" i="17"/>
  <c r="R1269" i="17"/>
  <c r="R1270" i="17"/>
  <c r="R1271" i="17"/>
  <c r="R1272" i="17"/>
  <c r="R1273" i="17"/>
  <c r="R1274" i="17"/>
  <c r="R1275" i="17"/>
  <c r="R1276" i="17"/>
  <c r="R1277" i="17"/>
  <c r="R1278" i="17"/>
  <c r="R1279" i="17"/>
  <c r="R1280" i="17"/>
  <c r="R1281" i="17"/>
  <c r="R1282" i="17"/>
  <c r="R1283" i="17"/>
  <c r="R1284" i="17"/>
  <c r="R1285" i="17"/>
  <c r="R1286" i="17"/>
  <c r="R1287" i="17"/>
  <c r="R1288" i="17"/>
  <c r="R1289" i="17"/>
  <c r="R1290" i="17"/>
  <c r="R1291" i="17"/>
  <c r="R1292" i="17"/>
  <c r="R1293" i="17"/>
  <c r="R1294" i="17"/>
  <c r="R1295" i="17"/>
  <c r="R1296" i="17"/>
  <c r="R1297" i="17"/>
  <c r="R1298" i="17"/>
  <c r="R1299" i="17"/>
  <c r="R1300" i="17"/>
  <c r="R1301" i="17"/>
  <c r="R1302" i="17"/>
  <c r="R1303" i="17"/>
  <c r="R1304" i="17"/>
  <c r="R1305" i="17"/>
  <c r="R1306" i="17"/>
  <c r="R1307" i="17"/>
  <c r="R1308" i="17"/>
  <c r="R1309" i="17"/>
  <c r="R1310" i="17"/>
  <c r="R1311" i="17"/>
  <c r="R1312" i="17"/>
  <c r="R1313" i="17"/>
  <c r="R1314" i="17"/>
  <c r="R1315" i="17"/>
  <c r="R1316" i="17"/>
  <c r="R1317" i="17"/>
  <c r="R1318" i="17"/>
  <c r="R1319" i="17"/>
  <c r="R1320" i="17"/>
  <c r="R1321" i="17"/>
  <c r="R1322" i="17"/>
  <c r="R1323" i="17"/>
  <c r="R1324" i="17"/>
  <c r="R1325" i="17"/>
  <c r="R1326" i="17"/>
  <c r="R1327" i="17"/>
  <c r="R1328" i="17"/>
  <c r="R1329" i="17"/>
  <c r="R1330" i="17"/>
  <c r="R1331" i="17"/>
  <c r="R1332" i="17"/>
  <c r="R1333" i="17"/>
  <c r="R1334" i="17"/>
  <c r="R1335" i="17"/>
  <c r="R1336" i="17"/>
  <c r="R1337" i="17"/>
  <c r="R1338" i="17"/>
  <c r="R1339" i="17"/>
  <c r="R1340" i="17"/>
  <c r="R1341" i="17"/>
  <c r="R1342" i="17"/>
  <c r="R1343" i="17"/>
  <c r="R1344" i="17"/>
  <c r="R1345" i="17"/>
  <c r="R1346" i="17"/>
  <c r="R1347" i="17"/>
  <c r="R1348" i="17"/>
  <c r="R1349" i="17"/>
  <c r="R1350" i="17"/>
  <c r="R1351" i="17"/>
  <c r="R1352" i="17"/>
  <c r="R1353" i="17"/>
  <c r="R1354" i="17"/>
  <c r="R1355" i="17"/>
  <c r="R1356" i="17"/>
  <c r="R1357" i="17"/>
  <c r="R1358" i="17"/>
  <c r="R1359" i="17"/>
  <c r="R1360" i="17"/>
  <c r="R1361" i="17"/>
  <c r="R1362" i="17"/>
  <c r="R1363" i="17"/>
  <c r="R1364" i="17"/>
  <c r="R1365" i="17"/>
  <c r="R1366" i="17"/>
  <c r="R1367" i="17"/>
  <c r="R1368" i="17"/>
  <c r="R1369" i="17"/>
  <c r="R1370" i="17"/>
  <c r="R1371" i="17"/>
  <c r="R1372" i="17"/>
  <c r="R1373" i="17"/>
  <c r="R1374" i="17"/>
  <c r="R1375" i="17"/>
  <c r="R1376" i="17"/>
  <c r="R1377" i="17"/>
  <c r="R1378" i="17"/>
  <c r="R1379" i="17"/>
  <c r="R1380" i="17"/>
  <c r="R1381" i="17"/>
  <c r="R1382" i="17"/>
  <c r="R1383" i="17"/>
  <c r="R1384" i="17"/>
  <c r="R1385" i="17"/>
  <c r="R1386" i="17"/>
  <c r="R1387" i="17"/>
  <c r="R1388" i="17"/>
  <c r="R1389" i="17"/>
  <c r="V1389" i="17" s="1"/>
  <c r="R1390" i="17"/>
  <c r="R1391" i="17"/>
  <c r="R1392" i="17"/>
  <c r="R1393" i="17"/>
  <c r="R1394" i="17"/>
  <c r="R1395" i="17"/>
  <c r="R1396" i="17"/>
  <c r="R1397" i="17"/>
  <c r="R1398" i="17"/>
  <c r="R1399" i="17"/>
  <c r="R1400" i="17"/>
  <c r="R1401" i="17"/>
  <c r="R1402" i="17"/>
  <c r="R1403" i="17"/>
  <c r="R1404" i="17"/>
  <c r="R1405" i="17"/>
  <c r="R1406" i="17"/>
  <c r="R1407" i="17"/>
  <c r="R1408" i="17"/>
  <c r="R1409" i="17"/>
  <c r="R1410" i="17"/>
  <c r="R1411" i="17"/>
  <c r="R1412" i="17"/>
  <c r="R1413" i="17"/>
  <c r="R1414" i="17"/>
  <c r="R1415" i="17"/>
  <c r="R1416" i="17"/>
  <c r="R1417" i="17"/>
  <c r="R1418" i="17"/>
  <c r="R1419" i="17"/>
  <c r="R1420" i="17"/>
  <c r="R1421" i="17"/>
  <c r="R1422" i="17"/>
  <c r="R1423" i="17"/>
  <c r="R1424" i="17"/>
  <c r="R1425" i="17"/>
  <c r="R1426" i="17"/>
  <c r="R1427" i="17"/>
  <c r="R1428" i="17"/>
  <c r="R1429" i="17"/>
  <c r="R1430" i="17"/>
  <c r="R5" i="17"/>
  <c r="O1301" i="13"/>
  <c r="K1301" i="13"/>
  <c r="O1278" i="13"/>
  <c r="K1278" i="13"/>
  <c r="O1254" i="13"/>
  <c r="K1254" i="13"/>
  <c r="O1150" i="13"/>
  <c r="K1150" i="13"/>
  <c r="O1070" i="13"/>
  <c r="K1070" i="13"/>
  <c r="O1043" i="13"/>
  <c r="K1043" i="13"/>
  <c r="O1038" i="13"/>
  <c r="K1038" i="13"/>
  <c r="O1012" i="13"/>
  <c r="K1012" i="13"/>
  <c r="O888" i="13"/>
  <c r="K888" i="13"/>
  <c r="O819" i="13"/>
  <c r="K819" i="13"/>
  <c r="O793" i="13"/>
  <c r="K793" i="13"/>
  <c r="T1301" i="13"/>
  <c r="T1302" i="13"/>
  <c r="T1303" i="13"/>
  <c r="T1304" i="13"/>
  <c r="T1305" i="13"/>
  <c r="T1306" i="13"/>
  <c r="T1307" i="13"/>
  <c r="T1308" i="13"/>
  <c r="T1309" i="13"/>
  <c r="T1310" i="13"/>
  <c r="T1311" i="13"/>
  <c r="T1312" i="13"/>
  <c r="T1313" i="13"/>
  <c r="T1314" i="13"/>
  <c r="T1315" i="13"/>
  <c r="T1316" i="13"/>
  <c r="T1317" i="13"/>
  <c r="T1318" i="13"/>
  <c r="T1319" i="13"/>
  <c r="T1320" i="13"/>
  <c r="T1321" i="13"/>
  <c r="T1322" i="13"/>
  <c r="T1323" i="13"/>
  <c r="T1324" i="13"/>
  <c r="T1325" i="13"/>
  <c r="T1326" i="13"/>
  <c r="T1327" i="13"/>
  <c r="T1328" i="13"/>
  <c r="T1329" i="13"/>
  <c r="T1330" i="13"/>
  <c r="T1331" i="13"/>
  <c r="T1332" i="13"/>
  <c r="T1333" i="13"/>
  <c r="T1334" i="13"/>
  <c r="T1335" i="13"/>
  <c r="T1336" i="13"/>
  <c r="T1278" i="13"/>
  <c r="T1279" i="13"/>
  <c r="T1280" i="13"/>
  <c r="T1281" i="13"/>
  <c r="T1282" i="13"/>
  <c r="T1283" i="13"/>
  <c r="T1284" i="13"/>
  <c r="T1285" i="13"/>
  <c r="T1286" i="13"/>
  <c r="T1287" i="13"/>
  <c r="T1288" i="13"/>
  <c r="T1289" i="13"/>
  <c r="T1290" i="13"/>
  <c r="T1291" i="13"/>
  <c r="T1292" i="13"/>
  <c r="T1293" i="13"/>
  <c r="T1294" i="13"/>
  <c r="T1295" i="13"/>
  <c r="T1296" i="13"/>
  <c r="T1297" i="13"/>
  <c r="T1298" i="13"/>
  <c r="T1299" i="13"/>
  <c r="T1300" i="13"/>
  <c r="T1269" i="13"/>
  <c r="T1270" i="13"/>
  <c r="T1271" i="13"/>
  <c r="T1272" i="13"/>
  <c r="T1273" i="13"/>
  <c r="T1274" i="13"/>
  <c r="T1275" i="13"/>
  <c r="T1276" i="13"/>
  <c r="T1277" i="13"/>
  <c r="T1254" i="13"/>
  <c r="T1255" i="13"/>
  <c r="T1256" i="13"/>
  <c r="T1257" i="13"/>
  <c r="T1258" i="13"/>
  <c r="T1259" i="13"/>
  <c r="T1260" i="13"/>
  <c r="T1261" i="13"/>
  <c r="T1262" i="13"/>
  <c r="T1263" i="13"/>
  <c r="T1264" i="13"/>
  <c r="T1265" i="13"/>
  <c r="T1266" i="13"/>
  <c r="T1267" i="13"/>
  <c r="T1268" i="13"/>
  <c r="T1150" i="13"/>
  <c r="T1151" i="13"/>
  <c r="T1152" i="13"/>
  <c r="T1153" i="13"/>
  <c r="T1154" i="13"/>
  <c r="T1155" i="13"/>
  <c r="T1156" i="13"/>
  <c r="T1157" i="13"/>
  <c r="T1158" i="13"/>
  <c r="T1159" i="13"/>
  <c r="T1160" i="13"/>
  <c r="T1161" i="13"/>
  <c r="T1162" i="13"/>
  <c r="T1163" i="13"/>
  <c r="T1164" i="13"/>
  <c r="T1165" i="13"/>
  <c r="T1166" i="13"/>
  <c r="T1167" i="13"/>
  <c r="T1168" i="13"/>
  <c r="T1169" i="13"/>
  <c r="T1170" i="13"/>
  <c r="T1171" i="13"/>
  <c r="T1172" i="13"/>
  <c r="T1173" i="13"/>
  <c r="T1174" i="13"/>
  <c r="T1175" i="13"/>
  <c r="T1176" i="13"/>
  <c r="T1177" i="13"/>
  <c r="T1178" i="13"/>
  <c r="T1179" i="13"/>
  <c r="T1180" i="13"/>
  <c r="T1181" i="13"/>
  <c r="T1182" i="13"/>
  <c r="T1183" i="13"/>
  <c r="T1184" i="13"/>
  <c r="T1185" i="13"/>
  <c r="T1186" i="13"/>
  <c r="T1187" i="13"/>
  <c r="T1188" i="13"/>
  <c r="T1189" i="13"/>
  <c r="T1190" i="13"/>
  <c r="T1191" i="13"/>
  <c r="T1192" i="13"/>
  <c r="T1193" i="13"/>
  <c r="T1194" i="13"/>
  <c r="T1195" i="13"/>
  <c r="T1196" i="13"/>
  <c r="T1197" i="13"/>
  <c r="T1198" i="13"/>
  <c r="T1199" i="13"/>
  <c r="T1200" i="13"/>
  <c r="T1201" i="13"/>
  <c r="T1202" i="13"/>
  <c r="T1203" i="13"/>
  <c r="T1204" i="13"/>
  <c r="T1205" i="13"/>
  <c r="T1206" i="13"/>
  <c r="T1207" i="13"/>
  <c r="T1208" i="13"/>
  <c r="T1209" i="13"/>
  <c r="T1210" i="13"/>
  <c r="T1211" i="13"/>
  <c r="T1212" i="13"/>
  <c r="T1213" i="13"/>
  <c r="T1214" i="13"/>
  <c r="T1215" i="13"/>
  <c r="T1216" i="13"/>
  <c r="T1217" i="13"/>
  <c r="T1218" i="13"/>
  <c r="T1219" i="13"/>
  <c r="T1220" i="13"/>
  <c r="T1221" i="13"/>
  <c r="T1222" i="13"/>
  <c r="T1223" i="13"/>
  <c r="T1224" i="13"/>
  <c r="T1225" i="13"/>
  <c r="T1226" i="13"/>
  <c r="T1227" i="13"/>
  <c r="T1228" i="13"/>
  <c r="T1229" i="13"/>
  <c r="T1230" i="13"/>
  <c r="T1231" i="13"/>
  <c r="T1232" i="13"/>
  <c r="T1233" i="13"/>
  <c r="T1234" i="13"/>
  <c r="T1235" i="13"/>
  <c r="T1236" i="13"/>
  <c r="T1237" i="13"/>
  <c r="T1238" i="13"/>
  <c r="T1239" i="13"/>
  <c r="T1240" i="13"/>
  <c r="T1241" i="13"/>
  <c r="T1242" i="13"/>
  <c r="T1243" i="13"/>
  <c r="T1244" i="13"/>
  <c r="T1245" i="13"/>
  <c r="T1246" i="13"/>
  <c r="T1247" i="13"/>
  <c r="T1248" i="13"/>
  <c r="T1249" i="13"/>
  <c r="T1250" i="13"/>
  <c r="T1251" i="13"/>
  <c r="T1252" i="13"/>
  <c r="T1253" i="13"/>
  <c r="T1070" i="13"/>
  <c r="T1071" i="13"/>
  <c r="T1072" i="13"/>
  <c r="T1073" i="13"/>
  <c r="T1074" i="13"/>
  <c r="T1075" i="13"/>
  <c r="T1076" i="13"/>
  <c r="T1077" i="13"/>
  <c r="T1078" i="13"/>
  <c r="T1079" i="13"/>
  <c r="T1080" i="13"/>
  <c r="T1081" i="13"/>
  <c r="T1082" i="13"/>
  <c r="T1083" i="13"/>
  <c r="T1084" i="13"/>
  <c r="T1085" i="13"/>
  <c r="T1086" i="13"/>
  <c r="T1087" i="13"/>
  <c r="T1088" i="13"/>
  <c r="T1089" i="13"/>
  <c r="T1090" i="13"/>
  <c r="T1091" i="13"/>
  <c r="T1092" i="13"/>
  <c r="T1093" i="13"/>
  <c r="T1094" i="13"/>
  <c r="T1095" i="13"/>
  <c r="T1096" i="13"/>
  <c r="T1097" i="13"/>
  <c r="T1098" i="13"/>
  <c r="T1099" i="13"/>
  <c r="T1100" i="13"/>
  <c r="T1101" i="13"/>
  <c r="T1102" i="13"/>
  <c r="T1103" i="13"/>
  <c r="T1104" i="13"/>
  <c r="T1105" i="13"/>
  <c r="T1106" i="13"/>
  <c r="T1107" i="13"/>
  <c r="T1108" i="13"/>
  <c r="T1109" i="13"/>
  <c r="T1110" i="13"/>
  <c r="T1111" i="13"/>
  <c r="T1112" i="13"/>
  <c r="T1113" i="13"/>
  <c r="T1114" i="13"/>
  <c r="T1115" i="13"/>
  <c r="T1116" i="13"/>
  <c r="T1117" i="13"/>
  <c r="T1118" i="13"/>
  <c r="T1119" i="13"/>
  <c r="T1120" i="13"/>
  <c r="T1121" i="13"/>
  <c r="T1122" i="13"/>
  <c r="T1123" i="13"/>
  <c r="T1124" i="13"/>
  <c r="T1125" i="13"/>
  <c r="T1126" i="13"/>
  <c r="T1127" i="13"/>
  <c r="T1128" i="13"/>
  <c r="T1129" i="13"/>
  <c r="T1130" i="13"/>
  <c r="T1131" i="13"/>
  <c r="T1132" i="13"/>
  <c r="T1133" i="13"/>
  <c r="T1134" i="13"/>
  <c r="T1135" i="13"/>
  <c r="T1136" i="13"/>
  <c r="T1137" i="13"/>
  <c r="T1138" i="13"/>
  <c r="T1139" i="13"/>
  <c r="T1140" i="13"/>
  <c r="T1141" i="13"/>
  <c r="T1142" i="13"/>
  <c r="T1143" i="13"/>
  <c r="T1144" i="13"/>
  <c r="T1145" i="13"/>
  <c r="T1146" i="13"/>
  <c r="T1147" i="13"/>
  <c r="T1148" i="13"/>
  <c r="T1149" i="13"/>
  <c r="O646" i="13"/>
  <c r="K646" i="13"/>
  <c r="T1043" i="13"/>
  <c r="T1044" i="13"/>
  <c r="T1045" i="13"/>
  <c r="T1046" i="13"/>
  <c r="T1047" i="13"/>
  <c r="T1048" i="13"/>
  <c r="T1049" i="13"/>
  <c r="T1050" i="13"/>
  <c r="T1051" i="13"/>
  <c r="T1052" i="13"/>
  <c r="T1053" i="13"/>
  <c r="T1054" i="13"/>
  <c r="T1055" i="13"/>
  <c r="T1056" i="13"/>
  <c r="T1057" i="13"/>
  <c r="T1058" i="13"/>
  <c r="T1059" i="13"/>
  <c r="T1060" i="13"/>
  <c r="T1061" i="13"/>
  <c r="T1062" i="13"/>
  <c r="T1063" i="13"/>
  <c r="T1064" i="13"/>
  <c r="T1065" i="13"/>
  <c r="T1066" i="13"/>
  <c r="T1067" i="13"/>
  <c r="T1068" i="13"/>
  <c r="T1069" i="13"/>
  <c r="K583" i="13"/>
  <c r="O583" i="13"/>
  <c r="K556" i="13"/>
  <c r="O556" i="13"/>
  <c r="T1038" i="13"/>
  <c r="T1039" i="13"/>
  <c r="T1040" i="13"/>
  <c r="T1041" i="13"/>
  <c r="T1042" i="13"/>
  <c r="T1012" i="13"/>
  <c r="T1013" i="13"/>
  <c r="T1014" i="13"/>
  <c r="T1015" i="13"/>
  <c r="T1016" i="13"/>
  <c r="T1017" i="13"/>
  <c r="T1018" i="13"/>
  <c r="T1019" i="13"/>
  <c r="T1020" i="13"/>
  <c r="T1021" i="13"/>
  <c r="T1022" i="13"/>
  <c r="T1023" i="13"/>
  <c r="T1024" i="13"/>
  <c r="T1025" i="13"/>
  <c r="T1026" i="13"/>
  <c r="T1027" i="13"/>
  <c r="T1028" i="13"/>
  <c r="T1029" i="13"/>
  <c r="T1030" i="13"/>
  <c r="T1031" i="13"/>
  <c r="T1032" i="13"/>
  <c r="T1033" i="13"/>
  <c r="T1034" i="13"/>
  <c r="T1035" i="13"/>
  <c r="T1036" i="13"/>
  <c r="T1037" i="13"/>
  <c r="T888" i="13"/>
  <c r="T889" i="13"/>
  <c r="T890" i="13"/>
  <c r="T891" i="13"/>
  <c r="T892" i="13"/>
  <c r="T893" i="13"/>
  <c r="T894" i="13"/>
  <c r="T895" i="13"/>
  <c r="T896" i="13"/>
  <c r="T897" i="13"/>
  <c r="T898" i="13"/>
  <c r="T899" i="13"/>
  <c r="T900" i="13"/>
  <c r="T901" i="13"/>
  <c r="T902" i="13"/>
  <c r="T903" i="13"/>
  <c r="T904" i="13"/>
  <c r="T905" i="13"/>
  <c r="T906" i="13"/>
  <c r="T907" i="13"/>
  <c r="T908" i="13"/>
  <c r="T909" i="13"/>
  <c r="T910" i="13"/>
  <c r="T911" i="13"/>
  <c r="T912" i="13"/>
  <c r="T913" i="13"/>
  <c r="T914" i="13"/>
  <c r="T915" i="13"/>
  <c r="T916" i="13"/>
  <c r="T917" i="13"/>
  <c r="T918" i="13"/>
  <c r="T919" i="13"/>
  <c r="T920" i="13"/>
  <c r="T921" i="13"/>
  <c r="T922" i="13"/>
  <c r="T923" i="13"/>
  <c r="T924" i="13"/>
  <c r="T925" i="13"/>
  <c r="T926" i="13"/>
  <c r="T927" i="13"/>
  <c r="T928" i="13"/>
  <c r="T929" i="13"/>
  <c r="T930" i="13"/>
  <c r="T931" i="13"/>
  <c r="T932" i="13"/>
  <c r="T933" i="13"/>
  <c r="T934" i="13"/>
  <c r="T935" i="13"/>
  <c r="T936" i="13"/>
  <c r="T937" i="13"/>
  <c r="T938" i="13"/>
  <c r="T939" i="13"/>
  <c r="T940" i="13"/>
  <c r="T941" i="13"/>
  <c r="T942" i="13"/>
  <c r="T943" i="13"/>
  <c r="T944" i="13"/>
  <c r="T945" i="13"/>
  <c r="T946" i="13"/>
  <c r="T947" i="13"/>
  <c r="T948" i="13"/>
  <c r="T949" i="13"/>
  <c r="T950" i="13"/>
  <c r="T951" i="13"/>
  <c r="T952" i="13"/>
  <c r="T953" i="13"/>
  <c r="T954" i="13"/>
  <c r="T955" i="13"/>
  <c r="T956" i="13"/>
  <c r="T957" i="13"/>
  <c r="T958" i="13"/>
  <c r="T959" i="13"/>
  <c r="T960" i="13"/>
  <c r="T961" i="13"/>
  <c r="T962" i="13"/>
  <c r="T963" i="13"/>
  <c r="T964" i="13"/>
  <c r="T965" i="13"/>
  <c r="T966" i="13"/>
  <c r="T967" i="13"/>
  <c r="T968" i="13"/>
  <c r="T969" i="13"/>
  <c r="T970" i="13"/>
  <c r="T971" i="13"/>
  <c r="T972" i="13"/>
  <c r="T973" i="13"/>
  <c r="T974" i="13"/>
  <c r="T975" i="13"/>
  <c r="T976" i="13"/>
  <c r="T977" i="13"/>
  <c r="T978" i="13"/>
  <c r="T979" i="13"/>
  <c r="T980" i="13"/>
  <c r="T981" i="13"/>
  <c r="T982" i="13"/>
  <c r="T983" i="13"/>
  <c r="T984" i="13"/>
  <c r="T985" i="13"/>
  <c r="T986" i="13"/>
  <c r="T987" i="13"/>
  <c r="T988" i="13"/>
  <c r="T989" i="13"/>
  <c r="T990" i="13"/>
  <c r="T991" i="13"/>
  <c r="T992" i="13"/>
  <c r="T993" i="13"/>
  <c r="T994" i="13"/>
  <c r="T995" i="13"/>
  <c r="T996" i="13"/>
  <c r="T997" i="13"/>
  <c r="T998" i="13"/>
  <c r="T999" i="13"/>
  <c r="T1000" i="13"/>
  <c r="T1001" i="13"/>
  <c r="T1002" i="13"/>
  <c r="T1003" i="13"/>
  <c r="T1004" i="13"/>
  <c r="T1005" i="13"/>
  <c r="T1006" i="13"/>
  <c r="T1007" i="13"/>
  <c r="T1008" i="13"/>
  <c r="T1009" i="13"/>
  <c r="T1010" i="13"/>
  <c r="T1011" i="13"/>
  <c r="T856" i="13"/>
  <c r="T857" i="13"/>
  <c r="T858" i="13"/>
  <c r="T859" i="13"/>
  <c r="T860" i="13"/>
  <c r="T861" i="13"/>
  <c r="T862" i="13"/>
  <c r="T863" i="13"/>
  <c r="T864" i="13"/>
  <c r="T865" i="13"/>
  <c r="T866" i="13"/>
  <c r="T867" i="13"/>
  <c r="T868" i="13"/>
  <c r="T869" i="13"/>
  <c r="T870" i="13"/>
  <c r="T871" i="13"/>
  <c r="T872" i="13"/>
  <c r="T873" i="13"/>
  <c r="T874" i="13"/>
  <c r="T875" i="13"/>
  <c r="T876" i="13"/>
  <c r="T877" i="13"/>
  <c r="T878" i="13"/>
  <c r="T879" i="13"/>
  <c r="T880" i="13"/>
  <c r="T881" i="13"/>
  <c r="T882" i="13"/>
  <c r="T883" i="13"/>
  <c r="T884" i="13"/>
  <c r="T885" i="13"/>
  <c r="T886" i="13"/>
  <c r="T887" i="13"/>
  <c r="T819" i="13"/>
  <c r="T820" i="13"/>
  <c r="T821" i="13"/>
  <c r="T822" i="13"/>
  <c r="T823" i="13"/>
  <c r="T824" i="13"/>
  <c r="T825" i="13"/>
  <c r="T826" i="13"/>
  <c r="T827" i="13"/>
  <c r="T828" i="13"/>
  <c r="T829" i="13"/>
  <c r="T830" i="13"/>
  <c r="T831" i="13"/>
  <c r="T832" i="13"/>
  <c r="T833" i="13"/>
  <c r="T834" i="13"/>
  <c r="T835" i="13"/>
  <c r="T836" i="13"/>
  <c r="T837" i="13"/>
  <c r="T838" i="13"/>
  <c r="T839" i="13"/>
  <c r="T840" i="13"/>
  <c r="T841" i="13"/>
  <c r="T842" i="13"/>
  <c r="T843" i="13"/>
  <c r="T844" i="13"/>
  <c r="T845" i="13"/>
  <c r="T846" i="13"/>
  <c r="T847" i="13"/>
  <c r="T848" i="13"/>
  <c r="T849" i="13"/>
  <c r="T850" i="13"/>
  <c r="T851" i="13"/>
  <c r="T852" i="13"/>
  <c r="T853" i="13"/>
  <c r="T854" i="13"/>
  <c r="T855" i="13"/>
  <c r="T793" i="13"/>
  <c r="T794" i="13"/>
  <c r="T795" i="13"/>
  <c r="T796" i="13"/>
  <c r="T797" i="13"/>
  <c r="T798" i="13"/>
  <c r="T799" i="13"/>
  <c r="T800" i="13"/>
  <c r="T801" i="13"/>
  <c r="T802" i="13"/>
  <c r="T803" i="13"/>
  <c r="T804" i="13"/>
  <c r="T805" i="13"/>
  <c r="T806" i="13"/>
  <c r="T807" i="13"/>
  <c r="T808" i="13"/>
  <c r="T809" i="13"/>
  <c r="T810" i="13"/>
  <c r="T811" i="13"/>
  <c r="T812" i="13"/>
  <c r="T813" i="13"/>
  <c r="T814" i="13"/>
  <c r="T815" i="13"/>
  <c r="T816" i="13"/>
  <c r="T817" i="13"/>
  <c r="T818" i="13"/>
  <c r="T762" i="13"/>
  <c r="T763" i="13"/>
  <c r="T764" i="13"/>
  <c r="T765" i="13"/>
  <c r="T766" i="13"/>
  <c r="T767" i="13"/>
  <c r="T768" i="13"/>
  <c r="T769" i="13"/>
  <c r="T770" i="13"/>
  <c r="T771" i="13"/>
  <c r="T772" i="13"/>
  <c r="T773" i="13"/>
  <c r="T774" i="13"/>
  <c r="T775" i="13"/>
  <c r="T776" i="13"/>
  <c r="T777" i="13"/>
  <c r="T778" i="13"/>
  <c r="T779" i="13"/>
  <c r="T780" i="13"/>
  <c r="T781" i="13"/>
  <c r="T782" i="13"/>
  <c r="T783" i="13"/>
  <c r="T784" i="13"/>
  <c r="T785" i="13"/>
  <c r="T786" i="13"/>
  <c r="T787" i="13"/>
  <c r="T788" i="13"/>
  <c r="T789" i="13"/>
  <c r="T790" i="13"/>
  <c r="T791" i="13"/>
  <c r="T792" i="13"/>
  <c r="T663" i="13"/>
  <c r="T664" i="13"/>
  <c r="T665" i="13"/>
  <c r="T666" i="13"/>
  <c r="T667" i="13"/>
  <c r="T668" i="13"/>
  <c r="T669" i="13"/>
  <c r="T670" i="13"/>
  <c r="T671" i="13"/>
  <c r="T672" i="13"/>
  <c r="T673" i="13"/>
  <c r="T674" i="13"/>
  <c r="T675" i="13"/>
  <c r="T676" i="13"/>
  <c r="T677" i="13"/>
  <c r="T678" i="13"/>
  <c r="T679" i="13"/>
  <c r="T680" i="13"/>
  <c r="T681" i="13"/>
  <c r="T682" i="13"/>
  <c r="T683" i="13"/>
  <c r="T684" i="13"/>
  <c r="T685" i="13"/>
  <c r="T686" i="13"/>
  <c r="T687" i="13"/>
  <c r="T688" i="13"/>
  <c r="T689" i="13"/>
  <c r="T690" i="13"/>
  <c r="T691" i="13"/>
  <c r="T692" i="13"/>
  <c r="T693" i="13"/>
  <c r="T694" i="13"/>
  <c r="T695" i="13"/>
  <c r="T696" i="13"/>
  <c r="T697" i="13"/>
  <c r="T698" i="13"/>
  <c r="T699" i="13"/>
  <c r="T700" i="13"/>
  <c r="T701" i="13"/>
  <c r="T702" i="13"/>
  <c r="T703" i="13"/>
  <c r="T704" i="13"/>
  <c r="T705" i="13"/>
  <c r="T706" i="13"/>
  <c r="T707" i="13"/>
  <c r="T708" i="13"/>
  <c r="T709" i="13"/>
  <c r="T710" i="13"/>
  <c r="T711" i="13"/>
  <c r="T712" i="13"/>
  <c r="T713" i="13"/>
  <c r="T714" i="13"/>
  <c r="T715" i="13"/>
  <c r="T716" i="13"/>
  <c r="T717" i="13"/>
  <c r="T718" i="13"/>
  <c r="T719" i="13"/>
  <c r="T720" i="13"/>
  <c r="T721" i="13"/>
  <c r="T722" i="13"/>
  <c r="T723" i="13"/>
  <c r="T724" i="13"/>
  <c r="T725" i="13"/>
  <c r="T726" i="13"/>
  <c r="T727" i="13"/>
  <c r="T728" i="13"/>
  <c r="T729" i="13"/>
  <c r="T730" i="13"/>
  <c r="T731" i="13"/>
  <c r="T732" i="13"/>
  <c r="T733" i="13"/>
  <c r="T734" i="13"/>
  <c r="T735" i="13"/>
  <c r="T736" i="13"/>
  <c r="T737" i="13"/>
  <c r="T738" i="13"/>
  <c r="T739" i="13"/>
  <c r="T740" i="13"/>
  <c r="T741" i="13"/>
  <c r="T742" i="13"/>
  <c r="T743" i="13"/>
  <c r="T744" i="13"/>
  <c r="T745" i="13"/>
  <c r="T746" i="13"/>
  <c r="T747" i="13"/>
  <c r="T748" i="13"/>
  <c r="T749" i="13"/>
  <c r="T750" i="13"/>
  <c r="T751" i="13"/>
  <c r="T752" i="13"/>
  <c r="T753" i="13"/>
  <c r="T754" i="13"/>
  <c r="T755" i="13"/>
  <c r="T756" i="13"/>
  <c r="T757" i="13"/>
  <c r="T758" i="13"/>
  <c r="T759" i="13"/>
  <c r="T760" i="13"/>
  <c r="T761" i="13"/>
  <c r="K663" i="13"/>
  <c r="O663" i="13"/>
  <c r="T646" i="13"/>
  <c r="T647" i="13"/>
  <c r="T648" i="13"/>
  <c r="T649" i="13"/>
  <c r="T650" i="13"/>
  <c r="T651" i="13"/>
  <c r="T652" i="13"/>
  <c r="T653" i="13"/>
  <c r="T654" i="13"/>
  <c r="T655" i="13"/>
  <c r="T656" i="13"/>
  <c r="T657" i="13"/>
  <c r="T658" i="13"/>
  <c r="T659" i="13"/>
  <c r="T660" i="13"/>
  <c r="T661" i="13"/>
  <c r="T662" i="13"/>
  <c r="T583" i="13"/>
  <c r="T584" i="13"/>
  <c r="T585" i="13"/>
  <c r="T586" i="13"/>
  <c r="T587" i="13"/>
  <c r="T588" i="13"/>
  <c r="T589" i="13"/>
  <c r="T590" i="13"/>
  <c r="T591" i="13"/>
  <c r="T592" i="13"/>
  <c r="T593" i="13"/>
  <c r="T594" i="13"/>
  <c r="T595" i="13"/>
  <c r="T596" i="13"/>
  <c r="T597" i="13"/>
  <c r="T598" i="13"/>
  <c r="T599" i="13"/>
  <c r="T600" i="13"/>
  <c r="T601" i="13"/>
  <c r="T602" i="13"/>
  <c r="T603" i="13"/>
  <c r="T604" i="13"/>
  <c r="T605" i="13"/>
  <c r="T606" i="13"/>
  <c r="T607" i="13"/>
  <c r="T608" i="13"/>
  <c r="T609" i="13"/>
  <c r="T610" i="13"/>
  <c r="T611" i="13"/>
  <c r="T612" i="13"/>
  <c r="T613" i="13"/>
  <c r="T614" i="13"/>
  <c r="T615" i="13"/>
  <c r="T616" i="13"/>
  <c r="T617" i="13"/>
  <c r="T618" i="13"/>
  <c r="T619" i="13"/>
  <c r="T620" i="13"/>
  <c r="T621" i="13"/>
  <c r="T622" i="13"/>
  <c r="T623" i="13"/>
  <c r="T624" i="13"/>
  <c r="T625" i="13"/>
  <c r="T626" i="13"/>
  <c r="T627" i="13"/>
  <c r="T628" i="13"/>
  <c r="T629" i="13"/>
  <c r="T630" i="13"/>
  <c r="T631" i="13"/>
  <c r="T632" i="13"/>
  <c r="T633" i="13"/>
  <c r="T634" i="13"/>
  <c r="T635" i="13"/>
  <c r="T636" i="13"/>
  <c r="T637" i="13"/>
  <c r="T638" i="13"/>
  <c r="T639" i="13"/>
  <c r="T640" i="13"/>
  <c r="T641" i="13"/>
  <c r="T642" i="13"/>
  <c r="T643" i="13"/>
  <c r="T644" i="13"/>
  <c r="T645" i="13"/>
  <c r="T556" i="13"/>
  <c r="T557" i="13"/>
  <c r="T558" i="13"/>
  <c r="T559" i="13"/>
  <c r="T560" i="13"/>
  <c r="T561" i="13"/>
  <c r="T562" i="13"/>
  <c r="T563" i="13"/>
  <c r="T564" i="13"/>
  <c r="T565" i="13"/>
  <c r="T566" i="13"/>
  <c r="T567" i="13"/>
  <c r="T568" i="13"/>
  <c r="T569" i="13"/>
  <c r="T570" i="13"/>
  <c r="T571" i="13"/>
  <c r="T572" i="13"/>
  <c r="T573" i="13"/>
  <c r="T574" i="13"/>
  <c r="T575" i="13"/>
  <c r="T576" i="13"/>
  <c r="T577" i="13"/>
  <c r="T578" i="13"/>
  <c r="T579" i="13"/>
  <c r="T580" i="13"/>
  <c r="T581" i="13"/>
  <c r="T582" i="13"/>
  <c r="T520" i="13"/>
  <c r="T521" i="13"/>
  <c r="T522" i="13"/>
  <c r="T523" i="13"/>
  <c r="T524" i="13"/>
  <c r="T525" i="13"/>
  <c r="T526" i="13"/>
  <c r="T527" i="13"/>
  <c r="T528" i="13"/>
  <c r="T529" i="13"/>
  <c r="T530" i="13"/>
  <c r="T531" i="13"/>
  <c r="T532" i="13"/>
  <c r="T533" i="13"/>
  <c r="T534" i="13"/>
  <c r="T535" i="13"/>
  <c r="T536" i="13"/>
  <c r="T537" i="13"/>
  <c r="T538" i="13"/>
  <c r="T539" i="13"/>
  <c r="T540" i="13"/>
  <c r="T541" i="13"/>
  <c r="T542" i="13"/>
  <c r="T543" i="13"/>
  <c r="T544" i="13"/>
  <c r="T545" i="13"/>
  <c r="T546" i="13"/>
  <c r="T547" i="13"/>
  <c r="T548" i="13"/>
  <c r="T549" i="13"/>
  <c r="T550" i="13"/>
  <c r="T551" i="13"/>
  <c r="T552" i="13"/>
  <c r="T553" i="13"/>
  <c r="T554" i="13"/>
  <c r="T555" i="13"/>
  <c r="O520" i="13"/>
  <c r="K520" i="13"/>
  <c r="T457" i="13"/>
  <c r="T458" i="13"/>
  <c r="T459" i="13"/>
  <c r="T460" i="13"/>
  <c r="T461" i="13"/>
  <c r="T462" i="13"/>
  <c r="T463" i="13"/>
  <c r="T464" i="13"/>
  <c r="T465" i="13"/>
  <c r="T466" i="13"/>
  <c r="T467" i="13"/>
  <c r="T468" i="13"/>
  <c r="T469" i="13"/>
  <c r="T470" i="13"/>
  <c r="T471" i="13"/>
  <c r="T472" i="13"/>
  <c r="T473" i="13"/>
  <c r="T474" i="13"/>
  <c r="T475" i="13"/>
  <c r="T476" i="13"/>
  <c r="T477" i="13"/>
  <c r="T478" i="13"/>
  <c r="T479" i="13"/>
  <c r="T480" i="13"/>
  <c r="T481" i="13"/>
  <c r="T482" i="13"/>
  <c r="T483" i="13"/>
  <c r="T484" i="13"/>
  <c r="T485" i="13"/>
  <c r="T486" i="13"/>
  <c r="T487" i="13"/>
  <c r="T488" i="13"/>
  <c r="T489" i="13"/>
  <c r="T490" i="13"/>
  <c r="T491" i="13"/>
  <c r="T492" i="13"/>
  <c r="T493" i="13"/>
  <c r="T494" i="13"/>
  <c r="T495" i="13"/>
  <c r="T496" i="13"/>
  <c r="T497" i="13"/>
  <c r="T498" i="13"/>
  <c r="T499" i="13"/>
  <c r="T500" i="13"/>
  <c r="T501" i="13"/>
  <c r="T502" i="13"/>
  <c r="T503" i="13"/>
  <c r="T504" i="13"/>
  <c r="T505" i="13"/>
  <c r="T506" i="13"/>
  <c r="T507" i="13"/>
  <c r="T508" i="13"/>
  <c r="T509" i="13"/>
  <c r="T510" i="13"/>
  <c r="T511" i="13"/>
  <c r="T512" i="13"/>
  <c r="T513" i="13"/>
  <c r="T514" i="13"/>
  <c r="T515" i="13"/>
  <c r="T516" i="13"/>
  <c r="T517" i="13"/>
  <c r="T518" i="13"/>
  <c r="T519" i="13"/>
  <c r="O457" i="13"/>
  <c r="K457" i="13"/>
  <c r="T446" i="13"/>
  <c r="T447" i="13"/>
  <c r="T448" i="13"/>
  <c r="T449" i="13"/>
  <c r="T450" i="13"/>
  <c r="T451" i="13"/>
  <c r="T452" i="13"/>
  <c r="T453" i="13"/>
  <c r="T454" i="13"/>
  <c r="T455" i="13"/>
  <c r="T456" i="13"/>
  <c r="O446" i="13"/>
  <c r="K446" i="13"/>
  <c r="T404" i="13"/>
  <c r="T405" i="13"/>
  <c r="T406" i="13"/>
  <c r="T407" i="13"/>
  <c r="T408" i="13"/>
  <c r="T409" i="13"/>
  <c r="T410" i="13"/>
  <c r="T411" i="13"/>
  <c r="T412" i="13"/>
  <c r="T413" i="13"/>
  <c r="T414" i="13"/>
  <c r="T415" i="13"/>
  <c r="T416" i="13"/>
  <c r="T417" i="13"/>
  <c r="T418" i="13"/>
  <c r="T419" i="13"/>
  <c r="T420" i="13"/>
  <c r="T421" i="13"/>
  <c r="T422" i="13"/>
  <c r="T423" i="13"/>
  <c r="T424" i="13"/>
  <c r="T425" i="13"/>
  <c r="T426" i="13"/>
  <c r="T427" i="13"/>
  <c r="T428" i="13"/>
  <c r="T429" i="13"/>
  <c r="T430" i="13"/>
  <c r="T431" i="13"/>
  <c r="T432" i="13"/>
  <c r="T433" i="13"/>
  <c r="T434" i="13"/>
  <c r="T435" i="13"/>
  <c r="T436" i="13"/>
  <c r="T437" i="13"/>
  <c r="T438" i="13"/>
  <c r="T439" i="13"/>
  <c r="T440" i="13"/>
  <c r="T441" i="13"/>
  <c r="T442" i="13"/>
  <c r="T443" i="13"/>
  <c r="T444" i="13"/>
  <c r="T445" i="13"/>
  <c r="O404" i="13"/>
  <c r="K404" i="13"/>
  <c r="T348" i="13"/>
  <c r="T349" i="13"/>
  <c r="T350" i="13"/>
  <c r="T351" i="13"/>
  <c r="T352" i="13"/>
  <c r="T353" i="13"/>
  <c r="T354" i="13"/>
  <c r="T355" i="13"/>
  <c r="T356" i="13"/>
  <c r="T357" i="13"/>
  <c r="T358" i="13"/>
  <c r="T359" i="13"/>
  <c r="T360" i="13"/>
  <c r="T361" i="13"/>
  <c r="T362" i="13"/>
  <c r="T363" i="13"/>
  <c r="T364" i="13"/>
  <c r="T365" i="13"/>
  <c r="T366" i="13"/>
  <c r="T367" i="13"/>
  <c r="T368" i="13"/>
  <c r="T369" i="13"/>
  <c r="T370" i="13"/>
  <c r="T371" i="13"/>
  <c r="T372" i="13"/>
  <c r="T373" i="13"/>
  <c r="T374" i="13"/>
  <c r="T375" i="13"/>
  <c r="T376" i="13"/>
  <c r="T377" i="13"/>
  <c r="T378" i="13"/>
  <c r="T379" i="13"/>
  <c r="T380" i="13"/>
  <c r="T381" i="13"/>
  <c r="T382" i="13"/>
  <c r="T383" i="13"/>
  <c r="T384" i="13"/>
  <c r="T385" i="13"/>
  <c r="T386" i="13"/>
  <c r="T387" i="13"/>
  <c r="T388" i="13"/>
  <c r="T389" i="13"/>
  <c r="T390" i="13"/>
  <c r="T391" i="13"/>
  <c r="T392" i="13"/>
  <c r="T393" i="13"/>
  <c r="T394" i="13"/>
  <c r="T395" i="13"/>
  <c r="T396" i="13"/>
  <c r="T397" i="13"/>
  <c r="T398" i="13"/>
  <c r="T399" i="13"/>
  <c r="T400" i="13"/>
  <c r="T401" i="13"/>
  <c r="T402" i="13"/>
  <c r="T403" i="13"/>
  <c r="O348" i="13"/>
  <c r="K348" i="13"/>
  <c r="T320" i="13"/>
  <c r="T321" i="13"/>
  <c r="T322" i="13"/>
  <c r="T323" i="13"/>
  <c r="T324" i="13"/>
  <c r="T325" i="13"/>
  <c r="T326" i="13"/>
  <c r="T327" i="13"/>
  <c r="T328" i="13"/>
  <c r="T329" i="13"/>
  <c r="T330" i="13"/>
  <c r="T331" i="13"/>
  <c r="T332" i="13"/>
  <c r="T333" i="13"/>
  <c r="T334" i="13"/>
  <c r="T335" i="13"/>
  <c r="T336" i="13"/>
  <c r="T337" i="13"/>
  <c r="T338" i="13"/>
  <c r="T339" i="13"/>
  <c r="T340" i="13"/>
  <c r="T341" i="13"/>
  <c r="T342" i="13"/>
  <c r="T343" i="13"/>
  <c r="T344" i="13"/>
  <c r="T345" i="13"/>
  <c r="T346" i="13"/>
  <c r="T347" i="13"/>
  <c r="O321" i="13"/>
  <c r="K321" i="13"/>
  <c r="T11" i="13"/>
  <c r="T12" i="13"/>
  <c r="T13" i="13"/>
  <c r="T14" i="13"/>
  <c r="T15" i="13"/>
  <c r="T16" i="13"/>
  <c r="T17" i="13"/>
  <c r="T18" i="13"/>
  <c r="T19" i="13"/>
  <c r="T20" i="13"/>
  <c r="T21" i="13"/>
  <c r="T22" i="13"/>
  <c r="T23" i="13"/>
  <c r="T24" i="13"/>
  <c r="T25" i="13"/>
  <c r="T26" i="13"/>
  <c r="T27" i="13"/>
  <c r="T28" i="13"/>
  <c r="T29" i="13"/>
  <c r="T30" i="13"/>
  <c r="T31" i="13"/>
  <c r="T32" i="13"/>
  <c r="T33" i="13"/>
  <c r="T34" i="13"/>
  <c r="T35" i="13"/>
  <c r="T36" i="13"/>
  <c r="T37" i="13"/>
  <c r="T38" i="13"/>
  <c r="T39" i="13"/>
  <c r="T40" i="13"/>
  <c r="T41" i="13"/>
  <c r="T42" i="13"/>
  <c r="T43" i="13"/>
  <c r="T44" i="13"/>
  <c r="T45" i="13"/>
  <c r="T46" i="13"/>
  <c r="T47" i="13"/>
  <c r="T48" i="13"/>
  <c r="T49" i="13"/>
  <c r="T50" i="13"/>
  <c r="T51" i="13"/>
  <c r="T52" i="13"/>
  <c r="T53" i="13"/>
  <c r="T54" i="13"/>
  <c r="T55" i="13"/>
  <c r="T56" i="13"/>
  <c r="T57" i="13"/>
  <c r="T58" i="13"/>
  <c r="T59" i="13"/>
  <c r="T60" i="13"/>
  <c r="T61" i="13"/>
  <c r="T62" i="13"/>
  <c r="T63" i="13"/>
  <c r="T64" i="13"/>
  <c r="T65" i="13"/>
  <c r="T66" i="13"/>
  <c r="T67" i="13"/>
  <c r="T68" i="13"/>
  <c r="T69" i="13"/>
  <c r="T70" i="13"/>
  <c r="T71" i="13"/>
  <c r="T72" i="13"/>
  <c r="T73" i="13"/>
  <c r="T74" i="13"/>
  <c r="T75" i="13"/>
  <c r="T76" i="13"/>
  <c r="T77" i="13"/>
  <c r="T78" i="13"/>
  <c r="T79" i="13"/>
  <c r="T80" i="13"/>
  <c r="T81" i="13"/>
  <c r="T82" i="13"/>
  <c r="T83" i="13"/>
  <c r="T84" i="13"/>
  <c r="T85" i="13"/>
  <c r="T86" i="13"/>
  <c r="T87" i="13"/>
  <c r="T88" i="13"/>
  <c r="T89" i="13"/>
  <c r="T90" i="13"/>
  <c r="T91" i="13"/>
  <c r="T92" i="13"/>
  <c r="T93" i="13"/>
  <c r="T94" i="13"/>
  <c r="T95" i="13"/>
  <c r="T96" i="13"/>
  <c r="T97" i="13"/>
  <c r="T98" i="13"/>
  <c r="T99" i="13"/>
  <c r="T100" i="13"/>
  <c r="T101" i="13"/>
  <c r="T102" i="13"/>
  <c r="T103" i="13"/>
  <c r="T104" i="13"/>
  <c r="T105" i="13"/>
  <c r="T106" i="13"/>
  <c r="T107" i="13"/>
  <c r="T108" i="13"/>
  <c r="T109" i="13"/>
  <c r="T110" i="13"/>
  <c r="T111" i="13"/>
  <c r="T112" i="13"/>
  <c r="T113" i="13"/>
  <c r="T114" i="13"/>
  <c r="T115" i="13"/>
  <c r="T116" i="13"/>
  <c r="T117" i="13"/>
  <c r="T118" i="13"/>
  <c r="T119" i="13"/>
  <c r="T120" i="13"/>
  <c r="T121" i="13"/>
  <c r="T122" i="13"/>
  <c r="T123" i="13"/>
  <c r="T124" i="13"/>
  <c r="T125" i="13"/>
  <c r="T126" i="13"/>
  <c r="T127" i="13"/>
  <c r="T128" i="13"/>
  <c r="T129" i="13"/>
  <c r="T130" i="13"/>
  <c r="T131" i="13"/>
  <c r="T132" i="13"/>
  <c r="T133" i="13"/>
  <c r="T134" i="13"/>
  <c r="T135" i="13"/>
  <c r="T136" i="13"/>
  <c r="T137" i="13"/>
  <c r="T138" i="13"/>
  <c r="T139" i="13"/>
  <c r="T140" i="13"/>
  <c r="T141" i="13"/>
  <c r="T142" i="13"/>
  <c r="T143" i="13"/>
  <c r="T144" i="13"/>
  <c r="T145" i="13"/>
  <c r="T146" i="13"/>
  <c r="T147" i="13"/>
  <c r="T148" i="13"/>
  <c r="T149" i="13"/>
  <c r="T150" i="13"/>
  <c r="T151" i="13"/>
  <c r="T152" i="13"/>
  <c r="T153" i="13"/>
  <c r="T154" i="13"/>
  <c r="T155" i="13"/>
  <c r="T156" i="13"/>
  <c r="T157" i="13"/>
  <c r="T158" i="13"/>
  <c r="T159" i="13"/>
  <c r="T160" i="13"/>
  <c r="T161" i="13"/>
  <c r="T162" i="13"/>
  <c r="T163" i="13"/>
  <c r="T164" i="13"/>
  <c r="T165" i="13"/>
  <c r="T166" i="13"/>
  <c r="T167" i="13"/>
  <c r="T168" i="13"/>
  <c r="T169" i="13"/>
  <c r="T170" i="13"/>
  <c r="T171" i="13"/>
  <c r="T172" i="13"/>
  <c r="T173" i="13"/>
  <c r="T174" i="13"/>
  <c r="T175" i="13"/>
  <c r="T176" i="13"/>
  <c r="T177" i="13"/>
  <c r="T178" i="13"/>
  <c r="T179" i="13"/>
  <c r="T180" i="13"/>
  <c r="T181" i="13"/>
  <c r="T182" i="13"/>
  <c r="T183" i="13"/>
  <c r="T184" i="13"/>
  <c r="T185" i="13"/>
  <c r="T186" i="13"/>
  <c r="T187" i="13"/>
  <c r="T188" i="13"/>
  <c r="T189" i="13"/>
  <c r="T190" i="13"/>
  <c r="T191" i="13"/>
  <c r="T192" i="13"/>
  <c r="T193" i="13"/>
  <c r="T194" i="13"/>
  <c r="T195" i="13"/>
  <c r="T196" i="13"/>
  <c r="T197" i="13"/>
  <c r="T198" i="13"/>
  <c r="T199" i="13"/>
  <c r="T200" i="13"/>
  <c r="T201" i="13"/>
  <c r="T202" i="13"/>
  <c r="T203" i="13"/>
  <c r="T204" i="13"/>
  <c r="T205" i="13"/>
  <c r="T206" i="13"/>
  <c r="T207" i="13"/>
  <c r="T208" i="13"/>
  <c r="T209" i="13"/>
  <c r="T210" i="13"/>
  <c r="T211" i="13"/>
  <c r="T212" i="13"/>
  <c r="T213" i="13"/>
  <c r="T214" i="13"/>
  <c r="T215" i="13"/>
  <c r="T216" i="13"/>
  <c r="T217" i="13"/>
  <c r="T218" i="13"/>
  <c r="T219" i="13"/>
  <c r="T220" i="13"/>
  <c r="T221" i="13"/>
  <c r="T222" i="13"/>
  <c r="T223" i="13"/>
  <c r="T224" i="13"/>
  <c r="T225" i="13"/>
  <c r="T226" i="13"/>
  <c r="T227" i="13"/>
  <c r="T228" i="13"/>
  <c r="T229" i="13"/>
  <c r="T230" i="13"/>
  <c r="T231" i="13"/>
  <c r="T232" i="13"/>
  <c r="T233" i="13"/>
  <c r="T234" i="13"/>
  <c r="T235" i="13"/>
  <c r="T236" i="13"/>
  <c r="T237" i="13"/>
  <c r="T238" i="13"/>
  <c r="T239" i="13"/>
  <c r="T240" i="13"/>
  <c r="T241" i="13"/>
  <c r="T242" i="13"/>
  <c r="T243" i="13"/>
  <c r="T244" i="13"/>
  <c r="T245" i="13"/>
  <c r="T246" i="13"/>
  <c r="T247" i="13"/>
  <c r="T248" i="13"/>
  <c r="T249" i="13"/>
  <c r="T250" i="13"/>
  <c r="T251" i="13"/>
  <c r="T252" i="13"/>
  <c r="T253" i="13"/>
  <c r="T254" i="13"/>
  <c r="T255" i="13"/>
  <c r="T256" i="13"/>
  <c r="T257" i="13"/>
  <c r="T258" i="13"/>
  <c r="T259" i="13"/>
  <c r="T260" i="13"/>
  <c r="T261" i="13"/>
  <c r="T262" i="13"/>
  <c r="T263" i="13"/>
  <c r="T264" i="13"/>
  <c r="T265" i="13"/>
  <c r="T266" i="13"/>
  <c r="T267" i="13"/>
  <c r="T268" i="13"/>
  <c r="T269" i="13"/>
  <c r="T270" i="13"/>
  <c r="T271" i="13"/>
  <c r="T272" i="13"/>
  <c r="T273" i="13"/>
  <c r="T274" i="13"/>
  <c r="T275" i="13"/>
  <c r="T276" i="13"/>
  <c r="T277" i="13"/>
  <c r="T278" i="13"/>
  <c r="T279" i="13"/>
  <c r="T280" i="13"/>
  <c r="T281" i="13"/>
  <c r="T282" i="13"/>
  <c r="T283" i="13"/>
  <c r="T284" i="13"/>
  <c r="T285" i="13"/>
  <c r="T286" i="13"/>
  <c r="T287" i="13"/>
  <c r="T288" i="13"/>
  <c r="T289" i="13"/>
  <c r="T290" i="13"/>
  <c r="T291" i="13"/>
  <c r="T292" i="13"/>
  <c r="T293" i="13"/>
  <c r="T294" i="13"/>
  <c r="T295" i="13"/>
  <c r="T296" i="13"/>
  <c r="T297" i="13"/>
  <c r="T298" i="13"/>
  <c r="T299" i="13"/>
  <c r="T300" i="13"/>
  <c r="T301" i="13"/>
  <c r="T302" i="13"/>
  <c r="T303" i="13"/>
  <c r="T304" i="13"/>
  <c r="T305" i="13"/>
  <c r="T306" i="13"/>
  <c r="T307" i="13"/>
  <c r="T308" i="13"/>
  <c r="T309" i="13"/>
  <c r="T310" i="13"/>
  <c r="T311" i="13"/>
  <c r="T312" i="13"/>
  <c r="T313" i="13"/>
  <c r="T314" i="13"/>
  <c r="T315" i="13"/>
  <c r="T316" i="13"/>
  <c r="T317" i="13"/>
  <c r="T318" i="13"/>
  <c r="T319" i="13"/>
  <c r="T10" i="13"/>
  <c r="AJ4" i="19" l="1"/>
  <c r="AJ5" i="19"/>
  <c r="AJ6" i="19"/>
  <c r="AJ7" i="19"/>
  <c r="AJ8" i="19"/>
  <c r="AJ9" i="19"/>
  <c r="AJ10" i="19"/>
  <c r="AJ11" i="19"/>
  <c r="AJ12" i="19"/>
  <c r="AJ13" i="19"/>
  <c r="AJ14" i="19"/>
  <c r="AJ15" i="19"/>
  <c r="AJ16" i="19"/>
  <c r="AJ17" i="19"/>
  <c r="AJ18" i="19"/>
  <c r="AJ19" i="19"/>
  <c r="AJ20" i="19"/>
  <c r="AJ21" i="19"/>
  <c r="AJ22" i="19"/>
  <c r="AJ23" i="19"/>
  <c r="AJ24" i="19"/>
  <c r="AJ25" i="19"/>
  <c r="AJ26" i="19"/>
  <c r="AJ27" i="19"/>
  <c r="AJ28" i="19"/>
  <c r="AJ29" i="19"/>
  <c r="AJ30" i="19"/>
  <c r="AJ31" i="19"/>
  <c r="AJ32" i="19"/>
  <c r="AJ33" i="19"/>
  <c r="AJ34" i="19"/>
  <c r="AJ35" i="19"/>
  <c r="AJ36" i="19"/>
  <c r="AJ37" i="19"/>
  <c r="AJ38" i="19"/>
  <c r="AJ39" i="19"/>
  <c r="AJ40" i="19"/>
  <c r="AJ41" i="19"/>
  <c r="AJ42" i="19"/>
  <c r="AJ43" i="19"/>
  <c r="AJ44" i="19"/>
  <c r="AJ45" i="19"/>
  <c r="AJ46" i="19"/>
  <c r="AJ47" i="19"/>
  <c r="AJ48" i="19"/>
  <c r="AJ49" i="19"/>
  <c r="AJ50" i="19"/>
  <c r="AJ51" i="19"/>
  <c r="AJ52" i="19"/>
  <c r="AJ53" i="19"/>
  <c r="AJ54" i="19"/>
  <c r="AJ55" i="19"/>
  <c r="AJ56" i="19"/>
  <c r="AJ57" i="19"/>
  <c r="AJ58" i="19"/>
  <c r="AJ59" i="19"/>
  <c r="AJ60" i="19"/>
  <c r="AJ61" i="19"/>
  <c r="AJ62" i="19"/>
  <c r="AJ63" i="19"/>
  <c r="AJ64" i="19"/>
  <c r="AJ65" i="19"/>
  <c r="AJ66" i="19"/>
  <c r="AJ67" i="19"/>
  <c r="AJ68" i="19"/>
  <c r="AJ69" i="19"/>
  <c r="AJ70" i="19"/>
  <c r="AJ71" i="19"/>
  <c r="AJ72" i="19"/>
  <c r="AJ73" i="19"/>
  <c r="AJ74" i="19"/>
  <c r="AJ75" i="19"/>
  <c r="AJ76" i="19"/>
  <c r="AJ77" i="19"/>
  <c r="AJ78" i="19"/>
  <c r="AJ79" i="19"/>
  <c r="AJ80" i="19"/>
  <c r="AJ81" i="19"/>
  <c r="AJ82" i="19"/>
  <c r="AJ83" i="19"/>
  <c r="AJ84" i="19"/>
  <c r="AJ85" i="19"/>
  <c r="AJ86" i="19"/>
  <c r="AJ87" i="19"/>
  <c r="AJ88" i="19"/>
  <c r="AJ89" i="19"/>
  <c r="AJ90" i="19"/>
  <c r="AJ91" i="19"/>
  <c r="AJ92" i="19"/>
  <c r="AJ93" i="19"/>
  <c r="AJ94" i="19"/>
  <c r="AJ95" i="19"/>
  <c r="AJ96" i="19"/>
  <c r="AJ97" i="19"/>
  <c r="AJ98" i="19"/>
  <c r="AJ99" i="19"/>
  <c r="AJ100" i="19"/>
  <c r="AJ101" i="19"/>
  <c r="AJ102" i="19"/>
  <c r="AJ103" i="19"/>
  <c r="AJ104" i="19"/>
  <c r="AJ105" i="19"/>
  <c r="AJ106" i="19"/>
  <c r="AJ107" i="19"/>
  <c r="AJ108" i="19"/>
  <c r="AJ109" i="19"/>
  <c r="AJ110" i="19"/>
  <c r="AJ111" i="19"/>
  <c r="AJ112" i="19"/>
  <c r="AJ113" i="19"/>
  <c r="AJ114" i="19"/>
  <c r="AJ115" i="19"/>
  <c r="AJ116" i="19"/>
  <c r="AJ117" i="19"/>
  <c r="AJ118" i="19"/>
  <c r="AJ119" i="19"/>
  <c r="AJ120" i="19"/>
  <c r="AJ121" i="19"/>
  <c r="AJ122" i="19"/>
  <c r="AJ123" i="19"/>
  <c r="AJ124" i="19"/>
  <c r="AJ125" i="19"/>
  <c r="AJ126" i="19"/>
  <c r="AJ127" i="19"/>
  <c r="AJ128" i="19"/>
  <c r="AJ129" i="19"/>
  <c r="AJ130" i="19"/>
  <c r="AJ131" i="19"/>
  <c r="AJ132" i="19"/>
  <c r="AJ133" i="19"/>
  <c r="AJ134" i="19"/>
  <c r="AJ135" i="19"/>
  <c r="AJ136" i="19"/>
  <c r="AJ137" i="19"/>
  <c r="AJ138" i="19"/>
  <c r="AJ139" i="19"/>
  <c r="AJ140" i="19"/>
  <c r="AJ141" i="19"/>
  <c r="AJ142" i="19"/>
  <c r="AJ143" i="19"/>
  <c r="AJ144" i="19"/>
  <c r="AJ145" i="19"/>
  <c r="AJ146" i="19"/>
  <c r="AJ147" i="19"/>
  <c r="AJ148" i="19"/>
  <c r="AJ149" i="19"/>
  <c r="AJ150" i="19"/>
  <c r="AJ151" i="19"/>
  <c r="AJ152" i="19"/>
  <c r="AJ153" i="19"/>
  <c r="AJ154" i="19"/>
  <c r="AJ155" i="19"/>
  <c r="AJ156" i="19"/>
  <c r="AJ157" i="19"/>
  <c r="AJ158" i="19"/>
  <c r="AJ159" i="19"/>
  <c r="AJ160" i="19"/>
  <c r="AJ161" i="19"/>
  <c r="AJ162" i="19"/>
  <c r="AJ163" i="19"/>
  <c r="AJ164" i="19"/>
  <c r="AJ165" i="19"/>
  <c r="AJ166" i="19"/>
  <c r="AJ167" i="19"/>
  <c r="AJ168" i="19"/>
  <c r="AJ169" i="19"/>
  <c r="AJ170" i="19"/>
  <c r="AJ171" i="19"/>
  <c r="AJ172" i="19"/>
  <c r="AJ173" i="19"/>
  <c r="AJ174" i="19"/>
  <c r="AJ175" i="19"/>
  <c r="AJ176" i="19"/>
  <c r="AJ177" i="19"/>
  <c r="AJ178" i="19"/>
  <c r="AJ179" i="19"/>
  <c r="AJ180" i="19"/>
  <c r="AJ181" i="19"/>
  <c r="AJ182" i="19"/>
  <c r="AJ183" i="19"/>
  <c r="AJ184" i="19"/>
  <c r="AJ185" i="19"/>
  <c r="AJ186" i="19"/>
  <c r="AJ187" i="19"/>
  <c r="AJ188" i="19"/>
  <c r="AJ189" i="19"/>
  <c r="AJ190" i="19"/>
  <c r="AJ191" i="19"/>
  <c r="AJ192" i="19"/>
  <c r="AJ193" i="19"/>
  <c r="AJ194" i="19"/>
  <c r="AJ195" i="19"/>
  <c r="AJ196" i="19"/>
  <c r="AJ197" i="19"/>
  <c r="AJ198" i="19"/>
  <c r="AJ199" i="19"/>
  <c r="AJ200" i="19"/>
  <c r="AJ201" i="19"/>
  <c r="AJ202" i="19"/>
  <c r="AJ203" i="19"/>
  <c r="AJ204" i="19"/>
  <c r="AJ205" i="19"/>
  <c r="AJ206" i="19"/>
  <c r="AJ207" i="19"/>
  <c r="AJ208" i="19"/>
  <c r="AJ209" i="19"/>
  <c r="AJ210" i="19"/>
  <c r="AJ211" i="19"/>
  <c r="AJ212" i="19"/>
  <c r="AJ213" i="19"/>
  <c r="AJ214" i="19"/>
  <c r="AJ215" i="19"/>
  <c r="AJ216" i="19"/>
  <c r="AJ217" i="19"/>
  <c r="AJ218" i="19"/>
  <c r="AJ219" i="19"/>
  <c r="AJ220" i="19"/>
  <c r="AJ221" i="19"/>
  <c r="AJ222" i="19"/>
  <c r="AJ223" i="19"/>
  <c r="AJ224" i="19"/>
  <c r="AJ225" i="19"/>
  <c r="AJ226" i="19"/>
  <c r="AJ227" i="19"/>
  <c r="AJ228" i="19"/>
  <c r="AJ229" i="19"/>
  <c r="AJ230" i="19"/>
  <c r="AJ231" i="19"/>
  <c r="AJ232" i="19"/>
  <c r="AJ233" i="19"/>
  <c r="AJ234" i="19"/>
  <c r="AJ235" i="19"/>
  <c r="AJ236" i="19"/>
  <c r="AJ237" i="19"/>
  <c r="AJ238" i="19"/>
  <c r="AJ239" i="19"/>
  <c r="AJ240" i="19"/>
  <c r="AJ241" i="19"/>
  <c r="AJ242" i="19"/>
  <c r="AJ243" i="19"/>
  <c r="AJ244" i="19"/>
  <c r="AJ245" i="19"/>
  <c r="AJ246" i="19"/>
  <c r="AJ247" i="19"/>
  <c r="AJ248" i="19"/>
  <c r="AJ249" i="19"/>
  <c r="AJ250" i="19"/>
  <c r="AJ251" i="19"/>
  <c r="AJ252" i="19"/>
  <c r="AJ253" i="19"/>
  <c r="AJ254" i="19"/>
  <c r="AJ255" i="19"/>
  <c r="AJ256" i="19"/>
  <c r="AJ257" i="19"/>
  <c r="AJ258" i="19"/>
  <c r="AJ259" i="19"/>
  <c r="AJ260" i="19"/>
  <c r="AJ261" i="19"/>
  <c r="AJ262" i="19"/>
  <c r="AJ263" i="19"/>
  <c r="AJ264" i="19"/>
  <c r="AJ265" i="19"/>
  <c r="AJ266" i="19"/>
  <c r="AJ267" i="19"/>
  <c r="AJ268" i="19"/>
  <c r="AJ269" i="19"/>
  <c r="AJ270" i="19"/>
  <c r="AJ271" i="19"/>
  <c r="AJ272" i="19"/>
  <c r="AJ273" i="19"/>
  <c r="AJ274" i="19"/>
  <c r="AJ275" i="19"/>
  <c r="AJ276" i="19"/>
  <c r="AJ277" i="19"/>
  <c r="AJ278" i="19"/>
  <c r="AJ279" i="19"/>
  <c r="AJ280" i="19"/>
  <c r="AJ281" i="19"/>
  <c r="AJ282" i="19"/>
  <c r="AJ283" i="19"/>
  <c r="AJ284" i="19"/>
  <c r="AJ285" i="19"/>
  <c r="AJ286" i="19"/>
  <c r="AJ287" i="19"/>
  <c r="AJ288" i="19"/>
  <c r="AJ289" i="19"/>
  <c r="AJ290" i="19"/>
  <c r="AJ291" i="19"/>
  <c r="AJ292" i="19"/>
  <c r="AJ293" i="19"/>
  <c r="AJ294" i="19"/>
  <c r="AJ295" i="19"/>
  <c r="AJ296" i="19"/>
  <c r="AJ297" i="19"/>
  <c r="AJ298" i="19"/>
  <c r="AJ299" i="19"/>
  <c r="AJ300" i="19"/>
  <c r="AJ301" i="19"/>
  <c r="AJ302" i="19"/>
  <c r="AJ303" i="19"/>
  <c r="AJ304" i="19"/>
  <c r="AJ305" i="19"/>
  <c r="AJ306" i="19"/>
  <c r="AJ307" i="19"/>
  <c r="AJ308" i="19"/>
  <c r="AJ309" i="19"/>
  <c r="AJ310" i="19"/>
  <c r="AJ311" i="19"/>
  <c r="AJ312" i="19"/>
  <c r="AJ313" i="19"/>
  <c r="AJ314" i="19"/>
  <c r="AJ315" i="19"/>
  <c r="AJ316" i="19"/>
  <c r="AJ317" i="19"/>
  <c r="AJ318" i="19"/>
  <c r="AJ319" i="19"/>
  <c r="AJ320" i="19"/>
  <c r="AJ321" i="19"/>
  <c r="AJ322" i="19"/>
  <c r="AJ323" i="19"/>
  <c r="AJ324" i="19"/>
  <c r="AJ325" i="19"/>
  <c r="AJ326" i="19"/>
  <c r="AJ327" i="19"/>
  <c r="AJ328" i="19"/>
  <c r="AJ329" i="19"/>
  <c r="AJ330" i="19"/>
  <c r="AJ331" i="19"/>
  <c r="AJ332" i="19"/>
  <c r="AJ333" i="19"/>
  <c r="AJ334" i="19"/>
  <c r="AJ335" i="19"/>
  <c r="AJ336" i="19"/>
  <c r="AJ337" i="19"/>
  <c r="AJ338" i="19"/>
  <c r="AJ339" i="19"/>
  <c r="AJ340" i="19"/>
  <c r="AJ341" i="19"/>
  <c r="AJ342" i="19"/>
  <c r="AJ343" i="19"/>
  <c r="AJ344" i="19"/>
  <c r="AJ345" i="19"/>
  <c r="AJ346" i="19"/>
  <c r="AJ347" i="19"/>
  <c r="AJ348" i="19"/>
  <c r="AJ349" i="19"/>
  <c r="AJ350" i="19"/>
  <c r="AJ351" i="19"/>
  <c r="AJ352" i="19"/>
  <c r="AJ353" i="19"/>
  <c r="AJ354" i="19"/>
  <c r="AJ355" i="19"/>
  <c r="AJ356" i="19"/>
  <c r="AJ357" i="19"/>
  <c r="AJ358" i="19"/>
  <c r="AJ359" i="19"/>
  <c r="AJ360" i="19"/>
  <c r="AJ361" i="19"/>
  <c r="AJ362" i="19"/>
  <c r="AJ363" i="19"/>
  <c r="AJ364" i="19"/>
  <c r="AJ365" i="19"/>
  <c r="AJ366" i="19"/>
  <c r="AJ367" i="19"/>
  <c r="AJ368" i="19"/>
  <c r="AJ369" i="19"/>
  <c r="AJ370" i="19"/>
  <c r="AJ371" i="19"/>
  <c r="AJ372" i="19"/>
  <c r="AJ373" i="19"/>
  <c r="AJ374" i="19"/>
  <c r="AJ375" i="19"/>
  <c r="AJ376" i="19"/>
  <c r="AJ377" i="19"/>
  <c r="AJ378" i="19"/>
  <c r="AJ379" i="19"/>
  <c r="AJ380" i="19"/>
  <c r="AJ381" i="19"/>
  <c r="AJ382" i="19"/>
  <c r="AJ383" i="19"/>
  <c r="AJ384" i="19"/>
  <c r="AJ385" i="19"/>
  <c r="AJ386" i="19"/>
  <c r="AJ387" i="19"/>
  <c r="AJ388" i="19"/>
  <c r="AJ389" i="19"/>
  <c r="AJ390" i="19"/>
  <c r="AJ391" i="19"/>
  <c r="AJ392" i="19"/>
  <c r="AJ393" i="19"/>
  <c r="AJ394" i="19"/>
  <c r="AJ395" i="19"/>
  <c r="AJ396" i="19"/>
  <c r="AJ397" i="19"/>
  <c r="AJ398" i="19"/>
  <c r="AJ399" i="19"/>
  <c r="AJ400" i="19"/>
  <c r="AJ401" i="19"/>
  <c r="AJ402" i="19"/>
  <c r="AJ403" i="19"/>
  <c r="AJ404" i="19"/>
  <c r="AJ405" i="19"/>
  <c r="AJ406" i="19"/>
  <c r="AJ407" i="19"/>
  <c r="AJ408" i="19"/>
  <c r="AJ409" i="19"/>
  <c r="AJ410" i="19"/>
  <c r="AJ411" i="19"/>
  <c r="AJ412" i="19"/>
  <c r="AJ413" i="19"/>
  <c r="AJ414" i="19"/>
  <c r="AJ415" i="19"/>
  <c r="AJ416" i="19"/>
  <c r="AJ417" i="19"/>
  <c r="AJ418" i="19"/>
  <c r="AJ419" i="19"/>
  <c r="AJ420" i="19"/>
  <c r="AJ421" i="19"/>
  <c r="AJ422" i="19"/>
  <c r="AJ423" i="19"/>
  <c r="AJ424" i="19"/>
  <c r="AJ425" i="19"/>
  <c r="AJ426" i="19"/>
  <c r="AJ427" i="19"/>
  <c r="AJ428" i="19"/>
  <c r="AJ429" i="19"/>
  <c r="AJ430" i="19"/>
  <c r="AJ431" i="19"/>
  <c r="AJ432" i="19"/>
  <c r="AJ433" i="19"/>
  <c r="AJ434" i="19"/>
  <c r="AJ435" i="19"/>
  <c r="AJ436" i="19"/>
  <c r="AJ437" i="19"/>
  <c r="AJ438" i="19"/>
  <c r="AJ439" i="19"/>
  <c r="AJ440" i="19"/>
  <c r="AJ441" i="19"/>
  <c r="AJ442" i="19"/>
  <c r="AJ443" i="19"/>
  <c r="AJ444" i="19"/>
  <c r="AJ445" i="19"/>
  <c r="AJ446" i="19"/>
  <c r="AJ447" i="19"/>
  <c r="AJ448" i="19"/>
  <c r="AJ449" i="19"/>
  <c r="AJ450" i="19"/>
  <c r="AJ451" i="19"/>
  <c r="AJ452" i="19"/>
  <c r="AJ453" i="19"/>
  <c r="AJ454" i="19"/>
  <c r="AJ455" i="19"/>
  <c r="AJ456" i="19"/>
  <c r="AJ457" i="19"/>
  <c r="AJ458" i="19"/>
  <c r="AJ459" i="19"/>
  <c r="AJ460" i="19"/>
  <c r="AJ461" i="19"/>
  <c r="AJ462" i="19"/>
  <c r="AJ463" i="19"/>
  <c r="AJ464" i="19"/>
  <c r="AJ465" i="19"/>
  <c r="AJ466" i="19"/>
  <c r="AJ467" i="19"/>
  <c r="AJ468" i="19"/>
  <c r="AJ469" i="19"/>
  <c r="AJ470" i="19"/>
  <c r="AJ471" i="19"/>
  <c r="AJ472" i="19"/>
  <c r="AJ473" i="19"/>
  <c r="AJ474" i="19"/>
  <c r="AJ475" i="19"/>
  <c r="AJ476" i="19"/>
  <c r="AJ477" i="19"/>
  <c r="AJ478" i="19"/>
  <c r="AJ479" i="19"/>
  <c r="AJ480" i="19"/>
  <c r="AJ481" i="19"/>
  <c r="AJ482" i="19"/>
  <c r="AJ483" i="19"/>
  <c r="AJ484" i="19"/>
  <c r="AJ485" i="19"/>
  <c r="AJ486" i="19"/>
  <c r="AJ487" i="19"/>
  <c r="AJ488" i="19"/>
  <c r="AJ489" i="19"/>
  <c r="AJ490" i="19"/>
  <c r="AJ491" i="19"/>
  <c r="AJ492" i="19"/>
  <c r="AJ493" i="19"/>
  <c r="AJ494" i="19"/>
  <c r="AJ495" i="19"/>
  <c r="AJ496" i="19"/>
  <c r="AJ497" i="19"/>
  <c r="AJ498" i="19"/>
  <c r="AJ499" i="19"/>
  <c r="AJ500" i="19"/>
  <c r="AJ501" i="19"/>
  <c r="AJ502" i="19"/>
  <c r="AJ503" i="19"/>
  <c r="AJ504" i="19"/>
  <c r="AJ505" i="19"/>
  <c r="AJ506" i="19"/>
  <c r="AJ507" i="19"/>
  <c r="AJ508" i="19"/>
  <c r="AJ509" i="19"/>
  <c r="AJ510" i="19"/>
  <c r="AJ511" i="19"/>
  <c r="AJ512" i="19"/>
  <c r="AJ513" i="19"/>
  <c r="AJ514" i="19"/>
  <c r="AJ515" i="19"/>
  <c r="AJ516" i="19"/>
  <c r="AJ517" i="19"/>
  <c r="AJ518" i="19"/>
  <c r="AJ519" i="19"/>
  <c r="AJ520" i="19"/>
  <c r="AJ521" i="19"/>
  <c r="AJ522" i="19"/>
  <c r="AJ523" i="19"/>
  <c r="AJ524" i="19"/>
  <c r="AJ525" i="19"/>
  <c r="AJ526" i="19"/>
  <c r="AJ527" i="19"/>
  <c r="AJ528" i="19"/>
  <c r="AJ529" i="19"/>
  <c r="AJ530" i="19"/>
  <c r="AJ531" i="19"/>
  <c r="AJ532" i="19"/>
  <c r="AJ533" i="19"/>
  <c r="AJ534" i="19"/>
  <c r="AJ535" i="19"/>
  <c r="AJ536" i="19"/>
  <c r="AJ537" i="19"/>
  <c r="AJ538" i="19"/>
  <c r="AJ539" i="19"/>
  <c r="AJ540" i="19"/>
  <c r="AJ541" i="19"/>
  <c r="AJ542" i="19"/>
  <c r="AJ543" i="19"/>
  <c r="AJ544" i="19"/>
  <c r="AJ545" i="19"/>
  <c r="AJ546" i="19"/>
  <c r="AJ547" i="19"/>
  <c r="AJ548" i="19"/>
  <c r="AJ549" i="19"/>
  <c r="AJ550" i="19"/>
  <c r="AJ551" i="19"/>
  <c r="AJ552" i="19"/>
  <c r="AJ553" i="19"/>
  <c r="AJ554" i="19"/>
  <c r="AJ555" i="19"/>
  <c r="AJ556" i="19"/>
  <c r="AJ557" i="19"/>
  <c r="AJ558" i="19"/>
  <c r="AJ559" i="19"/>
  <c r="AJ560" i="19"/>
  <c r="AJ561" i="19"/>
  <c r="AJ562" i="19"/>
  <c r="AJ563" i="19"/>
  <c r="AJ564" i="19"/>
  <c r="AJ565" i="19"/>
  <c r="AJ566" i="19"/>
  <c r="AJ567" i="19"/>
  <c r="AJ568" i="19"/>
  <c r="AJ569" i="19"/>
  <c r="AJ570" i="19"/>
  <c r="AJ571" i="19"/>
  <c r="AJ572" i="19"/>
  <c r="AJ573" i="19"/>
  <c r="AJ574" i="19"/>
  <c r="AJ575" i="19"/>
  <c r="AJ576" i="19"/>
  <c r="AJ577" i="19"/>
  <c r="AJ578" i="19"/>
  <c r="AJ579" i="19"/>
  <c r="AJ580" i="19"/>
  <c r="AJ581" i="19"/>
  <c r="AJ582" i="19"/>
  <c r="AJ583" i="19"/>
  <c r="AJ584" i="19"/>
  <c r="AJ585" i="19"/>
  <c r="AJ586" i="19"/>
  <c r="AJ587" i="19"/>
  <c r="AJ588" i="19"/>
  <c r="AJ589" i="19"/>
  <c r="AJ590" i="19"/>
  <c r="AJ591" i="19"/>
  <c r="AJ592" i="19"/>
  <c r="AJ593" i="19"/>
  <c r="AJ594" i="19"/>
  <c r="AJ595" i="19"/>
  <c r="AJ596" i="19"/>
  <c r="AJ597" i="19"/>
  <c r="AJ598" i="19"/>
  <c r="AJ599" i="19"/>
  <c r="AJ600" i="19"/>
  <c r="AJ601" i="19"/>
  <c r="AJ602" i="19"/>
  <c r="AJ603" i="19"/>
  <c r="AJ604" i="19"/>
  <c r="AJ605" i="19"/>
  <c r="AJ606" i="19"/>
  <c r="AJ607" i="19"/>
  <c r="AJ608" i="19"/>
  <c r="AJ609" i="19"/>
  <c r="AJ610" i="19"/>
  <c r="AJ611" i="19"/>
  <c r="AJ612" i="19"/>
  <c r="AJ613" i="19"/>
  <c r="AJ614" i="19"/>
  <c r="AJ615" i="19"/>
  <c r="AJ616" i="19"/>
  <c r="AJ617" i="19"/>
  <c r="AJ618" i="19"/>
  <c r="AJ619" i="19"/>
  <c r="AJ620" i="19"/>
  <c r="AJ621" i="19"/>
  <c r="AJ622" i="19"/>
  <c r="AJ623" i="19"/>
  <c r="AJ624" i="19"/>
  <c r="AJ625" i="19"/>
  <c r="AJ626" i="19"/>
  <c r="AJ627" i="19"/>
  <c r="AJ628" i="19"/>
  <c r="AJ629" i="19"/>
  <c r="AJ630" i="19"/>
  <c r="AJ631" i="19"/>
  <c r="AJ632" i="19"/>
  <c r="AJ633" i="19"/>
  <c r="AJ634" i="19"/>
  <c r="AJ635" i="19"/>
  <c r="AJ636" i="19"/>
  <c r="AJ637" i="19"/>
  <c r="AJ638" i="19"/>
  <c r="AJ639" i="19"/>
  <c r="AJ640" i="19"/>
  <c r="AJ641" i="19"/>
  <c r="AJ642" i="19"/>
  <c r="AJ643" i="19"/>
  <c r="AJ644" i="19"/>
  <c r="AJ645" i="19"/>
  <c r="AJ646" i="19"/>
  <c r="AJ647" i="19"/>
  <c r="AJ648" i="19"/>
  <c r="AJ649" i="19"/>
  <c r="AJ650" i="19"/>
  <c r="AJ651" i="19"/>
  <c r="AJ652" i="19"/>
  <c r="AJ653" i="19"/>
  <c r="AJ654" i="19"/>
  <c r="AJ655" i="19"/>
  <c r="AJ656" i="19"/>
  <c r="AJ657" i="19"/>
  <c r="AJ658" i="19"/>
  <c r="AJ659" i="19"/>
  <c r="AJ660" i="19"/>
  <c r="AJ661" i="19"/>
  <c r="AJ662" i="19"/>
  <c r="AJ663" i="19"/>
  <c r="AJ664" i="19"/>
  <c r="AJ665" i="19"/>
  <c r="AJ666" i="19"/>
  <c r="AJ667" i="19"/>
  <c r="AJ668" i="19"/>
  <c r="AJ669" i="19"/>
  <c r="AJ670" i="19"/>
  <c r="AJ671" i="19"/>
  <c r="AJ672" i="19"/>
  <c r="AJ673" i="19"/>
  <c r="AJ674" i="19"/>
  <c r="AJ675" i="19"/>
  <c r="AJ676" i="19"/>
  <c r="AJ677" i="19"/>
  <c r="AJ678" i="19"/>
  <c r="AJ679" i="19"/>
  <c r="AJ680" i="19"/>
  <c r="AJ681" i="19"/>
  <c r="AJ682" i="19"/>
  <c r="AJ683" i="19"/>
  <c r="AJ684" i="19"/>
  <c r="AJ685" i="19"/>
  <c r="AJ686" i="19"/>
  <c r="AJ687" i="19"/>
  <c r="AJ688" i="19"/>
  <c r="AJ689" i="19"/>
  <c r="AJ690" i="19"/>
  <c r="AJ691" i="19"/>
  <c r="AJ692" i="19"/>
  <c r="AJ693" i="19"/>
  <c r="AJ694" i="19"/>
  <c r="AJ695" i="19"/>
  <c r="AJ696" i="19"/>
  <c r="AJ697" i="19"/>
  <c r="AJ698" i="19"/>
  <c r="AJ699" i="19"/>
  <c r="AJ700" i="19"/>
  <c r="AJ701" i="19"/>
  <c r="AJ702" i="19"/>
  <c r="AJ703" i="19"/>
  <c r="AJ704" i="19"/>
  <c r="AJ705" i="19"/>
  <c r="AJ706" i="19"/>
  <c r="AJ707" i="19"/>
  <c r="AJ708" i="19"/>
  <c r="AJ709" i="19"/>
  <c r="AJ710" i="19"/>
  <c r="AJ711" i="19"/>
  <c r="AJ712" i="19"/>
  <c r="AJ713" i="19"/>
  <c r="AJ714" i="19"/>
  <c r="AJ715" i="19"/>
  <c r="AJ716" i="19"/>
  <c r="AJ717" i="19"/>
  <c r="AJ718" i="19"/>
  <c r="AJ719" i="19"/>
  <c r="AJ720" i="19"/>
  <c r="AJ721" i="19"/>
  <c r="AJ722" i="19"/>
  <c r="AJ723" i="19"/>
  <c r="AJ724" i="19"/>
  <c r="AJ725" i="19"/>
  <c r="AJ726" i="19"/>
  <c r="AJ727" i="19"/>
  <c r="AJ728" i="19"/>
  <c r="AJ729" i="19"/>
  <c r="AJ730" i="19"/>
  <c r="AJ731" i="19"/>
  <c r="AJ732" i="19"/>
  <c r="AJ733" i="19"/>
  <c r="AJ734" i="19"/>
  <c r="AJ735" i="19"/>
  <c r="AJ736" i="19"/>
  <c r="AJ737" i="19"/>
  <c r="AJ738" i="19"/>
  <c r="AJ739" i="19"/>
  <c r="AJ740" i="19"/>
  <c r="AJ741" i="19"/>
  <c r="AJ742" i="19"/>
  <c r="AJ743" i="19"/>
  <c r="AJ744" i="19"/>
  <c r="AJ745" i="19"/>
  <c r="AJ746" i="19"/>
  <c r="AJ747" i="19"/>
  <c r="AJ748" i="19"/>
  <c r="AJ749" i="19"/>
  <c r="AJ750" i="19"/>
  <c r="AJ751" i="19"/>
  <c r="AJ752" i="19"/>
  <c r="AJ753" i="19"/>
  <c r="AJ754" i="19"/>
  <c r="AJ755" i="19"/>
  <c r="AJ756" i="19"/>
  <c r="AJ757" i="19"/>
  <c r="AJ758" i="19"/>
  <c r="AJ759" i="19"/>
  <c r="AJ760" i="19"/>
  <c r="AJ761" i="19"/>
  <c r="AJ762" i="19"/>
  <c r="AJ763" i="19"/>
  <c r="AJ764" i="19"/>
  <c r="AJ765" i="19"/>
  <c r="AJ766" i="19"/>
  <c r="AJ767" i="19"/>
  <c r="AJ768" i="19"/>
  <c r="AJ769" i="19"/>
  <c r="AJ770" i="19"/>
  <c r="AJ771" i="19"/>
  <c r="AJ772" i="19"/>
  <c r="AJ773" i="19"/>
  <c r="AJ774" i="19"/>
  <c r="AJ775" i="19"/>
  <c r="AJ776" i="19"/>
  <c r="AJ777" i="19"/>
  <c r="AJ778" i="19"/>
  <c r="AJ779" i="19"/>
  <c r="AJ780" i="19"/>
  <c r="AJ781" i="19"/>
  <c r="AJ782" i="19"/>
  <c r="AJ783" i="19"/>
  <c r="AJ784" i="19"/>
  <c r="AJ785" i="19"/>
  <c r="AJ786" i="19"/>
  <c r="AJ787" i="19"/>
  <c r="AJ788" i="19"/>
  <c r="AJ789" i="19"/>
  <c r="AJ790" i="19"/>
  <c r="AJ791" i="19"/>
  <c r="AJ792" i="19"/>
  <c r="AJ793" i="19"/>
  <c r="AJ794" i="19"/>
  <c r="AJ795" i="19"/>
  <c r="AJ796" i="19"/>
  <c r="AJ797" i="19"/>
  <c r="AJ798" i="19"/>
  <c r="AJ799" i="19"/>
  <c r="AJ800" i="19"/>
  <c r="AJ801" i="19"/>
  <c r="AJ802" i="19"/>
  <c r="AJ803" i="19"/>
  <c r="AJ804" i="19"/>
  <c r="AJ805" i="19"/>
  <c r="AJ806" i="19"/>
  <c r="AJ807" i="19"/>
  <c r="AJ808" i="19"/>
  <c r="AJ809" i="19"/>
  <c r="AJ810" i="19"/>
  <c r="AJ811" i="19"/>
  <c r="AJ812" i="19"/>
  <c r="AJ813" i="19"/>
  <c r="AJ814" i="19"/>
  <c r="AJ815" i="19"/>
  <c r="AJ816" i="19"/>
  <c r="AJ817" i="19"/>
  <c r="AJ818" i="19"/>
  <c r="AJ819" i="19"/>
  <c r="AJ820" i="19"/>
  <c r="AJ821" i="19"/>
  <c r="AJ822" i="19"/>
  <c r="AJ823" i="19"/>
  <c r="AJ824" i="19"/>
  <c r="AJ825" i="19"/>
  <c r="AJ826" i="19"/>
  <c r="AJ827" i="19"/>
  <c r="AJ828" i="19"/>
  <c r="AJ829" i="19"/>
  <c r="AJ830" i="19"/>
  <c r="AJ831" i="19"/>
  <c r="AJ832" i="19"/>
  <c r="AJ833" i="19"/>
  <c r="AJ834" i="19"/>
  <c r="AJ835" i="19"/>
  <c r="AJ836" i="19"/>
  <c r="AJ837" i="19"/>
  <c r="AJ838" i="19"/>
  <c r="AJ839" i="19"/>
  <c r="AJ840" i="19"/>
  <c r="AJ841" i="19"/>
  <c r="AJ842" i="19"/>
  <c r="AJ843" i="19"/>
  <c r="AJ844" i="19"/>
  <c r="AJ845" i="19"/>
  <c r="AJ846" i="19"/>
  <c r="AJ847" i="19"/>
  <c r="AJ848" i="19"/>
  <c r="AJ849" i="19"/>
  <c r="AJ850" i="19"/>
  <c r="AJ851" i="19"/>
  <c r="AJ852" i="19"/>
  <c r="AJ853" i="19"/>
  <c r="AJ854" i="19"/>
  <c r="AJ855" i="19"/>
  <c r="AJ856" i="19"/>
  <c r="AJ857" i="19"/>
  <c r="AJ858" i="19"/>
  <c r="AJ859" i="19"/>
  <c r="AJ860" i="19"/>
  <c r="AJ861" i="19"/>
  <c r="AJ862" i="19"/>
  <c r="AJ863" i="19"/>
  <c r="AJ864" i="19"/>
  <c r="AJ865" i="19"/>
  <c r="AJ866" i="19"/>
  <c r="AJ867" i="19"/>
  <c r="AJ868" i="19"/>
  <c r="AJ869" i="19"/>
  <c r="AJ870" i="19"/>
  <c r="AJ871" i="19"/>
  <c r="AJ872" i="19"/>
  <c r="AJ873" i="19"/>
  <c r="AJ874" i="19"/>
  <c r="AJ875" i="19"/>
  <c r="AJ876" i="19"/>
  <c r="AJ877" i="19"/>
  <c r="AJ878" i="19"/>
  <c r="AJ879" i="19"/>
  <c r="AJ880" i="19"/>
  <c r="AJ881" i="19"/>
  <c r="AJ882" i="19"/>
  <c r="AJ883" i="19"/>
  <c r="AJ884" i="19"/>
  <c r="AJ885" i="19"/>
  <c r="AJ886" i="19"/>
  <c r="AJ887" i="19"/>
  <c r="AJ888" i="19"/>
  <c r="AJ889" i="19"/>
  <c r="AJ890" i="19"/>
  <c r="AJ891" i="19"/>
  <c r="AJ892" i="19"/>
  <c r="AJ893" i="19"/>
  <c r="AJ894" i="19"/>
  <c r="AJ895" i="19"/>
  <c r="AJ896" i="19"/>
  <c r="AJ897" i="19"/>
  <c r="AJ898" i="19"/>
  <c r="AJ899" i="19"/>
  <c r="AJ900" i="19"/>
  <c r="AJ901" i="19"/>
  <c r="AJ902" i="19"/>
  <c r="AJ903" i="19"/>
  <c r="AJ904" i="19"/>
  <c r="AJ905" i="19"/>
  <c r="AJ906" i="19"/>
  <c r="AJ907" i="19"/>
  <c r="AJ908" i="19"/>
  <c r="AJ909" i="19"/>
  <c r="AJ910" i="19"/>
  <c r="AJ911" i="19"/>
  <c r="AJ912" i="19"/>
  <c r="AJ913" i="19"/>
  <c r="AJ914" i="19"/>
  <c r="AJ915" i="19"/>
  <c r="AJ916" i="19"/>
  <c r="AJ917" i="19"/>
  <c r="AJ918" i="19"/>
  <c r="AJ919" i="19"/>
  <c r="AJ920" i="19"/>
  <c r="AJ921" i="19"/>
  <c r="AJ922" i="19"/>
  <c r="AJ923" i="19"/>
  <c r="AJ924" i="19"/>
  <c r="AJ925" i="19"/>
  <c r="AJ926" i="19"/>
  <c r="AJ927" i="19"/>
  <c r="AJ928" i="19"/>
  <c r="AJ929" i="19"/>
  <c r="AJ930" i="19"/>
  <c r="AJ931" i="19"/>
  <c r="AJ932" i="19"/>
  <c r="AJ933" i="19"/>
  <c r="AJ934" i="19"/>
  <c r="AJ935" i="19"/>
  <c r="AJ936" i="19"/>
  <c r="AJ937" i="19"/>
  <c r="AJ938" i="19"/>
  <c r="AJ939" i="19"/>
  <c r="AJ940" i="19"/>
  <c r="AJ941" i="19"/>
  <c r="AJ942" i="19"/>
  <c r="AJ943" i="19"/>
  <c r="AJ944" i="19"/>
  <c r="AJ945" i="19"/>
  <c r="AJ946" i="19"/>
  <c r="AJ947" i="19"/>
  <c r="AJ948" i="19"/>
  <c r="AJ949" i="19"/>
  <c r="AJ950" i="19"/>
  <c r="AJ951" i="19"/>
  <c r="AJ952" i="19"/>
  <c r="AJ953" i="19"/>
  <c r="AJ954" i="19"/>
  <c r="AJ955" i="19"/>
  <c r="AJ956" i="19"/>
  <c r="AJ957" i="19"/>
  <c r="AJ958" i="19"/>
  <c r="AJ959" i="19"/>
  <c r="AJ960" i="19"/>
  <c r="AJ961" i="19"/>
  <c r="AJ962" i="19"/>
  <c r="AJ963" i="19"/>
  <c r="AJ964" i="19"/>
  <c r="AJ965" i="19"/>
  <c r="AJ966" i="19"/>
  <c r="AJ967" i="19"/>
  <c r="AJ968" i="19"/>
  <c r="AJ969" i="19"/>
  <c r="AJ970" i="19"/>
  <c r="AJ971" i="19"/>
  <c r="AJ972" i="19"/>
  <c r="AJ973" i="19"/>
  <c r="AJ974" i="19"/>
  <c r="AJ975" i="19"/>
  <c r="AJ976" i="19"/>
  <c r="AJ977" i="19"/>
  <c r="AJ978" i="19"/>
  <c r="AJ979" i="19"/>
  <c r="AJ980" i="19"/>
  <c r="AJ981" i="19"/>
  <c r="AJ982" i="19"/>
  <c r="AJ983" i="19"/>
  <c r="AJ984" i="19"/>
  <c r="AJ985" i="19"/>
  <c r="AJ986" i="19"/>
  <c r="AJ987" i="19"/>
  <c r="AJ988" i="19"/>
  <c r="AJ989" i="19"/>
  <c r="AJ990" i="19"/>
  <c r="AJ991" i="19"/>
  <c r="AJ992" i="19"/>
  <c r="AJ993" i="19"/>
  <c r="AJ994" i="19"/>
  <c r="AJ995" i="19"/>
  <c r="AJ996" i="19"/>
  <c r="AJ997" i="19"/>
  <c r="AJ998" i="19"/>
  <c r="AJ999" i="19"/>
  <c r="AJ1000" i="19"/>
  <c r="AJ1001" i="19"/>
  <c r="AJ1002" i="19"/>
  <c r="AJ1003" i="19"/>
  <c r="AJ1004" i="19"/>
  <c r="AJ1005" i="19"/>
  <c r="AJ1006" i="19"/>
  <c r="AJ1007" i="19"/>
  <c r="AJ1008" i="19"/>
  <c r="AJ1009" i="19"/>
  <c r="AJ1010" i="19"/>
  <c r="AJ1011" i="19"/>
  <c r="AJ1012" i="19"/>
  <c r="AJ1013" i="19"/>
  <c r="AJ1014" i="19"/>
  <c r="AJ1015" i="19"/>
  <c r="AJ1016" i="19"/>
  <c r="AJ1017" i="19"/>
  <c r="AJ1018" i="19"/>
  <c r="AJ1019" i="19"/>
  <c r="AJ1020" i="19"/>
  <c r="AJ1021" i="19"/>
  <c r="AJ1022" i="19"/>
  <c r="AJ1023" i="19"/>
  <c r="AJ1024" i="19"/>
  <c r="AJ1025" i="19"/>
  <c r="AJ1026" i="19"/>
  <c r="AJ1027" i="19"/>
  <c r="AJ1028" i="19"/>
  <c r="AJ1029" i="19"/>
  <c r="AJ1030" i="19"/>
  <c r="AJ1031" i="19"/>
  <c r="AJ1032" i="19"/>
  <c r="AJ1033" i="19"/>
  <c r="AJ1034" i="19"/>
  <c r="AJ1035" i="19"/>
  <c r="AJ1036" i="19"/>
  <c r="AJ1037" i="19"/>
  <c r="AJ1038" i="19"/>
  <c r="AJ1039" i="19"/>
  <c r="AJ1040" i="19"/>
  <c r="AJ1041" i="19"/>
  <c r="AJ1042" i="19"/>
  <c r="AJ1043" i="19"/>
  <c r="AJ1044" i="19"/>
  <c r="AJ1045" i="19"/>
  <c r="AJ1046" i="19"/>
  <c r="AJ1047" i="19"/>
  <c r="AJ1048" i="19"/>
  <c r="AJ1049" i="19"/>
  <c r="AJ1050" i="19"/>
  <c r="AJ1051" i="19"/>
  <c r="AJ1052" i="19"/>
  <c r="AJ1053" i="19"/>
  <c r="AJ1054" i="19"/>
  <c r="AJ1055" i="19"/>
  <c r="AJ1056" i="19"/>
  <c r="AJ1057" i="19"/>
  <c r="AJ1058" i="19"/>
  <c r="AJ1059" i="19"/>
  <c r="AJ1060" i="19"/>
  <c r="AJ1061" i="19"/>
  <c r="AJ1062" i="19"/>
  <c r="AJ1063" i="19"/>
  <c r="AJ1064" i="19"/>
  <c r="AJ1065" i="19"/>
  <c r="AJ1066" i="19"/>
  <c r="AJ1067" i="19"/>
  <c r="AJ1068" i="19"/>
  <c r="AJ1069" i="19"/>
  <c r="AJ1070" i="19"/>
  <c r="AJ1071" i="19"/>
  <c r="AJ1072" i="19"/>
  <c r="AJ1073" i="19"/>
  <c r="AJ1074" i="19"/>
  <c r="AJ1075" i="19"/>
  <c r="AJ1076" i="19"/>
  <c r="AJ1077" i="19"/>
  <c r="AJ1078" i="19"/>
  <c r="AJ1079" i="19"/>
  <c r="AJ1080" i="19"/>
  <c r="AJ1081" i="19"/>
  <c r="AJ1082" i="19"/>
  <c r="AJ1083" i="19"/>
  <c r="AJ1084" i="19"/>
  <c r="AJ1085" i="19"/>
  <c r="AJ1086" i="19"/>
  <c r="AJ1087" i="19"/>
  <c r="AJ1088" i="19"/>
  <c r="AJ1089" i="19"/>
  <c r="AJ1090" i="19"/>
  <c r="AJ1091" i="19"/>
  <c r="AJ1092" i="19"/>
  <c r="AJ1093" i="19"/>
  <c r="AJ1094" i="19"/>
  <c r="AJ1095" i="19"/>
  <c r="AJ1096" i="19"/>
  <c r="AJ1097" i="19"/>
  <c r="AJ1098" i="19"/>
  <c r="AJ1099" i="19"/>
  <c r="AJ1100" i="19"/>
  <c r="AJ1101" i="19"/>
  <c r="AJ1102" i="19"/>
  <c r="AJ1103" i="19"/>
  <c r="AJ1104" i="19"/>
  <c r="AJ1105" i="19"/>
  <c r="AJ1106" i="19"/>
  <c r="AJ1107" i="19"/>
  <c r="AJ1108" i="19"/>
  <c r="AJ1109" i="19"/>
  <c r="AJ1110" i="19"/>
  <c r="AJ1111" i="19"/>
  <c r="AJ1112" i="19"/>
  <c r="AJ1113" i="19"/>
  <c r="AJ1114" i="19"/>
  <c r="AJ1115" i="19"/>
  <c r="AJ1116" i="19"/>
  <c r="AJ1117" i="19"/>
  <c r="AJ1118" i="19"/>
  <c r="AJ1119" i="19"/>
  <c r="AJ1120" i="19"/>
  <c r="AJ1121" i="19"/>
  <c r="AJ1122" i="19"/>
  <c r="AJ1123" i="19"/>
  <c r="AJ1124" i="19"/>
  <c r="AJ1125" i="19"/>
  <c r="AJ1126" i="19"/>
  <c r="AJ1127" i="19"/>
  <c r="AJ1128" i="19"/>
  <c r="AJ1129" i="19"/>
  <c r="AJ1130" i="19"/>
  <c r="AJ1131" i="19"/>
  <c r="AJ1132" i="19"/>
  <c r="AJ1133" i="19"/>
  <c r="AJ1134" i="19"/>
  <c r="AJ1135" i="19"/>
  <c r="AJ1136" i="19"/>
  <c r="AJ1137" i="19"/>
  <c r="AJ1138" i="19"/>
  <c r="AJ1139" i="19"/>
  <c r="AJ1140" i="19"/>
  <c r="AJ1141" i="19"/>
  <c r="AJ1142" i="19"/>
  <c r="AJ1143" i="19"/>
  <c r="AJ1144" i="19"/>
  <c r="AJ1145" i="19"/>
  <c r="AJ1146" i="19"/>
  <c r="AJ1147" i="19"/>
  <c r="AJ1148" i="19"/>
  <c r="AJ1149" i="19"/>
  <c r="AJ1150" i="19"/>
  <c r="AJ1151" i="19"/>
  <c r="AJ1152" i="19"/>
  <c r="AJ1153" i="19"/>
  <c r="AJ1154" i="19"/>
  <c r="AJ1155" i="19"/>
  <c r="AJ1156" i="19"/>
  <c r="AJ1157" i="19"/>
  <c r="AJ1158" i="19"/>
  <c r="AJ1159" i="19"/>
  <c r="AJ1160" i="19"/>
  <c r="AJ1161" i="19"/>
  <c r="AJ1162" i="19"/>
  <c r="AJ1163" i="19"/>
  <c r="AJ1164" i="19"/>
  <c r="AJ1165" i="19"/>
  <c r="AJ1166" i="19"/>
  <c r="AJ1167" i="19"/>
  <c r="AJ1168" i="19"/>
  <c r="AJ1169" i="19"/>
  <c r="AJ1170" i="19"/>
  <c r="AJ1171" i="19"/>
  <c r="AJ1172" i="19"/>
  <c r="AJ1173" i="19"/>
  <c r="AJ1174" i="19"/>
  <c r="AJ1175" i="19"/>
  <c r="AJ1176" i="19"/>
  <c r="AJ1177" i="19"/>
  <c r="AJ1178" i="19"/>
  <c r="AJ1179" i="19"/>
  <c r="AJ1180" i="19"/>
  <c r="AJ1181" i="19"/>
  <c r="AJ1182" i="19"/>
  <c r="AJ1183" i="19"/>
  <c r="AJ1184" i="19"/>
  <c r="AJ1185" i="19"/>
  <c r="AJ1186" i="19"/>
  <c r="AJ1187" i="19"/>
  <c r="AJ1188" i="19"/>
  <c r="AJ1189" i="19"/>
  <c r="AJ1190" i="19"/>
  <c r="AJ1191" i="19"/>
  <c r="AJ1192" i="19"/>
  <c r="AJ1193" i="19"/>
  <c r="AJ1194" i="19"/>
  <c r="AJ1195" i="19"/>
  <c r="AJ1196" i="19"/>
  <c r="AJ1197" i="19"/>
  <c r="AJ1198" i="19"/>
  <c r="AJ1199" i="19"/>
  <c r="AJ1200" i="19"/>
  <c r="AJ1201" i="19"/>
  <c r="AJ1202" i="19"/>
  <c r="AJ1203" i="19"/>
  <c r="AJ1204" i="19"/>
  <c r="AJ1205" i="19"/>
  <c r="AJ1206" i="19"/>
  <c r="AJ1207" i="19"/>
  <c r="AJ1208" i="19"/>
  <c r="AJ1209" i="19"/>
  <c r="AJ1210" i="19"/>
  <c r="AJ1211" i="19"/>
  <c r="AJ1212" i="19"/>
  <c r="AJ1213" i="19"/>
  <c r="AJ1214" i="19"/>
  <c r="AJ1215" i="19"/>
  <c r="AJ1216" i="19"/>
  <c r="AJ1217" i="19"/>
  <c r="AJ1218" i="19"/>
  <c r="AJ1219" i="19"/>
  <c r="AJ1220" i="19"/>
  <c r="AJ1221" i="19"/>
  <c r="AJ1222" i="19"/>
  <c r="AJ1223" i="19"/>
  <c r="AJ1224" i="19"/>
  <c r="AJ1225" i="19"/>
  <c r="AJ1226" i="19"/>
  <c r="AJ1227" i="19"/>
  <c r="AJ1228" i="19"/>
  <c r="AJ1229" i="19"/>
  <c r="AJ1230" i="19"/>
  <c r="AJ1231" i="19"/>
  <c r="AJ1232" i="19"/>
  <c r="AJ1233" i="19"/>
  <c r="AJ1234" i="19"/>
  <c r="AJ1235" i="19"/>
  <c r="AJ1236" i="19"/>
  <c r="AJ1237" i="19"/>
  <c r="AJ1238" i="19"/>
  <c r="AJ1239" i="19"/>
  <c r="AJ1240" i="19"/>
  <c r="AJ1241" i="19"/>
  <c r="AJ1242" i="19"/>
  <c r="AJ1243" i="19"/>
  <c r="AJ1244" i="19"/>
  <c r="AJ1245" i="19"/>
  <c r="AJ1246" i="19"/>
  <c r="AJ1247" i="19"/>
  <c r="AJ1248" i="19"/>
  <c r="AJ1249" i="19"/>
  <c r="AJ1250" i="19"/>
  <c r="AJ1251" i="19"/>
  <c r="AJ1252" i="19"/>
  <c r="AJ1253" i="19"/>
  <c r="AJ1254" i="19"/>
  <c r="AJ1255" i="19"/>
  <c r="AJ1256" i="19"/>
  <c r="AJ1257" i="19"/>
  <c r="AJ1258" i="19"/>
  <c r="AJ1259" i="19"/>
  <c r="AJ1260" i="19"/>
  <c r="AJ1261" i="19"/>
  <c r="AJ1262" i="19"/>
  <c r="AJ1263" i="19"/>
  <c r="AJ1264" i="19"/>
  <c r="AJ1265" i="19"/>
  <c r="AJ1266" i="19"/>
  <c r="AJ1267" i="19"/>
  <c r="AJ1268" i="19"/>
  <c r="AJ1269" i="19"/>
  <c r="AJ1270" i="19"/>
  <c r="AJ1271" i="19"/>
  <c r="AJ1272" i="19"/>
  <c r="AJ1273" i="19"/>
  <c r="AJ1274" i="19"/>
  <c r="AJ1275" i="19"/>
  <c r="AJ1276" i="19"/>
  <c r="AJ1277" i="19"/>
  <c r="AJ1278" i="19"/>
  <c r="AJ1279" i="19"/>
  <c r="AJ1280" i="19"/>
  <c r="AJ1281" i="19"/>
  <c r="AJ1282" i="19"/>
  <c r="AJ1283" i="19"/>
  <c r="AJ1284" i="19"/>
  <c r="AJ1285" i="19"/>
  <c r="AJ1286" i="19"/>
  <c r="AJ1287" i="19"/>
  <c r="AJ1288" i="19"/>
  <c r="AJ1289" i="19"/>
  <c r="AJ1290" i="19"/>
  <c r="AJ1291" i="19"/>
  <c r="AJ1292" i="19"/>
  <c r="AJ1293" i="19"/>
  <c r="AJ1294" i="19"/>
  <c r="AJ1295" i="19"/>
  <c r="AJ1296" i="19"/>
  <c r="AJ1297" i="19"/>
  <c r="AJ1298" i="19"/>
  <c r="AJ1299" i="19"/>
  <c r="AJ1300" i="19"/>
  <c r="AJ1301" i="19"/>
  <c r="AJ1302" i="19"/>
  <c r="AJ1303" i="19"/>
  <c r="AJ1304" i="19"/>
  <c r="AJ1305" i="19"/>
  <c r="AJ1306" i="19"/>
  <c r="AJ1307" i="19"/>
  <c r="AJ1308" i="19"/>
  <c r="AJ1309" i="19"/>
  <c r="AJ1310" i="19"/>
  <c r="AJ1311" i="19"/>
  <c r="AJ1312" i="19"/>
  <c r="AJ1313" i="19"/>
  <c r="AJ1314" i="19"/>
  <c r="AJ1315" i="19"/>
  <c r="AJ1316" i="19"/>
  <c r="AJ1317" i="19"/>
  <c r="AJ1318" i="19"/>
  <c r="AJ1319" i="19"/>
  <c r="AJ1320" i="19"/>
  <c r="AJ1321" i="19"/>
  <c r="AJ1322" i="19"/>
  <c r="AJ1323" i="19"/>
  <c r="AJ1324" i="19"/>
  <c r="AJ1325" i="19"/>
  <c r="AJ1326" i="19"/>
  <c r="AJ1327" i="19"/>
  <c r="AJ1328" i="19"/>
  <c r="AJ1329" i="19"/>
  <c r="AJ1330" i="19"/>
  <c r="AJ1331" i="19"/>
  <c r="AJ1332" i="19"/>
  <c r="AJ1333" i="19"/>
  <c r="AJ1334" i="19"/>
  <c r="AJ1335" i="19"/>
  <c r="AJ1336" i="19"/>
  <c r="AJ1337" i="19"/>
  <c r="AJ1338" i="19"/>
  <c r="AJ1339" i="19"/>
  <c r="AJ1340" i="19"/>
  <c r="AJ1341" i="19"/>
  <c r="AJ1342" i="19"/>
  <c r="AJ1343" i="19"/>
  <c r="AJ1344" i="19"/>
  <c r="AJ1345" i="19"/>
  <c r="AJ1346" i="19"/>
  <c r="AJ1347" i="19"/>
  <c r="AJ1348" i="19"/>
  <c r="AJ1349" i="19"/>
  <c r="AJ1350" i="19"/>
  <c r="AJ1351" i="19"/>
  <c r="AJ1352" i="19"/>
  <c r="AJ1353" i="19"/>
  <c r="AJ1354" i="19"/>
  <c r="AJ1355" i="19"/>
  <c r="AJ1356" i="19"/>
  <c r="AJ1357" i="19"/>
  <c r="AJ1358" i="19"/>
  <c r="AJ1359" i="19"/>
  <c r="AJ1360" i="19"/>
  <c r="AJ1361" i="19"/>
  <c r="AJ1362" i="19"/>
  <c r="AJ1363" i="19"/>
  <c r="AJ1364" i="19"/>
  <c r="AJ1365" i="19"/>
  <c r="AJ1366" i="19"/>
  <c r="AJ1367" i="19"/>
  <c r="AJ1368" i="19"/>
  <c r="AJ1369" i="19"/>
  <c r="AJ1370" i="19"/>
  <c r="AJ1371" i="19"/>
  <c r="AJ1372" i="19"/>
  <c r="AJ1373" i="19"/>
  <c r="AJ1374" i="19"/>
  <c r="AJ1375" i="19"/>
  <c r="AJ1376" i="19"/>
  <c r="AJ1377" i="19"/>
  <c r="AJ1378" i="19"/>
  <c r="AJ1379" i="19"/>
  <c r="AJ1380" i="19"/>
  <c r="AJ1381" i="19"/>
  <c r="AJ1382" i="19"/>
  <c r="AJ1383" i="19"/>
  <c r="AJ1384" i="19"/>
  <c r="AJ1385" i="19"/>
  <c r="AJ1386" i="19"/>
  <c r="AJ1387" i="19"/>
  <c r="AJ1388" i="19"/>
  <c r="AJ1389" i="19"/>
  <c r="AJ1390" i="19"/>
  <c r="AJ1391" i="19"/>
  <c r="AJ1392" i="19"/>
  <c r="AJ1393" i="19"/>
  <c r="AJ1394" i="19"/>
  <c r="AJ1395" i="19"/>
  <c r="AJ1396" i="19"/>
  <c r="AJ1397" i="19"/>
  <c r="AJ1398" i="19"/>
  <c r="AJ1399" i="19"/>
  <c r="AJ1400" i="19"/>
  <c r="AJ1401" i="19"/>
  <c r="AJ1402" i="19"/>
  <c r="AJ1403" i="19"/>
  <c r="AJ1404" i="19"/>
  <c r="AJ1405" i="19"/>
  <c r="AJ1406" i="19"/>
  <c r="AJ1407" i="19"/>
  <c r="AJ1408" i="19"/>
  <c r="AJ1409" i="19"/>
  <c r="AJ1410" i="19"/>
  <c r="AJ1411" i="19"/>
  <c r="AJ1412" i="19"/>
  <c r="AJ1413" i="19"/>
  <c r="AJ1414" i="19"/>
  <c r="AJ1415" i="19"/>
  <c r="AJ1416" i="19"/>
  <c r="AJ1417" i="19"/>
  <c r="AJ1418" i="19"/>
  <c r="AJ1419" i="19"/>
  <c r="AJ1420" i="19"/>
  <c r="AJ1421" i="19"/>
  <c r="AJ1422" i="19"/>
  <c r="AJ1423" i="19"/>
  <c r="AJ1424" i="19"/>
  <c r="AJ1425" i="19"/>
  <c r="AJ1426" i="19"/>
  <c r="AJ1427" i="19"/>
  <c r="AJ1428" i="19"/>
  <c r="AJ1429" i="19"/>
  <c r="AJ1430" i="19"/>
  <c r="AJ1431" i="19"/>
  <c r="AJ1432" i="19"/>
  <c r="AJ1433" i="19"/>
  <c r="AJ1434" i="19"/>
  <c r="AJ1435" i="19"/>
  <c r="AJ1436" i="19"/>
  <c r="AJ1437" i="19"/>
  <c r="AJ1438" i="19"/>
  <c r="AJ1439" i="19"/>
  <c r="AJ1440" i="19"/>
  <c r="AJ1441" i="19"/>
  <c r="AJ1442" i="19"/>
  <c r="AJ1443" i="19"/>
  <c r="AJ1444" i="19"/>
  <c r="AJ1445" i="19"/>
  <c r="AJ1446" i="19"/>
  <c r="AJ1447" i="19"/>
  <c r="AJ1448" i="19"/>
  <c r="AJ1449" i="19"/>
  <c r="AJ1450" i="19"/>
  <c r="AJ1451" i="19"/>
  <c r="AJ1452" i="19"/>
  <c r="AJ1453" i="19"/>
  <c r="AJ1454" i="19"/>
  <c r="AJ1455" i="19"/>
  <c r="AJ1456" i="19"/>
  <c r="AJ1457" i="19"/>
  <c r="AJ1458" i="19"/>
  <c r="AJ1459" i="19"/>
  <c r="AJ1460" i="19"/>
  <c r="AJ1461" i="19"/>
  <c r="AJ1462" i="19"/>
  <c r="AJ1463" i="19"/>
  <c r="AJ1464" i="19"/>
  <c r="AJ1465" i="19"/>
  <c r="AJ1466" i="19"/>
  <c r="AJ1467" i="19"/>
  <c r="AJ1468" i="19"/>
  <c r="AJ1469" i="19"/>
  <c r="AJ1470" i="19"/>
  <c r="AJ1471" i="19"/>
  <c r="AJ1472" i="19"/>
  <c r="AJ1473" i="19"/>
  <c r="AJ1474" i="19"/>
  <c r="AJ1475" i="19"/>
  <c r="AJ1476" i="19"/>
  <c r="AJ1477" i="19"/>
  <c r="AJ1478" i="19"/>
  <c r="AJ1479" i="19"/>
  <c r="AJ1480" i="19"/>
  <c r="AJ1481" i="19"/>
  <c r="AJ1482" i="19"/>
  <c r="AJ1483" i="19"/>
  <c r="AJ1484" i="19"/>
  <c r="AJ1485" i="19"/>
  <c r="AJ1486" i="19"/>
  <c r="AJ1487" i="19"/>
  <c r="AJ1488" i="19"/>
  <c r="AJ1489" i="19"/>
  <c r="AJ1490" i="19"/>
  <c r="AJ1491" i="19"/>
  <c r="AJ1492" i="19"/>
  <c r="AJ1493" i="19"/>
  <c r="AJ1494" i="19"/>
  <c r="AJ1495" i="19"/>
  <c r="AJ1496" i="19"/>
  <c r="AJ1497" i="19"/>
  <c r="AJ1498" i="19"/>
  <c r="AJ1499" i="19"/>
  <c r="AJ1500" i="19"/>
  <c r="AJ1501" i="19"/>
  <c r="AJ1502" i="19"/>
  <c r="AJ1503" i="19"/>
  <c r="AJ1504" i="19"/>
  <c r="AJ1505" i="19"/>
  <c r="AJ1506" i="19"/>
  <c r="AJ1507" i="19"/>
  <c r="AJ1508" i="19"/>
  <c r="AJ1509" i="19"/>
  <c r="AJ1510" i="19"/>
  <c r="AJ1511" i="19"/>
  <c r="AJ1512" i="19"/>
  <c r="AJ1513" i="19"/>
  <c r="AJ1514" i="19"/>
  <c r="AJ1515" i="19"/>
  <c r="AJ1516" i="19"/>
  <c r="AJ1517" i="19"/>
  <c r="AJ1518" i="19"/>
  <c r="AJ1519" i="19"/>
  <c r="AJ1520" i="19"/>
  <c r="AJ1521" i="19"/>
  <c r="AJ1522" i="19"/>
  <c r="AJ1523" i="19"/>
  <c r="AJ1524" i="19"/>
  <c r="AJ1525" i="19"/>
  <c r="AJ1526" i="19"/>
  <c r="AJ1527" i="19"/>
  <c r="AJ1528" i="19"/>
  <c r="AJ1529" i="19"/>
  <c r="AJ1530" i="19"/>
  <c r="AJ1531" i="19"/>
  <c r="AJ1532" i="19"/>
  <c r="AJ1533" i="19"/>
  <c r="AJ1534" i="19"/>
  <c r="AJ1535" i="19"/>
  <c r="AJ1536" i="19"/>
  <c r="AJ1537" i="19"/>
  <c r="AJ1538" i="19"/>
  <c r="AJ1539" i="19"/>
  <c r="AJ1540" i="19"/>
  <c r="AJ1541" i="19"/>
  <c r="AJ1542" i="19"/>
  <c r="AJ1543" i="19"/>
  <c r="AJ1544" i="19"/>
  <c r="AJ1545" i="19"/>
  <c r="AJ1546" i="19"/>
  <c r="AJ1547" i="19"/>
  <c r="AJ1548" i="19"/>
  <c r="AJ1549" i="19"/>
  <c r="AJ1550" i="19"/>
  <c r="AJ1551" i="19"/>
  <c r="AJ1552" i="19"/>
  <c r="AJ1553" i="19"/>
  <c r="AJ1554" i="19"/>
  <c r="AJ1555" i="19"/>
  <c r="AJ1556" i="19"/>
  <c r="AJ1557" i="19"/>
  <c r="AJ1558" i="19"/>
  <c r="AJ1559" i="19"/>
  <c r="AJ1560" i="19"/>
  <c r="AJ1561" i="19"/>
  <c r="AJ1562" i="19"/>
  <c r="AJ1563" i="19"/>
  <c r="AJ1564" i="19"/>
  <c r="AJ1565" i="19"/>
  <c r="AJ1566" i="19"/>
  <c r="AJ1567" i="19"/>
  <c r="AJ1568" i="19"/>
  <c r="AJ1569" i="19"/>
  <c r="AJ1570" i="19"/>
  <c r="AJ1571" i="19"/>
  <c r="AJ1572" i="19"/>
  <c r="AJ1573" i="19"/>
  <c r="AJ1574" i="19"/>
  <c r="AJ1575" i="19"/>
  <c r="AJ1576" i="19"/>
  <c r="AJ1577" i="19"/>
  <c r="AJ1578" i="19"/>
  <c r="AJ1579" i="19"/>
  <c r="AJ1580" i="19"/>
  <c r="AJ1581" i="19"/>
  <c r="AJ1582" i="19"/>
  <c r="AJ1583" i="19"/>
  <c r="AJ1584" i="19"/>
  <c r="AJ1585" i="19"/>
  <c r="AJ1586" i="19"/>
  <c r="AJ1587" i="19"/>
  <c r="AJ1588" i="19"/>
  <c r="AJ1589" i="19"/>
  <c r="AJ1590" i="19"/>
  <c r="AJ1591" i="19"/>
  <c r="AJ1592" i="19"/>
  <c r="AJ1593" i="19"/>
  <c r="AJ1594" i="19"/>
  <c r="AJ1595" i="19"/>
  <c r="AJ1596" i="19"/>
  <c r="AJ1597" i="19"/>
  <c r="AJ1598" i="19"/>
  <c r="AJ1599" i="19"/>
  <c r="AJ1600" i="19"/>
  <c r="AJ1601" i="19"/>
  <c r="AJ1602" i="19"/>
  <c r="AJ1603" i="19"/>
  <c r="AJ1604" i="19"/>
  <c r="AJ1605" i="19"/>
  <c r="AJ1606" i="19"/>
  <c r="AJ1607" i="19"/>
  <c r="AJ1608" i="19"/>
  <c r="AJ1609" i="19"/>
  <c r="AJ1610" i="19"/>
  <c r="AJ1611" i="19"/>
  <c r="AJ1612" i="19"/>
  <c r="AJ1613" i="19"/>
  <c r="AJ1614" i="19"/>
  <c r="AJ1615" i="19"/>
  <c r="AJ1616" i="19"/>
  <c r="AJ1617" i="19"/>
  <c r="AJ1618" i="19"/>
  <c r="AJ1619" i="19"/>
  <c r="AJ1620" i="19"/>
  <c r="AJ1621" i="19"/>
  <c r="AJ1622" i="19"/>
  <c r="AJ1623" i="19"/>
  <c r="AJ1624" i="19"/>
  <c r="AJ1625" i="19"/>
  <c r="AJ1626" i="19"/>
  <c r="AJ1627" i="19"/>
  <c r="AJ1628" i="19"/>
  <c r="AJ1629" i="19"/>
  <c r="AJ1630" i="19"/>
  <c r="AJ1631" i="19"/>
  <c r="AJ1632" i="19"/>
  <c r="AJ1633" i="19"/>
  <c r="AJ1634" i="19"/>
  <c r="AJ1635" i="19"/>
  <c r="AJ1636" i="19"/>
  <c r="AJ1637" i="19"/>
  <c r="AJ1638" i="19"/>
  <c r="AJ1639" i="19"/>
  <c r="AJ1640" i="19"/>
  <c r="AJ1641" i="19"/>
  <c r="AJ1642" i="19"/>
  <c r="AJ1643" i="19"/>
  <c r="AJ1644" i="19"/>
  <c r="AJ1645" i="19"/>
  <c r="AJ1646" i="19"/>
  <c r="AJ1647" i="19"/>
  <c r="AJ1648" i="19"/>
  <c r="AJ1649" i="19"/>
  <c r="AJ1650" i="19"/>
  <c r="AJ1651" i="19"/>
  <c r="AJ1652" i="19"/>
  <c r="AJ1653" i="19"/>
  <c r="AJ1654" i="19"/>
  <c r="AJ1655" i="19"/>
  <c r="AJ1656" i="19"/>
  <c r="AJ1657" i="19"/>
  <c r="AJ1658" i="19"/>
  <c r="AJ1659" i="19"/>
  <c r="AJ1660" i="19"/>
  <c r="AJ1661" i="19"/>
  <c r="AJ1662" i="19"/>
  <c r="AJ1663" i="19"/>
  <c r="AJ1664" i="19"/>
  <c r="AJ1665" i="19"/>
  <c r="AJ1666" i="19"/>
  <c r="AJ1667" i="19"/>
  <c r="AJ1668" i="19"/>
  <c r="AJ1669" i="19"/>
  <c r="AJ1670" i="19"/>
  <c r="AJ1671" i="19"/>
  <c r="AJ1672" i="19"/>
  <c r="AJ1673" i="19"/>
  <c r="AJ1674" i="19"/>
  <c r="AJ1675" i="19"/>
  <c r="AJ1676" i="19"/>
  <c r="AJ1677" i="19"/>
  <c r="AJ1678" i="19"/>
  <c r="AJ1679" i="19"/>
  <c r="AJ1680" i="19"/>
  <c r="AJ1681" i="19"/>
  <c r="AJ1682" i="19"/>
  <c r="AJ1683" i="19"/>
  <c r="AJ1684" i="19"/>
  <c r="AJ1685" i="19"/>
  <c r="AJ1686" i="19"/>
  <c r="AJ1687" i="19"/>
  <c r="AJ1688" i="19"/>
  <c r="AJ1689" i="19"/>
  <c r="AJ1690" i="19"/>
  <c r="AJ1691" i="19"/>
  <c r="AJ1692" i="19"/>
  <c r="AJ1693" i="19"/>
  <c r="AJ1694" i="19"/>
  <c r="AJ1695" i="19"/>
  <c r="AJ1696" i="19"/>
  <c r="AJ1697" i="19"/>
  <c r="AJ1698" i="19"/>
  <c r="AJ1699" i="19"/>
  <c r="AJ1700" i="19"/>
  <c r="AJ1701" i="19"/>
  <c r="AJ1702" i="19"/>
  <c r="AJ1703" i="19"/>
  <c r="AJ1704" i="19"/>
  <c r="AJ1705" i="19"/>
  <c r="AJ1706" i="19"/>
  <c r="AJ1707" i="19"/>
  <c r="AJ1708" i="19"/>
  <c r="AJ1709" i="19"/>
  <c r="AJ1710" i="19"/>
  <c r="AJ1711" i="19"/>
  <c r="AJ1712" i="19"/>
  <c r="AJ1713" i="19"/>
  <c r="AJ1714" i="19"/>
  <c r="AJ1715" i="19"/>
  <c r="AJ1716" i="19"/>
  <c r="AJ1717" i="19"/>
  <c r="AJ1718" i="19"/>
  <c r="AJ1719" i="19"/>
  <c r="AJ1720" i="19"/>
  <c r="AJ1721" i="19"/>
  <c r="AJ1722" i="19"/>
  <c r="AJ1723" i="19"/>
  <c r="AJ1724" i="19"/>
  <c r="AJ1725" i="19"/>
  <c r="AJ1726" i="19"/>
  <c r="AJ1727" i="19"/>
  <c r="AJ1728" i="19"/>
  <c r="AJ1729" i="19"/>
  <c r="AJ1730" i="19"/>
  <c r="AJ1731" i="19"/>
  <c r="AJ1732" i="19"/>
  <c r="AJ1733" i="19"/>
  <c r="AJ1734" i="19"/>
  <c r="AJ1735" i="19"/>
  <c r="AJ1736" i="19"/>
  <c r="AJ1737" i="19"/>
  <c r="AJ1738" i="19"/>
  <c r="AJ1739" i="19"/>
  <c r="AJ1740" i="19"/>
  <c r="AJ1741" i="19"/>
  <c r="AJ1742" i="19"/>
  <c r="AJ1743" i="19"/>
  <c r="AJ1744" i="19"/>
  <c r="AJ1745" i="19"/>
  <c r="AJ1746" i="19"/>
  <c r="AJ1747" i="19"/>
  <c r="AJ1748" i="19"/>
  <c r="AJ1749" i="19"/>
  <c r="AJ1750" i="19"/>
  <c r="AJ1751" i="19"/>
  <c r="AJ1752" i="19"/>
  <c r="AJ1753" i="19"/>
  <c r="AJ1754" i="19"/>
  <c r="AJ1755" i="19"/>
  <c r="AJ1756" i="19"/>
  <c r="AJ1757" i="19"/>
  <c r="AJ1758" i="19"/>
  <c r="AJ1759" i="19"/>
  <c r="AJ1760" i="19"/>
  <c r="AJ1761" i="19"/>
  <c r="AJ1762" i="19"/>
  <c r="AJ1763" i="19"/>
  <c r="AJ1764" i="19"/>
  <c r="AJ1765" i="19"/>
  <c r="AJ1766" i="19"/>
  <c r="AJ1767" i="19"/>
  <c r="AJ1768" i="19"/>
  <c r="AJ1769" i="19"/>
  <c r="AJ1770" i="19"/>
  <c r="AJ1771" i="19"/>
  <c r="AJ1772" i="19"/>
  <c r="AJ1773" i="19"/>
  <c r="AJ1774" i="19"/>
  <c r="AJ1775" i="19"/>
  <c r="AJ1776" i="19"/>
  <c r="AJ1777" i="19"/>
  <c r="AJ1778" i="19"/>
  <c r="AJ1779" i="19"/>
  <c r="AJ1780" i="19"/>
  <c r="AJ1781" i="19"/>
  <c r="AJ1782" i="19"/>
  <c r="AJ1783" i="19"/>
  <c r="AJ1784" i="19"/>
  <c r="AJ1785" i="19"/>
  <c r="AJ1786" i="19"/>
  <c r="AJ1787" i="19"/>
  <c r="AJ1788" i="19"/>
  <c r="AJ1789" i="19"/>
  <c r="AJ1790" i="19"/>
  <c r="AJ1791" i="19"/>
  <c r="AJ1792" i="19"/>
  <c r="AJ1793" i="19"/>
  <c r="AJ1794" i="19"/>
  <c r="AJ1795" i="19"/>
  <c r="AJ1796" i="19"/>
  <c r="AJ1797" i="19"/>
  <c r="AJ1798" i="19"/>
  <c r="AJ1799" i="19"/>
  <c r="AJ1800" i="19"/>
  <c r="AJ1801" i="19"/>
  <c r="AJ1802" i="19"/>
  <c r="AJ1803" i="19"/>
  <c r="AJ1804" i="19"/>
  <c r="AJ1805" i="19"/>
  <c r="AJ1806" i="19"/>
  <c r="AJ1807" i="19"/>
  <c r="AJ1808" i="19"/>
  <c r="AJ1809" i="19"/>
  <c r="AJ1810" i="19"/>
  <c r="AJ1811" i="19"/>
  <c r="AJ1812" i="19"/>
  <c r="AJ1813" i="19"/>
  <c r="AJ1814" i="19"/>
  <c r="AJ1815" i="19"/>
  <c r="AJ1816" i="19"/>
  <c r="AJ1817" i="19"/>
  <c r="AJ1818" i="19"/>
  <c r="AJ1819" i="19"/>
  <c r="AJ1820" i="19"/>
  <c r="AJ1821" i="19"/>
  <c r="AJ1822" i="19"/>
  <c r="AJ1823" i="19"/>
  <c r="AJ1824" i="19"/>
  <c r="AJ1825" i="19"/>
  <c r="AJ1826" i="19"/>
  <c r="AJ1827" i="19"/>
  <c r="AJ1828" i="19"/>
  <c r="AJ1829" i="19"/>
  <c r="AJ1830" i="19"/>
  <c r="AJ1831" i="19"/>
  <c r="AJ1832" i="19"/>
  <c r="AJ1833" i="19"/>
  <c r="AJ1834" i="19"/>
  <c r="AJ1835" i="19"/>
  <c r="AJ1836" i="19"/>
  <c r="AJ1837" i="19"/>
  <c r="AJ1838" i="19"/>
  <c r="AJ1839" i="19"/>
  <c r="AJ1840" i="19"/>
  <c r="AJ1841" i="19"/>
  <c r="AJ1842" i="19"/>
  <c r="AJ1843" i="19"/>
  <c r="AJ1844" i="19"/>
  <c r="AJ1845" i="19"/>
  <c r="AJ1846" i="19"/>
  <c r="AJ1847" i="19"/>
  <c r="AJ1848" i="19"/>
  <c r="AJ1849" i="19"/>
  <c r="AJ1850" i="19"/>
  <c r="AJ1851" i="19"/>
  <c r="AJ1852" i="19"/>
  <c r="AJ1853" i="19"/>
  <c r="AJ1854" i="19"/>
  <c r="AJ1855" i="19"/>
  <c r="AJ1856" i="19"/>
  <c r="AJ1857" i="19"/>
  <c r="AJ1858" i="19"/>
  <c r="AJ1859" i="19"/>
  <c r="AJ1860" i="19"/>
  <c r="AJ1861" i="19"/>
  <c r="AJ1862" i="19"/>
  <c r="AJ1863" i="19"/>
  <c r="AJ1864" i="19"/>
  <c r="AJ1865" i="19"/>
  <c r="AJ1866" i="19"/>
  <c r="AJ1867" i="19"/>
  <c r="AJ1868" i="19"/>
  <c r="AJ1869" i="19"/>
  <c r="AJ1870" i="19"/>
  <c r="AJ1871" i="19"/>
  <c r="AJ1872" i="19"/>
  <c r="AJ1873" i="19"/>
  <c r="AJ1874" i="19"/>
  <c r="AJ1875" i="19"/>
  <c r="AJ1876" i="19"/>
  <c r="AJ1877" i="19"/>
  <c r="AJ1878" i="19"/>
  <c r="AJ1879" i="19"/>
  <c r="AJ1880" i="19"/>
  <c r="AJ1881" i="19"/>
  <c r="AJ1882" i="19"/>
  <c r="AJ1883" i="19"/>
  <c r="AJ1884" i="19"/>
  <c r="AJ1885" i="19"/>
  <c r="AJ1886" i="19"/>
  <c r="AJ1887" i="19"/>
  <c r="AJ1888" i="19"/>
  <c r="AJ1889" i="19"/>
  <c r="AJ1890" i="19"/>
  <c r="AJ1891" i="19"/>
  <c r="AJ1892" i="19"/>
  <c r="AJ1893" i="19"/>
  <c r="AJ1894" i="19"/>
  <c r="AJ1895" i="19"/>
  <c r="AJ1896" i="19"/>
  <c r="AJ1897" i="19"/>
  <c r="AJ1898" i="19"/>
  <c r="AJ1899" i="19"/>
  <c r="AJ1900" i="19"/>
  <c r="AJ1901" i="19"/>
  <c r="AJ1902" i="19"/>
  <c r="AJ1903" i="19"/>
  <c r="AJ1904" i="19"/>
  <c r="AJ1905" i="19"/>
  <c r="AJ1906" i="19"/>
  <c r="AJ1907" i="19"/>
  <c r="AJ1908" i="19"/>
  <c r="AJ1909" i="19"/>
  <c r="AJ1910" i="19"/>
  <c r="AJ1911" i="19"/>
  <c r="AJ1912" i="19"/>
  <c r="AJ1913" i="19"/>
  <c r="AJ1914" i="19"/>
  <c r="AJ1915" i="19"/>
  <c r="AJ1916" i="19"/>
  <c r="AJ1917" i="19"/>
  <c r="AJ1918" i="19"/>
  <c r="AJ1919" i="19"/>
  <c r="AJ1920" i="19"/>
  <c r="AJ1921" i="19"/>
  <c r="AJ1922" i="19"/>
  <c r="AJ1923" i="19"/>
  <c r="AJ1924" i="19"/>
  <c r="AJ1925" i="19"/>
  <c r="AJ1926" i="19"/>
  <c r="AJ1927" i="19"/>
  <c r="AJ1928" i="19"/>
  <c r="AJ1929" i="19"/>
  <c r="AJ1930" i="19"/>
  <c r="AJ1931" i="19"/>
  <c r="AJ1932" i="19"/>
  <c r="AJ1933" i="19"/>
  <c r="AJ1934" i="19"/>
  <c r="AJ1935" i="19"/>
  <c r="AJ1936" i="19"/>
  <c r="AJ1937" i="19"/>
  <c r="AJ1938" i="19"/>
  <c r="AJ1939" i="19"/>
  <c r="AJ1940" i="19"/>
  <c r="AJ1941" i="19"/>
  <c r="AJ1942" i="19"/>
  <c r="AJ1943" i="19"/>
  <c r="AJ1944" i="19"/>
  <c r="AJ1945" i="19"/>
  <c r="AJ1946" i="19"/>
  <c r="AJ1947" i="19"/>
  <c r="AJ1948" i="19"/>
  <c r="AJ1949" i="19"/>
  <c r="AJ1950" i="19"/>
  <c r="AJ1951" i="19"/>
  <c r="AJ1952" i="19"/>
  <c r="AJ1953" i="19"/>
  <c r="AJ1954" i="19"/>
  <c r="AJ1955" i="19"/>
  <c r="AJ1956" i="19"/>
  <c r="AJ1957" i="19"/>
  <c r="AJ1958" i="19"/>
  <c r="AJ1959" i="19"/>
  <c r="AJ1960" i="19"/>
  <c r="AJ1961" i="19"/>
  <c r="AJ1962" i="19"/>
  <c r="AJ1963" i="19"/>
  <c r="AJ1964" i="19"/>
  <c r="AJ1965" i="19"/>
  <c r="AJ1966" i="19"/>
  <c r="AJ1967" i="19"/>
  <c r="AJ1968" i="19"/>
  <c r="AJ1969" i="19"/>
  <c r="AJ1970" i="19"/>
  <c r="AJ1971" i="19"/>
  <c r="AJ1972" i="19"/>
  <c r="AJ1973" i="19"/>
  <c r="AJ1974" i="19"/>
  <c r="AJ1975" i="19"/>
  <c r="AJ1976" i="19"/>
  <c r="AJ1977" i="19"/>
  <c r="AJ1978" i="19"/>
  <c r="AJ1979" i="19"/>
  <c r="AJ1980" i="19"/>
  <c r="AJ1981" i="19"/>
  <c r="AJ1982" i="19"/>
  <c r="AJ1983" i="19"/>
  <c r="AJ1984" i="19"/>
  <c r="AJ1985" i="19"/>
  <c r="AJ1986" i="19"/>
  <c r="AJ1987" i="19"/>
  <c r="AJ1988" i="19"/>
  <c r="AJ1989" i="19"/>
  <c r="AJ1990" i="19"/>
  <c r="AJ1991" i="19"/>
  <c r="AJ1992" i="19"/>
  <c r="AJ1993" i="19"/>
  <c r="AJ1994" i="19"/>
  <c r="AJ1995" i="19"/>
  <c r="AJ1996" i="19"/>
  <c r="AJ1997" i="19"/>
  <c r="AJ1998" i="19"/>
  <c r="AJ1999" i="19"/>
  <c r="AJ2000" i="19"/>
  <c r="AJ2001" i="19"/>
  <c r="AJ2002" i="19"/>
  <c r="AJ2003" i="19"/>
  <c r="AJ2004" i="19"/>
  <c r="AJ2005" i="19"/>
  <c r="AJ2006" i="19"/>
  <c r="AJ2007" i="19"/>
  <c r="AJ2008" i="19"/>
  <c r="AJ2009" i="19"/>
  <c r="AJ2010" i="19"/>
  <c r="AJ2011" i="19"/>
  <c r="AJ2012" i="19"/>
  <c r="AJ2013" i="19"/>
  <c r="AJ2014" i="19"/>
  <c r="AJ2015" i="19"/>
  <c r="AJ2016" i="19"/>
  <c r="AJ2017" i="19"/>
  <c r="AJ2018" i="19"/>
  <c r="AJ2019" i="19"/>
  <c r="AJ2020" i="19"/>
  <c r="AJ2021" i="19"/>
  <c r="AJ2022" i="19"/>
  <c r="AJ2023" i="19"/>
  <c r="AJ2024" i="19"/>
  <c r="AJ2025" i="19"/>
  <c r="AJ2026" i="19"/>
  <c r="AJ2027" i="19"/>
  <c r="AJ2028" i="19"/>
  <c r="AJ2029" i="19"/>
  <c r="AJ2030" i="19"/>
  <c r="AJ2031" i="19"/>
  <c r="AJ2032" i="19"/>
  <c r="AJ2033" i="19"/>
  <c r="AJ2034" i="19"/>
  <c r="AJ2035" i="19"/>
  <c r="AJ2036" i="19"/>
  <c r="AJ2037" i="19"/>
  <c r="AJ2038" i="19"/>
  <c r="AJ2039" i="19"/>
  <c r="AJ2040" i="19"/>
  <c r="AJ2041" i="19"/>
  <c r="AJ2042" i="19"/>
  <c r="AJ2043" i="19"/>
  <c r="AJ2044" i="19"/>
  <c r="AJ2045" i="19"/>
  <c r="AJ2046" i="19"/>
  <c r="AJ2047" i="19"/>
  <c r="AJ2048" i="19"/>
  <c r="AJ2049" i="19"/>
  <c r="AJ2050" i="19"/>
  <c r="AJ2051" i="19"/>
  <c r="AJ2052" i="19"/>
  <c r="AJ2053" i="19"/>
  <c r="AJ2054" i="19"/>
  <c r="AJ2055" i="19"/>
  <c r="AJ2056" i="19"/>
  <c r="AJ2057" i="19"/>
  <c r="AJ2058" i="19"/>
  <c r="AJ2059" i="19"/>
  <c r="AJ2060" i="19"/>
  <c r="AJ2061" i="19"/>
  <c r="AJ2062" i="19"/>
  <c r="AJ2063" i="19"/>
  <c r="AJ2064" i="19"/>
  <c r="AJ2065" i="19"/>
  <c r="AJ2066" i="19"/>
  <c r="AJ2067" i="19"/>
  <c r="AJ2068" i="19"/>
  <c r="AJ2069" i="19"/>
  <c r="AJ2070" i="19"/>
  <c r="AJ2071" i="19"/>
  <c r="AJ2072" i="19"/>
  <c r="AJ2073" i="19"/>
  <c r="AJ2074" i="19"/>
  <c r="AJ2075" i="19"/>
  <c r="AJ2076" i="19"/>
  <c r="AJ2077" i="19"/>
  <c r="AJ2078" i="19"/>
  <c r="AJ2079" i="19"/>
  <c r="AJ2080" i="19"/>
  <c r="AJ2081" i="19"/>
  <c r="AJ2082" i="19"/>
  <c r="AJ2083" i="19"/>
  <c r="AJ2084" i="19"/>
  <c r="AJ2085" i="19"/>
  <c r="AJ2086" i="19"/>
  <c r="AJ2087" i="19"/>
  <c r="AJ2088" i="19"/>
  <c r="AJ2089" i="19"/>
  <c r="AJ2090" i="19"/>
  <c r="AJ2091" i="19"/>
  <c r="AJ2092" i="19"/>
  <c r="AJ2093" i="19"/>
  <c r="AJ2094" i="19"/>
  <c r="AJ2095" i="19"/>
  <c r="AJ2096" i="19"/>
  <c r="AJ2097" i="19"/>
  <c r="AJ2098" i="19"/>
  <c r="AJ2099" i="19"/>
  <c r="AJ2100" i="19"/>
  <c r="AJ2101" i="19"/>
  <c r="AJ2102" i="19"/>
  <c r="AJ2103" i="19"/>
  <c r="AJ2104" i="19"/>
  <c r="AJ2105" i="19"/>
  <c r="AJ2106" i="19"/>
  <c r="AJ2107" i="19"/>
  <c r="AJ2108" i="19"/>
  <c r="AJ2109" i="19"/>
  <c r="AJ2110" i="19"/>
  <c r="AJ2111" i="19"/>
  <c r="AJ2112" i="19"/>
  <c r="AJ2113" i="19"/>
  <c r="AJ2114" i="19"/>
  <c r="AJ2115" i="19"/>
  <c r="AJ2116" i="19"/>
  <c r="AJ2117" i="19"/>
  <c r="AJ2118" i="19"/>
  <c r="AJ2119" i="19"/>
  <c r="AJ2120" i="19"/>
  <c r="AJ2121" i="19"/>
  <c r="AJ2122" i="19"/>
  <c r="AJ2123" i="19"/>
  <c r="AJ2124" i="19"/>
  <c r="AJ2125" i="19"/>
  <c r="AJ2126" i="19"/>
  <c r="AJ2127" i="19"/>
  <c r="AJ2128" i="19"/>
  <c r="AJ2129" i="19"/>
  <c r="AJ2130" i="19"/>
  <c r="AJ2131" i="19"/>
  <c r="AJ2132" i="19"/>
  <c r="AJ2133" i="19"/>
  <c r="AJ2134" i="19"/>
  <c r="AJ2135" i="19"/>
  <c r="AJ2136" i="19"/>
  <c r="AJ2137" i="19"/>
  <c r="AJ2138" i="19"/>
  <c r="AJ2139" i="19"/>
  <c r="AJ2140" i="19"/>
  <c r="AJ2141" i="19"/>
  <c r="AJ2142" i="19"/>
  <c r="AJ2143" i="19"/>
  <c r="AJ2144" i="19"/>
  <c r="AJ2145" i="19"/>
  <c r="AJ2146" i="19"/>
  <c r="AJ2147" i="19"/>
  <c r="AJ2148" i="19"/>
  <c r="AJ2149" i="19"/>
  <c r="AJ2150" i="19"/>
  <c r="AJ2151" i="19"/>
  <c r="AJ2152" i="19"/>
  <c r="AJ2153" i="19"/>
  <c r="AJ2154" i="19"/>
  <c r="AJ2155" i="19"/>
  <c r="AJ2156" i="19"/>
  <c r="AJ2157" i="19"/>
  <c r="AJ2158" i="19"/>
  <c r="AJ2159" i="19"/>
  <c r="AJ2160" i="19"/>
  <c r="AJ2161" i="19"/>
  <c r="AJ2162" i="19"/>
  <c r="AJ2163" i="19"/>
  <c r="AJ2164" i="19"/>
  <c r="AJ2165" i="19"/>
  <c r="AJ2166" i="19"/>
  <c r="AJ2167" i="19"/>
  <c r="AJ2168" i="19"/>
  <c r="AJ2169" i="19"/>
  <c r="AJ2170" i="19"/>
  <c r="AJ2171" i="19"/>
  <c r="AJ2172" i="19"/>
  <c r="AJ2173" i="19"/>
  <c r="AJ2174" i="19"/>
  <c r="AJ2175" i="19"/>
  <c r="AJ2176" i="19"/>
  <c r="AJ2177" i="19"/>
  <c r="AJ2178" i="19"/>
  <c r="AJ2179" i="19"/>
  <c r="AJ2180" i="19"/>
  <c r="AJ2181" i="19"/>
  <c r="AJ2182" i="19"/>
  <c r="AJ2183" i="19"/>
  <c r="AJ2184" i="19"/>
  <c r="AJ2185" i="19"/>
  <c r="AJ2186" i="19"/>
  <c r="AJ2187" i="19"/>
  <c r="AJ2188" i="19"/>
  <c r="AJ2189" i="19"/>
  <c r="AJ2190" i="19"/>
  <c r="AJ2191" i="19"/>
  <c r="AJ2192" i="19"/>
  <c r="AJ2193" i="19"/>
  <c r="AJ2194" i="19"/>
  <c r="AJ2195" i="19"/>
  <c r="AJ2196" i="19"/>
  <c r="AJ2197" i="19"/>
  <c r="AJ2198" i="19"/>
  <c r="AJ2199" i="19"/>
  <c r="AJ2200" i="19"/>
  <c r="AJ2201" i="19"/>
  <c r="AJ2202" i="19"/>
  <c r="AJ2203" i="19"/>
  <c r="AJ2204" i="19"/>
  <c r="AJ2205" i="19"/>
  <c r="AJ2206" i="19"/>
  <c r="AJ2207" i="19"/>
  <c r="AJ2208" i="19"/>
  <c r="AJ2209" i="19"/>
  <c r="AJ2210" i="19"/>
  <c r="AJ2211" i="19"/>
  <c r="AJ2212" i="19"/>
  <c r="AJ2213" i="19"/>
  <c r="AJ2214" i="19"/>
  <c r="AJ2215" i="19"/>
  <c r="AJ2216" i="19"/>
  <c r="AJ2217" i="19"/>
  <c r="AJ2218" i="19"/>
  <c r="AJ2219" i="19"/>
  <c r="AJ2220" i="19"/>
  <c r="AJ2221" i="19"/>
  <c r="AJ2222" i="19"/>
  <c r="AJ2223" i="19"/>
  <c r="AJ2224" i="19"/>
  <c r="AJ2225" i="19"/>
  <c r="AJ2226" i="19"/>
  <c r="AJ2227" i="19"/>
  <c r="AJ2228" i="19"/>
  <c r="AJ2229" i="19"/>
  <c r="AJ2230" i="19"/>
  <c r="AJ2231" i="19"/>
  <c r="AJ2232" i="19"/>
  <c r="AJ2233" i="19"/>
  <c r="AJ2234" i="19"/>
  <c r="AJ2235" i="19"/>
  <c r="AJ2236" i="19"/>
  <c r="AJ2237" i="19"/>
  <c r="AJ2238" i="19"/>
  <c r="AJ2239" i="19"/>
  <c r="AJ2240" i="19"/>
  <c r="AJ2241" i="19"/>
  <c r="AJ2242" i="19"/>
  <c r="AJ2243" i="19"/>
  <c r="AJ2244" i="19"/>
  <c r="AJ2245" i="19"/>
  <c r="AJ2246" i="19"/>
  <c r="AJ2247" i="19"/>
  <c r="AJ2248" i="19"/>
  <c r="AJ2249" i="19"/>
  <c r="AJ2250" i="19"/>
  <c r="AJ2251" i="19"/>
  <c r="AJ2252" i="19"/>
  <c r="AJ2253" i="19"/>
  <c r="AJ2254" i="19"/>
  <c r="AJ2255" i="19"/>
  <c r="AJ2256" i="19"/>
  <c r="AJ2257" i="19"/>
  <c r="AJ2258" i="19"/>
  <c r="AJ2259" i="19"/>
  <c r="AJ2260" i="19"/>
  <c r="AJ2261" i="19"/>
  <c r="AJ2262" i="19"/>
  <c r="AJ2263" i="19"/>
  <c r="AJ2264" i="19"/>
  <c r="AJ2265" i="19"/>
  <c r="AJ2266" i="19"/>
  <c r="AJ2267" i="19"/>
  <c r="AJ2268" i="19"/>
  <c r="AJ2269" i="19"/>
  <c r="AJ2270" i="19"/>
  <c r="AJ2271" i="19"/>
  <c r="AJ2272" i="19"/>
  <c r="AJ2273" i="19"/>
  <c r="AJ2274" i="19"/>
  <c r="AJ2275" i="19"/>
  <c r="AJ2276" i="19"/>
  <c r="AJ2277" i="19"/>
  <c r="AJ2278" i="19"/>
  <c r="AJ2279" i="19"/>
  <c r="AJ2280" i="19"/>
  <c r="AJ2281" i="19"/>
  <c r="AJ2282" i="19"/>
  <c r="AJ2283" i="19"/>
  <c r="AJ2284" i="19"/>
  <c r="AJ2285" i="19"/>
  <c r="AJ2286" i="19"/>
  <c r="AJ2287" i="19"/>
  <c r="AJ2288" i="19"/>
  <c r="AJ2289" i="19"/>
  <c r="AJ2290" i="19"/>
  <c r="AJ2291" i="19"/>
  <c r="AJ2292" i="19"/>
  <c r="AJ2293" i="19"/>
  <c r="AJ2294" i="19"/>
  <c r="AJ2295" i="19"/>
  <c r="AJ2296" i="19"/>
  <c r="AJ2297" i="19"/>
  <c r="AJ2298" i="19"/>
  <c r="AJ2299" i="19"/>
  <c r="AJ2300" i="19"/>
  <c r="AJ2301" i="19"/>
  <c r="AJ2302" i="19"/>
  <c r="AJ2303" i="19"/>
  <c r="AJ2304" i="19"/>
  <c r="AJ2305" i="19"/>
  <c r="AJ2306" i="19"/>
  <c r="AJ2307" i="19"/>
  <c r="AJ2308" i="19"/>
  <c r="AJ2309" i="19"/>
  <c r="AJ2310" i="19"/>
  <c r="AJ2311" i="19"/>
  <c r="AJ2312" i="19"/>
  <c r="AJ2313" i="19"/>
  <c r="AJ2314" i="19"/>
  <c r="AJ2315" i="19"/>
  <c r="AJ2316" i="19"/>
  <c r="AJ2317" i="19"/>
  <c r="AJ2318" i="19"/>
  <c r="AJ2319" i="19"/>
  <c r="AJ2320" i="19"/>
  <c r="AJ2321" i="19"/>
  <c r="AJ2322" i="19"/>
  <c r="AJ2323" i="19"/>
  <c r="AJ2324" i="19"/>
  <c r="AJ2325" i="19"/>
  <c r="AJ2326" i="19"/>
  <c r="AJ2327" i="19"/>
  <c r="AJ2328" i="19"/>
  <c r="AJ2329" i="19"/>
  <c r="AJ2330" i="19"/>
  <c r="AJ2331" i="19"/>
  <c r="AJ2332" i="19"/>
  <c r="AJ2333" i="19"/>
  <c r="AJ2334" i="19"/>
  <c r="AJ2335" i="19"/>
  <c r="AJ2336" i="19"/>
  <c r="AJ2337" i="19"/>
  <c r="AJ2338" i="19"/>
  <c r="AJ2339" i="19"/>
  <c r="AJ2340" i="19"/>
  <c r="AJ2341" i="19"/>
  <c r="AJ2342" i="19"/>
  <c r="AJ2343" i="19"/>
  <c r="AJ2344" i="19"/>
  <c r="AJ2345" i="19"/>
  <c r="AJ2346" i="19"/>
  <c r="AJ2347" i="19"/>
  <c r="AJ2348" i="19"/>
  <c r="AJ2349" i="19"/>
  <c r="AJ2350" i="19"/>
  <c r="AJ2351" i="19"/>
  <c r="AJ2352" i="19"/>
  <c r="AJ2353" i="19"/>
  <c r="AJ2354" i="19"/>
  <c r="AJ2355" i="19"/>
  <c r="AJ2356" i="19"/>
  <c r="AJ2357" i="19"/>
  <c r="AJ2358" i="19"/>
  <c r="AJ2359" i="19"/>
  <c r="AJ2360" i="19"/>
  <c r="AJ2361" i="19"/>
  <c r="AJ2362" i="19"/>
  <c r="AJ2363" i="19"/>
  <c r="AJ2364" i="19"/>
  <c r="AJ2365" i="19"/>
  <c r="AJ2366" i="19"/>
  <c r="AJ2367" i="19"/>
  <c r="AJ2368" i="19"/>
  <c r="AJ2369" i="19"/>
  <c r="AJ2370" i="19"/>
  <c r="AJ2371" i="19"/>
  <c r="AJ2372" i="19"/>
  <c r="AJ2373" i="19"/>
  <c r="AJ2374" i="19"/>
  <c r="AJ2375" i="19"/>
  <c r="AJ2376" i="19"/>
  <c r="AJ2377" i="19"/>
  <c r="AJ2378" i="19"/>
  <c r="AJ2379" i="19"/>
  <c r="AJ2380" i="19"/>
  <c r="AJ2381" i="19"/>
  <c r="AJ2382" i="19"/>
  <c r="AJ2383" i="19"/>
  <c r="AJ2384" i="19"/>
  <c r="AJ2385" i="19"/>
  <c r="AJ2386" i="19"/>
  <c r="AJ2387" i="19"/>
  <c r="AJ2388" i="19"/>
  <c r="AJ2389" i="19"/>
  <c r="AJ2390" i="19"/>
  <c r="AJ2391" i="19"/>
  <c r="AJ2392" i="19"/>
  <c r="AJ2393" i="19"/>
  <c r="AJ2394" i="19"/>
  <c r="AJ2395" i="19"/>
  <c r="AJ2396" i="19"/>
  <c r="AJ2397" i="19"/>
  <c r="AJ2398" i="19"/>
  <c r="AJ2399" i="19"/>
  <c r="AJ2400" i="19"/>
  <c r="AJ2401" i="19"/>
  <c r="AJ2402" i="19"/>
  <c r="AJ2403" i="19"/>
  <c r="AJ2404" i="19"/>
  <c r="AJ2405" i="19"/>
  <c r="AJ2406" i="19"/>
  <c r="AJ2407" i="19"/>
  <c r="AJ2408" i="19"/>
  <c r="AJ2409" i="19"/>
  <c r="AJ2410" i="19"/>
  <c r="AJ2411" i="19"/>
  <c r="AJ2412" i="19"/>
  <c r="AJ2413" i="19"/>
  <c r="AJ2414" i="19"/>
  <c r="AJ2415" i="19"/>
  <c r="AJ2416" i="19"/>
  <c r="AJ2417" i="19"/>
  <c r="AJ2418" i="19"/>
  <c r="AJ2419" i="19"/>
  <c r="AJ2420" i="19"/>
  <c r="AJ2421" i="19"/>
  <c r="AJ2422" i="19"/>
  <c r="AJ2423" i="19"/>
  <c r="AJ2424" i="19"/>
  <c r="AJ2425" i="19"/>
  <c r="AJ2426" i="19"/>
  <c r="AJ2427" i="19"/>
  <c r="AJ2428" i="19"/>
  <c r="AJ2429" i="19"/>
  <c r="AJ2430" i="19"/>
  <c r="AJ2431" i="19"/>
  <c r="AJ2432" i="19"/>
  <c r="AJ2433" i="19"/>
  <c r="AJ2434" i="19"/>
  <c r="AJ2435" i="19"/>
  <c r="AJ2436" i="19"/>
  <c r="AJ2437" i="19"/>
  <c r="AJ2438" i="19"/>
  <c r="AJ2439" i="19"/>
  <c r="AJ2440" i="19"/>
  <c r="AJ2441" i="19"/>
  <c r="AJ2442" i="19"/>
  <c r="AJ2443" i="19"/>
  <c r="AJ2444" i="19"/>
  <c r="AJ2445" i="19"/>
  <c r="AJ2446" i="19"/>
  <c r="AJ2447" i="19"/>
  <c r="AJ2448" i="19"/>
  <c r="AJ2449" i="19"/>
  <c r="AJ2450" i="19"/>
  <c r="AJ2451" i="19"/>
  <c r="AJ2452" i="19"/>
  <c r="AJ2453" i="19"/>
  <c r="AJ2454" i="19"/>
  <c r="AJ2455" i="19"/>
  <c r="AJ2456" i="19"/>
  <c r="AJ2457" i="19"/>
  <c r="AJ2458" i="19"/>
  <c r="AJ2459" i="19"/>
  <c r="AJ2460" i="19"/>
  <c r="AJ2461" i="19"/>
  <c r="AJ2462" i="19"/>
  <c r="AJ2463" i="19"/>
  <c r="AJ2464" i="19"/>
  <c r="AJ2465" i="19"/>
  <c r="AJ2466" i="19"/>
  <c r="AJ2467" i="19"/>
  <c r="AJ2468" i="19"/>
  <c r="AJ2469" i="19"/>
  <c r="AJ2470" i="19"/>
  <c r="AJ2471" i="19"/>
  <c r="AJ2472" i="19"/>
  <c r="AJ2473" i="19"/>
  <c r="AJ2474" i="19"/>
  <c r="AJ2475" i="19"/>
  <c r="AJ2476" i="19"/>
  <c r="AJ2477" i="19"/>
  <c r="AJ2478" i="19"/>
  <c r="AJ2479" i="19"/>
  <c r="AJ2480" i="19"/>
  <c r="AJ2481" i="19"/>
  <c r="AJ2482" i="19"/>
  <c r="AJ2483" i="19"/>
  <c r="AJ2484" i="19"/>
  <c r="AJ2485" i="19"/>
  <c r="AJ2486" i="19"/>
  <c r="AJ2487" i="19"/>
  <c r="AJ2488" i="19"/>
  <c r="AJ2489" i="19"/>
  <c r="AJ2490" i="19"/>
  <c r="AJ2491" i="19"/>
  <c r="AJ2492" i="19"/>
  <c r="AJ2493" i="19"/>
  <c r="AJ2494" i="19"/>
  <c r="AJ2495" i="19"/>
  <c r="AJ2496" i="19"/>
  <c r="AJ2497" i="19"/>
  <c r="AJ2498" i="19"/>
  <c r="AJ2499" i="19"/>
  <c r="AJ2500" i="19"/>
  <c r="AJ2501" i="19"/>
  <c r="AJ2502" i="19"/>
  <c r="AJ2503" i="19"/>
  <c r="AJ2504" i="19"/>
  <c r="AJ2505" i="19"/>
  <c r="AJ2506" i="19"/>
  <c r="AJ2507" i="19"/>
  <c r="AJ2508" i="19"/>
  <c r="AJ2509" i="19"/>
  <c r="AJ2510" i="19"/>
  <c r="AJ2511" i="19"/>
  <c r="AJ2512" i="19"/>
  <c r="AJ2513" i="19"/>
  <c r="AJ2514" i="19"/>
  <c r="AJ2515" i="19"/>
  <c r="AJ2516" i="19"/>
  <c r="AJ2517" i="19"/>
  <c r="AJ2518" i="19"/>
  <c r="AJ2519" i="19"/>
  <c r="AJ2520" i="19"/>
  <c r="AJ2521" i="19"/>
  <c r="AJ2522" i="19"/>
  <c r="AJ2523" i="19"/>
  <c r="AJ2524" i="19"/>
  <c r="AJ2525" i="19"/>
  <c r="AJ2526" i="19"/>
  <c r="AJ2527" i="19"/>
  <c r="AJ2528" i="19"/>
  <c r="AJ2529" i="19"/>
  <c r="AJ2530" i="19"/>
  <c r="AJ2531" i="19"/>
  <c r="AJ2532" i="19"/>
  <c r="AJ2533" i="19"/>
  <c r="AJ2534" i="19"/>
  <c r="AJ2535" i="19"/>
  <c r="AJ2536" i="19"/>
  <c r="AJ2537" i="19"/>
  <c r="AJ2538" i="19"/>
  <c r="AJ2539" i="19"/>
  <c r="AJ2540" i="19"/>
  <c r="AJ2541" i="19"/>
  <c r="AJ2542" i="19"/>
  <c r="AJ2543" i="19"/>
  <c r="AJ2544" i="19"/>
  <c r="AJ2545" i="19"/>
  <c r="AJ2546" i="19"/>
  <c r="AJ2547" i="19"/>
  <c r="AJ2548" i="19"/>
  <c r="AJ2549" i="19"/>
  <c r="AJ2550" i="19"/>
  <c r="AJ2551" i="19"/>
  <c r="AJ2552" i="19"/>
  <c r="AJ2553" i="19"/>
  <c r="AJ2554" i="19"/>
  <c r="AJ2555" i="19"/>
  <c r="AJ2556" i="19"/>
  <c r="AJ2557" i="19"/>
  <c r="AJ2558" i="19"/>
  <c r="AJ2559" i="19"/>
  <c r="AJ2560" i="19"/>
  <c r="AJ2561" i="19"/>
  <c r="AJ2562" i="19"/>
  <c r="AJ2563" i="19"/>
  <c r="AJ2564" i="19"/>
  <c r="AJ2565" i="19"/>
  <c r="AJ2566" i="19"/>
  <c r="AJ2567" i="19"/>
  <c r="AJ2568" i="19"/>
  <c r="AJ2569" i="19"/>
  <c r="AJ2570" i="19"/>
  <c r="AJ2571" i="19"/>
  <c r="AJ2572" i="19"/>
  <c r="AJ2573" i="19"/>
  <c r="AJ2574" i="19"/>
  <c r="AJ2575" i="19"/>
  <c r="AJ2576" i="19"/>
  <c r="AJ2577" i="19"/>
  <c r="AJ2578" i="19"/>
  <c r="AJ2579" i="19"/>
  <c r="AJ2580" i="19"/>
  <c r="AJ2581" i="19"/>
  <c r="AJ2582" i="19"/>
  <c r="AJ2583" i="19"/>
  <c r="AJ2584" i="19"/>
  <c r="AJ2585" i="19"/>
  <c r="AJ2586" i="19"/>
  <c r="AJ2587" i="19"/>
  <c r="AJ2588" i="19"/>
  <c r="AJ2589" i="19"/>
  <c r="AJ2590" i="19"/>
  <c r="AJ2591" i="19"/>
  <c r="AJ2592" i="19"/>
  <c r="AJ2593" i="19"/>
  <c r="AJ2594" i="19"/>
  <c r="AJ2595" i="19"/>
  <c r="AJ2596" i="19"/>
  <c r="AJ2597" i="19"/>
  <c r="AJ2598" i="19"/>
  <c r="AJ2599" i="19"/>
  <c r="AJ2600" i="19"/>
  <c r="AJ2601" i="19"/>
  <c r="AJ2602" i="19"/>
  <c r="AJ2603" i="19"/>
  <c r="AJ2604" i="19"/>
  <c r="AJ2605" i="19"/>
  <c r="AJ2606" i="19"/>
  <c r="AJ2607" i="19"/>
  <c r="AJ2608" i="19"/>
  <c r="AJ2609" i="19"/>
  <c r="AJ2610" i="19"/>
  <c r="AJ2611" i="19"/>
  <c r="AJ2612" i="19"/>
  <c r="AJ2613" i="19"/>
  <c r="AJ2614" i="19"/>
  <c r="AJ2615" i="19"/>
  <c r="AJ2616" i="19"/>
  <c r="AJ2617" i="19"/>
  <c r="AJ2618" i="19"/>
  <c r="AJ2619" i="19"/>
  <c r="AJ2620" i="19"/>
  <c r="AJ2621" i="19"/>
  <c r="AJ2622" i="19"/>
  <c r="AJ2623" i="19"/>
  <c r="AJ2624" i="19"/>
  <c r="AJ2625" i="19"/>
  <c r="AJ2626" i="19"/>
  <c r="AJ2627" i="19"/>
  <c r="AJ2628" i="19"/>
  <c r="AJ2629" i="19"/>
  <c r="AJ2630" i="19"/>
  <c r="AJ2631" i="19"/>
  <c r="AJ2632" i="19"/>
  <c r="AJ2633" i="19"/>
  <c r="AJ2634" i="19"/>
  <c r="AJ2635" i="19"/>
  <c r="AJ2636" i="19"/>
  <c r="AJ2637" i="19"/>
  <c r="AJ2638" i="19"/>
  <c r="AJ2639" i="19"/>
  <c r="AJ2640" i="19"/>
  <c r="AJ2641" i="19"/>
  <c r="AJ2642" i="19"/>
  <c r="AJ2643" i="19"/>
  <c r="AJ2644" i="19"/>
  <c r="AJ2645" i="19"/>
  <c r="AJ2646" i="19"/>
  <c r="AJ2647" i="19"/>
  <c r="AJ2648" i="19"/>
  <c r="AJ2649" i="19"/>
  <c r="AJ2650" i="19"/>
  <c r="AJ2651" i="19"/>
  <c r="AJ2652" i="19"/>
  <c r="AJ2653" i="19"/>
  <c r="AJ2654" i="19"/>
  <c r="AJ2655" i="19"/>
  <c r="AJ2656" i="19"/>
  <c r="AJ2657" i="19"/>
  <c r="AJ2658" i="19"/>
  <c r="AJ2659" i="19"/>
  <c r="AJ2660" i="19"/>
  <c r="AJ2661" i="19"/>
  <c r="AJ2662" i="19"/>
  <c r="AJ2663" i="19"/>
  <c r="AJ2664" i="19"/>
  <c r="AJ2665" i="19"/>
  <c r="AJ2666" i="19"/>
  <c r="AJ2667" i="19"/>
  <c r="AJ2668" i="19"/>
  <c r="AJ2669" i="19"/>
  <c r="AJ2670" i="19"/>
  <c r="AJ2671" i="19"/>
  <c r="AJ2672" i="19"/>
  <c r="AJ2673" i="19"/>
  <c r="AJ2674" i="19"/>
  <c r="AJ2675" i="19"/>
  <c r="AJ2676" i="19"/>
  <c r="AJ2677" i="19"/>
  <c r="AJ2678" i="19"/>
  <c r="AJ2679" i="19"/>
  <c r="AJ2680" i="19"/>
  <c r="AJ2681" i="19"/>
  <c r="AJ2682" i="19"/>
  <c r="AJ2683" i="19"/>
  <c r="AJ2684" i="19"/>
  <c r="AJ2685" i="19"/>
  <c r="AJ2686" i="19"/>
  <c r="AJ2687" i="19"/>
  <c r="AJ2688" i="19"/>
  <c r="AJ2689" i="19"/>
  <c r="AJ2690" i="19"/>
  <c r="AJ2691" i="19"/>
  <c r="AJ2692" i="19"/>
  <c r="AJ2693" i="19"/>
  <c r="AJ2694" i="19"/>
  <c r="AJ2695" i="19"/>
  <c r="AJ2696" i="19"/>
  <c r="AJ2697" i="19"/>
  <c r="AJ2698" i="19"/>
  <c r="AJ2699" i="19"/>
  <c r="AJ2700" i="19"/>
  <c r="AJ2701" i="19"/>
  <c r="AJ2702" i="19"/>
  <c r="AJ2703" i="19"/>
  <c r="AJ2704" i="19"/>
  <c r="AJ2705" i="19"/>
  <c r="AJ2706" i="19"/>
  <c r="AJ2707" i="19"/>
  <c r="AJ2708" i="19"/>
  <c r="AJ2709" i="19"/>
  <c r="AJ2710" i="19"/>
  <c r="AJ2711" i="19"/>
  <c r="AJ2712" i="19"/>
  <c r="AJ2713" i="19"/>
  <c r="AJ2714" i="19"/>
  <c r="AJ2715" i="19"/>
  <c r="AJ2716" i="19"/>
  <c r="AJ2717" i="19"/>
  <c r="AJ2718" i="19"/>
  <c r="AJ2719" i="19"/>
  <c r="AJ2720" i="19"/>
  <c r="AJ2721" i="19"/>
  <c r="AJ2722" i="19"/>
  <c r="AJ2723" i="19"/>
  <c r="AJ2724" i="19"/>
  <c r="AJ2725" i="19"/>
  <c r="AJ2726" i="19"/>
  <c r="AJ2727" i="19"/>
  <c r="AJ2728" i="19"/>
  <c r="AJ2729" i="19"/>
  <c r="AJ2730" i="19"/>
  <c r="AJ2731" i="19"/>
  <c r="AJ2732" i="19"/>
  <c r="AJ2733" i="19"/>
  <c r="AJ2734" i="19"/>
  <c r="AJ2735" i="19"/>
  <c r="AJ2736" i="19"/>
  <c r="AJ2737" i="19"/>
  <c r="AJ2738" i="19"/>
  <c r="AJ2739" i="19"/>
  <c r="AJ2740" i="19"/>
  <c r="AJ2741" i="19"/>
  <c r="AJ2742" i="19"/>
  <c r="AJ2743" i="19"/>
  <c r="AJ2744" i="19"/>
  <c r="AJ2745" i="19"/>
  <c r="AJ2746" i="19"/>
  <c r="AJ2747" i="19"/>
  <c r="AJ2748" i="19"/>
  <c r="AJ2749" i="19"/>
  <c r="AJ2750" i="19"/>
  <c r="AJ2751" i="19"/>
  <c r="AJ2752" i="19"/>
  <c r="AJ2753" i="19"/>
  <c r="AJ2754" i="19"/>
  <c r="AJ2755" i="19"/>
  <c r="AJ2756" i="19"/>
  <c r="AJ2757" i="19"/>
  <c r="AJ2758" i="19"/>
  <c r="AJ2759" i="19"/>
  <c r="AJ2760" i="19"/>
  <c r="AJ2761" i="19"/>
  <c r="AJ2762" i="19"/>
  <c r="AJ2763" i="19"/>
  <c r="AJ2764" i="19"/>
  <c r="AJ2765" i="19"/>
  <c r="AJ2766" i="19"/>
  <c r="AJ2767" i="19"/>
  <c r="AJ2768" i="19"/>
  <c r="AJ2769" i="19"/>
  <c r="AJ2770" i="19"/>
  <c r="AJ2771" i="19"/>
  <c r="AJ2772" i="19"/>
  <c r="AJ2773" i="19"/>
  <c r="AJ2774" i="19"/>
  <c r="AJ2775" i="19"/>
  <c r="AJ2776" i="19"/>
  <c r="AJ2777" i="19"/>
  <c r="AJ2778" i="19"/>
  <c r="AJ2779" i="19"/>
  <c r="AJ2780" i="19"/>
  <c r="AJ2781" i="19"/>
  <c r="AJ2782" i="19"/>
  <c r="AJ2783" i="19"/>
  <c r="AJ2784" i="19"/>
  <c r="AJ2785" i="19"/>
  <c r="AJ2786" i="19"/>
  <c r="AJ2787" i="19"/>
  <c r="AJ2788" i="19"/>
  <c r="AJ2789" i="19"/>
  <c r="AJ2790" i="19"/>
  <c r="AJ2791" i="19"/>
  <c r="AJ2792" i="19"/>
  <c r="AJ2793" i="19"/>
  <c r="AJ2794" i="19"/>
  <c r="AJ2795" i="19"/>
  <c r="AJ2796" i="19"/>
  <c r="AJ2797" i="19"/>
  <c r="AJ2798" i="19"/>
  <c r="AJ2799" i="19"/>
  <c r="AJ2800" i="19"/>
  <c r="AJ2801" i="19"/>
  <c r="AJ2802" i="19"/>
  <c r="AJ2803" i="19"/>
  <c r="AJ2804" i="19"/>
  <c r="AJ2805" i="19"/>
  <c r="AJ2806" i="19"/>
  <c r="AJ2807" i="19"/>
  <c r="AJ2808" i="19"/>
  <c r="AJ2809" i="19"/>
  <c r="AJ2810" i="19"/>
  <c r="AJ2811" i="19"/>
  <c r="AJ2812" i="19"/>
  <c r="AJ2813" i="19"/>
  <c r="AJ2814" i="19"/>
  <c r="AJ2815" i="19"/>
  <c r="AJ2816" i="19"/>
  <c r="AJ2817" i="19"/>
  <c r="AJ2818" i="19"/>
  <c r="AJ2819" i="19"/>
  <c r="AJ2820" i="19"/>
  <c r="AJ2821" i="19"/>
  <c r="AJ2822" i="19"/>
  <c r="AJ2823" i="19"/>
  <c r="AJ2824" i="19"/>
  <c r="AJ2825" i="19"/>
  <c r="AJ2826" i="19"/>
  <c r="AJ2827" i="19"/>
  <c r="AJ2828" i="19"/>
  <c r="AJ2829" i="19"/>
  <c r="AJ2830" i="19"/>
  <c r="AJ2831" i="19"/>
  <c r="AJ2832" i="19"/>
  <c r="AJ2833" i="19"/>
  <c r="AJ2834" i="19"/>
  <c r="AJ2835" i="19"/>
  <c r="AJ2836" i="19"/>
  <c r="AJ2837" i="19"/>
  <c r="AJ2838" i="19"/>
  <c r="AJ2839" i="19"/>
  <c r="AJ2840" i="19"/>
  <c r="AJ2841" i="19"/>
  <c r="AJ2842" i="19"/>
  <c r="AJ2843" i="19"/>
  <c r="AJ2844" i="19"/>
  <c r="AJ2845" i="19"/>
  <c r="AJ2846" i="19"/>
  <c r="AJ2847" i="19"/>
  <c r="AJ2848" i="19"/>
  <c r="AJ2849" i="19"/>
  <c r="AJ2850" i="19"/>
  <c r="AJ2851" i="19"/>
  <c r="AJ2852" i="19"/>
  <c r="AJ2853" i="19"/>
  <c r="AJ2854" i="19"/>
  <c r="AJ2855" i="19"/>
  <c r="AJ2856" i="19"/>
  <c r="AJ2857" i="19"/>
  <c r="AJ2858" i="19"/>
  <c r="AJ2859" i="19"/>
  <c r="AJ2860" i="19"/>
  <c r="AJ2861" i="19"/>
  <c r="AJ2862" i="19"/>
  <c r="AJ2863" i="19"/>
  <c r="AJ2864" i="19"/>
  <c r="AJ2865" i="19"/>
  <c r="AJ2866" i="19"/>
  <c r="AJ2867" i="19"/>
  <c r="AJ2868" i="19"/>
  <c r="AJ2869" i="19"/>
  <c r="AJ2870" i="19"/>
  <c r="AJ2871" i="19"/>
  <c r="AJ2872" i="19"/>
  <c r="AJ2873" i="19"/>
  <c r="AJ2874" i="19"/>
  <c r="AJ2875" i="19"/>
  <c r="AJ2876" i="19"/>
  <c r="AJ2877" i="19"/>
  <c r="AJ2878" i="19"/>
  <c r="AJ2879" i="19"/>
  <c r="AJ2880" i="19"/>
  <c r="AJ2881" i="19"/>
  <c r="AJ2882" i="19"/>
  <c r="AJ2883" i="19"/>
  <c r="AJ2884" i="19"/>
  <c r="AJ2885" i="19"/>
  <c r="AJ2886" i="19"/>
  <c r="AJ2887" i="19"/>
  <c r="AJ2888" i="19"/>
  <c r="AJ2889" i="19"/>
  <c r="AJ2890" i="19"/>
  <c r="AJ2891" i="19"/>
  <c r="AJ2892" i="19"/>
  <c r="AJ2893" i="19"/>
  <c r="AJ2894" i="19"/>
  <c r="AJ2895" i="19"/>
  <c r="AJ2896" i="19"/>
  <c r="AJ2897" i="19"/>
  <c r="AJ2898" i="19"/>
  <c r="AJ2899" i="19"/>
  <c r="AJ2900" i="19"/>
  <c r="AJ2901" i="19"/>
  <c r="AJ2902" i="19"/>
  <c r="AJ2903" i="19"/>
  <c r="AJ2904" i="19"/>
  <c r="AJ2905" i="19"/>
  <c r="AJ2906" i="19"/>
  <c r="AJ2907" i="19"/>
  <c r="AJ2908" i="19"/>
  <c r="AJ2909" i="19"/>
  <c r="AJ2910" i="19"/>
  <c r="AJ2911" i="19"/>
  <c r="AJ2912" i="19"/>
  <c r="AJ2913" i="19"/>
  <c r="AJ2914" i="19"/>
  <c r="AJ2915" i="19"/>
  <c r="AJ2916" i="19"/>
  <c r="AJ2917" i="19"/>
  <c r="AJ2918" i="19"/>
  <c r="AJ2919" i="19"/>
  <c r="AJ2920" i="19"/>
  <c r="AJ2921" i="19"/>
  <c r="AJ2922" i="19"/>
  <c r="AJ2923" i="19"/>
  <c r="AJ2924" i="19"/>
  <c r="AJ2925" i="19"/>
  <c r="AJ2926" i="19"/>
  <c r="AJ2927" i="19"/>
  <c r="AJ2928" i="19"/>
  <c r="AJ2929" i="19"/>
  <c r="AJ2930" i="19"/>
  <c r="AJ2931" i="19"/>
  <c r="AJ2932" i="19"/>
  <c r="AJ2933" i="19"/>
  <c r="AJ2934" i="19"/>
  <c r="AJ2935" i="19"/>
  <c r="AJ2936" i="19"/>
  <c r="AJ2937" i="19"/>
  <c r="AJ2938" i="19"/>
  <c r="AJ2939" i="19"/>
  <c r="AJ2940" i="19"/>
  <c r="AJ2941" i="19"/>
  <c r="AJ2942" i="19"/>
  <c r="AJ2943" i="19"/>
  <c r="AJ2944" i="19"/>
  <c r="AJ2945" i="19"/>
  <c r="AJ2946" i="19"/>
  <c r="AJ2947" i="19"/>
  <c r="AJ2948" i="19"/>
  <c r="AJ2949" i="19"/>
  <c r="AJ2950" i="19"/>
  <c r="AJ2951" i="19"/>
  <c r="AJ2952" i="19"/>
  <c r="AJ2953" i="19"/>
  <c r="AJ2954" i="19"/>
  <c r="AJ2955" i="19"/>
  <c r="AJ2956" i="19"/>
  <c r="AJ2957" i="19"/>
  <c r="AJ2958" i="19"/>
  <c r="AJ2959" i="19"/>
  <c r="AJ2960" i="19"/>
  <c r="AJ2961" i="19"/>
  <c r="AJ2962" i="19"/>
  <c r="AJ2963" i="19"/>
  <c r="AJ2964" i="19"/>
  <c r="AJ2965" i="19"/>
  <c r="AJ2966" i="19"/>
  <c r="AJ2967" i="19"/>
  <c r="AJ2968" i="19"/>
  <c r="AJ2969" i="19"/>
  <c r="AJ2970" i="19"/>
  <c r="AJ2971" i="19"/>
  <c r="AJ2972" i="19"/>
  <c r="AJ2973" i="19"/>
  <c r="AJ2974" i="19"/>
  <c r="AJ2975" i="19"/>
  <c r="AJ2976" i="19"/>
  <c r="AJ2977" i="19"/>
  <c r="AJ2978" i="19"/>
  <c r="AJ2979" i="19"/>
  <c r="AJ2980" i="19"/>
  <c r="AJ2981" i="19"/>
  <c r="AJ2982" i="19"/>
  <c r="AJ2983" i="19"/>
  <c r="AJ2984" i="19"/>
  <c r="AJ2985" i="19"/>
  <c r="AJ2986" i="19"/>
  <c r="AJ2987" i="19"/>
  <c r="AJ2988" i="19"/>
  <c r="AJ2989" i="19"/>
  <c r="AJ2990" i="19"/>
  <c r="AJ2991" i="19"/>
  <c r="AJ2992" i="19"/>
  <c r="AJ2993" i="19"/>
  <c r="AJ2994" i="19"/>
  <c r="AJ2995" i="19"/>
  <c r="AJ2996" i="19"/>
  <c r="AJ2997" i="19"/>
  <c r="AJ2998" i="19"/>
  <c r="AJ2999" i="19"/>
  <c r="AJ3000" i="19"/>
  <c r="AJ3001" i="19"/>
  <c r="AJ3002" i="19"/>
  <c r="AJ3003" i="19"/>
  <c r="AJ3004" i="19"/>
  <c r="AJ3005" i="19"/>
  <c r="AJ3006" i="19"/>
  <c r="AJ3007" i="19"/>
  <c r="AJ3008" i="19"/>
  <c r="AJ3009" i="19"/>
  <c r="AJ3010" i="19"/>
  <c r="AJ3011" i="19"/>
  <c r="AJ3012" i="19"/>
  <c r="AJ3013" i="19"/>
  <c r="AJ3014" i="19"/>
  <c r="AJ3015" i="19"/>
  <c r="AJ3016" i="19"/>
  <c r="AJ3017" i="19"/>
  <c r="AJ3018" i="19"/>
  <c r="AJ3019" i="19"/>
  <c r="AJ3020" i="19"/>
  <c r="AJ3021" i="19"/>
  <c r="AJ3022" i="19"/>
  <c r="AJ3023" i="19"/>
  <c r="AJ3024" i="19"/>
  <c r="AJ3025" i="19"/>
  <c r="AJ3026" i="19"/>
  <c r="AJ3027" i="19"/>
  <c r="AJ3028" i="19"/>
  <c r="AJ3029" i="19"/>
  <c r="AJ3030" i="19"/>
  <c r="AJ3031" i="19"/>
  <c r="AJ3032" i="19"/>
  <c r="AJ3033" i="19"/>
  <c r="AJ3034" i="19"/>
  <c r="AJ3035" i="19"/>
  <c r="AJ3036" i="19"/>
  <c r="AJ3037" i="19"/>
  <c r="AJ3038" i="19"/>
  <c r="AJ3039" i="19"/>
  <c r="AJ3040" i="19"/>
  <c r="AJ3041" i="19"/>
  <c r="AJ3042" i="19"/>
  <c r="AJ3043" i="19"/>
  <c r="AJ3044" i="19"/>
  <c r="AJ3045" i="19"/>
  <c r="AJ3046" i="19"/>
  <c r="AJ3047" i="19"/>
  <c r="AJ3048" i="19"/>
  <c r="AJ3049" i="19"/>
  <c r="AJ3050" i="19"/>
  <c r="AJ3051" i="19"/>
  <c r="AJ3052" i="19"/>
  <c r="AJ3053" i="19"/>
  <c r="AJ3054" i="19"/>
  <c r="AJ3055" i="19"/>
  <c r="AJ3056" i="19"/>
  <c r="AJ3057" i="19"/>
  <c r="AJ3058" i="19"/>
  <c r="AJ3059" i="19"/>
  <c r="AJ3060" i="19"/>
  <c r="AJ3061" i="19"/>
  <c r="AJ3062" i="19"/>
  <c r="AJ3063" i="19"/>
  <c r="AJ3064" i="19"/>
  <c r="AJ3065" i="19"/>
  <c r="AJ3066" i="19"/>
  <c r="AJ3067" i="19"/>
  <c r="AJ3068" i="19"/>
  <c r="AJ3069" i="19"/>
  <c r="AJ3070" i="19"/>
  <c r="AJ3071" i="19"/>
  <c r="AJ3072" i="19"/>
  <c r="AJ3073" i="19"/>
  <c r="AJ3074" i="19"/>
  <c r="AJ3075" i="19"/>
  <c r="AJ3076" i="19"/>
  <c r="AJ3077" i="19"/>
  <c r="AJ3078" i="19"/>
  <c r="AJ3079" i="19"/>
  <c r="AJ3080" i="19"/>
  <c r="AJ3081" i="19"/>
  <c r="AJ3082" i="19"/>
  <c r="AJ3083" i="19"/>
  <c r="AJ3084" i="19"/>
  <c r="AJ3085" i="19"/>
  <c r="AJ3086" i="19"/>
  <c r="AJ3087" i="19"/>
  <c r="AJ3088" i="19"/>
  <c r="AJ3089" i="19"/>
  <c r="AJ3090" i="19"/>
  <c r="AJ3091" i="19"/>
  <c r="AJ3092" i="19"/>
  <c r="AJ3093" i="19"/>
  <c r="AJ3094" i="19"/>
  <c r="AJ3095" i="19"/>
  <c r="AJ3096" i="19"/>
  <c r="AJ3097" i="19"/>
  <c r="AJ3098" i="19"/>
  <c r="AJ3099" i="19"/>
  <c r="AJ3100" i="19"/>
  <c r="AJ3101" i="19"/>
  <c r="AJ3102" i="19"/>
  <c r="AJ3103" i="19"/>
  <c r="AJ3104" i="19"/>
  <c r="AJ3105" i="19"/>
  <c r="AJ3106" i="19"/>
  <c r="AJ3107" i="19"/>
  <c r="AJ3108" i="19"/>
  <c r="AJ3109" i="19"/>
  <c r="AJ3110" i="19"/>
  <c r="AJ3111" i="19"/>
  <c r="AJ3112" i="19"/>
  <c r="AJ3113" i="19"/>
  <c r="AJ3114" i="19"/>
  <c r="AJ3115" i="19"/>
  <c r="AJ3116" i="19"/>
  <c r="AJ3117" i="19"/>
  <c r="AJ3118" i="19"/>
  <c r="AJ3119" i="19"/>
  <c r="AJ3120" i="19"/>
  <c r="AJ3121" i="19"/>
  <c r="AJ3122" i="19"/>
  <c r="AJ3123" i="19"/>
  <c r="AJ3124" i="19"/>
  <c r="AJ3125" i="19"/>
  <c r="AJ3126" i="19"/>
  <c r="AJ3127" i="19"/>
  <c r="AJ3128" i="19"/>
  <c r="AJ3129" i="19"/>
  <c r="AJ3130" i="19"/>
  <c r="AJ3131" i="19"/>
  <c r="AJ3132" i="19"/>
  <c r="AJ3133" i="19"/>
  <c r="AJ3134" i="19"/>
  <c r="AJ3135" i="19"/>
  <c r="AJ3136" i="19"/>
  <c r="AJ3137" i="19"/>
  <c r="AJ3138" i="19"/>
  <c r="AJ3139" i="19"/>
  <c r="AJ3140" i="19"/>
  <c r="AJ3141" i="19"/>
  <c r="AJ3142" i="19"/>
  <c r="AJ3143" i="19"/>
  <c r="AJ3144" i="19"/>
  <c r="AJ3145" i="19"/>
  <c r="AJ3146" i="19"/>
  <c r="AJ3147" i="19"/>
  <c r="AJ3148" i="19"/>
  <c r="AJ3149" i="19"/>
  <c r="AJ3150" i="19"/>
  <c r="AJ3151" i="19"/>
  <c r="AJ3152" i="19"/>
  <c r="AJ3153" i="19"/>
  <c r="AJ3154" i="19"/>
  <c r="AJ3155" i="19"/>
  <c r="AJ3156" i="19"/>
  <c r="AJ3157" i="19"/>
  <c r="AJ3158" i="19"/>
  <c r="AJ3159" i="19"/>
  <c r="AJ3160" i="19"/>
  <c r="AJ3161" i="19"/>
  <c r="AJ3162" i="19"/>
  <c r="AJ3163" i="19"/>
  <c r="AJ3164" i="19"/>
  <c r="AJ3165" i="19"/>
  <c r="AJ3166" i="19"/>
  <c r="AJ3167" i="19"/>
  <c r="AJ3168" i="19"/>
  <c r="AJ3169" i="19"/>
  <c r="AJ3170" i="19"/>
  <c r="AJ3171" i="19"/>
  <c r="AJ3172" i="19"/>
  <c r="AJ3173" i="19"/>
  <c r="AJ3174" i="19"/>
  <c r="AJ3175" i="19"/>
  <c r="AJ3176" i="19"/>
  <c r="AJ3177" i="19"/>
  <c r="AJ3178" i="19"/>
  <c r="AJ3179" i="19"/>
  <c r="AJ3180" i="19"/>
  <c r="AJ3181" i="19"/>
  <c r="AJ3182" i="19"/>
  <c r="AJ3183" i="19"/>
  <c r="AJ3184" i="19"/>
  <c r="AJ3185" i="19"/>
  <c r="AJ3186" i="19"/>
  <c r="AJ3187" i="19"/>
  <c r="AJ3188" i="19"/>
  <c r="AJ3189" i="19"/>
  <c r="AJ3190" i="19"/>
  <c r="AJ3191" i="19"/>
  <c r="AJ3192" i="19"/>
  <c r="AJ3193" i="19"/>
  <c r="AJ3194" i="19"/>
  <c r="AJ3195" i="19"/>
  <c r="AJ3196" i="19"/>
  <c r="AJ3197" i="19"/>
  <c r="AJ3198" i="19"/>
  <c r="AJ3199" i="19"/>
  <c r="AJ3200" i="19"/>
  <c r="AJ3201" i="19"/>
  <c r="AJ3202" i="19"/>
  <c r="AJ3203" i="19"/>
  <c r="AJ3204" i="19"/>
  <c r="AJ3205" i="19"/>
  <c r="AJ3206" i="19"/>
  <c r="AJ3207" i="19"/>
  <c r="AJ3208" i="19"/>
  <c r="AJ3209" i="19"/>
  <c r="AJ3210" i="19"/>
  <c r="AJ3211" i="19"/>
  <c r="AJ3212" i="19"/>
  <c r="AJ3213" i="19"/>
  <c r="AJ3214" i="19"/>
  <c r="AJ3215" i="19"/>
  <c r="AJ3216" i="19"/>
  <c r="AJ3217" i="19"/>
  <c r="AJ3218" i="19"/>
  <c r="AJ3219" i="19"/>
  <c r="AJ3220" i="19"/>
  <c r="AJ3221" i="19"/>
  <c r="AJ3222" i="19"/>
  <c r="AJ3223" i="19"/>
  <c r="AJ3224" i="19"/>
  <c r="AJ3225" i="19"/>
  <c r="AJ3226" i="19"/>
  <c r="AJ3227" i="19"/>
  <c r="AJ3228" i="19"/>
  <c r="AJ3229" i="19"/>
  <c r="AJ3230" i="19"/>
  <c r="AJ3231" i="19"/>
  <c r="AJ3232" i="19"/>
  <c r="AJ3233" i="19"/>
  <c r="AJ3234" i="19"/>
  <c r="AJ3235" i="19"/>
  <c r="AJ3236" i="19"/>
  <c r="AJ3237" i="19"/>
  <c r="AJ3238" i="19"/>
  <c r="AJ3239" i="19"/>
  <c r="AJ3240" i="19"/>
  <c r="AJ3241" i="19"/>
  <c r="AJ3242" i="19"/>
  <c r="AJ3243" i="19"/>
  <c r="AJ3244" i="19"/>
  <c r="AJ3245" i="19"/>
  <c r="AJ3246" i="19"/>
  <c r="AJ3247" i="19"/>
  <c r="AJ3248" i="19"/>
  <c r="AJ3249" i="19"/>
  <c r="AJ3250" i="19"/>
  <c r="AJ3251" i="19"/>
  <c r="AJ3252" i="19"/>
  <c r="AJ3253" i="19"/>
  <c r="AJ3254" i="19"/>
  <c r="AJ3255" i="19"/>
  <c r="AJ3256" i="19"/>
  <c r="AJ3257" i="19"/>
  <c r="AJ3258" i="19"/>
  <c r="AJ3259" i="19"/>
  <c r="AJ3260" i="19"/>
  <c r="AJ3261" i="19"/>
  <c r="AJ3262" i="19"/>
  <c r="AJ3263" i="19"/>
  <c r="AJ3264" i="19"/>
  <c r="AJ3265" i="19"/>
  <c r="AJ3266" i="19"/>
  <c r="AJ3267" i="19"/>
  <c r="AJ3268" i="19"/>
  <c r="AJ3269" i="19"/>
  <c r="AJ3270" i="19"/>
  <c r="AJ3271" i="19"/>
  <c r="AJ3272" i="19"/>
  <c r="AJ3273" i="19"/>
  <c r="AJ3274" i="19"/>
  <c r="AJ3275" i="19"/>
  <c r="AJ3276" i="19"/>
  <c r="AJ3277" i="19"/>
  <c r="AJ3278" i="19"/>
  <c r="AJ3279" i="19"/>
  <c r="AJ3280" i="19"/>
  <c r="AJ3281" i="19"/>
  <c r="AJ3282" i="19"/>
  <c r="AJ3283" i="19"/>
  <c r="AJ3284" i="19"/>
  <c r="AJ3285" i="19"/>
  <c r="AJ3286" i="19"/>
  <c r="AJ3287" i="19"/>
  <c r="AJ3288" i="19"/>
  <c r="AJ3289" i="19"/>
  <c r="AJ3290" i="19"/>
  <c r="AJ3291" i="19"/>
  <c r="AJ3292" i="19"/>
  <c r="AJ3293" i="19"/>
  <c r="AJ3294" i="19"/>
  <c r="AJ3295" i="19"/>
  <c r="AJ3296" i="19"/>
  <c r="AJ3297" i="19"/>
  <c r="AJ3298" i="19"/>
  <c r="AJ3299" i="19"/>
  <c r="AJ3300" i="19"/>
  <c r="AJ3301" i="19"/>
  <c r="AJ3302" i="19"/>
  <c r="AJ3303" i="19"/>
  <c r="AJ3304" i="19"/>
  <c r="AJ3305" i="19"/>
  <c r="AJ3306" i="19"/>
  <c r="AJ3307" i="19"/>
  <c r="AJ3308" i="19"/>
  <c r="AJ3309" i="19"/>
  <c r="AJ3310" i="19"/>
  <c r="AJ3311" i="19"/>
  <c r="AJ3312" i="19"/>
  <c r="AJ3313" i="19"/>
  <c r="AJ3314" i="19"/>
  <c r="AJ3315" i="19"/>
  <c r="AJ3316" i="19"/>
  <c r="AJ3317" i="19"/>
  <c r="AJ3318" i="19"/>
  <c r="AJ3319" i="19"/>
  <c r="AJ3320" i="19"/>
  <c r="AJ3321" i="19"/>
  <c r="AJ3322" i="19"/>
  <c r="AJ3323" i="19"/>
  <c r="AJ3324" i="19"/>
  <c r="AJ3325" i="19"/>
  <c r="AJ3326" i="19"/>
  <c r="AJ3327" i="19"/>
  <c r="AJ3328" i="19"/>
  <c r="AJ3329" i="19"/>
  <c r="AJ3330" i="19"/>
  <c r="AJ3331" i="19"/>
  <c r="AJ3332" i="19"/>
  <c r="AJ3333" i="19"/>
  <c r="AJ3334" i="19"/>
  <c r="AJ3335" i="19"/>
  <c r="AJ3336" i="19"/>
  <c r="AJ3337" i="19"/>
  <c r="AJ3338" i="19"/>
  <c r="AJ3339" i="19"/>
  <c r="AJ3340" i="19"/>
  <c r="AJ3341" i="19"/>
  <c r="AJ3342" i="19"/>
  <c r="AJ3343" i="19"/>
  <c r="AJ3344" i="19"/>
  <c r="AJ3345" i="19"/>
  <c r="AJ3346" i="19"/>
  <c r="AJ3347" i="19"/>
  <c r="AJ3348" i="19"/>
  <c r="AJ3349" i="19"/>
  <c r="AJ3350" i="19"/>
  <c r="AJ3351" i="19"/>
  <c r="AJ3352" i="19"/>
  <c r="AJ3353" i="19"/>
  <c r="AJ3354" i="19"/>
  <c r="AJ3355" i="19"/>
  <c r="AJ3356" i="19"/>
  <c r="AJ3357" i="19"/>
  <c r="AJ3358" i="19"/>
  <c r="AJ3359" i="19"/>
  <c r="AJ3360" i="19"/>
  <c r="AJ3361" i="19"/>
  <c r="AJ3362" i="19"/>
  <c r="AJ3363" i="19"/>
  <c r="AJ3364" i="19"/>
  <c r="AJ3365" i="19"/>
  <c r="AJ3366" i="19"/>
  <c r="AJ3367" i="19"/>
  <c r="AJ3368" i="19"/>
  <c r="AJ3369" i="19"/>
  <c r="AJ3370" i="19"/>
  <c r="AJ3371" i="19"/>
  <c r="AJ3372" i="19"/>
  <c r="AJ3373" i="19"/>
  <c r="AJ3374" i="19"/>
  <c r="AJ3375" i="19"/>
  <c r="AJ3376" i="19"/>
  <c r="AJ3377" i="19"/>
  <c r="AJ3378" i="19"/>
  <c r="AJ3379" i="19"/>
  <c r="AJ3380" i="19"/>
  <c r="AJ3381" i="19"/>
  <c r="AJ3382" i="19"/>
  <c r="AJ3383" i="19"/>
  <c r="AJ3384" i="19"/>
  <c r="AJ3385" i="19"/>
  <c r="AJ3386" i="19"/>
  <c r="AJ3387" i="19"/>
  <c r="AJ3388" i="19"/>
  <c r="AJ3389" i="19"/>
  <c r="AJ3390" i="19"/>
  <c r="AJ3391" i="19"/>
  <c r="AJ3392" i="19"/>
  <c r="AJ3393" i="19"/>
  <c r="AJ3394" i="19"/>
  <c r="AJ3395" i="19"/>
  <c r="AJ3396" i="19"/>
  <c r="AJ3397" i="19"/>
  <c r="AJ3398" i="19"/>
  <c r="AJ3399" i="19"/>
  <c r="AJ3400" i="19"/>
  <c r="AJ3401" i="19"/>
  <c r="AJ3402" i="19"/>
  <c r="AJ3403" i="19"/>
  <c r="AJ3404" i="19"/>
  <c r="AJ3405" i="19"/>
  <c r="AJ3406" i="19"/>
  <c r="AJ3407" i="19"/>
  <c r="AJ3408" i="19"/>
  <c r="AJ3409" i="19"/>
  <c r="AJ3410" i="19"/>
  <c r="AJ3411" i="19"/>
  <c r="AJ3412" i="19"/>
  <c r="AJ3413" i="19"/>
  <c r="AJ3414" i="19"/>
  <c r="AJ3415" i="19"/>
  <c r="AJ3416" i="19"/>
  <c r="AJ3417" i="19"/>
  <c r="AJ3418" i="19"/>
  <c r="AJ3419" i="19"/>
  <c r="AJ3420" i="19"/>
  <c r="AJ3421" i="19"/>
  <c r="AJ3422" i="19"/>
  <c r="AJ3423" i="19"/>
  <c r="AJ3424" i="19"/>
  <c r="AJ3425" i="19"/>
  <c r="AJ3426" i="19"/>
  <c r="AJ3427" i="19"/>
  <c r="AJ3428" i="19"/>
  <c r="AJ3429" i="19"/>
  <c r="AJ3430" i="19"/>
  <c r="AJ3431" i="19"/>
  <c r="AJ3432" i="19"/>
  <c r="AJ3433" i="19"/>
  <c r="AJ3434" i="19"/>
  <c r="AJ3435" i="19"/>
  <c r="AJ3436" i="19"/>
  <c r="AJ3437" i="19"/>
  <c r="AJ3438" i="19"/>
  <c r="AJ3439" i="19"/>
  <c r="AJ3440" i="19"/>
  <c r="AJ3441" i="19"/>
  <c r="AJ3442" i="19"/>
  <c r="AJ3443" i="19"/>
  <c r="AJ3444" i="19"/>
  <c r="AJ3445" i="19"/>
  <c r="AJ3446" i="19"/>
  <c r="AJ3447" i="19"/>
  <c r="AJ3448" i="19"/>
  <c r="AJ3449" i="19"/>
  <c r="AJ3450" i="19"/>
  <c r="AJ3451" i="19"/>
  <c r="AJ3452" i="19"/>
  <c r="AJ3453" i="19"/>
  <c r="AJ3454" i="19"/>
  <c r="AJ3455" i="19"/>
  <c r="AJ3456" i="19"/>
  <c r="AJ3457" i="19"/>
  <c r="AJ3458" i="19"/>
  <c r="AJ3459" i="19"/>
  <c r="AJ3460" i="19"/>
  <c r="AJ3461" i="19"/>
  <c r="AJ3462" i="19"/>
  <c r="AJ3463" i="19"/>
  <c r="AJ3464" i="19"/>
  <c r="AJ3465" i="19"/>
  <c r="AJ3466" i="19"/>
  <c r="AJ3467" i="19"/>
  <c r="AJ3468" i="19"/>
  <c r="AJ3469" i="19"/>
  <c r="AJ3470" i="19"/>
  <c r="AJ3471" i="19"/>
  <c r="AJ3472" i="19"/>
  <c r="AJ3473" i="19"/>
  <c r="AJ3474" i="19"/>
  <c r="AJ3475" i="19"/>
  <c r="AJ3476" i="19"/>
  <c r="AJ3477" i="19"/>
  <c r="AJ3478" i="19"/>
  <c r="AJ3479" i="19"/>
  <c r="AJ3480" i="19"/>
  <c r="AJ3481" i="19"/>
  <c r="AJ3482" i="19"/>
  <c r="AJ3483" i="19"/>
  <c r="AJ3484" i="19"/>
  <c r="AJ3485" i="19"/>
  <c r="AJ3486" i="19"/>
  <c r="AJ3487" i="19"/>
  <c r="AJ3488" i="19"/>
  <c r="AJ3489" i="19"/>
  <c r="AJ3490" i="19"/>
  <c r="AJ3491" i="19"/>
  <c r="AJ3492" i="19"/>
  <c r="AJ3493" i="19"/>
  <c r="AJ3494" i="19"/>
  <c r="AJ3495" i="19"/>
  <c r="AJ3496" i="19"/>
  <c r="AJ3497" i="19"/>
  <c r="AJ3498" i="19"/>
  <c r="AJ3499" i="19"/>
  <c r="AJ3500" i="19"/>
  <c r="AJ3501" i="19"/>
  <c r="AJ3502" i="19"/>
  <c r="AJ3503" i="19"/>
  <c r="AJ3504" i="19"/>
  <c r="AJ3505" i="19"/>
  <c r="AJ3506" i="19"/>
  <c r="AJ3507" i="19"/>
  <c r="AJ3508" i="19"/>
  <c r="AJ3509" i="19"/>
  <c r="AJ3510" i="19"/>
  <c r="AJ3511" i="19"/>
  <c r="AJ3512" i="19"/>
  <c r="AJ3513" i="19"/>
  <c r="AJ3514" i="19"/>
  <c r="AJ3515" i="19"/>
  <c r="AJ3516" i="19"/>
  <c r="AJ3517" i="19"/>
  <c r="AJ3518" i="19"/>
  <c r="AJ3519" i="19"/>
  <c r="AJ3520" i="19"/>
  <c r="AJ3521" i="19"/>
  <c r="AJ3522" i="19"/>
  <c r="AJ3523" i="19"/>
  <c r="AJ3524" i="19"/>
  <c r="AJ3525" i="19"/>
  <c r="AJ3526" i="19"/>
  <c r="AJ3527" i="19"/>
  <c r="AJ3528" i="19"/>
  <c r="AJ3529" i="19"/>
  <c r="AJ3530" i="19"/>
  <c r="AJ3531" i="19"/>
  <c r="AJ3532" i="19"/>
  <c r="AJ3533" i="19"/>
  <c r="AJ3534" i="19"/>
  <c r="AJ3535" i="19"/>
  <c r="AJ3536" i="19"/>
  <c r="AJ3537" i="19"/>
  <c r="AJ3538" i="19"/>
  <c r="AJ3539" i="19"/>
  <c r="AJ3540" i="19"/>
  <c r="AJ3541" i="19"/>
  <c r="AJ3542" i="19"/>
  <c r="AJ3543" i="19"/>
  <c r="AJ3544" i="19"/>
  <c r="AJ3545" i="19"/>
  <c r="AJ3546" i="19"/>
  <c r="AJ3547" i="19"/>
  <c r="AJ3548" i="19"/>
  <c r="AJ3549" i="19"/>
  <c r="AJ3550" i="19"/>
  <c r="AJ3551" i="19"/>
  <c r="AJ3552" i="19"/>
  <c r="AJ3553" i="19"/>
  <c r="AJ3554" i="19"/>
  <c r="AJ3555" i="19"/>
  <c r="AJ3556" i="19"/>
  <c r="AJ3557" i="19"/>
  <c r="AJ3558" i="19"/>
  <c r="AJ3559" i="19"/>
  <c r="AJ3560" i="19"/>
  <c r="AJ3561" i="19"/>
  <c r="AJ3562" i="19"/>
  <c r="AJ3563" i="19"/>
  <c r="AJ3564" i="19"/>
  <c r="AJ3565" i="19"/>
  <c r="AJ3566" i="19"/>
  <c r="AJ3567" i="19"/>
  <c r="AJ3568" i="19"/>
  <c r="AJ3569" i="19"/>
  <c r="AJ3570" i="19"/>
  <c r="AJ3571" i="19"/>
  <c r="AJ3572" i="19"/>
  <c r="AJ3573" i="19"/>
  <c r="AJ3574" i="19"/>
  <c r="AJ3575" i="19"/>
  <c r="AJ3576" i="19"/>
  <c r="AJ3577" i="19"/>
  <c r="AJ3578" i="19"/>
  <c r="AJ3579" i="19"/>
  <c r="AJ3580" i="19"/>
  <c r="AJ3581" i="19"/>
  <c r="AJ3582" i="19"/>
  <c r="AJ3583" i="19"/>
  <c r="AJ3584" i="19"/>
  <c r="AJ3585" i="19"/>
  <c r="AJ3586" i="19"/>
  <c r="AJ3587" i="19"/>
  <c r="AJ3588" i="19"/>
  <c r="AJ3589" i="19"/>
  <c r="AJ3590" i="19"/>
  <c r="AJ3591" i="19"/>
  <c r="AJ3592" i="19"/>
  <c r="AJ3593" i="19"/>
  <c r="AJ3594" i="19"/>
  <c r="AJ3595" i="19"/>
  <c r="AJ3596" i="19"/>
  <c r="AJ3597" i="19"/>
  <c r="AJ3598" i="19"/>
  <c r="AJ3599" i="19"/>
  <c r="AJ3600" i="19"/>
  <c r="AJ3601" i="19"/>
  <c r="AJ3602" i="19"/>
  <c r="AJ3603" i="19"/>
  <c r="AJ3604" i="19"/>
  <c r="AJ3605" i="19"/>
  <c r="AJ3606" i="19"/>
  <c r="AJ3607" i="19"/>
  <c r="AJ3608" i="19"/>
  <c r="AJ3609" i="19"/>
  <c r="AJ3610" i="19"/>
  <c r="AJ3611" i="19"/>
  <c r="AJ3612" i="19"/>
  <c r="AJ3613" i="19"/>
  <c r="AJ3614" i="19"/>
  <c r="AJ3615" i="19"/>
  <c r="AJ3616" i="19"/>
  <c r="AJ3617" i="19"/>
  <c r="AJ3618" i="19"/>
  <c r="AJ3619" i="19"/>
  <c r="AJ3620" i="19"/>
  <c r="AJ3621" i="19"/>
  <c r="AJ3622" i="19"/>
  <c r="AJ3623" i="19"/>
  <c r="AJ3624" i="19"/>
  <c r="AJ3625" i="19"/>
  <c r="AJ3626" i="19"/>
  <c r="AJ3627" i="19"/>
  <c r="AJ3628" i="19"/>
  <c r="AJ3629" i="19"/>
  <c r="AJ3630" i="19"/>
  <c r="AJ3631" i="19"/>
  <c r="AJ3632" i="19"/>
  <c r="AJ3633" i="19"/>
  <c r="AJ3634" i="19"/>
  <c r="AJ3635" i="19"/>
  <c r="AJ3636" i="19"/>
  <c r="AJ3637" i="19"/>
  <c r="AJ3638" i="19"/>
  <c r="AJ3639" i="19"/>
  <c r="AJ3640" i="19"/>
  <c r="AJ3641" i="19"/>
  <c r="AJ3642" i="19"/>
  <c r="AJ3643" i="19"/>
  <c r="AJ3644" i="19"/>
  <c r="AJ3645" i="19"/>
  <c r="AJ3646" i="19"/>
  <c r="AJ3647" i="19"/>
  <c r="AJ3648" i="19"/>
  <c r="AJ3649" i="19"/>
  <c r="AJ3650" i="19"/>
  <c r="AJ3651" i="19"/>
  <c r="AJ3652" i="19"/>
  <c r="AJ3653" i="19"/>
  <c r="AJ3654" i="19"/>
  <c r="AJ3655" i="19"/>
  <c r="AJ3656" i="19"/>
  <c r="AJ3657" i="19"/>
  <c r="AJ3658" i="19"/>
  <c r="AJ3659" i="19"/>
  <c r="AJ3660" i="19"/>
  <c r="AJ3661" i="19"/>
  <c r="AJ3662" i="19"/>
  <c r="AJ3663" i="19"/>
  <c r="AJ3664" i="19"/>
  <c r="AJ3665" i="19"/>
  <c r="AJ3666" i="19"/>
  <c r="AJ3667" i="19"/>
  <c r="AJ3668" i="19"/>
  <c r="AJ3669" i="19"/>
  <c r="AJ3670" i="19"/>
  <c r="AJ3671" i="19"/>
  <c r="AJ3672" i="19"/>
  <c r="AJ3673" i="19"/>
  <c r="AJ3674" i="19"/>
  <c r="AJ3675" i="19"/>
  <c r="AJ3676" i="19"/>
  <c r="AJ3677" i="19"/>
  <c r="AJ3678" i="19"/>
  <c r="AJ3679" i="19"/>
  <c r="AJ3680" i="19"/>
  <c r="AJ3681" i="19"/>
  <c r="AJ3682" i="19"/>
  <c r="AJ3683" i="19"/>
  <c r="AJ3684" i="19"/>
  <c r="AJ3685" i="19"/>
  <c r="AJ3686" i="19"/>
  <c r="AJ3687" i="19"/>
  <c r="AJ3688" i="19"/>
  <c r="AJ3689" i="19"/>
  <c r="AJ3690" i="19"/>
  <c r="AJ3691" i="19"/>
  <c r="AJ3692" i="19"/>
  <c r="AJ3693" i="19"/>
  <c r="AJ3694" i="19"/>
  <c r="AJ3695" i="19"/>
  <c r="AJ3696" i="19"/>
  <c r="AJ3697" i="19"/>
  <c r="AJ3698" i="19"/>
  <c r="AJ3699" i="19"/>
  <c r="AJ3700" i="19"/>
  <c r="AJ3701" i="19"/>
  <c r="AJ3702" i="19"/>
  <c r="AJ3703" i="19"/>
  <c r="AJ3704" i="19"/>
  <c r="AJ3705" i="19"/>
  <c r="AJ3706" i="19"/>
  <c r="AJ3707" i="19"/>
  <c r="AJ3708" i="19"/>
  <c r="AJ3709" i="19"/>
  <c r="AJ3710" i="19"/>
  <c r="AJ3711" i="19"/>
  <c r="AJ3712" i="19"/>
  <c r="AJ3713" i="19"/>
  <c r="AJ3714" i="19"/>
  <c r="AJ3715" i="19"/>
  <c r="AJ3716" i="19"/>
  <c r="AJ3717" i="19"/>
  <c r="AJ3718" i="19"/>
  <c r="AJ3719" i="19"/>
  <c r="AJ3720" i="19"/>
  <c r="AJ3721" i="19"/>
  <c r="AJ3722" i="19"/>
  <c r="AJ3723" i="19"/>
  <c r="AJ3724" i="19"/>
  <c r="AJ3725" i="19"/>
  <c r="AJ3726" i="19"/>
  <c r="AJ3727" i="19"/>
  <c r="AJ3728" i="19"/>
  <c r="AJ3729" i="19"/>
  <c r="AJ3730" i="19"/>
  <c r="AJ3731" i="19"/>
  <c r="AJ3732" i="19"/>
  <c r="AJ3733" i="19"/>
  <c r="AJ3734" i="19"/>
  <c r="AJ3735" i="19"/>
  <c r="AJ3736" i="19"/>
  <c r="AJ3737" i="19"/>
  <c r="AJ3738" i="19"/>
  <c r="AJ3739" i="19"/>
  <c r="AJ3740" i="19"/>
  <c r="AJ3741" i="19"/>
  <c r="AJ3742" i="19"/>
  <c r="AJ3743" i="19"/>
  <c r="AJ3744" i="19"/>
  <c r="AJ3745" i="19"/>
  <c r="AJ3746" i="19"/>
  <c r="AJ3747" i="19"/>
  <c r="AJ3748" i="19"/>
  <c r="AJ3749" i="19"/>
  <c r="AJ3750" i="19"/>
  <c r="AJ3751" i="19"/>
  <c r="AJ3752" i="19"/>
  <c r="AJ3753" i="19"/>
  <c r="AJ3754" i="19"/>
  <c r="AJ3755" i="19"/>
  <c r="AJ3756" i="19"/>
  <c r="AJ3757" i="19"/>
  <c r="AJ3758" i="19"/>
  <c r="AJ3759" i="19"/>
  <c r="AJ3760" i="19"/>
  <c r="AJ3761" i="19"/>
  <c r="AJ3762" i="19"/>
  <c r="AJ3763" i="19"/>
  <c r="AJ3764" i="19"/>
  <c r="AJ3765" i="19"/>
  <c r="AJ3766" i="19"/>
  <c r="AJ3767" i="19"/>
  <c r="AJ3768" i="19"/>
  <c r="AJ3769" i="19"/>
  <c r="AJ3770" i="19"/>
  <c r="AJ3771" i="19"/>
  <c r="AJ3772" i="19"/>
  <c r="AJ3773" i="19"/>
  <c r="AJ3774" i="19"/>
  <c r="AJ3775" i="19"/>
  <c r="AJ3776" i="19"/>
  <c r="AJ3777" i="19"/>
  <c r="AJ3778" i="19"/>
  <c r="AJ3779" i="19"/>
  <c r="AJ3780" i="19"/>
  <c r="AJ3781" i="19"/>
  <c r="AJ3782" i="19"/>
  <c r="AJ3783" i="19"/>
  <c r="AJ3784" i="19"/>
  <c r="AJ3785" i="19"/>
  <c r="AJ3786" i="19"/>
  <c r="AJ3787" i="19"/>
  <c r="AJ3788" i="19"/>
  <c r="AJ3789" i="19"/>
  <c r="AJ3790" i="19"/>
  <c r="AJ3791" i="19"/>
  <c r="AJ3792" i="19"/>
  <c r="AJ3793" i="19"/>
  <c r="AJ3794" i="19"/>
  <c r="AJ3795" i="19"/>
  <c r="AJ3796" i="19"/>
  <c r="AJ3797" i="19"/>
  <c r="AJ3798" i="19"/>
  <c r="AJ3799" i="19"/>
  <c r="AJ3800" i="19"/>
  <c r="AJ3801" i="19"/>
  <c r="AJ3802" i="19"/>
  <c r="AJ3803" i="19"/>
  <c r="AJ3804" i="19"/>
  <c r="AJ3805" i="19"/>
  <c r="AJ3806" i="19"/>
  <c r="AJ3807" i="19"/>
  <c r="AJ3808" i="19"/>
  <c r="AJ3809" i="19"/>
  <c r="AJ3810" i="19"/>
  <c r="AJ3811" i="19"/>
  <c r="AJ3812" i="19"/>
  <c r="AJ3813" i="19"/>
  <c r="AJ3814" i="19"/>
  <c r="AJ3815" i="19"/>
  <c r="AJ3816" i="19"/>
  <c r="AJ3817" i="19"/>
  <c r="AJ3818" i="19"/>
  <c r="AJ3819" i="19"/>
  <c r="AJ3820" i="19"/>
  <c r="AJ3821" i="19"/>
  <c r="AJ3822" i="19"/>
  <c r="AJ3823" i="19"/>
  <c r="AJ3824" i="19"/>
  <c r="AJ3825" i="19"/>
  <c r="AJ3826" i="19"/>
  <c r="AJ3827" i="19"/>
  <c r="AJ3828" i="19"/>
  <c r="AJ3829" i="19"/>
  <c r="AJ3830" i="19"/>
  <c r="AJ3831" i="19"/>
  <c r="AJ3832" i="19"/>
  <c r="AJ3833" i="19"/>
  <c r="AJ3834" i="19"/>
  <c r="AJ3835" i="19"/>
  <c r="AJ3836" i="19"/>
  <c r="AJ3837" i="19"/>
  <c r="AJ3838" i="19"/>
  <c r="AJ3839" i="19"/>
  <c r="AJ3840" i="19"/>
  <c r="AJ3841" i="19"/>
  <c r="AJ3842" i="19"/>
  <c r="AJ3843" i="19"/>
  <c r="AJ3844" i="19"/>
  <c r="AJ3845" i="19"/>
  <c r="AJ3846" i="19"/>
  <c r="AJ3847" i="19"/>
  <c r="AJ3848" i="19"/>
  <c r="AJ3849" i="19"/>
  <c r="AJ3850" i="19"/>
  <c r="AJ3851" i="19"/>
  <c r="AJ3852" i="19"/>
  <c r="AJ3853" i="19"/>
  <c r="AJ3854" i="19"/>
  <c r="AJ3855" i="19"/>
  <c r="AJ3856" i="19"/>
  <c r="AJ3857" i="19"/>
  <c r="AJ3858" i="19"/>
  <c r="AJ3859" i="19"/>
  <c r="AJ3860" i="19"/>
  <c r="AJ3861" i="19"/>
  <c r="AJ3862" i="19"/>
  <c r="AJ3863" i="19"/>
  <c r="AJ3864" i="19"/>
  <c r="AJ3865" i="19"/>
  <c r="AJ3866" i="19"/>
  <c r="AJ3867" i="19"/>
  <c r="AJ3868" i="19"/>
  <c r="AJ3869" i="19"/>
  <c r="AJ3870" i="19"/>
  <c r="AJ3871" i="19"/>
  <c r="AJ3872" i="19"/>
  <c r="AJ3873" i="19"/>
  <c r="AJ3874" i="19"/>
  <c r="AJ3875" i="19"/>
  <c r="AJ3876" i="19"/>
  <c r="AJ3877" i="19"/>
  <c r="AJ3878" i="19"/>
  <c r="AJ3879" i="19"/>
  <c r="AJ3880" i="19"/>
  <c r="AJ3881" i="19"/>
  <c r="AJ3882" i="19"/>
  <c r="AJ3883" i="19"/>
  <c r="AJ3884" i="19"/>
  <c r="AJ3885" i="19"/>
  <c r="AJ3886" i="19"/>
  <c r="AJ3887" i="19"/>
  <c r="AJ3888" i="19"/>
  <c r="AJ3889" i="19"/>
  <c r="AJ3890" i="19"/>
  <c r="AJ3891" i="19"/>
  <c r="AJ3" i="19"/>
  <c r="AD3" i="19"/>
  <c r="AC3" i="19"/>
  <c r="AE3" i="19" s="1"/>
  <c r="AD3845" i="19"/>
  <c r="AC3845" i="19"/>
  <c r="AE3845" i="19" s="1"/>
  <c r="AD3844" i="19"/>
  <c r="AC3844" i="19"/>
  <c r="AE3844" i="19" s="1"/>
  <c r="AD3843" i="19"/>
  <c r="AC3843" i="19"/>
  <c r="AE3843" i="19" s="1"/>
  <c r="AD3842" i="19"/>
  <c r="AC3842" i="19"/>
  <c r="AE3842" i="19" s="1"/>
  <c r="AD3841" i="19"/>
  <c r="AC3841" i="19"/>
  <c r="AE3841" i="19" s="1"/>
  <c r="AD3840" i="19"/>
  <c r="AC3840" i="19"/>
  <c r="AE3840" i="19" s="1"/>
  <c r="AD3839" i="19"/>
  <c r="AC3839" i="19"/>
  <c r="AE3839" i="19" s="1"/>
  <c r="AD3838" i="19"/>
  <c r="AC3838" i="19"/>
  <c r="AE3838" i="19" s="1"/>
  <c r="AD3837" i="19"/>
  <c r="AC3837" i="19"/>
  <c r="AE3837" i="19" s="1"/>
  <c r="AD3836" i="19"/>
  <c r="AC3836" i="19"/>
  <c r="AE3836" i="19" s="1"/>
  <c r="AD3835" i="19"/>
  <c r="AC3835" i="19"/>
  <c r="AE3835" i="19" s="1"/>
  <c r="AD3834" i="19"/>
  <c r="AC3834" i="19"/>
  <c r="AE3834" i="19" s="1"/>
  <c r="AD3833" i="19"/>
  <c r="AC3833" i="19"/>
  <c r="AE3833" i="19" s="1"/>
  <c r="AD3832" i="19"/>
  <c r="AC3832" i="19"/>
  <c r="AE3832" i="19" s="1"/>
  <c r="AD3831" i="19"/>
  <c r="AC3831" i="19"/>
  <c r="AE3831" i="19" s="1"/>
  <c r="AD3830" i="19"/>
  <c r="AC3830" i="19"/>
  <c r="AE3830" i="19" s="1"/>
  <c r="AD3829" i="19"/>
  <c r="AC3829" i="19"/>
  <c r="AE3829" i="19" s="1"/>
  <c r="AD3828" i="19"/>
  <c r="AC3828" i="19"/>
  <c r="AE3828" i="19" s="1"/>
  <c r="AD3827" i="19"/>
  <c r="AC3827" i="19"/>
  <c r="AE3827" i="19" s="1"/>
  <c r="AD3826" i="19"/>
  <c r="AC3826" i="19"/>
  <c r="AE3826" i="19" s="1"/>
  <c r="AD3825" i="19"/>
  <c r="AC3825" i="19"/>
  <c r="AE3825" i="19" s="1"/>
  <c r="AD3824" i="19"/>
  <c r="AC3824" i="19"/>
  <c r="AE3824" i="19" s="1"/>
  <c r="AD3823" i="19"/>
  <c r="AC3823" i="19"/>
  <c r="AE3823" i="19" s="1"/>
  <c r="AD3822" i="19"/>
  <c r="AC3822" i="19"/>
  <c r="AE3822" i="19" s="1"/>
  <c r="AD3821" i="19"/>
  <c r="AC3821" i="19"/>
  <c r="AE3821" i="19" s="1"/>
  <c r="AD3820" i="19"/>
  <c r="AC3820" i="19"/>
  <c r="AE3820" i="19" s="1"/>
  <c r="AD3819" i="19"/>
  <c r="AC3819" i="19"/>
  <c r="AE3819" i="19" s="1"/>
  <c r="AD3818" i="19"/>
  <c r="AC3818" i="19"/>
  <c r="AE3818" i="19" s="1"/>
  <c r="AD3817" i="19"/>
  <c r="AC3817" i="19"/>
  <c r="AE3817" i="19" s="1"/>
  <c r="AD3816" i="19"/>
  <c r="AC3816" i="19"/>
  <c r="AE3816" i="19" s="1"/>
  <c r="AD3815" i="19"/>
  <c r="AC3815" i="19"/>
  <c r="AE3815" i="19" s="1"/>
  <c r="AD3814" i="19"/>
  <c r="AC3814" i="19"/>
  <c r="AE3814" i="19" s="1"/>
  <c r="AD3813" i="19"/>
  <c r="AC3813" i="19"/>
  <c r="AE3813" i="19" s="1"/>
  <c r="AD3812" i="19"/>
  <c r="AC3812" i="19"/>
  <c r="AE3812" i="19" s="1"/>
  <c r="AD3811" i="19"/>
  <c r="AC3811" i="19"/>
  <c r="AE3811" i="19" s="1"/>
  <c r="AD3810" i="19"/>
  <c r="AC3810" i="19"/>
  <c r="AE3810" i="19" s="1"/>
  <c r="AD3809" i="19"/>
  <c r="AC3809" i="19"/>
  <c r="AE3809" i="19" s="1"/>
  <c r="AD3808" i="19"/>
  <c r="AC3808" i="19"/>
  <c r="AE3808" i="19" s="1"/>
  <c r="AD3807" i="19"/>
  <c r="AC3807" i="19"/>
  <c r="AE3807" i="19" s="1"/>
  <c r="AD3806" i="19"/>
  <c r="AC3806" i="19"/>
  <c r="AE3806" i="19" s="1"/>
  <c r="AD3805" i="19"/>
  <c r="AC3805" i="19"/>
  <c r="AE3805" i="19" s="1"/>
  <c r="AD3804" i="19"/>
  <c r="AC3804" i="19"/>
  <c r="AE3804" i="19" s="1"/>
  <c r="AD3803" i="19"/>
  <c r="AC3803" i="19"/>
  <c r="AE3803" i="19" s="1"/>
  <c r="AD3802" i="19"/>
  <c r="AC3802" i="19"/>
  <c r="AE3802" i="19" s="1"/>
  <c r="AD3801" i="19"/>
  <c r="AC3801" i="19"/>
  <c r="AE3801" i="19" s="1"/>
  <c r="AD3800" i="19"/>
  <c r="AC3800" i="19"/>
  <c r="AE3800" i="19" s="1"/>
  <c r="AD3799" i="19"/>
  <c r="AC3799" i="19"/>
  <c r="AE3799" i="19" s="1"/>
  <c r="AD3798" i="19"/>
  <c r="AC3798" i="19"/>
  <c r="AE3798" i="19" s="1"/>
  <c r="AD3797" i="19"/>
  <c r="AC3797" i="19"/>
  <c r="AE3797" i="19" s="1"/>
  <c r="AD3796" i="19"/>
  <c r="AC3796" i="19"/>
  <c r="AE3796" i="19" s="1"/>
  <c r="AD3795" i="19"/>
  <c r="AC3795" i="19"/>
  <c r="AE3795" i="19" s="1"/>
  <c r="AD3794" i="19"/>
  <c r="AC3794" i="19"/>
  <c r="AE3794" i="19" s="1"/>
  <c r="AD3793" i="19"/>
  <c r="AC3793" i="19"/>
  <c r="AE3793" i="19" s="1"/>
  <c r="AD3792" i="19"/>
  <c r="AC3792" i="19"/>
  <c r="AE3792" i="19" s="1"/>
  <c r="AD3791" i="19"/>
  <c r="AC3791" i="19"/>
  <c r="AE3791" i="19" s="1"/>
  <c r="AD3790" i="19"/>
  <c r="AC3790" i="19"/>
  <c r="AE3790" i="19" s="1"/>
  <c r="AD3789" i="19"/>
  <c r="AC3789" i="19"/>
  <c r="AE3789" i="19" s="1"/>
  <c r="AD3788" i="19"/>
  <c r="AC3788" i="19"/>
  <c r="AE3788" i="19" s="1"/>
  <c r="AD3787" i="19"/>
  <c r="AC3787" i="19"/>
  <c r="AE3787" i="19" s="1"/>
  <c r="AD3786" i="19"/>
  <c r="AC3786" i="19"/>
  <c r="AE3786" i="19" s="1"/>
  <c r="AD3785" i="19"/>
  <c r="AC3785" i="19"/>
  <c r="AE3785" i="19" s="1"/>
  <c r="AD3784" i="19"/>
  <c r="AC3784" i="19"/>
  <c r="AE3784" i="19" s="1"/>
  <c r="AD3783" i="19"/>
  <c r="AC3783" i="19"/>
  <c r="AE3783" i="19" s="1"/>
  <c r="AD3782" i="19"/>
  <c r="AC3782" i="19"/>
  <c r="AE3782" i="19" s="1"/>
  <c r="AD3781" i="19"/>
  <c r="AC3781" i="19"/>
  <c r="AE3781" i="19" s="1"/>
  <c r="AD3780" i="19"/>
  <c r="AC3780" i="19"/>
  <c r="AE3780" i="19" s="1"/>
  <c r="AD3779" i="19"/>
  <c r="AC3779" i="19"/>
  <c r="AE3779" i="19" s="1"/>
  <c r="AD3778" i="19"/>
  <c r="AC3778" i="19"/>
  <c r="AE3778" i="19" s="1"/>
  <c r="AD3777" i="19"/>
  <c r="AC3777" i="19"/>
  <c r="AE3777" i="19" s="1"/>
  <c r="AD3776" i="19"/>
  <c r="AC3776" i="19"/>
  <c r="AE3776" i="19" s="1"/>
  <c r="AD3775" i="19"/>
  <c r="AC3775" i="19"/>
  <c r="AE3775" i="19" s="1"/>
  <c r="AD3774" i="19"/>
  <c r="AC3774" i="19"/>
  <c r="AE3774" i="19" s="1"/>
  <c r="AD3773" i="19"/>
  <c r="AC3773" i="19"/>
  <c r="AE3773" i="19" s="1"/>
  <c r="AD3772" i="19"/>
  <c r="AC3772" i="19"/>
  <c r="AE3772" i="19" s="1"/>
  <c r="AD3771" i="19"/>
  <c r="AC3771" i="19"/>
  <c r="AE3771" i="19" s="1"/>
  <c r="AD3770" i="19"/>
  <c r="AC3770" i="19"/>
  <c r="AE3770" i="19" s="1"/>
  <c r="AD3769" i="19"/>
  <c r="AC3769" i="19"/>
  <c r="AE3769" i="19" s="1"/>
  <c r="AD3768" i="19"/>
  <c r="AC3768" i="19"/>
  <c r="AE3768" i="19" s="1"/>
  <c r="AD3767" i="19"/>
  <c r="AC3767" i="19"/>
  <c r="AE3767" i="19" s="1"/>
  <c r="AD3766" i="19"/>
  <c r="AC3766" i="19"/>
  <c r="AE3766" i="19" s="1"/>
  <c r="AD3765" i="19"/>
  <c r="AC3765" i="19"/>
  <c r="AE3765" i="19" s="1"/>
  <c r="AD3764" i="19"/>
  <c r="AC3764" i="19"/>
  <c r="AE3764" i="19" s="1"/>
  <c r="AD3763" i="19"/>
  <c r="AC3763" i="19"/>
  <c r="AE3763" i="19" s="1"/>
  <c r="AD3762" i="19"/>
  <c r="AC3762" i="19"/>
  <c r="AE3762" i="19" s="1"/>
  <c r="AD3761" i="19"/>
  <c r="AC3761" i="19"/>
  <c r="AE3761" i="19" s="1"/>
  <c r="AD3760" i="19"/>
  <c r="AC3760" i="19"/>
  <c r="AE3760" i="19" s="1"/>
  <c r="AD3759" i="19"/>
  <c r="AC3759" i="19"/>
  <c r="AE3759" i="19" s="1"/>
  <c r="AD3758" i="19"/>
  <c r="AC3758" i="19"/>
  <c r="AE3758" i="19" s="1"/>
  <c r="AD3757" i="19"/>
  <c r="AC3757" i="19"/>
  <c r="AE3757" i="19" s="1"/>
  <c r="AD3756" i="19"/>
  <c r="AC3756" i="19"/>
  <c r="AE3756" i="19" s="1"/>
  <c r="AD3755" i="19"/>
  <c r="AC3755" i="19"/>
  <c r="AE3755" i="19" s="1"/>
  <c r="AD3754" i="19"/>
  <c r="AC3754" i="19"/>
  <c r="AE3754" i="19" s="1"/>
  <c r="AD3753" i="19"/>
  <c r="AC3753" i="19"/>
  <c r="AE3753" i="19" s="1"/>
  <c r="AD3752" i="19"/>
  <c r="AC3752" i="19"/>
  <c r="AE3752" i="19" s="1"/>
  <c r="AD3751" i="19"/>
  <c r="AC3751" i="19"/>
  <c r="AE3751" i="19" s="1"/>
  <c r="AD3750" i="19"/>
  <c r="AC3750" i="19"/>
  <c r="AE3750" i="19" s="1"/>
  <c r="AD3749" i="19"/>
  <c r="AC3749" i="19"/>
  <c r="AE3749" i="19" s="1"/>
  <c r="AD3748" i="19"/>
  <c r="AC3748" i="19"/>
  <c r="AE3748" i="19" s="1"/>
  <c r="AD3747" i="19"/>
  <c r="AC3747" i="19"/>
  <c r="AE3747" i="19" s="1"/>
  <c r="AD3746" i="19"/>
  <c r="AC3746" i="19"/>
  <c r="AE3746" i="19" s="1"/>
  <c r="AD3745" i="19"/>
  <c r="AC3745" i="19"/>
  <c r="AE3745" i="19" s="1"/>
  <c r="AD3744" i="19"/>
  <c r="AC3744" i="19"/>
  <c r="AE3744" i="19" s="1"/>
  <c r="AD3743" i="19"/>
  <c r="AC3743" i="19"/>
  <c r="AE3743" i="19" s="1"/>
  <c r="AD3742" i="19"/>
  <c r="AC3742" i="19"/>
  <c r="AE3742" i="19" s="1"/>
  <c r="AD3741" i="19"/>
  <c r="AC3741" i="19"/>
  <c r="AE3741" i="19" s="1"/>
  <c r="AD3740" i="19"/>
  <c r="AC3740" i="19"/>
  <c r="AE3740" i="19" s="1"/>
  <c r="AD3739" i="19"/>
  <c r="AC3739" i="19"/>
  <c r="AE3739" i="19" s="1"/>
  <c r="AD3738" i="19"/>
  <c r="AC3738" i="19"/>
  <c r="AE3738" i="19" s="1"/>
  <c r="AD3737" i="19"/>
  <c r="AC3737" i="19"/>
  <c r="AE3737" i="19" s="1"/>
  <c r="AD3736" i="19"/>
  <c r="AC3736" i="19"/>
  <c r="AE3736" i="19" s="1"/>
  <c r="AD3735" i="19"/>
  <c r="AC3735" i="19"/>
  <c r="AE3735" i="19" s="1"/>
  <c r="AD3734" i="19"/>
  <c r="AC3734" i="19"/>
  <c r="AE3734" i="19" s="1"/>
  <c r="AD3733" i="19"/>
  <c r="AC3733" i="19"/>
  <c r="AE3733" i="19" s="1"/>
  <c r="AD3732" i="19"/>
  <c r="AC3732" i="19"/>
  <c r="AE3732" i="19" s="1"/>
  <c r="AD3731" i="19"/>
  <c r="AC3731" i="19"/>
  <c r="AE3731" i="19" s="1"/>
  <c r="AD3730" i="19"/>
  <c r="AC3730" i="19"/>
  <c r="AE3730" i="19" s="1"/>
  <c r="AD3729" i="19"/>
  <c r="AC3729" i="19"/>
  <c r="AE3729" i="19" s="1"/>
  <c r="AD3728" i="19"/>
  <c r="AC3728" i="19"/>
  <c r="AE3728" i="19" s="1"/>
  <c r="AD3727" i="19"/>
  <c r="AC3727" i="19"/>
  <c r="AE3727" i="19" s="1"/>
  <c r="AD3726" i="19"/>
  <c r="AC3726" i="19"/>
  <c r="AE3726" i="19" s="1"/>
  <c r="AD3725" i="19"/>
  <c r="AC3725" i="19"/>
  <c r="AE3725" i="19" s="1"/>
  <c r="AD3724" i="19"/>
  <c r="AC3724" i="19"/>
  <c r="AE3724" i="19" s="1"/>
  <c r="AD3723" i="19"/>
  <c r="AC3723" i="19"/>
  <c r="AE3723" i="19" s="1"/>
  <c r="AD3722" i="19"/>
  <c r="AC3722" i="19"/>
  <c r="AE3722" i="19" s="1"/>
  <c r="AD3721" i="19"/>
  <c r="AC3721" i="19"/>
  <c r="AE3721" i="19" s="1"/>
  <c r="AD3720" i="19"/>
  <c r="AC3720" i="19"/>
  <c r="AE3720" i="19" s="1"/>
  <c r="AD3719" i="19"/>
  <c r="AC3719" i="19"/>
  <c r="AE3719" i="19" s="1"/>
  <c r="AD3718" i="19"/>
  <c r="AC3718" i="19"/>
  <c r="AE3718" i="19" s="1"/>
  <c r="AD3717" i="19"/>
  <c r="AC3717" i="19"/>
  <c r="AE3717" i="19" s="1"/>
  <c r="AD3716" i="19"/>
  <c r="AC3716" i="19"/>
  <c r="AE3716" i="19" s="1"/>
  <c r="AD3715" i="19"/>
  <c r="AC3715" i="19"/>
  <c r="AE3715" i="19" s="1"/>
  <c r="AD3714" i="19"/>
  <c r="AC3714" i="19"/>
  <c r="AE3714" i="19" s="1"/>
  <c r="AD3713" i="19"/>
  <c r="AC3713" i="19"/>
  <c r="AE3713" i="19" s="1"/>
  <c r="AD3712" i="19"/>
  <c r="AC3712" i="19"/>
  <c r="AE3712" i="19" s="1"/>
  <c r="AD3711" i="19"/>
  <c r="AC3711" i="19"/>
  <c r="AE3711" i="19" s="1"/>
  <c r="AD3710" i="19"/>
  <c r="AC3710" i="19"/>
  <c r="AE3710" i="19" s="1"/>
  <c r="AD3709" i="19"/>
  <c r="AC3709" i="19"/>
  <c r="AE3709" i="19" s="1"/>
  <c r="AD3708" i="19"/>
  <c r="AC3708" i="19"/>
  <c r="AE3708" i="19" s="1"/>
  <c r="AD3707" i="19"/>
  <c r="AC3707" i="19"/>
  <c r="AE3707" i="19" s="1"/>
  <c r="AD3706" i="19"/>
  <c r="AC3706" i="19"/>
  <c r="AE3706" i="19" s="1"/>
  <c r="AD3705" i="19"/>
  <c r="AC3705" i="19"/>
  <c r="AE3705" i="19" s="1"/>
  <c r="AD3704" i="19"/>
  <c r="AC3704" i="19"/>
  <c r="AE3704" i="19" s="1"/>
  <c r="AD3703" i="19"/>
  <c r="AC3703" i="19"/>
  <c r="AE3703" i="19" s="1"/>
  <c r="AD3702" i="19"/>
  <c r="AC3702" i="19"/>
  <c r="AE3702" i="19" s="1"/>
  <c r="AD3701" i="19"/>
  <c r="AC3701" i="19"/>
  <c r="AE3701" i="19" s="1"/>
  <c r="AD3700" i="19"/>
  <c r="AC3700" i="19"/>
  <c r="AE3700" i="19" s="1"/>
  <c r="AD3699" i="19"/>
  <c r="AC3699" i="19"/>
  <c r="AE3699" i="19" s="1"/>
  <c r="AD3698" i="19"/>
  <c r="AC3698" i="19"/>
  <c r="AE3698" i="19" s="1"/>
  <c r="AD3697" i="19"/>
  <c r="AC3697" i="19"/>
  <c r="AE3697" i="19" s="1"/>
  <c r="AD3696" i="19"/>
  <c r="AC3696" i="19"/>
  <c r="AE3696" i="19" s="1"/>
  <c r="AD3695" i="19"/>
  <c r="AC3695" i="19"/>
  <c r="AE3695" i="19" s="1"/>
  <c r="AD3694" i="19"/>
  <c r="AC3694" i="19"/>
  <c r="AE3694" i="19" s="1"/>
  <c r="AD3693" i="19"/>
  <c r="AC3693" i="19"/>
  <c r="AE3693" i="19" s="1"/>
  <c r="AD3692" i="19"/>
  <c r="AC3692" i="19"/>
  <c r="AE3692" i="19" s="1"/>
  <c r="AD3691" i="19"/>
  <c r="AC3691" i="19"/>
  <c r="AE3691" i="19" s="1"/>
  <c r="AD3690" i="19"/>
  <c r="AC3690" i="19"/>
  <c r="AE3690" i="19" s="1"/>
  <c r="AD3689" i="19"/>
  <c r="AC3689" i="19"/>
  <c r="AE3689" i="19" s="1"/>
  <c r="AD3688" i="19"/>
  <c r="AC3688" i="19"/>
  <c r="AE3688" i="19" s="1"/>
  <c r="AD3687" i="19"/>
  <c r="AC3687" i="19"/>
  <c r="AE3687" i="19" s="1"/>
  <c r="AD3686" i="19"/>
  <c r="AC3686" i="19"/>
  <c r="AE3686" i="19" s="1"/>
  <c r="AD3685" i="19"/>
  <c r="AC3685" i="19"/>
  <c r="AE3685" i="19" s="1"/>
  <c r="AD3684" i="19"/>
  <c r="AC3684" i="19"/>
  <c r="AE3684" i="19" s="1"/>
  <c r="AD3683" i="19"/>
  <c r="AC3683" i="19"/>
  <c r="AE3683" i="19" s="1"/>
  <c r="AD3682" i="19"/>
  <c r="AC3682" i="19"/>
  <c r="AE3682" i="19" s="1"/>
  <c r="AD3681" i="19"/>
  <c r="AC3681" i="19"/>
  <c r="AE3681" i="19" s="1"/>
  <c r="AD3680" i="19"/>
  <c r="AC3680" i="19"/>
  <c r="AE3680" i="19" s="1"/>
  <c r="AD3679" i="19"/>
  <c r="AC3679" i="19"/>
  <c r="AE3679" i="19" s="1"/>
  <c r="AD3678" i="19"/>
  <c r="AC3678" i="19"/>
  <c r="AE3678" i="19" s="1"/>
  <c r="AD3677" i="19"/>
  <c r="AC3677" i="19"/>
  <c r="AE3677" i="19" s="1"/>
  <c r="AD3676" i="19"/>
  <c r="AC3676" i="19"/>
  <c r="AE3676" i="19" s="1"/>
  <c r="AD3675" i="19"/>
  <c r="AC3675" i="19"/>
  <c r="AE3675" i="19" s="1"/>
  <c r="AD3674" i="19"/>
  <c r="AC3674" i="19"/>
  <c r="AE3674" i="19" s="1"/>
  <c r="AD3673" i="19"/>
  <c r="AC3673" i="19"/>
  <c r="AE3673" i="19" s="1"/>
  <c r="AD3672" i="19"/>
  <c r="AC3672" i="19"/>
  <c r="AE3672" i="19" s="1"/>
  <c r="AD3671" i="19"/>
  <c r="AC3671" i="19"/>
  <c r="AE3671" i="19" s="1"/>
  <c r="AD3670" i="19"/>
  <c r="AC3670" i="19"/>
  <c r="AE3670" i="19" s="1"/>
  <c r="AD3669" i="19"/>
  <c r="AC3669" i="19"/>
  <c r="AE3669" i="19" s="1"/>
  <c r="AD3668" i="19"/>
  <c r="AC3668" i="19"/>
  <c r="AE3668" i="19" s="1"/>
  <c r="AD3667" i="19"/>
  <c r="AC3667" i="19"/>
  <c r="AE3667" i="19" s="1"/>
  <c r="AD3666" i="19"/>
  <c r="AC3666" i="19"/>
  <c r="AE3666" i="19" s="1"/>
  <c r="AD3665" i="19"/>
  <c r="AC3665" i="19"/>
  <c r="AE3665" i="19" s="1"/>
  <c r="AD3664" i="19"/>
  <c r="AC3664" i="19"/>
  <c r="AE3664" i="19" s="1"/>
  <c r="AD3663" i="19"/>
  <c r="AC3663" i="19"/>
  <c r="AE3663" i="19" s="1"/>
  <c r="AD3662" i="19"/>
  <c r="AC3662" i="19"/>
  <c r="AE3662" i="19" s="1"/>
  <c r="AD3661" i="19"/>
  <c r="AC3661" i="19"/>
  <c r="AE3661" i="19" s="1"/>
  <c r="AD3660" i="19"/>
  <c r="AC3660" i="19"/>
  <c r="AE3660" i="19" s="1"/>
  <c r="AD3659" i="19"/>
  <c r="AC3659" i="19"/>
  <c r="AE3659" i="19" s="1"/>
  <c r="AD3658" i="19"/>
  <c r="AC3658" i="19"/>
  <c r="AE3658" i="19" s="1"/>
  <c r="AD3657" i="19"/>
  <c r="AC3657" i="19"/>
  <c r="AE3657" i="19" s="1"/>
  <c r="AD3656" i="19"/>
  <c r="AC3656" i="19"/>
  <c r="AE3656" i="19" s="1"/>
  <c r="AD3655" i="19"/>
  <c r="AC3655" i="19"/>
  <c r="AE3655" i="19" s="1"/>
  <c r="AD3654" i="19"/>
  <c r="AC3654" i="19"/>
  <c r="AE3654" i="19" s="1"/>
  <c r="AD3653" i="19"/>
  <c r="AC3653" i="19"/>
  <c r="AE3653" i="19" s="1"/>
  <c r="AD3652" i="19"/>
  <c r="AC3652" i="19"/>
  <c r="AE3652" i="19" s="1"/>
  <c r="AD3651" i="19"/>
  <c r="AC3651" i="19"/>
  <c r="AE3651" i="19" s="1"/>
  <c r="AD3650" i="19"/>
  <c r="AC3650" i="19"/>
  <c r="AE3650" i="19" s="1"/>
  <c r="AD3649" i="19"/>
  <c r="AC3649" i="19"/>
  <c r="AE3649" i="19" s="1"/>
  <c r="AD3648" i="19"/>
  <c r="AC3648" i="19"/>
  <c r="AE3648" i="19" s="1"/>
  <c r="AD3647" i="19"/>
  <c r="AC3647" i="19"/>
  <c r="AE3647" i="19" s="1"/>
  <c r="AD3646" i="19"/>
  <c r="AC3646" i="19"/>
  <c r="AE3646" i="19" s="1"/>
  <c r="AD3645" i="19"/>
  <c r="AC3645" i="19"/>
  <c r="AE3645" i="19" s="1"/>
  <c r="AD3644" i="19"/>
  <c r="AC3644" i="19"/>
  <c r="AE3644" i="19" s="1"/>
  <c r="AD3643" i="19"/>
  <c r="AC3643" i="19"/>
  <c r="AE3643" i="19" s="1"/>
  <c r="AD3642" i="19"/>
  <c r="AC3642" i="19"/>
  <c r="AE3642" i="19" s="1"/>
  <c r="AD3641" i="19"/>
  <c r="AC3641" i="19"/>
  <c r="AE3641" i="19" s="1"/>
  <c r="AD3640" i="19"/>
  <c r="AC3640" i="19"/>
  <c r="AE3640" i="19" s="1"/>
  <c r="AD3639" i="19"/>
  <c r="AC3639" i="19"/>
  <c r="AE3639" i="19" s="1"/>
  <c r="AD3638" i="19"/>
  <c r="AC3638" i="19"/>
  <c r="AE3638" i="19" s="1"/>
  <c r="AD3637" i="19"/>
  <c r="AC3637" i="19"/>
  <c r="AE3637" i="19" s="1"/>
  <c r="AD3636" i="19"/>
  <c r="AC3636" i="19"/>
  <c r="AE3636" i="19" s="1"/>
  <c r="AD3635" i="19"/>
  <c r="AC3635" i="19"/>
  <c r="AE3635" i="19" s="1"/>
  <c r="AD3634" i="19"/>
  <c r="AC3634" i="19"/>
  <c r="AE3634" i="19" s="1"/>
  <c r="AD3633" i="19"/>
  <c r="AC3633" i="19"/>
  <c r="AE3633" i="19" s="1"/>
  <c r="AD3632" i="19"/>
  <c r="AC3632" i="19"/>
  <c r="AE3632" i="19" s="1"/>
  <c r="AD3631" i="19"/>
  <c r="AC3631" i="19"/>
  <c r="AE3631" i="19" s="1"/>
  <c r="AD3630" i="19"/>
  <c r="AC3630" i="19"/>
  <c r="AE3630" i="19" s="1"/>
  <c r="AD3629" i="19"/>
  <c r="AC3629" i="19"/>
  <c r="AE3629" i="19" s="1"/>
  <c r="AD3628" i="19"/>
  <c r="AC3628" i="19"/>
  <c r="AE3628" i="19" s="1"/>
  <c r="AD3627" i="19"/>
  <c r="AC3627" i="19"/>
  <c r="AE3627" i="19" s="1"/>
  <c r="AD3626" i="19"/>
  <c r="AC3626" i="19"/>
  <c r="AE3626" i="19" s="1"/>
  <c r="AD3625" i="19"/>
  <c r="AC3625" i="19"/>
  <c r="AE3625" i="19" s="1"/>
  <c r="AD3624" i="19"/>
  <c r="AC3624" i="19"/>
  <c r="AE3624" i="19" s="1"/>
  <c r="AD3623" i="19"/>
  <c r="AC3623" i="19"/>
  <c r="AE3623" i="19" s="1"/>
  <c r="AD3622" i="19"/>
  <c r="AC3622" i="19"/>
  <c r="AE3622" i="19" s="1"/>
  <c r="AD3621" i="19"/>
  <c r="AC3621" i="19"/>
  <c r="AE3621" i="19" s="1"/>
  <c r="AD3620" i="19"/>
  <c r="AC3620" i="19"/>
  <c r="AE3620" i="19" s="1"/>
  <c r="AD3619" i="19"/>
  <c r="AC3619" i="19"/>
  <c r="AE3619" i="19" s="1"/>
  <c r="AD3618" i="19"/>
  <c r="AC3618" i="19"/>
  <c r="AE3618" i="19" s="1"/>
  <c r="AD3617" i="19"/>
  <c r="AC3617" i="19"/>
  <c r="AE3617" i="19" s="1"/>
  <c r="AD3616" i="19"/>
  <c r="AC3616" i="19"/>
  <c r="AE3616" i="19" s="1"/>
  <c r="AD3615" i="19"/>
  <c r="AC3615" i="19"/>
  <c r="AE3615" i="19" s="1"/>
  <c r="AD3614" i="19"/>
  <c r="AC3614" i="19"/>
  <c r="AE3614" i="19" s="1"/>
  <c r="AD3613" i="19"/>
  <c r="AC3613" i="19"/>
  <c r="AE3613" i="19" s="1"/>
  <c r="AD3612" i="19"/>
  <c r="AC3612" i="19"/>
  <c r="AE3612" i="19" s="1"/>
  <c r="AD3611" i="19"/>
  <c r="AC3611" i="19"/>
  <c r="AE3611" i="19" s="1"/>
  <c r="AD3610" i="19"/>
  <c r="AC3610" i="19"/>
  <c r="AE3610" i="19" s="1"/>
  <c r="AD3609" i="19"/>
  <c r="AC3609" i="19"/>
  <c r="AE3609" i="19" s="1"/>
  <c r="AD3608" i="19"/>
  <c r="AC3608" i="19"/>
  <c r="AE3608" i="19" s="1"/>
  <c r="AD3607" i="19"/>
  <c r="AC3607" i="19"/>
  <c r="AE3607" i="19" s="1"/>
  <c r="AD3606" i="19"/>
  <c r="AC3606" i="19"/>
  <c r="AE3606" i="19" s="1"/>
  <c r="AD3605" i="19"/>
  <c r="AC3605" i="19"/>
  <c r="AE3605" i="19" s="1"/>
  <c r="AD3604" i="19"/>
  <c r="AC3604" i="19"/>
  <c r="AE3604" i="19" s="1"/>
  <c r="AD3603" i="19"/>
  <c r="AC3603" i="19"/>
  <c r="AE3603" i="19" s="1"/>
  <c r="AD3602" i="19"/>
  <c r="AC3602" i="19"/>
  <c r="AE3602" i="19" s="1"/>
  <c r="AD3601" i="19"/>
  <c r="AC3601" i="19"/>
  <c r="AE3601" i="19" s="1"/>
  <c r="AD3600" i="19"/>
  <c r="AC3600" i="19"/>
  <c r="AE3600" i="19" s="1"/>
  <c r="AD3599" i="19"/>
  <c r="AC3599" i="19"/>
  <c r="AE3599" i="19" s="1"/>
  <c r="AD3598" i="19"/>
  <c r="AC3598" i="19"/>
  <c r="AE3598" i="19" s="1"/>
  <c r="AD3597" i="19"/>
  <c r="AC3597" i="19"/>
  <c r="AE3597" i="19" s="1"/>
  <c r="AD3596" i="19"/>
  <c r="AC3596" i="19"/>
  <c r="AE3596" i="19" s="1"/>
  <c r="AD3595" i="19"/>
  <c r="AC3595" i="19"/>
  <c r="AE3595" i="19" s="1"/>
  <c r="AD3594" i="19"/>
  <c r="AC3594" i="19"/>
  <c r="AE3594" i="19" s="1"/>
  <c r="AD3593" i="19"/>
  <c r="AC3593" i="19"/>
  <c r="AE3593" i="19" s="1"/>
  <c r="AD3592" i="19"/>
  <c r="AC3592" i="19"/>
  <c r="AE3592" i="19" s="1"/>
  <c r="AD3591" i="19"/>
  <c r="AC3591" i="19"/>
  <c r="AE3591" i="19" s="1"/>
  <c r="AD3590" i="19"/>
  <c r="AC3590" i="19"/>
  <c r="AE3590" i="19" s="1"/>
  <c r="AD3589" i="19"/>
  <c r="AC3589" i="19"/>
  <c r="AE3589" i="19" s="1"/>
  <c r="AD3588" i="19"/>
  <c r="AC3588" i="19"/>
  <c r="AE3588" i="19" s="1"/>
  <c r="AD3587" i="19"/>
  <c r="AC3587" i="19"/>
  <c r="AE3587" i="19" s="1"/>
  <c r="AD3586" i="19"/>
  <c r="AC3586" i="19"/>
  <c r="AE3586" i="19" s="1"/>
  <c r="AD3585" i="19"/>
  <c r="AC3585" i="19"/>
  <c r="AE3585" i="19" s="1"/>
  <c r="AD3584" i="19"/>
  <c r="AC3584" i="19"/>
  <c r="AE3584" i="19" s="1"/>
  <c r="AD3583" i="19"/>
  <c r="AC3583" i="19"/>
  <c r="AE3583" i="19" s="1"/>
  <c r="AD3582" i="19"/>
  <c r="AC3582" i="19"/>
  <c r="AE3582" i="19" s="1"/>
  <c r="AD3581" i="19"/>
  <c r="AC3581" i="19"/>
  <c r="AE3581" i="19" s="1"/>
  <c r="AD3580" i="19"/>
  <c r="AC3580" i="19"/>
  <c r="AE3580" i="19" s="1"/>
  <c r="AD3579" i="19"/>
  <c r="AC3579" i="19"/>
  <c r="AE3579" i="19" s="1"/>
  <c r="AD3578" i="19"/>
  <c r="AC3578" i="19"/>
  <c r="AE3578" i="19" s="1"/>
  <c r="AD3577" i="19"/>
  <c r="AC3577" i="19"/>
  <c r="AE3577" i="19" s="1"/>
  <c r="AD3576" i="19"/>
  <c r="AC3576" i="19"/>
  <c r="AE3576" i="19" s="1"/>
  <c r="AD3575" i="19"/>
  <c r="AC3575" i="19"/>
  <c r="AE3575" i="19" s="1"/>
  <c r="AD3574" i="19"/>
  <c r="AC3574" i="19"/>
  <c r="AE3574" i="19" s="1"/>
  <c r="AD3573" i="19"/>
  <c r="AC3573" i="19"/>
  <c r="AE3573" i="19" s="1"/>
  <c r="AD3572" i="19"/>
  <c r="AC3572" i="19"/>
  <c r="AE3572" i="19" s="1"/>
  <c r="AD3571" i="19"/>
  <c r="AC3571" i="19"/>
  <c r="AE3571" i="19" s="1"/>
  <c r="AD3570" i="19"/>
  <c r="AC3570" i="19"/>
  <c r="AE3570" i="19" s="1"/>
  <c r="AD3569" i="19"/>
  <c r="AC3569" i="19"/>
  <c r="AE3569" i="19" s="1"/>
  <c r="AD3568" i="19"/>
  <c r="AC3568" i="19"/>
  <c r="AE3568" i="19" s="1"/>
  <c r="AD3567" i="19"/>
  <c r="AC3567" i="19"/>
  <c r="AE3567" i="19" s="1"/>
  <c r="AD3566" i="19"/>
  <c r="AC3566" i="19"/>
  <c r="AE3566" i="19" s="1"/>
  <c r="AD3565" i="19"/>
  <c r="AC3565" i="19"/>
  <c r="AE3565" i="19" s="1"/>
  <c r="AD3564" i="19"/>
  <c r="AC3564" i="19"/>
  <c r="AE3564" i="19" s="1"/>
  <c r="AD3563" i="19"/>
  <c r="AC3563" i="19"/>
  <c r="AE3563" i="19" s="1"/>
  <c r="AD3562" i="19"/>
  <c r="AC3562" i="19"/>
  <c r="AE3562" i="19" s="1"/>
  <c r="AD3561" i="19"/>
  <c r="AC3561" i="19"/>
  <c r="AE3561" i="19" s="1"/>
  <c r="AD3560" i="19"/>
  <c r="AC3560" i="19"/>
  <c r="AE3560" i="19" s="1"/>
  <c r="AD3559" i="19"/>
  <c r="AC3559" i="19"/>
  <c r="AE3559" i="19" s="1"/>
  <c r="AD3558" i="19"/>
  <c r="AC3558" i="19"/>
  <c r="AE3558" i="19" s="1"/>
  <c r="AD3557" i="19"/>
  <c r="AC3557" i="19"/>
  <c r="AE3557" i="19" s="1"/>
  <c r="AD3556" i="19"/>
  <c r="AC3556" i="19"/>
  <c r="AE3556" i="19" s="1"/>
  <c r="AD3555" i="19"/>
  <c r="AC3555" i="19"/>
  <c r="AE3555" i="19" s="1"/>
  <c r="AD3554" i="19"/>
  <c r="AC3554" i="19"/>
  <c r="AE3554" i="19" s="1"/>
  <c r="AD3553" i="19"/>
  <c r="AC3553" i="19"/>
  <c r="AE3553" i="19" s="1"/>
  <c r="AD3552" i="19"/>
  <c r="AC3552" i="19"/>
  <c r="AE3552" i="19" s="1"/>
  <c r="AD3551" i="19"/>
  <c r="AC3551" i="19"/>
  <c r="AE3551" i="19" s="1"/>
  <c r="AD3550" i="19"/>
  <c r="AC3550" i="19"/>
  <c r="AE3550" i="19" s="1"/>
  <c r="AD3549" i="19"/>
  <c r="AC3549" i="19"/>
  <c r="AE3549" i="19" s="1"/>
  <c r="AD3548" i="19"/>
  <c r="AC3548" i="19"/>
  <c r="AE3548" i="19" s="1"/>
  <c r="AD3547" i="19"/>
  <c r="AC3547" i="19"/>
  <c r="AE3547" i="19" s="1"/>
  <c r="AD3546" i="19"/>
  <c r="AC3546" i="19"/>
  <c r="AE3546" i="19" s="1"/>
  <c r="AD3545" i="19"/>
  <c r="AC3545" i="19"/>
  <c r="AE3545" i="19" s="1"/>
  <c r="AD3544" i="19"/>
  <c r="AC3544" i="19"/>
  <c r="AE3544" i="19" s="1"/>
  <c r="AD3543" i="19"/>
  <c r="AC3543" i="19"/>
  <c r="AE3543" i="19" s="1"/>
  <c r="AD3542" i="19"/>
  <c r="AC3542" i="19"/>
  <c r="AE3542" i="19" s="1"/>
  <c r="AD3541" i="19"/>
  <c r="AC3541" i="19"/>
  <c r="AE3541" i="19" s="1"/>
  <c r="AD3540" i="19"/>
  <c r="AC3540" i="19"/>
  <c r="AE3540" i="19" s="1"/>
  <c r="AD3539" i="19"/>
  <c r="AC3539" i="19"/>
  <c r="AE3539" i="19" s="1"/>
  <c r="AD3538" i="19"/>
  <c r="AC3538" i="19"/>
  <c r="AE3538" i="19" s="1"/>
  <c r="AD3537" i="19"/>
  <c r="AC3537" i="19"/>
  <c r="AE3537" i="19" s="1"/>
  <c r="AD3536" i="19"/>
  <c r="AC3536" i="19"/>
  <c r="AE3536" i="19" s="1"/>
  <c r="AD3535" i="19"/>
  <c r="AC3535" i="19"/>
  <c r="AE3535" i="19" s="1"/>
  <c r="AD3534" i="19"/>
  <c r="AC3534" i="19"/>
  <c r="AE3534" i="19" s="1"/>
  <c r="AD3533" i="19"/>
  <c r="AC3533" i="19"/>
  <c r="AE3533" i="19" s="1"/>
  <c r="AD3532" i="19"/>
  <c r="AC3532" i="19"/>
  <c r="AE3532" i="19" s="1"/>
  <c r="AD3531" i="19"/>
  <c r="AC3531" i="19"/>
  <c r="AE3531" i="19" s="1"/>
  <c r="AD3530" i="19"/>
  <c r="AC3530" i="19"/>
  <c r="AE3530" i="19" s="1"/>
  <c r="AD3529" i="19"/>
  <c r="AC3529" i="19"/>
  <c r="AE3529" i="19" s="1"/>
  <c r="AD3528" i="19"/>
  <c r="AC3528" i="19"/>
  <c r="AE3528" i="19" s="1"/>
  <c r="AD3527" i="19"/>
  <c r="AC3527" i="19"/>
  <c r="AE3527" i="19" s="1"/>
  <c r="AD3526" i="19"/>
  <c r="AC3526" i="19"/>
  <c r="AE3526" i="19" s="1"/>
  <c r="AD3525" i="19"/>
  <c r="AC3525" i="19"/>
  <c r="AE3525" i="19" s="1"/>
  <c r="AD3524" i="19"/>
  <c r="AC3524" i="19"/>
  <c r="AE3524" i="19" s="1"/>
  <c r="AD3523" i="19"/>
  <c r="AC3523" i="19"/>
  <c r="AE3523" i="19" s="1"/>
  <c r="AD3522" i="19"/>
  <c r="AC3522" i="19"/>
  <c r="AE3522" i="19" s="1"/>
  <c r="AD3521" i="19"/>
  <c r="AC3521" i="19"/>
  <c r="AE3521" i="19" s="1"/>
  <c r="AD3520" i="19"/>
  <c r="AC3520" i="19"/>
  <c r="AE3520" i="19" s="1"/>
  <c r="AD3519" i="19"/>
  <c r="AC3519" i="19"/>
  <c r="AE3519" i="19" s="1"/>
  <c r="AD3518" i="19"/>
  <c r="AC3518" i="19"/>
  <c r="AE3518" i="19" s="1"/>
  <c r="AD3517" i="19"/>
  <c r="AC3517" i="19"/>
  <c r="AE3517" i="19" s="1"/>
  <c r="AD3516" i="19"/>
  <c r="AC3516" i="19"/>
  <c r="AE3516" i="19" s="1"/>
  <c r="AD3515" i="19"/>
  <c r="AC3515" i="19"/>
  <c r="AE3515" i="19" s="1"/>
  <c r="AD3514" i="19"/>
  <c r="AC3514" i="19"/>
  <c r="AE3514" i="19" s="1"/>
  <c r="AD3513" i="19"/>
  <c r="AC3513" i="19"/>
  <c r="AE3513" i="19" s="1"/>
  <c r="AD3512" i="19"/>
  <c r="AC3512" i="19"/>
  <c r="AE3512" i="19" s="1"/>
  <c r="AD3511" i="19"/>
  <c r="AC3511" i="19"/>
  <c r="AE3511" i="19" s="1"/>
  <c r="AD3510" i="19"/>
  <c r="AC3510" i="19"/>
  <c r="AE3510" i="19" s="1"/>
  <c r="AD3509" i="19"/>
  <c r="AC3509" i="19"/>
  <c r="AE3509" i="19" s="1"/>
  <c r="AD3508" i="19"/>
  <c r="AC3508" i="19"/>
  <c r="AE3508" i="19" s="1"/>
  <c r="AD3507" i="19"/>
  <c r="AC3507" i="19"/>
  <c r="AE3507" i="19" s="1"/>
  <c r="AD3506" i="19"/>
  <c r="AC3506" i="19"/>
  <c r="AE3506" i="19" s="1"/>
  <c r="AD3505" i="19"/>
  <c r="AC3505" i="19"/>
  <c r="AE3505" i="19" s="1"/>
  <c r="AD3504" i="19"/>
  <c r="AC3504" i="19"/>
  <c r="AE3504" i="19" s="1"/>
  <c r="AD3503" i="19"/>
  <c r="AC3503" i="19"/>
  <c r="AE3503" i="19" s="1"/>
  <c r="AD3502" i="19"/>
  <c r="AC3502" i="19"/>
  <c r="AE3502" i="19" s="1"/>
  <c r="AD3501" i="19"/>
  <c r="AC3501" i="19"/>
  <c r="AE3501" i="19" s="1"/>
  <c r="AD3500" i="19"/>
  <c r="AC3500" i="19"/>
  <c r="AE3500" i="19" s="1"/>
  <c r="AD3499" i="19"/>
  <c r="AC3499" i="19"/>
  <c r="AE3499" i="19" s="1"/>
  <c r="AD3498" i="19"/>
  <c r="AC3498" i="19"/>
  <c r="AE3498" i="19" s="1"/>
  <c r="AD3497" i="19"/>
  <c r="AC3497" i="19"/>
  <c r="AE3497" i="19" s="1"/>
  <c r="AD3496" i="19"/>
  <c r="AC3496" i="19"/>
  <c r="AE3496" i="19" s="1"/>
  <c r="AD3495" i="19"/>
  <c r="AC3495" i="19"/>
  <c r="AE3495" i="19" s="1"/>
  <c r="AD3494" i="19"/>
  <c r="AC3494" i="19"/>
  <c r="AE3494" i="19" s="1"/>
  <c r="AD3493" i="19"/>
  <c r="AC3493" i="19"/>
  <c r="AE3493" i="19" s="1"/>
  <c r="AD3492" i="19"/>
  <c r="AC3492" i="19"/>
  <c r="AE3492" i="19" s="1"/>
  <c r="AD3491" i="19"/>
  <c r="AC3491" i="19"/>
  <c r="AE3491" i="19" s="1"/>
  <c r="AD3490" i="19"/>
  <c r="AC3490" i="19"/>
  <c r="AE3490" i="19" s="1"/>
  <c r="AD3489" i="19"/>
  <c r="AC3489" i="19"/>
  <c r="AE3489" i="19" s="1"/>
  <c r="AD3488" i="19"/>
  <c r="AC3488" i="19"/>
  <c r="AE3488" i="19" s="1"/>
  <c r="AD3487" i="19"/>
  <c r="AC3487" i="19"/>
  <c r="AE3487" i="19" s="1"/>
  <c r="AD3486" i="19"/>
  <c r="AC3486" i="19"/>
  <c r="AE3486" i="19" s="1"/>
  <c r="AD3485" i="19"/>
  <c r="AC3485" i="19"/>
  <c r="AE3485" i="19" s="1"/>
  <c r="AD3484" i="19"/>
  <c r="AC3484" i="19"/>
  <c r="AE3484" i="19" s="1"/>
  <c r="AD3483" i="19"/>
  <c r="AC3483" i="19"/>
  <c r="AE3483" i="19" s="1"/>
  <c r="AD3482" i="19"/>
  <c r="AC3482" i="19"/>
  <c r="AE3482" i="19" s="1"/>
  <c r="AD3481" i="19"/>
  <c r="AC3481" i="19"/>
  <c r="AE3481" i="19" s="1"/>
  <c r="AD3480" i="19"/>
  <c r="AC3480" i="19"/>
  <c r="AE3480" i="19" s="1"/>
  <c r="AD3479" i="19"/>
  <c r="AC3479" i="19"/>
  <c r="AE3479" i="19" s="1"/>
  <c r="AD3478" i="19"/>
  <c r="AC3478" i="19"/>
  <c r="AE3478" i="19" s="1"/>
  <c r="AD3477" i="19"/>
  <c r="AC3477" i="19"/>
  <c r="AE3477" i="19" s="1"/>
  <c r="AD3476" i="19"/>
  <c r="AC3476" i="19"/>
  <c r="AE3476" i="19" s="1"/>
  <c r="AD3475" i="19"/>
  <c r="AC3475" i="19"/>
  <c r="AE3475" i="19" s="1"/>
  <c r="AD3474" i="19"/>
  <c r="AC3474" i="19"/>
  <c r="AE3474" i="19" s="1"/>
  <c r="AD3473" i="19"/>
  <c r="AC3473" i="19"/>
  <c r="AE3473" i="19" s="1"/>
  <c r="AD3472" i="19"/>
  <c r="AC3472" i="19"/>
  <c r="AE3472" i="19" s="1"/>
  <c r="AD3471" i="19"/>
  <c r="AC3471" i="19"/>
  <c r="AE3471" i="19" s="1"/>
  <c r="AD3470" i="19"/>
  <c r="AC3470" i="19"/>
  <c r="AE3470" i="19" s="1"/>
  <c r="AD3469" i="19"/>
  <c r="AC3469" i="19"/>
  <c r="AE3469" i="19" s="1"/>
  <c r="AD3468" i="19"/>
  <c r="AC3468" i="19"/>
  <c r="AE3468" i="19" s="1"/>
  <c r="AD3467" i="19"/>
  <c r="AC3467" i="19"/>
  <c r="AE3467" i="19" s="1"/>
  <c r="AD3466" i="19"/>
  <c r="AC3466" i="19"/>
  <c r="AE3466" i="19" s="1"/>
  <c r="AD3465" i="19"/>
  <c r="AC3465" i="19"/>
  <c r="AE3465" i="19" s="1"/>
  <c r="AD3464" i="19"/>
  <c r="AC3464" i="19"/>
  <c r="AE3464" i="19" s="1"/>
  <c r="AD3463" i="19"/>
  <c r="AC3463" i="19"/>
  <c r="AE3463" i="19" s="1"/>
  <c r="AD3462" i="19"/>
  <c r="AC3462" i="19"/>
  <c r="AE3462" i="19" s="1"/>
  <c r="AD3461" i="19"/>
  <c r="AC3461" i="19"/>
  <c r="AE3461" i="19" s="1"/>
  <c r="AD3460" i="19"/>
  <c r="AC3460" i="19"/>
  <c r="AE3460" i="19" s="1"/>
  <c r="AD3459" i="19"/>
  <c r="AC3459" i="19"/>
  <c r="AE3459" i="19" s="1"/>
  <c r="AD3458" i="19"/>
  <c r="AC3458" i="19"/>
  <c r="AE3458" i="19" s="1"/>
  <c r="AD3457" i="19"/>
  <c r="AC3457" i="19"/>
  <c r="AE3457" i="19" s="1"/>
  <c r="AD3456" i="19"/>
  <c r="AC3456" i="19"/>
  <c r="AE3456" i="19" s="1"/>
  <c r="AD3455" i="19"/>
  <c r="AC3455" i="19"/>
  <c r="AE3455" i="19" s="1"/>
  <c r="AD3454" i="19"/>
  <c r="AC3454" i="19"/>
  <c r="AE3454" i="19" s="1"/>
  <c r="AD3453" i="19"/>
  <c r="AC3453" i="19"/>
  <c r="AE3453" i="19" s="1"/>
  <c r="AD3452" i="19"/>
  <c r="AC3452" i="19"/>
  <c r="AE3452" i="19" s="1"/>
  <c r="AD3451" i="19"/>
  <c r="AC3451" i="19"/>
  <c r="AE3451" i="19" s="1"/>
  <c r="AD3450" i="19"/>
  <c r="AC3450" i="19"/>
  <c r="AE3450" i="19" s="1"/>
  <c r="AD3449" i="19"/>
  <c r="AC3449" i="19"/>
  <c r="AE3449" i="19" s="1"/>
  <c r="AD3448" i="19"/>
  <c r="AC3448" i="19"/>
  <c r="AE3448" i="19" s="1"/>
  <c r="AD3447" i="19"/>
  <c r="AC3447" i="19"/>
  <c r="AE3447" i="19" s="1"/>
  <c r="AD3446" i="19"/>
  <c r="AC3446" i="19"/>
  <c r="AE3446" i="19" s="1"/>
  <c r="AD3445" i="19"/>
  <c r="AC3445" i="19"/>
  <c r="AE3445" i="19" s="1"/>
  <c r="AD3444" i="19"/>
  <c r="AC3444" i="19"/>
  <c r="AE3444" i="19" s="1"/>
  <c r="AD3443" i="19"/>
  <c r="AC3443" i="19"/>
  <c r="AE3443" i="19" s="1"/>
  <c r="AD3442" i="19"/>
  <c r="AC3442" i="19"/>
  <c r="AE3442" i="19" s="1"/>
  <c r="AD3441" i="19"/>
  <c r="AC3441" i="19"/>
  <c r="AE3441" i="19" s="1"/>
  <c r="AD3440" i="19"/>
  <c r="AC3440" i="19"/>
  <c r="AE3440" i="19" s="1"/>
  <c r="AD3439" i="19"/>
  <c r="AC3439" i="19"/>
  <c r="AE3439" i="19" s="1"/>
  <c r="AD3438" i="19"/>
  <c r="AC3438" i="19"/>
  <c r="AE3438" i="19" s="1"/>
  <c r="AD3437" i="19"/>
  <c r="AC3437" i="19"/>
  <c r="AE3437" i="19" s="1"/>
  <c r="AD3436" i="19"/>
  <c r="AC3436" i="19"/>
  <c r="AE3436" i="19" s="1"/>
  <c r="AD3435" i="19"/>
  <c r="AC3435" i="19"/>
  <c r="AE3435" i="19" s="1"/>
  <c r="AD3434" i="19"/>
  <c r="AC3434" i="19"/>
  <c r="AE3434" i="19" s="1"/>
  <c r="AD3433" i="19"/>
  <c r="AC3433" i="19"/>
  <c r="AE3433" i="19" s="1"/>
  <c r="AD3432" i="19"/>
  <c r="AC3432" i="19"/>
  <c r="AE3432" i="19" s="1"/>
  <c r="AD3431" i="19"/>
  <c r="AC3431" i="19"/>
  <c r="AE3431" i="19" s="1"/>
  <c r="AD3430" i="19"/>
  <c r="AC3430" i="19"/>
  <c r="AE3430" i="19" s="1"/>
  <c r="AD3429" i="19"/>
  <c r="AC3429" i="19"/>
  <c r="AE3429" i="19" s="1"/>
  <c r="AD3428" i="19"/>
  <c r="AC3428" i="19"/>
  <c r="AE3428" i="19" s="1"/>
  <c r="AD3427" i="19"/>
  <c r="AC3427" i="19"/>
  <c r="AE3427" i="19" s="1"/>
  <c r="AD3426" i="19"/>
  <c r="AC3426" i="19"/>
  <c r="AE3426" i="19" s="1"/>
  <c r="AD3425" i="19"/>
  <c r="AC3425" i="19"/>
  <c r="AE3425" i="19" s="1"/>
  <c r="AD3424" i="19"/>
  <c r="AC3424" i="19"/>
  <c r="AE3424" i="19" s="1"/>
  <c r="AD3423" i="19"/>
  <c r="AC3423" i="19"/>
  <c r="AE3423" i="19" s="1"/>
  <c r="AD3422" i="19"/>
  <c r="AC3422" i="19"/>
  <c r="AE3422" i="19" s="1"/>
  <c r="AD3421" i="19"/>
  <c r="AC3421" i="19"/>
  <c r="AE3421" i="19" s="1"/>
  <c r="AD3420" i="19"/>
  <c r="AC3420" i="19"/>
  <c r="AE3420" i="19" s="1"/>
  <c r="AD3419" i="19"/>
  <c r="AC3419" i="19"/>
  <c r="AE3419" i="19" s="1"/>
  <c r="AD3418" i="19"/>
  <c r="AC3418" i="19"/>
  <c r="AE3418" i="19" s="1"/>
  <c r="AD3417" i="19"/>
  <c r="AC3417" i="19"/>
  <c r="AE3417" i="19" s="1"/>
  <c r="AD3416" i="19"/>
  <c r="AC3416" i="19"/>
  <c r="AE3416" i="19" s="1"/>
  <c r="AD3415" i="19"/>
  <c r="AC3415" i="19"/>
  <c r="AE3415" i="19" s="1"/>
  <c r="AD3414" i="19"/>
  <c r="AC3414" i="19"/>
  <c r="AE3414" i="19" s="1"/>
  <c r="AD3413" i="19"/>
  <c r="AC3413" i="19"/>
  <c r="AE3413" i="19" s="1"/>
  <c r="AD3412" i="19"/>
  <c r="AC3412" i="19"/>
  <c r="AE3412" i="19" s="1"/>
  <c r="AD3411" i="19"/>
  <c r="AC3411" i="19"/>
  <c r="AE3411" i="19" s="1"/>
  <c r="AD3410" i="19"/>
  <c r="AC3410" i="19"/>
  <c r="AE3410" i="19" s="1"/>
  <c r="AD3409" i="19"/>
  <c r="AC3409" i="19"/>
  <c r="AE3409" i="19" s="1"/>
  <c r="AD3408" i="19"/>
  <c r="AC3408" i="19"/>
  <c r="AE3408" i="19" s="1"/>
  <c r="AD3407" i="19"/>
  <c r="AC3407" i="19"/>
  <c r="AE3407" i="19" s="1"/>
  <c r="AD3406" i="19"/>
  <c r="AC3406" i="19"/>
  <c r="AE3406" i="19" s="1"/>
  <c r="AD3405" i="19"/>
  <c r="AC3405" i="19"/>
  <c r="AE3405" i="19" s="1"/>
  <c r="AD3404" i="19"/>
  <c r="AC3404" i="19"/>
  <c r="AE3404" i="19" s="1"/>
  <c r="AD3403" i="19"/>
  <c r="AC3403" i="19"/>
  <c r="AE3403" i="19" s="1"/>
  <c r="AD3402" i="19"/>
  <c r="AC3402" i="19"/>
  <c r="AE3402" i="19" s="1"/>
  <c r="AD3401" i="19"/>
  <c r="AC3401" i="19"/>
  <c r="AE3401" i="19" s="1"/>
  <c r="AD3400" i="19"/>
  <c r="AC3400" i="19"/>
  <c r="AE3400" i="19" s="1"/>
  <c r="AD3399" i="19"/>
  <c r="AC3399" i="19"/>
  <c r="AE3399" i="19" s="1"/>
  <c r="AD3398" i="19"/>
  <c r="AC3398" i="19"/>
  <c r="AE3398" i="19" s="1"/>
  <c r="AD3397" i="19"/>
  <c r="AC3397" i="19"/>
  <c r="AE3397" i="19" s="1"/>
  <c r="AD3396" i="19"/>
  <c r="AC3396" i="19"/>
  <c r="AE3396" i="19" s="1"/>
  <c r="AD3395" i="19"/>
  <c r="AC3395" i="19"/>
  <c r="AE3395" i="19" s="1"/>
  <c r="AD3394" i="19"/>
  <c r="AC3394" i="19"/>
  <c r="AE3394" i="19" s="1"/>
  <c r="AD3393" i="19"/>
  <c r="AC3393" i="19"/>
  <c r="AE3393" i="19" s="1"/>
  <c r="AD3392" i="19"/>
  <c r="AC3392" i="19"/>
  <c r="AE3392" i="19" s="1"/>
  <c r="AD3391" i="19"/>
  <c r="AC3391" i="19"/>
  <c r="AE3391" i="19" s="1"/>
  <c r="AD3390" i="19"/>
  <c r="AC3390" i="19"/>
  <c r="AE3390" i="19" s="1"/>
  <c r="AD3389" i="19"/>
  <c r="AC3389" i="19"/>
  <c r="AE3389" i="19" s="1"/>
  <c r="AD3388" i="19"/>
  <c r="AC3388" i="19"/>
  <c r="AE3388" i="19" s="1"/>
  <c r="AD3387" i="19"/>
  <c r="AC3387" i="19"/>
  <c r="AE3387" i="19" s="1"/>
  <c r="AD3386" i="19"/>
  <c r="AC3386" i="19"/>
  <c r="AE3386" i="19" s="1"/>
  <c r="AD3385" i="19"/>
  <c r="AC3385" i="19"/>
  <c r="AE3385" i="19" s="1"/>
  <c r="AD3384" i="19"/>
  <c r="AC3384" i="19"/>
  <c r="AE3384" i="19" s="1"/>
  <c r="AD3383" i="19"/>
  <c r="AC3383" i="19"/>
  <c r="AE3383" i="19" s="1"/>
  <c r="AD3382" i="19"/>
  <c r="AC3382" i="19"/>
  <c r="AE3382" i="19" s="1"/>
  <c r="AD3381" i="19"/>
  <c r="AC3381" i="19"/>
  <c r="AE3381" i="19" s="1"/>
  <c r="AD3380" i="19"/>
  <c r="AC3380" i="19"/>
  <c r="AE3380" i="19" s="1"/>
  <c r="AD3379" i="19"/>
  <c r="AC3379" i="19"/>
  <c r="AE3379" i="19" s="1"/>
  <c r="AD3378" i="19"/>
  <c r="AC3378" i="19"/>
  <c r="AE3378" i="19" s="1"/>
  <c r="AD3377" i="19"/>
  <c r="AC3377" i="19"/>
  <c r="AE3377" i="19" s="1"/>
  <c r="AD3376" i="19"/>
  <c r="AC3376" i="19"/>
  <c r="AE3376" i="19" s="1"/>
  <c r="AD3375" i="19"/>
  <c r="AC3375" i="19"/>
  <c r="AE3375" i="19" s="1"/>
  <c r="AD3374" i="19"/>
  <c r="AC3374" i="19"/>
  <c r="AE3374" i="19" s="1"/>
  <c r="AD3373" i="19"/>
  <c r="AC3373" i="19"/>
  <c r="AE3373" i="19" s="1"/>
  <c r="AD3372" i="19"/>
  <c r="AC3372" i="19"/>
  <c r="AE3372" i="19" s="1"/>
  <c r="AD3371" i="19"/>
  <c r="AC3371" i="19"/>
  <c r="AE3371" i="19" s="1"/>
  <c r="AD3370" i="19"/>
  <c r="AC3370" i="19"/>
  <c r="AE3370" i="19" s="1"/>
  <c r="AD3369" i="19"/>
  <c r="AC3369" i="19"/>
  <c r="AE3369" i="19" s="1"/>
  <c r="AD3368" i="19"/>
  <c r="AC3368" i="19"/>
  <c r="AE3368" i="19" s="1"/>
  <c r="AD3367" i="19"/>
  <c r="AC3367" i="19"/>
  <c r="AE3367" i="19" s="1"/>
  <c r="AD3366" i="19"/>
  <c r="AC3366" i="19"/>
  <c r="AE3366" i="19" s="1"/>
  <c r="AD3365" i="19"/>
  <c r="AC3365" i="19"/>
  <c r="AE3365" i="19" s="1"/>
  <c r="AD3364" i="19"/>
  <c r="AC3364" i="19"/>
  <c r="AE3364" i="19" s="1"/>
  <c r="AD3363" i="19"/>
  <c r="AC3363" i="19"/>
  <c r="AE3363" i="19" s="1"/>
  <c r="AD3362" i="19"/>
  <c r="AC3362" i="19"/>
  <c r="AE3362" i="19" s="1"/>
  <c r="AD3361" i="19"/>
  <c r="AC3361" i="19"/>
  <c r="AE3361" i="19" s="1"/>
  <c r="AD3360" i="19"/>
  <c r="AC3360" i="19"/>
  <c r="AE3360" i="19" s="1"/>
  <c r="AD3359" i="19"/>
  <c r="AC3359" i="19"/>
  <c r="AE3359" i="19" s="1"/>
  <c r="AD3358" i="19"/>
  <c r="AC3358" i="19"/>
  <c r="AE3358" i="19" s="1"/>
  <c r="AD3357" i="19"/>
  <c r="AC3357" i="19"/>
  <c r="AE3357" i="19" s="1"/>
  <c r="AD3356" i="19"/>
  <c r="AC3356" i="19"/>
  <c r="AE3356" i="19" s="1"/>
  <c r="AD3355" i="19"/>
  <c r="AC3355" i="19"/>
  <c r="AE3355" i="19" s="1"/>
  <c r="AD3354" i="19"/>
  <c r="AC3354" i="19"/>
  <c r="AE3354" i="19" s="1"/>
  <c r="AD3353" i="19"/>
  <c r="AC3353" i="19"/>
  <c r="AE3353" i="19" s="1"/>
  <c r="AD3352" i="19"/>
  <c r="AC3352" i="19"/>
  <c r="AE3352" i="19" s="1"/>
  <c r="AD3351" i="19"/>
  <c r="AC3351" i="19"/>
  <c r="AE3351" i="19" s="1"/>
  <c r="AD3350" i="19"/>
  <c r="AC3350" i="19"/>
  <c r="AE3350" i="19" s="1"/>
  <c r="AD3349" i="19"/>
  <c r="AC3349" i="19"/>
  <c r="AE3349" i="19" s="1"/>
  <c r="AD3348" i="19"/>
  <c r="AC3348" i="19"/>
  <c r="AE3348" i="19" s="1"/>
  <c r="AD3347" i="19"/>
  <c r="AC3347" i="19"/>
  <c r="AE3347" i="19" s="1"/>
  <c r="AD3346" i="19"/>
  <c r="AC3346" i="19"/>
  <c r="AE3346" i="19" s="1"/>
  <c r="AD3345" i="19"/>
  <c r="AC3345" i="19"/>
  <c r="AE3345" i="19" s="1"/>
  <c r="AD3344" i="19"/>
  <c r="AC3344" i="19"/>
  <c r="AE3344" i="19" s="1"/>
  <c r="AD3343" i="19"/>
  <c r="AC3343" i="19"/>
  <c r="AE3343" i="19" s="1"/>
  <c r="AD3342" i="19"/>
  <c r="AC3342" i="19"/>
  <c r="AE3342" i="19" s="1"/>
  <c r="AD3341" i="19"/>
  <c r="AC3341" i="19"/>
  <c r="AE3341" i="19" s="1"/>
  <c r="AD3340" i="19"/>
  <c r="AC3340" i="19"/>
  <c r="AE3340" i="19" s="1"/>
  <c r="AD3339" i="19"/>
  <c r="AC3339" i="19"/>
  <c r="AE3339" i="19" s="1"/>
  <c r="AD3338" i="19"/>
  <c r="AC3338" i="19"/>
  <c r="AE3338" i="19" s="1"/>
  <c r="AD3337" i="19"/>
  <c r="AC3337" i="19"/>
  <c r="AE3337" i="19" s="1"/>
  <c r="AD3336" i="19"/>
  <c r="AC3336" i="19"/>
  <c r="AE3336" i="19" s="1"/>
  <c r="AD3335" i="19"/>
  <c r="AC3335" i="19"/>
  <c r="AE3335" i="19" s="1"/>
  <c r="AD3334" i="19"/>
  <c r="AC3334" i="19"/>
  <c r="AE3334" i="19" s="1"/>
  <c r="AD3333" i="19"/>
  <c r="AC3333" i="19"/>
  <c r="AE3333" i="19" s="1"/>
  <c r="AD3332" i="19"/>
  <c r="AC3332" i="19"/>
  <c r="AE3332" i="19" s="1"/>
  <c r="AD3331" i="19"/>
  <c r="AC3331" i="19"/>
  <c r="AE3331" i="19" s="1"/>
  <c r="AD3330" i="19"/>
  <c r="AC3330" i="19"/>
  <c r="AE3330" i="19" s="1"/>
  <c r="AD3329" i="19"/>
  <c r="AC3329" i="19"/>
  <c r="AE3329" i="19" s="1"/>
  <c r="AD3328" i="19"/>
  <c r="AC3328" i="19"/>
  <c r="AE3328" i="19" s="1"/>
  <c r="AD3327" i="19"/>
  <c r="AC3327" i="19"/>
  <c r="AE3327" i="19" s="1"/>
  <c r="AD3326" i="19"/>
  <c r="AC3326" i="19"/>
  <c r="AE3326" i="19" s="1"/>
  <c r="AD3325" i="19"/>
  <c r="AC3325" i="19"/>
  <c r="AE3325" i="19" s="1"/>
  <c r="AD3324" i="19"/>
  <c r="AC3324" i="19"/>
  <c r="AE3324" i="19" s="1"/>
  <c r="AD3323" i="19"/>
  <c r="AC3323" i="19"/>
  <c r="AE3323" i="19" s="1"/>
  <c r="AD3322" i="19"/>
  <c r="AC3322" i="19"/>
  <c r="AE3322" i="19" s="1"/>
  <c r="AD3321" i="19"/>
  <c r="AC3321" i="19"/>
  <c r="AE3321" i="19" s="1"/>
  <c r="AD3320" i="19"/>
  <c r="AC3320" i="19"/>
  <c r="AE3320" i="19" s="1"/>
  <c r="AD3319" i="19"/>
  <c r="AC3319" i="19"/>
  <c r="AE3319" i="19" s="1"/>
  <c r="AD3318" i="19"/>
  <c r="AC3318" i="19"/>
  <c r="AE3318" i="19" s="1"/>
  <c r="AD3317" i="19"/>
  <c r="AC3317" i="19"/>
  <c r="AE3317" i="19" s="1"/>
  <c r="AD3316" i="19"/>
  <c r="AC3316" i="19"/>
  <c r="AE3316" i="19" s="1"/>
  <c r="AD3315" i="19"/>
  <c r="AC3315" i="19"/>
  <c r="AE3315" i="19" s="1"/>
  <c r="AD3314" i="19"/>
  <c r="AC3314" i="19"/>
  <c r="AE3314" i="19" s="1"/>
  <c r="AD3313" i="19"/>
  <c r="AC3313" i="19"/>
  <c r="AE3313" i="19" s="1"/>
  <c r="AD3312" i="19"/>
  <c r="AC3312" i="19"/>
  <c r="AE3312" i="19" s="1"/>
  <c r="AD3311" i="19"/>
  <c r="AC3311" i="19"/>
  <c r="AE3311" i="19" s="1"/>
  <c r="AD3310" i="19"/>
  <c r="AC3310" i="19"/>
  <c r="AE3310" i="19" s="1"/>
  <c r="AD3309" i="19"/>
  <c r="AC3309" i="19"/>
  <c r="AE3309" i="19" s="1"/>
  <c r="AD3308" i="19"/>
  <c r="AC3308" i="19"/>
  <c r="AE3308" i="19" s="1"/>
  <c r="AD3307" i="19"/>
  <c r="AC3307" i="19"/>
  <c r="AE3307" i="19" s="1"/>
  <c r="AD3306" i="19"/>
  <c r="AC3306" i="19"/>
  <c r="AE3306" i="19" s="1"/>
  <c r="AD3305" i="19"/>
  <c r="AC3305" i="19"/>
  <c r="AE3305" i="19" s="1"/>
  <c r="AD3304" i="19"/>
  <c r="AC3304" i="19"/>
  <c r="AE3304" i="19" s="1"/>
  <c r="AD3303" i="19"/>
  <c r="AC3303" i="19"/>
  <c r="AE3303" i="19" s="1"/>
  <c r="AD3302" i="19"/>
  <c r="AC3302" i="19"/>
  <c r="AE3302" i="19" s="1"/>
  <c r="AD3301" i="19"/>
  <c r="AC3301" i="19"/>
  <c r="AE3301" i="19" s="1"/>
  <c r="AD3300" i="19"/>
  <c r="AC3300" i="19"/>
  <c r="AE3300" i="19" s="1"/>
  <c r="AD3299" i="19"/>
  <c r="AC3299" i="19"/>
  <c r="AE3299" i="19" s="1"/>
  <c r="AD3298" i="19"/>
  <c r="AC3298" i="19"/>
  <c r="AE3298" i="19" s="1"/>
  <c r="AD3297" i="19"/>
  <c r="AC3297" i="19"/>
  <c r="AE3297" i="19" s="1"/>
  <c r="AD3296" i="19"/>
  <c r="AC3296" i="19"/>
  <c r="AE3296" i="19" s="1"/>
  <c r="AD3295" i="19"/>
  <c r="AC3295" i="19"/>
  <c r="AE3295" i="19" s="1"/>
  <c r="AD3294" i="19"/>
  <c r="AC3294" i="19"/>
  <c r="AE3294" i="19" s="1"/>
  <c r="AD3293" i="19"/>
  <c r="AC3293" i="19"/>
  <c r="AE3293" i="19" s="1"/>
  <c r="AD3292" i="19"/>
  <c r="AC3292" i="19"/>
  <c r="AE3292" i="19" s="1"/>
  <c r="AD3291" i="19"/>
  <c r="AC3291" i="19"/>
  <c r="AE3291" i="19" s="1"/>
  <c r="AD3290" i="19"/>
  <c r="AC3290" i="19"/>
  <c r="AE3290" i="19" s="1"/>
  <c r="AD3289" i="19"/>
  <c r="AC3289" i="19"/>
  <c r="AE3289" i="19" s="1"/>
  <c r="AD3288" i="19"/>
  <c r="AC3288" i="19"/>
  <c r="AE3288" i="19" s="1"/>
  <c r="AD3287" i="19"/>
  <c r="AC3287" i="19"/>
  <c r="AE3287" i="19" s="1"/>
  <c r="AD3286" i="19"/>
  <c r="AC3286" i="19"/>
  <c r="AE3286" i="19" s="1"/>
  <c r="AD3285" i="19"/>
  <c r="AC3285" i="19"/>
  <c r="AE3285" i="19" s="1"/>
  <c r="AD3284" i="19"/>
  <c r="AC3284" i="19"/>
  <c r="AE3284" i="19" s="1"/>
  <c r="AD3283" i="19"/>
  <c r="AC3283" i="19"/>
  <c r="AE3283" i="19" s="1"/>
  <c r="AD3282" i="19"/>
  <c r="AC3282" i="19"/>
  <c r="AE3282" i="19" s="1"/>
  <c r="AD3281" i="19"/>
  <c r="AC3281" i="19"/>
  <c r="AE3281" i="19" s="1"/>
  <c r="AD3280" i="19"/>
  <c r="AC3280" i="19"/>
  <c r="AE3280" i="19" s="1"/>
  <c r="AD3279" i="19"/>
  <c r="AC3279" i="19"/>
  <c r="AE3279" i="19" s="1"/>
  <c r="AD3278" i="19"/>
  <c r="AC3278" i="19"/>
  <c r="AE3278" i="19" s="1"/>
  <c r="AD3277" i="19"/>
  <c r="AC3277" i="19"/>
  <c r="AE3277" i="19" s="1"/>
  <c r="AD3276" i="19"/>
  <c r="AC3276" i="19"/>
  <c r="AE3276" i="19" s="1"/>
  <c r="AD3275" i="19"/>
  <c r="AC3275" i="19"/>
  <c r="AE3275" i="19" s="1"/>
  <c r="AD3274" i="19"/>
  <c r="AC3274" i="19"/>
  <c r="AE3274" i="19" s="1"/>
  <c r="AD3273" i="19"/>
  <c r="AC3273" i="19"/>
  <c r="AE3273" i="19" s="1"/>
  <c r="AD3272" i="19"/>
  <c r="AC3272" i="19"/>
  <c r="AE3272" i="19" s="1"/>
  <c r="AD3271" i="19"/>
  <c r="AC3271" i="19"/>
  <c r="AE3271" i="19" s="1"/>
  <c r="AD3270" i="19"/>
  <c r="AC3270" i="19"/>
  <c r="AE3270" i="19" s="1"/>
  <c r="AD3269" i="19"/>
  <c r="AC3269" i="19"/>
  <c r="AE3269" i="19" s="1"/>
  <c r="AD3268" i="19"/>
  <c r="AC3268" i="19"/>
  <c r="AE3268" i="19" s="1"/>
  <c r="AD3267" i="19"/>
  <c r="AC3267" i="19"/>
  <c r="AE3267" i="19" s="1"/>
  <c r="AD3266" i="19"/>
  <c r="AC3266" i="19"/>
  <c r="AE3266" i="19" s="1"/>
  <c r="AD3265" i="19"/>
  <c r="AC3265" i="19"/>
  <c r="AE3265" i="19" s="1"/>
  <c r="AD3264" i="19"/>
  <c r="AC3264" i="19"/>
  <c r="AE3264" i="19" s="1"/>
  <c r="AD3263" i="19"/>
  <c r="AC3263" i="19"/>
  <c r="AE3263" i="19" s="1"/>
  <c r="AD3262" i="19"/>
  <c r="AC3262" i="19"/>
  <c r="AE3262" i="19" s="1"/>
  <c r="AD3261" i="19"/>
  <c r="AC3261" i="19"/>
  <c r="AE3261" i="19" s="1"/>
  <c r="AD3260" i="19"/>
  <c r="AC3260" i="19"/>
  <c r="AE3260" i="19" s="1"/>
  <c r="AD3259" i="19"/>
  <c r="AC3259" i="19"/>
  <c r="AE3259" i="19" s="1"/>
  <c r="AD3258" i="19"/>
  <c r="AC3258" i="19"/>
  <c r="AE3258" i="19" s="1"/>
  <c r="AD3257" i="19"/>
  <c r="AC3257" i="19"/>
  <c r="AE3257" i="19" s="1"/>
  <c r="AD3256" i="19"/>
  <c r="AC3256" i="19"/>
  <c r="AE3256" i="19" s="1"/>
  <c r="AD3255" i="19"/>
  <c r="AC3255" i="19"/>
  <c r="AE3255" i="19" s="1"/>
  <c r="AD3254" i="19"/>
  <c r="AC3254" i="19"/>
  <c r="AE3254" i="19" s="1"/>
  <c r="AD3253" i="19"/>
  <c r="AC3253" i="19"/>
  <c r="AE3253" i="19" s="1"/>
  <c r="AD3252" i="19"/>
  <c r="AC3252" i="19"/>
  <c r="AE3252" i="19" s="1"/>
  <c r="AD3251" i="19"/>
  <c r="AC3251" i="19"/>
  <c r="AE3251" i="19" s="1"/>
  <c r="AD3250" i="19"/>
  <c r="AC3250" i="19"/>
  <c r="AE3250" i="19" s="1"/>
  <c r="AD3249" i="19"/>
  <c r="AC3249" i="19"/>
  <c r="AE3249" i="19" s="1"/>
  <c r="AD3248" i="19"/>
  <c r="AC3248" i="19"/>
  <c r="AE3248" i="19" s="1"/>
  <c r="AD3247" i="19"/>
  <c r="AC3247" i="19"/>
  <c r="AE3247" i="19" s="1"/>
  <c r="AD3246" i="19"/>
  <c r="AC3246" i="19"/>
  <c r="AE3246" i="19" s="1"/>
  <c r="AD3245" i="19"/>
  <c r="AC3245" i="19"/>
  <c r="AE3245" i="19" s="1"/>
  <c r="AD3244" i="19"/>
  <c r="AC3244" i="19"/>
  <c r="AE3244" i="19" s="1"/>
  <c r="AD3243" i="19"/>
  <c r="AC3243" i="19"/>
  <c r="AE3243" i="19" s="1"/>
  <c r="AD3242" i="19"/>
  <c r="AC3242" i="19"/>
  <c r="AE3242" i="19" s="1"/>
  <c r="AD3241" i="19"/>
  <c r="AC3241" i="19"/>
  <c r="AE3241" i="19" s="1"/>
  <c r="AD3240" i="19"/>
  <c r="AC3240" i="19"/>
  <c r="AE3240" i="19" s="1"/>
  <c r="AD3239" i="19"/>
  <c r="AC3239" i="19"/>
  <c r="AE3239" i="19" s="1"/>
  <c r="AD3238" i="19"/>
  <c r="AC3238" i="19"/>
  <c r="AE3238" i="19" s="1"/>
  <c r="AD3237" i="19"/>
  <c r="AC3237" i="19"/>
  <c r="AE3237" i="19" s="1"/>
  <c r="AD3236" i="19"/>
  <c r="AC3236" i="19"/>
  <c r="AE3236" i="19" s="1"/>
  <c r="AD3235" i="19"/>
  <c r="AC3235" i="19"/>
  <c r="AE3235" i="19" s="1"/>
  <c r="AD3234" i="19"/>
  <c r="AC3234" i="19"/>
  <c r="AE3234" i="19" s="1"/>
  <c r="AD3233" i="19"/>
  <c r="AC3233" i="19"/>
  <c r="AE3233" i="19" s="1"/>
  <c r="AD3232" i="19"/>
  <c r="AC3232" i="19"/>
  <c r="AE3232" i="19" s="1"/>
  <c r="AD3231" i="19"/>
  <c r="AC3231" i="19"/>
  <c r="AE3231" i="19" s="1"/>
  <c r="AD3230" i="19"/>
  <c r="AC3230" i="19"/>
  <c r="AE3230" i="19" s="1"/>
  <c r="AD3229" i="19"/>
  <c r="AC3229" i="19"/>
  <c r="AE3229" i="19" s="1"/>
  <c r="AD3228" i="19"/>
  <c r="AC3228" i="19"/>
  <c r="AE3228" i="19" s="1"/>
  <c r="AD3227" i="19"/>
  <c r="AC3227" i="19"/>
  <c r="AE3227" i="19" s="1"/>
  <c r="AD3226" i="19"/>
  <c r="AC3226" i="19"/>
  <c r="AE3226" i="19" s="1"/>
  <c r="AD3225" i="19"/>
  <c r="AC3225" i="19"/>
  <c r="AE3225" i="19" s="1"/>
  <c r="AD3224" i="19"/>
  <c r="AC3224" i="19"/>
  <c r="AE3224" i="19" s="1"/>
  <c r="AD3223" i="19"/>
  <c r="AC3223" i="19"/>
  <c r="AE3223" i="19" s="1"/>
  <c r="AD3222" i="19"/>
  <c r="AC3222" i="19"/>
  <c r="AE3222" i="19" s="1"/>
  <c r="AD3221" i="19"/>
  <c r="AC3221" i="19"/>
  <c r="AE3221" i="19" s="1"/>
  <c r="AD3220" i="19"/>
  <c r="AC3220" i="19"/>
  <c r="AE3220" i="19" s="1"/>
  <c r="AD3219" i="19"/>
  <c r="AC3219" i="19"/>
  <c r="AE3219" i="19" s="1"/>
  <c r="AD3218" i="19"/>
  <c r="AC3218" i="19"/>
  <c r="AE3218" i="19" s="1"/>
  <c r="AD3217" i="19"/>
  <c r="AC3217" i="19"/>
  <c r="AE3217" i="19" s="1"/>
  <c r="AD3216" i="19"/>
  <c r="AC3216" i="19"/>
  <c r="AE3216" i="19" s="1"/>
  <c r="AD3215" i="19"/>
  <c r="AC3215" i="19"/>
  <c r="AE3215" i="19" s="1"/>
  <c r="AD3214" i="19"/>
  <c r="AC3214" i="19"/>
  <c r="AE3214" i="19" s="1"/>
  <c r="AD3213" i="19"/>
  <c r="AC3213" i="19"/>
  <c r="AE3213" i="19" s="1"/>
  <c r="AD3212" i="19"/>
  <c r="AC3212" i="19"/>
  <c r="AE3212" i="19" s="1"/>
  <c r="AD3211" i="19"/>
  <c r="AC3211" i="19"/>
  <c r="AE3211" i="19" s="1"/>
  <c r="AD3210" i="19"/>
  <c r="AC3210" i="19"/>
  <c r="AE3210" i="19" s="1"/>
  <c r="AD3209" i="19"/>
  <c r="AC3209" i="19"/>
  <c r="AE3209" i="19" s="1"/>
  <c r="AD3208" i="19"/>
  <c r="AC3208" i="19"/>
  <c r="AE3208" i="19" s="1"/>
  <c r="AD3207" i="19"/>
  <c r="AC3207" i="19"/>
  <c r="AE3207" i="19" s="1"/>
  <c r="AD3206" i="19"/>
  <c r="AC3206" i="19"/>
  <c r="AE3206" i="19" s="1"/>
  <c r="AD3205" i="19"/>
  <c r="AC3205" i="19"/>
  <c r="AE3205" i="19" s="1"/>
  <c r="AD3204" i="19"/>
  <c r="AC3204" i="19"/>
  <c r="AE3204" i="19" s="1"/>
  <c r="AD3203" i="19"/>
  <c r="AC3203" i="19"/>
  <c r="AE3203" i="19" s="1"/>
  <c r="AD3202" i="19"/>
  <c r="AC3202" i="19"/>
  <c r="AE3202" i="19" s="1"/>
  <c r="AD3201" i="19"/>
  <c r="AC3201" i="19"/>
  <c r="AE3201" i="19" s="1"/>
  <c r="AD3200" i="19"/>
  <c r="AC3200" i="19"/>
  <c r="AE3200" i="19" s="1"/>
  <c r="AD3199" i="19"/>
  <c r="AC3199" i="19"/>
  <c r="AE3199" i="19" s="1"/>
  <c r="AD3198" i="19"/>
  <c r="AC3198" i="19"/>
  <c r="AE3198" i="19" s="1"/>
  <c r="AD3197" i="19"/>
  <c r="AC3197" i="19"/>
  <c r="AE3197" i="19" s="1"/>
  <c r="AD3196" i="19"/>
  <c r="AC3196" i="19"/>
  <c r="AE3196" i="19" s="1"/>
  <c r="AD3195" i="19"/>
  <c r="AC3195" i="19"/>
  <c r="AE3195" i="19" s="1"/>
  <c r="AD3194" i="19"/>
  <c r="AC3194" i="19"/>
  <c r="AE3194" i="19" s="1"/>
  <c r="AD3193" i="19"/>
  <c r="AC3193" i="19"/>
  <c r="AE3193" i="19" s="1"/>
  <c r="AD3192" i="19"/>
  <c r="AC3192" i="19"/>
  <c r="AE3192" i="19" s="1"/>
  <c r="AD3191" i="19"/>
  <c r="AC3191" i="19"/>
  <c r="AE3191" i="19" s="1"/>
  <c r="AD3190" i="19"/>
  <c r="AC3190" i="19"/>
  <c r="AE3190" i="19" s="1"/>
  <c r="AD3189" i="19"/>
  <c r="AC3189" i="19"/>
  <c r="AE3189" i="19" s="1"/>
  <c r="AD3188" i="19"/>
  <c r="AC3188" i="19"/>
  <c r="AE3188" i="19" s="1"/>
  <c r="AD3187" i="19"/>
  <c r="AC3187" i="19"/>
  <c r="AE3187" i="19" s="1"/>
  <c r="AD3186" i="19"/>
  <c r="AC3186" i="19"/>
  <c r="AE3186" i="19" s="1"/>
  <c r="AD3185" i="19"/>
  <c r="AC3185" i="19"/>
  <c r="AE3185" i="19" s="1"/>
  <c r="AD3184" i="19"/>
  <c r="AC3184" i="19"/>
  <c r="AE3184" i="19" s="1"/>
  <c r="AD3183" i="19"/>
  <c r="AC3183" i="19"/>
  <c r="AE3183" i="19" s="1"/>
  <c r="AD3182" i="19"/>
  <c r="AC3182" i="19"/>
  <c r="AE3182" i="19" s="1"/>
  <c r="AD3181" i="19"/>
  <c r="AC3181" i="19"/>
  <c r="AE3181" i="19" s="1"/>
  <c r="AD3180" i="19"/>
  <c r="AC3180" i="19"/>
  <c r="AE3180" i="19" s="1"/>
  <c r="AD3179" i="19"/>
  <c r="AC3179" i="19"/>
  <c r="AE3179" i="19" s="1"/>
  <c r="AD3178" i="19"/>
  <c r="AC3178" i="19"/>
  <c r="AE3178" i="19" s="1"/>
  <c r="AD3177" i="19"/>
  <c r="AC3177" i="19"/>
  <c r="AE3177" i="19" s="1"/>
  <c r="AD3176" i="19"/>
  <c r="AC3176" i="19"/>
  <c r="AE3176" i="19" s="1"/>
  <c r="AD3175" i="19"/>
  <c r="AC3175" i="19"/>
  <c r="AE3175" i="19" s="1"/>
  <c r="AD3174" i="19"/>
  <c r="AC3174" i="19"/>
  <c r="AE3174" i="19" s="1"/>
  <c r="AD3173" i="19"/>
  <c r="AC3173" i="19"/>
  <c r="AE3173" i="19" s="1"/>
  <c r="AD3172" i="19"/>
  <c r="AC3172" i="19"/>
  <c r="AE3172" i="19" s="1"/>
  <c r="AD3171" i="19"/>
  <c r="AC3171" i="19"/>
  <c r="AE3171" i="19" s="1"/>
  <c r="AD3170" i="19"/>
  <c r="AC3170" i="19"/>
  <c r="AE3170" i="19" s="1"/>
  <c r="AD3169" i="19"/>
  <c r="AC3169" i="19"/>
  <c r="AE3169" i="19" s="1"/>
  <c r="AD3168" i="19"/>
  <c r="AC3168" i="19"/>
  <c r="AE3168" i="19" s="1"/>
  <c r="AD3167" i="19"/>
  <c r="AC3167" i="19"/>
  <c r="AE3167" i="19" s="1"/>
  <c r="AD3166" i="19"/>
  <c r="AC3166" i="19"/>
  <c r="AE3166" i="19" s="1"/>
  <c r="AD3165" i="19"/>
  <c r="AC3165" i="19"/>
  <c r="AE3165" i="19" s="1"/>
  <c r="AD3164" i="19"/>
  <c r="AC3164" i="19"/>
  <c r="AE3164" i="19" s="1"/>
  <c r="AD3163" i="19"/>
  <c r="AC3163" i="19"/>
  <c r="AE3163" i="19" s="1"/>
  <c r="AD3162" i="19"/>
  <c r="AC3162" i="19"/>
  <c r="AE3162" i="19" s="1"/>
  <c r="AD3161" i="19"/>
  <c r="AC3161" i="19"/>
  <c r="AE3161" i="19" s="1"/>
  <c r="AD3160" i="19"/>
  <c r="AC3160" i="19"/>
  <c r="AE3160" i="19" s="1"/>
  <c r="AD3159" i="19"/>
  <c r="AC3159" i="19"/>
  <c r="AE3159" i="19" s="1"/>
  <c r="AD3158" i="19"/>
  <c r="AC3158" i="19"/>
  <c r="AE3158" i="19" s="1"/>
  <c r="AD3157" i="19"/>
  <c r="AC3157" i="19"/>
  <c r="AE3157" i="19" s="1"/>
  <c r="AD3156" i="19"/>
  <c r="AC3156" i="19"/>
  <c r="AE3156" i="19" s="1"/>
  <c r="AD3155" i="19"/>
  <c r="AC3155" i="19"/>
  <c r="AE3155" i="19" s="1"/>
  <c r="AD3154" i="19"/>
  <c r="AC3154" i="19"/>
  <c r="AE3154" i="19" s="1"/>
  <c r="AD3153" i="19"/>
  <c r="AC3153" i="19"/>
  <c r="AE3153" i="19" s="1"/>
  <c r="AD3152" i="19"/>
  <c r="AC3152" i="19"/>
  <c r="AE3152" i="19" s="1"/>
  <c r="AD3151" i="19"/>
  <c r="AC3151" i="19"/>
  <c r="AE3151" i="19" s="1"/>
  <c r="AD3150" i="19"/>
  <c r="AC3150" i="19"/>
  <c r="AE3150" i="19" s="1"/>
  <c r="AD3149" i="19"/>
  <c r="AC3149" i="19"/>
  <c r="AE3149" i="19" s="1"/>
  <c r="AD3148" i="19"/>
  <c r="AC3148" i="19"/>
  <c r="AE3148" i="19" s="1"/>
  <c r="AD3147" i="19"/>
  <c r="AC3147" i="19"/>
  <c r="AE3147" i="19" s="1"/>
  <c r="AD3146" i="19"/>
  <c r="AC3146" i="19"/>
  <c r="AE3146" i="19" s="1"/>
  <c r="AD3145" i="19"/>
  <c r="AC3145" i="19"/>
  <c r="AE3145" i="19" s="1"/>
  <c r="AD3144" i="19"/>
  <c r="AC3144" i="19"/>
  <c r="AE3144" i="19" s="1"/>
  <c r="AD3143" i="19"/>
  <c r="AC3143" i="19"/>
  <c r="AE3143" i="19" s="1"/>
  <c r="AD3142" i="19"/>
  <c r="AC3142" i="19"/>
  <c r="AE3142" i="19" s="1"/>
  <c r="AD3141" i="19"/>
  <c r="AC3141" i="19"/>
  <c r="AE3141" i="19" s="1"/>
  <c r="AD3140" i="19"/>
  <c r="AC3140" i="19"/>
  <c r="AE3140" i="19" s="1"/>
  <c r="AD3139" i="19"/>
  <c r="AC3139" i="19"/>
  <c r="AE3139" i="19" s="1"/>
  <c r="AD3138" i="19"/>
  <c r="AC3138" i="19"/>
  <c r="AE3138" i="19" s="1"/>
  <c r="AD3137" i="19"/>
  <c r="AC3137" i="19"/>
  <c r="AE3137" i="19" s="1"/>
  <c r="AD3136" i="19"/>
  <c r="AC3136" i="19"/>
  <c r="AE3136" i="19" s="1"/>
  <c r="AD3135" i="19"/>
  <c r="AC3135" i="19"/>
  <c r="AE3135" i="19" s="1"/>
  <c r="AD3134" i="19"/>
  <c r="AC3134" i="19"/>
  <c r="AE3134" i="19" s="1"/>
  <c r="AD3133" i="19"/>
  <c r="AC3133" i="19"/>
  <c r="AE3133" i="19" s="1"/>
  <c r="AD3132" i="19"/>
  <c r="AC3132" i="19"/>
  <c r="AE3132" i="19" s="1"/>
  <c r="AD3131" i="19"/>
  <c r="AC3131" i="19"/>
  <c r="AE3131" i="19" s="1"/>
  <c r="AD3130" i="19"/>
  <c r="AC3130" i="19"/>
  <c r="AE3130" i="19" s="1"/>
  <c r="AD3129" i="19"/>
  <c r="AC3129" i="19"/>
  <c r="AE3129" i="19" s="1"/>
  <c r="AD3128" i="19"/>
  <c r="AC3128" i="19"/>
  <c r="AE3128" i="19" s="1"/>
  <c r="AD3127" i="19"/>
  <c r="AC3127" i="19"/>
  <c r="AE3127" i="19" s="1"/>
  <c r="AD3126" i="19"/>
  <c r="AC3126" i="19"/>
  <c r="AE3126" i="19" s="1"/>
  <c r="AD3125" i="19"/>
  <c r="AC3125" i="19"/>
  <c r="AE3125" i="19" s="1"/>
  <c r="AD3124" i="19"/>
  <c r="AC3124" i="19"/>
  <c r="AE3124" i="19" s="1"/>
  <c r="AD3123" i="19"/>
  <c r="AC3123" i="19"/>
  <c r="AE3123" i="19" s="1"/>
  <c r="AD3122" i="19"/>
  <c r="AC3122" i="19"/>
  <c r="AE3122" i="19" s="1"/>
  <c r="AD3121" i="19"/>
  <c r="AC3121" i="19"/>
  <c r="AE3121" i="19" s="1"/>
  <c r="AD3120" i="19"/>
  <c r="AC3120" i="19"/>
  <c r="AE3120" i="19" s="1"/>
  <c r="AD3119" i="19"/>
  <c r="AC3119" i="19"/>
  <c r="AE3119" i="19" s="1"/>
  <c r="AD3118" i="19"/>
  <c r="AC3118" i="19"/>
  <c r="AE3118" i="19" s="1"/>
  <c r="AD3117" i="19"/>
  <c r="AC3117" i="19"/>
  <c r="AE3117" i="19" s="1"/>
  <c r="AD3116" i="19"/>
  <c r="AC3116" i="19"/>
  <c r="AE3116" i="19" s="1"/>
  <c r="AD3115" i="19"/>
  <c r="AC3115" i="19"/>
  <c r="AE3115" i="19" s="1"/>
  <c r="AD3114" i="19"/>
  <c r="AC3114" i="19"/>
  <c r="AE3114" i="19" s="1"/>
  <c r="AD3113" i="19"/>
  <c r="AC3113" i="19"/>
  <c r="AE3113" i="19" s="1"/>
  <c r="AD3112" i="19"/>
  <c r="AC3112" i="19"/>
  <c r="AE3112" i="19" s="1"/>
  <c r="AD3111" i="19"/>
  <c r="AC3111" i="19"/>
  <c r="AE3111" i="19" s="1"/>
  <c r="AD3110" i="19"/>
  <c r="AC3110" i="19"/>
  <c r="AE3110" i="19" s="1"/>
  <c r="AD3109" i="19"/>
  <c r="AC3109" i="19"/>
  <c r="AE3109" i="19" s="1"/>
  <c r="AD3108" i="19"/>
  <c r="AC3108" i="19"/>
  <c r="AE3108" i="19" s="1"/>
  <c r="AD3107" i="19"/>
  <c r="AC3107" i="19"/>
  <c r="AE3107" i="19" s="1"/>
  <c r="AD3106" i="19"/>
  <c r="AC3106" i="19"/>
  <c r="AE3106" i="19" s="1"/>
  <c r="AD3105" i="19"/>
  <c r="AC3105" i="19"/>
  <c r="AE3105" i="19" s="1"/>
  <c r="AD3104" i="19"/>
  <c r="AC3104" i="19"/>
  <c r="AE3104" i="19" s="1"/>
  <c r="AD3103" i="19"/>
  <c r="AC3103" i="19"/>
  <c r="AE3103" i="19" s="1"/>
  <c r="AD3102" i="19"/>
  <c r="AC3102" i="19"/>
  <c r="AE3102" i="19" s="1"/>
  <c r="AD3101" i="19"/>
  <c r="AC3101" i="19"/>
  <c r="AE3101" i="19" s="1"/>
  <c r="AD3100" i="19"/>
  <c r="AC3100" i="19"/>
  <c r="AE3100" i="19" s="1"/>
  <c r="AD3099" i="19"/>
  <c r="AC3099" i="19"/>
  <c r="AE3099" i="19" s="1"/>
  <c r="AD3098" i="19"/>
  <c r="AC3098" i="19"/>
  <c r="AE3098" i="19" s="1"/>
  <c r="AD3097" i="19"/>
  <c r="AC3097" i="19"/>
  <c r="AE3097" i="19" s="1"/>
  <c r="AD3096" i="19"/>
  <c r="AC3096" i="19"/>
  <c r="AE3096" i="19" s="1"/>
  <c r="AD3095" i="19"/>
  <c r="AC3095" i="19"/>
  <c r="AE3095" i="19" s="1"/>
  <c r="AD3094" i="19"/>
  <c r="AC3094" i="19"/>
  <c r="AE3094" i="19" s="1"/>
  <c r="AD3093" i="19"/>
  <c r="AC3093" i="19"/>
  <c r="AE3093" i="19" s="1"/>
  <c r="AD3092" i="19"/>
  <c r="AC3092" i="19"/>
  <c r="AE3092" i="19" s="1"/>
  <c r="AD3091" i="19"/>
  <c r="AC3091" i="19"/>
  <c r="AE3091" i="19" s="1"/>
  <c r="AD3090" i="19"/>
  <c r="AC3090" i="19"/>
  <c r="AE3090" i="19" s="1"/>
  <c r="AD3089" i="19"/>
  <c r="AC3089" i="19"/>
  <c r="AE3089" i="19" s="1"/>
  <c r="AD3088" i="19"/>
  <c r="AC3088" i="19"/>
  <c r="AE3088" i="19" s="1"/>
  <c r="AD3087" i="19"/>
  <c r="AC3087" i="19"/>
  <c r="AE3087" i="19" s="1"/>
  <c r="AD3086" i="19"/>
  <c r="AC3086" i="19"/>
  <c r="AE3086" i="19" s="1"/>
  <c r="AD3085" i="19"/>
  <c r="AC3085" i="19"/>
  <c r="AE3085" i="19" s="1"/>
  <c r="AD3084" i="19"/>
  <c r="AC3084" i="19"/>
  <c r="AE3084" i="19" s="1"/>
  <c r="AD3083" i="19"/>
  <c r="AC3083" i="19"/>
  <c r="AE3083" i="19" s="1"/>
  <c r="AD3082" i="19"/>
  <c r="AC3082" i="19"/>
  <c r="AE3082" i="19" s="1"/>
  <c r="AD3081" i="19"/>
  <c r="AC3081" i="19"/>
  <c r="AE3081" i="19" s="1"/>
  <c r="AD3080" i="19"/>
  <c r="AC3080" i="19"/>
  <c r="AE3080" i="19" s="1"/>
  <c r="AD3079" i="19"/>
  <c r="AC3079" i="19"/>
  <c r="AE3079" i="19" s="1"/>
  <c r="AD3078" i="19"/>
  <c r="AC3078" i="19"/>
  <c r="AE3078" i="19" s="1"/>
  <c r="AD3077" i="19"/>
  <c r="AC3077" i="19"/>
  <c r="AE3077" i="19" s="1"/>
  <c r="AD3076" i="19"/>
  <c r="AC3076" i="19"/>
  <c r="AE3076" i="19" s="1"/>
  <c r="AD3075" i="19"/>
  <c r="AC3075" i="19"/>
  <c r="AE3075" i="19" s="1"/>
  <c r="AD3074" i="19"/>
  <c r="AC3074" i="19"/>
  <c r="AE3074" i="19" s="1"/>
  <c r="AD3073" i="19"/>
  <c r="AC3073" i="19"/>
  <c r="AE3073" i="19" s="1"/>
  <c r="AD3072" i="19"/>
  <c r="AC3072" i="19"/>
  <c r="AE3072" i="19" s="1"/>
  <c r="AD3071" i="19"/>
  <c r="AC3071" i="19"/>
  <c r="AE3071" i="19" s="1"/>
  <c r="AD3070" i="19"/>
  <c r="AC3070" i="19"/>
  <c r="AE3070" i="19" s="1"/>
  <c r="AD3069" i="19"/>
  <c r="AC3069" i="19"/>
  <c r="AE3069" i="19" s="1"/>
  <c r="AD3068" i="19"/>
  <c r="AC3068" i="19"/>
  <c r="AE3068" i="19" s="1"/>
  <c r="AD3067" i="19"/>
  <c r="AC3067" i="19"/>
  <c r="AE3067" i="19" s="1"/>
  <c r="AD3066" i="19"/>
  <c r="AC3066" i="19"/>
  <c r="AE3066" i="19" s="1"/>
  <c r="AD3065" i="19"/>
  <c r="AC3065" i="19"/>
  <c r="AE3065" i="19" s="1"/>
  <c r="AD3064" i="19"/>
  <c r="AC3064" i="19"/>
  <c r="AE3064" i="19" s="1"/>
  <c r="AD3063" i="19"/>
  <c r="AC3063" i="19"/>
  <c r="AE3063" i="19" s="1"/>
  <c r="AD3062" i="19"/>
  <c r="AC3062" i="19"/>
  <c r="AE3062" i="19" s="1"/>
  <c r="AD3061" i="19"/>
  <c r="AC3061" i="19"/>
  <c r="AE3061" i="19" s="1"/>
  <c r="AD3060" i="19"/>
  <c r="AC3060" i="19"/>
  <c r="AE3060" i="19" s="1"/>
  <c r="AD3059" i="19"/>
  <c r="AC3059" i="19"/>
  <c r="AE3059" i="19" s="1"/>
  <c r="AD3058" i="19"/>
  <c r="AC3058" i="19"/>
  <c r="AE3058" i="19" s="1"/>
  <c r="AD3057" i="19"/>
  <c r="AC3057" i="19"/>
  <c r="AE3057" i="19" s="1"/>
  <c r="AD3056" i="19"/>
  <c r="AC3056" i="19"/>
  <c r="AE3056" i="19" s="1"/>
  <c r="AD3055" i="19"/>
  <c r="AC3055" i="19"/>
  <c r="AE3055" i="19" s="1"/>
  <c r="AD3054" i="19"/>
  <c r="AC3054" i="19"/>
  <c r="AE3054" i="19" s="1"/>
  <c r="AD3053" i="19"/>
  <c r="AC3053" i="19"/>
  <c r="AE3053" i="19" s="1"/>
  <c r="AD3052" i="19"/>
  <c r="AC3052" i="19"/>
  <c r="AE3052" i="19" s="1"/>
  <c r="AD3051" i="19"/>
  <c r="AC3051" i="19"/>
  <c r="AE3051" i="19" s="1"/>
  <c r="AD3050" i="19"/>
  <c r="AC3050" i="19"/>
  <c r="AE3050" i="19" s="1"/>
  <c r="AD3049" i="19"/>
  <c r="AC3049" i="19"/>
  <c r="AE3049" i="19" s="1"/>
  <c r="AD3048" i="19"/>
  <c r="AC3048" i="19"/>
  <c r="AE3048" i="19" s="1"/>
  <c r="AD3047" i="19"/>
  <c r="AC3047" i="19"/>
  <c r="AE3047" i="19" s="1"/>
  <c r="AD3046" i="19"/>
  <c r="AC3046" i="19"/>
  <c r="AE3046" i="19" s="1"/>
  <c r="AD3045" i="19"/>
  <c r="AC3045" i="19"/>
  <c r="AE3045" i="19" s="1"/>
  <c r="AD3044" i="19"/>
  <c r="AC3044" i="19"/>
  <c r="AE3044" i="19" s="1"/>
  <c r="AD3043" i="19"/>
  <c r="AC3043" i="19"/>
  <c r="AE3043" i="19" s="1"/>
  <c r="AD3042" i="19"/>
  <c r="AC3042" i="19"/>
  <c r="AE3042" i="19" s="1"/>
  <c r="AD3041" i="19"/>
  <c r="AC3041" i="19"/>
  <c r="AE3041" i="19" s="1"/>
  <c r="AD3040" i="19"/>
  <c r="AC3040" i="19"/>
  <c r="AE3040" i="19" s="1"/>
  <c r="AD3039" i="19"/>
  <c r="AC3039" i="19"/>
  <c r="AE3039" i="19" s="1"/>
  <c r="AD3038" i="19"/>
  <c r="AC3038" i="19"/>
  <c r="AE3038" i="19" s="1"/>
  <c r="AD3037" i="19"/>
  <c r="AC3037" i="19"/>
  <c r="AE3037" i="19" s="1"/>
  <c r="AD3036" i="19"/>
  <c r="AC3036" i="19"/>
  <c r="AE3036" i="19" s="1"/>
  <c r="AD3035" i="19"/>
  <c r="AC3035" i="19"/>
  <c r="AE3035" i="19" s="1"/>
  <c r="AD3034" i="19"/>
  <c r="AC3034" i="19"/>
  <c r="AE3034" i="19" s="1"/>
  <c r="AD3033" i="19"/>
  <c r="AC3033" i="19"/>
  <c r="AE3033" i="19" s="1"/>
  <c r="AD3032" i="19"/>
  <c r="AC3032" i="19"/>
  <c r="AE3032" i="19" s="1"/>
  <c r="AD3031" i="19"/>
  <c r="AC3031" i="19"/>
  <c r="AE3031" i="19" s="1"/>
  <c r="AD3030" i="19"/>
  <c r="AC3030" i="19"/>
  <c r="AE3030" i="19" s="1"/>
  <c r="AD3029" i="19"/>
  <c r="AC3029" i="19"/>
  <c r="AE3029" i="19" s="1"/>
  <c r="AD3028" i="19"/>
  <c r="AC3028" i="19"/>
  <c r="AE3028" i="19" s="1"/>
  <c r="AD3027" i="19"/>
  <c r="AC3027" i="19"/>
  <c r="AE3027" i="19" s="1"/>
  <c r="AD3026" i="19"/>
  <c r="AC3026" i="19"/>
  <c r="AE3026" i="19" s="1"/>
  <c r="AD3025" i="19"/>
  <c r="AC3025" i="19"/>
  <c r="AE3025" i="19" s="1"/>
  <c r="AD3024" i="19"/>
  <c r="AC3024" i="19"/>
  <c r="AE3024" i="19" s="1"/>
  <c r="AD3023" i="19"/>
  <c r="AC3023" i="19"/>
  <c r="AE3023" i="19" s="1"/>
  <c r="AD3022" i="19"/>
  <c r="AC3022" i="19"/>
  <c r="AE3022" i="19" s="1"/>
  <c r="AD3021" i="19"/>
  <c r="AC3021" i="19"/>
  <c r="AE3021" i="19" s="1"/>
  <c r="AD3020" i="19"/>
  <c r="AC3020" i="19"/>
  <c r="AE3020" i="19" s="1"/>
  <c r="AD3019" i="19"/>
  <c r="AC3019" i="19"/>
  <c r="AE3019" i="19" s="1"/>
  <c r="AD3018" i="19"/>
  <c r="AC3018" i="19"/>
  <c r="AE3018" i="19" s="1"/>
  <c r="AD3017" i="19"/>
  <c r="AC3017" i="19"/>
  <c r="AE3017" i="19" s="1"/>
  <c r="AD3016" i="19"/>
  <c r="AC3016" i="19"/>
  <c r="AE3016" i="19" s="1"/>
  <c r="AD3015" i="19"/>
  <c r="AC3015" i="19"/>
  <c r="AE3015" i="19" s="1"/>
  <c r="AD3014" i="19"/>
  <c r="AC3014" i="19"/>
  <c r="AE3014" i="19" s="1"/>
  <c r="AD3013" i="19"/>
  <c r="AC3013" i="19"/>
  <c r="AE3013" i="19" s="1"/>
  <c r="AD3012" i="19"/>
  <c r="AC3012" i="19"/>
  <c r="AE3012" i="19" s="1"/>
  <c r="AD3011" i="19"/>
  <c r="AC3011" i="19"/>
  <c r="AE3011" i="19" s="1"/>
  <c r="AD3010" i="19"/>
  <c r="AC3010" i="19"/>
  <c r="AE3010" i="19" s="1"/>
  <c r="AD3009" i="19"/>
  <c r="AC3009" i="19"/>
  <c r="AE3009" i="19" s="1"/>
  <c r="AD3008" i="19"/>
  <c r="AC3008" i="19"/>
  <c r="AE3008" i="19" s="1"/>
  <c r="AD3007" i="19"/>
  <c r="AC3007" i="19"/>
  <c r="AE3007" i="19" s="1"/>
  <c r="AD3006" i="19"/>
  <c r="AC3006" i="19"/>
  <c r="AE3006" i="19" s="1"/>
  <c r="AD3005" i="19"/>
  <c r="AC3005" i="19"/>
  <c r="AE3005" i="19" s="1"/>
  <c r="AD3004" i="19"/>
  <c r="AC3004" i="19"/>
  <c r="AE3004" i="19" s="1"/>
  <c r="AD3003" i="19"/>
  <c r="AC3003" i="19"/>
  <c r="AE3003" i="19" s="1"/>
  <c r="AD3002" i="19"/>
  <c r="AC3002" i="19"/>
  <c r="AE3002" i="19" s="1"/>
  <c r="AD3001" i="19"/>
  <c r="AC3001" i="19"/>
  <c r="AE3001" i="19" s="1"/>
  <c r="AD3000" i="19"/>
  <c r="AC3000" i="19"/>
  <c r="AE3000" i="19" s="1"/>
  <c r="AD2999" i="19"/>
  <c r="AC2999" i="19"/>
  <c r="AE2999" i="19" s="1"/>
  <c r="AD2998" i="19"/>
  <c r="AC2998" i="19"/>
  <c r="AE2998" i="19" s="1"/>
  <c r="AD2997" i="19"/>
  <c r="AC2997" i="19"/>
  <c r="AE2997" i="19" s="1"/>
  <c r="AD2996" i="19"/>
  <c r="AC2996" i="19"/>
  <c r="AE2996" i="19" s="1"/>
  <c r="AD2995" i="19"/>
  <c r="AC2995" i="19"/>
  <c r="AE2995" i="19" s="1"/>
  <c r="AD2994" i="19"/>
  <c r="AC2994" i="19"/>
  <c r="AE2994" i="19" s="1"/>
  <c r="AD2993" i="19"/>
  <c r="AC2993" i="19"/>
  <c r="AE2993" i="19" s="1"/>
  <c r="AD2992" i="19"/>
  <c r="AC2992" i="19"/>
  <c r="AE2992" i="19" s="1"/>
  <c r="AD2991" i="19"/>
  <c r="AC2991" i="19"/>
  <c r="AE2991" i="19" s="1"/>
  <c r="AD2990" i="19"/>
  <c r="AC2990" i="19"/>
  <c r="AE2990" i="19" s="1"/>
  <c r="AD2989" i="19"/>
  <c r="AC2989" i="19"/>
  <c r="AE2989" i="19" s="1"/>
  <c r="AD2988" i="19"/>
  <c r="AC2988" i="19"/>
  <c r="AE2988" i="19" s="1"/>
  <c r="AD2987" i="19"/>
  <c r="AC2987" i="19"/>
  <c r="AE2987" i="19" s="1"/>
  <c r="AD2986" i="19"/>
  <c r="AC2986" i="19"/>
  <c r="AE2986" i="19" s="1"/>
  <c r="AD2985" i="19"/>
  <c r="AC2985" i="19"/>
  <c r="AE2985" i="19" s="1"/>
  <c r="AD2984" i="19"/>
  <c r="AC2984" i="19"/>
  <c r="AE2984" i="19" s="1"/>
  <c r="AD2983" i="19"/>
  <c r="AC2983" i="19"/>
  <c r="AE2983" i="19" s="1"/>
  <c r="AD2982" i="19"/>
  <c r="AC2982" i="19"/>
  <c r="AE2982" i="19" s="1"/>
  <c r="AD2981" i="19"/>
  <c r="AC2981" i="19"/>
  <c r="AE2981" i="19" s="1"/>
  <c r="AD2980" i="19"/>
  <c r="AC2980" i="19"/>
  <c r="AE2980" i="19" s="1"/>
  <c r="AD2979" i="19"/>
  <c r="AC2979" i="19"/>
  <c r="AE2979" i="19" s="1"/>
  <c r="AD2978" i="19"/>
  <c r="AC2978" i="19"/>
  <c r="AE2978" i="19" s="1"/>
  <c r="AD2977" i="19"/>
  <c r="AC2977" i="19"/>
  <c r="AE2977" i="19" s="1"/>
  <c r="AD2976" i="19"/>
  <c r="AC2976" i="19"/>
  <c r="AE2976" i="19" s="1"/>
  <c r="AD2975" i="19"/>
  <c r="AC2975" i="19"/>
  <c r="AE2975" i="19" s="1"/>
  <c r="AD2974" i="19"/>
  <c r="AC2974" i="19"/>
  <c r="AE2974" i="19" s="1"/>
  <c r="AD2973" i="19"/>
  <c r="AC2973" i="19"/>
  <c r="AE2973" i="19" s="1"/>
  <c r="AD2972" i="19"/>
  <c r="AC2972" i="19"/>
  <c r="AE2972" i="19" s="1"/>
  <c r="AD2971" i="19"/>
  <c r="AC2971" i="19"/>
  <c r="AE2971" i="19" s="1"/>
  <c r="AD2970" i="19"/>
  <c r="AC2970" i="19"/>
  <c r="AE2970" i="19" s="1"/>
  <c r="AD2969" i="19"/>
  <c r="AC2969" i="19"/>
  <c r="AE2969" i="19" s="1"/>
  <c r="AD2968" i="19"/>
  <c r="AC2968" i="19"/>
  <c r="AE2968" i="19" s="1"/>
  <c r="AD2967" i="19"/>
  <c r="AC2967" i="19"/>
  <c r="AE2967" i="19" s="1"/>
  <c r="AD2966" i="19"/>
  <c r="AC2966" i="19"/>
  <c r="AE2966" i="19" s="1"/>
  <c r="AD2965" i="19"/>
  <c r="AC2965" i="19"/>
  <c r="AE2965" i="19" s="1"/>
  <c r="AD2964" i="19"/>
  <c r="AC2964" i="19"/>
  <c r="AE2964" i="19" s="1"/>
  <c r="AD2963" i="19"/>
  <c r="AC2963" i="19"/>
  <c r="AE2963" i="19" s="1"/>
  <c r="AD2962" i="19"/>
  <c r="AC2962" i="19"/>
  <c r="AE2962" i="19" s="1"/>
  <c r="AD2961" i="19"/>
  <c r="AC2961" i="19"/>
  <c r="AE2961" i="19" s="1"/>
  <c r="AD2960" i="19"/>
  <c r="AC2960" i="19"/>
  <c r="AE2960" i="19" s="1"/>
  <c r="AD2959" i="19"/>
  <c r="AC2959" i="19"/>
  <c r="AE2959" i="19" s="1"/>
  <c r="AD2958" i="19"/>
  <c r="AC2958" i="19"/>
  <c r="AE2958" i="19" s="1"/>
  <c r="AD2957" i="19"/>
  <c r="AC2957" i="19"/>
  <c r="AE2957" i="19" s="1"/>
  <c r="AD2956" i="19"/>
  <c r="AC2956" i="19"/>
  <c r="AE2956" i="19" s="1"/>
  <c r="AD2955" i="19"/>
  <c r="AC2955" i="19"/>
  <c r="AE2955" i="19" s="1"/>
  <c r="AD2954" i="19"/>
  <c r="AC2954" i="19"/>
  <c r="AE2954" i="19" s="1"/>
  <c r="AD2953" i="19"/>
  <c r="AC2953" i="19"/>
  <c r="AE2953" i="19" s="1"/>
  <c r="AD2952" i="19"/>
  <c r="AC2952" i="19"/>
  <c r="AE2952" i="19" s="1"/>
  <c r="AD2951" i="19"/>
  <c r="AC2951" i="19"/>
  <c r="AE2951" i="19" s="1"/>
  <c r="AD2950" i="19"/>
  <c r="AC2950" i="19"/>
  <c r="AE2950" i="19" s="1"/>
  <c r="AD2949" i="19"/>
  <c r="AC2949" i="19"/>
  <c r="AE2949" i="19" s="1"/>
  <c r="AD2948" i="19"/>
  <c r="AC2948" i="19"/>
  <c r="AE2948" i="19" s="1"/>
  <c r="AD2947" i="19"/>
  <c r="AC2947" i="19"/>
  <c r="AE2947" i="19" s="1"/>
  <c r="AD2946" i="19"/>
  <c r="AC2946" i="19"/>
  <c r="AE2946" i="19" s="1"/>
  <c r="AD2945" i="19"/>
  <c r="AC2945" i="19"/>
  <c r="AE2945" i="19" s="1"/>
  <c r="AD2944" i="19"/>
  <c r="AC2944" i="19"/>
  <c r="AE2944" i="19" s="1"/>
  <c r="AD2943" i="19"/>
  <c r="AC2943" i="19"/>
  <c r="AE2943" i="19" s="1"/>
  <c r="AD2942" i="19"/>
  <c r="AC2942" i="19"/>
  <c r="AE2942" i="19" s="1"/>
  <c r="AD2941" i="19"/>
  <c r="AC2941" i="19"/>
  <c r="AE2941" i="19" s="1"/>
  <c r="AD2940" i="19"/>
  <c r="AC2940" i="19"/>
  <c r="AE2940" i="19" s="1"/>
  <c r="AD2939" i="19"/>
  <c r="AC2939" i="19"/>
  <c r="AE2939" i="19" s="1"/>
  <c r="AD2938" i="19"/>
  <c r="AC2938" i="19"/>
  <c r="AE2938" i="19" s="1"/>
  <c r="AD2937" i="19"/>
  <c r="AC2937" i="19"/>
  <c r="AE2937" i="19" s="1"/>
  <c r="AD2936" i="19"/>
  <c r="AC2936" i="19"/>
  <c r="AE2936" i="19" s="1"/>
  <c r="AD2935" i="19"/>
  <c r="AC2935" i="19"/>
  <c r="AE2935" i="19" s="1"/>
  <c r="AD2934" i="19"/>
  <c r="AC2934" i="19"/>
  <c r="AE2934" i="19" s="1"/>
  <c r="AD2933" i="19"/>
  <c r="AC2933" i="19"/>
  <c r="AE2933" i="19" s="1"/>
  <c r="AD2932" i="19"/>
  <c r="AC2932" i="19"/>
  <c r="AE2932" i="19" s="1"/>
  <c r="AD2931" i="19"/>
  <c r="AC2931" i="19"/>
  <c r="AE2931" i="19" s="1"/>
  <c r="AD2930" i="19"/>
  <c r="AC2930" i="19"/>
  <c r="AE2930" i="19" s="1"/>
  <c r="AD2929" i="19"/>
  <c r="AC2929" i="19"/>
  <c r="AE2929" i="19" s="1"/>
  <c r="AD2928" i="19"/>
  <c r="AC2928" i="19"/>
  <c r="AE2928" i="19" s="1"/>
  <c r="AD2927" i="19"/>
  <c r="AC2927" i="19"/>
  <c r="AE2927" i="19" s="1"/>
  <c r="AD2926" i="19"/>
  <c r="AC2926" i="19"/>
  <c r="AE2926" i="19" s="1"/>
  <c r="AD2925" i="19"/>
  <c r="AC2925" i="19"/>
  <c r="AE2925" i="19" s="1"/>
  <c r="AD2924" i="19"/>
  <c r="AC2924" i="19"/>
  <c r="AE2924" i="19" s="1"/>
  <c r="AD2923" i="19"/>
  <c r="AC2923" i="19"/>
  <c r="AE2923" i="19" s="1"/>
  <c r="AD2922" i="19"/>
  <c r="AC2922" i="19"/>
  <c r="AE2922" i="19" s="1"/>
  <c r="AD2921" i="19"/>
  <c r="AC2921" i="19"/>
  <c r="AE2921" i="19" s="1"/>
  <c r="AD2920" i="19"/>
  <c r="AC2920" i="19"/>
  <c r="AE2920" i="19" s="1"/>
  <c r="AD2919" i="19"/>
  <c r="AC2919" i="19"/>
  <c r="AE2919" i="19" s="1"/>
  <c r="AD2918" i="19"/>
  <c r="AC2918" i="19"/>
  <c r="AE2918" i="19" s="1"/>
  <c r="AD2917" i="19"/>
  <c r="AC2917" i="19"/>
  <c r="AE2917" i="19" s="1"/>
  <c r="AD2916" i="19"/>
  <c r="AC2916" i="19"/>
  <c r="AE2916" i="19" s="1"/>
  <c r="AD2915" i="19"/>
  <c r="AC2915" i="19"/>
  <c r="AE2915" i="19" s="1"/>
  <c r="AD2914" i="19"/>
  <c r="AC2914" i="19"/>
  <c r="AE2914" i="19" s="1"/>
  <c r="AD2913" i="19"/>
  <c r="AC2913" i="19"/>
  <c r="AE2913" i="19" s="1"/>
  <c r="AD2912" i="19"/>
  <c r="AC2912" i="19"/>
  <c r="AE2912" i="19" s="1"/>
  <c r="AD2911" i="19"/>
  <c r="AC2911" i="19"/>
  <c r="AE2911" i="19" s="1"/>
  <c r="AD2910" i="19"/>
  <c r="AC2910" i="19"/>
  <c r="AE2910" i="19" s="1"/>
  <c r="AD2909" i="19"/>
  <c r="AC2909" i="19"/>
  <c r="AE2909" i="19" s="1"/>
  <c r="AD2908" i="19"/>
  <c r="AC2908" i="19"/>
  <c r="AE2908" i="19" s="1"/>
  <c r="AD2907" i="19"/>
  <c r="AC2907" i="19"/>
  <c r="AE2907" i="19" s="1"/>
  <c r="AD2906" i="19"/>
  <c r="AC2906" i="19"/>
  <c r="AE2906" i="19" s="1"/>
  <c r="AD2905" i="19"/>
  <c r="AC2905" i="19"/>
  <c r="AE2905" i="19" s="1"/>
  <c r="AD2904" i="19"/>
  <c r="AC2904" i="19"/>
  <c r="AE2904" i="19" s="1"/>
  <c r="AD2903" i="19"/>
  <c r="AC2903" i="19"/>
  <c r="AE2903" i="19" s="1"/>
  <c r="AD2902" i="19"/>
  <c r="AC2902" i="19"/>
  <c r="AE2902" i="19" s="1"/>
  <c r="AD2901" i="19"/>
  <c r="AC2901" i="19"/>
  <c r="AE2901" i="19" s="1"/>
  <c r="AD2900" i="19"/>
  <c r="AC2900" i="19"/>
  <c r="AE2900" i="19" s="1"/>
  <c r="AD2899" i="19"/>
  <c r="AC2899" i="19"/>
  <c r="AE2899" i="19" s="1"/>
  <c r="AD2898" i="19"/>
  <c r="AC2898" i="19"/>
  <c r="AE2898" i="19" s="1"/>
  <c r="AD2897" i="19"/>
  <c r="AC2897" i="19"/>
  <c r="AE2897" i="19" s="1"/>
  <c r="AD2896" i="19"/>
  <c r="AC2896" i="19"/>
  <c r="AE2896" i="19" s="1"/>
  <c r="AD2895" i="19"/>
  <c r="AC2895" i="19"/>
  <c r="AE2895" i="19" s="1"/>
  <c r="AD2894" i="19"/>
  <c r="AC2894" i="19"/>
  <c r="AE2894" i="19" s="1"/>
  <c r="AD2893" i="19"/>
  <c r="AC2893" i="19"/>
  <c r="AE2893" i="19" s="1"/>
  <c r="AD2892" i="19"/>
  <c r="AC2892" i="19"/>
  <c r="AE2892" i="19" s="1"/>
  <c r="AD2891" i="19"/>
  <c r="AC2891" i="19"/>
  <c r="AE2891" i="19" s="1"/>
  <c r="AD2890" i="19"/>
  <c r="AC2890" i="19"/>
  <c r="AE2890" i="19" s="1"/>
  <c r="AD2889" i="19"/>
  <c r="AC2889" i="19"/>
  <c r="AE2889" i="19" s="1"/>
  <c r="AD2888" i="19"/>
  <c r="AC2888" i="19"/>
  <c r="AE2888" i="19" s="1"/>
  <c r="AD2887" i="19"/>
  <c r="AC2887" i="19"/>
  <c r="AE2887" i="19" s="1"/>
  <c r="AD2886" i="19"/>
  <c r="AC2886" i="19"/>
  <c r="AE2886" i="19" s="1"/>
  <c r="AD2885" i="19"/>
  <c r="AC2885" i="19"/>
  <c r="AE2885" i="19" s="1"/>
  <c r="AD2884" i="19"/>
  <c r="AC2884" i="19"/>
  <c r="AE2884" i="19" s="1"/>
  <c r="AD2883" i="19"/>
  <c r="AC2883" i="19"/>
  <c r="AE2883" i="19" s="1"/>
  <c r="AD2882" i="19"/>
  <c r="AC2882" i="19"/>
  <c r="AE2882" i="19" s="1"/>
  <c r="AD2881" i="19"/>
  <c r="AC2881" i="19"/>
  <c r="AE2881" i="19" s="1"/>
  <c r="AD2880" i="19"/>
  <c r="AC2880" i="19"/>
  <c r="AE2880" i="19" s="1"/>
  <c r="AD2879" i="19"/>
  <c r="AC2879" i="19"/>
  <c r="AE2879" i="19" s="1"/>
  <c r="AD2878" i="19"/>
  <c r="AC2878" i="19"/>
  <c r="AE2878" i="19" s="1"/>
  <c r="AD2877" i="19"/>
  <c r="AC2877" i="19"/>
  <c r="AE2877" i="19" s="1"/>
  <c r="AD2876" i="19"/>
  <c r="AC2876" i="19"/>
  <c r="AE2876" i="19" s="1"/>
  <c r="AD2875" i="19"/>
  <c r="AC2875" i="19"/>
  <c r="AE2875" i="19" s="1"/>
  <c r="AD2874" i="19"/>
  <c r="AC2874" i="19"/>
  <c r="AE2874" i="19" s="1"/>
  <c r="AD2873" i="19"/>
  <c r="AC2873" i="19"/>
  <c r="AE2873" i="19" s="1"/>
  <c r="AD2872" i="19"/>
  <c r="AC2872" i="19"/>
  <c r="AE2872" i="19" s="1"/>
  <c r="AD2871" i="19"/>
  <c r="AC2871" i="19"/>
  <c r="AE2871" i="19" s="1"/>
  <c r="AD2870" i="19"/>
  <c r="AC2870" i="19"/>
  <c r="AE2870" i="19" s="1"/>
  <c r="AD2869" i="19"/>
  <c r="AC2869" i="19"/>
  <c r="AE2869" i="19" s="1"/>
  <c r="AD2868" i="19"/>
  <c r="AC2868" i="19"/>
  <c r="AE2868" i="19" s="1"/>
  <c r="AD2867" i="19"/>
  <c r="AC2867" i="19"/>
  <c r="AE2867" i="19" s="1"/>
  <c r="AD2866" i="19"/>
  <c r="AC2866" i="19"/>
  <c r="AE2866" i="19" s="1"/>
  <c r="AD2865" i="19"/>
  <c r="AC2865" i="19"/>
  <c r="AE2865" i="19" s="1"/>
  <c r="AD2864" i="19"/>
  <c r="AC2864" i="19"/>
  <c r="AE2864" i="19" s="1"/>
  <c r="AD2863" i="19"/>
  <c r="AC2863" i="19"/>
  <c r="AE2863" i="19" s="1"/>
  <c r="AD2862" i="19"/>
  <c r="AC2862" i="19"/>
  <c r="AE2862" i="19" s="1"/>
  <c r="AD2861" i="19"/>
  <c r="AC2861" i="19"/>
  <c r="AE2861" i="19" s="1"/>
  <c r="AD2860" i="19"/>
  <c r="AC2860" i="19"/>
  <c r="AE2860" i="19" s="1"/>
  <c r="AD2859" i="19"/>
  <c r="AC2859" i="19"/>
  <c r="AE2859" i="19" s="1"/>
  <c r="AD2858" i="19"/>
  <c r="AC2858" i="19"/>
  <c r="AE2858" i="19" s="1"/>
  <c r="AD2857" i="19"/>
  <c r="AC2857" i="19"/>
  <c r="AE2857" i="19" s="1"/>
  <c r="AD2856" i="19"/>
  <c r="AC2856" i="19"/>
  <c r="AE2856" i="19" s="1"/>
  <c r="AD2855" i="19"/>
  <c r="AC2855" i="19"/>
  <c r="AE2855" i="19" s="1"/>
  <c r="AD2854" i="19"/>
  <c r="AC2854" i="19"/>
  <c r="AE2854" i="19" s="1"/>
  <c r="AD2853" i="19"/>
  <c r="AC2853" i="19"/>
  <c r="AE2853" i="19" s="1"/>
  <c r="AD2852" i="19"/>
  <c r="AC2852" i="19"/>
  <c r="AE2852" i="19" s="1"/>
  <c r="AD2851" i="19"/>
  <c r="AC2851" i="19"/>
  <c r="AE2851" i="19" s="1"/>
  <c r="AD2850" i="19"/>
  <c r="AC2850" i="19"/>
  <c r="AE2850" i="19" s="1"/>
  <c r="AD2849" i="19"/>
  <c r="AC2849" i="19"/>
  <c r="AE2849" i="19" s="1"/>
  <c r="AD2848" i="19"/>
  <c r="AC2848" i="19"/>
  <c r="AE2848" i="19" s="1"/>
  <c r="AD2847" i="19"/>
  <c r="AC2847" i="19"/>
  <c r="AE2847" i="19" s="1"/>
  <c r="AD2846" i="19"/>
  <c r="AC2846" i="19"/>
  <c r="AE2846" i="19" s="1"/>
  <c r="AD2845" i="19"/>
  <c r="AC2845" i="19"/>
  <c r="AE2845" i="19" s="1"/>
  <c r="AD2844" i="19"/>
  <c r="AC2844" i="19"/>
  <c r="AE2844" i="19" s="1"/>
  <c r="AD2843" i="19"/>
  <c r="AC2843" i="19"/>
  <c r="AE2843" i="19" s="1"/>
  <c r="AD2842" i="19"/>
  <c r="AC2842" i="19"/>
  <c r="AE2842" i="19" s="1"/>
  <c r="AD2841" i="19"/>
  <c r="AC2841" i="19"/>
  <c r="AE2841" i="19" s="1"/>
  <c r="AD2840" i="19"/>
  <c r="AC2840" i="19"/>
  <c r="AE2840" i="19" s="1"/>
  <c r="AD2839" i="19"/>
  <c r="AC2839" i="19"/>
  <c r="AE2839" i="19" s="1"/>
  <c r="AD2838" i="19"/>
  <c r="AC2838" i="19"/>
  <c r="AE2838" i="19" s="1"/>
  <c r="AD2837" i="19"/>
  <c r="AC2837" i="19"/>
  <c r="AE2837" i="19" s="1"/>
  <c r="AD2836" i="19"/>
  <c r="AC2836" i="19"/>
  <c r="AE2836" i="19" s="1"/>
  <c r="AD2835" i="19"/>
  <c r="AC2835" i="19"/>
  <c r="AE2835" i="19" s="1"/>
  <c r="AD2834" i="19"/>
  <c r="AC2834" i="19"/>
  <c r="AE2834" i="19" s="1"/>
  <c r="AD2833" i="19"/>
  <c r="AC2833" i="19"/>
  <c r="AE2833" i="19" s="1"/>
  <c r="AD2832" i="19"/>
  <c r="AC2832" i="19"/>
  <c r="AE2832" i="19" s="1"/>
  <c r="AD2831" i="19"/>
  <c r="AC2831" i="19"/>
  <c r="AE2831" i="19" s="1"/>
  <c r="AD2830" i="19"/>
  <c r="AC2830" i="19"/>
  <c r="AE2830" i="19" s="1"/>
  <c r="AD2829" i="19"/>
  <c r="AC2829" i="19"/>
  <c r="AE2829" i="19" s="1"/>
  <c r="AD2828" i="19"/>
  <c r="AC2828" i="19"/>
  <c r="AE2828" i="19" s="1"/>
  <c r="AD2827" i="19"/>
  <c r="AC2827" i="19"/>
  <c r="AE2827" i="19" s="1"/>
  <c r="AD2826" i="19"/>
  <c r="AC2826" i="19"/>
  <c r="AE2826" i="19" s="1"/>
  <c r="AD2825" i="19"/>
  <c r="AC2825" i="19"/>
  <c r="AE2825" i="19" s="1"/>
  <c r="AD2824" i="19"/>
  <c r="AC2824" i="19"/>
  <c r="AE2824" i="19" s="1"/>
  <c r="AD2823" i="19"/>
  <c r="AC2823" i="19"/>
  <c r="AE2823" i="19" s="1"/>
  <c r="AD2822" i="19"/>
  <c r="AC2822" i="19"/>
  <c r="AE2822" i="19" s="1"/>
  <c r="AD2821" i="19"/>
  <c r="AC2821" i="19"/>
  <c r="AE2821" i="19" s="1"/>
  <c r="AD2820" i="19"/>
  <c r="AC2820" i="19"/>
  <c r="AE2820" i="19" s="1"/>
  <c r="AD2819" i="19"/>
  <c r="AC2819" i="19"/>
  <c r="AE2819" i="19" s="1"/>
  <c r="AD2818" i="19"/>
  <c r="AC2818" i="19"/>
  <c r="AE2818" i="19" s="1"/>
  <c r="AD2817" i="19"/>
  <c r="AC2817" i="19"/>
  <c r="AE2817" i="19" s="1"/>
  <c r="AD2816" i="19"/>
  <c r="AC2816" i="19"/>
  <c r="AE2816" i="19" s="1"/>
  <c r="AD2815" i="19"/>
  <c r="AC2815" i="19"/>
  <c r="AE2815" i="19" s="1"/>
  <c r="AD2814" i="19"/>
  <c r="AC2814" i="19"/>
  <c r="AE2814" i="19" s="1"/>
  <c r="AD2813" i="19"/>
  <c r="AC2813" i="19"/>
  <c r="AE2813" i="19" s="1"/>
  <c r="AD2812" i="19"/>
  <c r="AC2812" i="19"/>
  <c r="AE2812" i="19" s="1"/>
  <c r="AD2811" i="19"/>
  <c r="AC2811" i="19"/>
  <c r="AE2811" i="19" s="1"/>
  <c r="AD2810" i="19"/>
  <c r="AC2810" i="19"/>
  <c r="AE2810" i="19" s="1"/>
  <c r="AD2809" i="19"/>
  <c r="AC2809" i="19"/>
  <c r="AE2809" i="19" s="1"/>
  <c r="AD2808" i="19"/>
  <c r="AC2808" i="19"/>
  <c r="AE2808" i="19" s="1"/>
  <c r="AD2807" i="19"/>
  <c r="AC2807" i="19"/>
  <c r="AE2807" i="19" s="1"/>
  <c r="AD2806" i="19"/>
  <c r="AC2806" i="19"/>
  <c r="AE2806" i="19" s="1"/>
  <c r="AD2805" i="19"/>
  <c r="AC2805" i="19"/>
  <c r="AE2805" i="19" s="1"/>
  <c r="AD2804" i="19"/>
  <c r="AC2804" i="19"/>
  <c r="AE2804" i="19" s="1"/>
  <c r="AD2803" i="19"/>
  <c r="AC2803" i="19"/>
  <c r="AE2803" i="19" s="1"/>
  <c r="AD2802" i="19"/>
  <c r="AC2802" i="19"/>
  <c r="AE2802" i="19" s="1"/>
  <c r="AD2801" i="19"/>
  <c r="AC2801" i="19"/>
  <c r="AE2801" i="19" s="1"/>
  <c r="AD2800" i="19"/>
  <c r="AC2800" i="19"/>
  <c r="AE2800" i="19" s="1"/>
  <c r="AD2799" i="19"/>
  <c r="AC2799" i="19"/>
  <c r="AE2799" i="19" s="1"/>
  <c r="AD2798" i="19"/>
  <c r="AC2798" i="19"/>
  <c r="AE2798" i="19" s="1"/>
  <c r="AD2797" i="19"/>
  <c r="AC2797" i="19"/>
  <c r="AE2797" i="19" s="1"/>
  <c r="AD2796" i="19"/>
  <c r="AC2796" i="19"/>
  <c r="AE2796" i="19" s="1"/>
  <c r="AD2795" i="19"/>
  <c r="AC2795" i="19"/>
  <c r="AE2795" i="19" s="1"/>
  <c r="AD2794" i="19"/>
  <c r="AC2794" i="19"/>
  <c r="AE2794" i="19" s="1"/>
  <c r="AD2793" i="19"/>
  <c r="AC2793" i="19"/>
  <c r="AE2793" i="19" s="1"/>
  <c r="AD2792" i="19"/>
  <c r="AC2792" i="19"/>
  <c r="AE2792" i="19" s="1"/>
  <c r="AD2791" i="19"/>
  <c r="AC2791" i="19"/>
  <c r="AE2791" i="19" s="1"/>
  <c r="AD2790" i="19"/>
  <c r="AC2790" i="19"/>
  <c r="AE2790" i="19" s="1"/>
  <c r="AD2789" i="19"/>
  <c r="AC2789" i="19"/>
  <c r="AE2789" i="19" s="1"/>
  <c r="AD2788" i="19"/>
  <c r="AC2788" i="19"/>
  <c r="AE2788" i="19" s="1"/>
  <c r="AD2787" i="19"/>
  <c r="AC2787" i="19"/>
  <c r="AE2787" i="19" s="1"/>
  <c r="AD2786" i="19"/>
  <c r="AC2786" i="19"/>
  <c r="AE2786" i="19" s="1"/>
  <c r="AD2785" i="19"/>
  <c r="AC2785" i="19"/>
  <c r="AE2785" i="19" s="1"/>
  <c r="AD2784" i="19"/>
  <c r="AC2784" i="19"/>
  <c r="AE2784" i="19" s="1"/>
  <c r="AD2783" i="19"/>
  <c r="AC2783" i="19"/>
  <c r="AE2783" i="19" s="1"/>
  <c r="AD2782" i="19"/>
  <c r="AC2782" i="19"/>
  <c r="AE2782" i="19" s="1"/>
  <c r="AD2781" i="19"/>
  <c r="AC2781" i="19"/>
  <c r="AE2781" i="19" s="1"/>
  <c r="AD2780" i="19"/>
  <c r="AC2780" i="19"/>
  <c r="AE2780" i="19" s="1"/>
  <c r="AD2779" i="19"/>
  <c r="AC2779" i="19"/>
  <c r="AE2779" i="19" s="1"/>
  <c r="AD2778" i="19"/>
  <c r="AC2778" i="19"/>
  <c r="AE2778" i="19" s="1"/>
  <c r="AD2777" i="19"/>
  <c r="AC2777" i="19"/>
  <c r="AE2777" i="19" s="1"/>
  <c r="AD2776" i="19"/>
  <c r="AC2776" i="19"/>
  <c r="AE2776" i="19" s="1"/>
  <c r="AD2775" i="19"/>
  <c r="AC2775" i="19"/>
  <c r="AE2775" i="19" s="1"/>
  <c r="AD2774" i="19"/>
  <c r="AC2774" i="19"/>
  <c r="AE2774" i="19" s="1"/>
  <c r="AD2773" i="19"/>
  <c r="AC2773" i="19"/>
  <c r="AE2773" i="19" s="1"/>
  <c r="AD2772" i="19"/>
  <c r="AC2772" i="19"/>
  <c r="AE2772" i="19" s="1"/>
  <c r="AD2771" i="19"/>
  <c r="AC2771" i="19"/>
  <c r="AE2771" i="19" s="1"/>
  <c r="AD2770" i="19"/>
  <c r="AC2770" i="19"/>
  <c r="AE2770" i="19" s="1"/>
  <c r="AD2769" i="19"/>
  <c r="AC2769" i="19"/>
  <c r="AE2769" i="19" s="1"/>
  <c r="AD2768" i="19"/>
  <c r="AC2768" i="19"/>
  <c r="AE2768" i="19" s="1"/>
  <c r="AD2767" i="19"/>
  <c r="AC2767" i="19"/>
  <c r="AE2767" i="19" s="1"/>
  <c r="AD2766" i="19"/>
  <c r="AC2766" i="19"/>
  <c r="AE2766" i="19" s="1"/>
  <c r="AD2765" i="19"/>
  <c r="AC2765" i="19"/>
  <c r="AE2765" i="19" s="1"/>
  <c r="AD2764" i="19"/>
  <c r="AC2764" i="19"/>
  <c r="AE2764" i="19" s="1"/>
  <c r="AD2763" i="19"/>
  <c r="AC2763" i="19"/>
  <c r="AE2763" i="19" s="1"/>
  <c r="AD2762" i="19"/>
  <c r="AC2762" i="19"/>
  <c r="AE2762" i="19" s="1"/>
  <c r="AD2761" i="19"/>
  <c r="AC2761" i="19"/>
  <c r="AE2761" i="19" s="1"/>
  <c r="AD2760" i="19"/>
  <c r="AC2760" i="19"/>
  <c r="AE2760" i="19" s="1"/>
  <c r="AD2759" i="19"/>
  <c r="AC2759" i="19"/>
  <c r="AE2759" i="19" s="1"/>
  <c r="AD2758" i="19"/>
  <c r="AC2758" i="19"/>
  <c r="AE2758" i="19" s="1"/>
  <c r="AD2757" i="19"/>
  <c r="AC2757" i="19"/>
  <c r="AE2757" i="19" s="1"/>
  <c r="AD2756" i="19"/>
  <c r="AC2756" i="19"/>
  <c r="AE2756" i="19" s="1"/>
  <c r="AD2755" i="19"/>
  <c r="AC2755" i="19"/>
  <c r="AE2755" i="19" s="1"/>
  <c r="AD2754" i="19"/>
  <c r="AC2754" i="19"/>
  <c r="AE2754" i="19" s="1"/>
  <c r="AD2753" i="19"/>
  <c r="AC2753" i="19"/>
  <c r="AE2753" i="19" s="1"/>
  <c r="AD2752" i="19"/>
  <c r="AC2752" i="19"/>
  <c r="AE2752" i="19" s="1"/>
  <c r="AD2751" i="19"/>
  <c r="AC2751" i="19"/>
  <c r="AE2751" i="19" s="1"/>
  <c r="AD2750" i="19"/>
  <c r="AC2750" i="19"/>
  <c r="AE2750" i="19" s="1"/>
  <c r="AD2749" i="19"/>
  <c r="AC2749" i="19"/>
  <c r="AE2749" i="19" s="1"/>
  <c r="AD2748" i="19"/>
  <c r="AC2748" i="19"/>
  <c r="AE2748" i="19" s="1"/>
  <c r="AD2747" i="19"/>
  <c r="AC2747" i="19"/>
  <c r="AE2747" i="19" s="1"/>
  <c r="AD2746" i="19"/>
  <c r="AC2746" i="19"/>
  <c r="AE2746" i="19" s="1"/>
  <c r="AD2745" i="19"/>
  <c r="AC2745" i="19"/>
  <c r="AE2745" i="19" s="1"/>
  <c r="AD2744" i="19"/>
  <c r="AC2744" i="19"/>
  <c r="AE2744" i="19" s="1"/>
  <c r="AD2743" i="19"/>
  <c r="AC2743" i="19"/>
  <c r="AE2743" i="19" s="1"/>
  <c r="AD2742" i="19"/>
  <c r="AC2742" i="19"/>
  <c r="AE2742" i="19" s="1"/>
  <c r="AD2741" i="19"/>
  <c r="AC2741" i="19"/>
  <c r="AE2741" i="19" s="1"/>
  <c r="AD2740" i="19"/>
  <c r="AC2740" i="19"/>
  <c r="AE2740" i="19" s="1"/>
  <c r="AD2739" i="19"/>
  <c r="AC2739" i="19"/>
  <c r="AE2739" i="19" s="1"/>
  <c r="AD2738" i="19"/>
  <c r="AC2738" i="19"/>
  <c r="AE2738" i="19" s="1"/>
  <c r="AD2737" i="19"/>
  <c r="AC2737" i="19"/>
  <c r="AE2737" i="19" s="1"/>
  <c r="AD2736" i="19"/>
  <c r="AC2736" i="19"/>
  <c r="AE2736" i="19" s="1"/>
  <c r="AD2735" i="19"/>
  <c r="AC2735" i="19"/>
  <c r="AE2735" i="19" s="1"/>
  <c r="AD2734" i="19"/>
  <c r="AC2734" i="19"/>
  <c r="AE2734" i="19" s="1"/>
  <c r="AD2733" i="19"/>
  <c r="AC2733" i="19"/>
  <c r="AE2733" i="19" s="1"/>
  <c r="AD2732" i="19"/>
  <c r="AC2732" i="19"/>
  <c r="AE2732" i="19" s="1"/>
  <c r="AD2731" i="19"/>
  <c r="AC2731" i="19"/>
  <c r="AE2731" i="19" s="1"/>
  <c r="AD2730" i="19"/>
  <c r="AC2730" i="19"/>
  <c r="AE2730" i="19" s="1"/>
  <c r="AD2729" i="19"/>
  <c r="AC2729" i="19"/>
  <c r="AE2729" i="19" s="1"/>
  <c r="AD2728" i="19"/>
  <c r="AC2728" i="19"/>
  <c r="AE2728" i="19" s="1"/>
  <c r="AD2727" i="19"/>
  <c r="AC2727" i="19"/>
  <c r="AE2727" i="19" s="1"/>
  <c r="AD2726" i="19"/>
  <c r="AC2726" i="19"/>
  <c r="AE2726" i="19" s="1"/>
  <c r="AD2725" i="19"/>
  <c r="AC2725" i="19"/>
  <c r="AE2725" i="19" s="1"/>
  <c r="AD2724" i="19"/>
  <c r="AC2724" i="19"/>
  <c r="AE2724" i="19" s="1"/>
  <c r="AD2723" i="19"/>
  <c r="AC2723" i="19"/>
  <c r="AE2723" i="19" s="1"/>
  <c r="AD2722" i="19"/>
  <c r="AC2722" i="19"/>
  <c r="AE2722" i="19" s="1"/>
  <c r="AD2721" i="19"/>
  <c r="AC2721" i="19"/>
  <c r="AE2721" i="19" s="1"/>
  <c r="AD2720" i="19"/>
  <c r="AC2720" i="19"/>
  <c r="AE2720" i="19" s="1"/>
  <c r="AD2719" i="19"/>
  <c r="AC2719" i="19"/>
  <c r="AE2719" i="19" s="1"/>
  <c r="AD2718" i="19"/>
  <c r="AC2718" i="19"/>
  <c r="AE2718" i="19" s="1"/>
  <c r="AD2717" i="19"/>
  <c r="AC2717" i="19"/>
  <c r="AE2717" i="19" s="1"/>
  <c r="AD2716" i="19"/>
  <c r="AC2716" i="19"/>
  <c r="AE2716" i="19" s="1"/>
  <c r="AD2715" i="19"/>
  <c r="AC2715" i="19"/>
  <c r="AE2715" i="19" s="1"/>
  <c r="AD2714" i="19"/>
  <c r="AC2714" i="19"/>
  <c r="AE2714" i="19" s="1"/>
  <c r="AD2713" i="19"/>
  <c r="AC2713" i="19"/>
  <c r="AE2713" i="19" s="1"/>
  <c r="AD2712" i="19"/>
  <c r="AC2712" i="19"/>
  <c r="AE2712" i="19" s="1"/>
  <c r="AD2711" i="19"/>
  <c r="AC2711" i="19"/>
  <c r="AE2711" i="19" s="1"/>
  <c r="AD2710" i="19"/>
  <c r="AC2710" i="19"/>
  <c r="AE2710" i="19" s="1"/>
  <c r="AD2709" i="19"/>
  <c r="AC2709" i="19"/>
  <c r="AE2709" i="19" s="1"/>
  <c r="AD2708" i="19"/>
  <c r="AC2708" i="19"/>
  <c r="AE2708" i="19" s="1"/>
  <c r="AD2707" i="19"/>
  <c r="AC2707" i="19"/>
  <c r="AE2707" i="19" s="1"/>
  <c r="AD2706" i="19"/>
  <c r="AC2706" i="19"/>
  <c r="AE2706" i="19" s="1"/>
  <c r="AD2705" i="19"/>
  <c r="AC2705" i="19"/>
  <c r="AE2705" i="19" s="1"/>
  <c r="AD2704" i="19"/>
  <c r="AC2704" i="19"/>
  <c r="AE2704" i="19" s="1"/>
  <c r="AD2703" i="19"/>
  <c r="AC2703" i="19"/>
  <c r="AE2703" i="19" s="1"/>
  <c r="AD2702" i="19"/>
  <c r="AC2702" i="19"/>
  <c r="AE2702" i="19" s="1"/>
  <c r="AD2701" i="19"/>
  <c r="AC2701" i="19"/>
  <c r="AE2701" i="19" s="1"/>
  <c r="AD2700" i="19"/>
  <c r="AC2700" i="19"/>
  <c r="AE2700" i="19" s="1"/>
  <c r="AD2699" i="19"/>
  <c r="AC2699" i="19"/>
  <c r="AE2699" i="19" s="1"/>
  <c r="AD2698" i="19"/>
  <c r="AC2698" i="19"/>
  <c r="AE2698" i="19" s="1"/>
  <c r="AD2697" i="19"/>
  <c r="AC2697" i="19"/>
  <c r="AE2697" i="19" s="1"/>
  <c r="AD2696" i="19"/>
  <c r="AC2696" i="19"/>
  <c r="AE2696" i="19" s="1"/>
  <c r="AD2695" i="19"/>
  <c r="AC2695" i="19"/>
  <c r="AE2695" i="19" s="1"/>
  <c r="AD2694" i="19"/>
  <c r="AC2694" i="19"/>
  <c r="AE2694" i="19" s="1"/>
  <c r="AD2693" i="19"/>
  <c r="AC2693" i="19"/>
  <c r="AE2693" i="19" s="1"/>
  <c r="AD2692" i="19"/>
  <c r="AC2692" i="19"/>
  <c r="AE2692" i="19" s="1"/>
  <c r="AD2691" i="19"/>
  <c r="AC2691" i="19"/>
  <c r="AE2691" i="19" s="1"/>
  <c r="AD2690" i="19"/>
  <c r="AC2690" i="19"/>
  <c r="AE2690" i="19" s="1"/>
  <c r="AD2689" i="19"/>
  <c r="AC2689" i="19"/>
  <c r="AE2689" i="19" s="1"/>
  <c r="AD2688" i="19"/>
  <c r="AC2688" i="19"/>
  <c r="AE2688" i="19" s="1"/>
  <c r="AD2687" i="19"/>
  <c r="AC2687" i="19"/>
  <c r="AE2687" i="19" s="1"/>
  <c r="AD2686" i="19"/>
  <c r="AC2686" i="19"/>
  <c r="AE2686" i="19" s="1"/>
  <c r="AD2685" i="19"/>
  <c r="AC2685" i="19"/>
  <c r="AE2685" i="19" s="1"/>
  <c r="AD2684" i="19"/>
  <c r="AC2684" i="19"/>
  <c r="AE2684" i="19" s="1"/>
  <c r="AD2683" i="19"/>
  <c r="AC2683" i="19"/>
  <c r="AE2683" i="19" s="1"/>
  <c r="AD2682" i="19"/>
  <c r="AC2682" i="19"/>
  <c r="AE2682" i="19" s="1"/>
  <c r="AD2681" i="19"/>
  <c r="AC2681" i="19"/>
  <c r="AE2681" i="19" s="1"/>
  <c r="AD2680" i="19"/>
  <c r="AC2680" i="19"/>
  <c r="AE2680" i="19" s="1"/>
  <c r="AD2679" i="19"/>
  <c r="AC2679" i="19"/>
  <c r="AE2679" i="19" s="1"/>
  <c r="AD2678" i="19"/>
  <c r="AC2678" i="19"/>
  <c r="AE2678" i="19" s="1"/>
  <c r="AD2677" i="19"/>
  <c r="AC2677" i="19"/>
  <c r="AE2677" i="19" s="1"/>
  <c r="AD2676" i="19"/>
  <c r="AC2676" i="19"/>
  <c r="AE2676" i="19" s="1"/>
  <c r="AD2675" i="19"/>
  <c r="AC2675" i="19"/>
  <c r="AE2675" i="19" s="1"/>
  <c r="AD2674" i="19"/>
  <c r="AC2674" i="19"/>
  <c r="AE2674" i="19" s="1"/>
  <c r="AD2673" i="19"/>
  <c r="AC2673" i="19"/>
  <c r="AE2673" i="19" s="1"/>
  <c r="AD2672" i="19"/>
  <c r="AC2672" i="19"/>
  <c r="AE2672" i="19" s="1"/>
  <c r="AD2671" i="19"/>
  <c r="AC2671" i="19"/>
  <c r="AE2671" i="19" s="1"/>
  <c r="AD2670" i="19"/>
  <c r="AC2670" i="19"/>
  <c r="AE2670" i="19" s="1"/>
  <c r="AD2669" i="19"/>
  <c r="AC2669" i="19"/>
  <c r="AE2669" i="19" s="1"/>
  <c r="AD2668" i="19"/>
  <c r="AC2668" i="19"/>
  <c r="AE2668" i="19" s="1"/>
  <c r="AD2667" i="19"/>
  <c r="AC2667" i="19"/>
  <c r="AE2667" i="19" s="1"/>
  <c r="AD2666" i="19"/>
  <c r="AC2666" i="19"/>
  <c r="AE2666" i="19" s="1"/>
  <c r="AD2665" i="19"/>
  <c r="AC2665" i="19"/>
  <c r="AE2665" i="19" s="1"/>
  <c r="AD2664" i="19"/>
  <c r="AC2664" i="19"/>
  <c r="AE2664" i="19" s="1"/>
  <c r="AD2663" i="19"/>
  <c r="AC2663" i="19"/>
  <c r="AE2663" i="19" s="1"/>
  <c r="AD2662" i="19"/>
  <c r="AC2662" i="19"/>
  <c r="AE2662" i="19" s="1"/>
  <c r="AD2661" i="19"/>
  <c r="AC2661" i="19"/>
  <c r="AE2661" i="19" s="1"/>
  <c r="AD2660" i="19"/>
  <c r="AC2660" i="19"/>
  <c r="AE2660" i="19" s="1"/>
  <c r="AD2659" i="19"/>
  <c r="AC2659" i="19"/>
  <c r="AE2659" i="19" s="1"/>
  <c r="AD2658" i="19"/>
  <c r="AC2658" i="19"/>
  <c r="AE2658" i="19" s="1"/>
  <c r="AD2657" i="19"/>
  <c r="AC2657" i="19"/>
  <c r="AE2657" i="19" s="1"/>
  <c r="AD2656" i="19"/>
  <c r="AC2656" i="19"/>
  <c r="AE2656" i="19" s="1"/>
  <c r="AD2655" i="19"/>
  <c r="AC2655" i="19"/>
  <c r="AE2655" i="19" s="1"/>
  <c r="AD2654" i="19"/>
  <c r="AC2654" i="19"/>
  <c r="AE2654" i="19" s="1"/>
  <c r="AD2653" i="19"/>
  <c r="AC2653" i="19"/>
  <c r="AE2653" i="19" s="1"/>
  <c r="AD2652" i="19"/>
  <c r="AC2652" i="19"/>
  <c r="AE2652" i="19" s="1"/>
  <c r="AD2651" i="19"/>
  <c r="AC2651" i="19"/>
  <c r="AE2651" i="19" s="1"/>
  <c r="AD2650" i="19"/>
  <c r="AC2650" i="19"/>
  <c r="AE2650" i="19" s="1"/>
  <c r="AD2649" i="19"/>
  <c r="AC2649" i="19"/>
  <c r="AE2649" i="19" s="1"/>
  <c r="AD2648" i="19"/>
  <c r="AC2648" i="19"/>
  <c r="AE2648" i="19" s="1"/>
  <c r="AD2647" i="19"/>
  <c r="AC2647" i="19"/>
  <c r="AE2647" i="19" s="1"/>
  <c r="AD2646" i="19"/>
  <c r="AC2646" i="19"/>
  <c r="AE2646" i="19" s="1"/>
  <c r="AD2645" i="19"/>
  <c r="AC2645" i="19"/>
  <c r="AE2645" i="19" s="1"/>
  <c r="AD2644" i="19"/>
  <c r="AC2644" i="19"/>
  <c r="AE2644" i="19" s="1"/>
  <c r="AD2643" i="19"/>
  <c r="AC2643" i="19"/>
  <c r="AE2643" i="19" s="1"/>
  <c r="AD2642" i="19"/>
  <c r="AC2642" i="19"/>
  <c r="AE2642" i="19" s="1"/>
  <c r="AD2641" i="19"/>
  <c r="AC2641" i="19"/>
  <c r="AE2641" i="19" s="1"/>
  <c r="AD2640" i="19"/>
  <c r="AC2640" i="19"/>
  <c r="AE2640" i="19" s="1"/>
  <c r="AD2639" i="19"/>
  <c r="AC2639" i="19"/>
  <c r="AE2639" i="19" s="1"/>
  <c r="AD2638" i="19"/>
  <c r="AC2638" i="19"/>
  <c r="AE2638" i="19" s="1"/>
  <c r="AD2637" i="19"/>
  <c r="AC2637" i="19"/>
  <c r="AE2637" i="19" s="1"/>
  <c r="AD2636" i="19"/>
  <c r="AC2636" i="19"/>
  <c r="AE2636" i="19" s="1"/>
  <c r="AD2635" i="19"/>
  <c r="AC2635" i="19"/>
  <c r="AE2635" i="19" s="1"/>
  <c r="AD2634" i="19"/>
  <c r="AC2634" i="19"/>
  <c r="AE2634" i="19" s="1"/>
  <c r="AD2633" i="19"/>
  <c r="AC2633" i="19"/>
  <c r="AE2633" i="19" s="1"/>
  <c r="AD2632" i="19"/>
  <c r="AC2632" i="19"/>
  <c r="AE2632" i="19" s="1"/>
  <c r="AD2631" i="19"/>
  <c r="AC2631" i="19"/>
  <c r="AE2631" i="19" s="1"/>
  <c r="AD2630" i="19"/>
  <c r="AC2630" i="19"/>
  <c r="AE2630" i="19" s="1"/>
  <c r="AD2629" i="19"/>
  <c r="AC2629" i="19"/>
  <c r="AE2629" i="19" s="1"/>
  <c r="AD2628" i="19"/>
  <c r="AC2628" i="19"/>
  <c r="AE2628" i="19" s="1"/>
  <c r="AD2627" i="19"/>
  <c r="AC2627" i="19"/>
  <c r="AE2627" i="19" s="1"/>
  <c r="AD2626" i="19"/>
  <c r="AC2626" i="19"/>
  <c r="AE2626" i="19" s="1"/>
  <c r="AD2625" i="19"/>
  <c r="AC2625" i="19"/>
  <c r="AE2625" i="19" s="1"/>
  <c r="AD2624" i="19"/>
  <c r="AC2624" i="19"/>
  <c r="AE2624" i="19" s="1"/>
  <c r="AD2623" i="19"/>
  <c r="AC2623" i="19"/>
  <c r="AE2623" i="19" s="1"/>
  <c r="AD2622" i="19"/>
  <c r="AC2622" i="19"/>
  <c r="AE2622" i="19" s="1"/>
  <c r="AD2621" i="19"/>
  <c r="AC2621" i="19"/>
  <c r="AE2621" i="19" s="1"/>
  <c r="AD2620" i="19"/>
  <c r="AC2620" i="19"/>
  <c r="AE2620" i="19" s="1"/>
  <c r="AD2619" i="19"/>
  <c r="AC2619" i="19"/>
  <c r="AE2619" i="19" s="1"/>
  <c r="AD2618" i="19"/>
  <c r="AC2618" i="19"/>
  <c r="AE2618" i="19" s="1"/>
  <c r="AD2617" i="19"/>
  <c r="AC2617" i="19"/>
  <c r="AE2617" i="19" s="1"/>
  <c r="AD2616" i="19"/>
  <c r="AC2616" i="19"/>
  <c r="AE2616" i="19" s="1"/>
  <c r="AD2615" i="19"/>
  <c r="AC2615" i="19"/>
  <c r="AE2615" i="19" s="1"/>
  <c r="AD2614" i="19"/>
  <c r="AC2614" i="19"/>
  <c r="AE2614" i="19" s="1"/>
  <c r="AD2613" i="19"/>
  <c r="AC2613" i="19"/>
  <c r="AE2613" i="19" s="1"/>
  <c r="AD2612" i="19"/>
  <c r="AC2612" i="19"/>
  <c r="AE2612" i="19" s="1"/>
  <c r="AD2611" i="19"/>
  <c r="AC2611" i="19"/>
  <c r="AE2611" i="19" s="1"/>
  <c r="AD2610" i="19"/>
  <c r="AC2610" i="19"/>
  <c r="AE2610" i="19" s="1"/>
  <c r="AD2609" i="19"/>
  <c r="AC2609" i="19"/>
  <c r="AE2609" i="19" s="1"/>
  <c r="AD2608" i="19"/>
  <c r="AC2608" i="19"/>
  <c r="AE2608" i="19" s="1"/>
  <c r="AD2607" i="19"/>
  <c r="AC2607" i="19"/>
  <c r="AE2607" i="19" s="1"/>
  <c r="AD2606" i="19"/>
  <c r="AC2606" i="19"/>
  <c r="AE2606" i="19" s="1"/>
  <c r="AD2605" i="19"/>
  <c r="AC2605" i="19"/>
  <c r="AE2605" i="19" s="1"/>
  <c r="AD2604" i="19"/>
  <c r="AC2604" i="19"/>
  <c r="AE2604" i="19" s="1"/>
  <c r="AD2603" i="19"/>
  <c r="AC2603" i="19"/>
  <c r="AE2603" i="19" s="1"/>
  <c r="AD2602" i="19"/>
  <c r="AC2602" i="19"/>
  <c r="AE2602" i="19" s="1"/>
  <c r="AD2601" i="19"/>
  <c r="AC2601" i="19"/>
  <c r="AE2601" i="19" s="1"/>
  <c r="AD2600" i="19"/>
  <c r="AC2600" i="19"/>
  <c r="AE2600" i="19" s="1"/>
  <c r="AD2599" i="19"/>
  <c r="AC2599" i="19"/>
  <c r="AE2599" i="19" s="1"/>
  <c r="AD2598" i="19"/>
  <c r="AC2598" i="19"/>
  <c r="AE2598" i="19" s="1"/>
  <c r="AD2597" i="19"/>
  <c r="AC2597" i="19"/>
  <c r="AE2597" i="19" s="1"/>
  <c r="AD2596" i="19"/>
  <c r="AC2596" i="19"/>
  <c r="AE2596" i="19" s="1"/>
  <c r="AD2595" i="19"/>
  <c r="AC2595" i="19"/>
  <c r="AE2595" i="19" s="1"/>
  <c r="AD2594" i="19"/>
  <c r="AC2594" i="19"/>
  <c r="AE2594" i="19" s="1"/>
  <c r="AD2593" i="19"/>
  <c r="AC2593" i="19"/>
  <c r="AE2593" i="19" s="1"/>
  <c r="AD2592" i="19"/>
  <c r="AC2592" i="19"/>
  <c r="AE2592" i="19" s="1"/>
  <c r="AD2591" i="19"/>
  <c r="AC2591" i="19"/>
  <c r="AE2591" i="19" s="1"/>
  <c r="AD2590" i="19"/>
  <c r="AC2590" i="19"/>
  <c r="AE2590" i="19" s="1"/>
  <c r="AD2589" i="19"/>
  <c r="AC2589" i="19"/>
  <c r="AE2589" i="19" s="1"/>
  <c r="AD2588" i="19"/>
  <c r="AC2588" i="19"/>
  <c r="AE2588" i="19" s="1"/>
  <c r="AD2587" i="19"/>
  <c r="AC2587" i="19"/>
  <c r="AE2587" i="19" s="1"/>
  <c r="AD2586" i="19"/>
  <c r="AC2586" i="19"/>
  <c r="AE2586" i="19" s="1"/>
  <c r="AD2585" i="19"/>
  <c r="AC2585" i="19"/>
  <c r="AE2585" i="19" s="1"/>
  <c r="AD2584" i="19"/>
  <c r="AC2584" i="19"/>
  <c r="AE2584" i="19" s="1"/>
  <c r="AD2583" i="19"/>
  <c r="AC2583" i="19"/>
  <c r="AE2583" i="19" s="1"/>
  <c r="AD2582" i="19"/>
  <c r="AC2582" i="19"/>
  <c r="AE2582" i="19" s="1"/>
  <c r="AD2581" i="19"/>
  <c r="AC2581" i="19"/>
  <c r="AE2581" i="19" s="1"/>
  <c r="AD2580" i="19"/>
  <c r="AC2580" i="19"/>
  <c r="AE2580" i="19" s="1"/>
  <c r="AD2579" i="19"/>
  <c r="AC2579" i="19"/>
  <c r="AE2579" i="19" s="1"/>
  <c r="AD2578" i="19"/>
  <c r="AC2578" i="19"/>
  <c r="AE2578" i="19" s="1"/>
  <c r="AD2577" i="19"/>
  <c r="AC2577" i="19"/>
  <c r="AE2577" i="19" s="1"/>
  <c r="AD2576" i="19"/>
  <c r="AC2576" i="19"/>
  <c r="AE2576" i="19" s="1"/>
  <c r="AD2575" i="19"/>
  <c r="AC2575" i="19"/>
  <c r="AE2575" i="19" s="1"/>
  <c r="AD2574" i="19"/>
  <c r="AC2574" i="19"/>
  <c r="AE2574" i="19" s="1"/>
  <c r="AD2573" i="19"/>
  <c r="AC2573" i="19"/>
  <c r="AE2573" i="19" s="1"/>
  <c r="AD2572" i="19"/>
  <c r="AC2572" i="19"/>
  <c r="AE2572" i="19" s="1"/>
  <c r="AD2571" i="19"/>
  <c r="AC2571" i="19"/>
  <c r="AE2571" i="19" s="1"/>
  <c r="AD2570" i="19"/>
  <c r="AC2570" i="19"/>
  <c r="AE2570" i="19" s="1"/>
  <c r="AD2569" i="19"/>
  <c r="AC2569" i="19"/>
  <c r="AE2569" i="19" s="1"/>
  <c r="AD2568" i="19"/>
  <c r="AC2568" i="19"/>
  <c r="AE2568" i="19" s="1"/>
  <c r="AD2567" i="19"/>
  <c r="AC2567" i="19"/>
  <c r="AE2567" i="19" s="1"/>
  <c r="AD2566" i="19"/>
  <c r="AC2566" i="19"/>
  <c r="AE2566" i="19" s="1"/>
  <c r="AD2565" i="19"/>
  <c r="AC2565" i="19"/>
  <c r="AE2565" i="19" s="1"/>
  <c r="AD2564" i="19"/>
  <c r="AC2564" i="19"/>
  <c r="AE2564" i="19" s="1"/>
  <c r="AD2563" i="19"/>
  <c r="AC2563" i="19"/>
  <c r="AE2563" i="19" s="1"/>
  <c r="AD2562" i="19"/>
  <c r="AC2562" i="19"/>
  <c r="AE2562" i="19" s="1"/>
  <c r="AD2561" i="19"/>
  <c r="AC2561" i="19"/>
  <c r="AE2561" i="19" s="1"/>
  <c r="AD2560" i="19"/>
  <c r="AC2560" i="19"/>
  <c r="AE2560" i="19" s="1"/>
  <c r="AD2559" i="19"/>
  <c r="AC2559" i="19"/>
  <c r="AE2559" i="19" s="1"/>
  <c r="AD2558" i="19"/>
  <c r="AC2558" i="19"/>
  <c r="AE2558" i="19" s="1"/>
  <c r="AD2557" i="19"/>
  <c r="AC2557" i="19"/>
  <c r="AE2557" i="19" s="1"/>
  <c r="AD2556" i="19"/>
  <c r="AC2556" i="19"/>
  <c r="AE2556" i="19" s="1"/>
  <c r="AD2555" i="19"/>
  <c r="AC2555" i="19"/>
  <c r="AE2555" i="19" s="1"/>
  <c r="AD2554" i="19"/>
  <c r="AC2554" i="19"/>
  <c r="AE2554" i="19" s="1"/>
  <c r="AD2553" i="19"/>
  <c r="AC2553" i="19"/>
  <c r="AE2553" i="19" s="1"/>
  <c r="AD2552" i="19"/>
  <c r="AC2552" i="19"/>
  <c r="AE2552" i="19" s="1"/>
  <c r="AD2551" i="19"/>
  <c r="AC2551" i="19"/>
  <c r="AE2551" i="19" s="1"/>
  <c r="AD2550" i="19"/>
  <c r="AC2550" i="19"/>
  <c r="AE2550" i="19" s="1"/>
  <c r="AD2549" i="19"/>
  <c r="AC2549" i="19"/>
  <c r="AE2549" i="19" s="1"/>
  <c r="AD2548" i="19"/>
  <c r="AC2548" i="19"/>
  <c r="AE2548" i="19" s="1"/>
  <c r="AD2547" i="19"/>
  <c r="AC2547" i="19"/>
  <c r="AE2547" i="19" s="1"/>
  <c r="AD2546" i="19"/>
  <c r="AC2546" i="19"/>
  <c r="AE2546" i="19" s="1"/>
  <c r="AD2545" i="19"/>
  <c r="AC2545" i="19"/>
  <c r="AE2545" i="19" s="1"/>
  <c r="AD2544" i="19"/>
  <c r="AC2544" i="19"/>
  <c r="AE2544" i="19" s="1"/>
  <c r="AD2543" i="19"/>
  <c r="AC2543" i="19"/>
  <c r="AE2543" i="19" s="1"/>
  <c r="AD2542" i="19"/>
  <c r="AC2542" i="19"/>
  <c r="AE2542" i="19" s="1"/>
  <c r="AD2541" i="19"/>
  <c r="AC2541" i="19"/>
  <c r="AE2541" i="19" s="1"/>
  <c r="AD2540" i="19"/>
  <c r="AC2540" i="19"/>
  <c r="AE2540" i="19" s="1"/>
  <c r="AD2539" i="19"/>
  <c r="AC2539" i="19"/>
  <c r="AE2539" i="19" s="1"/>
  <c r="AD2538" i="19"/>
  <c r="AC2538" i="19"/>
  <c r="AE2538" i="19" s="1"/>
  <c r="AD2537" i="19"/>
  <c r="AC2537" i="19"/>
  <c r="AE2537" i="19" s="1"/>
  <c r="AD2536" i="19"/>
  <c r="AC2536" i="19"/>
  <c r="AE2536" i="19" s="1"/>
  <c r="AD2535" i="19"/>
  <c r="AC2535" i="19"/>
  <c r="AE2535" i="19" s="1"/>
  <c r="AD2534" i="19"/>
  <c r="AC2534" i="19"/>
  <c r="AE2534" i="19" s="1"/>
  <c r="AD2533" i="19"/>
  <c r="AC2533" i="19"/>
  <c r="AE2533" i="19" s="1"/>
  <c r="AD2532" i="19"/>
  <c r="AC2532" i="19"/>
  <c r="AE2532" i="19" s="1"/>
  <c r="AD2531" i="19"/>
  <c r="AC2531" i="19"/>
  <c r="AE2531" i="19" s="1"/>
  <c r="AD2530" i="19"/>
  <c r="AC2530" i="19"/>
  <c r="AE2530" i="19" s="1"/>
  <c r="AD2529" i="19"/>
  <c r="AC2529" i="19"/>
  <c r="AE2529" i="19" s="1"/>
  <c r="AD2528" i="19"/>
  <c r="AC2528" i="19"/>
  <c r="AE2528" i="19" s="1"/>
  <c r="AD2527" i="19"/>
  <c r="AC2527" i="19"/>
  <c r="AE2527" i="19" s="1"/>
  <c r="AD2526" i="19"/>
  <c r="AC2526" i="19"/>
  <c r="AE2526" i="19" s="1"/>
  <c r="AD2525" i="19"/>
  <c r="AC2525" i="19"/>
  <c r="AE2525" i="19" s="1"/>
  <c r="AD2524" i="19"/>
  <c r="AC2524" i="19"/>
  <c r="AE2524" i="19" s="1"/>
  <c r="AD2523" i="19"/>
  <c r="AC2523" i="19"/>
  <c r="AE2523" i="19" s="1"/>
  <c r="AD2522" i="19"/>
  <c r="AC2522" i="19"/>
  <c r="AE2522" i="19" s="1"/>
  <c r="AD2521" i="19"/>
  <c r="AC2521" i="19"/>
  <c r="AE2521" i="19" s="1"/>
  <c r="AD2520" i="19"/>
  <c r="AC2520" i="19"/>
  <c r="AE2520" i="19" s="1"/>
  <c r="AD2519" i="19"/>
  <c r="AC2519" i="19"/>
  <c r="AE2519" i="19" s="1"/>
  <c r="AD2518" i="19"/>
  <c r="AC2518" i="19"/>
  <c r="AE2518" i="19" s="1"/>
  <c r="AD2517" i="19"/>
  <c r="AC2517" i="19"/>
  <c r="AE2517" i="19" s="1"/>
  <c r="AD2516" i="19"/>
  <c r="AC2516" i="19"/>
  <c r="AE2516" i="19" s="1"/>
  <c r="AD2515" i="19"/>
  <c r="AC2515" i="19"/>
  <c r="AE2515" i="19" s="1"/>
  <c r="AD2514" i="19"/>
  <c r="AC2514" i="19"/>
  <c r="AE2514" i="19" s="1"/>
  <c r="AD2513" i="19"/>
  <c r="AC2513" i="19"/>
  <c r="AE2513" i="19" s="1"/>
  <c r="AD2512" i="19"/>
  <c r="AC2512" i="19"/>
  <c r="AE2512" i="19" s="1"/>
  <c r="AD2511" i="19"/>
  <c r="AC2511" i="19"/>
  <c r="AE2511" i="19" s="1"/>
  <c r="AD2510" i="19"/>
  <c r="AC2510" i="19"/>
  <c r="AE2510" i="19" s="1"/>
  <c r="AD2509" i="19"/>
  <c r="AC2509" i="19"/>
  <c r="AE2509" i="19" s="1"/>
  <c r="AD2508" i="19"/>
  <c r="AC2508" i="19"/>
  <c r="AE2508" i="19" s="1"/>
  <c r="AD2507" i="19"/>
  <c r="AC2507" i="19"/>
  <c r="AE2507" i="19" s="1"/>
  <c r="AD2506" i="19"/>
  <c r="AC2506" i="19"/>
  <c r="AE2506" i="19" s="1"/>
  <c r="AD2505" i="19"/>
  <c r="AC2505" i="19"/>
  <c r="AE2505" i="19" s="1"/>
  <c r="AD2504" i="19"/>
  <c r="AC2504" i="19"/>
  <c r="AE2504" i="19" s="1"/>
  <c r="AD2503" i="19"/>
  <c r="AC2503" i="19"/>
  <c r="AE2503" i="19" s="1"/>
  <c r="AD2502" i="19"/>
  <c r="AC2502" i="19"/>
  <c r="AE2502" i="19" s="1"/>
  <c r="AD2501" i="19"/>
  <c r="AC2501" i="19"/>
  <c r="AE2501" i="19" s="1"/>
  <c r="AD2500" i="19"/>
  <c r="AC2500" i="19"/>
  <c r="AE2500" i="19" s="1"/>
  <c r="AD2499" i="19"/>
  <c r="AC2499" i="19"/>
  <c r="AE2499" i="19" s="1"/>
  <c r="AD2498" i="19"/>
  <c r="AC2498" i="19"/>
  <c r="AE2498" i="19" s="1"/>
  <c r="AD2497" i="19"/>
  <c r="AC2497" i="19"/>
  <c r="AE2497" i="19" s="1"/>
  <c r="AD2496" i="19"/>
  <c r="AC2496" i="19"/>
  <c r="AE2496" i="19" s="1"/>
  <c r="AD2495" i="19"/>
  <c r="AC2495" i="19"/>
  <c r="AE2495" i="19" s="1"/>
  <c r="AD2494" i="19"/>
  <c r="AC2494" i="19"/>
  <c r="AE2494" i="19" s="1"/>
  <c r="AD2493" i="19"/>
  <c r="AC2493" i="19"/>
  <c r="AE2493" i="19" s="1"/>
  <c r="AD2492" i="19"/>
  <c r="AC2492" i="19"/>
  <c r="AE2492" i="19" s="1"/>
  <c r="AD2491" i="19"/>
  <c r="AC2491" i="19"/>
  <c r="AE2491" i="19" s="1"/>
  <c r="AD2490" i="19"/>
  <c r="AC2490" i="19"/>
  <c r="AE2490" i="19" s="1"/>
  <c r="AD2489" i="19"/>
  <c r="AC2489" i="19"/>
  <c r="AE2489" i="19" s="1"/>
  <c r="AD2488" i="19"/>
  <c r="AC2488" i="19"/>
  <c r="AE2488" i="19" s="1"/>
  <c r="AD2487" i="19"/>
  <c r="AC2487" i="19"/>
  <c r="AE2487" i="19" s="1"/>
  <c r="AD2486" i="19"/>
  <c r="AC2486" i="19"/>
  <c r="AE2486" i="19" s="1"/>
  <c r="AD2485" i="19"/>
  <c r="AC2485" i="19"/>
  <c r="AE2485" i="19" s="1"/>
  <c r="AD2484" i="19"/>
  <c r="AC2484" i="19"/>
  <c r="AE2484" i="19" s="1"/>
  <c r="AD2483" i="19"/>
  <c r="AC2483" i="19"/>
  <c r="AE2483" i="19" s="1"/>
  <c r="AD2482" i="19"/>
  <c r="AC2482" i="19"/>
  <c r="AE2482" i="19" s="1"/>
  <c r="AD2481" i="19"/>
  <c r="AC2481" i="19"/>
  <c r="AE2481" i="19" s="1"/>
  <c r="AD2480" i="19"/>
  <c r="AC2480" i="19"/>
  <c r="AE2480" i="19" s="1"/>
  <c r="AD2479" i="19"/>
  <c r="AC2479" i="19"/>
  <c r="AE2479" i="19" s="1"/>
  <c r="AD2478" i="19"/>
  <c r="AC2478" i="19"/>
  <c r="AE2478" i="19" s="1"/>
  <c r="AD2477" i="19"/>
  <c r="AC2477" i="19"/>
  <c r="AE2477" i="19" s="1"/>
  <c r="AD2476" i="19"/>
  <c r="AC2476" i="19"/>
  <c r="AE2476" i="19" s="1"/>
  <c r="AD2475" i="19"/>
  <c r="AC2475" i="19"/>
  <c r="AE2475" i="19" s="1"/>
  <c r="AD2474" i="19"/>
  <c r="AC2474" i="19"/>
  <c r="AE2474" i="19" s="1"/>
  <c r="AD2473" i="19"/>
  <c r="AC2473" i="19"/>
  <c r="AE2473" i="19" s="1"/>
  <c r="AD2472" i="19"/>
  <c r="AC2472" i="19"/>
  <c r="AE2472" i="19" s="1"/>
  <c r="AD2471" i="19"/>
  <c r="AC2471" i="19"/>
  <c r="AE2471" i="19" s="1"/>
  <c r="AD2470" i="19"/>
  <c r="AC2470" i="19"/>
  <c r="AE2470" i="19" s="1"/>
  <c r="AD2469" i="19"/>
  <c r="AC2469" i="19"/>
  <c r="AE2469" i="19" s="1"/>
  <c r="AD2468" i="19"/>
  <c r="AC2468" i="19"/>
  <c r="AE2468" i="19" s="1"/>
  <c r="AD2467" i="19"/>
  <c r="AC2467" i="19"/>
  <c r="AE2467" i="19" s="1"/>
  <c r="AD2466" i="19"/>
  <c r="AC2466" i="19"/>
  <c r="AE2466" i="19" s="1"/>
  <c r="AD2465" i="19"/>
  <c r="AC2465" i="19"/>
  <c r="AE2465" i="19" s="1"/>
  <c r="AD2464" i="19"/>
  <c r="AC2464" i="19"/>
  <c r="AE2464" i="19" s="1"/>
  <c r="AD2463" i="19"/>
  <c r="AC2463" i="19"/>
  <c r="AE2463" i="19" s="1"/>
  <c r="AD2462" i="19"/>
  <c r="AC2462" i="19"/>
  <c r="AE2462" i="19" s="1"/>
  <c r="AD2461" i="19"/>
  <c r="AC2461" i="19"/>
  <c r="AE2461" i="19" s="1"/>
  <c r="AD2460" i="19"/>
  <c r="AC2460" i="19"/>
  <c r="AE2460" i="19" s="1"/>
  <c r="AD2459" i="19"/>
  <c r="AC2459" i="19"/>
  <c r="AE2459" i="19" s="1"/>
  <c r="AD2458" i="19"/>
  <c r="AC2458" i="19"/>
  <c r="AE2458" i="19" s="1"/>
  <c r="AD2457" i="19"/>
  <c r="AC2457" i="19"/>
  <c r="AE2457" i="19" s="1"/>
  <c r="AD2456" i="19"/>
  <c r="AC2456" i="19"/>
  <c r="AE2456" i="19" s="1"/>
  <c r="AD2455" i="19"/>
  <c r="AC2455" i="19"/>
  <c r="AE2455" i="19" s="1"/>
  <c r="AD2454" i="19"/>
  <c r="AC2454" i="19"/>
  <c r="AE2454" i="19" s="1"/>
  <c r="AD2453" i="19"/>
  <c r="AC2453" i="19"/>
  <c r="AE2453" i="19" s="1"/>
  <c r="AD2452" i="19"/>
  <c r="AC2452" i="19"/>
  <c r="AE2452" i="19" s="1"/>
  <c r="AD2451" i="19"/>
  <c r="AC2451" i="19"/>
  <c r="AE2451" i="19" s="1"/>
  <c r="AD2450" i="19"/>
  <c r="AC2450" i="19"/>
  <c r="AE2450" i="19" s="1"/>
  <c r="AD2449" i="19"/>
  <c r="AC2449" i="19"/>
  <c r="AE2449" i="19" s="1"/>
  <c r="AD2448" i="19"/>
  <c r="AC2448" i="19"/>
  <c r="AE2448" i="19" s="1"/>
  <c r="AD2447" i="19"/>
  <c r="AC2447" i="19"/>
  <c r="AE2447" i="19" s="1"/>
  <c r="AD2446" i="19"/>
  <c r="AC2446" i="19"/>
  <c r="AE2446" i="19" s="1"/>
  <c r="AD2445" i="19"/>
  <c r="AC2445" i="19"/>
  <c r="AE2445" i="19" s="1"/>
  <c r="AD2444" i="19"/>
  <c r="AC2444" i="19"/>
  <c r="AE2444" i="19" s="1"/>
  <c r="AD2443" i="19"/>
  <c r="AC2443" i="19"/>
  <c r="AE2443" i="19" s="1"/>
  <c r="AD2442" i="19"/>
  <c r="AC2442" i="19"/>
  <c r="AE2442" i="19" s="1"/>
  <c r="AD2441" i="19"/>
  <c r="AC2441" i="19"/>
  <c r="AE2441" i="19" s="1"/>
  <c r="AD2440" i="19"/>
  <c r="AC2440" i="19"/>
  <c r="AE2440" i="19" s="1"/>
  <c r="AD2439" i="19"/>
  <c r="AC2439" i="19"/>
  <c r="AE2439" i="19" s="1"/>
  <c r="AD2438" i="19"/>
  <c r="AC2438" i="19"/>
  <c r="AE2438" i="19" s="1"/>
  <c r="AD2437" i="19"/>
  <c r="AC2437" i="19"/>
  <c r="AE2437" i="19" s="1"/>
  <c r="AD2436" i="19"/>
  <c r="AC2436" i="19"/>
  <c r="AE2436" i="19" s="1"/>
  <c r="AD2435" i="19"/>
  <c r="AC2435" i="19"/>
  <c r="AE2435" i="19" s="1"/>
  <c r="AD2434" i="19"/>
  <c r="AC2434" i="19"/>
  <c r="AE2434" i="19" s="1"/>
  <c r="AD2433" i="19"/>
  <c r="AC2433" i="19"/>
  <c r="AE2433" i="19" s="1"/>
  <c r="AD2432" i="19"/>
  <c r="AC2432" i="19"/>
  <c r="AE2432" i="19" s="1"/>
  <c r="AD2431" i="19"/>
  <c r="AC2431" i="19"/>
  <c r="AE2431" i="19" s="1"/>
  <c r="AD2430" i="19"/>
  <c r="AC2430" i="19"/>
  <c r="AE2430" i="19" s="1"/>
  <c r="AD2429" i="19"/>
  <c r="AC2429" i="19"/>
  <c r="AE2429" i="19" s="1"/>
  <c r="AD2428" i="19"/>
  <c r="AC2428" i="19"/>
  <c r="AE2428" i="19" s="1"/>
  <c r="AD2427" i="19"/>
  <c r="AC2427" i="19"/>
  <c r="AE2427" i="19" s="1"/>
  <c r="AD2426" i="19"/>
  <c r="AC2426" i="19"/>
  <c r="AE2426" i="19" s="1"/>
  <c r="AD2425" i="19"/>
  <c r="AC2425" i="19"/>
  <c r="AE2425" i="19" s="1"/>
  <c r="AD2424" i="19"/>
  <c r="AC2424" i="19"/>
  <c r="AE2424" i="19" s="1"/>
  <c r="AD2423" i="19"/>
  <c r="AC2423" i="19"/>
  <c r="AE2423" i="19" s="1"/>
  <c r="AD2422" i="19"/>
  <c r="AC2422" i="19"/>
  <c r="AE2422" i="19" s="1"/>
  <c r="AD2421" i="19"/>
  <c r="AC2421" i="19"/>
  <c r="AE2421" i="19" s="1"/>
  <c r="AD2420" i="19"/>
  <c r="AC2420" i="19"/>
  <c r="AE2420" i="19" s="1"/>
  <c r="AD2419" i="19"/>
  <c r="AC2419" i="19"/>
  <c r="AE2419" i="19" s="1"/>
  <c r="AD2418" i="19"/>
  <c r="AC2418" i="19"/>
  <c r="AE2418" i="19" s="1"/>
  <c r="AD2417" i="19"/>
  <c r="AC2417" i="19"/>
  <c r="AE2417" i="19" s="1"/>
  <c r="AD2416" i="19"/>
  <c r="AC2416" i="19"/>
  <c r="AE2416" i="19" s="1"/>
  <c r="AD2415" i="19"/>
  <c r="AC2415" i="19"/>
  <c r="AE2415" i="19" s="1"/>
  <c r="AD2414" i="19"/>
  <c r="AC2414" i="19"/>
  <c r="AE2414" i="19" s="1"/>
  <c r="AD2413" i="19"/>
  <c r="AC2413" i="19"/>
  <c r="AE2413" i="19" s="1"/>
  <c r="AD2412" i="19"/>
  <c r="AC2412" i="19"/>
  <c r="AE2412" i="19" s="1"/>
  <c r="AD2411" i="19"/>
  <c r="AC2411" i="19"/>
  <c r="AE2411" i="19" s="1"/>
  <c r="AD2410" i="19"/>
  <c r="AC2410" i="19"/>
  <c r="AE2410" i="19" s="1"/>
  <c r="AD2409" i="19"/>
  <c r="AC2409" i="19"/>
  <c r="AE2409" i="19" s="1"/>
  <c r="AD2408" i="19"/>
  <c r="AC2408" i="19"/>
  <c r="AE2408" i="19" s="1"/>
  <c r="AD2407" i="19"/>
  <c r="AC2407" i="19"/>
  <c r="AE2407" i="19" s="1"/>
  <c r="AD2406" i="19"/>
  <c r="AC2406" i="19"/>
  <c r="AE2406" i="19" s="1"/>
  <c r="AD2405" i="19"/>
  <c r="AC2405" i="19"/>
  <c r="AE2405" i="19" s="1"/>
  <c r="AD2404" i="19"/>
  <c r="AC2404" i="19"/>
  <c r="AE2404" i="19" s="1"/>
  <c r="AD2403" i="19"/>
  <c r="AC2403" i="19"/>
  <c r="AE2403" i="19" s="1"/>
  <c r="AD2402" i="19"/>
  <c r="AC2402" i="19"/>
  <c r="AE2402" i="19" s="1"/>
  <c r="AD2401" i="19"/>
  <c r="AC2401" i="19"/>
  <c r="AE2401" i="19" s="1"/>
  <c r="AD2400" i="19"/>
  <c r="AC2400" i="19"/>
  <c r="AE2400" i="19" s="1"/>
  <c r="AD2399" i="19"/>
  <c r="AC2399" i="19"/>
  <c r="AE2399" i="19" s="1"/>
  <c r="AD2398" i="19"/>
  <c r="AC2398" i="19"/>
  <c r="AE2398" i="19" s="1"/>
  <c r="AD2397" i="19"/>
  <c r="AC2397" i="19"/>
  <c r="AE2397" i="19" s="1"/>
  <c r="AD2396" i="19"/>
  <c r="AC2396" i="19"/>
  <c r="AE2396" i="19" s="1"/>
  <c r="AD2395" i="19"/>
  <c r="AC2395" i="19"/>
  <c r="AE2395" i="19" s="1"/>
  <c r="AD2394" i="19"/>
  <c r="AC2394" i="19"/>
  <c r="AE2394" i="19" s="1"/>
  <c r="AD2393" i="19"/>
  <c r="AC2393" i="19"/>
  <c r="AE2393" i="19" s="1"/>
  <c r="AD2392" i="19"/>
  <c r="AC2392" i="19"/>
  <c r="AE2392" i="19" s="1"/>
  <c r="AD2391" i="19"/>
  <c r="AC2391" i="19"/>
  <c r="AE2391" i="19" s="1"/>
  <c r="AD2390" i="19"/>
  <c r="AC2390" i="19"/>
  <c r="AE2390" i="19" s="1"/>
  <c r="AD2389" i="19"/>
  <c r="AC2389" i="19"/>
  <c r="AE2389" i="19" s="1"/>
  <c r="AD2388" i="19"/>
  <c r="AC2388" i="19"/>
  <c r="AE2388" i="19" s="1"/>
  <c r="AD2387" i="19"/>
  <c r="AC2387" i="19"/>
  <c r="AE2387" i="19" s="1"/>
  <c r="AD2386" i="19"/>
  <c r="AC2386" i="19"/>
  <c r="AE2386" i="19" s="1"/>
  <c r="AD2385" i="19"/>
  <c r="AC2385" i="19"/>
  <c r="AE2385" i="19" s="1"/>
  <c r="AD2384" i="19"/>
  <c r="AC2384" i="19"/>
  <c r="AE2384" i="19" s="1"/>
  <c r="AD2383" i="19"/>
  <c r="AC2383" i="19"/>
  <c r="AE2383" i="19" s="1"/>
  <c r="AD2382" i="19"/>
  <c r="AC2382" i="19"/>
  <c r="AE2382" i="19" s="1"/>
  <c r="AD2381" i="19"/>
  <c r="AC2381" i="19"/>
  <c r="AE2381" i="19" s="1"/>
  <c r="AD2380" i="19"/>
  <c r="AC2380" i="19"/>
  <c r="AE2380" i="19" s="1"/>
  <c r="AD2379" i="19"/>
  <c r="AC2379" i="19"/>
  <c r="AE2379" i="19" s="1"/>
  <c r="AD2378" i="19"/>
  <c r="AC2378" i="19"/>
  <c r="AE2378" i="19" s="1"/>
  <c r="AD2377" i="19"/>
  <c r="AC2377" i="19"/>
  <c r="AE2377" i="19" s="1"/>
  <c r="AD2376" i="19"/>
  <c r="AC2376" i="19"/>
  <c r="AE2376" i="19" s="1"/>
  <c r="AD2375" i="19"/>
  <c r="AC2375" i="19"/>
  <c r="AE2375" i="19" s="1"/>
  <c r="AD2374" i="19"/>
  <c r="AC2374" i="19"/>
  <c r="AE2374" i="19" s="1"/>
  <c r="AD2373" i="19"/>
  <c r="AC2373" i="19"/>
  <c r="AE2373" i="19" s="1"/>
  <c r="AD2372" i="19"/>
  <c r="AC2372" i="19"/>
  <c r="AE2372" i="19" s="1"/>
  <c r="AD2371" i="19"/>
  <c r="AC2371" i="19"/>
  <c r="AE2371" i="19" s="1"/>
  <c r="AD2370" i="19"/>
  <c r="AC2370" i="19"/>
  <c r="AE2370" i="19" s="1"/>
  <c r="AD2369" i="19"/>
  <c r="AC2369" i="19"/>
  <c r="AE2369" i="19" s="1"/>
  <c r="AD2368" i="19"/>
  <c r="AC2368" i="19"/>
  <c r="AE2368" i="19" s="1"/>
  <c r="AD2367" i="19"/>
  <c r="AC2367" i="19"/>
  <c r="AE2367" i="19" s="1"/>
  <c r="AD2366" i="19"/>
  <c r="AC2366" i="19"/>
  <c r="AE2366" i="19" s="1"/>
  <c r="AD2365" i="19"/>
  <c r="AC2365" i="19"/>
  <c r="AE2365" i="19" s="1"/>
  <c r="AD2364" i="19"/>
  <c r="AC2364" i="19"/>
  <c r="AE2364" i="19" s="1"/>
  <c r="AD2363" i="19"/>
  <c r="AC2363" i="19"/>
  <c r="AE2363" i="19" s="1"/>
  <c r="AD2362" i="19"/>
  <c r="AC2362" i="19"/>
  <c r="AE2362" i="19" s="1"/>
  <c r="AD2361" i="19"/>
  <c r="AC2361" i="19"/>
  <c r="AE2361" i="19" s="1"/>
  <c r="AD2360" i="19"/>
  <c r="AC2360" i="19"/>
  <c r="AE2360" i="19" s="1"/>
  <c r="AD2359" i="19"/>
  <c r="AC2359" i="19"/>
  <c r="AE2359" i="19" s="1"/>
  <c r="AD2358" i="19"/>
  <c r="AC2358" i="19"/>
  <c r="AE2358" i="19" s="1"/>
  <c r="AD2357" i="19"/>
  <c r="AC2357" i="19"/>
  <c r="AE2357" i="19" s="1"/>
  <c r="AD2356" i="19"/>
  <c r="AC2356" i="19"/>
  <c r="AE2356" i="19" s="1"/>
  <c r="AD2355" i="19"/>
  <c r="AC2355" i="19"/>
  <c r="AE2355" i="19" s="1"/>
  <c r="AD2354" i="19"/>
  <c r="AC2354" i="19"/>
  <c r="AE2354" i="19" s="1"/>
  <c r="AD2353" i="19"/>
  <c r="AC2353" i="19"/>
  <c r="AE2353" i="19" s="1"/>
  <c r="AD2352" i="19"/>
  <c r="AC2352" i="19"/>
  <c r="AE2352" i="19" s="1"/>
  <c r="AD2351" i="19"/>
  <c r="AC2351" i="19"/>
  <c r="AE2351" i="19" s="1"/>
  <c r="AD2350" i="19"/>
  <c r="AC2350" i="19"/>
  <c r="AE2350" i="19" s="1"/>
  <c r="AD2349" i="19"/>
  <c r="AC2349" i="19"/>
  <c r="AE2349" i="19" s="1"/>
  <c r="AD2348" i="19"/>
  <c r="AC2348" i="19"/>
  <c r="AE2348" i="19" s="1"/>
  <c r="AD2347" i="19"/>
  <c r="AC2347" i="19"/>
  <c r="AE2347" i="19" s="1"/>
  <c r="AD2346" i="19"/>
  <c r="AC2346" i="19"/>
  <c r="AE2346" i="19" s="1"/>
  <c r="AD2345" i="19"/>
  <c r="AC2345" i="19"/>
  <c r="AE2345" i="19" s="1"/>
  <c r="AD2344" i="19"/>
  <c r="AC2344" i="19"/>
  <c r="AE2344" i="19" s="1"/>
  <c r="AD2343" i="19"/>
  <c r="AC2343" i="19"/>
  <c r="AE2343" i="19" s="1"/>
  <c r="AD2342" i="19"/>
  <c r="AC2342" i="19"/>
  <c r="AE2342" i="19" s="1"/>
  <c r="AD2341" i="19"/>
  <c r="AC2341" i="19"/>
  <c r="AE2341" i="19" s="1"/>
  <c r="AD2340" i="19"/>
  <c r="AC2340" i="19"/>
  <c r="AE2340" i="19" s="1"/>
  <c r="AD2339" i="19"/>
  <c r="AC2339" i="19"/>
  <c r="AE2339" i="19" s="1"/>
  <c r="AD2338" i="19"/>
  <c r="AC2338" i="19"/>
  <c r="AE2338" i="19" s="1"/>
  <c r="AD2337" i="19"/>
  <c r="AC2337" i="19"/>
  <c r="AE2337" i="19" s="1"/>
  <c r="AD2336" i="19"/>
  <c r="AC2336" i="19"/>
  <c r="AE2336" i="19" s="1"/>
  <c r="AD2335" i="19"/>
  <c r="AC2335" i="19"/>
  <c r="AE2335" i="19" s="1"/>
  <c r="AD2334" i="19"/>
  <c r="AC2334" i="19"/>
  <c r="AE2334" i="19" s="1"/>
  <c r="AD2333" i="19"/>
  <c r="AC2333" i="19"/>
  <c r="AE2333" i="19" s="1"/>
  <c r="AD2332" i="19"/>
  <c r="AC2332" i="19"/>
  <c r="AE2332" i="19" s="1"/>
  <c r="AD2331" i="19"/>
  <c r="AC2331" i="19"/>
  <c r="AE2331" i="19" s="1"/>
  <c r="AD2330" i="19"/>
  <c r="AC2330" i="19"/>
  <c r="AE2330" i="19" s="1"/>
  <c r="AD2329" i="19"/>
  <c r="AC2329" i="19"/>
  <c r="AE2329" i="19" s="1"/>
  <c r="AD2328" i="19"/>
  <c r="AC2328" i="19"/>
  <c r="AE2328" i="19" s="1"/>
  <c r="AD2327" i="19"/>
  <c r="AC2327" i="19"/>
  <c r="AE2327" i="19" s="1"/>
  <c r="AD2326" i="19"/>
  <c r="AC2326" i="19"/>
  <c r="AE2326" i="19" s="1"/>
  <c r="AD2325" i="19"/>
  <c r="AC2325" i="19"/>
  <c r="AE2325" i="19" s="1"/>
  <c r="AD2324" i="19"/>
  <c r="AC2324" i="19"/>
  <c r="AE2324" i="19" s="1"/>
  <c r="AD2323" i="19"/>
  <c r="AC2323" i="19"/>
  <c r="AE2323" i="19" s="1"/>
  <c r="AD2322" i="19"/>
  <c r="AC2322" i="19"/>
  <c r="AE2322" i="19" s="1"/>
  <c r="AD2321" i="19"/>
  <c r="AC2321" i="19"/>
  <c r="AE2321" i="19" s="1"/>
  <c r="AD2320" i="19"/>
  <c r="AC2320" i="19"/>
  <c r="AE2320" i="19" s="1"/>
  <c r="AD2319" i="19"/>
  <c r="AC2319" i="19"/>
  <c r="AE2319" i="19" s="1"/>
  <c r="AD2318" i="19"/>
  <c r="AC2318" i="19"/>
  <c r="AE2318" i="19" s="1"/>
  <c r="AD2317" i="19"/>
  <c r="AC2317" i="19"/>
  <c r="AE2317" i="19" s="1"/>
  <c r="AD2316" i="19"/>
  <c r="AC2316" i="19"/>
  <c r="AE2316" i="19" s="1"/>
  <c r="AD2315" i="19"/>
  <c r="AC2315" i="19"/>
  <c r="AE2315" i="19" s="1"/>
  <c r="AD2314" i="19"/>
  <c r="AC2314" i="19"/>
  <c r="AE2314" i="19" s="1"/>
  <c r="AD2313" i="19"/>
  <c r="AC2313" i="19"/>
  <c r="AE2313" i="19" s="1"/>
  <c r="AD2312" i="19"/>
  <c r="AC2312" i="19"/>
  <c r="AE2312" i="19" s="1"/>
  <c r="AD2311" i="19"/>
  <c r="AC2311" i="19"/>
  <c r="AE2311" i="19" s="1"/>
  <c r="AD2310" i="19"/>
  <c r="AC2310" i="19"/>
  <c r="AE2310" i="19" s="1"/>
  <c r="AD2309" i="19"/>
  <c r="AC2309" i="19"/>
  <c r="AE2309" i="19" s="1"/>
  <c r="AD2308" i="19"/>
  <c r="AC2308" i="19"/>
  <c r="AE2308" i="19" s="1"/>
  <c r="AD2307" i="19"/>
  <c r="AC2307" i="19"/>
  <c r="AE2307" i="19" s="1"/>
  <c r="AD2306" i="19"/>
  <c r="AC2306" i="19"/>
  <c r="AE2306" i="19" s="1"/>
  <c r="AD2305" i="19"/>
  <c r="AC2305" i="19"/>
  <c r="AE2305" i="19" s="1"/>
  <c r="AD2304" i="19"/>
  <c r="AC2304" i="19"/>
  <c r="AE2304" i="19" s="1"/>
  <c r="AD2303" i="19"/>
  <c r="AC2303" i="19"/>
  <c r="AE2303" i="19" s="1"/>
  <c r="AD2302" i="19"/>
  <c r="AC2302" i="19"/>
  <c r="AE2302" i="19" s="1"/>
  <c r="AD2301" i="19"/>
  <c r="AC2301" i="19"/>
  <c r="AE2301" i="19" s="1"/>
  <c r="AD2300" i="19"/>
  <c r="AC2300" i="19"/>
  <c r="AE2300" i="19" s="1"/>
  <c r="AD2299" i="19"/>
  <c r="AC2299" i="19"/>
  <c r="AE2299" i="19" s="1"/>
  <c r="AD2298" i="19"/>
  <c r="AC2298" i="19"/>
  <c r="AE2298" i="19" s="1"/>
  <c r="AD2297" i="19"/>
  <c r="AC2297" i="19"/>
  <c r="AE2297" i="19" s="1"/>
  <c r="AD2296" i="19"/>
  <c r="AC2296" i="19"/>
  <c r="AE2296" i="19" s="1"/>
  <c r="AD2295" i="19"/>
  <c r="AC2295" i="19"/>
  <c r="AE2295" i="19" s="1"/>
  <c r="AD2294" i="19"/>
  <c r="AC2294" i="19"/>
  <c r="AE2294" i="19" s="1"/>
  <c r="AD2293" i="19"/>
  <c r="AC2293" i="19"/>
  <c r="AE2293" i="19" s="1"/>
  <c r="AD2292" i="19"/>
  <c r="AC2292" i="19"/>
  <c r="AE2292" i="19" s="1"/>
  <c r="AD2291" i="19"/>
  <c r="AC2291" i="19"/>
  <c r="AE2291" i="19" s="1"/>
  <c r="AD2290" i="19"/>
  <c r="AC2290" i="19"/>
  <c r="AE2290" i="19" s="1"/>
  <c r="AD2289" i="19"/>
  <c r="AC2289" i="19"/>
  <c r="AE2289" i="19" s="1"/>
  <c r="AD2288" i="19"/>
  <c r="AC2288" i="19"/>
  <c r="AE2288" i="19" s="1"/>
  <c r="AD2287" i="19"/>
  <c r="AC2287" i="19"/>
  <c r="AE2287" i="19" s="1"/>
  <c r="AD2286" i="19"/>
  <c r="AC2286" i="19"/>
  <c r="AE2286" i="19" s="1"/>
  <c r="AD2285" i="19"/>
  <c r="AC2285" i="19"/>
  <c r="AE2285" i="19" s="1"/>
  <c r="AD2284" i="19"/>
  <c r="AC2284" i="19"/>
  <c r="AE2284" i="19" s="1"/>
  <c r="AD2283" i="19"/>
  <c r="AC2283" i="19"/>
  <c r="AE2283" i="19" s="1"/>
  <c r="AD2282" i="19"/>
  <c r="AC2282" i="19"/>
  <c r="AE2282" i="19" s="1"/>
  <c r="AD2281" i="19"/>
  <c r="AC2281" i="19"/>
  <c r="AE2281" i="19" s="1"/>
  <c r="AD2280" i="19"/>
  <c r="AC2280" i="19"/>
  <c r="AE2280" i="19" s="1"/>
  <c r="AD2279" i="19"/>
  <c r="AC2279" i="19"/>
  <c r="AE2279" i="19" s="1"/>
  <c r="AD2278" i="19"/>
  <c r="AC2278" i="19"/>
  <c r="AE2278" i="19" s="1"/>
  <c r="AD2277" i="19"/>
  <c r="AC2277" i="19"/>
  <c r="AE2277" i="19" s="1"/>
  <c r="AD2276" i="19"/>
  <c r="AC2276" i="19"/>
  <c r="AE2276" i="19" s="1"/>
  <c r="AD2275" i="19"/>
  <c r="AC2275" i="19"/>
  <c r="AE2275" i="19" s="1"/>
  <c r="AD2274" i="19"/>
  <c r="AC2274" i="19"/>
  <c r="AE2274" i="19" s="1"/>
  <c r="AD2273" i="19"/>
  <c r="AC2273" i="19"/>
  <c r="AE2273" i="19" s="1"/>
  <c r="AD2272" i="19"/>
  <c r="AC2272" i="19"/>
  <c r="AE2272" i="19" s="1"/>
  <c r="AD2271" i="19"/>
  <c r="AC2271" i="19"/>
  <c r="AE2271" i="19" s="1"/>
  <c r="AD2270" i="19"/>
  <c r="AC2270" i="19"/>
  <c r="AE2270" i="19" s="1"/>
  <c r="AD2269" i="19"/>
  <c r="AC2269" i="19"/>
  <c r="AE2269" i="19" s="1"/>
  <c r="AD2268" i="19"/>
  <c r="AC2268" i="19"/>
  <c r="AE2268" i="19" s="1"/>
  <c r="AD2267" i="19"/>
  <c r="AC2267" i="19"/>
  <c r="AE2267" i="19" s="1"/>
  <c r="AD2266" i="19"/>
  <c r="AC2266" i="19"/>
  <c r="AE2266" i="19" s="1"/>
  <c r="AD2265" i="19"/>
  <c r="AC2265" i="19"/>
  <c r="AE2265" i="19" s="1"/>
  <c r="AD2264" i="19"/>
  <c r="AC2264" i="19"/>
  <c r="AE2264" i="19" s="1"/>
  <c r="AD2263" i="19"/>
  <c r="AC2263" i="19"/>
  <c r="AE2263" i="19" s="1"/>
  <c r="AD2262" i="19"/>
  <c r="AC2262" i="19"/>
  <c r="AE2262" i="19" s="1"/>
  <c r="AD2261" i="19"/>
  <c r="AC2261" i="19"/>
  <c r="AE2261" i="19" s="1"/>
  <c r="AD2260" i="19"/>
  <c r="AC2260" i="19"/>
  <c r="AE2260" i="19" s="1"/>
  <c r="AD2259" i="19"/>
  <c r="AC2259" i="19"/>
  <c r="AE2259" i="19" s="1"/>
  <c r="AD2258" i="19"/>
  <c r="AC2258" i="19"/>
  <c r="AE2258" i="19" s="1"/>
  <c r="AD2257" i="19"/>
  <c r="AC2257" i="19"/>
  <c r="AE2257" i="19" s="1"/>
  <c r="AD2256" i="19"/>
  <c r="AC2256" i="19"/>
  <c r="AE2256" i="19" s="1"/>
  <c r="AD2255" i="19"/>
  <c r="AC2255" i="19"/>
  <c r="AE2255" i="19" s="1"/>
  <c r="AD2254" i="19"/>
  <c r="AC2254" i="19"/>
  <c r="AE2254" i="19" s="1"/>
  <c r="AD2253" i="19"/>
  <c r="AC2253" i="19"/>
  <c r="AE2253" i="19" s="1"/>
  <c r="AD2252" i="19"/>
  <c r="AC2252" i="19"/>
  <c r="AE2252" i="19" s="1"/>
  <c r="AD2251" i="19"/>
  <c r="AC2251" i="19"/>
  <c r="AE2251" i="19" s="1"/>
  <c r="AD2250" i="19"/>
  <c r="AC2250" i="19"/>
  <c r="AE2250" i="19" s="1"/>
  <c r="AD2249" i="19"/>
  <c r="AC2249" i="19"/>
  <c r="AE2249" i="19" s="1"/>
  <c r="AD2248" i="19"/>
  <c r="AC2248" i="19"/>
  <c r="AE2248" i="19" s="1"/>
  <c r="AD2247" i="19"/>
  <c r="AC2247" i="19"/>
  <c r="AE2247" i="19" s="1"/>
  <c r="AD2246" i="19"/>
  <c r="AC2246" i="19"/>
  <c r="AE2246" i="19" s="1"/>
  <c r="AD2245" i="19"/>
  <c r="AC2245" i="19"/>
  <c r="AE2245" i="19" s="1"/>
  <c r="AD2244" i="19"/>
  <c r="AC2244" i="19"/>
  <c r="AE2244" i="19" s="1"/>
  <c r="AD2243" i="19"/>
  <c r="AC2243" i="19"/>
  <c r="AE2243" i="19" s="1"/>
  <c r="AD2242" i="19"/>
  <c r="AC2242" i="19"/>
  <c r="AE2242" i="19" s="1"/>
  <c r="AD2241" i="19"/>
  <c r="AC2241" i="19"/>
  <c r="AE2241" i="19" s="1"/>
  <c r="AD2240" i="19"/>
  <c r="AC2240" i="19"/>
  <c r="AE2240" i="19" s="1"/>
  <c r="AD2239" i="19"/>
  <c r="AC2239" i="19"/>
  <c r="AE2239" i="19" s="1"/>
  <c r="AD2238" i="19"/>
  <c r="AC2238" i="19"/>
  <c r="AE2238" i="19" s="1"/>
  <c r="AD2237" i="19"/>
  <c r="AC2237" i="19"/>
  <c r="AE2237" i="19" s="1"/>
  <c r="AD2236" i="19"/>
  <c r="AC2236" i="19"/>
  <c r="AE2236" i="19" s="1"/>
  <c r="AD2235" i="19"/>
  <c r="AC2235" i="19"/>
  <c r="AE2235" i="19" s="1"/>
  <c r="AD2234" i="19"/>
  <c r="AC2234" i="19"/>
  <c r="AE2234" i="19" s="1"/>
  <c r="AD2233" i="19"/>
  <c r="AC2233" i="19"/>
  <c r="AE2233" i="19" s="1"/>
  <c r="AD2232" i="19"/>
  <c r="AC2232" i="19"/>
  <c r="AE2232" i="19" s="1"/>
  <c r="AD2231" i="19"/>
  <c r="AC2231" i="19"/>
  <c r="AE2231" i="19" s="1"/>
  <c r="AD2230" i="19"/>
  <c r="AC2230" i="19"/>
  <c r="AE2230" i="19" s="1"/>
  <c r="AD2229" i="19"/>
  <c r="AC2229" i="19"/>
  <c r="AE2229" i="19" s="1"/>
  <c r="AD2228" i="19"/>
  <c r="AC2228" i="19"/>
  <c r="AE2228" i="19" s="1"/>
  <c r="AD2227" i="19"/>
  <c r="AC2227" i="19"/>
  <c r="AE2227" i="19" s="1"/>
  <c r="AD2226" i="19"/>
  <c r="AC2226" i="19"/>
  <c r="AE2226" i="19" s="1"/>
  <c r="AD2225" i="19"/>
  <c r="AC2225" i="19"/>
  <c r="AE2225" i="19" s="1"/>
  <c r="AD2224" i="19"/>
  <c r="AC2224" i="19"/>
  <c r="AE2224" i="19" s="1"/>
  <c r="AD2223" i="19"/>
  <c r="AC2223" i="19"/>
  <c r="AE2223" i="19" s="1"/>
  <c r="AD2222" i="19"/>
  <c r="AC2222" i="19"/>
  <c r="AE2222" i="19" s="1"/>
  <c r="AD2221" i="19"/>
  <c r="AC2221" i="19"/>
  <c r="AE2221" i="19" s="1"/>
  <c r="AD2220" i="19"/>
  <c r="AC2220" i="19"/>
  <c r="AE2220" i="19" s="1"/>
  <c r="AD2219" i="19"/>
  <c r="AC2219" i="19"/>
  <c r="AE2219" i="19" s="1"/>
  <c r="AD2218" i="19"/>
  <c r="AC2218" i="19"/>
  <c r="AE2218" i="19" s="1"/>
  <c r="AD2217" i="19"/>
  <c r="AC2217" i="19"/>
  <c r="AE2217" i="19" s="1"/>
  <c r="AD2216" i="19"/>
  <c r="AC2216" i="19"/>
  <c r="AE2216" i="19" s="1"/>
  <c r="AD2215" i="19"/>
  <c r="AC2215" i="19"/>
  <c r="AE2215" i="19" s="1"/>
  <c r="AD2214" i="19"/>
  <c r="AC2214" i="19"/>
  <c r="AE2214" i="19" s="1"/>
  <c r="AD2213" i="19"/>
  <c r="AC2213" i="19"/>
  <c r="AE2213" i="19" s="1"/>
  <c r="AD2212" i="19"/>
  <c r="AC2212" i="19"/>
  <c r="AE2212" i="19" s="1"/>
  <c r="AD2211" i="19"/>
  <c r="AC2211" i="19"/>
  <c r="AE2211" i="19" s="1"/>
  <c r="AD2210" i="19"/>
  <c r="AC2210" i="19"/>
  <c r="AE2210" i="19" s="1"/>
  <c r="AD2209" i="19"/>
  <c r="AC2209" i="19"/>
  <c r="AE2209" i="19" s="1"/>
  <c r="AD2208" i="19"/>
  <c r="AC2208" i="19"/>
  <c r="AE2208" i="19" s="1"/>
  <c r="AD2207" i="19"/>
  <c r="AC2207" i="19"/>
  <c r="AE2207" i="19" s="1"/>
  <c r="AD2206" i="19"/>
  <c r="AC2206" i="19"/>
  <c r="AE2206" i="19" s="1"/>
  <c r="AD2205" i="19"/>
  <c r="AC2205" i="19"/>
  <c r="AE2205" i="19" s="1"/>
  <c r="AD2204" i="19"/>
  <c r="AC2204" i="19"/>
  <c r="AE2204" i="19" s="1"/>
  <c r="AD2203" i="19"/>
  <c r="AC2203" i="19"/>
  <c r="AE2203" i="19" s="1"/>
  <c r="AD2202" i="19"/>
  <c r="AC2202" i="19"/>
  <c r="AE2202" i="19" s="1"/>
  <c r="AD2201" i="19"/>
  <c r="AC2201" i="19"/>
  <c r="AE2201" i="19" s="1"/>
  <c r="AD2200" i="19"/>
  <c r="AC2200" i="19"/>
  <c r="AE2200" i="19" s="1"/>
  <c r="AD2199" i="19"/>
  <c r="AC2199" i="19"/>
  <c r="AE2199" i="19" s="1"/>
  <c r="AD2198" i="19"/>
  <c r="AC2198" i="19"/>
  <c r="AE2198" i="19" s="1"/>
  <c r="AD2197" i="19"/>
  <c r="AC2197" i="19"/>
  <c r="AE2197" i="19" s="1"/>
  <c r="AD2196" i="19"/>
  <c r="AC2196" i="19"/>
  <c r="AE2196" i="19" s="1"/>
  <c r="AD2195" i="19"/>
  <c r="AC2195" i="19"/>
  <c r="AE2195" i="19" s="1"/>
  <c r="AD2194" i="19"/>
  <c r="AC2194" i="19"/>
  <c r="AE2194" i="19" s="1"/>
  <c r="AD2193" i="19"/>
  <c r="AC2193" i="19"/>
  <c r="AE2193" i="19" s="1"/>
  <c r="AD2192" i="19"/>
  <c r="AC2192" i="19"/>
  <c r="AE2192" i="19" s="1"/>
  <c r="AD2191" i="19"/>
  <c r="AC2191" i="19"/>
  <c r="AE2191" i="19" s="1"/>
  <c r="AD2190" i="19"/>
  <c r="AC2190" i="19"/>
  <c r="AE2190" i="19" s="1"/>
  <c r="AD2189" i="19"/>
  <c r="AC2189" i="19"/>
  <c r="AE2189" i="19" s="1"/>
  <c r="AD2188" i="19"/>
  <c r="AC2188" i="19"/>
  <c r="AE2188" i="19" s="1"/>
  <c r="AD2187" i="19"/>
  <c r="AC2187" i="19"/>
  <c r="AE2187" i="19" s="1"/>
  <c r="AD2186" i="19"/>
  <c r="AC2186" i="19"/>
  <c r="AE2186" i="19" s="1"/>
  <c r="AD2185" i="19"/>
  <c r="AC2185" i="19"/>
  <c r="AE2185" i="19" s="1"/>
  <c r="AD2184" i="19"/>
  <c r="AC2184" i="19"/>
  <c r="AE2184" i="19" s="1"/>
  <c r="AD2183" i="19"/>
  <c r="AC2183" i="19"/>
  <c r="AE2183" i="19" s="1"/>
  <c r="AD2182" i="19"/>
  <c r="AC2182" i="19"/>
  <c r="AE2182" i="19" s="1"/>
  <c r="AD2181" i="19"/>
  <c r="AC2181" i="19"/>
  <c r="AE2181" i="19" s="1"/>
  <c r="AD2180" i="19"/>
  <c r="AC2180" i="19"/>
  <c r="AE2180" i="19" s="1"/>
  <c r="AD2179" i="19"/>
  <c r="AC2179" i="19"/>
  <c r="AE2179" i="19" s="1"/>
  <c r="AD2178" i="19"/>
  <c r="AC2178" i="19"/>
  <c r="AE2178" i="19" s="1"/>
  <c r="AD2177" i="19"/>
  <c r="AC2177" i="19"/>
  <c r="AE2177" i="19" s="1"/>
  <c r="AD2176" i="19"/>
  <c r="AC2176" i="19"/>
  <c r="AE2176" i="19" s="1"/>
  <c r="AD2175" i="19"/>
  <c r="AC2175" i="19"/>
  <c r="AE2175" i="19" s="1"/>
  <c r="AD2174" i="19"/>
  <c r="AC2174" i="19"/>
  <c r="AE2174" i="19" s="1"/>
  <c r="AD2173" i="19"/>
  <c r="AC2173" i="19"/>
  <c r="AE2173" i="19" s="1"/>
  <c r="AD2172" i="19"/>
  <c r="AC2172" i="19"/>
  <c r="AE2172" i="19" s="1"/>
  <c r="AD2171" i="19"/>
  <c r="AC2171" i="19"/>
  <c r="AE2171" i="19" s="1"/>
  <c r="AD2170" i="19"/>
  <c r="AC2170" i="19"/>
  <c r="AE2170" i="19" s="1"/>
  <c r="AD2169" i="19"/>
  <c r="AC2169" i="19"/>
  <c r="AE2169" i="19" s="1"/>
  <c r="AD2168" i="19"/>
  <c r="AC2168" i="19"/>
  <c r="AE2168" i="19" s="1"/>
  <c r="AD2167" i="19"/>
  <c r="AC2167" i="19"/>
  <c r="AE2167" i="19" s="1"/>
  <c r="AD2166" i="19"/>
  <c r="AC2166" i="19"/>
  <c r="AE2166" i="19" s="1"/>
  <c r="AD2165" i="19"/>
  <c r="AC2165" i="19"/>
  <c r="AE2165" i="19" s="1"/>
  <c r="AD2164" i="19"/>
  <c r="AC2164" i="19"/>
  <c r="AE2164" i="19" s="1"/>
  <c r="AD2163" i="19"/>
  <c r="AC2163" i="19"/>
  <c r="AE2163" i="19" s="1"/>
  <c r="AD2162" i="19"/>
  <c r="AC2162" i="19"/>
  <c r="AE2162" i="19" s="1"/>
  <c r="AD2161" i="19"/>
  <c r="AC2161" i="19"/>
  <c r="AE2161" i="19" s="1"/>
  <c r="AD2160" i="19"/>
  <c r="AC2160" i="19"/>
  <c r="AE2160" i="19" s="1"/>
  <c r="AD2159" i="19"/>
  <c r="AC2159" i="19"/>
  <c r="AE2159" i="19" s="1"/>
  <c r="AD2158" i="19"/>
  <c r="AC2158" i="19"/>
  <c r="AE2158" i="19" s="1"/>
  <c r="AD2157" i="19"/>
  <c r="AC2157" i="19"/>
  <c r="AE2157" i="19" s="1"/>
  <c r="AD2156" i="19"/>
  <c r="AC2156" i="19"/>
  <c r="AE2156" i="19" s="1"/>
  <c r="AD2155" i="19"/>
  <c r="AC2155" i="19"/>
  <c r="AE2155" i="19" s="1"/>
  <c r="AD2154" i="19"/>
  <c r="AC2154" i="19"/>
  <c r="AE2154" i="19" s="1"/>
  <c r="AD2153" i="19"/>
  <c r="AC2153" i="19"/>
  <c r="AE2153" i="19" s="1"/>
  <c r="AD2152" i="19"/>
  <c r="AC2152" i="19"/>
  <c r="AE2152" i="19" s="1"/>
  <c r="AD2151" i="19"/>
  <c r="AC2151" i="19"/>
  <c r="AE2151" i="19" s="1"/>
  <c r="AD2150" i="19"/>
  <c r="AC2150" i="19"/>
  <c r="AE2150" i="19" s="1"/>
  <c r="AD2149" i="19"/>
  <c r="AC2149" i="19"/>
  <c r="AE2149" i="19" s="1"/>
  <c r="AD2148" i="19"/>
  <c r="AC2148" i="19"/>
  <c r="AE2148" i="19" s="1"/>
  <c r="AD2147" i="19"/>
  <c r="AC2147" i="19"/>
  <c r="AE2147" i="19" s="1"/>
  <c r="AD2146" i="19"/>
  <c r="AC2146" i="19"/>
  <c r="AE2146" i="19" s="1"/>
  <c r="AD2145" i="19"/>
  <c r="AC2145" i="19"/>
  <c r="AE2145" i="19" s="1"/>
  <c r="AD2144" i="19"/>
  <c r="AC2144" i="19"/>
  <c r="AE2144" i="19" s="1"/>
  <c r="AD2143" i="19"/>
  <c r="AC2143" i="19"/>
  <c r="AE2143" i="19" s="1"/>
  <c r="AD2142" i="19"/>
  <c r="AC2142" i="19"/>
  <c r="AE2142" i="19" s="1"/>
  <c r="AD2141" i="19"/>
  <c r="AC2141" i="19"/>
  <c r="AE2141" i="19" s="1"/>
  <c r="AD2140" i="19"/>
  <c r="AC2140" i="19"/>
  <c r="AE2140" i="19" s="1"/>
  <c r="AD2139" i="19"/>
  <c r="AC2139" i="19"/>
  <c r="AE2139" i="19" s="1"/>
  <c r="AD2138" i="19"/>
  <c r="AC2138" i="19"/>
  <c r="AE2138" i="19" s="1"/>
  <c r="AD2137" i="19"/>
  <c r="AC2137" i="19"/>
  <c r="AE2137" i="19" s="1"/>
  <c r="AD2136" i="19"/>
  <c r="AC2136" i="19"/>
  <c r="AE2136" i="19" s="1"/>
  <c r="AD2135" i="19"/>
  <c r="AC2135" i="19"/>
  <c r="AE2135" i="19" s="1"/>
  <c r="AD2134" i="19"/>
  <c r="AC2134" i="19"/>
  <c r="AE2134" i="19" s="1"/>
  <c r="AD2133" i="19"/>
  <c r="AC2133" i="19"/>
  <c r="AE2133" i="19" s="1"/>
  <c r="AD2132" i="19"/>
  <c r="AC2132" i="19"/>
  <c r="AE2132" i="19" s="1"/>
  <c r="AD2131" i="19"/>
  <c r="AC2131" i="19"/>
  <c r="AE2131" i="19" s="1"/>
  <c r="AD2130" i="19"/>
  <c r="AC2130" i="19"/>
  <c r="AE2130" i="19" s="1"/>
  <c r="AD2129" i="19"/>
  <c r="AC2129" i="19"/>
  <c r="AE2129" i="19" s="1"/>
  <c r="AD2128" i="19"/>
  <c r="AC2128" i="19"/>
  <c r="AE2128" i="19" s="1"/>
  <c r="AD2127" i="19"/>
  <c r="AC2127" i="19"/>
  <c r="AE2127" i="19" s="1"/>
  <c r="AD2126" i="19"/>
  <c r="AC2126" i="19"/>
  <c r="AE2126" i="19" s="1"/>
  <c r="AD2125" i="19"/>
  <c r="AC2125" i="19"/>
  <c r="AE2125" i="19" s="1"/>
  <c r="AD2124" i="19"/>
  <c r="AC2124" i="19"/>
  <c r="AE2124" i="19" s="1"/>
  <c r="AD2123" i="19"/>
  <c r="AC2123" i="19"/>
  <c r="AE2123" i="19" s="1"/>
  <c r="AD2122" i="19"/>
  <c r="AC2122" i="19"/>
  <c r="AE2122" i="19" s="1"/>
  <c r="AD2121" i="19"/>
  <c r="AC2121" i="19"/>
  <c r="AE2121" i="19" s="1"/>
  <c r="AD2120" i="19"/>
  <c r="AC2120" i="19"/>
  <c r="AE2120" i="19" s="1"/>
  <c r="AD2119" i="19"/>
  <c r="AC2119" i="19"/>
  <c r="AE2119" i="19" s="1"/>
  <c r="AD2118" i="19"/>
  <c r="AC2118" i="19"/>
  <c r="AE2118" i="19" s="1"/>
  <c r="AD2117" i="19"/>
  <c r="AC2117" i="19"/>
  <c r="AE2117" i="19" s="1"/>
  <c r="AD2116" i="19"/>
  <c r="AC2116" i="19"/>
  <c r="AE2116" i="19" s="1"/>
  <c r="AD2115" i="19"/>
  <c r="AC2115" i="19"/>
  <c r="AE2115" i="19" s="1"/>
  <c r="AD2114" i="19"/>
  <c r="AC2114" i="19"/>
  <c r="AE2114" i="19" s="1"/>
  <c r="AD2113" i="19"/>
  <c r="AC2113" i="19"/>
  <c r="AE2113" i="19" s="1"/>
  <c r="AD2112" i="19"/>
  <c r="AC2112" i="19"/>
  <c r="AE2112" i="19" s="1"/>
  <c r="AD2111" i="19"/>
  <c r="AC2111" i="19"/>
  <c r="AE2111" i="19" s="1"/>
  <c r="AD2110" i="19"/>
  <c r="AC2110" i="19"/>
  <c r="AE2110" i="19" s="1"/>
  <c r="AD2109" i="19"/>
  <c r="AC2109" i="19"/>
  <c r="AE2109" i="19" s="1"/>
  <c r="AD2108" i="19"/>
  <c r="AC2108" i="19"/>
  <c r="AE2108" i="19" s="1"/>
  <c r="AD2107" i="19"/>
  <c r="AC2107" i="19"/>
  <c r="AE2107" i="19" s="1"/>
  <c r="AD2106" i="19"/>
  <c r="AC2106" i="19"/>
  <c r="AE2106" i="19" s="1"/>
  <c r="AD2105" i="19"/>
  <c r="AC2105" i="19"/>
  <c r="AE2105" i="19" s="1"/>
  <c r="AD2104" i="19"/>
  <c r="AC2104" i="19"/>
  <c r="AE2104" i="19" s="1"/>
  <c r="AD2103" i="19"/>
  <c r="AC2103" i="19"/>
  <c r="AE2103" i="19" s="1"/>
  <c r="AD2102" i="19"/>
  <c r="AC2102" i="19"/>
  <c r="AE2102" i="19" s="1"/>
  <c r="AD2101" i="19"/>
  <c r="AC2101" i="19"/>
  <c r="AE2101" i="19" s="1"/>
  <c r="AD2100" i="19"/>
  <c r="AC2100" i="19"/>
  <c r="AE2100" i="19" s="1"/>
  <c r="AD2099" i="19"/>
  <c r="AC2099" i="19"/>
  <c r="AE2099" i="19" s="1"/>
  <c r="AD2098" i="19"/>
  <c r="AC2098" i="19"/>
  <c r="AE2098" i="19" s="1"/>
  <c r="AD2097" i="19"/>
  <c r="AC2097" i="19"/>
  <c r="AE2097" i="19" s="1"/>
  <c r="AD2096" i="19"/>
  <c r="AC2096" i="19"/>
  <c r="AE2096" i="19" s="1"/>
  <c r="AD2095" i="19"/>
  <c r="AC2095" i="19"/>
  <c r="AE2095" i="19" s="1"/>
  <c r="AD2094" i="19"/>
  <c r="AC2094" i="19"/>
  <c r="AE2094" i="19" s="1"/>
  <c r="AD2093" i="19"/>
  <c r="AC2093" i="19"/>
  <c r="AE2093" i="19" s="1"/>
  <c r="AD2092" i="19"/>
  <c r="AC2092" i="19"/>
  <c r="AE2092" i="19" s="1"/>
  <c r="AD2091" i="19"/>
  <c r="AC2091" i="19"/>
  <c r="AE2091" i="19" s="1"/>
  <c r="AD2090" i="19"/>
  <c r="AC2090" i="19"/>
  <c r="AE2090" i="19" s="1"/>
  <c r="AD2089" i="19"/>
  <c r="AC2089" i="19"/>
  <c r="AE2089" i="19" s="1"/>
  <c r="AD2088" i="19"/>
  <c r="AC2088" i="19"/>
  <c r="AE2088" i="19" s="1"/>
  <c r="AD2087" i="19"/>
  <c r="AC2087" i="19"/>
  <c r="AE2087" i="19" s="1"/>
  <c r="AD2086" i="19"/>
  <c r="AC2086" i="19"/>
  <c r="AE2086" i="19" s="1"/>
  <c r="AD2085" i="19"/>
  <c r="AC2085" i="19"/>
  <c r="AE2085" i="19" s="1"/>
  <c r="AD2084" i="19"/>
  <c r="AC2084" i="19"/>
  <c r="AE2084" i="19" s="1"/>
  <c r="AD2083" i="19"/>
  <c r="AC2083" i="19"/>
  <c r="AE2083" i="19" s="1"/>
  <c r="AD2082" i="19"/>
  <c r="AC2082" i="19"/>
  <c r="AE2082" i="19" s="1"/>
  <c r="AD2081" i="19"/>
  <c r="AC2081" i="19"/>
  <c r="AE2081" i="19" s="1"/>
  <c r="AD2080" i="19"/>
  <c r="AC2080" i="19"/>
  <c r="AE2080" i="19" s="1"/>
  <c r="AD2079" i="19"/>
  <c r="AC2079" i="19"/>
  <c r="AE2079" i="19" s="1"/>
  <c r="AD2078" i="19"/>
  <c r="AC2078" i="19"/>
  <c r="AE2078" i="19" s="1"/>
  <c r="AD2077" i="19"/>
  <c r="AC2077" i="19"/>
  <c r="AE2077" i="19" s="1"/>
  <c r="AD2076" i="19"/>
  <c r="AC2076" i="19"/>
  <c r="AE2076" i="19" s="1"/>
  <c r="AD2075" i="19"/>
  <c r="AC2075" i="19"/>
  <c r="AE2075" i="19" s="1"/>
  <c r="AD2074" i="19"/>
  <c r="AC2074" i="19"/>
  <c r="AE2074" i="19" s="1"/>
  <c r="AD2073" i="19"/>
  <c r="AC2073" i="19"/>
  <c r="AE2073" i="19" s="1"/>
  <c r="AD2072" i="19"/>
  <c r="AC2072" i="19"/>
  <c r="AE2072" i="19" s="1"/>
  <c r="AD2071" i="19"/>
  <c r="AC2071" i="19"/>
  <c r="AE2071" i="19" s="1"/>
  <c r="AD2070" i="19"/>
  <c r="AC2070" i="19"/>
  <c r="AE2070" i="19" s="1"/>
  <c r="AD2069" i="19"/>
  <c r="AC2069" i="19"/>
  <c r="AE2069" i="19" s="1"/>
  <c r="AD2068" i="19"/>
  <c r="AC2068" i="19"/>
  <c r="AE2068" i="19" s="1"/>
  <c r="AD2067" i="19"/>
  <c r="AC2067" i="19"/>
  <c r="AE2067" i="19" s="1"/>
  <c r="AD2066" i="19"/>
  <c r="AC2066" i="19"/>
  <c r="AE2066" i="19" s="1"/>
  <c r="AD2065" i="19"/>
  <c r="AC2065" i="19"/>
  <c r="AE2065" i="19" s="1"/>
  <c r="AD2064" i="19"/>
  <c r="AC2064" i="19"/>
  <c r="AE2064" i="19" s="1"/>
  <c r="AD2063" i="19"/>
  <c r="AC2063" i="19"/>
  <c r="AE2063" i="19" s="1"/>
  <c r="AD2062" i="19"/>
  <c r="AC2062" i="19"/>
  <c r="AE2062" i="19" s="1"/>
  <c r="AD2061" i="19"/>
  <c r="AC2061" i="19"/>
  <c r="AE2061" i="19" s="1"/>
  <c r="AD2060" i="19"/>
  <c r="AC2060" i="19"/>
  <c r="AE2060" i="19" s="1"/>
  <c r="AD2059" i="19"/>
  <c r="AC2059" i="19"/>
  <c r="AE2059" i="19" s="1"/>
  <c r="AD2058" i="19"/>
  <c r="AC2058" i="19"/>
  <c r="AE2058" i="19" s="1"/>
  <c r="AD2057" i="19"/>
  <c r="AC2057" i="19"/>
  <c r="AE2057" i="19" s="1"/>
  <c r="AD2056" i="19"/>
  <c r="AC2056" i="19"/>
  <c r="AE2056" i="19" s="1"/>
  <c r="AD2055" i="19"/>
  <c r="AC2055" i="19"/>
  <c r="AE2055" i="19" s="1"/>
  <c r="AD2054" i="19"/>
  <c r="AC2054" i="19"/>
  <c r="AE2054" i="19" s="1"/>
  <c r="AD2053" i="19"/>
  <c r="AC2053" i="19"/>
  <c r="AE2053" i="19" s="1"/>
  <c r="AD2052" i="19"/>
  <c r="AC2052" i="19"/>
  <c r="AE2052" i="19" s="1"/>
  <c r="AD2051" i="19"/>
  <c r="AC2051" i="19"/>
  <c r="AE2051" i="19" s="1"/>
  <c r="AD2050" i="19"/>
  <c r="AC2050" i="19"/>
  <c r="AE2050" i="19" s="1"/>
  <c r="AD2049" i="19"/>
  <c r="AC2049" i="19"/>
  <c r="AE2049" i="19" s="1"/>
  <c r="AD2048" i="19"/>
  <c r="AC2048" i="19"/>
  <c r="AE2048" i="19" s="1"/>
  <c r="AD2047" i="19"/>
  <c r="AC2047" i="19"/>
  <c r="AE2047" i="19" s="1"/>
  <c r="AD2046" i="19"/>
  <c r="AC2046" i="19"/>
  <c r="AE2046" i="19" s="1"/>
  <c r="AD2045" i="19"/>
  <c r="AC2045" i="19"/>
  <c r="AE2045" i="19" s="1"/>
  <c r="AD2044" i="19"/>
  <c r="AC2044" i="19"/>
  <c r="AE2044" i="19" s="1"/>
  <c r="AD2043" i="19"/>
  <c r="AC2043" i="19"/>
  <c r="AE2043" i="19" s="1"/>
  <c r="AD2042" i="19"/>
  <c r="AC2042" i="19"/>
  <c r="AE2042" i="19" s="1"/>
  <c r="AD2041" i="19"/>
  <c r="AC2041" i="19"/>
  <c r="AE2041" i="19" s="1"/>
  <c r="AD2040" i="19"/>
  <c r="AC2040" i="19"/>
  <c r="AE2040" i="19" s="1"/>
  <c r="AD2039" i="19"/>
  <c r="AC2039" i="19"/>
  <c r="AE2039" i="19" s="1"/>
  <c r="AD2038" i="19"/>
  <c r="AC2038" i="19"/>
  <c r="AE2038" i="19" s="1"/>
  <c r="AD2037" i="19"/>
  <c r="AC2037" i="19"/>
  <c r="AE2037" i="19" s="1"/>
  <c r="AD2036" i="19"/>
  <c r="AC2036" i="19"/>
  <c r="AE2036" i="19" s="1"/>
  <c r="AD2035" i="19"/>
  <c r="AC2035" i="19"/>
  <c r="AE2035" i="19" s="1"/>
  <c r="AD2034" i="19"/>
  <c r="AC2034" i="19"/>
  <c r="AE2034" i="19" s="1"/>
  <c r="AD2033" i="19"/>
  <c r="AC2033" i="19"/>
  <c r="AE2033" i="19" s="1"/>
  <c r="AD2032" i="19"/>
  <c r="AC2032" i="19"/>
  <c r="AE2032" i="19" s="1"/>
  <c r="AD2031" i="19"/>
  <c r="AC2031" i="19"/>
  <c r="AE2031" i="19" s="1"/>
  <c r="AD2030" i="19"/>
  <c r="AC2030" i="19"/>
  <c r="AE2030" i="19" s="1"/>
  <c r="AD2029" i="19"/>
  <c r="AC2029" i="19"/>
  <c r="AE2029" i="19" s="1"/>
  <c r="AD2028" i="19"/>
  <c r="AC2028" i="19"/>
  <c r="AE2028" i="19" s="1"/>
  <c r="AD2027" i="19"/>
  <c r="AC2027" i="19"/>
  <c r="AE2027" i="19" s="1"/>
  <c r="AD2026" i="19"/>
  <c r="AC2026" i="19"/>
  <c r="AE2026" i="19" s="1"/>
  <c r="AD2025" i="19"/>
  <c r="AC2025" i="19"/>
  <c r="AE2025" i="19" s="1"/>
  <c r="AD2024" i="19"/>
  <c r="AC2024" i="19"/>
  <c r="AE2024" i="19" s="1"/>
  <c r="AD2023" i="19"/>
  <c r="AC2023" i="19"/>
  <c r="AE2023" i="19" s="1"/>
  <c r="AD2022" i="19"/>
  <c r="AC2022" i="19"/>
  <c r="AE2022" i="19" s="1"/>
  <c r="AD2021" i="19"/>
  <c r="AC2021" i="19"/>
  <c r="AE2021" i="19" s="1"/>
  <c r="AD2020" i="19"/>
  <c r="AC2020" i="19"/>
  <c r="AE2020" i="19" s="1"/>
  <c r="AD2019" i="19"/>
  <c r="AC2019" i="19"/>
  <c r="AE2019" i="19" s="1"/>
  <c r="AD2018" i="19"/>
  <c r="AC2018" i="19"/>
  <c r="AE2018" i="19" s="1"/>
  <c r="AD2017" i="19"/>
  <c r="AC2017" i="19"/>
  <c r="AE2017" i="19" s="1"/>
  <c r="AD2016" i="19"/>
  <c r="AC2016" i="19"/>
  <c r="AE2016" i="19" s="1"/>
  <c r="AD2015" i="19"/>
  <c r="AC2015" i="19"/>
  <c r="AE2015" i="19" s="1"/>
  <c r="AD2014" i="19"/>
  <c r="AC2014" i="19"/>
  <c r="AE2014" i="19" s="1"/>
  <c r="AD2013" i="19"/>
  <c r="AC2013" i="19"/>
  <c r="AE2013" i="19" s="1"/>
  <c r="AD2012" i="19"/>
  <c r="AC2012" i="19"/>
  <c r="AE2012" i="19" s="1"/>
  <c r="AD2011" i="19"/>
  <c r="AC2011" i="19"/>
  <c r="AE2011" i="19" s="1"/>
  <c r="AD2010" i="19"/>
  <c r="AC2010" i="19"/>
  <c r="AE2010" i="19" s="1"/>
  <c r="AD2009" i="19"/>
  <c r="AC2009" i="19"/>
  <c r="AE2009" i="19" s="1"/>
  <c r="AD2008" i="19"/>
  <c r="AC2008" i="19"/>
  <c r="AE2008" i="19" s="1"/>
  <c r="AD2007" i="19"/>
  <c r="AC2007" i="19"/>
  <c r="AE2007" i="19" s="1"/>
  <c r="AD2006" i="19"/>
  <c r="AC2006" i="19"/>
  <c r="AE2006" i="19" s="1"/>
  <c r="AD2005" i="19"/>
  <c r="AC2005" i="19"/>
  <c r="AE2005" i="19" s="1"/>
  <c r="AD2004" i="19"/>
  <c r="AC2004" i="19"/>
  <c r="AE2004" i="19" s="1"/>
  <c r="AD2003" i="19"/>
  <c r="AC2003" i="19"/>
  <c r="AE2003" i="19" s="1"/>
  <c r="AD2002" i="19"/>
  <c r="AC2002" i="19"/>
  <c r="AE2002" i="19" s="1"/>
  <c r="AD2001" i="19"/>
  <c r="AC2001" i="19"/>
  <c r="AE2001" i="19" s="1"/>
  <c r="AD2000" i="19"/>
  <c r="AC2000" i="19"/>
  <c r="AE2000" i="19" s="1"/>
  <c r="AD1999" i="19"/>
  <c r="AC1999" i="19"/>
  <c r="AE1999" i="19" s="1"/>
  <c r="AD1998" i="19"/>
  <c r="AC1998" i="19"/>
  <c r="AE1998" i="19" s="1"/>
  <c r="AD1997" i="19"/>
  <c r="AC1997" i="19"/>
  <c r="AE1997" i="19" s="1"/>
  <c r="AD1996" i="19"/>
  <c r="AC1996" i="19"/>
  <c r="AE1996" i="19" s="1"/>
  <c r="AD1995" i="19"/>
  <c r="AC1995" i="19"/>
  <c r="AE1995" i="19" s="1"/>
  <c r="AD1994" i="19"/>
  <c r="AC1994" i="19"/>
  <c r="AE1994" i="19" s="1"/>
  <c r="AD1993" i="19"/>
  <c r="AC1993" i="19"/>
  <c r="AE1993" i="19" s="1"/>
  <c r="AD1992" i="19"/>
  <c r="AC1992" i="19"/>
  <c r="AE1992" i="19" s="1"/>
  <c r="AD1991" i="19"/>
  <c r="AC1991" i="19"/>
  <c r="AE1991" i="19" s="1"/>
  <c r="AD1990" i="19"/>
  <c r="AC1990" i="19"/>
  <c r="AE1990" i="19" s="1"/>
  <c r="AD1989" i="19"/>
  <c r="AC1989" i="19"/>
  <c r="AE1989" i="19" s="1"/>
  <c r="AD1988" i="19"/>
  <c r="AC1988" i="19"/>
  <c r="AE1988" i="19" s="1"/>
  <c r="AD1987" i="19"/>
  <c r="AC1987" i="19"/>
  <c r="AE1987" i="19" s="1"/>
  <c r="AD1986" i="19"/>
  <c r="AC1986" i="19"/>
  <c r="AE1986" i="19" s="1"/>
  <c r="AD1985" i="19"/>
  <c r="AC1985" i="19"/>
  <c r="AE1985" i="19" s="1"/>
  <c r="AD1984" i="19"/>
  <c r="AC1984" i="19"/>
  <c r="AE1984" i="19" s="1"/>
  <c r="AD1983" i="19"/>
  <c r="AC1983" i="19"/>
  <c r="AE1983" i="19" s="1"/>
  <c r="AD1982" i="19"/>
  <c r="AC1982" i="19"/>
  <c r="AE1982" i="19" s="1"/>
  <c r="AD1981" i="19"/>
  <c r="AC1981" i="19"/>
  <c r="AE1981" i="19" s="1"/>
  <c r="AD1980" i="19"/>
  <c r="AC1980" i="19"/>
  <c r="AE1980" i="19" s="1"/>
  <c r="AD1979" i="19"/>
  <c r="AC1979" i="19"/>
  <c r="AE1979" i="19" s="1"/>
  <c r="AD1978" i="19"/>
  <c r="AC1978" i="19"/>
  <c r="AE1978" i="19" s="1"/>
  <c r="AD1977" i="19"/>
  <c r="AC1977" i="19"/>
  <c r="AE1977" i="19" s="1"/>
  <c r="AD1976" i="19"/>
  <c r="AC1976" i="19"/>
  <c r="AE1976" i="19" s="1"/>
  <c r="AD1975" i="19"/>
  <c r="AC1975" i="19"/>
  <c r="AE1975" i="19" s="1"/>
  <c r="AD1974" i="19"/>
  <c r="AC1974" i="19"/>
  <c r="AE1974" i="19" s="1"/>
  <c r="AD1973" i="19"/>
  <c r="AC1973" i="19"/>
  <c r="AE1973" i="19" s="1"/>
  <c r="AD1972" i="19"/>
  <c r="AC1972" i="19"/>
  <c r="AE1972" i="19" s="1"/>
  <c r="AD1971" i="19"/>
  <c r="AC1971" i="19"/>
  <c r="AE1971" i="19" s="1"/>
  <c r="AD1970" i="19"/>
  <c r="AC1970" i="19"/>
  <c r="AE1970" i="19" s="1"/>
  <c r="AD1969" i="19"/>
  <c r="AC1969" i="19"/>
  <c r="AE1969" i="19" s="1"/>
  <c r="AD1968" i="19"/>
  <c r="AC1968" i="19"/>
  <c r="AE1968" i="19" s="1"/>
  <c r="AD1967" i="19"/>
  <c r="AC1967" i="19"/>
  <c r="AE1967" i="19" s="1"/>
  <c r="AD1966" i="19"/>
  <c r="AC1966" i="19"/>
  <c r="AE1966" i="19" s="1"/>
  <c r="AD1965" i="19"/>
  <c r="AC1965" i="19"/>
  <c r="AE1965" i="19" s="1"/>
  <c r="AD1964" i="19"/>
  <c r="AC1964" i="19"/>
  <c r="AE1964" i="19" s="1"/>
  <c r="AD1963" i="19"/>
  <c r="AC1963" i="19"/>
  <c r="AE1963" i="19" s="1"/>
  <c r="AD1962" i="19"/>
  <c r="AC1962" i="19"/>
  <c r="AE1962" i="19" s="1"/>
  <c r="AD1961" i="19"/>
  <c r="AC1961" i="19"/>
  <c r="AE1961" i="19" s="1"/>
  <c r="AD1960" i="19"/>
  <c r="AC1960" i="19"/>
  <c r="AE1960" i="19" s="1"/>
  <c r="AD1959" i="19"/>
  <c r="AC1959" i="19"/>
  <c r="AE1959" i="19" s="1"/>
  <c r="AD1958" i="19"/>
  <c r="AC1958" i="19"/>
  <c r="AE1958" i="19" s="1"/>
  <c r="AD1957" i="19"/>
  <c r="AC1957" i="19"/>
  <c r="AE1957" i="19" s="1"/>
  <c r="AD1956" i="19"/>
  <c r="AC1956" i="19"/>
  <c r="AE1956" i="19" s="1"/>
  <c r="AD1955" i="19"/>
  <c r="AC1955" i="19"/>
  <c r="AE1955" i="19" s="1"/>
  <c r="AD1954" i="19"/>
  <c r="AC1954" i="19"/>
  <c r="AE1954" i="19" s="1"/>
  <c r="AD1953" i="19"/>
  <c r="AC1953" i="19"/>
  <c r="AE1953" i="19" s="1"/>
  <c r="AD1952" i="19"/>
  <c r="AC1952" i="19"/>
  <c r="AE1952" i="19" s="1"/>
  <c r="AD1951" i="19"/>
  <c r="AC1951" i="19"/>
  <c r="AE1951" i="19" s="1"/>
  <c r="AD1950" i="19"/>
  <c r="AC1950" i="19"/>
  <c r="AE1950" i="19" s="1"/>
  <c r="AD1949" i="19"/>
  <c r="AC1949" i="19"/>
  <c r="AE1949" i="19" s="1"/>
  <c r="AD1948" i="19"/>
  <c r="AC1948" i="19"/>
  <c r="AE1948" i="19" s="1"/>
  <c r="AD1947" i="19"/>
  <c r="AC1947" i="19"/>
  <c r="AE1947" i="19" s="1"/>
  <c r="AD1946" i="19"/>
  <c r="AC1946" i="19"/>
  <c r="AE1946" i="19" s="1"/>
  <c r="AD1945" i="19"/>
  <c r="AC1945" i="19"/>
  <c r="AE1945" i="19" s="1"/>
  <c r="AD1944" i="19"/>
  <c r="AC1944" i="19"/>
  <c r="AE1944" i="19" s="1"/>
  <c r="AD1943" i="19"/>
  <c r="AC1943" i="19"/>
  <c r="AE1943" i="19" s="1"/>
  <c r="AD1942" i="19"/>
  <c r="AC1942" i="19"/>
  <c r="AE1942" i="19" s="1"/>
  <c r="AD1941" i="19"/>
  <c r="AC1941" i="19"/>
  <c r="AE1941" i="19" s="1"/>
  <c r="AD1940" i="19"/>
  <c r="AC1940" i="19"/>
  <c r="AE1940" i="19" s="1"/>
  <c r="AD1939" i="19"/>
  <c r="AC1939" i="19"/>
  <c r="AE1939" i="19" s="1"/>
  <c r="AD1938" i="19"/>
  <c r="AC1938" i="19"/>
  <c r="AE1938" i="19" s="1"/>
  <c r="AD1937" i="19"/>
  <c r="AC1937" i="19"/>
  <c r="AE1937" i="19" s="1"/>
  <c r="AD1936" i="19"/>
  <c r="AC1936" i="19"/>
  <c r="AE1936" i="19" s="1"/>
  <c r="AD1935" i="19"/>
  <c r="AC1935" i="19"/>
  <c r="AE1935" i="19" s="1"/>
  <c r="AD1934" i="19"/>
  <c r="AC1934" i="19"/>
  <c r="AE1934" i="19" s="1"/>
  <c r="AD1933" i="19"/>
  <c r="AC1933" i="19"/>
  <c r="AE1933" i="19" s="1"/>
  <c r="AD1932" i="19"/>
  <c r="AC1932" i="19"/>
  <c r="AE1932" i="19" s="1"/>
  <c r="AD1931" i="19"/>
  <c r="AC1931" i="19"/>
  <c r="AE1931" i="19" s="1"/>
  <c r="AD1930" i="19"/>
  <c r="AC1930" i="19"/>
  <c r="AE1930" i="19" s="1"/>
  <c r="AD1929" i="19"/>
  <c r="AC1929" i="19"/>
  <c r="AE1929" i="19" s="1"/>
  <c r="AD1928" i="19"/>
  <c r="AC1928" i="19"/>
  <c r="AE1928" i="19" s="1"/>
  <c r="AD1927" i="19"/>
  <c r="AC1927" i="19"/>
  <c r="AE1927" i="19" s="1"/>
  <c r="AD1926" i="19"/>
  <c r="AC1926" i="19"/>
  <c r="AE1926" i="19" s="1"/>
  <c r="AD1925" i="19"/>
  <c r="AC1925" i="19"/>
  <c r="AE1925" i="19" s="1"/>
  <c r="AD1924" i="19"/>
  <c r="AC1924" i="19"/>
  <c r="AE1924" i="19" s="1"/>
  <c r="AD1923" i="19"/>
  <c r="AC1923" i="19"/>
  <c r="AE1923" i="19" s="1"/>
  <c r="AD1922" i="19"/>
  <c r="AC1922" i="19"/>
  <c r="AE1922" i="19" s="1"/>
  <c r="AD1921" i="19"/>
  <c r="AC1921" i="19"/>
  <c r="AE1921" i="19" s="1"/>
  <c r="AD1920" i="19"/>
  <c r="AC1920" i="19"/>
  <c r="AE1920" i="19" s="1"/>
  <c r="AD1919" i="19"/>
  <c r="AC1919" i="19"/>
  <c r="AE1919" i="19" s="1"/>
  <c r="AD1918" i="19"/>
  <c r="AC1918" i="19"/>
  <c r="AE1918" i="19" s="1"/>
  <c r="AD1917" i="19"/>
  <c r="AC1917" i="19"/>
  <c r="AE1917" i="19" s="1"/>
  <c r="AD1916" i="19"/>
  <c r="AC1916" i="19"/>
  <c r="AE1916" i="19" s="1"/>
  <c r="AD1915" i="19"/>
  <c r="AC1915" i="19"/>
  <c r="AE1915" i="19" s="1"/>
  <c r="AD1914" i="19"/>
  <c r="AC1914" i="19"/>
  <c r="AE1914" i="19" s="1"/>
  <c r="AD1913" i="19"/>
  <c r="AC1913" i="19"/>
  <c r="AE1913" i="19" s="1"/>
  <c r="AD1912" i="19"/>
  <c r="AC1912" i="19"/>
  <c r="AE1912" i="19" s="1"/>
  <c r="AD1911" i="19"/>
  <c r="AC1911" i="19"/>
  <c r="AE1911" i="19" s="1"/>
  <c r="AD1910" i="19"/>
  <c r="AC1910" i="19"/>
  <c r="AE1910" i="19" s="1"/>
  <c r="AD1909" i="19"/>
  <c r="AC1909" i="19"/>
  <c r="AE1909" i="19" s="1"/>
  <c r="AD1908" i="19"/>
  <c r="AC1908" i="19"/>
  <c r="AE1908" i="19" s="1"/>
  <c r="AD1907" i="19"/>
  <c r="AC1907" i="19"/>
  <c r="AE1907" i="19" s="1"/>
  <c r="AD1906" i="19"/>
  <c r="AC1906" i="19"/>
  <c r="AE1906" i="19" s="1"/>
  <c r="AD1905" i="19"/>
  <c r="AC1905" i="19"/>
  <c r="AE1905" i="19" s="1"/>
  <c r="AD1904" i="19"/>
  <c r="AC1904" i="19"/>
  <c r="AE1904" i="19" s="1"/>
  <c r="AD1903" i="19"/>
  <c r="AC1903" i="19"/>
  <c r="AE1903" i="19" s="1"/>
  <c r="AD1902" i="19"/>
  <c r="AC1902" i="19"/>
  <c r="AE1902" i="19" s="1"/>
  <c r="AD1901" i="19"/>
  <c r="AC1901" i="19"/>
  <c r="AE1901" i="19" s="1"/>
  <c r="AD1900" i="19"/>
  <c r="AC1900" i="19"/>
  <c r="AE1900" i="19" s="1"/>
  <c r="AD1899" i="19"/>
  <c r="AC1899" i="19"/>
  <c r="AE1899" i="19" s="1"/>
  <c r="AD1898" i="19"/>
  <c r="AC1898" i="19"/>
  <c r="AE1898" i="19" s="1"/>
  <c r="AD1897" i="19"/>
  <c r="AC1897" i="19"/>
  <c r="AE1897" i="19" s="1"/>
  <c r="AD1896" i="19"/>
  <c r="AC1896" i="19"/>
  <c r="AE1896" i="19" s="1"/>
  <c r="AD1895" i="19"/>
  <c r="AC1895" i="19"/>
  <c r="AE1895" i="19" s="1"/>
  <c r="AD1894" i="19"/>
  <c r="AC1894" i="19"/>
  <c r="AE1894" i="19" s="1"/>
  <c r="AD1893" i="19"/>
  <c r="AC1893" i="19"/>
  <c r="AE1893" i="19" s="1"/>
  <c r="AD1892" i="19"/>
  <c r="AC1892" i="19"/>
  <c r="AE1892" i="19" s="1"/>
  <c r="AD1891" i="19"/>
  <c r="AC1891" i="19"/>
  <c r="AE1891" i="19" s="1"/>
  <c r="AD1890" i="19"/>
  <c r="AC1890" i="19"/>
  <c r="AE1890" i="19" s="1"/>
  <c r="AD1889" i="19"/>
  <c r="AC1889" i="19"/>
  <c r="AE1889" i="19" s="1"/>
  <c r="AD1888" i="19"/>
  <c r="AC1888" i="19"/>
  <c r="AE1888" i="19" s="1"/>
  <c r="AD1887" i="19"/>
  <c r="AC1887" i="19"/>
  <c r="AE1887" i="19" s="1"/>
  <c r="AD1886" i="19"/>
  <c r="AC1886" i="19"/>
  <c r="AE1886" i="19" s="1"/>
  <c r="AD1885" i="19"/>
  <c r="AC1885" i="19"/>
  <c r="AE1885" i="19" s="1"/>
  <c r="AD1884" i="19"/>
  <c r="AC1884" i="19"/>
  <c r="AE1884" i="19" s="1"/>
  <c r="AD1883" i="19"/>
  <c r="AC1883" i="19"/>
  <c r="AE1883" i="19" s="1"/>
  <c r="AD1882" i="19"/>
  <c r="AC1882" i="19"/>
  <c r="AE1882" i="19" s="1"/>
  <c r="AD1881" i="19"/>
  <c r="AC1881" i="19"/>
  <c r="AE1881" i="19" s="1"/>
  <c r="AD1880" i="19"/>
  <c r="AC1880" i="19"/>
  <c r="AE1880" i="19" s="1"/>
  <c r="AD1879" i="19"/>
  <c r="AC1879" i="19"/>
  <c r="AE1879" i="19" s="1"/>
  <c r="AD1878" i="19"/>
  <c r="AC1878" i="19"/>
  <c r="AE1878" i="19" s="1"/>
  <c r="AD1877" i="19"/>
  <c r="AC1877" i="19"/>
  <c r="AE1877" i="19" s="1"/>
  <c r="AD1876" i="19"/>
  <c r="AC1876" i="19"/>
  <c r="AE1876" i="19" s="1"/>
  <c r="AD1875" i="19"/>
  <c r="AC1875" i="19"/>
  <c r="AE1875" i="19" s="1"/>
  <c r="AD1874" i="19"/>
  <c r="AC1874" i="19"/>
  <c r="AE1874" i="19" s="1"/>
  <c r="AD1873" i="19"/>
  <c r="AC1873" i="19"/>
  <c r="AE1873" i="19" s="1"/>
  <c r="AD1872" i="19"/>
  <c r="AC1872" i="19"/>
  <c r="AE1872" i="19" s="1"/>
  <c r="AD1871" i="19"/>
  <c r="AC1871" i="19"/>
  <c r="AE1871" i="19" s="1"/>
  <c r="AD1870" i="19"/>
  <c r="AC1870" i="19"/>
  <c r="AE1870" i="19" s="1"/>
  <c r="AD1869" i="19"/>
  <c r="AC1869" i="19"/>
  <c r="AE1869" i="19" s="1"/>
  <c r="AD1868" i="19"/>
  <c r="AC1868" i="19"/>
  <c r="AE1868" i="19" s="1"/>
  <c r="AD1867" i="19"/>
  <c r="AC1867" i="19"/>
  <c r="AE1867" i="19" s="1"/>
  <c r="AD1866" i="19"/>
  <c r="AC1866" i="19"/>
  <c r="AE1866" i="19" s="1"/>
  <c r="AD1865" i="19"/>
  <c r="AC1865" i="19"/>
  <c r="AE1865" i="19" s="1"/>
  <c r="AD1864" i="19"/>
  <c r="AC1864" i="19"/>
  <c r="AE1864" i="19" s="1"/>
  <c r="AD1863" i="19"/>
  <c r="AC1863" i="19"/>
  <c r="AE1863" i="19" s="1"/>
  <c r="AD1862" i="19"/>
  <c r="AC1862" i="19"/>
  <c r="AE1862" i="19" s="1"/>
  <c r="AD1861" i="19"/>
  <c r="AC1861" i="19"/>
  <c r="AE1861" i="19" s="1"/>
  <c r="AD1860" i="19"/>
  <c r="AC1860" i="19"/>
  <c r="AE1860" i="19" s="1"/>
  <c r="AD1859" i="19"/>
  <c r="AC1859" i="19"/>
  <c r="AE1859" i="19" s="1"/>
  <c r="AD1858" i="19"/>
  <c r="AC1858" i="19"/>
  <c r="AE1858" i="19" s="1"/>
  <c r="AD1857" i="19"/>
  <c r="AC1857" i="19"/>
  <c r="AE1857" i="19" s="1"/>
  <c r="AD1856" i="19"/>
  <c r="AC1856" i="19"/>
  <c r="AE1856" i="19" s="1"/>
  <c r="AD1855" i="19"/>
  <c r="AC1855" i="19"/>
  <c r="AE1855" i="19" s="1"/>
  <c r="AD1854" i="19"/>
  <c r="AC1854" i="19"/>
  <c r="AE1854" i="19" s="1"/>
  <c r="AD1853" i="19"/>
  <c r="AC1853" i="19"/>
  <c r="AE1853" i="19" s="1"/>
  <c r="AD1852" i="19"/>
  <c r="AC1852" i="19"/>
  <c r="AE1852" i="19" s="1"/>
  <c r="AD1851" i="19"/>
  <c r="AC1851" i="19"/>
  <c r="AE1851" i="19" s="1"/>
  <c r="AD1850" i="19"/>
  <c r="AC1850" i="19"/>
  <c r="AE1850" i="19" s="1"/>
  <c r="AD1849" i="19"/>
  <c r="AC1849" i="19"/>
  <c r="AE1849" i="19" s="1"/>
  <c r="AD1848" i="19"/>
  <c r="AC1848" i="19"/>
  <c r="AE1848" i="19" s="1"/>
  <c r="AD1847" i="19"/>
  <c r="AC1847" i="19"/>
  <c r="AE1847" i="19" s="1"/>
  <c r="AD1846" i="19"/>
  <c r="AC1846" i="19"/>
  <c r="AE1846" i="19" s="1"/>
  <c r="AD1845" i="19"/>
  <c r="AC1845" i="19"/>
  <c r="AE1845" i="19" s="1"/>
  <c r="AD1844" i="19"/>
  <c r="AC1844" i="19"/>
  <c r="AE1844" i="19" s="1"/>
  <c r="AD1843" i="19"/>
  <c r="AC1843" i="19"/>
  <c r="AE1843" i="19" s="1"/>
  <c r="AD1842" i="19"/>
  <c r="AC1842" i="19"/>
  <c r="AE1842" i="19" s="1"/>
  <c r="AD1841" i="19"/>
  <c r="AC1841" i="19"/>
  <c r="AE1841" i="19" s="1"/>
  <c r="AD1840" i="19"/>
  <c r="AC1840" i="19"/>
  <c r="AE1840" i="19" s="1"/>
  <c r="AD1839" i="19"/>
  <c r="AC1839" i="19"/>
  <c r="AE1839" i="19" s="1"/>
  <c r="AD1838" i="19"/>
  <c r="AC1838" i="19"/>
  <c r="AE1838" i="19" s="1"/>
  <c r="AD1837" i="19"/>
  <c r="AC1837" i="19"/>
  <c r="AE1837" i="19" s="1"/>
  <c r="AD1836" i="19"/>
  <c r="AC1836" i="19"/>
  <c r="AE1836" i="19" s="1"/>
  <c r="AD1835" i="19"/>
  <c r="AC1835" i="19"/>
  <c r="AE1835" i="19" s="1"/>
  <c r="AD1834" i="19"/>
  <c r="AC1834" i="19"/>
  <c r="AE1834" i="19" s="1"/>
  <c r="AD1833" i="19"/>
  <c r="AC1833" i="19"/>
  <c r="AE1833" i="19" s="1"/>
  <c r="AD1832" i="19"/>
  <c r="AC1832" i="19"/>
  <c r="AE1832" i="19" s="1"/>
  <c r="AD1831" i="19"/>
  <c r="AC1831" i="19"/>
  <c r="AE1831" i="19" s="1"/>
  <c r="AD1830" i="19"/>
  <c r="AC1830" i="19"/>
  <c r="AE1830" i="19" s="1"/>
  <c r="AD1829" i="19"/>
  <c r="AC1829" i="19"/>
  <c r="AE1829" i="19" s="1"/>
  <c r="AD1828" i="19"/>
  <c r="AC1828" i="19"/>
  <c r="AE1828" i="19" s="1"/>
  <c r="AD1827" i="19"/>
  <c r="AC1827" i="19"/>
  <c r="AE1827" i="19" s="1"/>
  <c r="AD1826" i="19"/>
  <c r="AC1826" i="19"/>
  <c r="AE1826" i="19" s="1"/>
  <c r="AD1825" i="19"/>
  <c r="AC1825" i="19"/>
  <c r="AE1825" i="19" s="1"/>
  <c r="AD1824" i="19"/>
  <c r="AC1824" i="19"/>
  <c r="AE1824" i="19" s="1"/>
  <c r="AD1823" i="19"/>
  <c r="AC1823" i="19"/>
  <c r="AE1823" i="19" s="1"/>
  <c r="AD1822" i="19"/>
  <c r="AC1822" i="19"/>
  <c r="AE1822" i="19" s="1"/>
  <c r="AD1821" i="19"/>
  <c r="AC1821" i="19"/>
  <c r="AE1821" i="19" s="1"/>
  <c r="AD1820" i="19"/>
  <c r="AC1820" i="19"/>
  <c r="AE1820" i="19" s="1"/>
  <c r="AD1819" i="19"/>
  <c r="AC1819" i="19"/>
  <c r="AE1819" i="19" s="1"/>
  <c r="AD1818" i="19"/>
  <c r="AC1818" i="19"/>
  <c r="AE1818" i="19" s="1"/>
  <c r="AD1817" i="19"/>
  <c r="AC1817" i="19"/>
  <c r="AE1817" i="19" s="1"/>
  <c r="AD1816" i="19"/>
  <c r="AC1816" i="19"/>
  <c r="AE1816" i="19" s="1"/>
  <c r="AD1815" i="19"/>
  <c r="AC1815" i="19"/>
  <c r="AE1815" i="19" s="1"/>
  <c r="AD1814" i="19"/>
  <c r="AC1814" i="19"/>
  <c r="AE1814" i="19" s="1"/>
  <c r="AD1813" i="19"/>
  <c r="AC1813" i="19"/>
  <c r="AE1813" i="19" s="1"/>
  <c r="AD1812" i="19"/>
  <c r="AC1812" i="19"/>
  <c r="AE1812" i="19" s="1"/>
  <c r="AD1811" i="19"/>
  <c r="AC1811" i="19"/>
  <c r="AE1811" i="19" s="1"/>
  <c r="AD1810" i="19"/>
  <c r="AC1810" i="19"/>
  <c r="AE1810" i="19" s="1"/>
  <c r="AD1809" i="19"/>
  <c r="AC1809" i="19"/>
  <c r="AE1809" i="19" s="1"/>
  <c r="AD1808" i="19"/>
  <c r="AC1808" i="19"/>
  <c r="AE1808" i="19" s="1"/>
  <c r="AD1807" i="19"/>
  <c r="AC1807" i="19"/>
  <c r="AE1807" i="19" s="1"/>
  <c r="AD1806" i="19"/>
  <c r="AC1806" i="19"/>
  <c r="AE1806" i="19" s="1"/>
  <c r="AD1805" i="19"/>
  <c r="AC1805" i="19"/>
  <c r="AE1805" i="19" s="1"/>
  <c r="AD1804" i="19"/>
  <c r="AC1804" i="19"/>
  <c r="AE1804" i="19" s="1"/>
  <c r="AD1803" i="19"/>
  <c r="AC1803" i="19"/>
  <c r="AE1803" i="19" s="1"/>
  <c r="AD1802" i="19"/>
  <c r="AC1802" i="19"/>
  <c r="AE1802" i="19" s="1"/>
  <c r="AD1801" i="19"/>
  <c r="AC1801" i="19"/>
  <c r="AE1801" i="19" s="1"/>
  <c r="AD1800" i="19"/>
  <c r="AC1800" i="19"/>
  <c r="AE1800" i="19" s="1"/>
  <c r="AD1799" i="19"/>
  <c r="AC1799" i="19"/>
  <c r="AE1799" i="19" s="1"/>
  <c r="AD1798" i="19"/>
  <c r="AC1798" i="19"/>
  <c r="AE1798" i="19" s="1"/>
  <c r="AD1797" i="19"/>
  <c r="AC1797" i="19"/>
  <c r="AE1797" i="19" s="1"/>
  <c r="AD1796" i="19"/>
  <c r="AC1796" i="19"/>
  <c r="AE1796" i="19" s="1"/>
  <c r="AD1795" i="19"/>
  <c r="AC1795" i="19"/>
  <c r="AE1795" i="19" s="1"/>
  <c r="AD1794" i="19"/>
  <c r="AC1794" i="19"/>
  <c r="AE1794" i="19" s="1"/>
  <c r="AD1793" i="19"/>
  <c r="AC1793" i="19"/>
  <c r="AE1793" i="19" s="1"/>
  <c r="AD1792" i="19"/>
  <c r="AC1792" i="19"/>
  <c r="AE1792" i="19" s="1"/>
  <c r="AD1791" i="19"/>
  <c r="AC1791" i="19"/>
  <c r="AE1791" i="19" s="1"/>
  <c r="AD1790" i="19"/>
  <c r="AC1790" i="19"/>
  <c r="AE1790" i="19" s="1"/>
  <c r="AD1789" i="19"/>
  <c r="AC1789" i="19"/>
  <c r="AE1789" i="19" s="1"/>
  <c r="AD1788" i="19"/>
  <c r="AC1788" i="19"/>
  <c r="AE1788" i="19" s="1"/>
  <c r="AD1787" i="19"/>
  <c r="AC1787" i="19"/>
  <c r="AE1787" i="19" s="1"/>
  <c r="AD1786" i="19"/>
  <c r="AC1786" i="19"/>
  <c r="AE1786" i="19" s="1"/>
  <c r="AD1785" i="19"/>
  <c r="AC1785" i="19"/>
  <c r="AE1785" i="19" s="1"/>
  <c r="AD1784" i="19"/>
  <c r="AC1784" i="19"/>
  <c r="AE1784" i="19" s="1"/>
  <c r="AD1783" i="19"/>
  <c r="AC1783" i="19"/>
  <c r="AE1783" i="19" s="1"/>
  <c r="AD1782" i="19"/>
  <c r="AC1782" i="19"/>
  <c r="AE1782" i="19" s="1"/>
  <c r="AD1781" i="19"/>
  <c r="AC1781" i="19"/>
  <c r="AE1781" i="19" s="1"/>
  <c r="AD1780" i="19"/>
  <c r="AC1780" i="19"/>
  <c r="AE1780" i="19" s="1"/>
  <c r="AD1779" i="19"/>
  <c r="AC1779" i="19"/>
  <c r="AE1779" i="19" s="1"/>
  <c r="AD1778" i="19"/>
  <c r="AC1778" i="19"/>
  <c r="AE1778" i="19" s="1"/>
  <c r="AD1777" i="19"/>
  <c r="AC1777" i="19"/>
  <c r="AE1777" i="19" s="1"/>
  <c r="AD1776" i="19"/>
  <c r="AC1776" i="19"/>
  <c r="AE1776" i="19" s="1"/>
  <c r="AD1775" i="19"/>
  <c r="AC1775" i="19"/>
  <c r="AE1775" i="19" s="1"/>
  <c r="AD1774" i="19"/>
  <c r="AC1774" i="19"/>
  <c r="AE1774" i="19" s="1"/>
  <c r="AD1773" i="19"/>
  <c r="AC1773" i="19"/>
  <c r="AE1773" i="19" s="1"/>
  <c r="AD1772" i="19"/>
  <c r="AC1772" i="19"/>
  <c r="AE1772" i="19" s="1"/>
  <c r="AD1771" i="19"/>
  <c r="AC1771" i="19"/>
  <c r="AE1771" i="19" s="1"/>
  <c r="AD1770" i="19"/>
  <c r="AC1770" i="19"/>
  <c r="AE1770" i="19" s="1"/>
  <c r="AD1769" i="19"/>
  <c r="AC1769" i="19"/>
  <c r="AE1769" i="19" s="1"/>
  <c r="AD1768" i="19"/>
  <c r="AC1768" i="19"/>
  <c r="AE1768" i="19" s="1"/>
  <c r="AD1767" i="19"/>
  <c r="AC1767" i="19"/>
  <c r="AE1767" i="19" s="1"/>
  <c r="AD1766" i="19"/>
  <c r="AC1766" i="19"/>
  <c r="AE1766" i="19" s="1"/>
  <c r="AD1765" i="19"/>
  <c r="AC1765" i="19"/>
  <c r="AE1765" i="19" s="1"/>
  <c r="AD1764" i="19"/>
  <c r="AC1764" i="19"/>
  <c r="AE1764" i="19" s="1"/>
  <c r="AD1763" i="19"/>
  <c r="AC1763" i="19"/>
  <c r="AE1763" i="19" s="1"/>
  <c r="AD1762" i="19"/>
  <c r="AC1762" i="19"/>
  <c r="AE1762" i="19" s="1"/>
  <c r="AD1761" i="19"/>
  <c r="AC1761" i="19"/>
  <c r="AE1761" i="19" s="1"/>
  <c r="AD1760" i="19"/>
  <c r="AC1760" i="19"/>
  <c r="AE1760" i="19" s="1"/>
  <c r="AD1759" i="19"/>
  <c r="AC1759" i="19"/>
  <c r="AE1759" i="19" s="1"/>
  <c r="AD1758" i="19"/>
  <c r="AC1758" i="19"/>
  <c r="AE1758" i="19" s="1"/>
  <c r="AD1757" i="19"/>
  <c r="AC1757" i="19"/>
  <c r="AE1757" i="19" s="1"/>
  <c r="AD1756" i="19"/>
  <c r="AC1756" i="19"/>
  <c r="AE1756" i="19" s="1"/>
  <c r="AD1755" i="19"/>
  <c r="AC1755" i="19"/>
  <c r="AE1755" i="19" s="1"/>
  <c r="AD1754" i="19"/>
  <c r="AC1754" i="19"/>
  <c r="AE1754" i="19" s="1"/>
  <c r="AD1753" i="19"/>
  <c r="AC1753" i="19"/>
  <c r="AE1753" i="19" s="1"/>
  <c r="AD1752" i="19"/>
  <c r="AC1752" i="19"/>
  <c r="AE1752" i="19" s="1"/>
  <c r="AD1751" i="19"/>
  <c r="AC1751" i="19"/>
  <c r="AE1751" i="19" s="1"/>
  <c r="AD1750" i="19"/>
  <c r="AC1750" i="19"/>
  <c r="AE1750" i="19" s="1"/>
  <c r="AD1749" i="19"/>
  <c r="AC1749" i="19"/>
  <c r="AE1749" i="19" s="1"/>
  <c r="AD1748" i="19"/>
  <c r="AC1748" i="19"/>
  <c r="AE1748" i="19" s="1"/>
  <c r="AD1747" i="19"/>
  <c r="AC1747" i="19"/>
  <c r="AE1747" i="19" s="1"/>
  <c r="AD1746" i="19"/>
  <c r="AC1746" i="19"/>
  <c r="AE1746" i="19" s="1"/>
  <c r="AD1745" i="19"/>
  <c r="AC1745" i="19"/>
  <c r="AE1745" i="19" s="1"/>
  <c r="AD1744" i="19"/>
  <c r="AC1744" i="19"/>
  <c r="AE1744" i="19" s="1"/>
  <c r="AD1743" i="19"/>
  <c r="AC1743" i="19"/>
  <c r="AE1743" i="19" s="1"/>
  <c r="AD1742" i="19"/>
  <c r="AC1742" i="19"/>
  <c r="AE1742" i="19" s="1"/>
  <c r="AD1741" i="19"/>
  <c r="AC1741" i="19"/>
  <c r="AE1741" i="19" s="1"/>
  <c r="AD1740" i="19"/>
  <c r="AC1740" i="19"/>
  <c r="AE1740" i="19" s="1"/>
  <c r="AD1739" i="19"/>
  <c r="AC1739" i="19"/>
  <c r="AE1739" i="19" s="1"/>
  <c r="AD1738" i="19"/>
  <c r="AC1738" i="19"/>
  <c r="AE1738" i="19" s="1"/>
  <c r="AD1737" i="19"/>
  <c r="AC1737" i="19"/>
  <c r="AE1737" i="19" s="1"/>
  <c r="AD1736" i="19"/>
  <c r="AC1736" i="19"/>
  <c r="AE1736" i="19" s="1"/>
  <c r="AD1735" i="19"/>
  <c r="AC1735" i="19"/>
  <c r="AE1735" i="19" s="1"/>
  <c r="AD1734" i="19"/>
  <c r="AC1734" i="19"/>
  <c r="AE1734" i="19" s="1"/>
  <c r="AD1733" i="19"/>
  <c r="AC1733" i="19"/>
  <c r="AE1733" i="19" s="1"/>
  <c r="AD1732" i="19"/>
  <c r="AC1732" i="19"/>
  <c r="AE1732" i="19" s="1"/>
  <c r="AD1731" i="19"/>
  <c r="AC1731" i="19"/>
  <c r="AE1731" i="19" s="1"/>
  <c r="AD1730" i="19"/>
  <c r="AC1730" i="19"/>
  <c r="AE1730" i="19" s="1"/>
  <c r="AD1729" i="19"/>
  <c r="AC1729" i="19"/>
  <c r="AE1729" i="19" s="1"/>
  <c r="AD1728" i="19"/>
  <c r="AC1728" i="19"/>
  <c r="AE1728" i="19" s="1"/>
  <c r="AD1727" i="19"/>
  <c r="AC1727" i="19"/>
  <c r="AE1727" i="19" s="1"/>
  <c r="AD1726" i="19"/>
  <c r="AC1726" i="19"/>
  <c r="AE1726" i="19" s="1"/>
  <c r="AD1725" i="19"/>
  <c r="AC1725" i="19"/>
  <c r="AE1725" i="19" s="1"/>
  <c r="AD1724" i="19"/>
  <c r="AC1724" i="19"/>
  <c r="AE1724" i="19" s="1"/>
  <c r="AD1723" i="19"/>
  <c r="AC1723" i="19"/>
  <c r="AE1723" i="19" s="1"/>
  <c r="AD1722" i="19"/>
  <c r="AC1722" i="19"/>
  <c r="AE1722" i="19" s="1"/>
  <c r="AD1721" i="19"/>
  <c r="AC1721" i="19"/>
  <c r="AE1721" i="19" s="1"/>
  <c r="AD1720" i="19"/>
  <c r="AC1720" i="19"/>
  <c r="AE1720" i="19" s="1"/>
  <c r="AD1719" i="19"/>
  <c r="AC1719" i="19"/>
  <c r="AE1719" i="19" s="1"/>
  <c r="AD1718" i="19"/>
  <c r="AC1718" i="19"/>
  <c r="AE1718" i="19" s="1"/>
  <c r="AD1717" i="19"/>
  <c r="AC1717" i="19"/>
  <c r="AE1717" i="19" s="1"/>
  <c r="AD1716" i="19"/>
  <c r="AC1716" i="19"/>
  <c r="AE1716" i="19" s="1"/>
  <c r="AD1715" i="19"/>
  <c r="AC1715" i="19"/>
  <c r="AE1715" i="19" s="1"/>
  <c r="AD1714" i="19"/>
  <c r="AC1714" i="19"/>
  <c r="AE1714" i="19" s="1"/>
  <c r="AD1713" i="19"/>
  <c r="AC1713" i="19"/>
  <c r="AE1713" i="19" s="1"/>
  <c r="AD1712" i="19"/>
  <c r="AC1712" i="19"/>
  <c r="AE1712" i="19" s="1"/>
  <c r="AD1711" i="19"/>
  <c r="AC1711" i="19"/>
  <c r="AE1711" i="19" s="1"/>
  <c r="AD1710" i="19"/>
  <c r="AC1710" i="19"/>
  <c r="AE1710" i="19" s="1"/>
  <c r="AD1709" i="19"/>
  <c r="AC1709" i="19"/>
  <c r="AE1709" i="19" s="1"/>
  <c r="AD1708" i="19"/>
  <c r="AC1708" i="19"/>
  <c r="AE1708" i="19" s="1"/>
  <c r="AD1707" i="19"/>
  <c r="AC1707" i="19"/>
  <c r="AE1707" i="19" s="1"/>
  <c r="AD1706" i="19"/>
  <c r="AC1706" i="19"/>
  <c r="AE1706" i="19" s="1"/>
  <c r="AD1705" i="19"/>
  <c r="AC1705" i="19"/>
  <c r="AE1705" i="19" s="1"/>
  <c r="AD1704" i="19"/>
  <c r="AC1704" i="19"/>
  <c r="AE1704" i="19" s="1"/>
  <c r="AD1703" i="19"/>
  <c r="AC1703" i="19"/>
  <c r="AE1703" i="19" s="1"/>
  <c r="AD1702" i="19"/>
  <c r="AC1702" i="19"/>
  <c r="AE1702" i="19" s="1"/>
  <c r="AD1701" i="19"/>
  <c r="AC1701" i="19"/>
  <c r="AE1701" i="19" s="1"/>
  <c r="AD1700" i="19"/>
  <c r="AC1700" i="19"/>
  <c r="AE1700" i="19" s="1"/>
  <c r="AD1699" i="19"/>
  <c r="AC1699" i="19"/>
  <c r="AE1699" i="19" s="1"/>
  <c r="AD1698" i="19"/>
  <c r="AC1698" i="19"/>
  <c r="AE1698" i="19" s="1"/>
  <c r="AD1697" i="19"/>
  <c r="AC1697" i="19"/>
  <c r="AE1697" i="19" s="1"/>
  <c r="AD1696" i="19"/>
  <c r="AC1696" i="19"/>
  <c r="AE1696" i="19" s="1"/>
  <c r="AD1695" i="19"/>
  <c r="AC1695" i="19"/>
  <c r="AE1695" i="19" s="1"/>
  <c r="AD1694" i="19"/>
  <c r="AC1694" i="19"/>
  <c r="AE1694" i="19" s="1"/>
  <c r="AD1693" i="19"/>
  <c r="AC1693" i="19"/>
  <c r="AE1693" i="19" s="1"/>
  <c r="AD1692" i="19"/>
  <c r="AC1692" i="19"/>
  <c r="AE1692" i="19" s="1"/>
  <c r="AD1691" i="19"/>
  <c r="AC1691" i="19"/>
  <c r="AE1691" i="19" s="1"/>
  <c r="AD1690" i="19"/>
  <c r="AC1690" i="19"/>
  <c r="AE1690" i="19" s="1"/>
  <c r="AD1689" i="19"/>
  <c r="AC1689" i="19"/>
  <c r="AE1689" i="19" s="1"/>
  <c r="AD1688" i="19"/>
  <c r="AC1688" i="19"/>
  <c r="AE1688" i="19" s="1"/>
  <c r="AD1687" i="19"/>
  <c r="AC1687" i="19"/>
  <c r="AE1687" i="19" s="1"/>
  <c r="AD1686" i="19"/>
  <c r="AC1686" i="19"/>
  <c r="AE1686" i="19" s="1"/>
  <c r="AD1685" i="19"/>
  <c r="AC1685" i="19"/>
  <c r="AE1685" i="19" s="1"/>
  <c r="AD1684" i="19"/>
  <c r="AC1684" i="19"/>
  <c r="AE1684" i="19" s="1"/>
  <c r="AD1683" i="19"/>
  <c r="AC1683" i="19"/>
  <c r="AE1683" i="19" s="1"/>
  <c r="AD1682" i="19"/>
  <c r="AC1682" i="19"/>
  <c r="AE1682" i="19" s="1"/>
  <c r="AD1681" i="19"/>
  <c r="AC1681" i="19"/>
  <c r="AE1681" i="19" s="1"/>
  <c r="AD1680" i="19"/>
  <c r="AC1680" i="19"/>
  <c r="AE1680" i="19" s="1"/>
  <c r="AD1679" i="19"/>
  <c r="AC1679" i="19"/>
  <c r="AE1679" i="19" s="1"/>
  <c r="AD1678" i="19"/>
  <c r="AC1678" i="19"/>
  <c r="AE1678" i="19" s="1"/>
  <c r="AD1677" i="19"/>
  <c r="AC1677" i="19"/>
  <c r="AE1677" i="19" s="1"/>
  <c r="AD1676" i="19"/>
  <c r="AC1676" i="19"/>
  <c r="AE1676" i="19" s="1"/>
  <c r="AD1675" i="19"/>
  <c r="AC1675" i="19"/>
  <c r="AE1675" i="19" s="1"/>
  <c r="AD1674" i="19"/>
  <c r="AC1674" i="19"/>
  <c r="AE1674" i="19" s="1"/>
  <c r="AD1673" i="19"/>
  <c r="AC1673" i="19"/>
  <c r="AE1673" i="19" s="1"/>
  <c r="AD1672" i="19"/>
  <c r="AC1672" i="19"/>
  <c r="AE1672" i="19" s="1"/>
  <c r="AD1671" i="19"/>
  <c r="AC1671" i="19"/>
  <c r="AE1671" i="19" s="1"/>
  <c r="AD1670" i="19"/>
  <c r="AC1670" i="19"/>
  <c r="AE1670" i="19" s="1"/>
  <c r="AD1669" i="19"/>
  <c r="AC1669" i="19"/>
  <c r="AE1669" i="19" s="1"/>
  <c r="AD1668" i="19"/>
  <c r="AC1668" i="19"/>
  <c r="AE1668" i="19" s="1"/>
  <c r="AD1667" i="19"/>
  <c r="AC1667" i="19"/>
  <c r="AE1667" i="19" s="1"/>
  <c r="AD1666" i="19"/>
  <c r="AC1666" i="19"/>
  <c r="AE1666" i="19" s="1"/>
  <c r="AD1665" i="19"/>
  <c r="AC1665" i="19"/>
  <c r="AE1665" i="19" s="1"/>
  <c r="AD1664" i="19"/>
  <c r="AC1664" i="19"/>
  <c r="AE1664" i="19" s="1"/>
  <c r="AD1663" i="19"/>
  <c r="AC1663" i="19"/>
  <c r="AE1663" i="19" s="1"/>
  <c r="AD1662" i="19"/>
  <c r="AC1662" i="19"/>
  <c r="AE1662" i="19" s="1"/>
  <c r="AD1661" i="19"/>
  <c r="AC1661" i="19"/>
  <c r="AE1661" i="19" s="1"/>
  <c r="AD1660" i="19"/>
  <c r="AC1660" i="19"/>
  <c r="AE1660" i="19" s="1"/>
  <c r="AD1659" i="19"/>
  <c r="AC1659" i="19"/>
  <c r="AE1659" i="19" s="1"/>
  <c r="AD1658" i="19"/>
  <c r="AC1658" i="19"/>
  <c r="AE1658" i="19" s="1"/>
  <c r="AD1657" i="19"/>
  <c r="AC1657" i="19"/>
  <c r="AE1657" i="19" s="1"/>
  <c r="AD1656" i="19"/>
  <c r="AC1656" i="19"/>
  <c r="AE1656" i="19" s="1"/>
  <c r="AD1655" i="19"/>
  <c r="AC1655" i="19"/>
  <c r="AE1655" i="19" s="1"/>
  <c r="AD1654" i="19"/>
  <c r="AC1654" i="19"/>
  <c r="AE1654" i="19" s="1"/>
  <c r="AD1653" i="19"/>
  <c r="AC1653" i="19"/>
  <c r="AE1653" i="19" s="1"/>
  <c r="AD1652" i="19"/>
  <c r="AC1652" i="19"/>
  <c r="AE1652" i="19" s="1"/>
  <c r="AD1651" i="19"/>
  <c r="AC1651" i="19"/>
  <c r="AE1651" i="19" s="1"/>
  <c r="AD1650" i="19"/>
  <c r="AC1650" i="19"/>
  <c r="AE1650" i="19" s="1"/>
  <c r="AD1649" i="19"/>
  <c r="AC1649" i="19"/>
  <c r="AE1649" i="19" s="1"/>
  <c r="AD1648" i="19"/>
  <c r="AC1648" i="19"/>
  <c r="AE1648" i="19" s="1"/>
  <c r="AD1647" i="19"/>
  <c r="AC1647" i="19"/>
  <c r="AE1647" i="19" s="1"/>
  <c r="AD1646" i="19"/>
  <c r="AC1646" i="19"/>
  <c r="AE1646" i="19" s="1"/>
  <c r="AD1645" i="19"/>
  <c r="AC1645" i="19"/>
  <c r="AE1645" i="19" s="1"/>
  <c r="AD1644" i="19"/>
  <c r="AC1644" i="19"/>
  <c r="AE1644" i="19" s="1"/>
  <c r="AD1643" i="19"/>
  <c r="AC1643" i="19"/>
  <c r="AE1643" i="19" s="1"/>
  <c r="AD1642" i="19"/>
  <c r="AC1642" i="19"/>
  <c r="AE1642" i="19" s="1"/>
  <c r="AD1641" i="19"/>
  <c r="AC1641" i="19"/>
  <c r="AE1641" i="19" s="1"/>
  <c r="AD1640" i="19"/>
  <c r="AC1640" i="19"/>
  <c r="AE1640" i="19" s="1"/>
  <c r="AD1639" i="19"/>
  <c r="AC1639" i="19"/>
  <c r="AE1639" i="19" s="1"/>
  <c r="AD1638" i="19"/>
  <c r="AC1638" i="19"/>
  <c r="AE1638" i="19" s="1"/>
  <c r="AD1637" i="19"/>
  <c r="AC1637" i="19"/>
  <c r="AE1637" i="19" s="1"/>
  <c r="AD1636" i="19"/>
  <c r="AC1636" i="19"/>
  <c r="AE1636" i="19" s="1"/>
  <c r="AD1635" i="19"/>
  <c r="AC1635" i="19"/>
  <c r="AE1635" i="19" s="1"/>
  <c r="AD1634" i="19"/>
  <c r="AC1634" i="19"/>
  <c r="AE1634" i="19" s="1"/>
  <c r="AD1633" i="19"/>
  <c r="AC1633" i="19"/>
  <c r="AE1633" i="19" s="1"/>
  <c r="AD1632" i="19"/>
  <c r="AC1632" i="19"/>
  <c r="AE1632" i="19" s="1"/>
  <c r="AD1631" i="19"/>
  <c r="AC1631" i="19"/>
  <c r="AE1631" i="19" s="1"/>
  <c r="AD1630" i="19"/>
  <c r="AC1630" i="19"/>
  <c r="AE1630" i="19" s="1"/>
  <c r="AD1629" i="19"/>
  <c r="AC1629" i="19"/>
  <c r="AE1629" i="19" s="1"/>
  <c r="AD1628" i="19"/>
  <c r="AC1628" i="19"/>
  <c r="AE1628" i="19" s="1"/>
  <c r="AD1627" i="19"/>
  <c r="AC1627" i="19"/>
  <c r="AE1627" i="19" s="1"/>
  <c r="AD1626" i="19"/>
  <c r="AC1626" i="19"/>
  <c r="AE1626" i="19" s="1"/>
  <c r="AD1625" i="19"/>
  <c r="AC1625" i="19"/>
  <c r="AE1625" i="19" s="1"/>
  <c r="AD1624" i="19"/>
  <c r="AC1624" i="19"/>
  <c r="AE1624" i="19" s="1"/>
  <c r="AD1623" i="19"/>
  <c r="AC1623" i="19"/>
  <c r="AE1623" i="19" s="1"/>
  <c r="AD1622" i="19"/>
  <c r="AC1622" i="19"/>
  <c r="AE1622" i="19" s="1"/>
  <c r="AD1621" i="19"/>
  <c r="AC1621" i="19"/>
  <c r="AE1621" i="19" s="1"/>
  <c r="AD1620" i="19"/>
  <c r="AC1620" i="19"/>
  <c r="AE1620" i="19" s="1"/>
  <c r="AD1619" i="19"/>
  <c r="AC1619" i="19"/>
  <c r="AE1619" i="19" s="1"/>
  <c r="AD1618" i="19"/>
  <c r="AC1618" i="19"/>
  <c r="AE1618" i="19" s="1"/>
  <c r="AD1617" i="19"/>
  <c r="AC1617" i="19"/>
  <c r="AE1617" i="19" s="1"/>
  <c r="AD1616" i="19"/>
  <c r="AC1616" i="19"/>
  <c r="AE1616" i="19" s="1"/>
  <c r="AD1615" i="19"/>
  <c r="AC1615" i="19"/>
  <c r="AE1615" i="19" s="1"/>
  <c r="AD1614" i="19"/>
  <c r="AC1614" i="19"/>
  <c r="AE1614" i="19" s="1"/>
  <c r="AD1613" i="19"/>
  <c r="AC1613" i="19"/>
  <c r="AE1613" i="19" s="1"/>
  <c r="AD1612" i="19"/>
  <c r="AC1612" i="19"/>
  <c r="AE1612" i="19" s="1"/>
  <c r="AD1611" i="19"/>
  <c r="AC1611" i="19"/>
  <c r="AE1611" i="19" s="1"/>
  <c r="AD1610" i="19"/>
  <c r="AC1610" i="19"/>
  <c r="AE1610" i="19" s="1"/>
  <c r="AD1609" i="19"/>
  <c r="AC1609" i="19"/>
  <c r="AE1609" i="19" s="1"/>
  <c r="AD1608" i="19"/>
  <c r="AC1608" i="19"/>
  <c r="AE1608" i="19" s="1"/>
  <c r="AD1607" i="19"/>
  <c r="AC1607" i="19"/>
  <c r="AE1607" i="19" s="1"/>
  <c r="AD1606" i="19"/>
  <c r="AC1606" i="19"/>
  <c r="AE1606" i="19" s="1"/>
  <c r="AD1605" i="19"/>
  <c r="AC1605" i="19"/>
  <c r="AE1605" i="19" s="1"/>
  <c r="AD1604" i="19"/>
  <c r="AC1604" i="19"/>
  <c r="AE1604" i="19" s="1"/>
  <c r="AD1603" i="19"/>
  <c r="AC1603" i="19"/>
  <c r="AE1603" i="19" s="1"/>
  <c r="AD1602" i="19"/>
  <c r="AC1602" i="19"/>
  <c r="AE1602" i="19" s="1"/>
  <c r="AD1601" i="19"/>
  <c r="AC1601" i="19"/>
  <c r="AE1601" i="19" s="1"/>
  <c r="AD1600" i="19"/>
  <c r="AC1600" i="19"/>
  <c r="AE1600" i="19" s="1"/>
  <c r="AD1599" i="19"/>
  <c r="AC1599" i="19"/>
  <c r="AE1599" i="19" s="1"/>
  <c r="AD1598" i="19"/>
  <c r="AC1598" i="19"/>
  <c r="AE1598" i="19" s="1"/>
  <c r="AD1597" i="19"/>
  <c r="AC1597" i="19"/>
  <c r="AE1597" i="19" s="1"/>
  <c r="AD1596" i="19"/>
  <c r="AC1596" i="19"/>
  <c r="AE1596" i="19" s="1"/>
  <c r="AD1595" i="19"/>
  <c r="AC1595" i="19"/>
  <c r="AE1595" i="19" s="1"/>
  <c r="AD1594" i="19"/>
  <c r="AC1594" i="19"/>
  <c r="AE1594" i="19" s="1"/>
  <c r="AD1593" i="19"/>
  <c r="AC1593" i="19"/>
  <c r="AE1593" i="19" s="1"/>
  <c r="AD1592" i="19"/>
  <c r="AC1592" i="19"/>
  <c r="AE1592" i="19" s="1"/>
  <c r="AD1591" i="19"/>
  <c r="AC1591" i="19"/>
  <c r="AE1591" i="19" s="1"/>
  <c r="AD1590" i="19"/>
  <c r="AC1590" i="19"/>
  <c r="AE1590" i="19" s="1"/>
  <c r="AD1589" i="19"/>
  <c r="AC1589" i="19"/>
  <c r="AE1589" i="19" s="1"/>
  <c r="AD1588" i="19"/>
  <c r="AC1588" i="19"/>
  <c r="AE1588" i="19" s="1"/>
  <c r="AD1587" i="19"/>
  <c r="AC1587" i="19"/>
  <c r="AE1587" i="19" s="1"/>
  <c r="AD1586" i="19"/>
  <c r="AC1586" i="19"/>
  <c r="AE1586" i="19" s="1"/>
  <c r="AD1585" i="19"/>
  <c r="AC1585" i="19"/>
  <c r="AE1585" i="19" s="1"/>
  <c r="AD1584" i="19"/>
  <c r="AC1584" i="19"/>
  <c r="AE1584" i="19" s="1"/>
  <c r="AD1583" i="19"/>
  <c r="AC1583" i="19"/>
  <c r="AE1583" i="19" s="1"/>
  <c r="AD1582" i="19"/>
  <c r="AC1582" i="19"/>
  <c r="AE1582" i="19" s="1"/>
  <c r="AD1581" i="19"/>
  <c r="AC1581" i="19"/>
  <c r="AE1581" i="19" s="1"/>
  <c r="AD1580" i="19"/>
  <c r="AC1580" i="19"/>
  <c r="AE1580" i="19" s="1"/>
  <c r="AD1579" i="19"/>
  <c r="AC1579" i="19"/>
  <c r="AE1579" i="19" s="1"/>
  <c r="AD1578" i="19"/>
  <c r="AC1578" i="19"/>
  <c r="AE1578" i="19" s="1"/>
  <c r="AD1577" i="19"/>
  <c r="AC1577" i="19"/>
  <c r="AE1577" i="19" s="1"/>
  <c r="AD1576" i="19"/>
  <c r="AC1576" i="19"/>
  <c r="AE1576" i="19" s="1"/>
  <c r="AD1575" i="19"/>
  <c r="AC1575" i="19"/>
  <c r="AE1575" i="19" s="1"/>
  <c r="AD1574" i="19"/>
  <c r="AC1574" i="19"/>
  <c r="AE1574" i="19" s="1"/>
  <c r="AD1573" i="19"/>
  <c r="AC1573" i="19"/>
  <c r="AE1573" i="19" s="1"/>
  <c r="AD1572" i="19"/>
  <c r="AC1572" i="19"/>
  <c r="AE1572" i="19" s="1"/>
  <c r="AD1571" i="19"/>
  <c r="AC1571" i="19"/>
  <c r="AE1571" i="19" s="1"/>
  <c r="AD1570" i="19"/>
  <c r="AC1570" i="19"/>
  <c r="AE1570" i="19" s="1"/>
  <c r="AD1569" i="19"/>
  <c r="AC1569" i="19"/>
  <c r="AE1569" i="19" s="1"/>
  <c r="AD1568" i="19"/>
  <c r="AC1568" i="19"/>
  <c r="AE1568" i="19" s="1"/>
  <c r="AD1567" i="19"/>
  <c r="AC1567" i="19"/>
  <c r="AE1567" i="19" s="1"/>
  <c r="AD1566" i="19"/>
  <c r="AC1566" i="19"/>
  <c r="AE1566" i="19" s="1"/>
  <c r="AD1565" i="19"/>
  <c r="AC1565" i="19"/>
  <c r="AE1565" i="19" s="1"/>
  <c r="AD1564" i="19"/>
  <c r="AC1564" i="19"/>
  <c r="AE1564" i="19" s="1"/>
  <c r="AD1563" i="19"/>
  <c r="AC1563" i="19"/>
  <c r="AE1563" i="19" s="1"/>
  <c r="AD1562" i="19"/>
  <c r="AC1562" i="19"/>
  <c r="AE1562" i="19" s="1"/>
  <c r="AD1561" i="19"/>
  <c r="AC1561" i="19"/>
  <c r="AE1561" i="19" s="1"/>
  <c r="AD1560" i="19"/>
  <c r="AC1560" i="19"/>
  <c r="AE1560" i="19" s="1"/>
  <c r="AD1559" i="19"/>
  <c r="AC1559" i="19"/>
  <c r="AE1559" i="19" s="1"/>
  <c r="AD1558" i="19"/>
  <c r="AC1558" i="19"/>
  <c r="AE1558" i="19" s="1"/>
  <c r="AD1557" i="19"/>
  <c r="AC1557" i="19"/>
  <c r="AE1557" i="19" s="1"/>
  <c r="AD1556" i="19"/>
  <c r="AC1556" i="19"/>
  <c r="AE1556" i="19" s="1"/>
  <c r="AD1555" i="19"/>
  <c r="AC1555" i="19"/>
  <c r="AE1555" i="19" s="1"/>
  <c r="AD1554" i="19"/>
  <c r="AC1554" i="19"/>
  <c r="AE1554" i="19" s="1"/>
  <c r="AD1553" i="19"/>
  <c r="AC1553" i="19"/>
  <c r="AE1553" i="19" s="1"/>
  <c r="AD1552" i="19"/>
  <c r="AC1552" i="19"/>
  <c r="AE1552" i="19" s="1"/>
  <c r="AD1551" i="19"/>
  <c r="AC1551" i="19"/>
  <c r="AE1551" i="19" s="1"/>
  <c r="AD1550" i="19"/>
  <c r="AC1550" i="19"/>
  <c r="AE1550" i="19" s="1"/>
  <c r="AD1549" i="19"/>
  <c r="AC1549" i="19"/>
  <c r="AE1549" i="19" s="1"/>
  <c r="AD1548" i="19"/>
  <c r="AC1548" i="19"/>
  <c r="AE1548" i="19" s="1"/>
  <c r="AD1547" i="19"/>
  <c r="AC1547" i="19"/>
  <c r="AE1547" i="19" s="1"/>
  <c r="AD1546" i="19"/>
  <c r="AC1546" i="19"/>
  <c r="AE1546" i="19" s="1"/>
  <c r="AD1545" i="19"/>
  <c r="AC1545" i="19"/>
  <c r="AE1545" i="19" s="1"/>
  <c r="AD1544" i="19"/>
  <c r="AC1544" i="19"/>
  <c r="AE1544" i="19" s="1"/>
  <c r="AD1543" i="19"/>
  <c r="AC1543" i="19"/>
  <c r="AE1543" i="19" s="1"/>
  <c r="AD1542" i="19"/>
  <c r="AC1542" i="19"/>
  <c r="AE1542" i="19" s="1"/>
  <c r="AD1541" i="19"/>
  <c r="AC1541" i="19"/>
  <c r="AE1541" i="19" s="1"/>
  <c r="AD1540" i="19"/>
  <c r="AC1540" i="19"/>
  <c r="AE1540" i="19" s="1"/>
  <c r="AD1539" i="19"/>
  <c r="AC1539" i="19"/>
  <c r="AE1539" i="19" s="1"/>
  <c r="AD1538" i="19"/>
  <c r="AC1538" i="19"/>
  <c r="AE1538" i="19" s="1"/>
  <c r="AD1537" i="19"/>
  <c r="AC1537" i="19"/>
  <c r="AE1537" i="19" s="1"/>
  <c r="AD1536" i="19"/>
  <c r="AC1536" i="19"/>
  <c r="AE1536" i="19" s="1"/>
  <c r="AD1535" i="19"/>
  <c r="AC1535" i="19"/>
  <c r="AE1535" i="19" s="1"/>
  <c r="AD1534" i="19"/>
  <c r="AC1534" i="19"/>
  <c r="AE1534" i="19" s="1"/>
  <c r="AD1533" i="19"/>
  <c r="AC1533" i="19"/>
  <c r="AE1533" i="19" s="1"/>
  <c r="AD1532" i="19"/>
  <c r="AC1532" i="19"/>
  <c r="AE1532" i="19" s="1"/>
  <c r="AD1531" i="19"/>
  <c r="AC1531" i="19"/>
  <c r="AE1531" i="19" s="1"/>
  <c r="AD1530" i="19"/>
  <c r="AC1530" i="19"/>
  <c r="AE1530" i="19" s="1"/>
  <c r="AD1529" i="19"/>
  <c r="AC1529" i="19"/>
  <c r="AE1529" i="19" s="1"/>
  <c r="AD1528" i="19"/>
  <c r="AC1528" i="19"/>
  <c r="AE1528" i="19" s="1"/>
  <c r="AD1527" i="19"/>
  <c r="AC1527" i="19"/>
  <c r="AE1527" i="19" s="1"/>
  <c r="AD1526" i="19"/>
  <c r="AC1526" i="19"/>
  <c r="AE1526" i="19" s="1"/>
  <c r="AD1525" i="19"/>
  <c r="AC1525" i="19"/>
  <c r="AE1525" i="19" s="1"/>
  <c r="AD1524" i="19"/>
  <c r="AC1524" i="19"/>
  <c r="AE1524" i="19" s="1"/>
  <c r="AD1523" i="19"/>
  <c r="AC1523" i="19"/>
  <c r="AE1523" i="19" s="1"/>
  <c r="AD1522" i="19"/>
  <c r="AC1522" i="19"/>
  <c r="AE1522" i="19" s="1"/>
  <c r="AD1521" i="19"/>
  <c r="AC1521" i="19"/>
  <c r="AE1521" i="19" s="1"/>
  <c r="AD1520" i="19"/>
  <c r="AC1520" i="19"/>
  <c r="AE1520" i="19" s="1"/>
  <c r="AD1519" i="19"/>
  <c r="AC1519" i="19"/>
  <c r="AE1519" i="19" s="1"/>
  <c r="AD1518" i="19"/>
  <c r="AC1518" i="19"/>
  <c r="AE1518" i="19" s="1"/>
  <c r="AD1517" i="19"/>
  <c r="AC1517" i="19"/>
  <c r="AE1517" i="19" s="1"/>
  <c r="AD1516" i="19"/>
  <c r="AC1516" i="19"/>
  <c r="AE1516" i="19" s="1"/>
  <c r="AD1515" i="19"/>
  <c r="AC1515" i="19"/>
  <c r="AE1515" i="19" s="1"/>
  <c r="AD1514" i="19"/>
  <c r="AC1514" i="19"/>
  <c r="AE1514" i="19" s="1"/>
  <c r="AD1513" i="19"/>
  <c r="AC1513" i="19"/>
  <c r="AE1513" i="19" s="1"/>
  <c r="AD1512" i="19"/>
  <c r="AC1512" i="19"/>
  <c r="AE1512" i="19" s="1"/>
  <c r="AD1511" i="19"/>
  <c r="AC1511" i="19"/>
  <c r="AE1511" i="19" s="1"/>
  <c r="AD1510" i="19"/>
  <c r="AC1510" i="19"/>
  <c r="AE1510" i="19" s="1"/>
  <c r="AD1509" i="19"/>
  <c r="AC1509" i="19"/>
  <c r="AE1509" i="19" s="1"/>
  <c r="AD1508" i="19"/>
  <c r="AC1508" i="19"/>
  <c r="AE1508" i="19" s="1"/>
  <c r="AD1507" i="19"/>
  <c r="AC1507" i="19"/>
  <c r="AE1507" i="19" s="1"/>
  <c r="AD1506" i="19"/>
  <c r="AC1506" i="19"/>
  <c r="AE1506" i="19" s="1"/>
  <c r="AD1505" i="19"/>
  <c r="AC1505" i="19"/>
  <c r="AE1505" i="19" s="1"/>
  <c r="AD1504" i="19"/>
  <c r="AC1504" i="19"/>
  <c r="AE1504" i="19" s="1"/>
  <c r="AD1503" i="19"/>
  <c r="AC1503" i="19"/>
  <c r="AE1503" i="19" s="1"/>
  <c r="AD1502" i="19"/>
  <c r="AC1502" i="19"/>
  <c r="AE1502" i="19" s="1"/>
  <c r="AD1501" i="19"/>
  <c r="AC1501" i="19"/>
  <c r="AE1501" i="19" s="1"/>
  <c r="AD1500" i="19"/>
  <c r="AC1500" i="19"/>
  <c r="AE1500" i="19" s="1"/>
  <c r="AD1499" i="19"/>
  <c r="AC1499" i="19"/>
  <c r="AE1499" i="19" s="1"/>
  <c r="AD1498" i="19"/>
  <c r="AC1498" i="19"/>
  <c r="AE1498" i="19" s="1"/>
  <c r="AD1497" i="19"/>
  <c r="AC1497" i="19"/>
  <c r="AE1497" i="19" s="1"/>
  <c r="AD1496" i="19"/>
  <c r="AC1496" i="19"/>
  <c r="AE1496" i="19" s="1"/>
  <c r="AD1495" i="19"/>
  <c r="AC1495" i="19"/>
  <c r="AE1495" i="19" s="1"/>
  <c r="AD1494" i="19"/>
  <c r="AC1494" i="19"/>
  <c r="AE1494" i="19" s="1"/>
  <c r="AD1493" i="19"/>
  <c r="AC1493" i="19"/>
  <c r="AE1493" i="19" s="1"/>
  <c r="AD1492" i="19"/>
  <c r="AC1492" i="19"/>
  <c r="AE1492" i="19" s="1"/>
  <c r="AD1491" i="19"/>
  <c r="AC1491" i="19"/>
  <c r="AE1491" i="19" s="1"/>
  <c r="AD1490" i="19"/>
  <c r="AC1490" i="19"/>
  <c r="AE1490" i="19" s="1"/>
  <c r="AD1489" i="19"/>
  <c r="AC1489" i="19"/>
  <c r="AE1489" i="19" s="1"/>
  <c r="AD1488" i="19"/>
  <c r="AC1488" i="19"/>
  <c r="AE1488" i="19" s="1"/>
  <c r="AD1487" i="19"/>
  <c r="AC1487" i="19"/>
  <c r="AE1487" i="19" s="1"/>
  <c r="AD1486" i="19"/>
  <c r="AC1486" i="19"/>
  <c r="AE1486" i="19" s="1"/>
  <c r="AD1485" i="19"/>
  <c r="AC1485" i="19"/>
  <c r="AE1485" i="19" s="1"/>
  <c r="AD1484" i="19"/>
  <c r="AC1484" i="19"/>
  <c r="AE1484" i="19" s="1"/>
  <c r="AD1483" i="19"/>
  <c r="AC1483" i="19"/>
  <c r="AE1483" i="19" s="1"/>
  <c r="AD1482" i="19"/>
  <c r="AC1482" i="19"/>
  <c r="AE1482" i="19" s="1"/>
  <c r="AD1481" i="19"/>
  <c r="AC1481" i="19"/>
  <c r="AE1481" i="19" s="1"/>
  <c r="AD1480" i="19"/>
  <c r="AC1480" i="19"/>
  <c r="AE1480" i="19" s="1"/>
  <c r="AD1479" i="19"/>
  <c r="AC1479" i="19"/>
  <c r="AE1479" i="19" s="1"/>
  <c r="AD1478" i="19"/>
  <c r="AC1478" i="19"/>
  <c r="AE1478" i="19" s="1"/>
  <c r="AD1477" i="19"/>
  <c r="AC1477" i="19"/>
  <c r="AE1477" i="19" s="1"/>
  <c r="AD1476" i="19"/>
  <c r="AC1476" i="19"/>
  <c r="AE1476" i="19" s="1"/>
  <c r="AD1475" i="19"/>
  <c r="AC1475" i="19"/>
  <c r="AE1475" i="19" s="1"/>
  <c r="AD1474" i="19"/>
  <c r="AC1474" i="19"/>
  <c r="AE1474" i="19" s="1"/>
  <c r="AD1473" i="19"/>
  <c r="AC1473" i="19"/>
  <c r="AE1473" i="19" s="1"/>
  <c r="AD1472" i="19"/>
  <c r="AC1472" i="19"/>
  <c r="AE1472" i="19" s="1"/>
  <c r="AD1471" i="19"/>
  <c r="AC1471" i="19"/>
  <c r="AE1471" i="19" s="1"/>
  <c r="AD1470" i="19"/>
  <c r="AC1470" i="19"/>
  <c r="AE1470" i="19" s="1"/>
  <c r="AD1469" i="19"/>
  <c r="AC1469" i="19"/>
  <c r="AE1469" i="19" s="1"/>
  <c r="AD1468" i="19"/>
  <c r="AC1468" i="19"/>
  <c r="AE1468" i="19" s="1"/>
  <c r="AD1467" i="19"/>
  <c r="AC1467" i="19"/>
  <c r="AE1467" i="19" s="1"/>
  <c r="AD1466" i="19"/>
  <c r="AC1466" i="19"/>
  <c r="AE1466" i="19" s="1"/>
  <c r="AD1465" i="19"/>
  <c r="AC1465" i="19"/>
  <c r="AE1465" i="19" s="1"/>
  <c r="AD1464" i="19"/>
  <c r="AC1464" i="19"/>
  <c r="AE1464" i="19" s="1"/>
  <c r="AD1463" i="19"/>
  <c r="AC1463" i="19"/>
  <c r="AE1463" i="19" s="1"/>
  <c r="AD1462" i="19"/>
  <c r="AC1462" i="19"/>
  <c r="AE1462" i="19" s="1"/>
  <c r="AD1461" i="19"/>
  <c r="AC1461" i="19"/>
  <c r="AE1461" i="19" s="1"/>
  <c r="AD1460" i="19"/>
  <c r="AC1460" i="19"/>
  <c r="AE1460" i="19" s="1"/>
  <c r="AD1459" i="19"/>
  <c r="AC1459" i="19"/>
  <c r="AE1459" i="19" s="1"/>
  <c r="AD1458" i="19"/>
  <c r="AC1458" i="19"/>
  <c r="AE1458" i="19" s="1"/>
  <c r="AD1457" i="19"/>
  <c r="AC1457" i="19"/>
  <c r="AE1457" i="19" s="1"/>
  <c r="AD1456" i="19"/>
  <c r="AC1456" i="19"/>
  <c r="AE1456" i="19" s="1"/>
  <c r="AD1455" i="19"/>
  <c r="AC1455" i="19"/>
  <c r="AE1455" i="19" s="1"/>
  <c r="AD1454" i="19"/>
  <c r="AC1454" i="19"/>
  <c r="AE1454" i="19" s="1"/>
  <c r="AD1453" i="19"/>
  <c r="AC1453" i="19"/>
  <c r="AE1453" i="19" s="1"/>
  <c r="AD1452" i="19"/>
  <c r="AC1452" i="19"/>
  <c r="AE1452" i="19" s="1"/>
  <c r="AD1451" i="19"/>
  <c r="AC1451" i="19"/>
  <c r="AE1451" i="19" s="1"/>
  <c r="AD1450" i="19"/>
  <c r="AC1450" i="19"/>
  <c r="AE1450" i="19" s="1"/>
  <c r="AD1449" i="19"/>
  <c r="AC1449" i="19"/>
  <c r="AE1449" i="19" s="1"/>
  <c r="AD1448" i="19"/>
  <c r="AC1448" i="19"/>
  <c r="AE1448" i="19" s="1"/>
  <c r="AD1447" i="19"/>
  <c r="AC1447" i="19"/>
  <c r="AE1447" i="19" s="1"/>
  <c r="AD1446" i="19"/>
  <c r="AC1446" i="19"/>
  <c r="AE1446" i="19" s="1"/>
  <c r="AD1445" i="19"/>
  <c r="AC1445" i="19"/>
  <c r="AE1445" i="19" s="1"/>
  <c r="AD1444" i="19"/>
  <c r="AC1444" i="19"/>
  <c r="AE1444" i="19" s="1"/>
  <c r="AD1443" i="19"/>
  <c r="AC1443" i="19"/>
  <c r="AE1443" i="19" s="1"/>
  <c r="AD1442" i="19"/>
  <c r="AC1442" i="19"/>
  <c r="AE1442" i="19" s="1"/>
  <c r="AD1441" i="19"/>
  <c r="AC1441" i="19"/>
  <c r="AE1441" i="19" s="1"/>
  <c r="AD1440" i="19"/>
  <c r="AC1440" i="19"/>
  <c r="AE1440" i="19" s="1"/>
  <c r="AD1439" i="19"/>
  <c r="AC1439" i="19"/>
  <c r="AE1439" i="19" s="1"/>
  <c r="AD1438" i="19"/>
  <c r="AC1438" i="19"/>
  <c r="AE1438" i="19" s="1"/>
  <c r="AD1437" i="19"/>
  <c r="AC1437" i="19"/>
  <c r="AE1437" i="19" s="1"/>
  <c r="AD1436" i="19"/>
  <c r="AC1436" i="19"/>
  <c r="AE1436" i="19" s="1"/>
  <c r="AD1435" i="19"/>
  <c r="AC1435" i="19"/>
  <c r="AE1435" i="19" s="1"/>
  <c r="AD1434" i="19"/>
  <c r="AC1434" i="19"/>
  <c r="AE1434" i="19" s="1"/>
  <c r="AD1433" i="19"/>
  <c r="AC1433" i="19"/>
  <c r="AE1433" i="19" s="1"/>
  <c r="AD1432" i="19"/>
  <c r="AC1432" i="19"/>
  <c r="AE1432" i="19" s="1"/>
  <c r="AD1431" i="19"/>
  <c r="AC1431" i="19"/>
  <c r="AE1431" i="19" s="1"/>
  <c r="AD1430" i="19"/>
  <c r="AC1430" i="19"/>
  <c r="AE1430" i="19" s="1"/>
  <c r="AD1429" i="19"/>
  <c r="AC1429" i="19"/>
  <c r="AE1429" i="19" s="1"/>
  <c r="AD1428" i="19"/>
  <c r="AC1428" i="19"/>
  <c r="AE1428" i="19" s="1"/>
  <c r="AD1427" i="19"/>
  <c r="AC1427" i="19"/>
  <c r="AE1427" i="19" s="1"/>
  <c r="AD1426" i="19"/>
  <c r="AC1426" i="19"/>
  <c r="AE1426" i="19" s="1"/>
  <c r="AD1425" i="19"/>
  <c r="AC1425" i="19"/>
  <c r="AE1425" i="19" s="1"/>
  <c r="AD1424" i="19"/>
  <c r="AC1424" i="19"/>
  <c r="AE1424" i="19" s="1"/>
  <c r="AD1423" i="19"/>
  <c r="AC1423" i="19"/>
  <c r="AE1423" i="19" s="1"/>
  <c r="AD1422" i="19"/>
  <c r="AC1422" i="19"/>
  <c r="AE1422" i="19" s="1"/>
  <c r="AD1421" i="19"/>
  <c r="AC1421" i="19"/>
  <c r="AE1421" i="19" s="1"/>
  <c r="AD1420" i="19"/>
  <c r="AC1420" i="19"/>
  <c r="AE1420" i="19" s="1"/>
  <c r="AD1419" i="19"/>
  <c r="AC1419" i="19"/>
  <c r="AE1419" i="19" s="1"/>
  <c r="AD1418" i="19"/>
  <c r="AC1418" i="19"/>
  <c r="AE1418" i="19" s="1"/>
  <c r="AD1417" i="19"/>
  <c r="AC1417" i="19"/>
  <c r="AE1417" i="19" s="1"/>
  <c r="AD1416" i="19"/>
  <c r="AC1416" i="19"/>
  <c r="AE1416" i="19" s="1"/>
  <c r="AD1415" i="19"/>
  <c r="AC1415" i="19"/>
  <c r="AE1415" i="19" s="1"/>
  <c r="AD1414" i="19"/>
  <c r="AC1414" i="19"/>
  <c r="AE1414" i="19" s="1"/>
  <c r="AD1413" i="19"/>
  <c r="AC1413" i="19"/>
  <c r="AE1413" i="19" s="1"/>
  <c r="AD1412" i="19"/>
  <c r="AC1412" i="19"/>
  <c r="AE1412" i="19" s="1"/>
  <c r="AD1411" i="19"/>
  <c r="AC1411" i="19"/>
  <c r="AE1411" i="19" s="1"/>
  <c r="AD1410" i="19"/>
  <c r="AC1410" i="19"/>
  <c r="AE1410" i="19" s="1"/>
  <c r="AD1409" i="19"/>
  <c r="AC1409" i="19"/>
  <c r="AE1409" i="19" s="1"/>
  <c r="AD1408" i="19"/>
  <c r="AC1408" i="19"/>
  <c r="AE1408" i="19" s="1"/>
  <c r="AD1407" i="19"/>
  <c r="AC1407" i="19"/>
  <c r="AE1407" i="19" s="1"/>
  <c r="AD1406" i="19"/>
  <c r="AC1406" i="19"/>
  <c r="AE1406" i="19" s="1"/>
  <c r="AD1405" i="19"/>
  <c r="AC1405" i="19"/>
  <c r="AE1405" i="19" s="1"/>
  <c r="AD1404" i="19"/>
  <c r="AC1404" i="19"/>
  <c r="AE1404" i="19" s="1"/>
  <c r="AD1403" i="19"/>
  <c r="AC1403" i="19"/>
  <c r="AE1403" i="19" s="1"/>
  <c r="AD1402" i="19"/>
  <c r="AC1402" i="19"/>
  <c r="AE1402" i="19" s="1"/>
  <c r="AD1401" i="19"/>
  <c r="AC1401" i="19"/>
  <c r="AE1401" i="19" s="1"/>
  <c r="AD1400" i="19"/>
  <c r="AC1400" i="19"/>
  <c r="AE1400" i="19" s="1"/>
  <c r="AD1399" i="19"/>
  <c r="AC1399" i="19"/>
  <c r="AE1399" i="19" s="1"/>
  <c r="AD1398" i="19"/>
  <c r="AC1398" i="19"/>
  <c r="AE1398" i="19" s="1"/>
  <c r="AD1397" i="19"/>
  <c r="AC1397" i="19"/>
  <c r="AE1397" i="19" s="1"/>
  <c r="AD1396" i="19"/>
  <c r="AC1396" i="19"/>
  <c r="AE1396" i="19" s="1"/>
  <c r="AD1395" i="19"/>
  <c r="AC1395" i="19"/>
  <c r="AE1395" i="19" s="1"/>
  <c r="AD1394" i="19"/>
  <c r="AC1394" i="19"/>
  <c r="AE1394" i="19" s="1"/>
  <c r="AD1393" i="19"/>
  <c r="AC1393" i="19"/>
  <c r="AE1393" i="19" s="1"/>
  <c r="AD1392" i="19"/>
  <c r="AC1392" i="19"/>
  <c r="AE1392" i="19" s="1"/>
  <c r="AD1391" i="19"/>
  <c r="AC1391" i="19"/>
  <c r="AE1391" i="19" s="1"/>
  <c r="AD1390" i="19"/>
  <c r="AC1390" i="19"/>
  <c r="AE1390" i="19" s="1"/>
  <c r="AD1389" i="19"/>
  <c r="AC1389" i="19"/>
  <c r="AE1389" i="19" s="1"/>
  <c r="AD1388" i="19"/>
  <c r="AC1388" i="19"/>
  <c r="AE1388" i="19" s="1"/>
  <c r="AD1387" i="19"/>
  <c r="AC1387" i="19"/>
  <c r="AE1387" i="19" s="1"/>
  <c r="AD1386" i="19"/>
  <c r="AC1386" i="19"/>
  <c r="AE1386" i="19" s="1"/>
  <c r="AD1385" i="19"/>
  <c r="AC1385" i="19"/>
  <c r="AE1385" i="19" s="1"/>
  <c r="AD1384" i="19"/>
  <c r="AC1384" i="19"/>
  <c r="AE1384" i="19" s="1"/>
  <c r="AD1383" i="19"/>
  <c r="AC1383" i="19"/>
  <c r="AE1383" i="19" s="1"/>
  <c r="AD1382" i="19"/>
  <c r="AC1382" i="19"/>
  <c r="AE1382" i="19" s="1"/>
  <c r="AD1381" i="19"/>
  <c r="AC1381" i="19"/>
  <c r="AE1381" i="19" s="1"/>
  <c r="AD1380" i="19"/>
  <c r="AC1380" i="19"/>
  <c r="AE1380" i="19" s="1"/>
  <c r="AD1379" i="19"/>
  <c r="AC1379" i="19"/>
  <c r="AE1379" i="19" s="1"/>
  <c r="AD1378" i="19"/>
  <c r="AC1378" i="19"/>
  <c r="AE1378" i="19" s="1"/>
  <c r="AD1377" i="19"/>
  <c r="AC1377" i="19"/>
  <c r="AE1377" i="19" s="1"/>
  <c r="AD1376" i="19"/>
  <c r="AC1376" i="19"/>
  <c r="AE1376" i="19" s="1"/>
  <c r="AD1375" i="19"/>
  <c r="AC1375" i="19"/>
  <c r="AE1375" i="19" s="1"/>
  <c r="AD1374" i="19"/>
  <c r="AC1374" i="19"/>
  <c r="AE1374" i="19" s="1"/>
  <c r="AD1373" i="19"/>
  <c r="AC1373" i="19"/>
  <c r="AE1373" i="19" s="1"/>
  <c r="AD1372" i="19"/>
  <c r="AC1372" i="19"/>
  <c r="AE1372" i="19" s="1"/>
  <c r="AD1371" i="19"/>
  <c r="AC1371" i="19"/>
  <c r="AE1371" i="19" s="1"/>
  <c r="AD1370" i="19"/>
  <c r="AC1370" i="19"/>
  <c r="AE1370" i="19" s="1"/>
  <c r="AD1369" i="19"/>
  <c r="AC1369" i="19"/>
  <c r="AE1369" i="19" s="1"/>
  <c r="AD1368" i="19"/>
  <c r="AC1368" i="19"/>
  <c r="AE1368" i="19" s="1"/>
  <c r="AD1367" i="19"/>
  <c r="AC1367" i="19"/>
  <c r="AE1367" i="19" s="1"/>
  <c r="AD1366" i="19"/>
  <c r="AC1366" i="19"/>
  <c r="AE1366" i="19" s="1"/>
  <c r="AD1365" i="19"/>
  <c r="AC1365" i="19"/>
  <c r="AE1365" i="19" s="1"/>
  <c r="AD1364" i="19"/>
  <c r="AC1364" i="19"/>
  <c r="AE1364" i="19" s="1"/>
  <c r="AD1363" i="19"/>
  <c r="AC1363" i="19"/>
  <c r="AE1363" i="19" s="1"/>
  <c r="AD1362" i="19"/>
  <c r="AC1362" i="19"/>
  <c r="AE1362" i="19" s="1"/>
  <c r="AD1361" i="19"/>
  <c r="AC1361" i="19"/>
  <c r="AE1361" i="19" s="1"/>
  <c r="AD1360" i="19"/>
  <c r="AC1360" i="19"/>
  <c r="AE1360" i="19" s="1"/>
  <c r="AD1359" i="19"/>
  <c r="AC1359" i="19"/>
  <c r="AE1359" i="19" s="1"/>
  <c r="AD1358" i="19"/>
  <c r="AC1358" i="19"/>
  <c r="AE1358" i="19" s="1"/>
  <c r="AD1357" i="19"/>
  <c r="AC1357" i="19"/>
  <c r="AE1357" i="19" s="1"/>
  <c r="AD1356" i="19"/>
  <c r="AC1356" i="19"/>
  <c r="AE1356" i="19" s="1"/>
  <c r="AD1355" i="19"/>
  <c r="AC1355" i="19"/>
  <c r="AE1355" i="19" s="1"/>
  <c r="AD1354" i="19"/>
  <c r="AC1354" i="19"/>
  <c r="AE1354" i="19" s="1"/>
  <c r="AD1353" i="19"/>
  <c r="AC1353" i="19"/>
  <c r="AE1353" i="19" s="1"/>
  <c r="AD1352" i="19"/>
  <c r="AC1352" i="19"/>
  <c r="AE1352" i="19" s="1"/>
  <c r="AD1351" i="19"/>
  <c r="AC1351" i="19"/>
  <c r="AE1351" i="19" s="1"/>
  <c r="AD1350" i="19"/>
  <c r="AC1350" i="19"/>
  <c r="AE1350" i="19" s="1"/>
  <c r="AD1349" i="19"/>
  <c r="AC1349" i="19"/>
  <c r="AE1349" i="19" s="1"/>
  <c r="AD1348" i="19"/>
  <c r="AC1348" i="19"/>
  <c r="AE1348" i="19" s="1"/>
  <c r="AD1347" i="19"/>
  <c r="AC1347" i="19"/>
  <c r="AE1347" i="19" s="1"/>
  <c r="AD1346" i="19"/>
  <c r="AC1346" i="19"/>
  <c r="AE1346" i="19" s="1"/>
  <c r="AD1345" i="19"/>
  <c r="AC1345" i="19"/>
  <c r="AE1345" i="19" s="1"/>
  <c r="AD1344" i="19"/>
  <c r="AC1344" i="19"/>
  <c r="AE1344" i="19" s="1"/>
  <c r="AD1343" i="19"/>
  <c r="AC1343" i="19"/>
  <c r="AE1343" i="19" s="1"/>
  <c r="AD1342" i="19"/>
  <c r="AC1342" i="19"/>
  <c r="AE1342" i="19" s="1"/>
  <c r="AD1341" i="19"/>
  <c r="AC1341" i="19"/>
  <c r="AE1341" i="19" s="1"/>
  <c r="AD1340" i="19"/>
  <c r="AC1340" i="19"/>
  <c r="AE1340" i="19" s="1"/>
  <c r="AD1339" i="19"/>
  <c r="AC1339" i="19"/>
  <c r="AE1339" i="19" s="1"/>
  <c r="AD1338" i="19"/>
  <c r="AC1338" i="19"/>
  <c r="AE1338" i="19" s="1"/>
  <c r="AD1337" i="19"/>
  <c r="AC1337" i="19"/>
  <c r="AE1337" i="19" s="1"/>
  <c r="AD1336" i="19"/>
  <c r="AC1336" i="19"/>
  <c r="AE1336" i="19" s="1"/>
  <c r="AD1335" i="19"/>
  <c r="AC1335" i="19"/>
  <c r="AE1335" i="19" s="1"/>
  <c r="AD1334" i="19"/>
  <c r="AC1334" i="19"/>
  <c r="AE1334" i="19" s="1"/>
  <c r="AD1333" i="19"/>
  <c r="AC1333" i="19"/>
  <c r="AE1333" i="19" s="1"/>
  <c r="AD1332" i="19"/>
  <c r="AC1332" i="19"/>
  <c r="AE1332" i="19" s="1"/>
  <c r="AD1331" i="19"/>
  <c r="AC1331" i="19"/>
  <c r="AE1331" i="19" s="1"/>
  <c r="AD1330" i="19"/>
  <c r="AC1330" i="19"/>
  <c r="AE1330" i="19" s="1"/>
  <c r="AD1329" i="19"/>
  <c r="AC1329" i="19"/>
  <c r="AE1329" i="19" s="1"/>
  <c r="AD1328" i="19"/>
  <c r="AC1328" i="19"/>
  <c r="AE1328" i="19" s="1"/>
  <c r="AD1327" i="19"/>
  <c r="AC1327" i="19"/>
  <c r="AE1327" i="19" s="1"/>
  <c r="AD1326" i="19"/>
  <c r="AC1326" i="19"/>
  <c r="AE1326" i="19" s="1"/>
  <c r="AD1325" i="19"/>
  <c r="AC1325" i="19"/>
  <c r="AE1325" i="19" s="1"/>
  <c r="AD1324" i="19"/>
  <c r="AC1324" i="19"/>
  <c r="AE1324" i="19" s="1"/>
  <c r="AD1323" i="19"/>
  <c r="AC1323" i="19"/>
  <c r="AE1323" i="19" s="1"/>
  <c r="AD1322" i="19"/>
  <c r="AC1322" i="19"/>
  <c r="AE1322" i="19" s="1"/>
  <c r="AD1321" i="19"/>
  <c r="AC1321" i="19"/>
  <c r="AE1321" i="19" s="1"/>
  <c r="AD1320" i="19"/>
  <c r="AC1320" i="19"/>
  <c r="AE1320" i="19" s="1"/>
  <c r="AD1319" i="19"/>
  <c r="AC1319" i="19"/>
  <c r="AE1319" i="19" s="1"/>
  <c r="AD1318" i="19"/>
  <c r="AC1318" i="19"/>
  <c r="AE1318" i="19" s="1"/>
  <c r="AD1317" i="19"/>
  <c r="AC1317" i="19"/>
  <c r="AE1317" i="19" s="1"/>
  <c r="AD1316" i="19"/>
  <c r="AC1316" i="19"/>
  <c r="AE1316" i="19" s="1"/>
  <c r="AD1315" i="19"/>
  <c r="AC1315" i="19"/>
  <c r="AE1315" i="19" s="1"/>
  <c r="AD1314" i="19"/>
  <c r="AC1314" i="19"/>
  <c r="AE1314" i="19" s="1"/>
  <c r="AD1313" i="19"/>
  <c r="AC1313" i="19"/>
  <c r="AE1313" i="19" s="1"/>
  <c r="AD1312" i="19"/>
  <c r="AC1312" i="19"/>
  <c r="AE1312" i="19" s="1"/>
  <c r="AD1311" i="19"/>
  <c r="AC1311" i="19"/>
  <c r="AE1311" i="19" s="1"/>
  <c r="AD1310" i="19"/>
  <c r="AC1310" i="19"/>
  <c r="AE1310" i="19" s="1"/>
  <c r="AD1309" i="19"/>
  <c r="AC1309" i="19"/>
  <c r="AE1309" i="19" s="1"/>
  <c r="AD1308" i="19"/>
  <c r="AC1308" i="19"/>
  <c r="AE1308" i="19" s="1"/>
  <c r="AD1307" i="19"/>
  <c r="AC1307" i="19"/>
  <c r="AE1307" i="19" s="1"/>
  <c r="AD1306" i="19"/>
  <c r="AC1306" i="19"/>
  <c r="AE1306" i="19" s="1"/>
  <c r="AD1305" i="19"/>
  <c r="AC1305" i="19"/>
  <c r="AE1305" i="19" s="1"/>
  <c r="AD1304" i="19"/>
  <c r="AC1304" i="19"/>
  <c r="AE1304" i="19" s="1"/>
  <c r="AD1303" i="19"/>
  <c r="AC1303" i="19"/>
  <c r="AE1303" i="19" s="1"/>
  <c r="AD1302" i="19"/>
  <c r="AC1302" i="19"/>
  <c r="AE1302" i="19" s="1"/>
  <c r="AD1301" i="19"/>
  <c r="AC1301" i="19"/>
  <c r="AE1301" i="19" s="1"/>
  <c r="AD1300" i="19"/>
  <c r="AC1300" i="19"/>
  <c r="AE1300" i="19" s="1"/>
  <c r="AD1299" i="19"/>
  <c r="AC1299" i="19"/>
  <c r="AE1299" i="19" s="1"/>
  <c r="AD1298" i="19"/>
  <c r="AC1298" i="19"/>
  <c r="AE1298" i="19" s="1"/>
  <c r="AD1297" i="19"/>
  <c r="AC1297" i="19"/>
  <c r="AE1297" i="19" s="1"/>
  <c r="AD1296" i="19"/>
  <c r="AC1296" i="19"/>
  <c r="AE1296" i="19" s="1"/>
  <c r="AD1295" i="19"/>
  <c r="AC1295" i="19"/>
  <c r="AE1295" i="19" s="1"/>
  <c r="AD1294" i="19"/>
  <c r="AC1294" i="19"/>
  <c r="AE1294" i="19" s="1"/>
  <c r="AD1293" i="19"/>
  <c r="AC1293" i="19"/>
  <c r="AE1293" i="19" s="1"/>
  <c r="AD1292" i="19"/>
  <c r="AC1292" i="19"/>
  <c r="AE1292" i="19" s="1"/>
  <c r="AD1291" i="19"/>
  <c r="AC1291" i="19"/>
  <c r="AE1291" i="19" s="1"/>
  <c r="AD1290" i="19"/>
  <c r="AC1290" i="19"/>
  <c r="AE1290" i="19" s="1"/>
  <c r="AD1289" i="19"/>
  <c r="AC1289" i="19"/>
  <c r="AE1289" i="19" s="1"/>
  <c r="AD1288" i="19"/>
  <c r="AC1288" i="19"/>
  <c r="AE1288" i="19" s="1"/>
  <c r="AD1287" i="19"/>
  <c r="AC1287" i="19"/>
  <c r="AE1287" i="19" s="1"/>
  <c r="AD1286" i="19"/>
  <c r="AC1286" i="19"/>
  <c r="AE1286" i="19" s="1"/>
  <c r="AD1285" i="19"/>
  <c r="AC1285" i="19"/>
  <c r="AE1285" i="19" s="1"/>
  <c r="AD1284" i="19"/>
  <c r="AC1284" i="19"/>
  <c r="AE1284" i="19" s="1"/>
  <c r="AD1283" i="19"/>
  <c r="AC1283" i="19"/>
  <c r="AE1283" i="19" s="1"/>
  <c r="AD1282" i="19"/>
  <c r="AC1282" i="19"/>
  <c r="AE1282" i="19" s="1"/>
  <c r="AD1281" i="19"/>
  <c r="AC1281" i="19"/>
  <c r="AE1281" i="19" s="1"/>
  <c r="AD1280" i="19"/>
  <c r="AC1280" i="19"/>
  <c r="AE1280" i="19" s="1"/>
  <c r="AD1279" i="19"/>
  <c r="AC1279" i="19"/>
  <c r="AE1279" i="19" s="1"/>
  <c r="AD1278" i="19"/>
  <c r="AC1278" i="19"/>
  <c r="AE1278" i="19" s="1"/>
  <c r="AD1277" i="19"/>
  <c r="AC1277" i="19"/>
  <c r="AE1277" i="19" s="1"/>
  <c r="AD1276" i="19"/>
  <c r="AC1276" i="19"/>
  <c r="AE1276" i="19" s="1"/>
  <c r="AD1275" i="19"/>
  <c r="AC1275" i="19"/>
  <c r="AE1275" i="19" s="1"/>
  <c r="AD1274" i="19"/>
  <c r="AC1274" i="19"/>
  <c r="AE1274" i="19" s="1"/>
  <c r="AD1273" i="19"/>
  <c r="AC1273" i="19"/>
  <c r="AE1273" i="19" s="1"/>
  <c r="AD1272" i="19"/>
  <c r="AC1272" i="19"/>
  <c r="AE1272" i="19" s="1"/>
  <c r="AD1271" i="19"/>
  <c r="AC1271" i="19"/>
  <c r="AE1271" i="19" s="1"/>
  <c r="AD1270" i="19"/>
  <c r="AC1270" i="19"/>
  <c r="AE1270" i="19" s="1"/>
  <c r="AD1269" i="19"/>
  <c r="AC1269" i="19"/>
  <c r="AE1269" i="19" s="1"/>
  <c r="AD1268" i="19"/>
  <c r="AC1268" i="19"/>
  <c r="AE1268" i="19" s="1"/>
  <c r="AD1267" i="19"/>
  <c r="AC1267" i="19"/>
  <c r="AE1267" i="19" s="1"/>
  <c r="AD1266" i="19"/>
  <c r="AC1266" i="19"/>
  <c r="AE1266" i="19" s="1"/>
  <c r="AD1265" i="19"/>
  <c r="AC1265" i="19"/>
  <c r="AE1265" i="19" s="1"/>
  <c r="AD1264" i="19"/>
  <c r="AC1264" i="19"/>
  <c r="AE1264" i="19" s="1"/>
  <c r="AD1263" i="19"/>
  <c r="AC1263" i="19"/>
  <c r="AE1263" i="19" s="1"/>
  <c r="AD1262" i="19"/>
  <c r="AC1262" i="19"/>
  <c r="AE1262" i="19" s="1"/>
  <c r="AD1261" i="19"/>
  <c r="AC1261" i="19"/>
  <c r="AE1261" i="19" s="1"/>
  <c r="AD1260" i="19"/>
  <c r="AC1260" i="19"/>
  <c r="AE1260" i="19" s="1"/>
  <c r="AD1259" i="19"/>
  <c r="AC1259" i="19"/>
  <c r="AE1259" i="19" s="1"/>
  <c r="AD1258" i="19"/>
  <c r="AC1258" i="19"/>
  <c r="AE1258" i="19" s="1"/>
  <c r="AD1257" i="19"/>
  <c r="AC1257" i="19"/>
  <c r="AE1257" i="19" s="1"/>
  <c r="AD1256" i="19"/>
  <c r="AC1256" i="19"/>
  <c r="AE1256" i="19" s="1"/>
  <c r="AD1255" i="19"/>
  <c r="AC1255" i="19"/>
  <c r="AE1255" i="19" s="1"/>
  <c r="AD1254" i="19"/>
  <c r="AC1254" i="19"/>
  <c r="AE1254" i="19" s="1"/>
  <c r="AD1253" i="19"/>
  <c r="AC1253" i="19"/>
  <c r="AE1253" i="19" s="1"/>
  <c r="AD1252" i="19"/>
  <c r="AC1252" i="19"/>
  <c r="AE1252" i="19" s="1"/>
  <c r="AD1251" i="19"/>
  <c r="AC1251" i="19"/>
  <c r="AE1251" i="19" s="1"/>
  <c r="AD1250" i="19"/>
  <c r="AC1250" i="19"/>
  <c r="AE1250" i="19" s="1"/>
  <c r="AD1249" i="19"/>
  <c r="AC1249" i="19"/>
  <c r="AE1249" i="19" s="1"/>
  <c r="AD1248" i="19"/>
  <c r="AC1248" i="19"/>
  <c r="AE1248" i="19" s="1"/>
  <c r="AD1247" i="19"/>
  <c r="AC1247" i="19"/>
  <c r="AE1247" i="19" s="1"/>
  <c r="AD1246" i="19"/>
  <c r="AC1246" i="19"/>
  <c r="AE1246" i="19" s="1"/>
  <c r="AD1245" i="19"/>
  <c r="AC1245" i="19"/>
  <c r="AE1245" i="19" s="1"/>
  <c r="AD1244" i="19"/>
  <c r="AC1244" i="19"/>
  <c r="AE1244" i="19" s="1"/>
  <c r="AD1243" i="19"/>
  <c r="AC1243" i="19"/>
  <c r="AE1243" i="19" s="1"/>
  <c r="AD1242" i="19"/>
  <c r="AC1242" i="19"/>
  <c r="AE1242" i="19" s="1"/>
  <c r="AD1241" i="19"/>
  <c r="AC1241" i="19"/>
  <c r="AE1241" i="19" s="1"/>
  <c r="AD1240" i="19"/>
  <c r="AC1240" i="19"/>
  <c r="AE1240" i="19" s="1"/>
  <c r="AD1239" i="19"/>
  <c r="AC1239" i="19"/>
  <c r="AE1239" i="19" s="1"/>
  <c r="AD1238" i="19"/>
  <c r="AC1238" i="19"/>
  <c r="AE1238" i="19" s="1"/>
  <c r="AD1237" i="19"/>
  <c r="AC1237" i="19"/>
  <c r="AE1237" i="19" s="1"/>
  <c r="AD1236" i="19"/>
  <c r="AC1236" i="19"/>
  <c r="AE1236" i="19" s="1"/>
  <c r="AD1235" i="19"/>
  <c r="AC1235" i="19"/>
  <c r="AE1235" i="19" s="1"/>
  <c r="AD1234" i="19"/>
  <c r="AC1234" i="19"/>
  <c r="AE1234" i="19" s="1"/>
  <c r="AD1233" i="19"/>
  <c r="AC1233" i="19"/>
  <c r="AE1233" i="19" s="1"/>
  <c r="AD1232" i="19"/>
  <c r="AC1232" i="19"/>
  <c r="AE1232" i="19" s="1"/>
  <c r="AD1231" i="19"/>
  <c r="AC1231" i="19"/>
  <c r="AE1231" i="19" s="1"/>
  <c r="AD1230" i="19"/>
  <c r="AC1230" i="19"/>
  <c r="AE1230" i="19" s="1"/>
  <c r="AD1229" i="19"/>
  <c r="AC1229" i="19"/>
  <c r="AE1229" i="19" s="1"/>
  <c r="AD1228" i="19"/>
  <c r="AC1228" i="19"/>
  <c r="AE1228" i="19" s="1"/>
  <c r="AD1227" i="19"/>
  <c r="AC1227" i="19"/>
  <c r="AE1227" i="19" s="1"/>
  <c r="AD1226" i="19"/>
  <c r="AC1226" i="19"/>
  <c r="AE1226" i="19" s="1"/>
  <c r="AD1225" i="19"/>
  <c r="AC1225" i="19"/>
  <c r="AE1225" i="19" s="1"/>
  <c r="AD1224" i="19"/>
  <c r="AC1224" i="19"/>
  <c r="AE1224" i="19" s="1"/>
  <c r="AD1223" i="19"/>
  <c r="AC1223" i="19"/>
  <c r="AE1223" i="19" s="1"/>
  <c r="AD1222" i="19"/>
  <c r="AC1222" i="19"/>
  <c r="AE1222" i="19" s="1"/>
  <c r="AD1221" i="19"/>
  <c r="AC1221" i="19"/>
  <c r="AE1221" i="19" s="1"/>
  <c r="AD1220" i="19"/>
  <c r="AC1220" i="19"/>
  <c r="AE1220" i="19" s="1"/>
  <c r="AD1219" i="19"/>
  <c r="AC1219" i="19"/>
  <c r="AE1219" i="19" s="1"/>
  <c r="AD1218" i="19"/>
  <c r="AC1218" i="19"/>
  <c r="AE1218" i="19" s="1"/>
  <c r="AD1217" i="19"/>
  <c r="AC1217" i="19"/>
  <c r="AE1217" i="19" s="1"/>
  <c r="AD1216" i="19"/>
  <c r="AC1216" i="19"/>
  <c r="AE1216" i="19" s="1"/>
  <c r="AD1215" i="19"/>
  <c r="AC1215" i="19"/>
  <c r="AE1215" i="19" s="1"/>
  <c r="AD1214" i="19"/>
  <c r="AC1214" i="19"/>
  <c r="AE1214" i="19" s="1"/>
  <c r="AD1213" i="19"/>
  <c r="AC1213" i="19"/>
  <c r="AE1213" i="19" s="1"/>
  <c r="AD1212" i="19"/>
  <c r="AC1212" i="19"/>
  <c r="AE1212" i="19" s="1"/>
  <c r="AD1211" i="19"/>
  <c r="AC1211" i="19"/>
  <c r="AE1211" i="19" s="1"/>
  <c r="AD1210" i="19"/>
  <c r="AC1210" i="19"/>
  <c r="AE1210" i="19" s="1"/>
  <c r="AD1209" i="19"/>
  <c r="AC1209" i="19"/>
  <c r="AE1209" i="19" s="1"/>
  <c r="AD1208" i="19"/>
  <c r="AC1208" i="19"/>
  <c r="AE1208" i="19" s="1"/>
  <c r="AD1207" i="19"/>
  <c r="AC1207" i="19"/>
  <c r="AE1207" i="19" s="1"/>
  <c r="AD1206" i="19"/>
  <c r="AC1206" i="19"/>
  <c r="AE1206" i="19" s="1"/>
  <c r="AD1205" i="19"/>
  <c r="AC1205" i="19"/>
  <c r="AE1205" i="19" s="1"/>
  <c r="AD1204" i="19"/>
  <c r="AC1204" i="19"/>
  <c r="AE1204" i="19" s="1"/>
  <c r="AD1203" i="19"/>
  <c r="AC1203" i="19"/>
  <c r="AE1203" i="19" s="1"/>
  <c r="AD1202" i="19"/>
  <c r="AC1202" i="19"/>
  <c r="AE1202" i="19" s="1"/>
  <c r="AD1201" i="19"/>
  <c r="AC1201" i="19"/>
  <c r="AE1201" i="19" s="1"/>
  <c r="AD1200" i="19"/>
  <c r="AC1200" i="19"/>
  <c r="AE1200" i="19" s="1"/>
  <c r="AD1199" i="19"/>
  <c r="AC1199" i="19"/>
  <c r="AE1199" i="19" s="1"/>
  <c r="AD1198" i="19"/>
  <c r="AC1198" i="19"/>
  <c r="AE1198" i="19" s="1"/>
  <c r="AD1197" i="19"/>
  <c r="AC1197" i="19"/>
  <c r="AE1197" i="19" s="1"/>
  <c r="AD1196" i="19"/>
  <c r="AC1196" i="19"/>
  <c r="AE1196" i="19" s="1"/>
  <c r="AD1195" i="19"/>
  <c r="AC1195" i="19"/>
  <c r="AE1195" i="19" s="1"/>
  <c r="AD1194" i="19"/>
  <c r="AC1194" i="19"/>
  <c r="AE1194" i="19" s="1"/>
  <c r="AD1193" i="19"/>
  <c r="AC1193" i="19"/>
  <c r="AE1193" i="19" s="1"/>
  <c r="AD1192" i="19"/>
  <c r="AC1192" i="19"/>
  <c r="AE1192" i="19" s="1"/>
  <c r="AD1191" i="19"/>
  <c r="AC1191" i="19"/>
  <c r="AE1191" i="19" s="1"/>
  <c r="AD1190" i="19"/>
  <c r="AC1190" i="19"/>
  <c r="AE1190" i="19" s="1"/>
  <c r="AD1189" i="19"/>
  <c r="AC1189" i="19"/>
  <c r="AE1189" i="19" s="1"/>
  <c r="AD1188" i="19"/>
  <c r="AC1188" i="19"/>
  <c r="AE1188" i="19" s="1"/>
  <c r="AD1187" i="19"/>
  <c r="AC1187" i="19"/>
  <c r="AE1187" i="19" s="1"/>
  <c r="AD1186" i="19"/>
  <c r="AC1186" i="19"/>
  <c r="AE1186" i="19" s="1"/>
  <c r="AD1185" i="19"/>
  <c r="AC1185" i="19"/>
  <c r="AE1185" i="19" s="1"/>
  <c r="AD1184" i="19"/>
  <c r="AC1184" i="19"/>
  <c r="AE1184" i="19" s="1"/>
  <c r="AD1183" i="19"/>
  <c r="AC1183" i="19"/>
  <c r="AE1183" i="19" s="1"/>
  <c r="AD1182" i="19"/>
  <c r="AC1182" i="19"/>
  <c r="AE1182" i="19" s="1"/>
  <c r="AD1181" i="19"/>
  <c r="AC1181" i="19"/>
  <c r="AE1181" i="19" s="1"/>
  <c r="AD1180" i="19"/>
  <c r="AC1180" i="19"/>
  <c r="AE1180" i="19" s="1"/>
  <c r="AD1179" i="19"/>
  <c r="AC1179" i="19"/>
  <c r="AE1179" i="19" s="1"/>
  <c r="AD1178" i="19"/>
  <c r="AC1178" i="19"/>
  <c r="AE1178" i="19" s="1"/>
  <c r="AD1177" i="19"/>
  <c r="AC1177" i="19"/>
  <c r="AE1177" i="19" s="1"/>
  <c r="AD1176" i="19"/>
  <c r="AC1176" i="19"/>
  <c r="AE1176" i="19" s="1"/>
  <c r="AD1175" i="19"/>
  <c r="AC1175" i="19"/>
  <c r="AE1175" i="19" s="1"/>
  <c r="AD1174" i="19"/>
  <c r="AC1174" i="19"/>
  <c r="AE1174" i="19" s="1"/>
  <c r="AD1173" i="19"/>
  <c r="AC1173" i="19"/>
  <c r="AE1173" i="19" s="1"/>
  <c r="AD1172" i="19"/>
  <c r="AC1172" i="19"/>
  <c r="AE1172" i="19" s="1"/>
  <c r="AD1171" i="19"/>
  <c r="AC1171" i="19"/>
  <c r="AE1171" i="19" s="1"/>
  <c r="AD1170" i="19"/>
  <c r="AC1170" i="19"/>
  <c r="AE1170" i="19" s="1"/>
  <c r="AD1169" i="19"/>
  <c r="AC1169" i="19"/>
  <c r="AE1169" i="19" s="1"/>
  <c r="AD1168" i="19"/>
  <c r="AC1168" i="19"/>
  <c r="AE1168" i="19" s="1"/>
  <c r="AD1167" i="19"/>
  <c r="AC1167" i="19"/>
  <c r="AE1167" i="19" s="1"/>
  <c r="AD1166" i="19"/>
  <c r="AC1166" i="19"/>
  <c r="AE1166" i="19" s="1"/>
  <c r="AD1165" i="19"/>
  <c r="AC1165" i="19"/>
  <c r="AE1165" i="19" s="1"/>
  <c r="AD1164" i="19"/>
  <c r="AC1164" i="19"/>
  <c r="AE1164" i="19" s="1"/>
  <c r="AD1163" i="19"/>
  <c r="AC1163" i="19"/>
  <c r="AE1163" i="19" s="1"/>
  <c r="AD1162" i="19"/>
  <c r="AC1162" i="19"/>
  <c r="AE1162" i="19" s="1"/>
  <c r="AD1161" i="19"/>
  <c r="AC1161" i="19"/>
  <c r="AE1161" i="19" s="1"/>
  <c r="AD1160" i="19"/>
  <c r="AC1160" i="19"/>
  <c r="AE1160" i="19" s="1"/>
  <c r="AD1159" i="19"/>
  <c r="AC1159" i="19"/>
  <c r="AE1159" i="19" s="1"/>
  <c r="AD1158" i="19"/>
  <c r="AC1158" i="19"/>
  <c r="AE1158" i="19" s="1"/>
  <c r="AD1157" i="19"/>
  <c r="AC1157" i="19"/>
  <c r="AE1157" i="19" s="1"/>
  <c r="AD1156" i="19"/>
  <c r="AC1156" i="19"/>
  <c r="AE1156" i="19" s="1"/>
  <c r="AD1155" i="19"/>
  <c r="AC1155" i="19"/>
  <c r="AE1155" i="19" s="1"/>
  <c r="AD1154" i="19"/>
  <c r="AC1154" i="19"/>
  <c r="AE1154" i="19" s="1"/>
  <c r="AD1153" i="19"/>
  <c r="AC1153" i="19"/>
  <c r="AE1153" i="19" s="1"/>
  <c r="AD1152" i="19"/>
  <c r="AC1152" i="19"/>
  <c r="AE1152" i="19" s="1"/>
  <c r="AD1151" i="19"/>
  <c r="AC1151" i="19"/>
  <c r="AE1151" i="19" s="1"/>
  <c r="AD1150" i="19"/>
  <c r="AC1150" i="19"/>
  <c r="AE1150" i="19" s="1"/>
  <c r="AD1149" i="19"/>
  <c r="AC1149" i="19"/>
  <c r="AE1149" i="19" s="1"/>
  <c r="AD1148" i="19"/>
  <c r="AC1148" i="19"/>
  <c r="AE1148" i="19" s="1"/>
  <c r="AD1147" i="19"/>
  <c r="AC1147" i="19"/>
  <c r="AE1147" i="19" s="1"/>
  <c r="AD1146" i="19"/>
  <c r="AC1146" i="19"/>
  <c r="AE1146" i="19" s="1"/>
  <c r="AD1145" i="19"/>
  <c r="AC1145" i="19"/>
  <c r="AE1145" i="19" s="1"/>
  <c r="AD1144" i="19"/>
  <c r="AC1144" i="19"/>
  <c r="AE1144" i="19" s="1"/>
  <c r="AD1143" i="19"/>
  <c r="AC1143" i="19"/>
  <c r="AE1143" i="19" s="1"/>
  <c r="AD1142" i="19"/>
  <c r="AC1142" i="19"/>
  <c r="AE1142" i="19" s="1"/>
  <c r="AD1141" i="19"/>
  <c r="AC1141" i="19"/>
  <c r="AE1141" i="19" s="1"/>
  <c r="AD1140" i="19"/>
  <c r="AC1140" i="19"/>
  <c r="AE1140" i="19" s="1"/>
  <c r="AD1139" i="19"/>
  <c r="AC1139" i="19"/>
  <c r="AE1139" i="19" s="1"/>
  <c r="AD1138" i="19"/>
  <c r="AC1138" i="19"/>
  <c r="AE1138" i="19" s="1"/>
  <c r="AD1137" i="19"/>
  <c r="AC1137" i="19"/>
  <c r="AE1137" i="19" s="1"/>
  <c r="AD1136" i="19"/>
  <c r="AC1136" i="19"/>
  <c r="AE1136" i="19" s="1"/>
  <c r="AD1135" i="19"/>
  <c r="AC1135" i="19"/>
  <c r="AE1135" i="19" s="1"/>
  <c r="AD1134" i="19"/>
  <c r="AC1134" i="19"/>
  <c r="AE1134" i="19" s="1"/>
  <c r="AD1133" i="19"/>
  <c r="AC1133" i="19"/>
  <c r="AE1133" i="19" s="1"/>
  <c r="AD1132" i="19"/>
  <c r="AC1132" i="19"/>
  <c r="AE1132" i="19" s="1"/>
  <c r="AD1131" i="19"/>
  <c r="AC1131" i="19"/>
  <c r="AE1131" i="19" s="1"/>
  <c r="AD1130" i="19"/>
  <c r="AC1130" i="19"/>
  <c r="AE1130" i="19" s="1"/>
  <c r="AD1129" i="19"/>
  <c r="AC1129" i="19"/>
  <c r="AE1129" i="19" s="1"/>
  <c r="AD1128" i="19"/>
  <c r="AC1128" i="19"/>
  <c r="AE1128" i="19" s="1"/>
  <c r="AD1127" i="19"/>
  <c r="AC1127" i="19"/>
  <c r="AE1127" i="19" s="1"/>
  <c r="AD1126" i="19"/>
  <c r="AC1126" i="19"/>
  <c r="AE1126" i="19" s="1"/>
  <c r="AD1125" i="19"/>
  <c r="AC1125" i="19"/>
  <c r="AE1125" i="19" s="1"/>
  <c r="AD1124" i="19"/>
  <c r="AC1124" i="19"/>
  <c r="AE1124" i="19" s="1"/>
  <c r="AD1123" i="19"/>
  <c r="AC1123" i="19"/>
  <c r="AE1123" i="19" s="1"/>
  <c r="AD1122" i="19"/>
  <c r="AC1122" i="19"/>
  <c r="AE1122" i="19" s="1"/>
  <c r="AD1121" i="19"/>
  <c r="AC1121" i="19"/>
  <c r="AE1121" i="19" s="1"/>
  <c r="AD1120" i="19"/>
  <c r="AC1120" i="19"/>
  <c r="AE1120" i="19" s="1"/>
  <c r="AD1119" i="19"/>
  <c r="AC1119" i="19"/>
  <c r="AE1119" i="19" s="1"/>
  <c r="AD1118" i="19"/>
  <c r="AC1118" i="19"/>
  <c r="AE1118" i="19" s="1"/>
  <c r="AD1117" i="19"/>
  <c r="AC1117" i="19"/>
  <c r="AE1117" i="19" s="1"/>
  <c r="AD1116" i="19"/>
  <c r="AC1116" i="19"/>
  <c r="AE1116" i="19" s="1"/>
  <c r="AD1115" i="19"/>
  <c r="AC1115" i="19"/>
  <c r="AE1115" i="19" s="1"/>
  <c r="AD1114" i="19"/>
  <c r="AC1114" i="19"/>
  <c r="AE1114" i="19" s="1"/>
  <c r="AD1113" i="19"/>
  <c r="AC1113" i="19"/>
  <c r="AE1113" i="19" s="1"/>
  <c r="AD1112" i="19"/>
  <c r="AC1112" i="19"/>
  <c r="AE1112" i="19" s="1"/>
  <c r="AD1111" i="19"/>
  <c r="AC1111" i="19"/>
  <c r="AE1111" i="19" s="1"/>
  <c r="AD1110" i="19"/>
  <c r="AC1110" i="19"/>
  <c r="AE1110" i="19" s="1"/>
  <c r="AD1109" i="19"/>
  <c r="AC1109" i="19"/>
  <c r="AE1109" i="19" s="1"/>
  <c r="AD1108" i="19"/>
  <c r="AC1108" i="19"/>
  <c r="AE1108" i="19" s="1"/>
  <c r="AD1107" i="19"/>
  <c r="AC1107" i="19"/>
  <c r="AE1107" i="19" s="1"/>
  <c r="AD1106" i="19"/>
  <c r="AC1106" i="19"/>
  <c r="AE1106" i="19" s="1"/>
  <c r="AD1105" i="19"/>
  <c r="AC1105" i="19"/>
  <c r="AE1105" i="19" s="1"/>
  <c r="AD1104" i="19"/>
  <c r="AC1104" i="19"/>
  <c r="AE1104" i="19" s="1"/>
  <c r="AD1103" i="19"/>
  <c r="AC1103" i="19"/>
  <c r="AE1103" i="19" s="1"/>
  <c r="AD1102" i="19"/>
  <c r="AC1102" i="19"/>
  <c r="AE1102" i="19" s="1"/>
  <c r="AD1101" i="19"/>
  <c r="AC1101" i="19"/>
  <c r="AE1101" i="19" s="1"/>
  <c r="AD1100" i="19"/>
  <c r="AC1100" i="19"/>
  <c r="AE1100" i="19" s="1"/>
  <c r="AD1099" i="19"/>
  <c r="AC1099" i="19"/>
  <c r="AE1099" i="19" s="1"/>
  <c r="AD1098" i="19"/>
  <c r="AC1098" i="19"/>
  <c r="AE1098" i="19" s="1"/>
  <c r="AD1097" i="19"/>
  <c r="AC1097" i="19"/>
  <c r="AE1097" i="19" s="1"/>
  <c r="AD1096" i="19"/>
  <c r="AC1096" i="19"/>
  <c r="AE1096" i="19" s="1"/>
  <c r="AD1095" i="19"/>
  <c r="AC1095" i="19"/>
  <c r="AE1095" i="19" s="1"/>
  <c r="AD1094" i="19"/>
  <c r="AC1094" i="19"/>
  <c r="AE1094" i="19" s="1"/>
  <c r="AD1093" i="19"/>
  <c r="AC1093" i="19"/>
  <c r="AE1093" i="19" s="1"/>
  <c r="AD1092" i="19"/>
  <c r="AC1092" i="19"/>
  <c r="AE1092" i="19" s="1"/>
  <c r="AD1091" i="19"/>
  <c r="AC1091" i="19"/>
  <c r="AE1091" i="19" s="1"/>
  <c r="AD1090" i="19"/>
  <c r="AC1090" i="19"/>
  <c r="AE1090" i="19" s="1"/>
  <c r="AD1089" i="19"/>
  <c r="AC1089" i="19"/>
  <c r="AE1089" i="19" s="1"/>
  <c r="AD1088" i="19"/>
  <c r="AC1088" i="19"/>
  <c r="AE1088" i="19" s="1"/>
  <c r="AD1087" i="19"/>
  <c r="AC1087" i="19"/>
  <c r="AE1087" i="19" s="1"/>
  <c r="AD1086" i="19"/>
  <c r="AC1086" i="19"/>
  <c r="AE1086" i="19" s="1"/>
  <c r="AD1085" i="19"/>
  <c r="AC1085" i="19"/>
  <c r="AE1085" i="19" s="1"/>
  <c r="AD1084" i="19"/>
  <c r="AC1084" i="19"/>
  <c r="AE1084" i="19" s="1"/>
  <c r="AD1083" i="19"/>
  <c r="AC1083" i="19"/>
  <c r="AE1083" i="19" s="1"/>
  <c r="AD1082" i="19"/>
  <c r="AC1082" i="19"/>
  <c r="AE1082" i="19" s="1"/>
  <c r="AD1081" i="19"/>
  <c r="AC1081" i="19"/>
  <c r="AE1081" i="19" s="1"/>
  <c r="AD1080" i="19"/>
  <c r="AC1080" i="19"/>
  <c r="AE1080" i="19" s="1"/>
  <c r="AD1079" i="19"/>
  <c r="AC1079" i="19"/>
  <c r="AE1079" i="19" s="1"/>
  <c r="AD1078" i="19"/>
  <c r="AC1078" i="19"/>
  <c r="AE1078" i="19" s="1"/>
  <c r="AD1077" i="19"/>
  <c r="AC1077" i="19"/>
  <c r="AE1077" i="19" s="1"/>
  <c r="AD1076" i="19"/>
  <c r="AC1076" i="19"/>
  <c r="AE1076" i="19" s="1"/>
  <c r="AD1075" i="19"/>
  <c r="AC1075" i="19"/>
  <c r="AE1075" i="19" s="1"/>
  <c r="AD1074" i="19"/>
  <c r="AC1074" i="19"/>
  <c r="AE1074" i="19" s="1"/>
  <c r="AD1073" i="19"/>
  <c r="AC1073" i="19"/>
  <c r="AE1073" i="19" s="1"/>
  <c r="AD1072" i="19"/>
  <c r="AC1072" i="19"/>
  <c r="AE1072" i="19" s="1"/>
  <c r="AD1071" i="19"/>
  <c r="AC1071" i="19"/>
  <c r="AE1071" i="19" s="1"/>
  <c r="AD1070" i="19"/>
  <c r="AC1070" i="19"/>
  <c r="AE1070" i="19" s="1"/>
  <c r="AD1069" i="19"/>
  <c r="AC1069" i="19"/>
  <c r="AE1069" i="19" s="1"/>
  <c r="AD1068" i="19"/>
  <c r="AC1068" i="19"/>
  <c r="AE1068" i="19" s="1"/>
  <c r="AD1067" i="19"/>
  <c r="AC1067" i="19"/>
  <c r="AE1067" i="19" s="1"/>
  <c r="AD1066" i="19"/>
  <c r="AC1066" i="19"/>
  <c r="AE1066" i="19" s="1"/>
  <c r="AD1065" i="19"/>
  <c r="AC1065" i="19"/>
  <c r="AE1065" i="19" s="1"/>
  <c r="AD1064" i="19"/>
  <c r="AC1064" i="19"/>
  <c r="AE1064" i="19" s="1"/>
  <c r="AD1063" i="19"/>
  <c r="AC1063" i="19"/>
  <c r="AE1063" i="19" s="1"/>
  <c r="AD1062" i="19"/>
  <c r="AC1062" i="19"/>
  <c r="AE1062" i="19" s="1"/>
  <c r="AD1061" i="19"/>
  <c r="AC1061" i="19"/>
  <c r="AE1061" i="19" s="1"/>
  <c r="AD1060" i="19"/>
  <c r="AC1060" i="19"/>
  <c r="AE1060" i="19" s="1"/>
  <c r="AD1059" i="19"/>
  <c r="AC1059" i="19"/>
  <c r="AE1059" i="19" s="1"/>
  <c r="AD1058" i="19"/>
  <c r="AC1058" i="19"/>
  <c r="AE1058" i="19" s="1"/>
  <c r="AD1057" i="19"/>
  <c r="AC1057" i="19"/>
  <c r="AE1057" i="19" s="1"/>
  <c r="AD1056" i="19"/>
  <c r="AC1056" i="19"/>
  <c r="AE1056" i="19" s="1"/>
  <c r="AD1055" i="19"/>
  <c r="AC1055" i="19"/>
  <c r="AE1055" i="19" s="1"/>
  <c r="AD1054" i="19"/>
  <c r="AC1054" i="19"/>
  <c r="AE1054" i="19" s="1"/>
  <c r="AD1053" i="19"/>
  <c r="AC1053" i="19"/>
  <c r="AE1053" i="19" s="1"/>
  <c r="AD1052" i="19"/>
  <c r="AC1052" i="19"/>
  <c r="AE1052" i="19" s="1"/>
  <c r="AD1051" i="19"/>
  <c r="AC1051" i="19"/>
  <c r="AE1051" i="19" s="1"/>
  <c r="AD1050" i="19"/>
  <c r="AC1050" i="19"/>
  <c r="AE1050" i="19" s="1"/>
  <c r="AD1049" i="19"/>
  <c r="AC1049" i="19"/>
  <c r="AE1049" i="19" s="1"/>
  <c r="AD1048" i="19"/>
  <c r="AC1048" i="19"/>
  <c r="AE1048" i="19" s="1"/>
  <c r="AD1047" i="19"/>
  <c r="AC1047" i="19"/>
  <c r="AE1047" i="19" s="1"/>
  <c r="AD1046" i="19"/>
  <c r="AC1046" i="19"/>
  <c r="AE1046" i="19" s="1"/>
  <c r="AD1045" i="19"/>
  <c r="AC1045" i="19"/>
  <c r="AE1045" i="19" s="1"/>
  <c r="AD1044" i="19"/>
  <c r="AC1044" i="19"/>
  <c r="AE1044" i="19" s="1"/>
  <c r="AD1043" i="19"/>
  <c r="AC1043" i="19"/>
  <c r="AE1043" i="19" s="1"/>
  <c r="AD1042" i="19"/>
  <c r="AC1042" i="19"/>
  <c r="AE1042" i="19" s="1"/>
  <c r="AD1041" i="19"/>
  <c r="AC1041" i="19"/>
  <c r="AE1041" i="19" s="1"/>
  <c r="AD1040" i="19"/>
  <c r="AC1040" i="19"/>
  <c r="AE1040" i="19" s="1"/>
  <c r="AD1039" i="19"/>
  <c r="AC1039" i="19"/>
  <c r="AE1039" i="19" s="1"/>
  <c r="AD1038" i="19"/>
  <c r="AC1038" i="19"/>
  <c r="AE1038" i="19" s="1"/>
  <c r="AD1037" i="19"/>
  <c r="AC1037" i="19"/>
  <c r="AE1037" i="19" s="1"/>
  <c r="AD1036" i="19"/>
  <c r="AC1036" i="19"/>
  <c r="AE1036" i="19" s="1"/>
  <c r="AD1035" i="19"/>
  <c r="AC1035" i="19"/>
  <c r="AE1035" i="19" s="1"/>
  <c r="AD1034" i="19"/>
  <c r="AC1034" i="19"/>
  <c r="AE1034" i="19" s="1"/>
  <c r="AD1033" i="19"/>
  <c r="AC1033" i="19"/>
  <c r="AE1033" i="19" s="1"/>
  <c r="AD1032" i="19"/>
  <c r="AC1032" i="19"/>
  <c r="AE1032" i="19" s="1"/>
  <c r="AD1031" i="19"/>
  <c r="AC1031" i="19"/>
  <c r="AE1031" i="19" s="1"/>
  <c r="AD1030" i="19"/>
  <c r="AC1030" i="19"/>
  <c r="AE1030" i="19" s="1"/>
  <c r="AD1029" i="19"/>
  <c r="AC1029" i="19"/>
  <c r="AE1029" i="19" s="1"/>
  <c r="AD1028" i="19"/>
  <c r="AC1028" i="19"/>
  <c r="AE1028" i="19" s="1"/>
  <c r="AD1027" i="19"/>
  <c r="AC1027" i="19"/>
  <c r="AE1027" i="19" s="1"/>
  <c r="AD1026" i="19"/>
  <c r="AC1026" i="19"/>
  <c r="AE1026" i="19" s="1"/>
  <c r="AD1025" i="19"/>
  <c r="AC1025" i="19"/>
  <c r="AE1025" i="19" s="1"/>
  <c r="AD1024" i="19"/>
  <c r="AC1024" i="19"/>
  <c r="AE1024" i="19" s="1"/>
  <c r="AD1023" i="19"/>
  <c r="AC1023" i="19"/>
  <c r="AE1023" i="19" s="1"/>
  <c r="AD1022" i="19"/>
  <c r="AC1022" i="19"/>
  <c r="AE1022" i="19" s="1"/>
  <c r="AD1021" i="19"/>
  <c r="AC1021" i="19"/>
  <c r="AE1021" i="19" s="1"/>
  <c r="AD1020" i="19"/>
  <c r="AC1020" i="19"/>
  <c r="AE1020" i="19" s="1"/>
  <c r="AD1019" i="19"/>
  <c r="AC1019" i="19"/>
  <c r="AE1019" i="19" s="1"/>
  <c r="AD1018" i="19"/>
  <c r="AC1018" i="19"/>
  <c r="AE1018" i="19" s="1"/>
  <c r="AD1017" i="19"/>
  <c r="AC1017" i="19"/>
  <c r="AE1017" i="19" s="1"/>
  <c r="AD1016" i="19"/>
  <c r="AC1016" i="19"/>
  <c r="AE1016" i="19" s="1"/>
  <c r="AD1015" i="19"/>
  <c r="AC1015" i="19"/>
  <c r="AE1015" i="19" s="1"/>
  <c r="AD1014" i="19"/>
  <c r="AC1014" i="19"/>
  <c r="AE1014" i="19" s="1"/>
  <c r="AD1013" i="19"/>
  <c r="AC1013" i="19"/>
  <c r="AE1013" i="19" s="1"/>
  <c r="AD1012" i="19"/>
  <c r="AC1012" i="19"/>
  <c r="AE1012" i="19" s="1"/>
  <c r="AD1011" i="19"/>
  <c r="AC1011" i="19"/>
  <c r="AE1011" i="19" s="1"/>
  <c r="AD1010" i="19"/>
  <c r="AC1010" i="19"/>
  <c r="AE1010" i="19" s="1"/>
  <c r="AD1009" i="19"/>
  <c r="AC1009" i="19"/>
  <c r="AE1009" i="19" s="1"/>
  <c r="AD1008" i="19"/>
  <c r="AC1008" i="19"/>
  <c r="AE1008" i="19" s="1"/>
  <c r="AD1007" i="19"/>
  <c r="AC1007" i="19"/>
  <c r="AE1007" i="19" s="1"/>
  <c r="AD1006" i="19"/>
  <c r="AC1006" i="19"/>
  <c r="AE1006" i="19" s="1"/>
  <c r="AD1005" i="19"/>
  <c r="AC1005" i="19"/>
  <c r="AE1005" i="19" s="1"/>
  <c r="AD1004" i="19"/>
  <c r="AC1004" i="19"/>
  <c r="AE1004" i="19" s="1"/>
  <c r="AD1003" i="19"/>
  <c r="AC1003" i="19"/>
  <c r="AE1003" i="19" s="1"/>
  <c r="AD1002" i="19"/>
  <c r="AC1002" i="19"/>
  <c r="AE1002" i="19" s="1"/>
  <c r="AD1001" i="19"/>
  <c r="AC1001" i="19"/>
  <c r="AE1001" i="19" s="1"/>
  <c r="AD1000" i="19"/>
  <c r="AC1000" i="19"/>
  <c r="AE1000" i="19" s="1"/>
  <c r="AD999" i="19"/>
  <c r="AC999" i="19"/>
  <c r="AE999" i="19" s="1"/>
  <c r="AD998" i="19"/>
  <c r="AC998" i="19"/>
  <c r="AE998" i="19" s="1"/>
  <c r="AD997" i="19"/>
  <c r="AC997" i="19"/>
  <c r="AE997" i="19" s="1"/>
  <c r="AD996" i="19"/>
  <c r="AC996" i="19"/>
  <c r="AE996" i="19" s="1"/>
  <c r="AD995" i="19"/>
  <c r="AC995" i="19"/>
  <c r="AE995" i="19" s="1"/>
  <c r="AD994" i="19"/>
  <c r="AC994" i="19"/>
  <c r="AE994" i="19" s="1"/>
  <c r="AD993" i="19"/>
  <c r="AC993" i="19"/>
  <c r="AE993" i="19" s="1"/>
  <c r="AD992" i="19"/>
  <c r="AC992" i="19"/>
  <c r="AE992" i="19" s="1"/>
  <c r="AD991" i="19"/>
  <c r="AC991" i="19"/>
  <c r="AE991" i="19" s="1"/>
  <c r="AD990" i="19"/>
  <c r="AC990" i="19"/>
  <c r="AE990" i="19" s="1"/>
  <c r="AD989" i="19"/>
  <c r="AC989" i="19"/>
  <c r="AE989" i="19" s="1"/>
  <c r="AD988" i="19"/>
  <c r="AC988" i="19"/>
  <c r="AE988" i="19" s="1"/>
  <c r="AD987" i="19"/>
  <c r="AC987" i="19"/>
  <c r="AE987" i="19" s="1"/>
  <c r="AD986" i="19"/>
  <c r="AC986" i="19"/>
  <c r="AE986" i="19" s="1"/>
  <c r="AD985" i="19"/>
  <c r="AC985" i="19"/>
  <c r="AE985" i="19" s="1"/>
  <c r="AD984" i="19"/>
  <c r="AC984" i="19"/>
  <c r="AE984" i="19" s="1"/>
  <c r="AD983" i="19"/>
  <c r="AC983" i="19"/>
  <c r="AE983" i="19" s="1"/>
  <c r="AD982" i="19"/>
  <c r="AC982" i="19"/>
  <c r="AE982" i="19" s="1"/>
  <c r="AD981" i="19"/>
  <c r="AC981" i="19"/>
  <c r="AE981" i="19" s="1"/>
  <c r="AD980" i="19"/>
  <c r="AC980" i="19"/>
  <c r="AE980" i="19" s="1"/>
  <c r="AD979" i="19"/>
  <c r="AC979" i="19"/>
  <c r="AE979" i="19" s="1"/>
  <c r="AD978" i="19"/>
  <c r="AC978" i="19"/>
  <c r="AE978" i="19" s="1"/>
  <c r="AD977" i="19"/>
  <c r="AC977" i="19"/>
  <c r="AE977" i="19" s="1"/>
  <c r="AD976" i="19"/>
  <c r="AC976" i="19"/>
  <c r="AE976" i="19" s="1"/>
  <c r="AD975" i="19"/>
  <c r="AC975" i="19"/>
  <c r="AE975" i="19" s="1"/>
  <c r="AD974" i="19"/>
  <c r="AC974" i="19"/>
  <c r="AE974" i="19" s="1"/>
  <c r="AD973" i="19"/>
  <c r="AC973" i="19"/>
  <c r="AE973" i="19" s="1"/>
  <c r="AD972" i="19"/>
  <c r="AC972" i="19"/>
  <c r="AE972" i="19" s="1"/>
  <c r="AD971" i="19"/>
  <c r="AC971" i="19"/>
  <c r="AE971" i="19" s="1"/>
  <c r="AD970" i="19"/>
  <c r="AC970" i="19"/>
  <c r="AE970" i="19" s="1"/>
  <c r="AD969" i="19"/>
  <c r="AC969" i="19"/>
  <c r="AE969" i="19" s="1"/>
  <c r="AD968" i="19"/>
  <c r="AC968" i="19"/>
  <c r="AE968" i="19" s="1"/>
  <c r="AD967" i="19"/>
  <c r="AC967" i="19"/>
  <c r="AE967" i="19" s="1"/>
  <c r="AD966" i="19"/>
  <c r="AC966" i="19"/>
  <c r="AE966" i="19" s="1"/>
  <c r="AD965" i="19"/>
  <c r="AC965" i="19"/>
  <c r="AE965" i="19" s="1"/>
  <c r="AD964" i="19"/>
  <c r="AC964" i="19"/>
  <c r="AE964" i="19" s="1"/>
  <c r="AD963" i="19"/>
  <c r="AC963" i="19"/>
  <c r="AE963" i="19" s="1"/>
  <c r="AD962" i="19"/>
  <c r="AC962" i="19"/>
  <c r="AE962" i="19" s="1"/>
  <c r="AD961" i="19"/>
  <c r="AC961" i="19"/>
  <c r="AE961" i="19" s="1"/>
  <c r="AD960" i="19"/>
  <c r="AC960" i="19"/>
  <c r="AE960" i="19" s="1"/>
  <c r="AD959" i="19"/>
  <c r="AC959" i="19"/>
  <c r="AE959" i="19" s="1"/>
  <c r="AD958" i="19"/>
  <c r="AC958" i="19"/>
  <c r="AE958" i="19" s="1"/>
  <c r="AD957" i="19"/>
  <c r="AC957" i="19"/>
  <c r="AE957" i="19" s="1"/>
  <c r="AD956" i="19"/>
  <c r="AC956" i="19"/>
  <c r="AE956" i="19" s="1"/>
  <c r="AD955" i="19"/>
  <c r="AC955" i="19"/>
  <c r="AE955" i="19" s="1"/>
  <c r="AD954" i="19"/>
  <c r="AC954" i="19"/>
  <c r="AE954" i="19" s="1"/>
  <c r="AD953" i="19"/>
  <c r="AC953" i="19"/>
  <c r="AE953" i="19" s="1"/>
  <c r="AD952" i="19"/>
  <c r="AC952" i="19"/>
  <c r="AE952" i="19" s="1"/>
  <c r="AD951" i="19"/>
  <c r="AC951" i="19"/>
  <c r="AE951" i="19" s="1"/>
  <c r="AD950" i="19"/>
  <c r="AC950" i="19"/>
  <c r="AE950" i="19" s="1"/>
  <c r="AD949" i="19"/>
  <c r="AC949" i="19"/>
  <c r="AE949" i="19" s="1"/>
  <c r="AD948" i="19"/>
  <c r="AC948" i="19"/>
  <c r="AE948" i="19" s="1"/>
  <c r="AD947" i="19"/>
  <c r="AC947" i="19"/>
  <c r="AE947" i="19" s="1"/>
  <c r="AD946" i="19"/>
  <c r="AC946" i="19"/>
  <c r="AE946" i="19" s="1"/>
  <c r="AD945" i="19"/>
  <c r="AC945" i="19"/>
  <c r="AE945" i="19" s="1"/>
  <c r="AD944" i="19"/>
  <c r="AC944" i="19"/>
  <c r="AE944" i="19" s="1"/>
  <c r="AD943" i="19"/>
  <c r="AC943" i="19"/>
  <c r="AE943" i="19" s="1"/>
  <c r="AD942" i="19"/>
  <c r="AC942" i="19"/>
  <c r="AE942" i="19" s="1"/>
  <c r="AD941" i="19"/>
  <c r="AC941" i="19"/>
  <c r="AE941" i="19" s="1"/>
  <c r="AD940" i="19"/>
  <c r="AC940" i="19"/>
  <c r="AE940" i="19" s="1"/>
  <c r="AD939" i="19"/>
  <c r="AC939" i="19"/>
  <c r="AE939" i="19" s="1"/>
  <c r="AD938" i="19"/>
  <c r="AC938" i="19"/>
  <c r="AE938" i="19" s="1"/>
  <c r="AD937" i="19"/>
  <c r="AC937" i="19"/>
  <c r="AE937" i="19" s="1"/>
  <c r="AD936" i="19"/>
  <c r="AC936" i="19"/>
  <c r="AE936" i="19" s="1"/>
  <c r="AD935" i="19"/>
  <c r="AC935" i="19"/>
  <c r="AE935" i="19" s="1"/>
  <c r="AD934" i="19"/>
  <c r="AC934" i="19"/>
  <c r="AE934" i="19" s="1"/>
  <c r="AD933" i="19"/>
  <c r="AC933" i="19"/>
  <c r="AE933" i="19" s="1"/>
  <c r="AD932" i="19"/>
  <c r="AC932" i="19"/>
  <c r="AE932" i="19" s="1"/>
  <c r="AD931" i="19"/>
  <c r="AC931" i="19"/>
  <c r="AE931" i="19" s="1"/>
  <c r="AD930" i="19"/>
  <c r="AC930" i="19"/>
  <c r="AE930" i="19" s="1"/>
  <c r="AD929" i="19"/>
  <c r="AC929" i="19"/>
  <c r="AE929" i="19" s="1"/>
  <c r="AD928" i="19"/>
  <c r="AC928" i="19"/>
  <c r="AE928" i="19" s="1"/>
  <c r="AD927" i="19"/>
  <c r="AC927" i="19"/>
  <c r="AE927" i="19" s="1"/>
  <c r="AD926" i="19"/>
  <c r="AC926" i="19"/>
  <c r="AE926" i="19" s="1"/>
  <c r="AD925" i="19"/>
  <c r="AC925" i="19"/>
  <c r="AE925" i="19" s="1"/>
  <c r="AD924" i="19"/>
  <c r="AC924" i="19"/>
  <c r="AE924" i="19" s="1"/>
  <c r="AD923" i="19"/>
  <c r="AC923" i="19"/>
  <c r="AE923" i="19" s="1"/>
  <c r="AD922" i="19"/>
  <c r="AC922" i="19"/>
  <c r="AE922" i="19" s="1"/>
  <c r="AD921" i="19"/>
  <c r="AC921" i="19"/>
  <c r="AE921" i="19" s="1"/>
  <c r="AD920" i="19"/>
  <c r="AC920" i="19"/>
  <c r="AE920" i="19" s="1"/>
  <c r="AD919" i="19"/>
  <c r="AC919" i="19"/>
  <c r="AE919" i="19" s="1"/>
  <c r="AD918" i="19"/>
  <c r="AC918" i="19"/>
  <c r="AE918" i="19" s="1"/>
  <c r="AD917" i="19"/>
  <c r="AC917" i="19"/>
  <c r="AE917" i="19" s="1"/>
  <c r="AD916" i="19"/>
  <c r="AC916" i="19"/>
  <c r="AE916" i="19" s="1"/>
  <c r="AD915" i="19"/>
  <c r="AC915" i="19"/>
  <c r="AE915" i="19" s="1"/>
  <c r="AD914" i="19"/>
  <c r="AC914" i="19"/>
  <c r="AE914" i="19" s="1"/>
  <c r="AD913" i="19"/>
  <c r="AC913" i="19"/>
  <c r="AE913" i="19" s="1"/>
  <c r="AD912" i="19"/>
  <c r="AC912" i="19"/>
  <c r="AE912" i="19" s="1"/>
  <c r="AD911" i="19"/>
  <c r="AC911" i="19"/>
  <c r="AE911" i="19" s="1"/>
  <c r="AD910" i="19"/>
  <c r="AC910" i="19"/>
  <c r="AE910" i="19" s="1"/>
  <c r="AD909" i="19"/>
  <c r="AC909" i="19"/>
  <c r="AE909" i="19" s="1"/>
  <c r="AD908" i="19"/>
  <c r="AC908" i="19"/>
  <c r="AE908" i="19" s="1"/>
  <c r="AD907" i="19"/>
  <c r="AC907" i="19"/>
  <c r="AE907" i="19" s="1"/>
  <c r="AD906" i="19"/>
  <c r="AC906" i="19"/>
  <c r="AE906" i="19" s="1"/>
  <c r="AD905" i="19"/>
  <c r="AC905" i="19"/>
  <c r="AE905" i="19" s="1"/>
  <c r="AD904" i="19"/>
  <c r="AC904" i="19"/>
  <c r="AE904" i="19" s="1"/>
  <c r="AD903" i="19"/>
  <c r="AC903" i="19"/>
  <c r="AE903" i="19" s="1"/>
  <c r="AD902" i="19"/>
  <c r="AC902" i="19"/>
  <c r="AE902" i="19" s="1"/>
  <c r="AD901" i="19"/>
  <c r="AC901" i="19"/>
  <c r="AE901" i="19" s="1"/>
  <c r="AD900" i="19"/>
  <c r="AC900" i="19"/>
  <c r="AE900" i="19" s="1"/>
  <c r="AD899" i="19"/>
  <c r="AC899" i="19"/>
  <c r="AE899" i="19" s="1"/>
  <c r="AD898" i="19"/>
  <c r="AC898" i="19"/>
  <c r="AE898" i="19" s="1"/>
  <c r="AD897" i="19"/>
  <c r="AC897" i="19"/>
  <c r="AE897" i="19" s="1"/>
  <c r="AD896" i="19"/>
  <c r="AC896" i="19"/>
  <c r="AE896" i="19" s="1"/>
  <c r="AD895" i="19"/>
  <c r="AC895" i="19"/>
  <c r="AE895" i="19" s="1"/>
  <c r="AD894" i="19"/>
  <c r="AC894" i="19"/>
  <c r="AE894" i="19" s="1"/>
  <c r="AD893" i="19"/>
  <c r="AC893" i="19"/>
  <c r="AE893" i="19" s="1"/>
  <c r="AD892" i="19"/>
  <c r="AC892" i="19"/>
  <c r="AE892" i="19" s="1"/>
  <c r="AD891" i="19"/>
  <c r="AC891" i="19"/>
  <c r="AE891" i="19" s="1"/>
  <c r="AD890" i="19"/>
  <c r="AC890" i="19"/>
  <c r="AE890" i="19" s="1"/>
  <c r="AD889" i="19"/>
  <c r="AC889" i="19"/>
  <c r="AE889" i="19" s="1"/>
  <c r="AD888" i="19"/>
  <c r="AC888" i="19"/>
  <c r="AE888" i="19" s="1"/>
  <c r="AD887" i="19"/>
  <c r="AC887" i="19"/>
  <c r="AE887" i="19" s="1"/>
  <c r="AD886" i="19"/>
  <c r="AC886" i="19"/>
  <c r="AE886" i="19" s="1"/>
  <c r="AD885" i="19"/>
  <c r="AC885" i="19"/>
  <c r="AE885" i="19" s="1"/>
  <c r="AD884" i="19"/>
  <c r="AC884" i="19"/>
  <c r="AE884" i="19" s="1"/>
  <c r="AD883" i="19"/>
  <c r="AC883" i="19"/>
  <c r="AE883" i="19" s="1"/>
  <c r="AD882" i="19"/>
  <c r="AC882" i="19"/>
  <c r="AE882" i="19" s="1"/>
  <c r="AD881" i="19"/>
  <c r="AC881" i="19"/>
  <c r="AE881" i="19" s="1"/>
  <c r="AD880" i="19"/>
  <c r="AC880" i="19"/>
  <c r="AE880" i="19" s="1"/>
  <c r="AD879" i="19"/>
  <c r="AC879" i="19"/>
  <c r="AE879" i="19" s="1"/>
  <c r="AD878" i="19"/>
  <c r="AC878" i="19"/>
  <c r="AE878" i="19" s="1"/>
  <c r="AD877" i="19"/>
  <c r="AC877" i="19"/>
  <c r="AE877" i="19" s="1"/>
  <c r="AD876" i="19"/>
  <c r="AC876" i="19"/>
  <c r="AE876" i="19" s="1"/>
  <c r="AD875" i="19"/>
  <c r="AC875" i="19"/>
  <c r="AE875" i="19" s="1"/>
  <c r="AD874" i="19"/>
  <c r="AC874" i="19"/>
  <c r="AE874" i="19" s="1"/>
  <c r="AD873" i="19"/>
  <c r="AC873" i="19"/>
  <c r="AE873" i="19" s="1"/>
  <c r="AD872" i="19"/>
  <c r="AC872" i="19"/>
  <c r="AE872" i="19" s="1"/>
  <c r="AD871" i="19"/>
  <c r="AC871" i="19"/>
  <c r="AE871" i="19" s="1"/>
  <c r="AD870" i="19"/>
  <c r="AC870" i="19"/>
  <c r="AE870" i="19" s="1"/>
  <c r="AD869" i="19"/>
  <c r="AC869" i="19"/>
  <c r="AE869" i="19" s="1"/>
  <c r="AD868" i="19"/>
  <c r="AC868" i="19"/>
  <c r="AE868" i="19" s="1"/>
  <c r="AD867" i="19"/>
  <c r="AC867" i="19"/>
  <c r="AE867" i="19" s="1"/>
  <c r="AD866" i="19"/>
  <c r="AC866" i="19"/>
  <c r="AE866" i="19" s="1"/>
  <c r="AD865" i="19"/>
  <c r="AC865" i="19"/>
  <c r="AE865" i="19" s="1"/>
  <c r="AD864" i="19"/>
  <c r="AC864" i="19"/>
  <c r="AE864" i="19" s="1"/>
  <c r="AD863" i="19"/>
  <c r="AC863" i="19"/>
  <c r="AE863" i="19" s="1"/>
  <c r="AD862" i="19"/>
  <c r="AC862" i="19"/>
  <c r="AE862" i="19" s="1"/>
  <c r="AD861" i="19"/>
  <c r="AC861" i="19"/>
  <c r="AE861" i="19" s="1"/>
  <c r="AD860" i="19"/>
  <c r="AC860" i="19"/>
  <c r="AE860" i="19" s="1"/>
  <c r="AD859" i="19"/>
  <c r="AC859" i="19"/>
  <c r="AE859" i="19" s="1"/>
  <c r="AD858" i="19"/>
  <c r="AC858" i="19"/>
  <c r="AE858" i="19" s="1"/>
  <c r="AD857" i="19"/>
  <c r="AC857" i="19"/>
  <c r="AE857" i="19" s="1"/>
  <c r="AD856" i="19"/>
  <c r="AC856" i="19"/>
  <c r="AE856" i="19" s="1"/>
  <c r="AD855" i="19"/>
  <c r="AC855" i="19"/>
  <c r="AE855" i="19" s="1"/>
  <c r="AD854" i="19"/>
  <c r="AC854" i="19"/>
  <c r="AE854" i="19" s="1"/>
  <c r="AD853" i="19"/>
  <c r="AC853" i="19"/>
  <c r="AE853" i="19" s="1"/>
  <c r="AD852" i="19"/>
  <c r="AC852" i="19"/>
  <c r="AE852" i="19" s="1"/>
  <c r="AD851" i="19"/>
  <c r="AC851" i="19"/>
  <c r="AE851" i="19" s="1"/>
  <c r="AD850" i="19"/>
  <c r="AC850" i="19"/>
  <c r="AE850" i="19" s="1"/>
  <c r="AD849" i="19"/>
  <c r="AC849" i="19"/>
  <c r="AE849" i="19" s="1"/>
  <c r="AD848" i="19"/>
  <c r="AC848" i="19"/>
  <c r="AE848" i="19" s="1"/>
  <c r="AD847" i="19"/>
  <c r="AC847" i="19"/>
  <c r="AE847" i="19" s="1"/>
  <c r="AD846" i="19"/>
  <c r="AC846" i="19"/>
  <c r="AE846" i="19" s="1"/>
  <c r="AD845" i="19"/>
  <c r="AC845" i="19"/>
  <c r="AE845" i="19" s="1"/>
  <c r="AD844" i="19"/>
  <c r="AC844" i="19"/>
  <c r="AE844" i="19" s="1"/>
  <c r="AD843" i="19"/>
  <c r="AC843" i="19"/>
  <c r="AE843" i="19" s="1"/>
  <c r="AD842" i="19"/>
  <c r="AC842" i="19"/>
  <c r="AE842" i="19" s="1"/>
  <c r="AD841" i="19"/>
  <c r="AC841" i="19"/>
  <c r="AE841" i="19" s="1"/>
  <c r="AD840" i="19"/>
  <c r="AC840" i="19"/>
  <c r="AE840" i="19" s="1"/>
  <c r="AD839" i="19"/>
  <c r="AC839" i="19"/>
  <c r="AE839" i="19" s="1"/>
  <c r="AD838" i="19"/>
  <c r="AC838" i="19"/>
  <c r="AE838" i="19" s="1"/>
  <c r="AD837" i="19"/>
  <c r="AC837" i="19"/>
  <c r="AE837" i="19" s="1"/>
  <c r="AD836" i="19"/>
  <c r="AC836" i="19"/>
  <c r="AE836" i="19" s="1"/>
  <c r="AD835" i="19"/>
  <c r="AC835" i="19"/>
  <c r="AE835" i="19" s="1"/>
  <c r="AD834" i="19"/>
  <c r="AC834" i="19"/>
  <c r="AE834" i="19" s="1"/>
  <c r="AD833" i="19"/>
  <c r="AC833" i="19"/>
  <c r="AE833" i="19" s="1"/>
  <c r="AD832" i="19"/>
  <c r="AC832" i="19"/>
  <c r="AE832" i="19" s="1"/>
  <c r="AD831" i="19"/>
  <c r="AC831" i="19"/>
  <c r="AE831" i="19" s="1"/>
  <c r="AD830" i="19"/>
  <c r="AC830" i="19"/>
  <c r="AE830" i="19" s="1"/>
  <c r="AD829" i="19"/>
  <c r="AC829" i="19"/>
  <c r="AE829" i="19" s="1"/>
  <c r="AD828" i="19"/>
  <c r="AC828" i="19"/>
  <c r="AE828" i="19" s="1"/>
  <c r="AD827" i="19"/>
  <c r="AC827" i="19"/>
  <c r="AE827" i="19" s="1"/>
  <c r="AD826" i="19"/>
  <c r="AC826" i="19"/>
  <c r="AE826" i="19" s="1"/>
  <c r="AD825" i="19"/>
  <c r="AC825" i="19"/>
  <c r="AE825" i="19" s="1"/>
  <c r="AD824" i="19"/>
  <c r="AC824" i="19"/>
  <c r="AE824" i="19" s="1"/>
  <c r="AD823" i="19"/>
  <c r="AC823" i="19"/>
  <c r="AE823" i="19" s="1"/>
  <c r="AD822" i="19"/>
  <c r="AC822" i="19"/>
  <c r="AE822" i="19" s="1"/>
  <c r="AD821" i="19"/>
  <c r="AC821" i="19"/>
  <c r="AE821" i="19" s="1"/>
  <c r="AD820" i="19"/>
  <c r="AC820" i="19"/>
  <c r="AE820" i="19" s="1"/>
  <c r="AD819" i="19"/>
  <c r="AC819" i="19"/>
  <c r="AE819" i="19" s="1"/>
  <c r="AD818" i="19"/>
  <c r="AC818" i="19"/>
  <c r="AE818" i="19" s="1"/>
  <c r="AD817" i="19"/>
  <c r="AC817" i="19"/>
  <c r="AE817" i="19" s="1"/>
  <c r="AD816" i="19"/>
  <c r="AC816" i="19"/>
  <c r="AE816" i="19" s="1"/>
  <c r="AD815" i="19"/>
  <c r="AC815" i="19"/>
  <c r="AE815" i="19" s="1"/>
  <c r="AD814" i="19"/>
  <c r="AC814" i="19"/>
  <c r="AE814" i="19" s="1"/>
  <c r="AD813" i="19"/>
  <c r="AC813" i="19"/>
  <c r="AE813" i="19" s="1"/>
  <c r="AD812" i="19"/>
  <c r="AC812" i="19"/>
  <c r="AE812" i="19" s="1"/>
  <c r="AD811" i="19"/>
  <c r="AC811" i="19"/>
  <c r="AE811" i="19" s="1"/>
  <c r="AD810" i="19"/>
  <c r="AC810" i="19"/>
  <c r="AE810" i="19" s="1"/>
  <c r="AD809" i="19"/>
  <c r="AC809" i="19"/>
  <c r="AE809" i="19" s="1"/>
  <c r="AD808" i="19"/>
  <c r="AC808" i="19"/>
  <c r="AE808" i="19" s="1"/>
  <c r="AD807" i="19"/>
  <c r="AC807" i="19"/>
  <c r="AE807" i="19" s="1"/>
  <c r="AD806" i="19"/>
  <c r="AC806" i="19"/>
  <c r="AE806" i="19" s="1"/>
  <c r="AD805" i="19"/>
  <c r="AC805" i="19"/>
  <c r="AE805" i="19" s="1"/>
  <c r="AD804" i="19"/>
  <c r="AC804" i="19"/>
  <c r="AE804" i="19" s="1"/>
  <c r="AD803" i="19"/>
  <c r="AC803" i="19"/>
  <c r="AE803" i="19" s="1"/>
  <c r="AD802" i="19"/>
  <c r="AC802" i="19"/>
  <c r="AE802" i="19" s="1"/>
  <c r="AD801" i="19"/>
  <c r="AC801" i="19"/>
  <c r="AE801" i="19" s="1"/>
  <c r="AD800" i="19"/>
  <c r="AC800" i="19"/>
  <c r="AE800" i="19" s="1"/>
  <c r="AD799" i="19"/>
  <c r="AC799" i="19"/>
  <c r="AE799" i="19" s="1"/>
  <c r="AD798" i="19"/>
  <c r="AC798" i="19"/>
  <c r="AE798" i="19" s="1"/>
  <c r="AD797" i="19"/>
  <c r="AC797" i="19"/>
  <c r="AE797" i="19" s="1"/>
  <c r="AD796" i="19"/>
  <c r="AC796" i="19"/>
  <c r="AE796" i="19" s="1"/>
  <c r="AD795" i="19"/>
  <c r="AC795" i="19"/>
  <c r="AE795" i="19" s="1"/>
  <c r="AD794" i="19"/>
  <c r="AC794" i="19"/>
  <c r="AE794" i="19" s="1"/>
  <c r="AD793" i="19"/>
  <c r="AC793" i="19"/>
  <c r="AE793" i="19" s="1"/>
  <c r="AD792" i="19"/>
  <c r="AC792" i="19"/>
  <c r="AE792" i="19" s="1"/>
  <c r="AD791" i="19"/>
  <c r="AC791" i="19"/>
  <c r="AE791" i="19" s="1"/>
  <c r="AD790" i="19"/>
  <c r="AC790" i="19"/>
  <c r="AE790" i="19" s="1"/>
  <c r="AD789" i="19"/>
  <c r="AC789" i="19"/>
  <c r="AE789" i="19" s="1"/>
  <c r="AD788" i="19"/>
  <c r="AC788" i="19"/>
  <c r="AE788" i="19" s="1"/>
  <c r="AD787" i="19"/>
  <c r="AC787" i="19"/>
  <c r="AE787" i="19" s="1"/>
  <c r="AD786" i="19"/>
  <c r="AC786" i="19"/>
  <c r="AE786" i="19" s="1"/>
  <c r="AD785" i="19"/>
  <c r="AC785" i="19"/>
  <c r="AE785" i="19" s="1"/>
  <c r="AD784" i="19"/>
  <c r="AC784" i="19"/>
  <c r="AE784" i="19" s="1"/>
  <c r="AD783" i="19"/>
  <c r="AC783" i="19"/>
  <c r="AE783" i="19" s="1"/>
  <c r="AD782" i="19"/>
  <c r="AC782" i="19"/>
  <c r="AE782" i="19" s="1"/>
  <c r="AD781" i="19"/>
  <c r="AC781" i="19"/>
  <c r="AE781" i="19" s="1"/>
  <c r="AD780" i="19"/>
  <c r="AC780" i="19"/>
  <c r="AE780" i="19" s="1"/>
  <c r="AD779" i="19"/>
  <c r="AC779" i="19"/>
  <c r="AE779" i="19" s="1"/>
  <c r="AD778" i="19"/>
  <c r="AC778" i="19"/>
  <c r="AE778" i="19" s="1"/>
  <c r="AD777" i="19"/>
  <c r="AC777" i="19"/>
  <c r="AE777" i="19" s="1"/>
  <c r="AD776" i="19"/>
  <c r="AC776" i="19"/>
  <c r="AE776" i="19" s="1"/>
  <c r="AD775" i="19"/>
  <c r="AC775" i="19"/>
  <c r="AE775" i="19" s="1"/>
  <c r="AD774" i="19"/>
  <c r="AC774" i="19"/>
  <c r="AE774" i="19" s="1"/>
  <c r="AD773" i="19"/>
  <c r="AC773" i="19"/>
  <c r="AE773" i="19" s="1"/>
  <c r="AD772" i="19"/>
  <c r="AC772" i="19"/>
  <c r="AE772" i="19" s="1"/>
  <c r="AD771" i="19"/>
  <c r="AC771" i="19"/>
  <c r="AE771" i="19" s="1"/>
  <c r="AD770" i="19"/>
  <c r="AC770" i="19"/>
  <c r="AE770" i="19" s="1"/>
  <c r="AD769" i="19"/>
  <c r="AC769" i="19"/>
  <c r="AE769" i="19" s="1"/>
  <c r="AD768" i="19"/>
  <c r="AC768" i="19"/>
  <c r="AE768" i="19" s="1"/>
  <c r="AD767" i="19"/>
  <c r="AC767" i="19"/>
  <c r="AE767" i="19" s="1"/>
  <c r="AD766" i="19"/>
  <c r="AC766" i="19"/>
  <c r="AE766" i="19" s="1"/>
  <c r="AD765" i="19"/>
  <c r="AC765" i="19"/>
  <c r="AE765" i="19" s="1"/>
  <c r="AD764" i="19"/>
  <c r="AC764" i="19"/>
  <c r="AE764" i="19" s="1"/>
  <c r="AD763" i="19"/>
  <c r="AC763" i="19"/>
  <c r="AE763" i="19" s="1"/>
  <c r="AD762" i="19"/>
  <c r="AC762" i="19"/>
  <c r="AE762" i="19" s="1"/>
  <c r="AD761" i="19"/>
  <c r="AC761" i="19"/>
  <c r="AE761" i="19" s="1"/>
  <c r="AD760" i="19"/>
  <c r="AC760" i="19"/>
  <c r="AE760" i="19" s="1"/>
  <c r="AD759" i="19"/>
  <c r="AC759" i="19"/>
  <c r="AE759" i="19" s="1"/>
  <c r="AD758" i="19"/>
  <c r="AC758" i="19"/>
  <c r="AE758" i="19" s="1"/>
  <c r="AD757" i="19"/>
  <c r="AC757" i="19"/>
  <c r="AE757" i="19" s="1"/>
  <c r="AD756" i="19"/>
  <c r="AC756" i="19"/>
  <c r="AE756" i="19" s="1"/>
  <c r="AD755" i="19"/>
  <c r="AC755" i="19"/>
  <c r="AE755" i="19" s="1"/>
  <c r="AD754" i="19"/>
  <c r="AC754" i="19"/>
  <c r="AE754" i="19" s="1"/>
  <c r="AD753" i="19"/>
  <c r="AC753" i="19"/>
  <c r="AE753" i="19" s="1"/>
  <c r="AD752" i="19"/>
  <c r="AC752" i="19"/>
  <c r="AE752" i="19" s="1"/>
  <c r="AD751" i="19"/>
  <c r="AC751" i="19"/>
  <c r="AE751" i="19" s="1"/>
  <c r="AD750" i="19"/>
  <c r="AC750" i="19"/>
  <c r="AE750" i="19" s="1"/>
  <c r="AD749" i="19"/>
  <c r="AC749" i="19"/>
  <c r="AE749" i="19" s="1"/>
  <c r="AD748" i="19"/>
  <c r="AC748" i="19"/>
  <c r="AE748" i="19" s="1"/>
  <c r="AD747" i="19"/>
  <c r="AC747" i="19"/>
  <c r="AE747" i="19" s="1"/>
  <c r="AD746" i="19"/>
  <c r="AC746" i="19"/>
  <c r="AE746" i="19" s="1"/>
  <c r="AD745" i="19"/>
  <c r="AC745" i="19"/>
  <c r="AE745" i="19" s="1"/>
  <c r="AD744" i="19"/>
  <c r="AC744" i="19"/>
  <c r="AE744" i="19" s="1"/>
  <c r="AD743" i="19"/>
  <c r="AC743" i="19"/>
  <c r="AE743" i="19" s="1"/>
  <c r="AD742" i="19"/>
  <c r="AC742" i="19"/>
  <c r="AE742" i="19" s="1"/>
  <c r="AD741" i="19"/>
  <c r="AC741" i="19"/>
  <c r="AE741" i="19" s="1"/>
  <c r="AD740" i="19"/>
  <c r="AC740" i="19"/>
  <c r="AE740" i="19" s="1"/>
  <c r="AD739" i="19"/>
  <c r="AC739" i="19"/>
  <c r="AE739" i="19" s="1"/>
  <c r="AD738" i="19"/>
  <c r="AC738" i="19"/>
  <c r="AE738" i="19" s="1"/>
  <c r="AD737" i="19"/>
  <c r="AC737" i="19"/>
  <c r="AE737" i="19" s="1"/>
  <c r="AD736" i="19"/>
  <c r="AC736" i="19"/>
  <c r="AE736" i="19" s="1"/>
  <c r="AD735" i="19"/>
  <c r="AC735" i="19"/>
  <c r="AE735" i="19" s="1"/>
  <c r="AD734" i="19"/>
  <c r="AC734" i="19"/>
  <c r="AE734" i="19" s="1"/>
  <c r="AD733" i="19"/>
  <c r="AC733" i="19"/>
  <c r="AE733" i="19" s="1"/>
  <c r="AD732" i="19"/>
  <c r="AC732" i="19"/>
  <c r="AE732" i="19" s="1"/>
  <c r="AD731" i="19"/>
  <c r="AC731" i="19"/>
  <c r="AE731" i="19" s="1"/>
  <c r="AD730" i="19"/>
  <c r="AC730" i="19"/>
  <c r="AE730" i="19" s="1"/>
  <c r="AD729" i="19"/>
  <c r="AC729" i="19"/>
  <c r="AE729" i="19" s="1"/>
  <c r="AD728" i="19"/>
  <c r="AC728" i="19"/>
  <c r="AE728" i="19" s="1"/>
  <c r="AD727" i="19"/>
  <c r="AC727" i="19"/>
  <c r="AE727" i="19" s="1"/>
  <c r="AD726" i="19"/>
  <c r="AC726" i="19"/>
  <c r="AE726" i="19" s="1"/>
  <c r="AD725" i="19"/>
  <c r="AC725" i="19"/>
  <c r="AE725" i="19" s="1"/>
  <c r="AD724" i="19"/>
  <c r="AC724" i="19"/>
  <c r="AE724" i="19" s="1"/>
  <c r="AD723" i="19"/>
  <c r="AC723" i="19"/>
  <c r="AE723" i="19" s="1"/>
  <c r="AD722" i="19"/>
  <c r="AC722" i="19"/>
  <c r="AE722" i="19" s="1"/>
  <c r="AD721" i="19"/>
  <c r="AC721" i="19"/>
  <c r="AE721" i="19" s="1"/>
  <c r="AD720" i="19"/>
  <c r="AC720" i="19"/>
  <c r="AE720" i="19" s="1"/>
  <c r="AD719" i="19"/>
  <c r="AC719" i="19"/>
  <c r="AE719" i="19" s="1"/>
  <c r="AD718" i="19"/>
  <c r="AC718" i="19"/>
  <c r="AE718" i="19" s="1"/>
  <c r="AD717" i="19"/>
  <c r="AC717" i="19"/>
  <c r="AE717" i="19" s="1"/>
  <c r="AD716" i="19"/>
  <c r="AC716" i="19"/>
  <c r="AE716" i="19" s="1"/>
  <c r="AD715" i="19"/>
  <c r="AC715" i="19"/>
  <c r="AE715" i="19" s="1"/>
  <c r="AD714" i="19"/>
  <c r="AC714" i="19"/>
  <c r="AE714" i="19" s="1"/>
  <c r="AD713" i="19"/>
  <c r="AC713" i="19"/>
  <c r="AE713" i="19" s="1"/>
  <c r="AD712" i="19"/>
  <c r="AC712" i="19"/>
  <c r="AE712" i="19" s="1"/>
  <c r="AD711" i="19"/>
  <c r="AC711" i="19"/>
  <c r="AE711" i="19" s="1"/>
  <c r="AD710" i="19"/>
  <c r="AC710" i="19"/>
  <c r="AE710" i="19" s="1"/>
  <c r="AD709" i="19"/>
  <c r="AC709" i="19"/>
  <c r="AE709" i="19" s="1"/>
  <c r="AD708" i="19"/>
  <c r="AC708" i="19"/>
  <c r="AE708" i="19" s="1"/>
  <c r="AD707" i="19"/>
  <c r="AC707" i="19"/>
  <c r="AE707" i="19" s="1"/>
  <c r="AD706" i="19"/>
  <c r="AC706" i="19"/>
  <c r="AE706" i="19" s="1"/>
  <c r="AD705" i="19"/>
  <c r="AC705" i="19"/>
  <c r="AE705" i="19" s="1"/>
  <c r="AD704" i="19"/>
  <c r="AC704" i="19"/>
  <c r="AE704" i="19" s="1"/>
  <c r="AD703" i="19"/>
  <c r="AC703" i="19"/>
  <c r="AE703" i="19" s="1"/>
  <c r="AD702" i="19"/>
  <c r="AC702" i="19"/>
  <c r="AE702" i="19" s="1"/>
  <c r="AD701" i="19"/>
  <c r="AC701" i="19"/>
  <c r="AE701" i="19" s="1"/>
  <c r="AD700" i="19"/>
  <c r="AC700" i="19"/>
  <c r="AE700" i="19" s="1"/>
  <c r="AD699" i="19"/>
  <c r="AC699" i="19"/>
  <c r="AE699" i="19" s="1"/>
  <c r="AD698" i="19"/>
  <c r="AC698" i="19"/>
  <c r="AE698" i="19" s="1"/>
  <c r="AD697" i="19"/>
  <c r="AC697" i="19"/>
  <c r="AE697" i="19" s="1"/>
  <c r="AD696" i="19"/>
  <c r="AC696" i="19"/>
  <c r="AE696" i="19" s="1"/>
  <c r="AD695" i="19"/>
  <c r="AC695" i="19"/>
  <c r="AE695" i="19" s="1"/>
  <c r="AD694" i="19"/>
  <c r="AC694" i="19"/>
  <c r="AE694" i="19" s="1"/>
  <c r="AD693" i="19"/>
  <c r="AC693" i="19"/>
  <c r="AE693" i="19" s="1"/>
  <c r="AD692" i="19"/>
  <c r="AC692" i="19"/>
  <c r="AE692" i="19" s="1"/>
  <c r="AD691" i="19"/>
  <c r="AC691" i="19"/>
  <c r="AE691" i="19" s="1"/>
  <c r="AD690" i="19"/>
  <c r="AC690" i="19"/>
  <c r="AE690" i="19" s="1"/>
  <c r="AD689" i="19"/>
  <c r="AC689" i="19"/>
  <c r="AE689" i="19" s="1"/>
  <c r="AD688" i="19"/>
  <c r="AC688" i="19"/>
  <c r="AE688" i="19" s="1"/>
  <c r="AD687" i="19"/>
  <c r="AC687" i="19"/>
  <c r="AE687" i="19" s="1"/>
  <c r="AD686" i="19"/>
  <c r="AC686" i="19"/>
  <c r="AE686" i="19" s="1"/>
  <c r="AD685" i="19"/>
  <c r="AC685" i="19"/>
  <c r="AE685" i="19" s="1"/>
  <c r="AD684" i="19"/>
  <c r="AC684" i="19"/>
  <c r="AE684" i="19" s="1"/>
  <c r="AD683" i="19"/>
  <c r="AC683" i="19"/>
  <c r="AE683" i="19" s="1"/>
  <c r="AD682" i="19"/>
  <c r="AC682" i="19"/>
  <c r="AE682" i="19" s="1"/>
  <c r="AD681" i="19"/>
  <c r="AC681" i="19"/>
  <c r="AE681" i="19" s="1"/>
  <c r="AD680" i="19"/>
  <c r="AC680" i="19"/>
  <c r="AE680" i="19" s="1"/>
  <c r="AD679" i="19"/>
  <c r="AC679" i="19"/>
  <c r="AE679" i="19" s="1"/>
  <c r="AD678" i="19"/>
  <c r="AC678" i="19"/>
  <c r="AE678" i="19" s="1"/>
  <c r="AD677" i="19"/>
  <c r="AC677" i="19"/>
  <c r="AE677" i="19" s="1"/>
  <c r="AD676" i="19"/>
  <c r="AC676" i="19"/>
  <c r="AE676" i="19" s="1"/>
  <c r="AD675" i="19"/>
  <c r="AC675" i="19"/>
  <c r="AE675" i="19" s="1"/>
  <c r="AD674" i="19"/>
  <c r="AC674" i="19"/>
  <c r="AE674" i="19" s="1"/>
  <c r="AD673" i="19"/>
  <c r="AC673" i="19"/>
  <c r="AE673" i="19" s="1"/>
  <c r="AD672" i="19"/>
  <c r="AC672" i="19"/>
  <c r="AE672" i="19" s="1"/>
  <c r="AD671" i="19"/>
  <c r="AC671" i="19"/>
  <c r="AE671" i="19" s="1"/>
  <c r="AD670" i="19"/>
  <c r="AC670" i="19"/>
  <c r="AE670" i="19" s="1"/>
  <c r="AD669" i="19"/>
  <c r="AC669" i="19"/>
  <c r="AE669" i="19" s="1"/>
  <c r="AD668" i="19"/>
  <c r="AC668" i="19"/>
  <c r="AE668" i="19" s="1"/>
  <c r="AD667" i="19"/>
  <c r="AC667" i="19"/>
  <c r="AE667" i="19" s="1"/>
  <c r="AD666" i="19"/>
  <c r="AC666" i="19"/>
  <c r="AE666" i="19" s="1"/>
  <c r="AD665" i="19"/>
  <c r="AC665" i="19"/>
  <c r="AE665" i="19" s="1"/>
  <c r="AD664" i="19"/>
  <c r="AC664" i="19"/>
  <c r="AE664" i="19" s="1"/>
  <c r="AD663" i="19"/>
  <c r="AC663" i="19"/>
  <c r="AE663" i="19" s="1"/>
  <c r="AD662" i="19"/>
  <c r="AC662" i="19"/>
  <c r="AE662" i="19" s="1"/>
  <c r="AD661" i="19"/>
  <c r="AC661" i="19"/>
  <c r="AE661" i="19" s="1"/>
  <c r="AD660" i="19"/>
  <c r="AC660" i="19"/>
  <c r="AE660" i="19" s="1"/>
  <c r="AD659" i="19"/>
  <c r="AC659" i="19"/>
  <c r="AE659" i="19" s="1"/>
  <c r="AD658" i="19"/>
  <c r="AC658" i="19"/>
  <c r="AE658" i="19" s="1"/>
  <c r="AD657" i="19"/>
  <c r="AC657" i="19"/>
  <c r="AE657" i="19" s="1"/>
  <c r="AD656" i="19"/>
  <c r="AC656" i="19"/>
  <c r="AE656" i="19" s="1"/>
  <c r="AD655" i="19"/>
  <c r="AC655" i="19"/>
  <c r="AE655" i="19" s="1"/>
  <c r="AD654" i="19"/>
  <c r="AC654" i="19"/>
  <c r="AE654" i="19" s="1"/>
  <c r="AD653" i="19"/>
  <c r="AC653" i="19"/>
  <c r="AE653" i="19" s="1"/>
  <c r="AD652" i="19"/>
  <c r="AC652" i="19"/>
  <c r="AE652" i="19" s="1"/>
  <c r="AD651" i="19"/>
  <c r="AC651" i="19"/>
  <c r="AE651" i="19" s="1"/>
  <c r="AD650" i="19"/>
  <c r="AC650" i="19"/>
  <c r="AE650" i="19" s="1"/>
  <c r="AD649" i="19"/>
  <c r="AC649" i="19"/>
  <c r="AE649" i="19" s="1"/>
  <c r="AD648" i="19"/>
  <c r="AC648" i="19"/>
  <c r="AE648" i="19" s="1"/>
  <c r="AD647" i="19"/>
  <c r="AC647" i="19"/>
  <c r="AE647" i="19" s="1"/>
  <c r="AD646" i="19"/>
  <c r="AC646" i="19"/>
  <c r="AE646" i="19" s="1"/>
  <c r="AD645" i="19"/>
  <c r="AC645" i="19"/>
  <c r="AE645" i="19" s="1"/>
  <c r="AD644" i="19"/>
  <c r="AC644" i="19"/>
  <c r="AE644" i="19" s="1"/>
  <c r="AD643" i="19"/>
  <c r="AC643" i="19"/>
  <c r="AE643" i="19" s="1"/>
  <c r="AD642" i="19"/>
  <c r="AC642" i="19"/>
  <c r="AE642" i="19" s="1"/>
  <c r="AD641" i="19"/>
  <c r="AC641" i="19"/>
  <c r="AE641" i="19" s="1"/>
  <c r="AD640" i="19"/>
  <c r="AC640" i="19"/>
  <c r="AE640" i="19" s="1"/>
  <c r="AD639" i="19"/>
  <c r="AC639" i="19"/>
  <c r="AE639" i="19" s="1"/>
  <c r="AD638" i="19"/>
  <c r="AC638" i="19"/>
  <c r="AE638" i="19" s="1"/>
  <c r="AD637" i="19"/>
  <c r="AC637" i="19"/>
  <c r="AE637" i="19" s="1"/>
  <c r="AD636" i="19"/>
  <c r="AC636" i="19"/>
  <c r="AE636" i="19" s="1"/>
  <c r="AD635" i="19"/>
  <c r="AC635" i="19"/>
  <c r="AE635" i="19" s="1"/>
  <c r="AD634" i="19"/>
  <c r="AC634" i="19"/>
  <c r="AE634" i="19" s="1"/>
  <c r="AD633" i="19"/>
  <c r="AC633" i="19"/>
  <c r="AE633" i="19" s="1"/>
  <c r="AD632" i="19"/>
  <c r="AC632" i="19"/>
  <c r="AE632" i="19" s="1"/>
  <c r="AD631" i="19"/>
  <c r="AC631" i="19"/>
  <c r="AE631" i="19" s="1"/>
  <c r="AD630" i="19"/>
  <c r="AC630" i="19"/>
  <c r="AE630" i="19" s="1"/>
  <c r="AD629" i="19"/>
  <c r="AC629" i="19"/>
  <c r="AE629" i="19" s="1"/>
  <c r="AD628" i="19"/>
  <c r="AC628" i="19"/>
  <c r="AE628" i="19" s="1"/>
  <c r="AD627" i="19"/>
  <c r="AC627" i="19"/>
  <c r="AE627" i="19" s="1"/>
  <c r="AD626" i="19"/>
  <c r="AC626" i="19"/>
  <c r="AE626" i="19" s="1"/>
  <c r="AD625" i="19"/>
  <c r="AC625" i="19"/>
  <c r="AE625" i="19" s="1"/>
  <c r="AD624" i="19"/>
  <c r="AC624" i="19"/>
  <c r="AE624" i="19" s="1"/>
  <c r="AD623" i="19"/>
  <c r="AC623" i="19"/>
  <c r="AE623" i="19" s="1"/>
  <c r="AD622" i="19"/>
  <c r="AC622" i="19"/>
  <c r="AE622" i="19" s="1"/>
  <c r="AD621" i="19"/>
  <c r="AC621" i="19"/>
  <c r="AE621" i="19" s="1"/>
  <c r="AD620" i="19"/>
  <c r="AC620" i="19"/>
  <c r="AE620" i="19" s="1"/>
  <c r="AD619" i="19"/>
  <c r="AC619" i="19"/>
  <c r="AE619" i="19" s="1"/>
  <c r="AD618" i="19"/>
  <c r="AC618" i="19"/>
  <c r="AE618" i="19" s="1"/>
  <c r="AD617" i="19"/>
  <c r="AC617" i="19"/>
  <c r="AE617" i="19" s="1"/>
  <c r="AD616" i="19"/>
  <c r="AC616" i="19"/>
  <c r="AE616" i="19" s="1"/>
  <c r="AD615" i="19"/>
  <c r="AC615" i="19"/>
  <c r="AE615" i="19" s="1"/>
  <c r="AD614" i="19"/>
  <c r="AC614" i="19"/>
  <c r="AE614" i="19" s="1"/>
  <c r="AD613" i="19"/>
  <c r="AC613" i="19"/>
  <c r="AE613" i="19" s="1"/>
  <c r="AD612" i="19"/>
  <c r="AC612" i="19"/>
  <c r="AE612" i="19" s="1"/>
  <c r="AD611" i="19"/>
  <c r="AC611" i="19"/>
  <c r="AE611" i="19" s="1"/>
  <c r="AD610" i="19"/>
  <c r="AC610" i="19"/>
  <c r="AE610" i="19" s="1"/>
  <c r="AD609" i="19"/>
  <c r="AC609" i="19"/>
  <c r="AE609" i="19" s="1"/>
  <c r="AD608" i="19"/>
  <c r="AC608" i="19"/>
  <c r="AE608" i="19" s="1"/>
  <c r="AD607" i="19"/>
  <c r="AC607" i="19"/>
  <c r="AE607" i="19" s="1"/>
  <c r="AD606" i="19"/>
  <c r="AC606" i="19"/>
  <c r="AE606" i="19" s="1"/>
  <c r="AD605" i="19"/>
  <c r="AC605" i="19"/>
  <c r="AE605" i="19" s="1"/>
  <c r="AD604" i="19"/>
  <c r="AC604" i="19"/>
  <c r="AE604" i="19" s="1"/>
  <c r="AD603" i="19"/>
  <c r="AC603" i="19"/>
  <c r="AE603" i="19" s="1"/>
  <c r="AD602" i="19"/>
  <c r="AC602" i="19"/>
  <c r="AE602" i="19" s="1"/>
  <c r="AD601" i="19"/>
  <c r="AC601" i="19"/>
  <c r="AE601" i="19" s="1"/>
  <c r="AD600" i="19"/>
  <c r="AC600" i="19"/>
  <c r="AE600" i="19" s="1"/>
  <c r="AD599" i="19"/>
  <c r="AC599" i="19"/>
  <c r="AE599" i="19" s="1"/>
  <c r="AD598" i="19"/>
  <c r="AC598" i="19"/>
  <c r="AE598" i="19" s="1"/>
  <c r="AD597" i="19"/>
  <c r="AC597" i="19"/>
  <c r="AE597" i="19" s="1"/>
  <c r="AD596" i="19"/>
  <c r="AC596" i="19"/>
  <c r="AE596" i="19" s="1"/>
  <c r="AD595" i="19"/>
  <c r="AC595" i="19"/>
  <c r="AE595" i="19" s="1"/>
  <c r="AD594" i="19"/>
  <c r="AC594" i="19"/>
  <c r="AE594" i="19" s="1"/>
  <c r="AD593" i="19"/>
  <c r="AC593" i="19"/>
  <c r="AE593" i="19" s="1"/>
  <c r="AD592" i="19"/>
  <c r="AC592" i="19"/>
  <c r="AE592" i="19" s="1"/>
  <c r="AD591" i="19"/>
  <c r="AC591" i="19"/>
  <c r="AE591" i="19" s="1"/>
  <c r="AD590" i="19"/>
  <c r="AC590" i="19"/>
  <c r="AE590" i="19" s="1"/>
  <c r="AD589" i="19"/>
  <c r="AC589" i="19"/>
  <c r="AE589" i="19" s="1"/>
  <c r="AD588" i="19"/>
  <c r="AC588" i="19"/>
  <c r="AE588" i="19" s="1"/>
  <c r="AD587" i="19"/>
  <c r="AC587" i="19"/>
  <c r="AE587" i="19" s="1"/>
  <c r="AD586" i="19"/>
  <c r="AC586" i="19"/>
  <c r="AE586" i="19" s="1"/>
  <c r="AD585" i="19"/>
  <c r="AC585" i="19"/>
  <c r="AE585" i="19" s="1"/>
  <c r="AD584" i="19"/>
  <c r="AC584" i="19"/>
  <c r="AE584" i="19" s="1"/>
  <c r="AD583" i="19"/>
  <c r="AC583" i="19"/>
  <c r="AE583" i="19" s="1"/>
  <c r="AD582" i="19"/>
  <c r="AC582" i="19"/>
  <c r="AE582" i="19" s="1"/>
  <c r="AD581" i="19"/>
  <c r="AC581" i="19"/>
  <c r="AE581" i="19" s="1"/>
  <c r="AD580" i="19"/>
  <c r="AC580" i="19"/>
  <c r="AE580" i="19" s="1"/>
  <c r="AD579" i="19"/>
  <c r="AC579" i="19"/>
  <c r="AE579" i="19" s="1"/>
  <c r="AD578" i="19"/>
  <c r="AC578" i="19"/>
  <c r="AE578" i="19" s="1"/>
  <c r="AD577" i="19"/>
  <c r="AC577" i="19"/>
  <c r="AE577" i="19" s="1"/>
  <c r="AD576" i="19"/>
  <c r="AC576" i="19"/>
  <c r="AE576" i="19" s="1"/>
  <c r="AD575" i="19"/>
  <c r="AC575" i="19"/>
  <c r="AE575" i="19" s="1"/>
  <c r="AD574" i="19"/>
  <c r="AC574" i="19"/>
  <c r="AE574" i="19" s="1"/>
  <c r="AD573" i="19"/>
  <c r="AC573" i="19"/>
  <c r="AE573" i="19" s="1"/>
  <c r="AD572" i="19"/>
  <c r="AC572" i="19"/>
  <c r="AE572" i="19" s="1"/>
  <c r="AD571" i="19"/>
  <c r="AC571" i="19"/>
  <c r="AE571" i="19" s="1"/>
  <c r="AD570" i="19"/>
  <c r="AC570" i="19"/>
  <c r="AE570" i="19" s="1"/>
  <c r="AD569" i="19"/>
  <c r="AC569" i="19"/>
  <c r="AE569" i="19" s="1"/>
  <c r="AD568" i="19"/>
  <c r="AC568" i="19"/>
  <c r="AE568" i="19" s="1"/>
  <c r="AD567" i="19"/>
  <c r="AC567" i="19"/>
  <c r="AE567" i="19" s="1"/>
  <c r="AD566" i="19"/>
  <c r="AC566" i="19"/>
  <c r="AE566" i="19" s="1"/>
  <c r="AD565" i="19"/>
  <c r="AC565" i="19"/>
  <c r="AE565" i="19" s="1"/>
  <c r="AD564" i="19"/>
  <c r="AC564" i="19"/>
  <c r="AE564" i="19" s="1"/>
  <c r="AD563" i="19"/>
  <c r="AC563" i="19"/>
  <c r="AE563" i="19" s="1"/>
  <c r="AD562" i="19"/>
  <c r="AC562" i="19"/>
  <c r="AE562" i="19" s="1"/>
  <c r="AD561" i="19"/>
  <c r="AC561" i="19"/>
  <c r="AE561" i="19" s="1"/>
  <c r="AD560" i="19"/>
  <c r="AC560" i="19"/>
  <c r="AE560" i="19" s="1"/>
  <c r="AD559" i="19"/>
  <c r="AC559" i="19"/>
  <c r="AE559" i="19" s="1"/>
  <c r="AD558" i="19"/>
  <c r="AC558" i="19"/>
  <c r="AE558" i="19" s="1"/>
  <c r="AD557" i="19"/>
  <c r="AC557" i="19"/>
  <c r="AE557" i="19" s="1"/>
  <c r="AD556" i="19"/>
  <c r="AC556" i="19"/>
  <c r="AE556" i="19" s="1"/>
  <c r="AD555" i="19"/>
  <c r="AC555" i="19"/>
  <c r="AE555" i="19" s="1"/>
  <c r="AD554" i="19"/>
  <c r="AC554" i="19"/>
  <c r="AE554" i="19" s="1"/>
  <c r="AD553" i="19"/>
  <c r="AC553" i="19"/>
  <c r="AE553" i="19" s="1"/>
  <c r="AD552" i="19"/>
  <c r="AC552" i="19"/>
  <c r="AE552" i="19" s="1"/>
  <c r="AD551" i="19"/>
  <c r="AC551" i="19"/>
  <c r="AE551" i="19" s="1"/>
  <c r="AD550" i="19"/>
  <c r="AC550" i="19"/>
  <c r="AE550" i="19" s="1"/>
  <c r="AD549" i="19"/>
  <c r="AC549" i="19"/>
  <c r="AE549" i="19" s="1"/>
  <c r="AD548" i="19"/>
  <c r="AC548" i="19"/>
  <c r="AE548" i="19" s="1"/>
  <c r="AD547" i="19"/>
  <c r="AC547" i="19"/>
  <c r="AE547" i="19" s="1"/>
  <c r="AD546" i="19"/>
  <c r="AC546" i="19"/>
  <c r="AE546" i="19" s="1"/>
  <c r="AD545" i="19"/>
  <c r="AC545" i="19"/>
  <c r="AE545" i="19" s="1"/>
  <c r="AD544" i="19"/>
  <c r="AC544" i="19"/>
  <c r="AE544" i="19" s="1"/>
  <c r="AD543" i="19"/>
  <c r="AC543" i="19"/>
  <c r="AE543" i="19" s="1"/>
  <c r="AD542" i="19"/>
  <c r="AC542" i="19"/>
  <c r="AE542" i="19" s="1"/>
  <c r="AD541" i="19"/>
  <c r="AC541" i="19"/>
  <c r="AE541" i="19" s="1"/>
  <c r="AD540" i="19"/>
  <c r="AC540" i="19"/>
  <c r="AE540" i="19" s="1"/>
  <c r="AD539" i="19"/>
  <c r="AC539" i="19"/>
  <c r="AE539" i="19" s="1"/>
  <c r="AD538" i="19"/>
  <c r="AC538" i="19"/>
  <c r="AE538" i="19" s="1"/>
  <c r="AD537" i="19"/>
  <c r="AC537" i="19"/>
  <c r="AE537" i="19" s="1"/>
  <c r="AD536" i="19"/>
  <c r="AC536" i="19"/>
  <c r="AE536" i="19" s="1"/>
  <c r="AD535" i="19"/>
  <c r="AC535" i="19"/>
  <c r="AE535" i="19" s="1"/>
  <c r="AD534" i="19"/>
  <c r="AC534" i="19"/>
  <c r="AE534" i="19" s="1"/>
  <c r="AD533" i="19"/>
  <c r="AC533" i="19"/>
  <c r="AE533" i="19" s="1"/>
  <c r="AD532" i="19"/>
  <c r="AC532" i="19"/>
  <c r="AE532" i="19" s="1"/>
  <c r="AD531" i="19"/>
  <c r="AC531" i="19"/>
  <c r="AE531" i="19" s="1"/>
  <c r="AD530" i="19"/>
  <c r="AC530" i="19"/>
  <c r="AE530" i="19" s="1"/>
  <c r="AD529" i="19"/>
  <c r="AC529" i="19"/>
  <c r="AE529" i="19" s="1"/>
  <c r="AD528" i="19"/>
  <c r="AC528" i="19"/>
  <c r="AE528" i="19" s="1"/>
  <c r="AD527" i="19"/>
  <c r="AC527" i="19"/>
  <c r="AE527" i="19" s="1"/>
  <c r="AD526" i="19"/>
  <c r="AC526" i="19"/>
  <c r="AE526" i="19" s="1"/>
  <c r="AD525" i="19"/>
  <c r="AC525" i="19"/>
  <c r="AE525" i="19" s="1"/>
  <c r="AD524" i="19"/>
  <c r="AC524" i="19"/>
  <c r="AE524" i="19" s="1"/>
  <c r="AD523" i="19"/>
  <c r="AC523" i="19"/>
  <c r="AE523" i="19" s="1"/>
  <c r="AD522" i="19"/>
  <c r="AC522" i="19"/>
  <c r="AE522" i="19" s="1"/>
  <c r="AD521" i="19"/>
  <c r="AC521" i="19"/>
  <c r="AE521" i="19" s="1"/>
  <c r="AD520" i="19"/>
  <c r="AC520" i="19"/>
  <c r="AE520" i="19" s="1"/>
  <c r="AD519" i="19"/>
  <c r="AC519" i="19"/>
  <c r="AE519" i="19" s="1"/>
  <c r="AD518" i="19"/>
  <c r="AC518" i="19"/>
  <c r="AE518" i="19" s="1"/>
  <c r="AD517" i="19"/>
  <c r="AC517" i="19"/>
  <c r="AE517" i="19" s="1"/>
  <c r="AD516" i="19"/>
  <c r="AC516" i="19"/>
  <c r="AE516" i="19" s="1"/>
  <c r="AD515" i="19"/>
  <c r="AC515" i="19"/>
  <c r="AE515" i="19" s="1"/>
  <c r="AD514" i="19"/>
  <c r="AC514" i="19"/>
  <c r="AE514" i="19" s="1"/>
  <c r="AD513" i="19"/>
  <c r="AC513" i="19"/>
  <c r="AE513" i="19" s="1"/>
  <c r="AD512" i="19"/>
  <c r="AC512" i="19"/>
  <c r="AE512" i="19" s="1"/>
  <c r="AD511" i="19"/>
  <c r="AC511" i="19"/>
  <c r="AE511" i="19" s="1"/>
  <c r="AD510" i="19"/>
  <c r="AC510" i="19"/>
  <c r="AE510" i="19" s="1"/>
  <c r="AD509" i="19"/>
  <c r="AC509" i="19"/>
  <c r="AE509" i="19" s="1"/>
  <c r="AD508" i="19"/>
  <c r="AC508" i="19"/>
  <c r="AE508" i="19" s="1"/>
  <c r="AD507" i="19"/>
  <c r="AC507" i="19"/>
  <c r="AE507" i="19" s="1"/>
  <c r="AD506" i="19"/>
  <c r="AC506" i="19"/>
  <c r="AE506" i="19" s="1"/>
  <c r="AD505" i="19"/>
  <c r="AC505" i="19"/>
  <c r="AE505" i="19" s="1"/>
  <c r="AD504" i="19"/>
  <c r="AC504" i="19"/>
  <c r="AE504" i="19" s="1"/>
  <c r="AD503" i="19"/>
  <c r="AC503" i="19"/>
  <c r="AE503" i="19" s="1"/>
  <c r="AD502" i="19"/>
  <c r="AC502" i="19"/>
  <c r="AE502" i="19" s="1"/>
  <c r="AD501" i="19"/>
  <c r="AC501" i="19"/>
  <c r="AE501" i="19" s="1"/>
  <c r="AD500" i="19"/>
  <c r="AC500" i="19"/>
  <c r="AE500" i="19" s="1"/>
  <c r="AD499" i="19"/>
  <c r="AC499" i="19"/>
  <c r="AE499" i="19" s="1"/>
  <c r="AD498" i="19"/>
  <c r="AC498" i="19"/>
  <c r="AE498" i="19" s="1"/>
  <c r="AD497" i="19"/>
  <c r="AC497" i="19"/>
  <c r="AE497" i="19" s="1"/>
  <c r="AD496" i="19"/>
  <c r="AC496" i="19"/>
  <c r="AE496" i="19" s="1"/>
  <c r="AD495" i="19"/>
  <c r="AC495" i="19"/>
  <c r="AE495" i="19" s="1"/>
  <c r="AD494" i="19"/>
  <c r="AC494" i="19"/>
  <c r="AE494" i="19" s="1"/>
  <c r="AD493" i="19"/>
  <c r="AC493" i="19"/>
  <c r="AE493" i="19" s="1"/>
  <c r="AD492" i="19"/>
  <c r="AC492" i="19"/>
  <c r="AE492" i="19" s="1"/>
  <c r="AD491" i="19"/>
  <c r="AC491" i="19"/>
  <c r="AE491" i="19" s="1"/>
  <c r="AD490" i="19"/>
  <c r="AC490" i="19"/>
  <c r="AE490" i="19" s="1"/>
  <c r="AD489" i="19"/>
  <c r="AC489" i="19"/>
  <c r="AE489" i="19" s="1"/>
  <c r="AD488" i="19"/>
  <c r="AC488" i="19"/>
  <c r="AE488" i="19" s="1"/>
  <c r="AD487" i="19"/>
  <c r="AC487" i="19"/>
  <c r="AE487" i="19" s="1"/>
  <c r="AD486" i="19"/>
  <c r="AC486" i="19"/>
  <c r="AE486" i="19" s="1"/>
  <c r="AD485" i="19"/>
  <c r="AC485" i="19"/>
  <c r="AE485" i="19" s="1"/>
  <c r="AD484" i="19"/>
  <c r="AC484" i="19"/>
  <c r="AE484" i="19" s="1"/>
  <c r="AD483" i="19"/>
  <c r="AC483" i="19"/>
  <c r="AE483" i="19" s="1"/>
  <c r="AD482" i="19"/>
  <c r="AC482" i="19"/>
  <c r="AE482" i="19" s="1"/>
  <c r="AD481" i="19"/>
  <c r="AC481" i="19"/>
  <c r="AE481" i="19" s="1"/>
  <c r="AD480" i="19"/>
  <c r="AC480" i="19"/>
  <c r="AE480" i="19" s="1"/>
  <c r="AD479" i="19"/>
  <c r="AC479" i="19"/>
  <c r="AE479" i="19" s="1"/>
  <c r="AD478" i="19"/>
  <c r="AC478" i="19"/>
  <c r="AE478" i="19" s="1"/>
  <c r="AD477" i="19"/>
  <c r="AC477" i="19"/>
  <c r="AE477" i="19" s="1"/>
  <c r="AD476" i="19"/>
  <c r="AC476" i="19"/>
  <c r="AE476" i="19" s="1"/>
  <c r="AD475" i="19"/>
  <c r="AC475" i="19"/>
  <c r="AE475" i="19" s="1"/>
  <c r="AD474" i="19"/>
  <c r="AC474" i="19"/>
  <c r="AE474" i="19" s="1"/>
  <c r="AD473" i="19"/>
  <c r="AC473" i="19"/>
  <c r="AE473" i="19" s="1"/>
  <c r="AD472" i="19"/>
  <c r="AC472" i="19"/>
  <c r="AE472" i="19" s="1"/>
  <c r="AD471" i="19"/>
  <c r="AC471" i="19"/>
  <c r="AE471" i="19" s="1"/>
  <c r="AD470" i="19"/>
  <c r="AC470" i="19"/>
  <c r="AE470" i="19" s="1"/>
  <c r="AD469" i="19"/>
  <c r="AC469" i="19"/>
  <c r="AE469" i="19" s="1"/>
  <c r="AD468" i="19"/>
  <c r="AC468" i="19"/>
  <c r="AE468" i="19" s="1"/>
  <c r="AD467" i="19"/>
  <c r="AC467" i="19"/>
  <c r="AE467" i="19" s="1"/>
  <c r="AD466" i="19"/>
  <c r="AC466" i="19"/>
  <c r="AE466" i="19" s="1"/>
  <c r="AD465" i="19"/>
  <c r="AC465" i="19"/>
  <c r="AE465" i="19" s="1"/>
  <c r="AD464" i="19"/>
  <c r="AC464" i="19"/>
  <c r="AE464" i="19" s="1"/>
  <c r="AD463" i="19"/>
  <c r="AC463" i="19"/>
  <c r="AE463" i="19" s="1"/>
  <c r="AD462" i="19"/>
  <c r="AC462" i="19"/>
  <c r="AE462" i="19" s="1"/>
  <c r="AD461" i="19"/>
  <c r="AC461" i="19"/>
  <c r="AE461" i="19" s="1"/>
  <c r="AD460" i="19"/>
  <c r="AC460" i="19"/>
  <c r="AE460" i="19" s="1"/>
  <c r="AD459" i="19"/>
  <c r="AC459" i="19"/>
  <c r="AE459" i="19" s="1"/>
  <c r="AD458" i="19"/>
  <c r="AC458" i="19"/>
  <c r="AE458" i="19" s="1"/>
  <c r="AD457" i="19"/>
  <c r="AC457" i="19"/>
  <c r="AE457" i="19" s="1"/>
  <c r="AD456" i="19"/>
  <c r="AC456" i="19"/>
  <c r="AE456" i="19" s="1"/>
  <c r="AD455" i="19"/>
  <c r="AC455" i="19"/>
  <c r="AE455" i="19" s="1"/>
  <c r="AD454" i="19"/>
  <c r="AC454" i="19"/>
  <c r="AE454" i="19" s="1"/>
  <c r="AD453" i="19"/>
  <c r="AC453" i="19"/>
  <c r="AE453" i="19" s="1"/>
  <c r="AD452" i="19"/>
  <c r="AC452" i="19"/>
  <c r="AE452" i="19" s="1"/>
  <c r="AD451" i="19"/>
  <c r="AC451" i="19"/>
  <c r="AE451" i="19" s="1"/>
  <c r="AD450" i="19"/>
  <c r="AC450" i="19"/>
  <c r="AE450" i="19" s="1"/>
  <c r="AD449" i="19"/>
  <c r="AC449" i="19"/>
  <c r="AE449" i="19" s="1"/>
  <c r="AD448" i="19"/>
  <c r="AC448" i="19"/>
  <c r="AE448" i="19" s="1"/>
  <c r="AD447" i="19"/>
  <c r="AC447" i="19"/>
  <c r="AE447" i="19" s="1"/>
  <c r="AD446" i="19"/>
  <c r="AC446" i="19"/>
  <c r="AE446" i="19" s="1"/>
  <c r="AD445" i="19"/>
  <c r="AC445" i="19"/>
  <c r="AE445" i="19" s="1"/>
  <c r="AD444" i="19"/>
  <c r="AC444" i="19"/>
  <c r="AE444" i="19" s="1"/>
  <c r="AD443" i="19"/>
  <c r="AC443" i="19"/>
  <c r="AE443" i="19" s="1"/>
  <c r="AD442" i="19"/>
  <c r="AC442" i="19"/>
  <c r="AE442" i="19" s="1"/>
  <c r="AD441" i="19"/>
  <c r="AC441" i="19"/>
  <c r="AE441" i="19" s="1"/>
  <c r="AD440" i="19"/>
  <c r="AC440" i="19"/>
  <c r="AE440" i="19" s="1"/>
  <c r="AD439" i="19"/>
  <c r="AC439" i="19"/>
  <c r="AE439" i="19" s="1"/>
  <c r="AD438" i="19"/>
  <c r="AC438" i="19"/>
  <c r="AE438" i="19" s="1"/>
  <c r="AD437" i="19"/>
  <c r="AC437" i="19"/>
  <c r="AE437" i="19" s="1"/>
  <c r="AD436" i="19"/>
  <c r="AC436" i="19"/>
  <c r="AE436" i="19" s="1"/>
  <c r="AD435" i="19"/>
  <c r="AC435" i="19"/>
  <c r="AE435" i="19" s="1"/>
  <c r="AD434" i="19"/>
  <c r="AC434" i="19"/>
  <c r="AE434" i="19" s="1"/>
  <c r="AD433" i="19"/>
  <c r="AC433" i="19"/>
  <c r="AE433" i="19" s="1"/>
  <c r="AD432" i="19"/>
  <c r="AC432" i="19"/>
  <c r="AE432" i="19" s="1"/>
  <c r="AD431" i="19"/>
  <c r="AC431" i="19"/>
  <c r="AE431" i="19" s="1"/>
  <c r="AD430" i="19"/>
  <c r="AC430" i="19"/>
  <c r="AE430" i="19" s="1"/>
  <c r="AD429" i="19"/>
  <c r="AC429" i="19"/>
  <c r="AE429" i="19" s="1"/>
  <c r="AD428" i="19"/>
  <c r="AC428" i="19"/>
  <c r="AE428" i="19" s="1"/>
  <c r="AD427" i="19"/>
  <c r="AC427" i="19"/>
  <c r="AE427" i="19" s="1"/>
  <c r="AD426" i="19"/>
  <c r="AC426" i="19"/>
  <c r="AE426" i="19" s="1"/>
  <c r="AD425" i="19"/>
  <c r="AC425" i="19"/>
  <c r="AE425" i="19" s="1"/>
  <c r="AD424" i="19"/>
  <c r="AC424" i="19"/>
  <c r="AE424" i="19" s="1"/>
  <c r="AD423" i="19"/>
  <c r="AC423" i="19"/>
  <c r="AE423" i="19" s="1"/>
  <c r="AD422" i="19"/>
  <c r="AC422" i="19"/>
  <c r="AE422" i="19" s="1"/>
  <c r="AD421" i="19"/>
  <c r="AC421" i="19"/>
  <c r="AE421" i="19" s="1"/>
  <c r="AD420" i="19"/>
  <c r="AC420" i="19"/>
  <c r="AE420" i="19" s="1"/>
  <c r="AD419" i="19"/>
  <c r="AC419" i="19"/>
  <c r="AE419" i="19" s="1"/>
  <c r="AD418" i="19"/>
  <c r="AC418" i="19"/>
  <c r="AE418" i="19" s="1"/>
  <c r="AD417" i="19"/>
  <c r="AC417" i="19"/>
  <c r="AE417" i="19" s="1"/>
  <c r="AD416" i="19"/>
  <c r="AC416" i="19"/>
  <c r="AE416" i="19" s="1"/>
  <c r="AD415" i="19"/>
  <c r="AC415" i="19"/>
  <c r="AE415" i="19" s="1"/>
  <c r="AD414" i="19"/>
  <c r="AC414" i="19"/>
  <c r="AE414" i="19" s="1"/>
  <c r="AD413" i="19"/>
  <c r="AC413" i="19"/>
  <c r="AE413" i="19" s="1"/>
  <c r="AD412" i="19"/>
  <c r="AC412" i="19"/>
  <c r="AE412" i="19" s="1"/>
  <c r="AD411" i="19"/>
  <c r="AC411" i="19"/>
  <c r="AE411" i="19" s="1"/>
  <c r="AD410" i="19"/>
  <c r="AC410" i="19"/>
  <c r="AE410" i="19" s="1"/>
  <c r="AD409" i="19"/>
  <c r="AC409" i="19"/>
  <c r="AE409" i="19" s="1"/>
  <c r="AD408" i="19"/>
  <c r="AC408" i="19"/>
  <c r="AE408" i="19" s="1"/>
  <c r="AD407" i="19"/>
  <c r="AC407" i="19"/>
  <c r="AE407" i="19" s="1"/>
  <c r="AD406" i="19"/>
  <c r="AC406" i="19"/>
  <c r="AE406" i="19" s="1"/>
  <c r="AD405" i="19"/>
  <c r="AC405" i="19"/>
  <c r="AE405" i="19" s="1"/>
  <c r="AD404" i="19"/>
  <c r="AC404" i="19"/>
  <c r="AE404" i="19" s="1"/>
  <c r="AD403" i="19"/>
  <c r="AC403" i="19"/>
  <c r="AE403" i="19" s="1"/>
  <c r="AD402" i="19"/>
  <c r="AC402" i="19"/>
  <c r="AE402" i="19" s="1"/>
  <c r="AD401" i="19"/>
  <c r="AC401" i="19"/>
  <c r="AE401" i="19" s="1"/>
  <c r="AD400" i="19"/>
  <c r="AC400" i="19"/>
  <c r="AE400" i="19" s="1"/>
  <c r="AD399" i="19"/>
  <c r="AC399" i="19"/>
  <c r="AE399" i="19" s="1"/>
  <c r="AD398" i="19"/>
  <c r="AC398" i="19"/>
  <c r="AE398" i="19" s="1"/>
  <c r="AD397" i="19"/>
  <c r="AC397" i="19"/>
  <c r="AE397" i="19" s="1"/>
  <c r="AD396" i="19"/>
  <c r="AC396" i="19"/>
  <c r="AE396" i="19" s="1"/>
  <c r="AD395" i="19"/>
  <c r="AC395" i="19"/>
  <c r="AE395" i="19" s="1"/>
  <c r="AD394" i="19"/>
  <c r="AC394" i="19"/>
  <c r="AE394" i="19" s="1"/>
  <c r="AD393" i="19"/>
  <c r="AC393" i="19"/>
  <c r="AE393" i="19" s="1"/>
  <c r="AD392" i="19"/>
  <c r="AC392" i="19"/>
  <c r="AE392" i="19" s="1"/>
  <c r="AD391" i="19"/>
  <c r="AC391" i="19"/>
  <c r="AE391" i="19" s="1"/>
  <c r="AD390" i="19"/>
  <c r="AC390" i="19"/>
  <c r="AE390" i="19" s="1"/>
  <c r="AD389" i="19"/>
  <c r="AC389" i="19"/>
  <c r="AE389" i="19" s="1"/>
  <c r="AD388" i="19"/>
  <c r="AC388" i="19"/>
  <c r="AE388" i="19" s="1"/>
  <c r="AD387" i="19"/>
  <c r="AC387" i="19"/>
  <c r="AE387" i="19" s="1"/>
  <c r="AD386" i="19"/>
  <c r="AC386" i="19"/>
  <c r="AE386" i="19" s="1"/>
  <c r="AD385" i="19"/>
  <c r="AC385" i="19"/>
  <c r="AE385" i="19" s="1"/>
  <c r="AD384" i="19"/>
  <c r="AC384" i="19"/>
  <c r="AE384" i="19" s="1"/>
  <c r="AD383" i="19"/>
  <c r="AC383" i="19"/>
  <c r="AE383" i="19" s="1"/>
  <c r="AD382" i="19"/>
  <c r="AC382" i="19"/>
  <c r="AE382" i="19" s="1"/>
  <c r="AD381" i="19"/>
  <c r="AC381" i="19"/>
  <c r="AE381" i="19" s="1"/>
  <c r="AD380" i="19"/>
  <c r="AC380" i="19"/>
  <c r="AE380" i="19" s="1"/>
  <c r="AD379" i="19"/>
  <c r="AC379" i="19"/>
  <c r="AE379" i="19" s="1"/>
  <c r="AD378" i="19"/>
  <c r="AC378" i="19"/>
  <c r="AE378" i="19" s="1"/>
  <c r="AD377" i="19"/>
  <c r="AC377" i="19"/>
  <c r="AE377" i="19" s="1"/>
  <c r="AD376" i="19"/>
  <c r="AC376" i="19"/>
  <c r="AE376" i="19" s="1"/>
  <c r="AD375" i="19"/>
  <c r="AC375" i="19"/>
  <c r="AE375" i="19" s="1"/>
  <c r="AD374" i="19"/>
  <c r="AC374" i="19"/>
  <c r="AE374" i="19" s="1"/>
  <c r="AD373" i="19"/>
  <c r="AC373" i="19"/>
  <c r="AE373" i="19" s="1"/>
  <c r="AD372" i="19"/>
  <c r="AC372" i="19"/>
  <c r="AE372" i="19" s="1"/>
  <c r="AD371" i="19"/>
  <c r="AC371" i="19"/>
  <c r="AE371" i="19" s="1"/>
  <c r="AD370" i="19"/>
  <c r="AC370" i="19"/>
  <c r="AE370" i="19" s="1"/>
  <c r="AD369" i="19"/>
  <c r="AC369" i="19"/>
  <c r="AE369" i="19" s="1"/>
  <c r="AD368" i="19"/>
  <c r="AC368" i="19"/>
  <c r="AE368" i="19" s="1"/>
  <c r="AD367" i="19"/>
  <c r="AC367" i="19"/>
  <c r="AE367" i="19" s="1"/>
  <c r="AD366" i="19"/>
  <c r="AC366" i="19"/>
  <c r="AE366" i="19" s="1"/>
  <c r="AD365" i="19"/>
  <c r="AC365" i="19"/>
  <c r="AE365" i="19" s="1"/>
  <c r="AD364" i="19"/>
  <c r="AC364" i="19"/>
  <c r="AE364" i="19" s="1"/>
  <c r="AD363" i="19"/>
  <c r="AC363" i="19"/>
  <c r="AE363" i="19" s="1"/>
  <c r="AD362" i="19"/>
  <c r="AC362" i="19"/>
  <c r="AE362" i="19" s="1"/>
  <c r="AD361" i="19"/>
  <c r="AC361" i="19"/>
  <c r="AE361" i="19" s="1"/>
  <c r="AD360" i="19"/>
  <c r="AC360" i="19"/>
  <c r="AE360" i="19" s="1"/>
  <c r="AD359" i="19"/>
  <c r="AC359" i="19"/>
  <c r="AE359" i="19" s="1"/>
  <c r="AD358" i="19"/>
  <c r="AC358" i="19"/>
  <c r="AE358" i="19" s="1"/>
  <c r="AD357" i="19"/>
  <c r="AC357" i="19"/>
  <c r="AE357" i="19" s="1"/>
  <c r="AD356" i="19"/>
  <c r="AC356" i="19"/>
  <c r="AE356" i="19" s="1"/>
  <c r="AD355" i="19"/>
  <c r="AC355" i="19"/>
  <c r="AE355" i="19" s="1"/>
  <c r="AD354" i="19"/>
  <c r="AC354" i="19"/>
  <c r="AE354" i="19" s="1"/>
  <c r="AD353" i="19"/>
  <c r="AC353" i="19"/>
  <c r="AE353" i="19" s="1"/>
  <c r="AD352" i="19"/>
  <c r="AC352" i="19"/>
  <c r="AE352" i="19" s="1"/>
  <c r="AD351" i="19"/>
  <c r="AC351" i="19"/>
  <c r="AE351" i="19" s="1"/>
  <c r="AD350" i="19"/>
  <c r="AC350" i="19"/>
  <c r="AE350" i="19" s="1"/>
  <c r="AD349" i="19"/>
  <c r="AC349" i="19"/>
  <c r="AE349" i="19" s="1"/>
  <c r="AD348" i="19"/>
  <c r="AC348" i="19"/>
  <c r="AE348" i="19" s="1"/>
  <c r="AD347" i="19"/>
  <c r="AC347" i="19"/>
  <c r="AE347" i="19" s="1"/>
  <c r="AD346" i="19"/>
  <c r="AC346" i="19"/>
  <c r="AE346" i="19" s="1"/>
  <c r="AD345" i="19"/>
  <c r="AC345" i="19"/>
  <c r="AE345" i="19" s="1"/>
  <c r="AD344" i="19"/>
  <c r="AC344" i="19"/>
  <c r="AE344" i="19" s="1"/>
  <c r="AD343" i="19"/>
  <c r="AC343" i="19"/>
  <c r="AE343" i="19" s="1"/>
  <c r="AD342" i="19"/>
  <c r="AC342" i="19"/>
  <c r="AE342" i="19" s="1"/>
  <c r="AD341" i="19"/>
  <c r="AC341" i="19"/>
  <c r="AE341" i="19" s="1"/>
  <c r="AD340" i="19"/>
  <c r="AC340" i="19"/>
  <c r="AE340" i="19" s="1"/>
  <c r="AD339" i="19"/>
  <c r="AC339" i="19"/>
  <c r="AE339" i="19" s="1"/>
  <c r="AD338" i="19"/>
  <c r="AC338" i="19"/>
  <c r="AE338" i="19" s="1"/>
  <c r="AD337" i="19"/>
  <c r="AC337" i="19"/>
  <c r="AE337" i="19" s="1"/>
  <c r="AD336" i="19"/>
  <c r="AC336" i="19"/>
  <c r="AE336" i="19" s="1"/>
  <c r="AD335" i="19"/>
  <c r="AC335" i="19"/>
  <c r="AE335" i="19" s="1"/>
  <c r="AD334" i="19"/>
  <c r="AC334" i="19"/>
  <c r="AE334" i="19" s="1"/>
  <c r="AD333" i="19"/>
  <c r="AC333" i="19"/>
  <c r="AE333" i="19" s="1"/>
  <c r="AD332" i="19"/>
  <c r="AC332" i="19"/>
  <c r="AE332" i="19" s="1"/>
  <c r="AD331" i="19"/>
  <c r="AC331" i="19"/>
  <c r="AE331" i="19" s="1"/>
  <c r="AD330" i="19"/>
  <c r="AC330" i="19"/>
  <c r="AE330" i="19" s="1"/>
  <c r="AD329" i="19"/>
  <c r="AC329" i="19"/>
  <c r="AE329" i="19" s="1"/>
  <c r="AD328" i="19"/>
  <c r="AC328" i="19"/>
  <c r="AE328" i="19" s="1"/>
  <c r="AD327" i="19"/>
  <c r="AC327" i="19"/>
  <c r="AE327" i="19" s="1"/>
  <c r="AD326" i="19"/>
  <c r="AC326" i="19"/>
  <c r="AE326" i="19" s="1"/>
  <c r="AD325" i="19"/>
  <c r="AC325" i="19"/>
  <c r="AE325" i="19" s="1"/>
  <c r="AD324" i="19"/>
  <c r="AC324" i="19"/>
  <c r="AE324" i="19" s="1"/>
  <c r="AD323" i="19"/>
  <c r="AC323" i="19"/>
  <c r="AE323" i="19" s="1"/>
  <c r="AD322" i="19"/>
  <c r="AC322" i="19"/>
  <c r="AE322" i="19" s="1"/>
  <c r="AD321" i="19"/>
  <c r="AC321" i="19"/>
  <c r="AE321" i="19" s="1"/>
  <c r="AD320" i="19"/>
  <c r="AC320" i="19"/>
  <c r="AE320" i="19" s="1"/>
  <c r="AD319" i="19"/>
  <c r="AC319" i="19"/>
  <c r="AE319" i="19" s="1"/>
  <c r="AD318" i="19"/>
  <c r="AC318" i="19"/>
  <c r="AE318" i="19" s="1"/>
  <c r="AD317" i="19"/>
  <c r="AC317" i="19"/>
  <c r="AE317" i="19" s="1"/>
  <c r="AD316" i="19"/>
  <c r="AC316" i="19"/>
  <c r="AE316" i="19" s="1"/>
  <c r="AD315" i="19"/>
  <c r="AC315" i="19"/>
  <c r="AE315" i="19" s="1"/>
  <c r="AD314" i="19"/>
  <c r="AC314" i="19"/>
  <c r="AE314" i="19" s="1"/>
  <c r="AD313" i="19"/>
  <c r="AC313" i="19"/>
  <c r="AE313" i="19" s="1"/>
  <c r="AD312" i="19"/>
  <c r="AC312" i="19"/>
  <c r="AE312" i="19" s="1"/>
  <c r="AD311" i="19"/>
  <c r="AC311" i="19"/>
  <c r="AE311" i="19" s="1"/>
  <c r="AD310" i="19"/>
  <c r="AC310" i="19"/>
  <c r="AE310" i="19" s="1"/>
  <c r="AD309" i="19"/>
  <c r="AC309" i="19"/>
  <c r="AE309" i="19" s="1"/>
  <c r="AD308" i="19"/>
  <c r="AC308" i="19"/>
  <c r="AE308" i="19" s="1"/>
  <c r="AD307" i="19"/>
  <c r="AC307" i="19"/>
  <c r="AE307" i="19" s="1"/>
  <c r="AD306" i="19"/>
  <c r="AC306" i="19"/>
  <c r="AE306" i="19" s="1"/>
  <c r="AD305" i="19"/>
  <c r="AC305" i="19"/>
  <c r="AE305" i="19" s="1"/>
  <c r="AD304" i="19"/>
  <c r="AC304" i="19"/>
  <c r="AE304" i="19" s="1"/>
  <c r="AD303" i="19"/>
  <c r="AC303" i="19"/>
  <c r="AE303" i="19" s="1"/>
  <c r="AD302" i="19"/>
  <c r="AC302" i="19"/>
  <c r="AE302" i="19" s="1"/>
  <c r="AD301" i="19"/>
  <c r="AC301" i="19"/>
  <c r="AE301" i="19" s="1"/>
  <c r="AD300" i="19"/>
  <c r="AC300" i="19"/>
  <c r="AE300" i="19" s="1"/>
  <c r="AD299" i="19"/>
  <c r="AC299" i="19"/>
  <c r="AE299" i="19" s="1"/>
  <c r="AD298" i="19"/>
  <c r="AC298" i="19"/>
  <c r="AE298" i="19" s="1"/>
  <c r="AD297" i="19"/>
  <c r="AC297" i="19"/>
  <c r="AE297" i="19" s="1"/>
  <c r="AD296" i="19"/>
  <c r="AC296" i="19"/>
  <c r="AE296" i="19" s="1"/>
  <c r="AD295" i="19"/>
  <c r="AC295" i="19"/>
  <c r="AE295" i="19" s="1"/>
  <c r="AD294" i="19"/>
  <c r="AC294" i="19"/>
  <c r="AE294" i="19" s="1"/>
  <c r="AD293" i="19"/>
  <c r="AC293" i="19"/>
  <c r="AE293" i="19" s="1"/>
  <c r="AD292" i="19"/>
  <c r="AC292" i="19"/>
  <c r="AE292" i="19" s="1"/>
  <c r="AD291" i="19"/>
  <c r="AC291" i="19"/>
  <c r="AE291" i="19" s="1"/>
  <c r="AD290" i="19"/>
  <c r="AC290" i="19"/>
  <c r="AE290" i="19" s="1"/>
  <c r="AD289" i="19"/>
  <c r="AC289" i="19"/>
  <c r="AE289" i="19" s="1"/>
  <c r="AD288" i="19"/>
  <c r="AC288" i="19"/>
  <c r="AE288" i="19" s="1"/>
  <c r="AD287" i="19"/>
  <c r="AC287" i="19"/>
  <c r="AE287" i="19" s="1"/>
  <c r="AD286" i="19"/>
  <c r="AC286" i="19"/>
  <c r="AE286" i="19" s="1"/>
  <c r="AD285" i="19"/>
  <c r="AC285" i="19"/>
  <c r="AE285" i="19" s="1"/>
  <c r="AD284" i="19"/>
  <c r="AC284" i="19"/>
  <c r="AE284" i="19" s="1"/>
  <c r="AD283" i="19"/>
  <c r="AC283" i="19"/>
  <c r="AE283" i="19" s="1"/>
  <c r="AD282" i="19"/>
  <c r="AC282" i="19"/>
  <c r="AE282" i="19" s="1"/>
  <c r="AD281" i="19"/>
  <c r="AC281" i="19"/>
  <c r="AE281" i="19" s="1"/>
  <c r="AD280" i="19"/>
  <c r="AC280" i="19"/>
  <c r="AE280" i="19" s="1"/>
  <c r="AD279" i="19"/>
  <c r="AC279" i="19"/>
  <c r="AE279" i="19" s="1"/>
  <c r="AD278" i="19"/>
  <c r="AC278" i="19"/>
  <c r="AE278" i="19" s="1"/>
  <c r="AD277" i="19"/>
  <c r="AC277" i="19"/>
  <c r="AE277" i="19" s="1"/>
  <c r="AD276" i="19"/>
  <c r="AC276" i="19"/>
  <c r="AE276" i="19" s="1"/>
  <c r="AD275" i="19"/>
  <c r="AC275" i="19"/>
  <c r="AE275" i="19" s="1"/>
  <c r="AD274" i="19"/>
  <c r="AC274" i="19"/>
  <c r="AE274" i="19" s="1"/>
  <c r="AD273" i="19"/>
  <c r="AC273" i="19"/>
  <c r="AE273" i="19" s="1"/>
  <c r="AD272" i="19"/>
  <c r="AC272" i="19"/>
  <c r="AE272" i="19" s="1"/>
  <c r="AD271" i="19"/>
  <c r="AC271" i="19"/>
  <c r="AE271" i="19" s="1"/>
  <c r="AD270" i="19"/>
  <c r="AC270" i="19"/>
  <c r="AE270" i="19" s="1"/>
  <c r="AD269" i="19"/>
  <c r="AC269" i="19"/>
  <c r="AE269" i="19" s="1"/>
  <c r="AD268" i="19"/>
  <c r="AC268" i="19"/>
  <c r="AE268" i="19" s="1"/>
  <c r="AD267" i="19"/>
  <c r="AC267" i="19"/>
  <c r="AE267" i="19" s="1"/>
  <c r="AD266" i="19"/>
  <c r="AC266" i="19"/>
  <c r="AE266" i="19" s="1"/>
  <c r="AD265" i="19"/>
  <c r="AC265" i="19"/>
  <c r="AE265" i="19" s="1"/>
  <c r="AD264" i="19"/>
  <c r="AC264" i="19"/>
  <c r="AE264" i="19" s="1"/>
  <c r="AD263" i="19"/>
  <c r="AC263" i="19"/>
  <c r="AE263" i="19" s="1"/>
  <c r="AD262" i="19"/>
  <c r="AC262" i="19"/>
  <c r="AE262" i="19" s="1"/>
  <c r="AD261" i="19"/>
  <c r="AC261" i="19"/>
  <c r="AE261" i="19" s="1"/>
  <c r="AD260" i="19"/>
  <c r="AC260" i="19"/>
  <c r="AE260" i="19" s="1"/>
  <c r="AD259" i="19"/>
  <c r="AC259" i="19"/>
  <c r="AE259" i="19" s="1"/>
  <c r="AD258" i="19"/>
  <c r="AC258" i="19"/>
  <c r="AE258" i="19" s="1"/>
  <c r="AD257" i="19"/>
  <c r="AC257" i="19"/>
  <c r="AE257" i="19" s="1"/>
  <c r="AD256" i="19"/>
  <c r="AC256" i="19"/>
  <c r="AE256" i="19" s="1"/>
  <c r="AD255" i="19"/>
  <c r="AC255" i="19"/>
  <c r="AE255" i="19" s="1"/>
  <c r="AD254" i="19"/>
  <c r="AC254" i="19"/>
  <c r="AE254" i="19" s="1"/>
  <c r="AD253" i="19"/>
  <c r="AC253" i="19"/>
  <c r="AE253" i="19" s="1"/>
  <c r="AD252" i="19"/>
  <c r="AC252" i="19"/>
  <c r="AE252" i="19" s="1"/>
  <c r="AD251" i="19"/>
  <c r="AC251" i="19"/>
  <c r="AE251" i="19" s="1"/>
  <c r="AD250" i="19"/>
  <c r="AC250" i="19"/>
  <c r="AE250" i="19" s="1"/>
  <c r="AD249" i="19"/>
  <c r="AC249" i="19"/>
  <c r="AE249" i="19" s="1"/>
  <c r="AD248" i="19"/>
  <c r="AC248" i="19"/>
  <c r="AE248" i="19" s="1"/>
  <c r="AD247" i="19"/>
  <c r="AC247" i="19"/>
  <c r="AE247" i="19" s="1"/>
  <c r="AD246" i="19"/>
  <c r="AC246" i="19"/>
  <c r="AE246" i="19" s="1"/>
  <c r="AD245" i="19"/>
  <c r="AC245" i="19"/>
  <c r="AE245" i="19" s="1"/>
  <c r="AD244" i="19"/>
  <c r="AC244" i="19"/>
  <c r="AE244" i="19" s="1"/>
  <c r="AD243" i="19"/>
  <c r="AC243" i="19"/>
  <c r="AE243" i="19" s="1"/>
  <c r="AD242" i="19"/>
  <c r="AC242" i="19"/>
  <c r="AE242" i="19" s="1"/>
  <c r="AD241" i="19"/>
  <c r="AC241" i="19"/>
  <c r="AE241" i="19" s="1"/>
  <c r="AD240" i="19"/>
  <c r="AC240" i="19"/>
  <c r="AE240" i="19" s="1"/>
  <c r="AD239" i="19"/>
  <c r="AC239" i="19"/>
  <c r="AE239" i="19" s="1"/>
  <c r="AD238" i="19"/>
  <c r="AC238" i="19"/>
  <c r="AE238" i="19" s="1"/>
  <c r="AD237" i="19"/>
  <c r="AC237" i="19"/>
  <c r="AE237" i="19" s="1"/>
  <c r="AD236" i="19"/>
  <c r="AC236" i="19"/>
  <c r="AE236" i="19" s="1"/>
  <c r="AD235" i="19"/>
  <c r="AC235" i="19"/>
  <c r="AE235" i="19" s="1"/>
  <c r="AD234" i="19"/>
  <c r="AC234" i="19"/>
  <c r="AE234" i="19" s="1"/>
  <c r="AD233" i="19"/>
  <c r="AC233" i="19"/>
  <c r="AE233" i="19" s="1"/>
  <c r="AD232" i="19"/>
  <c r="AC232" i="19"/>
  <c r="AE232" i="19" s="1"/>
  <c r="AD231" i="19"/>
  <c r="AC231" i="19"/>
  <c r="AE231" i="19" s="1"/>
  <c r="AD230" i="19"/>
  <c r="AC230" i="19"/>
  <c r="AE230" i="19" s="1"/>
  <c r="AD229" i="19"/>
  <c r="AC229" i="19"/>
  <c r="AE229" i="19" s="1"/>
  <c r="AD228" i="19"/>
  <c r="AC228" i="19"/>
  <c r="AE228" i="19" s="1"/>
  <c r="AD227" i="19"/>
  <c r="AC227" i="19"/>
  <c r="AE227" i="19" s="1"/>
  <c r="AD226" i="19"/>
  <c r="AC226" i="19"/>
  <c r="AE226" i="19" s="1"/>
  <c r="AD225" i="19"/>
  <c r="AC225" i="19"/>
  <c r="AE225" i="19" s="1"/>
  <c r="AD224" i="19"/>
  <c r="AC224" i="19"/>
  <c r="AE224" i="19" s="1"/>
  <c r="AD223" i="19"/>
  <c r="AC223" i="19"/>
  <c r="AE223" i="19" s="1"/>
  <c r="AD222" i="19"/>
  <c r="AC222" i="19"/>
  <c r="AE222" i="19" s="1"/>
  <c r="AD221" i="19"/>
  <c r="AC221" i="19"/>
  <c r="AE221" i="19" s="1"/>
  <c r="AD220" i="19"/>
  <c r="AC220" i="19"/>
  <c r="AE220" i="19" s="1"/>
  <c r="AD219" i="19"/>
  <c r="AC219" i="19"/>
  <c r="AE219" i="19" s="1"/>
  <c r="AD218" i="19"/>
  <c r="AC218" i="19"/>
  <c r="AE218" i="19" s="1"/>
  <c r="AD217" i="19"/>
  <c r="AC217" i="19"/>
  <c r="AE217" i="19" s="1"/>
  <c r="AD216" i="19"/>
  <c r="AC216" i="19"/>
  <c r="AE216" i="19" s="1"/>
  <c r="AD215" i="19"/>
  <c r="AC215" i="19"/>
  <c r="AE215" i="19" s="1"/>
  <c r="AD214" i="19"/>
  <c r="AC214" i="19"/>
  <c r="AE214" i="19" s="1"/>
  <c r="AD213" i="19"/>
  <c r="AC213" i="19"/>
  <c r="AE213" i="19" s="1"/>
  <c r="AD212" i="19"/>
  <c r="AC212" i="19"/>
  <c r="AE212" i="19" s="1"/>
  <c r="AD211" i="19"/>
  <c r="AC211" i="19"/>
  <c r="AE211" i="19" s="1"/>
  <c r="AD210" i="19"/>
  <c r="AC210" i="19"/>
  <c r="AE210" i="19" s="1"/>
  <c r="AD209" i="19"/>
  <c r="AC209" i="19"/>
  <c r="AE209" i="19" s="1"/>
  <c r="AD208" i="19"/>
  <c r="AC208" i="19"/>
  <c r="AE208" i="19" s="1"/>
  <c r="AD207" i="19"/>
  <c r="AC207" i="19"/>
  <c r="AE207" i="19" s="1"/>
  <c r="AD206" i="19"/>
  <c r="AC206" i="19"/>
  <c r="AE206" i="19" s="1"/>
  <c r="AD205" i="19"/>
  <c r="AC205" i="19"/>
  <c r="AE205" i="19" s="1"/>
  <c r="AD204" i="19"/>
  <c r="AC204" i="19"/>
  <c r="AE204" i="19" s="1"/>
  <c r="AD203" i="19"/>
  <c r="AC203" i="19"/>
  <c r="AE203" i="19" s="1"/>
  <c r="AD202" i="19"/>
  <c r="AC202" i="19"/>
  <c r="AE202" i="19" s="1"/>
  <c r="AD201" i="19"/>
  <c r="AC201" i="19"/>
  <c r="AE201" i="19" s="1"/>
  <c r="AD200" i="19"/>
  <c r="AC200" i="19"/>
  <c r="AE200" i="19" s="1"/>
  <c r="AD199" i="19"/>
  <c r="AC199" i="19"/>
  <c r="AE199" i="19" s="1"/>
  <c r="AD198" i="19"/>
  <c r="AC198" i="19"/>
  <c r="AE198" i="19" s="1"/>
  <c r="AD197" i="19"/>
  <c r="AC197" i="19"/>
  <c r="AE197" i="19" s="1"/>
  <c r="AD196" i="19"/>
  <c r="AC196" i="19"/>
  <c r="AE196" i="19" s="1"/>
  <c r="AD195" i="19"/>
  <c r="AC195" i="19"/>
  <c r="AE195" i="19" s="1"/>
  <c r="AD194" i="19"/>
  <c r="AC194" i="19"/>
  <c r="AE194" i="19" s="1"/>
  <c r="AD193" i="19"/>
  <c r="AC193" i="19"/>
  <c r="AE193" i="19" s="1"/>
  <c r="AD192" i="19"/>
  <c r="AC192" i="19"/>
  <c r="AE192" i="19" s="1"/>
  <c r="AD191" i="19"/>
  <c r="AC191" i="19"/>
  <c r="AE191" i="19" s="1"/>
  <c r="AD190" i="19"/>
  <c r="AC190" i="19"/>
  <c r="AE190" i="19" s="1"/>
  <c r="AD189" i="19"/>
  <c r="AC189" i="19"/>
  <c r="AE189" i="19" s="1"/>
  <c r="AD188" i="19"/>
  <c r="AC188" i="19"/>
  <c r="AE188" i="19" s="1"/>
  <c r="AD187" i="19"/>
  <c r="AC187" i="19"/>
  <c r="AE187" i="19" s="1"/>
  <c r="AD186" i="19"/>
  <c r="AC186" i="19"/>
  <c r="AE186" i="19" s="1"/>
  <c r="AD185" i="19"/>
  <c r="AC185" i="19"/>
  <c r="AE185" i="19" s="1"/>
  <c r="AD184" i="19"/>
  <c r="AC184" i="19"/>
  <c r="AE184" i="19" s="1"/>
  <c r="AD183" i="19"/>
  <c r="AC183" i="19"/>
  <c r="AE183" i="19" s="1"/>
  <c r="AD182" i="19"/>
  <c r="AC182" i="19"/>
  <c r="AE182" i="19" s="1"/>
  <c r="AD181" i="19"/>
  <c r="AC181" i="19"/>
  <c r="AE181" i="19" s="1"/>
  <c r="AD180" i="19"/>
  <c r="AC180" i="19"/>
  <c r="AE180" i="19" s="1"/>
  <c r="AD179" i="19"/>
  <c r="AC179" i="19"/>
  <c r="AE179" i="19" s="1"/>
  <c r="AD178" i="19"/>
  <c r="AC178" i="19"/>
  <c r="AE178" i="19" s="1"/>
  <c r="AD177" i="19"/>
  <c r="AC177" i="19"/>
  <c r="AE177" i="19" s="1"/>
  <c r="AD176" i="19"/>
  <c r="AC176" i="19"/>
  <c r="AE176" i="19" s="1"/>
  <c r="AD175" i="19"/>
  <c r="AC175" i="19"/>
  <c r="AE175" i="19" s="1"/>
  <c r="AD174" i="19"/>
  <c r="AC174" i="19"/>
  <c r="AE174" i="19" s="1"/>
  <c r="AD173" i="19"/>
  <c r="AC173" i="19"/>
  <c r="AE173" i="19" s="1"/>
  <c r="AD172" i="19"/>
  <c r="AC172" i="19"/>
  <c r="AE172" i="19" s="1"/>
  <c r="AD171" i="19"/>
  <c r="AC171" i="19"/>
  <c r="AE171" i="19" s="1"/>
  <c r="AD170" i="19"/>
  <c r="AC170" i="19"/>
  <c r="AE170" i="19" s="1"/>
  <c r="AD169" i="19"/>
  <c r="AC169" i="19"/>
  <c r="AE169" i="19" s="1"/>
  <c r="AD168" i="19"/>
  <c r="AC168" i="19"/>
  <c r="AE168" i="19" s="1"/>
  <c r="AD167" i="19"/>
  <c r="AC167" i="19"/>
  <c r="AE167" i="19" s="1"/>
  <c r="AD166" i="19"/>
  <c r="AC166" i="19"/>
  <c r="AE166" i="19" s="1"/>
  <c r="AD165" i="19"/>
  <c r="AC165" i="19"/>
  <c r="AE165" i="19" s="1"/>
  <c r="AD164" i="19"/>
  <c r="AC164" i="19"/>
  <c r="AE164" i="19" s="1"/>
  <c r="AD163" i="19"/>
  <c r="AC163" i="19"/>
  <c r="AE163" i="19" s="1"/>
  <c r="AD162" i="19"/>
  <c r="AC162" i="19"/>
  <c r="AE162" i="19" s="1"/>
  <c r="AD161" i="19"/>
  <c r="AC161" i="19"/>
  <c r="AE161" i="19" s="1"/>
  <c r="AD160" i="19"/>
  <c r="AC160" i="19"/>
  <c r="AE160" i="19" s="1"/>
  <c r="AD159" i="19"/>
  <c r="AC159" i="19"/>
  <c r="AE159" i="19" s="1"/>
  <c r="AD158" i="19"/>
  <c r="AC158" i="19"/>
  <c r="AE158" i="19" s="1"/>
  <c r="AD157" i="19"/>
  <c r="AC157" i="19"/>
  <c r="AE157" i="19" s="1"/>
  <c r="AD156" i="19"/>
  <c r="AC156" i="19"/>
  <c r="AE156" i="19" s="1"/>
  <c r="AD155" i="19"/>
  <c r="AC155" i="19"/>
  <c r="AE155" i="19" s="1"/>
  <c r="AD154" i="19"/>
  <c r="AC154" i="19"/>
  <c r="AE154" i="19" s="1"/>
  <c r="AD153" i="19"/>
  <c r="AC153" i="19"/>
  <c r="AE153" i="19" s="1"/>
  <c r="AD152" i="19"/>
  <c r="AC152" i="19"/>
  <c r="AE152" i="19" s="1"/>
  <c r="AD151" i="19"/>
  <c r="AC151" i="19"/>
  <c r="AE151" i="19" s="1"/>
  <c r="AD150" i="19"/>
  <c r="AC150" i="19"/>
  <c r="AE150" i="19" s="1"/>
  <c r="AD149" i="19"/>
  <c r="AC149" i="19"/>
  <c r="AE149" i="19" s="1"/>
  <c r="AD148" i="19"/>
  <c r="AC148" i="19"/>
  <c r="AE148" i="19" s="1"/>
  <c r="AD147" i="19"/>
  <c r="AC147" i="19"/>
  <c r="AE147" i="19" s="1"/>
  <c r="AD146" i="19"/>
  <c r="AC146" i="19"/>
  <c r="AE146" i="19" s="1"/>
  <c r="AD145" i="19"/>
  <c r="AC145" i="19"/>
  <c r="AE145" i="19" s="1"/>
  <c r="AD144" i="19"/>
  <c r="AC144" i="19"/>
  <c r="AE144" i="19" s="1"/>
  <c r="AD143" i="19"/>
  <c r="AC143" i="19"/>
  <c r="AE143" i="19" s="1"/>
  <c r="AD142" i="19"/>
  <c r="AC142" i="19"/>
  <c r="AE142" i="19" s="1"/>
  <c r="AD141" i="19"/>
  <c r="AC141" i="19"/>
  <c r="AE141" i="19" s="1"/>
  <c r="AD140" i="19"/>
  <c r="AC140" i="19"/>
  <c r="AE140" i="19" s="1"/>
  <c r="AD139" i="19"/>
  <c r="AC139" i="19"/>
  <c r="AE139" i="19" s="1"/>
  <c r="AD138" i="19"/>
  <c r="AC138" i="19"/>
  <c r="AE138" i="19" s="1"/>
  <c r="AD137" i="19"/>
  <c r="AC137" i="19"/>
  <c r="AE137" i="19" s="1"/>
  <c r="AD136" i="19"/>
  <c r="AC136" i="19"/>
  <c r="AE136" i="19" s="1"/>
  <c r="AD135" i="19"/>
  <c r="AC135" i="19"/>
  <c r="AE135" i="19" s="1"/>
  <c r="AD134" i="19"/>
  <c r="AC134" i="19"/>
  <c r="AE134" i="19" s="1"/>
  <c r="AD133" i="19"/>
  <c r="AC133" i="19"/>
  <c r="AE133" i="19" s="1"/>
  <c r="AD132" i="19"/>
  <c r="AC132" i="19"/>
  <c r="AE132" i="19" s="1"/>
  <c r="AD131" i="19"/>
  <c r="AC131" i="19"/>
  <c r="AE131" i="19" s="1"/>
  <c r="AD130" i="19"/>
  <c r="AC130" i="19"/>
  <c r="AE130" i="19" s="1"/>
  <c r="AD129" i="19"/>
  <c r="AC129" i="19"/>
  <c r="AE129" i="19" s="1"/>
  <c r="AD128" i="19"/>
  <c r="AC128" i="19"/>
  <c r="AE128" i="19" s="1"/>
  <c r="AD127" i="19"/>
  <c r="AC127" i="19"/>
  <c r="AE127" i="19" s="1"/>
  <c r="AD126" i="19"/>
  <c r="AC126" i="19"/>
  <c r="AE126" i="19" s="1"/>
  <c r="AD125" i="19"/>
  <c r="AC125" i="19"/>
  <c r="AE125" i="19" s="1"/>
  <c r="AD124" i="19"/>
  <c r="AC124" i="19"/>
  <c r="AE124" i="19" s="1"/>
  <c r="AD123" i="19"/>
  <c r="AC123" i="19"/>
  <c r="AE123" i="19" s="1"/>
  <c r="AD122" i="19"/>
  <c r="AC122" i="19"/>
  <c r="AE122" i="19" s="1"/>
  <c r="AD121" i="19"/>
  <c r="AC121" i="19"/>
  <c r="AE121" i="19" s="1"/>
  <c r="AD120" i="19"/>
  <c r="AC120" i="19"/>
  <c r="AE120" i="19" s="1"/>
  <c r="AD119" i="19"/>
  <c r="AC119" i="19"/>
  <c r="AE119" i="19" s="1"/>
  <c r="AD118" i="19"/>
  <c r="AC118" i="19"/>
  <c r="AE118" i="19" s="1"/>
  <c r="AD117" i="19"/>
  <c r="AC117" i="19"/>
  <c r="AE117" i="19" s="1"/>
  <c r="AD116" i="19"/>
  <c r="AC116" i="19"/>
  <c r="AE116" i="19" s="1"/>
  <c r="AD115" i="19"/>
  <c r="AC115" i="19"/>
  <c r="AE115" i="19" s="1"/>
  <c r="AD114" i="19"/>
  <c r="AC114" i="19"/>
  <c r="AE114" i="19" s="1"/>
  <c r="AD113" i="19"/>
  <c r="AC113" i="19"/>
  <c r="AE113" i="19" s="1"/>
  <c r="AD112" i="19"/>
  <c r="AC112" i="19"/>
  <c r="AE112" i="19" s="1"/>
  <c r="AD111" i="19"/>
  <c r="AC111" i="19"/>
  <c r="AE111" i="19" s="1"/>
  <c r="AD110" i="19"/>
  <c r="AC110" i="19"/>
  <c r="AE110" i="19" s="1"/>
  <c r="AD109" i="19"/>
  <c r="AC109" i="19"/>
  <c r="AE109" i="19" s="1"/>
  <c r="AD108" i="19"/>
  <c r="AC108" i="19"/>
  <c r="AE108" i="19" s="1"/>
  <c r="AD107" i="19"/>
  <c r="AC107" i="19"/>
  <c r="AE107" i="19" s="1"/>
  <c r="AD106" i="19"/>
  <c r="AC106" i="19"/>
  <c r="AE106" i="19" s="1"/>
  <c r="AD105" i="19"/>
  <c r="AC105" i="19"/>
  <c r="AE105" i="19" s="1"/>
  <c r="AD104" i="19"/>
  <c r="AC104" i="19"/>
  <c r="AE104" i="19" s="1"/>
  <c r="AD103" i="19"/>
  <c r="AC103" i="19"/>
  <c r="AE103" i="19" s="1"/>
  <c r="AD102" i="19"/>
  <c r="AC102" i="19"/>
  <c r="AE102" i="19" s="1"/>
  <c r="AD101" i="19"/>
  <c r="AC101" i="19"/>
  <c r="AE101" i="19" s="1"/>
  <c r="AD100" i="19"/>
  <c r="AC100" i="19"/>
  <c r="AE100" i="19" s="1"/>
  <c r="AD99" i="19"/>
  <c r="AC99" i="19"/>
  <c r="AE99" i="19" s="1"/>
  <c r="AD98" i="19"/>
  <c r="AC98" i="19"/>
  <c r="AE98" i="19" s="1"/>
  <c r="AD97" i="19"/>
  <c r="AC97" i="19"/>
  <c r="AE97" i="19" s="1"/>
  <c r="AD96" i="19"/>
  <c r="AC96" i="19"/>
  <c r="AE96" i="19" s="1"/>
  <c r="AD95" i="19"/>
  <c r="AC95" i="19"/>
  <c r="AE95" i="19" s="1"/>
  <c r="AD94" i="19"/>
  <c r="AC94" i="19"/>
  <c r="AE94" i="19" s="1"/>
  <c r="AD93" i="19"/>
  <c r="AC93" i="19"/>
  <c r="AE93" i="19" s="1"/>
  <c r="AD92" i="19"/>
  <c r="AC92" i="19"/>
  <c r="AE92" i="19" s="1"/>
  <c r="AD91" i="19"/>
  <c r="AC91" i="19"/>
  <c r="AE91" i="19" s="1"/>
  <c r="AD90" i="19"/>
  <c r="AC90" i="19"/>
  <c r="AE90" i="19" s="1"/>
  <c r="AD89" i="19"/>
  <c r="AC89" i="19"/>
  <c r="AE89" i="19" s="1"/>
  <c r="AD88" i="19"/>
  <c r="AC88" i="19"/>
  <c r="AE88" i="19" s="1"/>
  <c r="AD87" i="19"/>
  <c r="AC87" i="19"/>
  <c r="AE87" i="19" s="1"/>
  <c r="AD86" i="19"/>
  <c r="AC86" i="19"/>
  <c r="AE86" i="19" s="1"/>
  <c r="AD85" i="19"/>
  <c r="AC85" i="19"/>
  <c r="AE85" i="19" s="1"/>
  <c r="AD84" i="19"/>
  <c r="AC84" i="19"/>
  <c r="AE84" i="19" s="1"/>
  <c r="AD83" i="19"/>
  <c r="AC83" i="19"/>
  <c r="AE83" i="19" s="1"/>
  <c r="AD82" i="19"/>
  <c r="AC82" i="19"/>
  <c r="AE82" i="19" s="1"/>
  <c r="AD81" i="19"/>
  <c r="AC81" i="19"/>
  <c r="AE81" i="19" s="1"/>
  <c r="AD80" i="19"/>
  <c r="AC80" i="19"/>
  <c r="AE80" i="19" s="1"/>
  <c r="AD79" i="19"/>
  <c r="AC79" i="19"/>
  <c r="AE79" i="19" s="1"/>
  <c r="AD78" i="19"/>
  <c r="AC78" i="19"/>
  <c r="AE78" i="19" s="1"/>
  <c r="AD77" i="19"/>
  <c r="AC77" i="19"/>
  <c r="AE77" i="19" s="1"/>
  <c r="AD76" i="19"/>
  <c r="AC76" i="19"/>
  <c r="AE76" i="19" s="1"/>
  <c r="AD75" i="19"/>
  <c r="AC75" i="19"/>
  <c r="AE75" i="19" s="1"/>
  <c r="AD74" i="19"/>
  <c r="AC74" i="19"/>
  <c r="AE74" i="19" s="1"/>
  <c r="AD73" i="19"/>
  <c r="AC73" i="19"/>
  <c r="AE73" i="19" s="1"/>
  <c r="AD72" i="19"/>
  <c r="AC72" i="19"/>
  <c r="AE72" i="19" s="1"/>
  <c r="AD71" i="19"/>
  <c r="AC71" i="19"/>
  <c r="AE71" i="19" s="1"/>
  <c r="AD70" i="19"/>
  <c r="AC70" i="19"/>
  <c r="AE70" i="19" s="1"/>
  <c r="AD69" i="19"/>
  <c r="AC69" i="19"/>
  <c r="AE69" i="19" s="1"/>
  <c r="AD68" i="19"/>
  <c r="AC68" i="19"/>
  <c r="AE68" i="19" s="1"/>
  <c r="AD67" i="19"/>
  <c r="AC67" i="19"/>
  <c r="AE67" i="19" s="1"/>
  <c r="AD66" i="19"/>
  <c r="AC66" i="19"/>
  <c r="AE66" i="19" s="1"/>
  <c r="AD65" i="19"/>
  <c r="AC65" i="19"/>
  <c r="AE65" i="19" s="1"/>
  <c r="AD64" i="19"/>
  <c r="AC64" i="19"/>
  <c r="AE64" i="19" s="1"/>
  <c r="AD63" i="19"/>
  <c r="AC63" i="19"/>
  <c r="AE63" i="19" s="1"/>
  <c r="AD62" i="19"/>
  <c r="AC62" i="19"/>
  <c r="AE62" i="19" s="1"/>
  <c r="AD61" i="19"/>
  <c r="AC61" i="19"/>
  <c r="AE61" i="19" s="1"/>
  <c r="AD60" i="19"/>
  <c r="AC60" i="19"/>
  <c r="AE60" i="19" s="1"/>
  <c r="AD59" i="19"/>
  <c r="AC59" i="19"/>
  <c r="AE59" i="19" s="1"/>
  <c r="AD58" i="19"/>
  <c r="AC58" i="19"/>
  <c r="AE58" i="19" s="1"/>
  <c r="AD57" i="19"/>
  <c r="AC57" i="19"/>
  <c r="AE57" i="19" s="1"/>
  <c r="AD56" i="19"/>
  <c r="AC56" i="19"/>
  <c r="AE56" i="19" s="1"/>
  <c r="AD55" i="19"/>
  <c r="AC55" i="19"/>
  <c r="AE55" i="19" s="1"/>
  <c r="AD54" i="19"/>
  <c r="AC54" i="19"/>
  <c r="AE54" i="19" s="1"/>
  <c r="AD53" i="19"/>
  <c r="AC53" i="19"/>
  <c r="AE53" i="19" s="1"/>
  <c r="AD52" i="19"/>
  <c r="AC52" i="19"/>
  <c r="AE52" i="19" s="1"/>
  <c r="AD51" i="19"/>
  <c r="AC51" i="19"/>
  <c r="AE51" i="19" s="1"/>
  <c r="AD50" i="19"/>
  <c r="AC50" i="19"/>
  <c r="AE50" i="19" s="1"/>
  <c r="AD49" i="19"/>
  <c r="AC49" i="19"/>
  <c r="AE49" i="19" s="1"/>
  <c r="AD48" i="19"/>
  <c r="AC48" i="19"/>
  <c r="AE48" i="19" s="1"/>
  <c r="AD47" i="19"/>
  <c r="AC47" i="19"/>
  <c r="AE47" i="19" s="1"/>
  <c r="AD46" i="19"/>
  <c r="AC46" i="19"/>
  <c r="AE46" i="19" s="1"/>
  <c r="AD45" i="19"/>
  <c r="AC45" i="19"/>
  <c r="AE45" i="19" s="1"/>
  <c r="AD44" i="19"/>
  <c r="AC44" i="19"/>
  <c r="AE44" i="19" s="1"/>
  <c r="AD43" i="19"/>
  <c r="AC43" i="19"/>
  <c r="AE43" i="19" s="1"/>
  <c r="AD42" i="19"/>
  <c r="AC42" i="19"/>
  <c r="AE42" i="19" s="1"/>
  <c r="AD41" i="19"/>
  <c r="AC41" i="19"/>
  <c r="AE41" i="19" s="1"/>
  <c r="AD40" i="19"/>
  <c r="AC40" i="19"/>
  <c r="AE40" i="19" s="1"/>
  <c r="AD39" i="19"/>
  <c r="AC39" i="19"/>
  <c r="AE39" i="19" s="1"/>
  <c r="AD38" i="19"/>
  <c r="AC38" i="19"/>
  <c r="AE38" i="19" s="1"/>
  <c r="AD37" i="19"/>
  <c r="AC37" i="19"/>
  <c r="AE37" i="19" s="1"/>
  <c r="AD36" i="19"/>
  <c r="AC36" i="19"/>
  <c r="AE36" i="19" s="1"/>
  <c r="AD35" i="19"/>
  <c r="AC35" i="19"/>
  <c r="AE35" i="19" s="1"/>
  <c r="AD34" i="19"/>
  <c r="AC34" i="19"/>
  <c r="AE34" i="19" s="1"/>
  <c r="AD33" i="19"/>
  <c r="AC33" i="19"/>
  <c r="AE33" i="19" s="1"/>
  <c r="AD32" i="19"/>
  <c r="AC32" i="19"/>
  <c r="AE32" i="19" s="1"/>
  <c r="AD31" i="19"/>
  <c r="AC31" i="19"/>
  <c r="AE31" i="19" s="1"/>
  <c r="AD30" i="19"/>
  <c r="AC30" i="19"/>
  <c r="AE30" i="19" s="1"/>
  <c r="AD29" i="19"/>
  <c r="AC29" i="19"/>
  <c r="AE29" i="19" s="1"/>
  <c r="AD28" i="19"/>
  <c r="AC28" i="19"/>
  <c r="AE28" i="19" s="1"/>
  <c r="AF28" i="19" s="1"/>
  <c r="AD26" i="19"/>
  <c r="AC26" i="19"/>
  <c r="AE26" i="19" s="1"/>
  <c r="AF27" i="19" s="1"/>
  <c r="AD25" i="19"/>
  <c r="AC25" i="19"/>
  <c r="AE25" i="19" s="1"/>
  <c r="AD24" i="19"/>
  <c r="AC24" i="19"/>
  <c r="AE24" i="19" s="1"/>
  <c r="AD23" i="19"/>
  <c r="AC23" i="19"/>
  <c r="AE23" i="19" s="1"/>
  <c r="AD22" i="19"/>
  <c r="AC22" i="19"/>
  <c r="AE22" i="19" s="1"/>
  <c r="AD21" i="19"/>
  <c r="AC21" i="19"/>
  <c r="AE21" i="19" s="1"/>
  <c r="AD20" i="19"/>
  <c r="AC20" i="19"/>
  <c r="AE20" i="19" s="1"/>
  <c r="AD19" i="19"/>
  <c r="AC19" i="19"/>
  <c r="AE19" i="19" s="1"/>
  <c r="AD18" i="19"/>
  <c r="AC18" i="19"/>
  <c r="AE18" i="19" s="1"/>
  <c r="AD17" i="19"/>
  <c r="AC17" i="19"/>
  <c r="AE17" i="19" s="1"/>
  <c r="AD16" i="19"/>
  <c r="AC16" i="19"/>
  <c r="AE16" i="19" s="1"/>
  <c r="AD15" i="19"/>
  <c r="AC15" i="19"/>
  <c r="AE15" i="19" s="1"/>
  <c r="AD14" i="19"/>
  <c r="AC14" i="19"/>
  <c r="AE14" i="19" s="1"/>
  <c r="AD13" i="19"/>
  <c r="AC13" i="19"/>
  <c r="AE13" i="19" s="1"/>
  <c r="AD12" i="19"/>
  <c r="AC12" i="19"/>
  <c r="AE12" i="19" s="1"/>
  <c r="AD11" i="19"/>
  <c r="AC11" i="19"/>
  <c r="AE11" i="19" s="1"/>
  <c r="AD10" i="19"/>
  <c r="AC10" i="19"/>
  <c r="AE10" i="19" s="1"/>
  <c r="AD9" i="19"/>
  <c r="AC9" i="19"/>
  <c r="AE9" i="19" s="1"/>
  <c r="AD8" i="19"/>
  <c r="AC8" i="19"/>
  <c r="AE8" i="19" s="1"/>
  <c r="AD7" i="19"/>
  <c r="AC7" i="19"/>
  <c r="AE7" i="19" s="1"/>
  <c r="AD6" i="19"/>
  <c r="AC6" i="19"/>
  <c r="AE6" i="19" s="1"/>
  <c r="AD5" i="19"/>
  <c r="AC5" i="19"/>
  <c r="AE5" i="19" s="1"/>
  <c r="AD4" i="19"/>
  <c r="AC4" i="19"/>
  <c r="AE4" i="19" s="1"/>
  <c r="AF4" i="19" s="1"/>
  <c r="V5" i="17"/>
  <c r="V1376" i="17"/>
  <c r="V273" i="17"/>
  <c r="BT3715" i="19"/>
  <c r="BS3715" i="19"/>
  <c r="BT3459" i="19"/>
  <c r="BS3459" i="19"/>
  <c r="BT3203" i="19"/>
  <c r="BS3203" i="19"/>
  <c r="BT2915" i="19"/>
  <c r="BS2915" i="19"/>
  <c r="BT2723" i="19"/>
  <c r="BS2723" i="19"/>
  <c r="BT2563" i="19"/>
  <c r="BS2563" i="19"/>
  <c r="BT2339" i="19"/>
  <c r="BS2339" i="19"/>
  <c r="BT2115" i="19"/>
  <c r="BS2115" i="19"/>
  <c r="BT1971" i="19"/>
  <c r="BS1971" i="19"/>
  <c r="BT1875" i="19"/>
  <c r="BS1875" i="19"/>
  <c r="BT1779" i="19"/>
  <c r="BS1779" i="19"/>
  <c r="BT1683" i="19"/>
  <c r="BS1683" i="19"/>
  <c r="BT1635" i="19"/>
  <c r="BS1635" i="19"/>
  <c r="BT1587" i="19"/>
  <c r="BS1587" i="19"/>
  <c r="BT1555" i="19"/>
  <c r="BS1555" i="19"/>
  <c r="BT1523" i="19"/>
  <c r="BS1523" i="19"/>
  <c r="BT1507" i="19"/>
  <c r="BS1507" i="19"/>
  <c r="BT1491" i="19"/>
  <c r="BS1491" i="19"/>
  <c r="BT1363" i="19"/>
  <c r="BS1363" i="19"/>
  <c r="BT1347" i="19"/>
  <c r="BS1347" i="19"/>
  <c r="BT1283" i="19"/>
  <c r="BS1283" i="19"/>
  <c r="BT1251" i="19"/>
  <c r="BS1251" i="19"/>
  <c r="BT1219" i="19"/>
  <c r="BS1219" i="19"/>
  <c r="BT1171" i="19"/>
  <c r="BS1171" i="19"/>
  <c r="BT1155" i="19"/>
  <c r="BS1155" i="19"/>
  <c r="BT1139" i="19"/>
  <c r="BS1139" i="19"/>
  <c r="BT1123" i="19"/>
  <c r="BS1123" i="19"/>
  <c r="BT1107" i="19"/>
  <c r="BS1107" i="19"/>
  <c r="BT1091" i="19"/>
  <c r="BS1091" i="19"/>
  <c r="BT1075" i="19"/>
  <c r="BS1075" i="19"/>
  <c r="BT3859" i="19"/>
  <c r="BS3859" i="19"/>
  <c r="BT3635" i="19"/>
  <c r="BS3635" i="19"/>
  <c r="BT3411" i="19"/>
  <c r="BS3411" i="19"/>
  <c r="BT3251" i="19"/>
  <c r="BS3251" i="19"/>
  <c r="BT3011" i="19"/>
  <c r="BS3011" i="19"/>
  <c r="BT2803" i="19"/>
  <c r="BS2803" i="19"/>
  <c r="BT2627" i="19"/>
  <c r="BS2627" i="19"/>
  <c r="BT2403" i="19"/>
  <c r="BS2403" i="19"/>
  <c r="BT2275" i="19"/>
  <c r="BS2275" i="19"/>
  <c r="BT2131" i="19"/>
  <c r="BS2131" i="19"/>
  <c r="BT2003" i="19"/>
  <c r="BS2003" i="19"/>
  <c r="BT1859" i="19"/>
  <c r="BS1859" i="19"/>
  <c r="BT1763" i="19"/>
  <c r="BS1763" i="19"/>
  <c r="BT1699" i="19"/>
  <c r="BS1699" i="19"/>
  <c r="BT1603" i="19"/>
  <c r="BS1603" i="19"/>
  <c r="BT1203" i="19"/>
  <c r="BS1203" i="19"/>
  <c r="BT3858" i="19"/>
  <c r="BS3858" i="19"/>
  <c r="BT3826" i="19"/>
  <c r="BS3826" i="19"/>
  <c r="BT3794" i="19"/>
  <c r="BS3794" i="19"/>
  <c r="BT3746" i="19"/>
  <c r="BS3746" i="19"/>
  <c r="BT3714" i="19"/>
  <c r="BS3714" i="19"/>
  <c r="BT3682" i="19"/>
  <c r="BS3682" i="19"/>
  <c r="BT3650" i="19"/>
  <c r="BS3650" i="19"/>
  <c r="BT3602" i="19"/>
  <c r="BS3602" i="19"/>
  <c r="BT3586" i="19"/>
  <c r="BS3586" i="19"/>
  <c r="BT3570" i="19"/>
  <c r="BS3570" i="19"/>
  <c r="BT3554" i="19"/>
  <c r="BS3554" i="19"/>
  <c r="BT3538" i="19"/>
  <c r="BS3538" i="19"/>
  <c r="BT3522" i="19"/>
  <c r="BS3522" i="19"/>
  <c r="BT3506" i="19"/>
  <c r="BS3506" i="19"/>
  <c r="BT3490" i="19"/>
  <c r="BS3490" i="19"/>
  <c r="BT3474" i="19"/>
  <c r="BS3474" i="19"/>
  <c r="BT3458" i="19"/>
  <c r="BS3458" i="19"/>
  <c r="BT3426" i="19"/>
  <c r="BS3426" i="19"/>
  <c r="BT3410" i="19"/>
  <c r="BS3410" i="19"/>
  <c r="BT3394" i="19"/>
  <c r="BS3394" i="19"/>
  <c r="BT3378" i="19"/>
  <c r="BS3378" i="19"/>
  <c r="BT3362" i="19"/>
  <c r="BS3362" i="19"/>
  <c r="BT3346" i="19"/>
  <c r="BS3346" i="19"/>
  <c r="BT3330" i="19"/>
  <c r="BS3330" i="19"/>
  <c r="BT3314" i="19"/>
  <c r="BS3314" i="19"/>
  <c r="BT3298" i="19"/>
  <c r="BS3298" i="19"/>
  <c r="BT3282" i="19"/>
  <c r="BS3282" i="19"/>
  <c r="BT3266" i="19"/>
  <c r="BS3266" i="19"/>
  <c r="BT3250" i="19"/>
  <c r="BS3250" i="19"/>
  <c r="BT3234" i="19"/>
  <c r="BS3234" i="19"/>
  <c r="BT3218" i="19"/>
  <c r="BS3218" i="19"/>
  <c r="BT3202" i="19"/>
  <c r="BS3202" i="19"/>
  <c r="BT3186" i="19"/>
  <c r="BS3186" i="19"/>
  <c r="BT3170" i="19"/>
  <c r="BS3170" i="19"/>
  <c r="BT3154" i="19"/>
  <c r="BS3154" i="19"/>
  <c r="BT3138" i="19"/>
  <c r="BS3138" i="19"/>
  <c r="BT3122" i="19"/>
  <c r="BS3122" i="19"/>
  <c r="BT3106" i="19"/>
  <c r="BS3106" i="19"/>
  <c r="BT3090" i="19"/>
  <c r="BS3090" i="19"/>
  <c r="BT3074" i="19"/>
  <c r="BS3074" i="19"/>
  <c r="BT3058" i="19"/>
  <c r="BS3058" i="19"/>
  <c r="BT3042" i="19"/>
  <c r="BS3042" i="19"/>
  <c r="BT3026" i="19"/>
  <c r="BS3026" i="19"/>
  <c r="BT3010" i="19"/>
  <c r="BS3010" i="19"/>
  <c r="BT2994" i="19"/>
  <c r="BS2994" i="19"/>
  <c r="BT2978" i="19"/>
  <c r="BS2978" i="19"/>
  <c r="BT2962" i="19"/>
  <c r="BS2962" i="19"/>
  <c r="BT2946" i="19"/>
  <c r="BS2946" i="19"/>
  <c r="BT2930" i="19"/>
  <c r="BS2930" i="19"/>
  <c r="BT2914" i="19"/>
  <c r="BS2914" i="19"/>
  <c r="BT2898" i="19"/>
  <c r="BS2898" i="19"/>
  <c r="BT2882" i="19"/>
  <c r="BS2882" i="19"/>
  <c r="BT2866" i="19"/>
  <c r="BS2866" i="19"/>
  <c r="BT2850" i="19"/>
  <c r="BS2850" i="19"/>
  <c r="BT2834" i="19"/>
  <c r="BS2834" i="19"/>
  <c r="BT2818" i="19"/>
  <c r="BS2818" i="19"/>
  <c r="BT2802" i="19"/>
  <c r="BS2802" i="19"/>
  <c r="BT2786" i="19"/>
  <c r="BS2786" i="19"/>
  <c r="BT2770" i="19"/>
  <c r="BS2770" i="19"/>
  <c r="BT2754" i="19"/>
  <c r="BS2754" i="19"/>
  <c r="BT2738" i="19"/>
  <c r="BS2738" i="19"/>
  <c r="BT2722" i="19"/>
  <c r="BS2722" i="19"/>
  <c r="BT2706" i="19"/>
  <c r="BS2706" i="19"/>
  <c r="BT2690" i="19"/>
  <c r="BS2690" i="19"/>
  <c r="BT2674" i="19"/>
  <c r="BS2674" i="19"/>
  <c r="BT2658" i="19"/>
  <c r="BS2658" i="19"/>
  <c r="BT2642" i="19"/>
  <c r="BS2642" i="19"/>
  <c r="BT2626" i="19"/>
  <c r="BS2626" i="19"/>
  <c r="BT2610" i="19"/>
  <c r="BS2610" i="19"/>
  <c r="BT2594" i="19"/>
  <c r="BS2594" i="19"/>
  <c r="BT2578" i="19"/>
  <c r="BS2578" i="19"/>
  <c r="BT2562" i="19"/>
  <c r="BS2562" i="19"/>
  <c r="BT2546" i="19"/>
  <c r="BS2546" i="19"/>
  <c r="BT2530" i="19"/>
  <c r="BS2530" i="19"/>
  <c r="BT2514" i="19"/>
  <c r="BS2514" i="19"/>
  <c r="BT2498" i="19"/>
  <c r="BS2498" i="19"/>
  <c r="BT2482" i="19"/>
  <c r="BS2482" i="19"/>
  <c r="BT2466" i="19"/>
  <c r="BS2466" i="19"/>
  <c r="BT2450" i="19"/>
  <c r="BS2450" i="19"/>
  <c r="BT2434" i="19"/>
  <c r="BS2434" i="19"/>
  <c r="BT2418" i="19"/>
  <c r="BS2418" i="19"/>
  <c r="BT2402" i="19"/>
  <c r="BS2402" i="19"/>
  <c r="BT2386" i="19"/>
  <c r="BS2386" i="19"/>
  <c r="BT2370" i="19"/>
  <c r="BS2370" i="19"/>
  <c r="BT2354" i="19"/>
  <c r="BS2354" i="19"/>
  <c r="BT2338" i="19"/>
  <c r="BS2338" i="19"/>
  <c r="BT2322" i="19"/>
  <c r="BS2322" i="19"/>
  <c r="BT2306" i="19"/>
  <c r="BS2306" i="19"/>
  <c r="BT2290" i="19"/>
  <c r="BS2290" i="19"/>
  <c r="BT2274" i="19"/>
  <c r="BS2274" i="19"/>
  <c r="BT2258" i="19"/>
  <c r="BS2258" i="19"/>
  <c r="BT2242" i="19"/>
  <c r="BS2242" i="19"/>
  <c r="BT2226" i="19"/>
  <c r="BS2226" i="19"/>
  <c r="BT2210" i="19"/>
  <c r="BS2210" i="19"/>
  <c r="BT2194" i="19"/>
  <c r="BS2194" i="19"/>
  <c r="BT2178" i="19"/>
  <c r="BS2178" i="19"/>
  <c r="BT2162" i="19"/>
  <c r="BS2162" i="19"/>
  <c r="BT2146" i="19"/>
  <c r="BS2146" i="19"/>
  <c r="BT2130" i="19"/>
  <c r="BS2130" i="19"/>
  <c r="BT2114" i="19"/>
  <c r="BS2114" i="19"/>
  <c r="BT2098" i="19"/>
  <c r="BS2098" i="19"/>
  <c r="BT2082" i="19"/>
  <c r="BS2082" i="19"/>
  <c r="BT2066" i="19"/>
  <c r="BS2066" i="19"/>
  <c r="BT2050" i="19"/>
  <c r="BS2050" i="19"/>
  <c r="BT2034" i="19"/>
  <c r="BS2034" i="19"/>
  <c r="BT2018" i="19"/>
  <c r="BS2018" i="19"/>
  <c r="BT2002" i="19"/>
  <c r="BS2002" i="19"/>
  <c r="BT1986" i="19"/>
  <c r="BS1986" i="19"/>
  <c r="BT1970" i="19"/>
  <c r="BS1970" i="19"/>
  <c r="BT1954" i="19"/>
  <c r="BS1954" i="19"/>
  <c r="BT1938" i="19"/>
  <c r="BS1938" i="19"/>
  <c r="BT1922" i="19"/>
  <c r="BS1922" i="19"/>
  <c r="BT1906" i="19"/>
  <c r="BS1906" i="19"/>
  <c r="BT1890" i="19"/>
  <c r="BS1890" i="19"/>
  <c r="BT1874" i="19"/>
  <c r="BS1874" i="19"/>
  <c r="BT1858" i="19"/>
  <c r="BS1858" i="19"/>
  <c r="BT1842" i="19"/>
  <c r="BS1842" i="19"/>
  <c r="BT1826" i="19"/>
  <c r="BS1826" i="19"/>
  <c r="BT1810" i="19"/>
  <c r="BS1810" i="19"/>
  <c r="BT1794" i="19"/>
  <c r="BS1794" i="19"/>
  <c r="BT1778" i="19"/>
  <c r="BS1778" i="19"/>
  <c r="BT1762" i="19"/>
  <c r="BS1762" i="19"/>
  <c r="BT1746" i="19"/>
  <c r="BS1746" i="19"/>
  <c r="BT1730" i="19"/>
  <c r="BS1730" i="19"/>
  <c r="BT1714" i="19"/>
  <c r="BS1714" i="19"/>
  <c r="BT1698" i="19"/>
  <c r="BS1698" i="19"/>
  <c r="BT1682" i="19"/>
  <c r="BS1682" i="19"/>
  <c r="BT1666" i="19"/>
  <c r="BS1666" i="19"/>
  <c r="BT1650" i="19"/>
  <c r="BS1650" i="19"/>
  <c r="BT1634" i="19"/>
  <c r="BS1634" i="19"/>
  <c r="BT1618" i="19"/>
  <c r="BS1618" i="19"/>
  <c r="BT1602" i="19"/>
  <c r="BS1602" i="19"/>
  <c r="BT1586" i="19"/>
  <c r="BS1586" i="19"/>
  <c r="BT1570" i="19"/>
  <c r="BS1570" i="19"/>
  <c r="BT1554" i="19"/>
  <c r="BS1554" i="19"/>
  <c r="BT1538" i="19"/>
  <c r="BS1538" i="19"/>
  <c r="BT1522" i="19"/>
  <c r="BS1522" i="19"/>
  <c r="BT1506" i="19"/>
  <c r="BS1506" i="19"/>
  <c r="BT1490" i="19"/>
  <c r="BS1490" i="19"/>
  <c r="BT1474" i="19"/>
  <c r="BS1474" i="19"/>
  <c r="BT1458" i="19"/>
  <c r="BS1458" i="19"/>
  <c r="BT1442" i="19"/>
  <c r="BS1442" i="19"/>
  <c r="BT1426" i="19"/>
  <c r="BS1426" i="19"/>
  <c r="BT1410" i="19"/>
  <c r="BS1410" i="19"/>
  <c r="BT1394" i="19"/>
  <c r="BS1394" i="19"/>
  <c r="BT1378" i="19"/>
  <c r="BS1378" i="19"/>
  <c r="BT1362" i="19"/>
  <c r="BS1362" i="19"/>
  <c r="BT1346" i="19"/>
  <c r="BS1346" i="19"/>
  <c r="BT1330" i="19"/>
  <c r="BS1330" i="19"/>
  <c r="BT1314" i="19"/>
  <c r="BS1314" i="19"/>
  <c r="BT1298" i="19"/>
  <c r="BS1298" i="19"/>
  <c r="BT1282" i="19"/>
  <c r="BS1282" i="19"/>
  <c r="BT1266" i="19"/>
  <c r="BS1266" i="19"/>
  <c r="BT1250" i="19"/>
  <c r="BS1250" i="19"/>
  <c r="BT1234" i="19"/>
  <c r="BS1234" i="19"/>
  <c r="BT1218" i="19"/>
  <c r="BS1218" i="19"/>
  <c r="BT1202" i="19"/>
  <c r="BS1202" i="19"/>
  <c r="BT1186" i="19"/>
  <c r="BS1186" i="19"/>
  <c r="BT1170" i="19"/>
  <c r="BS1170" i="19"/>
  <c r="BT1154" i="19"/>
  <c r="BS1154" i="19"/>
  <c r="BT1138" i="19"/>
  <c r="BS1138" i="19"/>
  <c r="BT1122" i="19"/>
  <c r="BS1122" i="19"/>
  <c r="BT1106" i="19"/>
  <c r="BS1106" i="19"/>
  <c r="BT1090" i="19"/>
  <c r="BS1090" i="19"/>
  <c r="BT1074" i="19"/>
  <c r="BS1074" i="19"/>
  <c r="BT1058" i="19"/>
  <c r="BS1058" i="19"/>
  <c r="BT1042" i="19"/>
  <c r="BS1042" i="19"/>
  <c r="BT1026" i="19"/>
  <c r="BS1026" i="19"/>
  <c r="BT1010" i="19"/>
  <c r="BS1010" i="19"/>
  <c r="BT994" i="19"/>
  <c r="BS994" i="19"/>
  <c r="BT978" i="19"/>
  <c r="BS978" i="19"/>
  <c r="BT962" i="19"/>
  <c r="BS962" i="19"/>
  <c r="BT946" i="19"/>
  <c r="BS946" i="19"/>
  <c r="BT930" i="19"/>
  <c r="BS930" i="19"/>
  <c r="BT914" i="19"/>
  <c r="BS914" i="19"/>
  <c r="BT898" i="19"/>
  <c r="BS898" i="19"/>
  <c r="BT882" i="19"/>
  <c r="BS882" i="19"/>
  <c r="BT866" i="19"/>
  <c r="BS866" i="19"/>
  <c r="BT850" i="19"/>
  <c r="BS850" i="19"/>
  <c r="BT834" i="19"/>
  <c r="BS834" i="19"/>
  <c r="BT818" i="19"/>
  <c r="BS818" i="19"/>
  <c r="BT802" i="19"/>
  <c r="BS802" i="19"/>
  <c r="BT786" i="19"/>
  <c r="BS786" i="19"/>
  <c r="BT770" i="19"/>
  <c r="BS770" i="19"/>
  <c r="BT754" i="19"/>
  <c r="BS754" i="19"/>
  <c r="BT738" i="19"/>
  <c r="BS738" i="19"/>
  <c r="BT722" i="19"/>
  <c r="BS722" i="19"/>
  <c r="BT706" i="19"/>
  <c r="BS706" i="19"/>
  <c r="BT690" i="19"/>
  <c r="BS690" i="19"/>
  <c r="BT674" i="19"/>
  <c r="BS674" i="19"/>
  <c r="BT658" i="19"/>
  <c r="BS658" i="19"/>
  <c r="BT642" i="19"/>
  <c r="BS642" i="19"/>
  <c r="BT626" i="19"/>
  <c r="BS626" i="19"/>
  <c r="BT610" i="19"/>
  <c r="BS610" i="19"/>
  <c r="BT594" i="19"/>
  <c r="BS594" i="19"/>
  <c r="BT578" i="19"/>
  <c r="BS578" i="19"/>
  <c r="BT562" i="19"/>
  <c r="BS562" i="19"/>
  <c r="BT546" i="19"/>
  <c r="BS546" i="19"/>
  <c r="BT530" i="19"/>
  <c r="BS530" i="19"/>
  <c r="BT514" i="19"/>
  <c r="BS514" i="19"/>
  <c r="BT498" i="19"/>
  <c r="BS498" i="19"/>
  <c r="BT482" i="19"/>
  <c r="BS482" i="19"/>
  <c r="BT466" i="19"/>
  <c r="BS466" i="19"/>
  <c r="BT450" i="19"/>
  <c r="BS450" i="19"/>
  <c r="BT434" i="19"/>
  <c r="BS434" i="19"/>
  <c r="BT418" i="19"/>
  <c r="BS418" i="19"/>
  <c r="BT402" i="19"/>
  <c r="BS402" i="19"/>
  <c r="BT386" i="19"/>
  <c r="BS386" i="19"/>
  <c r="BT370" i="19"/>
  <c r="BS370" i="19"/>
  <c r="BT354" i="19"/>
  <c r="BS354" i="19"/>
  <c r="BT338" i="19"/>
  <c r="BS338" i="19"/>
  <c r="BT322" i="19"/>
  <c r="BS322" i="19"/>
  <c r="BT306" i="19"/>
  <c r="BS306" i="19"/>
  <c r="BT290" i="19"/>
  <c r="BS290" i="19"/>
  <c r="BT274" i="19"/>
  <c r="BS274" i="19"/>
  <c r="BT3731" i="19"/>
  <c r="BS3731" i="19"/>
  <c r="BT3539" i="19"/>
  <c r="BS3539" i="19"/>
  <c r="BT3315" i="19"/>
  <c r="BS3315" i="19"/>
  <c r="BT3107" i="19"/>
  <c r="BS3107" i="19"/>
  <c r="BT2867" i="19"/>
  <c r="BS2867" i="19"/>
  <c r="BT2707" i="19"/>
  <c r="BS2707" i="19"/>
  <c r="BT2515" i="19"/>
  <c r="BS2515" i="19"/>
  <c r="BT2355" i="19"/>
  <c r="BS2355" i="19"/>
  <c r="BT2179" i="19"/>
  <c r="BS2179" i="19"/>
  <c r="BT2035" i="19"/>
  <c r="BS2035" i="19"/>
  <c r="BT1939" i="19"/>
  <c r="BS1939" i="19"/>
  <c r="BT1827" i="19"/>
  <c r="BS1827" i="19"/>
  <c r="BT1747" i="19"/>
  <c r="BS1747" i="19"/>
  <c r="BT1651" i="19"/>
  <c r="BS1651" i="19"/>
  <c r="BT1571" i="19"/>
  <c r="BS1571" i="19"/>
  <c r="BT1187" i="19"/>
  <c r="BS1187" i="19"/>
  <c r="BT3890" i="19"/>
  <c r="BS3890" i="19"/>
  <c r="BT3842" i="19"/>
  <c r="BS3842" i="19"/>
  <c r="BT3810" i="19"/>
  <c r="BS3810" i="19"/>
  <c r="BT3778" i="19"/>
  <c r="BS3778" i="19"/>
  <c r="BT3762" i="19"/>
  <c r="BS3762" i="19"/>
  <c r="BT3730" i="19"/>
  <c r="BS3730" i="19"/>
  <c r="BT3698" i="19"/>
  <c r="BS3698" i="19"/>
  <c r="BT3666" i="19"/>
  <c r="BS3666" i="19"/>
  <c r="BT3634" i="19"/>
  <c r="BS3634" i="19"/>
  <c r="BT3618" i="19"/>
  <c r="BS3618" i="19"/>
  <c r="BT3442" i="19"/>
  <c r="BS3442" i="19"/>
  <c r="BT3889" i="19"/>
  <c r="BS3889" i="19"/>
  <c r="BT3873" i="19"/>
  <c r="BS3873" i="19"/>
  <c r="BT3857" i="19"/>
  <c r="BS3857" i="19"/>
  <c r="BT3841" i="19"/>
  <c r="BS3841" i="19"/>
  <c r="BT3825" i="19"/>
  <c r="BS3825" i="19"/>
  <c r="BT3809" i="19"/>
  <c r="BS3809" i="19"/>
  <c r="BT3793" i="19"/>
  <c r="BS3793" i="19"/>
  <c r="BT3777" i="19"/>
  <c r="BS3777" i="19"/>
  <c r="BT3761" i="19"/>
  <c r="BS3761" i="19"/>
  <c r="BT3745" i="19"/>
  <c r="BS3745" i="19"/>
  <c r="BT3729" i="19"/>
  <c r="BS3729" i="19"/>
  <c r="BT3713" i="19"/>
  <c r="BS3713" i="19"/>
  <c r="BT3697" i="19"/>
  <c r="BS3697" i="19"/>
  <c r="BT3681" i="19"/>
  <c r="BS3681" i="19"/>
  <c r="BT3665" i="19"/>
  <c r="BS3665" i="19"/>
  <c r="BT3649" i="19"/>
  <c r="BS3649" i="19"/>
  <c r="BT3633" i="19"/>
  <c r="BS3633" i="19"/>
  <c r="BT3617" i="19"/>
  <c r="BS3617" i="19"/>
  <c r="BT3601" i="19"/>
  <c r="BS3601" i="19"/>
  <c r="BT3585" i="19"/>
  <c r="BS3585" i="19"/>
  <c r="BT3569" i="19"/>
  <c r="BS3569" i="19"/>
  <c r="BT3553" i="19"/>
  <c r="BS3553" i="19"/>
  <c r="BT3537" i="19"/>
  <c r="BS3537" i="19"/>
  <c r="BT3521" i="19"/>
  <c r="BS3521" i="19"/>
  <c r="BT3505" i="19"/>
  <c r="BS3505" i="19"/>
  <c r="BT3489" i="19"/>
  <c r="BS3489" i="19"/>
  <c r="BT3473" i="19"/>
  <c r="BS3473" i="19"/>
  <c r="BT3457" i="19"/>
  <c r="BS3457" i="19"/>
  <c r="BT3441" i="19"/>
  <c r="BS3441" i="19"/>
  <c r="BT3425" i="19"/>
  <c r="BS3425" i="19"/>
  <c r="BT3409" i="19"/>
  <c r="BS3409" i="19"/>
  <c r="BT3393" i="19"/>
  <c r="BS3393" i="19"/>
  <c r="BT3377" i="19"/>
  <c r="BS3377" i="19"/>
  <c r="BT3361" i="19"/>
  <c r="BS3361" i="19"/>
  <c r="BT3345" i="19"/>
  <c r="BS3345" i="19"/>
  <c r="BT3329" i="19"/>
  <c r="BS3329" i="19"/>
  <c r="BT3313" i="19"/>
  <c r="BS3313" i="19"/>
  <c r="BT3297" i="19"/>
  <c r="BS3297" i="19"/>
  <c r="BT3281" i="19"/>
  <c r="BS3281" i="19"/>
  <c r="BT3265" i="19"/>
  <c r="BS3265" i="19"/>
  <c r="BT3249" i="19"/>
  <c r="BS3249" i="19"/>
  <c r="BT3233" i="19"/>
  <c r="BS3233" i="19"/>
  <c r="BT3217" i="19"/>
  <c r="BS3217" i="19"/>
  <c r="BT3201" i="19"/>
  <c r="BS3201" i="19"/>
  <c r="BT3185" i="19"/>
  <c r="BS3185" i="19"/>
  <c r="BT3169" i="19"/>
  <c r="BS3169" i="19"/>
  <c r="BT3153" i="19"/>
  <c r="BS3153" i="19"/>
  <c r="BT3137" i="19"/>
  <c r="BS3137" i="19"/>
  <c r="BT3121" i="19"/>
  <c r="BS3121" i="19"/>
  <c r="BT3105" i="19"/>
  <c r="BS3105" i="19"/>
  <c r="BT3089" i="19"/>
  <c r="BS3089" i="19"/>
  <c r="BT3073" i="19"/>
  <c r="BS3073" i="19"/>
  <c r="BT3057" i="19"/>
  <c r="BS3057" i="19"/>
  <c r="BT3041" i="19"/>
  <c r="BS3041" i="19"/>
  <c r="BT3025" i="19"/>
  <c r="BS3025" i="19"/>
  <c r="BT3009" i="19"/>
  <c r="BS3009" i="19"/>
  <c r="BT2993" i="19"/>
  <c r="BS2993" i="19"/>
  <c r="BT2977" i="19"/>
  <c r="BS2977" i="19"/>
  <c r="BT2961" i="19"/>
  <c r="BS2961" i="19"/>
  <c r="BT2945" i="19"/>
  <c r="BS2945" i="19"/>
  <c r="BT2929" i="19"/>
  <c r="BS2929" i="19"/>
  <c r="BT2913" i="19"/>
  <c r="BS2913" i="19"/>
  <c r="BT2897" i="19"/>
  <c r="BS2897" i="19"/>
  <c r="BT2881" i="19"/>
  <c r="BS2881" i="19"/>
  <c r="BT2865" i="19"/>
  <c r="BS2865" i="19"/>
  <c r="BT2849" i="19"/>
  <c r="BS2849" i="19"/>
  <c r="BT2833" i="19"/>
  <c r="BS2833" i="19"/>
  <c r="BT2817" i="19"/>
  <c r="BS2817" i="19"/>
  <c r="BT2801" i="19"/>
  <c r="BS2801" i="19"/>
  <c r="BT2785" i="19"/>
  <c r="BS2785" i="19"/>
  <c r="BT2769" i="19"/>
  <c r="BS2769" i="19"/>
  <c r="BT2753" i="19"/>
  <c r="BS2753" i="19"/>
  <c r="BT2737" i="19"/>
  <c r="BS2737" i="19"/>
  <c r="BT2721" i="19"/>
  <c r="BS2721" i="19"/>
  <c r="BT2705" i="19"/>
  <c r="BS2705" i="19"/>
  <c r="BT2689" i="19"/>
  <c r="BS2689" i="19"/>
  <c r="BT2673" i="19"/>
  <c r="BS2673" i="19"/>
  <c r="BT2657" i="19"/>
  <c r="BS2657" i="19"/>
  <c r="BT2641" i="19"/>
  <c r="BS2641" i="19"/>
  <c r="BT2625" i="19"/>
  <c r="BS2625" i="19"/>
  <c r="BT2609" i="19"/>
  <c r="BS2609" i="19"/>
  <c r="BT2593" i="19"/>
  <c r="BS2593" i="19"/>
  <c r="BT2577" i="19"/>
  <c r="BS2577" i="19"/>
  <c r="BT2561" i="19"/>
  <c r="BS2561" i="19"/>
  <c r="BT2545" i="19"/>
  <c r="BS2545" i="19"/>
  <c r="BT2529" i="19"/>
  <c r="BS2529" i="19"/>
  <c r="BT2513" i="19"/>
  <c r="BS2513" i="19"/>
  <c r="BT2497" i="19"/>
  <c r="BS2497" i="19"/>
  <c r="BT2481" i="19"/>
  <c r="BS2481" i="19"/>
  <c r="BT2465" i="19"/>
  <c r="BS2465" i="19"/>
  <c r="BT2449" i="19"/>
  <c r="BS2449" i="19"/>
  <c r="BT2433" i="19"/>
  <c r="BS2433" i="19"/>
  <c r="BT2417" i="19"/>
  <c r="BS2417" i="19"/>
  <c r="BT2401" i="19"/>
  <c r="BS2401" i="19"/>
  <c r="BT2385" i="19"/>
  <c r="BS2385" i="19"/>
  <c r="BT2369" i="19"/>
  <c r="BS2369" i="19"/>
  <c r="BT2353" i="19"/>
  <c r="BS2353" i="19"/>
  <c r="BT2337" i="19"/>
  <c r="BS2337" i="19"/>
  <c r="BT2321" i="19"/>
  <c r="BS2321" i="19"/>
  <c r="BT2305" i="19"/>
  <c r="BS2305" i="19"/>
  <c r="BT2289" i="19"/>
  <c r="BS2289" i="19"/>
  <c r="BT2273" i="19"/>
  <c r="BS2273" i="19"/>
  <c r="BT2257" i="19"/>
  <c r="BS2257" i="19"/>
  <c r="BT2241" i="19"/>
  <c r="BS2241" i="19"/>
  <c r="BT2225" i="19"/>
  <c r="BS2225" i="19"/>
  <c r="BT2209" i="19"/>
  <c r="BS2209" i="19"/>
  <c r="BT2193" i="19"/>
  <c r="BS2193" i="19"/>
  <c r="BT2177" i="19"/>
  <c r="BS2177" i="19"/>
  <c r="BT2161" i="19"/>
  <c r="BS2161" i="19"/>
  <c r="BT2145" i="19"/>
  <c r="BS2145" i="19"/>
  <c r="BT2129" i="19"/>
  <c r="BS2129" i="19"/>
  <c r="BT2113" i="19"/>
  <c r="BS2113" i="19"/>
  <c r="BT2097" i="19"/>
  <c r="BS2097" i="19"/>
  <c r="BT2081" i="19"/>
  <c r="BS2081" i="19"/>
  <c r="BT2065" i="19"/>
  <c r="BS2065" i="19"/>
  <c r="BT2049" i="19"/>
  <c r="BS2049" i="19"/>
  <c r="BT2033" i="19"/>
  <c r="BS2033" i="19"/>
  <c r="BT2017" i="19"/>
  <c r="BS2017" i="19"/>
  <c r="BT2001" i="19"/>
  <c r="BS2001" i="19"/>
  <c r="BT1985" i="19"/>
  <c r="BS1985" i="19"/>
  <c r="BT1969" i="19"/>
  <c r="BS1969" i="19"/>
  <c r="BT1953" i="19"/>
  <c r="BS1953" i="19"/>
  <c r="BT1937" i="19"/>
  <c r="BS1937" i="19"/>
  <c r="BT1921" i="19"/>
  <c r="BS1921" i="19"/>
  <c r="BT1905" i="19"/>
  <c r="BS1905" i="19"/>
  <c r="BT1889" i="19"/>
  <c r="BS1889" i="19"/>
  <c r="BT1873" i="19"/>
  <c r="BS1873" i="19"/>
  <c r="BT1857" i="19"/>
  <c r="BS1857" i="19"/>
  <c r="BT1841" i="19"/>
  <c r="BS1841" i="19"/>
  <c r="BT1825" i="19"/>
  <c r="BS1825" i="19"/>
  <c r="BT1809" i="19"/>
  <c r="BS1809" i="19"/>
  <c r="BT1793" i="19"/>
  <c r="BS1793" i="19"/>
  <c r="BT1777" i="19"/>
  <c r="BS1777" i="19"/>
  <c r="BT1761" i="19"/>
  <c r="BS1761" i="19"/>
  <c r="BT1745" i="19"/>
  <c r="BS1745" i="19"/>
  <c r="BT1729" i="19"/>
  <c r="BS1729" i="19"/>
  <c r="BT1713" i="19"/>
  <c r="BS1713" i="19"/>
  <c r="BT1697" i="19"/>
  <c r="BS1697" i="19"/>
  <c r="BT1681" i="19"/>
  <c r="BS1681" i="19"/>
  <c r="BT1665" i="19"/>
  <c r="BS1665" i="19"/>
  <c r="BT1649" i="19"/>
  <c r="BS1649" i="19"/>
  <c r="BT1633" i="19"/>
  <c r="BS1633" i="19"/>
  <c r="BT1617" i="19"/>
  <c r="BS1617" i="19"/>
  <c r="BT1601" i="19"/>
  <c r="BS1601" i="19"/>
  <c r="BT1585" i="19"/>
  <c r="BS1585" i="19"/>
  <c r="BT1569" i="19"/>
  <c r="BS1569" i="19"/>
  <c r="BT1553" i="19"/>
  <c r="BS1553" i="19"/>
  <c r="BT1537" i="19"/>
  <c r="BS1537" i="19"/>
  <c r="BT1521" i="19"/>
  <c r="BS1521" i="19"/>
  <c r="BT1505" i="19"/>
  <c r="BS1505" i="19"/>
  <c r="BT1489" i="19"/>
  <c r="BS1489" i="19"/>
  <c r="BT1473" i="19"/>
  <c r="BS1473" i="19"/>
  <c r="BT1457" i="19"/>
  <c r="BS1457" i="19"/>
  <c r="BT1441" i="19"/>
  <c r="BS1441" i="19"/>
  <c r="BT1425" i="19"/>
  <c r="BS1425" i="19"/>
  <c r="BT1409" i="19"/>
  <c r="BS1409" i="19"/>
  <c r="BT1393" i="19"/>
  <c r="BS1393" i="19"/>
  <c r="BT1377" i="19"/>
  <c r="BS1377" i="19"/>
  <c r="BT1361" i="19"/>
  <c r="BS1361" i="19"/>
  <c r="BT1345" i="19"/>
  <c r="BS1345" i="19"/>
  <c r="BT1329" i="19"/>
  <c r="BS1329" i="19"/>
  <c r="BT1313" i="19"/>
  <c r="BS1313" i="19"/>
  <c r="BT1297" i="19"/>
  <c r="BS1297" i="19"/>
  <c r="BT1281" i="19"/>
  <c r="BS1281" i="19"/>
  <c r="BT1265" i="19"/>
  <c r="BS1265" i="19"/>
  <c r="BT1249" i="19"/>
  <c r="BS1249" i="19"/>
  <c r="BT1233" i="19"/>
  <c r="BS1233" i="19"/>
  <c r="BT1217" i="19"/>
  <c r="BS1217" i="19"/>
  <c r="BT1201" i="19"/>
  <c r="BS1201" i="19"/>
  <c r="BT1185" i="19"/>
  <c r="BS1185" i="19"/>
  <c r="BT1169" i="19"/>
  <c r="BS1169" i="19"/>
  <c r="BT1153" i="19"/>
  <c r="BS1153" i="19"/>
  <c r="BT1137" i="19"/>
  <c r="BS1137" i="19"/>
  <c r="BT1121" i="19"/>
  <c r="BS1121" i="19"/>
  <c r="BT1105" i="19"/>
  <c r="BS1105" i="19"/>
  <c r="BT1089" i="19"/>
  <c r="BS1089" i="19"/>
  <c r="BT1073" i="19"/>
  <c r="BS1073" i="19"/>
  <c r="BT1057" i="19"/>
  <c r="BS1057" i="19"/>
  <c r="BT1041" i="19"/>
  <c r="BS1041" i="19"/>
  <c r="BT1025" i="19"/>
  <c r="BS1025" i="19"/>
  <c r="BT1009" i="19"/>
  <c r="BS1009" i="19"/>
  <c r="BT993" i="19"/>
  <c r="BS993" i="19"/>
  <c r="BT977" i="19"/>
  <c r="BS977" i="19"/>
  <c r="BT961" i="19"/>
  <c r="BS961" i="19"/>
  <c r="BT945" i="19"/>
  <c r="BS945" i="19"/>
  <c r="BT929" i="19"/>
  <c r="BS929" i="19"/>
  <c r="BT3651" i="19"/>
  <c r="BS3651" i="19"/>
  <c r="BT2947" i="19"/>
  <c r="BS2947" i="19"/>
  <c r="BT1539" i="19"/>
  <c r="BS1539" i="19"/>
  <c r="BT3888" i="19"/>
  <c r="BS3888" i="19"/>
  <c r="BT3872" i="19"/>
  <c r="BS3872" i="19"/>
  <c r="BT3856" i="19"/>
  <c r="BS3856" i="19"/>
  <c r="BT3840" i="19"/>
  <c r="BS3840" i="19"/>
  <c r="BT3824" i="19"/>
  <c r="BS3824" i="19"/>
  <c r="BT3808" i="19"/>
  <c r="BS3808" i="19"/>
  <c r="BT3792" i="19"/>
  <c r="BS3792" i="19"/>
  <c r="BT3776" i="19"/>
  <c r="BS3776" i="19"/>
  <c r="BT3760" i="19"/>
  <c r="BS3760" i="19"/>
  <c r="BT3744" i="19"/>
  <c r="BS3744" i="19"/>
  <c r="BT3728" i="19"/>
  <c r="BS3728" i="19"/>
  <c r="BT3712" i="19"/>
  <c r="BS3712" i="19"/>
  <c r="BT3696" i="19"/>
  <c r="BS3696" i="19"/>
  <c r="BT3680" i="19"/>
  <c r="BS3680" i="19"/>
  <c r="BT3664" i="19"/>
  <c r="BS3664" i="19"/>
  <c r="BT3648" i="19"/>
  <c r="BS3648" i="19"/>
  <c r="BT3632" i="19"/>
  <c r="BS3632" i="19"/>
  <c r="BT3616" i="19"/>
  <c r="BS3616" i="19"/>
  <c r="BT3600" i="19"/>
  <c r="BS3600" i="19"/>
  <c r="BT3584" i="19"/>
  <c r="BS3584" i="19"/>
  <c r="BT3568" i="19"/>
  <c r="BS3568" i="19"/>
  <c r="BT3552" i="19"/>
  <c r="BS3552" i="19"/>
  <c r="BT3536" i="19"/>
  <c r="BS3536" i="19"/>
  <c r="BT3520" i="19"/>
  <c r="BS3520" i="19"/>
  <c r="BT3504" i="19"/>
  <c r="BS3504" i="19"/>
  <c r="BT3488" i="19"/>
  <c r="BS3488" i="19"/>
  <c r="BT3472" i="19"/>
  <c r="BS3472" i="19"/>
  <c r="BT3456" i="19"/>
  <c r="BS3456" i="19"/>
  <c r="BT3440" i="19"/>
  <c r="BS3440" i="19"/>
  <c r="BT3424" i="19"/>
  <c r="BS3424" i="19"/>
  <c r="BT3408" i="19"/>
  <c r="BS3408" i="19"/>
  <c r="BT3392" i="19"/>
  <c r="BS3392" i="19"/>
  <c r="BT3376" i="19"/>
  <c r="BS3376" i="19"/>
  <c r="BT3360" i="19"/>
  <c r="BS3360" i="19"/>
  <c r="BT3344" i="19"/>
  <c r="BS3344" i="19"/>
  <c r="BT3328" i="19"/>
  <c r="BS3328" i="19"/>
  <c r="BT3312" i="19"/>
  <c r="BS3312" i="19"/>
  <c r="BT3296" i="19"/>
  <c r="BS3296" i="19"/>
  <c r="BT3280" i="19"/>
  <c r="BS3280" i="19"/>
  <c r="BT3264" i="19"/>
  <c r="BS3264" i="19"/>
  <c r="BT3248" i="19"/>
  <c r="BS3248" i="19"/>
  <c r="BT3232" i="19"/>
  <c r="BS3232" i="19"/>
  <c r="BT3216" i="19"/>
  <c r="BS3216" i="19"/>
  <c r="BT3200" i="19"/>
  <c r="BS3200" i="19"/>
  <c r="BT3184" i="19"/>
  <c r="BS3184" i="19"/>
  <c r="BT3168" i="19"/>
  <c r="BS3168" i="19"/>
  <c r="BT3152" i="19"/>
  <c r="BS3152" i="19"/>
  <c r="BT3136" i="19"/>
  <c r="BS3136" i="19"/>
  <c r="BT3120" i="19"/>
  <c r="BS3120" i="19"/>
  <c r="BT3104" i="19"/>
  <c r="BS3104" i="19"/>
  <c r="BT3088" i="19"/>
  <c r="BS3088" i="19"/>
  <c r="BT3072" i="19"/>
  <c r="BS3072" i="19"/>
  <c r="BT3056" i="19"/>
  <c r="BS3056" i="19"/>
  <c r="BT3040" i="19"/>
  <c r="BS3040" i="19"/>
  <c r="BT3024" i="19"/>
  <c r="BS3024" i="19"/>
  <c r="BT3008" i="19"/>
  <c r="BS3008" i="19"/>
  <c r="BT2992" i="19"/>
  <c r="BS2992" i="19"/>
  <c r="BT2976" i="19"/>
  <c r="BS2976" i="19"/>
  <c r="BT2960" i="19"/>
  <c r="BS2960" i="19"/>
  <c r="BT2944" i="19"/>
  <c r="BS2944" i="19"/>
  <c r="BT2928" i="19"/>
  <c r="BS2928" i="19"/>
  <c r="BT2912" i="19"/>
  <c r="BS2912" i="19"/>
  <c r="BT2896" i="19"/>
  <c r="BS2896" i="19"/>
  <c r="BT2880" i="19"/>
  <c r="BS2880" i="19"/>
  <c r="BT2864" i="19"/>
  <c r="BS2864" i="19"/>
  <c r="BT2848" i="19"/>
  <c r="BS2848" i="19"/>
  <c r="BT2832" i="19"/>
  <c r="BS2832" i="19"/>
  <c r="BT2816" i="19"/>
  <c r="BS2816" i="19"/>
  <c r="BT2800" i="19"/>
  <c r="BS2800" i="19"/>
  <c r="BT2784" i="19"/>
  <c r="BS2784" i="19"/>
  <c r="BT2768" i="19"/>
  <c r="BS2768" i="19"/>
  <c r="BT2752" i="19"/>
  <c r="BS2752" i="19"/>
  <c r="BT2736" i="19"/>
  <c r="BS2736" i="19"/>
  <c r="BT2720" i="19"/>
  <c r="BS2720" i="19"/>
  <c r="BT2704" i="19"/>
  <c r="BS2704" i="19"/>
  <c r="BT2688" i="19"/>
  <c r="BS2688" i="19"/>
  <c r="BT2672" i="19"/>
  <c r="BS2672" i="19"/>
  <c r="BT2656" i="19"/>
  <c r="BS2656" i="19"/>
  <c r="BT2640" i="19"/>
  <c r="BS2640" i="19"/>
  <c r="BT2624" i="19"/>
  <c r="BS2624" i="19"/>
  <c r="BT2608" i="19"/>
  <c r="BS2608" i="19"/>
  <c r="BT2592" i="19"/>
  <c r="BS2592" i="19"/>
  <c r="BT2576" i="19"/>
  <c r="BS2576" i="19"/>
  <c r="BT2560" i="19"/>
  <c r="BS2560" i="19"/>
  <c r="BT2544" i="19"/>
  <c r="BS2544" i="19"/>
  <c r="BT2528" i="19"/>
  <c r="BS2528" i="19"/>
  <c r="BT2512" i="19"/>
  <c r="BS2512" i="19"/>
  <c r="BT2496" i="19"/>
  <c r="BS2496" i="19"/>
  <c r="BT2480" i="19"/>
  <c r="BS2480" i="19"/>
  <c r="BT2464" i="19"/>
  <c r="BS2464" i="19"/>
  <c r="BT2448" i="19"/>
  <c r="BS2448" i="19"/>
  <c r="BT2432" i="19"/>
  <c r="BS2432" i="19"/>
  <c r="BT2416" i="19"/>
  <c r="BS2416" i="19"/>
  <c r="BT2400" i="19"/>
  <c r="BS2400" i="19"/>
  <c r="BT2384" i="19"/>
  <c r="BS2384" i="19"/>
  <c r="BT2368" i="19"/>
  <c r="BS2368" i="19"/>
  <c r="BT2352" i="19"/>
  <c r="BS2352" i="19"/>
  <c r="BT2336" i="19"/>
  <c r="BS2336" i="19"/>
  <c r="BT2320" i="19"/>
  <c r="BS2320" i="19"/>
  <c r="BT2304" i="19"/>
  <c r="BS2304" i="19"/>
  <c r="BT2288" i="19"/>
  <c r="BS2288" i="19"/>
  <c r="BT2272" i="19"/>
  <c r="BS2272" i="19"/>
  <c r="BT2256" i="19"/>
  <c r="BS2256" i="19"/>
  <c r="BT2240" i="19"/>
  <c r="BS2240" i="19"/>
  <c r="BT2224" i="19"/>
  <c r="BS2224" i="19"/>
  <c r="BT2208" i="19"/>
  <c r="BS2208" i="19"/>
  <c r="BT2192" i="19"/>
  <c r="BS2192" i="19"/>
  <c r="BT2176" i="19"/>
  <c r="BS2176" i="19"/>
  <c r="BT2160" i="19"/>
  <c r="BS2160" i="19"/>
  <c r="BT2144" i="19"/>
  <c r="BS2144" i="19"/>
  <c r="BT2128" i="19"/>
  <c r="BS2128" i="19"/>
  <c r="BT2112" i="19"/>
  <c r="BS2112" i="19"/>
  <c r="BT2096" i="19"/>
  <c r="BS2096" i="19"/>
  <c r="BT2080" i="19"/>
  <c r="BS2080" i="19"/>
  <c r="BT2064" i="19"/>
  <c r="BS2064" i="19"/>
  <c r="BT2048" i="19"/>
  <c r="BS2048" i="19"/>
  <c r="BT2032" i="19"/>
  <c r="BS2032" i="19"/>
  <c r="BT2016" i="19"/>
  <c r="BS2016" i="19"/>
  <c r="BT2000" i="19"/>
  <c r="BS2000" i="19"/>
  <c r="BT1984" i="19"/>
  <c r="BS1984" i="19"/>
  <c r="BT1968" i="19"/>
  <c r="BS1968" i="19"/>
  <c r="BT1952" i="19"/>
  <c r="BS1952" i="19"/>
  <c r="BT1936" i="19"/>
  <c r="BS1936" i="19"/>
  <c r="BT1920" i="19"/>
  <c r="BS1920" i="19"/>
  <c r="BT1904" i="19"/>
  <c r="BS1904" i="19"/>
  <c r="BT1888" i="19"/>
  <c r="BS1888" i="19"/>
  <c r="BT1872" i="19"/>
  <c r="BS1872" i="19"/>
  <c r="BT1856" i="19"/>
  <c r="BS1856" i="19"/>
  <c r="BT1840" i="19"/>
  <c r="BS1840" i="19"/>
  <c r="BT1824" i="19"/>
  <c r="BS1824" i="19"/>
  <c r="BT1808" i="19"/>
  <c r="BS1808" i="19"/>
  <c r="BT1792" i="19"/>
  <c r="BS1792" i="19"/>
  <c r="BT1776" i="19"/>
  <c r="BS1776" i="19"/>
  <c r="BT1760" i="19"/>
  <c r="BS1760" i="19"/>
  <c r="BT1744" i="19"/>
  <c r="BS1744" i="19"/>
  <c r="BT1728" i="19"/>
  <c r="BS1728" i="19"/>
  <c r="BT1712" i="19"/>
  <c r="BS1712" i="19"/>
  <c r="BT1696" i="19"/>
  <c r="BS1696" i="19"/>
  <c r="BT1680" i="19"/>
  <c r="BS1680" i="19"/>
  <c r="BT1664" i="19"/>
  <c r="BS1664" i="19"/>
  <c r="BT1648" i="19"/>
  <c r="BS1648" i="19"/>
  <c r="BT1632" i="19"/>
  <c r="BS1632" i="19"/>
  <c r="BT1616" i="19"/>
  <c r="BS1616" i="19"/>
  <c r="BT1600" i="19"/>
  <c r="BS1600" i="19"/>
  <c r="BT1584" i="19"/>
  <c r="BS1584" i="19"/>
  <c r="BT1568" i="19"/>
  <c r="BS1568" i="19"/>
  <c r="BT1552" i="19"/>
  <c r="BS1552" i="19"/>
  <c r="BT1536" i="19"/>
  <c r="BS1536" i="19"/>
  <c r="BT1520" i="19"/>
  <c r="BS1520" i="19"/>
  <c r="BT1504" i="19"/>
  <c r="BS1504" i="19"/>
  <c r="BT1488" i="19"/>
  <c r="BS1488" i="19"/>
  <c r="BT1472" i="19"/>
  <c r="BS1472" i="19"/>
  <c r="BT1456" i="19"/>
  <c r="BS1456" i="19"/>
  <c r="BT1440" i="19"/>
  <c r="BS1440" i="19"/>
  <c r="BT1424" i="19"/>
  <c r="BS1424" i="19"/>
  <c r="BT1408" i="19"/>
  <c r="BS1408" i="19"/>
  <c r="BT1392" i="19"/>
  <c r="BS1392" i="19"/>
  <c r="BT1376" i="19"/>
  <c r="BS1376" i="19"/>
  <c r="BT1360" i="19"/>
  <c r="BS1360" i="19"/>
  <c r="BT1344" i="19"/>
  <c r="BS1344" i="19"/>
  <c r="BT1328" i="19"/>
  <c r="BS1328" i="19"/>
  <c r="BT1312" i="19"/>
  <c r="BS1312" i="19"/>
  <c r="BT1296" i="19"/>
  <c r="BS1296" i="19"/>
  <c r="BT1280" i="19"/>
  <c r="BS1280" i="19"/>
  <c r="BT1264" i="19"/>
  <c r="BS1264" i="19"/>
  <c r="BT1248" i="19"/>
  <c r="BS1248" i="19"/>
  <c r="BT1232" i="19"/>
  <c r="BS1232" i="19"/>
  <c r="BT1216" i="19"/>
  <c r="BS1216" i="19"/>
  <c r="BT1200" i="19"/>
  <c r="BS1200" i="19"/>
  <c r="BT1184" i="19"/>
  <c r="BS1184" i="19"/>
  <c r="BT1168" i="19"/>
  <c r="BS1168" i="19"/>
  <c r="BT1152" i="19"/>
  <c r="BS1152" i="19"/>
  <c r="BT1136" i="19"/>
  <c r="BS1136" i="19"/>
  <c r="BT1120" i="19"/>
  <c r="BS1120" i="19"/>
  <c r="BT1104" i="19"/>
  <c r="BS1104" i="19"/>
  <c r="BT1088" i="19"/>
  <c r="BS1088" i="19"/>
  <c r="BT1072" i="19"/>
  <c r="BS1072" i="19"/>
  <c r="BT1056" i="19"/>
  <c r="BS1056" i="19"/>
  <c r="BT1040" i="19"/>
  <c r="BS1040" i="19"/>
  <c r="BT1024" i="19"/>
  <c r="BS1024" i="19"/>
  <c r="BT1008" i="19"/>
  <c r="BS1008" i="19"/>
  <c r="BT992" i="19"/>
  <c r="BS992" i="19"/>
  <c r="BT976" i="19"/>
  <c r="BS976" i="19"/>
  <c r="BT960" i="19"/>
  <c r="BS960" i="19"/>
  <c r="BT944" i="19"/>
  <c r="BS944" i="19"/>
  <c r="BT928" i="19"/>
  <c r="BS928" i="19"/>
  <c r="BT912" i="19"/>
  <c r="BS912" i="19"/>
  <c r="BT896" i="19"/>
  <c r="BS896" i="19"/>
  <c r="BT880" i="19"/>
  <c r="BS880" i="19"/>
  <c r="BT864" i="19"/>
  <c r="BS864" i="19"/>
  <c r="BT848" i="19"/>
  <c r="BS848" i="19"/>
  <c r="BT832" i="19"/>
  <c r="BS832" i="19"/>
  <c r="BT816" i="19"/>
  <c r="BS816" i="19"/>
  <c r="BT800" i="19"/>
  <c r="BS800" i="19"/>
  <c r="BT784" i="19"/>
  <c r="BS784" i="19"/>
  <c r="BT768" i="19"/>
  <c r="BS768" i="19"/>
  <c r="BT752" i="19"/>
  <c r="BS752" i="19"/>
  <c r="BT736" i="19"/>
  <c r="BS736" i="19"/>
  <c r="BT720" i="19"/>
  <c r="BS720" i="19"/>
  <c r="BT704" i="19"/>
  <c r="BS704" i="19"/>
  <c r="BT688" i="19"/>
  <c r="BS688" i="19"/>
  <c r="BT672" i="19"/>
  <c r="BS672" i="19"/>
  <c r="BT656" i="19"/>
  <c r="BS656" i="19"/>
  <c r="BT640" i="19"/>
  <c r="BS640" i="19"/>
  <c r="BT624" i="19"/>
  <c r="BS624" i="19"/>
  <c r="BT608" i="19"/>
  <c r="BS608" i="19"/>
  <c r="BT592" i="19"/>
  <c r="BS592" i="19"/>
  <c r="BT576" i="19"/>
  <c r="BS576" i="19"/>
  <c r="BT560" i="19"/>
  <c r="BS560" i="19"/>
  <c r="BT544" i="19"/>
  <c r="BS544" i="19"/>
  <c r="BT528" i="19"/>
  <c r="BS528" i="19"/>
  <c r="BT512" i="19"/>
  <c r="BS512" i="19"/>
  <c r="BT496" i="19"/>
  <c r="BS496" i="19"/>
  <c r="BT480" i="19"/>
  <c r="BS480" i="19"/>
  <c r="BT464" i="19"/>
  <c r="BS464" i="19"/>
  <c r="BT448" i="19"/>
  <c r="BS448" i="19"/>
  <c r="BT432" i="19"/>
  <c r="BS432" i="19"/>
  <c r="BT416" i="19"/>
  <c r="BS416" i="19"/>
  <c r="BT400" i="19"/>
  <c r="BS400" i="19"/>
  <c r="BT384" i="19"/>
  <c r="BS384" i="19"/>
  <c r="BT368" i="19"/>
  <c r="BS368" i="19"/>
  <c r="BT352" i="19"/>
  <c r="BS352" i="19"/>
  <c r="BT336" i="19"/>
  <c r="BS336" i="19"/>
  <c r="BT320" i="19"/>
  <c r="BS320" i="19"/>
  <c r="BT304" i="19"/>
  <c r="BS304" i="19"/>
  <c r="BT288" i="19"/>
  <c r="BS288" i="19"/>
  <c r="BT272" i="19"/>
  <c r="BS272" i="19"/>
  <c r="BT3827" i="19"/>
  <c r="BS3827" i="19"/>
  <c r="BT3603" i="19"/>
  <c r="BS3603" i="19"/>
  <c r="BT3363" i="19"/>
  <c r="BS3363" i="19"/>
  <c r="BT3171" i="19"/>
  <c r="BS3171" i="19"/>
  <c r="BT2963" i="19"/>
  <c r="BS2963" i="19"/>
  <c r="BT2771" i="19"/>
  <c r="BS2771" i="19"/>
  <c r="BT2611" i="19"/>
  <c r="BS2611" i="19"/>
  <c r="BT2371" i="19"/>
  <c r="BS2371" i="19"/>
  <c r="BT2243" i="19"/>
  <c r="BS2243" i="19"/>
  <c r="BT2051" i="19"/>
  <c r="BS2051" i="19"/>
  <c r="BT1955" i="19"/>
  <c r="BS1955" i="19"/>
  <c r="BT1811" i="19"/>
  <c r="BS1811" i="19"/>
  <c r="BT1731" i="19"/>
  <c r="BS1731" i="19"/>
  <c r="BT1619" i="19"/>
  <c r="BS1619" i="19"/>
  <c r="BT1235" i="19"/>
  <c r="BS1235" i="19"/>
  <c r="BT3887" i="19"/>
  <c r="BS3887" i="19"/>
  <c r="BT3871" i="19"/>
  <c r="BS3871" i="19"/>
  <c r="BT3855" i="19"/>
  <c r="BS3855" i="19"/>
  <c r="BT3839" i="19"/>
  <c r="BS3839" i="19"/>
  <c r="BT3823" i="19"/>
  <c r="BS3823" i="19"/>
  <c r="BT3807" i="19"/>
  <c r="BS3807" i="19"/>
  <c r="BT3791" i="19"/>
  <c r="BS3791" i="19"/>
  <c r="BT3775" i="19"/>
  <c r="BS3775" i="19"/>
  <c r="BT3759" i="19"/>
  <c r="BS3759" i="19"/>
  <c r="BT3743" i="19"/>
  <c r="BS3743" i="19"/>
  <c r="BT3727" i="19"/>
  <c r="BS3727" i="19"/>
  <c r="BT3711" i="19"/>
  <c r="BS3711" i="19"/>
  <c r="BT3695" i="19"/>
  <c r="BS3695" i="19"/>
  <c r="BT3679" i="19"/>
  <c r="BS3679" i="19"/>
  <c r="BT3663" i="19"/>
  <c r="BS3663" i="19"/>
  <c r="BT3647" i="19"/>
  <c r="BS3647" i="19"/>
  <c r="BT3631" i="19"/>
  <c r="BS3631" i="19"/>
  <c r="BT3615" i="19"/>
  <c r="BS3615" i="19"/>
  <c r="BT3599" i="19"/>
  <c r="BS3599" i="19"/>
  <c r="BT3583" i="19"/>
  <c r="BS3583" i="19"/>
  <c r="BT3567" i="19"/>
  <c r="BS3567" i="19"/>
  <c r="BT3551" i="19"/>
  <c r="BS3551" i="19"/>
  <c r="BT3535" i="19"/>
  <c r="BS3535" i="19"/>
  <c r="BT3519" i="19"/>
  <c r="BS3519" i="19"/>
  <c r="BT3503" i="19"/>
  <c r="BS3503" i="19"/>
  <c r="BT3487" i="19"/>
  <c r="BS3487" i="19"/>
  <c r="BT3471" i="19"/>
  <c r="BS3471" i="19"/>
  <c r="BT3455" i="19"/>
  <c r="BS3455" i="19"/>
  <c r="BT3439" i="19"/>
  <c r="BS3439" i="19"/>
  <c r="BT3423" i="19"/>
  <c r="BS3423" i="19"/>
  <c r="BT3407" i="19"/>
  <c r="BS3407" i="19"/>
  <c r="BT3391" i="19"/>
  <c r="BS3391" i="19"/>
  <c r="BT3375" i="19"/>
  <c r="BS3375" i="19"/>
  <c r="BT3359" i="19"/>
  <c r="BS3359" i="19"/>
  <c r="BT3343" i="19"/>
  <c r="BS3343" i="19"/>
  <c r="BT3327" i="19"/>
  <c r="BS3327" i="19"/>
  <c r="BT3311" i="19"/>
  <c r="BS3311" i="19"/>
  <c r="BT3295" i="19"/>
  <c r="BS3295" i="19"/>
  <c r="BT3279" i="19"/>
  <c r="BS3279" i="19"/>
  <c r="BT3263" i="19"/>
  <c r="BS3263" i="19"/>
  <c r="BT3247" i="19"/>
  <c r="BS3247" i="19"/>
  <c r="BT3231" i="19"/>
  <c r="BS3231" i="19"/>
  <c r="BT3215" i="19"/>
  <c r="BS3215" i="19"/>
  <c r="BT3199" i="19"/>
  <c r="BS3199" i="19"/>
  <c r="BT3183" i="19"/>
  <c r="BS3183" i="19"/>
  <c r="BT3167" i="19"/>
  <c r="BS3167" i="19"/>
  <c r="BT3151" i="19"/>
  <c r="BS3151" i="19"/>
  <c r="BT3135" i="19"/>
  <c r="BS3135" i="19"/>
  <c r="BT3119" i="19"/>
  <c r="BS3119" i="19"/>
  <c r="BT3103" i="19"/>
  <c r="BS3103" i="19"/>
  <c r="BT3087" i="19"/>
  <c r="BS3087" i="19"/>
  <c r="BT3071" i="19"/>
  <c r="BS3071" i="19"/>
  <c r="BT3055" i="19"/>
  <c r="BS3055" i="19"/>
  <c r="BT3039" i="19"/>
  <c r="BS3039" i="19"/>
  <c r="BT3023" i="19"/>
  <c r="BS3023" i="19"/>
  <c r="BT3007" i="19"/>
  <c r="BS3007" i="19"/>
  <c r="BT2991" i="19"/>
  <c r="BS2991" i="19"/>
  <c r="BT2975" i="19"/>
  <c r="BS2975" i="19"/>
  <c r="BT2959" i="19"/>
  <c r="BS2959" i="19"/>
  <c r="BT2943" i="19"/>
  <c r="BS2943" i="19"/>
  <c r="BT2927" i="19"/>
  <c r="BS2927" i="19"/>
  <c r="BT2911" i="19"/>
  <c r="BS2911" i="19"/>
  <c r="BT2895" i="19"/>
  <c r="BS2895" i="19"/>
  <c r="BT2879" i="19"/>
  <c r="BS2879" i="19"/>
  <c r="BT2863" i="19"/>
  <c r="BS2863" i="19"/>
  <c r="BT2847" i="19"/>
  <c r="BS2847" i="19"/>
  <c r="BT2831" i="19"/>
  <c r="BS2831" i="19"/>
  <c r="BT2815" i="19"/>
  <c r="BS2815" i="19"/>
  <c r="BT2799" i="19"/>
  <c r="BS2799" i="19"/>
  <c r="BT2783" i="19"/>
  <c r="BS2783" i="19"/>
  <c r="BT2767" i="19"/>
  <c r="BS2767" i="19"/>
  <c r="BT2751" i="19"/>
  <c r="BS2751" i="19"/>
  <c r="BT2735" i="19"/>
  <c r="BS2735" i="19"/>
  <c r="BT2719" i="19"/>
  <c r="BS2719" i="19"/>
  <c r="BT2703" i="19"/>
  <c r="BS2703" i="19"/>
  <c r="BT2687" i="19"/>
  <c r="BS2687" i="19"/>
  <c r="BT2671" i="19"/>
  <c r="BS2671" i="19"/>
  <c r="BT2655" i="19"/>
  <c r="BS2655" i="19"/>
  <c r="BT2639" i="19"/>
  <c r="BS2639" i="19"/>
  <c r="BT2623" i="19"/>
  <c r="BS2623" i="19"/>
  <c r="BT2607" i="19"/>
  <c r="BS2607" i="19"/>
  <c r="BT2591" i="19"/>
  <c r="BS2591" i="19"/>
  <c r="BT2575" i="19"/>
  <c r="BS2575" i="19"/>
  <c r="BT2559" i="19"/>
  <c r="BS2559" i="19"/>
  <c r="BT2543" i="19"/>
  <c r="BS2543" i="19"/>
  <c r="BT2527" i="19"/>
  <c r="BS2527" i="19"/>
  <c r="BT2511" i="19"/>
  <c r="BS2511" i="19"/>
  <c r="BT2495" i="19"/>
  <c r="BS2495" i="19"/>
  <c r="BT2479" i="19"/>
  <c r="BS2479" i="19"/>
  <c r="BT2463" i="19"/>
  <c r="BS2463" i="19"/>
  <c r="BT2447" i="19"/>
  <c r="BS2447" i="19"/>
  <c r="BT2431" i="19"/>
  <c r="BS2431" i="19"/>
  <c r="BT2415" i="19"/>
  <c r="BS2415" i="19"/>
  <c r="BT2399" i="19"/>
  <c r="BS2399" i="19"/>
  <c r="BT2383" i="19"/>
  <c r="BS2383" i="19"/>
  <c r="BT2367" i="19"/>
  <c r="BS2367" i="19"/>
  <c r="BT2351" i="19"/>
  <c r="BS2351" i="19"/>
  <c r="BT2335" i="19"/>
  <c r="BS2335" i="19"/>
  <c r="BT2319" i="19"/>
  <c r="BS2319" i="19"/>
  <c r="BT2303" i="19"/>
  <c r="BS2303" i="19"/>
  <c r="BT2287" i="19"/>
  <c r="BS2287" i="19"/>
  <c r="BT2271" i="19"/>
  <c r="BS2271" i="19"/>
  <c r="BT2255" i="19"/>
  <c r="BS2255" i="19"/>
  <c r="BT2239" i="19"/>
  <c r="BS2239" i="19"/>
  <c r="BT2223" i="19"/>
  <c r="BS2223" i="19"/>
  <c r="BT2207" i="19"/>
  <c r="BS2207" i="19"/>
  <c r="BT2191" i="19"/>
  <c r="BS2191" i="19"/>
  <c r="BT2175" i="19"/>
  <c r="BS2175" i="19"/>
  <c r="BT2159" i="19"/>
  <c r="BS2159" i="19"/>
  <c r="BT2143" i="19"/>
  <c r="BS2143" i="19"/>
  <c r="BT2127" i="19"/>
  <c r="BS2127" i="19"/>
  <c r="BT2111" i="19"/>
  <c r="BS2111" i="19"/>
  <c r="BT2095" i="19"/>
  <c r="BS2095" i="19"/>
  <c r="BT2079" i="19"/>
  <c r="BS2079" i="19"/>
  <c r="BT2063" i="19"/>
  <c r="BS2063" i="19"/>
  <c r="BT2047" i="19"/>
  <c r="BS2047" i="19"/>
  <c r="BT2031" i="19"/>
  <c r="BS2031" i="19"/>
  <c r="BT2015" i="19"/>
  <c r="BS2015" i="19"/>
  <c r="BT1999" i="19"/>
  <c r="BS1999" i="19"/>
  <c r="BT1983" i="19"/>
  <c r="BS1983" i="19"/>
  <c r="BT1967" i="19"/>
  <c r="BS1967" i="19"/>
  <c r="BT1951" i="19"/>
  <c r="BS1951" i="19"/>
  <c r="BT1935" i="19"/>
  <c r="BS1935" i="19"/>
  <c r="BT1919" i="19"/>
  <c r="BS1919" i="19"/>
  <c r="BT1903" i="19"/>
  <c r="BS1903" i="19"/>
  <c r="BT1887" i="19"/>
  <c r="BS1887" i="19"/>
  <c r="BT1871" i="19"/>
  <c r="BS1871" i="19"/>
  <c r="BT1855" i="19"/>
  <c r="BS1855" i="19"/>
  <c r="BT1839" i="19"/>
  <c r="BS1839" i="19"/>
  <c r="BT1823" i="19"/>
  <c r="BS1823" i="19"/>
  <c r="BT1807" i="19"/>
  <c r="BS1807" i="19"/>
  <c r="BT1791" i="19"/>
  <c r="BS1791" i="19"/>
  <c r="BT1775" i="19"/>
  <c r="BS1775" i="19"/>
  <c r="BT1759" i="19"/>
  <c r="BS1759" i="19"/>
  <c r="BT1743" i="19"/>
  <c r="BS1743" i="19"/>
  <c r="BT1727" i="19"/>
  <c r="BS1727" i="19"/>
  <c r="BT1711" i="19"/>
  <c r="BS1711" i="19"/>
  <c r="BT1695" i="19"/>
  <c r="BS1695" i="19"/>
  <c r="BT1679" i="19"/>
  <c r="BS1679" i="19"/>
  <c r="BT1663" i="19"/>
  <c r="BS1663" i="19"/>
  <c r="BT1647" i="19"/>
  <c r="BS1647" i="19"/>
  <c r="BT1631" i="19"/>
  <c r="BS1631" i="19"/>
  <c r="BT1615" i="19"/>
  <c r="BS1615" i="19"/>
  <c r="BT1599" i="19"/>
  <c r="BS1599" i="19"/>
  <c r="BT1583" i="19"/>
  <c r="BS1583" i="19"/>
  <c r="BT1567" i="19"/>
  <c r="BS1567" i="19"/>
  <c r="BT1551" i="19"/>
  <c r="BS1551" i="19"/>
  <c r="BT1535" i="19"/>
  <c r="BS1535" i="19"/>
  <c r="BT1519" i="19"/>
  <c r="BS1519" i="19"/>
  <c r="BT1503" i="19"/>
  <c r="BS1503" i="19"/>
  <c r="BT1487" i="19"/>
  <c r="BS1487" i="19"/>
  <c r="BT1471" i="19"/>
  <c r="BS1471" i="19"/>
  <c r="BT1455" i="19"/>
  <c r="BS1455" i="19"/>
  <c r="BT1439" i="19"/>
  <c r="BS1439" i="19"/>
  <c r="BT1423" i="19"/>
  <c r="BS1423" i="19"/>
  <c r="BT1407" i="19"/>
  <c r="BS1407" i="19"/>
  <c r="BT1391" i="19"/>
  <c r="BS1391" i="19"/>
  <c r="BT1375" i="19"/>
  <c r="BS1375" i="19"/>
  <c r="BT1359" i="19"/>
  <c r="BS1359" i="19"/>
  <c r="BT1343" i="19"/>
  <c r="BS1343" i="19"/>
  <c r="BT1327" i="19"/>
  <c r="BS1327" i="19"/>
  <c r="BT1311" i="19"/>
  <c r="BS1311" i="19"/>
  <c r="BT1295" i="19"/>
  <c r="BS1295" i="19"/>
  <c r="BT1279" i="19"/>
  <c r="BS1279" i="19"/>
  <c r="BT1263" i="19"/>
  <c r="BS1263" i="19"/>
  <c r="BT1247" i="19"/>
  <c r="BS1247" i="19"/>
  <c r="BT1231" i="19"/>
  <c r="BS1231" i="19"/>
  <c r="BT1215" i="19"/>
  <c r="BS1215" i="19"/>
  <c r="BT1199" i="19"/>
  <c r="BS1199" i="19"/>
  <c r="BT1183" i="19"/>
  <c r="BS1183" i="19"/>
  <c r="BT1167" i="19"/>
  <c r="BS1167" i="19"/>
  <c r="BT1151" i="19"/>
  <c r="BS1151" i="19"/>
  <c r="BT1135" i="19"/>
  <c r="BS1135" i="19"/>
  <c r="BT1119" i="19"/>
  <c r="BS1119" i="19"/>
  <c r="BT1103" i="19"/>
  <c r="BS1103" i="19"/>
  <c r="BT1087" i="19"/>
  <c r="BS1087" i="19"/>
  <c r="BT1071" i="19"/>
  <c r="BS1071" i="19"/>
  <c r="BT1055" i="19"/>
  <c r="BS1055" i="19"/>
  <c r="BT1039" i="19"/>
  <c r="BS1039" i="19"/>
  <c r="BT1023" i="19"/>
  <c r="BS1023" i="19"/>
  <c r="BT1007" i="19"/>
  <c r="BS1007" i="19"/>
  <c r="BT991" i="19"/>
  <c r="BS991" i="19"/>
  <c r="BT975" i="19"/>
  <c r="BS975" i="19"/>
  <c r="BT959" i="19"/>
  <c r="BS959" i="19"/>
  <c r="BT943" i="19"/>
  <c r="BS943" i="19"/>
  <c r="BT927" i="19"/>
  <c r="BS927" i="19"/>
  <c r="BT911" i="19"/>
  <c r="BS911" i="19"/>
  <c r="BT895" i="19"/>
  <c r="BS895" i="19"/>
  <c r="BT879" i="19"/>
  <c r="BS879" i="19"/>
  <c r="BT863" i="19"/>
  <c r="BS863" i="19"/>
  <c r="BT847" i="19"/>
  <c r="BS847" i="19"/>
  <c r="BT831" i="19"/>
  <c r="BS831" i="19"/>
  <c r="BT815" i="19"/>
  <c r="BS815" i="19"/>
  <c r="BT799" i="19"/>
  <c r="BS799" i="19"/>
  <c r="BT783" i="19"/>
  <c r="BS783" i="19"/>
  <c r="BT767" i="19"/>
  <c r="BS767" i="19"/>
  <c r="BT751" i="19"/>
  <c r="BS751" i="19"/>
  <c r="BT735" i="19"/>
  <c r="BS735" i="19"/>
  <c r="BT719" i="19"/>
  <c r="BS719" i="19"/>
  <c r="BT703" i="19"/>
  <c r="BS703" i="19"/>
  <c r="BT687" i="19"/>
  <c r="BS687" i="19"/>
  <c r="BT671" i="19"/>
  <c r="BS671" i="19"/>
  <c r="BT655" i="19"/>
  <c r="BS655" i="19"/>
  <c r="BT639" i="19"/>
  <c r="BS639" i="19"/>
  <c r="BT623" i="19"/>
  <c r="BS623" i="19"/>
  <c r="BT607" i="19"/>
  <c r="BS607" i="19"/>
  <c r="BT591" i="19"/>
  <c r="BS591" i="19"/>
  <c r="BT575" i="19"/>
  <c r="BS575" i="19"/>
  <c r="BT559" i="19"/>
  <c r="BS559" i="19"/>
  <c r="BT543" i="19"/>
  <c r="BS543" i="19"/>
  <c r="BT527" i="19"/>
  <c r="BS527" i="19"/>
  <c r="BT511" i="19"/>
  <c r="BS511" i="19"/>
  <c r="BT495" i="19"/>
  <c r="BS495" i="19"/>
  <c r="BT479" i="19"/>
  <c r="BS479" i="19"/>
  <c r="BT463" i="19"/>
  <c r="BS463" i="19"/>
  <c r="BT447" i="19"/>
  <c r="BS447" i="19"/>
  <c r="BT431" i="19"/>
  <c r="BS431" i="19"/>
  <c r="BT415" i="19"/>
  <c r="BS415" i="19"/>
  <c r="BT399" i="19"/>
  <c r="BS399" i="19"/>
  <c r="BT383" i="19"/>
  <c r="BS383" i="19"/>
  <c r="BT367" i="19"/>
  <c r="BS367" i="19"/>
  <c r="BT351" i="19"/>
  <c r="BS351" i="19"/>
  <c r="BT335" i="19"/>
  <c r="BS335" i="19"/>
  <c r="BT319" i="19"/>
  <c r="BS319" i="19"/>
  <c r="BT303" i="19"/>
  <c r="BS303" i="19"/>
  <c r="BT287" i="19"/>
  <c r="BS287" i="19"/>
  <c r="BT271" i="19"/>
  <c r="BS271" i="19"/>
  <c r="BT3507" i="19"/>
  <c r="BS3507" i="19"/>
  <c r="BT3139" i="19"/>
  <c r="BS3139" i="19"/>
  <c r="BT2547" i="19"/>
  <c r="BS2547" i="19"/>
  <c r="BT1475" i="19"/>
  <c r="BS1475" i="19"/>
  <c r="BT3886" i="19"/>
  <c r="BS3886" i="19"/>
  <c r="BT3870" i="19"/>
  <c r="BS3870" i="19"/>
  <c r="BT3854" i="19"/>
  <c r="BS3854" i="19"/>
  <c r="BT3838" i="19"/>
  <c r="BS3838" i="19"/>
  <c r="BT3822" i="19"/>
  <c r="BS3822" i="19"/>
  <c r="BT3806" i="19"/>
  <c r="BS3806" i="19"/>
  <c r="BT3790" i="19"/>
  <c r="BS3790" i="19"/>
  <c r="BT3774" i="19"/>
  <c r="BS3774" i="19"/>
  <c r="BT3758" i="19"/>
  <c r="BS3758" i="19"/>
  <c r="BT3742" i="19"/>
  <c r="BS3742" i="19"/>
  <c r="BT3726" i="19"/>
  <c r="BS3726" i="19"/>
  <c r="BT3710" i="19"/>
  <c r="BS3710" i="19"/>
  <c r="BT3694" i="19"/>
  <c r="BS3694" i="19"/>
  <c r="BT3678" i="19"/>
  <c r="BS3678" i="19"/>
  <c r="BT3662" i="19"/>
  <c r="BS3662" i="19"/>
  <c r="BT3646" i="19"/>
  <c r="BS3646" i="19"/>
  <c r="BT3630" i="19"/>
  <c r="BS3630" i="19"/>
  <c r="BT3614" i="19"/>
  <c r="BS3614" i="19"/>
  <c r="BT3598" i="19"/>
  <c r="BS3598" i="19"/>
  <c r="BT3582" i="19"/>
  <c r="BS3582" i="19"/>
  <c r="BT3566" i="19"/>
  <c r="BS3566" i="19"/>
  <c r="BT3550" i="19"/>
  <c r="BS3550" i="19"/>
  <c r="BT3534" i="19"/>
  <c r="BS3534" i="19"/>
  <c r="BT3518" i="19"/>
  <c r="BS3518" i="19"/>
  <c r="BT3502" i="19"/>
  <c r="BS3502" i="19"/>
  <c r="BT3486" i="19"/>
  <c r="BS3486" i="19"/>
  <c r="BT3470" i="19"/>
  <c r="BS3470" i="19"/>
  <c r="BT3454" i="19"/>
  <c r="BS3454" i="19"/>
  <c r="BT3438" i="19"/>
  <c r="BS3438" i="19"/>
  <c r="BT3422" i="19"/>
  <c r="BS3422" i="19"/>
  <c r="BT3406" i="19"/>
  <c r="BS3406" i="19"/>
  <c r="BT3390" i="19"/>
  <c r="BS3390" i="19"/>
  <c r="BT3374" i="19"/>
  <c r="BS3374" i="19"/>
  <c r="BT3358" i="19"/>
  <c r="BS3358" i="19"/>
  <c r="BT3342" i="19"/>
  <c r="BS3342" i="19"/>
  <c r="BT3326" i="19"/>
  <c r="BS3326" i="19"/>
  <c r="BT3310" i="19"/>
  <c r="BS3310" i="19"/>
  <c r="BT3294" i="19"/>
  <c r="BS3294" i="19"/>
  <c r="BT3278" i="19"/>
  <c r="BS3278" i="19"/>
  <c r="BT3262" i="19"/>
  <c r="BS3262" i="19"/>
  <c r="BT3246" i="19"/>
  <c r="BS3246" i="19"/>
  <c r="BT3230" i="19"/>
  <c r="BS3230" i="19"/>
  <c r="BT3214" i="19"/>
  <c r="BS3214" i="19"/>
  <c r="BT3198" i="19"/>
  <c r="BS3198" i="19"/>
  <c r="BT3182" i="19"/>
  <c r="BS3182" i="19"/>
  <c r="BT3166" i="19"/>
  <c r="BS3166" i="19"/>
  <c r="BT3150" i="19"/>
  <c r="BS3150" i="19"/>
  <c r="BT3134" i="19"/>
  <c r="BS3134" i="19"/>
  <c r="BT3118" i="19"/>
  <c r="BS3118" i="19"/>
  <c r="BT3102" i="19"/>
  <c r="BS3102" i="19"/>
  <c r="BT3086" i="19"/>
  <c r="BS3086" i="19"/>
  <c r="BT3070" i="19"/>
  <c r="BS3070" i="19"/>
  <c r="BT3054" i="19"/>
  <c r="BS3054" i="19"/>
  <c r="BT3038" i="19"/>
  <c r="BS3038" i="19"/>
  <c r="BT3022" i="19"/>
  <c r="BS3022" i="19"/>
  <c r="BT3006" i="19"/>
  <c r="BS3006" i="19"/>
  <c r="BT2990" i="19"/>
  <c r="BS2990" i="19"/>
  <c r="BT2974" i="19"/>
  <c r="BS2974" i="19"/>
  <c r="BT2958" i="19"/>
  <c r="BS2958" i="19"/>
  <c r="BT2942" i="19"/>
  <c r="BS2942" i="19"/>
  <c r="BT2926" i="19"/>
  <c r="BS2926" i="19"/>
  <c r="BT2910" i="19"/>
  <c r="BS2910" i="19"/>
  <c r="BT2894" i="19"/>
  <c r="BS2894" i="19"/>
  <c r="BT2878" i="19"/>
  <c r="BS2878" i="19"/>
  <c r="BT2862" i="19"/>
  <c r="BS2862" i="19"/>
  <c r="BT2846" i="19"/>
  <c r="BS2846" i="19"/>
  <c r="BT2830" i="19"/>
  <c r="BS2830" i="19"/>
  <c r="BT2814" i="19"/>
  <c r="BS2814" i="19"/>
  <c r="BT2798" i="19"/>
  <c r="BS2798" i="19"/>
  <c r="BT2782" i="19"/>
  <c r="BS2782" i="19"/>
  <c r="BT2766" i="19"/>
  <c r="BS2766" i="19"/>
  <c r="BT2750" i="19"/>
  <c r="BS2750" i="19"/>
  <c r="BT2734" i="19"/>
  <c r="BS2734" i="19"/>
  <c r="BT2718" i="19"/>
  <c r="BS2718" i="19"/>
  <c r="BT2702" i="19"/>
  <c r="BS2702" i="19"/>
  <c r="BT2686" i="19"/>
  <c r="BS2686" i="19"/>
  <c r="BT2670" i="19"/>
  <c r="BS2670" i="19"/>
  <c r="BT2654" i="19"/>
  <c r="BS2654" i="19"/>
  <c r="BT2638" i="19"/>
  <c r="BS2638" i="19"/>
  <c r="BT2622" i="19"/>
  <c r="BS2622" i="19"/>
  <c r="BT2606" i="19"/>
  <c r="BS2606" i="19"/>
  <c r="BT2590" i="19"/>
  <c r="BS2590" i="19"/>
  <c r="BT2574" i="19"/>
  <c r="BS2574" i="19"/>
  <c r="BT2558" i="19"/>
  <c r="BS2558" i="19"/>
  <c r="BT2542" i="19"/>
  <c r="BS2542" i="19"/>
  <c r="BT2526" i="19"/>
  <c r="BS2526" i="19"/>
  <c r="BT2510" i="19"/>
  <c r="BS2510" i="19"/>
  <c r="BT2494" i="19"/>
  <c r="BS2494" i="19"/>
  <c r="BT2478" i="19"/>
  <c r="BS2478" i="19"/>
  <c r="BT2462" i="19"/>
  <c r="BS2462" i="19"/>
  <c r="BT2446" i="19"/>
  <c r="BS2446" i="19"/>
  <c r="BT2430" i="19"/>
  <c r="BS2430" i="19"/>
  <c r="BT2414" i="19"/>
  <c r="BS2414" i="19"/>
  <c r="BT2398" i="19"/>
  <c r="BS2398" i="19"/>
  <c r="BT2382" i="19"/>
  <c r="BS2382" i="19"/>
  <c r="BT2366" i="19"/>
  <c r="BS2366" i="19"/>
  <c r="BT2350" i="19"/>
  <c r="BS2350" i="19"/>
  <c r="BT2334" i="19"/>
  <c r="BS2334" i="19"/>
  <c r="BT2318" i="19"/>
  <c r="BS2318" i="19"/>
  <c r="BT2302" i="19"/>
  <c r="BS2302" i="19"/>
  <c r="BT2286" i="19"/>
  <c r="BS2286" i="19"/>
  <c r="BT2270" i="19"/>
  <c r="BS2270" i="19"/>
  <c r="BT2254" i="19"/>
  <c r="BS2254" i="19"/>
  <c r="BT2238" i="19"/>
  <c r="BS2238" i="19"/>
  <c r="BT2222" i="19"/>
  <c r="BS2222" i="19"/>
  <c r="BT2206" i="19"/>
  <c r="BS2206" i="19"/>
  <c r="BT2190" i="19"/>
  <c r="BS2190" i="19"/>
  <c r="BT2174" i="19"/>
  <c r="BS2174" i="19"/>
  <c r="BT2158" i="19"/>
  <c r="BS2158" i="19"/>
  <c r="BT2142" i="19"/>
  <c r="BS2142" i="19"/>
  <c r="BT2126" i="19"/>
  <c r="BS2126" i="19"/>
  <c r="BT2110" i="19"/>
  <c r="BS2110" i="19"/>
  <c r="BT2094" i="19"/>
  <c r="BS2094" i="19"/>
  <c r="BT2078" i="19"/>
  <c r="BS2078" i="19"/>
  <c r="BT2062" i="19"/>
  <c r="BS2062" i="19"/>
  <c r="BT2046" i="19"/>
  <c r="BS2046" i="19"/>
  <c r="BT2030" i="19"/>
  <c r="BS2030" i="19"/>
  <c r="BT2014" i="19"/>
  <c r="BS2014" i="19"/>
  <c r="BT1998" i="19"/>
  <c r="BS1998" i="19"/>
  <c r="BT1982" i="19"/>
  <c r="BS1982" i="19"/>
  <c r="BT1966" i="19"/>
  <c r="BS1966" i="19"/>
  <c r="BT1950" i="19"/>
  <c r="BS1950" i="19"/>
  <c r="BT1934" i="19"/>
  <c r="BS1934" i="19"/>
  <c r="BT1918" i="19"/>
  <c r="BS1918" i="19"/>
  <c r="BT1902" i="19"/>
  <c r="BS1902" i="19"/>
  <c r="BT1886" i="19"/>
  <c r="BS1886" i="19"/>
  <c r="BT1870" i="19"/>
  <c r="BS1870" i="19"/>
  <c r="BT1854" i="19"/>
  <c r="BS1854" i="19"/>
  <c r="BT1838" i="19"/>
  <c r="BS1838" i="19"/>
  <c r="BT1822" i="19"/>
  <c r="BS1822" i="19"/>
  <c r="BT1806" i="19"/>
  <c r="BS1806" i="19"/>
  <c r="BT1790" i="19"/>
  <c r="BS1790" i="19"/>
  <c r="BT1774" i="19"/>
  <c r="BS1774" i="19"/>
  <c r="BT1758" i="19"/>
  <c r="BS1758" i="19"/>
  <c r="BT1742" i="19"/>
  <c r="BS1742" i="19"/>
  <c r="BT1726" i="19"/>
  <c r="BS1726" i="19"/>
  <c r="BT1710" i="19"/>
  <c r="BS1710" i="19"/>
  <c r="BT1694" i="19"/>
  <c r="BS1694" i="19"/>
  <c r="BT1678" i="19"/>
  <c r="BS1678" i="19"/>
  <c r="BT1662" i="19"/>
  <c r="BS1662" i="19"/>
  <c r="BT1646" i="19"/>
  <c r="BS1646" i="19"/>
  <c r="BT1630" i="19"/>
  <c r="BS1630" i="19"/>
  <c r="BT1614" i="19"/>
  <c r="BS1614" i="19"/>
  <c r="BT1598" i="19"/>
  <c r="BS1598" i="19"/>
  <c r="BT1582" i="19"/>
  <c r="BS1582" i="19"/>
  <c r="BT1566" i="19"/>
  <c r="BS1566" i="19"/>
  <c r="BT1550" i="19"/>
  <c r="BS1550" i="19"/>
  <c r="BT1534" i="19"/>
  <c r="BS1534" i="19"/>
  <c r="BT1518" i="19"/>
  <c r="BS1518" i="19"/>
  <c r="BT1502" i="19"/>
  <c r="BS1502" i="19"/>
  <c r="BT1486" i="19"/>
  <c r="BS1486" i="19"/>
  <c r="BT1470" i="19"/>
  <c r="BS1470" i="19"/>
  <c r="BT1454" i="19"/>
  <c r="BS1454" i="19"/>
  <c r="BT1438" i="19"/>
  <c r="BS1438" i="19"/>
  <c r="BT1422" i="19"/>
  <c r="BS1422" i="19"/>
  <c r="BT1406" i="19"/>
  <c r="BS1406" i="19"/>
  <c r="BT1390" i="19"/>
  <c r="BS1390" i="19"/>
  <c r="BT1374" i="19"/>
  <c r="BS1374" i="19"/>
  <c r="BT1358" i="19"/>
  <c r="BS1358" i="19"/>
  <c r="BT1342" i="19"/>
  <c r="BS1342" i="19"/>
  <c r="BT1326" i="19"/>
  <c r="BS1326" i="19"/>
  <c r="BT1310" i="19"/>
  <c r="BS1310" i="19"/>
  <c r="BT1294" i="19"/>
  <c r="BS1294" i="19"/>
  <c r="BT1278" i="19"/>
  <c r="BS1278" i="19"/>
  <c r="BT1262" i="19"/>
  <c r="BS1262" i="19"/>
  <c r="BT1246" i="19"/>
  <c r="BS1246" i="19"/>
  <c r="BT1230" i="19"/>
  <c r="BS1230" i="19"/>
  <c r="BT1214" i="19"/>
  <c r="BS1214" i="19"/>
  <c r="BT1198" i="19"/>
  <c r="BS1198" i="19"/>
  <c r="BT1182" i="19"/>
  <c r="BS1182" i="19"/>
  <c r="BT1166" i="19"/>
  <c r="BS1166" i="19"/>
  <c r="BT1150" i="19"/>
  <c r="BS1150" i="19"/>
  <c r="BT1134" i="19"/>
  <c r="BS1134" i="19"/>
  <c r="BT1118" i="19"/>
  <c r="BS1118" i="19"/>
  <c r="BT1102" i="19"/>
  <c r="BS1102" i="19"/>
  <c r="BT1086" i="19"/>
  <c r="BS1086" i="19"/>
  <c r="BT1070" i="19"/>
  <c r="BS1070" i="19"/>
  <c r="BT1054" i="19"/>
  <c r="BS1054" i="19"/>
  <c r="BT1038" i="19"/>
  <c r="BS1038" i="19"/>
  <c r="BT1022" i="19"/>
  <c r="BS1022" i="19"/>
  <c r="BT1006" i="19"/>
  <c r="BS1006" i="19"/>
  <c r="BT990" i="19"/>
  <c r="BS990" i="19"/>
  <c r="BT974" i="19"/>
  <c r="BS974" i="19"/>
  <c r="BT958" i="19"/>
  <c r="BS958" i="19"/>
  <c r="BT942" i="19"/>
  <c r="BS942" i="19"/>
  <c r="BT926" i="19"/>
  <c r="BS926" i="19"/>
  <c r="BT910" i="19"/>
  <c r="BS910" i="19"/>
  <c r="BT894" i="19"/>
  <c r="BS894" i="19"/>
  <c r="BT878" i="19"/>
  <c r="BS878" i="19"/>
  <c r="BT862" i="19"/>
  <c r="BS862" i="19"/>
  <c r="BT846" i="19"/>
  <c r="BS846" i="19"/>
  <c r="BT830" i="19"/>
  <c r="BS830" i="19"/>
  <c r="BT814" i="19"/>
  <c r="BS814" i="19"/>
  <c r="BT798" i="19"/>
  <c r="BS798" i="19"/>
  <c r="BT782" i="19"/>
  <c r="BS782" i="19"/>
  <c r="BT766" i="19"/>
  <c r="BS766" i="19"/>
  <c r="BT750" i="19"/>
  <c r="BS750" i="19"/>
  <c r="BT734" i="19"/>
  <c r="BS734" i="19"/>
  <c r="BT718" i="19"/>
  <c r="BS718" i="19"/>
  <c r="BT702" i="19"/>
  <c r="BS702" i="19"/>
  <c r="BT686" i="19"/>
  <c r="BS686" i="19"/>
  <c r="BT670" i="19"/>
  <c r="BS670" i="19"/>
  <c r="BT654" i="19"/>
  <c r="BS654" i="19"/>
  <c r="BT638" i="19"/>
  <c r="BS638" i="19"/>
  <c r="BT622" i="19"/>
  <c r="BS622" i="19"/>
  <c r="BT606" i="19"/>
  <c r="BS606" i="19"/>
  <c r="BT590" i="19"/>
  <c r="BS590" i="19"/>
  <c r="BT574" i="19"/>
  <c r="BS574" i="19"/>
  <c r="BT558" i="19"/>
  <c r="BS558" i="19"/>
  <c r="BT542" i="19"/>
  <c r="BS542" i="19"/>
  <c r="BT526" i="19"/>
  <c r="BS526" i="19"/>
  <c r="BT510" i="19"/>
  <c r="BS510" i="19"/>
  <c r="BT494" i="19"/>
  <c r="BS494" i="19"/>
  <c r="BT478" i="19"/>
  <c r="BS478" i="19"/>
  <c r="BT3763" i="19"/>
  <c r="BS3763" i="19"/>
  <c r="BT3427" i="19"/>
  <c r="BS3427" i="19"/>
  <c r="BT3043" i="19"/>
  <c r="BS3043" i="19"/>
  <c r="BT2499" i="19"/>
  <c r="BS2499" i="19"/>
  <c r="BT1443" i="19"/>
  <c r="BS1443" i="19"/>
  <c r="BT3885" i="19"/>
  <c r="BS3885" i="19"/>
  <c r="BT3869" i="19"/>
  <c r="BS3869" i="19"/>
  <c r="BT3853" i="19"/>
  <c r="BS3853" i="19"/>
  <c r="BT3837" i="19"/>
  <c r="BS3837" i="19"/>
  <c r="BT3821" i="19"/>
  <c r="BS3821" i="19"/>
  <c r="BT3805" i="19"/>
  <c r="BS3805" i="19"/>
  <c r="BT3789" i="19"/>
  <c r="BS3789" i="19"/>
  <c r="BT3773" i="19"/>
  <c r="BS3773" i="19"/>
  <c r="BT3757" i="19"/>
  <c r="BS3757" i="19"/>
  <c r="BT3741" i="19"/>
  <c r="BS3741" i="19"/>
  <c r="BT3725" i="19"/>
  <c r="BS3725" i="19"/>
  <c r="BT3709" i="19"/>
  <c r="BS3709" i="19"/>
  <c r="BT3693" i="19"/>
  <c r="BS3693" i="19"/>
  <c r="BT3677" i="19"/>
  <c r="BS3677" i="19"/>
  <c r="BT3661" i="19"/>
  <c r="BS3661" i="19"/>
  <c r="BT3645" i="19"/>
  <c r="BS3645" i="19"/>
  <c r="BT3629" i="19"/>
  <c r="BS3629" i="19"/>
  <c r="BT3613" i="19"/>
  <c r="BS3613" i="19"/>
  <c r="BT3597" i="19"/>
  <c r="BS3597" i="19"/>
  <c r="BT3581" i="19"/>
  <c r="BS3581" i="19"/>
  <c r="BT3565" i="19"/>
  <c r="BS3565" i="19"/>
  <c r="BT3549" i="19"/>
  <c r="BS3549" i="19"/>
  <c r="BT3533" i="19"/>
  <c r="BS3533" i="19"/>
  <c r="BT3517" i="19"/>
  <c r="BS3517" i="19"/>
  <c r="BT3501" i="19"/>
  <c r="BS3501" i="19"/>
  <c r="BT3485" i="19"/>
  <c r="BS3485" i="19"/>
  <c r="BT3469" i="19"/>
  <c r="BS3469" i="19"/>
  <c r="BT3453" i="19"/>
  <c r="BS3453" i="19"/>
  <c r="BT3437" i="19"/>
  <c r="BS3437" i="19"/>
  <c r="BT3421" i="19"/>
  <c r="BS3421" i="19"/>
  <c r="BT3405" i="19"/>
  <c r="BS3405" i="19"/>
  <c r="BT3389" i="19"/>
  <c r="BS3389" i="19"/>
  <c r="BT3373" i="19"/>
  <c r="BS3373" i="19"/>
  <c r="BT3357" i="19"/>
  <c r="BS3357" i="19"/>
  <c r="BT3341" i="19"/>
  <c r="BS3341" i="19"/>
  <c r="BT3325" i="19"/>
  <c r="BS3325" i="19"/>
  <c r="BT3309" i="19"/>
  <c r="BS3309" i="19"/>
  <c r="BT3293" i="19"/>
  <c r="BS3293" i="19"/>
  <c r="BT3277" i="19"/>
  <c r="BS3277" i="19"/>
  <c r="BT3261" i="19"/>
  <c r="BS3261" i="19"/>
  <c r="BT3245" i="19"/>
  <c r="BS3245" i="19"/>
  <c r="BT3229" i="19"/>
  <c r="BS3229" i="19"/>
  <c r="BT3213" i="19"/>
  <c r="BS3213" i="19"/>
  <c r="BT3197" i="19"/>
  <c r="BS3197" i="19"/>
  <c r="BT3181" i="19"/>
  <c r="BS3181" i="19"/>
  <c r="BT3165" i="19"/>
  <c r="BS3165" i="19"/>
  <c r="BT3149" i="19"/>
  <c r="BS3149" i="19"/>
  <c r="BT3133" i="19"/>
  <c r="BS3133" i="19"/>
  <c r="BT3117" i="19"/>
  <c r="BS3117" i="19"/>
  <c r="BT3101" i="19"/>
  <c r="BS3101" i="19"/>
  <c r="BT3085" i="19"/>
  <c r="BS3085" i="19"/>
  <c r="BT3069" i="19"/>
  <c r="BS3069" i="19"/>
  <c r="BT3053" i="19"/>
  <c r="BS3053" i="19"/>
  <c r="BT3037" i="19"/>
  <c r="BS3037" i="19"/>
  <c r="BT3021" i="19"/>
  <c r="BS3021" i="19"/>
  <c r="BT3005" i="19"/>
  <c r="BS3005" i="19"/>
  <c r="BT2989" i="19"/>
  <c r="BS2989" i="19"/>
  <c r="BT2973" i="19"/>
  <c r="BS2973" i="19"/>
  <c r="BT2957" i="19"/>
  <c r="BS2957" i="19"/>
  <c r="BT2941" i="19"/>
  <c r="BS2941" i="19"/>
  <c r="BT2925" i="19"/>
  <c r="BS2925" i="19"/>
  <c r="BT2909" i="19"/>
  <c r="BS2909" i="19"/>
  <c r="BT2893" i="19"/>
  <c r="BS2893" i="19"/>
  <c r="BT2877" i="19"/>
  <c r="BS2877" i="19"/>
  <c r="BT2861" i="19"/>
  <c r="BS2861" i="19"/>
  <c r="BT2845" i="19"/>
  <c r="BS2845" i="19"/>
  <c r="BT2829" i="19"/>
  <c r="BS2829" i="19"/>
  <c r="BT2813" i="19"/>
  <c r="BS2813" i="19"/>
  <c r="BT2797" i="19"/>
  <c r="BS2797" i="19"/>
  <c r="BT2781" i="19"/>
  <c r="BS2781" i="19"/>
  <c r="BT2765" i="19"/>
  <c r="BS2765" i="19"/>
  <c r="BT2749" i="19"/>
  <c r="BS2749" i="19"/>
  <c r="BT2733" i="19"/>
  <c r="BS2733" i="19"/>
  <c r="BT2717" i="19"/>
  <c r="BS2717" i="19"/>
  <c r="BT2701" i="19"/>
  <c r="BS2701" i="19"/>
  <c r="BT2685" i="19"/>
  <c r="BS2685" i="19"/>
  <c r="BT2669" i="19"/>
  <c r="BS2669" i="19"/>
  <c r="BT2653" i="19"/>
  <c r="BS2653" i="19"/>
  <c r="BT2637" i="19"/>
  <c r="BS2637" i="19"/>
  <c r="BT2621" i="19"/>
  <c r="BS2621" i="19"/>
  <c r="BT2605" i="19"/>
  <c r="BS2605" i="19"/>
  <c r="BT2589" i="19"/>
  <c r="BS2589" i="19"/>
  <c r="BT2573" i="19"/>
  <c r="BS2573" i="19"/>
  <c r="BT2557" i="19"/>
  <c r="BS2557" i="19"/>
  <c r="BT2541" i="19"/>
  <c r="BS2541" i="19"/>
  <c r="BT2525" i="19"/>
  <c r="BS2525" i="19"/>
  <c r="BT2509" i="19"/>
  <c r="BS2509" i="19"/>
  <c r="BT2493" i="19"/>
  <c r="BS2493" i="19"/>
  <c r="BT2477" i="19"/>
  <c r="BS2477" i="19"/>
  <c r="BT2461" i="19"/>
  <c r="BS2461" i="19"/>
  <c r="BT2445" i="19"/>
  <c r="BS2445" i="19"/>
  <c r="BT2429" i="19"/>
  <c r="BS2429" i="19"/>
  <c r="BT2413" i="19"/>
  <c r="BS2413" i="19"/>
  <c r="BT2397" i="19"/>
  <c r="BS2397" i="19"/>
  <c r="BT2381" i="19"/>
  <c r="BS2381" i="19"/>
  <c r="BT2365" i="19"/>
  <c r="BS2365" i="19"/>
  <c r="BT2349" i="19"/>
  <c r="BS2349" i="19"/>
  <c r="BT2333" i="19"/>
  <c r="BS2333" i="19"/>
  <c r="BT2317" i="19"/>
  <c r="BS2317" i="19"/>
  <c r="BT2301" i="19"/>
  <c r="BS2301" i="19"/>
  <c r="BT2285" i="19"/>
  <c r="BS2285" i="19"/>
  <c r="BT2269" i="19"/>
  <c r="BS2269" i="19"/>
  <c r="BT2253" i="19"/>
  <c r="BS2253" i="19"/>
  <c r="BT2237" i="19"/>
  <c r="BS2237" i="19"/>
  <c r="BT2221" i="19"/>
  <c r="BS2221" i="19"/>
  <c r="BT2205" i="19"/>
  <c r="BS2205" i="19"/>
  <c r="BT2189" i="19"/>
  <c r="BS2189" i="19"/>
  <c r="BT2173" i="19"/>
  <c r="BS2173" i="19"/>
  <c r="BT2157" i="19"/>
  <c r="BS2157" i="19"/>
  <c r="BT2141" i="19"/>
  <c r="BS2141" i="19"/>
  <c r="BT2125" i="19"/>
  <c r="BS2125" i="19"/>
  <c r="BT2109" i="19"/>
  <c r="BS2109" i="19"/>
  <c r="BT2093" i="19"/>
  <c r="BS2093" i="19"/>
  <c r="BT2077" i="19"/>
  <c r="BS2077" i="19"/>
  <c r="BT2061" i="19"/>
  <c r="BS2061" i="19"/>
  <c r="BT2045" i="19"/>
  <c r="BS2045" i="19"/>
  <c r="BT2029" i="19"/>
  <c r="BS2029" i="19"/>
  <c r="BT2013" i="19"/>
  <c r="BS2013" i="19"/>
  <c r="BT1997" i="19"/>
  <c r="BS1997" i="19"/>
  <c r="BT1981" i="19"/>
  <c r="BS1981" i="19"/>
  <c r="BT1965" i="19"/>
  <c r="BS1965" i="19"/>
  <c r="BT1949" i="19"/>
  <c r="BS1949" i="19"/>
  <c r="BT1933" i="19"/>
  <c r="BS1933" i="19"/>
  <c r="BT1917" i="19"/>
  <c r="BS1917" i="19"/>
  <c r="BT1901" i="19"/>
  <c r="BS1901" i="19"/>
  <c r="BT1885" i="19"/>
  <c r="BS1885" i="19"/>
  <c r="BT1869" i="19"/>
  <c r="BS1869" i="19"/>
  <c r="BT1853" i="19"/>
  <c r="BS1853" i="19"/>
  <c r="BT1837" i="19"/>
  <c r="BS1837" i="19"/>
  <c r="BT1821" i="19"/>
  <c r="BS1821" i="19"/>
  <c r="BT1805" i="19"/>
  <c r="BS1805" i="19"/>
  <c r="BT1789" i="19"/>
  <c r="BS1789" i="19"/>
  <c r="BT1773" i="19"/>
  <c r="BS1773" i="19"/>
  <c r="BT1757" i="19"/>
  <c r="BS1757" i="19"/>
  <c r="BT1741" i="19"/>
  <c r="BS1741" i="19"/>
  <c r="BT1725" i="19"/>
  <c r="BS1725" i="19"/>
  <c r="BT1709" i="19"/>
  <c r="BS1709" i="19"/>
  <c r="BT1693" i="19"/>
  <c r="BS1693" i="19"/>
  <c r="BT1677" i="19"/>
  <c r="BS1677" i="19"/>
  <c r="BT1661" i="19"/>
  <c r="BS1661" i="19"/>
  <c r="BT1645" i="19"/>
  <c r="BS1645" i="19"/>
  <c r="BT1629" i="19"/>
  <c r="BS1629" i="19"/>
  <c r="BT1613" i="19"/>
  <c r="BS1613" i="19"/>
  <c r="BT1597" i="19"/>
  <c r="BS1597" i="19"/>
  <c r="BT1581" i="19"/>
  <c r="BS1581" i="19"/>
  <c r="BT1565" i="19"/>
  <c r="BS1565" i="19"/>
  <c r="BT1549" i="19"/>
  <c r="BS1549" i="19"/>
  <c r="BT1533" i="19"/>
  <c r="BS1533" i="19"/>
  <c r="BT1517" i="19"/>
  <c r="BS1517" i="19"/>
  <c r="BT1501" i="19"/>
  <c r="BS1501" i="19"/>
  <c r="BT1485" i="19"/>
  <c r="BS1485" i="19"/>
  <c r="BT1469" i="19"/>
  <c r="BS1469" i="19"/>
  <c r="BT1453" i="19"/>
  <c r="BS1453" i="19"/>
  <c r="BT1437" i="19"/>
  <c r="BS1437" i="19"/>
  <c r="BT1421" i="19"/>
  <c r="BS1421" i="19"/>
  <c r="BT1405" i="19"/>
  <c r="BS1405" i="19"/>
  <c r="BT1389" i="19"/>
  <c r="BS1389" i="19"/>
  <c r="BT1373" i="19"/>
  <c r="BS1373" i="19"/>
  <c r="BT1357" i="19"/>
  <c r="BS1357" i="19"/>
  <c r="BT1341" i="19"/>
  <c r="BS1341" i="19"/>
  <c r="BT1325" i="19"/>
  <c r="BS1325" i="19"/>
  <c r="BT1309" i="19"/>
  <c r="BS1309" i="19"/>
  <c r="BT1293" i="19"/>
  <c r="BS1293" i="19"/>
  <c r="BT1277" i="19"/>
  <c r="BS1277" i="19"/>
  <c r="BT1261" i="19"/>
  <c r="BS1261" i="19"/>
  <c r="BT1245" i="19"/>
  <c r="BS1245" i="19"/>
  <c r="BT1229" i="19"/>
  <c r="BS1229" i="19"/>
  <c r="BT1213" i="19"/>
  <c r="BS1213" i="19"/>
  <c r="BT1197" i="19"/>
  <c r="BS1197" i="19"/>
  <c r="BT1181" i="19"/>
  <c r="BS1181" i="19"/>
  <c r="BT1165" i="19"/>
  <c r="BS1165" i="19"/>
  <c r="BT1149" i="19"/>
  <c r="BS1149" i="19"/>
  <c r="BT1133" i="19"/>
  <c r="BS1133" i="19"/>
  <c r="BT1117" i="19"/>
  <c r="BS1117" i="19"/>
  <c r="BT1101" i="19"/>
  <c r="BS1101" i="19"/>
  <c r="BT1085" i="19"/>
  <c r="BS1085" i="19"/>
  <c r="BT1069" i="19"/>
  <c r="BS1069" i="19"/>
  <c r="BT1053" i="19"/>
  <c r="BS1053" i="19"/>
  <c r="BT1037" i="19"/>
  <c r="BS1037" i="19"/>
  <c r="BT1021" i="19"/>
  <c r="BS1021" i="19"/>
  <c r="BT1005" i="19"/>
  <c r="BS1005" i="19"/>
  <c r="BT989" i="19"/>
  <c r="BS989" i="19"/>
  <c r="BT973" i="19"/>
  <c r="BS973" i="19"/>
  <c r="BT957" i="19"/>
  <c r="BS957" i="19"/>
  <c r="BT941" i="19"/>
  <c r="BS941" i="19"/>
  <c r="BT925" i="19"/>
  <c r="BS925" i="19"/>
  <c r="BT909" i="19"/>
  <c r="BS909" i="19"/>
  <c r="BT893" i="19"/>
  <c r="BS893" i="19"/>
  <c r="BT877" i="19"/>
  <c r="BS877" i="19"/>
  <c r="BT861" i="19"/>
  <c r="BS861" i="19"/>
  <c r="BT845" i="19"/>
  <c r="BS845" i="19"/>
  <c r="BT829" i="19"/>
  <c r="BS829" i="19"/>
  <c r="BT813" i="19"/>
  <c r="BS813" i="19"/>
  <c r="BT797" i="19"/>
  <c r="BS797" i="19"/>
  <c r="BT781" i="19"/>
  <c r="BS781" i="19"/>
  <c r="BT765" i="19"/>
  <c r="BS765" i="19"/>
  <c r="BT749" i="19"/>
  <c r="BS749" i="19"/>
  <c r="BT733" i="19"/>
  <c r="BS733" i="19"/>
  <c r="BT717" i="19"/>
  <c r="BS717" i="19"/>
  <c r="BT701" i="19"/>
  <c r="BS701" i="19"/>
  <c r="BT685" i="19"/>
  <c r="BS685" i="19"/>
  <c r="BT669" i="19"/>
  <c r="BS669" i="19"/>
  <c r="BT653" i="19"/>
  <c r="BS653" i="19"/>
  <c r="BT637" i="19"/>
  <c r="BS637" i="19"/>
  <c r="BT621" i="19"/>
  <c r="BS621" i="19"/>
  <c r="BT605" i="19"/>
  <c r="BS605" i="19"/>
  <c r="BT3779" i="19"/>
  <c r="BS3779" i="19"/>
  <c r="BT3443" i="19"/>
  <c r="BS3443" i="19"/>
  <c r="BT3027" i="19"/>
  <c r="BS3027" i="19"/>
  <c r="BT2435" i="19"/>
  <c r="BS2435" i="19"/>
  <c r="BT1459" i="19"/>
  <c r="BS1459" i="19"/>
  <c r="BT3884" i="19"/>
  <c r="BS3884" i="19"/>
  <c r="BT3868" i="19"/>
  <c r="BS3868" i="19"/>
  <c r="BT3852" i="19"/>
  <c r="BS3852" i="19"/>
  <c r="BT3836" i="19"/>
  <c r="BS3836" i="19"/>
  <c r="BT3820" i="19"/>
  <c r="BS3820" i="19"/>
  <c r="BT3804" i="19"/>
  <c r="BS3804" i="19"/>
  <c r="BT3788" i="19"/>
  <c r="BS3788" i="19"/>
  <c r="BT3772" i="19"/>
  <c r="BS3772" i="19"/>
  <c r="BT3756" i="19"/>
  <c r="BS3756" i="19"/>
  <c r="BT3740" i="19"/>
  <c r="BS3740" i="19"/>
  <c r="BT3724" i="19"/>
  <c r="BS3724" i="19"/>
  <c r="BT3708" i="19"/>
  <c r="BS3708" i="19"/>
  <c r="BT3692" i="19"/>
  <c r="BS3692" i="19"/>
  <c r="BT3676" i="19"/>
  <c r="BS3676" i="19"/>
  <c r="BT3660" i="19"/>
  <c r="BS3660" i="19"/>
  <c r="BT3644" i="19"/>
  <c r="BS3644" i="19"/>
  <c r="BT3628" i="19"/>
  <c r="BS3628" i="19"/>
  <c r="BT3612" i="19"/>
  <c r="BS3612" i="19"/>
  <c r="BT3596" i="19"/>
  <c r="BS3596" i="19"/>
  <c r="BT3580" i="19"/>
  <c r="BS3580" i="19"/>
  <c r="BT3564" i="19"/>
  <c r="BS3564" i="19"/>
  <c r="BT3548" i="19"/>
  <c r="BS3548" i="19"/>
  <c r="BT3532" i="19"/>
  <c r="BS3532" i="19"/>
  <c r="BT3516" i="19"/>
  <c r="BS3516" i="19"/>
  <c r="BT3500" i="19"/>
  <c r="BS3500" i="19"/>
  <c r="BT3484" i="19"/>
  <c r="BS3484" i="19"/>
  <c r="BT3468" i="19"/>
  <c r="BS3468" i="19"/>
  <c r="BT3452" i="19"/>
  <c r="BS3452" i="19"/>
  <c r="BT3436" i="19"/>
  <c r="BS3436" i="19"/>
  <c r="BT3420" i="19"/>
  <c r="BS3420" i="19"/>
  <c r="BT3404" i="19"/>
  <c r="BS3404" i="19"/>
  <c r="BT3388" i="19"/>
  <c r="BS3388" i="19"/>
  <c r="BT3372" i="19"/>
  <c r="BS3372" i="19"/>
  <c r="BT3356" i="19"/>
  <c r="BS3356" i="19"/>
  <c r="BT3340" i="19"/>
  <c r="BS3340" i="19"/>
  <c r="BT3324" i="19"/>
  <c r="BS3324" i="19"/>
  <c r="BT3308" i="19"/>
  <c r="BS3308" i="19"/>
  <c r="BT3292" i="19"/>
  <c r="BS3292" i="19"/>
  <c r="BT3276" i="19"/>
  <c r="BS3276" i="19"/>
  <c r="BT3260" i="19"/>
  <c r="BS3260" i="19"/>
  <c r="BT3244" i="19"/>
  <c r="BS3244" i="19"/>
  <c r="BT3228" i="19"/>
  <c r="BS3228" i="19"/>
  <c r="BT3212" i="19"/>
  <c r="BS3212" i="19"/>
  <c r="BT3196" i="19"/>
  <c r="BS3196" i="19"/>
  <c r="BT3180" i="19"/>
  <c r="BS3180" i="19"/>
  <c r="BT3164" i="19"/>
  <c r="BS3164" i="19"/>
  <c r="BT3148" i="19"/>
  <c r="BS3148" i="19"/>
  <c r="BT3132" i="19"/>
  <c r="BS3132" i="19"/>
  <c r="BT3116" i="19"/>
  <c r="BS3116" i="19"/>
  <c r="BT3100" i="19"/>
  <c r="BS3100" i="19"/>
  <c r="BT3084" i="19"/>
  <c r="BS3084" i="19"/>
  <c r="BT3068" i="19"/>
  <c r="BS3068" i="19"/>
  <c r="BT3052" i="19"/>
  <c r="BS3052" i="19"/>
  <c r="BT3036" i="19"/>
  <c r="BS3036" i="19"/>
  <c r="BT3020" i="19"/>
  <c r="BS3020" i="19"/>
  <c r="BT3004" i="19"/>
  <c r="BS3004" i="19"/>
  <c r="BT2988" i="19"/>
  <c r="BS2988" i="19"/>
  <c r="BT2972" i="19"/>
  <c r="BS2972" i="19"/>
  <c r="BT2956" i="19"/>
  <c r="BS2956" i="19"/>
  <c r="BT2940" i="19"/>
  <c r="BS2940" i="19"/>
  <c r="BT2924" i="19"/>
  <c r="BS2924" i="19"/>
  <c r="BT2908" i="19"/>
  <c r="BS2908" i="19"/>
  <c r="BT2892" i="19"/>
  <c r="BS2892" i="19"/>
  <c r="BT2876" i="19"/>
  <c r="BS2876" i="19"/>
  <c r="BT2860" i="19"/>
  <c r="BS2860" i="19"/>
  <c r="BT2844" i="19"/>
  <c r="BS2844" i="19"/>
  <c r="BT2828" i="19"/>
  <c r="BS2828" i="19"/>
  <c r="BT2812" i="19"/>
  <c r="BS2812" i="19"/>
  <c r="BT2796" i="19"/>
  <c r="BS2796" i="19"/>
  <c r="BT2780" i="19"/>
  <c r="BS2780" i="19"/>
  <c r="BT2764" i="19"/>
  <c r="BS2764" i="19"/>
  <c r="BT2748" i="19"/>
  <c r="BS2748" i="19"/>
  <c r="BT2732" i="19"/>
  <c r="BS2732" i="19"/>
  <c r="BT2716" i="19"/>
  <c r="BS2716" i="19"/>
  <c r="BT2700" i="19"/>
  <c r="BS2700" i="19"/>
  <c r="BT2684" i="19"/>
  <c r="BS2684" i="19"/>
  <c r="BT2668" i="19"/>
  <c r="BS2668" i="19"/>
  <c r="BT2652" i="19"/>
  <c r="BS2652" i="19"/>
  <c r="BT2636" i="19"/>
  <c r="BS2636" i="19"/>
  <c r="BT2620" i="19"/>
  <c r="BS2620" i="19"/>
  <c r="BT2604" i="19"/>
  <c r="BS2604" i="19"/>
  <c r="BT2588" i="19"/>
  <c r="BS2588" i="19"/>
  <c r="BT2572" i="19"/>
  <c r="BS2572" i="19"/>
  <c r="BT2556" i="19"/>
  <c r="BS2556" i="19"/>
  <c r="BT2540" i="19"/>
  <c r="BS2540" i="19"/>
  <c r="BT2524" i="19"/>
  <c r="BS2524" i="19"/>
  <c r="BT2508" i="19"/>
  <c r="BS2508" i="19"/>
  <c r="BT2492" i="19"/>
  <c r="BS2492" i="19"/>
  <c r="BT2476" i="19"/>
  <c r="BS2476" i="19"/>
  <c r="BT2460" i="19"/>
  <c r="BS2460" i="19"/>
  <c r="BT2444" i="19"/>
  <c r="BS2444" i="19"/>
  <c r="BT2428" i="19"/>
  <c r="BS2428" i="19"/>
  <c r="BT2412" i="19"/>
  <c r="BS2412" i="19"/>
  <c r="BT2396" i="19"/>
  <c r="BS2396" i="19"/>
  <c r="BT2380" i="19"/>
  <c r="BS2380" i="19"/>
  <c r="BT2364" i="19"/>
  <c r="BS2364" i="19"/>
  <c r="BT2348" i="19"/>
  <c r="BS2348" i="19"/>
  <c r="BT2332" i="19"/>
  <c r="BS2332" i="19"/>
  <c r="BT2316" i="19"/>
  <c r="BS2316" i="19"/>
  <c r="BT2300" i="19"/>
  <c r="BS2300" i="19"/>
  <c r="BT2284" i="19"/>
  <c r="BS2284" i="19"/>
  <c r="BT2268" i="19"/>
  <c r="BS2268" i="19"/>
  <c r="BT2252" i="19"/>
  <c r="BS2252" i="19"/>
  <c r="BT2236" i="19"/>
  <c r="BS2236" i="19"/>
  <c r="BT2220" i="19"/>
  <c r="BS2220" i="19"/>
  <c r="BT2204" i="19"/>
  <c r="BS2204" i="19"/>
  <c r="BT2188" i="19"/>
  <c r="BS2188" i="19"/>
  <c r="BT2172" i="19"/>
  <c r="BS2172" i="19"/>
  <c r="BT2156" i="19"/>
  <c r="BS2156" i="19"/>
  <c r="BT2140" i="19"/>
  <c r="BS2140" i="19"/>
  <c r="BT2124" i="19"/>
  <c r="BS2124" i="19"/>
  <c r="BT2108" i="19"/>
  <c r="BS2108" i="19"/>
  <c r="BT2092" i="19"/>
  <c r="BS2092" i="19"/>
  <c r="BT2076" i="19"/>
  <c r="BS2076" i="19"/>
  <c r="BT2060" i="19"/>
  <c r="BS2060" i="19"/>
  <c r="BT2044" i="19"/>
  <c r="BS2044" i="19"/>
  <c r="BT2028" i="19"/>
  <c r="BS2028" i="19"/>
  <c r="BT2012" i="19"/>
  <c r="BS2012" i="19"/>
  <c r="BT1996" i="19"/>
  <c r="BS1996" i="19"/>
  <c r="BT1980" i="19"/>
  <c r="BS1980" i="19"/>
  <c r="BT1964" i="19"/>
  <c r="BS1964" i="19"/>
  <c r="BT1948" i="19"/>
  <c r="BS1948" i="19"/>
  <c r="BT1932" i="19"/>
  <c r="BS1932" i="19"/>
  <c r="BT1916" i="19"/>
  <c r="BS1916" i="19"/>
  <c r="BT1900" i="19"/>
  <c r="BS1900" i="19"/>
  <c r="BT1884" i="19"/>
  <c r="BS1884" i="19"/>
  <c r="BT1868" i="19"/>
  <c r="BS1868" i="19"/>
  <c r="BT1852" i="19"/>
  <c r="BS1852" i="19"/>
  <c r="BT1836" i="19"/>
  <c r="BS1836" i="19"/>
  <c r="BT1820" i="19"/>
  <c r="BS1820" i="19"/>
  <c r="BT1804" i="19"/>
  <c r="BS1804" i="19"/>
  <c r="BT1788" i="19"/>
  <c r="BS1788" i="19"/>
  <c r="BT1772" i="19"/>
  <c r="BS1772" i="19"/>
  <c r="BT1756" i="19"/>
  <c r="BS1756" i="19"/>
  <c r="BT1740" i="19"/>
  <c r="BS1740" i="19"/>
  <c r="BT1724" i="19"/>
  <c r="BS1724" i="19"/>
  <c r="BT1708" i="19"/>
  <c r="BS1708" i="19"/>
  <c r="BT1692" i="19"/>
  <c r="BS1692" i="19"/>
  <c r="BT1676" i="19"/>
  <c r="BS1676" i="19"/>
  <c r="BT1660" i="19"/>
  <c r="BS1660" i="19"/>
  <c r="BT1644" i="19"/>
  <c r="BS1644" i="19"/>
  <c r="BT1628" i="19"/>
  <c r="BS1628" i="19"/>
  <c r="BT1612" i="19"/>
  <c r="BS1612" i="19"/>
  <c r="BT1596" i="19"/>
  <c r="BS1596" i="19"/>
  <c r="BT1580" i="19"/>
  <c r="BS1580" i="19"/>
  <c r="BT1564" i="19"/>
  <c r="BS1564" i="19"/>
  <c r="BT1548" i="19"/>
  <c r="BS1548" i="19"/>
  <c r="BT1532" i="19"/>
  <c r="BS1532" i="19"/>
  <c r="BT1516" i="19"/>
  <c r="BS1516" i="19"/>
  <c r="BT1500" i="19"/>
  <c r="BS1500" i="19"/>
  <c r="BT1484" i="19"/>
  <c r="BS1484" i="19"/>
  <c r="BT1468" i="19"/>
  <c r="BS1468" i="19"/>
  <c r="BT1452" i="19"/>
  <c r="BS1452" i="19"/>
  <c r="BT1436" i="19"/>
  <c r="BS1436" i="19"/>
  <c r="BT1420" i="19"/>
  <c r="BS1420" i="19"/>
  <c r="BT1404" i="19"/>
  <c r="BS1404" i="19"/>
  <c r="BT1388" i="19"/>
  <c r="BS1388" i="19"/>
  <c r="BT1372" i="19"/>
  <c r="BS1372" i="19"/>
  <c r="BT1356" i="19"/>
  <c r="BS1356" i="19"/>
  <c r="BT1340" i="19"/>
  <c r="BS1340" i="19"/>
  <c r="BT1324" i="19"/>
  <c r="BS1324" i="19"/>
  <c r="BT1308" i="19"/>
  <c r="BS1308" i="19"/>
  <c r="BT1292" i="19"/>
  <c r="BS1292" i="19"/>
  <c r="BT1276" i="19"/>
  <c r="BS1276" i="19"/>
  <c r="BT1260" i="19"/>
  <c r="BS1260" i="19"/>
  <c r="BT1244" i="19"/>
  <c r="BS1244" i="19"/>
  <c r="BT1228" i="19"/>
  <c r="BS1228" i="19"/>
  <c r="BT1212" i="19"/>
  <c r="BS1212" i="19"/>
  <c r="BT1196" i="19"/>
  <c r="BS1196" i="19"/>
  <c r="BT1180" i="19"/>
  <c r="BS1180" i="19"/>
  <c r="BT1164" i="19"/>
  <c r="BS1164" i="19"/>
  <c r="BT1148" i="19"/>
  <c r="BS1148" i="19"/>
  <c r="BT1132" i="19"/>
  <c r="BS1132" i="19"/>
  <c r="BT1116" i="19"/>
  <c r="BS1116" i="19"/>
  <c r="BT1100" i="19"/>
  <c r="BS1100" i="19"/>
  <c r="BT1084" i="19"/>
  <c r="BS1084" i="19"/>
  <c r="BT1068" i="19"/>
  <c r="BS1068" i="19"/>
  <c r="BT1052" i="19"/>
  <c r="BS1052" i="19"/>
  <c r="BT1036" i="19"/>
  <c r="BS1036" i="19"/>
  <c r="BT1020" i="19"/>
  <c r="BS1020" i="19"/>
  <c r="BT1004" i="19"/>
  <c r="BS1004" i="19"/>
  <c r="BT988" i="19"/>
  <c r="BS988" i="19"/>
  <c r="BT972" i="19"/>
  <c r="BS972" i="19"/>
  <c r="BT956" i="19"/>
  <c r="BS956" i="19"/>
  <c r="BT940" i="19"/>
  <c r="BS940" i="19"/>
  <c r="BT924" i="19"/>
  <c r="BS924" i="19"/>
  <c r="BT908" i="19"/>
  <c r="BS908" i="19"/>
  <c r="BT892" i="19"/>
  <c r="BS892" i="19"/>
  <c r="BT876" i="19"/>
  <c r="BS876" i="19"/>
  <c r="BT860" i="19"/>
  <c r="BS860" i="19"/>
  <c r="BT844" i="19"/>
  <c r="BS844" i="19"/>
  <c r="BT828" i="19"/>
  <c r="BS828" i="19"/>
  <c r="BT812" i="19"/>
  <c r="BS812" i="19"/>
  <c r="BT796" i="19"/>
  <c r="BS796" i="19"/>
  <c r="BT780" i="19"/>
  <c r="BS780" i="19"/>
  <c r="BT764" i="19"/>
  <c r="BS764" i="19"/>
  <c r="BT748" i="19"/>
  <c r="BS748" i="19"/>
  <c r="BT732" i="19"/>
  <c r="BS732" i="19"/>
  <c r="BT716" i="19"/>
  <c r="BS716" i="19"/>
  <c r="BT700" i="19"/>
  <c r="BS700" i="19"/>
  <c r="BT684" i="19"/>
  <c r="BS684" i="19"/>
  <c r="BT668" i="19"/>
  <c r="BS668" i="19"/>
  <c r="BT652" i="19"/>
  <c r="BS652" i="19"/>
  <c r="BT636" i="19"/>
  <c r="BS636" i="19"/>
  <c r="BT620" i="19"/>
  <c r="BS620" i="19"/>
  <c r="BT604" i="19"/>
  <c r="BS604" i="19"/>
  <c r="BT588" i="19"/>
  <c r="BS588" i="19"/>
  <c r="BT3875" i="19"/>
  <c r="BS3875" i="19"/>
  <c r="BT3619" i="19"/>
  <c r="BS3619" i="19"/>
  <c r="BT3379" i="19"/>
  <c r="BS3379" i="19"/>
  <c r="BT3219" i="19"/>
  <c r="BS3219" i="19"/>
  <c r="BT3059" i="19"/>
  <c r="BS3059" i="19"/>
  <c r="BT2851" i="19"/>
  <c r="BS2851" i="19"/>
  <c r="BT2675" i="19"/>
  <c r="BS2675" i="19"/>
  <c r="BT2467" i="19"/>
  <c r="BS2467" i="19"/>
  <c r="BT2259" i="19"/>
  <c r="BS2259" i="19"/>
  <c r="BT2083" i="19"/>
  <c r="BS2083" i="19"/>
  <c r="BT1987" i="19"/>
  <c r="BS1987" i="19"/>
  <c r="BT1843" i="19"/>
  <c r="BS1843" i="19"/>
  <c r="BT1715" i="19"/>
  <c r="BS1715" i="19"/>
  <c r="BT1299" i="19"/>
  <c r="BS1299" i="19"/>
  <c r="BT3874" i="19"/>
  <c r="BS3874" i="19"/>
  <c r="BT3883" i="19"/>
  <c r="BS3883" i="19"/>
  <c r="BT3867" i="19"/>
  <c r="BS3867" i="19"/>
  <c r="BT3851" i="19"/>
  <c r="BS3851" i="19"/>
  <c r="BT3835" i="19"/>
  <c r="BS3835" i="19"/>
  <c r="BT3819" i="19"/>
  <c r="BS3819" i="19"/>
  <c r="BT3803" i="19"/>
  <c r="BS3803" i="19"/>
  <c r="BT3787" i="19"/>
  <c r="BS3787" i="19"/>
  <c r="BT3771" i="19"/>
  <c r="BS3771" i="19"/>
  <c r="BT3755" i="19"/>
  <c r="BS3755" i="19"/>
  <c r="BT3739" i="19"/>
  <c r="BS3739" i="19"/>
  <c r="BT3723" i="19"/>
  <c r="BS3723" i="19"/>
  <c r="BT3707" i="19"/>
  <c r="BS3707" i="19"/>
  <c r="BT3691" i="19"/>
  <c r="BS3691" i="19"/>
  <c r="BT3675" i="19"/>
  <c r="BS3675" i="19"/>
  <c r="BT3659" i="19"/>
  <c r="BS3659" i="19"/>
  <c r="BT3643" i="19"/>
  <c r="BS3643" i="19"/>
  <c r="BT3627" i="19"/>
  <c r="BS3627" i="19"/>
  <c r="BT3611" i="19"/>
  <c r="BS3611" i="19"/>
  <c r="BT3595" i="19"/>
  <c r="BS3595" i="19"/>
  <c r="BT3579" i="19"/>
  <c r="BS3579" i="19"/>
  <c r="BT3563" i="19"/>
  <c r="BS3563" i="19"/>
  <c r="BT3547" i="19"/>
  <c r="BS3547" i="19"/>
  <c r="BT3531" i="19"/>
  <c r="BS3531" i="19"/>
  <c r="BT3515" i="19"/>
  <c r="BS3515" i="19"/>
  <c r="BT3499" i="19"/>
  <c r="BS3499" i="19"/>
  <c r="BT3483" i="19"/>
  <c r="BS3483" i="19"/>
  <c r="BT3467" i="19"/>
  <c r="BS3467" i="19"/>
  <c r="BT3451" i="19"/>
  <c r="BS3451" i="19"/>
  <c r="BT3435" i="19"/>
  <c r="BS3435" i="19"/>
  <c r="BT3419" i="19"/>
  <c r="BS3419" i="19"/>
  <c r="BT3403" i="19"/>
  <c r="BS3403" i="19"/>
  <c r="BT3387" i="19"/>
  <c r="BS3387" i="19"/>
  <c r="BT3371" i="19"/>
  <c r="BS3371" i="19"/>
  <c r="BT3355" i="19"/>
  <c r="BS3355" i="19"/>
  <c r="BT3339" i="19"/>
  <c r="BS3339" i="19"/>
  <c r="BT3323" i="19"/>
  <c r="BS3323" i="19"/>
  <c r="BT3307" i="19"/>
  <c r="BS3307" i="19"/>
  <c r="BT3291" i="19"/>
  <c r="BS3291" i="19"/>
  <c r="BT3275" i="19"/>
  <c r="BS3275" i="19"/>
  <c r="BT3259" i="19"/>
  <c r="BS3259" i="19"/>
  <c r="BT3243" i="19"/>
  <c r="BS3243" i="19"/>
  <c r="BT3227" i="19"/>
  <c r="BS3227" i="19"/>
  <c r="BT3211" i="19"/>
  <c r="BS3211" i="19"/>
  <c r="BT3195" i="19"/>
  <c r="BS3195" i="19"/>
  <c r="BT3179" i="19"/>
  <c r="BS3179" i="19"/>
  <c r="BT3163" i="19"/>
  <c r="BS3163" i="19"/>
  <c r="BT3147" i="19"/>
  <c r="BS3147" i="19"/>
  <c r="BT3131" i="19"/>
  <c r="BS3131" i="19"/>
  <c r="BT3115" i="19"/>
  <c r="BS3115" i="19"/>
  <c r="BT3099" i="19"/>
  <c r="BS3099" i="19"/>
  <c r="BT3083" i="19"/>
  <c r="BS3083" i="19"/>
  <c r="BT3067" i="19"/>
  <c r="BS3067" i="19"/>
  <c r="BT3051" i="19"/>
  <c r="BS3051" i="19"/>
  <c r="BT3035" i="19"/>
  <c r="BS3035" i="19"/>
  <c r="BT3019" i="19"/>
  <c r="BS3019" i="19"/>
  <c r="BT3003" i="19"/>
  <c r="BS3003" i="19"/>
  <c r="BT2987" i="19"/>
  <c r="BS2987" i="19"/>
  <c r="BT2971" i="19"/>
  <c r="BS2971" i="19"/>
  <c r="BT2955" i="19"/>
  <c r="BS2955" i="19"/>
  <c r="BT2939" i="19"/>
  <c r="BS2939" i="19"/>
  <c r="BT2923" i="19"/>
  <c r="BS2923" i="19"/>
  <c r="BT2907" i="19"/>
  <c r="BS2907" i="19"/>
  <c r="BT2891" i="19"/>
  <c r="BS2891" i="19"/>
  <c r="BT2875" i="19"/>
  <c r="BS2875" i="19"/>
  <c r="BT2859" i="19"/>
  <c r="BS2859" i="19"/>
  <c r="BT2843" i="19"/>
  <c r="BS2843" i="19"/>
  <c r="BT2827" i="19"/>
  <c r="BS2827" i="19"/>
  <c r="BT2811" i="19"/>
  <c r="BS2811" i="19"/>
  <c r="BT2795" i="19"/>
  <c r="BS2795" i="19"/>
  <c r="BT2779" i="19"/>
  <c r="BS2779" i="19"/>
  <c r="BT2763" i="19"/>
  <c r="BS2763" i="19"/>
  <c r="BT2747" i="19"/>
  <c r="BS2747" i="19"/>
  <c r="BT2731" i="19"/>
  <c r="BS2731" i="19"/>
  <c r="BT2715" i="19"/>
  <c r="BS2715" i="19"/>
  <c r="BT2699" i="19"/>
  <c r="BS2699" i="19"/>
  <c r="BT2683" i="19"/>
  <c r="BS2683" i="19"/>
  <c r="BT2667" i="19"/>
  <c r="BS2667" i="19"/>
  <c r="BT2651" i="19"/>
  <c r="BS2651" i="19"/>
  <c r="BT2635" i="19"/>
  <c r="BS2635" i="19"/>
  <c r="BT2619" i="19"/>
  <c r="BS2619" i="19"/>
  <c r="BT2603" i="19"/>
  <c r="BS2603" i="19"/>
  <c r="BT2587" i="19"/>
  <c r="BS2587" i="19"/>
  <c r="BT2571" i="19"/>
  <c r="BS2571" i="19"/>
  <c r="BT2555" i="19"/>
  <c r="BS2555" i="19"/>
  <c r="BT2539" i="19"/>
  <c r="BS2539" i="19"/>
  <c r="BT2523" i="19"/>
  <c r="BS2523" i="19"/>
  <c r="BT2507" i="19"/>
  <c r="BS2507" i="19"/>
  <c r="BT2491" i="19"/>
  <c r="BS2491" i="19"/>
  <c r="BT2475" i="19"/>
  <c r="BS2475" i="19"/>
  <c r="BT2459" i="19"/>
  <c r="BS2459" i="19"/>
  <c r="BT2443" i="19"/>
  <c r="BS2443" i="19"/>
  <c r="BT2427" i="19"/>
  <c r="BS2427" i="19"/>
  <c r="BT2411" i="19"/>
  <c r="BS2411" i="19"/>
  <c r="BT2395" i="19"/>
  <c r="BS2395" i="19"/>
  <c r="BT2379" i="19"/>
  <c r="BS2379" i="19"/>
  <c r="BT2363" i="19"/>
  <c r="BS2363" i="19"/>
  <c r="BT2347" i="19"/>
  <c r="BS2347" i="19"/>
  <c r="BT2331" i="19"/>
  <c r="BS2331" i="19"/>
  <c r="BT2315" i="19"/>
  <c r="BS2315" i="19"/>
  <c r="BT2299" i="19"/>
  <c r="BS2299" i="19"/>
  <c r="BT2283" i="19"/>
  <c r="BS2283" i="19"/>
  <c r="BT2267" i="19"/>
  <c r="BS2267" i="19"/>
  <c r="BT2251" i="19"/>
  <c r="BS2251" i="19"/>
  <c r="BT2235" i="19"/>
  <c r="BS2235" i="19"/>
  <c r="BT2219" i="19"/>
  <c r="BS2219" i="19"/>
  <c r="BT2203" i="19"/>
  <c r="BS2203" i="19"/>
  <c r="BT2187" i="19"/>
  <c r="BS2187" i="19"/>
  <c r="BT2171" i="19"/>
  <c r="BS2171" i="19"/>
  <c r="BT2155" i="19"/>
  <c r="BS2155" i="19"/>
  <c r="BT2139" i="19"/>
  <c r="BS2139" i="19"/>
  <c r="BT2123" i="19"/>
  <c r="BS2123" i="19"/>
  <c r="BT2107" i="19"/>
  <c r="BS2107" i="19"/>
  <c r="BT2091" i="19"/>
  <c r="BS2091" i="19"/>
  <c r="BT2075" i="19"/>
  <c r="BS2075" i="19"/>
  <c r="BT2059" i="19"/>
  <c r="BS2059" i="19"/>
  <c r="BT2043" i="19"/>
  <c r="BS2043" i="19"/>
  <c r="BT2027" i="19"/>
  <c r="BS2027" i="19"/>
  <c r="BT2011" i="19"/>
  <c r="BS2011" i="19"/>
  <c r="BT1995" i="19"/>
  <c r="BS1995" i="19"/>
  <c r="BT1979" i="19"/>
  <c r="BS1979" i="19"/>
  <c r="BT1963" i="19"/>
  <c r="BS1963" i="19"/>
  <c r="BT1947" i="19"/>
  <c r="BS1947" i="19"/>
  <c r="BT1931" i="19"/>
  <c r="BS1931" i="19"/>
  <c r="BT1915" i="19"/>
  <c r="BS1915" i="19"/>
  <c r="BT1899" i="19"/>
  <c r="BS1899" i="19"/>
  <c r="BT1883" i="19"/>
  <c r="BS1883" i="19"/>
  <c r="BT1867" i="19"/>
  <c r="BS1867" i="19"/>
  <c r="BT1851" i="19"/>
  <c r="BS1851" i="19"/>
  <c r="BT1835" i="19"/>
  <c r="BS1835" i="19"/>
  <c r="BT1819" i="19"/>
  <c r="BS1819" i="19"/>
  <c r="BT1803" i="19"/>
  <c r="BS1803" i="19"/>
  <c r="BT1787" i="19"/>
  <c r="BS1787" i="19"/>
  <c r="BT1771" i="19"/>
  <c r="BS1771" i="19"/>
  <c r="BT1755" i="19"/>
  <c r="BS1755" i="19"/>
  <c r="BT1739" i="19"/>
  <c r="BS1739" i="19"/>
  <c r="BT1723" i="19"/>
  <c r="BS1723" i="19"/>
  <c r="BT1707" i="19"/>
  <c r="BS1707" i="19"/>
  <c r="BT1691" i="19"/>
  <c r="BS1691" i="19"/>
  <c r="BT1675" i="19"/>
  <c r="BS1675" i="19"/>
  <c r="BT1659" i="19"/>
  <c r="BS1659" i="19"/>
  <c r="BT1643" i="19"/>
  <c r="BS1643" i="19"/>
  <c r="BT1627" i="19"/>
  <c r="BS1627" i="19"/>
  <c r="BT1611" i="19"/>
  <c r="BS1611" i="19"/>
  <c r="BT1595" i="19"/>
  <c r="BS1595" i="19"/>
  <c r="BT1579" i="19"/>
  <c r="BS1579" i="19"/>
  <c r="BT1563" i="19"/>
  <c r="BS1563" i="19"/>
  <c r="BT1547" i="19"/>
  <c r="BS1547" i="19"/>
  <c r="BT1531" i="19"/>
  <c r="BS1531" i="19"/>
  <c r="BT1515" i="19"/>
  <c r="BS1515" i="19"/>
  <c r="BT1499" i="19"/>
  <c r="BS1499" i="19"/>
  <c r="BT1483" i="19"/>
  <c r="BS1483" i="19"/>
  <c r="BT3843" i="19"/>
  <c r="BS3843" i="19"/>
  <c r="BT3571" i="19"/>
  <c r="BS3571" i="19"/>
  <c r="BT3299" i="19"/>
  <c r="BS3299" i="19"/>
  <c r="BT3091" i="19"/>
  <c r="BS3091" i="19"/>
  <c r="BT2835" i="19"/>
  <c r="BS2835" i="19"/>
  <c r="BT2595" i="19"/>
  <c r="BS2595" i="19"/>
  <c r="BT2211" i="19"/>
  <c r="BS2211" i="19"/>
  <c r="BT1395" i="19"/>
  <c r="BS1395" i="19"/>
  <c r="BT3898" i="19"/>
  <c r="BS3898" i="19"/>
  <c r="BT3882" i="19"/>
  <c r="BS3882" i="19"/>
  <c r="BT3866" i="19"/>
  <c r="BS3866" i="19"/>
  <c r="BT3850" i="19"/>
  <c r="BS3850" i="19"/>
  <c r="BT3834" i="19"/>
  <c r="BS3834" i="19"/>
  <c r="BT3818" i="19"/>
  <c r="BS3818" i="19"/>
  <c r="BT3802" i="19"/>
  <c r="BS3802" i="19"/>
  <c r="BT3786" i="19"/>
  <c r="BS3786" i="19"/>
  <c r="BT3770" i="19"/>
  <c r="BS3770" i="19"/>
  <c r="BT3754" i="19"/>
  <c r="BS3754" i="19"/>
  <c r="BT3738" i="19"/>
  <c r="BS3738" i="19"/>
  <c r="BT3722" i="19"/>
  <c r="BS3722" i="19"/>
  <c r="BT3706" i="19"/>
  <c r="BS3706" i="19"/>
  <c r="BT3690" i="19"/>
  <c r="BS3690" i="19"/>
  <c r="BT3674" i="19"/>
  <c r="BS3674" i="19"/>
  <c r="BT3658" i="19"/>
  <c r="BS3658" i="19"/>
  <c r="BT3642" i="19"/>
  <c r="BS3642" i="19"/>
  <c r="BT3626" i="19"/>
  <c r="BS3626" i="19"/>
  <c r="BT3610" i="19"/>
  <c r="BS3610" i="19"/>
  <c r="BT3594" i="19"/>
  <c r="BS3594" i="19"/>
  <c r="BT3578" i="19"/>
  <c r="BS3578" i="19"/>
  <c r="BT3562" i="19"/>
  <c r="BS3562" i="19"/>
  <c r="BT3546" i="19"/>
  <c r="BS3546" i="19"/>
  <c r="BT3530" i="19"/>
  <c r="BS3530" i="19"/>
  <c r="BT3514" i="19"/>
  <c r="BS3514" i="19"/>
  <c r="BT3498" i="19"/>
  <c r="BS3498" i="19"/>
  <c r="BT3482" i="19"/>
  <c r="BS3482" i="19"/>
  <c r="BT3466" i="19"/>
  <c r="BS3466" i="19"/>
  <c r="BT3450" i="19"/>
  <c r="BS3450" i="19"/>
  <c r="BT3434" i="19"/>
  <c r="BS3434" i="19"/>
  <c r="BT3418" i="19"/>
  <c r="BS3418" i="19"/>
  <c r="BT3402" i="19"/>
  <c r="BS3402" i="19"/>
  <c r="BT3386" i="19"/>
  <c r="BS3386" i="19"/>
  <c r="BT3370" i="19"/>
  <c r="BS3370" i="19"/>
  <c r="BT3354" i="19"/>
  <c r="BS3354" i="19"/>
  <c r="BT3338" i="19"/>
  <c r="BS3338" i="19"/>
  <c r="BT3322" i="19"/>
  <c r="BS3322" i="19"/>
  <c r="BT3306" i="19"/>
  <c r="BS3306" i="19"/>
  <c r="BT3290" i="19"/>
  <c r="BS3290" i="19"/>
  <c r="BT3274" i="19"/>
  <c r="BS3274" i="19"/>
  <c r="BT3258" i="19"/>
  <c r="BS3258" i="19"/>
  <c r="BT3242" i="19"/>
  <c r="BS3242" i="19"/>
  <c r="BT3226" i="19"/>
  <c r="BS3226" i="19"/>
  <c r="BT3210" i="19"/>
  <c r="BS3210" i="19"/>
  <c r="BT3194" i="19"/>
  <c r="BS3194" i="19"/>
  <c r="BT3178" i="19"/>
  <c r="BS3178" i="19"/>
  <c r="BT3162" i="19"/>
  <c r="BS3162" i="19"/>
  <c r="BT3146" i="19"/>
  <c r="BS3146" i="19"/>
  <c r="BT3130" i="19"/>
  <c r="BS3130" i="19"/>
  <c r="BT3114" i="19"/>
  <c r="BS3114" i="19"/>
  <c r="BT3098" i="19"/>
  <c r="BS3098" i="19"/>
  <c r="BT3082" i="19"/>
  <c r="BS3082" i="19"/>
  <c r="BT3066" i="19"/>
  <c r="BS3066" i="19"/>
  <c r="BT3050" i="19"/>
  <c r="BS3050" i="19"/>
  <c r="BT3034" i="19"/>
  <c r="BS3034" i="19"/>
  <c r="BT3018" i="19"/>
  <c r="BS3018" i="19"/>
  <c r="BT3002" i="19"/>
  <c r="BS3002" i="19"/>
  <c r="BT2986" i="19"/>
  <c r="BS2986" i="19"/>
  <c r="BT2970" i="19"/>
  <c r="BS2970" i="19"/>
  <c r="BT2954" i="19"/>
  <c r="BS2954" i="19"/>
  <c r="BT2938" i="19"/>
  <c r="BS2938" i="19"/>
  <c r="BT2922" i="19"/>
  <c r="BS2922" i="19"/>
  <c r="BT2906" i="19"/>
  <c r="BS2906" i="19"/>
  <c r="BT2890" i="19"/>
  <c r="BS2890" i="19"/>
  <c r="BT2874" i="19"/>
  <c r="BS2874" i="19"/>
  <c r="BT2858" i="19"/>
  <c r="BS2858" i="19"/>
  <c r="BT2842" i="19"/>
  <c r="BS2842" i="19"/>
  <c r="BT2826" i="19"/>
  <c r="BS2826" i="19"/>
  <c r="BT2810" i="19"/>
  <c r="BS2810" i="19"/>
  <c r="BT2794" i="19"/>
  <c r="BS2794" i="19"/>
  <c r="BT2778" i="19"/>
  <c r="BS2778" i="19"/>
  <c r="BT2762" i="19"/>
  <c r="BS2762" i="19"/>
  <c r="BT2746" i="19"/>
  <c r="BS2746" i="19"/>
  <c r="BT2730" i="19"/>
  <c r="BS2730" i="19"/>
  <c r="BT2714" i="19"/>
  <c r="BS2714" i="19"/>
  <c r="BT2698" i="19"/>
  <c r="BS2698" i="19"/>
  <c r="BT2682" i="19"/>
  <c r="BS2682" i="19"/>
  <c r="BT2666" i="19"/>
  <c r="BS2666" i="19"/>
  <c r="BT2650" i="19"/>
  <c r="BS2650" i="19"/>
  <c r="BT2634" i="19"/>
  <c r="BS2634" i="19"/>
  <c r="BT2618" i="19"/>
  <c r="BS2618" i="19"/>
  <c r="BT2602" i="19"/>
  <c r="BS2602" i="19"/>
  <c r="BT2586" i="19"/>
  <c r="BS2586" i="19"/>
  <c r="BT2570" i="19"/>
  <c r="BS2570" i="19"/>
  <c r="BT2554" i="19"/>
  <c r="BS2554" i="19"/>
  <c r="BT2538" i="19"/>
  <c r="BS2538" i="19"/>
  <c r="BT2522" i="19"/>
  <c r="BS2522" i="19"/>
  <c r="BT2506" i="19"/>
  <c r="BS2506" i="19"/>
  <c r="BT2490" i="19"/>
  <c r="BS2490" i="19"/>
  <c r="BT2474" i="19"/>
  <c r="BS2474" i="19"/>
  <c r="BT2458" i="19"/>
  <c r="BS2458" i="19"/>
  <c r="BT2442" i="19"/>
  <c r="BS2442" i="19"/>
  <c r="BT2426" i="19"/>
  <c r="BS2426" i="19"/>
  <c r="BT2410" i="19"/>
  <c r="BS2410" i="19"/>
  <c r="BT2394" i="19"/>
  <c r="BS2394" i="19"/>
  <c r="BT2378" i="19"/>
  <c r="BS2378" i="19"/>
  <c r="BT2362" i="19"/>
  <c r="BS2362" i="19"/>
  <c r="BT2346" i="19"/>
  <c r="BS2346" i="19"/>
  <c r="BT2330" i="19"/>
  <c r="BS2330" i="19"/>
  <c r="BT2314" i="19"/>
  <c r="BS2314" i="19"/>
  <c r="BT2298" i="19"/>
  <c r="BS2298" i="19"/>
  <c r="BT2282" i="19"/>
  <c r="BS2282" i="19"/>
  <c r="BT2266" i="19"/>
  <c r="BS2266" i="19"/>
  <c r="BT2250" i="19"/>
  <c r="BS2250" i="19"/>
  <c r="BT2234" i="19"/>
  <c r="BS2234" i="19"/>
  <c r="BT2218" i="19"/>
  <c r="BS2218" i="19"/>
  <c r="BT2202" i="19"/>
  <c r="BS2202" i="19"/>
  <c r="BT2186" i="19"/>
  <c r="BS2186" i="19"/>
  <c r="BT2170" i="19"/>
  <c r="BS2170" i="19"/>
  <c r="BT2154" i="19"/>
  <c r="BS2154" i="19"/>
  <c r="BT2138" i="19"/>
  <c r="BS2138" i="19"/>
  <c r="BT2122" i="19"/>
  <c r="BS2122" i="19"/>
  <c r="BT2106" i="19"/>
  <c r="BS2106" i="19"/>
  <c r="BT2090" i="19"/>
  <c r="BS2090" i="19"/>
  <c r="BT2074" i="19"/>
  <c r="BS2074" i="19"/>
  <c r="BT2058" i="19"/>
  <c r="BS2058" i="19"/>
  <c r="BT2042" i="19"/>
  <c r="BS2042" i="19"/>
  <c r="BT2026" i="19"/>
  <c r="BS2026" i="19"/>
  <c r="BT2010" i="19"/>
  <c r="BS2010" i="19"/>
  <c r="BT1994" i="19"/>
  <c r="BS1994" i="19"/>
  <c r="BT1978" i="19"/>
  <c r="BS1978" i="19"/>
  <c r="BT1962" i="19"/>
  <c r="BS1962" i="19"/>
  <c r="BT1946" i="19"/>
  <c r="BS1946" i="19"/>
  <c r="BT1930" i="19"/>
  <c r="BS1930" i="19"/>
  <c r="BT1914" i="19"/>
  <c r="BS1914" i="19"/>
  <c r="BT1898" i="19"/>
  <c r="BS1898" i="19"/>
  <c r="BT1882" i="19"/>
  <c r="BS1882" i="19"/>
  <c r="BT1866" i="19"/>
  <c r="BS1866" i="19"/>
  <c r="BT1850" i="19"/>
  <c r="BS1850" i="19"/>
  <c r="BT1834" i="19"/>
  <c r="BS1834" i="19"/>
  <c r="BT1818" i="19"/>
  <c r="BS1818" i="19"/>
  <c r="BT1802" i="19"/>
  <c r="BS1802" i="19"/>
  <c r="BT1786" i="19"/>
  <c r="BS1786" i="19"/>
  <c r="BT1770" i="19"/>
  <c r="BS1770" i="19"/>
  <c r="BT1754" i="19"/>
  <c r="BS1754" i="19"/>
  <c r="BT1738" i="19"/>
  <c r="BS1738" i="19"/>
  <c r="BT1722" i="19"/>
  <c r="BS1722" i="19"/>
  <c r="BT1706" i="19"/>
  <c r="BS1706" i="19"/>
  <c r="BT1690" i="19"/>
  <c r="BS1690" i="19"/>
  <c r="BT1674" i="19"/>
  <c r="BS1674" i="19"/>
  <c r="BT1658" i="19"/>
  <c r="BS1658" i="19"/>
  <c r="BT1642" i="19"/>
  <c r="BS1642" i="19"/>
  <c r="BT1626" i="19"/>
  <c r="BS1626" i="19"/>
  <c r="BT1610" i="19"/>
  <c r="BS1610" i="19"/>
  <c r="BT1594" i="19"/>
  <c r="BS1594" i="19"/>
  <c r="BT1578" i="19"/>
  <c r="BS1578" i="19"/>
  <c r="BT1562" i="19"/>
  <c r="BS1562" i="19"/>
  <c r="BT1546" i="19"/>
  <c r="BS1546" i="19"/>
  <c r="BT1530" i="19"/>
  <c r="BS1530" i="19"/>
  <c r="BT1514" i="19"/>
  <c r="BS1514" i="19"/>
  <c r="BT1498" i="19"/>
  <c r="BS1498" i="19"/>
  <c r="BT1482" i="19"/>
  <c r="BS1482" i="19"/>
  <c r="BT1466" i="19"/>
  <c r="BS1466" i="19"/>
  <c r="BT1450" i="19"/>
  <c r="BS1450" i="19"/>
  <c r="BT1434" i="19"/>
  <c r="BS1434" i="19"/>
  <c r="BT1418" i="19"/>
  <c r="BS1418" i="19"/>
  <c r="BT1402" i="19"/>
  <c r="BS1402" i="19"/>
  <c r="BT1386" i="19"/>
  <c r="BS1386" i="19"/>
  <c r="BT1370" i="19"/>
  <c r="BS1370" i="19"/>
  <c r="BT1354" i="19"/>
  <c r="BS1354" i="19"/>
  <c r="BT1338" i="19"/>
  <c r="BS1338" i="19"/>
  <c r="BT1322" i="19"/>
  <c r="BS1322" i="19"/>
  <c r="BT1306" i="19"/>
  <c r="BS1306" i="19"/>
  <c r="BT1290" i="19"/>
  <c r="BS1290" i="19"/>
  <c r="BT1274" i="19"/>
  <c r="BS1274" i="19"/>
  <c r="BT1258" i="19"/>
  <c r="BS1258" i="19"/>
  <c r="BT1242" i="19"/>
  <c r="BS1242" i="19"/>
  <c r="BT1226" i="19"/>
  <c r="BS1226" i="19"/>
  <c r="BT1210" i="19"/>
  <c r="BS1210" i="19"/>
  <c r="BT1194" i="19"/>
  <c r="BS1194" i="19"/>
  <c r="BT1178" i="19"/>
  <c r="BS1178" i="19"/>
  <c r="BT1162" i="19"/>
  <c r="BS1162" i="19"/>
  <c r="BT1146" i="19"/>
  <c r="BS1146" i="19"/>
  <c r="BT1130" i="19"/>
  <c r="BS1130" i="19"/>
  <c r="BT1114" i="19"/>
  <c r="BS1114" i="19"/>
  <c r="BT1098" i="19"/>
  <c r="BS1098" i="19"/>
  <c r="BT1082" i="19"/>
  <c r="BS1082" i="19"/>
  <c r="BT1066" i="19"/>
  <c r="BS1066" i="19"/>
  <c r="BT1050" i="19"/>
  <c r="BS1050" i="19"/>
  <c r="BT1034" i="19"/>
  <c r="BS1034" i="19"/>
  <c r="BT1018" i="19"/>
  <c r="BS1018" i="19"/>
  <c r="BT1002" i="19"/>
  <c r="BS1002" i="19"/>
  <c r="BT986" i="19"/>
  <c r="BS986" i="19"/>
  <c r="BT970" i="19"/>
  <c r="BS970" i="19"/>
  <c r="BT954" i="19"/>
  <c r="BS954" i="19"/>
  <c r="BT938" i="19"/>
  <c r="BS938" i="19"/>
  <c r="BT922" i="19"/>
  <c r="BS922" i="19"/>
  <c r="BT906" i="19"/>
  <c r="BS906" i="19"/>
  <c r="BT890" i="19"/>
  <c r="BS890" i="19"/>
  <c r="BT874" i="19"/>
  <c r="BS874" i="19"/>
  <c r="BT858" i="19"/>
  <c r="BS858" i="19"/>
  <c r="BT842" i="19"/>
  <c r="BS842" i="19"/>
  <c r="BT826" i="19"/>
  <c r="BS826" i="19"/>
  <c r="BT810" i="19"/>
  <c r="BS810" i="19"/>
  <c r="BT794" i="19"/>
  <c r="BS794" i="19"/>
  <c r="BT778" i="19"/>
  <c r="BS778" i="19"/>
  <c r="BT762" i="19"/>
  <c r="BS762" i="19"/>
  <c r="BT746" i="19"/>
  <c r="BS746" i="19"/>
  <c r="BT730" i="19"/>
  <c r="BS730" i="19"/>
  <c r="BT714" i="19"/>
  <c r="BS714" i="19"/>
  <c r="BT698" i="19"/>
  <c r="BS698" i="19"/>
  <c r="BT682" i="19"/>
  <c r="BS682" i="19"/>
  <c r="BT666" i="19"/>
  <c r="BS666" i="19"/>
  <c r="BT650" i="19"/>
  <c r="BS650" i="19"/>
  <c r="BT634" i="19"/>
  <c r="BS634" i="19"/>
  <c r="BT618" i="19"/>
  <c r="BS618" i="19"/>
  <c r="BT602" i="19"/>
  <c r="BS602" i="19"/>
  <c r="BT586" i="19"/>
  <c r="BS586" i="19"/>
  <c r="BT570" i="19"/>
  <c r="BS570" i="19"/>
  <c r="BT554" i="19"/>
  <c r="BS554" i="19"/>
  <c r="BT538" i="19"/>
  <c r="BS538" i="19"/>
  <c r="BT522" i="19"/>
  <c r="BS522" i="19"/>
  <c r="BT506" i="19"/>
  <c r="BS506" i="19"/>
  <c r="BT490" i="19"/>
  <c r="BS490" i="19"/>
  <c r="BT474" i="19"/>
  <c r="BS474" i="19"/>
  <c r="BT458" i="19"/>
  <c r="BS458" i="19"/>
  <c r="BT442" i="19"/>
  <c r="BS442" i="19"/>
  <c r="BT426" i="19"/>
  <c r="BS426" i="19"/>
  <c r="BT410" i="19"/>
  <c r="BS410" i="19"/>
  <c r="BT394" i="19"/>
  <c r="BS394" i="19"/>
  <c r="BT378" i="19"/>
  <c r="BS378" i="19"/>
  <c r="BT362" i="19"/>
  <c r="BS362" i="19"/>
  <c r="BT346" i="19"/>
  <c r="BS346" i="19"/>
  <c r="BT330" i="19"/>
  <c r="BS330" i="19"/>
  <c r="BT314" i="19"/>
  <c r="BS314" i="19"/>
  <c r="BT298" i="19"/>
  <c r="BS298" i="19"/>
  <c r="BT282" i="19"/>
  <c r="BS282" i="19"/>
  <c r="BT266" i="19"/>
  <c r="BS266" i="19"/>
  <c r="BT3891" i="19"/>
  <c r="BS3891" i="19"/>
  <c r="BT3667" i="19"/>
  <c r="BS3667" i="19"/>
  <c r="BT3475" i="19"/>
  <c r="BS3475" i="19"/>
  <c r="BT3235" i="19"/>
  <c r="BS3235" i="19"/>
  <c r="BT2979" i="19"/>
  <c r="BS2979" i="19"/>
  <c r="BT2755" i="19"/>
  <c r="BS2755" i="19"/>
  <c r="BT2451" i="19"/>
  <c r="BS2451" i="19"/>
  <c r="BT2163" i="19"/>
  <c r="BS2163" i="19"/>
  <c r="BT1379" i="19"/>
  <c r="BS1379" i="19"/>
  <c r="BT3897" i="19"/>
  <c r="BS3897" i="19"/>
  <c r="BT3881" i="19"/>
  <c r="BS3881" i="19"/>
  <c r="BT3865" i="19"/>
  <c r="BS3865" i="19"/>
  <c r="BT3849" i="19"/>
  <c r="BS3849" i="19"/>
  <c r="BT3833" i="19"/>
  <c r="BS3833" i="19"/>
  <c r="BT3817" i="19"/>
  <c r="BS3817" i="19"/>
  <c r="BT3801" i="19"/>
  <c r="BS3801" i="19"/>
  <c r="BT3785" i="19"/>
  <c r="BS3785" i="19"/>
  <c r="BT3769" i="19"/>
  <c r="BS3769" i="19"/>
  <c r="BT3753" i="19"/>
  <c r="BS3753" i="19"/>
  <c r="BT3737" i="19"/>
  <c r="BS3737" i="19"/>
  <c r="BT3721" i="19"/>
  <c r="BS3721" i="19"/>
  <c r="BT3705" i="19"/>
  <c r="BS3705" i="19"/>
  <c r="BT3689" i="19"/>
  <c r="BS3689" i="19"/>
  <c r="BT3673" i="19"/>
  <c r="BS3673" i="19"/>
  <c r="BT3657" i="19"/>
  <c r="BS3657" i="19"/>
  <c r="BT3641" i="19"/>
  <c r="BS3641" i="19"/>
  <c r="BT3625" i="19"/>
  <c r="BS3625" i="19"/>
  <c r="BT3609" i="19"/>
  <c r="BS3609" i="19"/>
  <c r="BT3593" i="19"/>
  <c r="BS3593" i="19"/>
  <c r="BT3577" i="19"/>
  <c r="BS3577" i="19"/>
  <c r="BT3561" i="19"/>
  <c r="BS3561" i="19"/>
  <c r="BT3545" i="19"/>
  <c r="BS3545" i="19"/>
  <c r="BT3529" i="19"/>
  <c r="BS3529" i="19"/>
  <c r="BT3513" i="19"/>
  <c r="BS3513" i="19"/>
  <c r="BT3497" i="19"/>
  <c r="BS3497" i="19"/>
  <c r="BT3481" i="19"/>
  <c r="BS3481" i="19"/>
  <c r="BT3465" i="19"/>
  <c r="BS3465" i="19"/>
  <c r="BT3449" i="19"/>
  <c r="BS3449" i="19"/>
  <c r="BT3433" i="19"/>
  <c r="BS3433" i="19"/>
  <c r="BT3417" i="19"/>
  <c r="BS3417" i="19"/>
  <c r="BT3401" i="19"/>
  <c r="BS3401" i="19"/>
  <c r="BT3385" i="19"/>
  <c r="BS3385" i="19"/>
  <c r="BT3369" i="19"/>
  <c r="BS3369" i="19"/>
  <c r="BT3353" i="19"/>
  <c r="BS3353" i="19"/>
  <c r="BT3337" i="19"/>
  <c r="BS3337" i="19"/>
  <c r="BT3321" i="19"/>
  <c r="BS3321" i="19"/>
  <c r="BT3305" i="19"/>
  <c r="BS3305" i="19"/>
  <c r="BT3289" i="19"/>
  <c r="BS3289" i="19"/>
  <c r="BT3273" i="19"/>
  <c r="BS3273" i="19"/>
  <c r="BT3257" i="19"/>
  <c r="BS3257" i="19"/>
  <c r="BT3241" i="19"/>
  <c r="BS3241" i="19"/>
  <c r="BT3225" i="19"/>
  <c r="BS3225" i="19"/>
  <c r="BT3209" i="19"/>
  <c r="BS3209" i="19"/>
  <c r="BT3193" i="19"/>
  <c r="BS3193" i="19"/>
  <c r="BT3177" i="19"/>
  <c r="BS3177" i="19"/>
  <c r="BT3161" i="19"/>
  <c r="BS3161" i="19"/>
  <c r="BT3145" i="19"/>
  <c r="BS3145" i="19"/>
  <c r="BT3129" i="19"/>
  <c r="BS3129" i="19"/>
  <c r="BT3113" i="19"/>
  <c r="BS3113" i="19"/>
  <c r="BT3097" i="19"/>
  <c r="BS3097" i="19"/>
  <c r="BT3081" i="19"/>
  <c r="BS3081" i="19"/>
  <c r="BT3065" i="19"/>
  <c r="BS3065" i="19"/>
  <c r="BT3049" i="19"/>
  <c r="BS3049" i="19"/>
  <c r="BT3033" i="19"/>
  <c r="BS3033" i="19"/>
  <c r="BT3017" i="19"/>
  <c r="BS3017" i="19"/>
  <c r="BT3001" i="19"/>
  <c r="BS3001" i="19"/>
  <c r="BT2985" i="19"/>
  <c r="BS2985" i="19"/>
  <c r="BT2969" i="19"/>
  <c r="BS2969" i="19"/>
  <c r="BT2953" i="19"/>
  <c r="BS2953" i="19"/>
  <c r="BT2937" i="19"/>
  <c r="BS2937" i="19"/>
  <c r="BT2921" i="19"/>
  <c r="BS2921" i="19"/>
  <c r="BT2905" i="19"/>
  <c r="BS2905" i="19"/>
  <c r="BT2889" i="19"/>
  <c r="BS2889" i="19"/>
  <c r="BT2873" i="19"/>
  <c r="BS2873" i="19"/>
  <c r="BT2857" i="19"/>
  <c r="BS2857" i="19"/>
  <c r="BT2841" i="19"/>
  <c r="BS2841" i="19"/>
  <c r="BT2825" i="19"/>
  <c r="BS2825" i="19"/>
  <c r="BT2809" i="19"/>
  <c r="BS2809" i="19"/>
  <c r="BT2793" i="19"/>
  <c r="BS2793" i="19"/>
  <c r="BT2777" i="19"/>
  <c r="BS2777" i="19"/>
  <c r="BT2761" i="19"/>
  <c r="BS2761" i="19"/>
  <c r="BT2745" i="19"/>
  <c r="BS2745" i="19"/>
  <c r="BT2729" i="19"/>
  <c r="BS2729" i="19"/>
  <c r="BT2713" i="19"/>
  <c r="BS2713" i="19"/>
  <c r="BT2697" i="19"/>
  <c r="BS2697" i="19"/>
  <c r="BT2681" i="19"/>
  <c r="BS2681" i="19"/>
  <c r="BT2665" i="19"/>
  <c r="BS2665" i="19"/>
  <c r="BT2649" i="19"/>
  <c r="BS2649" i="19"/>
  <c r="BT2633" i="19"/>
  <c r="BS2633" i="19"/>
  <c r="BT2617" i="19"/>
  <c r="BS2617" i="19"/>
  <c r="BT2601" i="19"/>
  <c r="BS2601" i="19"/>
  <c r="BT2585" i="19"/>
  <c r="BS2585" i="19"/>
  <c r="BT2569" i="19"/>
  <c r="BS2569" i="19"/>
  <c r="BT2553" i="19"/>
  <c r="BS2553" i="19"/>
  <c r="BT2537" i="19"/>
  <c r="BS2537" i="19"/>
  <c r="BT2521" i="19"/>
  <c r="BS2521" i="19"/>
  <c r="BT2505" i="19"/>
  <c r="BS2505" i="19"/>
  <c r="BT2489" i="19"/>
  <c r="BS2489" i="19"/>
  <c r="BT2473" i="19"/>
  <c r="BS2473" i="19"/>
  <c r="BT2457" i="19"/>
  <c r="BS2457" i="19"/>
  <c r="BT2441" i="19"/>
  <c r="BS2441" i="19"/>
  <c r="BT2425" i="19"/>
  <c r="BS2425" i="19"/>
  <c r="BT2409" i="19"/>
  <c r="BS2409" i="19"/>
  <c r="BT2393" i="19"/>
  <c r="BS2393" i="19"/>
  <c r="BT2377" i="19"/>
  <c r="BS2377" i="19"/>
  <c r="BT2361" i="19"/>
  <c r="BS2361" i="19"/>
  <c r="BT2345" i="19"/>
  <c r="BS2345" i="19"/>
  <c r="BT2329" i="19"/>
  <c r="BS2329" i="19"/>
  <c r="BT2313" i="19"/>
  <c r="BS2313" i="19"/>
  <c r="BT2297" i="19"/>
  <c r="BS2297" i="19"/>
  <c r="BT2281" i="19"/>
  <c r="BS2281" i="19"/>
  <c r="BT2265" i="19"/>
  <c r="BS2265" i="19"/>
  <c r="BT2249" i="19"/>
  <c r="BS2249" i="19"/>
  <c r="BT2233" i="19"/>
  <c r="BS2233" i="19"/>
  <c r="BT2217" i="19"/>
  <c r="BS2217" i="19"/>
  <c r="BT2201" i="19"/>
  <c r="BS2201" i="19"/>
  <c r="BT2185" i="19"/>
  <c r="BS2185" i="19"/>
  <c r="BT2169" i="19"/>
  <c r="BS2169" i="19"/>
  <c r="BT2153" i="19"/>
  <c r="BS2153" i="19"/>
  <c r="BT2137" i="19"/>
  <c r="BS2137" i="19"/>
  <c r="BT2121" i="19"/>
  <c r="BS2121" i="19"/>
  <c r="BT2105" i="19"/>
  <c r="BS2105" i="19"/>
  <c r="BT2089" i="19"/>
  <c r="BS2089" i="19"/>
  <c r="BT2073" i="19"/>
  <c r="BS2073" i="19"/>
  <c r="BT2057" i="19"/>
  <c r="BS2057" i="19"/>
  <c r="BT2041" i="19"/>
  <c r="BS2041" i="19"/>
  <c r="BT2025" i="19"/>
  <c r="BS2025" i="19"/>
  <c r="BT2009" i="19"/>
  <c r="BS2009" i="19"/>
  <c r="BT1993" i="19"/>
  <c r="BS1993" i="19"/>
  <c r="BT1977" i="19"/>
  <c r="BS1977" i="19"/>
  <c r="BT1961" i="19"/>
  <c r="BS1961" i="19"/>
  <c r="BT1945" i="19"/>
  <c r="BS1945" i="19"/>
  <c r="BT1929" i="19"/>
  <c r="BS1929" i="19"/>
  <c r="BT1913" i="19"/>
  <c r="BS1913" i="19"/>
  <c r="BT1897" i="19"/>
  <c r="BS1897" i="19"/>
  <c r="BT1881" i="19"/>
  <c r="BS1881" i="19"/>
  <c r="BT1865" i="19"/>
  <c r="BS1865" i="19"/>
  <c r="BT1849" i="19"/>
  <c r="BS1849" i="19"/>
  <c r="BT1833" i="19"/>
  <c r="BS1833" i="19"/>
  <c r="BT1817" i="19"/>
  <c r="BS1817" i="19"/>
  <c r="BT1801" i="19"/>
  <c r="BS1801" i="19"/>
  <c r="BT1785" i="19"/>
  <c r="BS1785" i="19"/>
  <c r="BT1769" i="19"/>
  <c r="BS1769" i="19"/>
  <c r="BT1753" i="19"/>
  <c r="BS1753" i="19"/>
  <c r="BT1737" i="19"/>
  <c r="BS1737" i="19"/>
  <c r="BT1721" i="19"/>
  <c r="BS1721" i="19"/>
  <c r="BT1705" i="19"/>
  <c r="BS1705" i="19"/>
  <c r="BT1689" i="19"/>
  <c r="BS1689" i="19"/>
  <c r="BT1673" i="19"/>
  <c r="BS1673" i="19"/>
  <c r="BT1657" i="19"/>
  <c r="BS1657" i="19"/>
  <c r="BT1641" i="19"/>
  <c r="BS1641" i="19"/>
  <c r="BT1625" i="19"/>
  <c r="BS1625" i="19"/>
  <c r="BT1609" i="19"/>
  <c r="BS1609" i="19"/>
  <c r="BT1593" i="19"/>
  <c r="BS1593" i="19"/>
  <c r="BT1577" i="19"/>
  <c r="BS1577" i="19"/>
  <c r="BT1561" i="19"/>
  <c r="BS1561" i="19"/>
  <c r="BT1545" i="19"/>
  <c r="BS1545" i="19"/>
  <c r="BT1529" i="19"/>
  <c r="BS1529" i="19"/>
  <c r="BT1513" i="19"/>
  <c r="BS1513" i="19"/>
  <c r="BT1497" i="19"/>
  <c r="BS1497" i="19"/>
  <c r="BT1481" i="19"/>
  <c r="BS1481" i="19"/>
  <c r="BT1465" i="19"/>
  <c r="BS1465" i="19"/>
  <c r="BT1449" i="19"/>
  <c r="BS1449" i="19"/>
  <c r="BT1433" i="19"/>
  <c r="BS1433" i="19"/>
  <c r="BT1417" i="19"/>
  <c r="BS1417" i="19"/>
  <c r="BT1401" i="19"/>
  <c r="BS1401" i="19"/>
  <c r="BT1385" i="19"/>
  <c r="BS1385" i="19"/>
  <c r="BT1369" i="19"/>
  <c r="BS1369" i="19"/>
  <c r="BT1353" i="19"/>
  <c r="BS1353" i="19"/>
  <c r="BT1337" i="19"/>
  <c r="BS1337" i="19"/>
  <c r="BT1321" i="19"/>
  <c r="BS1321" i="19"/>
  <c r="BT1305" i="19"/>
  <c r="BS1305" i="19"/>
  <c r="BT1289" i="19"/>
  <c r="BS1289" i="19"/>
  <c r="BT1273" i="19"/>
  <c r="BS1273" i="19"/>
  <c r="BT1257" i="19"/>
  <c r="BS1257" i="19"/>
  <c r="BT1241" i="19"/>
  <c r="BS1241" i="19"/>
  <c r="BT1225" i="19"/>
  <c r="BS1225" i="19"/>
  <c r="BT1209" i="19"/>
  <c r="BS1209" i="19"/>
  <c r="BT1193" i="19"/>
  <c r="BS1193" i="19"/>
  <c r="BT1177" i="19"/>
  <c r="BS1177" i="19"/>
  <c r="BT1161" i="19"/>
  <c r="BS1161" i="19"/>
  <c r="BT1145" i="19"/>
  <c r="BS1145" i="19"/>
  <c r="BT1129" i="19"/>
  <c r="BS1129" i="19"/>
  <c r="BT1113" i="19"/>
  <c r="BS1113" i="19"/>
  <c r="BT1097" i="19"/>
  <c r="BS1097" i="19"/>
  <c r="BT1081" i="19"/>
  <c r="BS1081" i="19"/>
  <c r="BT1065" i="19"/>
  <c r="BS1065" i="19"/>
  <c r="BT1049" i="19"/>
  <c r="BS1049" i="19"/>
  <c r="BT1033" i="19"/>
  <c r="BS1033" i="19"/>
  <c r="BT1017" i="19"/>
  <c r="BS1017" i="19"/>
  <c r="BT1001" i="19"/>
  <c r="BS1001" i="19"/>
  <c r="BT985" i="19"/>
  <c r="BS985" i="19"/>
  <c r="BT969" i="19"/>
  <c r="BS969" i="19"/>
  <c r="BT953" i="19"/>
  <c r="BS953" i="19"/>
  <c r="BT937" i="19"/>
  <c r="BS937" i="19"/>
  <c r="BT921" i="19"/>
  <c r="BS921" i="19"/>
  <c r="BT905" i="19"/>
  <c r="BS905" i="19"/>
  <c r="BT889" i="19"/>
  <c r="BS889" i="19"/>
  <c r="BT873" i="19"/>
  <c r="BS873" i="19"/>
  <c r="BT857" i="19"/>
  <c r="BS857" i="19"/>
  <c r="BT841" i="19"/>
  <c r="BS841" i="19"/>
  <c r="BT825" i="19"/>
  <c r="BS825" i="19"/>
  <c r="BT809" i="19"/>
  <c r="BS809" i="19"/>
  <c r="BT793" i="19"/>
  <c r="BS793" i="19"/>
  <c r="BT777" i="19"/>
  <c r="BS777" i="19"/>
  <c r="BT761" i="19"/>
  <c r="BS761" i="19"/>
  <c r="BT745" i="19"/>
  <c r="BS745" i="19"/>
  <c r="BT729" i="19"/>
  <c r="BS729" i="19"/>
  <c r="BT713" i="19"/>
  <c r="BS713" i="19"/>
  <c r="BT697" i="19"/>
  <c r="BS697" i="19"/>
  <c r="BT681" i="19"/>
  <c r="BS681" i="19"/>
  <c r="BT665" i="19"/>
  <c r="BS665" i="19"/>
  <c r="BT649" i="19"/>
  <c r="BS649" i="19"/>
  <c r="BT633" i="19"/>
  <c r="BS633" i="19"/>
  <c r="BT617" i="19"/>
  <c r="BS617" i="19"/>
  <c r="BT601" i="19"/>
  <c r="BS601" i="19"/>
  <c r="BT585" i="19"/>
  <c r="BS585" i="19"/>
  <c r="BT569" i="19"/>
  <c r="BS569" i="19"/>
  <c r="BT553" i="19"/>
  <c r="BS553" i="19"/>
  <c r="BT537" i="19"/>
  <c r="BS537" i="19"/>
  <c r="BT521" i="19"/>
  <c r="BS521" i="19"/>
  <c r="BT505" i="19"/>
  <c r="BS505" i="19"/>
  <c r="BT489" i="19"/>
  <c r="BS489" i="19"/>
  <c r="BT473" i="19"/>
  <c r="BS473" i="19"/>
  <c r="BT457" i="19"/>
  <c r="BS457" i="19"/>
  <c r="BT441" i="19"/>
  <c r="BS441" i="19"/>
  <c r="BT425" i="19"/>
  <c r="BS425" i="19"/>
  <c r="BT409" i="19"/>
  <c r="BS409" i="19"/>
  <c r="BT393" i="19"/>
  <c r="BS393" i="19"/>
  <c r="BT377" i="19"/>
  <c r="BS377" i="19"/>
  <c r="BT361" i="19"/>
  <c r="BS361" i="19"/>
  <c r="BT345" i="19"/>
  <c r="BS345" i="19"/>
  <c r="BT329" i="19"/>
  <c r="BS329" i="19"/>
  <c r="BT313" i="19"/>
  <c r="BS313" i="19"/>
  <c r="BT297" i="19"/>
  <c r="BS297" i="19"/>
  <c r="BT281" i="19"/>
  <c r="BS281" i="19"/>
  <c r="BT265" i="19"/>
  <c r="BS265" i="19"/>
  <c r="BT3811" i="19"/>
  <c r="BS3811" i="19"/>
  <c r="BT3587" i="19"/>
  <c r="BS3587" i="19"/>
  <c r="BT3347" i="19"/>
  <c r="BS3347" i="19"/>
  <c r="BT3155" i="19"/>
  <c r="BS3155" i="19"/>
  <c r="BT2899" i="19"/>
  <c r="BS2899" i="19"/>
  <c r="BT2739" i="19"/>
  <c r="BS2739" i="19"/>
  <c r="BT2531" i="19"/>
  <c r="BS2531" i="19"/>
  <c r="BT2291" i="19"/>
  <c r="BS2291" i="19"/>
  <c r="BT2067" i="19"/>
  <c r="BS2067" i="19"/>
  <c r="BT1923" i="19"/>
  <c r="BS1923" i="19"/>
  <c r="BT1331" i="19"/>
  <c r="BS1331" i="19"/>
  <c r="BT3896" i="19"/>
  <c r="BS3896" i="19"/>
  <c r="BT3880" i="19"/>
  <c r="BS3880" i="19"/>
  <c r="BT3864" i="19"/>
  <c r="BS3864" i="19"/>
  <c r="BT3848" i="19"/>
  <c r="BS3848" i="19"/>
  <c r="BT3832" i="19"/>
  <c r="BS3832" i="19"/>
  <c r="BT3816" i="19"/>
  <c r="BS3816" i="19"/>
  <c r="BT3800" i="19"/>
  <c r="BS3800" i="19"/>
  <c r="BT3784" i="19"/>
  <c r="BS3784" i="19"/>
  <c r="BT3768" i="19"/>
  <c r="BS3768" i="19"/>
  <c r="BT3752" i="19"/>
  <c r="BS3752" i="19"/>
  <c r="BT3736" i="19"/>
  <c r="BS3736" i="19"/>
  <c r="BT3720" i="19"/>
  <c r="BS3720" i="19"/>
  <c r="BT3704" i="19"/>
  <c r="BS3704" i="19"/>
  <c r="BT3688" i="19"/>
  <c r="BS3688" i="19"/>
  <c r="BT3672" i="19"/>
  <c r="BS3672" i="19"/>
  <c r="BT3656" i="19"/>
  <c r="BS3656" i="19"/>
  <c r="BT3640" i="19"/>
  <c r="BS3640" i="19"/>
  <c r="BT3624" i="19"/>
  <c r="BS3624" i="19"/>
  <c r="BT3608" i="19"/>
  <c r="BS3608" i="19"/>
  <c r="BT3592" i="19"/>
  <c r="BS3592" i="19"/>
  <c r="BT3576" i="19"/>
  <c r="BS3576" i="19"/>
  <c r="BT3560" i="19"/>
  <c r="BS3560" i="19"/>
  <c r="BT3544" i="19"/>
  <c r="BS3544" i="19"/>
  <c r="BT3528" i="19"/>
  <c r="BS3528" i="19"/>
  <c r="BT3512" i="19"/>
  <c r="BS3512" i="19"/>
  <c r="BT3496" i="19"/>
  <c r="BS3496" i="19"/>
  <c r="BT3480" i="19"/>
  <c r="BS3480" i="19"/>
  <c r="BT3464" i="19"/>
  <c r="BS3464" i="19"/>
  <c r="BT3448" i="19"/>
  <c r="BS3448" i="19"/>
  <c r="BT3432" i="19"/>
  <c r="BS3432" i="19"/>
  <c r="BT3416" i="19"/>
  <c r="BS3416" i="19"/>
  <c r="BT3400" i="19"/>
  <c r="BS3400" i="19"/>
  <c r="BT3384" i="19"/>
  <c r="BS3384" i="19"/>
  <c r="BT3368" i="19"/>
  <c r="BS3368" i="19"/>
  <c r="BT3352" i="19"/>
  <c r="BS3352" i="19"/>
  <c r="BT3336" i="19"/>
  <c r="BS3336" i="19"/>
  <c r="BT3320" i="19"/>
  <c r="BS3320" i="19"/>
  <c r="BT3304" i="19"/>
  <c r="BS3304" i="19"/>
  <c r="BT3288" i="19"/>
  <c r="BS3288" i="19"/>
  <c r="BT3272" i="19"/>
  <c r="BS3272" i="19"/>
  <c r="BT3256" i="19"/>
  <c r="BS3256" i="19"/>
  <c r="BT3240" i="19"/>
  <c r="BS3240" i="19"/>
  <c r="BT3224" i="19"/>
  <c r="BS3224" i="19"/>
  <c r="BT3208" i="19"/>
  <c r="BS3208" i="19"/>
  <c r="BT3192" i="19"/>
  <c r="BS3192" i="19"/>
  <c r="BT3176" i="19"/>
  <c r="BS3176" i="19"/>
  <c r="BT3160" i="19"/>
  <c r="BS3160" i="19"/>
  <c r="BT3144" i="19"/>
  <c r="BS3144" i="19"/>
  <c r="BT3128" i="19"/>
  <c r="BS3128" i="19"/>
  <c r="BT3112" i="19"/>
  <c r="BS3112" i="19"/>
  <c r="BT3096" i="19"/>
  <c r="BS3096" i="19"/>
  <c r="BT3080" i="19"/>
  <c r="BS3080" i="19"/>
  <c r="BT3064" i="19"/>
  <c r="BS3064" i="19"/>
  <c r="BT3048" i="19"/>
  <c r="BS3048" i="19"/>
  <c r="BT3032" i="19"/>
  <c r="BS3032" i="19"/>
  <c r="BT3016" i="19"/>
  <c r="BS3016" i="19"/>
  <c r="BT3000" i="19"/>
  <c r="BS3000" i="19"/>
  <c r="BT2984" i="19"/>
  <c r="BS2984" i="19"/>
  <c r="BT2968" i="19"/>
  <c r="BS2968" i="19"/>
  <c r="BT2952" i="19"/>
  <c r="BS2952" i="19"/>
  <c r="BT2936" i="19"/>
  <c r="BS2936" i="19"/>
  <c r="BT2920" i="19"/>
  <c r="BS2920" i="19"/>
  <c r="BT2904" i="19"/>
  <c r="BS2904" i="19"/>
  <c r="BT2888" i="19"/>
  <c r="BS2888" i="19"/>
  <c r="BT2872" i="19"/>
  <c r="BS2872" i="19"/>
  <c r="BT2856" i="19"/>
  <c r="BS2856" i="19"/>
  <c r="BT2840" i="19"/>
  <c r="BS2840" i="19"/>
  <c r="BT2824" i="19"/>
  <c r="BS2824" i="19"/>
  <c r="BT2808" i="19"/>
  <c r="BS2808" i="19"/>
  <c r="BT2792" i="19"/>
  <c r="BS2792" i="19"/>
  <c r="BT2776" i="19"/>
  <c r="BS2776" i="19"/>
  <c r="BT2760" i="19"/>
  <c r="BS2760" i="19"/>
  <c r="BT2744" i="19"/>
  <c r="BS2744" i="19"/>
  <c r="BT2728" i="19"/>
  <c r="BS2728" i="19"/>
  <c r="BT2712" i="19"/>
  <c r="BS2712" i="19"/>
  <c r="BT2696" i="19"/>
  <c r="BS2696" i="19"/>
  <c r="BT2680" i="19"/>
  <c r="BS2680" i="19"/>
  <c r="BT2664" i="19"/>
  <c r="BS2664" i="19"/>
  <c r="BT2648" i="19"/>
  <c r="BS2648" i="19"/>
  <c r="BT2632" i="19"/>
  <c r="BS2632" i="19"/>
  <c r="BT2616" i="19"/>
  <c r="BS2616" i="19"/>
  <c r="BT2600" i="19"/>
  <c r="BS2600" i="19"/>
  <c r="BT2584" i="19"/>
  <c r="BS2584" i="19"/>
  <c r="BT2568" i="19"/>
  <c r="BS2568" i="19"/>
  <c r="BT2552" i="19"/>
  <c r="BS2552" i="19"/>
  <c r="BT2536" i="19"/>
  <c r="BS2536" i="19"/>
  <c r="BT2520" i="19"/>
  <c r="BS2520" i="19"/>
  <c r="BT2504" i="19"/>
  <c r="BS2504" i="19"/>
  <c r="BT2488" i="19"/>
  <c r="BS2488" i="19"/>
  <c r="BT2472" i="19"/>
  <c r="BS2472" i="19"/>
  <c r="BT2456" i="19"/>
  <c r="BS2456" i="19"/>
  <c r="BT2440" i="19"/>
  <c r="BS2440" i="19"/>
  <c r="BT2424" i="19"/>
  <c r="BS2424" i="19"/>
  <c r="BT2408" i="19"/>
  <c r="BS2408" i="19"/>
  <c r="BT2392" i="19"/>
  <c r="BS2392" i="19"/>
  <c r="BT2376" i="19"/>
  <c r="BS2376" i="19"/>
  <c r="BT2360" i="19"/>
  <c r="BS2360" i="19"/>
  <c r="BT2344" i="19"/>
  <c r="BS2344" i="19"/>
  <c r="BT2328" i="19"/>
  <c r="BS2328" i="19"/>
  <c r="BT2312" i="19"/>
  <c r="BS2312" i="19"/>
  <c r="BT2296" i="19"/>
  <c r="BS2296" i="19"/>
  <c r="BT2280" i="19"/>
  <c r="BS2280" i="19"/>
  <c r="BT2264" i="19"/>
  <c r="BS2264" i="19"/>
  <c r="BT2248" i="19"/>
  <c r="BS2248" i="19"/>
  <c r="BT2232" i="19"/>
  <c r="BS2232" i="19"/>
  <c r="BT2216" i="19"/>
  <c r="BS2216" i="19"/>
  <c r="BT2200" i="19"/>
  <c r="BS2200" i="19"/>
  <c r="BT2184" i="19"/>
  <c r="BS2184" i="19"/>
  <c r="BT2168" i="19"/>
  <c r="BS2168" i="19"/>
  <c r="BT2152" i="19"/>
  <c r="BS2152" i="19"/>
  <c r="BT2136" i="19"/>
  <c r="BS2136" i="19"/>
  <c r="BT2120" i="19"/>
  <c r="BS2120" i="19"/>
  <c r="BT2104" i="19"/>
  <c r="BS2104" i="19"/>
  <c r="BT2088" i="19"/>
  <c r="BS2088" i="19"/>
  <c r="BT2072" i="19"/>
  <c r="BS2072" i="19"/>
  <c r="BT2056" i="19"/>
  <c r="BS2056" i="19"/>
  <c r="BT2040" i="19"/>
  <c r="BS2040" i="19"/>
  <c r="BT2024" i="19"/>
  <c r="BS2024" i="19"/>
  <c r="BT2008" i="19"/>
  <c r="BS2008" i="19"/>
  <c r="BT1992" i="19"/>
  <c r="BS1992" i="19"/>
  <c r="BT1976" i="19"/>
  <c r="BS1976" i="19"/>
  <c r="BT1960" i="19"/>
  <c r="BS1960" i="19"/>
  <c r="BT1944" i="19"/>
  <c r="BS1944" i="19"/>
  <c r="BT1928" i="19"/>
  <c r="BS1928" i="19"/>
  <c r="BT1912" i="19"/>
  <c r="BS1912" i="19"/>
  <c r="BT1896" i="19"/>
  <c r="BS1896" i="19"/>
  <c r="BT1880" i="19"/>
  <c r="BS1880" i="19"/>
  <c r="BT1864" i="19"/>
  <c r="BS1864" i="19"/>
  <c r="BT1848" i="19"/>
  <c r="BS1848" i="19"/>
  <c r="BT1832" i="19"/>
  <c r="BS1832" i="19"/>
  <c r="BT1816" i="19"/>
  <c r="BS1816" i="19"/>
  <c r="BT1800" i="19"/>
  <c r="BS1800" i="19"/>
  <c r="BT1784" i="19"/>
  <c r="BS1784" i="19"/>
  <c r="BT1768" i="19"/>
  <c r="BS1768" i="19"/>
  <c r="BT1752" i="19"/>
  <c r="BS1752" i="19"/>
  <c r="BT1736" i="19"/>
  <c r="BS1736" i="19"/>
  <c r="BT1720" i="19"/>
  <c r="BS1720" i="19"/>
  <c r="BT1704" i="19"/>
  <c r="BS1704" i="19"/>
  <c r="BT1688" i="19"/>
  <c r="BS1688" i="19"/>
  <c r="BT1672" i="19"/>
  <c r="BS1672" i="19"/>
  <c r="BT1656" i="19"/>
  <c r="BS1656" i="19"/>
  <c r="BT1640" i="19"/>
  <c r="BS1640" i="19"/>
  <c r="BT1624" i="19"/>
  <c r="BS1624" i="19"/>
  <c r="BT1608" i="19"/>
  <c r="BS1608" i="19"/>
  <c r="BT1592" i="19"/>
  <c r="BS1592" i="19"/>
  <c r="BT1576" i="19"/>
  <c r="BS1576" i="19"/>
  <c r="BT1560" i="19"/>
  <c r="BS1560" i="19"/>
  <c r="BT1544" i="19"/>
  <c r="BS1544" i="19"/>
  <c r="BT1528" i="19"/>
  <c r="BS1528" i="19"/>
  <c r="BT1512" i="19"/>
  <c r="BS1512" i="19"/>
  <c r="BT1496" i="19"/>
  <c r="BS1496" i="19"/>
  <c r="BT1480" i="19"/>
  <c r="BS1480" i="19"/>
  <c r="BT1464" i="19"/>
  <c r="BS1464" i="19"/>
  <c r="BT1448" i="19"/>
  <c r="BS1448" i="19"/>
  <c r="BT1432" i="19"/>
  <c r="BS1432" i="19"/>
  <c r="BT1416" i="19"/>
  <c r="BS1416" i="19"/>
  <c r="BT1400" i="19"/>
  <c r="BS1400" i="19"/>
  <c r="BT1384" i="19"/>
  <c r="BS1384" i="19"/>
  <c r="BT1368" i="19"/>
  <c r="BS1368" i="19"/>
  <c r="BT1352" i="19"/>
  <c r="BS1352" i="19"/>
  <c r="BT1336" i="19"/>
  <c r="BS1336" i="19"/>
  <c r="BT1320" i="19"/>
  <c r="BS1320" i="19"/>
  <c r="BT1304" i="19"/>
  <c r="BS1304" i="19"/>
  <c r="BT1288" i="19"/>
  <c r="BS1288" i="19"/>
  <c r="BT1272" i="19"/>
  <c r="BS1272" i="19"/>
  <c r="BT1256" i="19"/>
  <c r="BS1256" i="19"/>
  <c r="BT1240" i="19"/>
  <c r="BS1240" i="19"/>
  <c r="BT1224" i="19"/>
  <c r="BS1224" i="19"/>
  <c r="BT1208" i="19"/>
  <c r="BS1208" i="19"/>
  <c r="BT1192" i="19"/>
  <c r="BS1192" i="19"/>
  <c r="BT1176" i="19"/>
  <c r="BS1176" i="19"/>
  <c r="BT1160" i="19"/>
  <c r="BS1160" i="19"/>
  <c r="BT1144" i="19"/>
  <c r="BS1144" i="19"/>
  <c r="BT1128" i="19"/>
  <c r="BS1128" i="19"/>
  <c r="BT1112" i="19"/>
  <c r="BS1112" i="19"/>
  <c r="BT1096" i="19"/>
  <c r="BS1096" i="19"/>
  <c r="BT1080" i="19"/>
  <c r="BS1080" i="19"/>
  <c r="BT1064" i="19"/>
  <c r="BS1064" i="19"/>
  <c r="BT1048" i="19"/>
  <c r="BS1048" i="19"/>
  <c r="BT1032" i="19"/>
  <c r="BS1032" i="19"/>
  <c r="BT1016" i="19"/>
  <c r="BS1016" i="19"/>
  <c r="BT1000" i="19"/>
  <c r="BS1000" i="19"/>
  <c r="BT984" i="19"/>
  <c r="BS984" i="19"/>
  <c r="BT968" i="19"/>
  <c r="BS968" i="19"/>
  <c r="BT952" i="19"/>
  <c r="BS952" i="19"/>
  <c r="BT936" i="19"/>
  <c r="BS936" i="19"/>
  <c r="BT920" i="19"/>
  <c r="BS920" i="19"/>
  <c r="BT904" i="19"/>
  <c r="BS904" i="19"/>
  <c r="BT888" i="19"/>
  <c r="BS888" i="19"/>
  <c r="BT872" i="19"/>
  <c r="BS872" i="19"/>
  <c r="BT856" i="19"/>
  <c r="BS856" i="19"/>
  <c r="BT840" i="19"/>
  <c r="BS840" i="19"/>
  <c r="BT824" i="19"/>
  <c r="BS824" i="19"/>
  <c r="BT808" i="19"/>
  <c r="BS808" i="19"/>
  <c r="BT792" i="19"/>
  <c r="BS792" i="19"/>
  <c r="BT776" i="19"/>
  <c r="BS776" i="19"/>
  <c r="BT760" i="19"/>
  <c r="BS760" i="19"/>
  <c r="BT744" i="19"/>
  <c r="BS744" i="19"/>
  <c r="BT728" i="19"/>
  <c r="BS728" i="19"/>
  <c r="BT712" i="19"/>
  <c r="BS712" i="19"/>
  <c r="BT696" i="19"/>
  <c r="BS696" i="19"/>
  <c r="BT680" i="19"/>
  <c r="BS680" i="19"/>
  <c r="BT664" i="19"/>
  <c r="BS664" i="19"/>
  <c r="BT648" i="19"/>
  <c r="BS648" i="19"/>
  <c r="BT632" i="19"/>
  <c r="BS632" i="19"/>
  <c r="BT616" i="19"/>
  <c r="BS616" i="19"/>
  <c r="BT600" i="19"/>
  <c r="BS600" i="19"/>
  <c r="BT584" i="19"/>
  <c r="BS584" i="19"/>
  <c r="BT568" i="19"/>
  <c r="BS568" i="19"/>
  <c r="BT552" i="19"/>
  <c r="BS552" i="19"/>
  <c r="BT536" i="19"/>
  <c r="BS536" i="19"/>
  <c r="BT520" i="19"/>
  <c r="BS520" i="19"/>
  <c r="BT504" i="19"/>
  <c r="BS504" i="19"/>
  <c r="BT488" i="19"/>
  <c r="BS488" i="19"/>
  <c r="BT472" i="19"/>
  <c r="BS472" i="19"/>
  <c r="BT456" i="19"/>
  <c r="BS456" i="19"/>
  <c r="BT440" i="19"/>
  <c r="BS440" i="19"/>
  <c r="BT424" i="19"/>
  <c r="BS424" i="19"/>
  <c r="BT408" i="19"/>
  <c r="BS408" i="19"/>
  <c r="BT392" i="19"/>
  <c r="BS392" i="19"/>
  <c r="BT376" i="19"/>
  <c r="BS376" i="19"/>
  <c r="BT360" i="19"/>
  <c r="BS360" i="19"/>
  <c r="BT344" i="19"/>
  <c r="BS344" i="19"/>
  <c r="BT328" i="19"/>
  <c r="BS328" i="19"/>
  <c r="BT312" i="19"/>
  <c r="BS312" i="19"/>
  <c r="BT296" i="19"/>
  <c r="BS296" i="19"/>
  <c r="BT280" i="19"/>
  <c r="BS280" i="19"/>
  <c r="BT264" i="19"/>
  <c r="BS264" i="19"/>
  <c r="BT3795" i="19"/>
  <c r="BS3795" i="19"/>
  <c r="BT3555" i="19"/>
  <c r="BS3555" i="19"/>
  <c r="BT3283" i="19"/>
  <c r="BS3283" i="19"/>
  <c r="BT3075" i="19"/>
  <c r="BS3075" i="19"/>
  <c r="BT2787" i="19"/>
  <c r="BS2787" i="19"/>
  <c r="BT2579" i="19"/>
  <c r="BS2579" i="19"/>
  <c r="BT2227" i="19"/>
  <c r="BS2227" i="19"/>
  <c r="BT1411" i="19"/>
  <c r="BS1411" i="19"/>
  <c r="BT3895" i="19"/>
  <c r="BS3895" i="19"/>
  <c r="BT3879" i="19"/>
  <c r="BS3879" i="19"/>
  <c r="BT3863" i="19"/>
  <c r="BS3863" i="19"/>
  <c r="BT3847" i="19"/>
  <c r="BS3847" i="19"/>
  <c r="BT3831" i="19"/>
  <c r="BS3831" i="19"/>
  <c r="BT3815" i="19"/>
  <c r="BS3815" i="19"/>
  <c r="BT3799" i="19"/>
  <c r="BS3799" i="19"/>
  <c r="BT3783" i="19"/>
  <c r="BS3783" i="19"/>
  <c r="BT3767" i="19"/>
  <c r="BS3767" i="19"/>
  <c r="BT3751" i="19"/>
  <c r="BS3751" i="19"/>
  <c r="BT3735" i="19"/>
  <c r="BS3735" i="19"/>
  <c r="BT3719" i="19"/>
  <c r="BS3719" i="19"/>
  <c r="BT3703" i="19"/>
  <c r="BS3703" i="19"/>
  <c r="BT3687" i="19"/>
  <c r="BS3687" i="19"/>
  <c r="BT3671" i="19"/>
  <c r="BS3671" i="19"/>
  <c r="BT3655" i="19"/>
  <c r="BS3655" i="19"/>
  <c r="BT3639" i="19"/>
  <c r="BS3639" i="19"/>
  <c r="BT3623" i="19"/>
  <c r="BS3623" i="19"/>
  <c r="BT3607" i="19"/>
  <c r="BS3607" i="19"/>
  <c r="BT3591" i="19"/>
  <c r="BS3591" i="19"/>
  <c r="BT3575" i="19"/>
  <c r="BS3575" i="19"/>
  <c r="BT3559" i="19"/>
  <c r="BS3559" i="19"/>
  <c r="BT3543" i="19"/>
  <c r="BS3543" i="19"/>
  <c r="BT3527" i="19"/>
  <c r="BS3527" i="19"/>
  <c r="BT3511" i="19"/>
  <c r="BS3511" i="19"/>
  <c r="BT3495" i="19"/>
  <c r="BS3495" i="19"/>
  <c r="BT3479" i="19"/>
  <c r="BS3479" i="19"/>
  <c r="BT3463" i="19"/>
  <c r="BS3463" i="19"/>
  <c r="BT3447" i="19"/>
  <c r="BS3447" i="19"/>
  <c r="BT3431" i="19"/>
  <c r="BS3431" i="19"/>
  <c r="BT3415" i="19"/>
  <c r="BS3415" i="19"/>
  <c r="BT3399" i="19"/>
  <c r="BS3399" i="19"/>
  <c r="BT3383" i="19"/>
  <c r="BS3383" i="19"/>
  <c r="BT3367" i="19"/>
  <c r="BS3367" i="19"/>
  <c r="BT3351" i="19"/>
  <c r="BS3351" i="19"/>
  <c r="BT3335" i="19"/>
  <c r="BS3335" i="19"/>
  <c r="BT3319" i="19"/>
  <c r="BS3319" i="19"/>
  <c r="BT3303" i="19"/>
  <c r="BS3303" i="19"/>
  <c r="BT3287" i="19"/>
  <c r="BS3287" i="19"/>
  <c r="BT3271" i="19"/>
  <c r="BS3271" i="19"/>
  <c r="BT3255" i="19"/>
  <c r="BS3255" i="19"/>
  <c r="BT3239" i="19"/>
  <c r="BS3239" i="19"/>
  <c r="BT3223" i="19"/>
  <c r="BS3223" i="19"/>
  <c r="BT3207" i="19"/>
  <c r="BS3207" i="19"/>
  <c r="BT3191" i="19"/>
  <c r="BS3191" i="19"/>
  <c r="BT3175" i="19"/>
  <c r="BS3175" i="19"/>
  <c r="BT3159" i="19"/>
  <c r="BS3159" i="19"/>
  <c r="BT3143" i="19"/>
  <c r="BS3143" i="19"/>
  <c r="BT3127" i="19"/>
  <c r="BS3127" i="19"/>
  <c r="BT3111" i="19"/>
  <c r="BS3111" i="19"/>
  <c r="BT3095" i="19"/>
  <c r="BS3095" i="19"/>
  <c r="BT3079" i="19"/>
  <c r="BS3079" i="19"/>
  <c r="BT3063" i="19"/>
  <c r="BS3063" i="19"/>
  <c r="BT3047" i="19"/>
  <c r="BS3047" i="19"/>
  <c r="BT3031" i="19"/>
  <c r="BS3031" i="19"/>
  <c r="BT3015" i="19"/>
  <c r="BS3015" i="19"/>
  <c r="BT2999" i="19"/>
  <c r="BS2999" i="19"/>
  <c r="BT2983" i="19"/>
  <c r="BS2983" i="19"/>
  <c r="BT2967" i="19"/>
  <c r="BS2967" i="19"/>
  <c r="BT2951" i="19"/>
  <c r="BS2951" i="19"/>
  <c r="BT2935" i="19"/>
  <c r="BS2935" i="19"/>
  <c r="BT2919" i="19"/>
  <c r="BS2919" i="19"/>
  <c r="BT2903" i="19"/>
  <c r="BS2903" i="19"/>
  <c r="BT2887" i="19"/>
  <c r="BS2887" i="19"/>
  <c r="BT2871" i="19"/>
  <c r="BS2871" i="19"/>
  <c r="BT2855" i="19"/>
  <c r="BS2855" i="19"/>
  <c r="BT2839" i="19"/>
  <c r="BS2839" i="19"/>
  <c r="BT2823" i="19"/>
  <c r="BS2823" i="19"/>
  <c r="BT2807" i="19"/>
  <c r="BS2807" i="19"/>
  <c r="BT2791" i="19"/>
  <c r="BS2791" i="19"/>
  <c r="BT2775" i="19"/>
  <c r="BS2775" i="19"/>
  <c r="BT2759" i="19"/>
  <c r="BS2759" i="19"/>
  <c r="BT2743" i="19"/>
  <c r="BS2743" i="19"/>
  <c r="BT2727" i="19"/>
  <c r="BS2727" i="19"/>
  <c r="BT2711" i="19"/>
  <c r="BS2711" i="19"/>
  <c r="BT2695" i="19"/>
  <c r="BS2695" i="19"/>
  <c r="BT2679" i="19"/>
  <c r="BS2679" i="19"/>
  <c r="BT2663" i="19"/>
  <c r="BS2663" i="19"/>
  <c r="BT2647" i="19"/>
  <c r="BS2647" i="19"/>
  <c r="BT2631" i="19"/>
  <c r="BS2631" i="19"/>
  <c r="BT2615" i="19"/>
  <c r="BS2615" i="19"/>
  <c r="BT2599" i="19"/>
  <c r="BS2599" i="19"/>
  <c r="BT2583" i="19"/>
  <c r="BS2583" i="19"/>
  <c r="BT2567" i="19"/>
  <c r="BS2567" i="19"/>
  <c r="BT2551" i="19"/>
  <c r="BS2551" i="19"/>
  <c r="BT2535" i="19"/>
  <c r="BS2535" i="19"/>
  <c r="BT2519" i="19"/>
  <c r="BS2519" i="19"/>
  <c r="BT2503" i="19"/>
  <c r="BS2503" i="19"/>
  <c r="BT2487" i="19"/>
  <c r="BS2487" i="19"/>
  <c r="BT2471" i="19"/>
  <c r="BS2471" i="19"/>
  <c r="BT2455" i="19"/>
  <c r="BS2455" i="19"/>
  <c r="BT2439" i="19"/>
  <c r="BS2439" i="19"/>
  <c r="BT2423" i="19"/>
  <c r="BS2423" i="19"/>
  <c r="BT2407" i="19"/>
  <c r="BS2407" i="19"/>
  <c r="BT2391" i="19"/>
  <c r="BS2391" i="19"/>
  <c r="BT2375" i="19"/>
  <c r="BS2375" i="19"/>
  <c r="BT2359" i="19"/>
  <c r="BS2359" i="19"/>
  <c r="BT2343" i="19"/>
  <c r="BS2343" i="19"/>
  <c r="BT2327" i="19"/>
  <c r="BS2327" i="19"/>
  <c r="BT2311" i="19"/>
  <c r="BS2311" i="19"/>
  <c r="BT2295" i="19"/>
  <c r="BS2295" i="19"/>
  <c r="BT2279" i="19"/>
  <c r="BS2279" i="19"/>
  <c r="BT2263" i="19"/>
  <c r="BS2263" i="19"/>
  <c r="BT2247" i="19"/>
  <c r="BS2247" i="19"/>
  <c r="BT2231" i="19"/>
  <c r="BS2231" i="19"/>
  <c r="BT2215" i="19"/>
  <c r="BS2215" i="19"/>
  <c r="BT2199" i="19"/>
  <c r="BS2199" i="19"/>
  <c r="BT2183" i="19"/>
  <c r="BS2183" i="19"/>
  <c r="BT2167" i="19"/>
  <c r="BS2167" i="19"/>
  <c r="BT2151" i="19"/>
  <c r="BS2151" i="19"/>
  <c r="BT2135" i="19"/>
  <c r="BS2135" i="19"/>
  <c r="BT2119" i="19"/>
  <c r="BS2119" i="19"/>
  <c r="BT2103" i="19"/>
  <c r="BS2103" i="19"/>
  <c r="BT2087" i="19"/>
  <c r="BS2087" i="19"/>
  <c r="BT2071" i="19"/>
  <c r="BS2071" i="19"/>
  <c r="BT2055" i="19"/>
  <c r="BS2055" i="19"/>
  <c r="BT2039" i="19"/>
  <c r="BS2039" i="19"/>
  <c r="BT2023" i="19"/>
  <c r="BS2023" i="19"/>
  <c r="BT2007" i="19"/>
  <c r="BS2007" i="19"/>
  <c r="BT1991" i="19"/>
  <c r="BS1991" i="19"/>
  <c r="BT1975" i="19"/>
  <c r="BS1975" i="19"/>
  <c r="BT1959" i="19"/>
  <c r="BS1959" i="19"/>
  <c r="BT1943" i="19"/>
  <c r="BS1943" i="19"/>
  <c r="BT1927" i="19"/>
  <c r="BS1927" i="19"/>
  <c r="BT1911" i="19"/>
  <c r="BS1911" i="19"/>
  <c r="BT1895" i="19"/>
  <c r="BS1895" i="19"/>
  <c r="BT1879" i="19"/>
  <c r="BS1879" i="19"/>
  <c r="BT1863" i="19"/>
  <c r="BS1863" i="19"/>
  <c r="BT1847" i="19"/>
  <c r="BS1847" i="19"/>
  <c r="BT1831" i="19"/>
  <c r="BS1831" i="19"/>
  <c r="BT1815" i="19"/>
  <c r="BS1815" i="19"/>
  <c r="BT1799" i="19"/>
  <c r="BS1799" i="19"/>
  <c r="BT1783" i="19"/>
  <c r="BS1783" i="19"/>
  <c r="BT1767" i="19"/>
  <c r="BS1767" i="19"/>
  <c r="BT1751" i="19"/>
  <c r="BS1751" i="19"/>
  <c r="BT1735" i="19"/>
  <c r="BS1735" i="19"/>
  <c r="BT1719" i="19"/>
  <c r="BS1719" i="19"/>
  <c r="BT1703" i="19"/>
  <c r="BS1703" i="19"/>
  <c r="BT1687" i="19"/>
  <c r="BS1687" i="19"/>
  <c r="BT1671" i="19"/>
  <c r="BS1671" i="19"/>
  <c r="BT1655" i="19"/>
  <c r="BS1655" i="19"/>
  <c r="BT1639" i="19"/>
  <c r="BS1639" i="19"/>
  <c r="BT1623" i="19"/>
  <c r="BS1623" i="19"/>
  <c r="BT1607" i="19"/>
  <c r="BS1607" i="19"/>
  <c r="BT1591" i="19"/>
  <c r="BS1591" i="19"/>
  <c r="BT1575" i="19"/>
  <c r="BS1575" i="19"/>
  <c r="BT1559" i="19"/>
  <c r="BS1559" i="19"/>
  <c r="BT1543" i="19"/>
  <c r="BS1543" i="19"/>
  <c r="BT1527" i="19"/>
  <c r="BS1527" i="19"/>
  <c r="BT1511" i="19"/>
  <c r="BS1511" i="19"/>
  <c r="BT1495" i="19"/>
  <c r="BS1495" i="19"/>
  <c r="BT1479" i="19"/>
  <c r="BS1479" i="19"/>
  <c r="BT1463" i="19"/>
  <c r="BS1463" i="19"/>
  <c r="BT1447" i="19"/>
  <c r="BS1447" i="19"/>
  <c r="BT1431" i="19"/>
  <c r="BS1431" i="19"/>
  <c r="BT1415" i="19"/>
  <c r="BS1415" i="19"/>
  <c r="BT1399" i="19"/>
  <c r="BS1399" i="19"/>
  <c r="BT1383" i="19"/>
  <c r="BS1383" i="19"/>
  <c r="BT1367" i="19"/>
  <c r="BS1367" i="19"/>
  <c r="BT1351" i="19"/>
  <c r="BS1351" i="19"/>
  <c r="BT1335" i="19"/>
  <c r="BS1335" i="19"/>
  <c r="BT1319" i="19"/>
  <c r="BS1319" i="19"/>
  <c r="BT1303" i="19"/>
  <c r="BS1303" i="19"/>
  <c r="BT1287" i="19"/>
  <c r="BS1287" i="19"/>
  <c r="BT1271" i="19"/>
  <c r="BS1271" i="19"/>
  <c r="BT1255" i="19"/>
  <c r="BS1255" i="19"/>
  <c r="BT1239" i="19"/>
  <c r="BS1239" i="19"/>
  <c r="BT1223" i="19"/>
  <c r="BS1223" i="19"/>
  <c r="BT1207" i="19"/>
  <c r="BS1207" i="19"/>
  <c r="BT1191" i="19"/>
  <c r="BS1191" i="19"/>
  <c r="BT1175" i="19"/>
  <c r="BS1175" i="19"/>
  <c r="BT1159" i="19"/>
  <c r="BS1159" i="19"/>
  <c r="BT1143" i="19"/>
  <c r="BS1143" i="19"/>
  <c r="BT1127" i="19"/>
  <c r="BS1127" i="19"/>
  <c r="BT1111" i="19"/>
  <c r="BS1111" i="19"/>
  <c r="BT1095" i="19"/>
  <c r="BS1095" i="19"/>
  <c r="BT1079" i="19"/>
  <c r="BS1079" i="19"/>
  <c r="BT1063" i="19"/>
  <c r="BS1063" i="19"/>
  <c r="BT1047" i="19"/>
  <c r="BS1047" i="19"/>
  <c r="BT1031" i="19"/>
  <c r="BS1031" i="19"/>
  <c r="BT1015" i="19"/>
  <c r="BS1015" i="19"/>
  <c r="BT999" i="19"/>
  <c r="BS999" i="19"/>
  <c r="BT983" i="19"/>
  <c r="BS983" i="19"/>
  <c r="BT967" i="19"/>
  <c r="BS967" i="19"/>
  <c r="BT951" i="19"/>
  <c r="BS951" i="19"/>
  <c r="BT935" i="19"/>
  <c r="BS935" i="19"/>
  <c r="BT919" i="19"/>
  <c r="BS919" i="19"/>
  <c r="BT903" i="19"/>
  <c r="BS903" i="19"/>
  <c r="BT887" i="19"/>
  <c r="BS887" i="19"/>
  <c r="BT871" i="19"/>
  <c r="BS871" i="19"/>
  <c r="BT855" i="19"/>
  <c r="BS855" i="19"/>
  <c r="BT839" i="19"/>
  <c r="BS839" i="19"/>
  <c r="BT823" i="19"/>
  <c r="BS823" i="19"/>
  <c r="BT807" i="19"/>
  <c r="BS807" i="19"/>
  <c r="BT791" i="19"/>
  <c r="BS791" i="19"/>
  <c r="BT775" i="19"/>
  <c r="BS775" i="19"/>
  <c r="BT759" i="19"/>
  <c r="BS759" i="19"/>
  <c r="BT743" i="19"/>
  <c r="BS743" i="19"/>
  <c r="BT727" i="19"/>
  <c r="BS727" i="19"/>
  <c r="BT711" i="19"/>
  <c r="BS711" i="19"/>
  <c r="BT695" i="19"/>
  <c r="BS695" i="19"/>
  <c r="BT679" i="19"/>
  <c r="BS679" i="19"/>
  <c r="BT663" i="19"/>
  <c r="BS663" i="19"/>
  <c r="BT647" i="19"/>
  <c r="BS647" i="19"/>
  <c r="BT631" i="19"/>
  <c r="BS631" i="19"/>
  <c r="BT615" i="19"/>
  <c r="BS615" i="19"/>
  <c r="BT599" i="19"/>
  <c r="BS599" i="19"/>
  <c r="BT583" i="19"/>
  <c r="BS583" i="19"/>
  <c r="BT567" i="19"/>
  <c r="BS567" i="19"/>
  <c r="BT551" i="19"/>
  <c r="BS551" i="19"/>
  <c r="BT535" i="19"/>
  <c r="BS535" i="19"/>
  <c r="BT519" i="19"/>
  <c r="BS519" i="19"/>
  <c r="BT503" i="19"/>
  <c r="BS503" i="19"/>
  <c r="BT487" i="19"/>
  <c r="BS487" i="19"/>
  <c r="BT471" i="19"/>
  <c r="BS471" i="19"/>
  <c r="BT455" i="19"/>
  <c r="BS455" i="19"/>
  <c r="BT439" i="19"/>
  <c r="BS439" i="19"/>
  <c r="BT423" i="19"/>
  <c r="BS423" i="19"/>
  <c r="BT407" i="19"/>
  <c r="BS407" i="19"/>
  <c r="BT391" i="19"/>
  <c r="BS391" i="19"/>
  <c r="BT375" i="19"/>
  <c r="BS375" i="19"/>
  <c r="BT359" i="19"/>
  <c r="BS359" i="19"/>
  <c r="BT343" i="19"/>
  <c r="BS343" i="19"/>
  <c r="BT327" i="19"/>
  <c r="BS327" i="19"/>
  <c r="BT311" i="19"/>
  <c r="BS311" i="19"/>
  <c r="BT3699" i="19"/>
  <c r="BS3699" i="19"/>
  <c r="BT3491" i="19"/>
  <c r="BS3491" i="19"/>
  <c r="BT3267" i="19"/>
  <c r="BS3267" i="19"/>
  <c r="BT2995" i="19"/>
  <c r="BS2995" i="19"/>
  <c r="BT2819" i="19"/>
  <c r="BS2819" i="19"/>
  <c r="BT2643" i="19"/>
  <c r="BS2643" i="19"/>
  <c r="BT2419" i="19"/>
  <c r="BS2419" i="19"/>
  <c r="BT2307" i="19"/>
  <c r="BS2307" i="19"/>
  <c r="BT2099" i="19"/>
  <c r="BS2099" i="19"/>
  <c r="BT1907" i="19"/>
  <c r="BS1907" i="19"/>
  <c r="BT1315" i="19"/>
  <c r="BS1315" i="19"/>
  <c r="BT3894" i="19"/>
  <c r="BS3894" i="19"/>
  <c r="BT3878" i="19"/>
  <c r="BS3878" i="19"/>
  <c r="BT3862" i="19"/>
  <c r="BS3862" i="19"/>
  <c r="BT3846" i="19"/>
  <c r="BS3846" i="19"/>
  <c r="BT3830" i="19"/>
  <c r="BS3830" i="19"/>
  <c r="BT3814" i="19"/>
  <c r="BS3814" i="19"/>
  <c r="BT3798" i="19"/>
  <c r="BS3798" i="19"/>
  <c r="BT3782" i="19"/>
  <c r="BS3782" i="19"/>
  <c r="BT3766" i="19"/>
  <c r="BS3766" i="19"/>
  <c r="BT3750" i="19"/>
  <c r="BS3750" i="19"/>
  <c r="BT3734" i="19"/>
  <c r="BS3734" i="19"/>
  <c r="BT3718" i="19"/>
  <c r="BS3718" i="19"/>
  <c r="BT3702" i="19"/>
  <c r="BS3702" i="19"/>
  <c r="BT3686" i="19"/>
  <c r="BS3686" i="19"/>
  <c r="BT3670" i="19"/>
  <c r="BS3670" i="19"/>
  <c r="BT3654" i="19"/>
  <c r="BS3654" i="19"/>
  <c r="BT3638" i="19"/>
  <c r="BS3638" i="19"/>
  <c r="BT3622" i="19"/>
  <c r="BS3622" i="19"/>
  <c r="BT3606" i="19"/>
  <c r="BS3606" i="19"/>
  <c r="BT3590" i="19"/>
  <c r="BS3590" i="19"/>
  <c r="BT3574" i="19"/>
  <c r="BS3574" i="19"/>
  <c r="BT3558" i="19"/>
  <c r="BS3558" i="19"/>
  <c r="BT3542" i="19"/>
  <c r="BS3542" i="19"/>
  <c r="BT3526" i="19"/>
  <c r="BS3526" i="19"/>
  <c r="BT3510" i="19"/>
  <c r="BS3510" i="19"/>
  <c r="BT3494" i="19"/>
  <c r="BS3494" i="19"/>
  <c r="BT3478" i="19"/>
  <c r="BS3478" i="19"/>
  <c r="BT3462" i="19"/>
  <c r="BS3462" i="19"/>
  <c r="BT3446" i="19"/>
  <c r="BS3446" i="19"/>
  <c r="BT3430" i="19"/>
  <c r="BS3430" i="19"/>
  <c r="BT3414" i="19"/>
  <c r="BS3414" i="19"/>
  <c r="BT3398" i="19"/>
  <c r="BS3398" i="19"/>
  <c r="BT3382" i="19"/>
  <c r="BS3382" i="19"/>
  <c r="BT3366" i="19"/>
  <c r="BS3366" i="19"/>
  <c r="BT3350" i="19"/>
  <c r="BS3350" i="19"/>
  <c r="BT3334" i="19"/>
  <c r="BS3334" i="19"/>
  <c r="BT3318" i="19"/>
  <c r="BS3318" i="19"/>
  <c r="BT3302" i="19"/>
  <c r="BS3302" i="19"/>
  <c r="BT3286" i="19"/>
  <c r="BS3286" i="19"/>
  <c r="BT3270" i="19"/>
  <c r="BS3270" i="19"/>
  <c r="BT3254" i="19"/>
  <c r="BS3254" i="19"/>
  <c r="BT3238" i="19"/>
  <c r="BS3238" i="19"/>
  <c r="BT3222" i="19"/>
  <c r="BS3222" i="19"/>
  <c r="BT3206" i="19"/>
  <c r="BS3206" i="19"/>
  <c r="BT3190" i="19"/>
  <c r="BS3190" i="19"/>
  <c r="BT3174" i="19"/>
  <c r="BS3174" i="19"/>
  <c r="BT3158" i="19"/>
  <c r="BS3158" i="19"/>
  <c r="BT3142" i="19"/>
  <c r="BS3142" i="19"/>
  <c r="BT3126" i="19"/>
  <c r="BS3126" i="19"/>
  <c r="BT3110" i="19"/>
  <c r="BS3110" i="19"/>
  <c r="BT3094" i="19"/>
  <c r="BS3094" i="19"/>
  <c r="BT3078" i="19"/>
  <c r="BS3078" i="19"/>
  <c r="BT3062" i="19"/>
  <c r="BS3062" i="19"/>
  <c r="BT3046" i="19"/>
  <c r="BS3046" i="19"/>
  <c r="BT3030" i="19"/>
  <c r="BS3030" i="19"/>
  <c r="BT3014" i="19"/>
  <c r="BS3014" i="19"/>
  <c r="BT2998" i="19"/>
  <c r="BS2998" i="19"/>
  <c r="BT2982" i="19"/>
  <c r="BS2982" i="19"/>
  <c r="BT2966" i="19"/>
  <c r="BS2966" i="19"/>
  <c r="BT2950" i="19"/>
  <c r="BS2950" i="19"/>
  <c r="BT2934" i="19"/>
  <c r="BS2934" i="19"/>
  <c r="BT2918" i="19"/>
  <c r="BS2918" i="19"/>
  <c r="BT2902" i="19"/>
  <c r="BS2902" i="19"/>
  <c r="BT2886" i="19"/>
  <c r="BS2886" i="19"/>
  <c r="BT2870" i="19"/>
  <c r="BS2870" i="19"/>
  <c r="BT2854" i="19"/>
  <c r="BS2854" i="19"/>
  <c r="BT2838" i="19"/>
  <c r="BS2838" i="19"/>
  <c r="BT2822" i="19"/>
  <c r="BS2822" i="19"/>
  <c r="BT2806" i="19"/>
  <c r="BS2806" i="19"/>
  <c r="BT2790" i="19"/>
  <c r="BS2790" i="19"/>
  <c r="BT2774" i="19"/>
  <c r="BS2774" i="19"/>
  <c r="BT2758" i="19"/>
  <c r="BS2758" i="19"/>
  <c r="BT2742" i="19"/>
  <c r="BS2742" i="19"/>
  <c r="BT2726" i="19"/>
  <c r="BS2726" i="19"/>
  <c r="BT2710" i="19"/>
  <c r="BS2710" i="19"/>
  <c r="BT2694" i="19"/>
  <c r="BS2694" i="19"/>
  <c r="BT2678" i="19"/>
  <c r="BS2678" i="19"/>
  <c r="BT2662" i="19"/>
  <c r="BS2662" i="19"/>
  <c r="BT2646" i="19"/>
  <c r="BS2646" i="19"/>
  <c r="BT2630" i="19"/>
  <c r="BS2630" i="19"/>
  <c r="BT2614" i="19"/>
  <c r="BS2614" i="19"/>
  <c r="BT2598" i="19"/>
  <c r="BS2598" i="19"/>
  <c r="BT2582" i="19"/>
  <c r="BS2582" i="19"/>
  <c r="BT2566" i="19"/>
  <c r="BS2566" i="19"/>
  <c r="BT2550" i="19"/>
  <c r="BS2550" i="19"/>
  <c r="BT2534" i="19"/>
  <c r="BS2534" i="19"/>
  <c r="BT2518" i="19"/>
  <c r="BS2518" i="19"/>
  <c r="BT2502" i="19"/>
  <c r="BS2502" i="19"/>
  <c r="BT2486" i="19"/>
  <c r="BS2486" i="19"/>
  <c r="BT2470" i="19"/>
  <c r="BS2470" i="19"/>
  <c r="BT2454" i="19"/>
  <c r="BS2454" i="19"/>
  <c r="BT2438" i="19"/>
  <c r="BS2438" i="19"/>
  <c r="BT2422" i="19"/>
  <c r="BS2422" i="19"/>
  <c r="BT2406" i="19"/>
  <c r="BS2406" i="19"/>
  <c r="BT2390" i="19"/>
  <c r="BS2390" i="19"/>
  <c r="BT2374" i="19"/>
  <c r="BS2374" i="19"/>
  <c r="BT2358" i="19"/>
  <c r="BS2358" i="19"/>
  <c r="BT2342" i="19"/>
  <c r="BS2342" i="19"/>
  <c r="BT2326" i="19"/>
  <c r="BS2326" i="19"/>
  <c r="BT2310" i="19"/>
  <c r="BS2310" i="19"/>
  <c r="BT2294" i="19"/>
  <c r="BS2294" i="19"/>
  <c r="BT2278" i="19"/>
  <c r="BS2278" i="19"/>
  <c r="BT2262" i="19"/>
  <c r="BS2262" i="19"/>
  <c r="BT2246" i="19"/>
  <c r="BS2246" i="19"/>
  <c r="BT2230" i="19"/>
  <c r="BS2230" i="19"/>
  <c r="BT2214" i="19"/>
  <c r="BS2214" i="19"/>
  <c r="BT2198" i="19"/>
  <c r="BS2198" i="19"/>
  <c r="BT2182" i="19"/>
  <c r="BS2182" i="19"/>
  <c r="BT2166" i="19"/>
  <c r="BS2166" i="19"/>
  <c r="BT2150" i="19"/>
  <c r="BS2150" i="19"/>
  <c r="BT2134" i="19"/>
  <c r="BS2134" i="19"/>
  <c r="BT2118" i="19"/>
  <c r="BS2118" i="19"/>
  <c r="BT2102" i="19"/>
  <c r="BS2102" i="19"/>
  <c r="BT2086" i="19"/>
  <c r="BS2086" i="19"/>
  <c r="BT2070" i="19"/>
  <c r="BS2070" i="19"/>
  <c r="BT2054" i="19"/>
  <c r="BS2054" i="19"/>
  <c r="BT2038" i="19"/>
  <c r="BS2038" i="19"/>
  <c r="BT2022" i="19"/>
  <c r="BS2022" i="19"/>
  <c r="BT2006" i="19"/>
  <c r="BS2006" i="19"/>
  <c r="BT1990" i="19"/>
  <c r="BS1990" i="19"/>
  <c r="BT1974" i="19"/>
  <c r="BS1974" i="19"/>
  <c r="BT1958" i="19"/>
  <c r="BS1958" i="19"/>
  <c r="BT1942" i="19"/>
  <c r="BS1942" i="19"/>
  <c r="BT1926" i="19"/>
  <c r="BS1926" i="19"/>
  <c r="BT1910" i="19"/>
  <c r="BS1910" i="19"/>
  <c r="BT1894" i="19"/>
  <c r="BS1894" i="19"/>
  <c r="BT1878" i="19"/>
  <c r="BS1878" i="19"/>
  <c r="BT1862" i="19"/>
  <c r="BS1862" i="19"/>
  <c r="BT1846" i="19"/>
  <c r="BS1846" i="19"/>
  <c r="BT1830" i="19"/>
  <c r="BS1830" i="19"/>
  <c r="BT1814" i="19"/>
  <c r="BS1814" i="19"/>
  <c r="BT1798" i="19"/>
  <c r="BS1798" i="19"/>
  <c r="BT1782" i="19"/>
  <c r="BS1782" i="19"/>
  <c r="BT1766" i="19"/>
  <c r="BS1766" i="19"/>
  <c r="BT1750" i="19"/>
  <c r="BS1750" i="19"/>
  <c r="BT1734" i="19"/>
  <c r="BS1734" i="19"/>
  <c r="BT1718" i="19"/>
  <c r="BS1718" i="19"/>
  <c r="BT1702" i="19"/>
  <c r="BS1702" i="19"/>
  <c r="BT1686" i="19"/>
  <c r="BS1686" i="19"/>
  <c r="BT1670" i="19"/>
  <c r="BS1670" i="19"/>
  <c r="BT1654" i="19"/>
  <c r="BS1654" i="19"/>
  <c r="BT1638" i="19"/>
  <c r="BS1638" i="19"/>
  <c r="BT1622" i="19"/>
  <c r="BS1622" i="19"/>
  <c r="BT1606" i="19"/>
  <c r="BS1606" i="19"/>
  <c r="BT1590" i="19"/>
  <c r="BS1590" i="19"/>
  <c r="BT1574" i="19"/>
  <c r="BS1574" i="19"/>
  <c r="BT1558" i="19"/>
  <c r="BS1558" i="19"/>
  <c r="BT1542" i="19"/>
  <c r="BS1542" i="19"/>
  <c r="BT1526" i="19"/>
  <c r="BS1526" i="19"/>
  <c r="BT1510" i="19"/>
  <c r="BS1510" i="19"/>
  <c r="BT1494" i="19"/>
  <c r="BS1494" i="19"/>
  <c r="BT1478" i="19"/>
  <c r="BS1478" i="19"/>
  <c r="BT1462" i="19"/>
  <c r="BS1462" i="19"/>
  <c r="BT1446" i="19"/>
  <c r="BS1446" i="19"/>
  <c r="BT1430" i="19"/>
  <c r="BS1430" i="19"/>
  <c r="BT1414" i="19"/>
  <c r="BS1414" i="19"/>
  <c r="BT1398" i="19"/>
  <c r="BS1398" i="19"/>
  <c r="BT1382" i="19"/>
  <c r="BS1382" i="19"/>
  <c r="BT1366" i="19"/>
  <c r="BS1366" i="19"/>
  <c r="BT1350" i="19"/>
  <c r="BS1350" i="19"/>
  <c r="BT1334" i="19"/>
  <c r="BS1334" i="19"/>
  <c r="BT1318" i="19"/>
  <c r="BS1318" i="19"/>
  <c r="BT1302" i="19"/>
  <c r="BS1302" i="19"/>
  <c r="BT1286" i="19"/>
  <c r="BS1286" i="19"/>
  <c r="BT1270" i="19"/>
  <c r="BS1270" i="19"/>
  <c r="BT1254" i="19"/>
  <c r="BS1254" i="19"/>
  <c r="BT1238" i="19"/>
  <c r="BS1238" i="19"/>
  <c r="BT1222" i="19"/>
  <c r="BS1222" i="19"/>
  <c r="BT1206" i="19"/>
  <c r="BS1206" i="19"/>
  <c r="BT1190" i="19"/>
  <c r="BS1190" i="19"/>
  <c r="BT1174" i="19"/>
  <c r="BS1174" i="19"/>
  <c r="BT1158" i="19"/>
  <c r="BS1158" i="19"/>
  <c r="BT1142" i="19"/>
  <c r="BS1142" i="19"/>
  <c r="BT1126" i="19"/>
  <c r="BS1126" i="19"/>
  <c r="BT1110" i="19"/>
  <c r="BS1110" i="19"/>
  <c r="BT1094" i="19"/>
  <c r="BS1094" i="19"/>
  <c r="BT1078" i="19"/>
  <c r="BS1078" i="19"/>
  <c r="BT1062" i="19"/>
  <c r="BS1062" i="19"/>
  <c r="BT1046" i="19"/>
  <c r="BS1046" i="19"/>
  <c r="BT1030" i="19"/>
  <c r="BS1030" i="19"/>
  <c r="BT1014" i="19"/>
  <c r="BS1014" i="19"/>
  <c r="BT998" i="19"/>
  <c r="BS998" i="19"/>
  <c r="BT982" i="19"/>
  <c r="BS982" i="19"/>
  <c r="BT966" i="19"/>
  <c r="BS966" i="19"/>
  <c r="BT950" i="19"/>
  <c r="BS950" i="19"/>
  <c r="BT934" i="19"/>
  <c r="BS934" i="19"/>
  <c r="BT918" i="19"/>
  <c r="BS918" i="19"/>
  <c r="BT902" i="19"/>
  <c r="BS902" i="19"/>
  <c r="BT886" i="19"/>
  <c r="BS886" i="19"/>
  <c r="BT870" i="19"/>
  <c r="BS870" i="19"/>
  <c r="BT854" i="19"/>
  <c r="BS854" i="19"/>
  <c r="BT838" i="19"/>
  <c r="BS838" i="19"/>
  <c r="BT822" i="19"/>
  <c r="BS822" i="19"/>
  <c r="BT806" i="19"/>
  <c r="BS806" i="19"/>
  <c r="BT790" i="19"/>
  <c r="BS790" i="19"/>
  <c r="BT774" i="19"/>
  <c r="BS774" i="19"/>
  <c r="BT758" i="19"/>
  <c r="BS758" i="19"/>
  <c r="BT742" i="19"/>
  <c r="BS742" i="19"/>
  <c r="BT726" i="19"/>
  <c r="BS726" i="19"/>
  <c r="BT710" i="19"/>
  <c r="BS710" i="19"/>
  <c r="BT694" i="19"/>
  <c r="BS694" i="19"/>
  <c r="BT678" i="19"/>
  <c r="BS678" i="19"/>
  <c r="BT662" i="19"/>
  <c r="BS662" i="19"/>
  <c r="BT646" i="19"/>
  <c r="BS646" i="19"/>
  <c r="BT630" i="19"/>
  <c r="BS630" i="19"/>
  <c r="BT614" i="19"/>
  <c r="BS614" i="19"/>
  <c r="BT598" i="19"/>
  <c r="BS598" i="19"/>
  <c r="BT582" i="19"/>
  <c r="BS582" i="19"/>
  <c r="BT566" i="19"/>
  <c r="BS566" i="19"/>
  <c r="BT550" i="19"/>
  <c r="BS550" i="19"/>
  <c r="BT534" i="19"/>
  <c r="BS534" i="19"/>
  <c r="BT518" i="19"/>
  <c r="BS518" i="19"/>
  <c r="BT502" i="19"/>
  <c r="BS502" i="19"/>
  <c r="BT486" i="19"/>
  <c r="BS486" i="19"/>
  <c r="BT470" i="19"/>
  <c r="BS470" i="19"/>
  <c r="BT454" i="19"/>
  <c r="BS454" i="19"/>
  <c r="BT438" i="19"/>
  <c r="BS438" i="19"/>
  <c r="BT422" i="19"/>
  <c r="BS422" i="19"/>
  <c r="BT406" i="19"/>
  <c r="BS406" i="19"/>
  <c r="BT390" i="19"/>
  <c r="BS390" i="19"/>
  <c r="BT374" i="19"/>
  <c r="BS374" i="19"/>
  <c r="BT358" i="19"/>
  <c r="BS358" i="19"/>
  <c r="BT342" i="19"/>
  <c r="BS342" i="19"/>
  <c r="BT3683" i="19"/>
  <c r="BS3683" i="19"/>
  <c r="BT3395" i="19"/>
  <c r="BS3395" i="19"/>
  <c r="BT3187" i="19"/>
  <c r="BS3187" i="19"/>
  <c r="BT2931" i="19"/>
  <c r="BS2931" i="19"/>
  <c r="BT2659" i="19"/>
  <c r="BS2659" i="19"/>
  <c r="BT2387" i="19"/>
  <c r="BS2387" i="19"/>
  <c r="BT2195" i="19"/>
  <c r="BS2195" i="19"/>
  <c r="BT1427" i="19"/>
  <c r="BS1427" i="19"/>
  <c r="BT3893" i="19"/>
  <c r="BS3893" i="19"/>
  <c r="BT3877" i="19"/>
  <c r="BS3877" i="19"/>
  <c r="BT3861" i="19"/>
  <c r="BS3861" i="19"/>
  <c r="BT3845" i="19"/>
  <c r="BS3845" i="19"/>
  <c r="BT3829" i="19"/>
  <c r="BS3829" i="19"/>
  <c r="BT3813" i="19"/>
  <c r="BS3813" i="19"/>
  <c r="BT3797" i="19"/>
  <c r="BS3797" i="19"/>
  <c r="BT3781" i="19"/>
  <c r="BS3781" i="19"/>
  <c r="BT3765" i="19"/>
  <c r="BS3765" i="19"/>
  <c r="BT3749" i="19"/>
  <c r="BS3749" i="19"/>
  <c r="BT3733" i="19"/>
  <c r="BS3733" i="19"/>
  <c r="BT3717" i="19"/>
  <c r="BS3717" i="19"/>
  <c r="BT3701" i="19"/>
  <c r="BS3701" i="19"/>
  <c r="BT3685" i="19"/>
  <c r="BS3685" i="19"/>
  <c r="BT3669" i="19"/>
  <c r="BS3669" i="19"/>
  <c r="BT3653" i="19"/>
  <c r="BS3653" i="19"/>
  <c r="BT3637" i="19"/>
  <c r="BS3637" i="19"/>
  <c r="BT3621" i="19"/>
  <c r="BS3621" i="19"/>
  <c r="BT3605" i="19"/>
  <c r="BS3605" i="19"/>
  <c r="BT3589" i="19"/>
  <c r="BS3589" i="19"/>
  <c r="BT3573" i="19"/>
  <c r="BS3573" i="19"/>
  <c r="BT3557" i="19"/>
  <c r="BS3557" i="19"/>
  <c r="BT3541" i="19"/>
  <c r="BS3541" i="19"/>
  <c r="BT3525" i="19"/>
  <c r="BS3525" i="19"/>
  <c r="BT3509" i="19"/>
  <c r="BS3509" i="19"/>
  <c r="BT3493" i="19"/>
  <c r="BS3493" i="19"/>
  <c r="BT3477" i="19"/>
  <c r="BS3477" i="19"/>
  <c r="BT3461" i="19"/>
  <c r="BS3461" i="19"/>
  <c r="BT3445" i="19"/>
  <c r="BS3445" i="19"/>
  <c r="BT3429" i="19"/>
  <c r="BS3429" i="19"/>
  <c r="BT3413" i="19"/>
  <c r="BS3413" i="19"/>
  <c r="BT3397" i="19"/>
  <c r="BS3397" i="19"/>
  <c r="BT3381" i="19"/>
  <c r="BS3381" i="19"/>
  <c r="BT3365" i="19"/>
  <c r="BS3365" i="19"/>
  <c r="BT3349" i="19"/>
  <c r="BS3349" i="19"/>
  <c r="BT3333" i="19"/>
  <c r="BS3333" i="19"/>
  <c r="BT3317" i="19"/>
  <c r="BS3317" i="19"/>
  <c r="BT3301" i="19"/>
  <c r="BS3301" i="19"/>
  <c r="BT3285" i="19"/>
  <c r="BS3285" i="19"/>
  <c r="BT3269" i="19"/>
  <c r="BS3269" i="19"/>
  <c r="BT3253" i="19"/>
  <c r="BS3253" i="19"/>
  <c r="BT3237" i="19"/>
  <c r="BS3237" i="19"/>
  <c r="BT3221" i="19"/>
  <c r="BS3221" i="19"/>
  <c r="BT3205" i="19"/>
  <c r="BS3205" i="19"/>
  <c r="BT3189" i="19"/>
  <c r="BS3189" i="19"/>
  <c r="BT3173" i="19"/>
  <c r="BS3173" i="19"/>
  <c r="BT3157" i="19"/>
  <c r="BS3157" i="19"/>
  <c r="BT3141" i="19"/>
  <c r="BS3141" i="19"/>
  <c r="BT3125" i="19"/>
  <c r="BS3125" i="19"/>
  <c r="BT3109" i="19"/>
  <c r="BS3109" i="19"/>
  <c r="BT3093" i="19"/>
  <c r="BS3093" i="19"/>
  <c r="BT3077" i="19"/>
  <c r="BS3077" i="19"/>
  <c r="BT3061" i="19"/>
  <c r="BS3061" i="19"/>
  <c r="BT3045" i="19"/>
  <c r="BS3045" i="19"/>
  <c r="BT3029" i="19"/>
  <c r="BS3029" i="19"/>
  <c r="BT3013" i="19"/>
  <c r="BS3013" i="19"/>
  <c r="BT2997" i="19"/>
  <c r="BS2997" i="19"/>
  <c r="BT2981" i="19"/>
  <c r="BS2981" i="19"/>
  <c r="BT2965" i="19"/>
  <c r="BS2965" i="19"/>
  <c r="BT2949" i="19"/>
  <c r="BS2949" i="19"/>
  <c r="BT2933" i="19"/>
  <c r="BS2933" i="19"/>
  <c r="BT2917" i="19"/>
  <c r="BS2917" i="19"/>
  <c r="BT2901" i="19"/>
  <c r="BS2901" i="19"/>
  <c r="BT2885" i="19"/>
  <c r="BS2885" i="19"/>
  <c r="BT2869" i="19"/>
  <c r="BS2869" i="19"/>
  <c r="BT2853" i="19"/>
  <c r="BS2853" i="19"/>
  <c r="BT2837" i="19"/>
  <c r="BS2837" i="19"/>
  <c r="BT2821" i="19"/>
  <c r="BS2821" i="19"/>
  <c r="BT2805" i="19"/>
  <c r="BS2805" i="19"/>
  <c r="BT2789" i="19"/>
  <c r="BS2789" i="19"/>
  <c r="BT2773" i="19"/>
  <c r="BS2773" i="19"/>
  <c r="BT2757" i="19"/>
  <c r="BS2757" i="19"/>
  <c r="BT2741" i="19"/>
  <c r="BS2741" i="19"/>
  <c r="BT2725" i="19"/>
  <c r="BS2725" i="19"/>
  <c r="BT2709" i="19"/>
  <c r="BS2709" i="19"/>
  <c r="BT2693" i="19"/>
  <c r="BS2693" i="19"/>
  <c r="BT2677" i="19"/>
  <c r="BS2677" i="19"/>
  <c r="BT2661" i="19"/>
  <c r="BS2661" i="19"/>
  <c r="BT2645" i="19"/>
  <c r="BS2645" i="19"/>
  <c r="BT2629" i="19"/>
  <c r="BS2629" i="19"/>
  <c r="BT2613" i="19"/>
  <c r="BS2613" i="19"/>
  <c r="BT2597" i="19"/>
  <c r="BS2597" i="19"/>
  <c r="BT2581" i="19"/>
  <c r="BS2581" i="19"/>
  <c r="BT2565" i="19"/>
  <c r="BS2565" i="19"/>
  <c r="BT2549" i="19"/>
  <c r="BS2549" i="19"/>
  <c r="BT2533" i="19"/>
  <c r="BS2533" i="19"/>
  <c r="BT2517" i="19"/>
  <c r="BS2517" i="19"/>
  <c r="BT2501" i="19"/>
  <c r="BS2501" i="19"/>
  <c r="BT2485" i="19"/>
  <c r="BS2485" i="19"/>
  <c r="BT2469" i="19"/>
  <c r="BS2469" i="19"/>
  <c r="BT2453" i="19"/>
  <c r="BS2453" i="19"/>
  <c r="BT2437" i="19"/>
  <c r="BS2437" i="19"/>
  <c r="BT2421" i="19"/>
  <c r="BS2421" i="19"/>
  <c r="BT2405" i="19"/>
  <c r="BS2405" i="19"/>
  <c r="BT2389" i="19"/>
  <c r="BS2389" i="19"/>
  <c r="BT2373" i="19"/>
  <c r="BS2373" i="19"/>
  <c r="BT2357" i="19"/>
  <c r="BS2357" i="19"/>
  <c r="BT2341" i="19"/>
  <c r="BS2341" i="19"/>
  <c r="BT2325" i="19"/>
  <c r="BS2325" i="19"/>
  <c r="BT2309" i="19"/>
  <c r="BS2309" i="19"/>
  <c r="BT2293" i="19"/>
  <c r="BS2293" i="19"/>
  <c r="BT2277" i="19"/>
  <c r="BS2277" i="19"/>
  <c r="BT2261" i="19"/>
  <c r="BS2261" i="19"/>
  <c r="BT2245" i="19"/>
  <c r="BS2245" i="19"/>
  <c r="BT2229" i="19"/>
  <c r="BS2229" i="19"/>
  <c r="BT2213" i="19"/>
  <c r="BS2213" i="19"/>
  <c r="BT2197" i="19"/>
  <c r="BS2197" i="19"/>
  <c r="BT2181" i="19"/>
  <c r="BS2181" i="19"/>
  <c r="BT2165" i="19"/>
  <c r="BS2165" i="19"/>
  <c r="BT2149" i="19"/>
  <c r="BS2149" i="19"/>
  <c r="BT2133" i="19"/>
  <c r="BS2133" i="19"/>
  <c r="BT2117" i="19"/>
  <c r="BS2117" i="19"/>
  <c r="BT2101" i="19"/>
  <c r="BS2101" i="19"/>
  <c r="BT2085" i="19"/>
  <c r="BS2085" i="19"/>
  <c r="BT2069" i="19"/>
  <c r="BS2069" i="19"/>
  <c r="BT2053" i="19"/>
  <c r="BS2053" i="19"/>
  <c r="BT2037" i="19"/>
  <c r="BS2037" i="19"/>
  <c r="BT2021" i="19"/>
  <c r="BS2021" i="19"/>
  <c r="BT2005" i="19"/>
  <c r="BS2005" i="19"/>
  <c r="BT1989" i="19"/>
  <c r="BS1989" i="19"/>
  <c r="BT1973" i="19"/>
  <c r="BS1973" i="19"/>
  <c r="BT1957" i="19"/>
  <c r="BS1957" i="19"/>
  <c r="BT1941" i="19"/>
  <c r="BS1941" i="19"/>
  <c r="BT1925" i="19"/>
  <c r="BS1925" i="19"/>
  <c r="BT1909" i="19"/>
  <c r="BS1909" i="19"/>
  <c r="BT1893" i="19"/>
  <c r="BS1893" i="19"/>
  <c r="BT1877" i="19"/>
  <c r="BS1877" i="19"/>
  <c r="BT1861" i="19"/>
  <c r="BS1861" i="19"/>
  <c r="BT1845" i="19"/>
  <c r="BS1845" i="19"/>
  <c r="BT1829" i="19"/>
  <c r="BS1829" i="19"/>
  <c r="BT1813" i="19"/>
  <c r="BS1813" i="19"/>
  <c r="BT1797" i="19"/>
  <c r="BS1797" i="19"/>
  <c r="BT1781" i="19"/>
  <c r="BS1781" i="19"/>
  <c r="BT1765" i="19"/>
  <c r="BS1765" i="19"/>
  <c r="BT1749" i="19"/>
  <c r="BS1749" i="19"/>
  <c r="BT1733" i="19"/>
  <c r="BS1733" i="19"/>
  <c r="BT1717" i="19"/>
  <c r="BS1717" i="19"/>
  <c r="BT1701" i="19"/>
  <c r="BS1701" i="19"/>
  <c r="BT1685" i="19"/>
  <c r="BS1685" i="19"/>
  <c r="BT1669" i="19"/>
  <c r="BS1669" i="19"/>
  <c r="BT1653" i="19"/>
  <c r="BS1653" i="19"/>
  <c r="BT1637" i="19"/>
  <c r="BS1637" i="19"/>
  <c r="BT1621" i="19"/>
  <c r="BS1621" i="19"/>
  <c r="BT1605" i="19"/>
  <c r="BS1605" i="19"/>
  <c r="BT1589" i="19"/>
  <c r="BS1589" i="19"/>
  <c r="BT1573" i="19"/>
  <c r="BS1573" i="19"/>
  <c r="BT1557" i="19"/>
  <c r="BS1557" i="19"/>
  <c r="BT1541" i="19"/>
  <c r="BS1541" i="19"/>
  <c r="BT1525" i="19"/>
  <c r="BS1525" i="19"/>
  <c r="BT1509" i="19"/>
  <c r="BS1509" i="19"/>
  <c r="BT1493" i="19"/>
  <c r="BS1493" i="19"/>
  <c r="BT1477" i="19"/>
  <c r="BS1477" i="19"/>
  <c r="BT1461" i="19"/>
  <c r="BS1461" i="19"/>
  <c r="BT1445" i="19"/>
  <c r="BS1445" i="19"/>
  <c r="BT1429" i="19"/>
  <c r="BS1429" i="19"/>
  <c r="BT1413" i="19"/>
  <c r="BS1413" i="19"/>
  <c r="BT1397" i="19"/>
  <c r="BS1397" i="19"/>
  <c r="BT1381" i="19"/>
  <c r="BS1381" i="19"/>
  <c r="BT1365" i="19"/>
  <c r="BS1365" i="19"/>
  <c r="BT1349" i="19"/>
  <c r="BS1349" i="19"/>
  <c r="BT1333" i="19"/>
  <c r="BS1333" i="19"/>
  <c r="BT1317" i="19"/>
  <c r="BS1317" i="19"/>
  <c r="BT1301" i="19"/>
  <c r="BS1301" i="19"/>
  <c r="BT1285" i="19"/>
  <c r="BS1285" i="19"/>
  <c r="BT1269" i="19"/>
  <c r="BS1269" i="19"/>
  <c r="BT1253" i="19"/>
  <c r="BS1253" i="19"/>
  <c r="BT1237" i="19"/>
  <c r="BS1237" i="19"/>
  <c r="BT1221" i="19"/>
  <c r="BS1221" i="19"/>
  <c r="BT1205" i="19"/>
  <c r="BS1205" i="19"/>
  <c r="BT1189" i="19"/>
  <c r="BS1189" i="19"/>
  <c r="BT1173" i="19"/>
  <c r="BS1173" i="19"/>
  <c r="BT1157" i="19"/>
  <c r="BS1157" i="19"/>
  <c r="BT1141" i="19"/>
  <c r="BS1141" i="19"/>
  <c r="BT1125" i="19"/>
  <c r="BS1125" i="19"/>
  <c r="BT1109" i="19"/>
  <c r="BS1109" i="19"/>
  <c r="BT1093" i="19"/>
  <c r="BS1093" i="19"/>
  <c r="BT1077" i="19"/>
  <c r="BS1077" i="19"/>
  <c r="BT1061" i="19"/>
  <c r="BS1061" i="19"/>
  <c r="BT1045" i="19"/>
  <c r="BS1045" i="19"/>
  <c r="BT1029" i="19"/>
  <c r="BS1029" i="19"/>
  <c r="BT1013" i="19"/>
  <c r="BS1013" i="19"/>
  <c r="BT997" i="19"/>
  <c r="BS997" i="19"/>
  <c r="BT981" i="19"/>
  <c r="BS981" i="19"/>
  <c r="BT965" i="19"/>
  <c r="BS965" i="19"/>
  <c r="BT949" i="19"/>
  <c r="BS949" i="19"/>
  <c r="BT933" i="19"/>
  <c r="BS933" i="19"/>
  <c r="BT917" i="19"/>
  <c r="BS917" i="19"/>
  <c r="BT901" i="19"/>
  <c r="BS901" i="19"/>
  <c r="BT885" i="19"/>
  <c r="BS885" i="19"/>
  <c r="BT869" i="19"/>
  <c r="BS869" i="19"/>
  <c r="BT853" i="19"/>
  <c r="BS853" i="19"/>
  <c r="BT837" i="19"/>
  <c r="BS837" i="19"/>
  <c r="BT821" i="19"/>
  <c r="BS821" i="19"/>
  <c r="BT805" i="19"/>
  <c r="BS805" i="19"/>
  <c r="BT789" i="19"/>
  <c r="BS789" i="19"/>
  <c r="BT773" i="19"/>
  <c r="BS773" i="19"/>
  <c r="BT757" i="19"/>
  <c r="BS757" i="19"/>
  <c r="BT741" i="19"/>
  <c r="BS741" i="19"/>
  <c r="BT725" i="19"/>
  <c r="BS725" i="19"/>
  <c r="BT709" i="19"/>
  <c r="BS709" i="19"/>
  <c r="BT693" i="19"/>
  <c r="BS693" i="19"/>
  <c r="BT677" i="19"/>
  <c r="BS677" i="19"/>
  <c r="BT661" i="19"/>
  <c r="BS661" i="19"/>
  <c r="BT645" i="19"/>
  <c r="BS645" i="19"/>
  <c r="BT629" i="19"/>
  <c r="BS629" i="19"/>
  <c r="BT613" i="19"/>
  <c r="BS613" i="19"/>
  <c r="BT597" i="19"/>
  <c r="BS597" i="19"/>
  <c r="BT581" i="19"/>
  <c r="BS581" i="19"/>
  <c r="BT565" i="19"/>
  <c r="BS565" i="19"/>
  <c r="BT549" i="19"/>
  <c r="BS549" i="19"/>
  <c r="BT533" i="19"/>
  <c r="BS533" i="19"/>
  <c r="BT517" i="19"/>
  <c r="BS517" i="19"/>
  <c r="BT501" i="19"/>
  <c r="BS501" i="19"/>
  <c r="BT485" i="19"/>
  <c r="BS485" i="19"/>
  <c r="BT469" i="19"/>
  <c r="BS469" i="19"/>
  <c r="BT453" i="19"/>
  <c r="BS453" i="19"/>
  <c r="BT437" i="19"/>
  <c r="BS437" i="19"/>
  <c r="BT421" i="19"/>
  <c r="BS421" i="19"/>
  <c r="BT405" i="19"/>
  <c r="BS405" i="19"/>
  <c r="BT389" i="19"/>
  <c r="BS389" i="19"/>
  <c r="BT373" i="19"/>
  <c r="BS373" i="19"/>
  <c r="BT357" i="19"/>
  <c r="BS357" i="19"/>
  <c r="BT341" i="19"/>
  <c r="BS341" i="19"/>
  <c r="BT325" i="19"/>
  <c r="BS325" i="19"/>
  <c r="BT309" i="19"/>
  <c r="BS309" i="19"/>
  <c r="BT293" i="19"/>
  <c r="BS293" i="19"/>
  <c r="BT277" i="19"/>
  <c r="BS277" i="19"/>
  <c r="BT261" i="19"/>
  <c r="BS261" i="19"/>
  <c r="BT3747" i="19"/>
  <c r="BS3747" i="19"/>
  <c r="BT3523" i="19"/>
  <c r="BS3523" i="19"/>
  <c r="BT3331" i="19"/>
  <c r="BS3331" i="19"/>
  <c r="BT3123" i="19"/>
  <c r="BS3123" i="19"/>
  <c r="BT2883" i="19"/>
  <c r="BS2883" i="19"/>
  <c r="BT2691" i="19"/>
  <c r="BS2691" i="19"/>
  <c r="BT2483" i="19"/>
  <c r="BS2483" i="19"/>
  <c r="BT2323" i="19"/>
  <c r="BS2323" i="19"/>
  <c r="BT2147" i="19"/>
  <c r="BS2147" i="19"/>
  <c r="BT2019" i="19"/>
  <c r="BS2019" i="19"/>
  <c r="BT1891" i="19"/>
  <c r="BS1891" i="19"/>
  <c r="BT1795" i="19"/>
  <c r="BS1795" i="19"/>
  <c r="BT1667" i="19"/>
  <c r="BS1667" i="19"/>
  <c r="BT1267" i="19"/>
  <c r="BS1267" i="19"/>
  <c r="BT3892" i="19"/>
  <c r="BS3892" i="19"/>
  <c r="BT3876" i="19"/>
  <c r="BS3876" i="19"/>
  <c r="BT3860" i="19"/>
  <c r="BS3860" i="19"/>
  <c r="BT3844" i="19"/>
  <c r="BS3844" i="19"/>
  <c r="BT3828" i="19"/>
  <c r="BS3828" i="19"/>
  <c r="BT3812" i="19"/>
  <c r="BS3812" i="19"/>
  <c r="BT3796" i="19"/>
  <c r="BS3796" i="19"/>
  <c r="BT3780" i="19"/>
  <c r="BS3780" i="19"/>
  <c r="BT3764" i="19"/>
  <c r="BS3764" i="19"/>
  <c r="BT3748" i="19"/>
  <c r="BS3748" i="19"/>
  <c r="BT3732" i="19"/>
  <c r="BS3732" i="19"/>
  <c r="BT3716" i="19"/>
  <c r="BS3716" i="19"/>
  <c r="BT3700" i="19"/>
  <c r="BS3700" i="19"/>
  <c r="BT3684" i="19"/>
  <c r="BS3684" i="19"/>
  <c r="BT3668" i="19"/>
  <c r="BS3668" i="19"/>
  <c r="BT3652" i="19"/>
  <c r="BS3652" i="19"/>
  <c r="BT3636" i="19"/>
  <c r="BS3636" i="19"/>
  <c r="BT3620" i="19"/>
  <c r="BS3620" i="19"/>
  <c r="BT3604" i="19"/>
  <c r="BS3604" i="19"/>
  <c r="BT3588" i="19"/>
  <c r="BS3588" i="19"/>
  <c r="BT3572" i="19"/>
  <c r="BS3572" i="19"/>
  <c r="BT3556" i="19"/>
  <c r="BS3556" i="19"/>
  <c r="BT3540" i="19"/>
  <c r="BS3540" i="19"/>
  <c r="BT3524" i="19"/>
  <c r="BS3524" i="19"/>
  <c r="BT3508" i="19"/>
  <c r="BS3508" i="19"/>
  <c r="BT3492" i="19"/>
  <c r="BS3492" i="19"/>
  <c r="BT3476" i="19"/>
  <c r="BS3476" i="19"/>
  <c r="BT3460" i="19"/>
  <c r="BS3460" i="19"/>
  <c r="BT3444" i="19"/>
  <c r="BS3444" i="19"/>
  <c r="BT3428" i="19"/>
  <c r="BS3428" i="19"/>
  <c r="BT3412" i="19"/>
  <c r="BS3412" i="19"/>
  <c r="BT3396" i="19"/>
  <c r="BS3396" i="19"/>
  <c r="BT3380" i="19"/>
  <c r="BS3380" i="19"/>
  <c r="BT3364" i="19"/>
  <c r="BS3364" i="19"/>
  <c r="BT3348" i="19"/>
  <c r="BS3348" i="19"/>
  <c r="BT3332" i="19"/>
  <c r="BS3332" i="19"/>
  <c r="BT3316" i="19"/>
  <c r="BS3316" i="19"/>
  <c r="BT3300" i="19"/>
  <c r="BS3300" i="19"/>
  <c r="BT3284" i="19"/>
  <c r="BS3284" i="19"/>
  <c r="BT3268" i="19"/>
  <c r="BS3268" i="19"/>
  <c r="BT3252" i="19"/>
  <c r="BS3252" i="19"/>
  <c r="BT3236" i="19"/>
  <c r="BS3236" i="19"/>
  <c r="BT3220" i="19"/>
  <c r="BS3220" i="19"/>
  <c r="BT3204" i="19"/>
  <c r="BS3204" i="19"/>
  <c r="BT3188" i="19"/>
  <c r="BS3188" i="19"/>
  <c r="BT3172" i="19"/>
  <c r="BS3172" i="19"/>
  <c r="BT3156" i="19"/>
  <c r="BS3156" i="19"/>
  <c r="BT3140" i="19"/>
  <c r="BS3140" i="19"/>
  <c r="BT3124" i="19"/>
  <c r="BS3124" i="19"/>
  <c r="BT3108" i="19"/>
  <c r="BS3108" i="19"/>
  <c r="BT3092" i="19"/>
  <c r="BS3092" i="19"/>
  <c r="BT3076" i="19"/>
  <c r="BS3076" i="19"/>
  <c r="BT3060" i="19"/>
  <c r="BS3060" i="19"/>
  <c r="BT3044" i="19"/>
  <c r="BS3044" i="19"/>
  <c r="BT3028" i="19"/>
  <c r="BS3028" i="19"/>
  <c r="BT3012" i="19"/>
  <c r="BS3012" i="19"/>
  <c r="BT2996" i="19"/>
  <c r="BS2996" i="19"/>
  <c r="BT2980" i="19"/>
  <c r="BS2980" i="19"/>
  <c r="BT2964" i="19"/>
  <c r="BS2964" i="19"/>
  <c r="BT2948" i="19"/>
  <c r="BS2948" i="19"/>
  <c r="BT2932" i="19"/>
  <c r="BS2932" i="19"/>
  <c r="BT2916" i="19"/>
  <c r="BS2916" i="19"/>
  <c r="BT2900" i="19"/>
  <c r="BS2900" i="19"/>
  <c r="BT2884" i="19"/>
  <c r="BS2884" i="19"/>
  <c r="BT2868" i="19"/>
  <c r="BS2868" i="19"/>
  <c r="BT2852" i="19"/>
  <c r="BS2852" i="19"/>
  <c r="BT2836" i="19"/>
  <c r="BS2836" i="19"/>
  <c r="BT2820" i="19"/>
  <c r="BS2820" i="19"/>
  <c r="BT2804" i="19"/>
  <c r="BS2804" i="19"/>
  <c r="BT2788" i="19"/>
  <c r="BS2788" i="19"/>
  <c r="BT2772" i="19"/>
  <c r="BS2772" i="19"/>
  <c r="BT2756" i="19"/>
  <c r="BS2756" i="19"/>
  <c r="BT2740" i="19"/>
  <c r="BS2740" i="19"/>
  <c r="BT2724" i="19"/>
  <c r="BS2724" i="19"/>
  <c r="BT2708" i="19"/>
  <c r="BS2708" i="19"/>
  <c r="BT2692" i="19"/>
  <c r="BS2692" i="19"/>
  <c r="BT2676" i="19"/>
  <c r="BS2676" i="19"/>
  <c r="BT2660" i="19"/>
  <c r="BS2660" i="19"/>
  <c r="BT2644" i="19"/>
  <c r="BS2644" i="19"/>
  <c r="BT2628" i="19"/>
  <c r="BS2628" i="19"/>
  <c r="BT2612" i="19"/>
  <c r="BS2612" i="19"/>
  <c r="BT2596" i="19"/>
  <c r="BS2596" i="19"/>
  <c r="BT2580" i="19"/>
  <c r="BS2580" i="19"/>
  <c r="BT2564" i="19"/>
  <c r="BS2564" i="19"/>
  <c r="BT2548" i="19"/>
  <c r="BS2548" i="19"/>
  <c r="BT2532" i="19"/>
  <c r="BS2532" i="19"/>
  <c r="BT2516" i="19"/>
  <c r="BS2516" i="19"/>
  <c r="BT2500" i="19"/>
  <c r="BS2500" i="19"/>
  <c r="BT2484" i="19"/>
  <c r="BS2484" i="19"/>
  <c r="BT2468" i="19"/>
  <c r="BS2468" i="19"/>
  <c r="BT2452" i="19"/>
  <c r="BS2452" i="19"/>
  <c r="BT2436" i="19"/>
  <c r="BS2436" i="19"/>
  <c r="BT2420" i="19"/>
  <c r="BS2420" i="19"/>
  <c r="BT2404" i="19"/>
  <c r="BS2404" i="19"/>
  <c r="BT2388" i="19"/>
  <c r="BS2388" i="19"/>
  <c r="BT2372" i="19"/>
  <c r="BS2372" i="19"/>
  <c r="BT2356" i="19"/>
  <c r="BS2356" i="19"/>
  <c r="BT2340" i="19"/>
  <c r="BS2340" i="19"/>
  <c r="BT2324" i="19"/>
  <c r="BS2324" i="19"/>
  <c r="BT2308" i="19"/>
  <c r="BS2308" i="19"/>
  <c r="BT2292" i="19"/>
  <c r="BS2292" i="19"/>
  <c r="BT2276" i="19"/>
  <c r="BS2276" i="19"/>
  <c r="BT2260" i="19"/>
  <c r="BS2260" i="19"/>
  <c r="BT2244" i="19"/>
  <c r="BS2244" i="19"/>
  <c r="BT2228" i="19"/>
  <c r="BS2228" i="19"/>
  <c r="BT2212" i="19"/>
  <c r="BS2212" i="19"/>
  <c r="BT2196" i="19"/>
  <c r="BS2196" i="19"/>
  <c r="BT2180" i="19"/>
  <c r="BS2180" i="19"/>
  <c r="BT2164" i="19"/>
  <c r="BS2164" i="19"/>
  <c r="BT2148" i="19"/>
  <c r="BS2148" i="19"/>
  <c r="BT2132" i="19"/>
  <c r="BS2132" i="19"/>
  <c r="BT2116" i="19"/>
  <c r="BS2116" i="19"/>
  <c r="BT2100" i="19"/>
  <c r="BS2100" i="19"/>
  <c r="BT2084" i="19"/>
  <c r="BS2084" i="19"/>
  <c r="BT2068" i="19"/>
  <c r="BS2068" i="19"/>
  <c r="BT2052" i="19"/>
  <c r="BS2052" i="19"/>
  <c r="BT2036" i="19"/>
  <c r="BS2036" i="19"/>
  <c r="BT2020" i="19"/>
  <c r="BS2020" i="19"/>
  <c r="BT2004" i="19"/>
  <c r="BS2004" i="19"/>
  <c r="BT1988" i="19"/>
  <c r="BS1988" i="19"/>
  <c r="BT1972" i="19"/>
  <c r="BS1972" i="19"/>
  <c r="BT1956" i="19"/>
  <c r="BS1956" i="19"/>
  <c r="BT1940" i="19"/>
  <c r="BS1940" i="19"/>
  <c r="BT1924" i="19"/>
  <c r="BS1924" i="19"/>
  <c r="BT1908" i="19"/>
  <c r="BS1908" i="19"/>
  <c r="BT1892" i="19"/>
  <c r="BS1892" i="19"/>
  <c r="BT1876" i="19"/>
  <c r="BS1876" i="19"/>
  <c r="BT1860" i="19"/>
  <c r="BS1860" i="19"/>
  <c r="BT1844" i="19"/>
  <c r="BS1844" i="19"/>
  <c r="BT1828" i="19"/>
  <c r="BS1828" i="19"/>
  <c r="BT1812" i="19"/>
  <c r="BS1812" i="19"/>
  <c r="BT1796" i="19"/>
  <c r="BS1796" i="19"/>
  <c r="BT1780" i="19"/>
  <c r="BS1780" i="19"/>
  <c r="BT1764" i="19"/>
  <c r="BS1764" i="19"/>
  <c r="BT1748" i="19"/>
  <c r="BS1748" i="19"/>
  <c r="BT1732" i="19"/>
  <c r="BS1732" i="19"/>
  <c r="BT1716" i="19"/>
  <c r="BS1716" i="19"/>
  <c r="BT1700" i="19"/>
  <c r="BS1700" i="19"/>
  <c r="BT1684" i="19"/>
  <c r="BS1684" i="19"/>
  <c r="BT1668" i="19"/>
  <c r="BS1668" i="19"/>
  <c r="BT1652" i="19"/>
  <c r="BS1652" i="19"/>
  <c r="BT1636" i="19"/>
  <c r="BS1636" i="19"/>
  <c r="BT1620" i="19"/>
  <c r="BS1620" i="19"/>
  <c r="BT1604" i="19"/>
  <c r="BS1604" i="19"/>
  <c r="BT1588" i="19"/>
  <c r="BS1588" i="19"/>
  <c r="BT1572" i="19"/>
  <c r="BS1572" i="19"/>
  <c r="BT1556" i="19"/>
  <c r="BS1556" i="19"/>
  <c r="BT1540" i="19"/>
  <c r="BS1540" i="19"/>
  <c r="BT1524" i="19"/>
  <c r="BS1524" i="19"/>
  <c r="BT1508" i="19"/>
  <c r="BS1508" i="19"/>
  <c r="BT1492" i="19"/>
  <c r="BS1492" i="19"/>
  <c r="BT1476" i="19"/>
  <c r="BS1476" i="19"/>
  <c r="BT1460" i="19"/>
  <c r="BS1460" i="19"/>
  <c r="BT1444" i="19"/>
  <c r="BS1444" i="19"/>
  <c r="BT1428" i="19"/>
  <c r="BS1428" i="19"/>
  <c r="BT1412" i="19"/>
  <c r="BS1412" i="19"/>
  <c r="BT1396" i="19"/>
  <c r="BS1396" i="19"/>
  <c r="BT1380" i="19"/>
  <c r="BS1380" i="19"/>
  <c r="BT1364" i="19"/>
  <c r="BS1364" i="19"/>
  <c r="BT1348" i="19"/>
  <c r="BS1348" i="19"/>
  <c r="BT1332" i="19"/>
  <c r="BS1332" i="19"/>
  <c r="BT1316" i="19"/>
  <c r="BS1316" i="19"/>
  <c r="BT1300" i="19"/>
  <c r="BS1300" i="19"/>
  <c r="BT1284" i="19"/>
  <c r="BS1284" i="19"/>
  <c r="BT1268" i="19"/>
  <c r="BS1268" i="19"/>
  <c r="BT1252" i="19"/>
  <c r="BS1252" i="19"/>
  <c r="BT1236" i="19"/>
  <c r="BS1236" i="19"/>
  <c r="BT1220" i="19"/>
  <c r="BS1220" i="19"/>
  <c r="BT1204" i="19"/>
  <c r="BS1204" i="19"/>
  <c r="BT1188" i="19"/>
  <c r="BS1188" i="19"/>
  <c r="BT1172" i="19"/>
  <c r="BS1172" i="19"/>
  <c r="BT1156" i="19"/>
  <c r="BS1156" i="19"/>
  <c r="BT1140" i="19"/>
  <c r="BS1140" i="19"/>
  <c r="BT1124" i="19"/>
  <c r="BS1124" i="19"/>
  <c r="BT1108" i="19"/>
  <c r="BS1108" i="19"/>
  <c r="BT1092" i="19"/>
  <c r="BS1092" i="19"/>
  <c r="BT1076" i="19"/>
  <c r="BS1076" i="19"/>
  <c r="BT1060" i="19"/>
  <c r="BS1060" i="19"/>
  <c r="BT1044" i="19"/>
  <c r="BS1044" i="19"/>
  <c r="BT1028" i="19"/>
  <c r="BS1028" i="19"/>
  <c r="BT1012" i="19"/>
  <c r="BS1012" i="19"/>
  <c r="BT996" i="19"/>
  <c r="BS996" i="19"/>
  <c r="BT980" i="19"/>
  <c r="BS980" i="19"/>
  <c r="BT964" i="19"/>
  <c r="BS964" i="19"/>
  <c r="BT948" i="19"/>
  <c r="BS948" i="19"/>
  <c r="BT932" i="19"/>
  <c r="BS932" i="19"/>
  <c r="BT916" i="19"/>
  <c r="BS916" i="19"/>
  <c r="BT900" i="19"/>
  <c r="BS900" i="19"/>
  <c r="BT884" i="19"/>
  <c r="BS884" i="19"/>
  <c r="BT868" i="19"/>
  <c r="BS868" i="19"/>
  <c r="BT852" i="19"/>
  <c r="BS852" i="19"/>
  <c r="BT836" i="19"/>
  <c r="BS836" i="19"/>
  <c r="BT820" i="19"/>
  <c r="BS820" i="19"/>
  <c r="BT804" i="19"/>
  <c r="BS804" i="19"/>
  <c r="BT788" i="19"/>
  <c r="BS788" i="19"/>
  <c r="BT772" i="19"/>
  <c r="BS772" i="19"/>
  <c r="BT756" i="19"/>
  <c r="BS756" i="19"/>
  <c r="BT740" i="19"/>
  <c r="BS740" i="19"/>
  <c r="BT724" i="19"/>
  <c r="BS724" i="19"/>
  <c r="BT708" i="19"/>
  <c r="BS708" i="19"/>
  <c r="BT692" i="19"/>
  <c r="BS692" i="19"/>
  <c r="BT676" i="19"/>
  <c r="BS676" i="19"/>
  <c r="BT660" i="19"/>
  <c r="BS660" i="19"/>
  <c r="BT644" i="19"/>
  <c r="BS644" i="19"/>
  <c r="BT628" i="19"/>
  <c r="BS628" i="19"/>
  <c r="BT612" i="19"/>
  <c r="BS612" i="19"/>
  <c r="BT596" i="19"/>
  <c r="BS596" i="19"/>
  <c r="BT580" i="19"/>
  <c r="BS580" i="19"/>
  <c r="BT564" i="19"/>
  <c r="BS564" i="19"/>
  <c r="BT548" i="19"/>
  <c r="BS548" i="19"/>
  <c r="BT532" i="19"/>
  <c r="BS532" i="19"/>
  <c r="BT516" i="19"/>
  <c r="BS516" i="19"/>
  <c r="BT500" i="19"/>
  <c r="BS500" i="19"/>
  <c r="BT484" i="19"/>
  <c r="BS484" i="19"/>
  <c r="BT468" i="19"/>
  <c r="BS468" i="19"/>
  <c r="BT452" i="19"/>
  <c r="BS452" i="19"/>
  <c r="BT436" i="19"/>
  <c r="BS436" i="19"/>
  <c r="BT420" i="19"/>
  <c r="BS420" i="19"/>
  <c r="BT404" i="19"/>
  <c r="BS404" i="19"/>
  <c r="BT388" i="19"/>
  <c r="BS388" i="19"/>
  <c r="BT372" i="19"/>
  <c r="BS372" i="19"/>
  <c r="BT356" i="19"/>
  <c r="BS356" i="19"/>
  <c r="BT340" i="19"/>
  <c r="BS340" i="19"/>
  <c r="BT572" i="19"/>
  <c r="BS572" i="19"/>
  <c r="BT556" i="19"/>
  <c r="BS556" i="19"/>
  <c r="BT540" i="19"/>
  <c r="BS540" i="19"/>
  <c r="BT524" i="19"/>
  <c r="BS524" i="19"/>
  <c r="BT508" i="19"/>
  <c r="BS508" i="19"/>
  <c r="BT492" i="19"/>
  <c r="BS492" i="19"/>
  <c r="BT476" i="19"/>
  <c r="BS476" i="19"/>
  <c r="BT460" i="19"/>
  <c r="BS460" i="19"/>
  <c r="BT444" i="19"/>
  <c r="BS444" i="19"/>
  <c r="BT428" i="19"/>
  <c r="BS428" i="19"/>
  <c r="BT412" i="19"/>
  <c r="BS412" i="19"/>
  <c r="BT396" i="19"/>
  <c r="BS396" i="19"/>
  <c r="BT380" i="19"/>
  <c r="BS380" i="19"/>
  <c r="BT364" i="19"/>
  <c r="BS364" i="19"/>
  <c r="BT348" i="19"/>
  <c r="BS348" i="19"/>
  <c r="BT332" i="19"/>
  <c r="BS332" i="19"/>
  <c r="BT316" i="19"/>
  <c r="BS316" i="19"/>
  <c r="BT300" i="19"/>
  <c r="BS300" i="19"/>
  <c r="BT284" i="19"/>
  <c r="BS284" i="19"/>
  <c r="BT268" i="19"/>
  <c r="BS268" i="19"/>
  <c r="BT252" i="19"/>
  <c r="BS252" i="19"/>
  <c r="BT236" i="19"/>
  <c r="BS236" i="19"/>
  <c r="BT220" i="19"/>
  <c r="BS220" i="19"/>
  <c r="BT204" i="19"/>
  <c r="BS204" i="19"/>
  <c r="BT188" i="19"/>
  <c r="BS188" i="19"/>
  <c r="BT172" i="19"/>
  <c r="BS172" i="19"/>
  <c r="BT156" i="19"/>
  <c r="BS156" i="19"/>
  <c r="BT140" i="19"/>
  <c r="BS140" i="19"/>
  <c r="BT124" i="19"/>
  <c r="BS124" i="19"/>
  <c r="BT108" i="19"/>
  <c r="BS108" i="19"/>
  <c r="BT92" i="19"/>
  <c r="BS92" i="19"/>
  <c r="BT76" i="19"/>
  <c r="BS76" i="19"/>
  <c r="BT60" i="19"/>
  <c r="BS60" i="19"/>
  <c r="BT44" i="19"/>
  <c r="BS44" i="19"/>
  <c r="BT28" i="19"/>
  <c r="BS28" i="19"/>
  <c r="BT12" i="19"/>
  <c r="BS12" i="19"/>
  <c r="BT1467" i="19"/>
  <c r="BS1467" i="19"/>
  <c r="BT1451" i="19"/>
  <c r="BS1451" i="19"/>
  <c r="BT1435" i="19"/>
  <c r="BS1435" i="19"/>
  <c r="BT1419" i="19"/>
  <c r="BS1419" i="19"/>
  <c r="BT1403" i="19"/>
  <c r="BS1403" i="19"/>
  <c r="BT1387" i="19"/>
  <c r="BS1387" i="19"/>
  <c r="BT1371" i="19"/>
  <c r="BS1371" i="19"/>
  <c r="BT1355" i="19"/>
  <c r="BS1355" i="19"/>
  <c r="BT1339" i="19"/>
  <c r="BS1339" i="19"/>
  <c r="BT1323" i="19"/>
  <c r="BS1323" i="19"/>
  <c r="BT1307" i="19"/>
  <c r="BS1307" i="19"/>
  <c r="BT1291" i="19"/>
  <c r="BS1291" i="19"/>
  <c r="BT1275" i="19"/>
  <c r="BS1275" i="19"/>
  <c r="BT1259" i="19"/>
  <c r="BS1259" i="19"/>
  <c r="BT1243" i="19"/>
  <c r="BS1243" i="19"/>
  <c r="BT1227" i="19"/>
  <c r="BS1227" i="19"/>
  <c r="BT1211" i="19"/>
  <c r="BS1211" i="19"/>
  <c r="BT1195" i="19"/>
  <c r="BS1195" i="19"/>
  <c r="BT1179" i="19"/>
  <c r="BS1179" i="19"/>
  <c r="BT1163" i="19"/>
  <c r="BS1163" i="19"/>
  <c r="BT1147" i="19"/>
  <c r="BS1147" i="19"/>
  <c r="BT1131" i="19"/>
  <c r="BS1131" i="19"/>
  <c r="BT1115" i="19"/>
  <c r="BS1115" i="19"/>
  <c r="BT1099" i="19"/>
  <c r="BS1099" i="19"/>
  <c r="BT1083" i="19"/>
  <c r="BS1083" i="19"/>
  <c r="BT1067" i="19"/>
  <c r="BS1067" i="19"/>
  <c r="BT1051" i="19"/>
  <c r="BS1051" i="19"/>
  <c r="BT1035" i="19"/>
  <c r="BS1035" i="19"/>
  <c r="BT1019" i="19"/>
  <c r="BS1019" i="19"/>
  <c r="BT1003" i="19"/>
  <c r="BS1003" i="19"/>
  <c r="BT987" i="19"/>
  <c r="BS987" i="19"/>
  <c r="BT971" i="19"/>
  <c r="BS971" i="19"/>
  <c r="BT955" i="19"/>
  <c r="BS955" i="19"/>
  <c r="BT939" i="19"/>
  <c r="BS939" i="19"/>
  <c r="BT923" i="19"/>
  <c r="BS923" i="19"/>
  <c r="BT907" i="19"/>
  <c r="BS907" i="19"/>
  <c r="BT891" i="19"/>
  <c r="BS891" i="19"/>
  <c r="BT875" i="19"/>
  <c r="BS875" i="19"/>
  <c r="BT859" i="19"/>
  <c r="BS859" i="19"/>
  <c r="BT843" i="19"/>
  <c r="BS843" i="19"/>
  <c r="BT827" i="19"/>
  <c r="BS827" i="19"/>
  <c r="BT811" i="19"/>
  <c r="BS811" i="19"/>
  <c r="BT795" i="19"/>
  <c r="BS795" i="19"/>
  <c r="BT779" i="19"/>
  <c r="BS779" i="19"/>
  <c r="BT763" i="19"/>
  <c r="BS763" i="19"/>
  <c r="BT747" i="19"/>
  <c r="BS747" i="19"/>
  <c r="BT731" i="19"/>
  <c r="BS731" i="19"/>
  <c r="BT715" i="19"/>
  <c r="BS715" i="19"/>
  <c r="BT699" i="19"/>
  <c r="BS699" i="19"/>
  <c r="BT683" i="19"/>
  <c r="BS683" i="19"/>
  <c r="BT667" i="19"/>
  <c r="BS667" i="19"/>
  <c r="BT651" i="19"/>
  <c r="BS651" i="19"/>
  <c r="BT635" i="19"/>
  <c r="BS635" i="19"/>
  <c r="BT619" i="19"/>
  <c r="BS619" i="19"/>
  <c r="BT603" i="19"/>
  <c r="BS603" i="19"/>
  <c r="BT587" i="19"/>
  <c r="BS587" i="19"/>
  <c r="BT571" i="19"/>
  <c r="BS571" i="19"/>
  <c r="BT555" i="19"/>
  <c r="BS555" i="19"/>
  <c r="BT539" i="19"/>
  <c r="BS539" i="19"/>
  <c r="BT523" i="19"/>
  <c r="BS523" i="19"/>
  <c r="BT507" i="19"/>
  <c r="BS507" i="19"/>
  <c r="BT491" i="19"/>
  <c r="BS491" i="19"/>
  <c r="BT475" i="19"/>
  <c r="BS475" i="19"/>
  <c r="BT459" i="19"/>
  <c r="BS459" i="19"/>
  <c r="BT443" i="19"/>
  <c r="BS443" i="19"/>
  <c r="BT427" i="19"/>
  <c r="BS427" i="19"/>
  <c r="BT411" i="19"/>
  <c r="BS411" i="19"/>
  <c r="BT395" i="19"/>
  <c r="BS395" i="19"/>
  <c r="BT379" i="19"/>
  <c r="BS379" i="19"/>
  <c r="BT363" i="19"/>
  <c r="BS363" i="19"/>
  <c r="BT347" i="19"/>
  <c r="BS347" i="19"/>
  <c r="BT331" i="19"/>
  <c r="BS331" i="19"/>
  <c r="BT315" i="19"/>
  <c r="BS315" i="19"/>
  <c r="BT299" i="19"/>
  <c r="BS299" i="19"/>
  <c r="BT283" i="19"/>
  <c r="BS283" i="19"/>
  <c r="BT267" i="19"/>
  <c r="BS267" i="19"/>
  <c r="BT251" i="19"/>
  <c r="BS251" i="19"/>
  <c r="BT235" i="19"/>
  <c r="BS235" i="19"/>
  <c r="BT219" i="19"/>
  <c r="BS219" i="19"/>
  <c r="BT203" i="19"/>
  <c r="BS203" i="19"/>
  <c r="BT187" i="19"/>
  <c r="BS187" i="19"/>
  <c r="BT171" i="19"/>
  <c r="BS171" i="19"/>
  <c r="BT155" i="19"/>
  <c r="BS155" i="19"/>
  <c r="BT139" i="19"/>
  <c r="BS139" i="19"/>
  <c r="BT123" i="19"/>
  <c r="BS123" i="19"/>
  <c r="BT107" i="19"/>
  <c r="BS107" i="19"/>
  <c r="BT91" i="19"/>
  <c r="BS91" i="19"/>
  <c r="BT75" i="19"/>
  <c r="BS75" i="19"/>
  <c r="BT59" i="19"/>
  <c r="BS59" i="19"/>
  <c r="BT43" i="19"/>
  <c r="BS43" i="19"/>
  <c r="BT27" i="19"/>
  <c r="BS27" i="19"/>
  <c r="BT11" i="19"/>
  <c r="BS11" i="19"/>
  <c r="BT250" i="19"/>
  <c r="BS250" i="19"/>
  <c r="BT234" i="19"/>
  <c r="BS234" i="19"/>
  <c r="BT218" i="19"/>
  <c r="BS218" i="19"/>
  <c r="BT202" i="19"/>
  <c r="BS202" i="19"/>
  <c r="BT186" i="19"/>
  <c r="BS186" i="19"/>
  <c r="BT170" i="19"/>
  <c r="BS170" i="19"/>
  <c r="BT154" i="19"/>
  <c r="BS154" i="19"/>
  <c r="BT138" i="19"/>
  <c r="BS138" i="19"/>
  <c r="BT122" i="19"/>
  <c r="BS122" i="19"/>
  <c r="BT106" i="19"/>
  <c r="BS106" i="19"/>
  <c r="BT90" i="19"/>
  <c r="BS90" i="19"/>
  <c r="BT74" i="19"/>
  <c r="BS74" i="19"/>
  <c r="BT58" i="19"/>
  <c r="BS58" i="19"/>
  <c r="BT42" i="19"/>
  <c r="BS42" i="19"/>
  <c r="BT26" i="19"/>
  <c r="BS26" i="19"/>
  <c r="BT10" i="19"/>
  <c r="BS10" i="19"/>
  <c r="BT249" i="19"/>
  <c r="BS249" i="19"/>
  <c r="BT233" i="19"/>
  <c r="BS233" i="19"/>
  <c r="BT217" i="19"/>
  <c r="BS217" i="19"/>
  <c r="BT201" i="19"/>
  <c r="BS201" i="19"/>
  <c r="BT185" i="19"/>
  <c r="BS185" i="19"/>
  <c r="BT169" i="19"/>
  <c r="BS169" i="19"/>
  <c r="BT153" i="19"/>
  <c r="BS153" i="19"/>
  <c r="BT137" i="19"/>
  <c r="BS137" i="19"/>
  <c r="BT121" i="19"/>
  <c r="BS121" i="19"/>
  <c r="BT105" i="19"/>
  <c r="BS105" i="19"/>
  <c r="BT89" i="19"/>
  <c r="BS89" i="19"/>
  <c r="BT73" i="19"/>
  <c r="BS73" i="19"/>
  <c r="BT57" i="19"/>
  <c r="BS57" i="19"/>
  <c r="BT41" i="19"/>
  <c r="BS41" i="19"/>
  <c r="BT25" i="19"/>
  <c r="BS25" i="19"/>
  <c r="BT9" i="19"/>
  <c r="BS9" i="19"/>
  <c r="BT248" i="19"/>
  <c r="BS248" i="19"/>
  <c r="BT232" i="19"/>
  <c r="BS232" i="19"/>
  <c r="BT216" i="19"/>
  <c r="BS216" i="19"/>
  <c r="BT200" i="19"/>
  <c r="BS200" i="19"/>
  <c r="BT184" i="19"/>
  <c r="BS184" i="19"/>
  <c r="BT168" i="19"/>
  <c r="BS168" i="19"/>
  <c r="BT152" i="19"/>
  <c r="BS152" i="19"/>
  <c r="BT136" i="19"/>
  <c r="BS136" i="19"/>
  <c r="BT120" i="19"/>
  <c r="BS120" i="19"/>
  <c r="BT104" i="19"/>
  <c r="BS104" i="19"/>
  <c r="BT88" i="19"/>
  <c r="BS88" i="19"/>
  <c r="BT72" i="19"/>
  <c r="BS72" i="19"/>
  <c r="BT56" i="19"/>
  <c r="BS56" i="19"/>
  <c r="BT40" i="19"/>
  <c r="BS40" i="19"/>
  <c r="BT24" i="19"/>
  <c r="BS24" i="19"/>
  <c r="BT8" i="19"/>
  <c r="BS8" i="19"/>
  <c r="BT295" i="19"/>
  <c r="BS295" i="19"/>
  <c r="BT279" i="19"/>
  <c r="BS279" i="19"/>
  <c r="BT263" i="19"/>
  <c r="BS263" i="19"/>
  <c r="BT247" i="19"/>
  <c r="BS247" i="19"/>
  <c r="BT231" i="19"/>
  <c r="BS231" i="19"/>
  <c r="BT215" i="19"/>
  <c r="BS215" i="19"/>
  <c r="BT199" i="19"/>
  <c r="BS199" i="19"/>
  <c r="BT183" i="19"/>
  <c r="BS183" i="19"/>
  <c r="BT167" i="19"/>
  <c r="BS167" i="19"/>
  <c r="BT151" i="19"/>
  <c r="BS151" i="19"/>
  <c r="BT135" i="19"/>
  <c r="BS135" i="19"/>
  <c r="BT119" i="19"/>
  <c r="BS119" i="19"/>
  <c r="BT103" i="19"/>
  <c r="BS103" i="19"/>
  <c r="BT87" i="19"/>
  <c r="BS87" i="19"/>
  <c r="BT71" i="19"/>
  <c r="BS71" i="19"/>
  <c r="BT55" i="19"/>
  <c r="BS55" i="19"/>
  <c r="BT39" i="19"/>
  <c r="BS39" i="19"/>
  <c r="BT23" i="19"/>
  <c r="BS23" i="19"/>
  <c r="BT7" i="19"/>
  <c r="BS7" i="19"/>
  <c r="BT326" i="19"/>
  <c r="BS326" i="19"/>
  <c r="BT310" i="19"/>
  <c r="BS310" i="19"/>
  <c r="BT294" i="19"/>
  <c r="BS294" i="19"/>
  <c r="BT278" i="19"/>
  <c r="BS278" i="19"/>
  <c r="BT262" i="19"/>
  <c r="BS262" i="19"/>
  <c r="BT246" i="19"/>
  <c r="BS246" i="19"/>
  <c r="BT230" i="19"/>
  <c r="BS230" i="19"/>
  <c r="BT214" i="19"/>
  <c r="BS214" i="19"/>
  <c r="BT198" i="19"/>
  <c r="BS198" i="19"/>
  <c r="BT182" i="19"/>
  <c r="BS182" i="19"/>
  <c r="BT166" i="19"/>
  <c r="BS166" i="19"/>
  <c r="BT150" i="19"/>
  <c r="BS150" i="19"/>
  <c r="BT134" i="19"/>
  <c r="BS134" i="19"/>
  <c r="BT118" i="19"/>
  <c r="BS118" i="19"/>
  <c r="BT102" i="19"/>
  <c r="BS102" i="19"/>
  <c r="BT86" i="19"/>
  <c r="BS86" i="19"/>
  <c r="BT70" i="19"/>
  <c r="BS70" i="19"/>
  <c r="BT54" i="19"/>
  <c r="BS54" i="19"/>
  <c r="BT38" i="19"/>
  <c r="BS38" i="19"/>
  <c r="BT22" i="19"/>
  <c r="BS22" i="19"/>
  <c r="BT6" i="19"/>
  <c r="BS6" i="19"/>
  <c r="BT245" i="19"/>
  <c r="BS245" i="19"/>
  <c r="BT229" i="19"/>
  <c r="BS229" i="19"/>
  <c r="BT213" i="19"/>
  <c r="BS213" i="19"/>
  <c r="BT197" i="19"/>
  <c r="BS197" i="19"/>
  <c r="BT181" i="19"/>
  <c r="BS181" i="19"/>
  <c r="BT165" i="19"/>
  <c r="BS165" i="19"/>
  <c r="BT149" i="19"/>
  <c r="BS149" i="19"/>
  <c r="BT133" i="19"/>
  <c r="BS133" i="19"/>
  <c r="BT117" i="19"/>
  <c r="BS117" i="19"/>
  <c r="BT101" i="19"/>
  <c r="BS101" i="19"/>
  <c r="BT85" i="19"/>
  <c r="BS85" i="19"/>
  <c r="BT69" i="19"/>
  <c r="BS69" i="19"/>
  <c r="BT53" i="19"/>
  <c r="BS53" i="19"/>
  <c r="BT37" i="19"/>
  <c r="BS37" i="19"/>
  <c r="BT21" i="19"/>
  <c r="BS21" i="19"/>
  <c r="BT5" i="19"/>
  <c r="BS5" i="19"/>
  <c r="BT324" i="19"/>
  <c r="BS324" i="19"/>
  <c r="BT308" i="19"/>
  <c r="BS308" i="19"/>
  <c r="BT292" i="19"/>
  <c r="BS292" i="19"/>
  <c r="BT276" i="19"/>
  <c r="BS276" i="19"/>
  <c r="BT260" i="19"/>
  <c r="BS260" i="19"/>
  <c r="BT244" i="19"/>
  <c r="BS244" i="19"/>
  <c r="BT228" i="19"/>
  <c r="BS228" i="19"/>
  <c r="BT212" i="19"/>
  <c r="BS212" i="19"/>
  <c r="BT196" i="19"/>
  <c r="BS196" i="19"/>
  <c r="BT180" i="19"/>
  <c r="BS180" i="19"/>
  <c r="BT164" i="19"/>
  <c r="BS164" i="19"/>
  <c r="BT148" i="19"/>
  <c r="BS148" i="19"/>
  <c r="BT132" i="19"/>
  <c r="BS132" i="19"/>
  <c r="BT116" i="19"/>
  <c r="BS116" i="19"/>
  <c r="BT100" i="19"/>
  <c r="BS100" i="19"/>
  <c r="BT84" i="19"/>
  <c r="BS84" i="19"/>
  <c r="BT68" i="19"/>
  <c r="BS68" i="19"/>
  <c r="BT52" i="19"/>
  <c r="BS52" i="19"/>
  <c r="BT36" i="19"/>
  <c r="BS36" i="19"/>
  <c r="BT20" i="19"/>
  <c r="BS20" i="19"/>
  <c r="BT4" i="19"/>
  <c r="BS4" i="19"/>
  <c r="BT1059" i="19"/>
  <c r="BS1059" i="19"/>
  <c r="BT1043" i="19"/>
  <c r="BS1043" i="19"/>
  <c r="BT1027" i="19"/>
  <c r="BS1027" i="19"/>
  <c r="BT1011" i="19"/>
  <c r="BS1011" i="19"/>
  <c r="BT995" i="19"/>
  <c r="BS995" i="19"/>
  <c r="BT979" i="19"/>
  <c r="BS979" i="19"/>
  <c r="BT963" i="19"/>
  <c r="BS963" i="19"/>
  <c r="BT947" i="19"/>
  <c r="BS947" i="19"/>
  <c r="BT931" i="19"/>
  <c r="BS931" i="19"/>
  <c r="BT915" i="19"/>
  <c r="BS915" i="19"/>
  <c r="BT899" i="19"/>
  <c r="BS899" i="19"/>
  <c r="BT883" i="19"/>
  <c r="BS883" i="19"/>
  <c r="BT867" i="19"/>
  <c r="BS867" i="19"/>
  <c r="BT851" i="19"/>
  <c r="BS851" i="19"/>
  <c r="BT835" i="19"/>
  <c r="BS835" i="19"/>
  <c r="BT819" i="19"/>
  <c r="BS819" i="19"/>
  <c r="BT803" i="19"/>
  <c r="BS803" i="19"/>
  <c r="BT787" i="19"/>
  <c r="BS787" i="19"/>
  <c r="BT771" i="19"/>
  <c r="BS771" i="19"/>
  <c r="BT755" i="19"/>
  <c r="BS755" i="19"/>
  <c r="BT739" i="19"/>
  <c r="BS739" i="19"/>
  <c r="BT723" i="19"/>
  <c r="BS723" i="19"/>
  <c r="BT707" i="19"/>
  <c r="BS707" i="19"/>
  <c r="BT691" i="19"/>
  <c r="BS691" i="19"/>
  <c r="BT675" i="19"/>
  <c r="BS675" i="19"/>
  <c r="BT659" i="19"/>
  <c r="BS659" i="19"/>
  <c r="BT643" i="19"/>
  <c r="BS643" i="19"/>
  <c r="BT627" i="19"/>
  <c r="BS627" i="19"/>
  <c r="BT611" i="19"/>
  <c r="BS611" i="19"/>
  <c r="BT595" i="19"/>
  <c r="BS595" i="19"/>
  <c r="BT579" i="19"/>
  <c r="BS579" i="19"/>
  <c r="BT563" i="19"/>
  <c r="BS563" i="19"/>
  <c r="BT547" i="19"/>
  <c r="BS547" i="19"/>
  <c r="BT531" i="19"/>
  <c r="BS531" i="19"/>
  <c r="BT515" i="19"/>
  <c r="BS515" i="19"/>
  <c r="BT499" i="19"/>
  <c r="BS499" i="19"/>
  <c r="BT483" i="19"/>
  <c r="BS483" i="19"/>
  <c r="BT467" i="19"/>
  <c r="BS467" i="19"/>
  <c r="BT451" i="19"/>
  <c r="BS451" i="19"/>
  <c r="BT435" i="19"/>
  <c r="BS435" i="19"/>
  <c r="BT419" i="19"/>
  <c r="BS419" i="19"/>
  <c r="BT403" i="19"/>
  <c r="BS403" i="19"/>
  <c r="BT387" i="19"/>
  <c r="BS387" i="19"/>
  <c r="BT371" i="19"/>
  <c r="BS371" i="19"/>
  <c r="BT355" i="19"/>
  <c r="BS355" i="19"/>
  <c r="BT339" i="19"/>
  <c r="BS339" i="19"/>
  <c r="BT323" i="19"/>
  <c r="BS323" i="19"/>
  <c r="BT307" i="19"/>
  <c r="BS307" i="19"/>
  <c r="BT291" i="19"/>
  <c r="BS291" i="19"/>
  <c r="BT275" i="19"/>
  <c r="BS275" i="19"/>
  <c r="BT259" i="19"/>
  <c r="BS259" i="19"/>
  <c r="BT243" i="19"/>
  <c r="BS243" i="19"/>
  <c r="BT227" i="19"/>
  <c r="BS227" i="19"/>
  <c r="BT211" i="19"/>
  <c r="BS211" i="19"/>
  <c r="BT195" i="19"/>
  <c r="BS195" i="19"/>
  <c r="BT179" i="19"/>
  <c r="BS179" i="19"/>
  <c r="BT163" i="19"/>
  <c r="BS163" i="19"/>
  <c r="BT147" i="19"/>
  <c r="BS147" i="19"/>
  <c r="BT131" i="19"/>
  <c r="BS131" i="19"/>
  <c r="BT115" i="19"/>
  <c r="BS115" i="19"/>
  <c r="BT99" i="19"/>
  <c r="BS99" i="19"/>
  <c r="BT83" i="19"/>
  <c r="BS83" i="19"/>
  <c r="BT67" i="19"/>
  <c r="BS67" i="19"/>
  <c r="BT51" i="19"/>
  <c r="BS51" i="19"/>
  <c r="BT35" i="19"/>
  <c r="BS35" i="19"/>
  <c r="BT19" i="19"/>
  <c r="BS19" i="19"/>
  <c r="BT258" i="19"/>
  <c r="BS258" i="19"/>
  <c r="BT242" i="19"/>
  <c r="BS242" i="19"/>
  <c r="BT226" i="19"/>
  <c r="BS226" i="19"/>
  <c r="BT210" i="19"/>
  <c r="BS210" i="19"/>
  <c r="BT194" i="19"/>
  <c r="BS194" i="19"/>
  <c r="BT178" i="19"/>
  <c r="BS178" i="19"/>
  <c r="BT162" i="19"/>
  <c r="BS162" i="19"/>
  <c r="BT146" i="19"/>
  <c r="BS146" i="19"/>
  <c r="BT130" i="19"/>
  <c r="BS130" i="19"/>
  <c r="BT114" i="19"/>
  <c r="BS114" i="19"/>
  <c r="BT98" i="19"/>
  <c r="BS98" i="19"/>
  <c r="BT82" i="19"/>
  <c r="BS82" i="19"/>
  <c r="BT66" i="19"/>
  <c r="BS66" i="19"/>
  <c r="BT50" i="19"/>
  <c r="BS50" i="19"/>
  <c r="BT34" i="19"/>
  <c r="BS34" i="19"/>
  <c r="BT18" i="19"/>
  <c r="BS18" i="19"/>
  <c r="BT913" i="19"/>
  <c r="BS913" i="19"/>
  <c r="BT897" i="19"/>
  <c r="BS897" i="19"/>
  <c r="BT881" i="19"/>
  <c r="BS881" i="19"/>
  <c r="BT865" i="19"/>
  <c r="BS865" i="19"/>
  <c r="BT849" i="19"/>
  <c r="BS849" i="19"/>
  <c r="BT833" i="19"/>
  <c r="BS833" i="19"/>
  <c r="BT817" i="19"/>
  <c r="BS817" i="19"/>
  <c r="BT801" i="19"/>
  <c r="BS801" i="19"/>
  <c r="BT785" i="19"/>
  <c r="BS785" i="19"/>
  <c r="BT769" i="19"/>
  <c r="BS769" i="19"/>
  <c r="BT753" i="19"/>
  <c r="BS753" i="19"/>
  <c r="BT737" i="19"/>
  <c r="BS737" i="19"/>
  <c r="BT721" i="19"/>
  <c r="BS721" i="19"/>
  <c r="BT705" i="19"/>
  <c r="BS705" i="19"/>
  <c r="BT689" i="19"/>
  <c r="BS689" i="19"/>
  <c r="BT673" i="19"/>
  <c r="BS673" i="19"/>
  <c r="BT657" i="19"/>
  <c r="BS657" i="19"/>
  <c r="BT641" i="19"/>
  <c r="BS641" i="19"/>
  <c r="BT625" i="19"/>
  <c r="BS625" i="19"/>
  <c r="BT609" i="19"/>
  <c r="BS609" i="19"/>
  <c r="BT593" i="19"/>
  <c r="BS593" i="19"/>
  <c r="BT577" i="19"/>
  <c r="BS577" i="19"/>
  <c r="BT561" i="19"/>
  <c r="BS561" i="19"/>
  <c r="BT545" i="19"/>
  <c r="BS545" i="19"/>
  <c r="BT529" i="19"/>
  <c r="BS529" i="19"/>
  <c r="BT513" i="19"/>
  <c r="BS513" i="19"/>
  <c r="BT497" i="19"/>
  <c r="BS497" i="19"/>
  <c r="BT481" i="19"/>
  <c r="BS481" i="19"/>
  <c r="BT465" i="19"/>
  <c r="BS465" i="19"/>
  <c r="BT449" i="19"/>
  <c r="BS449" i="19"/>
  <c r="BT433" i="19"/>
  <c r="BS433" i="19"/>
  <c r="BT417" i="19"/>
  <c r="BS417" i="19"/>
  <c r="BT401" i="19"/>
  <c r="BS401" i="19"/>
  <c r="BT385" i="19"/>
  <c r="BS385" i="19"/>
  <c r="BT369" i="19"/>
  <c r="BS369" i="19"/>
  <c r="BT353" i="19"/>
  <c r="BS353" i="19"/>
  <c r="BT337" i="19"/>
  <c r="BS337" i="19"/>
  <c r="BT321" i="19"/>
  <c r="BS321" i="19"/>
  <c r="BT305" i="19"/>
  <c r="BS305" i="19"/>
  <c r="BT289" i="19"/>
  <c r="BS289" i="19"/>
  <c r="BT273" i="19"/>
  <c r="BS273" i="19"/>
  <c r="BT257" i="19"/>
  <c r="BS257" i="19"/>
  <c r="BT241" i="19"/>
  <c r="BS241" i="19"/>
  <c r="BT225" i="19"/>
  <c r="BS225" i="19"/>
  <c r="BT209" i="19"/>
  <c r="BS209" i="19"/>
  <c r="BT193" i="19"/>
  <c r="BS193" i="19"/>
  <c r="BT177" i="19"/>
  <c r="BS177" i="19"/>
  <c r="BT161" i="19"/>
  <c r="BS161" i="19"/>
  <c r="BT145" i="19"/>
  <c r="BS145" i="19"/>
  <c r="BT129" i="19"/>
  <c r="BS129" i="19"/>
  <c r="BT113" i="19"/>
  <c r="BS113" i="19"/>
  <c r="BT97" i="19"/>
  <c r="BS97" i="19"/>
  <c r="BT81" i="19"/>
  <c r="BS81" i="19"/>
  <c r="BT65" i="19"/>
  <c r="BS65" i="19"/>
  <c r="BT49" i="19"/>
  <c r="BS49" i="19"/>
  <c r="BT33" i="19"/>
  <c r="BS33" i="19"/>
  <c r="BT17" i="19"/>
  <c r="BS17" i="19"/>
  <c r="BT256" i="19"/>
  <c r="BS256" i="19"/>
  <c r="BT240" i="19"/>
  <c r="BS240" i="19"/>
  <c r="BT224" i="19"/>
  <c r="BS224" i="19"/>
  <c r="BT208" i="19"/>
  <c r="BS208" i="19"/>
  <c r="BT192" i="19"/>
  <c r="BS192" i="19"/>
  <c r="BT176" i="19"/>
  <c r="BS176" i="19"/>
  <c r="BT160" i="19"/>
  <c r="BS160" i="19"/>
  <c r="BT144" i="19"/>
  <c r="BS144" i="19"/>
  <c r="BT128" i="19"/>
  <c r="BS128" i="19"/>
  <c r="BT112" i="19"/>
  <c r="BS112" i="19"/>
  <c r="BT96" i="19"/>
  <c r="BS96" i="19"/>
  <c r="BT80" i="19"/>
  <c r="BS80" i="19"/>
  <c r="BT64" i="19"/>
  <c r="BS64" i="19"/>
  <c r="BT48" i="19"/>
  <c r="BS48" i="19"/>
  <c r="BT32" i="19"/>
  <c r="BS32" i="19"/>
  <c r="BT16" i="19"/>
  <c r="BS16" i="19"/>
  <c r="BT255" i="19"/>
  <c r="BS255" i="19"/>
  <c r="BT239" i="19"/>
  <c r="BS239" i="19"/>
  <c r="BT223" i="19"/>
  <c r="BS223" i="19"/>
  <c r="BT207" i="19"/>
  <c r="BS207" i="19"/>
  <c r="BT191" i="19"/>
  <c r="BS191" i="19"/>
  <c r="BT175" i="19"/>
  <c r="BS175" i="19"/>
  <c r="BT159" i="19"/>
  <c r="BS159" i="19"/>
  <c r="BT143" i="19"/>
  <c r="BS143" i="19"/>
  <c r="BT127" i="19"/>
  <c r="BS127" i="19"/>
  <c r="BT111" i="19"/>
  <c r="BS111" i="19"/>
  <c r="BT95" i="19"/>
  <c r="BS95" i="19"/>
  <c r="BT79" i="19"/>
  <c r="BS79" i="19"/>
  <c r="BT63" i="19"/>
  <c r="BS63" i="19"/>
  <c r="BT47" i="19"/>
  <c r="BS47" i="19"/>
  <c r="BT31" i="19"/>
  <c r="BS31" i="19"/>
  <c r="BT15" i="19"/>
  <c r="BS15" i="19"/>
  <c r="BT462" i="19"/>
  <c r="BS462" i="19"/>
  <c r="BT446" i="19"/>
  <c r="BS446" i="19"/>
  <c r="BT430" i="19"/>
  <c r="BS430" i="19"/>
  <c r="BT414" i="19"/>
  <c r="BS414" i="19"/>
  <c r="BT398" i="19"/>
  <c r="BS398" i="19"/>
  <c r="BT382" i="19"/>
  <c r="BS382" i="19"/>
  <c r="BT366" i="19"/>
  <c r="BS366" i="19"/>
  <c r="BT350" i="19"/>
  <c r="BS350" i="19"/>
  <c r="BT334" i="19"/>
  <c r="BS334" i="19"/>
  <c r="BT318" i="19"/>
  <c r="BS318" i="19"/>
  <c r="BT302" i="19"/>
  <c r="BS302" i="19"/>
  <c r="BT286" i="19"/>
  <c r="BS286" i="19"/>
  <c r="BT270" i="19"/>
  <c r="BS270" i="19"/>
  <c r="BT254" i="19"/>
  <c r="BS254" i="19"/>
  <c r="BT238" i="19"/>
  <c r="BS238" i="19"/>
  <c r="BT222" i="19"/>
  <c r="BS222" i="19"/>
  <c r="BT206" i="19"/>
  <c r="BS206" i="19"/>
  <c r="BT190" i="19"/>
  <c r="BS190" i="19"/>
  <c r="BT174" i="19"/>
  <c r="BS174" i="19"/>
  <c r="BT158" i="19"/>
  <c r="BS158" i="19"/>
  <c r="BT142" i="19"/>
  <c r="BS142" i="19"/>
  <c r="BT126" i="19"/>
  <c r="BS126" i="19"/>
  <c r="BT110" i="19"/>
  <c r="BS110" i="19"/>
  <c r="BT94" i="19"/>
  <c r="BS94" i="19"/>
  <c r="BT78" i="19"/>
  <c r="BS78" i="19"/>
  <c r="BT62" i="19"/>
  <c r="BS62" i="19"/>
  <c r="BT46" i="19"/>
  <c r="BS46" i="19"/>
  <c r="BT30" i="19"/>
  <c r="BS30" i="19"/>
  <c r="BT14" i="19"/>
  <c r="BS14" i="19"/>
  <c r="BT589" i="19"/>
  <c r="BS589" i="19"/>
  <c r="BT573" i="19"/>
  <c r="BS573" i="19"/>
  <c r="BT557" i="19"/>
  <c r="BS557" i="19"/>
  <c r="BT541" i="19"/>
  <c r="BS541" i="19"/>
  <c r="BT525" i="19"/>
  <c r="BS525" i="19"/>
  <c r="BT509" i="19"/>
  <c r="BS509" i="19"/>
  <c r="BT493" i="19"/>
  <c r="BS493" i="19"/>
  <c r="BT477" i="19"/>
  <c r="BS477" i="19"/>
  <c r="BT461" i="19"/>
  <c r="BS461" i="19"/>
  <c r="BT445" i="19"/>
  <c r="BS445" i="19"/>
  <c r="BT429" i="19"/>
  <c r="BS429" i="19"/>
  <c r="BT413" i="19"/>
  <c r="BS413" i="19"/>
  <c r="BT397" i="19"/>
  <c r="BS397" i="19"/>
  <c r="BT381" i="19"/>
  <c r="BS381" i="19"/>
  <c r="BT365" i="19"/>
  <c r="BS365" i="19"/>
  <c r="BT349" i="19"/>
  <c r="BS349" i="19"/>
  <c r="BT333" i="19"/>
  <c r="BS333" i="19"/>
  <c r="BT317" i="19"/>
  <c r="BS317" i="19"/>
  <c r="BT301" i="19"/>
  <c r="BS301" i="19"/>
  <c r="BT285" i="19"/>
  <c r="BS285" i="19"/>
  <c r="BT269" i="19"/>
  <c r="BS269" i="19"/>
  <c r="BT253" i="19"/>
  <c r="BS253" i="19"/>
  <c r="BT237" i="19"/>
  <c r="BS237" i="19"/>
  <c r="BT221" i="19"/>
  <c r="BS221" i="19"/>
  <c r="BT205" i="19"/>
  <c r="BS205" i="19"/>
  <c r="BT189" i="19"/>
  <c r="BS189" i="19"/>
  <c r="BT173" i="19"/>
  <c r="BS173" i="19"/>
  <c r="BT157" i="19"/>
  <c r="BS157" i="19"/>
  <c r="BT141" i="19"/>
  <c r="BS141" i="19"/>
  <c r="BT125" i="19"/>
  <c r="BS125" i="19"/>
  <c r="BT109" i="19"/>
  <c r="BS109" i="19"/>
  <c r="BT93" i="19"/>
  <c r="BS93" i="19"/>
  <c r="BT77" i="19"/>
  <c r="BS77" i="19"/>
  <c r="BT61" i="19"/>
  <c r="BS61" i="19"/>
  <c r="BT45" i="19"/>
  <c r="BS45" i="19"/>
  <c r="BT29" i="19"/>
  <c r="BS29" i="19"/>
  <c r="BT13" i="19"/>
  <c r="BS13" i="19"/>
  <c r="BT3" i="19"/>
  <c r="BS3" i="19"/>
  <c r="V1420" i="17"/>
  <c r="V1404" i="17"/>
  <c r="V1388" i="17"/>
  <c r="V1372" i="17"/>
  <c r="V1356" i="17"/>
  <c r="V1340" i="17"/>
  <c r="V1324" i="17"/>
  <c r="V1308" i="17"/>
  <c r="V1292" i="17"/>
  <c r="V1276" i="17"/>
  <c r="V1260" i="17"/>
  <c r="V1244" i="17"/>
  <c r="V1228" i="17"/>
  <c r="V1212" i="17"/>
  <c r="V1196" i="17"/>
  <c r="V1180" i="17"/>
  <c r="V1164" i="17"/>
  <c r="V1148" i="17"/>
  <c r="V1132" i="17"/>
  <c r="V1116" i="17"/>
  <c r="V1100" i="17"/>
  <c r="V1084" i="17"/>
  <c r="V1068" i="17"/>
  <c r="V1052" i="17"/>
  <c r="V1036" i="17"/>
  <c r="V1020" i="17"/>
  <c r="V1004" i="17"/>
  <c r="V988" i="17"/>
  <c r="V972" i="17"/>
  <c r="V956" i="17"/>
  <c r="V940" i="17"/>
  <c r="V924" i="17"/>
  <c r="V908" i="17"/>
  <c r="V892" i="17"/>
  <c r="V876" i="17"/>
  <c r="V860" i="17"/>
  <c r="V844" i="17"/>
  <c r="V828" i="17"/>
  <c r="V812" i="17"/>
  <c r="V796" i="17"/>
  <c r="V780" i="17"/>
  <c r="V764" i="17"/>
  <c r="V748" i="17"/>
  <c r="V732" i="17"/>
  <c r="V716" i="17"/>
  <c r="V700" i="17"/>
  <c r="V684" i="17"/>
  <c r="V668" i="17"/>
  <c r="V652" i="17"/>
  <c r="V636" i="17"/>
  <c r="V620" i="17"/>
  <c r="V604" i="17"/>
  <c r="V588" i="17"/>
  <c r="V572" i="17"/>
  <c r="V556" i="17"/>
  <c r="V540" i="17"/>
  <c r="V524" i="17"/>
  <c r="V508" i="17"/>
  <c r="V492" i="17"/>
  <c r="V476" i="17"/>
  <c r="V460" i="17"/>
  <c r="V443" i="17"/>
  <c r="U437" i="17"/>
  <c r="T437" i="17"/>
  <c r="V437" i="17" s="1"/>
  <c r="U421" i="17"/>
  <c r="T421" i="17"/>
  <c r="V421" i="17" s="1"/>
  <c r="U405" i="17"/>
  <c r="T405" i="17"/>
  <c r="V405" i="17" s="1"/>
  <c r="U389" i="17"/>
  <c r="T389" i="17"/>
  <c r="V389" i="17" s="1"/>
  <c r="U373" i="17"/>
  <c r="T373" i="17"/>
  <c r="V373" i="17" s="1"/>
  <c r="V1419" i="17"/>
  <c r="V1403" i="17"/>
  <c r="V1387" i="17"/>
  <c r="V1371" i="17"/>
  <c r="V1355" i="17"/>
  <c r="V1339" i="17"/>
  <c r="V1323" i="17"/>
  <c r="V1307" i="17"/>
  <c r="V1291" i="17"/>
  <c r="V1275" i="17"/>
  <c r="V1259" i="17"/>
  <c r="V1243" i="17"/>
  <c r="V1227" i="17"/>
  <c r="V1211" i="17"/>
  <c r="V1195" i="17"/>
  <c r="V1179" i="17"/>
  <c r="V1163" i="17"/>
  <c r="V1147" i="17"/>
  <c r="V1131" i="17"/>
  <c r="V1115" i="17"/>
  <c r="V1099" i="17"/>
  <c r="V1083" i="17"/>
  <c r="V1067" i="17"/>
  <c r="V1051" i="17"/>
  <c r="V1035" i="17"/>
  <c r="V1019" i="17"/>
  <c r="V1003" i="17"/>
  <c r="V987" i="17"/>
  <c r="V971" i="17"/>
  <c r="V955" i="17"/>
  <c r="V939" i="17"/>
  <c r="V923" i="17"/>
  <c r="V907" i="17"/>
  <c r="V891" i="17"/>
  <c r="V875" i="17"/>
  <c r="V859" i="17"/>
  <c r="V843" i="17"/>
  <c r="V827" i="17"/>
  <c r="V391" i="17"/>
  <c r="V1418" i="17"/>
  <c r="V1402" i="17"/>
  <c r="V1386" i="17"/>
  <c r="V1370" i="17"/>
  <c r="V1354" i="17"/>
  <c r="V1338" i="17"/>
  <c r="V1322" i="17"/>
  <c r="V1306" i="17"/>
  <c r="V1290" i="17"/>
  <c r="V1274" i="17"/>
  <c r="V1258" i="17"/>
  <c r="V1242" i="17"/>
  <c r="V1226" i="17"/>
  <c r="V372" i="17"/>
  <c r="V356" i="17"/>
  <c r="V340" i="17"/>
  <c r="V324" i="17"/>
  <c r="V308" i="17"/>
  <c r="V292" i="17"/>
  <c r="V276" i="17"/>
  <c r="V260" i="17"/>
  <c r="V244" i="17"/>
  <c r="V228" i="17"/>
  <c r="V212" i="17"/>
  <c r="V196" i="17"/>
  <c r="V180" i="17"/>
  <c r="V164" i="17"/>
  <c r="V148" i="17"/>
  <c r="V132" i="17"/>
  <c r="V116" i="17"/>
  <c r="V100" i="17"/>
  <c r="V84" i="17"/>
  <c r="V68" i="17"/>
  <c r="V52" i="17"/>
  <c r="V36" i="17"/>
  <c r="V20" i="17"/>
  <c r="V1417" i="17"/>
  <c r="V1401" i="17"/>
  <c r="V1385" i="17"/>
  <c r="V1369" i="17"/>
  <c r="V1353" i="17"/>
  <c r="V1337" i="17"/>
  <c r="V1321" i="17"/>
  <c r="V1305" i="17"/>
  <c r="V1289" i="17"/>
  <c r="V1273" i="17"/>
  <c r="V1257" i="17"/>
  <c r="V1241" i="17"/>
  <c r="V1225" i="17"/>
  <c r="V1209" i="17"/>
  <c r="V1193" i="17"/>
  <c r="V1177" i="17"/>
  <c r="V1161" i="17"/>
  <c r="V1145" i="17"/>
  <c r="V1129" i="17"/>
  <c r="V1017" i="17"/>
  <c r="V1001" i="17"/>
  <c r="V489" i="17"/>
  <c r="V473" i="17"/>
  <c r="V388" i="17"/>
  <c r="V1416" i="17"/>
  <c r="V1400" i="17"/>
  <c r="V1384" i="17"/>
  <c r="V904" i="17"/>
  <c r="V404" i="17"/>
  <c r="V370" i="17"/>
  <c r="V354" i="17"/>
  <c r="V338" i="17"/>
  <c r="V322" i="17"/>
  <c r="V306" i="17"/>
  <c r="V290" i="17"/>
  <c r="V274" i="17"/>
  <c r="V258" i="17"/>
  <c r="V242" i="17"/>
  <c r="V226" i="17"/>
  <c r="V210" i="17"/>
  <c r="V194" i="17"/>
  <c r="V178" i="17"/>
  <c r="V162" i="17"/>
  <c r="V146" i="17"/>
  <c r="V130" i="17"/>
  <c r="V114" i="17"/>
  <c r="V98" i="17"/>
  <c r="V82" i="17"/>
  <c r="V66" i="17"/>
  <c r="V50" i="17"/>
  <c r="V34" i="17"/>
  <c r="V18" i="17"/>
  <c r="V1415" i="17"/>
  <c r="V1399" i="17"/>
  <c r="V1383" i="17"/>
  <c r="V1367" i="17"/>
  <c r="V1351" i="17"/>
  <c r="V1335" i="17"/>
  <c r="V1319" i="17"/>
  <c r="V1303" i="17"/>
  <c r="V1287" i="17"/>
  <c r="V1271" i="17"/>
  <c r="V1255" i="17"/>
  <c r="V1239" i="17"/>
  <c r="V1223" i="17"/>
  <c r="V1207" i="17"/>
  <c r="V1191" i="17"/>
  <c r="V1175" i="17"/>
  <c r="V1159" i="17"/>
  <c r="V1143" i="17"/>
  <c r="V1111" i="17"/>
  <c r="V999" i="17"/>
  <c r="V420" i="17"/>
  <c r="V386" i="17"/>
  <c r="V369" i="17"/>
  <c r="V353" i="17"/>
  <c r="V337" i="17"/>
  <c r="V321" i="17"/>
  <c r="V305" i="17"/>
  <c r="V289" i="17"/>
  <c r="V257" i="17"/>
  <c r="V241" i="17"/>
  <c r="V225" i="17"/>
  <c r="V209" i="17"/>
  <c r="V193" i="17"/>
  <c r="V177" i="17"/>
  <c r="V161" i="17"/>
  <c r="V145" i="17"/>
  <c r="V129" i="17"/>
  <c r="V113" i="17"/>
  <c r="V97" i="17"/>
  <c r="V81" i="17"/>
  <c r="V65" i="17"/>
  <c r="V49" i="17"/>
  <c r="V33" i="17"/>
  <c r="V17" i="17"/>
  <c r="V1430" i="17"/>
  <c r="V1414" i="17"/>
  <c r="V1398" i="17"/>
  <c r="V1382" i="17"/>
  <c r="V1366" i="17"/>
  <c r="V1350" i="17"/>
  <c r="V1334" i="17"/>
  <c r="V436" i="17"/>
  <c r="V402" i="17"/>
  <c r="V385" i="17"/>
  <c r="T1429" i="17"/>
  <c r="V1429" i="17" s="1"/>
  <c r="T1413" i="17"/>
  <c r="V1413" i="17" s="1"/>
  <c r="T1397" i="17"/>
  <c r="V1397" i="17" s="1"/>
  <c r="T1381" i="17"/>
  <c r="V1381" i="17" s="1"/>
  <c r="T1365" i="17"/>
  <c r="V1365" i="17" s="1"/>
  <c r="T1349" i="17"/>
  <c r="V1349" i="17" s="1"/>
  <c r="T1333" i="17"/>
  <c r="V1333" i="17" s="1"/>
  <c r="T1317" i="17"/>
  <c r="V1317" i="17" s="1"/>
  <c r="T1301" i="17"/>
  <c r="V1301" i="17" s="1"/>
  <c r="T1285" i="17"/>
  <c r="V1285" i="17" s="1"/>
  <c r="T1269" i="17"/>
  <c r="V1269" i="17" s="1"/>
  <c r="T1253" i="17"/>
  <c r="V1253" i="17" s="1"/>
  <c r="T1237" i="17"/>
  <c r="V1237" i="17" s="1"/>
  <c r="T1221" i="17"/>
  <c r="V1221" i="17" s="1"/>
  <c r="T1205" i="17"/>
  <c r="V1205" i="17" s="1"/>
  <c r="T1189" i="17"/>
  <c r="V1189" i="17" s="1"/>
  <c r="T1173" i="17"/>
  <c r="V1173" i="17" s="1"/>
  <c r="T1157" i="17"/>
  <c r="V1157" i="17" s="1"/>
  <c r="T1141" i="17"/>
  <c r="V1141" i="17" s="1"/>
  <c r="T1125" i="17"/>
  <c r="V1125" i="17" s="1"/>
  <c r="T1109" i="17"/>
  <c r="V1109" i="17" s="1"/>
  <c r="T1093" i="17"/>
  <c r="V1093" i="17" s="1"/>
  <c r="T1077" i="17"/>
  <c r="V1077" i="17" s="1"/>
  <c r="T1061" i="17"/>
  <c r="V1061" i="17" s="1"/>
  <c r="T1045" i="17"/>
  <c r="V1045" i="17" s="1"/>
  <c r="T1029" i="17"/>
  <c r="V1029" i="17" s="1"/>
  <c r="T1013" i="17"/>
  <c r="V1013" i="17" s="1"/>
  <c r="T997" i="17"/>
  <c r="V997" i="17" s="1"/>
  <c r="T981" i="17"/>
  <c r="V981" i="17" s="1"/>
  <c r="T965" i="17"/>
  <c r="V965" i="17" s="1"/>
  <c r="T949" i="17"/>
  <c r="V949" i="17" s="1"/>
  <c r="T933" i="17"/>
  <c r="V933" i="17" s="1"/>
  <c r="T917" i="17"/>
  <c r="V917" i="17" s="1"/>
  <c r="T901" i="17"/>
  <c r="V901" i="17" s="1"/>
  <c r="T885" i="17"/>
  <c r="V885" i="17" s="1"/>
  <c r="T869" i="17"/>
  <c r="V869" i="17" s="1"/>
  <c r="T853" i="17"/>
  <c r="V853" i="17" s="1"/>
  <c r="T837" i="17"/>
  <c r="V837" i="17" s="1"/>
  <c r="T821" i="17"/>
  <c r="V821" i="17" s="1"/>
  <c r="T805" i="17"/>
  <c r="V805" i="17" s="1"/>
  <c r="T789" i="17"/>
  <c r="V789" i="17" s="1"/>
  <c r="T773" i="17"/>
  <c r="V773" i="17" s="1"/>
  <c r="T757" i="17"/>
  <c r="V757" i="17" s="1"/>
  <c r="T741" i="17"/>
  <c r="V741" i="17" s="1"/>
  <c r="T725" i="17"/>
  <c r="V725" i="17" s="1"/>
  <c r="T709" i="17"/>
  <c r="V709" i="17" s="1"/>
  <c r="T693" i="17"/>
  <c r="V693" i="17" s="1"/>
  <c r="T677" i="17"/>
  <c r="V677" i="17" s="1"/>
  <c r="T661" i="17"/>
  <c r="V661" i="17" s="1"/>
  <c r="T645" i="17"/>
  <c r="V645" i="17" s="1"/>
  <c r="T629" i="17"/>
  <c r="V629" i="17" s="1"/>
  <c r="T613" i="17"/>
  <c r="V613" i="17" s="1"/>
  <c r="T597" i="17"/>
  <c r="V597" i="17" s="1"/>
  <c r="T581" i="17"/>
  <c r="V581" i="17" s="1"/>
  <c r="T565" i="17"/>
  <c r="V565" i="17" s="1"/>
  <c r="T549" i="17"/>
  <c r="V549" i="17" s="1"/>
  <c r="T533" i="17"/>
  <c r="V533" i="17" s="1"/>
  <c r="T517" i="17"/>
  <c r="V517" i="17" s="1"/>
  <c r="T501" i="17"/>
  <c r="V501" i="17" s="1"/>
  <c r="T485" i="17"/>
  <c r="V485" i="17" s="1"/>
  <c r="T469" i="17"/>
  <c r="V469" i="17" s="1"/>
  <c r="T453" i="17"/>
  <c r="V453" i="17" s="1"/>
  <c r="V418" i="17"/>
  <c r="V401" i="17"/>
  <c r="V1428" i="17"/>
  <c r="V1092" i="17"/>
  <c r="V804" i="17"/>
  <c r="V788" i="17"/>
  <c r="V434" i="17"/>
  <c r="V417" i="17"/>
  <c r="V1427" i="17"/>
  <c r="V1411" i="17"/>
  <c r="V1395" i="17"/>
  <c r="V1379" i="17"/>
  <c r="V1363" i="17"/>
  <c r="V1347" i="17"/>
  <c r="V1331" i="17"/>
  <c r="V1315" i="17"/>
  <c r="V1299" i="17"/>
  <c r="V1283" i="17"/>
  <c r="V1267" i="17"/>
  <c r="V1251" i="17"/>
  <c r="V1235" i="17"/>
  <c r="V1219" i="17"/>
  <c r="V1203" i="17"/>
  <c r="V1187" i="17"/>
  <c r="V1171" i="17"/>
  <c r="V1155" i="17"/>
  <c r="V1139" i="17"/>
  <c r="V1123" i="17"/>
  <c r="V1107" i="17"/>
  <c r="V1091" i="17"/>
  <c r="V1075" i="17"/>
  <c r="V1059" i="17"/>
  <c r="V1043" i="17"/>
  <c r="V1027" i="17"/>
  <c r="V1011" i="17"/>
  <c r="V995" i="17"/>
  <c r="V979" i="17"/>
  <c r="V963" i="17"/>
  <c r="V947" i="17"/>
  <c r="V931" i="17"/>
  <c r="V915" i="17"/>
  <c r="V899" i="17"/>
  <c r="V883" i="17"/>
  <c r="V867" i="17"/>
  <c r="V851" i="17"/>
  <c r="V835" i="17"/>
  <c r="V819" i="17"/>
  <c r="V803" i="17"/>
  <c r="V787" i="17"/>
  <c r="V771" i="17"/>
  <c r="V755" i="17"/>
  <c r="V739" i="17"/>
  <c r="V723" i="17"/>
  <c r="V707" i="17"/>
  <c r="V691" i="17"/>
  <c r="V675" i="17"/>
  <c r="V659" i="17"/>
  <c r="V643" i="17"/>
  <c r="V627" i="17"/>
  <c r="V611" i="17"/>
  <c r="V595" i="17"/>
  <c r="V579" i="17"/>
  <c r="V563" i="17"/>
  <c r="V547" i="17"/>
  <c r="V531" i="17"/>
  <c r="V515" i="17"/>
  <c r="V499" i="17"/>
  <c r="V483" i="17"/>
  <c r="V467" i="17"/>
  <c r="V451" i="17"/>
  <c r="V433" i="17"/>
  <c r="V173" i="17"/>
  <c r="V157" i="17"/>
  <c r="T1426" i="17"/>
  <c r="V1426" i="17" s="1"/>
  <c r="T1410" i="17"/>
  <c r="V1410" i="17" s="1"/>
  <c r="T1394" i="17"/>
  <c r="V1394" i="17" s="1"/>
  <c r="T1378" i="17"/>
  <c r="V1378" i="17" s="1"/>
  <c r="T1362" i="17"/>
  <c r="V1362" i="17" s="1"/>
  <c r="T1346" i="17"/>
  <c r="V1346" i="17" s="1"/>
  <c r="T1330" i="17"/>
  <c r="V1330" i="17" s="1"/>
  <c r="T1314" i="17"/>
  <c r="V1314" i="17" s="1"/>
  <c r="V1298" i="17"/>
  <c r="V1282" i="17"/>
  <c r="V1266" i="17"/>
  <c r="V1250" i="17"/>
  <c r="V1234" i="17"/>
  <c r="V1218" i="17"/>
  <c r="V1202" i="17"/>
  <c r="V1186" i="17"/>
  <c r="V1170" i="17"/>
  <c r="V1154" i="17"/>
  <c r="V1138" i="17"/>
  <c r="V1122" i="17"/>
  <c r="V1106" i="17"/>
  <c r="V1090" i="17"/>
  <c r="V1074" i="17"/>
  <c r="V1058" i="17"/>
  <c r="V1042" i="17"/>
  <c r="V1026" i="17"/>
  <c r="V1010" i="17"/>
  <c r="V994" i="17"/>
  <c r="V978" i="17"/>
  <c r="V962" i="17"/>
  <c r="V946" i="17"/>
  <c r="V930" i="17"/>
  <c r="V914" i="17"/>
  <c r="V898" i="17"/>
  <c r="V882" i="17"/>
  <c r="V866" i="17"/>
  <c r="V850" i="17"/>
  <c r="V834" i="17"/>
  <c r="V818" i="17"/>
  <c r="V802" i="17"/>
  <c r="V786" i="17"/>
  <c r="V770" i="17"/>
  <c r="V754" i="17"/>
  <c r="V738" i="17"/>
  <c r="V722" i="17"/>
  <c r="V706" i="17"/>
  <c r="V690" i="17"/>
  <c r="V674" i="17"/>
  <c r="V658" i="17"/>
  <c r="V642" i="17"/>
  <c r="V626" i="17"/>
  <c r="V610" i="17"/>
  <c r="V594" i="17"/>
  <c r="V578" i="17"/>
  <c r="V562" i="17"/>
  <c r="V546" i="17"/>
  <c r="V530" i="17"/>
  <c r="V514" i="17"/>
  <c r="V498" i="17"/>
  <c r="V482" i="17"/>
  <c r="V466" i="17"/>
  <c r="V450" i="17"/>
  <c r="V76" i="17"/>
  <c r="V1425" i="17"/>
  <c r="V1409" i="17"/>
  <c r="V1393" i="17"/>
  <c r="V1377" i="17"/>
  <c r="V1361" i="17"/>
  <c r="V1345" i="17"/>
  <c r="V1329" i="17"/>
  <c r="V1313" i="17"/>
  <c r="V1297" i="17"/>
  <c r="V1281" i="17"/>
  <c r="V1265" i="17"/>
  <c r="V1249" i="17"/>
  <c r="V1233" i="17"/>
  <c r="V1217" i="17"/>
  <c r="V363" i="17"/>
  <c r="V347" i="17"/>
  <c r="V331" i="17"/>
  <c r="V315" i="17"/>
  <c r="V299" i="17"/>
  <c r="V283" i="17"/>
  <c r="V267" i="17"/>
  <c r="V251" i="17"/>
  <c r="V235" i="17"/>
  <c r="V219" i="17"/>
  <c r="V203" i="17"/>
  <c r="V187" i="17"/>
  <c r="V171" i="17"/>
  <c r="V155" i="17"/>
  <c r="V139" i="17"/>
  <c r="V123" i="17"/>
  <c r="V107" i="17"/>
  <c r="V91" i="17"/>
  <c r="V75" i="17"/>
  <c r="V59" i="17"/>
  <c r="V43" i="17"/>
  <c r="V27" i="17"/>
  <c r="V11" i="17"/>
  <c r="V1424" i="17"/>
  <c r="V1408" i="17"/>
  <c r="V1392" i="17"/>
  <c r="V1360" i="17"/>
  <c r="V1344" i="17"/>
  <c r="V1328" i="17"/>
  <c r="V1312" i="17"/>
  <c r="V1296" i="17"/>
  <c r="V1280" i="17"/>
  <c r="V1264" i="17"/>
  <c r="V1248" i="17"/>
  <c r="V1232" i="17"/>
  <c r="V1216" i="17"/>
  <c r="V1200" i="17"/>
  <c r="V1184" i="17"/>
  <c r="V688" i="17"/>
  <c r="V608" i="17"/>
  <c r="V379" i="17"/>
  <c r="V1423" i="17"/>
  <c r="V1407" i="17"/>
  <c r="V1391" i="17"/>
  <c r="V1375" i="17"/>
  <c r="V1359" i="17"/>
  <c r="V1343" i="17"/>
  <c r="V1327" i="17"/>
  <c r="V1311" i="17"/>
  <c r="V1295" i="17"/>
  <c r="V1279" i="17"/>
  <c r="V1263" i="17"/>
  <c r="V1247" i="17"/>
  <c r="V1231" i="17"/>
  <c r="V1215" i="17"/>
  <c r="V1199" i="17"/>
  <c r="V1183" i="17"/>
  <c r="V1167" i="17"/>
  <c r="V1151" i="17"/>
  <c r="V1135" i="17"/>
  <c r="V1119" i="17"/>
  <c r="V395" i="17"/>
  <c r="V1422" i="17"/>
  <c r="V1406" i="17"/>
  <c r="V1390" i="17"/>
  <c r="V1374" i="17"/>
  <c r="V1358" i="17"/>
  <c r="V1342" i="17"/>
  <c r="V1326" i="17"/>
  <c r="V1310" i="17"/>
  <c r="V1294" i="17"/>
  <c r="V1278" i="17"/>
  <c r="V1262" i="17"/>
  <c r="V1246" i="17"/>
  <c r="V1230" i="17"/>
  <c r="V1214" i="17"/>
  <c r="V1198" i="17"/>
  <c r="V1182" i="17"/>
  <c r="V1166" i="17"/>
  <c r="V1150" i="17"/>
  <c r="V1134" i="17"/>
  <c r="V1118" i="17"/>
  <c r="V1102" i="17"/>
  <c r="V1086" i="17"/>
  <c r="V1070" i="17"/>
  <c r="V1054" i="17"/>
  <c r="V1038" i="17"/>
  <c r="V1022" i="17"/>
  <c r="V1006" i="17"/>
  <c r="V990" i="17"/>
  <c r="V974" i="17"/>
  <c r="V958" i="17"/>
  <c r="V942" i="17"/>
  <c r="V926" i="17"/>
  <c r="V910" i="17"/>
  <c r="V894" i="17"/>
  <c r="V878" i="17"/>
  <c r="V862" i="17"/>
  <c r="V846" i="17"/>
  <c r="V830" i="17"/>
  <c r="V814" i="17"/>
  <c r="V411" i="17"/>
  <c r="V56" i="17"/>
  <c r="V1421" i="17"/>
  <c r="V1405" i="17"/>
  <c r="V1373" i="17"/>
  <c r="V1357" i="17"/>
  <c r="V1341" i="17"/>
  <c r="V1325" i="17"/>
  <c r="V1309" i="17"/>
  <c r="V1293" i="17"/>
  <c r="V1277" i="17"/>
  <c r="V1261" i="17"/>
  <c r="V1245" i="17"/>
  <c r="V1229" i="17"/>
  <c r="V1213" i="17"/>
  <c r="V1197" i="17"/>
  <c r="V1181" i="17"/>
  <c r="V1165" i="17"/>
  <c r="V1149" i="17"/>
  <c r="V589" i="17"/>
  <c r="V493" i="17"/>
  <c r="V427" i="17"/>
  <c r="V1412" i="17"/>
  <c r="V1396" i="17"/>
  <c r="V1380" i="17"/>
  <c r="V1364" i="17"/>
  <c r="V1348" i="17"/>
  <c r="V1332" i="17"/>
  <c r="V1316" i="17"/>
  <c r="V1300" i="17"/>
  <c r="V1284" i="17"/>
  <c r="V1268" i="17"/>
  <c r="V1252" i="17"/>
  <c r="V1236" i="17"/>
  <c r="V1220" i="17"/>
  <c r="V1204" i="17"/>
  <c r="V1188" i="17"/>
  <c r="V1172" i="17"/>
  <c r="V1156" i="17"/>
  <c r="V1140" i="17"/>
  <c r="V1124" i="17"/>
  <c r="V1108" i="17"/>
  <c r="V1076" i="17"/>
  <c r="V1060" i="17"/>
  <c r="V1044" i="17"/>
  <c r="V1028" i="17"/>
  <c r="V1012" i="17"/>
  <c r="V996" i="17"/>
  <c r="V980" i="17"/>
  <c r="V964" i="17"/>
  <c r="V948" i="17"/>
  <c r="V932" i="17"/>
  <c r="V916" i="17"/>
  <c r="V900" i="17"/>
  <c r="V884" i="17"/>
  <c r="V868" i="17"/>
  <c r="V852" i="17"/>
  <c r="V836" i="17"/>
  <c r="V820" i="17"/>
  <c r="V772" i="17"/>
  <c r="V756" i="17"/>
  <c r="V740" i="17"/>
  <c r="V724" i="17"/>
  <c r="V708" i="17"/>
  <c r="V692" i="17"/>
  <c r="V676" i="17"/>
  <c r="V660" i="17"/>
  <c r="V644" i="17"/>
  <c r="V628" i="17"/>
  <c r="V612" i="17"/>
  <c r="V596" i="17"/>
  <c r="V580" i="17"/>
  <c r="V564" i="17"/>
  <c r="V548" i="17"/>
  <c r="V532" i="17"/>
  <c r="V516" i="17"/>
  <c r="V500" i="17"/>
  <c r="V484" i="17"/>
  <c r="V468" i="17"/>
  <c r="V452" i="17"/>
  <c r="V435" i="17"/>
  <c r="V419" i="17"/>
  <c r="V403" i="17"/>
  <c r="V275" i="17"/>
  <c r="V115" i="17"/>
  <c r="V35" i="17"/>
  <c r="V19" i="17"/>
  <c r="V1201" i="17"/>
  <c r="V1185" i="17"/>
  <c r="V1169" i="17"/>
  <c r="V1153" i="17"/>
  <c r="V1137" i="17"/>
  <c r="V1121" i="17"/>
  <c r="V1105" i="17"/>
  <c r="V1089" i="17"/>
  <c r="V1073" i="17"/>
  <c r="V1057" i="17"/>
  <c r="V1041" i="17"/>
  <c r="V1025" i="17"/>
  <c r="V1009" i="17"/>
  <c r="V993" i="17"/>
  <c r="V977" i="17"/>
  <c r="V961" i="17"/>
  <c r="V945" i="17"/>
  <c r="V929" i="17"/>
  <c r="V913" i="17"/>
  <c r="V897" i="17"/>
  <c r="V881" i="17"/>
  <c r="V865" i="17"/>
  <c r="V849" i="17"/>
  <c r="V833" i="17"/>
  <c r="V817" i="17"/>
  <c r="V801" i="17"/>
  <c r="V785" i="17"/>
  <c r="V769" i="17"/>
  <c r="V753" i="17"/>
  <c r="V737" i="17"/>
  <c r="V721" i="17"/>
  <c r="V705" i="17"/>
  <c r="V689" i="17"/>
  <c r="V673" i="17"/>
  <c r="V657" i="17"/>
  <c r="V641" i="17"/>
  <c r="V625" i="17"/>
  <c r="V609" i="17"/>
  <c r="V593" i="17"/>
  <c r="V577" i="17"/>
  <c r="V561" i="17"/>
  <c r="V545" i="17"/>
  <c r="V529" i="17"/>
  <c r="V513" i="17"/>
  <c r="V497" i="17"/>
  <c r="V481" i="17"/>
  <c r="V465" i="17"/>
  <c r="V448" i="17"/>
  <c r="V432" i="17"/>
  <c r="V416" i="17"/>
  <c r="V400" i="17"/>
  <c r="V352" i="17"/>
  <c r="V256" i="17"/>
  <c r="V96" i="17"/>
  <c r="V16" i="17"/>
  <c r="V1168" i="17"/>
  <c r="V1152" i="17"/>
  <c r="V1136" i="17"/>
  <c r="V1120" i="17"/>
  <c r="V1104" i="17"/>
  <c r="V1088" i="17"/>
  <c r="V1072" i="17"/>
  <c r="V1056" i="17"/>
  <c r="V1040" i="17"/>
  <c r="V1024" i="17"/>
  <c r="V1008" i="17"/>
  <c r="V992" i="17"/>
  <c r="V976" i="17"/>
  <c r="V960" i="17"/>
  <c r="V944" i="17"/>
  <c r="V928" i="17"/>
  <c r="V912" i="17"/>
  <c r="V896" i="17"/>
  <c r="V880" i="17"/>
  <c r="V864" i="17"/>
  <c r="V848" i="17"/>
  <c r="V832" i="17"/>
  <c r="V816" i="17"/>
  <c r="V800" i="17"/>
  <c r="V784" i="17"/>
  <c r="V768" i="17"/>
  <c r="V752" i="17"/>
  <c r="V736" i="17"/>
  <c r="V720" i="17"/>
  <c r="V704" i="17"/>
  <c r="V672" i="17"/>
  <c r="V656" i="17"/>
  <c r="V640" i="17"/>
  <c r="V624" i="17"/>
  <c r="V592" i="17"/>
  <c r="V576" i="17"/>
  <c r="V560" i="17"/>
  <c r="V544" i="17"/>
  <c r="V528" i="17"/>
  <c r="V512" i="17"/>
  <c r="V496" i="17"/>
  <c r="V480" i="17"/>
  <c r="V464" i="17"/>
  <c r="V447" i="17"/>
  <c r="V431" i="17"/>
  <c r="V415" i="17"/>
  <c r="V399" i="17"/>
  <c r="V383" i="17"/>
  <c r="V367" i="17"/>
  <c r="V351" i="17"/>
  <c r="V335" i="17"/>
  <c r="V319" i="17"/>
  <c r="V303" i="17"/>
  <c r="V287" i="17"/>
  <c r="V271" i="17"/>
  <c r="V255" i="17"/>
  <c r="V239" i="17"/>
  <c r="V223" i="17"/>
  <c r="V207" i="17"/>
  <c r="V191" i="17"/>
  <c r="V175" i="17"/>
  <c r="V159" i="17"/>
  <c r="V143" i="17"/>
  <c r="V127" i="17"/>
  <c r="V111" i="17"/>
  <c r="V95" i="17"/>
  <c r="V79" i="17"/>
  <c r="V63" i="17"/>
  <c r="V47" i="17"/>
  <c r="V31" i="17"/>
  <c r="V15" i="17"/>
  <c r="V1103" i="17"/>
  <c r="V1087" i="17"/>
  <c r="V1071" i="17"/>
  <c r="V1055" i="17"/>
  <c r="V1039" i="17"/>
  <c r="V1023" i="17"/>
  <c r="V1007" i="17"/>
  <c r="V991" i="17"/>
  <c r="V975" i="17"/>
  <c r="V959" i="17"/>
  <c r="V943" i="17"/>
  <c r="V927" i="17"/>
  <c r="V911" i="17"/>
  <c r="V895" i="17"/>
  <c r="V879" i="17"/>
  <c r="V863" i="17"/>
  <c r="V847" i="17"/>
  <c r="V831" i="17"/>
  <c r="V815" i="17"/>
  <c r="V799" i="17"/>
  <c r="V783" i="17"/>
  <c r="V767" i="17"/>
  <c r="V751" i="17"/>
  <c r="V735" i="17"/>
  <c r="V719" i="17"/>
  <c r="V703" i="17"/>
  <c r="V687" i="17"/>
  <c r="V671" i="17"/>
  <c r="V655" i="17"/>
  <c r="V639" i="17"/>
  <c r="V623" i="17"/>
  <c r="V607" i="17"/>
  <c r="V591" i="17"/>
  <c r="V575" i="17"/>
  <c r="V559" i="17"/>
  <c r="V543" i="17"/>
  <c r="V527" i="17"/>
  <c r="V511" i="17"/>
  <c r="V495" i="17"/>
  <c r="V479" i="17"/>
  <c r="V463" i="17"/>
  <c r="V446" i="17"/>
  <c r="V430" i="17"/>
  <c r="V414" i="17"/>
  <c r="V398" i="17"/>
  <c r="V382" i="17"/>
  <c r="V366" i="17"/>
  <c r="V350" i="17"/>
  <c r="V334" i="17"/>
  <c r="V318" i="17"/>
  <c r="V302" i="17"/>
  <c r="V286" i="17"/>
  <c r="V270" i="17"/>
  <c r="V254" i="17"/>
  <c r="V238" i="17"/>
  <c r="V222" i="17"/>
  <c r="V206" i="17"/>
  <c r="V190" i="17"/>
  <c r="V174" i="17"/>
  <c r="V158" i="17"/>
  <c r="V142" i="17"/>
  <c r="V126" i="17"/>
  <c r="V110" i="17"/>
  <c r="V94" i="17"/>
  <c r="V78" i="17"/>
  <c r="V62" i="17"/>
  <c r="V46" i="17"/>
  <c r="V30" i="17"/>
  <c r="V14" i="17"/>
  <c r="V798" i="17"/>
  <c r="V782" i="17"/>
  <c r="V766" i="17"/>
  <c r="V750" i="17"/>
  <c r="V734" i="17"/>
  <c r="V718" i="17"/>
  <c r="V702" i="17"/>
  <c r="V686" i="17"/>
  <c r="V670" i="17"/>
  <c r="V654" i="17"/>
  <c r="V638" i="17"/>
  <c r="V622" i="17"/>
  <c r="V606" i="17"/>
  <c r="V590" i="17"/>
  <c r="V574" i="17"/>
  <c r="V558" i="17"/>
  <c r="V542" i="17"/>
  <c r="V526" i="17"/>
  <c r="V510" i="17"/>
  <c r="V494" i="17"/>
  <c r="V478" i="17"/>
  <c r="V462" i="17"/>
  <c r="V445" i="17"/>
  <c r="V429" i="17"/>
  <c r="V413" i="17"/>
  <c r="V397" i="17"/>
  <c r="V381" i="17"/>
  <c r="V365" i="17"/>
  <c r="V349" i="17"/>
  <c r="V333" i="17"/>
  <c r="V317" i="17"/>
  <c r="V301" i="17"/>
  <c r="V285" i="17"/>
  <c r="V269" i="17"/>
  <c r="V253" i="17"/>
  <c r="V237" i="17"/>
  <c r="V221" i="17"/>
  <c r="V205" i="17"/>
  <c r="V189" i="17"/>
  <c r="V141" i="17"/>
  <c r="V125" i="17"/>
  <c r="V109" i="17"/>
  <c r="V93" i="17"/>
  <c r="V77" i="17"/>
  <c r="V61" i="17"/>
  <c r="V45" i="17"/>
  <c r="V29" i="17"/>
  <c r="V13" i="17"/>
  <c r="V1133" i="17"/>
  <c r="V1117" i="17"/>
  <c r="V1101" i="17"/>
  <c r="V1085" i="17"/>
  <c r="V1069" i="17"/>
  <c r="V1053" i="17"/>
  <c r="V1037" i="17"/>
  <c r="V1021" i="17"/>
  <c r="V1005" i="17"/>
  <c r="V989" i="17"/>
  <c r="V973" i="17"/>
  <c r="V957" i="17"/>
  <c r="V941" i="17"/>
  <c r="V925" i="17"/>
  <c r="V909" i="17"/>
  <c r="V893" i="17"/>
  <c r="V877" i="17"/>
  <c r="V861" i="17"/>
  <c r="V845" i="17"/>
  <c r="V829" i="17"/>
  <c r="V813" i="17"/>
  <c r="V797" i="17"/>
  <c r="V781" i="17"/>
  <c r="V765" i="17"/>
  <c r="V749" i="17"/>
  <c r="V733" i="17"/>
  <c r="V717" i="17"/>
  <c r="V701" i="17"/>
  <c r="V685" i="17"/>
  <c r="V669" i="17"/>
  <c r="V653" i="17"/>
  <c r="V637" i="17"/>
  <c r="V621" i="17"/>
  <c r="V605" i="17"/>
  <c r="V573" i="17"/>
  <c r="V557" i="17"/>
  <c r="V541" i="17"/>
  <c r="V525" i="17"/>
  <c r="V509" i="17"/>
  <c r="V477" i="17"/>
  <c r="V461" i="17"/>
  <c r="V444" i="17"/>
  <c r="V428" i="17"/>
  <c r="V412" i="17"/>
  <c r="V396" i="17"/>
  <c r="V380" i="17"/>
  <c r="V364" i="17"/>
  <c r="V348" i="17"/>
  <c r="V332" i="17"/>
  <c r="V316" i="17"/>
  <c r="V300" i="17"/>
  <c r="V284" i="17"/>
  <c r="V268" i="17"/>
  <c r="V252" i="17"/>
  <c r="V236" i="17"/>
  <c r="V220" i="17"/>
  <c r="V204" i="17"/>
  <c r="V188" i="17"/>
  <c r="V172" i="17"/>
  <c r="V156" i="17"/>
  <c r="V140" i="17"/>
  <c r="V124" i="17"/>
  <c r="V108" i="17"/>
  <c r="V92" i="17"/>
  <c r="V60" i="17"/>
  <c r="V44" i="17"/>
  <c r="V28" i="17"/>
  <c r="V12" i="17"/>
  <c r="V811" i="17"/>
  <c r="V795" i="17"/>
  <c r="V779" i="17"/>
  <c r="V763" i="17"/>
  <c r="V747" i="17"/>
  <c r="V731" i="17"/>
  <c r="V715" i="17"/>
  <c r="V699" i="17"/>
  <c r="V683" i="17"/>
  <c r="V667" i="17"/>
  <c r="V651" i="17"/>
  <c r="V635" i="17"/>
  <c r="V619" i="17"/>
  <c r="V603" i="17"/>
  <c r="V587" i="17"/>
  <c r="V571" i="17"/>
  <c r="V555" i="17"/>
  <c r="V539" i="17"/>
  <c r="V523" i="17"/>
  <c r="V507" i="17"/>
  <c r="V491" i="17"/>
  <c r="V475" i="17"/>
  <c r="V459" i="17"/>
  <c r="V442" i="17"/>
  <c r="V426" i="17"/>
  <c r="V410" i="17"/>
  <c r="V394" i="17"/>
  <c r="V378" i="17"/>
  <c r="V362" i="17"/>
  <c r="V346" i="17"/>
  <c r="V330" i="17"/>
  <c r="V314" i="17"/>
  <c r="V298" i="17"/>
  <c r="V282" i="17"/>
  <c r="V266" i="17"/>
  <c r="V250" i="17"/>
  <c r="V234" i="17"/>
  <c r="V218" i="17"/>
  <c r="V202" i="17"/>
  <c r="V186" i="17"/>
  <c r="V170" i="17"/>
  <c r="V154" i="17"/>
  <c r="V138" i="17"/>
  <c r="V122" i="17"/>
  <c r="V106" i="17"/>
  <c r="V90" i="17"/>
  <c r="V74" i="17"/>
  <c r="V58" i="17"/>
  <c r="V42" i="17"/>
  <c r="V26" i="17"/>
  <c r="V10" i="17"/>
  <c r="V1210" i="17"/>
  <c r="V1194" i="17"/>
  <c r="V1178" i="17"/>
  <c r="V1162" i="17"/>
  <c r="V1146" i="17"/>
  <c r="V1130" i="17"/>
  <c r="V1114" i="17"/>
  <c r="V1098" i="17"/>
  <c r="V1082" i="17"/>
  <c r="V1066" i="17"/>
  <c r="V1050" i="17"/>
  <c r="V1034" i="17"/>
  <c r="V1018" i="17"/>
  <c r="V1002" i="17"/>
  <c r="V986" i="17"/>
  <c r="V970" i="17"/>
  <c r="V954" i="17"/>
  <c r="V938" i="17"/>
  <c r="V906" i="17"/>
  <c r="V890" i="17"/>
  <c r="V874" i="17"/>
  <c r="V858" i="17"/>
  <c r="V842" i="17"/>
  <c r="V826" i="17"/>
  <c r="V810" i="17"/>
  <c r="V794" i="17"/>
  <c r="V778" i="17"/>
  <c r="V762" i="17"/>
  <c r="V746" i="17"/>
  <c r="V730" i="17"/>
  <c r="V714" i="17"/>
  <c r="V698" i="17"/>
  <c r="V682" i="17"/>
  <c r="V666" i="17"/>
  <c r="V650" i="17"/>
  <c r="V634" i="17"/>
  <c r="V618" i="17"/>
  <c r="V602" i="17"/>
  <c r="V586" i="17"/>
  <c r="V570" i="17"/>
  <c r="V554" i="17"/>
  <c r="V538" i="17"/>
  <c r="V522" i="17"/>
  <c r="V506" i="17"/>
  <c r="V490" i="17"/>
  <c r="V474" i="17"/>
  <c r="V458" i="17"/>
  <c r="V441" i="17"/>
  <c r="V425" i="17"/>
  <c r="V409" i="17"/>
  <c r="V393" i="17"/>
  <c r="V377" i="17"/>
  <c r="V361" i="17"/>
  <c r="V345" i="17"/>
  <c r="V329" i="17"/>
  <c r="V313" i="17"/>
  <c r="V297" i="17"/>
  <c r="V281" i="17"/>
  <c r="V265" i="17"/>
  <c r="V249" i="17"/>
  <c r="V233" i="17"/>
  <c r="V217" i="17"/>
  <c r="V201" i="17"/>
  <c r="V185" i="17"/>
  <c r="V169" i="17"/>
  <c r="V153" i="17"/>
  <c r="V137" i="17"/>
  <c r="V121" i="17"/>
  <c r="V105" i="17"/>
  <c r="V89" i="17"/>
  <c r="V73" i="17"/>
  <c r="V57" i="17"/>
  <c r="V41" i="17"/>
  <c r="V25" i="17"/>
  <c r="V9" i="17"/>
  <c r="V1113" i="17"/>
  <c r="V1097" i="17"/>
  <c r="V1081" i="17"/>
  <c r="V1065" i="17"/>
  <c r="V1049" i="17"/>
  <c r="V1033" i="17"/>
  <c r="V985" i="17"/>
  <c r="V969" i="17"/>
  <c r="V953" i="17"/>
  <c r="V937" i="17"/>
  <c r="V921" i="17"/>
  <c r="V905" i="17"/>
  <c r="V889" i="17"/>
  <c r="V873" i="17"/>
  <c r="V857" i="17"/>
  <c r="V841" i="17"/>
  <c r="V825" i="17"/>
  <c r="V809" i="17"/>
  <c r="V793" i="17"/>
  <c r="V777" i="17"/>
  <c r="V761" i="17"/>
  <c r="V745" i="17"/>
  <c r="V729" i="17"/>
  <c r="V713" i="17"/>
  <c r="V697" i="17"/>
  <c r="V681" i="17"/>
  <c r="V665" i="17"/>
  <c r="V649" i="17"/>
  <c r="V633" i="17"/>
  <c r="V617" i="17"/>
  <c r="V601" i="17"/>
  <c r="V585" i="17"/>
  <c r="V569" i="17"/>
  <c r="V553" i="17"/>
  <c r="V537" i="17"/>
  <c r="V521" i="17"/>
  <c r="V505" i="17"/>
  <c r="V457" i="17"/>
  <c r="V440" i="17"/>
  <c r="V424" i="17"/>
  <c r="V408" i="17"/>
  <c r="V392" i="17"/>
  <c r="V376" i="17"/>
  <c r="V360" i="17"/>
  <c r="V344" i="17"/>
  <c r="V328" i="17"/>
  <c r="V312" i="17"/>
  <c r="V296" i="17"/>
  <c r="V280" i="17"/>
  <c r="V264" i="17"/>
  <c r="V248" i="17"/>
  <c r="V232" i="17"/>
  <c r="V216" i="17"/>
  <c r="V200" i="17"/>
  <c r="V184" i="17"/>
  <c r="V168" i="17"/>
  <c r="V152" i="17"/>
  <c r="V136" i="17"/>
  <c r="V120" i="17"/>
  <c r="V104" i="17"/>
  <c r="V88" i="17"/>
  <c r="V72" i="17"/>
  <c r="V40" i="17"/>
  <c r="V24" i="17"/>
  <c r="V8" i="17"/>
  <c r="V1368" i="17"/>
  <c r="V1352" i="17"/>
  <c r="V1336" i="17"/>
  <c r="V1320" i="17"/>
  <c r="V1304" i="17"/>
  <c r="V1288" i="17"/>
  <c r="V1272" i="17"/>
  <c r="V1256" i="17"/>
  <c r="V1240" i="17"/>
  <c r="V1224" i="17"/>
  <c r="V1208" i="17"/>
  <c r="V1192" i="17"/>
  <c r="V1176" i="17"/>
  <c r="V1160" i="17"/>
  <c r="V1144" i="17"/>
  <c r="V1128" i="17"/>
  <c r="V1112" i="17"/>
  <c r="V1096" i="17"/>
  <c r="V1080" i="17"/>
  <c r="V1064" i="17"/>
  <c r="V1048" i="17"/>
  <c r="V1032" i="17"/>
  <c r="V1016" i="17"/>
  <c r="V1000" i="17"/>
  <c r="V984" i="17"/>
  <c r="V968" i="17"/>
  <c r="V952" i="17"/>
  <c r="V936" i="17"/>
  <c r="V920" i="17"/>
  <c r="V888" i="17"/>
  <c r="V872" i="17"/>
  <c r="V856" i="17"/>
  <c r="V840" i="17"/>
  <c r="V824" i="17"/>
  <c r="V792" i="17"/>
  <c r="V776" i="17"/>
  <c r="V760" i="17"/>
  <c r="V744" i="17"/>
  <c r="V728" i="17"/>
  <c r="V712" i="17"/>
  <c r="V696" i="17"/>
  <c r="V680" i="17"/>
  <c r="V664" i="17"/>
  <c r="V648" i="17"/>
  <c r="V632" i="17"/>
  <c r="V616" i="17"/>
  <c r="V600" i="17"/>
  <c r="V584" i="17"/>
  <c r="V568" i="17"/>
  <c r="V552" i="17"/>
  <c r="V536" i="17"/>
  <c r="V520" i="17"/>
  <c r="V504" i="17"/>
  <c r="V488" i="17"/>
  <c r="V472" i="17"/>
  <c r="V456" i="17"/>
  <c r="V439" i="17"/>
  <c r="V423" i="17"/>
  <c r="V407" i="17"/>
  <c r="V375" i="17"/>
  <c r="V359" i="17"/>
  <c r="V343" i="17"/>
  <c r="V327" i="17"/>
  <c r="V311" i="17"/>
  <c r="V295" i="17"/>
  <c r="V279" i="17"/>
  <c r="V263" i="17"/>
  <c r="V247" i="17"/>
  <c r="V231" i="17"/>
  <c r="V215" i="17"/>
  <c r="V199" i="17"/>
  <c r="V183" i="17"/>
  <c r="V167" i="17"/>
  <c r="V151" i="17"/>
  <c r="V135" i="17"/>
  <c r="V119" i="17"/>
  <c r="V103" i="17"/>
  <c r="V87" i="17"/>
  <c r="V71" i="17"/>
  <c r="V55" i="17"/>
  <c r="V39" i="17"/>
  <c r="V23" i="17"/>
  <c r="V7" i="17"/>
  <c r="V1127" i="17"/>
  <c r="V1095" i="17"/>
  <c r="V1079" i="17"/>
  <c r="V1063" i="17"/>
  <c r="V1047" i="17"/>
  <c r="V1031" i="17"/>
  <c r="V1015" i="17"/>
  <c r="V983" i="17"/>
  <c r="V967" i="17"/>
  <c r="V951" i="17"/>
  <c r="V935" i="17"/>
  <c r="V919" i="17"/>
  <c r="V887" i="17"/>
  <c r="V871" i="17"/>
  <c r="V855" i="17"/>
  <c r="V839" i="17"/>
  <c r="V823" i="17"/>
  <c r="V807" i="17"/>
  <c r="V791" i="17"/>
  <c r="V775" i="17"/>
  <c r="V759" i="17"/>
  <c r="V743" i="17"/>
  <c r="V727" i="17"/>
  <c r="V711" i="17"/>
  <c r="V695" i="17"/>
  <c r="V679" i="17"/>
  <c r="V663" i="17"/>
  <c r="V647" i="17"/>
  <c r="V631" i="17"/>
  <c r="V615" i="17"/>
  <c r="V599" i="17"/>
  <c r="V583" i="17"/>
  <c r="V567" i="17"/>
  <c r="V551" i="17"/>
  <c r="V535" i="17"/>
  <c r="V519" i="17"/>
  <c r="V503" i="17"/>
  <c r="V487" i="17"/>
  <c r="V471" i="17"/>
  <c r="V455" i="17"/>
  <c r="V438" i="17"/>
  <c r="V422" i="17"/>
  <c r="V406" i="17"/>
  <c r="V390" i="17"/>
  <c r="V358" i="17"/>
  <c r="V342" i="17"/>
  <c r="V326" i="17"/>
  <c r="V310" i="17"/>
  <c r="V294" i="17"/>
  <c r="V278" i="17"/>
  <c r="V262" i="17"/>
  <c r="V246" i="17"/>
  <c r="V230" i="17"/>
  <c r="V214" i="17"/>
  <c r="V198" i="17"/>
  <c r="V182" i="17"/>
  <c r="V166" i="17"/>
  <c r="V150" i="17"/>
  <c r="V134" i="17"/>
  <c r="V118" i="17"/>
  <c r="V102" i="17"/>
  <c r="V86" i="17"/>
  <c r="V70" i="17"/>
  <c r="V54" i="17"/>
  <c r="V38" i="17"/>
  <c r="V22" i="17"/>
  <c r="V6" i="17"/>
  <c r="V1318" i="17"/>
  <c r="V1302" i="17"/>
  <c r="V1286" i="17"/>
  <c r="V1270" i="17"/>
  <c r="V1254" i="17"/>
  <c r="V1238" i="17"/>
  <c r="V1222" i="17"/>
  <c r="V1206" i="17"/>
  <c r="V1190" i="17"/>
  <c r="V1174" i="17"/>
  <c r="V1158" i="17"/>
  <c r="V1142" i="17"/>
  <c r="V1126" i="17"/>
  <c r="V1110" i="17"/>
  <c r="V1094" i="17"/>
  <c r="V1078" i="17"/>
  <c r="V1062" i="17"/>
  <c r="V1046" i="17"/>
  <c r="V1030" i="17"/>
  <c r="V1014" i="17"/>
  <c r="V998" i="17"/>
  <c r="V982" i="17"/>
  <c r="V966" i="17"/>
  <c r="V950" i="17"/>
  <c r="V934" i="17"/>
  <c r="V918" i="17"/>
  <c r="V902" i="17"/>
  <c r="V886" i="17"/>
  <c r="V870" i="17"/>
  <c r="V854" i="17"/>
  <c r="V838" i="17"/>
  <c r="V822" i="17"/>
  <c r="V806" i="17"/>
  <c r="V790" i="17"/>
  <c r="V774" i="17"/>
  <c r="V758" i="17"/>
  <c r="V742" i="17"/>
  <c r="V726" i="17"/>
  <c r="V710" i="17"/>
  <c r="V694" i="17"/>
  <c r="V678" i="17"/>
  <c r="V662" i="17"/>
  <c r="V646" i="17"/>
  <c r="V630" i="17"/>
  <c r="V614" i="17"/>
  <c r="V598" i="17"/>
  <c r="V582" i="17"/>
  <c r="V566" i="17"/>
  <c r="V550" i="17"/>
  <c r="V534" i="17"/>
  <c r="V518" i="17"/>
  <c r="V502" i="17"/>
  <c r="V486" i="17"/>
  <c r="V470" i="17"/>
  <c r="V454" i="17"/>
  <c r="V357" i="17"/>
  <c r="V341" i="17"/>
  <c r="V325" i="17"/>
  <c r="V309" i="17"/>
  <c r="V293" i="17"/>
  <c r="V277" i="17"/>
  <c r="V261" i="17"/>
  <c r="V245" i="17"/>
  <c r="V229" i="17"/>
  <c r="V213" i="17"/>
  <c r="V197" i="17"/>
  <c r="V181" i="17"/>
  <c r="V165" i="17"/>
  <c r="V149" i="17"/>
  <c r="V133" i="17"/>
  <c r="V117" i="17"/>
  <c r="V101" i="17"/>
  <c r="V85" i="17"/>
  <c r="V69" i="17"/>
  <c r="V53" i="17"/>
  <c r="V37" i="17"/>
  <c r="V21" i="17"/>
  <c r="V387" i="17"/>
  <c r="V355" i="17"/>
  <c r="V339" i="17"/>
  <c r="V323" i="17"/>
  <c r="V307" i="17"/>
  <c r="V259" i="17"/>
  <c r="V243" i="17"/>
  <c r="V227" i="17"/>
  <c r="V211" i="17"/>
  <c r="V195" i="17"/>
  <c r="V179" i="17"/>
  <c r="V163" i="17"/>
  <c r="V147" i="17"/>
  <c r="V131" i="17"/>
  <c r="V99" i="17"/>
  <c r="V83" i="17"/>
  <c r="V67" i="17"/>
  <c r="V51" i="17"/>
  <c r="V384" i="17"/>
  <c r="V368" i="17"/>
  <c r="V336" i="17"/>
  <c r="V320" i="17"/>
  <c r="V304" i="17"/>
  <c r="V288" i="17"/>
  <c r="V240" i="17"/>
  <c r="V224" i="17"/>
  <c r="V208" i="17"/>
  <c r="V192" i="17"/>
  <c r="V176" i="17"/>
  <c r="V160" i="17"/>
  <c r="V144" i="17"/>
  <c r="V128" i="17"/>
  <c r="V112" i="17"/>
  <c r="V80" i="17"/>
  <c r="V64" i="17"/>
  <c r="V48" i="17"/>
  <c r="V32" i="17"/>
  <c r="R449" i="17"/>
  <c r="V449" i="17" s="1"/>
  <c r="S449" i="17"/>
  <c r="U449" i="17"/>
  <c r="O315" i="13"/>
  <c r="K315" i="13"/>
  <c r="O289" i="13"/>
  <c r="K289" i="13"/>
  <c r="O214" i="13"/>
  <c r="K214" i="13"/>
  <c r="O91" i="13"/>
  <c r="K91" i="13"/>
  <c r="O71" i="13"/>
  <c r="K71" i="13"/>
  <c r="O67" i="13"/>
  <c r="K67" i="13"/>
  <c r="O45" i="13"/>
  <c r="K45" i="13"/>
  <c r="K15" i="13"/>
  <c r="O33" i="13"/>
  <c r="K33" i="13"/>
  <c r="K856" i="13"/>
  <c r="AF5" i="19" l="1"/>
  <c r="AF6" i="19"/>
  <c r="AF7" i="19"/>
  <c r="AF8" i="19"/>
  <c r="AF9" i="19"/>
  <c r="AF10" i="19"/>
  <c r="AF11" i="19"/>
  <c r="AF12" i="19"/>
  <c r="AF13" i="19"/>
  <c r="AF14" i="19"/>
  <c r="AF15" i="19"/>
  <c r="AF16" i="19"/>
  <c r="AF17" i="19"/>
  <c r="AF18" i="19"/>
  <c r="AF19" i="19"/>
  <c r="AF20" i="19"/>
  <c r="AF21" i="19"/>
  <c r="AF22" i="19"/>
  <c r="AF23" i="19"/>
  <c r="AF24" i="19"/>
  <c r="AF25" i="19"/>
  <c r="AF26" i="19"/>
  <c r="AF29" i="19"/>
  <c r="AF30" i="19"/>
  <c r="AF31" i="19"/>
  <c r="AF32" i="19"/>
  <c r="AF33" i="19"/>
  <c r="AF34" i="19"/>
  <c r="AF35" i="19"/>
  <c r="AF36" i="19"/>
  <c r="AF37" i="19"/>
  <c r="AF38" i="19"/>
  <c r="AF39" i="19"/>
  <c r="AF40" i="19"/>
  <c r="AF41" i="19"/>
  <c r="AF42" i="19"/>
  <c r="AF43" i="19"/>
  <c r="AF44" i="19"/>
  <c r="AF45" i="19"/>
  <c r="AF46" i="19"/>
  <c r="AF47" i="19"/>
  <c r="AF48" i="19"/>
  <c r="AF49" i="19"/>
  <c r="AF50" i="19"/>
  <c r="AF51" i="19"/>
  <c r="AF52" i="19"/>
  <c r="AF53" i="19"/>
  <c r="AF54" i="19"/>
  <c r="AF55" i="19"/>
  <c r="AF56" i="19"/>
  <c r="AF57" i="19"/>
  <c r="AF58" i="19"/>
  <c r="AF59" i="19"/>
  <c r="AF60" i="19"/>
  <c r="AF61" i="19"/>
  <c r="AF62" i="19"/>
  <c r="AF63" i="19"/>
  <c r="AF64" i="19"/>
  <c r="AF65" i="19"/>
  <c r="AF66" i="19"/>
  <c r="AF67" i="19"/>
  <c r="AF68" i="19"/>
  <c r="AF69" i="19"/>
  <c r="AF70" i="19"/>
  <c r="AF71" i="19"/>
  <c r="AF72" i="19"/>
  <c r="AF73" i="19"/>
  <c r="AF74" i="19"/>
  <c r="AF75" i="19"/>
  <c r="AF76" i="19"/>
  <c r="AF77" i="19"/>
  <c r="AF78" i="19"/>
  <c r="AF79" i="19"/>
  <c r="AF80" i="19"/>
  <c r="AF81" i="19"/>
  <c r="AF82" i="19"/>
  <c r="AF83" i="19"/>
  <c r="AF84" i="19"/>
  <c r="AF85" i="19"/>
  <c r="AF86" i="19"/>
  <c r="AF87" i="19"/>
  <c r="AF88" i="19"/>
  <c r="AF89" i="19"/>
  <c r="AF90" i="19"/>
  <c r="AF91" i="19"/>
  <c r="AF92" i="19"/>
  <c r="AF93" i="19"/>
  <c r="AF94" i="19"/>
  <c r="AF95" i="19"/>
  <c r="AF96" i="19"/>
  <c r="AF97" i="19"/>
  <c r="AF98" i="19"/>
  <c r="AF99" i="19"/>
  <c r="AF100" i="19"/>
  <c r="AF101" i="19"/>
  <c r="AF102" i="19"/>
  <c r="AF103" i="19"/>
  <c r="AF104" i="19"/>
  <c r="AF105" i="19"/>
  <c r="AF106" i="19"/>
  <c r="AF107" i="19"/>
  <c r="AF108" i="19"/>
  <c r="AF109" i="19"/>
  <c r="AF110" i="19"/>
  <c r="AF111" i="19"/>
  <c r="AF112" i="19"/>
  <c r="AF113" i="19"/>
  <c r="AF114" i="19"/>
  <c r="AF115" i="19"/>
  <c r="AF116" i="19"/>
  <c r="AF117" i="19"/>
  <c r="AF118" i="19"/>
  <c r="AF119" i="19"/>
  <c r="AF120" i="19"/>
  <c r="AF121" i="19"/>
  <c r="AF122" i="19"/>
  <c r="AF123" i="19"/>
  <c r="AF124" i="19"/>
  <c r="AF125" i="19"/>
  <c r="AF126" i="19"/>
  <c r="AF127" i="19"/>
  <c r="AF128" i="19"/>
  <c r="AF129" i="19"/>
  <c r="AF130" i="19"/>
  <c r="AF131" i="19"/>
  <c r="AF132" i="19"/>
  <c r="AF133" i="19"/>
  <c r="AF134" i="19"/>
  <c r="AF135" i="19"/>
  <c r="AF136" i="19"/>
  <c r="AF137" i="19"/>
  <c r="AF138" i="19"/>
  <c r="AF139" i="19"/>
  <c r="AF140" i="19"/>
  <c r="AF141" i="19"/>
  <c r="AF142" i="19"/>
  <c r="AF143" i="19"/>
  <c r="AF144" i="19"/>
  <c r="AF145" i="19"/>
  <c r="AF146" i="19"/>
  <c r="AF147" i="19"/>
  <c r="AF148" i="19"/>
  <c r="AF149" i="19"/>
  <c r="AF150" i="19"/>
  <c r="AF151" i="19"/>
  <c r="AF152" i="19"/>
  <c r="AF153" i="19"/>
  <c r="AF154" i="19"/>
  <c r="AF155" i="19"/>
  <c r="AF156" i="19"/>
  <c r="AF157" i="19"/>
  <c r="AF158" i="19"/>
  <c r="AF159" i="19"/>
  <c r="AF160" i="19"/>
  <c r="AF161" i="19"/>
  <c r="AF162" i="19"/>
  <c r="AF163" i="19"/>
  <c r="AF164" i="19"/>
  <c r="AF165" i="19"/>
  <c r="AF166" i="19"/>
  <c r="AF167" i="19"/>
  <c r="AF168" i="19"/>
  <c r="AF169" i="19"/>
  <c r="AF170" i="19"/>
  <c r="AF171" i="19"/>
  <c r="AF172" i="19"/>
  <c r="AF173" i="19"/>
  <c r="AF174" i="19"/>
  <c r="AF175" i="19"/>
  <c r="AF176" i="19"/>
  <c r="AF177" i="19"/>
  <c r="AF178" i="19"/>
  <c r="AF179" i="19"/>
  <c r="AF180" i="19"/>
  <c r="AF181" i="19"/>
  <c r="AF182" i="19"/>
  <c r="AF183" i="19"/>
  <c r="AF184" i="19"/>
  <c r="AF185" i="19"/>
  <c r="AF186" i="19"/>
  <c r="AF187" i="19"/>
  <c r="AF188" i="19"/>
  <c r="AF189" i="19"/>
  <c r="AF190" i="19"/>
  <c r="AF191" i="19"/>
  <c r="AF192" i="19"/>
  <c r="AF193" i="19"/>
  <c r="AF194" i="19"/>
  <c r="AF195" i="19"/>
  <c r="AF196" i="19"/>
  <c r="AF197" i="19"/>
  <c r="AF198" i="19"/>
  <c r="AF199" i="19"/>
  <c r="AF200" i="19"/>
  <c r="AF201" i="19"/>
  <c r="AF202" i="19"/>
  <c r="AF203" i="19"/>
  <c r="AF204" i="19"/>
  <c r="AF205" i="19"/>
  <c r="AF206" i="19"/>
  <c r="AF207" i="19"/>
  <c r="AF208" i="19"/>
  <c r="AF209" i="19"/>
  <c r="AF210" i="19"/>
  <c r="AF211" i="19"/>
  <c r="AF212" i="19"/>
  <c r="AF213" i="19"/>
  <c r="AF214" i="19"/>
  <c r="AF215" i="19"/>
  <c r="AF216" i="19"/>
  <c r="AF217" i="19"/>
  <c r="AF218" i="19"/>
  <c r="AF219" i="19"/>
  <c r="AF220" i="19"/>
  <c r="AF221" i="19"/>
  <c r="AF222" i="19"/>
  <c r="AF223" i="19"/>
  <c r="AF224" i="19"/>
  <c r="AF225" i="19"/>
  <c r="AF226" i="19"/>
  <c r="AF227" i="19"/>
  <c r="AF228" i="19"/>
  <c r="AF229" i="19"/>
  <c r="AF230" i="19"/>
  <c r="AF231" i="19"/>
  <c r="AF232" i="19"/>
  <c r="AF233" i="19"/>
  <c r="AF234" i="19"/>
  <c r="AF235" i="19"/>
  <c r="AF236" i="19"/>
  <c r="AF237" i="19"/>
  <c r="AF238" i="19"/>
  <c r="AF239" i="19"/>
  <c r="AF240" i="19"/>
  <c r="AF241" i="19"/>
  <c r="AF242" i="19"/>
  <c r="AF243" i="19"/>
  <c r="AF244" i="19"/>
  <c r="AF245" i="19"/>
  <c r="AF246" i="19"/>
  <c r="AF247" i="19"/>
  <c r="AF248" i="19"/>
  <c r="AF249" i="19"/>
  <c r="AF250" i="19"/>
  <c r="AF251" i="19"/>
  <c r="AF252" i="19"/>
  <c r="AF253" i="19"/>
  <c r="AF254" i="19"/>
  <c r="AF255" i="19"/>
  <c r="AF256" i="19"/>
  <c r="AF257" i="19"/>
  <c r="AF258" i="19"/>
  <c r="AF259" i="19"/>
  <c r="AF260" i="19"/>
  <c r="AF261" i="19"/>
  <c r="AF262" i="19"/>
  <c r="AF263" i="19"/>
  <c r="AF264" i="19"/>
  <c r="AF265" i="19"/>
  <c r="AF266" i="19"/>
  <c r="AF267" i="19"/>
  <c r="AF268" i="19"/>
  <c r="AF269" i="19"/>
  <c r="AF270" i="19"/>
  <c r="AF271" i="19"/>
  <c r="AF272" i="19"/>
  <c r="AF273" i="19"/>
  <c r="AF274" i="19"/>
  <c r="AF275" i="19"/>
  <c r="AF276" i="19"/>
  <c r="AF277" i="19"/>
  <c r="AF278" i="19"/>
  <c r="AF279" i="19"/>
  <c r="AF280" i="19"/>
  <c r="AF281" i="19"/>
  <c r="AF282" i="19"/>
  <c r="AF283" i="19"/>
  <c r="AF284" i="19"/>
  <c r="AF285" i="19"/>
  <c r="AF286" i="19"/>
  <c r="AF287" i="19"/>
  <c r="AF288" i="19"/>
  <c r="AF289" i="19"/>
  <c r="AF290" i="19"/>
  <c r="AF291" i="19"/>
  <c r="AF292" i="19"/>
  <c r="AF293" i="19"/>
  <c r="AF294" i="19"/>
  <c r="AF295" i="19"/>
  <c r="AF296" i="19"/>
  <c r="AF297" i="19"/>
  <c r="AF298" i="19"/>
  <c r="AF299" i="19"/>
  <c r="AF300" i="19"/>
  <c r="AF301" i="19"/>
  <c r="AF302" i="19"/>
  <c r="AF303" i="19"/>
  <c r="AF304" i="19"/>
  <c r="AF305" i="19"/>
  <c r="AF306" i="19"/>
  <c r="AF307" i="19"/>
  <c r="AF308" i="19"/>
  <c r="AF309" i="19"/>
  <c r="AF310" i="19"/>
  <c r="AF311" i="19"/>
  <c r="AF312" i="19"/>
  <c r="AF313" i="19"/>
  <c r="AF314" i="19"/>
  <c r="AF315" i="19"/>
  <c r="AF316" i="19"/>
  <c r="AF317" i="19"/>
  <c r="AF318" i="19"/>
  <c r="AF319" i="19"/>
  <c r="AF320" i="19"/>
  <c r="AF321" i="19"/>
  <c r="AF322" i="19"/>
  <c r="AF323" i="19"/>
  <c r="AF324" i="19"/>
  <c r="AF325" i="19"/>
  <c r="AF326" i="19"/>
  <c r="AF327" i="19"/>
  <c r="AF328" i="19"/>
  <c r="AF329" i="19"/>
  <c r="AF330" i="19"/>
  <c r="AF331" i="19"/>
  <c r="AF332" i="19"/>
  <c r="AF333" i="19"/>
  <c r="AF334" i="19"/>
  <c r="AF335" i="19"/>
  <c r="AF336" i="19"/>
  <c r="AF337" i="19"/>
  <c r="AF338" i="19"/>
  <c r="AF339" i="19"/>
  <c r="AF340" i="19"/>
  <c r="AF341" i="19"/>
  <c r="AF342" i="19"/>
  <c r="AF343" i="19"/>
  <c r="AF344" i="19"/>
  <c r="AF345" i="19"/>
  <c r="AF346" i="19"/>
  <c r="AF347" i="19"/>
  <c r="AF348" i="19"/>
  <c r="AF349" i="19"/>
  <c r="AF350" i="19"/>
  <c r="AF351" i="19"/>
  <c r="AF352" i="19"/>
  <c r="AF353" i="19"/>
  <c r="AF354" i="19"/>
  <c r="AF355" i="19"/>
  <c r="AF356" i="19"/>
  <c r="AF357" i="19"/>
  <c r="AF358" i="19"/>
  <c r="AF359" i="19"/>
  <c r="AF360" i="19"/>
  <c r="AF361" i="19"/>
  <c r="AF362" i="19"/>
  <c r="AF363" i="19"/>
  <c r="AF364" i="19"/>
  <c r="AF365" i="19"/>
  <c r="AF366" i="19"/>
  <c r="AF367" i="19"/>
  <c r="AF368" i="19"/>
  <c r="AF369" i="19"/>
  <c r="AF370" i="19"/>
  <c r="AF371" i="19"/>
  <c r="AF372" i="19"/>
  <c r="AF373" i="19"/>
  <c r="AF374" i="19"/>
  <c r="AF375" i="19"/>
  <c r="AF376" i="19"/>
  <c r="AF377" i="19"/>
  <c r="AF378" i="19"/>
  <c r="AF379" i="19"/>
  <c r="AF380" i="19"/>
  <c r="AF381" i="19"/>
  <c r="AF382" i="19"/>
  <c r="AF383" i="19"/>
  <c r="AF384" i="19"/>
  <c r="AF385" i="19"/>
  <c r="AF386" i="19"/>
  <c r="AF387" i="19"/>
  <c r="AF388" i="19"/>
  <c r="AF389" i="19"/>
  <c r="AF390" i="19"/>
  <c r="AF391" i="19"/>
  <c r="AF392" i="19"/>
  <c r="AF393" i="19"/>
  <c r="AF394" i="19"/>
  <c r="AF395" i="19"/>
  <c r="AF396" i="19"/>
  <c r="AF397" i="19"/>
  <c r="AF398" i="19"/>
  <c r="AF399" i="19"/>
  <c r="AF400" i="19"/>
  <c r="AF401" i="19"/>
  <c r="AF402" i="19"/>
  <c r="AF403" i="19"/>
  <c r="AF404" i="19"/>
  <c r="AF405" i="19"/>
  <c r="AF406" i="19"/>
  <c r="AF407" i="19"/>
  <c r="AF408" i="19"/>
  <c r="AF409" i="19"/>
  <c r="AF410" i="19"/>
  <c r="AF411" i="19"/>
  <c r="AF412" i="19"/>
  <c r="AF413" i="19"/>
  <c r="AF414" i="19"/>
  <c r="AF415" i="19"/>
  <c r="AF416" i="19"/>
  <c r="AF417" i="19"/>
  <c r="AF418" i="19"/>
  <c r="AF419" i="19"/>
  <c r="AF420" i="19"/>
  <c r="AF421" i="19"/>
  <c r="AF422" i="19"/>
  <c r="AF423" i="19"/>
  <c r="AF424" i="19"/>
  <c r="AF425" i="19"/>
  <c r="AF426" i="19"/>
  <c r="AF427" i="19"/>
  <c r="AF428" i="19"/>
  <c r="AF429" i="19"/>
  <c r="AF430" i="19"/>
  <c r="AF431" i="19"/>
  <c r="AF432" i="19"/>
  <c r="AF433" i="19"/>
  <c r="AF434" i="19"/>
  <c r="AF435" i="19"/>
  <c r="AF436" i="19"/>
  <c r="AF437" i="19"/>
  <c r="AF438" i="19"/>
  <c r="AF439" i="19"/>
  <c r="AF440" i="19"/>
  <c r="AF441" i="19"/>
  <c r="AF442" i="19"/>
  <c r="AF443" i="19"/>
  <c r="AF444" i="19"/>
  <c r="AF445" i="19"/>
  <c r="AF446" i="19"/>
  <c r="AF447" i="19"/>
  <c r="AF448" i="19"/>
  <c r="AF449" i="19"/>
  <c r="AF450" i="19"/>
  <c r="AF451" i="19"/>
  <c r="AF452" i="19"/>
  <c r="AF453" i="19"/>
  <c r="AF454" i="19"/>
  <c r="AF455" i="19"/>
  <c r="AF456" i="19"/>
  <c r="AF457" i="19"/>
  <c r="AF458" i="19"/>
  <c r="AF459" i="19"/>
  <c r="AF460" i="19"/>
  <c r="AF461" i="19"/>
  <c r="AF462" i="19"/>
  <c r="AF463" i="19"/>
  <c r="AF464" i="19"/>
  <c r="AF465" i="19"/>
  <c r="AF466" i="19"/>
  <c r="AF467" i="19"/>
  <c r="AF468" i="19"/>
  <c r="AF469" i="19"/>
  <c r="AF470" i="19"/>
  <c r="AF471" i="19"/>
  <c r="AF472" i="19"/>
  <c r="AF473" i="19"/>
  <c r="AF474" i="19"/>
  <c r="AF475" i="19"/>
  <c r="AF476" i="19"/>
  <c r="AF477" i="19"/>
  <c r="AF478" i="19"/>
  <c r="AF479" i="19"/>
  <c r="AF480" i="19"/>
  <c r="AF481" i="19"/>
  <c r="AF482" i="19"/>
  <c r="AF483" i="19"/>
  <c r="AF484" i="19"/>
  <c r="AF485" i="19"/>
  <c r="AF486" i="19"/>
  <c r="AF487" i="19"/>
  <c r="AF488" i="19"/>
  <c r="AF489" i="19"/>
  <c r="AF490" i="19"/>
  <c r="AF491" i="19"/>
  <c r="AF492" i="19"/>
  <c r="AF493" i="19"/>
  <c r="AF494" i="19"/>
  <c r="AF495" i="19"/>
  <c r="AF496" i="19"/>
  <c r="AF497" i="19"/>
  <c r="AF498" i="19"/>
  <c r="AF499" i="19"/>
  <c r="AF500" i="19"/>
  <c r="AF501" i="19"/>
  <c r="AF502" i="19"/>
  <c r="AF503" i="19"/>
  <c r="AF504" i="19"/>
  <c r="AF505" i="19"/>
  <c r="AF506" i="19"/>
  <c r="AF507" i="19"/>
  <c r="AF508" i="19"/>
  <c r="AF509" i="19"/>
  <c r="AF510" i="19"/>
  <c r="AF511" i="19"/>
  <c r="AF512" i="19"/>
  <c r="AF513" i="19"/>
  <c r="AF514" i="19"/>
  <c r="AF515" i="19"/>
  <c r="AF516" i="19"/>
  <c r="AF517" i="19"/>
  <c r="AF518" i="19"/>
  <c r="AF519" i="19"/>
  <c r="AF520" i="19"/>
  <c r="AF521" i="19"/>
  <c r="AF522" i="19"/>
  <c r="AF523" i="19"/>
  <c r="AF524" i="19"/>
  <c r="AF525" i="19"/>
  <c r="AF526" i="19"/>
  <c r="AF527" i="19"/>
  <c r="AF528" i="19"/>
  <c r="AF529" i="19"/>
  <c r="AF530" i="19"/>
  <c r="AF531" i="19"/>
  <c r="AF532" i="19"/>
  <c r="AF533" i="19"/>
  <c r="AF534" i="19"/>
  <c r="AF535" i="19"/>
  <c r="AF536" i="19"/>
  <c r="AF537" i="19"/>
  <c r="AF538" i="19"/>
  <c r="AF539" i="19"/>
  <c r="AF540" i="19"/>
  <c r="AF541" i="19"/>
  <c r="AF542" i="19"/>
  <c r="AF543" i="19"/>
  <c r="AF544" i="19"/>
  <c r="AF545" i="19"/>
  <c r="AF546" i="19"/>
  <c r="AF547" i="19"/>
  <c r="AF548" i="19"/>
  <c r="AF549" i="19"/>
  <c r="AF550" i="19"/>
  <c r="AF551" i="19"/>
  <c r="AF552" i="19"/>
  <c r="AF553" i="19"/>
  <c r="AF554" i="19"/>
  <c r="AF555" i="19"/>
  <c r="AF556" i="19"/>
  <c r="AF557" i="19"/>
  <c r="AF558" i="19"/>
  <c r="AF559" i="19"/>
  <c r="AF560" i="19"/>
  <c r="AF561" i="19"/>
  <c r="AF562" i="19"/>
  <c r="AF563" i="19"/>
  <c r="AF564" i="19"/>
  <c r="AF565" i="19"/>
  <c r="AF566" i="19"/>
  <c r="AF567" i="19"/>
  <c r="AF568" i="19"/>
  <c r="AF569" i="19"/>
  <c r="AF570" i="19"/>
  <c r="AF571" i="19"/>
  <c r="AF572" i="19"/>
  <c r="AF573" i="19"/>
  <c r="AF574" i="19"/>
  <c r="AF575" i="19"/>
  <c r="AF576" i="19"/>
  <c r="AF577" i="19"/>
  <c r="AF578" i="19"/>
  <c r="AF579" i="19"/>
  <c r="AF580" i="19"/>
  <c r="AF581" i="19"/>
  <c r="AF582" i="19"/>
  <c r="AF583" i="19"/>
  <c r="AF584" i="19"/>
  <c r="AF585" i="19"/>
  <c r="AF586" i="19"/>
  <c r="AF587" i="19"/>
  <c r="AF588" i="19"/>
  <c r="AF589" i="19"/>
  <c r="AF590" i="19"/>
  <c r="AF591" i="19"/>
  <c r="AF592" i="19"/>
  <c r="AF593" i="19"/>
  <c r="AF594" i="19"/>
  <c r="AF595" i="19"/>
  <c r="AF596" i="19"/>
  <c r="AF597" i="19"/>
  <c r="AF598" i="19"/>
  <c r="AF599" i="19"/>
  <c r="AF600" i="19"/>
  <c r="AF601" i="19"/>
  <c r="AF602" i="19"/>
  <c r="AF603" i="19"/>
  <c r="AF604" i="19"/>
  <c r="AF605" i="19"/>
  <c r="AF606" i="19"/>
  <c r="AF607" i="19"/>
  <c r="AF608" i="19"/>
  <c r="AF609" i="19"/>
  <c r="AF610" i="19"/>
  <c r="AF611" i="19"/>
  <c r="AF612" i="19"/>
  <c r="AF613" i="19"/>
  <c r="AF614" i="19"/>
  <c r="AF615" i="19"/>
  <c r="AF616" i="19"/>
  <c r="AF617" i="19"/>
  <c r="AF618" i="19"/>
  <c r="AF619" i="19"/>
  <c r="AF620" i="19"/>
  <c r="AF621" i="19"/>
  <c r="AF622" i="19"/>
  <c r="AF623" i="19"/>
  <c r="AF624" i="19"/>
  <c r="AF625" i="19"/>
  <c r="AF626" i="19"/>
  <c r="AF627" i="19"/>
  <c r="AF628" i="19"/>
  <c r="AF629" i="19"/>
  <c r="AF630" i="19"/>
  <c r="AF631" i="19"/>
  <c r="AF632" i="19"/>
  <c r="AF633" i="19"/>
  <c r="AF634" i="19"/>
  <c r="AF635" i="19"/>
  <c r="AF636" i="19"/>
  <c r="AF637" i="19"/>
  <c r="AF638" i="19"/>
  <c r="AF639" i="19"/>
  <c r="AF640" i="19"/>
  <c r="AF641" i="19"/>
  <c r="AF642" i="19"/>
  <c r="AF643" i="19"/>
  <c r="AF644" i="19"/>
  <c r="AF645" i="19"/>
  <c r="AF646" i="19"/>
  <c r="AF647" i="19"/>
  <c r="AF648" i="19"/>
  <c r="AF649" i="19"/>
  <c r="AF650" i="19"/>
  <c r="AF651" i="19"/>
  <c r="AF652" i="19"/>
  <c r="AF653" i="19"/>
  <c r="AF654" i="19"/>
  <c r="AF655" i="19"/>
  <c r="AF656" i="19"/>
  <c r="AF657" i="19"/>
  <c r="AF658" i="19"/>
  <c r="AF659" i="19"/>
  <c r="AF660" i="19"/>
  <c r="AF661" i="19"/>
  <c r="AF662" i="19"/>
  <c r="AF663" i="19"/>
  <c r="AF664" i="19"/>
  <c r="AF665" i="19"/>
  <c r="AF666" i="19"/>
  <c r="AF667" i="19"/>
  <c r="AF668" i="19"/>
  <c r="AF669" i="19"/>
  <c r="AF670" i="19"/>
  <c r="AF671" i="19"/>
  <c r="AF672" i="19"/>
  <c r="AF673" i="19"/>
  <c r="AF674" i="19"/>
  <c r="AF675" i="19"/>
  <c r="AF676" i="19"/>
  <c r="AF677" i="19"/>
  <c r="AF678" i="19"/>
  <c r="AF679" i="19"/>
  <c r="AF680" i="19"/>
  <c r="AF681" i="19"/>
  <c r="AF682" i="19"/>
  <c r="AF683" i="19"/>
  <c r="AF684" i="19"/>
  <c r="AF685" i="19"/>
  <c r="AF686" i="19"/>
  <c r="AF687" i="19"/>
  <c r="AF688" i="19"/>
  <c r="AF689" i="19"/>
  <c r="AF690" i="19"/>
  <c r="AF691" i="19"/>
  <c r="AF692" i="19"/>
  <c r="AF693" i="19"/>
  <c r="AF694" i="19"/>
  <c r="AF695" i="19"/>
  <c r="AF696" i="19"/>
  <c r="AF697" i="19"/>
  <c r="AF698" i="19"/>
  <c r="AF699" i="19"/>
  <c r="AF700" i="19"/>
  <c r="AF701" i="19"/>
  <c r="AF702" i="19"/>
  <c r="AF703" i="19"/>
  <c r="AF704" i="19"/>
  <c r="AF705" i="19"/>
  <c r="AF706" i="19"/>
  <c r="AF707" i="19"/>
  <c r="AF708" i="19"/>
  <c r="AF709" i="19"/>
  <c r="AF710" i="19"/>
  <c r="AF711" i="19"/>
  <c r="AF712" i="19"/>
  <c r="AF713" i="19"/>
  <c r="AF714" i="19"/>
  <c r="AF715" i="19"/>
  <c r="AF716" i="19"/>
  <c r="AF717" i="19"/>
  <c r="AF718" i="19"/>
  <c r="AF719" i="19"/>
  <c r="AF720" i="19"/>
  <c r="AF721" i="19"/>
  <c r="AF722" i="19"/>
  <c r="AF723" i="19"/>
  <c r="AF724" i="19"/>
  <c r="AF725" i="19"/>
  <c r="AF726" i="19"/>
  <c r="AF727" i="19"/>
  <c r="AF728" i="19"/>
  <c r="AF729" i="19"/>
  <c r="AF730" i="19"/>
  <c r="AF731" i="19"/>
  <c r="AF732" i="19"/>
  <c r="AF733" i="19"/>
  <c r="AF734" i="19"/>
  <c r="AF735" i="19"/>
  <c r="AF736" i="19"/>
  <c r="AF737" i="19"/>
  <c r="AF738" i="19"/>
  <c r="AF739" i="19"/>
  <c r="AF740" i="19"/>
  <c r="AF741" i="19"/>
  <c r="AF742" i="19"/>
  <c r="AF743" i="19"/>
  <c r="AF744" i="19"/>
  <c r="AF745" i="19"/>
  <c r="AF746" i="19"/>
  <c r="AF747" i="19"/>
  <c r="AF748" i="19"/>
  <c r="AF749" i="19"/>
  <c r="AF750" i="19"/>
  <c r="AF751" i="19"/>
  <c r="AF752" i="19"/>
  <c r="AF753" i="19"/>
  <c r="AF754" i="19"/>
  <c r="AF755" i="19"/>
  <c r="AF756" i="19"/>
  <c r="AF757" i="19"/>
  <c r="AF758" i="19"/>
  <c r="AF759" i="19"/>
  <c r="AF760" i="19"/>
  <c r="AF761" i="19"/>
  <c r="AF762" i="19"/>
  <c r="AF763" i="19"/>
  <c r="AF764" i="19"/>
  <c r="AF765" i="19"/>
  <c r="AF766" i="19"/>
  <c r="AF767" i="19"/>
  <c r="AF768" i="19"/>
  <c r="AF769" i="19"/>
  <c r="AF770" i="19"/>
  <c r="AF771" i="19"/>
  <c r="AF772" i="19"/>
  <c r="AF773" i="19"/>
  <c r="AF774" i="19"/>
  <c r="AF775" i="19"/>
  <c r="AF776" i="19"/>
  <c r="AF777" i="19"/>
  <c r="AF778" i="19"/>
  <c r="AF779" i="19"/>
  <c r="AF780" i="19"/>
  <c r="AF781" i="19"/>
  <c r="AF782" i="19"/>
  <c r="AF783" i="19"/>
  <c r="AF784" i="19"/>
  <c r="AF785" i="19"/>
  <c r="AF786" i="19"/>
  <c r="AF787" i="19"/>
  <c r="AF788" i="19"/>
  <c r="AF789" i="19"/>
  <c r="AF790" i="19"/>
  <c r="AF791" i="19"/>
  <c r="AF792" i="19"/>
  <c r="AF793" i="19"/>
  <c r="AF794" i="19"/>
  <c r="AF795" i="19"/>
  <c r="AF796" i="19"/>
  <c r="AF797" i="19"/>
  <c r="AF798" i="19"/>
  <c r="AF799" i="19"/>
  <c r="AF800" i="19"/>
  <c r="AF801" i="19"/>
  <c r="AF802" i="19"/>
  <c r="AF803" i="19"/>
  <c r="AF804" i="19"/>
  <c r="AF805" i="19"/>
  <c r="AF806" i="19"/>
  <c r="AF807" i="19"/>
  <c r="AF808" i="19"/>
  <c r="AF809" i="19"/>
  <c r="AF810" i="19"/>
  <c r="AF811" i="19"/>
  <c r="AF812" i="19"/>
  <c r="AF813" i="19"/>
  <c r="AF814" i="19"/>
  <c r="AF815" i="19"/>
  <c r="AF816" i="19"/>
  <c r="AF817" i="19"/>
  <c r="AF818" i="19"/>
  <c r="AF819" i="19"/>
  <c r="AF820" i="19"/>
  <c r="AF821" i="19"/>
  <c r="AF822" i="19"/>
  <c r="AF823" i="19"/>
  <c r="AF824" i="19"/>
  <c r="AF825" i="19"/>
  <c r="AF826" i="19"/>
  <c r="AF827" i="19"/>
  <c r="AF828" i="19"/>
  <c r="AF829" i="19"/>
  <c r="AF830" i="19"/>
  <c r="AF831" i="19"/>
  <c r="AF832" i="19"/>
  <c r="AF833" i="19"/>
  <c r="AF834" i="19"/>
  <c r="AF835" i="19"/>
  <c r="AF836" i="19"/>
  <c r="AF837" i="19"/>
  <c r="AF838" i="19"/>
  <c r="AF839" i="19"/>
  <c r="AF840" i="19"/>
  <c r="AF841" i="19"/>
  <c r="AF842" i="19"/>
  <c r="AF843" i="19"/>
  <c r="AF844" i="19"/>
  <c r="AF845" i="19"/>
  <c r="AF846" i="19"/>
  <c r="AF847" i="19"/>
  <c r="AF848" i="19"/>
  <c r="AF849" i="19"/>
  <c r="AF850" i="19"/>
  <c r="AF851" i="19"/>
  <c r="AF852" i="19"/>
  <c r="AF853" i="19"/>
  <c r="AF854" i="19"/>
  <c r="AF855" i="19"/>
  <c r="AF856" i="19"/>
  <c r="AF857" i="19"/>
  <c r="AF858" i="19"/>
  <c r="AF859" i="19"/>
  <c r="AF860" i="19"/>
  <c r="AF861" i="19"/>
  <c r="AF862" i="19"/>
  <c r="AF863" i="19"/>
  <c r="AF864" i="19"/>
  <c r="AF865" i="19"/>
  <c r="AF866" i="19"/>
  <c r="AF867" i="19"/>
  <c r="AF868" i="19"/>
  <c r="AF869" i="19"/>
  <c r="AF870" i="19"/>
  <c r="AF871" i="19"/>
  <c r="AF872" i="19"/>
  <c r="AF873" i="19"/>
  <c r="AF874" i="19"/>
  <c r="AF875" i="19"/>
  <c r="AF876" i="19"/>
  <c r="AF877" i="19"/>
  <c r="AF878" i="19"/>
  <c r="AF879" i="19"/>
  <c r="AF880" i="19"/>
  <c r="AF881" i="19"/>
  <c r="AF882" i="19"/>
  <c r="AF883" i="19"/>
  <c r="AF884" i="19"/>
  <c r="AF885" i="19"/>
  <c r="AF886" i="19"/>
  <c r="AF887" i="19"/>
  <c r="AF888" i="19"/>
  <c r="AF889" i="19"/>
  <c r="AF890" i="19"/>
  <c r="AF891" i="19"/>
  <c r="AF892" i="19"/>
  <c r="AF893" i="19"/>
  <c r="AF894" i="19"/>
  <c r="AF895" i="19"/>
  <c r="AF896" i="19"/>
  <c r="AF897" i="19"/>
  <c r="AF898" i="19"/>
  <c r="AF899" i="19"/>
  <c r="AF900" i="19"/>
  <c r="AF901" i="19"/>
  <c r="AF902" i="19"/>
  <c r="AF903" i="19"/>
  <c r="AF904" i="19"/>
  <c r="AF905" i="19"/>
  <c r="AF906" i="19"/>
  <c r="AF907" i="19"/>
  <c r="AF908" i="19"/>
  <c r="AF909" i="19"/>
  <c r="AF910" i="19"/>
  <c r="AF911" i="19"/>
  <c r="AF912" i="19"/>
  <c r="AF913" i="19"/>
  <c r="AF914" i="19"/>
  <c r="AF915" i="19"/>
  <c r="AF916" i="19"/>
  <c r="AF917" i="19"/>
  <c r="AF918" i="19"/>
  <c r="AF919" i="19"/>
  <c r="AF920" i="19"/>
  <c r="AF921" i="19"/>
  <c r="AF922" i="19"/>
  <c r="AF923" i="19"/>
  <c r="AF924" i="19"/>
  <c r="AF925" i="19"/>
  <c r="AF926" i="19"/>
  <c r="AF927" i="19"/>
  <c r="AF928" i="19"/>
  <c r="AF929" i="19"/>
  <c r="AF930" i="19"/>
  <c r="AF931" i="19"/>
  <c r="AF932" i="19"/>
  <c r="AF933" i="19"/>
  <c r="AF934" i="19"/>
  <c r="AF935" i="19"/>
  <c r="AF936" i="19"/>
  <c r="AF937" i="19"/>
  <c r="AF938" i="19"/>
  <c r="AF939" i="19"/>
  <c r="AF940" i="19"/>
  <c r="AF941" i="19"/>
  <c r="AF942" i="19"/>
  <c r="AF943" i="19"/>
  <c r="AF944" i="19"/>
  <c r="AF945" i="19"/>
  <c r="AF946" i="19"/>
  <c r="AF947" i="19"/>
  <c r="AF948" i="19"/>
  <c r="AF949" i="19"/>
  <c r="AF950" i="19"/>
  <c r="AF951" i="19"/>
  <c r="AF952" i="19"/>
  <c r="AF953" i="19"/>
  <c r="AF954" i="19"/>
  <c r="AF955" i="19"/>
  <c r="AF956" i="19"/>
  <c r="AF957" i="19"/>
  <c r="AF958" i="19"/>
  <c r="AF959" i="19"/>
  <c r="AF960" i="19"/>
  <c r="AF961" i="19"/>
  <c r="AF962" i="19"/>
  <c r="AF963" i="19"/>
  <c r="AF964" i="19"/>
  <c r="AF965" i="19"/>
  <c r="AF966" i="19"/>
  <c r="AF967" i="19"/>
  <c r="AF968" i="19"/>
  <c r="AF969" i="19"/>
  <c r="AF970" i="19"/>
  <c r="AF971" i="19"/>
  <c r="AF972" i="19"/>
  <c r="AF973" i="19"/>
  <c r="AF974" i="19"/>
  <c r="AF975" i="19"/>
  <c r="AF976" i="19"/>
  <c r="AF977" i="19"/>
  <c r="AF978" i="19"/>
  <c r="AF979" i="19"/>
  <c r="AF980" i="19"/>
  <c r="AF981" i="19"/>
  <c r="AF982" i="19"/>
  <c r="AF983" i="19"/>
  <c r="AF984" i="19"/>
  <c r="AF985" i="19"/>
  <c r="AF986" i="19"/>
  <c r="AF987" i="19"/>
  <c r="AF988" i="19"/>
  <c r="AF989" i="19"/>
  <c r="AF990" i="19"/>
  <c r="AF991" i="19"/>
  <c r="AF992" i="19"/>
  <c r="AF993" i="19"/>
  <c r="AF994" i="19"/>
  <c r="AF995" i="19"/>
  <c r="AF996" i="19"/>
  <c r="AF997" i="19"/>
  <c r="AF998" i="19"/>
  <c r="AF999" i="19"/>
  <c r="AF1000" i="19"/>
  <c r="AF1001" i="19"/>
  <c r="AF1002" i="19"/>
  <c r="AF1003" i="19"/>
  <c r="AF1004" i="19"/>
  <c r="AF1005" i="19"/>
  <c r="AF1006" i="19"/>
  <c r="AF1007" i="19"/>
  <c r="AF1008" i="19"/>
  <c r="AF1009" i="19"/>
  <c r="AF1010" i="19"/>
  <c r="AF1011" i="19"/>
  <c r="AF1012" i="19"/>
  <c r="AF1013" i="19"/>
  <c r="AF1014" i="19"/>
  <c r="AF1015" i="19"/>
  <c r="AF1016" i="19"/>
  <c r="AF1017" i="19"/>
  <c r="AF1018" i="19"/>
  <c r="AF1019" i="19"/>
  <c r="AF1020" i="19"/>
  <c r="AF1021" i="19"/>
  <c r="AF1022" i="19"/>
  <c r="AF1023" i="19"/>
  <c r="AF1024" i="19"/>
  <c r="AF1025" i="19"/>
  <c r="AF1026" i="19"/>
  <c r="AF1027" i="19"/>
  <c r="AF1028" i="19"/>
  <c r="AF1029" i="19"/>
  <c r="AF1030" i="19"/>
  <c r="AF1031" i="19"/>
  <c r="AF1032" i="19"/>
  <c r="AF1033" i="19"/>
  <c r="AF1034" i="19"/>
  <c r="AF1035" i="19"/>
  <c r="AF1036" i="19"/>
  <c r="AF1037" i="19"/>
  <c r="AF1038" i="19"/>
  <c r="AF1039" i="19"/>
  <c r="AF1040" i="19"/>
  <c r="AF1041" i="19"/>
  <c r="AF1042" i="19"/>
  <c r="AF1043" i="19"/>
  <c r="AF1044" i="19"/>
  <c r="AF1045" i="19"/>
  <c r="AF1046" i="19"/>
  <c r="AF1047" i="19"/>
  <c r="AF1048" i="19"/>
  <c r="AF1049" i="19"/>
  <c r="AF1050" i="19"/>
  <c r="AF1051" i="19"/>
  <c r="AF1052" i="19"/>
  <c r="AF1053" i="19"/>
  <c r="AF1054" i="19"/>
  <c r="AF1055" i="19"/>
  <c r="AF1056" i="19"/>
  <c r="AF1057" i="19"/>
  <c r="AF1058" i="19"/>
  <c r="AF1059" i="19"/>
  <c r="AF1060" i="19"/>
  <c r="AF1061" i="19"/>
  <c r="AF1062" i="19"/>
  <c r="AF1063" i="19"/>
  <c r="AF1064" i="19"/>
  <c r="AF1065" i="19"/>
  <c r="AF1066" i="19"/>
  <c r="AF1067" i="19"/>
  <c r="AF1068" i="19"/>
  <c r="AF1069" i="19"/>
  <c r="AF1070" i="19"/>
  <c r="AF1071" i="19"/>
  <c r="AF1072" i="19"/>
  <c r="AF1073" i="19"/>
  <c r="AF1074" i="19"/>
  <c r="AF1075" i="19"/>
  <c r="AF1076" i="19"/>
  <c r="AF1077" i="19"/>
  <c r="AF1078" i="19"/>
  <c r="AF1079" i="19"/>
  <c r="AF1080" i="19"/>
  <c r="AF1081" i="19"/>
  <c r="AF1082" i="19"/>
  <c r="AF1083" i="19"/>
  <c r="AF1084" i="19"/>
  <c r="AF1085" i="19"/>
  <c r="AF1086" i="19"/>
  <c r="AF1087" i="19"/>
  <c r="AF1088" i="19"/>
  <c r="AF1089" i="19"/>
  <c r="AF1090" i="19"/>
  <c r="AF1091" i="19"/>
  <c r="AF1092" i="19"/>
  <c r="AF1093" i="19"/>
  <c r="AF1094" i="19"/>
  <c r="AF1095" i="19"/>
  <c r="AF1096" i="19"/>
  <c r="AF1097" i="19"/>
  <c r="AF1098" i="19"/>
  <c r="AF1099" i="19"/>
  <c r="AF1100" i="19"/>
  <c r="AF1101" i="19"/>
  <c r="AF1102" i="19"/>
  <c r="AF1103" i="19"/>
  <c r="AF1104" i="19"/>
  <c r="AF1105" i="19"/>
  <c r="AF1106" i="19"/>
  <c r="AF1107" i="19"/>
  <c r="AF1108" i="19"/>
  <c r="AF1109" i="19"/>
  <c r="AF1110" i="19"/>
  <c r="AF1111" i="19"/>
  <c r="AF1112" i="19"/>
  <c r="AF1113" i="19"/>
  <c r="AF1114" i="19"/>
  <c r="AF1115" i="19"/>
  <c r="AF1116" i="19"/>
  <c r="AF1117" i="19"/>
  <c r="AF1118" i="19"/>
  <c r="AF1119" i="19"/>
  <c r="AF1120" i="19"/>
  <c r="AF1121" i="19"/>
  <c r="AF1122" i="19"/>
  <c r="AF1123" i="19"/>
  <c r="AF1124" i="19"/>
  <c r="AF1125" i="19"/>
  <c r="AF1126" i="19"/>
  <c r="AF1127" i="19"/>
  <c r="AF1128" i="19"/>
  <c r="AF1129" i="19"/>
  <c r="AF1130" i="19"/>
  <c r="AF1131" i="19"/>
  <c r="AF1132" i="19"/>
  <c r="AF1133" i="19"/>
  <c r="AF1134" i="19"/>
  <c r="AF1135" i="19"/>
  <c r="AF1136" i="19"/>
  <c r="AF1137" i="19"/>
  <c r="AF1138" i="19"/>
  <c r="AF1139" i="19"/>
  <c r="AF1140" i="19"/>
  <c r="AF1141" i="19"/>
  <c r="AF1142" i="19"/>
  <c r="AF1143" i="19"/>
  <c r="AF1144" i="19"/>
  <c r="AF1145" i="19"/>
  <c r="AF1146" i="19"/>
  <c r="AF1147" i="19"/>
  <c r="AF1148" i="19"/>
  <c r="AF1149" i="19"/>
  <c r="AF1150" i="19"/>
  <c r="AF1151" i="19"/>
  <c r="AF1152" i="19"/>
  <c r="AF1153" i="19"/>
  <c r="AF1154" i="19"/>
  <c r="AF1155" i="19"/>
  <c r="AF1156" i="19"/>
  <c r="AF1157" i="19"/>
  <c r="AF1158" i="19"/>
  <c r="AF1159" i="19"/>
  <c r="AF1160" i="19"/>
  <c r="AF1161" i="19"/>
  <c r="AF1162" i="19"/>
  <c r="AF1163" i="19"/>
  <c r="AF1164" i="19"/>
  <c r="AF1165" i="19"/>
  <c r="AF1166" i="19"/>
  <c r="AF1167" i="19"/>
  <c r="AF1168" i="19"/>
  <c r="AF1169" i="19"/>
  <c r="AF1170" i="19"/>
  <c r="AF1171" i="19"/>
  <c r="AF1172" i="19"/>
  <c r="AF1173" i="19"/>
  <c r="AF1174" i="19"/>
  <c r="AF1175" i="19"/>
  <c r="AF1176" i="19"/>
  <c r="AF1177" i="19"/>
  <c r="AF1178" i="19"/>
  <c r="AF1179" i="19"/>
  <c r="AF1180" i="19"/>
  <c r="AF1181" i="19"/>
  <c r="AF1182" i="19"/>
  <c r="AF1183" i="19"/>
  <c r="AF1184" i="19"/>
  <c r="AF1185" i="19"/>
  <c r="AF1186" i="19"/>
  <c r="AF1187" i="19"/>
  <c r="AF1188" i="19"/>
  <c r="AF1189" i="19"/>
  <c r="AF1190" i="19"/>
  <c r="AF1191" i="19"/>
  <c r="AF1192" i="19"/>
  <c r="AF1193" i="19"/>
  <c r="AF1194" i="19"/>
  <c r="AF1195" i="19"/>
  <c r="AF1196" i="19"/>
  <c r="AF1197" i="19"/>
  <c r="AF1198" i="19"/>
  <c r="AF1199" i="19"/>
  <c r="AF1200" i="19"/>
  <c r="AF1201" i="19"/>
  <c r="AF1202" i="19"/>
  <c r="AF1203" i="19"/>
  <c r="AF1204" i="19"/>
  <c r="AF1205" i="19"/>
  <c r="AF1206" i="19"/>
  <c r="AF1207" i="19"/>
  <c r="AF1208" i="19"/>
  <c r="AF1209" i="19"/>
  <c r="AF1210" i="19"/>
  <c r="AF1211" i="19"/>
  <c r="AF1212" i="19"/>
  <c r="AF1213" i="19"/>
  <c r="AF1214" i="19"/>
  <c r="AF1215" i="19"/>
  <c r="AF1216" i="19"/>
  <c r="AF1217" i="19"/>
  <c r="AF1218" i="19"/>
  <c r="AF1219" i="19"/>
  <c r="AF1220" i="19"/>
  <c r="AF1221" i="19"/>
  <c r="AF1222" i="19"/>
  <c r="AF1223" i="19"/>
  <c r="AF1224" i="19"/>
  <c r="AF1225" i="19"/>
  <c r="AF1226" i="19"/>
  <c r="AF1227" i="19"/>
  <c r="AF1228" i="19"/>
  <c r="AF1229" i="19"/>
  <c r="AF1230" i="19"/>
  <c r="AF1231" i="19"/>
  <c r="AF1232" i="19"/>
  <c r="AF1233" i="19"/>
  <c r="AF1234" i="19"/>
  <c r="AF1235" i="19"/>
  <c r="AF1236" i="19"/>
  <c r="AF1237" i="19"/>
  <c r="AF1238" i="19"/>
  <c r="AF1239" i="19"/>
  <c r="AF1240" i="19"/>
  <c r="AF1241" i="19"/>
  <c r="AF1242" i="19"/>
  <c r="AF1243" i="19"/>
  <c r="AF1244" i="19"/>
  <c r="AF1245" i="19"/>
  <c r="AF1246" i="19"/>
  <c r="AF1247" i="19"/>
  <c r="AF1248" i="19"/>
  <c r="AF1249" i="19"/>
  <c r="AF1250" i="19"/>
  <c r="AF1251" i="19"/>
  <c r="AF1252" i="19"/>
  <c r="AF1253" i="19"/>
  <c r="AF1254" i="19"/>
  <c r="AF1255" i="19"/>
  <c r="AF1256" i="19"/>
  <c r="AF1257" i="19"/>
  <c r="AF1258" i="19"/>
  <c r="AF1259" i="19"/>
  <c r="AF1260" i="19"/>
  <c r="AF1261" i="19"/>
  <c r="AF1262" i="19"/>
  <c r="AF1263" i="19"/>
  <c r="AF1264" i="19"/>
  <c r="AF1265" i="19"/>
  <c r="AF1266" i="19"/>
  <c r="AF1267" i="19"/>
  <c r="AF1268" i="19"/>
  <c r="AF1269" i="19"/>
  <c r="AF1270" i="19"/>
  <c r="AF1271" i="19"/>
  <c r="AF1272" i="19"/>
  <c r="AF1273" i="19"/>
  <c r="AF1274" i="19"/>
  <c r="AF1275" i="19"/>
  <c r="AF1276" i="19"/>
  <c r="AF1277" i="19"/>
  <c r="AF1278" i="19"/>
  <c r="AF1279" i="19"/>
  <c r="AF1280" i="19"/>
  <c r="AF1281" i="19"/>
  <c r="AF1282" i="19"/>
  <c r="AF1283" i="19"/>
  <c r="AF1284" i="19"/>
  <c r="AF1285" i="19"/>
  <c r="AF1286" i="19"/>
  <c r="AF1287" i="19"/>
  <c r="AF1288" i="19"/>
  <c r="AF1289" i="19"/>
  <c r="AF1290" i="19"/>
  <c r="AF1291" i="19"/>
  <c r="AF1292" i="19"/>
  <c r="AF1293" i="19"/>
  <c r="AF1294" i="19"/>
  <c r="AF1295" i="19"/>
  <c r="AF1296" i="19"/>
  <c r="AF1297" i="19"/>
  <c r="AF1298" i="19"/>
  <c r="AF1299" i="19"/>
  <c r="AF1300" i="19"/>
  <c r="AF1301" i="19"/>
  <c r="AF1302" i="19"/>
  <c r="AF1303" i="19"/>
  <c r="AF1304" i="19"/>
  <c r="AF1305" i="19"/>
  <c r="AF1306" i="19"/>
  <c r="AF1307" i="19"/>
  <c r="AF1308" i="19"/>
  <c r="AF1309" i="19"/>
  <c r="AF1310" i="19"/>
  <c r="AF1311" i="19"/>
  <c r="AF1312" i="19"/>
  <c r="AF1313" i="19"/>
  <c r="AF1314" i="19"/>
  <c r="AF1315" i="19"/>
  <c r="AF1316" i="19"/>
  <c r="AF1317" i="19"/>
  <c r="AF1318" i="19"/>
  <c r="AF1319" i="19"/>
  <c r="AF1320" i="19"/>
  <c r="AF1321" i="19"/>
  <c r="AF1322" i="19"/>
  <c r="AF1323" i="19"/>
  <c r="AF1324" i="19"/>
  <c r="AF1325" i="19"/>
  <c r="AF1326" i="19"/>
  <c r="AF1327" i="19"/>
  <c r="AF1328" i="19"/>
  <c r="AF1329" i="19"/>
  <c r="AF1330" i="19"/>
  <c r="AF1331" i="19"/>
  <c r="AF1332" i="19"/>
  <c r="AF1333" i="19"/>
  <c r="AF1334" i="19"/>
  <c r="AF1335" i="19"/>
  <c r="AF1336" i="19"/>
  <c r="AF1337" i="19"/>
  <c r="AF1338" i="19"/>
  <c r="AF1339" i="19"/>
  <c r="AF1340" i="19"/>
  <c r="AF1341" i="19"/>
  <c r="AF1342" i="19"/>
  <c r="AF1343" i="19"/>
  <c r="AF1344" i="19"/>
  <c r="AF1345" i="19"/>
  <c r="AF1346" i="19"/>
  <c r="AF1347" i="19"/>
  <c r="AF1348" i="19"/>
  <c r="AF1349" i="19"/>
  <c r="AF1350" i="19"/>
  <c r="AF1351" i="19"/>
  <c r="AF1352" i="19"/>
  <c r="AF1353" i="19"/>
  <c r="AF1354" i="19"/>
  <c r="AF1355" i="19"/>
  <c r="AF1356" i="19"/>
  <c r="AF1357" i="19"/>
  <c r="AF1358" i="19"/>
  <c r="AF1359" i="19"/>
  <c r="AF1360" i="19"/>
  <c r="AF1361" i="19"/>
  <c r="AF1362" i="19"/>
  <c r="AF1363" i="19"/>
  <c r="AF1364" i="19"/>
  <c r="AF1365" i="19"/>
  <c r="AF1366" i="19"/>
  <c r="AF1367" i="19"/>
  <c r="AF1368" i="19"/>
  <c r="AF1369" i="19"/>
  <c r="AF1370" i="19"/>
  <c r="AF1371" i="19"/>
  <c r="AF1372" i="19"/>
  <c r="AF1373" i="19"/>
  <c r="AF1374" i="19"/>
  <c r="AF1375" i="19"/>
  <c r="AF1376" i="19"/>
  <c r="AF1377" i="19"/>
  <c r="AF1378" i="19"/>
  <c r="AF1379" i="19"/>
  <c r="AF1380" i="19"/>
  <c r="AF1381" i="19"/>
  <c r="AF1382" i="19"/>
  <c r="AF1383" i="19"/>
  <c r="AF1384" i="19"/>
  <c r="AF1385" i="19"/>
  <c r="AF1386" i="19"/>
  <c r="AF1387" i="19"/>
  <c r="AF1388" i="19"/>
  <c r="AF1389" i="19"/>
  <c r="AF1390" i="19"/>
  <c r="AF1391" i="19"/>
  <c r="AF1392" i="19"/>
  <c r="AF1393" i="19"/>
  <c r="AF1394" i="19"/>
  <c r="AF1395" i="19"/>
  <c r="AF1396" i="19"/>
  <c r="AF1397" i="19"/>
  <c r="AF1398" i="19"/>
  <c r="AF1399" i="19"/>
  <c r="AF1400" i="19"/>
  <c r="AF1401" i="19"/>
  <c r="AF1402" i="19"/>
  <c r="AF1403" i="19"/>
  <c r="AF1404" i="19"/>
  <c r="AF1405" i="19"/>
  <c r="AF1406" i="19"/>
  <c r="AF1407" i="19"/>
  <c r="AF1408" i="19"/>
  <c r="AF1409" i="19"/>
  <c r="AF1410" i="19"/>
  <c r="AF1411" i="19"/>
  <c r="AF1412" i="19"/>
  <c r="AF1413" i="19"/>
  <c r="AF1414" i="19"/>
  <c r="AF1415" i="19"/>
  <c r="AF1416" i="19"/>
  <c r="AF1417" i="19"/>
  <c r="AF1418" i="19"/>
  <c r="AF1419" i="19"/>
  <c r="AF1420" i="19"/>
  <c r="AF1421" i="19"/>
  <c r="AF1422" i="19"/>
  <c r="AF1423" i="19"/>
  <c r="AF1424" i="19"/>
  <c r="AF1425" i="19"/>
  <c r="AF1426" i="19"/>
  <c r="AF1427" i="19"/>
  <c r="AF1428" i="19"/>
  <c r="AF1429" i="19"/>
  <c r="AF1430" i="19"/>
  <c r="AF1431" i="19"/>
  <c r="AF1432" i="19"/>
  <c r="AF1433" i="19"/>
  <c r="AF1434" i="19"/>
  <c r="AF1435" i="19"/>
  <c r="AF1436" i="19"/>
  <c r="AF1437" i="19"/>
  <c r="AF1438" i="19"/>
  <c r="AF1439" i="19"/>
  <c r="AF1440" i="19"/>
  <c r="AF1441" i="19"/>
  <c r="AF1442" i="19"/>
  <c r="AF1443" i="19"/>
  <c r="AF1444" i="19"/>
  <c r="AF1445" i="19"/>
  <c r="AF1446" i="19"/>
  <c r="AF1447" i="19"/>
  <c r="AF1448" i="19"/>
  <c r="AF1449" i="19"/>
  <c r="AF1450" i="19"/>
  <c r="AF1451" i="19"/>
  <c r="AF1452" i="19"/>
  <c r="AF1453" i="19"/>
  <c r="AF1454" i="19"/>
  <c r="AF1455" i="19"/>
  <c r="AF1456" i="19"/>
  <c r="AF1457" i="19"/>
  <c r="AF1458" i="19"/>
  <c r="AF1459" i="19"/>
  <c r="AF1460" i="19"/>
  <c r="AF1461" i="19"/>
  <c r="AF1462" i="19"/>
  <c r="AF1463" i="19"/>
  <c r="AF1464" i="19"/>
  <c r="AF1465" i="19"/>
  <c r="AF1466" i="19"/>
  <c r="AF1467" i="19"/>
  <c r="AF1468" i="19"/>
  <c r="AF1469" i="19"/>
  <c r="AF1470" i="19"/>
  <c r="AF1471" i="19"/>
  <c r="AF1472" i="19"/>
  <c r="AF1473" i="19"/>
  <c r="AF1474" i="19"/>
  <c r="AF1475" i="19"/>
  <c r="AF1476" i="19"/>
  <c r="AF1477" i="19"/>
  <c r="AF1478" i="19"/>
  <c r="AF1479" i="19"/>
  <c r="AF1480" i="19"/>
  <c r="AF1481" i="19"/>
  <c r="AF1482" i="19"/>
  <c r="AF1483" i="19"/>
  <c r="AF1484" i="19"/>
  <c r="AF1485" i="19"/>
  <c r="AF1486" i="19"/>
  <c r="AF1487" i="19"/>
  <c r="AF1488" i="19"/>
  <c r="AF1489" i="19"/>
  <c r="AF1490" i="19"/>
  <c r="AF1491" i="19"/>
  <c r="AF1492" i="19"/>
  <c r="AF1493" i="19"/>
  <c r="AF1494" i="19"/>
  <c r="AF1495" i="19"/>
  <c r="AF1496" i="19"/>
  <c r="AF1497" i="19"/>
  <c r="AF1498" i="19"/>
  <c r="AF1499" i="19"/>
  <c r="AF1500" i="19"/>
  <c r="AF1501" i="19"/>
  <c r="AF1502" i="19"/>
  <c r="AF1503" i="19"/>
  <c r="AF1504" i="19"/>
  <c r="AF1505" i="19"/>
  <c r="AF1506" i="19"/>
  <c r="AF1507" i="19"/>
  <c r="AF1508" i="19"/>
  <c r="AF1509" i="19"/>
  <c r="AF1510" i="19"/>
  <c r="AF1511" i="19"/>
  <c r="AF1512" i="19"/>
  <c r="AF1513" i="19"/>
  <c r="AF1514" i="19"/>
  <c r="AF1515" i="19"/>
  <c r="AF1516" i="19"/>
  <c r="AF1517" i="19"/>
  <c r="AF1518" i="19"/>
  <c r="AF1519" i="19"/>
  <c r="AF1520" i="19"/>
  <c r="AF1521" i="19"/>
  <c r="AF1522" i="19"/>
  <c r="AF1523" i="19"/>
  <c r="AF1524" i="19"/>
  <c r="AF1525" i="19"/>
  <c r="AF1526" i="19"/>
  <c r="AF1527" i="19"/>
  <c r="AF1528" i="19"/>
  <c r="AF1529" i="19"/>
  <c r="AF1530" i="19"/>
  <c r="AF1531" i="19"/>
  <c r="AF1532" i="19"/>
  <c r="AF1533" i="19"/>
  <c r="AF1534" i="19"/>
  <c r="AF1535" i="19"/>
  <c r="AF1536" i="19"/>
  <c r="AF1537" i="19"/>
  <c r="AF1538" i="19"/>
  <c r="AF1539" i="19"/>
  <c r="AF1540" i="19"/>
  <c r="AF1541" i="19"/>
  <c r="AF1542" i="19"/>
  <c r="AF1543" i="19"/>
  <c r="AF1544" i="19"/>
  <c r="AF1545" i="19"/>
  <c r="AF1546" i="19"/>
  <c r="AF1547" i="19"/>
  <c r="AF1548" i="19"/>
  <c r="AF1549" i="19"/>
  <c r="AF1550" i="19"/>
  <c r="AF1551" i="19"/>
  <c r="AF1552" i="19"/>
  <c r="AF1553" i="19"/>
  <c r="AF1554" i="19"/>
  <c r="AF1555" i="19"/>
  <c r="AF1556" i="19"/>
  <c r="AF1557" i="19"/>
  <c r="AF1558" i="19"/>
  <c r="AF1559" i="19"/>
  <c r="AF1560" i="19"/>
  <c r="AF1561" i="19"/>
  <c r="AF1562" i="19"/>
  <c r="AF1563" i="19"/>
  <c r="AF1564" i="19"/>
  <c r="AF1565" i="19"/>
  <c r="AF1566" i="19"/>
  <c r="AF1567" i="19"/>
  <c r="AF1568" i="19"/>
  <c r="AF1569" i="19"/>
  <c r="AF1570" i="19"/>
  <c r="AF1571" i="19"/>
  <c r="AF1572" i="19"/>
  <c r="AF1573" i="19"/>
  <c r="AF1574" i="19"/>
  <c r="AF1575" i="19"/>
  <c r="AF1576" i="19"/>
  <c r="AF1577" i="19"/>
  <c r="AF1578" i="19"/>
  <c r="AF1579" i="19"/>
  <c r="AF1580" i="19"/>
  <c r="AF1581" i="19"/>
  <c r="AF1582" i="19"/>
  <c r="AF1583" i="19"/>
  <c r="AF1584" i="19"/>
  <c r="AF1585" i="19"/>
  <c r="AF1586" i="19"/>
  <c r="AF1587" i="19"/>
  <c r="AF1588" i="19"/>
  <c r="AF1589" i="19"/>
  <c r="AF1590" i="19"/>
  <c r="AF1591" i="19"/>
  <c r="AF1592" i="19"/>
  <c r="AF1593" i="19"/>
  <c r="AF1594" i="19"/>
  <c r="AF1595" i="19"/>
  <c r="AF1596" i="19"/>
  <c r="AF1597" i="19"/>
  <c r="AF1598" i="19"/>
  <c r="AF1599" i="19"/>
  <c r="AF1600" i="19"/>
  <c r="AF1601" i="19"/>
  <c r="AF1602" i="19"/>
  <c r="AF1603" i="19"/>
  <c r="AF1604" i="19"/>
  <c r="AF1605" i="19"/>
  <c r="AF1606" i="19"/>
  <c r="AF1607" i="19"/>
  <c r="AF1608" i="19"/>
  <c r="AF1609" i="19"/>
  <c r="AF1610" i="19"/>
  <c r="AF1611" i="19"/>
  <c r="AF1612" i="19"/>
  <c r="AF1613" i="19"/>
  <c r="AF1614" i="19"/>
  <c r="AF1615" i="19"/>
  <c r="AF1616" i="19"/>
  <c r="AF1617" i="19"/>
  <c r="AF1618" i="19"/>
  <c r="AF1619" i="19"/>
  <c r="AF1620" i="19"/>
  <c r="AF1621" i="19"/>
  <c r="AF1622" i="19"/>
  <c r="AF1623" i="19"/>
  <c r="AF1624" i="19"/>
  <c r="AF1625" i="19"/>
  <c r="AF1626" i="19"/>
  <c r="AF1627" i="19"/>
  <c r="AF1628" i="19"/>
  <c r="AF1629" i="19"/>
  <c r="AF1630" i="19"/>
  <c r="AF1631" i="19"/>
  <c r="AF1632" i="19"/>
  <c r="AF1633" i="19"/>
  <c r="AF1634" i="19"/>
  <c r="AF1635" i="19"/>
  <c r="AF1636" i="19"/>
  <c r="AF1637" i="19"/>
  <c r="AF1638" i="19"/>
  <c r="AF1639" i="19"/>
  <c r="AF1640" i="19"/>
  <c r="AF1641" i="19"/>
  <c r="AF1642" i="19"/>
  <c r="AF1643" i="19"/>
  <c r="AF1644" i="19"/>
  <c r="AF1645" i="19"/>
  <c r="AF1646" i="19"/>
  <c r="AF1647" i="19"/>
  <c r="AF1648" i="19"/>
  <c r="AF1649" i="19"/>
  <c r="AF1650" i="19"/>
  <c r="AF1651" i="19"/>
  <c r="AF1652" i="19"/>
  <c r="AF1653" i="19"/>
  <c r="AF1654" i="19"/>
  <c r="AF1655" i="19"/>
  <c r="AF1656" i="19"/>
  <c r="AF1657" i="19"/>
  <c r="AF1658" i="19"/>
  <c r="AF1659" i="19"/>
  <c r="AF1660" i="19"/>
  <c r="AF1661" i="19"/>
  <c r="AF1662" i="19"/>
  <c r="AF1663" i="19"/>
  <c r="AF1664" i="19"/>
  <c r="AF1665" i="19"/>
  <c r="AF1666" i="19"/>
  <c r="AF1667" i="19"/>
  <c r="AF1668" i="19"/>
  <c r="AF1669" i="19"/>
  <c r="AF1670" i="19"/>
  <c r="AF1671" i="19"/>
  <c r="AF1672" i="19"/>
  <c r="AF1673" i="19"/>
  <c r="AF1674" i="19"/>
  <c r="AF1675" i="19"/>
  <c r="AF1676" i="19"/>
  <c r="AF1677" i="19"/>
  <c r="AF1678" i="19"/>
  <c r="AF1679" i="19"/>
  <c r="AF1680" i="19"/>
  <c r="AF1681" i="19"/>
  <c r="AF1682" i="19"/>
  <c r="AF1683" i="19"/>
  <c r="AF1684" i="19"/>
  <c r="AF1685" i="19"/>
  <c r="AF1686" i="19"/>
  <c r="AF1687" i="19"/>
  <c r="AF1688" i="19"/>
  <c r="AF1689" i="19"/>
  <c r="AF1690" i="19"/>
  <c r="AF1691" i="19"/>
  <c r="AF1692" i="19"/>
  <c r="AF1693" i="19"/>
  <c r="AF1694" i="19"/>
  <c r="AF1695" i="19"/>
  <c r="AF1696" i="19"/>
  <c r="AF1697" i="19"/>
  <c r="AF1698" i="19"/>
  <c r="AF1699" i="19"/>
  <c r="AF1700" i="19"/>
  <c r="AF1701" i="19"/>
  <c r="AF1702" i="19"/>
  <c r="AF1703" i="19"/>
  <c r="AF1704" i="19"/>
  <c r="AF1705" i="19"/>
  <c r="AF1706" i="19"/>
  <c r="AF1707" i="19"/>
  <c r="AF1708" i="19"/>
  <c r="AF1709" i="19"/>
  <c r="AF1710" i="19"/>
  <c r="AF1711" i="19"/>
  <c r="AF1712" i="19"/>
  <c r="AF1713" i="19"/>
  <c r="AF1714" i="19"/>
  <c r="AF1715" i="19"/>
  <c r="AF1716" i="19"/>
  <c r="AF1717" i="19"/>
  <c r="AF1718" i="19"/>
  <c r="AF1719" i="19"/>
  <c r="AF1720" i="19"/>
  <c r="AF1721" i="19"/>
  <c r="AF1722" i="19"/>
  <c r="AF1723" i="19"/>
  <c r="AF1724" i="19"/>
  <c r="AF1725" i="19"/>
  <c r="AF1726" i="19"/>
  <c r="AF1727" i="19"/>
  <c r="AF1728" i="19"/>
  <c r="AF1729" i="19"/>
  <c r="AF1730" i="19"/>
  <c r="AF1731" i="19"/>
  <c r="AF1732" i="19"/>
  <c r="AF1733" i="19"/>
  <c r="AF1734" i="19"/>
  <c r="AF1735" i="19"/>
  <c r="AF1736" i="19"/>
  <c r="AF1737" i="19"/>
  <c r="AF1738" i="19"/>
  <c r="AF1739" i="19"/>
  <c r="AF1740" i="19"/>
  <c r="AF1741" i="19"/>
  <c r="AF1742" i="19"/>
  <c r="AF1743" i="19"/>
  <c r="AF1744" i="19"/>
  <c r="AF1745" i="19"/>
  <c r="AF1746" i="19"/>
  <c r="AF1747" i="19"/>
  <c r="AF1748" i="19"/>
  <c r="AF1749" i="19"/>
  <c r="AF1750" i="19"/>
  <c r="AF1751" i="19"/>
  <c r="AF1752" i="19"/>
  <c r="AF1753" i="19"/>
  <c r="AF1754" i="19"/>
  <c r="AF1755" i="19"/>
  <c r="AF1756" i="19"/>
  <c r="AF1757" i="19"/>
  <c r="AF1758" i="19"/>
  <c r="AF1759" i="19"/>
  <c r="AF1760" i="19"/>
  <c r="AF1761" i="19"/>
  <c r="AF1762" i="19"/>
  <c r="AF1763" i="19"/>
  <c r="AF1764" i="19"/>
  <c r="AF1765" i="19"/>
  <c r="AF1766" i="19"/>
  <c r="AF1767" i="19"/>
  <c r="AF1768" i="19"/>
  <c r="AF1769" i="19"/>
  <c r="AF1770" i="19"/>
  <c r="AF1771" i="19"/>
  <c r="AF1772" i="19"/>
  <c r="AF1773" i="19"/>
  <c r="AF1774" i="19"/>
  <c r="AF1775" i="19"/>
  <c r="AF1776" i="19"/>
  <c r="AF1777" i="19"/>
  <c r="AF1778" i="19"/>
  <c r="AF1779" i="19"/>
  <c r="AF1780" i="19"/>
  <c r="AF1781" i="19"/>
  <c r="AF1782" i="19"/>
  <c r="AF1783" i="19"/>
  <c r="AF1784" i="19"/>
  <c r="AF1785" i="19"/>
  <c r="AF1786" i="19"/>
  <c r="AF1787" i="19"/>
  <c r="AF1788" i="19"/>
  <c r="AF1789" i="19"/>
  <c r="AF1790" i="19"/>
  <c r="AF1791" i="19"/>
  <c r="AF1792" i="19"/>
  <c r="AF1793" i="19"/>
  <c r="AF1794" i="19"/>
  <c r="AF1795" i="19"/>
  <c r="AF1796" i="19"/>
  <c r="AF1797" i="19"/>
  <c r="AF1798" i="19"/>
  <c r="AF1799" i="19"/>
  <c r="AF1800" i="19"/>
  <c r="AF1801" i="19"/>
  <c r="AF1802" i="19"/>
  <c r="AF1803" i="19"/>
  <c r="AF1804" i="19"/>
  <c r="AF1805" i="19"/>
  <c r="AF1806" i="19"/>
  <c r="AF1807" i="19"/>
  <c r="AF1808" i="19"/>
  <c r="AF1809" i="19"/>
  <c r="AF1810" i="19"/>
  <c r="AF1811" i="19"/>
  <c r="AF1812" i="19"/>
  <c r="AF1813" i="19"/>
  <c r="AF1814" i="19"/>
  <c r="AF1815" i="19"/>
  <c r="AF1816" i="19"/>
  <c r="AF1817" i="19"/>
  <c r="AF1818" i="19"/>
  <c r="AF1819" i="19"/>
  <c r="AF1820" i="19"/>
  <c r="AF1821" i="19"/>
  <c r="AF1822" i="19"/>
  <c r="AF1823" i="19"/>
  <c r="AF1824" i="19"/>
  <c r="AF1825" i="19"/>
  <c r="AF1826" i="19"/>
  <c r="AF1827" i="19"/>
  <c r="AF1828" i="19"/>
  <c r="AF1829" i="19"/>
  <c r="AF1830" i="19"/>
  <c r="AF1831" i="19"/>
  <c r="AF1832" i="19"/>
  <c r="AF1833" i="19"/>
  <c r="AF1834" i="19"/>
  <c r="AF1835" i="19"/>
  <c r="AF1836" i="19"/>
  <c r="AF1837" i="19"/>
  <c r="AF1838" i="19"/>
  <c r="AF1839" i="19"/>
  <c r="AF1840" i="19"/>
  <c r="AF1841" i="19"/>
  <c r="AF1842" i="19"/>
  <c r="AF1843" i="19"/>
  <c r="AF1844" i="19"/>
  <c r="AF1845" i="19"/>
  <c r="AF1846" i="19"/>
  <c r="AF1847" i="19"/>
  <c r="AF1848" i="19"/>
  <c r="AF1849" i="19"/>
  <c r="AF1850" i="19"/>
  <c r="AF1851" i="19"/>
  <c r="AF1852" i="19"/>
  <c r="AF1853" i="19"/>
  <c r="AF1854" i="19"/>
  <c r="AF1855" i="19"/>
  <c r="AF1856" i="19"/>
  <c r="AF1857" i="19"/>
  <c r="AF1858" i="19"/>
  <c r="AF1859" i="19"/>
  <c r="AF1860" i="19"/>
  <c r="AF1861" i="19"/>
  <c r="AF1862" i="19"/>
  <c r="AF1863" i="19"/>
  <c r="AF1864" i="19"/>
  <c r="AF1865" i="19"/>
  <c r="AF1866" i="19"/>
  <c r="AF1867" i="19"/>
  <c r="AF1868" i="19"/>
  <c r="AF1869" i="19"/>
  <c r="AF1870" i="19"/>
  <c r="AF1871" i="19"/>
  <c r="AF1872" i="19"/>
  <c r="AF1873" i="19"/>
  <c r="AF1874" i="19"/>
  <c r="AF1875" i="19"/>
  <c r="AF1876" i="19"/>
  <c r="AF1877" i="19"/>
  <c r="AF1878" i="19"/>
  <c r="AF1879" i="19"/>
  <c r="AF1880" i="19"/>
  <c r="AF1881" i="19"/>
  <c r="AF1882" i="19"/>
  <c r="AF1883" i="19"/>
  <c r="AF1884" i="19"/>
  <c r="AF1885" i="19"/>
  <c r="AF1886" i="19"/>
  <c r="AF1887" i="19"/>
  <c r="AF1888" i="19"/>
  <c r="AF1889" i="19"/>
  <c r="AF1890" i="19"/>
  <c r="AF1891" i="19"/>
  <c r="AF1892" i="19"/>
  <c r="AF1893" i="19"/>
  <c r="AF1894" i="19"/>
  <c r="AF1895" i="19"/>
  <c r="AF1896" i="19"/>
  <c r="AF1897" i="19"/>
  <c r="AF1898" i="19"/>
  <c r="AF1899" i="19"/>
  <c r="AF1900" i="19"/>
  <c r="AF1901" i="19"/>
  <c r="AF1902" i="19"/>
  <c r="AF1903" i="19"/>
  <c r="AF1904" i="19"/>
  <c r="AF1905" i="19"/>
  <c r="AF1906" i="19"/>
  <c r="AF1907" i="19"/>
  <c r="AF1908" i="19"/>
  <c r="AF1909" i="19"/>
  <c r="AF1910" i="19"/>
  <c r="AF1911" i="19"/>
  <c r="AF1912" i="19"/>
  <c r="AF1913" i="19"/>
  <c r="AF1914" i="19"/>
  <c r="AF1915" i="19"/>
  <c r="AF1916" i="19"/>
  <c r="AF1917" i="19"/>
  <c r="AF1918" i="19"/>
  <c r="AF1919" i="19"/>
  <c r="AF1920" i="19"/>
  <c r="AF1921" i="19"/>
  <c r="AF1922" i="19"/>
  <c r="AF1923" i="19"/>
  <c r="AF1924" i="19"/>
  <c r="AF1925" i="19"/>
  <c r="AF1926" i="19"/>
  <c r="AF1927" i="19"/>
  <c r="AF1928" i="19"/>
  <c r="AF1929" i="19"/>
  <c r="AF1930" i="19"/>
  <c r="AF1931" i="19"/>
  <c r="AF1932" i="19"/>
  <c r="AF1933" i="19"/>
  <c r="AF1934" i="19"/>
  <c r="AF1935" i="19"/>
  <c r="AF1936" i="19"/>
  <c r="AF1937" i="19"/>
  <c r="AF1938" i="19"/>
  <c r="AF1939" i="19"/>
  <c r="AF1940" i="19"/>
  <c r="AF1941" i="19"/>
  <c r="AF1942" i="19"/>
  <c r="AF1943" i="19"/>
  <c r="AF1944" i="19"/>
  <c r="AF1945" i="19"/>
  <c r="AF1946" i="19"/>
  <c r="AF1947" i="19"/>
  <c r="AF1948" i="19"/>
  <c r="AF1949" i="19"/>
  <c r="AF1950" i="19"/>
  <c r="AF1951" i="19"/>
  <c r="AF1952" i="19"/>
  <c r="AF1953" i="19"/>
  <c r="AF1954" i="19"/>
  <c r="AF1955" i="19"/>
  <c r="AF1956" i="19"/>
  <c r="AF1957" i="19"/>
  <c r="AF1958" i="19"/>
  <c r="AF1959" i="19"/>
  <c r="AF1960" i="19"/>
  <c r="AF1961" i="19"/>
  <c r="AF1962" i="19"/>
  <c r="AF1963" i="19"/>
  <c r="AF1964" i="19"/>
  <c r="AF1965" i="19"/>
  <c r="AF1966" i="19"/>
  <c r="AF1967" i="19"/>
  <c r="AF1968" i="19"/>
  <c r="AF1969" i="19"/>
  <c r="AF1970" i="19"/>
  <c r="AF1971" i="19"/>
  <c r="AF1972" i="19"/>
  <c r="AF1973" i="19"/>
  <c r="AF1974" i="19"/>
  <c r="AF1975" i="19"/>
  <c r="AF1976" i="19"/>
  <c r="AF1977" i="19"/>
  <c r="AF1978" i="19"/>
  <c r="AF1979" i="19"/>
  <c r="AF1980" i="19"/>
  <c r="AF1981" i="19"/>
  <c r="AF1982" i="19"/>
  <c r="AF1983" i="19"/>
  <c r="AF1984" i="19"/>
  <c r="AF1985" i="19"/>
  <c r="AF1986" i="19"/>
  <c r="AF1987" i="19"/>
  <c r="AF1988" i="19"/>
  <c r="AF1989" i="19"/>
  <c r="AF1990" i="19"/>
  <c r="AF1991" i="19"/>
  <c r="AF1992" i="19"/>
  <c r="AF1993" i="19"/>
  <c r="AF1994" i="19"/>
  <c r="AF1995" i="19"/>
  <c r="AF1996" i="19"/>
  <c r="AF1997" i="19"/>
  <c r="AF1998" i="19"/>
  <c r="AF1999" i="19"/>
  <c r="AF2000" i="19"/>
  <c r="AF2001" i="19"/>
  <c r="AF2002" i="19"/>
  <c r="AF2003" i="19"/>
  <c r="AF2004" i="19"/>
  <c r="AF2005" i="19"/>
  <c r="AF2006" i="19"/>
  <c r="AF2007" i="19"/>
  <c r="AF2008" i="19"/>
  <c r="AF2009" i="19"/>
  <c r="AF2010" i="19"/>
  <c r="AF2011" i="19"/>
  <c r="AF2012" i="19"/>
  <c r="AF2013" i="19"/>
  <c r="AF2014" i="19"/>
  <c r="AF2015" i="19"/>
  <c r="AF2016" i="19"/>
  <c r="AF2017" i="19"/>
  <c r="AF2018" i="19"/>
  <c r="AF2019" i="19"/>
  <c r="AF2020" i="19"/>
  <c r="AF2021" i="19"/>
  <c r="AF2022" i="19"/>
  <c r="AF2023" i="19"/>
  <c r="AF2024" i="19"/>
  <c r="AF2025" i="19"/>
  <c r="AF2026" i="19"/>
  <c r="AF2027" i="19"/>
  <c r="AF2028" i="19"/>
  <c r="AF2029" i="19"/>
  <c r="AF2030" i="19"/>
  <c r="AF2031" i="19"/>
  <c r="AF2032" i="19"/>
  <c r="AF2033" i="19"/>
  <c r="AF2034" i="19"/>
  <c r="AF2035" i="19"/>
  <c r="AF2036" i="19"/>
  <c r="AF2037" i="19"/>
  <c r="AF2038" i="19"/>
  <c r="AF2039" i="19"/>
  <c r="AF2040" i="19"/>
  <c r="AF2041" i="19"/>
  <c r="AF2042" i="19"/>
  <c r="AF2043" i="19"/>
  <c r="AF2044" i="19"/>
  <c r="AF2045" i="19"/>
  <c r="AF2046" i="19"/>
  <c r="AF2047" i="19"/>
  <c r="AF2048" i="19"/>
  <c r="AF2049" i="19"/>
  <c r="AF2050" i="19"/>
  <c r="AF2051" i="19"/>
  <c r="AF2052" i="19"/>
  <c r="AF2053" i="19"/>
  <c r="AF2054" i="19"/>
  <c r="AF2055" i="19"/>
  <c r="AF2056" i="19"/>
  <c r="AF2057" i="19"/>
  <c r="AF2058" i="19"/>
  <c r="AF2059" i="19"/>
  <c r="AF2060" i="19"/>
  <c r="AF2061" i="19"/>
  <c r="AF2062" i="19"/>
  <c r="AF2063" i="19"/>
  <c r="AF2064" i="19"/>
  <c r="AF2065" i="19"/>
  <c r="AF2066" i="19"/>
  <c r="AF2067" i="19"/>
  <c r="AF2068" i="19"/>
  <c r="AF2069" i="19"/>
  <c r="AF2070" i="19"/>
  <c r="AF2071" i="19"/>
  <c r="AF2072" i="19"/>
  <c r="AF2073" i="19"/>
  <c r="AF2074" i="19"/>
  <c r="AF2075" i="19"/>
  <c r="AF2076" i="19"/>
  <c r="AF2077" i="19"/>
  <c r="AF2078" i="19"/>
  <c r="AF2079" i="19"/>
  <c r="AF2080" i="19"/>
  <c r="AF2081" i="19"/>
  <c r="AF2082" i="19"/>
  <c r="AF2083" i="19"/>
  <c r="AF2084" i="19"/>
  <c r="AF2085" i="19"/>
  <c r="AF2086" i="19"/>
  <c r="AF2087" i="19"/>
  <c r="AF2088" i="19"/>
  <c r="AF2089" i="19"/>
  <c r="AF2090" i="19"/>
  <c r="AF2091" i="19"/>
  <c r="AF2092" i="19"/>
  <c r="AF2093" i="19"/>
  <c r="AF2094" i="19"/>
  <c r="AF2095" i="19"/>
  <c r="AF2096" i="19"/>
  <c r="AF2097" i="19"/>
  <c r="AF2098" i="19"/>
  <c r="AF2099" i="19"/>
  <c r="AF2100" i="19"/>
  <c r="AF2101" i="19"/>
  <c r="AF2102" i="19"/>
  <c r="AF2103" i="19"/>
  <c r="AF2104" i="19"/>
  <c r="AF2105" i="19"/>
  <c r="AF2106" i="19"/>
  <c r="AF2107" i="19"/>
  <c r="AF2108" i="19"/>
  <c r="AF2109" i="19"/>
  <c r="AF2110" i="19"/>
  <c r="AF2111" i="19"/>
  <c r="AF2112" i="19"/>
  <c r="AF2113" i="19"/>
  <c r="AF2114" i="19"/>
  <c r="AF2115" i="19"/>
  <c r="AF2116" i="19"/>
  <c r="AF2117" i="19"/>
  <c r="AF2118" i="19"/>
  <c r="AF2119" i="19"/>
  <c r="AF2120" i="19"/>
  <c r="AF2121" i="19"/>
  <c r="AF2122" i="19"/>
  <c r="AF2123" i="19"/>
  <c r="AF2124" i="19"/>
  <c r="AF2125" i="19"/>
  <c r="AF2126" i="19"/>
  <c r="AF2127" i="19"/>
  <c r="AF2128" i="19"/>
  <c r="AF2129" i="19"/>
  <c r="AF2130" i="19"/>
  <c r="AF2131" i="19"/>
  <c r="AF2132" i="19"/>
  <c r="AF2133" i="19"/>
  <c r="AF2134" i="19"/>
  <c r="AF2135" i="19"/>
  <c r="AF2136" i="19"/>
  <c r="AF2137" i="19"/>
  <c r="AF2138" i="19"/>
  <c r="AF2139" i="19"/>
  <c r="AF2140" i="19"/>
  <c r="AF2141" i="19"/>
  <c r="AF2142" i="19"/>
  <c r="AF2143" i="19"/>
  <c r="AF2144" i="19"/>
  <c r="AF2145" i="19"/>
  <c r="AF2146" i="19"/>
  <c r="AF2147" i="19"/>
  <c r="AF2148" i="19"/>
  <c r="AF2149" i="19"/>
  <c r="AF2150" i="19"/>
  <c r="AF2151" i="19"/>
  <c r="AF2152" i="19"/>
  <c r="AF2153" i="19"/>
  <c r="AF2154" i="19"/>
  <c r="AF2155" i="19"/>
  <c r="AF2156" i="19"/>
  <c r="AF2157" i="19"/>
  <c r="AF2158" i="19"/>
  <c r="AF2159" i="19"/>
  <c r="AF2160" i="19"/>
  <c r="AF2161" i="19"/>
  <c r="AF2162" i="19"/>
  <c r="AF2163" i="19"/>
  <c r="AF2164" i="19"/>
  <c r="AF2165" i="19"/>
  <c r="AF2166" i="19"/>
  <c r="AF2167" i="19"/>
  <c r="AF2168" i="19"/>
  <c r="AF2169" i="19"/>
  <c r="AF2170" i="19"/>
  <c r="AF2171" i="19"/>
  <c r="AF2172" i="19"/>
  <c r="AF2173" i="19"/>
  <c r="AF2174" i="19"/>
  <c r="AF2175" i="19"/>
  <c r="AF2176" i="19"/>
  <c r="AF2177" i="19"/>
  <c r="AF2178" i="19"/>
  <c r="AF2179" i="19"/>
  <c r="AF2180" i="19"/>
  <c r="AF2181" i="19"/>
  <c r="AF2182" i="19"/>
  <c r="AF2183" i="19"/>
  <c r="AF2184" i="19"/>
  <c r="AF2185" i="19"/>
  <c r="AF2186" i="19"/>
  <c r="AF2187" i="19"/>
  <c r="AF2188" i="19"/>
  <c r="AF2189" i="19"/>
  <c r="AF2190" i="19"/>
  <c r="AF2191" i="19"/>
  <c r="AF2192" i="19"/>
  <c r="AF2193" i="19"/>
  <c r="AF2194" i="19"/>
  <c r="AF2195" i="19"/>
  <c r="AF2196" i="19"/>
  <c r="AF2197" i="19"/>
  <c r="AF2198" i="19"/>
  <c r="AF2199" i="19"/>
  <c r="AF2200" i="19"/>
  <c r="AF2201" i="19"/>
  <c r="AF2202" i="19"/>
  <c r="AF2203" i="19"/>
  <c r="AF2204" i="19"/>
  <c r="AF2205" i="19"/>
  <c r="AF2206" i="19"/>
  <c r="AF2207" i="19"/>
  <c r="AF2208" i="19"/>
  <c r="AF2209" i="19"/>
  <c r="AF2210" i="19"/>
  <c r="AF2211" i="19"/>
  <c r="AF2212" i="19"/>
  <c r="AF2213" i="19"/>
  <c r="AF2214" i="19"/>
  <c r="AF2215" i="19"/>
  <c r="AF2216" i="19"/>
  <c r="AF2217" i="19"/>
  <c r="AF2218" i="19"/>
  <c r="AF2219" i="19"/>
  <c r="AF2220" i="19"/>
  <c r="AF2221" i="19"/>
  <c r="AF2222" i="19"/>
  <c r="AF2223" i="19"/>
  <c r="AF2224" i="19"/>
  <c r="AF2225" i="19"/>
  <c r="AF2226" i="19"/>
  <c r="AF2227" i="19"/>
  <c r="AF2228" i="19"/>
  <c r="AF2229" i="19"/>
  <c r="AF2230" i="19"/>
  <c r="AF2231" i="19"/>
  <c r="AF2232" i="19"/>
  <c r="AF2233" i="19"/>
  <c r="AF2234" i="19"/>
  <c r="AF2235" i="19"/>
  <c r="AF2236" i="19"/>
  <c r="AF2237" i="19"/>
  <c r="AF2238" i="19"/>
  <c r="AF2239" i="19"/>
  <c r="AF2240" i="19"/>
  <c r="AF2241" i="19"/>
  <c r="AF2242" i="19"/>
  <c r="AF2243" i="19"/>
  <c r="AF2244" i="19"/>
  <c r="AF2245" i="19"/>
  <c r="AF2246" i="19"/>
  <c r="AF2247" i="19"/>
  <c r="AF2248" i="19"/>
  <c r="AF2249" i="19"/>
  <c r="AF2250" i="19"/>
  <c r="AF2251" i="19"/>
  <c r="AF2252" i="19"/>
  <c r="AF2253" i="19"/>
  <c r="AF2254" i="19"/>
  <c r="AF2255" i="19"/>
  <c r="AF2256" i="19"/>
  <c r="AF2257" i="19"/>
  <c r="AF2258" i="19"/>
  <c r="AF2259" i="19"/>
  <c r="AF2260" i="19"/>
  <c r="AF2261" i="19"/>
  <c r="AF2262" i="19"/>
  <c r="AF2263" i="19"/>
  <c r="AF2264" i="19"/>
  <c r="AF2265" i="19"/>
  <c r="AF2266" i="19"/>
  <c r="AF2267" i="19"/>
  <c r="AF2268" i="19"/>
  <c r="AF2269" i="19"/>
  <c r="AF2270" i="19"/>
  <c r="AF2271" i="19"/>
  <c r="AF2272" i="19"/>
  <c r="AF2273" i="19"/>
  <c r="AF2274" i="19"/>
  <c r="AF2275" i="19"/>
  <c r="AF2276" i="19"/>
  <c r="AF2277" i="19"/>
  <c r="AF2278" i="19"/>
  <c r="AF2279" i="19"/>
  <c r="AF2280" i="19"/>
  <c r="AF2281" i="19"/>
  <c r="AF2282" i="19"/>
  <c r="AF2283" i="19"/>
  <c r="AF2284" i="19"/>
  <c r="AF2285" i="19"/>
  <c r="AF2286" i="19"/>
  <c r="AF2287" i="19"/>
  <c r="AF2288" i="19"/>
  <c r="AF2289" i="19"/>
  <c r="AF2290" i="19"/>
  <c r="AF2291" i="19"/>
  <c r="AF2292" i="19"/>
  <c r="AF2293" i="19"/>
  <c r="AF2294" i="19"/>
  <c r="AF2295" i="19"/>
  <c r="AF2296" i="19"/>
  <c r="AF2297" i="19"/>
  <c r="AF2298" i="19"/>
  <c r="AF2299" i="19"/>
  <c r="AF2300" i="19"/>
  <c r="AF2301" i="19"/>
  <c r="AF2302" i="19"/>
  <c r="AF2303" i="19"/>
  <c r="AF2304" i="19"/>
  <c r="AF2305" i="19"/>
  <c r="AF2306" i="19"/>
  <c r="AF2307" i="19"/>
  <c r="AF2308" i="19"/>
  <c r="AF2309" i="19"/>
  <c r="AF2310" i="19"/>
  <c r="AF2311" i="19"/>
  <c r="AF2312" i="19"/>
  <c r="AF2313" i="19"/>
  <c r="AF2314" i="19"/>
  <c r="AF2315" i="19"/>
  <c r="AF2316" i="19"/>
  <c r="AF2317" i="19"/>
  <c r="AF2318" i="19"/>
  <c r="AF2319" i="19"/>
  <c r="AF2320" i="19"/>
  <c r="AF2321" i="19"/>
  <c r="AF2322" i="19"/>
  <c r="AF2323" i="19"/>
  <c r="AF2324" i="19"/>
  <c r="AF2325" i="19"/>
  <c r="AF2326" i="19"/>
  <c r="AF2327" i="19"/>
  <c r="AF2328" i="19"/>
  <c r="AF2329" i="19"/>
  <c r="AF2330" i="19"/>
  <c r="AF2331" i="19"/>
  <c r="AF2332" i="19"/>
  <c r="AF2333" i="19"/>
  <c r="AF2334" i="19"/>
  <c r="AF2335" i="19"/>
  <c r="AF2336" i="19"/>
  <c r="AF2337" i="19"/>
  <c r="AF2338" i="19"/>
  <c r="AF2339" i="19"/>
  <c r="AF2340" i="19"/>
  <c r="AF2341" i="19"/>
  <c r="AF2342" i="19"/>
  <c r="AF2343" i="19"/>
  <c r="AF2344" i="19"/>
  <c r="AF2345" i="19"/>
  <c r="AF2346" i="19"/>
  <c r="AF2347" i="19"/>
  <c r="AF2348" i="19"/>
  <c r="AF2349" i="19"/>
  <c r="AF2350" i="19"/>
  <c r="AF2351" i="19"/>
  <c r="AF2352" i="19"/>
  <c r="AF2353" i="19"/>
  <c r="AF2354" i="19"/>
  <c r="AF2355" i="19"/>
  <c r="AF2356" i="19"/>
  <c r="AF2357" i="19"/>
  <c r="AF2358" i="19"/>
  <c r="AF2359" i="19"/>
  <c r="AF2360" i="19"/>
  <c r="AF2361" i="19"/>
  <c r="AF2362" i="19"/>
  <c r="AF2363" i="19"/>
  <c r="AF2364" i="19"/>
  <c r="AF2365" i="19"/>
  <c r="AF2366" i="19"/>
  <c r="AF2367" i="19"/>
  <c r="AF2368" i="19"/>
  <c r="AF2369" i="19"/>
  <c r="AF2370" i="19"/>
  <c r="AF2371" i="19"/>
  <c r="AF2372" i="19"/>
  <c r="AF2373" i="19"/>
  <c r="AF2374" i="19"/>
  <c r="AF2375" i="19"/>
  <c r="AF2376" i="19"/>
  <c r="AF2377" i="19"/>
  <c r="AF2378" i="19"/>
  <c r="AF2379" i="19"/>
  <c r="AF2380" i="19"/>
  <c r="AF2381" i="19"/>
  <c r="AF2382" i="19"/>
  <c r="AF2383" i="19"/>
  <c r="AF2384" i="19"/>
  <c r="AF2385" i="19"/>
  <c r="AF2386" i="19"/>
  <c r="AF2387" i="19"/>
  <c r="AF2388" i="19"/>
  <c r="AF2389" i="19"/>
  <c r="AF2390" i="19"/>
  <c r="AF2391" i="19"/>
  <c r="AF2392" i="19"/>
  <c r="AF2393" i="19"/>
  <c r="AF2394" i="19"/>
  <c r="AF2395" i="19"/>
  <c r="AF2396" i="19"/>
  <c r="AF2397" i="19"/>
  <c r="AF2398" i="19"/>
  <c r="AF2399" i="19"/>
  <c r="AF2400" i="19"/>
  <c r="AF2401" i="19"/>
  <c r="AF2402" i="19"/>
  <c r="AF2403" i="19"/>
  <c r="AF2404" i="19"/>
  <c r="AF2405" i="19"/>
  <c r="AF2406" i="19"/>
  <c r="AF2407" i="19"/>
  <c r="AF2408" i="19"/>
  <c r="AF2409" i="19"/>
  <c r="AF2410" i="19"/>
  <c r="AF2411" i="19"/>
  <c r="AF2412" i="19"/>
  <c r="AF2413" i="19"/>
  <c r="AF2414" i="19"/>
  <c r="AF2415" i="19"/>
  <c r="AF2416" i="19"/>
  <c r="AF2417" i="19"/>
  <c r="AF2418" i="19"/>
  <c r="AF2419" i="19"/>
  <c r="AF2420" i="19"/>
  <c r="AF2421" i="19"/>
  <c r="AF2422" i="19"/>
  <c r="AF2423" i="19"/>
  <c r="AF2424" i="19"/>
  <c r="AF2425" i="19"/>
  <c r="AF2426" i="19"/>
  <c r="AF2427" i="19"/>
  <c r="AF2428" i="19"/>
  <c r="AF2429" i="19"/>
  <c r="AF2430" i="19"/>
  <c r="AF2431" i="19"/>
  <c r="AF2432" i="19"/>
  <c r="AF2433" i="19"/>
  <c r="AF2434" i="19"/>
  <c r="AF2435" i="19"/>
  <c r="AF2436" i="19"/>
  <c r="AF2437" i="19"/>
  <c r="AF2438" i="19"/>
  <c r="AF2439" i="19"/>
  <c r="AF2440" i="19"/>
  <c r="AF2441" i="19"/>
  <c r="AF2442" i="19"/>
  <c r="AF2443" i="19"/>
  <c r="AF2444" i="19"/>
  <c r="AF2445" i="19"/>
  <c r="AF2446" i="19"/>
  <c r="AF2447" i="19"/>
  <c r="AF2448" i="19"/>
  <c r="AF2449" i="19"/>
  <c r="AF2450" i="19"/>
  <c r="AF2451" i="19"/>
  <c r="AF2452" i="19"/>
  <c r="AF2453" i="19"/>
  <c r="AF2454" i="19"/>
  <c r="AF2455" i="19"/>
  <c r="AF2456" i="19"/>
  <c r="AF2457" i="19"/>
  <c r="AF2458" i="19"/>
  <c r="AF2459" i="19"/>
  <c r="AF2460" i="19"/>
  <c r="AF2461" i="19"/>
  <c r="AF2462" i="19"/>
  <c r="AF2463" i="19"/>
  <c r="AF2464" i="19"/>
  <c r="AF2465" i="19"/>
  <c r="AF2466" i="19"/>
  <c r="AF2467" i="19"/>
  <c r="AF2468" i="19"/>
  <c r="AF2469" i="19"/>
  <c r="AF2470" i="19"/>
  <c r="AF2471" i="19"/>
  <c r="AF2472" i="19"/>
  <c r="AF2473" i="19"/>
  <c r="AF2474" i="19"/>
  <c r="AF2475" i="19"/>
  <c r="AF2476" i="19"/>
  <c r="AF2477" i="19"/>
  <c r="AF2478" i="19"/>
  <c r="AF2479" i="19"/>
  <c r="AF2480" i="19"/>
  <c r="AF2481" i="19"/>
  <c r="AF2482" i="19"/>
  <c r="AF2483" i="19"/>
  <c r="AF2484" i="19"/>
  <c r="AF2485" i="19"/>
  <c r="AF2486" i="19"/>
  <c r="AF2487" i="19"/>
  <c r="AF2488" i="19"/>
  <c r="AF2489" i="19"/>
  <c r="AF2490" i="19"/>
  <c r="AF2491" i="19"/>
  <c r="AF2492" i="19"/>
  <c r="AF2493" i="19"/>
  <c r="AF2494" i="19"/>
  <c r="AF2495" i="19"/>
  <c r="AF2496" i="19"/>
  <c r="AF2497" i="19"/>
  <c r="AF2498" i="19"/>
  <c r="AF2499" i="19"/>
  <c r="AF2500" i="19"/>
  <c r="AF2501" i="19"/>
  <c r="AF2502" i="19"/>
  <c r="AF2503" i="19"/>
  <c r="AF2504" i="19"/>
  <c r="AF2505" i="19"/>
  <c r="AF2506" i="19"/>
  <c r="AF2507" i="19"/>
  <c r="AF2508" i="19"/>
  <c r="AF2509" i="19"/>
  <c r="AF2510" i="19"/>
  <c r="AF2511" i="19"/>
  <c r="AF2512" i="19"/>
  <c r="AF2513" i="19"/>
  <c r="AF2514" i="19"/>
  <c r="AF2515" i="19"/>
  <c r="AF2516" i="19"/>
  <c r="AF2517" i="19"/>
  <c r="AF2518" i="19"/>
  <c r="AF2519" i="19"/>
  <c r="AF2520" i="19"/>
  <c r="AF2521" i="19"/>
  <c r="AF2522" i="19"/>
  <c r="AF2523" i="19"/>
  <c r="AF2524" i="19"/>
  <c r="AF2525" i="19"/>
  <c r="AF2526" i="19"/>
  <c r="AF2527" i="19"/>
  <c r="AF2528" i="19"/>
  <c r="AF2529" i="19"/>
  <c r="AF2530" i="19"/>
  <c r="AF2531" i="19"/>
  <c r="AF2532" i="19"/>
  <c r="AF2533" i="19"/>
  <c r="AF2534" i="19"/>
  <c r="AF2535" i="19"/>
  <c r="AF2536" i="19"/>
  <c r="AF2537" i="19"/>
  <c r="AF2538" i="19"/>
  <c r="AF2539" i="19"/>
  <c r="AF2540" i="19"/>
  <c r="AF2541" i="19"/>
  <c r="AF2542" i="19"/>
  <c r="AF2543" i="19"/>
  <c r="AF2544" i="19"/>
  <c r="AF2545" i="19"/>
  <c r="AF2546" i="19"/>
  <c r="AF2547" i="19"/>
  <c r="AF2548" i="19"/>
  <c r="AF2549" i="19"/>
  <c r="AF2550" i="19"/>
  <c r="AF2551" i="19"/>
  <c r="AF2552" i="19"/>
  <c r="AF2553" i="19"/>
  <c r="AF2554" i="19"/>
  <c r="AF2555" i="19"/>
  <c r="AF2556" i="19"/>
  <c r="AF2557" i="19"/>
  <c r="AF2558" i="19"/>
  <c r="AF2559" i="19"/>
  <c r="AF2560" i="19"/>
  <c r="AF2561" i="19"/>
  <c r="AF2562" i="19"/>
  <c r="AF2563" i="19"/>
  <c r="AF2564" i="19"/>
  <c r="AF2565" i="19"/>
  <c r="AF2566" i="19"/>
  <c r="AF2567" i="19"/>
  <c r="AF2568" i="19"/>
  <c r="AF2569" i="19"/>
  <c r="AF2570" i="19"/>
  <c r="AF2571" i="19"/>
  <c r="AF2572" i="19"/>
  <c r="AF2573" i="19"/>
  <c r="AF2574" i="19"/>
  <c r="AF2575" i="19"/>
  <c r="AF2576" i="19"/>
  <c r="AF2577" i="19"/>
  <c r="AF2578" i="19"/>
  <c r="AF2579" i="19"/>
  <c r="AF2580" i="19"/>
  <c r="AF2581" i="19"/>
  <c r="AF2582" i="19"/>
  <c r="AF2583" i="19"/>
  <c r="AF2584" i="19"/>
  <c r="AF2585" i="19"/>
  <c r="AF2586" i="19"/>
  <c r="AF2587" i="19"/>
  <c r="AF2588" i="19"/>
  <c r="AF2589" i="19"/>
  <c r="AF2590" i="19"/>
  <c r="AF2591" i="19"/>
  <c r="AF2592" i="19"/>
  <c r="AF2593" i="19"/>
  <c r="AF2594" i="19"/>
  <c r="AF2595" i="19"/>
  <c r="AF2596" i="19"/>
  <c r="AF2597" i="19"/>
  <c r="AF2598" i="19"/>
  <c r="AF2599" i="19"/>
  <c r="AF2600" i="19"/>
  <c r="AF2601" i="19"/>
  <c r="AF2602" i="19"/>
  <c r="AF2603" i="19"/>
  <c r="AF2604" i="19"/>
  <c r="AF2605" i="19"/>
  <c r="AF2606" i="19"/>
  <c r="AF2607" i="19"/>
  <c r="AF2608" i="19"/>
  <c r="AF2609" i="19"/>
  <c r="AF2610" i="19"/>
  <c r="AF2611" i="19"/>
  <c r="AF2612" i="19"/>
  <c r="AF2613" i="19"/>
  <c r="AF2614" i="19"/>
  <c r="AF2615" i="19"/>
  <c r="AF2616" i="19"/>
  <c r="AF2617" i="19"/>
  <c r="AF2618" i="19"/>
  <c r="AF2619" i="19"/>
  <c r="AF2620" i="19"/>
  <c r="AF2621" i="19"/>
  <c r="AF2622" i="19"/>
  <c r="AF2623" i="19"/>
  <c r="AF2624" i="19"/>
  <c r="AF2625" i="19"/>
  <c r="AF2626" i="19"/>
  <c r="AF2627" i="19"/>
  <c r="AF2628" i="19"/>
  <c r="AF2629" i="19"/>
  <c r="AF2630" i="19"/>
  <c r="AF2631" i="19"/>
  <c r="AF2632" i="19"/>
  <c r="AF2633" i="19"/>
  <c r="AF2634" i="19"/>
  <c r="AF2635" i="19"/>
  <c r="AF2636" i="19"/>
  <c r="AF2637" i="19"/>
  <c r="AF2638" i="19"/>
  <c r="AF2639" i="19"/>
  <c r="AF2640" i="19"/>
  <c r="AF2641" i="19"/>
  <c r="AF2642" i="19"/>
  <c r="AF2643" i="19"/>
  <c r="AF2644" i="19"/>
  <c r="AF2645" i="19"/>
  <c r="AF2646" i="19"/>
  <c r="AF2647" i="19"/>
  <c r="AF2648" i="19"/>
  <c r="AF2649" i="19"/>
  <c r="AF2650" i="19"/>
  <c r="AF2651" i="19"/>
  <c r="AF2652" i="19"/>
  <c r="AF2653" i="19"/>
  <c r="AF2654" i="19"/>
  <c r="AF2655" i="19"/>
  <c r="AF2656" i="19"/>
  <c r="AF2657" i="19"/>
  <c r="AF2658" i="19"/>
  <c r="AF2659" i="19"/>
  <c r="AF2660" i="19"/>
  <c r="AF2661" i="19"/>
  <c r="AF2662" i="19"/>
  <c r="AF2663" i="19"/>
  <c r="AF2664" i="19"/>
  <c r="AF2665" i="19"/>
  <c r="AF2666" i="19"/>
  <c r="AF2667" i="19"/>
  <c r="AF2668" i="19"/>
  <c r="AF2669" i="19"/>
  <c r="AF2670" i="19"/>
  <c r="AF2671" i="19"/>
  <c r="AF2672" i="19"/>
  <c r="AF2673" i="19"/>
  <c r="AF2674" i="19"/>
  <c r="AF2675" i="19"/>
  <c r="AF2676" i="19"/>
  <c r="AF2677" i="19"/>
  <c r="AF2678" i="19"/>
  <c r="AF2679" i="19"/>
  <c r="AF2680" i="19"/>
  <c r="AF2681" i="19"/>
  <c r="AF2682" i="19"/>
  <c r="AF2683" i="19"/>
  <c r="AF2684" i="19"/>
  <c r="AF2685" i="19"/>
  <c r="AF2686" i="19"/>
  <c r="AF2687" i="19"/>
  <c r="AF2688" i="19"/>
  <c r="AF2689" i="19"/>
  <c r="AF2690" i="19"/>
  <c r="AF2691" i="19"/>
  <c r="AF2692" i="19"/>
  <c r="AF2693" i="19"/>
  <c r="AF2694" i="19"/>
  <c r="AF2695" i="19"/>
  <c r="AF2696" i="19"/>
  <c r="AF2697" i="19"/>
  <c r="AF2698" i="19"/>
  <c r="AF2699" i="19"/>
  <c r="AF2700" i="19"/>
  <c r="AF2701" i="19"/>
  <c r="AF2702" i="19"/>
  <c r="AF2703" i="19"/>
  <c r="AF2704" i="19"/>
  <c r="AF2705" i="19"/>
  <c r="AF2706" i="19"/>
  <c r="AF2707" i="19"/>
  <c r="AF2708" i="19"/>
  <c r="AF2709" i="19"/>
  <c r="AF2710" i="19"/>
  <c r="AF2711" i="19"/>
  <c r="AF2712" i="19"/>
  <c r="AF2713" i="19"/>
  <c r="AF2714" i="19"/>
  <c r="AF2715" i="19"/>
  <c r="AF2716" i="19"/>
  <c r="AF2717" i="19"/>
  <c r="AF2718" i="19"/>
  <c r="AF2719" i="19"/>
  <c r="AF2720" i="19"/>
  <c r="AF2721" i="19"/>
  <c r="AF2722" i="19"/>
  <c r="AF2723" i="19"/>
  <c r="AF2724" i="19"/>
  <c r="AF2725" i="19"/>
  <c r="AF2726" i="19"/>
  <c r="AF2727" i="19"/>
  <c r="AF2728" i="19"/>
  <c r="AF2729" i="19"/>
  <c r="AF2730" i="19"/>
  <c r="AF2731" i="19"/>
  <c r="AF2732" i="19"/>
  <c r="AF2733" i="19"/>
  <c r="AF2734" i="19"/>
  <c r="AF2735" i="19"/>
  <c r="AF2736" i="19"/>
  <c r="AF2737" i="19"/>
  <c r="AF2738" i="19"/>
  <c r="AF2739" i="19"/>
  <c r="AF2740" i="19"/>
  <c r="AF2741" i="19"/>
  <c r="AF2742" i="19"/>
  <c r="AF2743" i="19"/>
  <c r="AF2744" i="19"/>
  <c r="AF2745" i="19"/>
  <c r="AF2746" i="19"/>
  <c r="AF2747" i="19"/>
  <c r="AF2748" i="19"/>
  <c r="AF2749" i="19"/>
  <c r="AF2750" i="19"/>
  <c r="AF2751" i="19"/>
  <c r="AF2752" i="19"/>
  <c r="AF2753" i="19"/>
  <c r="AF2754" i="19"/>
  <c r="AF2755" i="19"/>
  <c r="AF2756" i="19"/>
  <c r="AF2757" i="19"/>
  <c r="AF2758" i="19"/>
  <c r="AF2759" i="19"/>
  <c r="AF2760" i="19"/>
  <c r="AF2761" i="19"/>
  <c r="AF2762" i="19"/>
  <c r="AF2763" i="19"/>
  <c r="AF2764" i="19"/>
  <c r="AF2765" i="19"/>
  <c r="AF2766" i="19"/>
  <c r="AF2767" i="19"/>
  <c r="AF2768" i="19"/>
  <c r="AF2769" i="19"/>
  <c r="AF2770" i="19"/>
  <c r="AF2771" i="19"/>
  <c r="AF2772" i="19"/>
  <c r="AF2773" i="19"/>
  <c r="AF2774" i="19"/>
  <c r="AF2775" i="19"/>
  <c r="AF2776" i="19"/>
  <c r="AF2777" i="19"/>
  <c r="AF2778" i="19"/>
  <c r="AF2779" i="19"/>
  <c r="AF2780" i="19"/>
  <c r="AF2781" i="19"/>
  <c r="AF2782" i="19"/>
  <c r="AF2783" i="19"/>
  <c r="AF2784" i="19"/>
  <c r="AF2785" i="19"/>
  <c r="AF2786" i="19"/>
  <c r="AF2787" i="19"/>
  <c r="AF2788" i="19"/>
  <c r="AF2789" i="19"/>
  <c r="AF2790" i="19"/>
  <c r="AF2791" i="19"/>
  <c r="AF2792" i="19"/>
  <c r="AF2793" i="19"/>
  <c r="AF2794" i="19"/>
  <c r="AF2795" i="19"/>
  <c r="AF2796" i="19"/>
  <c r="AF2797" i="19"/>
  <c r="AF2798" i="19"/>
  <c r="AF2799" i="19"/>
  <c r="AF2800" i="19"/>
  <c r="AF2801" i="19"/>
  <c r="AF2802" i="19"/>
  <c r="AF2803" i="19"/>
  <c r="AF2804" i="19"/>
  <c r="AF2805" i="19"/>
  <c r="AF2806" i="19"/>
  <c r="AF2807" i="19"/>
  <c r="AF2808" i="19"/>
  <c r="AF2809" i="19"/>
  <c r="AF2810" i="19"/>
  <c r="AF2811" i="19"/>
  <c r="AF2812" i="19"/>
  <c r="AF2813" i="19"/>
  <c r="AF2814" i="19"/>
  <c r="AF2815" i="19"/>
  <c r="AF2816" i="19"/>
  <c r="AF2817" i="19"/>
  <c r="AF2818" i="19"/>
  <c r="AF2819" i="19"/>
  <c r="AF2820" i="19"/>
  <c r="AF2821" i="19"/>
  <c r="AF2822" i="19"/>
  <c r="AF2823" i="19"/>
  <c r="AF2824" i="19"/>
  <c r="AF2825" i="19"/>
  <c r="AF2826" i="19"/>
  <c r="AF2827" i="19"/>
  <c r="AF2828" i="19"/>
  <c r="AF2829" i="19"/>
  <c r="AF2830" i="19"/>
  <c r="AF2831" i="19"/>
  <c r="AF2832" i="19"/>
  <c r="AF2833" i="19"/>
  <c r="AF2834" i="19"/>
  <c r="AF2835" i="19"/>
  <c r="AF2836" i="19"/>
  <c r="AF2837" i="19"/>
  <c r="AF2838" i="19"/>
  <c r="AF2839" i="19"/>
  <c r="AF2840" i="19"/>
  <c r="AF2841" i="19"/>
  <c r="AF2842" i="19"/>
  <c r="AF2843" i="19"/>
  <c r="AF2844" i="19"/>
  <c r="AF2845" i="19"/>
  <c r="AF2846" i="19"/>
  <c r="AF2847" i="19"/>
  <c r="AF2848" i="19"/>
  <c r="AF2849" i="19"/>
  <c r="AF2850" i="19"/>
  <c r="AF2851" i="19"/>
  <c r="AF2852" i="19"/>
  <c r="AF2853" i="19"/>
  <c r="AF2854" i="19"/>
  <c r="AF2855" i="19"/>
  <c r="AF2856" i="19"/>
  <c r="AF2857" i="19"/>
  <c r="AF2858" i="19"/>
  <c r="AF2859" i="19"/>
  <c r="AF2860" i="19"/>
  <c r="AF2861" i="19"/>
  <c r="AF2862" i="19"/>
  <c r="AF2863" i="19"/>
  <c r="AF2864" i="19"/>
  <c r="AF2865" i="19"/>
  <c r="AF2866" i="19"/>
  <c r="AF2867" i="19"/>
  <c r="AF2868" i="19"/>
  <c r="AF2869" i="19"/>
  <c r="AF2870" i="19"/>
  <c r="AF2871" i="19"/>
  <c r="AF2872" i="19"/>
  <c r="AF2873" i="19"/>
  <c r="AF2874" i="19"/>
  <c r="AF2875" i="19"/>
  <c r="AF2876" i="19"/>
  <c r="AF2877" i="19"/>
  <c r="AF2878" i="19"/>
  <c r="AF2879" i="19"/>
  <c r="AF2880" i="19"/>
  <c r="AF2881" i="19"/>
  <c r="AF2882" i="19"/>
  <c r="AF2883" i="19"/>
  <c r="AF2884" i="19"/>
  <c r="AF2885" i="19"/>
  <c r="AF2886" i="19"/>
  <c r="AF2887" i="19"/>
  <c r="AF2888" i="19"/>
  <c r="AF2889" i="19"/>
  <c r="AF2890" i="19"/>
  <c r="AF2891" i="19"/>
  <c r="AF2892" i="19"/>
  <c r="AF2893" i="19"/>
  <c r="AF2894" i="19"/>
  <c r="AF2895" i="19"/>
  <c r="AF2896" i="19"/>
  <c r="AF2897" i="19"/>
  <c r="AF2898" i="19"/>
  <c r="AF2899" i="19"/>
  <c r="AF2900" i="19"/>
  <c r="AF2901" i="19"/>
  <c r="AF2902" i="19"/>
  <c r="AF2903" i="19"/>
  <c r="AF2904" i="19"/>
  <c r="AF2905" i="19"/>
  <c r="AF2906" i="19"/>
  <c r="AF2907" i="19"/>
  <c r="AF2908" i="19"/>
  <c r="AF2909" i="19"/>
  <c r="AF2910" i="19"/>
  <c r="AF2911" i="19"/>
  <c r="AF2912" i="19"/>
  <c r="AF2913" i="19"/>
  <c r="AF2914" i="19"/>
  <c r="AF2915" i="19"/>
  <c r="AF2916" i="19"/>
  <c r="AF2917" i="19"/>
  <c r="AF2918" i="19"/>
  <c r="AF2919" i="19"/>
  <c r="AF2920" i="19"/>
  <c r="AF2921" i="19"/>
  <c r="AF2922" i="19"/>
  <c r="AF2923" i="19"/>
  <c r="AF2924" i="19"/>
  <c r="AF2925" i="19"/>
  <c r="AF2926" i="19"/>
  <c r="AF2927" i="19"/>
  <c r="AF2928" i="19"/>
  <c r="AF2929" i="19"/>
  <c r="AF2930" i="19"/>
  <c r="AF2931" i="19"/>
  <c r="AF2932" i="19"/>
  <c r="AF2933" i="19"/>
  <c r="AF2934" i="19"/>
  <c r="AF2935" i="19"/>
  <c r="AF2936" i="19"/>
  <c r="AF2937" i="19"/>
  <c r="AF2938" i="19"/>
  <c r="AF2939" i="19"/>
  <c r="AF2940" i="19"/>
  <c r="AF2941" i="19"/>
  <c r="AF2942" i="19"/>
  <c r="AF2943" i="19"/>
  <c r="AF2944" i="19"/>
  <c r="AF2945" i="19"/>
  <c r="AF2946" i="19"/>
  <c r="AF2947" i="19"/>
  <c r="AF2948" i="19"/>
  <c r="AF2949" i="19"/>
  <c r="AF2950" i="19"/>
  <c r="AF2951" i="19"/>
  <c r="AF2952" i="19"/>
  <c r="AF2953" i="19"/>
  <c r="AF2954" i="19"/>
  <c r="AF2955" i="19"/>
  <c r="AF2956" i="19"/>
  <c r="AF2957" i="19"/>
  <c r="AF2958" i="19"/>
  <c r="AF2959" i="19"/>
  <c r="AF2960" i="19"/>
  <c r="AF2961" i="19"/>
  <c r="AF2962" i="19"/>
  <c r="AF2963" i="19"/>
  <c r="AF2964" i="19"/>
  <c r="AF2965" i="19"/>
  <c r="AF2966" i="19"/>
  <c r="AF2967" i="19"/>
  <c r="AF2968" i="19"/>
  <c r="AF2969" i="19"/>
  <c r="AF2970" i="19"/>
  <c r="AF2971" i="19"/>
  <c r="AF2972" i="19"/>
  <c r="AF2973" i="19"/>
  <c r="AF2974" i="19"/>
  <c r="AF2975" i="19"/>
  <c r="AF2976" i="19"/>
  <c r="AF2977" i="19"/>
  <c r="AF2978" i="19"/>
  <c r="AF2979" i="19"/>
  <c r="AF2980" i="19"/>
  <c r="AF2981" i="19"/>
  <c r="AF2982" i="19"/>
  <c r="AF2983" i="19"/>
  <c r="AF2984" i="19"/>
  <c r="AF2985" i="19"/>
  <c r="AF2986" i="19"/>
  <c r="AF2987" i="19"/>
  <c r="AF2988" i="19"/>
  <c r="AF2989" i="19"/>
  <c r="AF2990" i="19"/>
  <c r="AF2991" i="19"/>
  <c r="AF2992" i="19"/>
  <c r="AF2993" i="19"/>
  <c r="AF2994" i="19"/>
  <c r="AF2995" i="19"/>
  <c r="AF2996" i="19"/>
  <c r="AF2997" i="19"/>
  <c r="AF2998" i="19"/>
  <c r="AF2999" i="19"/>
  <c r="AF3000" i="19"/>
  <c r="AF3001" i="19"/>
  <c r="AF3002" i="19"/>
  <c r="AF3003" i="19"/>
  <c r="AF3004" i="19"/>
  <c r="AF3005" i="19"/>
  <c r="AF3006" i="19"/>
  <c r="AF3007" i="19"/>
  <c r="AF3008" i="19"/>
  <c r="AF3009" i="19"/>
  <c r="AF3010" i="19"/>
  <c r="AF3011" i="19"/>
  <c r="AF3012" i="19"/>
  <c r="AF3013" i="19"/>
  <c r="AF3014" i="19"/>
  <c r="AF3015" i="19"/>
  <c r="AF3016" i="19"/>
  <c r="AF3017" i="19"/>
  <c r="AF3018" i="19"/>
  <c r="AF3019" i="19"/>
  <c r="AF3020" i="19"/>
  <c r="AF3021" i="19"/>
  <c r="AF3022" i="19"/>
  <c r="AF3023" i="19"/>
  <c r="AF3024" i="19"/>
  <c r="AF3025" i="19"/>
  <c r="AF3026" i="19"/>
  <c r="AF3027" i="19"/>
  <c r="AF3028" i="19"/>
  <c r="AF3029" i="19"/>
  <c r="AF3030" i="19"/>
  <c r="AF3031" i="19"/>
  <c r="AF3032" i="19"/>
  <c r="AF3033" i="19"/>
  <c r="AF3034" i="19"/>
  <c r="AF3035" i="19"/>
  <c r="AF3036" i="19"/>
  <c r="AF3037" i="19"/>
  <c r="AF3038" i="19"/>
  <c r="AF3039" i="19"/>
  <c r="AF3040" i="19"/>
  <c r="AF3041" i="19"/>
  <c r="AF3042" i="19"/>
  <c r="AF3043" i="19"/>
  <c r="AF3044" i="19"/>
  <c r="AF3045" i="19"/>
  <c r="AF3046" i="19"/>
  <c r="AF3047" i="19"/>
  <c r="AF3048" i="19"/>
  <c r="AF3049" i="19"/>
  <c r="AF3050" i="19"/>
  <c r="AF3051" i="19"/>
  <c r="AF3052" i="19"/>
  <c r="AF3053" i="19"/>
  <c r="AF3054" i="19"/>
  <c r="AF3055" i="19"/>
  <c r="AF3056" i="19"/>
  <c r="AF3057" i="19"/>
  <c r="AF3058" i="19"/>
  <c r="AF3059" i="19"/>
  <c r="AF3060" i="19"/>
  <c r="AF3061" i="19"/>
  <c r="AF3062" i="19"/>
  <c r="AF3063" i="19"/>
  <c r="AF3064" i="19"/>
  <c r="AF3065" i="19"/>
  <c r="AF3066" i="19"/>
  <c r="AF3067" i="19"/>
  <c r="AF3068" i="19"/>
  <c r="AF3069" i="19"/>
  <c r="AF3070" i="19"/>
  <c r="AF3071" i="19"/>
  <c r="AF3072" i="19"/>
  <c r="AF3073" i="19"/>
  <c r="AF3074" i="19"/>
  <c r="AF3075" i="19"/>
  <c r="AF3076" i="19"/>
  <c r="AF3077" i="19"/>
  <c r="AF3078" i="19"/>
  <c r="AF3079" i="19"/>
  <c r="AF3080" i="19"/>
  <c r="AF3081" i="19"/>
  <c r="AF3082" i="19"/>
  <c r="AF3083" i="19"/>
  <c r="AF3084" i="19"/>
  <c r="AF3085" i="19"/>
  <c r="AF3086" i="19"/>
  <c r="AF3087" i="19"/>
  <c r="AF3088" i="19"/>
  <c r="AF3089" i="19"/>
  <c r="AF3090" i="19"/>
  <c r="AF3091" i="19"/>
  <c r="AF3092" i="19"/>
  <c r="AF3093" i="19"/>
  <c r="AF3094" i="19"/>
  <c r="AF3095" i="19"/>
  <c r="AF3096" i="19"/>
  <c r="AF3097" i="19"/>
  <c r="AF3098" i="19"/>
  <c r="AF3099" i="19"/>
  <c r="AF3100" i="19"/>
  <c r="AF3101" i="19"/>
  <c r="AF3102" i="19"/>
  <c r="AF3103" i="19"/>
  <c r="AF3104" i="19"/>
  <c r="AF3105" i="19"/>
  <c r="AF3106" i="19"/>
  <c r="AF3107" i="19"/>
  <c r="AF3108" i="19"/>
  <c r="AF3109" i="19"/>
  <c r="AF3110" i="19"/>
  <c r="AF3111" i="19"/>
  <c r="AF3112" i="19"/>
  <c r="AF3113" i="19"/>
  <c r="AF3114" i="19"/>
  <c r="AF3115" i="19"/>
  <c r="AF3116" i="19"/>
  <c r="AF3117" i="19"/>
  <c r="AF3118" i="19"/>
  <c r="AF3119" i="19"/>
  <c r="AF3120" i="19"/>
  <c r="AF3121" i="19"/>
  <c r="AF3122" i="19"/>
  <c r="AF3123" i="19"/>
  <c r="AF3124" i="19"/>
  <c r="AF3125" i="19"/>
  <c r="AF3126" i="19"/>
  <c r="AF3127" i="19"/>
  <c r="AF3128" i="19"/>
  <c r="AF3129" i="19"/>
  <c r="AF3130" i="19"/>
  <c r="AF3131" i="19"/>
  <c r="AF3132" i="19"/>
  <c r="AF3133" i="19"/>
  <c r="AF3134" i="19"/>
  <c r="AF3135" i="19"/>
  <c r="AF3136" i="19"/>
  <c r="AF3137" i="19"/>
  <c r="AF3138" i="19"/>
  <c r="AF3139" i="19"/>
  <c r="AF3140" i="19"/>
  <c r="AF3141" i="19"/>
  <c r="AF3142" i="19"/>
  <c r="AF3143" i="19"/>
  <c r="AF3144" i="19"/>
  <c r="AF3145" i="19"/>
  <c r="AF3146" i="19"/>
  <c r="AF3147" i="19"/>
  <c r="AF3148" i="19"/>
  <c r="AF3149" i="19"/>
  <c r="AF3150" i="19"/>
  <c r="AF3151" i="19"/>
  <c r="AF3152" i="19"/>
  <c r="AF3153" i="19"/>
  <c r="AF3154" i="19"/>
  <c r="AF3155" i="19"/>
  <c r="AF3156" i="19"/>
  <c r="AF3157" i="19"/>
  <c r="AF3158" i="19"/>
  <c r="AF3159" i="19"/>
  <c r="AF3160" i="19"/>
  <c r="AF3161" i="19"/>
  <c r="AF3162" i="19"/>
  <c r="AF3163" i="19"/>
  <c r="AF3164" i="19"/>
  <c r="AF3165" i="19"/>
  <c r="AF3166" i="19"/>
  <c r="AF3167" i="19"/>
  <c r="AF3168" i="19"/>
  <c r="AF3169" i="19"/>
  <c r="AF3170" i="19"/>
  <c r="AF3171" i="19"/>
  <c r="AF3172" i="19"/>
  <c r="AF3173" i="19"/>
  <c r="AF3174" i="19"/>
  <c r="AF3175" i="19"/>
  <c r="AF3176" i="19"/>
  <c r="AF3177" i="19"/>
  <c r="AF3178" i="19"/>
  <c r="AF3179" i="19"/>
  <c r="AF3180" i="19"/>
  <c r="AF3181" i="19"/>
  <c r="AF3182" i="19"/>
  <c r="AF3183" i="19"/>
  <c r="AF3184" i="19"/>
  <c r="AF3185" i="19"/>
  <c r="AF3186" i="19"/>
  <c r="AF3187" i="19"/>
  <c r="AF3188" i="19"/>
  <c r="AF3189" i="19"/>
  <c r="AF3190" i="19"/>
  <c r="AF3191" i="19"/>
  <c r="AF3192" i="19"/>
  <c r="AF3193" i="19"/>
  <c r="AF3194" i="19"/>
  <c r="AF3195" i="19"/>
  <c r="AF3196" i="19"/>
  <c r="AF3197" i="19"/>
  <c r="AF3198" i="19"/>
  <c r="AF3199" i="19"/>
  <c r="AF3200" i="19"/>
  <c r="AF3201" i="19"/>
  <c r="AF3202" i="19"/>
  <c r="AF3203" i="19"/>
  <c r="AF3204" i="19"/>
  <c r="AF3205" i="19"/>
  <c r="AF3206" i="19"/>
  <c r="AF3207" i="19"/>
  <c r="AF3208" i="19"/>
  <c r="AF3209" i="19"/>
  <c r="AF3210" i="19"/>
  <c r="AF3211" i="19"/>
  <c r="AF3212" i="19"/>
  <c r="AF3213" i="19"/>
  <c r="AF3214" i="19"/>
  <c r="AF3215" i="19"/>
  <c r="AF3216" i="19"/>
  <c r="AF3217" i="19"/>
  <c r="AF3218" i="19"/>
  <c r="AF3219" i="19"/>
  <c r="AF3220" i="19"/>
  <c r="AF3221" i="19"/>
  <c r="AF3222" i="19"/>
  <c r="AF3223" i="19"/>
  <c r="AF3224" i="19"/>
  <c r="AF3225" i="19"/>
  <c r="AF3226" i="19"/>
  <c r="AF3227" i="19"/>
  <c r="AF3228" i="19"/>
  <c r="AF3229" i="19"/>
  <c r="AF3230" i="19"/>
  <c r="AF3231" i="19"/>
  <c r="AF3232" i="19"/>
  <c r="AF3233" i="19"/>
  <c r="AF3234" i="19"/>
  <c r="AF3235" i="19"/>
  <c r="AF3236" i="19"/>
  <c r="AF3237" i="19"/>
  <c r="AF3238" i="19"/>
  <c r="AF3239" i="19"/>
  <c r="AF3240" i="19"/>
  <c r="AF3241" i="19"/>
  <c r="AF3242" i="19"/>
  <c r="AF3243" i="19"/>
  <c r="AF3244" i="19"/>
  <c r="AF3245" i="19"/>
  <c r="AF3246" i="19"/>
  <c r="AF3247" i="19"/>
  <c r="AF3248" i="19"/>
  <c r="AF3249" i="19"/>
  <c r="AF3250" i="19"/>
  <c r="AF3251" i="19"/>
  <c r="AF3252" i="19"/>
  <c r="AF3253" i="19"/>
  <c r="AF3254" i="19"/>
  <c r="AF3255" i="19"/>
  <c r="AF3256" i="19"/>
  <c r="AF3257" i="19"/>
  <c r="AF3258" i="19"/>
  <c r="AF3259" i="19"/>
  <c r="AF3260" i="19"/>
  <c r="AF3261" i="19"/>
  <c r="AF3262" i="19"/>
  <c r="AF3263" i="19"/>
  <c r="AF3264" i="19"/>
  <c r="AF3265" i="19"/>
  <c r="AF3266" i="19"/>
  <c r="AF3267" i="19"/>
  <c r="AF3268" i="19"/>
  <c r="AF3269" i="19"/>
  <c r="AF3270" i="19"/>
  <c r="AF3271" i="19"/>
  <c r="AF3272" i="19"/>
  <c r="AF3273" i="19"/>
  <c r="AF3274" i="19"/>
  <c r="AF3275" i="19"/>
  <c r="AF3276" i="19"/>
  <c r="AF3277" i="19"/>
  <c r="AF3278" i="19"/>
  <c r="AF3279" i="19"/>
  <c r="AF3280" i="19"/>
  <c r="AF3281" i="19"/>
  <c r="AF3282" i="19"/>
  <c r="AF3283" i="19"/>
  <c r="AF3284" i="19"/>
  <c r="AF3285" i="19"/>
  <c r="AF3286" i="19"/>
  <c r="AF3287" i="19"/>
  <c r="AF3288" i="19"/>
  <c r="AF3289" i="19"/>
  <c r="AF3290" i="19"/>
  <c r="AF3291" i="19"/>
  <c r="AF3292" i="19"/>
  <c r="AF3293" i="19"/>
  <c r="AF3294" i="19"/>
  <c r="AF3295" i="19"/>
  <c r="AF3296" i="19"/>
  <c r="AF3297" i="19"/>
  <c r="AF3298" i="19"/>
  <c r="AF3299" i="19"/>
  <c r="AF3300" i="19"/>
  <c r="AF3301" i="19"/>
  <c r="AF3302" i="19"/>
  <c r="AF3303" i="19"/>
  <c r="AF3304" i="19"/>
  <c r="AF3305" i="19"/>
  <c r="AF3306" i="19"/>
  <c r="AF3307" i="19"/>
  <c r="AF3308" i="19"/>
  <c r="AF3309" i="19"/>
  <c r="AF3310" i="19"/>
  <c r="AF3311" i="19"/>
  <c r="AF3312" i="19"/>
  <c r="AF3313" i="19"/>
  <c r="AF3314" i="19"/>
  <c r="AF3315" i="19"/>
  <c r="AF3316" i="19"/>
  <c r="AF3317" i="19"/>
  <c r="AF3318" i="19"/>
  <c r="AF3319" i="19"/>
  <c r="AF3320" i="19"/>
  <c r="AF3321" i="19"/>
  <c r="AF3322" i="19"/>
  <c r="AF3323" i="19"/>
  <c r="AF3324" i="19"/>
  <c r="AF3325" i="19"/>
  <c r="AF3326" i="19"/>
  <c r="AF3327" i="19"/>
  <c r="AF3328" i="19"/>
  <c r="AF3329" i="19"/>
  <c r="AF3330" i="19"/>
  <c r="AF3331" i="19"/>
  <c r="AF3332" i="19"/>
  <c r="AF3333" i="19"/>
  <c r="AF3334" i="19"/>
  <c r="AF3335" i="19"/>
  <c r="AF3336" i="19"/>
  <c r="AF3337" i="19"/>
  <c r="AF3338" i="19"/>
  <c r="AF3339" i="19"/>
  <c r="AF3340" i="19"/>
  <c r="AF3341" i="19"/>
  <c r="AF3342" i="19"/>
  <c r="AF3343" i="19"/>
  <c r="AF3344" i="19"/>
  <c r="AF3345" i="19"/>
  <c r="AF3346" i="19"/>
  <c r="AF3347" i="19"/>
  <c r="AF3348" i="19"/>
  <c r="AF3349" i="19"/>
  <c r="AF3350" i="19"/>
  <c r="AF3351" i="19"/>
  <c r="AF3352" i="19"/>
  <c r="AF3353" i="19"/>
  <c r="AF3354" i="19"/>
  <c r="AF3355" i="19"/>
  <c r="AF3356" i="19"/>
  <c r="AF3357" i="19"/>
  <c r="AF3358" i="19"/>
  <c r="AF3359" i="19"/>
  <c r="AF3360" i="19"/>
  <c r="AF3361" i="19"/>
  <c r="AF3362" i="19"/>
  <c r="AF3363" i="19"/>
  <c r="AF3364" i="19"/>
  <c r="AF3365" i="19"/>
  <c r="AF3366" i="19"/>
  <c r="AF3367" i="19"/>
  <c r="AF3368" i="19"/>
  <c r="AF3369" i="19"/>
  <c r="AF3370" i="19"/>
  <c r="AF3371" i="19"/>
  <c r="AF3372" i="19"/>
  <c r="AF3373" i="19"/>
  <c r="AF3374" i="19"/>
  <c r="AF3375" i="19"/>
  <c r="AF3376" i="19"/>
  <c r="AF3377" i="19"/>
  <c r="AF3378" i="19"/>
  <c r="AF3379" i="19"/>
  <c r="AF3380" i="19"/>
  <c r="AF3381" i="19"/>
  <c r="AF3382" i="19"/>
  <c r="AF3383" i="19"/>
  <c r="AF3384" i="19"/>
  <c r="AF3385" i="19"/>
  <c r="AF3386" i="19"/>
  <c r="AF3387" i="19"/>
  <c r="AF3388" i="19"/>
  <c r="AF3389" i="19"/>
  <c r="AF3390" i="19"/>
  <c r="AF3391" i="19"/>
  <c r="AF3392" i="19"/>
  <c r="AF3393" i="19"/>
  <c r="AF3394" i="19"/>
  <c r="AF3395" i="19"/>
  <c r="AF3396" i="19"/>
  <c r="AF3397" i="19"/>
  <c r="AF3398" i="19"/>
  <c r="AF3399" i="19"/>
  <c r="AF3400" i="19"/>
  <c r="AF3401" i="19"/>
  <c r="AF3402" i="19"/>
  <c r="AF3403" i="19"/>
  <c r="AF3404" i="19"/>
  <c r="AF3405" i="19"/>
  <c r="AF3406" i="19"/>
  <c r="AF3407" i="19"/>
  <c r="AF3408" i="19"/>
  <c r="AF3409" i="19"/>
  <c r="AF3410" i="19"/>
  <c r="AF3411" i="19"/>
  <c r="AF3412" i="19"/>
  <c r="AF3413" i="19"/>
  <c r="AF3414" i="19"/>
  <c r="AF3415" i="19"/>
  <c r="AF3416" i="19"/>
  <c r="AF3417" i="19"/>
  <c r="AF3418" i="19"/>
  <c r="AF3419" i="19"/>
  <c r="AF3420" i="19"/>
  <c r="AF3421" i="19"/>
  <c r="AF3422" i="19"/>
  <c r="AF3423" i="19"/>
  <c r="AF3424" i="19"/>
  <c r="AF3425" i="19"/>
  <c r="AF3426" i="19"/>
  <c r="AF3427" i="19"/>
  <c r="AF3428" i="19"/>
  <c r="AF3429" i="19"/>
  <c r="AF3430" i="19"/>
  <c r="AF3431" i="19"/>
  <c r="AF3432" i="19"/>
  <c r="AF3433" i="19"/>
  <c r="AF3434" i="19"/>
  <c r="AF3435" i="19"/>
  <c r="AF3436" i="19"/>
  <c r="AF3437" i="19"/>
  <c r="AF3438" i="19"/>
  <c r="AF3439" i="19"/>
  <c r="AF3440" i="19"/>
  <c r="AF3441" i="19"/>
  <c r="AF3442" i="19"/>
  <c r="AF3443" i="19"/>
  <c r="AF3444" i="19"/>
  <c r="AF3445" i="19"/>
  <c r="AF3446" i="19"/>
  <c r="AF3447" i="19"/>
  <c r="AF3448" i="19"/>
  <c r="AF3449" i="19"/>
  <c r="AF3450" i="19"/>
  <c r="AF3451" i="19"/>
  <c r="AF3452" i="19"/>
  <c r="AF3453" i="19"/>
  <c r="AF3454" i="19"/>
  <c r="AF3455" i="19"/>
  <c r="AF3456" i="19"/>
  <c r="AF3457" i="19"/>
  <c r="AF3458" i="19"/>
  <c r="AF3459" i="19"/>
  <c r="AF3460" i="19"/>
  <c r="AF3461" i="19"/>
  <c r="AF3462" i="19"/>
  <c r="AF3463" i="19"/>
  <c r="AF3464" i="19"/>
  <c r="AF3465" i="19"/>
  <c r="AF3466" i="19"/>
  <c r="AF3467" i="19"/>
  <c r="AF3468" i="19"/>
  <c r="AF3469" i="19"/>
  <c r="AF3470" i="19"/>
  <c r="AF3471" i="19"/>
  <c r="AF3472" i="19"/>
  <c r="AF3473" i="19"/>
  <c r="AF3474" i="19"/>
  <c r="AF3475" i="19"/>
  <c r="AF3476" i="19"/>
  <c r="AF3477" i="19"/>
  <c r="AF3478" i="19"/>
  <c r="AF3479" i="19"/>
  <c r="AF3480" i="19"/>
  <c r="AF3481" i="19"/>
  <c r="AF3482" i="19"/>
  <c r="AF3483" i="19"/>
  <c r="AF3484" i="19"/>
  <c r="AF3485" i="19"/>
  <c r="AF3486" i="19"/>
  <c r="AF3487" i="19"/>
  <c r="AF3488" i="19"/>
  <c r="AF3489" i="19"/>
  <c r="AF3490" i="19"/>
  <c r="AF3491" i="19"/>
  <c r="AF3492" i="19"/>
  <c r="AF3493" i="19"/>
  <c r="AF3494" i="19"/>
  <c r="AF3495" i="19"/>
  <c r="AF3496" i="19"/>
  <c r="AF3497" i="19"/>
  <c r="AF3498" i="19"/>
  <c r="AF3499" i="19"/>
  <c r="AF3500" i="19"/>
  <c r="AF3501" i="19"/>
  <c r="AF3502" i="19"/>
  <c r="AF3503" i="19"/>
  <c r="AF3504" i="19"/>
  <c r="AF3505" i="19"/>
  <c r="AF3506" i="19"/>
  <c r="AF3507" i="19"/>
  <c r="AF3508" i="19"/>
  <c r="AF3509" i="19"/>
  <c r="AF3510" i="19"/>
  <c r="AF3511" i="19"/>
  <c r="AF3512" i="19"/>
  <c r="AF3513" i="19"/>
  <c r="AF3514" i="19"/>
  <c r="AF3515" i="19"/>
  <c r="AF3516" i="19"/>
  <c r="AF3517" i="19"/>
  <c r="AF3518" i="19"/>
  <c r="AF3519" i="19"/>
  <c r="AF3520" i="19"/>
  <c r="AF3521" i="19"/>
  <c r="AF3522" i="19"/>
  <c r="AF3523" i="19"/>
  <c r="AF3524" i="19"/>
  <c r="AF3525" i="19"/>
  <c r="AF3526" i="19"/>
  <c r="AF3527" i="19"/>
  <c r="AF3528" i="19"/>
  <c r="AF3529" i="19"/>
  <c r="AF3530" i="19"/>
  <c r="AF3531" i="19"/>
  <c r="AF3532" i="19"/>
  <c r="AF3533" i="19"/>
  <c r="AF3534" i="19"/>
  <c r="AF3535" i="19"/>
  <c r="AF3536" i="19"/>
  <c r="AF3537" i="19"/>
  <c r="AF3538" i="19"/>
  <c r="AF3539" i="19"/>
  <c r="AF3540" i="19"/>
  <c r="AF3541" i="19"/>
  <c r="AF3542" i="19"/>
  <c r="AF3543" i="19"/>
  <c r="AF3544" i="19"/>
  <c r="AF3545" i="19"/>
  <c r="AF3546" i="19"/>
  <c r="AF3547" i="19"/>
  <c r="AF3548" i="19"/>
  <c r="AF3549" i="19"/>
  <c r="AF3550" i="19"/>
  <c r="AF3551" i="19"/>
  <c r="AF3552" i="19"/>
  <c r="AF3553" i="19"/>
  <c r="AF3554" i="19"/>
  <c r="AF3555" i="19"/>
  <c r="AF3556" i="19"/>
  <c r="AF3557" i="19"/>
  <c r="AF3558" i="19"/>
  <c r="AF3559" i="19"/>
  <c r="AF3560" i="19"/>
  <c r="AF3561" i="19"/>
  <c r="AF3562" i="19"/>
  <c r="AF3563" i="19"/>
  <c r="AF3564" i="19"/>
  <c r="AF3565" i="19"/>
  <c r="AF3566" i="19"/>
  <c r="AF3567" i="19"/>
  <c r="AF3568" i="19"/>
  <c r="AF3569" i="19"/>
  <c r="AF3570" i="19"/>
  <c r="AF3571" i="19"/>
  <c r="AF3572" i="19"/>
  <c r="AF3573" i="19"/>
  <c r="AF3574" i="19"/>
  <c r="AF3575" i="19"/>
  <c r="AF3576" i="19"/>
  <c r="AF3577" i="19"/>
  <c r="AF3578" i="19"/>
  <c r="AF3579" i="19"/>
  <c r="AF3580" i="19"/>
  <c r="AF3581" i="19"/>
  <c r="AF3582" i="19"/>
  <c r="AF3583" i="19"/>
  <c r="AF3584" i="19"/>
  <c r="AF3585" i="19"/>
  <c r="AF3586" i="19"/>
  <c r="AF3587" i="19"/>
  <c r="AF3588" i="19"/>
  <c r="AF3589" i="19"/>
  <c r="AF3590" i="19"/>
  <c r="AF3591" i="19"/>
  <c r="AF3592" i="19"/>
  <c r="AF3593" i="19"/>
  <c r="AF3594" i="19"/>
  <c r="AF3595" i="19"/>
  <c r="AF3596" i="19"/>
  <c r="AF3597" i="19"/>
  <c r="AF3598" i="19"/>
  <c r="AF3599" i="19"/>
  <c r="AF3600" i="19"/>
  <c r="AF3601" i="19"/>
  <c r="AF3602" i="19"/>
  <c r="AF3603" i="19"/>
  <c r="AF3604" i="19"/>
  <c r="AF3605" i="19"/>
  <c r="AF3606" i="19"/>
  <c r="AF3607" i="19"/>
  <c r="AF3608" i="19"/>
  <c r="AF3609" i="19"/>
  <c r="AF3610" i="19"/>
  <c r="AF3611" i="19"/>
  <c r="AF3612" i="19"/>
  <c r="AF3613" i="19"/>
  <c r="AF3614" i="19"/>
  <c r="AF3615" i="19"/>
  <c r="AF3616" i="19"/>
  <c r="AF3617" i="19"/>
  <c r="AF3618" i="19"/>
  <c r="AF3619" i="19"/>
  <c r="AF3620" i="19"/>
  <c r="AF3621" i="19"/>
  <c r="AF3622" i="19"/>
  <c r="AF3623" i="19"/>
  <c r="AF3624" i="19"/>
  <c r="AF3625" i="19"/>
  <c r="AF3626" i="19"/>
  <c r="AF3627" i="19"/>
  <c r="AF3628" i="19"/>
  <c r="AF3629" i="19"/>
  <c r="AF3630" i="19"/>
  <c r="AF3631" i="19"/>
  <c r="AF3632" i="19"/>
  <c r="AF3633" i="19"/>
  <c r="AF3634" i="19"/>
  <c r="AF3635" i="19"/>
  <c r="AF3636" i="19"/>
  <c r="AF3637" i="19"/>
  <c r="AF3638" i="19"/>
  <c r="AF3639" i="19"/>
  <c r="AF3640" i="19"/>
  <c r="AF3641" i="19"/>
  <c r="AF3642" i="19"/>
  <c r="AF3643" i="19"/>
  <c r="AF3644" i="19"/>
  <c r="AF3645" i="19"/>
  <c r="AF3646" i="19"/>
  <c r="AF3647" i="19"/>
  <c r="AF3648" i="19"/>
  <c r="AF3649" i="19"/>
  <c r="AF3650" i="19"/>
  <c r="AF3651" i="19"/>
  <c r="AF3652" i="19"/>
  <c r="AF3653" i="19"/>
  <c r="AF3654" i="19"/>
  <c r="AF3655" i="19"/>
  <c r="AF3656" i="19"/>
  <c r="AF3657" i="19"/>
  <c r="AF3658" i="19"/>
  <c r="AF3659" i="19"/>
  <c r="AF3660" i="19"/>
  <c r="AF3661" i="19"/>
  <c r="AF3662" i="19"/>
  <c r="AF3663" i="19"/>
  <c r="AF3664" i="19"/>
  <c r="AF3665" i="19"/>
  <c r="AF3666" i="19"/>
  <c r="AF3667" i="19"/>
  <c r="AF3668" i="19"/>
  <c r="AF3669" i="19"/>
  <c r="AF3670" i="19"/>
  <c r="AF3671" i="19"/>
  <c r="AF3672" i="19"/>
  <c r="AF3673" i="19"/>
  <c r="AF3674" i="19"/>
  <c r="AF3675" i="19"/>
  <c r="AF3676" i="19"/>
  <c r="AF3677" i="19"/>
  <c r="AF3678" i="19"/>
  <c r="AF3679" i="19"/>
  <c r="AF3680" i="19"/>
  <c r="AF3681" i="19"/>
  <c r="AF3682" i="19"/>
  <c r="AF3683" i="19"/>
  <c r="AF3684" i="19"/>
  <c r="AF3685" i="19"/>
  <c r="AF3686" i="19"/>
  <c r="AF3687" i="19"/>
  <c r="AF3688" i="19"/>
  <c r="AF3689" i="19"/>
  <c r="AF3690" i="19"/>
  <c r="AF3691" i="19"/>
  <c r="AF3692" i="19"/>
  <c r="AF3693" i="19"/>
  <c r="AF3694" i="19"/>
  <c r="AF3695" i="19"/>
  <c r="AF3696" i="19"/>
  <c r="AF3697" i="19"/>
  <c r="AF3698" i="19"/>
  <c r="AF3699" i="19"/>
  <c r="AF3700" i="19"/>
  <c r="AF3701" i="19"/>
  <c r="AF3702" i="19"/>
  <c r="AF3703" i="19"/>
  <c r="AF3704" i="19"/>
  <c r="AF3705" i="19"/>
  <c r="AF3706" i="19"/>
  <c r="AF3707" i="19"/>
  <c r="AF3708" i="19"/>
  <c r="AF3709" i="19"/>
  <c r="AF3710" i="19"/>
  <c r="AF3711" i="19"/>
  <c r="AF3712" i="19"/>
  <c r="AF3713" i="19"/>
  <c r="AF3714" i="19"/>
  <c r="AF3715" i="19"/>
  <c r="AF3716" i="19"/>
  <c r="AF3717" i="19"/>
  <c r="AF3718" i="19"/>
  <c r="AF3719" i="19"/>
  <c r="AF3720" i="19"/>
  <c r="AF3721" i="19"/>
  <c r="AF3722" i="19"/>
  <c r="AF3723" i="19"/>
  <c r="AF3724" i="19"/>
  <c r="AF3725" i="19"/>
  <c r="AF3726" i="19"/>
  <c r="AF3727" i="19"/>
  <c r="AF3728" i="19"/>
  <c r="AF3729" i="19"/>
  <c r="AF3730" i="19"/>
  <c r="AF3731" i="19"/>
  <c r="AF3732" i="19"/>
  <c r="AF3733" i="19"/>
  <c r="AF3734" i="19"/>
  <c r="AF3735" i="19"/>
  <c r="AF3736" i="19"/>
  <c r="AF3737" i="19"/>
  <c r="AF3738" i="19"/>
  <c r="AF3739" i="19"/>
  <c r="AF3740" i="19"/>
  <c r="AF3741" i="19"/>
  <c r="AF3742" i="19"/>
  <c r="AF3743" i="19"/>
  <c r="AF3744" i="19"/>
  <c r="AF3745" i="19"/>
  <c r="AF3746" i="19"/>
  <c r="AF3747" i="19"/>
  <c r="AF3748" i="19"/>
  <c r="AF3749" i="19"/>
  <c r="AF3750" i="19"/>
  <c r="AF3751" i="19"/>
  <c r="AF3752" i="19"/>
  <c r="AF3753" i="19"/>
  <c r="AF3754" i="19"/>
  <c r="AF3755" i="19"/>
  <c r="AF3756" i="19"/>
  <c r="AF3757" i="19"/>
  <c r="AF3758" i="19"/>
  <c r="AF3759" i="19"/>
  <c r="AF3760" i="19"/>
  <c r="AF3761" i="19"/>
  <c r="AF3762" i="19"/>
  <c r="AF3763" i="19"/>
  <c r="AF3764" i="19"/>
  <c r="AF3765" i="19"/>
  <c r="AF3766" i="19"/>
  <c r="AF3767" i="19"/>
  <c r="AF3768" i="19"/>
  <c r="AF3769" i="19"/>
  <c r="AF3770" i="19"/>
  <c r="AF3771" i="19"/>
  <c r="AF3772" i="19"/>
  <c r="AF3773" i="19"/>
  <c r="AF3774" i="19"/>
  <c r="AF3775" i="19"/>
  <c r="AF3776" i="19"/>
  <c r="AF3777" i="19"/>
  <c r="AF3778" i="19"/>
  <c r="AF3779" i="19"/>
  <c r="AF3780" i="19"/>
  <c r="AF3781" i="19"/>
  <c r="AF3782" i="19"/>
  <c r="AF3783" i="19"/>
  <c r="AF3784" i="19"/>
  <c r="AF3785" i="19"/>
  <c r="AF3786" i="19"/>
  <c r="AF3787" i="19"/>
  <c r="AF3788" i="19"/>
  <c r="AF3789" i="19"/>
  <c r="AF3790" i="19"/>
  <c r="AF3791" i="19"/>
  <c r="AF3792" i="19"/>
  <c r="AF3793" i="19"/>
  <c r="AF3794" i="19"/>
  <c r="AF3795" i="19"/>
  <c r="AF3796" i="19"/>
  <c r="AF3797" i="19"/>
  <c r="AF3798" i="19"/>
  <c r="AF3799" i="19"/>
  <c r="AF3800" i="19"/>
  <c r="AF3801" i="19"/>
  <c r="AF3802" i="19"/>
  <c r="AF3803" i="19"/>
  <c r="AF3804" i="19"/>
  <c r="AF3805" i="19"/>
  <c r="AF3806" i="19"/>
  <c r="AF3807" i="19"/>
  <c r="AF3808" i="19"/>
  <c r="AF3809" i="19"/>
  <c r="AF3810" i="19"/>
  <c r="AF3811" i="19"/>
  <c r="AF3812" i="19"/>
  <c r="AF3813" i="19"/>
  <c r="AF3814" i="19"/>
  <c r="AF3815" i="19"/>
  <c r="AF3816" i="19"/>
  <c r="AF3817" i="19"/>
  <c r="AF3818" i="19"/>
  <c r="AF3819" i="19"/>
  <c r="AF3820" i="19"/>
  <c r="AF3821" i="19"/>
  <c r="AF3822" i="19"/>
  <c r="AF3823" i="19"/>
  <c r="AF3824" i="19"/>
  <c r="AF3825" i="19"/>
  <c r="AF3826" i="19"/>
  <c r="AF3827" i="19"/>
  <c r="AF3828" i="19"/>
  <c r="AF3829" i="19"/>
  <c r="AF3830" i="19"/>
  <c r="AF3831" i="19"/>
  <c r="AF3832" i="19"/>
  <c r="AF3833" i="19"/>
  <c r="AF3834" i="19"/>
  <c r="AF3835" i="19"/>
  <c r="AF3836" i="19"/>
  <c r="AF3837" i="19"/>
  <c r="AF3838" i="19"/>
  <c r="AF3839" i="19"/>
  <c r="AF3840" i="19"/>
  <c r="AF3841" i="19"/>
  <c r="AF3842" i="19"/>
  <c r="AF3843" i="19"/>
  <c r="AF3844" i="19"/>
  <c r="AF3845" i="19"/>
  <c r="AL3" i="19"/>
  <c r="AK3" i="19"/>
  <c r="AL3891" i="19"/>
  <c r="AK3891" i="19"/>
  <c r="AL3890" i="19"/>
  <c r="AK3890" i="19"/>
  <c r="AL3889" i="19"/>
  <c r="AK3889" i="19"/>
  <c r="AL3888" i="19"/>
  <c r="AK3888" i="19"/>
  <c r="AL3887" i="19"/>
  <c r="AK3887" i="19"/>
  <c r="AL3886" i="19"/>
  <c r="AK3886" i="19"/>
  <c r="AL3885" i="19"/>
  <c r="AK3885" i="19"/>
  <c r="AL3884" i="19"/>
  <c r="AK3884" i="19"/>
  <c r="AL3883" i="19"/>
  <c r="AK3883" i="19"/>
  <c r="AL3882" i="19"/>
  <c r="AK3882" i="19"/>
  <c r="AL3881" i="19"/>
  <c r="AK3881" i="19"/>
  <c r="AL3880" i="19"/>
  <c r="AK3880" i="19"/>
  <c r="AL3879" i="19"/>
  <c r="AK3879" i="19"/>
  <c r="AL3878" i="19"/>
  <c r="AK3878" i="19"/>
  <c r="AL3877" i="19"/>
  <c r="AK3877" i="19"/>
  <c r="AL3876" i="19"/>
  <c r="AK3876" i="19"/>
  <c r="AL3875" i="19"/>
  <c r="AK3875" i="19"/>
  <c r="AL3874" i="19"/>
  <c r="AK3874" i="19"/>
  <c r="AL3873" i="19"/>
  <c r="AK3873" i="19"/>
  <c r="AL3872" i="19"/>
  <c r="AK3872" i="19"/>
  <c r="AL3871" i="19"/>
  <c r="AK3871" i="19"/>
  <c r="AL3870" i="19"/>
  <c r="AK3870" i="19"/>
  <c r="AL3869" i="19"/>
  <c r="AK3869" i="19"/>
  <c r="AL3868" i="19"/>
  <c r="AK3868" i="19"/>
  <c r="AL3867" i="19"/>
  <c r="AK3867" i="19"/>
  <c r="AL3866" i="19"/>
  <c r="AK3866" i="19"/>
  <c r="AL3865" i="19"/>
  <c r="AK3865" i="19"/>
  <c r="AL3864" i="19"/>
  <c r="AK3864" i="19"/>
  <c r="AL3863" i="19"/>
  <c r="AK3863" i="19"/>
  <c r="AL3862" i="19"/>
  <c r="AK3862" i="19"/>
  <c r="AL3861" i="19"/>
  <c r="AK3861" i="19"/>
  <c r="AL3860" i="19"/>
  <c r="AK3860" i="19"/>
  <c r="AL3859" i="19"/>
  <c r="AK3859" i="19"/>
  <c r="AL3858" i="19"/>
  <c r="AK3858" i="19"/>
  <c r="AL3857" i="19"/>
  <c r="AK3857" i="19"/>
  <c r="AL3856" i="19"/>
  <c r="AK3856" i="19"/>
  <c r="AL3855" i="19"/>
  <c r="AK3855" i="19"/>
  <c r="AL3854" i="19"/>
  <c r="AK3854" i="19"/>
  <c r="AL3853" i="19"/>
  <c r="AK3853" i="19"/>
  <c r="AL3852" i="19"/>
  <c r="AK3852" i="19"/>
  <c r="AL3851" i="19"/>
  <c r="AK3851" i="19"/>
  <c r="AL3850" i="19"/>
  <c r="AK3850" i="19"/>
  <c r="AL3849" i="19"/>
  <c r="AK3849" i="19"/>
  <c r="AL3848" i="19"/>
  <c r="AK3848" i="19"/>
  <c r="AL3847" i="19"/>
  <c r="AK3847" i="19"/>
  <c r="AL3846" i="19"/>
  <c r="AK3846" i="19"/>
  <c r="AL3845" i="19"/>
  <c r="AK3845" i="19"/>
  <c r="AL3844" i="19"/>
  <c r="AK3844" i="19"/>
  <c r="AL3843" i="19"/>
  <c r="AK3843" i="19"/>
  <c r="AL3842" i="19"/>
  <c r="AK3842" i="19"/>
  <c r="AL3841" i="19"/>
  <c r="AK3841" i="19"/>
  <c r="AL3840" i="19"/>
  <c r="AK3840" i="19"/>
  <c r="AL3839" i="19"/>
  <c r="AK3839" i="19"/>
  <c r="AL3838" i="19"/>
  <c r="AK3838" i="19"/>
  <c r="AL3837" i="19"/>
  <c r="AK3837" i="19"/>
  <c r="AL3836" i="19"/>
  <c r="AK3836" i="19"/>
  <c r="AL3835" i="19"/>
  <c r="AK3835" i="19"/>
  <c r="AL3834" i="19"/>
  <c r="AK3834" i="19"/>
  <c r="AL3833" i="19"/>
  <c r="AK3833" i="19"/>
  <c r="AL3832" i="19"/>
  <c r="AK3832" i="19"/>
  <c r="AL3831" i="19"/>
  <c r="AK3831" i="19"/>
  <c r="AL3830" i="19"/>
  <c r="AK3830" i="19"/>
  <c r="AL3829" i="19"/>
  <c r="AK3829" i="19"/>
  <c r="AL3828" i="19"/>
  <c r="AK3828" i="19"/>
  <c r="AL3827" i="19"/>
  <c r="AK3827" i="19"/>
  <c r="AL3826" i="19"/>
  <c r="AK3826" i="19"/>
  <c r="AL3825" i="19"/>
  <c r="AK3825" i="19"/>
  <c r="AL3824" i="19"/>
  <c r="AK3824" i="19"/>
  <c r="AL3823" i="19"/>
  <c r="AK3823" i="19"/>
  <c r="AL3822" i="19"/>
  <c r="AK3822" i="19"/>
  <c r="AL3821" i="19"/>
  <c r="AK3821" i="19"/>
  <c r="AL3820" i="19"/>
  <c r="AK3820" i="19"/>
  <c r="AL3819" i="19"/>
  <c r="AK3819" i="19"/>
  <c r="AL3818" i="19"/>
  <c r="AK3818" i="19"/>
  <c r="AL3817" i="19"/>
  <c r="AK3817" i="19"/>
  <c r="AL3816" i="19"/>
  <c r="AK3816" i="19"/>
  <c r="AL3815" i="19"/>
  <c r="AK3815" i="19"/>
  <c r="AL3814" i="19"/>
  <c r="AK3814" i="19"/>
  <c r="AL3813" i="19"/>
  <c r="AK3813" i="19"/>
  <c r="AL3812" i="19"/>
  <c r="AK3812" i="19"/>
  <c r="AL3811" i="19"/>
  <c r="AK3811" i="19"/>
  <c r="AL3810" i="19"/>
  <c r="AK3810" i="19"/>
  <c r="AL3809" i="19"/>
  <c r="AK3809" i="19"/>
  <c r="AL3808" i="19"/>
  <c r="AK3808" i="19"/>
  <c r="AL3807" i="19"/>
  <c r="AK3807" i="19"/>
  <c r="AL3806" i="19"/>
  <c r="AK3806" i="19"/>
  <c r="AL3805" i="19"/>
  <c r="AK3805" i="19"/>
  <c r="AL3804" i="19"/>
  <c r="AK3804" i="19"/>
  <c r="AL3803" i="19"/>
  <c r="AK3803" i="19"/>
  <c r="AL3802" i="19"/>
  <c r="AK3802" i="19"/>
  <c r="AL3801" i="19"/>
  <c r="AK3801" i="19"/>
  <c r="AL3800" i="19"/>
  <c r="AK3800" i="19"/>
  <c r="AL3799" i="19"/>
  <c r="AK3799" i="19"/>
  <c r="AL3798" i="19"/>
  <c r="AK3798" i="19"/>
  <c r="AL3797" i="19"/>
  <c r="AK3797" i="19"/>
  <c r="AL3796" i="19"/>
  <c r="AK3796" i="19"/>
  <c r="AL3795" i="19"/>
  <c r="AK3795" i="19"/>
  <c r="AL3794" i="19"/>
  <c r="AK3794" i="19"/>
  <c r="AL3793" i="19"/>
  <c r="AK3793" i="19"/>
  <c r="AL3792" i="19"/>
  <c r="AK3792" i="19"/>
  <c r="AL3791" i="19"/>
  <c r="AK3791" i="19"/>
  <c r="AL3790" i="19"/>
  <c r="AK3790" i="19"/>
  <c r="AL3789" i="19"/>
  <c r="AK3789" i="19"/>
  <c r="AL3788" i="19"/>
  <c r="AK3788" i="19"/>
  <c r="AL3787" i="19"/>
  <c r="AK3787" i="19"/>
  <c r="AL3786" i="19"/>
  <c r="AK3786" i="19"/>
  <c r="AL3785" i="19"/>
  <c r="AK3785" i="19"/>
  <c r="AL3784" i="19"/>
  <c r="AK3784" i="19"/>
  <c r="AL3783" i="19"/>
  <c r="AK3783" i="19"/>
  <c r="AL3782" i="19"/>
  <c r="AK3782" i="19"/>
  <c r="AL3781" i="19"/>
  <c r="AK3781" i="19"/>
  <c r="AL3780" i="19"/>
  <c r="AK3780" i="19"/>
  <c r="AL3779" i="19"/>
  <c r="AK3779" i="19"/>
  <c r="AL3778" i="19"/>
  <c r="AK3778" i="19"/>
  <c r="AL3777" i="19"/>
  <c r="AK3777" i="19"/>
  <c r="AL3776" i="19"/>
  <c r="AK3776" i="19"/>
  <c r="AL3775" i="19"/>
  <c r="AK3775" i="19"/>
  <c r="AL3774" i="19"/>
  <c r="AK3774" i="19"/>
  <c r="AL3773" i="19"/>
  <c r="AK3773" i="19"/>
  <c r="AL3772" i="19"/>
  <c r="AK3772" i="19"/>
  <c r="AL3771" i="19"/>
  <c r="AK3771" i="19"/>
  <c r="AL3770" i="19"/>
  <c r="AK3770" i="19"/>
  <c r="AL3769" i="19"/>
  <c r="AK3769" i="19"/>
  <c r="AL3768" i="19"/>
  <c r="AK3768" i="19"/>
  <c r="AL3767" i="19"/>
  <c r="AK3767" i="19"/>
  <c r="AL3766" i="19"/>
  <c r="AK3766" i="19"/>
  <c r="AL3765" i="19"/>
  <c r="AK3765" i="19"/>
  <c r="AL3764" i="19"/>
  <c r="AK3764" i="19"/>
  <c r="AL3763" i="19"/>
  <c r="AK3763" i="19"/>
  <c r="AL3762" i="19"/>
  <c r="AK3762" i="19"/>
  <c r="AL3761" i="19"/>
  <c r="AK3761" i="19"/>
  <c r="AL3760" i="19"/>
  <c r="AK3760" i="19"/>
  <c r="AL3759" i="19"/>
  <c r="AK3759" i="19"/>
  <c r="AL3758" i="19"/>
  <c r="AK3758" i="19"/>
  <c r="AL3757" i="19"/>
  <c r="AK3757" i="19"/>
  <c r="AL3756" i="19"/>
  <c r="AK3756" i="19"/>
  <c r="AL3755" i="19"/>
  <c r="AK3755" i="19"/>
  <c r="AL3754" i="19"/>
  <c r="AK3754" i="19"/>
  <c r="AL3753" i="19"/>
  <c r="AK3753" i="19"/>
  <c r="AL3752" i="19"/>
  <c r="AK3752" i="19"/>
  <c r="AL3751" i="19"/>
  <c r="AK3751" i="19"/>
  <c r="AL3750" i="19"/>
  <c r="AK3750" i="19"/>
  <c r="AL3749" i="19"/>
  <c r="AK3749" i="19"/>
  <c r="AL3748" i="19"/>
  <c r="AK3748" i="19"/>
  <c r="AL3747" i="19"/>
  <c r="AK3747" i="19"/>
  <c r="AL3746" i="19"/>
  <c r="AK3746" i="19"/>
  <c r="AL3745" i="19"/>
  <c r="AK3745" i="19"/>
  <c r="AL3744" i="19"/>
  <c r="AK3744" i="19"/>
  <c r="AL3743" i="19"/>
  <c r="AK3743" i="19"/>
  <c r="AL3742" i="19"/>
  <c r="AK3742" i="19"/>
  <c r="AL3741" i="19"/>
  <c r="AK3741" i="19"/>
  <c r="AL3740" i="19"/>
  <c r="AK3740" i="19"/>
  <c r="AL3739" i="19"/>
  <c r="AK3739" i="19"/>
  <c r="AL3738" i="19"/>
  <c r="AK3738" i="19"/>
  <c r="AL3737" i="19"/>
  <c r="AK3737" i="19"/>
  <c r="AL3736" i="19"/>
  <c r="AK3736" i="19"/>
  <c r="AL3735" i="19"/>
  <c r="AK3735" i="19"/>
  <c r="AL3734" i="19"/>
  <c r="AK3734" i="19"/>
  <c r="AL3733" i="19"/>
  <c r="AK3733" i="19"/>
  <c r="AL3732" i="19"/>
  <c r="AK3732" i="19"/>
  <c r="AL3731" i="19"/>
  <c r="AK3731" i="19"/>
  <c r="AL3730" i="19"/>
  <c r="AK3730" i="19"/>
  <c r="AL3729" i="19"/>
  <c r="AK3729" i="19"/>
  <c r="AL3728" i="19"/>
  <c r="AK3728" i="19"/>
  <c r="AL3727" i="19"/>
  <c r="AK3727" i="19"/>
  <c r="AL3726" i="19"/>
  <c r="AK3726" i="19"/>
  <c r="AL3725" i="19"/>
  <c r="AK3725" i="19"/>
  <c r="AL3724" i="19"/>
  <c r="AK3724" i="19"/>
  <c r="AL3723" i="19"/>
  <c r="AK3723" i="19"/>
  <c r="AL3722" i="19"/>
  <c r="AK3722" i="19"/>
  <c r="AL3721" i="19"/>
  <c r="AK3721" i="19"/>
  <c r="AL3720" i="19"/>
  <c r="AK3720" i="19"/>
  <c r="AL3719" i="19"/>
  <c r="AK3719" i="19"/>
  <c r="AL3718" i="19"/>
  <c r="AK3718" i="19"/>
  <c r="AL3717" i="19"/>
  <c r="AK3717" i="19"/>
  <c r="AL3716" i="19"/>
  <c r="AK3716" i="19"/>
  <c r="AL3715" i="19"/>
  <c r="AK3715" i="19"/>
  <c r="AL3714" i="19"/>
  <c r="AK3714" i="19"/>
  <c r="AL3713" i="19"/>
  <c r="AK3713" i="19"/>
  <c r="AL3712" i="19"/>
  <c r="AK3712" i="19"/>
  <c r="AL3711" i="19"/>
  <c r="AK3711" i="19"/>
  <c r="AL3710" i="19"/>
  <c r="AK3710" i="19"/>
  <c r="AL3709" i="19"/>
  <c r="AK3709" i="19"/>
  <c r="AL3708" i="19"/>
  <c r="AK3708" i="19"/>
  <c r="AL3707" i="19"/>
  <c r="AK3707" i="19"/>
  <c r="AL3706" i="19"/>
  <c r="AK3706" i="19"/>
  <c r="AL3705" i="19"/>
  <c r="AK3705" i="19"/>
  <c r="AL3704" i="19"/>
  <c r="AK3704" i="19"/>
  <c r="AL3703" i="19"/>
  <c r="AK3703" i="19"/>
  <c r="AL3702" i="19"/>
  <c r="AK3702" i="19"/>
  <c r="AL3701" i="19"/>
  <c r="AK3701" i="19"/>
  <c r="AL3700" i="19"/>
  <c r="AK3700" i="19"/>
  <c r="AL3699" i="19"/>
  <c r="AK3699" i="19"/>
  <c r="AL3698" i="19"/>
  <c r="AK3698" i="19"/>
  <c r="AL3697" i="19"/>
  <c r="AK3697" i="19"/>
  <c r="AL3696" i="19"/>
  <c r="AK3696" i="19"/>
  <c r="AL3695" i="19"/>
  <c r="AK3695" i="19"/>
  <c r="AL3694" i="19"/>
  <c r="AK3694" i="19"/>
  <c r="AL3693" i="19"/>
  <c r="AK3693" i="19"/>
  <c r="AL3692" i="19"/>
  <c r="AK3692" i="19"/>
  <c r="AL3691" i="19"/>
  <c r="AK3691" i="19"/>
  <c r="AL3690" i="19"/>
  <c r="AK3690" i="19"/>
  <c r="AL3689" i="19"/>
  <c r="AK3689" i="19"/>
  <c r="AL3688" i="19"/>
  <c r="AK3688" i="19"/>
  <c r="AL3687" i="19"/>
  <c r="AK3687" i="19"/>
  <c r="AL3686" i="19"/>
  <c r="AK3686" i="19"/>
  <c r="AL3685" i="19"/>
  <c r="AK3685" i="19"/>
  <c r="AL3684" i="19"/>
  <c r="AK3684" i="19"/>
  <c r="AL3683" i="19"/>
  <c r="AK3683" i="19"/>
  <c r="AL3682" i="19"/>
  <c r="AK3682" i="19"/>
  <c r="AL3681" i="19"/>
  <c r="AK3681" i="19"/>
  <c r="AL3680" i="19"/>
  <c r="AK3680" i="19"/>
  <c r="AL3679" i="19"/>
  <c r="AK3679" i="19"/>
  <c r="AL3678" i="19"/>
  <c r="AK3678" i="19"/>
  <c r="AL3677" i="19"/>
  <c r="AK3677" i="19"/>
  <c r="AL3676" i="19"/>
  <c r="AK3676" i="19"/>
  <c r="AL3675" i="19"/>
  <c r="AK3675" i="19"/>
  <c r="AL3674" i="19"/>
  <c r="AK3674" i="19"/>
  <c r="AL3673" i="19"/>
  <c r="AK3673" i="19"/>
  <c r="AL3672" i="19"/>
  <c r="AK3672" i="19"/>
  <c r="AL3671" i="19"/>
  <c r="AK3671" i="19"/>
  <c r="AL3670" i="19"/>
  <c r="AK3670" i="19"/>
  <c r="AL3669" i="19"/>
  <c r="AK3669" i="19"/>
  <c r="AL3668" i="19"/>
  <c r="AK3668" i="19"/>
  <c r="AL3667" i="19"/>
  <c r="AK3667" i="19"/>
  <c r="AL3666" i="19"/>
  <c r="AK3666" i="19"/>
  <c r="AL3665" i="19"/>
  <c r="AK3665" i="19"/>
  <c r="AL3664" i="19"/>
  <c r="AK3664" i="19"/>
  <c r="AL3663" i="19"/>
  <c r="AK3663" i="19"/>
  <c r="AL3662" i="19"/>
  <c r="AK3662" i="19"/>
  <c r="AL3661" i="19"/>
  <c r="AK3661" i="19"/>
  <c r="AL3660" i="19"/>
  <c r="AK3660" i="19"/>
  <c r="AL3659" i="19"/>
  <c r="AK3659" i="19"/>
  <c r="AL3658" i="19"/>
  <c r="AK3658" i="19"/>
  <c r="AL3657" i="19"/>
  <c r="AK3657" i="19"/>
  <c r="AL3656" i="19"/>
  <c r="AK3656" i="19"/>
  <c r="AL3655" i="19"/>
  <c r="AK3655" i="19"/>
  <c r="AL3654" i="19"/>
  <c r="AK3654" i="19"/>
  <c r="AL3653" i="19"/>
  <c r="AK3653" i="19"/>
  <c r="AL3652" i="19"/>
  <c r="AK3652" i="19"/>
  <c r="AL3651" i="19"/>
  <c r="AK3651" i="19"/>
  <c r="AL3650" i="19"/>
  <c r="AK3650" i="19"/>
  <c r="AL3649" i="19"/>
  <c r="AK3649" i="19"/>
  <c r="AL3648" i="19"/>
  <c r="AK3648" i="19"/>
  <c r="AL3647" i="19"/>
  <c r="AK3647" i="19"/>
  <c r="AL3646" i="19"/>
  <c r="AK3646" i="19"/>
  <c r="AL3645" i="19"/>
  <c r="AK3645" i="19"/>
  <c r="AL3644" i="19"/>
  <c r="AK3644" i="19"/>
  <c r="AL3643" i="19"/>
  <c r="AK3643" i="19"/>
  <c r="AL3642" i="19"/>
  <c r="AK3642" i="19"/>
  <c r="AL3641" i="19"/>
  <c r="AK3641" i="19"/>
  <c r="AL3640" i="19"/>
  <c r="AK3640" i="19"/>
  <c r="AL3639" i="19"/>
  <c r="AK3639" i="19"/>
  <c r="AL3638" i="19"/>
  <c r="AK3638" i="19"/>
  <c r="AL3637" i="19"/>
  <c r="AK3637" i="19"/>
  <c r="AL3636" i="19"/>
  <c r="AK3636" i="19"/>
  <c r="AL3635" i="19"/>
  <c r="AK3635" i="19"/>
  <c r="AL3634" i="19"/>
  <c r="AK3634" i="19"/>
  <c r="AL3633" i="19"/>
  <c r="AK3633" i="19"/>
  <c r="AL3632" i="19"/>
  <c r="AK3632" i="19"/>
  <c r="AL3631" i="19"/>
  <c r="AK3631" i="19"/>
  <c r="AL3630" i="19"/>
  <c r="AK3630" i="19"/>
  <c r="AL3629" i="19"/>
  <c r="AK3629" i="19"/>
  <c r="AL3628" i="19"/>
  <c r="AK3628" i="19"/>
  <c r="AL3627" i="19"/>
  <c r="AK3627" i="19"/>
  <c r="AL3626" i="19"/>
  <c r="AK3626" i="19"/>
  <c r="AL3625" i="19"/>
  <c r="AK3625" i="19"/>
  <c r="AL3624" i="19"/>
  <c r="AK3624" i="19"/>
  <c r="AL3623" i="19"/>
  <c r="AK3623" i="19"/>
  <c r="AL3622" i="19"/>
  <c r="AK3622" i="19"/>
  <c r="AL3621" i="19"/>
  <c r="AK3621" i="19"/>
  <c r="AL3620" i="19"/>
  <c r="AK3620" i="19"/>
  <c r="AL3619" i="19"/>
  <c r="AK3619" i="19"/>
  <c r="AL3618" i="19"/>
  <c r="AK3618" i="19"/>
  <c r="AL3617" i="19"/>
  <c r="AK3617" i="19"/>
  <c r="AL3616" i="19"/>
  <c r="AK3616" i="19"/>
  <c r="AL3615" i="19"/>
  <c r="AK3615" i="19"/>
  <c r="AL3614" i="19"/>
  <c r="AK3614" i="19"/>
  <c r="AL3613" i="19"/>
  <c r="AK3613" i="19"/>
  <c r="AL3612" i="19"/>
  <c r="AK3612" i="19"/>
  <c r="AL3611" i="19"/>
  <c r="AK3611" i="19"/>
  <c r="AL3610" i="19"/>
  <c r="AK3610" i="19"/>
  <c r="AL3609" i="19"/>
  <c r="AK3609" i="19"/>
  <c r="AL3608" i="19"/>
  <c r="AK3608" i="19"/>
  <c r="AL3607" i="19"/>
  <c r="AK3607" i="19"/>
  <c r="AL3606" i="19"/>
  <c r="AK3606" i="19"/>
  <c r="AL3605" i="19"/>
  <c r="AK3605" i="19"/>
  <c r="AL3604" i="19"/>
  <c r="AK3604" i="19"/>
  <c r="AL3603" i="19"/>
  <c r="AK3603" i="19"/>
  <c r="AL3602" i="19"/>
  <c r="AK3602" i="19"/>
  <c r="AL3601" i="19"/>
  <c r="AK3601" i="19"/>
  <c r="AL3600" i="19"/>
  <c r="AK3600" i="19"/>
  <c r="AL3599" i="19"/>
  <c r="AK3599" i="19"/>
  <c r="AL3598" i="19"/>
  <c r="AK3598" i="19"/>
  <c r="AL3597" i="19"/>
  <c r="AK3597" i="19"/>
  <c r="AL3596" i="19"/>
  <c r="AK3596" i="19"/>
  <c r="AL3595" i="19"/>
  <c r="AK3595" i="19"/>
  <c r="AL3594" i="19"/>
  <c r="AK3594" i="19"/>
  <c r="AL3593" i="19"/>
  <c r="AK3593" i="19"/>
  <c r="AL3592" i="19"/>
  <c r="AK3592" i="19"/>
  <c r="AL3591" i="19"/>
  <c r="AK3591" i="19"/>
  <c r="AL3590" i="19"/>
  <c r="AK3590" i="19"/>
  <c r="AL3589" i="19"/>
  <c r="AK3589" i="19"/>
  <c r="AL3588" i="19"/>
  <c r="AK3588" i="19"/>
  <c r="AL3587" i="19"/>
  <c r="AK3587" i="19"/>
  <c r="AL3586" i="19"/>
  <c r="AK3586" i="19"/>
  <c r="AL3585" i="19"/>
  <c r="AK3585" i="19"/>
  <c r="AL3584" i="19"/>
  <c r="AK3584" i="19"/>
  <c r="AL3583" i="19"/>
  <c r="AK3583" i="19"/>
  <c r="AL3582" i="19"/>
  <c r="AK3582" i="19"/>
  <c r="AL3581" i="19"/>
  <c r="AK3581" i="19"/>
  <c r="AL3580" i="19"/>
  <c r="AK3580" i="19"/>
  <c r="AL3579" i="19"/>
  <c r="AK3579" i="19"/>
  <c r="AL3578" i="19"/>
  <c r="AK3578" i="19"/>
  <c r="AL3577" i="19"/>
  <c r="AK3577" i="19"/>
  <c r="AL3576" i="19"/>
  <c r="AK3576" i="19"/>
  <c r="AL3575" i="19"/>
  <c r="AK3575" i="19"/>
  <c r="AL3574" i="19"/>
  <c r="AK3574" i="19"/>
  <c r="AL3573" i="19"/>
  <c r="AK3573" i="19"/>
  <c r="AL3572" i="19"/>
  <c r="AK3572" i="19"/>
  <c r="AL3571" i="19"/>
  <c r="AK3571" i="19"/>
  <c r="AL3570" i="19"/>
  <c r="AK3570" i="19"/>
  <c r="AL3569" i="19"/>
  <c r="AK3569" i="19"/>
  <c r="AL3568" i="19"/>
  <c r="AK3568" i="19"/>
  <c r="AL3567" i="19"/>
  <c r="AK3567" i="19"/>
  <c r="AL3566" i="19"/>
  <c r="AK3566" i="19"/>
  <c r="AL3565" i="19"/>
  <c r="AK3565" i="19"/>
  <c r="AL3564" i="19"/>
  <c r="AK3564" i="19"/>
  <c r="AL3563" i="19"/>
  <c r="AK3563" i="19"/>
  <c r="AL3562" i="19"/>
  <c r="AK3562" i="19"/>
  <c r="AL3561" i="19"/>
  <c r="AK3561" i="19"/>
  <c r="AL3560" i="19"/>
  <c r="AK3560" i="19"/>
  <c r="AL3559" i="19"/>
  <c r="AK3559" i="19"/>
  <c r="AL3558" i="19"/>
  <c r="AK3558" i="19"/>
  <c r="AL3557" i="19"/>
  <c r="AK3557" i="19"/>
  <c r="AL3556" i="19"/>
  <c r="AK3556" i="19"/>
  <c r="AL3555" i="19"/>
  <c r="AK3555" i="19"/>
  <c r="AL3554" i="19"/>
  <c r="AK3554" i="19"/>
  <c r="AL3553" i="19"/>
  <c r="AK3553" i="19"/>
  <c r="AL3552" i="19"/>
  <c r="AK3552" i="19"/>
  <c r="AL3551" i="19"/>
  <c r="AK3551" i="19"/>
  <c r="AL3550" i="19"/>
  <c r="AK3550" i="19"/>
  <c r="AL3549" i="19"/>
  <c r="AK3549" i="19"/>
  <c r="AL3548" i="19"/>
  <c r="AK3548" i="19"/>
  <c r="AL3547" i="19"/>
  <c r="AK3547" i="19"/>
  <c r="AL3546" i="19"/>
  <c r="AK3546" i="19"/>
  <c r="AL3545" i="19"/>
  <c r="AK3545" i="19"/>
  <c r="AL3544" i="19"/>
  <c r="AK3544" i="19"/>
  <c r="AL3543" i="19"/>
  <c r="AK3543" i="19"/>
  <c r="AL3542" i="19"/>
  <c r="AK3542" i="19"/>
  <c r="AL3541" i="19"/>
  <c r="AK3541" i="19"/>
  <c r="AL3540" i="19"/>
  <c r="AK3540" i="19"/>
  <c r="AL3539" i="19"/>
  <c r="AK3539" i="19"/>
  <c r="AL3538" i="19"/>
  <c r="AK3538" i="19"/>
  <c r="AL3537" i="19"/>
  <c r="AK3537" i="19"/>
  <c r="AL3536" i="19"/>
  <c r="AK3536" i="19"/>
  <c r="AL3535" i="19"/>
  <c r="AK3535" i="19"/>
  <c r="AL3534" i="19"/>
  <c r="AK3534" i="19"/>
  <c r="AL3533" i="19"/>
  <c r="AK3533" i="19"/>
  <c r="AL3532" i="19"/>
  <c r="AK3532" i="19"/>
  <c r="AL3531" i="19"/>
  <c r="AK3531" i="19"/>
  <c r="AL3530" i="19"/>
  <c r="AK3530" i="19"/>
  <c r="AL3529" i="19"/>
  <c r="AK3529" i="19"/>
  <c r="AL3528" i="19"/>
  <c r="AK3528" i="19"/>
  <c r="AL3527" i="19"/>
  <c r="AK3527" i="19"/>
  <c r="AL3526" i="19"/>
  <c r="AK3526" i="19"/>
  <c r="AL3525" i="19"/>
  <c r="AK3525" i="19"/>
  <c r="AL3524" i="19"/>
  <c r="AK3524" i="19"/>
  <c r="AL3523" i="19"/>
  <c r="AK3523" i="19"/>
  <c r="AL3522" i="19"/>
  <c r="AK3522" i="19"/>
  <c r="AL3521" i="19"/>
  <c r="AK3521" i="19"/>
  <c r="AL3520" i="19"/>
  <c r="AK3520" i="19"/>
  <c r="AL3519" i="19"/>
  <c r="AK3519" i="19"/>
  <c r="AL3518" i="19"/>
  <c r="AK3518" i="19"/>
  <c r="AL3517" i="19"/>
  <c r="AK3517" i="19"/>
  <c r="AL3516" i="19"/>
  <c r="AK3516" i="19"/>
  <c r="AL3515" i="19"/>
  <c r="AK3515" i="19"/>
  <c r="AL3514" i="19"/>
  <c r="AK3514" i="19"/>
  <c r="AL3513" i="19"/>
  <c r="AK3513" i="19"/>
  <c r="AL3512" i="19"/>
  <c r="AK3512" i="19"/>
  <c r="AL3511" i="19"/>
  <c r="AK3511" i="19"/>
  <c r="AL3510" i="19"/>
  <c r="AK3510" i="19"/>
  <c r="AL3509" i="19"/>
  <c r="AK3509" i="19"/>
  <c r="AL3508" i="19"/>
  <c r="AK3508" i="19"/>
  <c r="AL3507" i="19"/>
  <c r="AK3507" i="19"/>
  <c r="AL3506" i="19"/>
  <c r="AK3506" i="19"/>
  <c r="AL3505" i="19"/>
  <c r="AK3505" i="19"/>
  <c r="AL3504" i="19"/>
  <c r="AK3504" i="19"/>
  <c r="AL3503" i="19"/>
  <c r="AK3503" i="19"/>
  <c r="AL3502" i="19"/>
  <c r="AK3502" i="19"/>
  <c r="AL3501" i="19"/>
  <c r="AK3501" i="19"/>
  <c r="AL3500" i="19"/>
  <c r="AK3500" i="19"/>
  <c r="AL3499" i="19"/>
  <c r="AK3499" i="19"/>
  <c r="AL3498" i="19"/>
  <c r="AK3498" i="19"/>
  <c r="AL3497" i="19"/>
  <c r="AK3497" i="19"/>
  <c r="AL3496" i="19"/>
  <c r="AK3496" i="19"/>
  <c r="AL3495" i="19"/>
  <c r="AK3495" i="19"/>
  <c r="AL3494" i="19"/>
  <c r="AK3494" i="19"/>
  <c r="AL3493" i="19"/>
  <c r="AK3493" i="19"/>
  <c r="AL3492" i="19"/>
  <c r="AK3492" i="19"/>
  <c r="AL3491" i="19"/>
  <c r="AK3491" i="19"/>
  <c r="AL3490" i="19"/>
  <c r="AK3490" i="19"/>
  <c r="AL3489" i="19"/>
  <c r="AK3489" i="19"/>
  <c r="AL3488" i="19"/>
  <c r="AK3488" i="19"/>
  <c r="AL3487" i="19"/>
  <c r="AK3487" i="19"/>
  <c r="AL3486" i="19"/>
  <c r="AK3486" i="19"/>
  <c r="AL3485" i="19"/>
  <c r="AK3485" i="19"/>
  <c r="AL3484" i="19"/>
  <c r="AK3484" i="19"/>
  <c r="AL3483" i="19"/>
  <c r="AK3483" i="19"/>
  <c r="AL3482" i="19"/>
  <c r="AK3482" i="19"/>
  <c r="AL3481" i="19"/>
  <c r="AK3481" i="19"/>
  <c r="AL3480" i="19"/>
  <c r="AK3480" i="19"/>
  <c r="AL3479" i="19"/>
  <c r="AK3479" i="19"/>
  <c r="AL3478" i="19"/>
  <c r="AK3478" i="19"/>
  <c r="AL3477" i="19"/>
  <c r="AK3477" i="19"/>
  <c r="AL3476" i="19"/>
  <c r="AK3476" i="19"/>
  <c r="AL3475" i="19"/>
  <c r="AK3475" i="19"/>
  <c r="AL3474" i="19"/>
  <c r="AK3474" i="19"/>
  <c r="AL3473" i="19"/>
  <c r="AK3473" i="19"/>
  <c r="AL3472" i="19"/>
  <c r="AK3472" i="19"/>
  <c r="AL3471" i="19"/>
  <c r="AK3471" i="19"/>
  <c r="AL3470" i="19"/>
  <c r="AK3470" i="19"/>
  <c r="AL3469" i="19"/>
  <c r="AK3469" i="19"/>
  <c r="AL3468" i="19"/>
  <c r="AK3468" i="19"/>
  <c r="AL3467" i="19"/>
  <c r="AK3467" i="19"/>
  <c r="AL3466" i="19"/>
  <c r="AK3466" i="19"/>
  <c r="AL3465" i="19"/>
  <c r="AK3465" i="19"/>
  <c r="AL3464" i="19"/>
  <c r="AK3464" i="19"/>
  <c r="AL3463" i="19"/>
  <c r="AK3463" i="19"/>
  <c r="AL3462" i="19"/>
  <c r="AK3462" i="19"/>
  <c r="AL3461" i="19"/>
  <c r="AK3461" i="19"/>
  <c r="AL3460" i="19"/>
  <c r="AK3460" i="19"/>
  <c r="AL3459" i="19"/>
  <c r="AK3459" i="19"/>
  <c r="AL3458" i="19"/>
  <c r="AK3458" i="19"/>
  <c r="AL3457" i="19"/>
  <c r="AK3457" i="19"/>
  <c r="AL3456" i="19"/>
  <c r="AK3456" i="19"/>
  <c r="AL3455" i="19"/>
  <c r="AK3455" i="19"/>
  <c r="AL3454" i="19"/>
  <c r="AK3454" i="19"/>
  <c r="AL3453" i="19"/>
  <c r="AK3453" i="19"/>
  <c r="AL3452" i="19"/>
  <c r="AK3452" i="19"/>
  <c r="AL3451" i="19"/>
  <c r="AK3451" i="19"/>
  <c r="AL3450" i="19"/>
  <c r="AK3450" i="19"/>
  <c r="AL3449" i="19"/>
  <c r="AK3449" i="19"/>
  <c r="AL3448" i="19"/>
  <c r="AK3448" i="19"/>
  <c r="AL3447" i="19"/>
  <c r="AK3447" i="19"/>
  <c r="AL3446" i="19"/>
  <c r="AK3446" i="19"/>
  <c r="AL3445" i="19"/>
  <c r="AK3445" i="19"/>
  <c r="AL3444" i="19"/>
  <c r="AK3444" i="19"/>
  <c r="AL3443" i="19"/>
  <c r="AK3443" i="19"/>
  <c r="AL3442" i="19"/>
  <c r="AK3442" i="19"/>
  <c r="AL3441" i="19"/>
  <c r="AK3441" i="19"/>
  <c r="AL3440" i="19"/>
  <c r="AK3440" i="19"/>
  <c r="AL3439" i="19"/>
  <c r="AK3439" i="19"/>
  <c r="AL3438" i="19"/>
  <c r="AK3438" i="19"/>
  <c r="AL3437" i="19"/>
  <c r="AK3437" i="19"/>
  <c r="AL3436" i="19"/>
  <c r="AK3436" i="19"/>
  <c r="AL3435" i="19"/>
  <c r="AK3435" i="19"/>
  <c r="AL3434" i="19"/>
  <c r="AK3434" i="19"/>
  <c r="AL3433" i="19"/>
  <c r="AK3433" i="19"/>
  <c r="AL3432" i="19"/>
  <c r="AK3432" i="19"/>
  <c r="AL3431" i="19"/>
  <c r="AK3431" i="19"/>
  <c r="AL3430" i="19"/>
  <c r="AK3430" i="19"/>
  <c r="AL3429" i="19"/>
  <c r="AK3429" i="19"/>
  <c r="AL3428" i="19"/>
  <c r="AK3428" i="19"/>
  <c r="AL3427" i="19"/>
  <c r="AK3427" i="19"/>
  <c r="AL3426" i="19"/>
  <c r="AK3426" i="19"/>
  <c r="AL3425" i="19"/>
  <c r="AK3425" i="19"/>
  <c r="AL3424" i="19"/>
  <c r="AK3424" i="19"/>
  <c r="AL3423" i="19"/>
  <c r="AK3423" i="19"/>
  <c r="AL3422" i="19"/>
  <c r="AK3422" i="19"/>
  <c r="AL3421" i="19"/>
  <c r="AK3421" i="19"/>
  <c r="AL3420" i="19"/>
  <c r="AK3420" i="19"/>
  <c r="AL3419" i="19"/>
  <c r="AK3419" i="19"/>
  <c r="AL3418" i="19"/>
  <c r="AK3418" i="19"/>
  <c r="AL3417" i="19"/>
  <c r="AK3417" i="19"/>
  <c r="AL3416" i="19"/>
  <c r="AK3416" i="19"/>
  <c r="AL3415" i="19"/>
  <c r="AK3415" i="19"/>
  <c r="AL3414" i="19"/>
  <c r="AK3414" i="19"/>
  <c r="AL3413" i="19"/>
  <c r="AK3413" i="19"/>
  <c r="AL3412" i="19"/>
  <c r="AK3412" i="19"/>
  <c r="AL3411" i="19"/>
  <c r="AK3411" i="19"/>
  <c r="AL3410" i="19"/>
  <c r="AK3410" i="19"/>
  <c r="AL3409" i="19"/>
  <c r="AK3409" i="19"/>
  <c r="AL3408" i="19"/>
  <c r="AK3408" i="19"/>
  <c r="AL3407" i="19"/>
  <c r="AK3407" i="19"/>
  <c r="AL3406" i="19"/>
  <c r="AK3406" i="19"/>
  <c r="AL3405" i="19"/>
  <c r="AK3405" i="19"/>
  <c r="AL3404" i="19"/>
  <c r="AK3404" i="19"/>
  <c r="AL3403" i="19"/>
  <c r="AK3403" i="19"/>
  <c r="AL3402" i="19"/>
  <c r="AK3402" i="19"/>
  <c r="AL3401" i="19"/>
  <c r="AK3401" i="19"/>
  <c r="AL3400" i="19"/>
  <c r="AK3400" i="19"/>
  <c r="AL3399" i="19"/>
  <c r="AK3399" i="19"/>
  <c r="AL3398" i="19"/>
  <c r="AK3398" i="19"/>
  <c r="AL3397" i="19"/>
  <c r="AK3397" i="19"/>
  <c r="AL3396" i="19"/>
  <c r="AK3396" i="19"/>
  <c r="AL3395" i="19"/>
  <c r="AK3395" i="19"/>
  <c r="AL3394" i="19"/>
  <c r="AK3394" i="19"/>
  <c r="AL3393" i="19"/>
  <c r="AK3393" i="19"/>
  <c r="AL3392" i="19"/>
  <c r="AK3392" i="19"/>
  <c r="AL3391" i="19"/>
  <c r="AK3391" i="19"/>
  <c r="AL3390" i="19"/>
  <c r="AK3390" i="19"/>
  <c r="AL3389" i="19"/>
  <c r="AK3389" i="19"/>
  <c r="AL3388" i="19"/>
  <c r="AK3388" i="19"/>
  <c r="AL3387" i="19"/>
  <c r="AK3387" i="19"/>
  <c r="AL3386" i="19"/>
  <c r="AK3386" i="19"/>
  <c r="AL3385" i="19"/>
  <c r="AK3385" i="19"/>
  <c r="AL3384" i="19"/>
  <c r="AK3384" i="19"/>
  <c r="AL3383" i="19"/>
  <c r="AK3383" i="19"/>
  <c r="AL3382" i="19"/>
  <c r="AK3382" i="19"/>
  <c r="AL3381" i="19"/>
  <c r="AK3381" i="19"/>
  <c r="AL3380" i="19"/>
  <c r="AK3380" i="19"/>
  <c r="AL3379" i="19"/>
  <c r="AK3379" i="19"/>
  <c r="AL3378" i="19"/>
  <c r="AK3378" i="19"/>
  <c r="AL3377" i="19"/>
  <c r="AK3377" i="19"/>
  <c r="AL3376" i="19"/>
  <c r="AK3376" i="19"/>
  <c r="AL3375" i="19"/>
  <c r="AK3375" i="19"/>
  <c r="AL3374" i="19"/>
  <c r="AK3374" i="19"/>
  <c r="AL3373" i="19"/>
  <c r="AK3373" i="19"/>
  <c r="AL3372" i="19"/>
  <c r="AK3372" i="19"/>
  <c r="AL3371" i="19"/>
  <c r="AK3371" i="19"/>
  <c r="AL3370" i="19"/>
  <c r="AK3370" i="19"/>
  <c r="AL3369" i="19"/>
  <c r="AK3369" i="19"/>
  <c r="AL3368" i="19"/>
  <c r="AK3368" i="19"/>
  <c r="AL3367" i="19"/>
  <c r="AK3367" i="19"/>
  <c r="AL3366" i="19"/>
  <c r="AK3366" i="19"/>
  <c r="AL3365" i="19"/>
  <c r="AK3365" i="19"/>
  <c r="AL3364" i="19"/>
  <c r="AK3364" i="19"/>
  <c r="AL3363" i="19"/>
  <c r="AK3363" i="19"/>
  <c r="AL3362" i="19"/>
  <c r="AK3362" i="19"/>
  <c r="AL3361" i="19"/>
  <c r="AK3361" i="19"/>
  <c r="AL3360" i="19"/>
  <c r="AK3360" i="19"/>
  <c r="AL3359" i="19"/>
  <c r="AK3359" i="19"/>
  <c r="AL3358" i="19"/>
  <c r="AK3358" i="19"/>
  <c r="AL3357" i="19"/>
  <c r="AK3357" i="19"/>
  <c r="AL3356" i="19"/>
  <c r="AK3356" i="19"/>
  <c r="AL3355" i="19"/>
  <c r="AK3355" i="19"/>
  <c r="AL3354" i="19"/>
  <c r="AK3354" i="19"/>
  <c r="AL3353" i="19"/>
  <c r="AK3353" i="19"/>
  <c r="AL3352" i="19"/>
  <c r="AK3352" i="19"/>
  <c r="AL3351" i="19"/>
  <c r="AK3351" i="19"/>
  <c r="AL3350" i="19"/>
  <c r="AK3350" i="19"/>
  <c r="AL3349" i="19"/>
  <c r="AK3349" i="19"/>
  <c r="AL3348" i="19"/>
  <c r="AK3348" i="19"/>
  <c r="AL3347" i="19"/>
  <c r="AK3347" i="19"/>
  <c r="AL3346" i="19"/>
  <c r="AK3346" i="19"/>
  <c r="AL3345" i="19"/>
  <c r="AK3345" i="19"/>
  <c r="AL3344" i="19"/>
  <c r="AK3344" i="19"/>
  <c r="AL3343" i="19"/>
  <c r="AK3343" i="19"/>
  <c r="AL3342" i="19"/>
  <c r="AK3342" i="19"/>
  <c r="AL3341" i="19"/>
  <c r="AK3341" i="19"/>
  <c r="AL3340" i="19"/>
  <c r="AK3340" i="19"/>
  <c r="AL3339" i="19"/>
  <c r="AK3339" i="19"/>
  <c r="AL3338" i="19"/>
  <c r="AK3338" i="19"/>
  <c r="AL3337" i="19"/>
  <c r="AK3337" i="19"/>
  <c r="AL3336" i="19"/>
  <c r="AK3336" i="19"/>
  <c r="AL3335" i="19"/>
  <c r="AK3335" i="19"/>
  <c r="AL3334" i="19"/>
  <c r="AK3334" i="19"/>
  <c r="AL3333" i="19"/>
  <c r="AK3333" i="19"/>
  <c r="AL3332" i="19"/>
  <c r="AK3332" i="19"/>
  <c r="AL3331" i="19"/>
  <c r="AK3331" i="19"/>
  <c r="AL3330" i="19"/>
  <c r="AK3330" i="19"/>
  <c r="AL3329" i="19"/>
  <c r="AK3329" i="19"/>
  <c r="AL3328" i="19"/>
  <c r="AK3328" i="19"/>
  <c r="AL3327" i="19"/>
  <c r="AK3327" i="19"/>
  <c r="AL3326" i="19"/>
  <c r="AK3326" i="19"/>
  <c r="AL3325" i="19"/>
  <c r="AK3325" i="19"/>
  <c r="AL3324" i="19"/>
  <c r="AK3324" i="19"/>
  <c r="AL3323" i="19"/>
  <c r="AK3323" i="19"/>
  <c r="AL3322" i="19"/>
  <c r="AK3322" i="19"/>
  <c r="AL3321" i="19"/>
  <c r="AK3321" i="19"/>
  <c r="AL3320" i="19"/>
  <c r="AK3320" i="19"/>
  <c r="AL3319" i="19"/>
  <c r="AK3319" i="19"/>
  <c r="AL3318" i="19"/>
  <c r="AK3318" i="19"/>
  <c r="AL3317" i="19"/>
  <c r="AK3317" i="19"/>
  <c r="AL3316" i="19"/>
  <c r="AK3316" i="19"/>
  <c r="AL3315" i="19"/>
  <c r="AK3315" i="19"/>
  <c r="AL3314" i="19"/>
  <c r="AK3314" i="19"/>
  <c r="AL3313" i="19"/>
  <c r="AK3313" i="19"/>
  <c r="AL3312" i="19"/>
  <c r="AK3312" i="19"/>
  <c r="AL3311" i="19"/>
  <c r="AK3311" i="19"/>
  <c r="AL3310" i="19"/>
  <c r="AK3310" i="19"/>
  <c r="AL3309" i="19"/>
  <c r="AK3309" i="19"/>
  <c r="AL3308" i="19"/>
  <c r="AK3308" i="19"/>
  <c r="AL3307" i="19"/>
  <c r="AK3307" i="19"/>
  <c r="AL3306" i="19"/>
  <c r="AK3306" i="19"/>
  <c r="AL3305" i="19"/>
  <c r="AK3305" i="19"/>
  <c r="AL3304" i="19"/>
  <c r="AK3304" i="19"/>
  <c r="AL3303" i="19"/>
  <c r="AK3303" i="19"/>
  <c r="AL3302" i="19"/>
  <c r="AK3302" i="19"/>
  <c r="AL3301" i="19"/>
  <c r="AK3301" i="19"/>
  <c r="AL3300" i="19"/>
  <c r="AK3300" i="19"/>
  <c r="AL3299" i="19"/>
  <c r="AK3299" i="19"/>
  <c r="AL3298" i="19"/>
  <c r="AK3298" i="19"/>
  <c r="AL3297" i="19"/>
  <c r="AK3297" i="19"/>
  <c r="AL3296" i="19"/>
  <c r="AK3296" i="19"/>
  <c r="AL3295" i="19"/>
  <c r="AK3295" i="19"/>
  <c r="AL3294" i="19"/>
  <c r="AK3294" i="19"/>
  <c r="AL3293" i="19"/>
  <c r="AK3293" i="19"/>
  <c r="AL3292" i="19"/>
  <c r="AK3292" i="19"/>
  <c r="AL3291" i="19"/>
  <c r="AK3291" i="19"/>
  <c r="AL3290" i="19"/>
  <c r="AK3290" i="19"/>
  <c r="AL3289" i="19"/>
  <c r="AK3289" i="19"/>
  <c r="AL3288" i="19"/>
  <c r="AK3288" i="19"/>
  <c r="AL3287" i="19"/>
  <c r="AK3287" i="19"/>
  <c r="AL3286" i="19"/>
  <c r="AK3286" i="19"/>
  <c r="AL3285" i="19"/>
  <c r="AK3285" i="19"/>
  <c r="AL3284" i="19"/>
  <c r="AK3284" i="19"/>
  <c r="AL3283" i="19"/>
  <c r="AK3283" i="19"/>
  <c r="AL3282" i="19"/>
  <c r="AK3282" i="19"/>
  <c r="AL3281" i="19"/>
  <c r="AK3281" i="19"/>
  <c r="AL3280" i="19"/>
  <c r="AK3280" i="19"/>
  <c r="AL3279" i="19"/>
  <c r="AK3279" i="19"/>
  <c r="AL3278" i="19"/>
  <c r="AK3278" i="19"/>
  <c r="AL3277" i="19"/>
  <c r="AK3277" i="19"/>
  <c r="AL3276" i="19"/>
  <c r="AK3276" i="19"/>
  <c r="AL3275" i="19"/>
  <c r="AK3275" i="19"/>
  <c r="AL3274" i="19"/>
  <c r="AK3274" i="19"/>
  <c r="AL3273" i="19"/>
  <c r="AK3273" i="19"/>
  <c r="AL3272" i="19"/>
  <c r="AK3272" i="19"/>
  <c r="AL3271" i="19"/>
  <c r="AK3271" i="19"/>
  <c r="AL3270" i="19"/>
  <c r="AK3270" i="19"/>
  <c r="AL3269" i="19"/>
  <c r="AK3269" i="19"/>
  <c r="AL3268" i="19"/>
  <c r="AK3268" i="19"/>
  <c r="AL3267" i="19"/>
  <c r="AK3267" i="19"/>
  <c r="AL3266" i="19"/>
  <c r="AK3266" i="19"/>
  <c r="AL3265" i="19"/>
  <c r="AK3265" i="19"/>
  <c r="AL3264" i="19"/>
  <c r="AK3264" i="19"/>
  <c r="AL3263" i="19"/>
  <c r="AK3263" i="19"/>
  <c r="AL3262" i="19"/>
  <c r="AK3262" i="19"/>
  <c r="AL3261" i="19"/>
  <c r="AK3261" i="19"/>
  <c r="AL3260" i="19"/>
  <c r="AK3260" i="19"/>
  <c r="AL3259" i="19"/>
  <c r="AK3259" i="19"/>
  <c r="AL3258" i="19"/>
  <c r="AK3258" i="19"/>
  <c r="AL3257" i="19"/>
  <c r="AK3257" i="19"/>
  <c r="AL3256" i="19"/>
  <c r="AK3256" i="19"/>
  <c r="AL3255" i="19"/>
  <c r="AK3255" i="19"/>
  <c r="AL3254" i="19"/>
  <c r="AK3254" i="19"/>
  <c r="AL3253" i="19"/>
  <c r="AK3253" i="19"/>
  <c r="AL3252" i="19"/>
  <c r="AK3252" i="19"/>
  <c r="AL3251" i="19"/>
  <c r="AK3251" i="19"/>
  <c r="AL3250" i="19"/>
  <c r="AK3250" i="19"/>
  <c r="AL3249" i="19"/>
  <c r="AK3249" i="19"/>
  <c r="AL3248" i="19"/>
  <c r="AK3248" i="19"/>
  <c r="AL3247" i="19"/>
  <c r="AK3247" i="19"/>
  <c r="AL3246" i="19"/>
  <c r="AK3246" i="19"/>
  <c r="AL3245" i="19"/>
  <c r="AK3245" i="19"/>
  <c r="AL3244" i="19"/>
  <c r="AK3244" i="19"/>
  <c r="AL3243" i="19"/>
  <c r="AK3243" i="19"/>
  <c r="AL3242" i="19"/>
  <c r="AK3242" i="19"/>
  <c r="AL3241" i="19"/>
  <c r="AK3241" i="19"/>
  <c r="AL3240" i="19"/>
  <c r="AK3240" i="19"/>
  <c r="AL3239" i="19"/>
  <c r="AK3239" i="19"/>
  <c r="AL3238" i="19"/>
  <c r="AK3238" i="19"/>
  <c r="AL3237" i="19"/>
  <c r="AK3237" i="19"/>
  <c r="AL3236" i="19"/>
  <c r="AK3236" i="19"/>
  <c r="AL3235" i="19"/>
  <c r="AK3235" i="19"/>
  <c r="AL3234" i="19"/>
  <c r="AK3234" i="19"/>
  <c r="AL3233" i="19"/>
  <c r="AK3233" i="19"/>
  <c r="AL3232" i="19"/>
  <c r="AK3232" i="19"/>
  <c r="AL3231" i="19"/>
  <c r="AK3231" i="19"/>
  <c r="AL3230" i="19"/>
  <c r="AK3230" i="19"/>
  <c r="AL3229" i="19"/>
  <c r="AK3229" i="19"/>
  <c r="AL3228" i="19"/>
  <c r="AK3228" i="19"/>
  <c r="AL3227" i="19"/>
  <c r="AK3227" i="19"/>
  <c r="AL3226" i="19"/>
  <c r="AK3226" i="19"/>
  <c r="AL3225" i="19"/>
  <c r="AK3225" i="19"/>
  <c r="AL3224" i="19"/>
  <c r="AK3224" i="19"/>
  <c r="AL3223" i="19"/>
  <c r="AK3223" i="19"/>
  <c r="AL3222" i="19"/>
  <c r="AK3222" i="19"/>
  <c r="AL3221" i="19"/>
  <c r="AK3221" i="19"/>
  <c r="AL3220" i="19"/>
  <c r="AK3220" i="19"/>
  <c r="AL3219" i="19"/>
  <c r="AK3219" i="19"/>
  <c r="AL3218" i="19"/>
  <c r="AK3218" i="19"/>
  <c r="AL3217" i="19"/>
  <c r="AK3217" i="19"/>
  <c r="AL3216" i="19"/>
  <c r="AK3216" i="19"/>
  <c r="AL3215" i="19"/>
  <c r="AK3215" i="19"/>
  <c r="AL3214" i="19"/>
  <c r="AK3214" i="19"/>
  <c r="AL3213" i="19"/>
  <c r="AK3213" i="19"/>
  <c r="AL3212" i="19"/>
  <c r="AK3212" i="19"/>
  <c r="AL3211" i="19"/>
  <c r="AK3211" i="19"/>
  <c r="AL3210" i="19"/>
  <c r="AK3210" i="19"/>
  <c r="AL3209" i="19"/>
  <c r="AK3209" i="19"/>
  <c r="AL3208" i="19"/>
  <c r="AK3208" i="19"/>
  <c r="AL3207" i="19"/>
  <c r="AK3207" i="19"/>
  <c r="AL3206" i="19"/>
  <c r="AK3206" i="19"/>
  <c r="AL3205" i="19"/>
  <c r="AK3205" i="19"/>
  <c r="AL3204" i="19"/>
  <c r="AK3204" i="19"/>
  <c r="AL3203" i="19"/>
  <c r="AK3203" i="19"/>
  <c r="AL3202" i="19"/>
  <c r="AK3202" i="19"/>
  <c r="AL3201" i="19"/>
  <c r="AK3201" i="19"/>
  <c r="AL3200" i="19"/>
  <c r="AK3200" i="19"/>
  <c r="AL3199" i="19"/>
  <c r="AK3199" i="19"/>
  <c r="AL3198" i="19"/>
  <c r="AK3198" i="19"/>
  <c r="AL3197" i="19"/>
  <c r="AK3197" i="19"/>
  <c r="AL3196" i="19"/>
  <c r="AK3196" i="19"/>
  <c r="AL3195" i="19"/>
  <c r="AK3195" i="19"/>
  <c r="AL3194" i="19"/>
  <c r="AK3194" i="19"/>
  <c r="AL3193" i="19"/>
  <c r="AK3193" i="19"/>
  <c r="AL3192" i="19"/>
  <c r="AK3192" i="19"/>
  <c r="AL3191" i="19"/>
  <c r="AK3191" i="19"/>
  <c r="AL3190" i="19"/>
  <c r="AK3190" i="19"/>
  <c r="AL3189" i="19"/>
  <c r="AK3189" i="19"/>
  <c r="AL3188" i="19"/>
  <c r="AK3188" i="19"/>
  <c r="AL3187" i="19"/>
  <c r="AK3187" i="19"/>
  <c r="AL3186" i="19"/>
  <c r="AK3186" i="19"/>
  <c r="AL3185" i="19"/>
  <c r="AK3185" i="19"/>
  <c r="AL3184" i="19"/>
  <c r="AK3184" i="19"/>
  <c r="AL3183" i="19"/>
  <c r="AK3183" i="19"/>
  <c r="AL3182" i="19"/>
  <c r="AK3182" i="19"/>
  <c r="AL3181" i="19"/>
  <c r="AK3181" i="19"/>
  <c r="AL3180" i="19"/>
  <c r="AK3180" i="19"/>
  <c r="AL3179" i="19"/>
  <c r="AK3179" i="19"/>
  <c r="AL3178" i="19"/>
  <c r="AK3178" i="19"/>
  <c r="AL3177" i="19"/>
  <c r="AK3177" i="19"/>
  <c r="AL3176" i="19"/>
  <c r="AK3176" i="19"/>
  <c r="AL3175" i="19"/>
  <c r="AK3175" i="19"/>
  <c r="AL3174" i="19"/>
  <c r="AK3174" i="19"/>
  <c r="AL3173" i="19"/>
  <c r="AK3173" i="19"/>
  <c r="AL3172" i="19"/>
  <c r="AK3172" i="19"/>
  <c r="AL3171" i="19"/>
  <c r="AK3171" i="19"/>
  <c r="AL3170" i="19"/>
  <c r="AK3170" i="19"/>
  <c r="AL3169" i="19"/>
  <c r="AK3169" i="19"/>
  <c r="AL3168" i="19"/>
  <c r="AK3168" i="19"/>
  <c r="AL3167" i="19"/>
  <c r="AK3167" i="19"/>
  <c r="AL3166" i="19"/>
  <c r="AK3166" i="19"/>
  <c r="AL3165" i="19"/>
  <c r="AK3165" i="19"/>
  <c r="AL3164" i="19"/>
  <c r="AK3164" i="19"/>
  <c r="AL3163" i="19"/>
  <c r="AK3163" i="19"/>
  <c r="AL3162" i="19"/>
  <c r="AK3162" i="19"/>
  <c r="AL3161" i="19"/>
  <c r="AK3161" i="19"/>
  <c r="AL3160" i="19"/>
  <c r="AK3160" i="19"/>
  <c r="AL3159" i="19"/>
  <c r="AK3159" i="19"/>
  <c r="AL3158" i="19"/>
  <c r="AK3158" i="19"/>
  <c r="AL3157" i="19"/>
  <c r="AK3157" i="19"/>
  <c r="AL3156" i="19"/>
  <c r="AK3156" i="19"/>
  <c r="AL3155" i="19"/>
  <c r="AK3155" i="19"/>
  <c r="AL3154" i="19"/>
  <c r="AK3154" i="19"/>
  <c r="AL3153" i="19"/>
  <c r="AK3153" i="19"/>
  <c r="AL3152" i="19"/>
  <c r="AK3152" i="19"/>
  <c r="AL3151" i="19"/>
  <c r="AK3151" i="19"/>
  <c r="AL3150" i="19"/>
  <c r="AK3150" i="19"/>
  <c r="AL3149" i="19"/>
  <c r="AK3149" i="19"/>
  <c r="AL3148" i="19"/>
  <c r="AK3148" i="19"/>
  <c r="AL3147" i="19"/>
  <c r="AK3147" i="19"/>
  <c r="AL3146" i="19"/>
  <c r="AK3146" i="19"/>
  <c r="AL3145" i="19"/>
  <c r="AK3145" i="19"/>
  <c r="AL3144" i="19"/>
  <c r="AK3144" i="19"/>
  <c r="AL3143" i="19"/>
  <c r="AK3143" i="19"/>
  <c r="AL3142" i="19"/>
  <c r="AK3142" i="19"/>
  <c r="AL3141" i="19"/>
  <c r="AK3141" i="19"/>
  <c r="AL3140" i="19"/>
  <c r="AK3140" i="19"/>
  <c r="AL3139" i="19"/>
  <c r="AK3139" i="19"/>
  <c r="AL3138" i="19"/>
  <c r="AK3138" i="19"/>
  <c r="AL3137" i="19"/>
  <c r="AK3137" i="19"/>
  <c r="AL3136" i="19"/>
  <c r="AK3136" i="19"/>
  <c r="AL3135" i="19"/>
  <c r="AK3135" i="19"/>
  <c r="AL3134" i="19"/>
  <c r="AK3134" i="19"/>
  <c r="AL3133" i="19"/>
  <c r="AK3133" i="19"/>
  <c r="AL3132" i="19"/>
  <c r="AK3132" i="19"/>
  <c r="AL3131" i="19"/>
  <c r="AK3131" i="19"/>
  <c r="AL3130" i="19"/>
  <c r="AK3130" i="19"/>
  <c r="AL3129" i="19"/>
  <c r="AK3129" i="19"/>
  <c r="AL3128" i="19"/>
  <c r="AK3128" i="19"/>
  <c r="AL3127" i="19"/>
  <c r="AK3127" i="19"/>
  <c r="AL3126" i="19"/>
  <c r="AK3126" i="19"/>
  <c r="AL3125" i="19"/>
  <c r="AK3125" i="19"/>
  <c r="AL3124" i="19"/>
  <c r="AK3124" i="19"/>
  <c r="AL3123" i="19"/>
  <c r="AK3123" i="19"/>
  <c r="AL3122" i="19"/>
  <c r="AK3122" i="19"/>
  <c r="AL3121" i="19"/>
  <c r="AK3121" i="19"/>
  <c r="AL3120" i="19"/>
  <c r="AK3120" i="19"/>
  <c r="AL3119" i="19"/>
  <c r="AK3119" i="19"/>
  <c r="AL3118" i="19"/>
  <c r="AK3118" i="19"/>
  <c r="AL3117" i="19"/>
  <c r="AK3117" i="19"/>
  <c r="AL3116" i="19"/>
  <c r="AK3116" i="19"/>
  <c r="AL3115" i="19"/>
  <c r="AK3115" i="19"/>
  <c r="AL3114" i="19"/>
  <c r="AK3114" i="19"/>
  <c r="AL3113" i="19"/>
  <c r="AK3113" i="19"/>
  <c r="AL3112" i="19"/>
  <c r="AK3112" i="19"/>
  <c r="AL3111" i="19"/>
  <c r="AK3111" i="19"/>
  <c r="AL3110" i="19"/>
  <c r="AK3110" i="19"/>
  <c r="AL3109" i="19"/>
  <c r="AK3109" i="19"/>
  <c r="AL3108" i="19"/>
  <c r="AK3108" i="19"/>
  <c r="AL3107" i="19"/>
  <c r="AK3107" i="19"/>
  <c r="AL3106" i="19"/>
  <c r="AK3106" i="19"/>
  <c r="AL3105" i="19"/>
  <c r="AK3105" i="19"/>
  <c r="AL3104" i="19"/>
  <c r="AK3104" i="19"/>
  <c r="AL3103" i="19"/>
  <c r="AK3103" i="19"/>
  <c r="AL3102" i="19"/>
  <c r="AK3102" i="19"/>
  <c r="AL3101" i="19"/>
  <c r="AK3101" i="19"/>
  <c r="AL3100" i="19"/>
  <c r="AK3100" i="19"/>
  <c r="AL3099" i="19"/>
  <c r="AK3099" i="19"/>
  <c r="AL3098" i="19"/>
  <c r="AK3098" i="19"/>
  <c r="AL3097" i="19"/>
  <c r="AK3097" i="19"/>
  <c r="AL3096" i="19"/>
  <c r="AK3096" i="19"/>
  <c r="AL3095" i="19"/>
  <c r="AK3095" i="19"/>
  <c r="AL3094" i="19"/>
  <c r="AK3094" i="19"/>
  <c r="AL3093" i="19"/>
  <c r="AK3093" i="19"/>
  <c r="AL3092" i="19"/>
  <c r="AK3092" i="19"/>
  <c r="AL3091" i="19"/>
  <c r="AK3091" i="19"/>
  <c r="AL3090" i="19"/>
  <c r="AK3090" i="19"/>
  <c r="AL3089" i="19"/>
  <c r="AK3089" i="19"/>
  <c r="AL3088" i="19"/>
  <c r="AK3088" i="19"/>
  <c r="AL3087" i="19"/>
  <c r="AK3087" i="19"/>
  <c r="AL3086" i="19"/>
  <c r="AK3086" i="19"/>
  <c r="AL3085" i="19"/>
  <c r="AK3085" i="19"/>
  <c r="AL3084" i="19"/>
  <c r="AK3084" i="19"/>
  <c r="AL3083" i="19"/>
  <c r="AK3083" i="19"/>
  <c r="AL3082" i="19"/>
  <c r="AK3082" i="19"/>
  <c r="AL3081" i="19"/>
  <c r="AK3081" i="19"/>
  <c r="AL3080" i="19"/>
  <c r="AK3080" i="19"/>
  <c r="AL3079" i="19"/>
  <c r="AK3079" i="19"/>
  <c r="AL3078" i="19"/>
  <c r="AK3078" i="19"/>
  <c r="AL3077" i="19"/>
  <c r="AK3077" i="19"/>
  <c r="AL3076" i="19"/>
  <c r="AK3076" i="19"/>
  <c r="AL3075" i="19"/>
  <c r="AK3075" i="19"/>
  <c r="AL3074" i="19"/>
  <c r="AK3074" i="19"/>
  <c r="AL3073" i="19"/>
  <c r="AK3073" i="19"/>
  <c r="AL3072" i="19"/>
  <c r="AK3072" i="19"/>
  <c r="AL3071" i="19"/>
  <c r="AK3071" i="19"/>
  <c r="AL3070" i="19"/>
  <c r="AK3070" i="19"/>
  <c r="AL3069" i="19"/>
  <c r="AK3069" i="19"/>
  <c r="AL3068" i="19"/>
  <c r="AK3068" i="19"/>
  <c r="AL3067" i="19"/>
  <c r="AK3067" i="19"/>
  <c r="AL3066" i="19"/>
  <c r="AK3066" i="19"/>
  <c r="AL3065" i="19"/>
  <c r="AK3065" i="19"/>
  <c r="AL3064" i="19"/>
  <c r="AK3064" i="19"/>
  <c r="AL3063" i="19"/>
  <c r="AK3063" i="19"/>
  <c r="AL3062" i="19"/>
  <c r="AK3062" i="19"/>
  <c r="AL3061" i="19"/>
  <c r="AK3061" i="19"/>
  <c r="AL3060" i="19"/>
  <c r="AK3060" i="19"/>
  <c r="AL3059" i="19"/>
  <c r="AK3059" i="19"/>
  <c r="AL3058" i="19"/>
  <c r="AK3058" i="19"/>
  <c r="AL3057" i="19"/>
  <c r="AK3057" i="19"/>
  <c r="AL3056" i="19"/>
  <c r="AK3056" i="19"/>
  <c r="AL3055" i="19"/>
  <c r="AK3055" i="19"/>
  <c r="AL3054" i="19"/>
  <c r="AK3054" i="19"/>
  <c r="AL3053" i="19"/>
  <c r="AK3053" i="19"/>
  <c r="AL3052" i="19"/>
  <c r="AK3052" i="19"/>
  <c r="AL3051" i="19"/>
  <c r="AK3051" i="19"/>
  <c r="AL3050" i="19"/>
  <c r="AK3050" i="19"/>
  <c r="AL3049" i="19"/>
  <c r="AK3049" i="19"/>
  <c r="AL3048" i="19"/>
  <c r="AK3048" i="19"/>
  <c r="AL3047" i="19"/>
  <c r="AK3047" i="19"/>
  <c r="AL3046" i="19"/>
  <c r="AK3046" i="19"/>
  <c r="AL3045" i="19"/>
  <c r="AK3045" i="19"/>
  <c r="AL3044" i="19"/>
  <c r="AK3044" i="19"/>
  <c r="AL3043" i="19"/>
  <c r="AK3043" i="19"/>
  <c r="AL3042" i="19"/>
  <c r="AK3042" i="19"/>
  <c r="AL3041" i="19"/>
  <c r="AK3041" i="19"/>
  <c r="AL3040" i="19"/>
  <c r="AK3040" i="19"/>
  <c r="AL3039" i="19"/>
  <c r="AK3039" i="19"/>
  <c r="AL3038" i="19"/>
  <c r="AK3038" i="19"/>
  <c r="AL3037" i="19"/>
  <c r="AK3037" i="19"/>
  <c r="AL3036" i="19"/>
  <c r="AK3036" i="19"/>
  <c r="AL3035" i="19"/>
  <c r="AK3035" i="19"/>
  <c r="AL3034" i="19"/>
  <c r="AK3034" i="19"/>
  <c r="AL3033" i="19"/>
  <c r="AK3033" i="19"/>
  <c r="AL3032" i="19"/>
  <c r="AK3032" i="19"/>
  <c r="AL3031" i="19"/>
  <c r="AK3031" i="19"/>
  <c r="AL3030" i="19"/>
  <c r="AK3030" i="19"/>
  <c r="AL3029" i="19"/>
  <c r="AK3029" i="19"/>
  <c r="AL3028" i="19"/>
  <c r="AK3028" i="19"/>
  <c r="AL3027" i="19"/>
  <c r="AK3027" i="19"/>
  <c r="AL3026" i="19"/>
  <c r="AK3026" i="19"/>
  <c r="AL3025" i="19"/>
  <c r="AK3025" i="19"/>
  <c r="AL3024" i="19"/>
  <c r="AK3024" i="19"/>
  <c r="AL3023" i="19"/>
  <c r="AK3023" i="19"/>
  <c r="AL3022" i="19"/>
  <c r="AK3022" i="19"/>
  <c r="AL3021" i="19"/>
  <c r="AK3021" i="19"/>
  <c r="AL3020" i="19"/>
  <c r="AK3020" i="19"/>
  <c r="AL3019" i="19"/>
  <c r="AK3019" i="19"/>
  <c r="AL3018" i="19"/>
  <c r="AK3018" i="19"/>
  <c r="AL3017" i="19"/>
  <c r="AK3017" i="19"/>
  <c r="AL3016" i="19"/>
  <c r="AK3016" i="19"/>
  <c r="AL3015" i="19"/>
  <c r="AK3015" i="19"/>
  <c r="AL3014" i="19"/>
  <c r="AK3014" i="19"/>
  <c r="AL3013" i="19"/>
  <c r="AK3013" i="19"/>
  <c r="AL3012" i="19"/>
  <c r="AK3012" i="19"/>
  <c r="AL3011" i="19"/>
  <c r="AK3011" i="19"/>
  <c r="AL3010" i="19"/>
  <c r="AK3010" i="19"/>
  <c r="AL3009" i="19"/>
  <c r="AK3009" i="19"/>
  <c r="AL3008" i="19"/>
  <c r="AK3008" i="19"/>
  <c r="AL3007" i="19"/>
  <c r="AK3007" i="19"/>
  <c r="AL3006" i="19"/>
  <c r="AK3006" i="19"/>
  <c r="AL3005" i="19"/>
  <c r="AK3005" i="19"/>
  <c r="AL3004" i="19"/>
  <c r="AK3004" i="19"/>
  <c r="AL3003" i="19"/>
  <c r="AK3003" i="19"/>
  <c r="AL3002" i="19"/>
  <c r="AK3002" i="19"/>
  <c r="AL3001" i="19"/>
  <c r="AK3001" i="19"/>
  <c r="AL3000" i="19"/>
  <c r="AK3000" i="19"/>
  <c r="AL2999" i="19"/>
  <c r="AK2999" i="19"/>
  <c r="AL2998" i="19"/>
  <c r="AK2998" i="19"/>
  <c r="AL2997" i="19"/>
  <c r="AK2997" i="19"/>
  <c r="AL2996" i="19"/>
  <c r="AK2996" i="19"/>
  <c r="AL2995" i="19"/>
  <c r="AK2995" i="19"/>
  <c r="AL2994" i="19"/>
  <c r="AK2994" i="19"/>
  <c r="AL2993" i="19"/>
  <c r="AK2993" i="19"/>
  <c r="AL2992" i="19"/>
  <c r="AK2992" i="19"/>
  <c r="AL2991" i="19"/>
  <c r="AK2991" i="19"/>
  <c r="AL2990" i="19"/>
  <c r="AK2990" i="19"/>
  <c r="AL2989" i="19"/>
  <c r="AK2989" i="19"/>
  <c r="AL2988" i="19"/>
  <c r="AK2988" i="19"/>
  <c r="AL2987" i="19"/>
  <c r="AK2987" i="19"/>
  <c r="AL2986" i="19"/>
  <c r="AK2986" i="19"/>
  <c r="AL2985" i="19"/>
  <c r="AK2985" i="19"/>
  <c r="AL2984" i="19"/>
  <c r="AK2984" i="19"/>
  <c r="AL2983" i="19"/>
  <c r="AK2983" i="19"/>
  <c r="AL2982" i="19"/>
  <c r="AK2982" i="19"/>
  <c r="AL2981" i="19"/>
  <c r="AK2981" i="19"/>
  <c r="AL2980" i="19"/>
  <c r="AK2980" i="19"/>
  <c r="AL2979" i="19"/>
  <c r="AK2979" i="19"/>
  <c r="AL2978" i="19"/>
  <c r="AK2978" i="19"/>
  <c r="AL2977" i="19"/>
  <c r="AK2977" i="19"/>
  <c r="AL2976" i="19"/>
  <c r="AK2976" i="19"/>
  <c r="AL2975" i="19"/>
  <c r="AK2975" i="19"/>
  <c r="AL2974" i="19"/>
  <c r="AK2974" i="19"/>
  <c r="AL2973" i="19"/>
  <c r="AK2973" i="19"/>
  <c r="AL2972" i="19"/>
  <c r="AK2972" i="19"/>
  <c r="AL2971" i="19"/>
  <c r="AK2971" i="19"/>
  <c r="AL2970" i="19"/>
  <c r="AK2970" i="19"/>
  <c r="AL2969" i="19"/>
  <c r="AK2969" i="19"/>
  <c r="AL2968" i="19"/>
  <c r="AK2968" i="19"/>
  <c r="AL2967" i="19"/>
  <c r="AK2967" i="19"/>
  <c r="AL2966" i="19"/>
  <c r="AK2966" i="19"/>
  <c r="AL2965" i="19"/>
  <c r="AK2965" i="19"/>
  <c r="AL2964" i="19"/>
  <c r="AK2964" i="19"/>
  <c r="AL2963" i="19"/>
  <c r="AK2963" i="19"/>
  <c r="AL2962" i="19"/>
  <c r="AK2962" i="19"/>
  <c r="AL2961" i="19"/>
  <c r="AK2961" i="19"/>
  <c r="AL2960" i="19"/>
  <c r="AK2960" i="19"/>
  <c r="AL2959" i="19"/>
  <c r="AK2959" i="19"/>
  <c r="AL2958" i="19"/>
  <c r="AK2958" i="19"/>
  <c r="AL2957" i="19"/>
  <c r="AK2957" i="19"/>
  <c r="AL2956" i="19"/>
  <c r="AK2956" i="19"/>
  <c r="AL2955" i="19"/>
  <c r="AK2955" i="19"/>
  <c r="AL2954" i="19"/>
  <c r="AK2954" i="19"/>
  <c r="AL2953" i="19"/>
  <c r="AK2953" i="19"/>
  <c r="AL2952" i="19"/>
  <c r="AK2952" i="19"/>
  <c r="AL2951" i="19"/>
  <c r="AK2951" i="19"/>
  <c r="AL2950" i="19"/>
  <c r="AK2950" i="19"/>
  <c r="AL2949" i="19"/>
  <c r="AK2949" i="19"/>
  <c r="AL2948" i="19"/>
  <c r="AK2948" i="19"/>
  <c r="AL2947" i="19"/>
  <c r="AK2947" i="19"/>
  <c r="AL2946" i="19"/>
  <c r="AK2946" i="19"/>
  <c r="AL2945" i="19"/>
  <c r="AK2945" i="19"/>
  <c r="AL2944" i="19"/>
  <c r="AK2944" i="19"/>
  <c r="AL2943" i="19"/>
  <c r="AK2943" i="19"/>
  <c r="AL2942" i="19"/>
  <c r="AK2942" i="19"/>
  <c r="AL2941" i="19"/>
  <c r="AK2941" i="19"/>
  <c r="AL2940" i="19"/>
  <c r="AK2940" i="19"/>
  <c r="AL2939" i="19"/>
  <c r="AK2939" i="19"/>
  <c r="AL2938" i="19"/>
  <c r="AK2938" i="19"/>
  <c r="AL2937" i="19"/>
  <c r="AK2937" i="19"/>
  <c r="AL2936" i="19"/>
  <c r="AK2936" i="19"/>
  <c r="AL2935" i="19"/>
  <c r="AK2935" i="19"/>
  <c r="AL2934" i="19"/>
  <c r="AK2934" i="19"/>
  <c r="AL2933" i="19"/>
  <c r="AK2933" i="19"/>
  <c r="AL2932" i="19"/>
  <c r="AK2932" i="19"/>
  <c r="AL2931" i="19"/>
  <c r="AK2931" i="19"/>
  <c r="AL2930" i="19"/>
  <c r="AK2930" i="19"/>
  <c r="AL2929" i="19"/>
  <c r="AK2929" i="19"/>
  <c r="AL2928" i="19"/>
  <c r="AK2928" i="19"/>
  <c r="AL2927" i="19"/>
  <c r="AK2927" i="19"/>
  <c r="AL2926" i="19"/>
  <c r="AK2926" i="19"/>
  <c r="AL2925" i="19"/>
  <c r="AK2925" i="19"/>
  <c r="AL2924" i="19"/>
  <c r="AK2924" i="19"/>
  <c r="AL2923" i="19"/>
  <c r="AK2923" i="19"/>
  <c r="AL2922" i="19"/>
  <c r="AK2922" i="19"/>
  <c r="AL2921" i="19"/>
  <c r="AK2921" i="19"/>
  <c r="AL2920" i="19"/>
  <c r="AK2920" i="19"/>
  <c r="AL2919" i="19"/>
  <c r="AK2919" i="19"/>
  <c r="AL2918" i="19"/>
  <c r="AK2918" i="19"/>
  <c r="AL2917" i="19"/>
  <c r="AK2917" i="19"/>
  <c r="AL2916" i="19"/>
  <c r="AK2916" i="19"/>
  <c r="AL2915" i="19"/>
  <c r="AK2915" i="19"/>
  <c r="AL2914" i="19"/>
  <c r="AK2914" i="19"/>
  <c r="AL2913" i="19"/>
  <c r="AK2913" i="19"/>
  <c r="AL2912" i="19"/>
  <c r="AK2912" i="19"/>
  <c r="AL2911" i="19"/>
  <c r="AK2911" i="19"/>
  <c r="AL2910" i="19"/>
  <c r="AK2910" i="19"/>
  <c r="AL2909" i="19"/>
  <c r="AK2909" i="19"/>
  <c r="AL2908" i="19"/>
  <c r="AK2908" i="19"/>
  <c r="AL2907" i="19"/>
  <c r="AK2907" i="19"/>
  <c r="AL2906" i="19"/>
  <c r="AK2906" i="19"/>
  <c r="AL2905" i="19"/>
  <c r="AK2905" i="19"/>
  <c r="AL2904" i="19"/>
  <c r="AK2904" i="19"/>
  <c r="AL2903" i="19"/>
  <c r="AK2903" i="19"/>
  <c r="AL2902" i="19"/>
  <c r="AK2902" i="19"/>
  <c r="AL2901" i="19"/>
  <c r="AK2901" i="19"/>
  <c r="AL2900" i="19"/>
  <c r="AK2900" i="19"/>
  <c r="AL2899" i="19"/>
  <c r="AK2899" i="19"/>
  <c r="AL2898" i="19"/>
  <c r="AK2898" i="19"/>
  <c r="AL2897" i="19"/>
  <c r="AK2897" i="19"/>
  <c r="AL2896" i="19"/>
  <c r="AK2896" i="19"/>
  <c r="AL2895" i="19"/>
  <c r="AK2895" i="19"/>
  <c r="AL2894" i="19"/>
  <c r="AK2894" i="19"/>
  <c r="AL2893" i="19"/>
  <c r="AK2893" i="19"/>
  <c r="AL2892" i="19"/>
  <c r="AK2892" i="19"/>
  <c r="AL2891" i="19"/>
  <c r="AK2891" i="19"/>
  <c r="AL2890" i="19"/>
  <c r="AK2890" i="19"/>
  <c r="AL2889" i="19"/>
  <c r="AK2889" i="19"/>
  <c r="AL2888" i="19"/>
  <c r="AK2888" i="19"/>
  <c r="AL2887" i="19"/>
  <c r="AK2887" i="19"/>
  <c r="AL2886" i="19"/>
  <c r="AK2886" i="19"/>
  <c r="AL2885" i="19"/>
  <c r="AK2885" i="19"/>
  <c r="AL2884" i="19"/>
  <c r="AK2884" i="19"/>
  <c r="AL2883" i="19"/>
  <c r="AK2883" i="19"/>
  <c r="AL2882" i="19"/>
  <c r="AK2882" i="19"/>
  <c r="AL2881" i="19"/>
  <c r="AK2881" i="19"/>
  <c r="AL2880" i="19"/>
  <c r="AK2880" i="19"/>
  <c r="AL2879" i="19"/>
  <c r="AK2879" i="19"/>
  <c r="AL2878" i="19"/>
  <c r="AK2878" i="19"/>
  <c r="AL2877" i="19"/>
  <c r="AK2877" i="19"/>
  <c r="AL2876" i="19"/>
  <c r="AK2876" i="19"/>
  <c r="AL2875" i="19"/>
  <c r="AK2875" i="19"/>
  <c r="AL2874" i="19"/>
  <c r="AK2874" i="19"/>
  <c r="AL2873" i="19"/>
  <c r="AK2873" i="19"/>
  <c r="AL2872" i="19"/>
  <c r="AK2872" i="19"/>
  <c r="AL2871" i="19"/>
  <c r="AK2871" i="19"/>
  <c r="AL2870" i="19"/>
  <c r="AK2870" i="19"/>
  <c r="AL2869" i="19"/>
  <c r="AK2869" i="19"/>
  <c r="AL2868" i="19"/>
  <c r="AK2868" i="19"/>
  <c r="AL2867" i="19"/>
  <c r="AK2867" i="19"/>
  <c r="AL2866" i="19"/>
  <c r="AK2866" i="19"/>
  <c r="AL2865" i="19"/>
  <c r="AK2865" i="19"/>
  <c r="AL2864" i="19"/>
  <c r="AK2864" i="19"/>
  <c r="AL2863" i="19"/>
  <c r="AK2863" i="19"/>
  <c r="AL2862" i="19"/>
  <c r="AK2862" i="19"/>
  <c r="AL2861" i="19"/>
  <c r="AK2861" i="19"/>
  <c r="AL2860" i="19"/>
  <c r="AK2860" i="19"/>
  <c r="AL2859" i="19"/>
  <c r="AK2859" i="19"/>
  <c r="AL2858" i="19"/>
  <c r="AK2858" i="19"/>
  <c r="AL2857" i="19"/>
  <c r="AK2857" i="19"/>
  <c r="AL2856" i="19"/>
  <c r="AK2856" i="19"/>
  <c r="AL2855" i="19"/>
  <c r="AK2855" i="19"/>
  <c r="AL2854" i="19"/>
  <c r="AK2854" i="19"/>
  <c r="AL2853" i="19"/>
  <c r="AK2853" i="19"/>
  <c r="AL2852" i="19"/>
  <c r="AK2852" i="19"/>
  <c r="AL2851" i="19"/>
  <c r="AK2851" i="19"/>
  <c r="AL2850" i="19"/>
  <c r="AK2850" i="19"/>
  <c r="AL2849" i="19"/>
  <c r="AK2849" i="19"/>
  <c r="AL2848" i="19"/>
  <c r="AK2848" i="19"/>
  <c r="AL2847" i="19"/>
  <c r="AK2847" i="19"/>
  <c r="AL2846" i="19"/>
  <c r="AK2846" i="19"/>
  <c r="AL2845" i="19"/>
  <c r="AK2845" i="19"/>
  <c r="AL2844" i="19"/>
  <c r="AK2844" i="19"/>
  <c r="AL2843" i="19"/>
  <c r="AK2843" i="19"/>
  <c r="AL2842" i="19"/>
  <c r="AK2842" i="19"/>
  <c r="AL2841" i="19"/>
  <c r="AK2841" i="19"/>
  <c r="AL2840" i="19"/>
  <c r="AK2840" i="19"/>
  <c r="AL2839" i="19"/>
  <c r="AK2839" i="19"/>
  <c r="AL2838" i="19"/>
  <c r="AK2838" i="19"/>
  <c r="AL2837" i="19"/>
  <c r="AK2837" i="19"/>
  <c r="AL2836" i="19"/>
  <c r="AK2836" i="19"/>
  <c r="AL2835" i="19"/>
  <c r="AK2835" i="19"/>
  <c r="AL2834" i="19"/>
  <c r="AK2834" i="19"/>
  <c r="AL2833" i="19"/>
  <c r="AK2833" i="19"/>
  <c r="AL2832" i="19"/>
  <c r="AK2832" i="19"/>
  <c r="AL2831" i="19"/>
  <c r="AK2831" i="19"/>
  <c r="AL2830" i="19"/>
  <c r="AK2830" i="19"/>
  <c r="AL2829" i="19"/>
  <c r="AK2829" i="19"/>
  <c r="AL2828" i="19"/>
  <c r="AK2828" i="19"/>
  <c r="AL2827" i="19"/>
  <c r="AK2827" i="19"/>
  <c r="AL2826" i="19"/>
  <c r="AK2826" i="19"/>
  <c r="AL2825" i="19"/>
  <c r="AK2825" i="19"/>
  <c r="AL2824" i="19"/>
  <c r="AK2824" i="19"/>
  <c r="AL2823" i="19"/>
  <c r="AK2823" i="19"/>
  <c r="AL2822" i="19"/>
  <c r="AK2822" i="19"/>
  <c r="AL2821" i="19"/>
  <c r="AK2821" i="19"/>
  <c r="AL2820" i="19"/>
  <c r="AK2820" i="19"/>
  <c r="AL2819" i="19"/>
  <c r="AK2819" i="19"/>
  <c r="AL2818" i="19"/>
  <c r="AK2818" i="19"/>
  <c r="AL2817" i="19"/>
  <c r="AK2817" i="19"/>
  <c r="AL2816" i="19"/>
  <c r="AK2816" i="19"/>
  <c r="AL2815" i="19"/>
  <c r="AK2815" i="19"/>
  <c r="AL2814" i="19"/>
  <c r="AK2814" i="19"/>
  <c r="AL2813" i="19"/>
  <c r="AK2813" i="19"/>
  <c r="AL2812" i="19"/>
  <c r="AK2812" i="19"/>
  <c r="AL2811" i="19"/>
  <c r="AK2811" i="19"/>
  <c r="AL2810" i="19"/>
  <c r="AK2810" i="19"/>
  <c r="AL2809" i="19"/>
  <c r="AK2809" i="19"/>
  <c r="AL2808" i="19"/>
  <c r="AK2808" i="19"/>
  <c r="AL2807" i="19"/>
  <c r="AK2807" i="19"/>
  <c r="AL2806" i="19"/>
  <c r="AK2806" i="19"/>
  <c r="AL2805" i="19"/>
  <c r="AK2805" i="19"/>
  <c r="AL2804" i="19"/>
  <c r="AK2804" i="19"/>
  <c r="AL2803" i="19"/>
  <c r="AK2803" i="19"/>
  <c r="AL2802" i="19"/>
  <c r="AK2802" i="19"/>
  <c r="AL2801" i="19"/>
  <c r="AK2801" i="19"/>
  <c r="AL2800" i="19"/>
  <c r="AK2800" i="19"/>
  <c r="AL2799" i="19"/>
  <c r="AK2799" i="19"/>
  <c r="AL2798" i="19"/>
  <c r="AK2798" i="19"/>
  <c r="AL2797" i="19"/>
  <c r="AK2797" i="19"/>
  <c r="AL2796" i="19"/>
  <c r="AK2796" i="19"/>
  <c r="AL2795" i="19"/>
  <c r="AK2795" i="19"/>
  <c r="AL2794" i="19"/>
  <c r="AK2794" i="19"/>
  <c r="AL2793" i="19"/>
  <c r="AK2793" i="19"/>
  <c r="AL2792" i="19"/>
  <c r="AK2792" i="19"/>
  <c r="AL2791" i="19"/>
  <c r="AK2791" i="19"/>
  <c r="AL2790" i="19"/>
  <c r="AK2790" i="19"/>
  <c r="AL2789" i="19"/>
  <c r="AK2789" i="19"/>
  <c r="AL2788" i="19"/>
  <c r="AK2788" i="19"/>
  <c r="AL2787" i="19"/>
  <c r="AK2787" i="19"/>
  <c r="AL2786" i="19"/>
  <c r="AK2786" i="19"/>
  <c r="AL2785" i="19"/>
  <c r="AK2785" i="19"/>
  <c r="AL2784" i="19"/>
  <c r="AK2784" i="19"/>
  <c r="AL2783" i="19"/>
  <c r="AK2783" i="19"/>
  <c r="AL2782" i="19"/>
  <c r="AK2782" i="19"/>
  <c r="AL2781" i="19"/>
  <c r="AK2781" i="19"/>
  <c r="AL2780" i="19"/>
  <c r="AK2780" i="19"/>
  <c r="AL2779" i="19"/>
  <c r="AK2779" i="19"/>
  <c r="AL2778" i="19"/>
  <c r="AK2778" i="19"/>
  <c r="AL2777" i="19"/>
  <c r="AK2777" i="19"/>
  <c r="AL2776" i="19"/>
  <c r="AK2776" i="19"/>
  <c r="AL2775" i="19"/>
  <c r="AK2775" i="19"/>
  <c r="AL2774" i="19"/>
  <c r="AK2774" i="19"/>
  <c r="AL2773" i="19"/>
  <c r="AK2773" i="19"/>
  <c r="AL2772" i="19"/>
  <c r="AK2772" i="19"/>
  <c r="AL2771" i="19"/>
  <c r="AK2771" i="19"/>
  <c r="AL2770" i="19"/>
  <c r="AK2770" i="19"/>
  <c r="AL2769" i="19"/>
  <c r="AK2769" i="19"/>
  <c r="AL2768" i="19"/>
  <c r="AK2768" i="19"/>
  <c r="AL2767" i="19"/>
  <c r="AK2767" i="19"/>
  <c r="AL2766" i="19"/>
  <c r="AK2766" i="19"/>
  <c r="AL2765" i="19"/>
  <c r="AK2765" i="19"/>
  <c r="AL2764" i="19"/>
  <c r="AK2764" i="19"/>
  <c r="AL2763" i="19"/>
  <c r="AK2763" i="19"/>
  <c r="AL2762" i="19"/>
  <c r="AK2762" i="19"/>
  <c r="AL2761" i="19"/>
  <c r="AK2761" i="19"/>
  <c r="AL2760" i="19"/>
  <c r="AK2760" i="19"/>
  <c r="AL2759" i="19"/>
  <c r="AK2759" i="19"/>
  <c r="AL2758" i="19"/>
  <c r="AK2758" i="19"/>
  <c r="AL2757" i="19"/>
  <c r="AK2757" i="19"/>
  <c r="AL2756" i="19"/>
  <c r="AK2756" i="19"/>
  <c r="AL2755" i="19"/>
  <c r="AK2755" i="19"/>
  <c r="AL2754" i="19"/>
  <c r="AK2754" i="19"/>
  <c r="AL2753" i="19"/>
  <c r="AK2753" i="19"/>
  <c r="AL2752" i="19"/>
  <c r="AK2752" i="19"/>
  <c r="AL2751" i="19"/>
  <c r="AK2751" i="19"/>
  <c r="AL2750" i="19"/>
  <c r="AK2750" i="19"/>
  <c r="AL2749" i="19"/>
  <c r="AK2749" i="19"/>
  <c r="AL2748" i="19"/>
  <c r="AK2748" i="19"/>
  <c r="AL2747" i="19"/>
  <c r="AK2747" i="19"/>
  <c r="AL2746" i="19"/>
  <c r="AK2746" i="19"/>
  <c r="AL2745" i="19"/>
  <c r="AK2745" i="19"/>
  <c r="AL2744" i="19"/>
  <c r="AK2744" i="19"/>
  <c r="AL2743" i="19"/>
  <c r="AK2743" i="19"/>
  <c r="AL2742" i="19"/>
  <c r="AK2742" i="19"/>
  <c r="AL2741" i="19"/>
  <c r="AK2741" i="19"/>
  <c r="AL2740" i="19"/>
  <c r="AK2740" i="19"/>
  <c r="AL2739" i="19"/>
  <c r="AK2739" i="19"/>
  <c r="AL2738" i="19"/>
  <c r="AK2738" i="19"/>
  <c r="AL2737" i="19"/>
  <c r="AK2737" i="19"/>
  <c r="AL2736" i="19"/>
  <c r="AK2736" i="19"/>
  <c r="AL2735" i="19"/>
  <c r="AK2735" i="19"/>
  <c r="AL2734" i="19"/>
  <c r="AK2734" i="19"/>
  <c r="AL2733" i="19"/>
  <c r="AK2733" i="19"/>
  <c r="AL2732" i="19"/>
  <c r="AK2732" i="19"/>
  <c r="AL2731" i="19"/>
  <c r="AK2731" i="19"/>
  <c r="AL2730" i="19"/>
  <c r="AK2730" i="19"/>
  <c r="AL2729" i="19"/>
  <c r="AK2729" i="19"/>
  <c r="AL2728" i="19"/>
  <c r="AK2728" i="19"/>
  <c r="AL2727" i="19"/>
  <c r="AK2727" i="19"/>
  <c r="AL2726" i="19"/>
  <c r="AK2726" i="19"/>
  <c r="AL2725" i="19"/>
  <c r="AK2725" i="19"/>
  <c r="AL2724" i="19"/>
  <c r="AK2724" i="19"/>
  <c r="AL2723" i="19"/>
  <c r="AK2723" i="19"/>
  <c r="AL2722" i="19"/>
  <c r="AK2722" i="19"/>
  <c r="AL2721" i="19"/>
  <c r="AK2721" i="19"/>
  <c r="AL2720" i="19"/>
  <c r="AK2720" i="19"/>
  <c r="AL2719" i="19"/>
  <c r="AK2719" i="19"/>
  <c r="AL2718" i="19"/>
  <c r="AK2718" i="19"/>
  <c r="AL2717" i="19"/>
  <c r="AK2717" i="19"/>
  <c r="AL2716" i="19"/>
  <c r="AK2716" i="19"/>
  <c r="AL2715" i="19"/>
  <c r="AK2715" i="19"/>
  <c r="AL2714" i="19"/>
  <c r="AK2714" i="19"/>
  <c r="AL2713" i="19"/>
  <c r="AK2713" i="19"/>
  <c r="AL2712" i="19"/>
  <c r="AK2712" i="19"/>
  <c r="AL2711" i="19"/>
  <c r="AK2711" i="19"/>
  <c r="AL2710" i="19"/>
  <c r="AK2710" i="19"/>
  <c r="AL2709" i="19"/>
  <c r="AK2709" i="19"/>
  <c r="AL2708" i="19"/>
  <c r="AK2708" i="19"/>
  <c r="AL2707" i="19"/>
  <c r="AK2707" i="19"/>
  <c r="AL2706" i="19"/>
  <c r="AK2706" i="19"/>
  <c r="AL2705" i="19"/>
  <c r="AK2705" i="19"/>
  <c r="AL2704" i="19"/>
  <c r="AK2704" i="19"/>
  <c r="AL2703" i="19"/>
  <c r="AK2703" i="19"/>
  <c r="AL2702" i="19"/>
  <c r="AK2702" i="19"/>
  <c r="AL2701" i="19"/>
  <c r="AK2701" i="19"/>
  <c r="AL2700" i="19"/>
  <c r="AK2700" i="19"/>
  <c r="AL2699" i="19"/>
  <c r="AK2699" i="19"/>
  <c r="AL2698" i="19"/>
  <c r="AK2698" i="19"/>
  <c r="AL2697" i="19"/>
  <c r="AK2697" i="19"/>
  <c r="AL2696" i="19"/>
  <c r="AK2696" i="19"/>
  <c r="AL2695" i="19"/>
  <c r="AK2695" i="19"/>
  <c r="AL2694" i="19"/>
  <c r="AK2694" i="19"/>
  <c r="AL2693" i="19"/>
  <c r="AK2693" i="19"/>
  <c r="AL2692" i="19"/>
  <c r="AK2692" i="19"/>
  <c r="AL2691" i="19"/>
  <c r="AK2691" i="19"/>
  <c r="AL2690" i="19"/>
  <c r="AK2690" i="19"/>
  <c r="AL2689" i="19"/>
  <c r="AK2689" i="19"/>
  <c r="AL2688" i="19"/>
  <c r="AK2688" i="19"/>
  <c r="AL2687" i="19"/>
  <c r="AK2687" i="19"/>
  <c r="AL2686" i="19"/>
  <c r="AK2686" i="19"/>
  <c r="AL2685" i="19"/>
  <c r="AK2685" i="19"/>
  <c r="AL2684" i="19"/>
  <c r="AK2684" i="19"/>
  <c r="AL2683" i="19"/>
  <c r="AK2683" i="19"/>
  <c r="AL2682" i="19"/>
  <c r="AK2682" i="19"/>
  <c r="AL2681" i="19"/>
  <c r="AK2681" i="19"/>
  <c r="AL2680" i="19"/>
  <c r="AK2680" i="19"/>
  <c r="AL2679" i="19"/>
  <c r="AK2679" i="19"/>
  <c r="AL2678" i="19"/>
  <c r="AK2678" i="19"/>
  <c r="AL2677" i="19"/>
  <c r="AK2677" i="19"/>
  <c r="AL2676" i="19"/>
  <c r="AK2676" i="19"/>
  <c r="AL2675" i="19"/>
  <c r="AK2675" i="19"/>
  <c r="AL2674" i="19"/>
  <c r="AK2674" i="19"/>
  <c r="AL2673" i="19"/>
  <c r="AK2673" i="19"/>
  <c r="AL2672" i="19"/>
  <c r="AK2672" i="19"/>
  <c r="AL2671" i="19"/>
  <c r="AK2671" i="19"/>
  <c r="AL2670" i="19"/>
  <c r="AK2670" i="19"/>
  <c r="AL2669" i="19"/>
  <c r="AK2669" i="19"/>
  <c r="AL2668" i="19"/>
  <c r="AK2668" i="19"/>
  <c r="AL2667" i="19"/>
  <c r="AK2667" i="19"/>
  <c r="AL2666" i="19"/>
  <c r="AK2666" i="19"/>
  <c r="AL2665" i="19"/>
  <c r="AK2665" i="19"/>
  <c r="AL2664" i="19"/>
  <c r="AK2664" i="19"/>
  <c r="AL2663" i="19"/>
  <c r="AK2663" i="19"/>
  <c r="AL2662" i="19"/>
  <c r="AK2662" i="19"/>
  <c r="AL2661" i="19"/>
  <c r="AK2661" i="19"/>
  <c r="AL2660" i="19"/>
  <c r="AK2660" i="19"/>
  <c r="AL2659" i="19"/>
  <c r="AK2659" i="19"/>
  <c r="AL2658" i="19"/>
  <c r="AK2658" i="19"/>
  <c r="AL2657" i="19"/>
  <c r="AK2657" i="19"/>
  <c r="AL2656" i="19"/>
  <c r="AK2656" i="19"/>
  <c r="AL2655" i="19"/>
  <c r="AK2655" i="19"/>
  <c r="AL2654" i="19"/>
  <c r="AK2654" i="19"/>
  <c r="AL2653" i="19"/>
  <c r="AK2653" i="19"/>
  <c r="AL2652" i="19"/>
  <c r="AK2652" i="19"/>
  <c r="AL2651" i="19"/>
  <c r="AK2651" i="19"/>
  <c r="AL2650" i="19"/>
  <c r="AK2650" i="19"/>
  <c r="AL2649" i="19"/>
  <c r="AK2649" i="19"/>
  <c r="AL2648" i="19"/>
  <c r="AK2648" i="19"/>
  <c r="AL2647" i="19"/>
  <c r="AK2647" i="19"/>
  <c r="AL2646" i="19"/>
  <c r="AK2646" i="19"/>
  <c r="AL2645" i="19"/>
  <c r="AK2645" i="19"/>
  <c r="AL2644" i="19"/>
  <c r="AK2644" i="19"/>
  <c r="AL2643" i="19"/>
  <c r="AK2643" i="19"/>
  <c r="AL2642" i="19"/>
  <c r="AK2642" i="19"/>
  <c r="AL2641" i="19"/>
  <c r="AK2641" i="19"/>
  <c r="AL2640" i="19"/>
  <c r="AK2640" i="19"/>
  <c r="AL2639" i="19"/>
  <c r="AK2639" i="19"/>
  <c r="AL2638" i="19"/>
  <c r="AK2638" i="19"/>
  <c r="AL2637" i="19"/>
  <c r="AK2637" i="19"/>
  <c r="AL2636" i="19"/>
  <c r="AK2636" i="19"/>
  <c r="AL2635" i="19"/>
  <c r="AK2635" i="19"/>
  <c r="AL2634" i="19"/>
  <c r="AK2634" i="19"/>
  <c r="AL2633" i="19"/>
  <c r="AK2633" i="19"/>
  <c r="AL2632" i="19"/>
  <c r="AK2632" i="19"/>
  <c r="AL2631" i="19"/>
  <c r="AK2631" i="19"/>
  <c r="AL2630" i="19"/>
  <c r="AK2630" i="19"/>
  <c r="AL2629" i="19"/>
  <c r="AK2629" i="19"/>
  <c r="AL2628" i="19"/>
  <c r="AK2628" i="19"/>
  <c r="AL2627" i="19"/>
  <c r="AK2627" i="19"/>
  <c r="AL2626" i="19"/>
  <c r="AK2626" i="19"/>
  <c r="AL2625" i="19"/>
  <c r="AK2625" i="19"/>
  <c r="AL2624" i="19"/>
  <c r="AK2624" i="19"/>
  <c r="AL2623" i="19"/>
  <c r="AK2623" i="19"/>
  <c r="AL2622" i="19"/>
  <c r="AK2622" i="19"/>
  <c r="AL2621" i="19"/>
  <c r="AK2621" i="19"/>
  <c r="AL2620" i="19"/>
  <c r="AK2620" i="19"/>
  <c r="AL2619" i="19"/>
  <c r="AK2619" i="19"/>
  <c r="AL2618" i="19"/>
  <c r="AK2618" i="19"/>
  <c r="AL2617" i="19"/>
  <c r="AK2617" i="19"/>
  <c r="AL2616" i="19"/>
  <c r="AK2616" i="19"/>
  <c r="AL2615" i="19"/>
  <c r="AK2615" i="19"/>
  <c r="AL2614" i="19"/>
  <c r="AK2614" i="19"/>
  <c r="AL2613" i="19"/>
  <c r="AK2613" i="19"/>
  <c r="AL2612" i="19"/>
  <c r="AK2612" i="19"/>
  <c r="AL2611" i="19"/>
  <c r="AK2611" i="19"/>
  <c r="AL2610" i="19"/>
  <c r="AK2610" i="19"/>
  <c r="AL2609" i="19"/>
  <c r="AK2609" i="19"/>
  <c r="AL2608" i="19"/>
  <c r="AK2608" i="19"/>
  <c r="AL2607" i="19"/>
  <c r="AK2607" i="19"/>
  <c r="AL2606" i="19"/>
  <c r="AK2606" i="19"/>
  <c r="AL2605" i="19"/>
  <c r="AK2605" i="19"/>
  <c r="AL2604" i="19"/>
  <c r="AK2604" i="19"/>
  <c r="AL2603" i="19"/>
  <c r="AK2603" i="19"/>
  <c r="AL2602" i="19"/>
  <c r="AK2602" i="19"/>
  <c r="AL2601" i="19"/>
  <c r="AK2601" i="19"/>
  <c r="AL2600" i="19"/>
  <c r="AK2600" i="19"/>
  <c r="AL2599" i="19"/>
  <c r="AK2599" i="19"/>
  <c r="AL2598" i="19"/>
  <c r="AK2598" i="19"/>
  <c r="AL2597" i="19"/>
  <c r="AK2597" i="19"/>
  <c r="AL2596" i="19"/>
  <c r="AK2596" i="19"/>
  <c r="AL2595" i="19"/>
  <c r="AK2595" i="19"/>
  <c r="AL2594" i="19"/>
  <c r="AK2594" i="19"/>
  <c r="AL2593" i="19"/>
  <c r="AK2593" i="19"/>
  <c r="AL2592" i="19"/>
  <c r="AK2592" i="19"/>
  <c r="AL2591" i="19"/>
  <c r="AK2591" i="19"/>
  <c r="AL2590" i="19"/>
  <c r="AK2590" i="19"/>
  <c r="AL2589" i="19"/>
  <c r="AK2589" i="19"/>
  <c r="AL2588" i="19"/>
  <c r="AK2588" i="19"/>
  <c r="AL2587" i="19"/>
  <c r="AK2587" i="19"/>
  <c r="AL2586" i="19"/>
  <c r="AK2586" i="19"/>
  <c r="AL2585" i="19"/>
  <c r="AK2585" i="19"/>
  <c r="AL2584" i="19"/>
  <c r="AK2584" i="19"/>
  <c r="AL2583" i="19"/>
  <c r="AK2583" i="19"/>
  <c r="AL2582" i="19"/>
  <c r="AK2582" i="19"/>
  <c r="AL2581" i="19"/>
  <c r="AK2581" i="19"/>
  <c r="AL2580" i="19"/>
  <c r="AK2580" i="19"/>
  <c r="AL2579" i="19"/>
  <c r="AK2579" i="19"/>
  <c r="AL2578" i="19"/>
  <c r="AK2578" i="19"/>
  <c r="AL2577" i="19"/>
  <c r="AK2577" i="19"/>
  <c r="AL2576" i="19"/>
  <c r="AK2576" i="19"/>
  <c r="AL2575" i="19"/>
  <c r="AK2575" i="19"/>
  <c r="AL2574" i="19"/>
  <c r="AK2574" i="19"/>
  <c r="AL2573" i="19"/>
  <c r="AK2573" i="19"/>
  <c r="AL2572" i="19"/>
  <c r="AK2572" i="19"/>
  <c r="AL2571" i="19"/>
  <c r="AK2571" i="19"/>
  <c r="AL2570" i="19"/>
  <c r="AK2570" i="19"/>
  <c r="AL2569" i="19"/>
  <c r="AK2569" i="19"/>
  <c r="AL2568" i="19"/>
  <c r="AK2568" i="19"/>
  <c r="AL2567" i="19"/>
  <c r="AK2567" i="19"/>
  <c r="AL2566" i="19"/>
  <c r="AK2566" i="19"/>
  <c r="AL2565" i="19"/>
  <c r="AK2565" i="19"/>
  <c r="AL2564" i="19"/>
  <c r="AK2564" i="19"/>
  <c r="AL2563" i="19"/>
  <c r="AK2563" i="19"/>
  <c r="AL2562" i="19"/>
  <c r="AK2562" i="19"/>
  <c r="AL2561" i="19"/>
  <c r="AK2561" i="19"/>
  <c r="AL2560" i="19"/>
  <c r="AK2560" i="19"/>
  <c r="AL2559" i="19"/>
  <c r="AK2559" i="19"/>
  <c r="AL2558" i="19"/>
  <c r="AK2558" i="19"/>
  <c r="AL2557" i="19"/>
  <c r="AK2557" i="19"/>
  <c r="AL2556" i="19"/>
  <c r="AK2556" i="19"/>
  <c r="AL2555" i="19"/>
  <c r="AK2555" i="19"/>
  <c r="AL2554" i="19"/>
  <c r="AK2554" i="19"/>
  <c r="AL2553" i="19"/>
  <c r="AK2553" i="19"/>
  <c r="AL2552" i="19"/>
  <c r="AK2552" i="19"/>
  <c r="AL2551" i="19"/>
  <c r="AK2551" i="19"/>
  <c r="AL2550" i="19"/>
  <c r="AK2550" i="19"/>
  <c r="AL2549" i="19"/>
  <c r="AK2549" i="19"/>
  <c r="AL2548" i="19"/>
  <c r="AK2548" i="19"/>
  <c r="AL2547" i="19"/>
  <c r="AK2547" i="19"/>
  <c r="AL2546" i="19"/>
  <c r="AK2546" i="19"/>
  <c r="AL2545" i="19"/>
  <c r="AK2545" i="19"/>
  <c r="AL2544" i="19"/>
  <c r="AK2544" i="19"/>
  <c r="AL2543" i="19"/>
  <c r="AK2543" i="19"/>
  <c r="AL2542" i="19"/>
  <c r="AK2542" i="19"/>
  <c r="AL2541" i="19"/>
  <c r="AK2541" i="19"/>
  <c r="AL2540" i="19"/>
  <c r="AK2540" i="19"/>
  <c r="AL2539" i="19"/>
  <c r="AK2539" i="19"/>
  <c r="AL2538" i="19"/>
  <c r="AK2538" i="19"/>
  <c r="AL2537" i="19"/>
  <c r="AK2537" i="19"/>
  <c r="AL2536" i="19"/>
  <c r="AK2536" i="19"/>
  <c r="AL2535" i="19"/>
  <c r="AK2535" i="19"/>
  <c r="AL2534" i="19"/>
  <c r="AK2534" i="19"/>
  <c r="AL2533" i="19"/>
  <c r="AK2533" i="19"/>
  <c r="AL2532" i="19"/>
  <c r="AK2532" i="19"/>
  <c r="AL2531" i="19"/>
  <c r="AK2531" i="19"/>
  <c r="AL2530" i="19"/>
  <c r="AK2530" i="19"/>
  <c r="AL2529" i="19"/>
  <c r="AK2529" i="19"/>
  <c r="AL2528" i="19"/>
  <c r="AK2528" i="19"/>
  <c r="AL2527" i="19"/>
  <c r="AK2527" i="19"/>
  <c r="AL2526" i="19"/>
  <c r="AK2526" i="19"/>
  <c r="AL2525" i="19"/>
  <c r="AK2525" i="19"/>
  <c r="AL2524" i="19"/>
  <c r="AK2524" i="19"/>
  <c r="AL2523" i="19"/>
  <c r="AK2523" i="19"/>
  <c r="AL2522" i="19"/>
  <c r="AK2522" i="19"/>
  <c r="AL2521" i="19"/>
  <c r="AK2521" i="19"/>
  <c r="AL2520" i="19"/>
  <c r="AK2520" i="19"/>
  <c r="AL2519" i="19"/>
  <c r="AK2519" i="19"/>
  <c r="AL2518" i="19"/>
  <c r="AK2518" i="19"/>
  <c r="AL2517" i="19"/>
  <c r="AK2517" i="19"/>
  <c r="AL2516" i="19"/>
  <c r="AK2516" i="19"/>
  <c r="AL2515" i="19"/>
  <c r="AK2515" i="19"/>
  <c r="AL2514" i="19"/>
  <c r="AK2514" i="19"/>
  <c r="AL2513" i="19"/>
  <c r="AK2513" i="19"/>
  <c r="AL2512" i="19"/>
  <c r="AK2512" i="19"/>
  <c r="AL2511" i="19"/>
  <c r="AK2511" i="19"/>
  <c r="AL2510" i="19"/>
  <c r="AK2510" i="19"/>
  <c r="AL2509" i="19"/>
  <c r="AK2509" i="19"/>
  <c r="AL2508" i="19"/>
  <c r="AK2508" i="19"/>
  <c r="AL2507" i="19"/>
  <c r="AK2507" i="19"/>
  <c r="AL2506" i="19"/>
  <c r="AK2506" i="19"/>
  <c r="AL2505" i="19"/>
  <c r="AK2505" i="19"/>
  <c r="AL2504" i="19"/>
  <c r="AK2504" i="19"/>
  <c r="AL2503" i="19"/>
  <c r="AK2503" i="19"/>
  <c r="AL2502" i="19"/>
  <c r="AK2502" i="19"/>
  <c r="AL2501" i="19"/>
  <c r="AK2501" i="19"/>
  <c r="AL2500" i="19"/>
  <c r="AK2500" i="19"/>
  <c r="AL2499" i="19"/>
  <c r="AK2499" i="19"/>
  <c r="AL2498" i="19"/>
  <c r="AK2498" i="19"/>
  <c r="AL2497" i="19"/>
  <c r="AK2497" i="19"/>
  <c r="AL2496" i="19"/>
  <c r="AK2496" i="19"/>
  <c r="AL2495" i="19"/>
  <c r="AK2495" i="19"/>
  <c r="AL2494" i="19"/>
  <c r="AK2494" i="19"/>
  <c r="AL2493" i="19"/>
  <c r="AK2493" i="19"/>
  <c r="AL2492" i="19"/>
  <c r="AK2492" i="19"/>
  <c r="AL2491" i="19"/>
  <c r="AK2491" i="19"/>
  <c r="AL2490" i="19"/>
  <c r="AK2490" i="19"/>
  <c r="AL2489" i="19"/>
  <c r="AK2489" i="19"/>
  <c r="AL2488" i="19"/>
  <c r="AK2488" i="19"/>
  <c r="AL2487" i="19"/>
  <c r="AK2487" i="19"/>
  <c r="AL2486" i="19"/>
  <c r="AK2486" i="19"/>
  <c r="AL2485" i="19"/>
  <c r="AK2485" i="19"/>
  <c r="AL2484" i="19"/>
  <c r="AK2484" i="19"/>
  <c r="AL2483" i="19"/>
  <c r="AK2483" i="19"/>
  <c r="AL2482" i="19"/>
  <c r="AK2482" i="19"/>
  <c r="AL2481" i="19"/>
  <c r="AK2481" i="19"/>
  <c r="AL2480" i="19"/>
  <c r="AK2480" i="19"/>
  <c r="AL2479" i="19"/>
  <c r="AK2479" i="19"/>
  <c r="AL2478" i="19"/>
  <c r="AK2478" i="19"/>
  <c r="AL2477" i="19"/>
  <c r="AK2477" i="19"/>
  <c r="AL2476" i="19"/>
  <c r="AK2476" i="19"/>
  <c r="AL2475" i="19"/>
  <c r="AK2475" i="19"/>
  <c r="AL2474" i="19"/>
  <c r="AK2474" i="19"/>
  <c r="AL2473" i="19"/>
  <c r="AK2473" i="19"/>
  <c r="AL2472" i="19"/>
  <c r="AK2472" i="19"/>
  <c r="AL2471" i="19"/>
  <c r="AK2471" i="19"/>
  <c r="AL2470" i="19"/>
  <c r="AK2470" i="19"/>
  <c r="AL2469" i="19"/>
  <c r="AK2469" i="19"/>
  <c r="AL2468" i="19"/>
  <c r="AK2468" i="19"/>
  <c r="AL2467" i="19"/>
  <c r="AK2467" i="19"/>
  <c r="AL2466" i="19"/>
  <c r="AK2466" i="19"/>
  <c r="AL2465" i="19"/>
  <c r="AK2465" i="19"/>
  <c r="AL2464" i="19"/>
  <c r="AK2464" i="19"/>
  <c r="AL2463" i="19"/>
  <c r="AK2463" i="19"/>
  <c r="AL2462" i="19"/>
  <c r="AK2462" i="19"/>
  <c r="AL2461" i="19"/>
  <c r="AK2461" i="19"/>
  <c r="AL2460" i="19"/>
  <c r="AK2460" i="19"/>
  <c r="AL2459" i="19"/>
  <c r="AK2459" i="19"/>
  <c r="AL2458" i="19"/>
  <c r="AK2458" i="19"/>
  <c r="AL2457" i="19"/>
  <c r="AK2457" i="19"/>
  <c r="AL2456" i="19"/>
  <c r="AK2456" i="19"/>
  <c r="AL2455" i="19"/>
  <c r="AK2455" i="19"/>
  <c r="AL2454" i="19"/>
  <c r="AK2454" i="19"/>
  <c r="AL2453" i="19"/>
  <c r="AK2453" i="19"/>
  <c r="AL2452" i="19"/>
  <c r="AK2452" i="19"/>
  <c r="AL2451" i="19"/>
  <c r="AK2451" i="19"/>
  <c r="AL2450" i="19"/>
  <c r="AK2450" i="19"/>
  <c r="AL2449" i="19"/>
  <c r="AK2449" i="19"/>
  <c r="AL2448" i="19"/>
  <c r="AK2448" i="19"/>
  <c r="AL2447" i="19"/>
  <c r="AK2447" i="19"/>
  <c r="AL2446" i="19"/>
  <c r="AK2446" i="19"/>
  <c r="AL2445" i="19"/>
  <c r="AK2445" i="19"/>
  <c r="AL2444" i="19"/>
  <c r="AK2444" i="19"/>
  <c r="AL2443" i="19"/>
  <c r="AK2443" i="19"/>
  <c r="AL2442" i="19"/>
  <c r="AK2442" i="19"/>
  <c r="AL2441" i="19"/>
  <c r="AK2441" i="19"/>
  <c r="AL2440" i="19"/>
  <c r="AK2440" i="19"/>
  <c r="AL2439" i="19"/>
  <c r="AK2439" i="19"/>
  <c r="AL2438" i="19"/>
  <c r="AK2438" i="19"/>
  <c r="AL2437" i="19"/>
  <c r="AK2437" i="19"/>
  <c r="AL2436" i="19"/>
  <c r="AK2436" i="19"/>
  <c r="AL2435" i="19"/>
  <c r="AK2435" i="19"/>
  <c r="AL2434" i="19"/>
  <c r="AK2434" i="19"/>
  <c r="AL2433" i="19"/>
  <c r="AK2433" i="19"/>
  <c r="AL2432" i="19"/>
  <c r="AK2432" i="19"/>
  <c r="AL2431" i="19"/>
  <c r="AK2431" i="19"/>
  <c r="AL2430" i="19"/>
  <c r="AK2430" i="19"/>
  <c r="AL2429" i="19"/>
  <c r="AK2429" i="19"/>
  <c r="AL2428" i="19"/>
  <c r="AK2428" i="19"/>
  <c r="AL2427" i="19"/>
  <c r="AK2427" i="19"/>
  <c r="AL2426" i="19"/>
  <c r="AK2426" i="19"/>
  <c r="AL2425" i="19"/>
  <c r="AK2425" i="19"/>
  <c r="AL2424" i="19"/>
  <c r="AK2424" i="19"/>
  <c r="AL2423" i="19"/>
  <c r="AK2423" i="19"/>
  <c r="AL2422" i="19"/>
  <c r="AK2422" i="19"/>
  <c r="AL2421" i="19"/>
  <c r="AK2421" i="19"/>
  <c r="AL2420" i="19"/>
  <c r="AK2420" i="19"/>
  <c r="AL2419" i="19"/>
  <c r="AK2419" i="19"/>
  <c r="AL2418" i="19"/>
  <c r="AK2418" i="19"/>
  <c r="AL2417" i="19"/>
  <c r="AK2417" i="19"/>
  <c r="AL2416" i="19"/>
  <c r="AK2416" i="19"/>
  <c r="AL2415" i="19"/>
  <c r="AK2415" i="19"/>
  <c r="AL2414" i="19"/>
  <c r="AK2414" i="19"/>
  <c r="AL2413" i="19"/>
  <c r="AK2413" i="19"/>
  <c r="AL2412" i="19"/>
  <c r="AK2412" i="19"/>
  <c r="AL2411" i="19"/>
  <c r="AK2411" i="19"/>
  <c r="AL2410" i="19"/>
  <c r="AK2410" i="19"/>
  <c r="AL2409" i="19"/>
  <c r="AK2409" i="19"/>
  <c r="AL2408" i="19"/>
  <c r="AK2408" i="19"/>
  <c r="AL2407" i="19"/>
  <c r="AK2407" i="19"/>
  <c r="AL2406" i="19"/>
  <c r="AK2406" i="19"/>
  <c r="AL2405" i="19"/>
  <c r="AK2405" i="19"/>
  <c r="AL2404" i="19"/>
  <c r="AK2404" i="19"/>
  <c r="AL2403" i="19"/>
  <c r="AK2403" i="19"/>
  <c r="AL2402" i="19"/>
  <c r="AK2402" i="19"/>
  <c r="AL2401" i="19"/>
  <c r="AK2401" i="19"/>
  <c r="AL2400" i="19"/>
  <c r="AK2400" i="19"/>
  <c r="AL2399" i="19"/>
  <c r="AK2399" i="19"/>
  <c r="AL2398" i="19"/>
  <c r="AK2398" i="19"/>
  <c r="AL2397" i="19"/>
  <c r="AK2397" i="19"/>
  <c r="AL2396" i="19"/>
  <c r="AK2396" i="19"/>
  <c r="AL2395" i="19"/>
  <c r="AK2395" i="19"/>
  <c r="AL2394" i="19"/>
  <c r="AK2394" i="19"/>
  <c r="AL2393" i="19"/>
  <c r="AK2393" i="19"/>
  <c r="AL2392" i="19"/>
  <c r="AK2392" i="19"/>
  <c r="AL2391" i="19"/>
  <c r="AK2391" i="19"/>
  <c r="AL2390" i="19"/>
  <c r="AK2390" i="19"/>
  <c r="AL2389" i="19"/>
  <c r="AK2389" i="19"/>
  <c r="AL2388" i="19"/>
  <c r="AK2388" i="19"/>
  <c r="AL2387" i="19"/>
  <c r="AK2387" i="19"/>
  <c r="AL2386" i="19"/>
  <c r="AK2386" i="19"/>
  <c r="AL2385" i="19"/>
  <c r="AK2385" i="19"/>
  <c r="AL2384" i="19"/>
  <c r="AK2384" i="19"/>
  <c r="AL2383" i="19"/>
  <c r="AK2383" i="19"/>
  <c r="AL2382" i="19"/>
  <c r="AK2382" i="19"/>
  <c r="AL2381" i="19"/>
  <c r="AK2381" i="19"/>
  <c r="AL2380" i="19"/>
  <c r="AK2380" i="19"/>
  <c r="AL2379" i="19"/>
  <c r="AK2379" i="19"/>
  <c r="AL2378" i="19"/>
  <c r="AK2378" i="19"/>
  <c r="AL2377" i="19"/>
  <c r="AK2377" i="19"/>
  <c r="AL2376" i="19"/>
  <c r="AK2376" i="19"/>
  <c r="AL2375" i="19"/>
  <c r="AK2375" i="19"/>
  <c r="AL2374" i="19"/>
  <c r="AK2374" i="19"/>
  <c r="AL2373" i="19"/>
  <c r="AK2373" i="19"/>
  <c r="AL2372" i="19"/>
  <c r="AK2372" i="19"/>
  <c r="AL2371" i="19"/>
  <c r="AK2371" i="19"/>
  <c r="AL2370" i="19"/>
  <c r="AK2370" i="19"/>
  <c r="AL2369" i="19"/>
  <c r="AK2369" i="19"/>
  <c r="AL2368" i="19"/>
  <c r="AK2368" i="19"/>
  <c r="AL2367" i="19"/>
  <c r="AK2367" i="19"/>
  <c r="AL2366" i="19"/>
  <c r="AK2366" i="19"/>
  <c r="AL2365" i="19"/>
  <c r="AK2365" i="19"/>
  <c r="AL2364" i="19"/>
  <c r="AK2364" i="19"/>
  <c r="AL2363" i="19"/>
  <c r="AK2363" i="19"/>
  <c r="AL2362" i="19"/>
  <c r="AK2362" i="19"/>
  <c r="AL2361" i="19"/>
  <c r="AK2361" i="19"/>
  <c r="AL2360" i="19"/>
  <c r="AK2360" i="19"/>
  <c r="AL2359" i="19"/>
  <c r="AK2359" i="19"/>
  <c r="AL2358" i="19"/>
  <c r="AK2358" i="19"/>
  <c r="AL2357" i="19"/>
  <c r="AK2357" i="19"/>
  <c r="AL2356" i="19"/>
  <c r="AK2356" i="19"/>
  <c r="AL2355" i="19"/>
  <c r="AK2355" i="19"/>
  <c r="AL2354" i="19"/>
  <c r="AK2354" i="19"/>
  <c r="AL2353" i="19"/>
  <c r="AK2353" i="19"/>
  <c r="AL2352" i="19"/>
  <c r="AK2352" i="19"/>
  <c r="AL2351" i="19"/>
  <c r="AK2351" i="19"/>
  <c r="AL2350" i="19"/>
  <c r="AK2350" i="19"/>
  <c r="AL2349" i="19"/>
  <c r="AK2349" i="19"/>
  <c r="AL2348" i="19"/>
  <c r="AK2348" i="19"/>
  <c r="AL2347" i="19"/>
  <c r="AK2347" i="19"/>
  <c r="AL2346" i="19"/>
  <c r="AK2346" i="19"/>
  <c r="AL2345" i="19"/>
  <c r="AK2345" i="19"/>
  <c r="AL2344" i="19"/>
  <c r="AK2344" i="19"/>
  <c r="AL2343" i="19"/>
  <c r="AK2343" i="19"/>
  <c r="AL2342" i="19"/>
  <c r="AK2342" i="19"/>
  <c r="AL2341" i="19"/>
  <c r="AK2341" i="19"/>
  <c r="AL2340" i="19"/>
  <c r="AK2340" i="19"/>
  <c r="AL2339" i="19"/>
  <c r="AK2339" i="19"/>
  <c r="AL2338" i="19"/>
  <c r="AK2338" i="19"/>
  <c r="AL2337" i="19"/>
  <c r="AK2337" i="19"/>
  <c r="AL2336" i="19"/>
  <c r="AK2336" i="19"/>
  <c r="AL2335" i="19"/>
  <c r="AK2335" i="19"/>
  <c r="AL2334" i="19"/>
  <c r="AK2334" i="19"/>
  <c r="AL2333" i="19"/>
  <c r="AK2333" i="19"/>
  <c r="AL2332" i="19"/>
  <c r="AK2332" i="19"/>
  <c r="AL2331" i="19"/>
  <c r="AK2331" i="19"/>
  <c r="AL2330" i="19"/>
  <c r="AK2330" i="19"/>
  <c r="AL2329" i="19"/>
  <c r="AK2329" i="19"/>
  <c r="AL2328" i="19"/>
  <c r="AK2328" i="19"/>
  <c r="AL2327" i="19"/>
  <c r="AK2327" i="19"/>
  <c r="AL2326" i="19"/>
  <c r="AK2326" i="19"/>
  <c r="AL2325" i="19"/>
  <c r="AK2325" i="19"/>
  <c r="AL2324" i="19"/>
  <c r="AK2324" i="19"/>
  <c r="AL2323" i="19"/>
  <c r="AK2323" i="19"/>
  <c r="AL2322" i="19"/>
  <c r="AK2322" i="19"/>
  <c r="AL2321" i="19"/>
  <c r="AK2321" i="19"/>
  <c r="AL2320" i="19"/>
  <c r="AK2320" i="19"/>
  <c r="AL2319" i="19"/>
  <c r="AK2319" i="19"/>
  <c r="AL2318" i="19"/>
  <c r="AK2318" i="19"/>
  <c r="AL2317" i="19"/>
  <c r="AK2317" i="19"/>
  <c r="AL2316" i="19"/>
  <c r="AK2316" i="19"/>
  <c r="AL2315" i="19"/>
  <c r="AK2315" i="19"/>
  <c r="AL2314" i="19"/>
  <c r="AK2314" i="19"/>
  <c r="AL2313" i="19"/>
  <c r="AK2313" i="19"/>
  <c r="AL2312" i="19"/>
  <c r="AK2312" i="19"/>
  <c r="AL2311" i="19"/>
  <c r="AK2311" i="19"/>
  <c r="AL2310" i="19"/>
  <c r="AK2310" i="19"/>
  <c r="AL2309" i="19"/>
  <c r="AK2309" i="19"/>
  <c r="AL2308" i="19"/>
  <c r="AK2308" i="19"/>
  <c r="AL2307" i="19"/>
  <c r="AK2307" i="19"/>
  <c r="AL2306" i="19"/>
  <c r="AK2306" i="19"/>
  <c r="AL2305" i="19"/>
  <c r="AK2305" i="19"/>
  <c r="AL2304" i="19"/>
  <c r="AK2304" i="19"/>
  <c r="AL2303" i="19"/>
  <c r="AK2303" i="19"/>
  <c r="AL2302" i="19"/>
  <c r="AK2302" i="19"/>
  <c r="AL2301" i="19"/>
  <c r="AK2301" i="19"/>
  <c r="AL2300" i="19"/>
  <c r="AK2300" i="19"/>
  <c r="AL2299" i="19"/>
  <c r="AK2299" i="19"/>
  <c r="AL2298" i="19"/>
  <c r="AK2298" i="19"/>
  <c r="AL2297" i="19"/>
  <c r="AK2297" i="19"/>
  <c r="AL2296" i="19"/>
  <c r="AK2296" i="19"/>
  <c r="AL2295" i="19"/>
  <c r="AK2295" i="19"/>
  <c r="AL2294" i="19"/>
  <c r="AK2294" i="19"/>
  <c r="AL2293" i="19"/>
  <c r="AK2293" i="19"/>
  <c r="AL2292" i="19"/>
  <c r="AK2292" i="19"/>
  <c r="AL2291" i="19"/>
  <c r="AK2291" i="19"/>
  <c r="AL2290" i="19"/>
  <c r="AK2290" i="19"/>
  <c r="AL2289" i="19"/>
  <c r="AK2289" i="19"/>
  <c r="AL2288" i="19"/>
  <c r="AK2288" i="19"/>
  <c r="AL2287" i="19"/>
  <c r="AK2287" i="19"/>
  <c r="AL2286" i="19"/>
  <c r="AK2286" i="19"/>
  <c r="AL2285" i="19"/>
  <c r="AK2285" i="19"/>
  <c r="AL2284" i="19"/>
  <c r="AK2284" i="19"/>
  <c r="AL2283" i="19"/>
  <c r="AK2283" i="19"/>
  <c r="AL2282" i="19"/>
  <c r="AK2282" i="19"/>
  <c r="AL2281" i="19"/>
  <c r="AK2281" i="19"/>
  <c r="AL2280" i="19"/>
  <c r="AK2280" i="19"/>
  <c r="AL2279" i="19"/>
  <c r="AK2279" i="19"/>
  <c r="AL2278" i="19"/>
  <c r="AK2278" i="19"/>
  <c r="AL2277" i="19"/>
  <c r="AK2277" i="19"/>
  <c r="AL2276" i="19"/>
  <c r="AK2276" i="19"/>
  <c r="AL2275" i="19"/>
  <c r="AK2275" i="19"/>
  <c r="AL2274" i="19"/>
  <c r="AK2274" i="19"/>
  <c r="AL2273" i="19"/>
  <c r="AK2273" i="19"/>
  <c r="AL2272" i="19"/>
  <c r="AK2272" i="19"/>
  <c r="AL2271" i="19"/>
  <c r="AK2271" i="19"/>
  <c r="AL2270" i="19"/>
  <c r="AK2270" i="19"/>
  <c r="AL2269" i="19"/>
  <c r="AK2269" i="19"/>
  <c r="AL2268" i="19"/>
  <c r="AK2268" i="19"/>
  <c r="AL2267" i="19"/>
  <c r="AK2267" i="19"/>
  <c r="AL2266" i="19"/>
  <c r="AK2266" i="19"/>
  <c r="AL2265" i="19"/>
  <c r="AK2265" i="19"/>
  <c r="AL2264" i="19"/>
  <c r="AK2264" i="19"/>
  <c r="AL2263" i="19"/>
  <c r="AK2263" i="19"/>
  <c r="AL2262" i="19"/>
  <c r="AK2262" i="19"/>
  <c r="AL2261" i="19"/>
  <c r="AK2261" i="19"/>
  <c r="AL2260" i="19"/>
  <c r="AK2260" i="19"/>
  <c r="AL2259" i="19"/>
  <c r="AK2259" i="19"/>
  <c r="AL2258" i="19"/>
  <c r="AK2258" i="19"/>
  <c r="AL2257" i="19"/>
  <c r="AK2257" i="19"/>
  <c r="AL2256" i="19"/>
  <c r="AK2256" i="19"/>
  <c r="AL2255" i="19"/>
  <c r="AK2255" i="19"/>
  <c r="AL2254" i="19"/>
  <c r="AK2254" i="19"/>
  <c r="AL2253" i="19"/>
  <c r="AK2253" i="19"/>
  <c r="AL2252" i="19"/>
  <c r="AK2252" i="19"/>
  <c r="AL2251" i="19"/>
  <c r="AK2251" i="19"/>
  <c r="AL2250" i="19"/>
  <c r="AK2250" i="19"/>
  <c r="AL2249" i="19"/>
  <c r="AK2249" i="19"/>
  <c r="AL2248" i="19"/>
  <c r="AK2248" i="19"/>
  <c r="AL2247" i="19"/>
  <c r="AK2247" i="19"/>
  <c r="AL2246" i="19"/>
  <c r="AK2246" i="19"/>
  <c r="AL2245" i="19"/>
  <c r="AK2245" i="19"/>
  <c r="AL2244" i="19"/>
  <c r="AK2244" i="19"/>
  <c r="AL2243" i="19"/>
  <c r="AK2243" i="19"/>
  <c r="AL2242" i="19"/>
  <c r="AK2242" i="19"/>
  <c r="AL2241" i="19"/>
  <c r="AK2241" i="19"/>
  <c r="AL2240" i="19"/>
  <c r="AK2240" i="19"/>
  <c r="AL2239" i="19"/>
  <c r="AK2239" i="19"/>
  <c r="AL2238" i="19"/>
  <c r="AK2238" i="19"/>
  <c r="AL2237" i="19"/>
  <c r="AK2237" i="19"/>
  <c r="AL2236" i="19"/>
  <c r="AK2236" i="19"/>
  <c r="AL2235" i="19"/>
  <c r="AK2235" i="19"/>
  <c r="AL2234" i="19"/>
  <c r="AK2234" i="19"/>
  <c r="AL2233" i="19"/>
  <c r="AK2233" i="19"/>
  <c r="AL2232" i="19"/>
  <c r="AK2232" i="19"/>
  <c r="AL2231" i="19"/>
  <c r="AK2231" i="19"/>
  <c r="AL2230" i="19"/>
  <c r="AK2230" i="19"/>
  <c r="AL2229" i="19"/>
  <c r="AK2229" i="19"/>
  <c r="AL2228" i="19"/>
  <c r="AK2228" i="19"/>
  <c r="AL2227" i="19"/>
  <c r="AK2227" i="19"/>
  <c r="AL2226" i="19"/>
  <c r="AK2226" i="19"/>
  <c r="AL2225" i="19"/>
  <c r="AK2225" i="19"/>
  <c r="AL2224" i="19"/>
  <c r="AK2224" i="19"/>
  <c r="AL2223" i="19"/>
  <c r="AK2223" i="19"/>
  <c r="AL2222" i="19"/>
  <c r="AK2222" i="19"/>
  <c r="AL2221" i="19"/>
  <c r="AK2221" i="19"/>
  <c r="AL2220" i="19"/>
  <c r="AK2220" i="19"/>
  <c r="AL2219" i="19"/>
  <c r="AK2219" i="19"/>
  <c r="AL2218" i="19"/>
  <c r="AK2218" i="19"/>
  <c r="AL2217" i="19"/>
  <c r="AK2217" i="19"/>
  <c r="AL2216" i="19"/>
  <c r="AK2216" i="19"/>
  <c r="AL2215" i="19"/>
  <c r="AK2215" i="19"/>
  <c r="AL2214" i="19"/>
  <c r="AK2214" i="19"/>
  <c r="AL2213" i="19"/>
  <c r="AK2213" i="19"/>
  <c r="AL2212" i="19"/>
  <c r="AK2212" i="19"/>
  <c r="AL2211" i="19"/>
  <c r="AK2211" i="19"/>
  <c r="AL2210" i="19"/>
  <c r="AK2210" i="19"/>
  <c r="AL2209" i="19"/>
  <c r="AK2209" i="19"/>
  <c r="AL2208" i="19"/>
  <c r="AK2208" i="19"/>
  <c r="AL2207" i="19"/>
  <c r="AK2207" i="19"/>
  <c r="AL2206" i="19"/>
  <c r="AK2206" i="19"/>
  <c r="AL2205" i="19"/>
  <c r="AK2205" i="19"/>
  <c r="AL2204" i="19"/>
  <c r="AK2204" i="19"/>
  <c r="AL2203" i="19"/>
  <c r="AK2203" i="19"/>
  <c r="AL2202" i="19"/>
  <c r="AK2202" i="19"/>
  <c r="AL2201" i="19"/>
  <c r="AK2201" i="19"/>
  <c r="AL2200" i="19"/>
  <c r="AK2200" i="19"/>
  <c r="AL2199" i="19"/>
  <c r="AK2199" i="19"/>
  <c r="AL2198" i="19"/>
  <c r="AK2198" i="19"/>
  <c r="AL2197" i="19"/>
  <c r="AK2197" i="19"/>
  <c r="AL2196" i="19"/>
  <c r="AK2196" i="19"/>
  <c r="AL2195" i="19"/>
  <c r="AK2195" i="19"/>
  <c r="AL2194" i="19"/>
  <c r="AK2194" i="19"/>
  <c r="AL2193" i="19"/>
  <c r="AK2193" i="19"/>
  <c r="AL2192" i="19"/>
  <c r="AK2192" i="19"/>
  <c r="AL2191" i="19"/>
  <c r="AK2191" i="19"/>
  <c r="AL2190" i="19"/>
  <c r="AK2190" i="19"/>
  <c r="AL2189" i="19"/>
  <c r="AK2189" i="19"/>
  <c r="AL2188" i="19"/>
  <c r="AK2188" i="19"/>
  <c r="AL2187" i="19"/>
  <c r="AK2187" i="19"/>
  <c r="AL2186" i="19"/>
  <c r="AK2186" i="19"/>
  <c r="AL2185" i="19"/>
  <c r="AK2185" i="19"/>
  <c r="AL2184" i="19"/>
  <c r="AK2184" i="19"/>
  <c r="AL2183" i="19"/>
  <c r="AK2183" i="19"/>
  <c r="AL2182" i="19"/>
  <c r="AK2182" i="19"/>
  <c r="AL2181" i="19"/>
  <c r="AK2181" i="19"/>
  <c r="AL2180" i="19"/>
  <c r="AK2180" i="19"/>
  <c r="AL2179" i="19"/>
  <c r="AK2179" i="19"/>
  <c r="AL2178" i="19"/>
  <c r="AK2178" i="19"/>
  <c r="AL2177" i="19"/>
  <c r="AK2177" i="19"/>
  <c r="AL2176" i="19"/>
  <c r="AK2176" i="19"/>
  <c r="AL2175" i="19"/>
  <c r="AK2175" i="19"/>
  <c r="AL2174" i="19"/>
  <c r="AK2174" i="19"/>
  <c r="AL2173" i="19"/>
  <c r="AK2173" i="19"/>
  <c r="AL2172" i="19"/>
  <c r="AK2172" i="19"/>
  <c r="AL2171" i="19"/>
  <c r="AK2171" i="19"/>
  <c r="AL2170" i="19"/>
  <c r="AK2170" i="19"/>
  <c r="AL2169" i="19"/>
  <c r="AK2169" i="19"/>
  <c r="AL2168" i="19"/>
  <c r="AK2168" i="19"/>
  <c r="AL2167" i="19"/>
  <c r="AK2167" i="19"/>
  <c r="AL2166" i="19"/>
  <c r="AK2166" i="19"/>
  <c r="AL2165" i="19"/>
  <c r="AK2165" i="19"/>
  <c r="AL2164" i="19"/>
  <c r="AK2164" i="19"/>
  <c r="AL2163" i="19"/>
  <c r="AK2163" i="19"/>
  <c r="AL2162" i="19"/>
  <c r="AK2162" i="19"/>
  <c r="AL2161" i="19"/>
  <c r="AK2161" i="19"/>
  <c r="AL2160" i="19"/>
  <c r="AK2160" i="19"/>
  <c r="AL2159" i="19"/>
  <c r="AK2159" i="19"/>
  <c r="AL2158" i="19"/>
  <c r="AK2158" i="19"/>
  <c r="AL2157" i="19"/>
  <c r="AK2157" i="19"/>
  <c r="AL2156" i="19"/>
  <c r="AK2156" i="19"/>
  <c r="AL2155" i="19"/>
  <c r="AK2155" i="19"/>
  <c r="AL2154" i="19"/>
  <c r="AK2154" i="19"/>
  <c r="AL2153" i="19"/>
  <c r="AK2153" i="19"/>
  <c r="AL2152" i="19"/>
  <c r="AK2152" i="19"/>
  <c r="AL2151" i="19"/>
  <c r="AK2151" i="19"/>
  <c r="AL2150" i="19"/>
  <c r="AK2150" i="19"/>
  <c r="AL2149" i="19"/>
  <c r="AK2149" i="19"/>
  <c r="AL2148" i="19"/>
  <c r="AK2148" i="19"/>
  <c r="AL2147" i="19"/>
  <c r="AK2147" i="19"/>
  <c r="AL2146" i="19"/>
  <c r="AK2146" i="19"/>
  <c r="AL2145" i="19"/>
  <c r="AK2145" i="19"/>
  <c r="AL2144" i="19"/>
  <c r="AK2144" i="19"/>
  <c r="AL2143" i="19"/>
  <c r="AK2143" i="19"/>
  <c r="AL2142" i="19"/>
  <c r="AK2142" i="19"/>
  <c r="AL2141" i="19"/>
  <c r="AK2141" i="19"/>
  <c r="AL2140" i="19"/>
  <c r="AK2140" i="19"/>
  <c r="AL2139" i="19"/>
  <c r="AK2139" i="19"/>
  <c r="AL2138" i="19"/>
  <c r="AK2138" i="19"/>
  <c r="AL2137" i="19"/>
  <c r="AK2137" i="19"/>
  <c r="AL2136" i="19"/>
  <c r="AK2136" i="19"/>
  <c r="AL2135" i="19"/>
  <c r="AK2135" i="19"/>
  <c r="AL2134" i="19"/>
  <c r="AK2134" i="19"/>
  <c r="AL2133" i="19"/>
  <c r="AK2133" i="19"/>
  <c r="AL2132" i="19"/>
  <c r="AK2132" i="19"/>
  <c r="AL2131" i="19"/>
  <c r="AK2131" i="19"/>
  <c r="AL2130" i="19"/>
  <c r="AK2130" i="19"/>
  <c r="AL2129" i="19"/>
  <c r="AK2129" i="19"/>
  <c r="AL2128" i="19"/>
  <c r="AK2128" i="19"/>
  <c r="AL2127" i="19"/>
  <c r="AK2127" i="19"/>
  <c r="AL2126" i="19"/>
  <c r="AK2126" i="19"/>
  <c r="AL2125" i="19"/>
  <c r="AK2125" i="19"/>
  <c r="AL2124" i="19"/>
  <c r="AK2124" i="19"/>
  <c r="AL2123" i="19"/>
  <c r="AK2123" i="19"/>
  <c r="AL2122" i="19"/>
  <c r="AK2122" i="19"/>
  <c r="AL2121" i="19"/>
  <c r="AK2121" i="19"/>
  <c r="AL2120" i="19"/>
  <c r="AK2120" i="19"/>
  <c r="AL2119" i="19"/>
  <c r="AK2119" i="19"/>
  <c r="AL2118" i="19"/>
  <c r="AK2118" i="19"/>
  <c r="AL2117" i="19"/>
  <c r="AK2117" i="19"/>
  <c r="AL2116" i="19"/>
  <c r="AK2116" i="19"/>
  <c r="AL2115" i="19"/>
  <c r="AK2115" i="19"/>
  <c r="AL2114" i="19"/>
  <c r="AK2114" i="19"/>
  <c r="AL2113" i="19"/>
  <c r="AK2113" i="19"/>
  <c r="AL2112" i="19"/>
  <c r="AK2112" i="19"/>
  <c r="AL2111" i="19"/>
  <c r="AK2111" i="19"/>
  <c r="AL2110" i="19"/>
  <c r="AK2110" i="19"/>
  <c r="AL2109" i="19"/>
  <c r="AK2109" i="19"/>
  <c r="AL2108" i="19"/>
  <c r="AK2108" i="19"/>
  <c r="AL2107" i="19"/>
  <c r="AK2107" i="19"/>
  <c r="AL2106" i="19"/>
  <c r="AK2106" i="19"/>
  <c r="AL2105" i="19"/>
  <c r="AK2105" i="19"/>
  <c r="AL2104" i="19"/>
  <c r="AK2104" i="19"/>
  <c r="AL2103" i="19"/>
  <c r="AK2103" i="19"/>
  <c r="AL2102" i="19"/>
  <c r="AK2102" i="19"/>
  <c r="AL2101" i="19"/>
  <c r="AK2101" i="19"/>
  <c r="AL2100" i="19"/>
  <c r="AK2100" i="19"/>
  <c r="AL2099" i="19"/>
  <c r="AK2099" i="19"/>
  <c r="AL2098" i="19"/>
  <c r="AK2098" i="19"/>
  <c r="AL2097" i="19"/>
  <c r="AK2097" i="19"/>
  <c r="AL2096" i="19"/>
  <c r="AK2096" i="19"/>
  <c r="AL2095" i="19"/>
  <c r="AK2095" i="19"/>
  <c r="AL2094" i="19"/>
  <c r="AK2094" i="19"/>
  <c r="AL2093" i="19"/>
  <c r="AK2093" i="19"/>
  <c r="AL2092" i="19"/>
  <c r="AK2092" i="19"/>
  <c r="AL2091" i="19"/>
  <c r="AK2091" i="19"/>
  <c r="AL2090" i="19"/>
  <c r="AK2090" i="19"/>
  <c r="AL2089" i="19"/>
  <c r="AK2089" i="19"/>
  <c r="AL2088" i="19"/>
  <c r="AK2088" i="19"/>
  <c r="AL2087" i="19"/>
  <c r="AK2087" i="19"/>
  <c r="AL2086" i="19"/>
  <c r="AK2086" i="19"/>
  <c r="AL2085" i="19"/>
  <c r="AK2085" i="19"/>
  <c r="AL2084" i="19"/>
  <c r="AK2084" i="19"/>
  <c r="AL2083" i="19"/>
  <c r="AK2083" i="19"/>
  <c r="AL2082" i="19"/>
  <c r="AK2082" i="19"/>
  <c r="AL2081" i="19"/>
  <c r="AK2081" i="19"/>
  <c r="AL2080" i="19"/>
  <c r="AK2080" i="19"/>
  <c r="AL2079" i="19"/>
  <c r="AK2079" i="19"/>
  <c r="AL2078" i="19"/>
  <c r="AK2078" i="19"/>
  <c r="AL2077" i="19"/>
  <c r="AK2077" i="19"/>
  <c r="AL2076" i="19"/>
  <c r="AK2076" i="19"/>
  <c r="AL2075" i="19"/>
  <c r="AK2075" i="19"/>
  <c r="AL2074" i="19"/>
  <c r="AK2074" i="19"/>
  <c r="AL2073" i="19"/>
  <c r="AK2073" i="19"/>
  <c r="AL2072" i="19"/>
  <c r="AK2072" i="19"/>
  <c r="AL2071" i="19"/>
  <c r="AK2071" i="19"/>
  <c r="AL2070" i="19"/>
  <c r="AK2070" i="19"/>
  <c r="AL2069" i="19"/>
  <c r="AK2069" i="19"/>
  <c r="AL2068" i="19"/>
  <c r="AK2068" i="19"/>
  <c r="AL2067" i="19"/>
  <c r="AK2067" i="19"/>
  <c r="AL2066" i="19"/>
  <c r="AK2066" i="19"/>
  <c r="AL2065" i="19"/>
  <c r="AK2065" i="19"/>
  <c r="AL2064" i="19"/>
  <c r="AK2064" i="19"/>
  <c r="AL2063" i="19"/>
  <c r="AK2063" i="19"/>
  <c r="AL2062" i="19"/>
  <c r="AK2062" i="19"/>
  <c r="AL2061" i="19"/>
  <c r="AK2061" i="19"/>
  <c r="AL2060" i="19"/>
  <c r="AK2060" i="19"/>
  <c r="AL2059" i="19"/>
  <c r="AK2059" i="19"/>
  <c r="AL2058" i="19"/>
  <c r="AK2058" i="19"/>
  <c r="AL2057" i="19"/>
  <c r="AK2057" i="19"/>
  <c r="AL2056" i="19"/>
  <c r="AK2056" i="19"/>
  <c r="AL2055" i="19"/>
  <c r="AK2055" i="19"/>
  <c r="AL2054" i="19"/>
  <c r="AK2054" i="19"/>
  <c r="AL2053" i="19"/>
  <c r="AK2053" i="19"/>
  <c r="AL2052" i="19"/>
  <c r="AK2052" i="19"/>
  <c r="AL2051" i="19"/>
  <c r="AK2051" i="19"/>
  <c r="AL2050" i="19"/>
  <c r="AK2050" i="19"/>
  <c r="AL2049" i="19"/>
  <c r="AK2049" i="19"/>
  <c r="AL2048" i="19"/>
  <c r="AK2048" i="19"/>
  <c r="AL2047" i="19"/>
  <c r="AK2047" i="19"/>
  <c r="AL2046" i="19"/>
  <c r="AK2046" i="19"/>
  <c r="AL2045" i="19"/>
  <c r="AK2045" i="19"/>
  <c r="AL2044" i="19"/>
  <c r="AK2044" i="19"/>
  <c r="AL2043" i="19"/>
  <c r="AK2043" i="19"/>
  <c r="AL2042" i="19"/>
  <c r="AK2042" i="19"/>
  <c r="AL2041" i="19"/>
  <c r="AK2041" i="19"/>
  <c r="AL2040" i="19"/>
  <c r="AK2040" i="19"/>
  <c r="AL2039" i="19"/>
  <c r="AK2039" i="19"/>
  <c r="AL2038" i="19"/>
  <c r="AK2038" i="19"/>
  <c r="AL2037" i="19"/>
  <c r="AK2037" i="19"/>
  <c r="AL2036" i="19"/>
  <c r="AK2036" i="19"/>
  <c r="AL2035" i="19"/>
  <c r="AK2035" i="19"/>
  <c r="AL2034" i="19"/>
  <c r="AK2034" i="19"/>
  <c r="AL2033" i="19"/>
  <c r="AK2033" i="19"/>
  <c r="AL2032" i="19"/>
  <c r="AK2032" i="19"/>
  <c r="AL2031" i="19"/>
  <c r="AK2031" i="19"/>
  <c r="AL2030" i="19"/>
  <c r="AK2030" i="19"/>
  <c r="AL2029" i="19"/>
  <c r="AK2029" i="19"/>
  <c r="AL2028" i="19"/>
  <c r="AK2028" i="19"/>
  <c r="AL2027" i="19"/>
  <c r="AK2027" i="19"/>
  <c r="AL2026" i="19"/>
  <c r="AK2026" i="19"/>
  <c r="AL2025" i="19"/>
  <c r="AK2025" i="19"/>
  <c r="AL2024" i="19"/>
  <c r="AK2024" i="19"/>
  <c r="AL2023" i="19"/>
  <c r="AK2023" i="19"/>
  <c r="AL2022" i="19"/>
  <c r="AK2022" i="19"/>
  <c r="AL2021" i="19"/>
  <c r="AK2021" i="19"/>
  <c r="AL2020" i="19"/>
  <c r="AK2020" i="19"/>
  <c r="AL2019" i="19"/>
  <c r="AK2019" i="19"/>
  <c r="AL2018" i="19"/>
  <c r="AK2018" i="19"/>
  <c r="AL2017" i="19"/>
  <c r="AK2017" i="19"/>
  <c r="AL2016" i="19"/>
  <c r="AK2016" i="19"/>
  <c r="AL2015" i="19"/>
  <c r="AK2015" i="19"/>
  <c r="AL2014" i="19"/>
  <c r="AK2014" i="19"/>
  <c r="AL2013" i="19"/>
  <c r="AK2013" i="19"/>
  <c r="AL2012" i="19"/>
  <c r="AK2012" i="19"/>
  <c r="AL2011" i="19"/>
  <c r="AK2011" i="19"/>
  <c r="AL2010" i="19"/>
  <c r="AK2010" i="19"/>
  <c r="AL2009" i="19"/>
  <c r="AK2009" i="19"/>
  <c r="AL2008" i="19"/>
  <c r="AK2008" i="19"/>
  <c r="AL2007" i="19"/>
  <c r="AK2007" i="19"/>
  <c r="AL2006" i="19"/>
  <c r="AK2006" i="19"/>
  <c r="AL2005" i="19"/>
  <c r="AK2005" i="19"/>
  <c r="AL2004" i="19"/>
  <c r="AK2004" i="19"/>
  <c r="AL2003" i="19"/>
  <c r="AK2003" i="19"/>
  <c r="AL2002" i="19"/>
  <c r="AK2002" i="19"/>
  <c r="AL2001" i="19"/>
  <c r="AK2001" i="19"/>
  <c r="AL2000" i="19"/>
  <c r="AK2000" i="19"/>
  <c r="AL1999" i="19"/>
  <c r="AK1999" i="19"/>
  <c r="AL1998" i="19"/>
  <c r="AK1998" i="19"/>
  <c r="AL1997" i="19"/>
  <c r="AK1997" i="19"/>
  <c r="AL1996" i="19"/>
  <c r="AK1996" i="19"/>
  <c r="AL1995" i="19"/>
  <c r="AK1995" i="19"/>
  <c r="AL1994" i="19"/>
  <c r="AK1994" i="19"/>
  <c r="AL1993" i="19"/>
  <c r="AK1993" i="19"/>
  <c r="AL1992" i="19"/>
  <c r="AK1992" i="19"/>
  <c r="AL1991" i="19"/>
  <c r="AK1991" i="19"/>
  <c r="AL1990" i="19"/>
  <c r="AK1990" i="19"/>
  <c r="AL1989" i="19"/>
  <c r="AK1989" i="19"/>
  <c r="AL1988" i="19"/>
  <c r="AK1988" i="19"/>
  <c r="AL1987" i="19"/>
  <c r="AK1987" i="19"/>
  <c r="AL1986" i="19"/>
  <c r="AK1986" i="19"/>
  <c r="AL1985" i="19"/>
  <c r="AK1985" i="19"/>
  <c r="AL1984" i="19"/>
  <c r="AK1984" i="19"/>
  <c r="AL1983" i="19"/>
  <c r="AK1983" i="19"/>
  <c r="AL1982" i="19"/>
  <c r="AK1982" i="19"/>
  <c r="AL1981" i="19"/>
  <c r="AK1981" i="19"/>
  <c r="AL1980" i="19"/>
  <c r="AK1980" i="19"/>
  <c r="AL1979" i="19"/>
  <c r="AK1979" i="19"/>
  <c r="AL1978" i="19"/>
  <c r="AK1978" i="19"/>
  <c r="AL1977" i="19"/>
  <c r="AK1977" i="19"/>
  <c r="AL1976" i="19"/>
  <c r="AK1976" i="19"/>
  <c r="AL1975" i="19"/>
  <c r="AK1975" i="19"/>
  <c r="AL1974" i="19"/>
  <c r="AK1974" i="19"/>
  <c r="AL1973" i="19"/>
  <c r="AK1973" i="19"/>
  <c r="AL1972" i="19"/>
  <c r="AK1972" i="19"/>
  <c r="AL1971" i="19"/>
  <c r="AK1971" i="19"/>
  <c r="AL1970" i="19"/>
  <c r="AK1970" i="19"/>
  <c r="AL1969" i="19"/>
  <c r="AK1969" i="19"/>
  <c r="AL1968" i="19"/>
  <c r="AK1968" i="19"/>
  <c r="AL1967" i="19"/>
  <c r="AK1967" i="19"/>
  <c r="AL1966" i="19"/>
  <c r="AK1966" i="19"/>
  <c r="AL1965" i="19"/>
  <c r="AK1965" i="19"/>
  <c r="AL1964" i="19"/>
  <c r="AK1964" i="19"/>
  <c r="AL1963" i="19"/>
  <c r="AK1963" i="19"/>
  <c r="AL1962" i="19"/>
  <c r="AK1962" i="19"/>
  <c r="AL1961" i="19"/>
  <c r="AK1961" i="19"/>
  <c r="AL1960" i="19"/>
  <c r="AK1960" i="19"/>
  <c r="AL1959" i="19"/>
  <c r="AK1959" i="19"/>
  <c r="AL1958" i="19"/>
  <c r="AK1958" i="19"/>
  <c r="AL1957" i="19"/>
  <c r="AK1957" i="19"/>
  <c r="AL1956" i="19"/>
  <c r="AK1956" i="19"/>
  <c r="AL1955" i="19"/>
  <c r="AK1955" i="19"/>
  <c r="AL1954" i="19"/>
  <c r="AK1954" i="19"/>
  <c r="AL1953" i="19"/>
  <c r="AK1953" i="19"/>
  <c r="AL1952" i="19"/>
  <c r="AK1952" i="19"/>
  <c r="AL1951" i="19"/>
  <c r="AK1951" i="19"/>
  <c r="AL1950" i="19"/>
  <c r="AK1950" i="19"/>
  <c r="AL1949" i="19"/>
  <c r="AK1949" i="19"/>
  <c r="AL1948" i="19"/>
  <c r="AK1948" i="19"/>
  <c r="AL1947" i="19"/>
  <c r="AK1947" i="19"/>
  <c r="AL1946" i="19"/>
  <c r="AK1946" i="19"/>
  <c r="AL1945" i="19"/>
  <c r="AK1945" i="19"/>
  <c r="AL1944" i="19"/>
  <c r="AK1944" i="19"/>
  <c r="AL1943" i="19"/>
  <c r="AK1943" i="19"/>
  <c r="AL1942" i="19"/>
  <c r="AK1942" i="19"/>
  <c r="AL1941" i="19"/>
  <c r="AK1941" i="19"/>
  <c r="AL1940" i="19"/>
  <c r="AK1940" i="19"/>
  <c r="AL1939" i="19"/>
  <c r="AK1939" i="19"/>
  <c r="AL1938" i="19"/>
  <c r="AK1938" i="19"/>
  <c r="AL1937" i="19"/>
  <c r="AK1937" i="19"/>
  <c r="AL1936" i="19"/>
  <c r="AK1936" i="19"/>
  <c r="AL1935" i="19"/>
  <c r="AK1935" i="19"/>
  <c r="AL1934" i="19"/>
  <c r="AK1934" i="19"/>
  <c r="AL1933" i="19"/>
  <c r="AK1933" i="19"/>
  <c r="AL1932" i="19"/>
  <c r="AK1932" i="19"/>
  <c r="AL1931" i="19"/>
  <c r="AK1931" i="19"/>
  <c r="AL1930" i="19"/>
  <c r="AK1930" i="19"/>
  <c r="AL1929" i="19"/>
  <c r="AK1929" i="19"/>
  <c r="AL1928" i="19"/>
  <c r="AK1928" i="19"/>
  <c r="AL1927" i="19"/>
  <c r="AK1927" i="19"/>
  <c r="AL1926" i="19"/>
  <c r="AK1926" i="19"/>
  <c r="AL1925" i="19"/>
  <c r="AK1925" i="19"/>
  <c r="AL1924" i="19"/>
  <c r="AK1924" i="19"/>
  <c r="AL1923" i="19"/>
  <c r="AK1923" i="19"/>
  <c r="AL1922" i="19"/>
  <c r="AK1922" i="19"/>
  <c r="AL1921" i="19"/>
  <c r="AK1921" i="19"/>
  <c r="AL1920" i="19"/>
  <c r="AK1920" i="19"/>
  <c r="AL1919" i="19"/>
  <c r="AK1919" i="19"/>
  <c r="AL1918" i="19"/>
  <c r="AK1918" i="19"/>
  <c r="AL1917" i="19"/>
  <c r="AK1917" i="19"/>
  <c r="AL1916" i="19"/>
  <c r="AK1916" i="19"/>
  <c r="AL1915" i="19"/>
  <c r="AK1915" i="19"/>
  <c r="AL1914" i="19"/>
  <c r="AK1914" i="19"/>
  <c r="AL1913" i="19"/>
  <c r="AK1913" i="19"/>
  <c r="AL1912" i="19"/>
  <c r="AK1912" i="19"/>
  <c r="AL1911" i="19"/>
  <c r="AK1911" i="19"/>
  <c r="AL1910" i="19"/>
  <c r="AK1910" i="19"/>
  <c r="AL1909" i="19"/>
  <c r="AK1909" i="19"/>
  <c r="AL1908" i="19"/>
  <c r="AK1908" i="19"/>
  <c r="AL1907" i="19"/>
  <c r="AK1907" i="19"/>
  <c r="AL1906" i="19"/>
  <c r="AK1906" i="19"/>
  <c r="AL1905" i="19"/>
  <c r="AK1905" i="19"/>
  <c r="AL1904" i="19"/>
  <c r="AK1904" i="19"/>
  <c r="AL1903" i="19"/>
  <c r="AK1903" i="19"/>
  <c r="AL1902" i="19"/>
  <c r="AK1902" i="19"/>
  <c r="AL1901" i="19"/>
  <c r="AK1901" i="19"/>
  <c r="AL1900" i="19"/>
  <c r="AK1900" i="19"/>
  <c r="AL1899" i="19"/>
  <c r="AK1899" i="19"/>
  <c r="AL1898" i="19"/>
  <c r="AK1898" i="19"/>
  <c r="AL1897" i="19"/>
  <c r="AK1897" i="19"/>
  <c r="AL1896" i="19"/>
  <c r="AK1896" i="19"/>
  <c r="AL1895" i="19"/>
  <c r="AK1895" i="19"/>
  <c r="AL1894" i="19"/>
  <c r="AK1894" i="19"/>
  <c r="AL1893" i="19"/>
  <c r="AK1893" i="19"/>
  <c r="AL1892" i="19"/>
  <c r="AK1892" i="19"/>
  <c r="AL1891" i="19"/>
  <c r="AK1891" i="19"/>
  <c r="AL1890" i="19"/>
  <c r="AK1890" i="19"/>
  <c r="AL1889" i="19"/>
  <c r="AK1889" i="19"/>
  <c r="AL1888" i="19"/>
  <c r="AK1888" i="19"/>
  <c r="AL1887" i="19"/>
  <c r="AK1887" i="19"/>
  <c r="AL1886" i="19"/>
  <c r="AK1886" i="19"/>
  <c r="AL1885" i="19"/>
  <c r="AK1885" i="19"/>
  <c r="AL1884" i="19"/>
  <c r="AK1884" i="19"/>
  <c r="AL1883" i="19"/>
  <c r="AK1883" i="19"/>
  <c r="AL1882" i="19"/>
  <c r="AK1882" i="19"/>
  <c r="AL1881" i="19"/>
  <c r="AK1881" i="19"/>
  <c r="AL1880" i="19"/>
  <c r="AK1880" i="19"/>
  <c r="AL1879" i="19"/>
  <c r="AK1879" i="19"/>
  <c r="AL1878" i="19"/>
  <c r="AK1878" i="19"/>
  <c r="AL1877" i="19"/>
  <c r="AK1877" i="19"/>
  <c r="AL1876" i="19"/>
  <c r="AK1876" i="19"/>
  <c r="AL1875" i="19"/>
  <c r="AK1875" i="19"/>
  <c r="AL1874" i="19"/>
  <c r="AK1874" i="19"/>
  <c r="AL1873" i="19"/>
  <c r="AK1873" i="19"/>
  <c r="AL1872" i="19"/>
  <c r="AK1872" i="19"/>
  <c r="AL1871" i="19"/>
  <c r="AK1871" i="19"/>
  <c r="AL1870" i="19"/>
  <c r="AK1870" i="19"/>
  <c r="AL1869" i="19"/>
  <c r="AK1869" i="19"/>
  <c r="AL1868" i="19"/>
  <c r="AK1868" i="19"/>
  <c r="AL1867" i="19"/>
  <c r="AK1867" i="19"/>
  <c r="AL1866" i="19"/>
  <c r="AK1866" i="19"/>
  <c r="AL1865" i="19"/>
  <c r="AK1865" i="19"/>
  <c r="AL1864" i="19"/>
  <c r="AK1864" i="19"/>
  <c r="AL1863" i="19"/>
  <c r="AK1863" i="19"/>
  <c r="AL1862" i="19"/>
  <c r="AK1862" i="19"/>
  <c r="AL1861" i="19"/>
  <c r="AK1861" i="19"/>
  <c r="AL1860" i="19"/>
  <c r="AK1860" i="19"/>
  <c r="AL1859" i="19"/>
  <c r="AK1859" i="19"/>
  <c r="AL1858" i="19"/>
  <c r="AK1858" i="19"/>
  <c r="AL1857" i="19"/>
  <c r="AK1857" i="19"/>
  <c r="AL1856" i="19"/>
  <c r="AK1856" i="19"/>
  <c r="AL1855" i="19"/>
  <c r="AK1855" i="19"/>
  <c r="AL1854" i="19"/>
  <c r="AK1854" i="19"/>
  <c r="AL1853" i="19"/>
  <c r="AK1853" i="19"/>
  <c r="AL1852" i="19"/>
  <c r="AK1852" i="19"/>
  <c r="AL1851" i="19"/>
  <c r="AK1851" i="19"/>
  <c r="AL1850" i="19"/>
  <c r="AK1850" i="19"/>
  <c r="AL1849" i="19"/>
  <c r="AK1849" i="19"/>
  <c r="AL1848" i="19"/>
  <c r="AK1848" i="19"/>
  <c r="AL1847" i="19"/>
  <c r="AK1847" i="19"/>
  <c r="AL1846" i="19"/>
  <c r="AK1846" i="19"/>
  <c r="AL1845" i="19"/>
  <c r="AK1845" i="19"/>
  <c r="AL1844" i="19"/>
  <c r="AK1844" i="19"/>
  <c r="AL1843" i="19"/>
  <c r="AK1843" i="19"/>
  <c r="AL1842" i="19"/>
  <c r="AK1842" i="19"/>
  <c r="AL1841" i="19"/>
  <c r="AK1841" i="19"/>
  <c r="AL1840" i="19"/>
  <c r="AK1840" i="19"/>
  <c r="AL1839" i="19"/>
  <c r="AK1839" i="19"/>
  <c r="AL1838" i="19"/>
  <c r="AK1838" i="19"/>
  <c r="AL1837" i="19"/>
  <c r="AK1837" i="19"/>
  <c r="AL1836" i="19"/>
  <c r="AK1836" i="19"/>
  <c r="AL1835" i="19"/>
  <c r="AK1835" i="19"/>
  <c r="AL1834" i="19"/>
  <c r="AK1834" i="19"/>
  <c r="AL1833" i="19"/>
  <c r="AK1833" i="19"/>
  <c r="AL1832" i="19"/>
  <c r="AK1832" i="19"/>
  <c r="AL1831" i="19"/>
  <c r="AK1831" i="19"/>
  <c r="AL1830" i="19"/>
  <c r="AK1830" i="19"/>
  <c r="AL1829" i="19"/>
  <c r="AK1829" i="19"/>
  <c r="AL1828" i="19"/>
  <c r="AK1828" i="19"/>
  <c r="AL1827" i="19"/>
  <c r="AK1827" i="19"/>
  <c r="AL1826" i="19"/>
  <c r="AK1826" i="19"/>
  <c r="AL1825" i="19"/>
  <c r="AK1825" i="19"/>
  <c r="AL1824" i="19"/>
  <c r="AK1824" i="19"/>
  <c r="AL1823" i="19"/>
  <c r="AK1823" i="19"/>
  <c r="AL1822" i="19"/>
  <c r="AK1822" i="19"/>
  <c r="AL1821" i="19"/>
  <c r="AK1821" i="19"/>
  <c r="AL1820" i="19"/>
  <c r="AK1820" i="19"/>
  <c r="AL1819" i="19"/>
  <c r="AK1819" i="19"/>
  <c r="AL1818" i="19"/>
  <c r="AK1818" i="19"/>
  <c r="AL1817" i="19"/>
  <c r="AK1817" i="19"/>
  <c r="AL1816" i="19"/>
  <c r="AK1816" i="19"/>
  <c r="AL1815" i="19"/>
  <c r="AK1815" i="19"/>
  <c r="AL1814" i="19"/>
  <c r="AK1814" i="19"/>
  <c r="AL1813" i="19"/>
  <c r="AK1813" i="19"/>
  <c r="AL1812" i="19"/>
  <c r="AK1812" i="19"/>
  <c r="AL1811" i="19"/>
  <c r="AK1811" i="19"/>
  <c r="AL1810" i="19"/>
  <c r="AK1810" i="19"/>
  <c r="AL1809" i="19"/>
  <c r="AK1809" i="19"/>
  <c r="AL1808" i="19"/>
  <c r="AK1808" i="19"/>
  <c r="AL1807" i="19"/>
  <c r="AK1807" i="19"/>
  <c r="AL1806" i="19"/>
  <c r="AK1806" i="19"/>
  <c r="AL1805" i="19"/>
  <c r="AK1805" i="19"/>
  <c r="AL1804" i="19"/>
  <c r="AK1804" i="19"/>
  <c r="AL1803" i="19"/>
  <c r="AK1803" i="19"/>
  <c r="AL1802" i="19"/>
  <c r="AK1802" i="19"/>
  <c r="AL1801" i="19"/>
  <c r="AK1801" i="19"/>
  <c r="AL1800" i="19"/>
  <c r="AK1800" i="19"/>
  <c r="AL1799" i="19"/>
  <c r="AK1799" i="19"/>
  <c r="AL1798" i="19"/>
  <c r="AK1798" i="19"/>
  <c r="AL1797" i="19"/>
  <c r="AK1797" i="19"/>
  <c r="AL1796" i="19"/>
  <c r="AK1796" i="19"/>
  <c r="AL1795" i="19"/>
  <c r="AK1795" i="19"/>
  <c r="AL1794" i="19"/>
  <c r="AK1794" i="19"/>
  <c r="AL1793" i="19"/>
  <c r="AK1793" i="19"/>
  <c r="AL1792" i="19"/>
  <c r="AK1792" i="19"/>
  <c r="AL1791" i="19"/>
  <c r="AK1791" i="19"/>
  <c r="AL1790" i="19"/>
  <c r="AK1790" i="19"/>
  <c r="AL1789" i="19"/>
  <c r="AK1789" i="19"/>
  <c r="AL1788" i="19"/>
  <c r="AK1788" i="19"/>
  <c r="AL1787" i="19"/>
  <c r="AK1787" i="19"/>
  <c r="AL1786" i="19"/>
  <c r="AK1786" i="19"/>
  <c r="AL1785" i="19"/>
  <c r="AK1785" i="19"/>
  <c r="AL1784" i="19"/>
  <c r="AK1784" i="19"/>
  <c r="AL1783" i="19"/>
  <c r="AK1783" i="19"/>
  <c r="AL1782" i="19"/>
  <c r="AK1782" i="19"/>
  <c r="AL1781" i="19"/>
  <c r="AK1781" i="19"/>
  <c r="AL1780" i="19"/>
  <c r="AK1780" i="19"/>
  <c r="AL1779" i="19"/>
  <c r="AK1779" i="19"/>
  <c r="AL1778" i="19"/>
  <c r="AK1778" i="19"/>
  <c r="AL1777" i="19"/>
  <c r="AK1777" i="19"/>
  <c r="AL1776" i="19"/>
  <c r="AK1776" i="19"/>
  <c r="AL1775" i="19"/>
  <c r="AK1775" i="19"/>
  <c r="AL1774" i="19"/>
  <c r="AK1774" i="19"/>
  <c r="AL1773" i="19"/>
  <c r="AK1773" i="19"/>
  <c r="AL1772" i="19"/>
  <c r="AK1772" i="19"/>
  <c r="AL1771" i="19"/>
  <c r="AK1771" i="19"/>
  <c r="AL1770" i="19"/>
  <c r="AK1770" i="19"/>
  <c r="AL1769" i="19"/>
  <c r="AK1769" i="19"/>
  <c r="AL1768" i="19"/>
  <c r="AK1768" i="19"/>
  <c r="AL1767" i="19"/>
  <c r="AK1767" i="19"/>
  <c r="AL1766" i="19"/>
  <c r="AK1766" i="19"/>
  <c r="AL1765" i="19"/>
  <c r="AK1765" i="19"/>
  <c r="AL1764" i="19"/>
  <c r="AK1764" i="19"/>
  <c r="AL1763" i="19"/>
  <c r="AK1763" i="19"/>
  <c r="AL1762" i="19"/>
  <c r="AK1762" i="19"/>
  <c r="AL1761" i="19"/>
  <c r="AK1761" i="19"/>
  <c r="AL1760" i="19"/>
  <c r="AK1760" i="19"/>
  <c r="AL1759" i="19"/>
  <c r="AK1759" i="19"/>
  <c r="AL1758" i="19"/>
  <c r="AK1758" i="19"/>
  <c r="AL1757" i="19"/>
  <c r="AK1757" i="19"/>
  <c r="AL1756" i="19"/>
  <c r="AK1756" i="19"/>
  <c r="AL1755" i="19"/>
  <c r="AK1755" i="19"/>
  <c r="AL1754" i="19"/>
  <c r="AK1754" i="19"/>
  <c r="AL1753" i="19"/>
  <c r="AK1753" i="19"/>
  <c r="AL1752" i="19"/>
  <c r="AK1752" i="19"/>
  <c r="AL1751" i="19"/>
  <c r="AK1751" i="19"/>
  <c r="AL1750" i="19"/>
  <c r="AK1750" i="19"/>
  <c r="AL1749" i="19"/>
  <c r="AK1749" i="19"/>
  <c r="AL1748" i="19"/>
  <c r="AK1748" i="19"/>
  <c r="AL1747" i="19"/>
  <c r="AK1747" i="19"/>
  <c r="AL1746" i="19"/>
  <c r="AK1746" i="19"/>
  <c r="AL1745" i="19"/>
  <c r="AK1745" i="19"/>
  <c r="AL1744" i="19"/>
  <c r="AK1744" i="19"/>
  <c r="AL1743" i="19"/>
  <c r="AK1743" i="19"/>
  <c r="AL1742" i="19"/>
  <c r="AK1742" i="19"/>
  <c r="AL1741" i="19"/>
  <c r="AK1741" i="19"/>
  <c r="AL1740" i="19"/>
  <c r="AK1740" i="19"/>
  <c r="AL1739" i="19"/>
  <c r="AK1739" i="19"/>
  <c r="AL1738" i="19"/>
  <c r="AK1738" i="19"/>
  <c r="AL1737" i="19"/>
  <c r="AK1737" i="19"/>
  <c r="AL1736" i="19"/>
  <c r="AK1736" i="19"/>
  <c r="AL1735" i="19"/>
  <c r="AK1735" i="19"/>
  <c r="AL1734" i="19"/>
  <c r="AK1734" i="19"/>
  <c r="AL1733" i="19"/>
  <c r="AK1733" i="19"/>
  <c r="AL1732" i="19"/>
  <c r="AK1732" i="19"/>
  <c r="AL1731" i="19"/>
  <c r="AK1731" i="19"/>
  <c r="AL1730" i="19"/>
  <c r="AK1730" i="19"/>
  <c r="AL1729" i="19"/>
  <c r="AK1729" i="19"/>
  <c r="AL1728" i="19"/>
  <c r="AK1728" i="19"/>
  <c r="AL1727" i="19"/>
  <c r="AK1727" i="19"/>
  <c r="AL1726" i="19"/>
  <c r="AK1726" i="19"/>
  <c r="AL1725" i="19"/>
  <c r="AK1725" i="19"/>
  <c r="AL1724" i="19"/>
  <c r="AK1724" i="19"/>
  <c r="AL1723" i="19"/>
  <c r="AK1723" i="19"/>
  <c r="AL1722" i="19"/>
  <c r="AK1722" i="19"/>
  <c r="AL1721" i="19"/>
  <c r="AK1721" i="19"/>
  <c r="AL1720" i="19"/>
  <c r="AK1720" i="19"/>
  <c r="AL1719" i="19"/>
  <c r="AK1719" i="19"/>
  <c r="AL1718" i="19"/>
  <c r="AK1718" i="19"/>
  <c r="AL1717" i="19"/>
  <c r="AK1717" i="19"/>
  <c r="AL1716" i="19"/>
  <c r="AK1716" i="19"/>
  <c r="AL1715" i="19"/>
  <c r="AK1715" i="19"/>
  <c r="AL1714" i="19"/>
  <c r="AK1714" i="19"/>
  <c r="AL1713" i="19"/>
  <c r="AK1713" i="19"/>
  <c r="AL1712" i="19"/>
  <c r="AK1712" i="19"/>
  <c r="AL1711" i="19"/>
  <c r="AK1711" i="19"/>
  <c r="AL1710" i="19"/>
  <c r="AK1710" i="19"/>
  <c r="AL1709" i="19"/>
  <c r="AK1709" i="19"/>
  <c r="AL1708" i="19"/>
  <c r="AK1708" i="19"/>
  <c r="AL1707" i="19"/>
  <c r="AK1707" i="19"/>
  <c r="AL1706" i="19"/>
  <c r="AK1706" i="19"/>
  <c r="AL1705" i="19"/>
  <c r="AK1705" i="19"/>
  <c r="AL1704" i="19"/>
  <c r="AK1704" i="19"/>
  <c r="AL1703" i="19"/>
  <c r="AK1703" i="19"/>
  <c r="AL1702" i="19"/>
  <c r="AK1702" i="19"/>
  <c r="AL1701" i="19"/>
  <c r="AK1701" i="19"/>
  <c r="AL1700" i="19"/>
  <c r="AK1700" i="19"/>
  <c r="AL1699" i="19"/>
  <c r="AK1699" i="19"/>
  <c r="AL1698" i="19"/>
  <c r="AK1698" i="19"/>
  <c r="AL1697" i="19"/>
  <c r="AK1697" i="19"/>
  <c r="AL1696" i="19"/>
  <c r="AK1696" i="19"/>
  <c r="AL1695" i="19"/>
  <c r="AK1695" i="19"/>
  <c r="AL1694" i="19"/>
  <c r="AK1694" i="19"/>
  <c r="AL1693" i="19"/>
  <c r="AK1693" i="19"/>
  <c r="AL1692" i="19"/>
  <c r="AK1692" i="19"/>
  <c r="AL1691" i="19"/>
  <c r="AK1691" i="19"/>
  <c r="AL1690" i="19"/>
  <c r="AK1690" i="19"/>
  <c r="AL1689" i="19"/>
  <c r="AK1689" i="19"/>
  <c r="AL1688" i="19"/>
  <c r="AK1688" i="19"/>
  <c r="AL1687" i="19"/>
  <c r="AK1687" i="19"/>
  <c r="AL1686" i="19"/>
  <c r="AK1686" i="19"/>
  <c r="AL1685" i="19"/>
  <c r="AK1685" i="19"/>
  <c r="AL1684" i="19"/>
  <c r="AK1684" i="19"/>
  <c r="AL1683" i="19"/>
  <c r="AK1683" i="19"/>
  <c r="AL1682" i="19"/>
  <c r="AK1682" i="19"/>
  <c r="AL1681" i="19"/>
  <c r="AK1681" i="19"/>
  <c r="AL1680" i="19"/>
  <c r="AK1680" i="19"/>
  <c r="AL1679" i="19"/>
  <c r="AK1679" i="19"/>
  <c r="AL1678" i="19"/>
  <c r="AK1678" i="19"/>
  <c r="AL1677" i="19"/>
  <c r="AK1677" i="19"/>
  <c r="AL1676" i="19"/>
  <c r="AK1676" i="19"/>
  <c r="AL1675" i="19"/>
  <c r="AK1675" i="19"/>
  <c r="AL1674" i="19"/>
  <c r="AK1674" i="19"/>
  <c r="AL1673" i="19"/>
  <c r="AK1673" i="19"/>
  <c r="AL1672" i="19"/>
  <c r="AK1672" i="19"/>
  <c r="AL1671" i="19"/>
  <c r="AK1671" i="19"/>
  <c r="AL1670" i="19"/>
  <c r="AK1670" i="19"/>
  <c r="AL1669" i="19"/>
  <c r="AK1669" i="19"/>
  <c r="AL1668" i="19"/>
  <c r="AK1668" i="19"/>
  <c r="AL1667" i="19"/>
  <c r="AK1667" i="19"/>
  <c r="AL1666" i="19"/>
  <c r="AK1666" i="19"/>
  <c r="AL1665" i="19"/>
  <c r="AK1665" i="19"/>
  <c r="AL1664" i="19"/>
  <c r="AK1664" i="19"/>
  <c r="AL1663" i="19"/>
  <c r="AK1663" i="19"/>
  <c r="AL1662" i="19"/>
  <c r="AK1662" i="19"/>
  <c r="AL1661" i="19"/>
  <c r="AK1661" i="19"/>
  <c r="AL1660" i="19"/>
  <c r="AK1660" i="19"/>
  <c r="AL1659" i="19"/>
  <c r="AK1659" i="19"/>
  <c r="AL1658" i="19"/>
  <c r="AK1658" i="19"/>
  <c r="AL1657" i="19"/>
  <c r="AK1657" i="19"/>
  <c r="AL1656" i="19"/>
  <c r="AK1656" i="19"/>
  <c r="AL1655" i="19"/>
  <c r="AK1655" i="19"/>
  <c r="AL1654" i="19"/>
  <c r="AK1654" i="19"/>
  <c r="AL1653" i="19"/>
  <c r="AK1653" i="19"/>
  <c r="AL1652" i="19"/>
  <c r="AK1652" i="19"/>
  <c r="AL1651" i="19"/>
  <c r="AK1651" i="19"/>
  <c r="AL1650" i="19"/>
  <c r="AK1650" i="19"/>
  <c r="AL1649" i="19"/>
  <c r="AK1649" i="19"/>
  <c r="AL1648" i="19"/>
  <c r="AK1648" i="19"/>
  <c r="AL1647" i="19"/>
  <c r="AK1647" i="19"/>
  <c r="AL1646" i="19"/>
  <c r="AK1646" i="19"/>
  <c r="AL1645" i="19"/>
  <c r="AK1645" i="19"/>
  <c r="AL1644" i="19"/>
  <c r="AK1644" i="19"/>
  <c r="AL1643" i="19"/>
  <c r="AK1643" i="19"/>
  <c r="AL1642" i="19"/>
  <c r="AK1642" i="19"/>
  <c r="AL1641" i="19"/>
  <c r="AK1641" i="19"/>
  <c r="AL1640" i="19"/>
  <c r="AK1640" i="19"/>
  <c r="AL1639" i="19"/>
  <c r="AK1639" i="19"/>
  <c r="AL1638" i="19"/>
  <c r="AK1638" i="19"/>
  <c r="AL1637" i="19"/>
  <c r="AK1637" i="19"/>
  <c r="AL1636" i="19"/>
  <c r="AK1636" i="19"/>
  <c r="AL1635" i="19"/>
  <c r="AK1635" i="19"/>
  <c r="AL1634" i="19"/>
  <c r="AK1634" i="19"/>
  <c r="AL1633" i="19"/>
  <c r="AK1633" i="19"/>
  <c r="AL1632" i="19"/>
  <c r="AK1632" i="19"/>
  <c r="AL1631" i="19"/>
  <c r="AK1631" i="19"/>
  <c r="AL1630" i="19"/>
  <c r="AK1630" i="19"/>
  <c r="AL1629" i="19"/>
  <c r="AK1629" i="19"/>
  <c r="AL1628" i="19"/>
  <c r="AK1628" i="19"/>
  <c r="AL1627" i="19"/>
  <c r="AK1627" i="19"/>
  <c r="AL1626" i="19"/>
  <c r="AK1626" i="19"/>
  <c r="AL1625" i="19"/>
  <c r="AK1625" i="19"/>
  <c r="AL1624" i="19"/>
  <c r="AK1624" i="19"/>
  <c r="AL1623" i="19"/>
  <c r="AK1623" i="19"/>
  <c r="AL1622" i="19"/>
  <c r="AK1622" i="19"/>
  <c r="AL1621" i="19"/>
  <c r="AK1621" i="19"/>
  <c r="AL1620" i="19"/>
  <c r="AK1620" i="19"/>
  <c r="AL1619" i="19"/>
  <c r="AK1619" i="19"/>
  <c r="AL1618" i="19"/>
  <c r="AK1618" i="19"/>
  <c r="AL1617" i="19"/>
  <c r="AK1617" i="19"/>
  <c r="AL1616" i="19"/>
  <c r="AK1616" i="19"/>
  <c r="AL1615" i="19"/>
  <c r="AK1615" i="19"/>
  <c r="AL1614" i="19"/>
  <c r="AK1614" i="19"/>
  <c r="AL1613" i="19"/>
  <c r="AK1613" i="19"/>
  <c r="AL1612" i="19"/>
  <c r="AK1612" i="19"/>
  <c r="AL1611" i="19"/>
  <c r="AK1611" i="19"/>
  <c r="AL1610" i="19"/>
  <c r="AK1610" i="19"/>
  <c r="AL1609" i="19"/>
  <c r="AK1609" i="19"/>
  <c r="AL1608" i="19"/>
  <c r="AK1608" i="19"/>
  <c r="AL1607" i="19"/>
  <c r="AK1607" i="19"/>
  <c r="AL1606" i="19"/>
  <c r="AK1606" i="19"/>
  <c r="AL1605" i="19"/>
  <c r="AK1605" i="19"/>
  <c r="AL1604" i="19"/>
  <c r="AK1604" i="19"/>
  <c r="AL1603" i="19"/>
  <c r="AK1603" i="19"/>
  <c r="AL1602" i="19"/>
  <c r="AK1602" i="19"/>
  <c r="AL1601" i="19"/>
  <c r="AK1601" i="19"/>
  <c r="AL1600" i="19"/>
  <c r="AK1600" i="19"/>
  <c r="AL1599" i="19"/>
  <c r="AK1599" i="19"/>
  <c r="AL1598" i="19"/>
  <c r="AK1598" i="19"/>
  <c r="AL1597" i="19"/>
  <c r="AK1597" i="19"/>
  <c r="AL1596" i="19"/>
  <c r="AK1596" i="19"/>
  <c r="AL1595" i="19"/>
  <c r="AK1595" i="19"/>
  <c r="AL1594" i="19"/>
  <c r="AK1594" i="19"/>
  <c r="AL1593" i="19"/>
  <c r="AK1593" i="19"/>
  <c r="AL1592" i="19"/>
  <c r="AK1592" i="19"/>
  <c r="AL1591" i="19"/>
  <c r="AK1591" i="19"/>
  <c r="AL1590" i="19"/>
  <c r="AK1590" i="19"/>
  <c r="AL1589" i="19"/>
  <c r="AK1589" i="19"/>
  <c r="AL1588" i="19"/>
  <c r="AK1588" i="19"/>
  <c r="AL1587" i="19"/>
  <c r="AK1587" i="19"/>
  <c r="AL1586" i="19"/>
  <c r="AK1586" i="19"/>
  <c r="AL1585" i="19"/>
  <c r="AK1585" i="19"/>
  <c r="AL1584" i="19"/>
  <c r="AK1584" i="19"/>
  <c r="AL1583" i="19"/>
  <c r="AK1583" i="19"/>
  <c r="AL1582" i="19"/>
  <c r="AK1582" i="19"/>
  <c r="AL1581" i="19"/>
  <c r="AK1581" i="19"/>
  <c r="AL1580" i="19"/>
  <c r="AK1580" i="19"/>
  <c r="AL1579" i="19"/>
  <c r="AK1579" i="19"/>
  <c r="AL1578" i="19"/>
  <c r="AK1578" i="19"/>
  <c r="AL1577" i="19"/>
  <c r="AK1577" i="19"/>
  <c r="AL1576" i="19"/>
  <c r="AK1576" i="19"/>
  <c r="AL1575" i="19"/>
  <c r="AK1575" i="19"/>
  <c r="AL1574" i="19"/>
  <c r="AK1574" i="19"/>
  <c r="AL1573" i="19"/>
  <c r="AK1573" i="19"/>
  <c r="AL1572" i="19"/>
  <c r="AK1572" i="19"/>
  <c r="AL1571" i="19"/>
  <c r="AK1571" i="19"/>
  <c r="AL1570" i="19"/>
  <c r="AK1570" i="19"/>
  <c r="AL1569" i="19"/>
  <c r="AK1569" i="19"/>
  <c r="AL1568" i="19"/>
  <c r="AK1568" i="19"/>
  <c r="AL1567" i="19"/>
  <c r="AK1567" i="19"/>
  <c r="AL1566" i="19"/>
  <c r="AK1566" i="19"/>
  <c r="AL1565" i="19"/>
  <c r="AK1565" i="19"/>
  <c r="AL1564" i="19"/>
  <c r="AK1564" i="19"/>
  <c r="AL1563" i="19"/>
  <c r="AK1563" i="19"/>
  <c r="AL1562" i="19"/>
  <c r="AK1562" i="19"/>
  <c r="AL1561" i="19"/>
  <c r="AK1561" i="19"/>
  <c r="AL1560" i="19"/>
  <c r="AK1560" i="19"/>
  <c r="AL1559" i="19"/>
  <c r="AK1559" i="19"/>
  <c r="AL1558" i="19"/>
  <c r="AK1558" i="19"/>
  <c r="AL1557" i="19"/>
  <c r="AK1557" i="19"/>
  <c r="AL1556" i="19"/>
  <c r="AK1556" i="19"/>
  <c r="AL1555" i="19"/>
  <c r="AK1555" i="19"/>
  <c r="AL1554" i="19"/>
  <c r="AK1554" i="19"/>
  <c r="AL1553" i="19"/>
  <c r="AK1553" i="19"/>
  <c r="AL1552" i="19"/>
  <c r="AK1552" i="19"/>
  <c r="AL1551" i="19"/>
  <c r="AK1551" i="19"/>
  <c r="AL1550" i="19"/>
  <c r="AK1550" i="19"/>
  <c r="AL1549" i="19"/>
  <c r="AK1549" i="19"/>
  <c r="AL1548" i="19"/>
  <c r="AK1548" i="19"/>
  <c r="AL1547" i="19"/>
  <c r="AK1547" i="19"/>
  <c r="AL1546" i="19"/>
  <c r="AK1546" i="19"/>
  <c r="AL1545" i="19"/>
  <c r="AK1545" i="19"/>
  <c r="AL1544" i="19"/>
  <c r="AK1544" i="19"/>
  <c r="AL1543" i="19"/>
  <c r="AK1543" i="19"/>
  <c r="AL1542" i="19"/>
  <c r="AK1542" i="19"/>
  <c r="AL1541" i="19"/>
  <c r="AK1541" i="19"/>
  <c r="AL1540" i="19"/>
  <c r="AK1540" i="19"/>
  <c r="AL1539" i="19"/>
  <c r="AK1539" i="19"/>
  <c r="AL1538" i="19"/>
  <c r="AK1538" i="19"/>
  <c r="AL1537" i="19"/>
  <c r="AK1537" i="19"/>
  <c r="AL1536" i="19"/>
  <c r="AK1536" i="19"/>
  <c r="AL1535" i="19"/>
  <c r="AK1535" i="19"/>
  <c r="AL1534" i="19"/>
  <c r="AK1534" i="19"/>
  <c r="AL1533" i="19"/>
  <c r="AK1533" i="19"/>
  <c r="AL1532" i="19"/>
  <c r="AK1532" i="19"/>
  <c r="AL1531" i="19"/>
  <c r="AK1531" i="19"/>
  <c r="AL1530" i="19"/>
  <c r="AK1530" i="19"/>
  <c r="AL1529" i="19"/>
  <c r="AK1529" i="19"/>
  <c r="AL1528" i="19"/>
  <c r="AK1528" i="19"/>
  <c r="AL1527" i="19"/>
  <c r="AK1527" i="19"/>
  <c r="AL1526" i="19"/>
  <c r="AK1526" i="19"/>
  <c r="AL1525" i="19"/>
  <c r="AK1525" i="19"/>
  <c r="AL1524" i="19"/>
  <c r="AK1524" i="19"/>
  <c r="AL1523" i="19"/>
  <c r="AK1523" i="19"/>
  <c r="AL1522" i="19"/>
  <c r="AK1522" i="19"/>
  <c r="AL1521" i="19"/>
  <c r="AK1521" i="19"/>
  <c r="AL1520" i="19"/>
  <c r="AK1520" i="19"/>
  <c r="AL1519" i="19"/>
  <c r="AK1519" i="19"/>
  <c r="AL1518" i="19"/>
  <c r="AK1518" i="19"/>
  <c r="AL1517" i="19"/>
  <c r="AK1517" i="19"/>
  <c r="AL1516" i="19"/>
  <c r="AK1516" i="19"/>
  <c r="AL1515" i="19"/>
  <c r="AK1515" i="19"/>
  <c r="AL1514" i="19"/>
  <c r="AK1514" i="19"/>
  <c r="AL1513" i="19"/>
  <c r="AK1513" i="19"/>
  <c r="AL1512" i="19"/>
  <c r="AK1512" i="19"/>
  <c r="AL1511" i="19"/>
  <c r="AK1511" i="19"/>
  <c r="AL1510" i="19"/>
  <c r="AK1510" i="19"/>
  <c r="AL1509" i="19"/>
  <c r="AK1509" i="19"/>
  <c r="AL1508" i="19"/>
  <c r="AK1508" i="19"/>
  <c r="AL1507" i="19"/>
  <c r="AK1507" i="19"/>
  <c r="AL1506" i="19"/>
  <c r="AK1506" i="19"/>
  <c r="AL1505" i="19"/>
  <c r="AK1505" i="19"/>
  <c r="AL1504" i="19"/>
  <c r="AK1504" i="19"/>
  <c r="AL1503" i="19"/>
  <c r="AK1503" i="19"/>
  <c r="AL1502" i="19"/>
  <c r="AK1502" i="19"/>
  <c r="AL1501" i="19"/>
  <c r="AK1501" i="19"/>
  <c r="AL1500" i="19"/>
  <c r="AK1500" i="19"/>
  <c r="AL1499" i="19"/>
  <c r="AK1499" i="19"/>
  <c r="AL1498" i="19"/>
  <c r="AK1498" i="19"/>
  <c r="AL1497" i="19"/>
  <c r="AK1497" i="19"/>
  <c r="AL1496" i="19"/>
  <c r="AK1496" i="19"/>
  <c r="AL1495" i="19"/>
  <c r="AK1495" i="19"/>
  <c r="AL1494" i="19"/>
  <c r="AK1494" i="19"/>
  <c r="AL1493" i="19"/>
  <c r="AK1493" i="19"/>
  <c r="AL1492" i="19"/>
  <c r="AK1492" i="19"/>
  <c r="AL1491" i="19"/>
  <c r="AK1491" i="19"/>
  <c r="AL1490" i="19"/>
  <c r="AK1490" i="19"/>
  <c r="AL1489" i="19"/>
  <c r="AK1489" i="19"/>
  <c r="AL1488" i="19"/>
  <c r="AK1488" i="19"/>
  <c r="AL1487" i="19"/>
  <c r="AK1487" i="19"/>
  <c r="AL1486" i="19"/>
  <c r="AK1486" i="19"/>
  <c r="AL1485" i="19"/>
  <c r="AK1485" i="19"/>
  <c r="AL1484" i="19"/>
  <c r="AK1484" i="19"/>
  <c r="AL1483" i="19"/>
  <c r="AK1483" i="19"/>
  <c r="AL1482" i="19"/>
  <c r="AK1482" i="19"/>
  <c r="AL1481" i="19"/>
  <c r="AK1481" i="19"/>
  <c r="AL1480" i="19"/>
  <c r="AK1480" i="19"/>
  <c r="AL1479" i="19"/>
  <c r="AK1479" i="19"/>
  <c r="AL1478" i="19"/>
  <c r="AK1478" i="19"/>
  <c r="AL1477" i="19"/>
  <c r="AK1477" i="19"/>
  <c r="AL1476" i="19"/>
  <c r="AK1476" i="19"/>
  <c r="AL1475" i="19"/>
  <c r="AK1475" i="19"/>
  <c r="AL1474" i="19"/>
  <c r="AK1474" i="19"/>
  <c r="AL1473" i="19"/>
  <c r="AK1473" i="19"/>
  <c r="AL1472" i="19"/>
  <c r="AK1472" i="19"/>
  <c r="AL1471" i="19"/>
  <c r="AK1471" i="19"/>
  <c r="AL1470" i="19"/>
  <c r="AK1470" i="19"/>
  <c r="AL1469" i="19"/>
  <c r="AK1469" i="19"/>
  <c r="AL1468" i="19"/>
  <c r="AK1468" i="19"/>
  <c r="AL1467" i="19"/>
  <c r="AK1467" i="19"/>
  <c r="AL1466" i="19"/>
  <c r="AK1466" i="19"/>
  <c r="AL1465" i="19"/>
  <c r="AK1465" i="19"/>
  <c r="AL1464" i="19"/>
  <c r="AK1464" i="19"/>
  <c r="AL1463" i="19"/>
  <c r="AK1463" i="19"/>
  <c r="AL1462" i="19"/>
  <c r="AK1462" i="19"/>
  <c r="AL1461" i="19"/>
  <c r="AK1461" i="19"/>
  <c r="AL1460" i="19"/>
  <c r="AK1460" i="19"/>
  <c r="AL1459" i="19"/>
  <c r="AK1459" i="19"/>
  <c r="AL1458" i="19"/>
  <c r="AK1458" i="19"/>
  <c r="AL1457" i="19"/>
  <c r="AK1457" i="19"/>
  <c r="AL1456" i="19"/>
  <c r="AK1456" i="19"/>
  <c r="AL1455" i="19"/>
  <c r="AK1455" i="19"/>
  <c r="AL1454" i="19"/>
  <c r="AK1454" i="19"/>
  <c r="AL1453" i="19"/>
  <c r="AK1453" i="19"/>
  <c r="AL1452" i="19"/>
  <c r="AK1452" i="19"/>
  <c r="AL1451" i="19"/>
  <c r="AK1451" i="19"/>
  <c r="AL1450" i="19"/>
  <c r="AK1450" i="19"/>
  <c r="AL1449" i="19"/>
  <c r="AK1449" i="19"/>
  <c r="AL1448" i="19"/>
  <c r="AK1448" i="19"/>
  <c r="AL1447" i="19"/>
  <c r="AK1447" i="19"/>
  <c r="AL1446" i="19"/>
  <c r="AK1446" i="19"/>
  <c r="AL1445" i="19"/>
  <c r="AK1445" i="19"/>
  <c r="AL1444" i="19"/>
  <c r="AK1444" i="19"/>
  <c r="AL1443" i="19"/>
  <c r="AK1443" i="19"/>
  <c r="AL1442" i="19"/>
  <c r="AK1442" i="19"/>
  <c r="AL1441" i="19"/>
  <c r="AK1441" i="19"/>
  <c r="AL1440" i="19"/>
  <c r="AK1440" i="19"/>
  <c r="AL1439" i="19"/>
  <c r="AK1439" i="19"/>
  <c r="AL1438" i="19"/>
  <c r="AK1438" i="19"/>
  <c r="AL1437" i="19"/>
  <c r="AK1437" i="19"/>
  <c r="AL1436" i="19"/>
  <c r="AK1436" i="19"/>
  <c r="AL1435" i="19"/>
  <c r="AK1435" i="19"/>
  <c r="AL1434" i="19"/>
  <c r="AK1434" i="19"/>
  <c r="AL1433" i="19"/>
  <c r="AK1433" i="19"/>
  <c r="AL1432" i="19"/>
  <c r="AK1432" i="19"/>
  <c r="AL1431" i="19"/>
  <c r="AK1431" i="19"/>
  <c r="AL1430" i="19"/>
  <c r="AK1430" i="19"/>
  <c r="AL1429" i="19"/>
  <c r="AK1429" i="19"/>
  <c r="AL1428" i="19"/>
  <c r="AK1428" i="19"/>
  <c r="AL1427" i="19"/>
  <c r="AK1427" i="19"/>
  <c r="AL1426" i="19"/>
  <c r="AK1426" i="19"/>
  <c r="AL1425" i="19"/>
  <c r="AK1425" i="19"/>
  <c r="AL1424" i="19"/>
  <c r="AK1424" i="19"/>
  <c r="AL1423" i="19"/>
  <c r="AK1423" i="19"/>
  <c r="AL1422" i="19"/>
  <c r="AK1422" i="19"/>
  <c r="AL1421" i="19"/>
  <c r="AK1421" i="19"/>
  <c r="AL1420" i="19"/>
  <c r="AK1420" i="19"/>
  <c r="AL1419" i="19"/>
  <c r="AK1419" i="19"/>
  <c r="AL1418" i="19"/>
  <c r="AK1418" i="19"/>
  <c r="AL1417" i="19"/>
  <c r="AK1417" i="19"/>
  <c r="AL1416" i="19"/>
  <c r="AK1416" i="19"/>
  <c r="AL1415" i="19"/>
  <c r="AK1415" i="19"/>
  <c r="AL1414" i="19"/>
  <c r="AK1414" i="19"/>
  <c r="AL1413" i="19"/>
  <c r="AK1413" i="19"/>
  <c r="AL1412" i="19"/>
  <c r="AK1412" i="19"/>
  <c r="AL1411" i="19"/>
  <c r="AK1411" i="19"/>
  <c r="AL1410" i="19"/>
  <c r="AK1410" i="19"/>
  <c r="AL1409" i="19"/>
  <c r="AK1409" i="19"/>
  <c r="AL1408" i="19"/>
  <c r="AK1408" i="19"/>
  <c r="AL1407" i="19"/>
  <c r="AK1407" i="19"/>
  <c r="AL1406" i="19"/>
  <c r="AK1406" i="19"/>
  <c r="AL1405" i="19"/>
  <c r="AK1405" i="19"/>
  <c r="AL1404" i="19"/>
  <c r="AK1404" i="19"/>
  <c r="AL1403" i="19"/>
  <c r="AK1403" i="19"/>
  <c r="AL1402" i="19"/>
  <c r="AK1402" i="19"/>
  <c r="AL1401" i="19"/>
  <c r="AK1401" i="19"/>
  <c r="AL1400" i="19"/>
  <c r="AK1400" i="19"/>
  <c r="AL1399" i="19"/>
  <c r="AK1399" i="19"/>
  <c r="AL1398" i="19"/>
  <c r="AK1398" i="19"/>
  <c r="AL1397" i="19"/>
  <c r="AK1397" i="19"/>
  <c r="AL1396" i="19"/>
  <c r="AK1396" i="19"/>
  <c r="AL1395" i="19"/>
  <c r="AK1395" i="19"/>
  <c r="AL1394" i="19"/>
  <c r="AK1394" i="19"/>
  <c r="AL1393" i="19"/>
  <c r="AK1393" i="19"/>
  <c r="AL1392" i="19"/>
  <c r="AK1392" i="19"/>
  <c r="AL1391" i="19"/>
  <c r="AK1391" i="19"/>
  <c r="AL1390" i="19"/>
  <c r="AK1390" i="19"/>
  <c r="AL1389" i="19"/>
  <c r="AK1389" i="19"/>
  <c r="AL1388" i="19"/>
  <c r="AK1388" i="19"/>
  <c r="AL1387" i="19"/>
  <c r="AK1387" i="19"/>
  <c r="AL1386" i="19"/>
  <c r="AK1386" i="19"/>
  <c r="AL1385" i="19"/>
  <c r="AK1385" i="19"/>
  <c r="AL1384" i="19"/>
  <c r="AK1384" i="19"/>
  <c r="AL1383" i="19"/>
  <c r="AK1383" i="19"/>
  <c r="AL1382" i="19"/>
  <c r="AK1382" i="19"/>
  <c r="AL1381" i="19"/>
  <c r="AK1381" i="19"/>
  <c r="AL1380" i="19"/>
  <c r="AK1380" i="19"/>
  <c r="AL1379" i="19"/>
  <c r="AK1379" i="19"/>
  <c r="AL1378" i="19"/>
  <c r="AK1378" i="19"/>
  <c r="AL1377" i="19"/>
  <c r="AK1377" i="19"/>
  <c r="AL1376" i="19"/>
  <c r="AK1376" i="19"/>
  <c r="AL1375" i="19"/>
  <c r="AK1375" i="19"/>
  <c r="AL1374" i="19"/>
  <c r="AK1374" i="19"/>
  <c r="AL1373" i="19"/>
  <c r="AK1373" i="19"/>
  <c r="AL1372" i="19"/>
  <c r="AK1372" i="19"/>
  <c r="AL1371" i="19"/>
  <c r="AK1371" i="19"/>
  <c r="AL1370" i="19"/>
  <c r="AK1370" i="19"/>
  <c r="AL1369" i="19"/>
  <c r="AK1369" i="19"/>
  <c r="AL1368" i="19"/>
  <c r="AK1368" i="19"/>
  <c r="AL1367" i="19"/>
  <c r="AK1367" i="19"/>
  <c r="AL1366" i="19"/>
  <c r="AK1366" i="19"/>
  <c r="AL1365" i="19"/>
  <c r="AK1365" i="19"/>
  <c r="AL1364" i="19"/>
  <c r="AK1364" i="19"/>
  <c r="AL1363" i="19"/>
  <c r="AK1363" i="19"/>
  <c r="AL1362" i="19"/>
  <c r="AK1362" i="19"/>
  <c r="AL1361" i="19"/>
  <c r="AK1361" i="19"/>
  <c r="AL1360" i="19"/>
  <c r="AK1360" i="19"/>
  <c r="AL1359" i="19"/>
  <c r="AK1359" i="19"/>
  <c r="AL1358" i="19"/>
  <c r="AK1358" i="19"/>
  <c r="AL1357" i="19"/>
  <c r="AK1357" i="19"/>
  <c r="AL1356" i="19"/>
  <c r="AK1356" i="19"/>
  <c r="AL1355" i="19"/>
  <c r="AK1355" i="19"/>
  <c r="AL1354" i="19"/>
  <c r="AK1354" i="19"/>
  <c r="AL1353" i="19"/>
  <c r="AK1353" i="19"/>
  <c r="AL1352" i="19"/>
  <c r="AK1352" i="19"/>
  <c r="AL1351" i="19"/>
  <c r="AK1351" i="19"/>
  <c r="AL1350" i="19"/>
  <c r="AK1350" i="19"/>
  <c r="AL1349" i="19"/>
  <c r="AK1349" i="19"/>
  <c r="AL1348" i="19"/>
  <c r="AK1348" i="19"/>
  <c r="AL1347" i="19"/>
  <c r="AK1347" i="19"/>
  <c r="AL1346" i="19"/>
  <c r="AK1346" i="19"/>
  <c r="AL1345" i="19"/>
  <c r="AK1345" i="19"/>
  <c r="AL1344" i="19"/>
  <c r="AK1344" i="19"/>
  <c r="AL1343" i="19"/>
  <c r="AK1343" i="19"/>
  <c r="AL1342" i="19"/>
  <c r="AK1342" i="19"/>
  <c r="AL1341" i="19"/>
  <c r="AK1341" i="19"/>
  <c r="AL1340" i="19"/>
  <c r="AK1340" i="19"/>
  <c r="AL1339" i="19"/>
  <c r="AK1339" i="19"/>
  <c r="AL1338" i="19"/>
  <c r="AK1338" i="19"/>
  <c r="AL1337" i="19"/>
  <c r="AK1337" i="19"/>
  <c r="AL1336" i="19"/>
  <c r="AK1336" i="19"/>
  <c r="AL1335" i="19"/>
  <c r="AK1335" i="19"/>
  <c r="AL1334" i="19"/>
  <c r="AK1334" i="19"/>
  <c r="AL1333" i="19"/>
  <c r="AK1333" i="19"/>
  <c r="AL1332" i="19"/>
  <c r="AK1332" i="19"/>
  <c r="AL1331" i="19"/>
  <c r="AK1331" i="19"/>
  <c r="AL1330" i="19"/>
  <c r="AK1330" i="19"/>
  <c r="AL1329" i="19"/>
  <c r="AK1329" i="19"/>
  <c r="AL1328" i="19"/>
  <c r="AK1328" i="19"/>
  <c r="AL1327" i="19"/>
  <c r="AK1327" i="19"/>
  <c r="AL1326" i="19"/>
  <c r="AK1326" i="19"/>
  <c r="AL1325" i="19"/>
  <c r="AK1325" i="19"/>
  <c r="AL1324" i="19"/>
  <c r="AK1324" i="19"/>
  <c r="AL1323" i="19"/>
  <c r="AK1323" i="19"/>
  <c r="AL1322" i="19"/>
  <c r="AK1322" i="19"/>
  <c r="AL1321" i="19"/>
  <c r="AK1321" i="19"/>
  <c r="AL1320" i="19"/>
  <c r="AK1320" i="19"/>
  <c r="AL1319" i="19"/>
  <c r="AK1319" i="19"/>
  <c r="AL1318" i="19"/>
  <c r="AK1318" i="19"/>
  <c r="AL1317" i="19"/>
  <c r="AK1317" i="19"/>
  <c r="AL1316" i="19"/>
  <c r="AK1316" i="19"/>
  <c r="AL1315" i="19"/>
  <c r="AK1315" i="19"/>
  <c r="AL1314" i="19"/>
  <c r="AK1314" i="19"/>
  <c r="AL1313" i="19"/>
  <c r="AK1313" i="19"/>
  <c r="AL1312" i="19"/>
  <c r="AK1312" i="19"/>
  <c r="AL1311" i="19"/>
  <c r="AK1311" i="19"/>
  <c r="AL1310" i="19"/>
  <c r="AK1310" i="19"/>
  <c r="AL1309" i="19"/>
  <c r="AK1309" i="19"/>
  <c r="AL1308" i="19"/>
  <c r="AK1308" i="19"/>
  <c r="AL1307" i="19"/>
  <c r="AK1307" i="19"/>
  <c r="AL1306" i="19"/>
  <c r="AK1306" i="19"/>
  <c r="AL1305" i="19"/>
  <c r="AK1305" i="19"/>
  <c r="AL1304" i="19"/>
  <c r="AK1304" i="19"/>
  <c r="AL1303" i="19"/>
  <c r="AK1303" i="19"/>
  <c r="AL1302" i="19"/>
  <c r="AK1302" i="19"/>
  <c r="AL1301" i="19"/>
  <c r="AK1301" i="19"/>
  <c r="AL1300" i="19"/>
  <c r="AK1300" i="19"/>
  <c r="AL1299" i="19"/>
  <c r="AK1299" i="19"/>
  <c r="AL1298" i="19"/>
  <c r="AK1298" i="19"/>
  <c r="AL1297" i="19"/>
  <c r="AK1297" i="19"/>
  <c r="AL1296" i="19"/>
  <c r="AK1296" i="19"/>
  <c r="AL1295" i="19"/>
  <c r="AK1295" i="19"/>
  <c r="AL1294" i="19"/>
  <c r="AK1294" i="19"/>
  <c r="AL1293" i="19"/>
  <c r="AK1293" i="19"/>
  <c r="AL1292" i="19"/>
  <c r="AK1292" i="19"/>
  <c r="AL1291" i="19"/>
  <c r="AK1291" i="19"/>
  <c r="AL1290" i="19"/>
  <c r="AK1290" i="19"/>
  <c r="AL1289" i="19"/>
  <c r="AK1289" i="19"/>
  <c r="AL1288" i="19"/>
  <c r="AK1288" i="19"/>
  <c r="AL1287" i="19"/>
  <c r="AK1287" i="19"/>
  <c r="AL1286" i="19"/>
  <c r="AK1286" i="19"/>
  <c r="AL1285" i="19"/>
  <c r="AK1285" i="19"/>
  <c r="AL1284" i="19"/>
  <c r="AK1284" i="19"/>
  <c r="AL1283" i="19"/>
  <c r="AK1283" i="19"/>
  <c r="AL1282" i="19"/>
  <c r="AK1282" i="19"/>
  <c r="AL1281" i="19"/>
  <c r="AK1281" i="19"/>
  <c r="AL1280" i="19"/>
  <c r="AK1280" i="19"/>
  <c r="AL1279" i="19"/>
  <c r="AK1279" i="19"/>
  <c r="AL1278" i="19"/>
  <c r="AK1278" i="19"/>
  <c r="AL1277" i="19"/>
  <c r="AK1277" i="19"/>
  <c r="AL1276" i="19"/>
  <c r="AK1276" i="19"/>
  <c r="AL1275" i="19"/>
  <c r="AK1275" i="19"/>
  <c r="AL1274" i="19"/>
  <c r="AK1274" i="19"/>
  <c r="AL1273" i="19"/>
  <c r="AK1273" i="19"/>
  <c r="AL1272" i="19"/>
  <c r="AK1272" i="19"/>
  <c r="AL1271" i="19"/>
  <c r="AK1271" i="19"/>
  <c r="AL1270" i="19"/>
  <c r="AK1270" i="19"/>
  <c r="AL1269" i="19"/>
  <c r="AK1269" i="19"/>
  <c r="AL1268" i="19"/>
  <c r="AK1268" i="19"/>
  <c r="AL1267" i="19"/>
  <c r="AK1267" i="19"/>
  <c r="AL1266" i="19"/>
  <c r="AK1266" i="19"/>
  <c r="AL1265" i="19"/>
  <c r="AK1265" i="19"/>
  <c r="AL1264" i="19"/>
  <c r="AK1264" i="19"/>
  <c r="AL1263" i="19"/>
  <c r="AK1263" i="19"/>
  <c r="AL1262" i="19"/>
  <c r="AK1262" i="19"/>
  <c r="AL1261" i="19"/>
  <c r="AK1261" i="19"/>
  <c r="AL1260" i="19"/>
  <c r="AK1260" i="19"/>
  <c r="AL1259" i="19"/>
  <c r="AK1259" i="19"/>
  <c r="AL1258" i="19"/>
  <c r="AK1258" i="19"/>
  <c r="AL1257" i="19"/>
  <c r="AK1257" i="19"/>
  <c r="AL1256" i="19"/>
  <c r="AK1256" i="19"/>
  <c r="AL1255" i="19"/>
  <c r="AK1255" i="19"/>
  <c r="AL1254" i="19"/>
  <c r="AK1254" i="19"/>
  <c r="AL1253" i="19"/>
  <c r="AK1253" i="19"/>
  <c r="AL1252" i="19"/>
  <c r="AK1252" i="19"/>
  <c r="AL1251" i="19"/>
  <c r="AK1251" i="19"/>
  <c r="AL1250" i="19"/>
  <c r="AK1250" i="19"/>
  <c r="AL1249" i="19"/>
  <c r="AK1249" i="19"/>
  <c r="AL1248" i="19"/>
  <c r="AK1248" i="19"/>
  <c r="AL1247" i="19"/>
  <c r="AK1247" i="19"/>
  <c r="AL1246" i="19"/>
  <c r="AK1246" i="19"/>
  <c r="AL1245" i="19"/>
  <c r="AK1245" i="19"/>
  <c r="AL1244" i="19"/>
  <c r="AK1244" i="19"/>
  <c r="AL1243" i="19"/>
  <c r="AK1243" i="19"/>
  <c r="AL1242" i="19"/>
  <c r="AK1242" i="19"/>
  <c r="AL1241" i="19"/>
  <c r="AK1241" i="19"/>
  <c r="AL1240" i="19"/>
  <c r="AK1240" i="19"/>
  <c r="AL1239" i="19"/>
  <c r="AK1239" i="19"/>
  <c r="AL1238" i="19"/>
  <c r="AK1238" i="19"/>
  <c r="AL1237" i="19"/>
  <c r="AK1237" i="19"/>
  <c r="AL1236" i="19"/>
  <c r="AK1236" i="19"/>
  <c r="AL1235" i="19"/>
  <c r="AK1235" i="19"/>
  <c r="AL1234" i="19"/>
  <c r="AK1234" i="19"/>
  <c r="AL1233" i="19"/>
  <c r="AK1233" i="19"/>
  <c r="AL1232" i="19"/>
  <c r="AK1232" i="19"/>
  <c r="AL1231" i="19"/>
  <c r="AK1231" i="19"/>
  <c r="AL1230" i="19"/>
  <c r="AK1230" i="19"/>
  <c r="AL1229" i="19"/>
  <c r="AK1229" i="19"/>
  <c r="AL1228" i="19"/>
  <c r="AK1228" i="19"/>
  <c r="AL1227" i="19"/>
  <c r="AK1227" i="19"/>
  <c r="AL1226" i="19"/>
  <c r="AK1226" i="19"/>
  <c r="AL1225" i="19"/>
  <c r="AK1225" i="19"/>
  <c r="AL1224" i="19"/>
  <c r="AK1224" i="19"/>
  <c r="AL1223" i="19"/>
  <c r="AK1223" i="19"/>
  <c r="AL1222" i="19"/>
  <c r="AK1222" i="19"/>
  <c r="AL1221" i="19"/>
  <c r="AK1221" i="19"/>
  <c r="AL1220" i="19"/>
  <c r="AK1220" i="19"/>
  <c r="AL1219" i="19"/>
  <c r="AK1219" i="19"/>
  <c r="AL1218" i="19"/>
  <c r="AK1218" i="19"/>
  <c r="AL1217" i="19"/>
  <c r="AK1217" i="19"/>
  <c r="AL1216" i="19"/>
  <c r="AK1216" i="19"/>
  <c r="AL1215" i="19"/>
  <c r="AK1215" i="19"/>
  <c r="AL1214" i="19"/>
  <c r="AK1214" i="19"/>
  <c r="AL1213" i="19"/>
  <c r="AK1213" i="19"/>
  <c r="AL1212" i="19"/>
  <c r="AK1212" i="19"/>
  <c r="AL1211" i="19"/>
  <c r="AK1211" i="19"/>
  <c r="AL1210" i="19"/>
  <c r="AK1210" i="19"/>
  <c r="AL1209" i="19"/>
  <c r="AK1209" i="19"/>
  <c r="AL1208" i="19"/>
  <c r="AK1208" i="19"/>
  <c r="AL1207" i="19"/>
  <c r="AK1207" i="19"/>
  <c r="AL1206" i="19"/>
  <c r="AK1206" i="19"/>
  <c r="AL1205" i="19"/>
  <c r="AK1205" i="19"/>
  <c r="AL1204" i="19"/>
  <c r="AK1204" i="19"/>
  <c r="AL1203" i="19"/>
  <c r="AK1203" i="19"/>
  <c r="AL1202" i="19"/>
  <c r="AK1202" i="19"/>
  <c r="AL1201" i="19"/>
  <c r="AK1201" i="19"/>
  <c r="AL1200" i="19"/>
  <c r="AK1200" i="19"/>
  <c r="AL1199" i="19"/>
  <c r="AK1199" i="19"/>
  <c r="AL1198" i="19"/>
  <c r="AK1198" i="19"/>
  <c r="AL1197" i="19"/>
  <c r="AK1197" i="19"/>
  <c r="AL1196" i="19"/>
  <c r="AK1196" i="19"/>
  <c r="AL1195" i="19"/>
  <c r="AK1195" i="19"/>
  <c r="AL1194" i="19"/>
  <c r="AK1194" i="19"/>
  <c r="AL1193" i="19"/>
  <c r="AK1193" i="19"/>
  <c r="AL1192" i="19"/>
  <c r="AK1192" i="19"/>
  <c r="AL1191" i="19"/>
  <c r="AK1191" i="19"/>
  <c r="AL1190" i="19"/>
  <c r="AK1190" i="19"/>
  <c r="AL1189" i="19"/>
  <c r="AK1189" i="19"/>
  <c r="AL1188" i="19"/>
  <c r="AK1188" i="19"/>
  <c r="AL1187" i="19"/>
  <c r="AK1187" i="19"/>
  <c r="AL1186" i="19"/>
  <c r="AK1186" i="19"/>
  <c r="AL1185" i="19"/>
  <c r="AK1185" i="19"/>
  <c r="AL1184" i="19"/>
  <c r="AK1184" i="19"/>
  <c r="AL1183" i="19"/>
  <c r="AK1183" i="19"/>
  <c r="AL1182" i="19"/>
  <c r="AK1182" i="19"/>
  <c r="AL1181" i="19"/>
  <c r="AK1181" i="19"/>
  <c r="AL1180" i="19"/>
  <c r="AK1180" i="19"/>
  <c r="AL1179" i="19"/>
  <c r="AK1179" i="19"/>
  <c r="AL1178" i="19"/>
  <c r="AK1178" i="19"/>
  <c r="AL1177" i="19"/>
  <c r="AK1177" i="19"/>
  <c r="AL1176" i="19"/>
  <c r="AK1176" i="19"/>
  <c r="AL1175" i="19"/>
  <c r="AK1175" i="19"/>
  <c r="AL1174" i="19"/>
  <c r="AK1174" i="19"/>
  <c r="AL1173" i="19"/>
  <c r="AK1173" i="19"/>
  <c r="AL1172" i="19"/>
  <c r="AK1172" i="19"/>
  <c r="AL1171" i="19"/>
  <c r="AK1171" i="19"/>
  <c r="AL1170" i="19"/>
  <c r="AK1170" i="19"/>
  <c r="AL1169" i="19"/>
  <c r="AK1169" i="19"/>
  <c r="AL1168" i="19"/>
  <c r="AK1168" i="19"/>
  <c r="AL1167" i="19"/>
  <c r="AK1167" i="19"/>
  <c r="AL1166" i="19"/>
  <c r="AK1166" i="19"/>
  <c r="AL1165" i="19"/>
  <c r="AK1165" i="19"/>
  <c r="AL1164" i="19"/>
  <c r="AK1164" i="19"/>
  <c r="AL1163" i="19"/>
  <c r="AK1163" i="19"/>
  <c r="AL1162" i="19"/>
  <c r="AK1162" i="19"/>
  <c r="AL1161" i="19"/>
  <c r="AK1161" i="19"/>
  <c r="AL1160" i="19"/>
  <c r="AK1160" i="19"/>
  <c r="AL1159" i="19"/>
  <c r="AK1159" i="19"/>
  <c r="AL1158" i="19"/>
  <c r="AK1158" i="19"/>
  <c r="AL1157" i="19"/>
  <c r="AK1157" i="19"/>
  <c r="AL1156" i="19"/>
  <c r="AK1156" i="19"/>
  <c r="AL1155" i="19"/>
  <c r="AK1155" i="19"/>
  <c r="AL1154" i="19"/>
  <c r="AK1154" i="19"/>
  <c r="AL1153" i="19"/>
  <c r="AK1153" i="19"/>
  <c r="AL1152" i="19"/>
  <c r="AK1152" i="19"/>
  <c r="AL1151" i="19"/>
  <c r="AK1151" i="19"/>
  <c r="AL1150" i="19"/>
  <c r="AK1150" i="19"/>
  <c r="AL1149" i="19"/>
  <c r="AK1149" i="19"/>
  <c r="AL1148" i="19"/>
  <c r="AK1148" i="19"/>
  <c r="AL1147" i="19"/>
  <c r="AK1147" i="19"/>
  <c r="AL1146" i="19"/>
  <c r="AK1146" i="19"/>
  <c r="AL1145" i="19"/>
  <c r="AK1145" i="19"/>
  <c r="AL1144" i="19"/>
  <c r="AK1144" i="19"/>
  <c r="AL1143" i="19"/>
  <c r="AK1143" i="19"/>
  <c r="AL1142" i="19"/>
  <c r="AK1142" i="19"/>
  <c r="AL1141" i="19"/>
  <c r="AK1141" i="19"/>
  <c r="AL1140" i="19"/>
  <c r="AK1140" i="19"/>
  <c r="AL1139" i="19"/>
  <c r="AK1139" i="19"/>
  <c r="AL1138" i="19"/>
  <c r="AK1138" i="19"/>
  <c r="AL1137" i="19"/>
  <c r="AK1137" i="19"/>
  <c r="AL1136" i="19"/>
  <c r="AK1136" i="19"/>
  <c r="AL1135" i="19"/>
  <c r="AK1135" i="19"/>
  <c r="AL1134" i="19"/>
  <c r="AK1134" i="19"/>
  <c r="AL1133" i="19"/>
  <c r="AK1133" i="19"/>
  <c r="AL1132" i="19"/>
  <c r="AK1132" i="19"/>
  <c r="AL1131" i="19"/>
  <c r="AK1131" i="19"/>
  <c r="AL1130" i="19"/>
  <c r="AK1130" i="19"/>
  <c r="AL1129" i="19"/>
  <c r="AK1129" i="19"/>
  <c r="AL1128" i="19"/>
  <c r="AK1128" i="19"/>
  <c r="AL1127" i="19"/>
  <c r="AK1127" i="19"/>
  <c r="AL1126" i="19"/>
  <c r="AK1126" i="19"/>
  <c r="AL1125" i="19"/>
  <c r="AK1125" i="19"/>
  <c r="AL1124" i="19"/>
  <c r="AK1124" i="19"/>
  <c r="AL1123" i="19"/>
  <c r="AK1123" i="19"/>
  <c r="AL1122" i="19"/>
  <c r="AK1122" i="19"/>
  <c r="AL1121" i="19"/>
  <c r="AK1121" i="19"/>
  <c r="AL1120" i="19"/>
  <c r="AK1120" i="19"/>
  <c r="AL1119" i="19"/>
  <c r="AK1119" i="19"/>
  <c r="AL1118" i="19"/>
  <c r="AK1118" i="19"/>
  <c r="AL1117" i="19"/>
  <c r="AK1117" i="19"/>
  <c r="AL1116" i="19"/>
  <c r="AK1116" i="19"/>
  <c r="AL1115" i="19"/>
  <c r="AK1115" i="19"/>
  <c r="AL1114" i="19"/>
  <c r="AK1114" i="19"/>
  <c r="AL1113" i="19"/>
  <c r="AK1113" i="19"/>
  <c r="AL1112" i="19"/>
  <c r="AK1112" i="19"/>
  <c r="AL1111" i="19"/>
  <c r="AK1111" i="19"/>
  <c r="AL1110" i="19"/>
  <c r="AK1110" i="19"/>
  <c r="AL1109" i="19"/>
  <c r="AK1109" i="19"/>
  <c r="AL1108" i="19"/>
  <c r="AK1108" i="19"/>
  <c r="AL1107" i="19"/>
  <c r="AK1107" i="19"/>
  <c r="AL1106" i="19"/>
  <c r="AK1106" i="19"/>
  <c r="AL1105" i="19"/>
  <c r="AK1105" i="19"/>
  <c r="AL1104" i="19"/>
  <c r="AK1104" i="19"/>
  <c r="AL1103" i="19"/>
  <c r="AK1103" i="19"/>
  <c r="AL1102" i="19"/>
  <c r="AK1102" i="19"/>
  <c r="AL1101" i="19"/>
  <c r="AK1101" i="19"/>
  <c r="AL1100" i="19"/>
  <c r="AK1100" i="19"/>
  <c r="AL1099" i="19"/>
  <c r="AK1099" i="19"/>
  <c r="AL1098" i="19"/>
  <c r="AK1098" i="19"/>
  <c r="AL1097" i="19"/>
  <c r="AK1097" i="19"/>
  <c r="AL1096" i="19"/>
  <c r="AK1096" i="19"/>
  <c r="AL1095" i="19"/>
  <c r="AK1095" i="19"/>
  <c r="AL1094" i="19"/>
  <c r="AK1094" i="19"/>
  <c r="AL1093" i="19"/>
  <c r="AK1093" i="19"/>
  <c r="AL1092" i="19"/>
  <c r="AK1092" i="19"/>
  <c r="AL1091" i="19"/>
  <c r="AK1091" i="19"/>
  <c r="AL1090" i="19"/>
  <c r="AK1090" i="19"/>
  <c r="AL1089" i="19"/>
  <c r="AK1089" i="19"/>
  <c r="AL1088" i="19"/>
  <c r="AK1088" i="19"/>
  <c r="AL1087" i="19"/>
  <c r="AK1087" i="19"/>
  <c r="AL1086" i="19"/>
  <c r="AK1086" i="19"/>
  <c r="AL1085" i="19"/>
  <c r="AK1085" i="19"/>
  <c r="AL1084" i="19"/>
  <c r="AK1084" i="19"/>
  <c r="AL1083" i="19"/>
  <c r="AK1083" i="19"/>
  <c r="AL1082" i="19"/>
  <c r="AK1082" i="19"/>
  <c r="AL1081" i="19"/>
  <c r="AK1081" i="19"/>
  <c r="AL1080" i="19"/>
  <c r="AK1080" i="19"/>
  <c r="AL1079" i="19"/>
  <c r="AK1079" i="19"/>
  <c r="AL1078" i="19"/>
  <c r="AK1078" i="19"/>
  <c r="AL1077" i="19"/>
  <c r="AK1077" i="19"/>
  <c r="AL1076" i="19"/>
  <c r="AK1076" i="19"/>
  <c r="AL1075" i="19"/>
  <c r="AK1075" i="19"/>
  <c r="AL1074" i="19"/>
  <c r="AK1074" i="19"/>
  <c r="AL1073" i="19"/>
  <c r="AK1073" i="19"/>
  <c r="AL1072" i="19"/>
  <c r="AK1072" i="19"/>
  <c r="AL1071" i="19"/>
  <c r="AK1071" i="19"/>
  <c r="AL1070" i="19"/>
  <c r="AK1070" i="19"/>
  <c r="AL1069" i="19"/>
  <c r="AK1069" i="19"/>
  <c r="AL1068" i="19"/>
  <c r="AK1068" i="19"/>
  <c r="AL1067" i="19"/>
  <c r="AK1067" i="19"/>
  <c r="AL1066" i="19"/>
  <c r="AK1066" i="19"/>
  <c r="AL1065" i="19"/>
  <c r="AK1065" i="19"/>
  <c r="AL1064" i="19"/>
  <c r="AK1064" i="19"/>
  <c r="AL1063" i="19"/>
  <c r="AK1063" i="19"/>
  <c r="AL1062" i="19"/>
  <c r="AK1062" i="19"/>
  <c r="AL1061" i="19"/>
  <c r="AK1061" i="19"/>
  <c r="AL1060" i="19"/>
  <c r="AK1060" i="19"/>
  <c r="AL1059" i="19"/>
  <c r="AK1059" i="19"/>
  <c r="AL1058" i="19"/>
  <c r="AK1058" i="19"/>
  <c r="AL1057" i="19"/>
  <c r="AK1057" i="19"/>
  <c r="AL1056" i="19"/>
  <c r="AK1056" i="19"/>
  <c r="AL1055" i="19"/>
  <c r="AK1055" i="19"/>
  <c r="AL1054" i="19"/>
  <c r="AK1054" i="19"/>
  <c r="AL1053" i="19"/>
  <c r="AK1053" i="19"/>
  <c r="AL1052" i="19"/>
  <c r="AK1052" i="19"/>
  <c r="AL1051" i="19"/>
  <c r="AK1051" i="19"/>
  <c r="AL1050" i="19"/>
  <c r="AK1050" i="19"/>
  <c r="AL1049" i="19"/>
  <c r="AK1049" i="19"/>
  <c r="AL1048" i="19"/>
  <c r="AK1048" i="19"/>
  <c r="AL1047" i="19"/>
  <c r="AK1047" i="19"/>
  <c r="AL1046" i="19"/>
  <c r="AK1046" i="19"/>
  <c r="AL1045" i="19"/>
  <c r="AK1045" i="19"/>
  <c r="AL1044" i="19"/>
  <c r="AK1044" i="19"/>
  <c r="AL1043" i="19"/>
  <c r="AK1043" i="19"/>
  <c r="AL1042" i="19"/>
  <c r="AK1042" i="19"/>
  <c r="AL1041" i="19"/>
  <c r="AK1041" i="19"/>
  <c r="AL1040" i="19"/>
  <c r="AK1040" i="19"/>
  <c r="AL1039" i="19"/>
  <c r="AK1039" i="19"/>
  <c r="AL1038" i="19"/>
  <c r="AK1038" i="19"/>
  <c r="AL1037" i="19"/>
  <c r="AK1037" i="19"/>
  <c r="AL1036" i="19"/>
  <c r="AK1036" i="19"/>
  <c r="AL1035" i="19"/>
  <c r="AK1035" i="19"/>
  <c r="AL1034" i="19"/>
  <c r="AK1034" i="19"/>
  <c r="AL1033" i="19"/>
  <c r="AK1033" i="19"/>
  <c r="AL1032" i="19"/>
  <c r="AK1032" i="19"/>
  <c r="AL1031" i="19"/>
  <c r="AK1031" i="19"/>
  <c r="AL1030" i="19"/>
  <c r="AK1030" i="19"/>
  <c r="AL1029" i="19"/>
  <c r="AK1029" i="19"/>
  <c r="AL1028" i="19"/>
  <c r="AK1028" i="19"/>
  <c r="AL1027" i="19"/>
  <c r="AK1027" i="19"/>
  <c r="AL1026" i="19"/>
  <c r="AK1026" i="19"/>
  <c r="AL1025" i="19"/>
  <c r="AK1025" i="19"/>
  <c r="AL1024" i="19"/>
  <c r="AK1024" i="19"/>
  <c r="AL1023" i="19"/>
  <c r="AK1023" i="19"/>
  <c r="AL1022" i="19"/>
  <c r="AK1022" i="19"/>
  <c r="AL1021" i="19"/>
  <c r="AK1021" i="19"/>
  <c r="AL1020" i="19"/>
  <c r="AK1020" i="19"/>
  <c r="AL1019" i="19"/>
  <c r="AK1019" i="19"/>
  <c r="AL1018" i="19"/>
  <c r="AK1018" i="19"/>
  <c r="AL1017" i="19"/>
  <c r="AK1017" i="19"/>
  <c r="AL1016" i="19"/>
  <c r="AK1016" i="19"/>
  <c r="AL1015" i="19"/>
  <c r="AK1015" i="19"/>
  <c r="AL1014" i="19"/>
  <c r="AK1014" i="19"/>
  <c r="AL1013" i="19"/>
  <c r="AK1013" i="19"/>
  <c r="AL1012" i="19"/>
  <c r="AK1012" i="19"/>
  <c r="AL1011" i="19"/>
  <c r="AK1011" i="19"/>
  <c r="AL1010" i="19"/>
  <c r="AK1010" i="19"/>
  <c r="AL1009" i="19"/>
  <c r="AK1009" i="19"/>
  <c r="AL1008" i="19"/>
  <c r="AK1008" i="19"/>
  <c r="AL1007" i="19"/>
  <c r="AK1007" i="19"/>
  <c r="AL1006" i="19"/>
  <c r="AK1006" i="19"/>
  <c r="AL1005" i="19"/>
  <c r="AK1005" i="19"/>
  <c r="AL1004" i="19"/>
  <c r="AK1004" i="19"/>
  <c r="AL1003" i="19"/>
  <c r="AK1003" i="19"/>
  <c r="AL1002" i="19"/>
  <c r="AK1002" i="19"/>
  <c r="AL1001" i="19"/>
  <c r="AK1001" i="19"/>
  <c r="AL1000" i="19"/>
  <c r="AK1000" i="19"/>
  <c r="AL999" i="19"/>
  <c r="AK999" i="19"/>
  <c r="AL998" i="19"/>
  <c r="AK998" i="19"/>
  <c r="AL997" i="19"/>
  <c r="AK997" i="19"/>
  <c r="AL996" i="19"/>
  <c r="AK996" i="19"/>
  <c r="AL995" i="19"/>
  <c r="AK995" i="19"/>
  <c r="AL994" i="19"/>
  <c r="AK994" i="19"/>
  <c r="AL993" i="19"/>
  <c r="AK993" i="19"/>
  <c r="AL992" i="19"/>
  <c r="AK992" i="19"/>
  <c r="AL991" i="19"/>
  <c r="AK991" i="19"/>
  <c r="AL990" i="19"/>
  <c r="AK990" i="19"/>
  <c r="AL989" i="19"/>
  <c r="AK989" i="19"/>
  <c r="AL988" i="19"/>
  <c r="AK988" i="19"/>
  <c r="AL987" i="19"/>
  <c r="AK987" i="19"/>
  <c r="AL986" i="19"/>
  <c r="AK986" i="19"/>
  <c r="AL985" i="19"/>
  <c r="AK985" i="19"/>
  <c r="AL984" i="19"/>
  <c r="AK984" i="19"/>
  <c r="AL983" i="19"/>
  <c r="AK983" i="19"/>
  <c r="AL982" i="19"/>
  <c r="AK982" i="19"/>
  <c r="AL981" i="19"/>
  <c r="AK981" i="19"/>
  <c r="AL980" i="19"/>
  <c r="AK980" i="19"/>
  <c r="AL979" i="19"/>
  <c r="AK979" i="19"/>
  <c r="AL978" i="19"/>
  <c r="AK978" i="19"/>
  <c r="AL977" i="19"/>
  <c r="AK977" i="19"/>
  <c r="AL976" i="19"/>
  <c r="AK976" i="19"/>
  <c r="AL975" i="19"/>
  <c r="AK975" i="19"/>
  <c r="AL974" i="19"/>
  <c r="AK974" i="19"/>
  <c r="AL973" i="19"/>
  <c r="AK973" i="19"/>
  <c r="AL972" i="19"/>
  <c r="AK972" i="19"/>
  <c r="AL971" i="19"/>
  <c r="AK971" i="19"/>
  <c r="AL970" i="19"/>
  <c r="AK970" i="19"/>
  <c r="AL969" i="19"/>
  <c r="AK969" i="19"/>
  <c r="AL968" i="19"/>
  <c r="AK968" i="19"/>
  <c r="AL967" i="19"/>
  <c r="AK967" i="19"/>
  <c r="AL966" i="19"/>
  <c r="AK966" i="19"/>
  <c r="AL965" i="19"/>
  <c r="AK965" i="19"/>
  <c r="AL964" i="19"/>
  <c r="AK964" i="19"/>
  <c r="AL963" i="19"/>
  <c r="AK963" i="19"/>
  <c r="AL962" i="19"/>
  <c r="AK962" i="19"/>
  <c r="AL961" i="19"/>
  <c r="AK961" i="19"/>
  <c r="AL960" i="19"/>
  <c r="AK960" i="19"/>
  <c r="AL959" i="19"/>
  <c r="AK959" i="19"/>
  <c r="AL958" i="19"/>
  <c r="AK958" i="19"/>
  <c r="AL957" i="19"/>
  <c r="AK957" i="19"/>
  <c r="AL956" i="19"/>
  <c r="AK956" i="19"/>
  <c r="AL955" i="19"/>
  <c r="AK955" i="19"/>
  <c r="AL954" i="19"/>
  <c r="AK954" i="19"/>
  <c r="AL953" i="19"/>
  <c r="AK953" i="19"/>
  <c r="AL952" i="19"/>
  <c r="AK952" i="19"/>
  <c r="AL951" i="19"/>
  <c r="AK951" i="19"/>
  <c r="AL950" i="19"/>
  <c r="AK950" i="19"/>
  <c r="AL949" i="19"/>
  <c r="AK949" i="19"/>
  <c r="AL948" i="19"/>
  <c r="AK948" i="19"/>
  <c r="AL947" i="19"/>
  <c r="AK947" i="19"/>
  <c r="AL946" i="19"/>
  <c r="AK946" i="19"/>
  <c r="AL945" i="19"/>
  <c r="AK945" i="19"/>
  <c r="AL944" i="19"/>
  <c r="AK944" i="19"/>
  <c r="AL943" i="19"/>
  <c r="AK943" i="19"/>
  <c r="AL942" i="19"/>
  <c r="AK942" i="19"/>
  <c r="AL941" i="19"/>
  <c r="AK941" i="19"/>
  <c r="AL940" i="19"/>
  <c r="AK940" i="19"/>
  <c r="AL939" i="19"/>
  <c r="AK939" i="19"/>
  <c r="AL938" i="19"/>
  <c r="AK938" i="19"/>
  <c r="AL937" i="19"/>
  <c r="AK937" i="19"/>
  <c r="AL936" i="19"/>
  <c r="AK936" i="19"/>
  <c r="AL935" i="19"/>
  <c r="AK935" i="19"/>
  <c r="AL934" i="19"/>
  <c r="AK934" i="19"/>
  <c r="AL933" i="19"/>
  <c r="AK933" i="19"/>
  <c r="AL932" i="19"/>
  <c r="AK932" i="19"/>
  <c r="AL931" i="19"/>
  <c r="AK931" i="19"/>
  <c r="AL930" i="19"/>
  <c r="AK930" i="19"/>
  <c r="AL929" i="19"/>
  <c r="AK929" i="19"/>
  <c r="AL928" i="19"/>
  <c r="AK928" i="19"/>
  <c r="AL927" i="19"/>
  <c r="AK927" i="19"/>
  <c r="AL926" i="19"/>
  <c r="AK926" i="19"/>
  <c r="AL925" i="19"/>
  <c r="AK925" i="19"/>
  <c r="AL924" i="19"/>
  <c r="AK924" i="19"/>
  <c r="AL923" i="19"/>
  <c r="AK923" i="19"/>
  <c r="AL922" i="19"/>
  <c r="AK922" i="19"/>
  <c r="AL921" i="19"/>
  <c r="AK921" i="19"/>
  <c r="AL920" i="19"/>
  <c r="AK920" i="19"/>
  <c r="AL919" i="19"/>
  <c r="AK919" i="19"/>
  <c r="AL918" i="19"/>
  <c r="AK918" i="19"/>
  <c r="AL917" i="19"/>
  <c r="AK917" i="19"/>
  <c r="AL916" i="19"/>
  <c r="AK916" i="19"/>
  <c r="AL915" i="19"/>
  <c r="AK915" i="19"/>
  <c r="AL914" i="19"/>
  <c r="AK914" i="19"/>
  <c r="AL913" i="19"/>
  <c r="AK913" i="19"/>
  <c r="AL912" i="19"/>
  <c r="AK912" i="19"/>
  <c r="AL911" i="19"/>
  <c r="AK911" i="19"/>
  <c r="AL910" i="19"/>
  <c r="AK910" i="19"/>
  <c r="AL909" i="19"/>
  <c r="AK909" i="19"/>
  <c r="AL908" i="19"/>
  <c r="AK908" i="19"/>
  <c r="AL907" i="19"/>
  <c r="AK907" i="19"/>
  <c r="AL906" i="19"/>
  <c r="AK906" i="19"/>
  <c r="AL905" i="19"/>
  <c r="AK905" i="19"/>
  <c r="AL904" i="19"/>
  <c r="AK904" i="19"/>
  <c r="AL903" i="19"/>
  <c r="AK903" i="19"/>
  <c r="AL902" i="19"/>
  <c r="AK902" i="19"/>
  <c r="AL901" i="19"/>
  <c r="AK901" i="19"/>
  <c r="AL900" i="19"/>
  <c r="AK900" i="19"/>
  <c r="AL899" i="19"/>
  <c r="AK899" i="19"/>
  <c r="AL898" i="19"/>
  <c r="AK898" i="19"/>
  <c r="AL897" i="19"/>
  <c r="AK897" i="19"/>
  <c r="AL896" i="19"/>
  <c r="AK896" i="19"/>
  <c r="AL895" i="19"/>
  <c r="AK895" i="19"/>
  <c r="AL894" i="19"/>
  <c r="AK894" i="19"/>
  <c r="AL893" i="19"/>
  <c r="AK893" i="19"/>
  <c r="AL892" i="19"/>
  <c r="AK892" i="19"/>
  <c r="AL891" i="19"/>
  <c r="AK891" i="19"/>
  <c r="AL890" i="19"/>
  <c r="AK890" i="19"/>
  <c r="AL889" i="19"/>
  <c r="AK889" i="19"/>
  <c r="AL888" i="19"/>
  <c r="AK888" i="19"/>
  <c r="AL887" i="19"/>
  <c r="AK887" i="19"/>
  <c r="AL886" i="19"/>
  <c r="AK886" i="19"/>
  <c r="AL885" i="19"/>
  <c r="AK885" i="19"/>
  <c r="AL884" i="19"/>
  <c r="AK884" i="19"/>
  <c r="AL883" i="19"/>
  <c r="AK883" i="19"/>
  <c r="AL882" i="19"/>
  <c r="AK882" i="19"/>
  <c r="AL881" i="19"/>
  <c r="AK881" i="19"/>
  <c r="AL880" i="19"/>
  <c r="AK880" i="19"/>
  <c r="AL879" i="19"/>
  <c r="AK879" i="19"/>
  <c r="AL878" i="19"/>
  <c r="AK878" i="19"/>
  <c r="AL877" i="19"/>
  <c r="AK877" i="19"/>
  <c r="AL876" i="19"/>
  <c r="AK876" i="19"/>
  <c r="AL875" i="19"/>
  <c r="AK875" i="19"/>
  <c r="AL874" i="19"/>
  <c r="AK874" i="19"/>
  <c r="AL873" i="19"/>
  <c r="AK873" i="19"/>
  <c r="AL872" i="19"/>
  <c r="AK872" i="19"/>
  <c r="AL871" i="19"/>
  <c r="AK871" i="19"/>
  <c r="AL870" i="19"/>
  <c r="AK870" i="19"/>
  <c r="AL869" i="19"/>
  <c r="AK869" i="19"/>
  <c r="AL868" i="19"/>
  <c r="AK868" i="19"/>
  <c r="AL867" i="19"/>
  <c r="AK867" i="19"/>
  <c r="AL866" i="19"/>
  <c r="AK866" i="19"/>
  <c r="AL865" i="19"/>
  <c r="AK865" i="19"/>
  <c r="AL864" i="19"/>
  <c r="AK864" i="19"/>
  <c r="AL863" i="19"/>
  <c r="AK863" i="19"/>
  <c r="AL862" i="19"/>
  <c r="AK862" i="19"/>
  <c r="AL861" i="19"/>
  <c r="AK861" i="19"/>
  <c r="AL860" i="19"/>
  <c r="AK860" i="19"/>
  <c r="AL859" i="19"/>
  <c r="AK859" i="19"/>
  <c r="AL858" i="19"/>
  <c r="AK858" i="19"/>
  <c r="AL857" i="19"/>
  <c r="AK857" i="19"/>
  <c r="AL856" i="19"/>
  <c r="AK856" i="19"/>
  <c r="AL855" i="19"/>
  <c r="AK855" i="19"/>
  <c r="AL854" i="19"/>
  <c r="AK854" i="19"/>
  <c r="AL853" i="19"/>
  <c r="AK853" i="19"/>
  <c r="AL852" i="19"/>
  <c r="AK852" i="19"/>
  <c r="AL851" i="19"/>
  <c r="AK851" i="19"/>
  <c r="AL850" i="19"/>
  <c r="AK850" i="19"/>
  <c r="AL849" i="19"/>
  <c r="AK849" i="19"/>
  <c r="AL848" i="19"/>
  <c r="AK848" i="19"/>
  <c r="AL847" i="19"/>
  <c r="AK847" i="19"/>
  <c r="AL846" i="19"/>
  <c r="AK846" i="19"/>
  <c r="AL845" i="19"/>
  <c r="AK845" i="19"/>
  <c r="AL844" i="19"/>
  <c r="AK844" i="19"/>
  <c r="AL843" i="19"/>
  <c r="AK843" i="19"/>
  <c r="AL842" i="19"/>
  <c r="AK842" i="19"/>
  <c r="AL841" i="19"/>
  <c r="AK841" i="19"/>
  <c r="AL840" i="19"/>
  <c r="AK840" i="19"/>
  <c r="AL839" i="19"/>
  <c r="AK839" i="19"/>
  <c r="AL838" i="19"/>
  <c r="AK838" i="19"/>
  <c r="AL837" i="19"/>
  <c r="AK837" i="19"/>
  <c r="AL836" i="19"/>
  <c r="AK836" i="19"/>
  <c r="AL835" i="19"/>
  <c r="AK835" i="19"/>
  <c r="AL834" i="19"/>
  <c r="AK834" i="19"/>
  <c r="AL833" i="19"/>
  <c r="AK833" i="19"/>
  <c r="AL832" i="19"/>
  <c r="AK832" i="19"/>
  <c r="AL831" i="19"/>
  <c r="AK831" i="19"/>
  <c r="AL830" i="19"/>
  <c r="AK830" i="19"/>
  <c r="AL829" i="19"/>
  <c r="AK829" i="19"/>
  <c r="AL828" i="19"/>
  <c r="AK828" i="19"/>
  <c r="AL827" i="19"/>
  <c r="AK827" i="19"/>
  <c r="AL826" i="19"/>
  <c r="AK826" i="19"/>
  <c r="AL825" i="19"/>
  <c r="AK825" i="19"/>
  <c r="AL824" i="19"/>
  <c r="AK824" i="19"/>
  <c r="AL823" i="19"/>
  <c r="AK823" i="19"/>
  <c r="AL822" i="19"/>
  <c r="AK822" i="19"/>
  <c r="AL821" i="19"/>
  <c r="AK821" i="19"/>
  <c r="AL820" i="19"/>
  <c r="AK820" i="19"/>
  <c r="AL819" i="19"/>
  <c r="AK819" i="19"/>
  <c r="AL818" i="19"/>
  <c r="AK818" i="19"/>
  <c r="AL817" i="19"/>
  <c r="AK817" i="19"/>
  <c r="AL816" i="19"/>
  <c r="AK816" i="19"/>
  <c r="AL815" i="19"/>
  <c r="AK815" i="19"/>
  <c r="AL814" i="19"/>
  <c r="AK814" i="19"/>
  <c r="AL813" i="19"/>
  <c r="AK813" i="19"/>
  <c r="AL812" i="19"/>
  <c r="AK812" i="19"/>
  <c r="AL811" i="19"/>
  <c r="AK811" i="19"/>
  <c r="AL810" i="19"/>
  <c r="AK810" i="19"/>
  <c r="AL809" i="19"/>
  <c r="AK809" i="19"/>
  <c r="AL808" i="19"/>
  <c r="AK808" i="19"/>
  <c r="AL807" i="19"/>
  <c r="AK807" i="19"/>
  <c r="AL806" i="19"/>
  <c r="AK806" i="19"/>
  <c r="AL805" i="19"/>
  <c r="AK805" i="19"/>
  <c r="AL804" i="19"/>
  <c r="AK804" i="19"/>
  <c r="AL803" i="19"/>
  <c r="AK803" i="19"/>
  <c r="AL802" i="19"/>
  <c r="AK802" i="19"/>
  <c r="AL801" i="19"/>
  <c r="AK801" i="19"/>
  <c r="AL800" i="19"/>
  <c r="AK800" i="19"/>
  <c r="AL799" i="19"/>
  <c r="AK799" i="19"/>
  <c r="AL798" i="19"/>
  <c r="AK798" i="19"/>
  <c r="AL797" i="19"/>
  <c r="AK797" i="19"/>
  <c r="AL796" i="19"/>
  <c r="AK796" i="19"/>
  <c r="AL795" i="19"/>
  <c r="AK795" i="19"/>
  <c r="AL794" i="19"/>
  <c r="AK794" i="19"/>
  <c r="AL793" i="19"/>
  <c r="AK793" i="19"/>
  <c r="AL792" i="19"/>
  <c r="AK792" i="19"/>
  <c r="AL791" i="19"/>
  <c r="AK791" i="19"/>
  <c r="AL790" i="19"/>
  <c r="AK790" i="19"/>
  <c r="AL789" i="19"/>
  <c r="AK789" i="19"/>
  <c r="AL788" i="19"/>
  <c r="AK788" i="19"/>
  <c r="AL787" i="19"/>
  <c r="AK787" i="19"/>
  <c r="AL786" i="19"/>
  <c r="AK786" i="19"/>
  <c r="AL785" i="19"/>
  <c r="AK785" i="19"/>
  <c r="AL784" i="19"/>
  <c r="AK784" i="19"/>
  <c r="AL783" i="19"/>
  <c r="AK783" i="19"/>
  <c r="AL782" i="19"/>
  <c r="AK782" i="19"/>
  <c r="AL781" i="19"/>
  <c r="AK781" i="19"/>
  <c r="AL780" i="19"/>
  <c r="AK780" i="19"/>
  <c r="AL779" i="19"/>
  <c r="AK779" i="19"/>
  <c r="AL778" i="19"/>
  <c r="AK778" i="19"/>
  <c r="AL777" i="19"/>
  <c r="AK777" i="19"/>
  <c r="AL776" i="19"/>
  <c r="AK776" i="19"/>
  <c r="AL775" i="19"/>
  <c r="AK775" i="19"/>
  <c r="AL774" i="19"/>
  <c r="AK774" i="19"/>
  <c r="AL773" i="19"/>
  <c r="AK773" i="19"/>
  <c r="AL772" i="19"/>
  <c r="AK772" i="19"/>
  <c r="AL771" i="19"/>
  <c r="AK771" i="19"/>
  <c r="AL770" i="19"/>
  <c r="AK770" i="19"/>
  <c r="AL769" i="19"/>
  <c r="AK769" i="19"/>
  <c r="AL768" i="19"/>
  <c r="AK768" i="19"/>
  <c r="AL767" i="19"/>
  <c r="AK767" i="19"/>
  <c r="AL766" i="19"/>
  <c r="AK766" i="19"/>
  <c r="AL765" i="19"/>
  <c r="AK765" i="19"/>
  <c r="AL764" i="19"/>
  <c r="AK764" i="19"/>
  <c r="AL763" i="19"/>
  <c r="AK763" i="19"/>
  <c r="AL762" i="19"/>
  <c r="AK762" i="19"/>
  <c r="AL761" i="19"/>
  <c r="AK761" i="19"/>
  <c r="AL760" i="19"/>
  <c r="AK760" i="19"/>
  <c r="AL759" i="19"/>
  <c r="AK759" i="19"/>
  <c r="AL758" i="19"/>
  <c r="AK758" i="19"/>
  <c r="AL757" i="19"/>
  <c r="AK757" i="19"/>
  <c r="AL756" i="19"/>
  <c r="AK756" i="19"/>
  <c r="AL755" i="19"/>
  <c r="AK755" i="19"/>
  <c r="AL754" i="19"/>
  <c r="AK754" i="19"/>
  <c r="AL753" i="19"/>
  <c r="AK753" i="19"/>
  <c r="AL752" i="19"/>
  <c r="AK752" i="19"/>
  <c r="AL751" i="19"/>
  <c r="AK751" i="19"/>
  <c r="AL750" i="19"/>
  <c r="AK750" i="19"/>
  <c r="AL749" i="19"/>
  <c r="AK749" i="19"/>
  <c r="AL748" i="19"/>
  <c r="AK748" i="19"/>
  <c r="AL747" i="19"/>
  <c r="AK747" i="19"/>
  <c r="AL746" i="19"/>
  <c r="AK746" i="19"/>
  <c r="AL745" i="19"/>
  <c r="AK745" i="19"/>
  <c r="AL744" i="19"/>
  <c r="AK744" i="19"/>
  <c r="AL743" i="19"/>
  <c r="AK743" i="19"/>
  <c r="AL742" i="19"/>
  <c r="AK742" i="19"/>
  <c r="AL741" i="19"/>
  <c r="AK741" i="19"/>
  <c r="AL740" i="19"/>
  <c r="AK740" i="19"/>
  <c r="AL739" i="19"/>
  <c r="AK739" i="19"/>
  <c r="AL738" i="19"/>
  <c r="AK738" i="19"/>
  <c r="AL737" i="19"/>
  <c r="AK737" i="19"/>
  <c r="AL736" i="19"/>
  <c r="AK736" i="19"/>
  <c r="AL735" i="19"/>
  <c r="AK735" i="19"/>
  <c r="AL734" i="19"/>
  <c r="AK734" i="19"/>
  <c r="AL733" i="19"/>
  <c r="AK733" i="19"/>
  <c r="AL732" i="19"/>
  <c r="AK732" i="19"/>
  <c r="AL731" i="19"/>
  <c r="AK731" i="19"/>
  <c r="AL730" i="19"/>
  <c r="AK730" i="19"/>
  <c r="AL729" i="19"/>
  <c r="AK729" i="19"/>
  <c r="AL728" i="19"/>
  <c r="AK728" i="19"/>
  <c r="AL727" i="19"/>
  <c r="AK727" i="19"/>
  <c r="AL726" i="19"/>
  <c r="AK726" i="19"/>
  <c r="AL725" i="19"/>
  <c r="AK725" i="19"/>
  <c r="AL724" i="19"/>
  <c r="AK724" i="19"/>
  <c r="AL723" i="19"/>
  <c r="AK723" i="19"/>
  <c r="AL722" i="19"/>
  <c r="AK722" i="19"/>
  <c r="AL721" i="19"/>
  <c r="AK721" i="19"/>
  <c r="AL720" i="19"/>
  <c r="AK720" i="19"/>
  <c r="AL719" i="19"/>
  <c r="AK719" i="19"/>
  <c r="AL718" i="19"/>
  <c r="AK718" i="19"/>
  <c r="AL717" i="19"/>
  <c r="AK717" i="19"/>
  <c r="AL716" i="19"/>
  <c r="AK716" i="19"/>
  <c r="AL715" i="19"/>
  <c r="AK715" i="19"/>
  <c r="AL714" i="19"/>
  <c r="AK714" i="19"/>
  <c r="AL713" i="19"/>
  <c r="AK713" i="19"/>
  <c r="AL712" i="19"/>
  <c r="AK712" i="19"/>
  <c r="AL711" i="19"/>
  <c r="AK711" i="19"/>
  <c r="AL710" i="19"/>
  <c r="AK710" i="19"/>
  <c r="AL709" i="19"/>
  <c r="AK709" i="19"/>
  <c r="AL708" i="19"/>
  <c r="AK708" i="19"/>
  <c r="AL707" i="19"/>
  <c r="AK707" i="19"/>
  <c r="AL706" i="19"/>
  <c r="AK706" i="19"/>
  <c r="AL705" i="19"/>
  <c r="AK705" i="19"/>
  <c r="AL704" i="19"/>
  <c r="AK704" i="19"/>
  <c r="AL703" i="19"/>
  <c r="AK703" i="19"/>
  <c r="AL702" i="19"/>
  <c r="AK702" i="19"/>
  <c r="AL701" i="19"/>
  <c r="AK701" i="19"/>
  <c r="AL700" i="19"/>
  <c r="AK700" i="19"/>
  <c r="AL699" i="19"/>
  <c r="AK699" i="19"/>
  <c r="AL698" i="19"/>
  <c r="AK698" i="19"/>
  <c r="AL697" i="19"/>
  <c r="AK697" i="19"/>
  <c r="AL696" i="19"/>
  <c r="AK696" i="19"/>
  <c r="AL695" i="19"/>
  <c r="AK695" i="19"/>
  <c r="AL694" i="19"/>
  <c r="AK694" i="19"/>
  <c r="AL693" i="19"/>
  <c r="AK693" i="19"/>
  <c r="AL692" i="19"/>
  <c r="AK692" i="19"/>
  <c r="AL691" i="19"/>
  <c r="AK691" i="19"/>
  <c r="AL690" i="19"/>
  <c r="AK690" i="19"/>
  <c r="AL689" i="19"/>
  <c r="AK689" i="19"/>
  <c r="AL688" i="19"/>
  <c r="AK688" i="19"/>
  <c r="AL687" i="19"/>
  <c r="AK687" i="19"/>
  <c r="AL686" i="19"/>
  <c r="AK686" i="19"/>
  <c r="AL685" i="19"/>
  <c r="AK685" i="19"/>
  <c r="AL684" i="19"/>
  <c r="AK684" i="19"/>
  <c r="AL683" i="19"/>
  <c r="AK683" i="19"/>
  <c r="AL682" i="19"/>
  <c r="AK682" i="19"/>
  <c r="AL681" i="19"/>
  <c r="AK681" i="19"/>
  <c r="AL680" i="19"/>
  <c r="AK680" i="19"/>
  <c r="AL679" i="19"/>
  <c r="AK679" i="19"/>
  <c r="AL678" i="19"/>
  <c r="AK678" i="19"/>
  <c r="AL677" i="19"/>
  <c r="AK677" i="19"/>
  <c r="AL676" i="19"/>
  <c r="AK676" i="19"/>
  <c r="AL675" i="19"/>
  <c r="AK675" i="19"/>
  <c r="AL674" i="19"/>
  <c r="AK674" i="19"/>
  <c r="AL673" i="19"/>
  <c r="AK673" i="19"/>
  <c r="AL672" i="19"/>
  <c r="AK672" i="19"/>
  <c r="AL671" i="19"/>
  <c r="AK671" i="19"/>
  <c r="AL670" i="19"/>
  <c r="AK670" i="19"/>
  <c r="AL669" i="19"/>
  <c r="AK669" i="19"/>
  <c r="AL668" i="19"/>
  <c r="AK668" i="19"/>
  <c r="AL667" i="19"/>
  <c r="AK667" i="19"/>
  <c r="AL666" i="19"/>
  <c r="AK666" i="19"/>
  <c r="AL665" i="19"/>
  <c r="AK665" i="19"/>
  <c r="AL664" i="19"/>
  <c r="AK664" i="19"/>
  <c r="AL663" i="19"/>
  <c r="AK663" i="19"/>
  <c r="AL662" i="19"/>
  <c r="AK662" i="19"/>
  <c r="AL661" i="19"/>
  <c r="AK661" i="19"/>
  <c r="AL660" i="19"/>
  <c r="AK660" i="19"/>
  <c r="AL659" i="19"/>
  <c r="AK659" i="19"/>
  <c r="AL658" i="19"/>
  <c r="AK658" i="19"/>
  <c r="AL657" i="19"/>
  <c r="AK657" i="19"/>
  <c r="AL656" i="19"/>
  <c r="AK656" i="19"/>
  <c r="AL655" i="19"/>
  <c r="AK655" i="19"/>
  <c r="AL654" i="19"/>
  <c r="AK654" i="19"/>
  <c r="AL653" i="19"/>
  <c r="AK653" i="19"/>
  <c r="AL652" i="19"/>
  <c r="AK652" i="19"/>
  <c r="AL651" i="19"/>
  <c r="AK651" i="19"/>
  <c r="AL650" i="19"/>
  <c r="AK650" i="19"/>
  <c r="AL649" i="19"/>
  <c r="AK649" i="19"/>
  <c r="AL648" i="19"/>
  <c r="AK648" i="19"/>
  <c r="AL647" i="19"/>
  <c r="AK647" i="19"/>
  <c r="AL646" i="19"/>
  <c r="AK646" i="19"/>
  <c r="AL645" i="19"/>
  <c r="AK645" i="19"/>
  <c r="AL644" i="19"/>
  <c r="AK644" i="19"/>
  <c r="AL643" i="19"/>
  <c r="AK643" i="19"/>
  <c r="AL642" i="19"/>
  <c r="AK642" i="19"/>
  <c r="AL641" i="19"/>
  <c r="AK641" i="19"/>
  <c r="AL640" i="19"/>
  <c r="AK640" i="19"/>
  <c r="AL639" i="19"/>
  <c r="AK639" i="19"/>
  <c r="AL638" i="19"/>
  <c r="AK638" i="19"/>
  <c r="AL637" i="19"/>
  <c r="AK637" i="19"/>
  <c r="AL636" i="19"/>
  <c r="AK636" i="19"/>
  <c r="AL635" i="19"/>
  <c r="AK635" i="19"/>
  <c r="AL634" i="19"/>
  <c r="AK634" i="19"/>
  <c r="AL633" i="19"/>
  <c r="AK633" i="19"/>
  <c r="AL632" i="19"/>
  <c r="AK632" i="19"/>
  <c r="AL631" i="19"/>
  <c r="AK631" i="19"/>
  <c r="AL630" i="19"/>
  <c r="AK630" i="19"/>
  <c r="AL629" i="19"/>
  <c r="AK629" i="19"/>
  <c r="AL628" i="19"/>
  <c r="AK628" i="19"/>
  <c r="AL627" i="19"/>
  <c r="AK627" i="19"/>
  <c r="AL626" i="19"/>
  <c r="AK626" i="19"/>
  <c r="AL625" i="19"/>
  <c r="AK625" i="19"/>
  <c r="AL624" i="19"/>
  <c r="AK624" i="19"/>
  <c r="AL623" i="19"/>
  <c r="AK623" i="19"/>
  <c r="AL622" i="19"/>
  <c r="AK622" i="19"/>
  <c r="AL621" i="19"/>
  <c r="AK621" i="19"/>
  <c r="AL620" i="19"/>
  <c r="AK620" i="19"/>
  <c r="AL619" i="19"/>
  <c r="AK619" i="19"/>
  <c r="AL618" i="19"/>
  <c r="AK618" i="19"/>
  <c r="AL617" i="19"/>
  <c r="AK617" i="19"/>
  <c r="AL616" i="19"/>
  <c r="AK616" i="19"/>
  <c r="AL615" i="19"/>
  <c r="AK615" i="19"/>
  <c r="AL614" i="19"/>
  <c r="AK614" i="19"/>
  <c r="AL613" i="19"/>
  <c r="AK613" i="19"/>
  <c r="AL612" i="19"/>
  <c r="AK612" i="19"/>
  <c r="AL611" i="19"/>
  <c r="AK611" i="19"/>
  <c r="AL610" i="19"/>
  <c r="AK610" i="19"/>
  <c r="AL609" i="19"/>
  <c r="AK609" i="19"/>
  <c r="AL608" i="19"/>
  <c r="AK608" i="19"/>
  <c r="AL607" i="19"/>
  <c r="AK607" i="19"/>
  <c r="AL606" i="19"/>
  <c r="AK606" i="19"/>
  <c r="AL605" i="19"/>
  <c r="AK605" i="19"/>
  <c r="AL604" i="19"/>
  <c r="AK604" i="19"/>
  <c r="AL603" i="19"/>
  <c r="AK603" i="19"/>
  <c r="AL602" i="19"/>
  <c r="AK602" i="19"/>
  <c r="AL601" i="19"/>
  <c r="AK601" i="19"/>
  <c r="AL600" i="19"/>
  <c r="AK600" i="19"/>
  <c r="AL599" i="19"/>
  <c r="AK599" i="19"/>
  <c r="AL598" i="19"/>
  <c r="AK598" i="19"/>
  <c r="AL597" i="19"/>
  <c r="AK597" i="19"/>
  <c r="AL596" i="19"/>
  <c r="AK596" i="19"/>
  <c r="AL595" i="19"/>
  <c r="AK595" i="19"/>
  <c r="AL594" i="19"/>
  <c r="AK594" i="19"/>
  <c r="AL593" i="19"/>
  <c r="AK593" i="19"/>
  <c r="AL592" i="19"/>
  <c r="AK592" i="19"/>
  <c r="AL591" i="19"/>
  <c r="AK591" i="19"/>
  <c r="AL590" i="19"/>
  <c r="AK590" i="19"/>
  <c r="AL589" i="19"/>
  <c r="AK589" i="19"/>
  <c r="AL588" i="19"/>
  <c r="AK588" i="19"/>
  <c r="AL587" i="19"/>
  <c r="AK587" i="19"/>
  <c r="AL586" i="19"/>
  <c r="AK586" i="19"/>
  <c r="AL585" i="19"/>
  <c r="AK585" i="19"/>
  <c r="AL584" i="19"/>
  <c r="AK584" i="19"/>
  <c r="AL583" i="19"/>
  <c r="AK583" i="19"/>
  <c r="AL582" i="19"/>
  <c r="AK582" i="19"/>
  <c r="AL581" i="19"/>
  <c r="AK581" i="19"/>
  <c r="AL580" i="19"/>
  <c r="AK580" i="19"/>
  <c r="AL579" i="19"/>
  <c r="AK579" i="19"/>
  <c r="AL578" i="19"/>
  <c r="AK578" i="19"/>
  <c r="AL577" i="19"/>
  <c r="AK577" i="19"/>
  <c r="AL576" i="19"/>
  <c r="AK576" i="19"/>
  <c r="AL575" i="19"/>
  <c r="AK575" i="19"/>
  <c r="AL574" i="19"/>
  <c r="AK574" i="19"/>
  <c r="AL573" i="19"/>
  <c r="AK573" i="19"/>
  <c r="AL572" i="19"/>
  <c r="AK572" i="19"/>
  <c r="AL571" i="19"/>
  <c r="AK571" i="19"/>
  <c r="AL570" i="19"/>
  <c r="AK570" i="19"/>
  <c r="AL569" i="19"/>
  <c r="AK569" i="19"/>
  <c r="AL568" i="19"/>
  <c r="AK568" i="19"/>
  <c r="AL567" i="19"/>
  <c r="AK567" i="19"/>
  <c r="AL566" i="19"/>
  <c r="AK566" i="19"/>
  <c r="AL565" i="19"/>
  <c r="AK565" i="19"/>
  <c r="AL564" i="19"/>
  <c r="AK564" i="19"/>
  <c r="AL563" i="19"/>
  <c r="AK563" i="19"/>
  <c r="AL562" i="19"/>
  <c r="AK562" i="19"/>
  <c r="AL561" i="19"/>
  <c r="AK561" i="19"/>
  <c r="AL560" i="19"/>
  <c r="AK560" i="19"/>
  <c r="AL559" i="19"/>
  <c r="AK559" i="19"/>
  <c r="AL558" i="19"/>
  <c r="AK558" i="19"/>
  <c r="AL557" i="19"/>
  <c r="AK557" i="19"/>
  <c r="AL556" i="19"/>
  <c r="AK556" i="19"/>
  <c r="AL555" i="19"/>
  <c r="AK555" i="19"/>
  <c r="AL554" i="19"/>
  <c r="AK554" i="19"/>
  <c r="AL553" i="19"/>
  <c r="AK553" i="19"/>
  <c r="AL552" i="19"/>
  <c r="AK552" i="19"/>
  <c r="AL551" i="19"/>
  <c r="AK551" i="19"/>
  <c r="AL550" i="19"/>
  <c r="AK550" i="19"/>
  <c r="AL549" i="19"/>
  <c r="AK549" i="19"/>
  <c r="AL548" i="19"/>
  <c r="AK548" i="19"/>
  <c r="AL547" i="19"/>
  <c r="AK547" i="19"/>
  <c r="AL546" i="19"/>
  <c r="AK546" i="19"/>
  <c r="AL545" i="19"/>
  <c r="AK545" i="19"/>
  <c r="AL544" i="19"/>
  <c r="AK544" i="19"/>
  <c r="AL543" i="19"/>
  <c r="AK543" i="19"/>
  <c r="AL542" i="19"/>
  <c r="AK542" i="19"/>
  <c r="AL541" i="19"/>
  <c r="AK541" i="19"/>
  <c r="AL540" i="19"/>
  <c r="AK540" i="19"/>
  <c r="AL539" i="19"/>
  <c r="AK539" i="19"/>
  <c r="AL538" i="19"/>
  <c r="AK538" i="19"/>
  <c r="AL537" i="19"/>
  <c r="AK537" i="19"/>
  <c r="AL536" i="19"/>
  <c r="AK536" i="19"/>
  <c r="AL535" i="19"/>
  <c r="AK535" i="19"/>
  <c r="AL534" i="19"/>
  <c r="AK534" i="19"/>
  <c r="AL533" i="19"/>
  <c r="AK533" i="19"/>
  <c r="AL532" i="19"/>
  <c r="AK532" i="19"/>
  <c r="AL531" i="19"/>
  <c r="AK531" i="19"/>
  <c r="AL530" i="19"/>
  <c r="AK530" i="19"/>
  <c r="AL529" i="19"/>
  <c r="AK529" i="19"/>
  <c r="AL528" i="19"/>
  <c r="AK528" i="19"/>
  <c r="AL527" i="19"/>
  <c r="AK527" i="19"/>
  <c r="AL526" i="19"/>
  <c r="AK526" i="19"/>
  <c r="AL525" i="19"/>
  <c r="AK525" i="19"/>
  <c r="AL524" i="19"/>
  <c r="AK524" i="19"/>
  <c r="AL523" i="19"/>
  <c r="AK523" i="19"/>
  <c r="AL522" i="19"/>
  <c r="AK522" i="19"/>
  <c r="AL521" i="19"/>
  <c r="AK521" i="19"/>
  <c r="AL520" i="19"/>
  <c r="AK520" i="19"/>
  <c r="AL519" i="19"/>
  <c r="AK519" i="19"/>
  <c r="AL518" i="19"/>
  <c r="AK518" i="19"/>
  <c r="AL517" i="19"/>
  <c r="AK517" i="19"/>
  <c r="AL516" i="19"/>
  <c r="AK516" i="19"/>
  <c r="AL515" i="19"/>
  <c r="AK515" i="19"/>
  <c r="AL514" i="19"/>
  <c r="AK514" i="19"/>
  <c r="AL513" i="19"/>
  <c r="AK513" i="19"/>
  <c r="AL512" i="19"/>
  <c r="AK512" i="19"/>
  <c r="AL511" i="19"/>
  <c r="AK511" i="19"/>
  <c r="AL510" i="19"/>
  <c r="AK510" i="19"/>
  <c r="AL509" i="19"/>
  <c r="AK509" i="19"/>
  <c r="AL508" i="19"/>
  <c r="AK508" i="19"/>
  <c r="AL507" i="19"/>
  <c r="AK507" i="19"/>
  <c r="AL506" i="19"/>
  <c r="AK506" i="19"/>
  <c r="AL505" i="19"/>
  <c r="AK505" i="19"/>
  <c r="AL504" i="19"/>
  <c r="AK504" i="19"/>
  <c r="AL503" i="19"/>
  <c r="AK503" i="19"/>
  <c r="AL502" i="19"/>
  <c r="AK502" i="19"/>
  <c r="AL501" i="19"/>
  <c r="AK501" i="19"/>
  <c r="AL500" i="19"/>
  <c r="AK500" i="19"/>
  <c r="AL499" i="19"/>
  <c r="AK499" i="19"/>
  <c r="AL498" i="19"/>
  <c r="AK498" i="19"/>
  <c r="AL497" i="19"/>
  <c r="AK497" i="19"/>
  <c r="AL496" i="19"/>
  <c r="AK496" i="19"/>
  <c r="AL495" i="19"/>
  <c r="AK495" i="19"/>
  <c r="AL494" i="19"/>
  <c r="AK494" i="19"/>
  <c r="AL493" i="19"/>
  <c r="AK493" i="19"/>
  <c r="AL492" i="19"/>
  <c r="AK492" i="19"/>
  <c r="AL491" i="19"/>
  <c r="AK491" i="19"/>
  <c r="AL490" i="19"/>
  <c r="AK490" i="19"/>
  <c r="AL489" i="19"/>
  <c r="AK489" i="19"/>
  <c r="AL488" i="19"/>
  <c r="AK488" i="19"/>
  <c r="AL487" i="19"/>
  <c r="AK487" i="19"/>
  <c r="AL486" i="19"/>
  <c r="AK486" i="19"/>
  <c r="AL485" i="19"/>
  <c r="AK485" i="19"/>
  <c r="AL484" i="19"/>
  <c r="AK484" i="19"/>
  <c r="AL483" i="19"/>
  <c r="AK483" i="19"/>
  <c r="AL482" i="19"/>
  <c r="AK482" i="19"/>
  <c r="AL481" i="19"/>
  <c r="AK481" i="19"/>
  <c r="AL480" i="19"/>
  <c r="AK480" i="19"/>
  <c r="AL479" i="19"/>
  <c r="AK479" i="19"/>
  <c r="AL478" i="19"/>
  <c r="AK478" i="19"/>
  <c r="AL477" i="19"/>
  <c r="AK477" i="19"/>
  <c r="AL476" i="19"/>
  <c r="AK476" i="19"/>
  <c r="AL475" i="19"/>
  <c r="AK475" i="19"/>
  <c r="AL474" i="19"/>
  <c r="AK474" i="19"/>
  <c r="AL473" i="19"/>
  <c r="AK473" i="19"/>
  <c r="AL472" i="19"/>
  <c r="AK472" i="19"/>
  <c r="AL471" i="19"/>
  <c r="AK471" i="19"/>
  <c r="AL470" i="19"/>
  <c r="AK470" i="19"/>
  <c r="AL469" i="19"/>
  <c r="AK469" i="19"/>
  <c r="AL468" i="19"/>
  <c r="AK468" i="19"/>
  <c r="AL467" i="19"/>
  <c r="AK467" i="19"/>
  <c r="AL466" i="19"/>
  <c r="AK466" i="19"/>
  <c r="AL465" i="19"/>
  <c r="AK465" i="19"/>
  <c r="AL464" i="19"/>
  <c r="AK464" i="19"/>
  <c r="AL463" i="19"/>
  <c r="AK463" i="19"/>
  <c r="AL462" i="19"/>
  <c r="AK462" i="19"/>
  <c r="AL461" i="19"/>
  <c r="AK461" i="19"/>
  <c r="AL460" i="19"/>
  <c r="AK460" i="19"/>
  <c r="AL459" i="19"/>
  <c r="AK459" i="19"/>
  <c r="AL458" i="19"/>
  <c r="AK458" i="19"/>
  <c r="AL457" i="19"/>
  <c r="AK457" i="19"/>
  <c r="AL456" i="19"/>
  <c r="AK456" i="19"/>
  <c r="AL455" i="19"/>
  <c r="AK455" i="19"/>
  <c r="AL454" i="19"/>
  <c r="AK454" i="19"/>
  <c r="AL453" i="19"/>
  <c r="AK453" i="19"/>
  <c r="AL452" i="19"/>
  <c r="AK452" i="19"/>
  <c r="AL451" i="19"/>
  <c r="AK451" i="19"/>
  <c r="AL450" i="19"/>
  <c r="AK450" i="19"/>
  <c r="AL449" i="19"/>
  <c r="AK449" i="19"/>
  <c r="AL448" i="19"/>
  <c r="AK448" i="19"/>
  <c r="AL447" i="19"/>
  <c r="AK447" i="19"/>
  <c r="AL446" i="19"/>
  <c r="AK446" i="19"/>
  <c r="AL445" i="19"/>
  <c r="AK445" i="19"/>
  <c r="AL444" i="19"/>
  <c r="AK444" i="19"/>
  <c r="AL443" i="19"/>
  <c r="AK443" i="19"/>
  <c r="AL442" i="19"/>
  <c r="AK442" i="19"/>
  <c r="AL441" i="19"/>
  <c r="AK441" i="19"/>
  <c r="AL440" i="19"/>
  <c r="AK440" i="19"/>
  <c r="AL439" i="19"/>
  <c r="AK439" i="19"/>
  <c r="AL438" i="19"/>
  <c r="AK438" i="19"/>
  <c r="AL437" i="19"/>
  <c r="AK437" i="19"/>
  <c r="AL436" i="19"/>
  <c r="AK436" i="19"/>
  <c r="AL435" i="19"/>
  <c r="AK435" i="19"/>
  <c r="AL434" i="19"/>
  <c r="AK434" i="19"/>
  <c r="AL433" i="19"/>
  <c r="AK433" i="19"/>
  <c r="AL432" i="19"/>
  <c r="AK432" i="19"/>
  <c r="AL431" i="19"/>
  <c r="AK431" i="19"/>
  <c r="AL430" i="19"/>
  <c r="AK430" i="19"/>
  <c r="AL429" i="19"/>
  <c r="AK429" i="19"/>
  <c r="AL428" i="19"/>
  <c r="AK428" i="19"/>
  <c r="AL427" i="19"/>
  <c r="AK427" i="19"/>
  <c r="AL426" i="19"/>
  <c r="AK426" i="19"/>
  <c r="AL425" i="19"/>
  <c r="AK425" i="19"/>
  <c r="AL424" i="19"/>
  <c r="AK424" i="19"/>
  <c r="AL423" i="19"/>
  <c r="AK423" i="19"/>
  <c r="AL422" i="19"/>
  <c r="AK422" i="19"/>
  <c r="AL421" i="19"/>
  <c r="AK421" i="19"/>
  <c r="AL420" i="19"/>
  <c r="AK420" i="19"/>
  <c r="AL419" i="19"/>
  <c r="AK419" i="19"/>
  <c r="AL418" i="19"/>
  <c r="AK418" i="19"/>
  <c r="AL417" i="19"/>
  <c r="AK417" i="19"/>
  <c r="AL416" i="19"/>
  <c r="AK416" i="19"/>
  <c r="AL415" i="19"/>
  <c r="AK415" i="19"/>
  <c r="AL414" i="19"/>
  <c r="AK414" i="19"/>
  <c r="AL413" i="19"/>
  <c r="AK413" i="19"/>
  <c r="AL412" i="19"/>
  <c r="AK412" i="19"/>
  <c r="AL411" i="19"/>
  <c r="AK411" i="19"/>
  <c r="AL410" i="19"/>
  <c r="AK410" i="19"/>
  <c r="AL409" i="19"/>
  <c r="AK409" i="19"/>
  <c r="AL408" i="19"/>
  <c r="AK408" i="19"/>
  <c r="AL407" i="19"/>
  <c r="AK407" i="19"/>
  <c r="AL406" i="19"/>
  <c r="AK406" i="19"/>
  <c r="AL405" i="19"/>
  <c r="AK405" i="19"/>
  <c r="AL404" i="19"/>
  <c r="AK404" i="19"/>
  <c r="AL403" i="19"/>
  <c r="AK403" i="19"/>
  <c r="AL402" i="19"/>
  <c r="AK402" i="19"/>
  <c r="AL401" i="19"/>
  <c r="AK401" i="19"/>
  <c r="AL400" i="19"/>
  <c r="AK400" i="19"/>
  <c r="AL399" i="19"/>
  <c r="AK399" i="19"/>
  <c r="AL398" i="19"/>
  <c r="AK398" i="19"/>
  <c r="AL397" i="19"/>
  <c r="AK397" i="19"/>
  <c r="AL396" i="19"/>
  <c r="AK396" i="19"/>
  <c r="AL395" i="19"/>
  <c r="AK395" i="19"/>
  <c r="AL394" i="19"/>
  <c r="AK394" i="19"/>
  <c r="AL393" i="19"/>
  <c r="AK393" i="19"/>
  <c r="AL392" i="19"/>
  <c r="AK392" i="19"/>
  <c r="AL391" i="19"/>
  <c r="AK391" i="19"/>
  <c r="AL390" i="19"/>
  <c r="AK390" i="19"/>
  <c r="AL389" i="19"/>
  <c r="AK389" i="19"/>
  <c r="AL388" i="19"/>
  <c r="AK388" i="19"/>
  <c r="AL387" i="19"/>
  <c r="AK387" i="19"/>
  <c r="AL386" i="19"/>
  <c r="AK386" i="19"/>
  <c r="AL385" i="19"/>
  <c r="AK385" i="19"/>
  <c r="AL384" i="19"/>
  <c r="AK384" i="19"/>
  <c r="AL383" i="19"/>
  <c r="AK383" i="19"/>
  <c r="AL382" i="19"/>
  <c r="AK382" i="19"/>
  <c r="AL381" i="19"/>
  <c r="AK381" i="19"/>
  <c r="AL380" i="19"/>
  <c r="AK380" i="19"/>
  <c r="AL379" i="19"/>
  <c r="AK379" i="19"/>
  <c r="AL378" i="19"/>
  <c r="AK378" i="19"/>
  <c r="AL377" i="19"/>
  <c r="AK377" i="19"/>
  <c r="AL376" i="19"/>
  <c r="AK376" i="19"/>
  <c r="AL375" i="19"/>
  <c r="AK375" i="19"/>
  <c r="AL374" i="19"/>
  <c r="AK374" i="19"/>
  <c r="AL373" i="19"/>
  <c r="AK373" i="19"/>
  <c r="AL372" i="19"/>
  <c r="AK372" i="19"/>
  <c r="AL371" i="19"/>
  <c r="AK371" i="19"/>
  <c r="AL370" i="19"/>
  <c r="AK370" i="19"/>
  <c r="AL369" i="19"/>
  <c r="AK369" i="19"/>
  <c r="AL368" i="19"/>
  <c r="AK368" i="19"/>
  <c r="AL367" i="19"/>
  <c r="AK367" i="19"/>
  <c r="AL366" i="19"/>
  <c r="AK366" i="19"/>
  <c r="AL365" i="19"/>
  <c r="AK365" i="19"/>
  <c r="AL364" i="19"/>
  <c r="AK364" i="19"/>
  <c r="AL363" i="19"/>
  <c r="AK363" i="19"/>
  <c r="AL362" i="19"/>
  <c r="AK362" i="19"/>
  <c r="AL361" i="19"/>
  <c r="AK361" i="19"/>
  <c r="AL360" i="19"/>
  <c r="AK360" i="19"/>
  <c r="AL359" i="19"/>
  <c r="AK359" i="19"/>
  <c r="AL358" i="19"/>
  <c r="AK358" i="19"/>
  <c r="AL357" i="19"/>
  <c r="AK357" i="19"/>
  <c r="AL356" i="19"/>
  <c r="AK356" i="19"/>
  <c r="AL355" i="19"/>
  <c r="AK355" i="19"/>
  <c r="AL354" i="19"/>
  <c r="AK354" i="19"/>
  <c r="AL353" i="19"/>
  <c r="AK353" i="19"/>
  <c r="AL352" i="19"/>
  <c r="AK352" i="19"/>
  <c r="AL351" i="19"/>
  <c r="AK351" i="19"/>
  <c r="AL350" i="19"/>
  <c r="AK350" i="19"/>
  <c r="AL349" i="19"/>
  <c r="AK349" i="19"/>
  <c r="AL348" i="19"/>
  <c r="AK348" i="19"/>
  <c r="AL347" i="19"/>
  <c r="AK347" i="19"/>
  <c r="AL346" i="19"/>
  <c r="AK346" i="19"/>
  <c r="AL345" i="19"/>
  <c r="AK345" i="19"/>
  <c r="AL344" i="19"/>
  <c r="AK344" i="19"/>
  <c r="AL343" i="19"/>
  <c r="AK343" i="19"/>
  <c r="AL342" i="19"/>
  <c r="AK342" i="19"/>
  <c r="AL341" i="19"/>
  <c r="AK341" i="19"/>
  <c r="AL340" i="19"/>
  <c r="AK340" i="19"/>
  <c r="AL339" i="19"/>
  <c r="AK339" i="19"/>
  <c r="AL338" i="19"/>
  <c r="AK338" i="19"/>
  <c r="AL337" i="19"/>
  <c r="AK337" i="19"/>
  <c r="AL336" i="19"/>
  <c r="AK336" i="19"/>
  <c r="AL335" i="19"/>
  <c r="AK335" i="19"/>
  <c r="AL334" i="19"/>
  <c r="AK334" i="19"/>
  <c r="AL333" i="19"/>
  <c r="AK333" i="19"/>
  <c r="AL332" i="19"/>
  <c r="AK332" i="19"/>
  <c r="AL331" i="19"/>
  <c r="AK331" i="19"/>
  <c r="AL330" i="19"/>
  <c r="AK330" i="19"/>
  <c r="AL329" i="19"/>
  <c r="AK329" i="19"/>
  <c r="AL328" i="19"/>
  <c r="AK328" i="19"/>
  <c r="AL327" i="19"/>
  <c r="AK327" i="19"/>
  <c r="AL326" i="19"/>
  <c r="AK326" i="19"/>
  <c r="AL325" i="19"/>
  <c r="AK325" i="19"/>
  <c r="AL324" i="19"/>
  <c r="AK324" i="19"/>
  <c r="AL323" i="19"/>
  <c r="AK323" i="19"/>
  <c r="AL322" i="19"/>
  <c r="AK322" i="19"/>
  <c r="AL321" i="19"/>
  <c r="AK321" i="19"/>
  <c r="AL320" i="19"/>
  <c r="AK320" i="19"/>
  <c r="AL319" i="19"/>
  <c r="AK319" i="19"/>
  <c r="AL318" i="19"/>
  <c r="AK318" i="19"/>
  <c r="AL317" i="19"/>
  <c r="AK317" i="19"/>
  <c r="AL316" i="19"/>
  <c r="AK316" i="19"/>
  <c r="AL315" i="19"/>
  <c r="AK315" i="19"/>
  <c r="AL314" i="19"/>
  <c r="AK314" i="19"/>
  <c r="AL313" i="19"/>
  <c r="AK313" i="19"/>
  <c r="AL312" i="19"/>
  <c r="AK312" i="19"/>
  <c r="AL311" i="19"/>
  <c r="AK311" i="19"/>
  <c r="AL310" i="19"/>
  <c r="AK310" i="19"/>
  <c r="AL309" i="19"/>
  <c r="AK309" i="19"/>
  <c r="AL308" i="19"/>
  <c r="AK308" i="19"/>
  <c r="AL307" i="19"/>
  <c r="AK307" i="19"/>
  <c r="AL306" i="19"/>
  <c r="AK306" i="19"/>
  <c r="AL305" i="19"/>
  <c r="AK305" i="19"/>
  <c r="AL304" i="19"/>
  <c r="AK304" i="19"/>
  <c r="AL303" i="19"/>
  <c r="AK303" i="19"/>
  <c r="AL302" i="19"/>
  <c r="AK302" i="19"/>
  <c r="AL301" i="19"/>
  <c r="AK301" i="19"/>
  <c r="AL300" i="19"/>
  <c r="AK300" i="19"/>
  <c r="AL299" i="19"/>
  <c r="AK299" i="19"/>
  <c r="AL298" i="19"/>
  <c r="AK298" i="19"/>
  <c r="AL297" i="19"/>
  <c r="AK297" i="19"/>
  <c r="AL296" i="19"/>
  <c r="AK296" i="19"/>
  <c r="AL295" i="19"/>
  <c r="AK295" i="19"/>
  <c r="AL294" i="19"/>
  <c r="AK294" i="19"/>
  <c r="AL293" i="19"/>
  <c r="AK293" i="19"/>
  <c r="AL292" i="19"/>
  <c r="AK292" i="19"/>
  <c r="AL291" i="19"/>
  <c r="AK291" i="19"/>
  <c r="AL290" i="19"/>
  <c r="AK290" i="19"/>
  <c r="AL289" i="19"/>
  <c r="AK289" i="19"/>
  <c r="AL288" i="19"/>
  <c r="AK288" i="19"/>
  <c r="AL287" i="19"/>
  <c r="AK287" i="19"/>
  <c r="AL286" i="19"/>
  <c r="AK286" i="19"/>
  <c r="AL285" i="19"/>
  <c r="AK285" i="19"/>
  <c r="AL284" i="19"/>
  <c r="AK284" i="19"/>
  <c r="AL283" i="19"/>
  <c r="AK283" i="19"/>
  <c r="AL282" i="19"/>
  <c r="AK282" i="19"/>
  <c r="AL281" i="19"/>
  <c r="AK281" i="19"/>
  <c r="AL280" i="19"/>
  <c r="AK280" i="19"/>
  <c r="AL279" i="19"/>
  <c r="AK279" i="19"/>
  <c r="AL278" i="19"/>
  <c r="AK278" i="19"/>
  <c r="AL277" i="19"/>
  <c r="AK277" i="19"/>
  <c r="AL276" i="19"/>
  <c r="AK276" i="19"/>
  <c r="AL275" i="19"/>
  <c r="AK275" i="19"/>
  <c r="AL274" i="19"/>
  <c r="AK274" i="19"/>
  <c r="AL273" i="19"/>
  <c r="AK273" i="19"/>
  <c r="AL272" i="19"/>
  <c r="AK272" i="19"/>
  <c r="AL271" i="19"/>
  <c r="AK271" i="19"/>
  <c r="AL270" i="19"/>
  <c r="AK270" i="19"/>
  <c r="AL269" i="19"/>
  <c r="AK269" i="19"/>
  <c r="AL268" i="19"/>
  <c r="AK268" i="19"/>
  <c r="AL267" i="19"/>
  <c r="AK267" i="19"/>
  <c r="AL266" i="19"/>
  <c r="AK266" i="19"/>
  <c r="AL265" i="19"/>
  <c r="AK265" i="19"/>
  <c r="AL264" i="19"/>
  <c r="AK264" i="19"/>
  <c r="AL263" i="19"/>
  <c r="AK263" i="19"/>
  <c r="AL262" i="19"/>
  <c r="AK262" i="19"/>
  <c r="AL261" i="19"/>
  <c r="AK261" i="19"/>
  <c r="AL260" i="19"/>
  <c r="AK260" i="19"/>
  <c r="AL259" i="19"/>
  <c r="AK259" i="19"/>
  <c r="AL258" i="19"/>
  <c r="AK258" i="19"/>
  <c r="AL257" i="19"/>
  <c r="AK257" i="19"/>
  <c r="AL256" i="19"/>
  <c r="AK256" i="19"/>
  <c r="AL255" i="19"/>
  <c r="AK255" i="19"/>
  <c r="AL254" i="19"/>
  <c r="AK254" i="19"/>
  <c r="AL253" i="19"/>
  <c r="AK253" i="19"/>
  <c r="AL252" i="19"/>
  <c r="AK252" i="19"/>
  <c r="AL251" i="19"/>
  <c r="AK251" i="19"/>
  <c r="AL250" i="19"/>
  <c r="AK250" i="19"/>
  <c r="AL249" i="19"/>
  <c r="AK249" i="19"/>
  <c r="AL248" i="19"/>
  <c r="AK248" i="19"/>
  <c r="AL247" i="19"/>
  <c r="AK247" i="19"/>
  <c r="AL246" i="19"/>
  <c r="AK246" i="19"/>
  <c r="AL245" i="19"/>
  <c r="AK245" i="19"/>
  <c r="AL244" i="19"/>
  <c r="AK244" i="19"/>
  <c r="AL243" i="19"/>
  <c r="AK243" i="19"/>
  <c r="AL242" i="19"/>
  <c r="AK242" i="19"/>
  <c r="AL241" i="19"/>
  <c r="AK241" i="19"/>
  <c r="AL240" i="19"/>
  <c r="AK240" i="19"/>
  <c r="AL239" i="19"/>
  <c r="AK239" i="19"/>
  <c r="AL238" i="19"/>
  <c r="AK238" i="19"/>
  <c r="AL237" i="19"/>
  <c r="AK237" i="19"/>
  <c r="AL236" i="19"/>
  <c r="AK236" i="19"/>
  <c r="AL235" i="19"/>
  <c r="AK235" i="19"/>
  <c r="AL234" i="19"/>
  <c r="AK234" i="19"/>
  <c r="AL233" i="19"/>
  <c r="AK233" i="19"/>
  <c r="AL232" i="19"/>
  <c r="AK232" i="19"/>
  <c r="AL231" i="19"/>
  <c r="AK231" i="19"/>
  <c r="AL230" i="19"/>
  <c r="AK230" i="19"/>
  <c r="AL229" i="19"/>
  <c r="AK229" i="19"/>
  <c r="AL228" i="19"/>
  <c r="AK228" i="19"/>
  <c r="AL227" i="19"/>
  <c r="AK227" i="19"/>
  <c r="AL226" i="19"/>
  <c r="AK226" i="19"/>
  <c r="AL225" i="19"/>
  <c r="AK225" i="19"/>
  <c r="AL224" i="19"/>
  <c r="AK224" i="19"/>
  <c r="AL223" i="19"/>
  <c r="AK223" i="19"/>
  <c r="AL222" i="19"/>
  <c r="AK222" i="19"/>
  <c r="AL221" i="19"/>
  <c r="AK221" i="19"/>
  <c r="AL220" i="19"/>
  <c r="AK220" i="19"/>
  <c r="AL219" i="19"/>
  <c r="AK219" i="19"/>
  <c r="AL218" i="19"/>
  <c r="AK218" i="19"/>
  <c r="AL217" i="19"/>
  <c r="AK217" i="19"/>
  <c r="AL216" i="19"/>
  <c r="AK216" i="19"/>
  <c r="AL215" i="19"/>
  <c r="AK215" i="19"/>
  <c r="AL214" i="19"/>
  <c r="AK214" i="19"/>
  <c r="AL213" i="19"/>
  <c r="AK213" i="19"/>
  <c r="AL212" i="19"/>
  <c r="AK212" i="19"/>
  <c r="AL211" i="19"/>
  <c r="AK211" i="19"/>
  <c r="AL210" i="19"/>
  <c r="AK210" i="19"/>
  <c r="AL209" i="19"/>
  <c r="AK209" i="19"/>
  <c r="AL208" i="19"/>
  <c r="AK208" i="19"/>
  <c r="AL207" i="19"/>
  <c r="AK207" i="19"/>
  <c r="AL206" i="19"/>
  <c r="AK206" i="19"/>
  <c r="AL205" i="19"/>
  <c r="AK205" i="19"/>
  <c r="AL204" i="19"/>
  <c r="AK204" i="19"/>
  <c r="AL203" i="19"/>
  <c r="AK203" i="19"/>
  <c r="AL202" i="19"/>
  <c r="AK202" i="19"/>
  <c r="AL201" i="19"/>
  <c r="AK201" i="19"/>
  <c r="AL200" i="19"/>
  <c r="AK200" i="19"/>
  <c r="AL199" i="19"/>
  <c r="AK199" i="19"/>
  <c r="AL198" i="19"/>
  <c r="AK198" i="19"/>
  <c r="AL197" i="19"/>
  <c r="AK197" i="19"/>
  <c r="AL196" i="19"/>
  <c r="AK196" i="19"/>
  <c r="AL195" i="19"/>
  <c r="AK195" i="19"/>
  <c r="AL194" i="19"/>
  <c r="AK194" i="19"/>
  <c r="AL193" i="19"/>
  <c r="AK193" i="19"/>
  <c r="AL192" i="19"/>
  <c r="AK192" i="19"/>
  <c r="AL191" i="19"/>
  <c r="AK191" i="19"/>
  <c r="AL190" i="19"/>
  <c r="AK190" i="19"/>
  <c r="AL189" i="19"/>
  <c r="AK189" i="19"/>
  <c r="AL188" i="19"/>
  <c r="AK188" i="19"/>
  <c r="AL187" i="19"/>
  <c r="AK187" i="19"/>
  <c r="AL186" i="19"/>
  <c r="AK186" i="19"/>
  <c r="AL185" i="19"/>
  <c r="AK185" i="19"/>
  <c r="AL184" i="19"/>
  <c r="AK184" i="19"/>
  <c r="AL183" i="19"/>
  <c r="AK183" i="19"/>
  <c r="AL182" i="19"/>
  <c r="AK182" i="19"/>
  <c r="AL181" i="19"/>
  <c r="AK181" i="19"/>
  <c r="AL180" i="19"/>
  <c r="AK180" i="19"/>
  <c r="AL179" i="19"/>
  <c r="AK179" i="19"/>
  <c r="AL178" i="19"/>
  <c r="AK178" i="19"/>
  <c r="AL177" i="19"/>
  <c r="AK177" i="19"/>
  <c r="AL176" i="19"/>
  <c r="AK176" i="19"/>
  <c r="AL175" i="19"/>
  <c r="AK175" i="19"/>
  <c r="AL174" i="19"/>
  <c r="AK174" i="19"/>
  <c r="AL173" i="19"/>
  <c r="AK173" i="19"/>
  <c r="AL172" i="19"/>
  <c r="AK172" i="19"/>
  <c r="AL171" i="19"/>
  <c r="AK171" i="19"/>
  <c r="AL170" i="19"/>
  <c r="AK170" i="19"/>
  <c r="AL169" i="19"/>
  <c r="AK169" i="19"/>
  <c r="AL168" i="19"/>
  <c r="AK168" i="19"/>
  <c r="AL167" i="19"/>
  <c r="AK167" i="19"/>
  <c r="AL166" i="19"/>
  <c r="AK166" i="19"/>
  <c r="AL165" i="19"/>
  <c r="AK165" i="19"/>
  <c r="AL164" i="19"/>
  <c r="AK164" i="19"/>
  <c r="AL163" i="19"/>
  <c r="AK163" i="19"/>
  <c r="AL162" i="19"/>
  <c r="AK162" i="19"/>
  <c r="AL161" i="19"/>
  <c r="AK161" i="19"/>
  <c r="AL160" i="19"/>
  <c r="AK160" i="19"/>
  <c r="AL159" i="19"/>
  <c r="AK159" i="19"/>
  <c r="AL158" i="19"/>
  <c r="AK158" i="19"/>
  <c r="AL157" i="19"/>
  <c r="AK157" i="19"/>
  <c r="AL156" i="19"/>
  <c r="AK156" i="19"/>
  <c r="AL155" i="19"/>
  <c r="AK155" i="19"/>
  <c r="AL154" i="19"/>
  <c r="AK154" i="19"/>
  <c r="AL153" i="19"/>
  <c r="AK153" i="19"/>
  <c r="AL152" i="19"/>
  <c r="AK152" i="19"/>
  <c r="AL151" i="19"/>
  <c r="AK151" i="19"/>
  <c r="AL150" i="19"/>
  <c r="AK150" i="19"/>
  <c r="AL149" i="19"/>
  <c r="AK149" i="19"/>
  <c r="AL148" i="19"/>
  <c r="AK148" i="19"/>
  <c r="AL147" i="19"/>
  <c r="AK147" i="19"/>
  <c r="AL146" i="19"/>
  <c r="AK146" i="19"/>
  <c r="AL145" i="19"/>
  <c r="AK145" i="19"/>
  <c r="AL144" i="19"/>
  <c r="AK144" i="19"/>
  <c r="AL143" i="19"/>
  <c r="AK143" i="19"/>
  <c r="AL142" i="19"/>
  <c r="AK142" i="19"/>
  <c r="AL141" i="19"/>
  <c r="AK141" i="19"/>
  <c r="AL140" i="19"/>
  <c r="AK140" i="19"/>
  <c r="AL139" i="19"/>
  <c r="AK139" i="19"/>
  <c r="AL138" i="19"/>
  <c r="AK138" i="19"/>
  <c r="AL137" i="19"/>
  <c r="AK137" i="19"/>
  <c r="AL136" i="19"/>
  <c r="AK136" i="19"/>
  <c r="AL135" i="19"/>
  <c r="AK135" i="19"/>
  <c r="AL134" i="19"/>
  <c r="AK134" i="19"/>
  <c r="AL133" i="19"/>
  <c r="AK133" i="19"/>
  <c r="AL132" i="19"/>
  <c r="AK132" i="19"/>
  <c r="AL131" i="19"/>
  <c r="AK131" i="19"/>
  <c r="AL130" i="19"/>
  <c r="AK130" i="19"/>
  <c r="AL129" i="19"/>
  <c r="AK129" i="19"/>
  <c r="AL128" i="19"/>
  <c r="AK128" i="19"/>
  <c r="AL127" i="19"/>
  <c r="AK127" i="19"/>
  <c r="AL126" i="19"/>
  <c r="AK126" i="19"/>
  <c r="AL125" i="19"/>
  <c r="AK125" i="19"/>
  <c r="AL124" i="19"/>
  <c r="AK124" i="19"/>
  <c r="AL123" i="19"/>
  <c r="AK123" i="19"/>
  <c r="AL122" i="19"/>
  <c r="AK122" i="19"/>
  <c r="AL121" i="19"/>
  <c r="AK121" i="19"/>
  <c r="AL120" i="19"/>
  <c r="AK120" i="19"/>
  <c r="AL119" i="19"/>
  <c r="AK119" i="19"/>
  <c r="AL118" i="19"/>
  <c r="AK118" i="19"/>
  <c r="AL117" i="19"/>
  <c r="AK117" i="19"/>
  <c r="AL116" i="19"/>
  <c r="AK116" i="19"/>
  <c r="AL115" i="19"/>
  <c r="AK115" i="19"/>
  <c r="AL114" i="19"/>
  <c r="AK114" i="19"/>
  <c r="AL113" i="19"/>
  <c r="AK113" i="19"/>
  <c r="AL112" i="19"/>
  <c r="AK112" i="19"/>
  <c r="AL111" i="19"/>
  <c r="AK111" i="19"/>
  <c r="AL110" i="19"/>
  <c r="AK110" i="19"/>
  <c r="AL109" i="19"/>
  <c r="AK109" i="19"/>
  <c r="AL108" i="19"/>
  <c r="AK108" i="19"/>
  <c r="AL107" i="19"/>
  <c r="AK107" i="19"/>
  <c r="AL106" i="19"/>
  <c r="AK106" i="19"/>
  <c r="AL105" i="19"/>
  <c r="AK105" i="19"/>
  <c r="AL104" i="19"/>
  <c r="AK104" i="19"/>
  <c r="AL103" i="19"/>
  <c r="AK103" i="19"/>
  <c r="AL102" i="19"/>
  <c r="AK102" i="19"/>
  <c r="AL101" i="19"/>
  <c r="AK101" i="19"/>
  <c r="AL100" i="19"/>
  <c r="AK100" i="19"/>
  <c r="AL99" i="19"/>
  <c r="AK99" i="19"/>
  <c r="AL98" i="19"/>
  <c r="AK98" i="19"/>
  <c r="AL97" i="19"/>
  <c r="AK97" i="19"/>
  <c r="AL96" i="19"/>
  <c r="AK96" i="19"/>
  <c r="AL95" i="19"/>
  <c r="AK95" i="19"/>
  <c r="AL94" i="19"/>
  <c r="AK94" i="19"/>
  <c r="AL93" i="19"/>
  <c r="AK93" i="19"/>
  <c r="AL92" i="19"/>
  <c r="AK92" i="19"/>
  <c r="AL91" i="19"/>
  <c r="AK91" i="19"/>
  <c r="AL90" i="19"/>
  <c r="AK90" i="19"/>
  <c r="AL89" i="19"/>
  <c r="AK89" i="19"/>
  <c r="AL88" i="19"/>
  <c r="AK88" i="19"/>
  <c r="AL87" i="19"/>
  <c r="AK87" i="19"/>
  <c r="AL86" i="19"/>
  <c r="AK86" i="19"/>
  <c r="AL85" i="19"/>
  <c r="AK85" i="19"/>
  <c r="AL84" i="19"/>
  <c r="AK84" i="19"/>
  <c r="AL83" i="19"/>
  <c r="AK83" i="19"/>
  <c r="AL82" i="19"/>
  <c r="AK82" i="19"/>
  <c r="AL81" i="19"/>
  <c r="AK81" i="19"/>
  <c r="AL80" i="19"/>
  <c r="AK80" i="19"/>
  <c r="AL79" i="19"/>
  <c r="AK79" i="19"/>
  <c r="AL78" i="19"/>
  <c r="AK78" i="19"/>
  <c r="AL77" i="19"/>
  <c r="AK77" i="19"/>
  <c r="AL76" i="19"/>
  <c r="AK76" i="19"/>
  <c r="AL75" i="19"/>
  <c r="AK75" i="19"/>
  <c r="AL74" i="19"/>
  <c r="AK74" i="19"/>
  <c r="AL73" i="19"/>
  <c r="AK73" i="19"/>
  <c r="AL72" i="19"/>
  <c r="AK72" i="19"/>
  <c r="AL71" i="19"/>
  <c r="AK71" i="19"/>
  <c r="AL70" i="19"/>
  <c r="AK70" i="19"/>
  <c r="AL69" i="19"/>
  <c r="AK69" i="19"/>
  <c r="AL68" i="19"/>
  <c r="AK68" i="19"/>
  <c r="AL67" i="19"/>
  <c r="AK67" i="19"/>
  <c r="AL66" i="19"/>
  <c r="AK66" i="19"/>
  <c r="AL65" i="19"/>
  <c r="AK65" i="19"/>
  <c r="AL64" i="19"/>
  <c r="AK64" i="19"/>
  <c r="AL63" i="19"/>
  <c r="AK63" i="19"/>
  <c r="AL62" i="19"/>
  <c r="AK62" i="19"/>
  <c r="AL61" i="19"/>
  <c r="AK61" i="19"/>
  <c r="AL60" i="19"/>
  <c r="AK60" i="19"/>
  <c r="AL59" i="19"/>
  <c r="AK59" i="19"/>
  <c r="AL58" i="19"/>
  <c r="AK58" i="19"/>
  <c r="AL57" i="19"/>
  <c r="AK57" i="19"/>
  <c r="AL56" i="19"/>
  <c r="AK56" i="19"/>
  <c r="AL55" i="19"/>
  <c r="AK55" i="19"/>
  <c r="AL54" i="19"/>
  <c r="AK54" i="19"/>
  <c r="AL53" i="19"/>
  <c r="AK53" i="19"/>
  <c r="AL52" i="19"/>
  <c r="AK52" i="19"/>
  <c r="AL51" i="19"/>
  <c r="AK51" i="19"/>
  <c r="AL50" i="19"/>
  <c r="AK50" i="19"/>
  <c r="AL49" i="19"/>
  <c r="AK49" i="19"/>
  <c r="AL48" i="19"/>
  <c r="AK48" i="19"/>
  <c r="AL47" i="19"/>
  <c r="AK47" i="19"/>
  <c r="AL46" i="19"/>
  <c r="AK46" i="19"/>
  <c r="AL45" i="19"/>
  <c r="AK45" i="19"/>
  <c r="AL44" i="19"/>
  <c r="AK44" i="19"/>
  <c r="AL43" i="19"/>
  <c r="AK43" i="19"/>
  <c r="AL42" i="19"/>
  <c r="AK42" i="19"/>
  <c r="AL41" i="19"/>
  <c r="AK41" i="19"/>
  <c r="AL40" i="19"/>
  <c r="AK40" i="19"/>
  <c r="AL39" i="19"/>
  <c r="AK39" i="19"/>
  <c r="AL38" i="19"/>
  <c r="AK38" i="19"/>
  <c r="AL37" i="19"/>
  <c r="AK37" i="19"/>
  <c r="AL36" i="19"/>
  <c r="AK36" i="19"/>
  <c r="AL35" i="19"/>
  <c r="AK35" i="19"/>
  <c r="AL34" i="19"/>
  <c r="AK34" i="19"/>
  <c r="AL33" i="19"/>
  <c r="AK33" i="19"/>
  <c r="AL32" i="19"/>
  <c r="AK32" i="19"/>
  <c r="AL31" i="19"/>
  <c r="AK31" i="19"/>
  <c r="AL30" i="19"/>
  <c r="AK30" i="19"/>
  <c r="AL29" i="19"/>
  <c r="AK29" i="19"/>
  <c r="AL28" i="19"/>
  <c r="AK28" i="19"/>
  <c r="AL27" i="19"/>
  <c r="AK27" i="19"/>
  <c r="AL26" i="19"/>
  <c r="AK26" i="19"/>
  <c r="AL25" i="19"/>
  <c r="AK25" i="19"/>
  <c r="AL24" i="19"/>
  <c r="AK24" i="19"/>
  <c r="AL23" i="19"/>
  <c r="AK23" i="19"/>
  <c r="AL22" i="19"/>
  <c r="AK22" i="19"/>
  <c r="AL21" i="19"/>
  <c r="AK21" i="19"/>
  <c r="AL20" i="19"/>
  <c r="AK20" i="19"/>
  <c r="AL19" i="19"/>
  <c r="AK19" i="19"/>
  <c r="AL18" i="19"/>
  <c r="AK18" i="19"/>
  <c r="AL17" i="19"/>
  <c r="AK17" i="19"/>
  <c r="AL16" i="19"/>
  <c r="AK16" i="19"/>
  <c r="AL15" i="19"/>
  <c r="AK15" i="19"/>
  <c r="AL14" i="19"/>
  <c r="AK14" i="19"/>
  <c r="AL13" i="19"/>
  <c r="AK13" i="19"/>
  <c r="AL12" i="19"/>
  <c r="AK12" i="19"/>
  <c r="AL11" i="19"/>
  <c r="AK11" i="19"/>
  <c r="AL10" i="19"/>
  <c r="AK10" i="19"/>
  <c r="AL9" i="19"/>
  <c r="AK9" i="19"/>
  <c r="AL8" i="19"/>
  <c r="AK8" i="19"/>
  <c r="AL7" i="19"/>
  <c r="AK7" i="19"/>
  <c r="AL6" i="19"/>
  <c r="AK6" i="19"/>
  <c r="AL5" i="19"/>
  <c r="AK5" i="19"/>
  <c r="AL4" i="19"/>
  <c r="AK4" i="19"/>
  <c r="BV3" i="19"/>
  <c r="BU3" i="19"/>
  <c r="Z5" i="17"/>
  <c r="K6" i="14"/>
  <c r="G1364" i="14"/>
  <c r="G1363" i="14"/>
  <c r="G1362" i="14"/>
  <c r="G1361" i="14"/>
  <c r="G1360" i="14"/>
  <c r="G1359" i="14"/>
  <c r="G1358" i="14"/>
  <c r="G1357" i="14"/>
  <c r="G1356" i="14"/>
  <c r="G1355" i="14"/>
  <c r="G1354" i="14"/>
  <c r="G1353" i="14"/>
  <c r="G1352" i="14"/>
  <c r="G1351" i="14"/>
  <c r="G1350" i="14"/>
  <c r="G1349" i="14"/>
  <c r="G1348" i="14"/>
  <c r="G1347" i="14"/>
  <c r="G1346" i="14"/>
  <c r="G1345" i="14"/>
  <c r="G1344" i="14"/>
  <c r="G1343" i="14"/>
  <c r="G1342" i="14"/>
  <c r="G1341" i="14"/>
  <c r="G1340" i="14"/>
  <c r="G1339" i="14"/>
  <c r="G1338" i="14"/>
  <c r="G1337" i="14"/>
  <c r="G1336" i="14"/>
  <c r="G1335" i="14"/>
  <c r="G1334" i="14"/>
  <c r="G1333" i="14"/>
  <c r="G1332" i="14"/>
  <c r="G1331" i="14"/>
  <c r="G1330" i="14"/>
  <c r="G1329" i="14"/>
  <c r="G1328" i="14"/>
  <c r="G1327" i="14"/>
  <c r="G1326" i="14"/>
  <c r="G1325" i="14"/>
  <c r="G1324" i="14"/>
  <c r="G1323" i="14"/>
  <c r="G1322" i="14"/>
  <c r="G1321" i="14"/>
  <c r="G1320" i="14"/>
  <c r="G1319" i="14"/>
  <c r="G1318" i="14"/>
  <c r="G1317" i="14"/>
  <c r="G1316" i="14"/>
  <c r="G1315" i="14"/>
  <c r="G1314" i="14"/>
  <c r="G1313" i="14"/>
  <c r="G1312" i="14"/>
  <c r="G1311" i="14"/>
  <c r="G1310" i="14"/>
  <c r="G1309" i="14"/>
  <c r="G1308" i="14"/>
  <c r="G1307" i="14"/>
  <c r="G1306" i="14"/>
  <c r="G1305" i="14"/>
  <c r="G1304" i="14"/>
  <c r="G1303" i="14"/>
  <c r="G1302" i="14"/>
  <c r="G1301" i="14"/>
  <c r="G1300" i="14"/>
  <c r="G1299" i="14"/>
  <c r="G1298" i="14"/>
  <c r="G1297" i="14"/>
  <c r="G1296" i="14"/>
  <c r="G1295" i="14"/>
  <c r="G1294" i="14"/>
  <c r="G1293" i="14"/>
  <c r="G1292" i="14"/>
  <c r="G1291" i="14"/>
  <c r="G1290" i="14"/>
  <c r="G1289" i="14"/>
  <c r="G1288" i="14"/>
  <c r="G1287" i="14"/>
  <c r="G1286" i="14"/>
  <c r="G1285" i="14"/>
  <c r="G1284" i="14"/>
  <c r="G1283" i="14"/>
  <c r="G1282" i="14"/>
  <c r="G1281" i="14"/>
  <c r="G1280" i="14"/>
  <c r="G1279" i="14"/>
  <c r="G1278" i="14"/>
  <c r="G1277" i="14"/>
  <c r="G1276" i="14"/>
  <c r="G1275" i="14"/>
  <c r="G1274" i="14"/>
  <c r="G1273" i="14"/>
  <c r="G1272" i="14"/>
  <c r="G1271" i="14"/>
  <c r="G1270" i="14"/>
  <c r="G1269" i="14"/>
  <c r="G1268" i="14"/>
  <c r="G1267" i="14"/>
  <c r="G1266" i="14"/>
  <c r="G1265" i="14"/>
  <c r="G1264" i="14"/>
  <c r="G1263" i="14"/>
  <c r="G1262" i="14"/>
  <c r="G1261" i="14"/>
  <c r="G1260" i="14"/>
  <c r="G1259" i="14"/>
  <c r="G1258" i="14"/>
  <c r="G1257" i="14"/>
  <c r="G1256" i="14"/>
  <c r="G1255" i="14"/>
  <c r="G1254" i="14"/>
  <c r="G1253" i="14"/>
  <c r="G1252" i="14"/>
  <c r="G1251" i="14"/>
  <c r="G1250" i="14"/>
  <c r="G1249" i="14"/>
  <c r="G1248" i="14"/>
  <c r="G1247" i="14"/>
  <c r="G1246" i="14"/>
  <c r="G1245" i="14"/>
  <c r="G1244" i="14"/>
  <c r="G1243" i="14"/>
  <c r="G1242" i="14"/>
  <c r="G1241" i="14"/>
  <c r="G1240" i="14"/>
  <c r="G1239" i="14"/>
  <c r="G1238" i="14"/>
  <c r="G1237" i="14"/>
  <c r="G1236" i="14"/>
  <c r="G1235" i="14"/>
  <c r="G1234" i="14"/>
  <c r="G1233" i="14"/>
  <c r="G1232" i="14"/>
  <c r="G1231" i="14"/>
  <c r="G1230" i="14"/>
  <c r="G1229" i="14"/>
  <c r="G1228" i="14"/>
  <c r="G1227" i="14"/>
  <c r="G1226" i="14"/>
  <c r="G1225" i="14"/>
  <c r="G1224" i="14"/>
  <c r="G1223" i="14"/>
  <c r="G1222" i="14"/>
  <c r="G1221" i="14"/>
  <c r="G1220" i="14"/>
  <c r="G1219" i="14"/>
  <c r="G1218" i="14"/>
  <c r="G1217" i="14"/>
  <c r="G1216" i="14"/>
  <c r="G1215" i="14"/>
  <c r="G1214" i="14"/>
  <c r="G1213" i="14"/>
  <c r="G1212" i="14"/>
  <c r="G1211" i="14"/>
  <c r="G1210" i="14"/>
  <c r="G1209" i="14"/>
  <c r="G1208" i="14"/>
  <c r="G1207" i="14"/>
  <c r="G1206" i="14"/>
  <c r="G1205" i="14"/>
  <c r="G1204" i="14"/>
  <c r="G1203" i="14"/>
  <c r="G1202" i="14"/>
  <c r="G1201" i="14"/>
  <c r="G1200" i="14"/>
  <c r="G1199" i="14"/>
  <c r="G1198" i="14"/>
  <c r="G1197" i="14"/>
  <c r="G1196" i="14"/>
  <c r="G1195" i="14"/>
  <c r="G1194" i="14"/>
  <c r="G1193" i="14"/>
  <c r="G1192" i="14"/>
  <c r="G1191" i="14"/>
  <c r="G1190" i="14"/>
  <c r="G1189" i="14"/>
  <c r="G1188" i="14"/>
  <c r="G1187" i="14"/>
  <c r="G1186" i="14"/>
  <c r="G1185" i="14"/>
  <c r="G1184" i="14"/>
  <c r="G1183" i="14"/>
  <c r="G1182" i="14"/>
  <c r="G1181" i="14"/>
  <c r="G1180" i="14"/>
  <c r="G1179" i="14"/>
  <c r="G1178" i="14"/>
  <c r="G1177" i="14"/>
  <c r="G1176" i="14"/>
  <c r="G1175" i="14"/>
  <c r="G1174" i="14"/>
  <c r="G1173" i="14"/>
  <c r="G1172" i="14"/>
  <c r="G1171" i="14"/>
  <c r="G1170" i="14"/>
  <c r="G1169" i="14"/>
  <c r="G1168" i="14"/>
  <c r="G1167" i="14"/>
  <c r="G1166" i="14"/>
  <c r="G1165" i="14"/>
  <c r="G1164" i="14"/>
  <c r="G1163" i="14"/>
  <c r="G1162" i="14"/>
  <c r="G1161" i="14"/>
  <c r="G1160" i="14"/>
  <c r="G1159" i="14"/>
  <c r="G1158" i="14"/>
  <c r="G1157" i="14"/>
  <c r="G1156" i="14"/>
  <c r="G1155" i="14"/>
  <c r="G1154" i="14"/>
  <c r="G1153" i="14"/>
  <c r="G1152" i="14"/>
  <c r="G1151" i="14"/>
  <c r="G1150" i="14"/>
  <c r="G1149" i="14"/>
  <c r="G1148" i="14"/>
  <c r="G1147" i="14"/>
  <c r="G1146" i="14"/>
  <c r="G1145" i="14"/>
  <c r="G1144" i="14"/>
  <c r="G1143" i="14"/>
  <c r="G1142" i="14"/>
  <c r="G1141" i="14"/>
  <c r="G1140" i="14"/>
  <c r="G1139" i="14"/>
  <c r="G1138" i="14"/>
  <c r="G1137" i="14"/>
  <c r="G1136" i="14"/>
  <c r="G1135" i="14"/>
  <c r="G1134" i="14"/>
  <c r="G1133" i="14"/>
  <c r="G1132" i="14"/>
  <c r="G1131" i="14"/>
  <c r="G1130" i="14"/>
  <c r="G1129" i="14"/>
  <c r="G1128" i="14"/>
  <c r="G1127" i="14"/>
  <c r="G1126" i="14"/>
  <c r="G1125" i="14"/>
  <c r="G1124" i="14"/>
  <c r="G1123" i="14"/>
  <c r="G1122" i="14"/>
  <c r="G1121" i="14"/>
  <c r="G1120" i="14"/>
  <c r="G1119" i="14"/>
  <c r="G1118" i="14"/>
  <c r="G1117" i="14"/>
  <c r="G1116" i="14"/>
  <c r="G1115" i="14"/>
  <c r="G1114" i="14"/>
  <c r="G1113" i="14"/>
  <c r="G1112" i="14"/>
  <c r="G1111" i="14"/>
  <c r="G1110" i="14"/>
  <c r="G1109" i="14"/>
  <c r="G1108" i="14"/>
  <c r="G1107" i="14"/>
  <c r="G1106" i="14"/>
  <c r="G1105" i="14"/>
  <c r="G1104" i="14"/>
  <c r="G1103" i="14"/>
  <c r="G1102" i="14"/>
  <c r="G1101" i="14"/>
  <c r="G1100" i="14"/>
  <c r="G1099" i="14"/>
  <c r="G1098" i="14"/>
  <c r="G1097" i="14"/>
  <c r="G1096" i="14"/>
  <c r="G1095" i="14"/>
  <c r="G1094" i="14"/>
  <c r="G1093" i="14"/>
  <c r="G1092" i="14"/>
  <c r="G1091" i="14"/>
  <c r="G1090" i="14"/>
  <c r="G1089" i="14"/>
  <c r="G1088" i="14"/>
  <c r="G1087" i="14"/>
  <c r="G1086" i="14"/>
  <c r="G1085" i="14"/>
  <c r="G1084" i="14"/>
  <c r="G1083" i="14"/>
  <c r="G1082" i="14"/>
  <c r="G1081" i="14"/>
  <c r="G1080" i="14"/>
  <c r="G1079" i="14"/>
  <c r="G1078" i="14"/>
  <c r="G1077" i="14"/>
  <c r="G1076" i="14"/>
  <c r="G1075" i="14"/>
  <c r="G1074" i="14"/>
  <c r="G1073" i="14"/>
  <c r="G1072" i="14"/>
  <c r="G1071" i="14"/>
  <c r="G1070" i="14"/>
  <c r="G1069" i="14"/>
  <c r="G1068" i="14"/>
  <c r="G1067" i="14"/>
  <c r="G1066" i="14"/>
  <c r="G1065" i="14"/>
  <c r="G1064" i="14"/>
  <c r="G1063" i="14"/>
  <c r="G1062" i="14"/>
  <c r="G1061" i="14"/>
  <c r="G1060" i="14"/>
  <c r="G1059" i="14"/>
  <c r="G1058" i="14"/>
  <c r="G1057" i="14"/>
  <c r="G1056" i="14"/>
  <c r="G1055" i="14"/>
  <c r="G1054" i="14"/>
  <c r="G1053" i="14"/>
  <c r="G1052" i="14"/>
  <c r="G1051" i="14"/>
  <c r="G1050" i="14"/>
  <c r="G1049" i="14"/>
  <c r="G1048" i="14"/>
  <c r="G1047" i="14"/>
  <c r="G1046" i="14"/>
  <c r="G1045" i="14"/>
  <c r="G1044" i="14"/>
  <c r="G1043" i="14"/>
  <c r="G1042" i="14"/>
  <c r="G1041" i="14"/>
  <c r="G1040" i="14"/>
  <c r="G1039" i="14"/>
  <c r="G1038" i="14"/>
  <c r="G1037" i="14"/>
  <c r="G1036" i="14"/>
  <c r="G1035" i="14"/>
  <c r="G1034" i="14"/>
  <c r="G1033" i="14"/>
  <c r="G1032" i="14"/>
  <c r="G1031" i="14"/>
  <c r="G1030" i="14"/>
  <c r="G1029" i="14"/>
  <c r="G1028" i="14"/>
  <c r="G1027" i="14"/>
  <c r="G1026" i="14"/>
  <c r="G1025" i="14"/>
  <c r="G1024" i="14"/>
  <c r="G1023" i="14"/>
  <c r="G1022" i="14"/>
  <c r="G1021" i="14"/>
  <c r="G1020" i="14"/>
  <c r="G1019" i="14"/>
  <c r="G1018" i="14"/>
  <c r="G1017" i="14"/>
  <c r="G1016" i="14"/>
  <c r="G1015" i="14"/>
  <c r="G1014" i="14"/>
  <c r="G1013" i="14"/>
  <c r="G1012" i="14"/>
  <c r="G1011" i="14"/>
  <c r="G1010" i="14"/>
  <c r="G1009" i="14"/>
  <c r="G1008" i="14"/>
  <c r="G1007" i="14"/>
  <c r="G1006" i="14"/>
  <c r="G1005" i="14"/>
  <c r="G1004" i="14"/>
  <c r="G1003" i="14"/>
  <c r="G1002" i="14"/>
  <c r="G1001" i="14"/>
  <c r="G1000" i="14"/>
  <c r="G999" i="14"/>
  <c r="G998" i="14"/>
  <c r="G997" i="14"/>
  <c r="G996" i="14"/>
  <c r="G995" i="14"/>
  <c r="G994" i="14"/>
  <c r="G993" i="14"/>
  <c r="G992" i="14"/>
  <c r="G991" i="14"/>
  <c r="G990" i="14"/>
  <c r="G989" i="14"/>
  <c r="G988" i="14"/>
  <c r="G987" i="14"/>
  <c r="G986" i="14"/>
  <c r="G985" i="14"/>
  <c r="G984" i="14"/>
  <c r="G983" i="14"/>
  <c r="G982" i="14"/>
  <c r="G981" i="14"/>
  <c r="G980" i="14"/>
  <c r="G979" i="14"/>
  <c r="G978" i="14"/>
  <c r="G977" i="14"/>
  <c r="G976" i="14"/>
  <c r="G975" i="14"/>
  <c r="G974" i="14"/>
  <c r="G973" i="14"/>
  <c r="G972" i="14"/>
  <c r="G971" i="14"/>
  <c r="G970" i="14"/>
  <c r="G969" i="14"/>
  <c r="G968" i="14"/>
  <c r="G967" i="14"/>
  <c r="G966" i="14"/>
  <c r="G965" i="14"/>
  <c r="G964" i="14"/>
  <c r="G963" i="14"/>
  <c r="G962" i="14"/>
  <c r="G961" i="14"/>
  <c r="G960" i="14"/>
  <c r="G959" i="14"/>
  <c r="G958" i="14"/>
  <c r="G957" i="14"/>
  <c r="G956" i="14"/>
  <c r="G955" i="14"/>
  <c r="G954" i="14"/>
  <c r="G953" i="14"/>
  <c r="G952" i="14"/>
  <c r="G951" i="14"/>
  <c r="G950" i="14"/>
  <c r="G949" i="14"/>
  <c r="G948" i="14"/>
  <c r="G947" i="14"/>
  <c r="G946" i="14"/>
  <c r="G945" i="14"/>
  <c r="G944" i="14"/>
  <c r="G943" i="14"/>
  <c r="G942" i="14"/>
  <c r="G941" i="14"/>
  <c r="G940" i="14"/>
  <c r="G939" i="14"/>
  <c r="G938" i="14"/>
  <c r="G937" i="14"/>
  <c r="G936" i="14"/>
  <c r="G935" i="14"/>
  <c r="G934" i="14"/>
  <c r="G933" i="14"/>
  <c r="G932" i="14"/>
  <c r="G931" i="14"/>
  <c r="G930" i="14"/>
  <c r="G929" i="14"/>
  <c r="G928" i="14"/>
  <c r="G927" i="14"/>
  <c r="G926" i="14"/>
  <c r="G925" i="14"/>
  <c r="G924" i="14"/>
  <c r="G923" i="14"/>
  <c r="G922" i="14"/>
  <c r="G921" i="14"/>
  <c r="G920" i="14"/>
  <c r="G919" i="14"/>
  <c r="G918" i="14"/>
  <c r="G917" i="14"/>
  <c r="G916" i="14"/>
  <c r="G915" i="14"/>
  <c r="G914" i="14"/>
  <c r="G913" i="14"/>
  <c r="G912" i="14"/>
  <c r="G911" i="14"/>
  <c r="G910" i="14"/>
  <c r="G909" i="14"/>
  <c r="G908" i="14"/>
  <c r="G907" i="14"/>
  <c r="G906" i="14"/>
  <c r="G905" i="14"/>
  <c r="G904" i="14"/>
  <c r="G903" i="14"/>
  <c r="G902" i="14"/>
  <c r="G901" i="14"/>
  <c r="G900" i="14"/>
  <c r="G899" i="14"/>
  <c r="G898" i="14"/>
  <c r="G897" i="14"/>
  <c r="G896" i="14"/>
  <c r="G895" i="14"/>
  <c r="G894" i="14"/>
  <c r="G893" i="14"/>
  <c r="G892" i="14"/>
  <c r="G891" i="14"/>
  <c r="G890" i="14"/>
  <c r="G889" i="14"/>
  <c r="G888" i="14"/>
  <c r="G887" i="14"/>
  <c r="G886" i="14"/>
  <c r="G885" i="14"/>
  <c r="G884" i="14"/>
  <c r="G883" i="14"/>
  <c r="G882" i="14"/>
  <c r="G881" i="14"/>
  <c r="G880" i="14"/>
  <c r="G879" i="14"/>
  <c r="G878" i="14"/>
  <c r="G877" i="14"/>
  <c r="G876" i="14"/>
  <c r="G875" i="14"/>
  <c r="G874" i="14"/>
  <c r="G873" i="14"/>
  <c r="G872" i="14"/>
  <c r="G871" i="14"/>
  <c r="G870" i="14"/>
  <c r="G869" i="14"/>
  <c r="G868" i="14"/>
  <c r="G867" i="14"/>
  <c r="G866" i="14"/>
  <c r="G865" i="14"/>
  <c r="G864" i="14"/>
  <c r="G863" i="14"/>
  <c r="G862" i="14"/>
  <c r="G861" i="14"/>
  <c r="G860" i="14"/>
  <c r="G859" i="14"/>
  <c r="G858" i="14"/>
  <c r="G857" i="14"/>
  <c r="G856" i="14"/>
  <c r="G855" i="14"/>
  <c r="G854" i="14"/>
  <c r="G853" i="14"/>
  <c r="G852" i="14"/>
  <c r="G851" i="14"/>
  <c r="G850" i="14"/>
  <c r="G849" i="14"/>
  <c r="G848" i="14"/>
  <c r="G847" i="14"/>
  <c r="G846" i="14"/>
  <c r="G845" i="14"/>
  <c r="G844" i="14"/>
  <c r="G843" i="14"/>
  <c r="G842" i="14"/>
  <c r="G841" i="14"/>
  <c r="G840" i="14"/>
  <c r="G839" i="14"/>
  <c r="G838" i="14"/>
  <c r="G837" i="14"/>
  <c r="G836" i="14"/>
  <c r="G835" i="14"/>
  <c r="G834" i="14"/>
  <c r="G833" i="14"/>
  <c r="G832" i="14"/>
  <c r="G831" i="14"/>
  <c r="G830" i="14"/>
  <c r="G829" i="14"/>
  <c r="G828" i="14"/>
  <c r="G827" i="14"/>
  <c r="G826" i="14"/>
  <c r="G825" i="14"/>
  <c r="G824" i="14"/>
  <c r="G823" i="14"/>
  <c r="G822" i="14"/>
  <c r="G821" i="14"/>
  <c r="G820" i="14"/>
  <c r="G819" i="14"/>
  <c r="G818" i="14"/>
  <c r="G817" i="14"/>
  <c r="G816" i="14"/>
  <c r="G815" i="14"/>
  <c r="G814" i="14"/>
  <c r="G813" i="14"/>
  <c r="G812" i="14"/>
  <c r="G811" i="14"/>
  <c r="G810" i="14"/>
  <c r="G809" i="14"/>
  <c r="G808" i="14"/>
  <c r="G807" i="14"/>
  <c r="G806" i="14"/>
  <c r="G805" i="14"/>
  <c r="G804" i="14"/>
  <c r="G803" i="14"/>
  <c r="G802" i="14"/>
  <c r="G801" i="14"/>
  <c r="G800" i="14"/>
  <c r="G799" i="14"/>
  <c r="G798" i="14"/>
  <c r="G797" i="14"/>
  <c r="G796" i="14"/>
  <c r="G795" i="14"/>
  <c r="G794" i="14"/>
  <c r="G793" i="14"/>
  <c r="G792" i="14"/>
  <c r="G791" i="14"/>
  <c r="G790" i="14"/>
  <c r="G789" i="14"/>
  <c r="G788" i="14"/>
  <c r="G787" i="14"/>
  <c r="G786" i="14"/>
  <c r="G785" i="14"/>
  <c r="G784" i="14"/>
  <c r="G783" i="14"/>
  <c r="G782" i="14"/>
  <c r="G781" i="14"/>
  <c r="G780" i="14"/>
  <c r="G779" i="14"/>
  <c r="G778" i="14"/>
  <c r="G777" i="14"/>
  <c r="G776" i="14"/>
  <c r="G775" i="14"/>
  <c r="G774" i="14"/>
  <c r="G773" i="14"/>
  <c r="G772" i="14"/>
  <c r="G771" i="14"/>
  <c r="G770" i="14"/>
  <c r="G769" i="14"/>
  <c r="G768" i="14"/>
  <c r="G767" i="14"/>
  <c r="G766" i="14"/>
  <c r="G765" i="14"/>
  <c r="G764" i="14"/>
  <c r="G763" i="14"/>
  <c r="G762" i="14"/>
  <c r="G761" i="14"/>
  <c r="G760" i="14"/>
  <c r="G759" i="14"/>
  <c r="G758" i="14"/>
  <c r="G757" i="14"/>
  <c r="G756" i="14"/>
  <c r="G755" i="14"/>
  <c r="G754" i="14"/>
  <c r="G753" i="14"/>
  <c r="G752" i="14"/>
  <c r="G751" i="14"/>
  <c r="G750" i="14"/>
  <c r="G749" i="14"/>
  <c r="G748" i="14"/>
  <c r="G747" i="14"/>
  <c r="G746" i="14"/>
  <c r="G745" i="14"/>
  <c r="G744" i="14"/>
  <c r="G743" i="14"/>
  <c r="G742" i="14"/>
  <c r="G741" i="14"/>
  <c r="G740" i="14"/>
  <c r="G739" i="14"/>
  <c r="G738" i="14"/>
  <c r="G737" i="14"/>
  <c r="G736" i="14"/>
  <c r="G735" i="14"/>
  <c r="G734" i="14"/>
  <c r="G733" i="14"/>
  <c r="G732" i="14"/>
  <c r="G731" i="14"/>
  <c r="G730" i="14"/>
  <c r="G729" i="14"/>
  <c r="G728" i="14"/>
  <c r="G727" i="14"/>
  <c r="G726" i="14"/>
  <c r="G725" i="14"/>
  <c r="G724" i="14"/>
  <c r="G723" i="14"/>
  <c r="G722" i="14"/>
  <c r="G721" i="14"/>
  <c r="G720" i="14"/>
  <c r="G719" i="14"/>
  <c r="G718" i="14"/>
  <c r="G717" i="14"/>
  <c r="G716" i="14"/>
  <c r="G715" i="14"/>
  <c r="G714" i="14"/>
  <c r="G713" i="14"/>
  <c r="G712" i="14"/>
  <c r="G711" i="14"/>
  <c r="G710" i="14"/>
  <c r="G709" i="14"/>
  <c r="G708" i="14"/>
  <c r="G707" i="14"/>
  <c r="G706" i="14"/>
  <c r="G705" i="14"/>
  <c r="G704" i="14"/>
  <c r="G703" i="14"/>
  <c r="G702" i="14"/>
  <c r="G701" i="14"/>
  <c r="G700" i="14"/>
  <c r="G699" i="14"/>
  <c r="G698" i="14"/>
  <c r="G697" i="14"/>
  <c r="G696" i="14"/>
  <c r="G695" i="14"/>
  <c r="G694" i="14"/>
  <c r="G693" i="14"/>
  <c r="G692" i="14"/>
  <c r="G691" i="14"/>
  <c r="G690" i="14"/>
  <c r="G689" i="14"/>
  <c r="G688" i="14"/>
  <c r="G687" i="14"/>
  <c r="G686" i="14"/>
  <c r="G685" i="14"/>
  <c r="G684" i="14"/>
  <c r="G683" i="14"/>
  <c r="G682" i="14"/>
  <c r="G681" i="14"/>
  <c r="G680" i="14"/>
  <c r="G679" i="14"/>
  <c r="G678" i="14"/>
  <c r="G677" i="14"/>
  <c r="G676" i="14"/>
  <c r="G675" i="14"/>
  <c r="G674" i="14"/>
  <c r="G673" i="14"/>
  <c r="G672" i="14"/>
  <c r="G671" i="14"/>
  <c r="G670" i="14"/>
  <c r="G669" i="14"/>
  <c r="G668" i="14"/>
  <c r="G667" i="14"/>
  <c r="G666" i="14"/>
  <c r="G665" i="14"/>
  <c r="G664" i="14"/>
  <c r="G663" i="14"/>
  <c r="G662" i="14"/>
  <c r="G661" i="14"/>
  <c r="G660" i="14"/>
  <c r="G659" i="14"/>
  <c r="G658" i="14"/>
  <c r="G657" i="14"/>
  <c r="G656" i="14"/>
  <c r="G655" i="14"/>
  <c r="G654" i="14"/>
  <c r="G653" i="14"/>
  <c r="G652" i="14"/>
  <c r="G651" i="14"/>
  <c r="G650" i="14"/>
  <c r="G649" i="14"/>
  <c r="G648" i="14"/>
  <c r="G647" i="14"/>
  <c r="G646" i="14"/>
  <c r="G645" i="14"/>
  <c r="G644" i="14"/>
  <c r="G643" i="14"/>
  <c r="G642" i="14"/>
  <c r="G641" i="14"/>
  <c r="G640" i="14"/>
  <c r="G639" i="14"/>
  <c r="G638" i="14"/>
  <c r="G637" i="14"/>
  <c r="G636" i="14"/>
  <c r="G635" i="14"/>
  <c r="G634" i="14"/>
  <c r="G633" i="14"/>
  <c r="G632" i="14"/>
  <c r="G631" i="14"/>
  <c r="G630" i="14"/>
  <c r="G629" i="14"/>
  <c r="G628" i="14"/>
  <c r="G627" i="14"/>
  <c r="G626" i="14"/>
  <c r="G625" i="14"/>
  <c r="G624" i="14"/>
  <c r="G623" i="14"/>
  <c r="G622" i="14"/>
  <c r="G621" i="14"/>
  <c r="G620" i="14"/>
  <c r="G619" i="14"/>
  <c r="G618" i="14"/>
  <c r="G617" i="14"/>
  <c r="G616" i="14"/>
  <c r="G615" i="14"/>
  <c r="G614" i="14"/>
  <c r="G613" i="14"/>
  <c r="G612" i="14"/>
  <c r="G611" i="14"/>
  <c r="G610" i="14"/>
  <c r="G609" i="14"/>
  <c r="G608" i="14"/>
  <c r="G607" i="14"/>
  <c r="G606" i="14"/>
  <c r="G605" i="14"/>
  <c r="G604" i="14"/>
  <c r="G603" i="14"/>
  <c r="G602" i="14"/>
  <c r="G601" i="14"/>
  <c r="G600" i="14"/>
  <c r="G599" i="14"/>
  <c r="G598" i="14"/>
  <c r="G597" i="14"/>
  <c r="G596" i="14"/>
  <c r="G595" i="14"/>
  <c r="G594" i="14"/>
  <c r="G593" i="14"/>
  <c r="G592" i="14"/>
  <c r="G591" i="14"/>
  <c r="G590" i="14"/>
  <c r="G589" i="14"/>
  <c r="G588" i="14"/>
  <c r="G587" i="14"/>
  <c r="G586" i="14"/>
  <c r="G585" i="14"/>
  <c r="G584" i="14"/>
  <c r="G583" i="14"/>
  <c r="G582" i="14"/>
  <c r="G581" i="14"/>
  <c r="G580" i="14"/>
  <c r="G579" i="14"/>
  <c r="G578" i="14"/>
  <c r="G577" i="14"/>
  <c r="G576" i="14"/>
  <c r="G575" i="14"/>
  <c r="G574" i="14"/>
  <c r="G573" i="14"/>
  <c r="G572" i="14"/>
  <c r="G571" i="14"/>
  <c r="G570" i="14"/>
  <c r="G569" i="14"/>
  <c r="G568" i="14"/>
  <c r="G567" i="14"/>
  <c r="G566" i="14"/>
  <c r="G565" i="14"/>
  <c r="G564" i="14"/>
  <c r="G563" i="14"/>
  <c r="G562" i="14"/>
  <c r="G561" i="14"/>
  <c r="G560" i="14"/>
  <c r="G559" i="14"/>
  <c r="G558" i="14"/>
  <c r="G557" i="14"/>
  <c r="G556" i="14"/>
  <c r="G555" i="14"/>
  <c r="G554" i="14"/>
  <c r="G553" i="14"/>
  <c r="G552" i="14"/>
  <c r="G551" i="14"/>
  <c r="G550" i="14"/>
  <c r="G549" i="14"/>
  <c r="G548" i="14"/>
  <c r="G547" i="14"/>
  <c r="G546" i="14"/>
  <c r="G545" i="14"/>
  <c r="G544" i="14"/>
  <c r="G543" i="14"/>
  <c r="G542" i="14"/>
  <c r="G541" i="14"/>
  <c r="G540" i="14"/>
  <c r="G539" i="14"/>
  <c r="G538" i="14"/>
  <c r="G537" i="14"/>
  <c r="G536" i="14"/>
  <c r="G535" i="14"/>
  <c r="G534" i="14"/>
  <c r="G533" i="14"/>
  <c r="G532" i="14"/>
  <c r="G531" i="14"/>
  <c r="G530" i="14"/>
  <c r="G529" i="14"/>
  <c r="G528" i="14"/>
  <c r="G527" i="14"/>
  <c r="G526" i="14"/>
  <c r="G525" i="14"/>
  <c r="G524" i="14"/>
  <c r="G523" i="14"/>
  <c r="G522" i="14"/>
  <c r="G521" i="14"/>
  <c r="G520" i="14"/>
  <c r="G519" i="14"/>
  <c r="G518" i="14"/>
  <c r="G517" i="14"/>
  <c r="G516" i="14"/>
  <c r="G515" i="14"/>
  <c r="G514" i="14"/>
  <c r="G513" i="14"/>
  <c r="G512" i="14"/>
  <c r="G511" i="14"/>
  <c r="G510" i="14"/>
  <c r="G509" i="14"/>
  <c r="G508" i="14"/>
  <c r="G507" i="14"/>
  <c r="G506" i="14"/>
  <c r="G505" i="14"/>
  <c r="G504" i="14"/>
  <c r="G503" i="14"/>
  <c r="G502" i="14"/>
  <c r="G501" i="14"/>
  <c r="G500" i="14"/>
  <c r="G499" i="14"/>
  <c r="G498" i="14"/>
  <c r="G497" i="14"/>
  <c r="G496" i="14"/>
  <c r="G495" i="14"/>
  <c r="G494" i="14"/>
  <c r="G493" i="14"/>
  <c r="G492" i="14"/>
  <c r="G491" i="14"/>
  <c r="G490" i="14"/>
  <c r="G489" i="14"/>
  <c r="G488" i="14"/>
  <c r="G487" i="14"/>
  <c r="G486" i="14"/>
  <c r="G485" i="14"/>
  <c r="G484" i="14"/>
  <c r="G483" i="14"/>
  <c r="G482" i="14"/>
  <c r="G481" i="14"/>
  <c r="G480" i="14"/>
  <c r="G479" i="14"/>
  <c r="G478" i="14"/>
  <c r="G477" i="14"/>
  <c r="G476" i="14"/>
  <c r="G475" i="14"/>
  <c r="G474" i="14"/>
  <c r="G473" i="14"/>
  <c r="G472" i="14"/>
  <c r="G471" i="14"/>
  <c r="G470" i="14"/>
  <c r="G469" i="14"/>
  <c r="G468" i="14"/>
  <c r="G467" i="14"/>
  <c r="G466" i="14"/>
  <c r="G465" i="14"/>
  <c r="G464" i="14"/>
  <c r="G463" i="14"/>
  <c r="G462" i="14"/>
  <c r="G461" i="14"/>
  <c r="G460" i="14"/>
  <c r="G459" i="14"/>
  <c r="G458" i="14"/>
  <c r="G457" i="14"/>
  <c r="G456" i="14"/>
  <c r="G455" i="14"/>
  <c r="G454" i="14"/>
  <c r="G453" i="14"/>
  <c r="G452" i="14"/>
  <c r="G451" i="14"/>
  <c r="G450" i="14"/>
  <c r="G449" i="14"/>
  <c r="G448" i="14"/>
  <c r="G447" i="14"/>
  <c r="G446" i="14"/>
  <c r="G445" i="14"/>
  <c r="G444" i="14"/>
  <c r="G443" i="14"/>
  <c r="G442" i="14"/>
  <c r="G441" i="14"/>
  <c r="G440" i="14"/>
  <c r="G439" i="14"/>
  <c r="G438" i="14"/>
  <c r="G437" i="14"/>
  <c r="G436" i="14"/>
  <c r="G435" i="14"/>
  <c r="G434" i="14"/>
  <c r="G433" i="14"/>
  <c r="G432" i="14"/>
  <c r="G431" i="14"/>
  <c r="G430" i="14"/>
  <c r="G429" i="14"/>
  <c r="G428" i="14"/>
  <c r="G427" i="14"/>
  <c r="G426" i="14"/>
  <c r="G425" i="14"/>
  <c r="G424" i="14"/>
  <c r="G423" i="14"/>
  <c r="G422" i="14"/>
  <c r="G421" i="14"/>
  <c r="G420" i="14"/>
  <c r="G419" i="14"/>
  <c r="G418" i="14"/>
  <c r="G417" i="14"/>
  <c r="G416" i="14"/>
  <c r="G415" i="14"/>
  <c r="G414" i="14"/>
  <c r="G413" i="14"/>
  <c r="G412" i="14"/>
  <c r="G411" i="14"/>
  <c r="G410" i="14"/>
  <c r="G409" i="14"/>
  <c r="G408" i="14"/>
  <c r="G407" i="14"/>
  <c r="G406" i="14"/>
  <c r="G405" i="14"/>
  <c r="G404" i="14"/>
  <c r="G403" i="14"/>
  <c r="G402" i="14"/>
  <c r="G401" i="14"/>
  <c r="G400" i="14"/>
  <c r="G399" i="14"/>
  <c r="G398" i="14"/>
  <c r="G397" i="14"/>
  <c r="G396" i="14"/>
  <c r="G395" i="14"/>
  <c r="G394" i="14"/>
  <c r="G393" i="14"/>
  <c r="G392" i="14"/>
  <c r="G391" i="14"/>
  <c r="G390" i="14"/>
  <c r="G389" i="14"/>
  <c r="G388" i="14"/>
  <c r="G387" i="14"/>
  <c r="G386" i="14"/>
  <c r="G385" i="14"/>
  <c r="G384" i="14"/>
  <c r="G383" i="14"/>
  <c r="G382" i="14"/>
  <c r="G381" i="14"/>
  <c r="G380" i="14"/>
  <c r="G379" i="14"/>
  <c r="G378" i="14"/>
  <c r="G377" i="14"/>
  <c r="G376" i="14"/>
  <c r="G375" i="14"/>
  <c r="G374" i="14"/>
  <c r="G373" i="14"/>
  <c r="G372" i="14"/>
  <c r="G371" i="14"/>
  <c r="G370" i="14"/>
  <c r="G369" i="14"/>
  <c r="G368" i="14"/>
  <c r="G367" i="14"/>
  <c r="G366" i="14"/>
  <c r="G365" i="14"/>
  <c r="G364" i="14"/>
  <c r="G363" i="14"/>
  <c r="G362" i="14"/>
  <c r="G361" i="14"/>
  <c r="G360" i="14"/>
  <c r="G359" i="14"/>
  <c r="G358" i="14"/>
  <c r="G357" i="14"/>
  <c r="G356" i="14"/>
  <c r="G355" i="14"/>
  <c r="G354" i="14"/>
  <c r="G353" i="14"/>
  <c r="G352" i="14"/>
  <c r="G351" i="14"/>
  <c r="G350" i="14"/>
  <c r="G349" i="14"/>
  <c r="G348" i="14"/>
  <c r="G347" i="14"/>
  <c r="G346" i="14"/>
  <c r="G345" i="14"/>
  <c r="G344" i="14"/>
  <c r="G343" i="14"/>
  <c r="G342" i="14"/>
  <c r="G341" i="14"/>
  <c r="G340" i="14"/>
  <c r="G339" i="14"/>
  <c r="G338" i="14"/>
  <c r="G337" i="14"/>
  <c r="G336" i="14"/>
  <c r="G335" i="14"/>
  <c r="G334" i="14"/>
  <c r="G333" i="14"/>
  <c r="G332" i="14"/>
  <c r="G331" i="14"/>
  <c r="G330" i="14"/>
  <c r="G329" i="14"/>
  <c r="G328" i="14"/>
  <c r="G327" i="14"/>
  <c r="G326" i="14"/>
  <c r="G325" i="14"/>
  <c r="G324" i="14"/>
  <c r="G323" i="14"/>
  <c r="G322" i="14"/>
  <c r="G321" i="14"/>
  <c r="G320" i="14"/>
  <c r="G319" i="14"/>
  <c r="G318" i="14"/>
  <c r="G317" i="14"/>
  <c r="G316" i="14"/>
  <c r="G315" i="14"/>
  <c r="G314" i="14"/>
  <c r="G313" i="14"/>
  <c r="G312" i="14"/>
  <c r="G311" i="14"/>
  <c r="G310" i="14"/>
  <c r="G309" i="14"/>
  <c r="G308" i="14"/>
  <c r="G307" i="14"/>
  <c r="G306" i="14"/>
  <c r="G305" i="14"/>
  <c r="G304" i="14"/>
  <c r="G303" i="14"/>
  <c r="G302" i="14"/>
  <c r="G301" i="14"/>
  <c r="G300" i="14"/>
  <c r="G299" i="14"/>
  <c r="G298" i="14"/>
  <c r="G297" i="14"/>
  <c r="G296" i="14"/>
  <c r="G295" i="14"/>
  <c r="G294" i="14"/>
  <c r="G293" i="14"/>
  <c r="G292" i="14"/>
  <c r="G291" i="14"/>
  <c r="G290" i="14"/>
  <c r="G289" i="14"/>
  <c r="G288" i="14"/>
  <c r="G287" i="14"/>
  <c r="G286" i="14"/>
  <c r="G285" i="14"/>
  <c r="G284" i="14"/>
  <c r="G283" i="14"/>
  <c r="G282" i="14"/>
  <c r="G281" i="14"/>
  <c r="G280" i="14"/>
  <c r="G279" i="14"/>
  <c r="G278" i="14"/>
  <c r="G277" i="14"/>
  <c r="G276" i="14"/>
  <c r="G275" i="14"/>
  <c r="G274" i="14"/>
  <c r="G273" i="14"/>
  <c r="G272" i="14"/>
  <c r="G271" i="14"/>
  <c r="G270" i="14"/>
  <c r="G269" i="14"/>
  <c r="G268" i="14"/>
  <c r="G267" i="14"/>
  <c r="G266" i="14"/>
  <c r="G265" i="14"/>
  <c r="G264" i="14"/>
  <c r="G263" i="14"/>
  <c r="G262" i="14"/>
  <c r="G261" i="14"/>
  <c r="G260" i="14"/>
  <c r="G259" i="14"/>
  <c r="G258" i="14"/>
  <c r="G257" i="14"/>
  <c r="G256" i="14"/>
  <c r="G255" i="14"/>
  <c r="G254" i="14"/>
  <c r="G253" i="14"/>
  <c r="G252" i="14"/>
  <c r="G251" i="14"/>
  <c r="G250" i="14"/>
  <c r="G249" i="14"/>
  <c r="G248" i="14"/>
  <c r="G247" i="14"/>
  <c r="G246" i="14"/>
  <c r="G245" i="14"/>
  <c r="G244" i="14"/>
  <c r="G243" i="14"/>
  <c r="G242" i="14"/>
  <c r="G241" i="14"/>
  <c r="G240" i="14"/>
  <c r="G239" i="14"/>
  <c r="G238" i="14"/>
  <c r="G237" i="14"/>
  <c r="G236" i="14"/>
  <c r="G235" i="14"/>
  <c r="G234" i="14"/>
  <c r="G233" i="14"/>
  <c r="G232" i="14"/>
  <c r="G231" i="14"/>
  <c r="G230" i="14"/>
  <c r="G229" i="14"/>
  <c r="G228" i="14"/>
  <c r="G227" i="14"/>
  <c r="G226" i="14"/>
  <c r="G225" i="14"/>
  <c r="G224" i="14"/>
  <c r="G223" i="14"/>
  <c r="G222" i="14"/>
  <c r="G221" i="14"/>
  <c r="G220" i="14"/>
  <c r="G219" i="14"/>
  <c r="G218" i="14"/>
  <c r="G217" i="14"/>
  <c r="G216" i="14"/>
  <c r="G215" i="14"/>
  <c r="G214" i="14"/>
  <c r="G213" i="14"/>
  <c r="G212" i="14"/>
  <c r="G211" i="14"/>
  <c r="G210" i="14"/>
  <c r="G209" i="14"/>
  <c r="G208" i="14"/>
  <c r="G207" i="14"/>
  <c r="G206" i="14"/>
  <c r="G205" i="14"/>
  <c r="G204" i="14"/>
  <c r="G203" i="14"/>
  <c r="G202" i="14"/>
  <c r="G201" i="14"/>
  <c r="G200" i="14"/>
  <c r="G199" i="14"/>
  <c r="G198" i="14"/>
  <c r="G197" i="14"/>
  <c r="G196" i="14"/>
  <c r="G195" i="14"/>
  <c r="G194" i="14"/>
  <c r="G193" i="14"/>
  <c r="G192" i="14"/>
  <c r="G191" i="14"/>
  <c r="G190" i="14"/>
  <c r="G189" i="14"/>
  <c r="G188" i="14"/>
  <c r="G187" i="14"/>
  <c r="G186" i="14"/>
  <c r="G185" i="14"/>
  <c r="G184" i="14"/>
  <c r="G183" i="14"/>
  <c r="G182" i="14"/>
  <c r="G181" i="14"/>
  <c r="G180" i="14"/>
  <c r="G179" i="14"/>
  <c r="G178" i="14"/>
  <c r="G177" i="14"/>
  <c r="G176" i="14"/>
  <c r="G175" i="14"/>
  <c r="G174" i="14"/>
  <c r="G173" i="14"/>
  <c r="G172" i="14"/>
  <c r="G171" i="14"/>
  <c r="G170" i="14"/>
  <c r="G169" i="14"/>
  <c r="G168" i="14"/>
  <c r="G167" i="14"/>
  <c r="G166" i="14"/>
  <c r="G165" i="14"/>
  <c r="G164" i="14"/>
  <c r="G163" i="14"/>
  <c r="G162" i="14"/>
  <c r="G161" i="14"/>
  <c r="G160" i="14"/>
  <c r="G159" i="14"/>
  <c r="G158" i="14"/>
  <c r="G157" i="14"/>
  <c r="G156" i="14"/>
  <c r="G155" i="14"/>
  <c r="G154" i="14"/>
  <c r="G153" i="14"/>
  <c r="G152" i="14"/>
  <c r="G151" i="14"/>
  <c r="G150" i="14"/>
  <c r="G149" i="14"/>
  <c r="G148" i="14"/>
  <c r="G147" i="14"/>
  <c r="G146" i="14"/>
  <c r="G145" i="14"/>
  <c r="G144" i="14"/>
  <c r="G143" i="14"/>
  <c r="G142" i="14"/>
  <c r="G141" i="14"/>
  <c r="G140" i="14"/>
  <c r="G139" i="14"/>
  <c r="G138" i="14"/>
  <c r="G137" i="14"/>
  <c r="G136" i="14"/>
  <c r="G135" i="14"/>
  <c r="G134" i="14"/>
  <c r="G133" i="14"/>
  <c r="G132" i="14"/>
  <c r="G131" i="14"/>
  <c r="G130" i="14"/>
  <c r="G129" i="14"/>
  <c r="G128" i="14"/>
  <c r="G127" i="14"/>
  <c r="G126" i="14"/>
  <c r="G125" i="14"/>
  <c r="G124" i="14"/>
  <c r="G123" i="14"/>
  <c r="G122" i="14"/>
  <c r="G121" i="14"/>
  <c r="G120" i="14"/>
  <c r="G119" i="14"/>
  <c r="G118" i="14"/>
  <c r="G117" i="14"/>
  <c r="G116" i="14"/>
  <c r="G115" i="14"/>
  <c r="G114" i="14"/>
  <c r="G113" i="14"/>
  <c r="G112" i="14"/>
  <c r="G111" i="14"/>
  <c r="G110" i="14"/>
  <c r="G109" i="14"/>
  <c r="G108" i="14"/>
  <c r="G107" i="14"/>
  <c r="G106" i="14"/>
  <c r="G105" i="14"/>
  <c r="G104" i="14"/>
  <c r="G103" i="14"/>
  <c r="G102" i="14"/>
  <c r="G101" i="14"/>
  <c r="G100" i="14"/>
  <c r="G99" i="14"/>
  <c r="G98" i="14"/>
  <c r="G97" i="14"/>
  <c r="G96" i="14"/>
  <c r="G95" i="14"/>
  <c r="G94" i="14"/>
  <c r="G93" i="14"/>
  <c r="G92" i="14"/>
  <c r="G91" i="14"/>
  <c r="G90" i="14"/>
  <c r="G89" i="14"/>
  <c r="G88" i="14"/>
  <c r="G87" i="14"/>
  <c r="G86" i="14"/>
  <c r="G85" i="14"/>
  <c r="G84" i="14"/>
  <c r="G83" i="14"/>
  <c r="G82" i="14"/>
  <c r="G81" i="14"/>
  <c r="G80" i="14"/>
  <c r="G79" i="14"/>
  <c r="G78" i="14"/>
  <c r="G77" i="14"/>
  <c r="G76" i="14"/>
  <c r="G75" i="14"/>
  <c r="G74" i="14"/>
  <c r="G73" i="14"/>
  <c r="G72" i="14"/>
  <c r="G71" i="14"/>
  <c r="G70" i="14"/>
  <c r="G69" i="14"/>
  <c r="G68" i="14"/>
  <c r="G67" i="14"/>
  <c r="G66" i="14"/>
  <c r="G65" i="14"/>
  <c r="G64" i="14"/>
  <c r="G63" i="14"/>
  <c r="G62" i="14"/>
  <c r="G61" i="14"/>
  <c r="G60" i="14"/>
  <c r="G59" i="14"/>
  <c r="G58" i="14"/>
  <c r="G57" i="14"/>
  <c r="G56" i="14"/>
  <c r="G55" i="14"/>
  <c r="G54" i="14"/>
  <c r="G53" i="14"/>
  <c r="G52" i="14"/>
  <c r="G51" i="14"/>
  <c r="G50" i="14"/>
  <c r="G49" i="14"/>
  <c r="G48" i="14"/>
  <c r="G47" i="14"/>
  <c r="G46" i="14"/>
  <c r="G45" i="14"/>
  <c r="G44" i="14"/>
  <c r="G43" i="14"/>
  <c r="G42" i="14"/>
  <c r="G41" i="14"/>
  <c r="G40" i="14"/>
  <c r="G39" i="14"/>
  <c r="G38" i="14"/>
  <c r="G37" i="14"/>
  <c r="G36" i="14"/>
  <c r="G35" i="14"/>
  <c r="G34" i="14"/>
  <c r="G33" i="14"/>
  <c r="G32" i="14"/>
  <c r="G31" i="14"/>
  <c r="G30" i="14"/>
  <c r="G29" i="14"/>
  <c r="G28" i="14"/>
  <c r="G27" i="14"/>
  <c r="G26" i="14"/>
  <c r="G25" i="14"/>
  <c r="G24" i="14"/>
  <c r="G23" i="14"/>
  <c r="G22" i="14"/>
  <c r="G21" i="14"/>
  <c r="G20" i="14"/>
  <c r="G19" i="14"/>
  <c r="G18" i="14"/>
  <c r="G17" i="14"/>
  <c r="G16" i="14"/>
  <c r="G15" i="14"/>
  <c r="G14" i="14"/>
  <c r="G13" i="14"/>
  <c r="G12" i="14"/>
  <c r="G11" i="14"/>
  <c r="G10" i="14"/>
  <c r="O1336" i="13"/>
  <c r="O1335" i="13"/>
  <c r="O1334" i="13"/>
  <c r="O1333" i="13"/>
  <c r="O1332" i="13"/>
  <c r="O1331" i="13"/>
  <c r="O1330" i="13"/>
  <c r="O1329" i="13"/>
  <c r="O1328" i="13"/>
  <c r="O1327" i="13"/>
  <c r="O1326" i="13"/>
  <c r="O1325" i="13"/>
  <c r="O1324" i="13"/>
  <c r="O1323" i="13"/>
  <c r="O1322" i="13"/>
  <c r="O1321" i="13"/>
  <c r="O1320" i="13"/>
  <c r="O1319" i="13"/>
  <c r="O1318" i="13"/>
  <c r="O1317" i="13"/>
  <c r="O1316" i="13"/>
  <c r="O1315" i="13"/>
  <c r="O1314" i="13"/>
  <c r="O1313" i="13"/>
  <c r="O1312" i="13"/>
  <c r="O1311" i="13"/>
  <c r="O1310" i="13"/>
  <c r="O1309" i="13"/>
  <c r="O1308" i="13"/>
  <c r="O1307" i="13"/>
  <c r="O1306" i="13"/>
  <c r="O1305" i="13"/>
  <c r="O1304" i="13"/>
  <c r="O1303" i="13"/>
  <c r="O1302" i="13"/>
  <c r="O1300" i="13"/>
  <c r="O1299" i="13"/>
  <c r="O1298" i="13"/>
  <c r="O1297" i="13"/>
  <c r="O1296" i="13"/>
  <c r="O1295" i="13"/>
  <c r="O1294" i="13"/>
  <c r="O1293" i="13"/>
  <c r="O1292" i="13"/>
  <c r="O1291" i="13"/>
  <c r="O1290" i="13"/>
  <c r="O1289" i="13"/>
  <c r="O1288" i="13"/>
  <c r="O1287" i="13"/>
  <c r="O1286" i="13"/>
  <c r="O1285" i="13"/>
  <c r="O1284" i="13"/>
  <c r="O1283" i="13"/>
  <c r="O1282" i="13"/>
  <c r="O1281" i="13"/>
  <c r="O1280" i="13"/>
  <c r="O1279" i="13"/>
  <c r="O1277" i="13"/>
  <c r="O1276" i="13"/>
  <c r="O1275" i="13"/>
  <c r="O1274" i="13"/>
  <c r="O1273" i="13"/>
  <c r="O1272" i="13"/>
  <c r="O1271" i="13"/>
  <c r="O1270" i="13"/>
  <c r="O1269" i="13"/>
  <c r="O1268" i="13"/>
  <c r="O1267" i="13"/>
  <c r="O1266" i="13"/>
  <c r="O1265" i="13"/>
  <c r="O1264" i="13"/>
  <c r="O1263" i="13"/>
  <c r="O1262" i="13"/>
  <c r="O1261" i="13"/>
  <c r="O1260" i="13"/>
  <c r="O1259" i="13"/>
  <c r="O1258" i="13"/>
  <c r="O1257" i="13"/>
  <c r="O1256" i="13"/>
  <c r="O1255" i="13"/>
  <c r="O1253" i="13"/>
  <c r="O1252" i="13"/>
  <c r="O1251" i="13"/>
  <c r="O1250" i="13"/>
  <c r="O1249" i="13"/>
  <c r="O1248" i="13"/>
  <c r="O1247" i="13"/>
  <c r="O1246" i="13"/>
  <c r="O1245" i="13"/>
  <c r="O1244" i="13"/>
  <c r="O1243" i="13"/>
  <c r="O1242" i="13"/>
  <c r="O1241" i="13"/>
  <c r="O1240" i="13"/>
  <c r="O1239" i="13"/>
  <c r="O1238" i="13"/>
  <c r="O1237" i="13"/>
  <c r="O1236" i="13"/>
  <c r="O1235" i="13"/>
  <c r="O1234" i="13"/>
  <c r="O1233" i="13"/>
  <c r="O1232" i="13"/>
  <c r="O1231" i="13"/>
  <c r="O1230" i="13"/>
  <c r="O1229" i="13"/>
  <c r="O1228" i="13"/>
  <c r="O1227" i="13"/>
  <c r="O1226" i="13"/>
  <c r="O1225" i="13"/>
  <c r="O1224" i="13"/>
  <c r="O1223" i="13"/>
  <c r="O1222" i="13"/>
  <c r="O1221" i="13"/>
  <c r="O1220" i="13"/>
  <c r="O1219" i="13"/>
  <c r="O1218" i="13"/>
  <c r="O1217" i="13"/>
  <c r="O1216" i="13"/>
  <c r="O1215" i="13"/>
  <c r="O1214" i="13"/>
  <c r="O1213" i="13"/>
  <c r="O1212" i="13"/>
  <c r="O1211" i="13"/>
  <c r="O1210" i="13"/>
  <c r="O1209" i="13"/>
  <c r="O1208" i="13"/>
  <c r="O1207" i="13"/>
  <c r="O1206" i="13"/>
  <c r="O1205" i="13"/>
  <c r="O1204" i="13"/>
  <c r="O1203" i="13"/>
  <c r="O1202" i="13"/>
  <c r="O1201" i="13"/>
  <c r="O1200" i="13"/>
  <c r="O1199" i="13"/>
  <c r="O1198" i="13"/>
  <c r="O1197" i="13"/>
  <c r="O1196" i="13"/>
  <c r="O1195" i="13"/>
  <c r="O1194" i="13"/>
  <c r="O1193" i="13"/>
  <c r="O1192" i="13"/>
  <c r="O1191" i="13"/>
  <c r="O1190" i="13"/>
  <c r="O1189" i="13"/>
  <c r="O1188" i="13"/>
  <c r="O1187" i="13"/>
  <c r="O1186" i="13"/>
  <c r="O1185" i="13"/>
  <c r="O1184" i="13"/>
  <c r="O1183" i="13"/>
  <c r="O1182" i="13"/>
  <c r="O1181" i="13"/>
  <c r="O1180" i="13"/>
  <c r="O1179" i="13"/>
  <c r="O1178" i="13"/>
  <c r="O1177" i="13"/>
  <c r="O1176" i="13"/>
  <c r="O1175" i="13"/>
  <c r="O1174" i="13"/>
  <c r="O1173" i="13"/>
  <c r="O1172" i="13"/>
  <c r="O1171" i="13"/>
  <c r="O1170" i="13"/>
  <c r="O1169" i="13"/>
  <c r="O1168" i="13"/>
  <c r="O1167" i="13"/>
  <c r="O1166" i="13"/>
  <c r="O1165" i="13"/>
  <c r="O1164" i="13"/>
  <c r="O1163" i="13"/>
  <c r="O1162" i="13"/>
  <c r="O1161" i="13"/>
  <c r="O1160" i="13"/>
  <c r="O1159" i="13"/>
  <c r="O1158" i="13"/>
  <c r="O1157" i="13"/>
  <c r="O1156" i="13"/>
  <c r="O1155" i="13"/>
  <c r="O1154" i="13"/>
  <c r="O1153" i="13"/>
  <c r="O1152" i="13"/>
  <c r="O1151" i="13"/>
  <c r="O1149" i="13"/>
  <c r="O1148" i="13"/>
  <c r="O1147" i="13"/>
  <c r="O1146" i="13"/>
  <c r="O1145" i="13"/>
  <c r="O1144" i="13"/>
  <c r="O1143" i="13"/>
  <c r="O1142" i="13"/>
  <c r="O1141" i="13"/>
  <c r="O1140" i="13"/>
  <c r="O1139" i="13"/>
  <c r="O1138" i="13"/>
  <c r="O1137" i="13"/>
  <c r="O1136" i="13"/>
  <c r="O1135" i="13"/>
  <c r="O1134" i="13"/>
  <c r="O1133" i="13"/>
  <c r="O1132" i="13"/>
  <c r="O1131" i="13"/>
  <c r="O1130" i="13"/>
  <c r="O1129" i="13"/>
  <c r="O1128" i="13"/>
  <c r="O1127" i="13"/>
  <c r="O1126" i="13"/>
  <c r="O1125" i="13"/>
  <c r="O1124" i="13"/>
  <c r="O1123" i="13"/>
  <c r="O1122" i="13"/>
  <c r="O1121" i="13"/>
  <c r="O1120" i="13"/>
  <c r="O1119" i="13"/>
  <c r="O1118" i="13"/>
  <c r="O1117" i="13"/>
  <c r="O1116" i="13"/>
  <c r="O1115" i="13"/>
  <c r="O1114" i="13"/>
  <c r="O1113" i="13"/>
  <c r="O1112" i="13"/>
  <c r="O1111" i="13"/>
  <c r="O1110" i="13"/>
  <c r="O1109" i="13"/>
  <c r="O1108" i="13"/>
  <c r="O1107" i="13"/>
  <c r="O1106" i="13"/>
  <c r="O1105" i="13"/>
  <c r="O1104" i="13"/>
  <c r="O1103" i="13"/>
  <c r="O1102" i="13"/>
  <c r="O1101" i="13"/>
  <c r="O1100" i="13"/>
  <c r="O1099" i="13"/>
  <c r="O1098" i="13"/>
  <c r="O1097" i="13"/>
  <c r="O1096" i="13"/>
  <c r="O1095" i="13"/>
  <c r="O1094" i="13"/>
  <c r="O1093" i="13"/>
  <c r="O1092" i="13"/>
  <c r="O1091" i="13"/>
  <c r="O1090" i="13"/>
  <c r="O1089" i="13"/>
  <c r="O1088" i="13"/>
  <c r="O1087" i="13"/>
  <c r="O1086" i="13"/>
  <c r="O1085" i="13"/>
  <c r="O1084" i="13"/>
  <c r="O1083" i="13"/>
  <c r="O1082" i="13"/>
  <c r="O1081" i="13"/>
  <c r="O1080" i="13"/>
  <c r="O1079" i="13"/>
  <c r="O1078" i="13"/>
  <c r="O1077" i="13"/>
  <c r="O1076" i="13"/>
  <c r="O1075" i="13"/>
  <c r="O1074" i="13"/>
  <c r="O1073" i="13"/>
  <c r="O1072" i="13"/>
  <c r="O1071" i="13"/>
  <c r="O1069" i="13"/>
  <c r="O1068" i="13"/>
  <c r="O1067" i="13"/>
  <c r="O1066" i="13"/>
  <c r="O1065" i="13"/>
  <c r="O1064" i="13"/>
  <c r="O1063" i="13"/>
  <c r="O1062" i="13"/>
  <c r="O1061" i="13"/>
  <c r="O1060" i="13"/>
  <c r="O1059" i="13"/>
  <c r="O1058" i="13"/>
  <c r="O1057" i="13"/>
  <c r="O1056" i="13"/>
  <c r="O1055" i="13"/>
  <c r="O1054" i="13"/>
  <c r="O1053" i="13"/>
  <c r="O1052" i="13"/>
  <c r="O1051" i="13"/>
  <c r="O1050" i="13"/>
  <c r="O1049" i="13"/>
  <c r="O1048" i="13"/>
  <c r="O1047" i="13"/>
  <c r="O1046" i="13"/>
  <c r="O1045" i="13"/>
  <c r="O1044" i="13"/>
  <c r="O1042" i="13"/>
  <c r="O1041" i="13"/>
  <c r="O1040" i="13"/>
  <c r="O1039" i="13"/>
  <c r="O1037" i="13"/>
  <c r="O1036" i="13"/>
  <c r="O1035" i="13"/>
  <c r="O1034" i="13"/>
  <c r="O1033" i="13"/>
  <c r="O1032" i="13"/>
  <c r="O1031" i="13"/>
  <c r="O1030" i="13"/>
  <c r="O1029" i="13"/>
  <c r="O1028" i="13"/>
  <c r="O1027" i="13"/>
  <c r="O1026" i="13"/>
  <c r="O1025" i="13"/>
  <c r="O1024" i="13"/>
  <c r="O1023" i="13"/>
  <c r="O1022" i="13"/>
  <c r="O1021" i="13"/>
  <c r="O1020" i="13"/>
  <c r="O1019" i="13"/>
  <c r="O1018" i="13"/>
  <c r="O1017" i="13"/>
  <c r="O1016" i="13"/>
  <c r="O1015" i="13"/>
  <c r="O1014" i="13"/>
  <c r="O1013" i="13"/>
  <c r="O1011" i="13"/>
  <c r="O1010" i="13"/>
  <c r="O1009" i="13"/>
  <c r="O1008" i="13"/>
  <c r="O1007" i="13"/>
  <c r="O1006" i="13"/>
  <c r="O1005" i="13"/>
  <c r="O1004" i="13"/>
  <c r="O1003" i="13"/>
  <c r="O1002" i="13"/>
  <c r="O1001" i="13"/>
  <c r="O1000" i="13"/>
  <c r="O999" i="13"/>
  <c r="O998" i="13"/>
  <c r="O997" i="13"/>
  <c r="O996" i="13"/>
  <c r="O995" i="13"/>
  <c r="O994" i="13"/>
  <c r="O993" i="13"/>
  <c r="O992" i="13"/>
  <c r="O991" i="13"/>
  <c r="O990" i="13"/>
  <c r="O989" i="13"/>
  <c r="O988" i="13"/>
  <c r="O987" i="13"/>
  <c r="O986" i="13"/>
  <c r="O985" i="13"/>
  <c r="O984" i="13"/>
  <c r="O983" i="13"/>
  <c r="O982" i="13"/>
  <c r="O981" i="13"/>
  <c r="O980" i="13"/>
  <c r="O979" i="13"/>
  <c r="O978" i="13"/>
  <c r="O977" i="13"/>
  <c r="O976" i="13"/>
  <c r="O975" i="13"/>
  <c r="O974" i="13"/>
  <c r="O973" i="13"/>
  <c r="O972" i="13"/>
  <c r="O971" i="13"/>
  <c r="O970" i="13"/>
  <c r="O969" i="13"/>
  <c r="O968" i="13"/>
  <c r="O967" i="13"/>
  <c r="O966" i="13"/>
  <c r="O965" i="13"/>
  <c r="O964" i="13"/>
  <c r="O963" i="13"/>
  <c r="O962" i="13"/>
  <c r="O961" i="13"/>
  <c r="O960" i="13"/>
  <c r="O959" i="13"/>
  <c r="O958" i="13"/>
  <c r="O957" i="13"/>
  <c r="O956" i="13"/>
  <c r="O955" i="13"/>
  <c r="O954" i="13"/>
  <c r="O953" i="13"/>
  <c r="O952" i="13"/>
  <c r="O951" i="13"/>
  <c r="O950" i="13"/>
  <c r="O949" i="13"/>
  <c r="O948" i="13"/>
  <c r="O947" i="13"/>
  <c r="O946" i="13"/>
  <c r="O945" i="13"/>
  <c r="O944" i="13"/>
  <c r="O943" i="13"/>
  <c r="O942" i="13"/>
  <c r="O941" i="13"/>
  <c r="O940" i="13"/>
  <c r="O939" i="13"/>
  <c r="O938" i="13"/>
  <c r="O937" i="13"/>
  <c r="O936" i="13"/>
  <c r="O935" i="13"/>
  <c r="O934" i="13"/>
  <c r="O933" i="13"/>
  <c r="O932" i="13"/>
  <c r="O931" i="13"/>
  <c r="O930" i="13"/>
  <c r="O929" i="13"/>
  <c r="O928" i="13"/>
  <c r="O927" i="13"/>
  <c r="O926" i="13"/>
  <c r="O925" i="13"/>
  <c r="O924" i="13"/>
  <c r="O923" i="13"/>
  <c r="O922" i="13"/>
  <c r="O921" i="13"/>
  <c r="O920" i="13"/>
  <c r="O919" i="13"/>
  <c r="O918" i="13"/>
  <c r="O917" i="13"/>
  <c r="O916" i="13"/>
  <c r="O915" i="13"/>
  <c r="O914" i="13"/>
  <c r="O913" i="13"/>
  <c r="O912" i="13"/>
  <c r="O911" i="13"/>
  <c r="O910" i="13"/>
  <c r="O909" i="13"/>
  <c r="O908" i="13"/>
  <c r="O907" i="13"/>
  <c r="O906" i="13"/>
  <c r="O905" i="13"/>
  <c r="O904" i="13"/>
  <c r="O903" i="13"/>
  <c r="O902" i="13"/>
  <c r="O901" i="13"/>
  <c r="O900" i="13"/>
  <c r="O899" i="13"/>
  <c r="O898" i="13"/>
  <c r="O897" i="13"/>
  <c r="O896" i="13"/>
  <c r="O895" i="13"/>
  <c r="O894" i="13"/>
  <c r="O893" i="13"/>
  <c r="O892" i="13"/>
  <c r="O891" i="13"/>
  <c r="O890" i="13"/>
  <c r="O889" i="13"/>
  <c r="O887" i="13"/>
  <c r="O886" i="13"/>
  <c r="O885" i="13"/>
  <c r="O884" i="13"/>
  <c r="O883" i="13"/>
  <c r="O882" i="13"/>
  <c r="O881" i="13"/>
  <c r="O880" i="13"/>
  <c r="O879" i="13"/>
  <c r="O878" i="13"/>
  <c r="O877" i="13"/>
  <c r="O876" i="13"/>
  <c r="O875" i="13"/>
  <c r="O874" i="13"/>
  <c r="O873" i="13"/>
  <c r="O872" i="13"/>
  <c r="O871" i="13"/>
  <c r="O870" i="13"/>
  <c r="O869" i="13"/>
  <c r="O868" i="13"/>
  <c r="O867" i="13"/>
  <c r="O866" i="13"/>
  <c r="O865" i="13"/>
  <c r="O864" i="13"/>
  <c r="O863" i="13"/>
  <c r="O862" i="13"/>
  <c r="O861" i="13"/>
  <c r="O860" i="13"/>
  <c r="O859" i="13"/>
  <c r="O858" i="13"/>
  <c r="O857" i="13"/>
  <c r="O856" i="13"/>
  <c r="O855" i="13"/>
  <c r="O854" i="13"/>
  <c r="O853" i="13"/>
  <c r="O852" i="13"/>
  <c r="O851" i="13"/>
  <c r="O850" i="13"/>
  <c r="O849" i="13"/>
  <c r="O848" i="13"/>
  <c r="O847" i="13"/>
  <c r="O846" i="13"/>
  <c r="O845" i="13"/>
  <c r="O844" i="13"/>
  <c r="O843" i="13"/>
  <c r="O842" i="13"/>
  <c r="O841" i="13"/>
  <c r="O840" i="13"/>
  <c r="O839" i="13"/>
  <c r="O838" i="13"/>
  <c r="O837" i="13"/>
  <c r="O836" i="13"/>
  <c r="O835" i="13"/>
  <c r="O834" i="13"/>
  <c r="O833" i="13"/>
  <c r="O832" i="13"/>
  <c r="O831" i="13"/>
  <c r="O830" i="13"/>
  <c r="O829" i="13"/>
  <c r="O828" i="13"/>
  <c r="O827" i="13"/>
  <c r="O826" i="13"/>
  <c r="O825" i="13"/>
  <c r="O824" i="13"/>
  <c r="O823" i="13"/>
  <c r="O822" i="13"/>
  <c r="O821" i="13"/>
  <c r="O820" i="13"/>
  <c r="O818" i="13"/>
  <c r="O817" i="13"/>
  <c r="O816" i="13"/>
  <c r="O815" i="13"/>
  <c r="O814" i="13"/>
  <c r="O813" i="13"/>
  <c r="O812" i="13"/>
  <c r="O811" i="13"/>
  <c r="O810" i="13"/>
  <c r="O809" i="13"/>
  <c r="O808" i="13"/>
  <c r="O807" i="13"/>
  <c r="O806" i="13"/>
  <c r="O805" i="13"/>
  <c r="O804" i="13"/>
  <c r="O803" i="13"/>
  <c r="O802" i="13"/>
  <c r="O801" i="13"/>
  <c r="O800" i="13"/>
  <c r="O799" i="13"/>
  <c r="O798" i="13"/>
  <c r="O797" i="13"/>
  <c r="O796" i="13"/>
  <c r="O795" i="13"/>
  <c r="O794" i="13"/>
  <c r="O792" i="13"/>
  <c r="O791" i="13"/>
  <c r="O790" i="13"/>
  <c r="O789" i="13"/>
  <c r="O788" i="13"/>
  <c r="O787" i="13"/>
  <c r="O786" i="13"/>
  <c r="O785" i="13"/>
  <c r="O784" i="13"/>
  <c r="O783" i="13"/>
  <c r="O782" i="13"/>
  <c r="O781" i="13"/>
  <c r="O780" i="13"/>
  <c r="O779" i="13"/>
  <c r="O778" i="13"/>
  <c r="O777" i="13"/>
  <c r="O776" i="13"/>
  <c r="O775" i="13"/>
  <c r="O774" i="13"/>
  <c r="O773" i="13"/>
  <c r="O772" i="13"/>
  <c r="O771" i="13"/>
  <c r="O770" i="13"/>
  <c r="O769" i="13"/>
  <c r="O768" i="13"/>
  <c r="O767" i="13"/>
  <c r="O766" i="13"/>
  <c r="O765" i="13"/>
  <c r="O764" i="13"/>
  <c r="O763" i="13"/>
  <c r="O762" i="13"/>
  <c r="O761" i="13"/>
  <c r="O760" i="13"/>
  <c r="O759" i="13"/>
  <c r="O758" i="13"/>
  <c r="O757" i="13"/>
  <c r="O756" i="13"/>
  <c r="O755" i="13"/>
  <c r="O754" i="13"/>
  <c r="O753" i="13"/>
  <c r="O752" i="13"/>
  <c r="O751" i="13"/>
  <c r="O750" i="13"/>
  <c r="O749" i="13"/>
  <c r="O748" i="13"/>
  <c r="O747" i="13"/>
  <c r="O746" i="13"/>
  <c r="O745" i="13"/>
  <c r="O744" i="13"/>
  <c r="O743" i="13"/>
  <c r="O742" i="13"/>
  <c r="O741" i="13"/>
  <c r="O740" i="13"/>
  <c r="O739" i="13"/>
  <c r="O738" i="13"/>
  <c r="O737" i="13"/>
  <c r="O736" i="13"/>
  <c r="O735" i="13"/>
  <c r="O734" i="13"/>
  <c r="O733" i="13"/>
  <c r="O732" i="13"/>
  <c r="O731" i="13"/>
  <c r="O730" i="13"/>
  <c r="O729" i="13"/>
  <c r="O728" i="13"/>
  <c r="O727" i="13"/>
  <c r="O726" i="13"/>
  <c r="O725" i="13"/>
  <c r="O724" i="13"/>
  <c r="O723" i="13"/>
  <c r="O722" i="13"/>
  <c r="O721" i="13"/>
  <c r="O720" i="13"/>
  <c r="O719" i="13"/>
  <c r="O718" i="13"/>
  <c r="O717" i="13"/>
  <c r="O716" i="13"/>
  <c r="O715" i="13"/>
  <c r="O714" i="13"/>
  <c r="O713" i="13"/>
  <c r="O712" i="13"/>
  <c r="O711" i="13"/>
  <c r="O710" i="13"/>
  <c r="O709" i="13"/>
  <c r="O708" i="13"/>
  <c r="O707" i="13"/>
  <c r="O706" i="13"/>
  <c r="O705" i="13"/>
  <c r="O704" i="13"/>
  <c r="O703" i="13"/>
  <c r="O702" i="13"/>
  <c r="O701" i="13"/>
  <c r="O700" i="13"/>
  <c r="O699" i="13"/>
  <c r="O698" i="13"/>
  <c r="O697" i="13"/>
  <c r="O696" i="13"/>
  <c r="O695" i="13"/>
  <c r="O694" i="13"/>
  <c r="O693" i="13"/>
  <c r="O692" i="13"/>
  <c r="O691" i="13"/>
  <c r="O690" i="13"/>
  <c r="O689" i="13"/>
  <c r="O688" i="13"/>
  <c r="O687" i="13"/>
  <c r="O686" i="13"/>
  <c r="O685" i="13"/>
  <c r="O684" i="13"/>
  <c r="O683" i="13"/>
  <c r="O682" i="13"/>
  <c r="O681" i="13"/>
  <c r="O680" i="13"/>
  <c r="O679" i="13"/>
  <c r="O678" i="13"/>
  <c r="O677" i="13"/>
  <c r="O676" i="13"/>
  <c r="O675" i="13"/>
  <c r="O674" i="13"/>
  <c r="O673" i="13"/>
  <c r="O672" i="13"/>
  <c r="O671" i="13"/>
  <c r="O670" i="13"/>
  <c r="O669" i="13"/>
  <c r="O668" i="13"/>
  <c r="O667" i="13"/>
  <c r="O666" i="13"/>
  <c r="O665" i="13"/>
  <c r="O664" i="13"/>
  <c r="O662" i="13"/>
  <c r="O661" i="13"/>
  <c r="O660" i="13"/>
  <c r="O659" i="13"/>
  <c r="O658" i="13"/>
  <c r="O657" i="13"/>
  <c r="O656" i="13"/>
  <c r="O655" i="13"/>
  <c r="O654" i="13"/>
  <c r="O653" i="13"/>
  <c r="O652" i="13"/>
  <c r="O651" i="13"/>
  <c r="O650" i="13"/>
  <c r="O649" i="13"/>
  <c r="O648" i="13"/>
  <c r="O647" i="13"/>
  <c r="O645" i="13"/>
  <c r="O644" i="13"/>
  <c r="O643" i="13"/>
  <c r="O642" i="13"/>
  <c r="O641" i="13"/>
  <c r="O640" i="13"/>
  <c r="O639" i="13"/>
  <c r="O638" i="13"/>
  <c r="O637" i="13"/>
  <c r="O636" i="13"/>
  <c r="O635" i="13"/>
  <c r="O634" i="13"/>
  <c r="O633" i="13"/>
  <c r="O632" i="13"/>
  <c r="O631" i="13"/>
  <c r="O630" i="13"/>
  <c r="O629" i="13"/>
  <c r="O628" i="13"/>
  <c r="O627" i="13"/>
  <c r="O626" i="13"/>
  <c r="O625" i="13"/>
  <c r="O624" i="13"/>
  <c r="O623" i="13"/>
  <c r="O622" i="13"/>
  <c r="O621" i="13"/>
  <c r="O620" i="13"/>
  <c r="O619" i="13"/>
  <c r="O618" i="13"/>
  <c r="O617" i="13"/>
  <c r="O616" i="13"/>
  <c r="O615" i="13"/>
  <c r="O614" i="13"/>
  <c r="O613" i="13"/>
  <c r="O612" i="13"/>
  <c r="O611" i="13"/>
  <c r="O610" i="13"/>
  <c r="O609" i="13"/>
  <c r="O608" i="13"/>
  <c r="O607" i="13"/>
  <c r="O606" i="13"/>
  <c r="O605" i="13"/>
  <c r="O604" i="13"/>
  <c r="O603" i="13"/>
  <c r="O602" i="13"/>
  <c r="O601" i="13"/>
  <c r="O600" i="13"/>
  <c r="O599" i="13"/>
  <c r="O598" i="13"/>
  <c r="O597" i="13"/>
  <c r="O596" i="13"/>
  <c r="O595" i="13"/>
  <c r="O594" i="13"/>
  <c r="O593" i="13"/>
  <c r="O592" i="13"/>
  <c r="O591" i="13"/>
  <c r="O590" i="13"/>
  <c r="O589" i="13"/>
  <c r="O588" i="13"/>
  <c r="O587" i="13"/>
  <c r="O586" i="13"/>
  <c r="O585" i="13"/>
  <c r="O584" i="13"/>
  <c r="O582" i="13"/>
  <c r="O581" i="13"/>
  <c r="O580" i="13"/>
  <c r="O579" i="13"/>
  <c r="O578" i="13"/>
  <c r="O577" i="13"/>
  <c r="O576" i="13"/>
  <c r="O575" i="13"/>
  <c r="O574" i="13"/>
  <c r="O573" i="13"/>
  <c r="O572" i="13"/>
  <c r="O571" i="13"/>
  <c r="O570" i="13"/>
  <c r="O569" i="13"/>
  <c r="O568" i="13"/>
  <c r="O567" i="13"/>
  <c r="O566" i="13"/>
  <c r="O565" i="13"/>
  <c r="O564" i="13"/>
  <c r="O563" i="13"/>
  <c r="O562" i="13"/>
  <c r="O561" i="13"/>
  <c r="O560" i="13"/>
  <c r="O559" i="13"/>
  <c r="O558" i="13"/>
  <c r="O557" i="13"/>
  <c r="O555" i="13"/>
  <c r="O554" i="13"/>
  <c r="O553" i="13"/>
  <c r="O552" i="13"/>
  <c r="O551" i="13"/>
  <c r="O550" i="13"/>
  <c r="O549" i="13"/>
  <c r="O548" i="13"/>
  <c r="O547" i="13"/>
  <c r="O546" i="13"/>
  <c r="O545" i="13"/>
  <c r="O544" i="13"/>
  <c r="O543" i="13"/>
  <c r="O542" i="13"/>
  <c r="O541" i="13"/>
  <c r="O540" i="13"/>
  <c r="O539" i="13"/>
  <c r="O538" i="13"/>
  <c r="O537" i="13"/>
  <c r="O536" i="13"/>
  <c r="O535" i="13"/>
  <c r="O534" i="13"/>
  <c r="O533" i="13"/>
  <c r="O532" i="13"/>
  <c r="O531" i="13"/>
  <c r="O530" i="13"/>
  <c r="O529" i="13"/>
  <c r="O528" i="13"/>
  <c r="O527" i="13"/>
  <c r="O526" i="13"/>
  <c r="O525" i="13"/>
  <c r="O524" i="13"/>
  <c r="O523" i="13"/>
  <c r="O522" i="13"/>
  <c r="O521" i="13"/>
  <c r="O519" i="13"/>
  <c r="O518" i="13"/>
  <c r="O517" i="13"/>
  <c r="O516" i="13"/>
  <c r="O515" i="13"/>
  <c r="O514" i="13"/>
  <c r="O513" i="13"/>
  <c r="O512" i="13"/>
  <c r="O511" i="13"/>
  <c r="O510" i="13"/>
  <c r="O509" i="13"/>
  <c r="O508" i="13"/>
  <c r="O507" i="13"/>
  <c r="O506" i="13"/>
  <c r="O505" i="13"/>
  <c r="O504" i="13"/>
  <c r="O503" i="13"/>
  <c r="O502" i="13"/>
  <c r="O501" i="13"/>
  <c r="O500" i="13"/>
  <c r="O499" i="13"/>
  <c r="O498" i="13"/>
  <c r="O497" i="13"/>
  <c r="O496" i="13"/>
  <c r="O495" i="13"/>
  <c r="O494" i="13"/>
  <c r="O493" i="13"/>
  <c r="O492" i="13"/>
  <c r="O491" i="13"/>
  <c r="O490" i="13"/>
  <c r="O489" i="13"/>
  <c r="O488" i="13"/>
  <c r="O487" i="13"/>
  <c r="O486" i="13"/>
  <c r="O485" i="13"/>
  <c r="O484" i="13"/>
  <c r="O483" i="13"/>
  <c r="O482" i="13"/>
  <c r="O481" i="13"/>
  <c r="O480" i="13"/>
  <c r="O479" i="13"/>
  <c r="O478" i="13"/>
  <c r="O477" i="13"/>
  <c r="O476" i="13"/>
  <c r="O475" i="13"/>
  <c r="O474" i="13"/>
  <c r="O473" i="13"/>
  <c r="O472" i="13"/>
  <c r="O471" i="13"/>
  <c r="O470" i="13"/>
  <c r="O469" i="13"/>
  <c r="O468" i="13"/>
  <c r="O467" i="13"/>
  <c r="O466" i="13"/>
  <c r="O465" i="13"/>
  <c r="O464" i="13"/>
  <c r="O463" i="13"/>
  <c r="O462" i="13"/>
  <c r="O461" i="13"/>
  <c r="O460" i="13"/>
  <c r="O459" i="13"/>
  <c r="O458" i="13"/>
  <c r="O456" i="13"/>
  <c r="O455" i="13"/>
  <c r="O454" i="13"/>
  <c r="O453" i="13"/>
  <c r="O452" i="13"/>
  <c r="O451" i="13"/>
  <c r="O450" i="13"/>
  <c r="O449" i="13"/>
  <c r="O448" i="13"/>
  <c r="O447" i="13"/>
  <c r="O445" i="13"/>
  <c r="O444" i="13"/>
  <c r="O443" i="13"/>
  <c r="O442" i="13"/>
  <c r="O441" i="13"/>
  <c r="O440" i="13"/>
  <c r="O439" i="13"/>
  <c r="O438" i="13"/>
  <c r="O437" i="13"/>
  <c r="O436" i="13"/>
  <c r="O435" i="13"/>
  <c r="O434" i="13"/>
  <c r="O433" i="13"/>
  <c r="O432" i="13"/>
  <c r="O431" i="13"/>
  <c r="O430" i="13"/>
  <c r="O429" i="13"/>
  <c r="O428" i="13"/>
  <c r="O427" i="13"/>
  <c r="O426" i="13"/>
  <c r="O425" i="13"/>
  <c r="O424" i="13"/>
  <c r="O423" i="13"/>
  <c r="O422" i="13"/>
  <c r="O421" i="13"/>
  <c r="O420" i="13"/>
  <c r="O419" i="13"/>
  <c r="O418" i="13"/>
  <c r="O417" i="13"/>
  <c r="O416" i="13"/>
  <c r="O415" i="13"/>
  <c r="O414" i="13"/>
  <c r="O413" i="13"/>
  <c r="O412" i="13"/>
  <c r="O411" i="13"/>
  <c r="O410" i="13"/>
  <c r="O409" i="13"/>
  <c r="O408" i="13"/>
  <c r="O407" i="13"/>
  <c r="O406" i="13"/>
  <c r="O405" i="13"/>
  <c r="O403" i="13"/>
  <c r="O402" i="13"/>
  <c r="O401" i="13"/>
  <c r="O400" i="13"/>
  <c r="O399" i="13"/>
  <c r="O398" i="13"/>
  <c r="O397" i="13"/>
  <c r="O396" i="13"/>
  <c r="O395" i="13"/>
  <c r="O394" i="13"/>
  <c r="O393" i="13"/>
  <c r="O392" i="13"/>
  <c r="O391" i="13"/>
  <c r="O390" i="13"/>
  <c r="O389" i="13"/>
  <c r="O388" i="13"/>
  <c r="O387" i="13"/>
  <c r="O386" i="13"/>
  <c r="O385" i="13"/>
  <c r="O384" i="13"/>
  <c r="O383" i="13"/>
  <c r="O382" i="13"/>
  <c r="O381" i="13"/>
  <c r="O380" i="13"/>
  <c r="O379" i="13"/>
  <c r="O378" i="13"/>
  <c r="O377" i="13"/>
  <c r="O376" i="13"/>
  <c r="O375" i="13"/>
  <c r="O374" i="13"/>
  <c r="O373" i="13"/>
  <c r="O372" i="13"/>
  <c r="O371" i="13"/>
  <c r="O370" i="13"/>
  <c r="O369" i="13"/>
  <c r="O368" i="13"/>
  <c r="O367" i="13"/>
  <c r="O366" i="13"/>
  <c r="O365" i="13"/>
  <c r="O364" i="13"/>
  <c r="O363" i="13"/>
  <c r="O362" i="13"/>
  <c r="O361" i="13"/>
  <c r="O360" i="13"/>
  <c r="O359" i="13"/>
  <c r="O358" i="13"/>
  <c r="O357" i="13"/>
  <c r="O356" i="13"/>
  <c r="O355" i="13"/>
  <c r="O354" i="13"/>
  <c r="O353" i="13"/>
  <c r="O352" i="13"/>
  <c r="O351" i="13"/>
  <c r="O350" i="13"/>
  <c r="O349" i="13"/>
  <c r="O347" i="13"/>
  <c r="O346" i="13"/>
  <c r="O345" i="13"/>
  <c r="O344" i="13"/>
  <c r="O343" i="13"/>
  <c r="O342" i="13"/>
  <c r="O341" i="13"/>
  <c r="O340" i="13"/>
  <c r="O339" i="13"/>
  <c r="O338" i="13"/>
  <c r="O337" i="13"/>
  <c r="O336" i="13"/>
  <c r="O335" i="13"/>
  <c r="O334" i="13"/>
  <c r="O333" i="13"/>
  <c r="O332" i="13"/>
  <c r="O331" i="13"/>
  <c r="O330" i="13"/>
  <c r="O329" i="13"/>
  <c r="O328" i="13"/>
  <c r="O327" i="13"/>
  <c r="O326" i="13"/>
  <c r="O325" i="13"/>
  <c r="O324" i="13"/>
  <c r="O323" i="13"/>
  <c r="O322" i="13"/>
  <c r="O320" i="13"/>
  <c r="O319" i="13"/>
  <c r="O318" i="13"/>
  <c r="O317" i="13"/>
  <c r="O316" i="13"/>
  <c r="O314" i="13"/>
  <c r="O313" i="13"/>
  <c r="O312" i="13"/>
  <c r="O311" i="13"/>
  <c r="O310" i="13"/>
  <c r="O309" i="13"/>
  <c r="O308" i="13"/>
  <c r="O307" i="13"/>
  <c r="O306" i="13"/>
  <c r="O305" i="13"/>
  <c r="O304" i="13"/>
  <c r="O303" i="13"/>
  <c r="O302" i="13"/>
  <c r="O301" i="13"/>
  <c r="O300" i="13"/>
  <c r="O299" i="13"/>
  <c r="O298" i="13"/>
  <c r="O297" i="13"/>
  <c r="O296" i="13"/>
  <c r="O295" i="13"/>
  <c r="O294" i="13"/>
  <c r="O293" i="13"/>
  <c r="O292" i="13"/>
  <c r="O291" i="13"/>
  <c r="O290" i="13"/>
  <c r="O288" i="13"/>
  <c r="O287" i="13"/>
  <c r="O286" i="13"/>
  <c r="O285" i="13"/>
  <c r="O284" i="13"/>
  <c r="O283" i="13"/>
  <c r="O282" i="13"/>
  <c r="O281" i="13"/>
  <c r="O280" i="13"/>
  <c r="O279" i="13"/>
  <c r="O278" i="13"/>
  <c r="O277" i="13"/>
  <c r="O276" i="13"/>
  <c r="O275" i="13"/>
  <c r="O274" i="13"/>
  <c r="O273" i="13"/>
  <c r="O272" i="13"/>
  <c r="O271" i="13"/>
  <c r="O270" i="13"/>
  <c r="O269" i="13"/>
  <c r="O268" i="13"/>
  <c r="O267" i="13"/>
  <c r="O266" i="13"/>
  <c r="O265" i="13"/>
  <c r="O264" i="13"/>
  <c r="O263" i="13"/>
  <c r="O262" i="13"/>
  <c r="O261" i="13"/>
  <c r="O260" i="13"/>
  <c r="O259" i="13"/>
  <c r="O258" i="13"/>
  <c r="O257" i="13"/>
  <c r="O256" i="13"/>
  <c r="O255" i="13"/>
  <c r="O254" i="13"/>
  <c r="O253" i="13"/>
  <c r="O252" i="13"/>
  <c r="O251" i="13"/>
  <c r="O250" i="13"/>
  <c r="O249" i="13"/>
  <c r="O248" i="13"/>
  <c r="O247" i="13"/>
  <c r="O246" i="13"/>
  <c r="O245" i="13"/>
  <c r="O244" i="13"/>
  <c r="O243" i="13"/>
  <c r="O242" i="13"/>
  <c r="O241" i="13"/>
  <c r="O240" i="13"/>
  <c r="O239" i="13"/>
  <c r="O238" i="13"/>
  <c r="O237" i="13"/>
  <c r="O236" i="13"/>
  <c r="O235" i="13"/>
  <c r="O234" i="13"/>
  <c r="O233" i="13"/>
  <c r="O232" i="13"/>
  <c r="O231" i="13"/>
  <c r="O230" i="13"/>
  <c r="O229" i="13"/>
  <c r="O228" i="13"/>
  <c r="O227" i="13"/>
  <c r="O226" i="13"/>
  <c r="O225" i="13"/>
  <c r="O224" i="13"/>
  <c r="O223" i="13"/>
  <c r="O222" i="13"/>
  <c r="O221" i="13"/>
  <c r="O220" i="13"/>
  <c r="O219" i="13"/>
  <c r="O218" i="13"/>
  <c r="O217" i="13"/>
  <c r="O216" i="13"/>
  <c r="O215" i="13"/>
  <c r="O213" i="13"/>
  <c r="O212" i="13"/>
  <c r="O211" i="13"/>
  <c r="O210" i="13"/>
  <c r="O209" i="13"/>
  <c r="O208" i="13"/>
  <c r="O207" i="13"/>
  <c r="O206" i="13"/>
  <c r="O205" i="13"/>
  <c r="O204" i="13"/>
  <c r="O203" i="13"/>
  <c r="O202" i="13"/>
  <c r="O201" i="13"/>
  <c r="O200" i="13"/>
  <c r="O199" i="13"/>
  <c r="O198" i="13"/>
  <c r="O197" i="13"/>
  <c r="O196" i="13"/>
  <c r="O195" i="13"/>
  <c r="O194" i="13"/>
  <c r="O193" i="13"/>
  <c r="O192" i="13"/>
  <c r="O191" i="13"/>
  <c r="O190" i="13"/>
  <c r="O189" i="13"/>
  <c r="O188" i="13"/>
  <c r="O187" i="13"/>
  <c r="O186" i="13"/>
  <c r="O185" i="13"/>
  <c r="O184" i="13"/>
  <c r="O183" i="13"/>
  <c r="O182" i="13"/>
  <c r="O181" i="13"/>
  <c r="O180" i="13"/>
  <c r="O179" i="13"/>
  <c r="O178" i="13"/>
  <c r="O177" i="13"/>
  <c r="O176" i="13"/>
  <c r="O175" i="13"/>
  <c r="O174" i="13"/>
  <c r="O173" i="13"/>
  <c r="O172" i="13"/>
  <c r="O171" i="13"/>
  <c r="O170" i="13"/>
  <c r="O169" i="13"/>
  <c r="O168" i="13"/>
  <c r="O167" i="13"/>
  <c r="O166" i="13"/>
  <c r="O165" i="13"/>
  <c r="O164" i="13"/>
  <c r="O163" i="13"/>
  <c r="O162" i="13"/>
  <c r="O161" i="13"/>
  <c r="O160" i="13"/>
  <c r="O159" i="13"/>
  <c r="O158" i="13"/>
  <c r="O157" i="13"/>
  <c r="O156" i="13"/>
  <c r="O155" i="13"/>
  <c r="O154" i="13"/>
  <c r="O153" i="13"/>
  <c r="O152" i="13"/>
  <c r="O151" i="13"/>
  <c r="O150" i="13"/>
  <c r="O149" i="13"/>
  <c r="O148" i="13"/>
  <c r="O147" i="13"/>
  <c r="O146" i="13"/>
  <c r="O145" i="13"/>
  <c r="O144" i="13"/>
  <c r="O143" i="13"/>
  <c r="O142" i="13"/>
  <c r="O141" i="13"/>
  <c r="O140" i="13"/>
  <c r="O139" i="13"/>
  <c r="O138" i="13"/>
  <c r="O137" i="13"/>
  <c r="O136" i="13"/>
  <c r="O135" i="13"/>
  <c r="O134" i="13"/>
  <c r="O133" i="13"/>
  <c r="O132" i="13"/>
  <c r="O131" i="13"/>
  <c r="O130" i="13"/>
  <c r="O129" i="13"/>
  <c r="O128" i="13"/>
  <c r="O127" i="13"/>
  <c r="O126" i="13"/>
  <c r="O125" i="13"/>
  <c r="O124" i="13"/>
  <c r="O123" i="13"/>
  <c r="O122" i="13"/>
  <c r="O121" i="13"/>
  <c r="O120" i="13"/>
  <c r="O119" i="13"/>
  <c r="O118" i="13"/>
  <c r="O117" i="13"/>
  <c r="O116" i="13"/>
  <c r="O115" i="13"/>
  <c r="O114" i="13"/>
  <c r="O113" i="13"/>
  <c r="O112" i="13"/>
  <c r="O111" i="13"/>
  <c r="O110" i="13"/>
  <c r="O109" i="13"/>
  <c r="O108" i="13"/>
  <c r="O107" i="13"/>
  <c r="O106" i="13"/>
  <c r="O105" i="13"/>
  <c r="O104" i="13"/>
  <c r="O103" i="13"/>
  <c r="O102" i="13"/>
  <c r="O101" i="13"/>
  <c r="O100" i="13"/>
  <c r="O99" i="13"/>
  <c r="O98" i="13"/>
  <c r="O97" i="13"/>
  <c r="O96" i="13"/>
  <c r="O95" i="13"/>
  <c r="O94" i="13"/>
  <c r="O93" i="13"/>
  <c r="O92" i="13"/>
  <c r="O90" i="13"/>
  <c r="O89" i="13"/>
  <c r="O88" i="13"/>
  <c r="O87" i="13"/>
  <c r="O86" i="13"/>
  <c r="O85" i="13"/>
  <c r="O84" i="13"/>
  <c r="O83" i="13"/>
  <c r="O82" i="13"/>
  <c r="O81" i="13"/>
  <c r="O80" i="13"/>
  <c r="O79" i="13"/>
  <c r="O78" i="13"/>
  <c r="O77" i="13"/>
  <c r="O76" i="13"/>
  <c r="O75" i="13"/>
  <c r="O74" i="13"/>
  <c r="O73" i="13"/>
  <c r="O72" i="13"/>
  <c r="O70" i="13"/>
  <c r="O69" i="13"/>
  <c r="O68" i="13"/>
  <c r="O66" i="13"/>
  <c r="O65" i="13"/>
  <c r="O64" i="13"/>
  <c r="O63" i="13"/>
  <c r="O62" i="13"/>
  <c r="O61" i="13"/>
  <c r="O60" i="13"/>
  <c r="O59" i="13"/>
  <c r="O58" i="13"/>
  <c r="O57" i="13"/>
  <c r="O56" i="13"/>
  <c r="O55" i="13"/>
  <c r="O54" i="13"/>
  <c r="O53" i="13"/>
  <c r="O52" i="13"/>
  <c r="O51" i="13"/>
  <c r="O50" i="13"/>
  <c r="O49" i="13"/>
  <c r="O48" i="13"/>
  <c r="O47" i="13"/>
  <c r="O46" i="13"/>
  <c r="O44" i="13"/>
  <c r="O43" i="13"/>
  <c r="O42" i="13"/>
  <c r="O41" i="13"/>
  <c r="O40" i="13"/>
  <c r="O39" i="13"/>
  <c r="O38" i="13"/>
  <c r="O37" i="13"/>
  <c r="O36" i="13"/>
  <c r="O35" i="13"/>
  <c r="O34" i="13"/>
  <c r="O32" i="13"/>
  <c r="O31" i="13"/>
  <c r="O30" i="13"/>
  <c r="O29" i="13"/>
  <c r="O28" i="13"/>
  <c r="O27" i="13"/>
  <c r="O26" i="13"/>
  <c r="O25" i="13"/>
  <c r="O24" i="13"/>
  <c r="O23" i="13"/>
  <c r="O22" i="13"/>
  <c r="O21" i="13"/>
  <c r="O20" i="13"/>
  <c r="O19" i="13"/>
  <c r="O18" i="13"/>
  <c r="O17" i="13"/>
  <c r="O16" i="13"/>
  <c r="O15" i="13"/>
  <c r="O14" i="13"/>
  <c r="O13" i="13"/>
  <c r="O12" i="13"/>
  <c r="O11" i="13"/>
  <c r="K1336" i="13"/>
  <c r="K1335" i="13"/>
  <c r="K1334" i="13"/>
  <c r="K1333" i="13"/>
  <c r="K1332" i="13"/>
  <c r="K1331" i="13"/>
  <c r="K1330" i="13"/>
  <c r="K1329" i="13"/>
  <c r="K1328" i="13"/>
  <c r="K1327" i="13"/>
  <c r="K1326" i="13"/>
  <c r="K1325" i="13"/>
  <c r="K1324" i="13"/>
  <c r="K1323" i="13"/>
  <c r="K1322" i="13"/>
  <c r="K1321" i="13"/>
  <c r="K1320" i="13"/>
  <c r="K1319" i="13"/>
  <c r="K1318" i="13"/>
  <c r="K1317" i="13"/>
  <c r="K1316" i="13"/>
  <c r="K1315" i="13"/>
  <c r="K1314" i="13"/>
  <c r="K1313" i="13"/>
  <c r="K1312" i="13"/>
  <c r="K1311" i="13"/>
  <c r="K1310" i="13"/>
  <c r="K1309" i="13"/>
  <c r="K1308" i="13"/>
  <c r="K1307" i="13"/>
  <c r="K1306" i="13"/>
  <c r="K1305" i="13"/>
  <c r="K1304" i="13"/>
  <c r="K1303" i="13"/>
  <c r="K1302" i="13"/>
  <c r="K1300" i="13"/>
  <c r="K1299" i="13"/>
  <c r="K1298" i="13"/>
  <c r="K1297" i="13"/>
  <c r="K1296" i="13"/>
  <c r="K1295" i="13"/>
  <c r="K1294" i="13"/>
  <c r="K1293" i="13"/>
  <c r="K1292" i="13"/>
  <c r="K1291" i="13"/>
  <c r="K1290" i="13"/>
  <c r="K1289" i="13"/>
  <c r="K1288" i="13"/>
  <c r="K1287" i="13"/>
  <c r="K1286" i="13"/>
  <c r="K1285" i="13"/>
  <c r="K1284" i="13"/>
  <c r="K1283" i="13"/>
  <c r="K1282" i="13"/>
  <c r="K1281" i="13"/>
  <c r="K1280" i="13"/>
  <c r="K1279" i="13"/>
  <c r="K1277" i="13"/>
  <c r="K1276" i="13"/>
  <c r="K1275" i="13"/>
  <c r="K1274" i="13"/>
  <c r="K1273" i="13"/>
  <c r="K1272" i="13"/>
  <c r="K1271" i="13"/>
  <c r="K1270" i="13"/>
  <c r="K1269" i="13"/>
  <c r="K1268" i="13"/>
  <c r="K1267" i="13"/>
  <c r="K1266" i="13"/>
  <c r="K1265" i="13"/>
  <c r="K1264" i="13"/>
  <c r="K1263" i="13"/>
  <c r="K1262" i="13"/>
  <c r="K1261" i="13"/>
  <c r="K1260" i="13"/>
  <c r="K1259" i="13"/>
  <c r="K1258" i="13"/>
  <c r="K1257" i="13"/>
  <c r="K1256" i="13"/>
  <c r="K1255" i="13"/>
  <c r="K1253" i="13"/>
  <c r="K1252" i="13"/>
  <c r="K1251" i="13"/>
  <c r="K1250" i="13"/>
  <c r="K1249" i="13"/>
  <c r="K1248" i="13"/>
  <c r="K1247" i="13"/>
  <c r="K1246" i="13"/>
  <c r="K1245" i="13"/>
  <c r="K1244" i="13"/>
  <c r="K1243" i="13"/>
  <c r="K1242" i="13"/>
  <c r="K1241" i="13"/>
  <c r="K1240" i="13"/>
  <c r="K1239" i="13"/>
  <c r="K1238" i="13"/>
  <c r="K1237" i="13"/>
  <c r="K1236" i="13"/>
  <c r="K1235" i="13"/>
  <c r="K1234" i="13"/>
  <c r="K1233" i="13"/>
  <c r="K1232" i="13"/>
  <c r="K1231" i="13"/>
  <c r="K1230" i="13"/>
  <c r="K1229" i="13"/>
  <c r="K1228" i="13"/>
  <c r="K1227" i="13"/>
  <c r="K1226" i="13"/>
  <c r="K1225" i="13"/>
  <c r="K1224" i="13"/>
  <c r="K1223" i="13"/>
  <c r="K1222" i="13"/>
  <c r="K1221" i="13"/>
  <c r="K1220" i="13"/>
  <c r="K1219" i="13"/>
  <c r="K1218" i="13"/>
  <c r="K1217" i="13"/>
  <c r="K1216" i="13"/>
  <c r="K1215" i="13"/>
  <c r="K1214" i="13"/>
  <c r="K1213" i="13"/>
  <c r="K1212" i="13"/>
  <c r="K1211" i="13"/>
  <c r="K1210" i="13"/>
  <c r="K1209" i="13"/>
  <c r="K1208" i="13"/>
  <c r="K1207" i="13"/>
  <c r="K1206" i="13"/>
  <c r="K1205" i="13"/>
  <c r="K1204" i="13"/>
  <c r="K1203" i="13"/>
  <c r="K1202" i="13"/>
  <c r="K1201" i="13"/>
  <c r="K1200" i="13"/>
  <c r="K1199" i="13"/>
  <c r="K1198" i="13"/>
  <c r="K1197" i="13"/>
  <c r="K1196" i="13"/>
  <c r="K1195" i="13"/>
  <c r="K1194" i="13"/>
  <c r="K1193" i="13"/>
  <c r="K1192" i="13"/>
  <c r="K1191" i="13"/>
  <c r="K1190" i="13"/>
  <c r="K1189" i="13"/>
  <c r="K1188" i="13"/>
  <c r="K1187" i="13"/>
  <c r="K1186" i="13"/>
  <c r="K1185" i="13"/>
  <c r="K1184" i="13"/>
  <c r="K1183" i="13"/>
  <c r="K1182" i="13"/>
  <c r="K1181" i="13"/>
  <c r="K1180" i="13"/>
  <c r="K1179" i="13"/>
  <c r="K1178" i="13"/>
  <c r="K1177" i="13"/>
  <c r="K1176" i="13"/>
  <c r="K1175" i="13"/>
  <c r="K1174" i="13"/>
  <c r="K1173" i="13"/>
  <c r="K1172" i="13"/>
  <c r="K1171" i="13"/>
  <c r="K1170" i="13"/>
  <c r="K1169" i="13"/>
  <c r="K1168" i="13"/>
  <c r="K1167" i="13"/>
  <c r="K1166" i="13"/>
  <c r="K1165" i="13"/>
  <c r="K1164" i="13"/>
  <c r="K1163" i="13"/>
  <c r="K1162" i="13"/>
  <c r="K1161" i="13"/>
  <c r="K1160" i="13"/>
  <c r="K1159" i="13"/>
  <c r="K1158" i="13"/>
  <c r="K1157" i="13"/>
  <c r="K1156" i="13"/>
  <c r="K1155" i="13"/>
  <c r="K1154" i="13"/>
  <c r="K1153" i="13"/>
  <c r="K1152" i="13"/>
  <c r="K1151" i="13"/>
  <c r="K1149" i="13"/>
  <c r="K1148" i="13"/>
  <c r="K1147" i="13"/>
  <c r="K1146" i="13"/>
  <c r="K1145" i="13"/>
  <c r="K1144" i="13"/>
  <c r="K1143" i="13"/>
  <c r="K1142" i="13"/>
  <c r="K1141" i="13"/>
  <c r="K1140" i="13"/>
  <c r="K1139" i="13"/>
  <c r="K1138" i="13"/>
  <c r="K1137" i="13"/>
  <c r="K1136" i="13"/>
  <c r="K1135" i="13"/>
  <c r="K1134" i="13"/>
  <c r="K1133" i="13"/>
  <c r="K1132" i="13"/>
  <c r="K1131" i="13"/>
  <c r="K1130" i="13"/>
  <c r="K1129" i="13"/>
  <c r="K1128" i="13"/>
  <c r="K1127" i="13"/>
  <c r="K1126" i="13"/>
  <c r="K1125" i="13"/>
  <c r="K1124" i="13"/>
  <c r="K1123" i="13"/>
  <c r="K1122" i="13"/>
  <c r="K1121" i="13"/>
  <c r="K1120" i="13"/>
  <c r="K1119" i="13"/>
  <c r="K1118" i="13"/>
  <c r="K1117" i="13"/>
  <c r="K1116" i="13"/>
  <c r="K1115" i="13"/>
  <c r="K1114" i="13"/>
  <c r="K1113" i="13"/>
  <c r="K1112" i="13"/>
  <c r="K1111" i="13"/>
  <c r="K1110" i="13"/>
  <c r="K1109" i="13"/>
  <c r="K1108" i="13"/>
  <c r="K1107" i="13"/>
  <c r="K1106" i="13"/>
  <c r="K1105" i="13"/>
  <c r="K1104" i="13"/>
  <c r="K1103" i="13"/>
  <c r="K1102" i="13"/>
  <c r="K1101" i="13"/>
  <c r="K1100" i="13"/>
  <c r="K1099" i="13"/>
  <c r="K1098" i="13"/>
  <c r="K1097" i="13"/>
  <c r="K1096" i="13"/>
  <c r="K1095" i="13"/>
  <c r="K1094" i="13"/>
  <c r="K1093" i="13"/>
  <c r="K1092" i="13"/>
  <c r="K1091" i="13"/>
  <c r="K1090" i="13"/>
  <c r="K1089" i="13"/>
  <c r="K1088" i="13"/>
  <c r="K1087" i="13"/>
  <c r="K1086" i="13"/>
  <c r="K1085" i="13"/>
  <c r="K1084" i="13"/>
  <c r="K1083" i="13"/>
  <c r="K1082" i="13"/>
  <c r="K1081" i="13"/>
  <c r="K1080" i="13"/>
  <c r="K1079" i="13"/>
  <c r="K1078" i="13"/>
  <c r="K1077" i="13"/>
  <c r="K1076" i="13"/>
  <c r="K1075" i="13"/>
  <c r="K1074" i="13"/>
  <c r="K1073" i="13"/>
  <c r="K1072" i="13"/>
  <c r="K1071" i="13"/>
  <c r="K1069" i="13"/>
  <c r="K1068" i="13"/>
  <c r="K1067" i="13"/>
  <c r="K1066" i="13"/>
  <c r="K1065" i="13"/>
  <c r="K1064" i="13"/>
  <c r="K1063" i="13"/>
  <c r="K1062" i="13"/>
  <c r="K1061" i="13"/>
  <c r="K1060" i="13"/>
  <c r="K1059" i="13"/>
  <c r="K1058" i="13"/>
  <c r="K1057" i="13"/>
  <c r="K1056" i="13"/>
  <c r="K1055" i="13"/>
  <c r="K1054" i="13"/>
  <c r="K1053" i="13"/>
  <c r="K1052" i="13"/>
  <c r="K1051" i="13"/>
  <c r="K1050" i="13"/>
  <c r="K1049" i="13"/>
  <c r="K1048" i="13"/>
  <c r="K1047" i="13"/>
  <c r="K1046" i="13"/>
  <c r="K1045" i="13"/>
  <c r="K1044" i="13"/>
  <c r="K1042" i="13"/>
  <c r="K1041" i="13"/>
  <c r="K1040" i="13"/>
  <c r="K1039" i="13"/>
  <c r="K1037" i="13"/>
  <c r="K1036" i="13"/>
  <c r="K1035" i="13"/>
  <c r="K1034" i="13"/>
  <c r="K1033" i="13"/>
  <c r="K1032" i="13"/>
  <c r="K1031" i="13"/>
  <c r="K1030" i="13"/>
  <c r="K1029" i="13"/>
  <c r="K1028" i="13"/>
  <c r="K1027" i="13"/>
  <c r="K1026" i="13"/>
  <c r="K1025" i="13"/>
  <c r="K1024" i="13"/>
  <c r="K1023" i="13"/>
  <c r="K1022" i="13"/>
  <c r="K1021" i="13"/>
  <c r="K1020" i="13"/>
  <c r="K1019" i="13"/>
  <c r="K1018" i="13"/>
  <c r="K1017" i="13"/>
  <c r="K1016" i="13"/>
  <c r="K1015" i="13"/>
  <c r="K1014" i="13"/>
  <c r="K1013" i="13"/>
  <c r="K1011" i="13"/>
  <c r="K1010" i="13"/>
  <c r="K1009" i="13"/>
  <c r="K1008" i="13"/>
  <c r="K1007" i="13"/>
  <c r="K1006" i="13"/>
  <c r="K1005" i="13"/>
  <c r="K1004" i="13"/>
  <c r="K1003" i="13"/>
  <c r="K1002" i="13"/>
  <c r="K1001" i="13"/>
  <c r="K1000" i="13"/>
  <c r="K999" i="13"/>
  <c r="K998" i="13"/>
  <c r="K997" i="13"/>
  <c r="K996" i="13"/>
  <c r="K995" i="13"/>
  <c r="K994" i="13"/>
  <c r="K993" i="13"/>
  <c r="K992" i="13"/>
  <c r="K991" i="13"/>
  <c r="K990" i="13"/>
  <c r="K989" i="13"/>
  <c r="K988" i="13"/>
  <c r="K987" i="13"/>
  <c r="K986" i="13"/>
  <c r="K985" i="13"/>
  <c r="K984" i="13"/>
  <c r="K983" i="13"/>
  <c r="K982" i="13"/>
  <c r="K981" i="13"/>
  <c r="K980" i="13"/>
  <c r="K979" i="13"/>
  <c r="K978" i="13"/>
  <c r="K977" i="13"/>
  <c r="K976" i="13"/>
  <c r="K975" i="13"/>
  <c r="K974" i="13"/>
  <c r="K973" i="13"/>
  <c r="K972" i="13"/>
  <c r="K971" i="13"/>
  <c r="K970" i="13"/>
  <c r="K969" i="13"/>
  <c r="K968" i="13"/>
  <c r="K967" i="13"/>
  <c r="K966" i="13"/>
  <c r="K965" i="13"/>
  <c r="K964" i="13"/>
  <c r="K963" i="13"/>
  <c r="K962" i="13"/>
  <c r="K961" i="13"/>
  <c r="K960" i="13"/>
  <c r="K959" i="13"/>
  <c r="K958" i="13"/>
  <c r="K957" i="13"/>
  <c r="K956" i="13"/>
  <c r="K955" i="13"/>
  <c r="K954" i="13"/>
  <c r="K953" i="13"/>
  <c r="K952" i="13"/>
  <c r="K951" i="13"/>
  <c r="K950" i="13"/>
  <c r="K949" i="13"/>
  <c r="K948" i="13"/>
  <c r="K947" i="13"/>
  <c r="K946" i="13"/>
  <c r="K945" i="13"/>
  <c r="K944" i="13"/>
  <c r="K943" i="13"/>
  <c r="K942" i="13"/>
  <c r="K941" i="13"/>
  <c r="K940" i="13"/>
  <c r="K939" i="13"/>
  <c r="K938" i="13"/>
  <c r="K937" i="13"/>
  <c r="K936" i="13"/>
  <c r="K935" i="13"/>
  <c r="K934" i="13"/>
  <c r="K933" i="13"/>
  <c r="K932" i="13"/>
  <c r="K931" i="13"/>
  <c r="K930" i="13"/>
  <c r="K929" i="13"/>
  <c r="K928" i="13"/>
  <c r="K927" i="13"/>
  <c r="K926" i="13"/>
  <c r="K925" i="13"/>
  <c r="K924" i="13"/>
  <c r="K923" i="13"/>
  <c r="K922" i="13"/>
  <c r="K921" i="13"/>
  <c r="K920" i="13"/>
  <c r="K919" i="13"/>
  <c r="K918" i="13"/>
  <c r="K917" i="13"/>
  <c r="K916" i="13"/>
  <c r="K915" i="13"/>
  <c r="K914" i="13"/>
  <c r="K913" i="13"/>
  <c r="K912" i="13"/>
  <c r="K911" i="13"/>
  <c r="K910" i="13"/>
  <c r="K909" i="13"/>
  <c r="K908" i="13"/>
  <c r="K907" i="13"/>
  <c r="K906" i="13"/>
  <c r="K905" i="13"/>
  <c r="K904" i="13"/>
  <c r="K903" i="13"/>
  <c r="K902" i="13"/>
  <c r="K901" i="13"/>
  <c r="K900" i="13"/>
  <c r="K899" i="13"/>
  <c r="K898" i="13"/>
  <c r="K897" i="13"/>
  <c r="K896" i="13"/>
  <c r="K895" i="13"/>
  <c r="K894" i="13"/>
  <c r="K893" i="13"/>
  <c r="K892" i="13"/>
  <c r="K891" i="13"/>
  <c r="K890" i="13"/>
  <c r="K889" i="13"/>
  <c r="K887" i="13"/>
  <c r="K886" i="13"/>
  <c r="K885" i="13"/>
  <c r="K884" i="13"/>
  <c r="K883" i="13"/>
  <c r="K882" i="13"/>
  <c r="K881" i="13"/>
  <c r="K880" i="13"/>
  <c r="K879" i="13"/>
  <c r="K878" i="13"/>
  <c r="K877" i="13"/>
  <c r="K876" i="13"/>
  <c r="K875" i="13"/>
  <c r="K874" i="13"/>
  <c r="K873" i="13"/>
  <c r="K872" i="13"/>
  <c r="K871" i="13"/>
  <c r="K870" i="13"/>
  <c r="K869" i="13"/>
  <c r="K868" i="13"/>
  <c r="K867" i="13"/>
  <c r="K866" i="13"/>
  <c r="K865" i="13"/>
  <c r="K864" i="13"/>
  <c r="K863" i="13"/>
  <c r="K862" i="13"/>
  <c r="K861" i="13"/>
  <c r="K860" i="13"/>
  <c r="K859" i="13"/>
  <c r="K858" i="13"/>
  <c r="K857" i="13"/>
  <c r="K855" i="13"/>
  <c r="K854" i="13"/>
  <c r="K853" i="13"/>
  <c r="K852" i="13"/>
  <c r="K851" i="13"/>
  <c r="K850" i="13"/>
  <c r="K849" i="13"/>
  <c r="K848" i="13"/>
  <c r="K847" i="13"/>
  <c r="K846" i="13"/>
  <c r="K845" i="13"/>
  <c r="K844" i="13"/>
  <c r="K843" i="13"/>
  <c r="K842" i="13"/>
  <c r="K841" i="13"/>
  <c r="K840" i="13"/>
  <c r="K839" i="13"/>
  <c r="K838" i="13"/>
  <c r="K837" i="13"/>
  <c r="K836" i="13"/>
  <c r="K835" i="13"/>
  <c r="K834" i="13"/>
  <c r="K833" i="13"/>
  <c r="K832" i="13"/>
  <c r="K831" i="13"/>
  <c r="K830" i="13"/>
  <c r="K829" i="13"/>
  <c r="K828" i="13"/>
  <c r="K827" i="13"/>
  <c r="K826" i="13"/>
  <c r="K825" i="13"/>
  <c r="K824" i="13"/>
  <c r="K823" i="13"/>
  <c r="K822" i="13"/>
  <c r="K821" i="13"/>
  <c r="K820" i="13"/>
  <c r="K818" i="13"/>
  <c r="K817" i="13"/>
  <c r="K816" i="13"/>
  <c r="K815" i="13"/>
  <c r="K814" i="13"/>
  <c r="K813" i="13"/>
  <c r="K812" i="13"/>
  <c r="K811" i="13"/>
  <c r="K810" i="13"/>
  <c r="K809" i="13"/>
  <c r="K808" i="13"/>
  <c r="K807" i="13"/>
  <c r="K806" i="13"/>
  <c r="K805" i="13"/>
  <c r="K804" i="13"/>
  <c r="K803" i="13"/>
  <c r="K802" i="13"/>
  <c r="K801" i="13"/>
  <c r="K800" i="13"/>
  <c r="K799" i="13"/>
  <c r="K798" i="13"/>
  <c r="K797" i="13"/>
  <c r="K796" i="13"/>
  <c r="K795" i="13"/>
  <c r="K794" i="13"/>
  <c r="K792" i="13"/>
  <c r="K791" i="13"/>
  <c r="K790" i="13"/>
  <c r="K789" i="13"/>
  <c r="K788" i="13"/>
  <c r="K787" i="13"/>
  <c r="K786" i="13"/>
  <c r="K785" i="13"/>
  <c r="K784" i="13"/>
  <c r="K783" i="13"/>
  <c r="K782" i="13"/>
  <c r="K781" i="13"/>
  <c r="K780" i="13"/>
  <c r="K779" i="13"/>
  <c r="K778" i="13"/>
  <c r="K777" i="13"/>
  <c r="K776" i="13"/>
  <c r="K775" i="13"/>
  <c r="K774" i="13"/>
  <c r="K773" i="13"/>
  <c r="K772" i="13"/>
  <c r="K771" i="13"/>
  <c r="K770" i="13"/>
  <c r="K769" i="13"/>
  <c r="K768" i="13"/>
  <c r="K767" i="13"/>
  <c r="K766" i="13"/>
  <c r="K765" i="13"/>
  <c r="K764" i="13"/>
  <c r="K763" i="13"/>
  <c r="K762" i="13"/>
  <c r="K761" i="13"/>
  <c r="K760" i="13"/>
  <c r="K759" i="13"/>
  <c r="K758" i="13"/>
  <c r="K757" i="13"/>
  <c r="K756" i="13"/>
  <c r="K755" i="13"/>
  <c r="K754" i="13"/>
  <c r="K753" i="13"/>
  <c r="K752" i="13"/>
  <c r="K751" i="13"/>
  <c r="K750" i="13"/>
  <c r="K749" i="13"/>
  <c r="K748" i="13"/>
  <c r="K747" i="13"/>
  <c r="K746" i="13"/>
  <c r="K745" i="13"/>
  <c r="K744" i="13"/>
  <c r="K743" i="13"/>
  <c r="K742" i="13"/>
  <c r="K741" i="13"/>
  <c r="K740" i="13"/>
  <c r="K739" i="13"/>
  <c r="K738" i="13"/>
  <c r="K737" i="13"/>
  <c r="K736" i="13"/>
  <c r="K735" i="13"/>
  <c r="K734" i="13"/>
  <c r="K733" i="13"/>
  <c r="K732" i="13"/>
  <c r="K731" i="13"/>
  <c r="K730" i="13"/>
  <c r="K729" i="13"/>
  <c r="K728" i="13"/>
  <c r="K727" i="13"/>
  <c r="K726" i="13"/>
  <c r="K725" i="13"/>
  <c r="K724" i="13"/>
  <c r="K723" i="13"/>
  <c r="K722" i="13"/>
  <c r="K721" i="13"/>
  <c r="K720" i="13"/>
  <c r="K719" i="13"/>
  <c r="K718" i="13"/>
  <c r="K717" i="13"/>
  <c r="K716" i="13"/>
  <c r="K715" i="13"/>
  <c r="K714" i="13"/>
  <c r="K713" i="13"/>
  <c r="K712" i="13"/>
  <c r="K711" i="13"/>
  <c r="K710" i="13"/>
  <c r="K709" i="13"/>
  <c r="K708" i="13"/>
  <c r="K707" i="13"/>
  <c r="K706" i="13"/>
  <c r="K705" i="13"/>
  <c r="K704" i="13"/>
  <c r="K703" i="13"/>
  <c r="K702" i="13"/>
  <c r="K701" i="13"/>
  <c r="K700" i="13"/>
  <c r="K699" i="13"/>
  <c r="K698" i="13"/>
  <c r="K697" i="13"/>
  <c r="K696" i="13"/>
  <c r="K695" i="13"/>
  <c r="K694" i="13"/>
  <c r="K693" i="13"/>
  <c r="K692" i="13"/>
  <c r="K691" i="13"/>
  <c r="K690" i="13"/>
  <c r="K689" i="13"/>
  <c r="K688" i="13"/>
  <c r="K687" i="13"/>
  <c r="K686" i="13"/>
  <c r="K685" i="13"/>
  <c r="K684" i="13"/>
  <c r="K683" i="13"/>
  <c r="K682" i="13"/>
  <c r="K681" i="13"/>
  <c r="K680" i="13"/>
  <c r="K679" i="13"/>
  <c r="K678" i="13"/>
  <c r="K677" i="13"/>
  <c r="K676" i="13"/>
  <c r="K675" i="13"/>
  <c r="K674" i="13"/>
  <c r="K673" i="13"/>
  <c r="K672" i="13"/>
  <c r="K671" i="13"/>
  <c r="K670" i="13"/>
  <c r="K669" i="13"/>
  <c r="K668" i="13"/>
  <c r="K667" i="13"/>
  <c r="K666" i="13"/>
  <c r="K665" i="13"/>
  <c r="K664" i="13"/>
  <c r="K662" i="13"/>
  <c r="K661" i="13"/>
  <c r="K660" i="13"/>
  <c r="K659" i="13"/>
  <c r="K658" i="13"/>
  <c r="K657" i="13"/>
  <c r="K656" i="13"/>
  <c r="K655" i="13"/>
  <c r="K654" i="13"/>
  <c r="K653" i="13"/>
  <c r="K652" i="13"/>
  <c r="K651" i="13"/>
  <c r="K650" i="13"/>
  <c r="K649" i="13"/>
  <c r="K648" i="13"/>
  <c r="K647" i="13"/>
  <c r="K645" i="13"/>
  <c r="K644" i="13"/>
  <c r="K643" i="13"/>
  <c r="K642" i="13"/>
  <c r="K641" i="13"/>
  <c r="K640" i="13"/>
  <c r="K639" i="13"/>
  <c r="K638" i="13"/>
  <c r="K637" i="13"/>
  <c r="K636" i="13"/>
  <c r="K635" i="13"/>
  <c r="K634" i="13"/>
  <c r="K633" i="13"/>
  <c r="K632" i="13"/>
  <c r="K631" i="13"/>
  <c r="K630" i="13"/>
  <c r="K629" i="13"/>
  <c r="K628" i="13"/>
  <c r="K627" i="13"/>
  <c r="K626" i="13"/>
  <c r="K625" i="13"/>
  <c r="K624" i="13"/>
  <c r="K623" i="13"/>
  <c r="K622" i="13"/>
  <c r="K621" i="13"/>
  <c r="K620" i="13"/>
  <c r="K619" i="13"/>
  <c r="K618" i="13"/>
  <c r="K617" i="13"/>
  <c r="K616" i="13"/>
  <c r="K615" i="13"/>
  <c r="K614" i="13"/>
  <c r="K613" i="13"/>
  <c r="K612" i="13"/>
  <c r="K611" i="13"/>
  <c r="K610" i="13"/>
  <c r="K609" i="13"/>
  <c r="K608" i="13"/>
  <c r="K607" i="13"/>
  <c r="K606" i="13"/>
  <c r="K605" i="13"/>
  <c r="K604" i="13"/>
  <c r="K603" i="13"/>
  <c r="K602" i="13"/>
  <c r="K601" i="13"/>
  <c r="K600" i="13"/>
  <c r="K599" i="13"/>
  <c r="K598" i="13"/>
  <c r="K597" i="13"/>
  <c r="K596" i="13"/>
  <c r="K595" i="13"/>
  <c r="K594" i="13"/>
  <c r="K593" i="13"/>
  <c r="K592" i="13"/>
  <c r="K591" i="13"/>
  <c r="K590" i="13"/>
  <c r="K589" i="13"/>
  <c r="K588" i="13"/>
  <c r="K587" i="13"/>
  <c r="K586" i="13"/>
  <c r="K585" i="13"/>
  <c r="K584" i="13"/>
  <c r="K582" i="13"/>
  <c r="K581" i="13"/>
  <c r="K580" i="13"/>
  <c r="K579" i="13"/>
  <c r="K578" i="13"/>
  <c r="K577" i="13"/>
  <c r="K576" i="13"/>
  <c r="K575" i="13"/>
  <c r="K574" i="13"/>
  <c r="K573" i="13"/>
  <c r="K572" i="13"/>
  <c r="K571" i="13"/>
  <c r="K570" i="13"/>
  <c r="K569" i="13"/>
  <c r="K568" i="13"/>
  <c r="K567" i="13"/>
  <c r="K566" i="13"/>
  <c r="K565" i="13"/>
  <c r="K564" i="13"/>
  <c r="K563" i="13"/>
  <c r="K562" i="13"/>
  <c r="K561" i="13"/>
  <c r="K560" i="13"/>
  <c r="K559" i="13"/>
  <c r="K558" i="13"/>
  <c r="K557" i="13"/>
  <c r="K555" i="13"/>
  <c r="K554" i="13"/>
  <c r="K553" i="13"/>
  <c r="K552" i="13"/>
  <c r="K551" i="13"/>
  <c r="K550" i="13"/>
  <c r="K549" i="13"/>
  <c r="K548" i="13"/>
  <c r="K547" i="13"/>
  <c r="K546" i="13"/>
  <c r="K545" i="13"/>
  <c r="K544" i="13"/>
  <c r="K543" i="13"/>
  <c r="K542" i="13"/>
  <c r="K541" i="13"/>
  <c r="K540" i="13"/>
  <c r="K539" i="13"/>
  <c r="K538" i="13"/>
  <c r="K537" i="13"/>
  <c r="K536" i="13"/>
  <c r="K535" i="13"/>
  <c r="K534" i="13"/>
  <c r="K533" i="13"/>
  <c r="K532" i="13"/>
  <c r="K531" i="13"/>
  <c r="K530" i="13"/>
  <c r="K529" i="13"/>
  <c r="K528" i="13"/>
  <c r="K527" i="13"/>
  <c r="K526" i="13"/>
  <c r="K525" i="13"/>
  <c r="K524" i="13"/>
  <c r="K523" i="13"/>
  <c r="K522" i="13"/>
  <c r="K521" i="13"/>
  <c r="K519" i="13"/>
  <c r="K518" i="13"/>
  <c r="K517" i="13"/>
  <c r="K516" i="13"/>
  <c r="K515" i="13"/>
  <c r="K514" i="13"/>
  <c r="K513" i="13"/>
  <c r="K512" i="13"/>
  <c r="K511" i="13"/>
  <c r="K510" i="13"/>
  <c r="K509" i="13"/>
  <c r="K508" i="13"/>
  <c r="K507" i="13"/>
  <c r="K506" i="13"/>
  <c r="K505" i="13"/>
  <c r="K504" i="13"/>
  <c r="K503" i="13"/>
  <c r="K502" i="13"/>
  <c r="K501" i="13"/>
  <c r="K500" i="13"/>
  <c r="K499" i="13"/>
  <c r="K498" i="13"/>
  <c r="K497" i="13"/>
  <c r="K496" i="13"/>
  <c r="K495" i="13"/>
  <c r="K494" i="13"/>
  <c r="K493" i="13"/>
  <c r="K492" i="13"/>
  <c r="K491" i="13"/>
  <c r="K490" i="13"/>
  <c r="K489" i="13"/>
  <c r="K488" i="13"/>
  <c r="K487" i="13"/>
  <c r="K486" i="13"/>
  <c r="K485" i="13"/>
  <c r="K484" i="13"/>
  <c r="K483" i="13"/>
  <c r="K482" i="13"/>
  <c r="K481" i="13"/>
  <c r="K480" i="13"/>
  <c r="K479" i="13"/>
  <c r="K478" i="13"/>
  <c r="K477" i="13"/>
  <c r="K476" i="13"/>
  <c r="K475" i="13"/>
  <c r="K474" i="13"/>
  <c r="K473" i="13"/>
  <c r="K472" i="13"/>
  <c r="K471" i="13"/>
  <c r="K470" i="13"/>
  <c r="K469" i="13"/>
  <c r="K468" i="13"/>
  <c r="K467" i="13"/>
  <c r="K466" i="13"/>
  <c r="K465" i="13"/>
  <c r="K464" i="13"/>
  <c r="K463" i="13"/>
  <c r="K462" i="13"/>
  <c r="K461" i="13"/>
  <c r="K460" i="13"/>
  <c r="K459" i="13"/>
  <c r="K458" i="13"/>
  <c r="K456" i="13"/>
  <c r="K455" i="13"/>
  <c r="K454" i="13"/>
  <c r="K453" i="13"/>
  <c r="K452" i="13"/>
  <c r="K451" i="13"/>
  <c r="K450" i="13"/>
  <c r="K449" i="13"/>
  <c r="K448" i="13"/>
  <c r="K447" i="13"/>
  <c r="K445" i="13"/>
  <c r="K444" i="13"/>
  <c r="K443" i="13"/>
  <c r="K442" i="13"/>
  <c r="K441" i="13"/>
  <c r="K440" i="13"/>
  <c r="K439" i="13"/>
  <c r="K438" i="13"/>
  <c r="K437" i="13"/>
  <c r="K436" i="13"/>
  <c r="K435" i="13"/>
  <c r="K434" i="13"/>
  <c r="K433" i="13"/>
  <c r="K432" i="13"/>
  <c r="K431" i="13"/>
  <c r="K430" i="13"/>
  <c r="K429" i="13"/>
  <c r="K428" i="13"/>
  <c r="K427" i="13"/>
  <c r="K426" i="13"/>
  <c r="K425" i="13"/>
  <c r="K424" i="13"/>
  <c r="K423" i="13"/>
  <c r="K422" i="13"/>
  <c r="K421" i="13"/>
  <c r="K420" i="13"/>
  <c r="K419" i="13"/>
  <c r="K418" i="13"/>
  <c r="K417" i="13"/>
  <c r="K416" i="13"/>
  <c r="K415" i="13"/>
  <c r="K414" i="13"/>
  <c r="K413" i="13"/>
  <c r="K412" i="13"/>
  <c r="K411" i="13"/>
  <c r="K410" i="13"/>
  <c r="K409" i="13"/>
  <c r="K408" i="13"/>
  <c r="K407" i="13"/>
  <c r="K406" i="13"/>
  <c r="K405" i="13"/>
  <c r="K403" i="13"/>
  <c r="K402" i="13"/>
  <c r="K401" i="13"/>
  <c r="K400" i="13"/>
  <c r="K399" i="13"/>
  <c r="K398" i="13"/>
  <c r="K397" i="13"/>
  <c r="K396" i="13"/>
  <c r="K395" i="13"/>
  <c r="K394" i="13"/>
  <c r="K393" i="13"/>
  <c r="K392" i="13"/>
  <c r="K391" i="13"/>
  <c r="K390" i="13"/>
  <c r="K389" i="13"/>
  <c r="K388" i="13"/>
  <c r="K387" i="13"/>
  <c r="K386" i="13"/>
  <c r="K385" i="13"/>
  <c r="K384" i="13"/>
  <c r="K383" i="13"/>
  <c r="K382" i="13"/>
  <c r="K381" i="13"/>
  <c r="K380" i="13"/>
  <c r="K379" i="13"/>
  <c r="K378" i="13"/>
  <c r="K377" i="13"/>
  <c r="K376" i="13"/>
  <c r="K375" i="13"/>
  <c r="K374" i="13"/>
  <c r="K373" i="13"/>
  <c r="K372" i="13"/>
  <c r="K371" i="13"/>
  <c r="K370" i="13"/>
  <c r="K369" i="13"/>
  <c r="K368" i="13"/>
  <c r="K367" i="13"/>
  <c r="K366" i="13"/>
  <c r="K365" i="13"/>
  <c r="K364" i="13"/>
  <c r="K363" i="13"/>
  <c r="K362" i="13"/>
  <c r="K361" i="13"/>
  <c r="K360" i="13"/>
  <c r="K359" i="13"/>
  <c r="K358" i="13"/>
  <c r="K357" i="13"/>
  <c r="K356" i="13"/>
  <c r="K355" i="13"/>
  <c r="K354" i="13"/>
  <c r="K353" i="13"/>
  <c r="K352" i="13"/>
  <c r="K351" i="13"/>
  <c r="K350" i="13"/>
  <c r="K349" i="13"/>
  <c r="K347" i="13"/>
  <c r="K346" i="13"/>
  <c r="K345" i="13"/>
  <c r="K344" i="13"/>
  <c r="K343" i="13"/>
  <c r="K342" i="13"/>
  <c r="K341" i="13"/>
  <c r="K340" i="13"/>
  <c r="K339" i="13"/>
  <c r="K338" i="13"/>
  <c r="K337" i="13"/>
  <c r="K336" i="13"/>
  <c r="K335" i="13"/>
  <c r="K334" i="13"/>
  <c r="K333" i="13"/>
  <c r="K332" i="13"/>
  <c r="K331" i="13"/>
  <c r="K330" i="13"/>
  <c r="K329" i="13"/>
  <c r="K328" i="13"/>
  <c r="K327" i="13"/>
  <c r="K326" i="13"/>
  <c r="K325" i="13"/>
  <c r="K324" i="13"/>
  <c r="K323" i="13"/>
  <c r="K322" i="13"/>
  <c r="K320" i="13"/>
  <c r="K319" i="13"/>
  <c r="K318" i="13"/>
  <c r="K317" i="13"/>
  <c r="K316" i="13"/>
  <c r="K314" i="13"/>
  <c r="K313" i="13"/>
  <c r="K312" i="13"/>
  <c r="K311" i="13"/>
  <c r="K310" i="13"/>
  <c r="K309" i="13"/>
  <c r="K308" i="13"/>
  <c r="K307" i="13"/>
  <c r="K306" i="13"/>
  <c r="K305" i="13"/>
  <c r="K304" i="13"/>
  <c r="K303" i="13"/>
  <c r="K302" i="13"/>
  <c r="K301" i="13"/>
  <c r="K300" i="13"/>
  <c r="K299" i="13"/>
  <c r="K298" i="13"/>
  <c r="K297" i="13"/>
  <c r="K296" i="13"/>
  <c r="K295" i="13"/>
  <c r="K294" i="13"/>
  <c r="K293" i="13"/>
  <c r="K292" i="13"/>
  <c r="K291" i="13"/>
  <c r="K290" i="13"/>
  <c r="K288" i="13"/>
  <c r="K287" i="13"/>
  <c r="K286" i="13"/>
  <c r="K285" i="13"/>
  <c r="K284" i="13"/>
  <c r="K283" i="13"/>
  <c r="K282" i="13"/>
  <c r="K281" i="13"/>
  <c r="K280" i="13"/>
  <c r="K279" i="13"/>
  <c r="K278" i="13"/>
  <c r="K277" i="13"/>
  <c r="K276" i="13"/>
  <c r="K275" i="13"/>
  <c r="K274" i="13"/>
  <c r="K273" i="13"/>
  <c r="K272" i="13"/>
  <c r="K271" i="13"/>
  <c r="K270" i="13"/>
  <c r="K269" i="13"/>
  <c r="K268" i="13"/>
  <c r="K267" i="13"/>
  <c r="K266" i="13"/>
  <c r="K265" i="13"/>
  <c r="K264" i="13"/>
  <c r="K263" i="13"/>
  <c r="K262" i="13"/>
  <c r="K261" i="13"/>
  <c r="K260" i="13"/>
  <c r="K259" i="13"/>
  <c r="K258" i="13"/>
  <c r="K257" i="13"/>
  <c r="K256" i="13"/>
  <c r="K255" i="13"/>
  <c r="K254" i="13"/>
  <c r="K253" i="13"/>
  <c r="K252" i="13"/>
  <c r="K251" i="13"/>
  <c r="K250" i="13"/>
  <c r="K249" i="13"/>
  <c r="K248" i="13"/>
  <c r="K247" i="13"/>
  <c r="K246" i="13"/>
  <c r="K245" i="13"/>
  <c r="K244" i="13"/>
  <c r="K243" i="13"/>
  <c r="K242" i="13"/>
  <c r="K241" i="13"/>
  <c r="K240" i="13"/>
  <c r="K239" i="13"/>
  <c r="K238" i="13"/>
  <c r="K237" i="13"/>
  <c r="K236" i="13"/>
  <c r="K235" i="13"/>
  <c r="K234" i="13"/>
  <c r="K233" i="13"/>
  <c r="K232" i="13"/>
  <c r="K231" i="13"/>
  <c r="K230" i="13"/>
  <c r="K229" i="13"/>
  <c r="K228" i="13"/>
  <c r="K227" i="13"/>
  <c r="K226" i="13"/>
  <c r="K225" i="13"/>
  <c r="K224" i="13"/>
  <c r="K223" i="13"/>
  <c r="K222" i="13"/>
  <c r="K221" i="13"/>
  <c r="K220" i="13"/>
  <c r="K219" i="13"/>
  <c r="K218" i="13"/>
  <c r="K217" i="13"/>
  <c r="K216" i="13"/>
  <c r="K215" i="13"/>
  <c r="K213" i="13"/>
  <c r="K212" i="13"/>
  <c r="K211" i="13"/>
  <c r="K210" i="13"/>
  <c r="K209" i="13"/>
  <c r="K208" i="13"/>
  <c r="K207" i="13"/>
  <c r="K206" i="13"/>
  <c r="K205" i="13"/>
  <c r="K204" i="13"/>
  <c r="K203" i="13"/>
  <c r="K202" i="13"/>
  <c r="K201" i="13"/>
  <c r="K200" i="13"/>
  <c r="K199" i="13"/>
  <c r="K198" i="13"/>
  <c r="K197" i="13"/>
  <c r="K196" i="13"/>
  <c r="K195" i="13"/>
  <c r="K194" i="13"/>
  <c r="K193" i="13"/>
  <c r="K192" i="13"/>
  <c r="K191" i="13"/>
  <c r="K190" i="13"/>
  <c r="K189" i="13"/>
  <c r="K188" i="13"/>
  <c r="K187" i="13"/>
  <c r="K186" i="13"/>
  <c r="K185" i="13"/>
  <c r="K184" i="13"/>
  <c r="K183" i="13"/>
  <c r="K182" i="13"/>
  <c r="K181" i="13"/>
  <c r="K180" i="13"/>
  <c r="K179" i="13"/>
  <c r="K178" i="13"/>
  <c r="K177" i="13"/>
  <c r="K176" i="13"/>
  <c r="K175" i="13"/>
  <c r="K174" i="13"/>
  <c r="K173" i="13"/>
  <c r="K172" i="13"/>
  <c r="K171" i="13"/>
  <c r="K170" i="13"/>
  <c r="K169" i="13"/>
  <c r="K168" i="13"/>
  <c r="K167" i="13"/>
  <c r="K166" i="13"/>
  <c r="K165" i="13"/>
  <c r="K164" i="13"/>
  <c r="K163" i="13"/>
  <c r="K162" i="13"/>
  <c r="K161" i="13"/>
  <c r="K160" i="13"/>
  <c r="K159" i="13"/>
  <c r="K158" i="13"/>
  <c r="K157" i="13"/>
  <c r="K156" i="13"/>
  <c r="K155" i="13"/>
  <c r="K154" i="13"/>
  <c r="K153" i="13"/>
  <c r="K152" i="13"/>
  <c r="K151" i="13"/>
  <c r="K150" i="13"/>
  <c r="K149" i="13"/>
  <c r="K148" i="13"/>
  <c r="K147" i="13"/>
  <c r="K146" i="13"/>
  <c r="K145" i="13"/>
  <c r="K144" i="13"/>
  <c r="K143" i="13"/>
  <c r="K142" i="13"/>
  <c r="K141" i="13"/>
  <c r="K140" i="13"/>
  <c r="K139" i="13"/>
  <c r="K138" i="13"/>
  <c r="K137" i="13"/>
  <c r="K136" i="13"/>
  <c r="K135" i="13"/>
  <c r="K134" i="13"/>
  <c r="K133" i="13"/>
  <c r="K132" i="13"/>
  <c r="K131" i="13"/>
  <c r="K130" i="13"/>
  <c r="K129" i="13"/>
  <c r="K128" i="13"/>
  <c r="K127" i="13"/>
  <c r="K126" i="13"/>
  <c r="K125" i="13"/>
  <c r="K124" i="13"/>
  <c r="K123" i="13"/>
  <c r="K122" i="13"/>
  <c r="K121" i="13"/>
  <c r="K120" i="13"/>
  <c r="K119" i="13"/>
  <c r="K118" i="13"/>
  <c r="K117" i="13"/>
  <c r="K116" i="13"/>
  <c r="K115" i="13"/>
  <c r="K114" i="13"/>
  <c r="K113" i="13"/>
  <c r="K112" i="13"/>
  <c r="K111" i="13"/>
  <c r="K110" i="13"/>
  <c r="K109" i="13"/>
  <c r="K108" i="13"/>
  <c r="K107" i="13"/>
  <c r="K106" i="13"/>
  <c r="K105" i="13"/>
  <c r="K104" i="13"/>
  <c r="K103" i="13"/>
  <c r="K102" i="13"/>
  <c r="K101" i="13"/>
  <c r="K100" i="13"/>
  <c r="K99" i="13"/>
  <c r="K98" i="13"/>
  <c r="K97" i="13"/>
  <c r="K96" i="13"/>
  <c r="K95" i="13"/>
  <c r="K94" i="13"/>
  <c r="K93" i="13"/>
  <c r="K92" i="13"/>
  <c r="K90" i="13"/>
  <c r="K89" i="13"/>
  <c r="K88" i="13"/>
  <c r="K87" i="13"/>
  <c r="K86" i="13"/>
  <c r="K85" i="13"/>
  <c r="K84" i="13"/>
  <c r="K83" i="13"/>
  <c r="K82" i="13"/>
  <c r="K81" i="13"/>
  <c r="K80" i="13"/>
  <c r="K79" i="13"/>
  <c r="K78" i="13"/>
  <c r="K77" i="13"/>
  <c r="K76" i="13"/>
  <c r="K75" i="13"/>
  <c r="K74" i="13"/>
  <c r="K73" i="13"/>
  <c r="K72" i="13"/>
  <c r="K70" i="13"/>
  <c r="K69" i="13"/>
  <c r="K68" i="13"/>
  <c r="K66" i="13"/>
  <c r="K65" i="13"/>
  <c r="K64" i="13"/>
  <c r="K63" i="13"/>
  <c r="K62" i="13"/>
  <c r="K61" i="13"/>
  <c r="K60" i="13"/>
  <c r="K59" i="13"/>
  <c r="K58" i="13"/>
  <c r="K57" i="13"/>
  <c r="K56" i="13"/>
  <c r="K55" i="13"/>
  <c r="K54" i="13"/>
  <c r="K53" i="13"/>
  <c r="K52" i="13"/>
  <c r="K51" i="13"/>
  <c r="K50" i="13"/>
  <c r="K49" i="13"/>
  <c r="K48" i="13"/>
  <c r="K47" i="13"/>
  <c r="K46" i="13"/>
  <c r="K44" i="13"/>
  <c r="K43" i="13"/>
  <c r="K42" i="13"/>
  <c r="K41" i="13"/>
  <c r="K40" i="13"/>
  <c r="K39" i="13"/>
  <c r="K38" i="13"/>
  <c r="K37" i="13"/>
  <c r="K36" i="13"/>
  <c r="K35" i="13"/>
  <c r="K34" i="13"/>
  <c r="K32" i="13"/>
  <c r="K31" i="13"/>
  <c r="K30" i="13"/>
  <c r="K29" i="13"/>
  <c r="K28" i="13"/>
  <c r="K27" i="13"/>
  <c r="K26" i="13"/>
  <c r="K25" i="13"/>
  <c r="K24" i="13"/>
  <c r="K23" i="13"/>
  <c r="K22" i="13"/>
  <c r="K21" i="13"/>
  <c r="K20" i="13"/>
  <c r="K19" i="13"/>
  <c r="K18" i="13"/>
  <c r="K17" i="13"/>
  <c r="K16" i="13"/>
  <c r="K14" i="13"/>
  <c r="K13" i="13"/>
  <c r="K12" i="13"/>
  <c r="K11" i="13"/>
  <c r="BD46" i="11"/>
  <c r="AV45" i="11"/>
  <c r="AW45" i="11" s="1"/>
  <c r="AX45" i="11" s="1"/>
  <c r="AY45" i="11" s="1"/>
  <c r="AZ45" i="11" s="1"/>
  <c r="BA45" i="11" s="1"/>
  <c r="BB45" i="11" s="1"/>
  <c r="BC45" i="11" s="1"/>
  <c r="X10" i="11"/>
  <c r="Y10" i="11"/>
  <c r="Z10" i="11"/>
  <c r="W10" i="11"/>
  <c r="W8" i="11"/>
  <c r="Z6" i="11"/>
  <c r="Y6" i="11"/>
  <c r="X6" i="11"/>
  <c r="T10" i="11"/>
  <c r="BD37" i="11"/>
  <c r="Z7" i="11" s="1"/>
  <c r="BD27" i="11"/>
  <c r="Y7" i="11" s="1"/>
  <c r="BC18" i="11"/>
  <c r="X7" i="11" s="1"/>
  <c r="BD8" i="11"/>
  <c r="AV36" i="11"/>
  <c r="AW36" i="11" s="1"/>
  <c r="AX36" i="11" s="1"/>
  <c r="AY36" i="11" s="1"/>
  <c r="AZ36" i="11" s="1"/>
  <c r="BA36" i="11" s="1"/>
  <c r="BB36" i="11" s="1"/>
  <c r="BC36" i="11" s="1"/>
  <c r="AV26" i="11"/>
  <c r="AW26" i="11" s="1"/>
  <c r="AX26" i="11" s="1"/>
  <c r="AY26" i="11" s="1"/>
  <c r="AZ26" i="11" s="1"/>
  <c r="BA26" i="11" s="1"/>
  <c r="BB26" i="11" s="1"/>
  <c r="BC26" i="11" s="1"/>
  <c r="AV17" i="11"/>
  <c r="AW17" i="11" s="1"/>
  <c r="AX17" i="11" s="1"/>
  <c r="AY17" i="11" s="1"/>
  <c r="AV7" i="11"/>
  <c r="AW7" i="11" s="1"/>
  <c r="AX7" i="11" s="1"/>
  <c r="AY7" i="11" s="1"/>
  <c r="AZ7" i="11" s="1"/>
  <c r="BA7" i="11" s="1"/>
  <c r="BB7" i="11" s="1"/>
  <c r="BC7" i="11" s="1"/>
  <c r="L10" i="11"/>
  <c r="H10" i="11"/>
  <c r="K17" i="3"/>
  <c r="R15" i="3"/>
  <c r="Q15" i="3"/>
  <c r="M14" i="3"/>
  <c r="N14" i="3" s="1"/>
  <c r="O14" i="3" s="1"/>
  <c r="P14" i="3" s="1"/>
  <c r="L14" i="3"/>
  <c r="K15" i="2"/>
  <c r="Q15" i="2" s="1"/>
  <c r="R15" i="2" s="1"/>
  <c r="L14" i="2"/>
  <c r="M14" i="2" s="1"/>
  <c r="N14" i="2" s="1"/>
  <c r="O14" i="2" s="1"/>
  <c r="P14" i="2" s="1"/>
  <c r="L10" i="3"/>
  <c r="H1294" i="2"/>
  <c r="D874" i="2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679" i="3"/>
  <c r="AO5" i="19" l="1"/>
  <c r="AO7" i="19" s="1"/>
  <c r="F5" i="22"/>
  <c r="F6" i="22"/>
  <c r="F4" i="22"/>
  <c r="C4" i="21" s="1" a="1"/>
  <c r="BY6" i="19"/>
  <c r="BY8" i="19" s="1"/>
  <c r="AZ17" i="11"/>
  <c r="BA17" i="11" s="1"/>
  <c r="BB17" i="11" s="1"/>
  <c r="H6" i="21" l="1"/>
  <c r="C4" i="21"/>
  <c r="H4" i="21" s="1"/>
  <c r="G8" i="26" s="1"/>
  <c r="H5" i="21"/>
  <c r="G15" i="26" s="1"/>
  <c r="H1364" i="3"/>
  <c r="H1363" i="3"/>
  <c r="H1362" i="3"/>
  <c r="H1361" i="3"/>
  <c r="H1360" i="3"/>
  <c r="H1359" i="3"/>
  <c r="H1358" i="3"/>
  <c r="H1357" i="3"/>
  <c r="H1356" i="3"/>
  <c r="H1355" i="3"/>
  <c r="H1354" i="3"/>
  <c r="H1353" i="3"/>
  <c r="H1352" i="3"/>
  <c r="H1351" i="3"/>
  <c r="H1350" i="3"/>
  <c r="H1349" i="3"/>
  <c r="H1348" i="3"/>
  <c r="H1347" i="3"/>
  <c r="H1346" i="3"/>
  <c r="H1345" i="3"/>
  <c r="H1344" i="3"/>
  <c r="H1343" i="3"/>
  <c r="H1342" i="3"/>
  <c r="H1341" i="3"/>
  <c r="H1340" i="3"/>
  <c r="H1339" i="3"/>
  <c r="H1338" i="3"/>
  <c r="H1337" i="3"/>
  <c r="H1336" i="3"/>
  <c r="H1335" i="3"/>
  <c r="H1334" i="3"/>
  <c r="H1333" i="3"/>
  <c r="H1332" i="3"/>
  <c r="H1331" i="3"/>
  <c r="H1330" i="3"/>
  <c r="H1329" i="3"/>
  <c r="H1328" i="3"/>
  <c r="H1327" i="3"/>
  <c r="H1326" i="3"/>
  <c r="H1325" i="3"/>
  <c r="H1324" i="3"/>
  <c r="H1323" i="3"/>
  <c r="H1322" i="3"/>
  <c r="H1321" i="3"/>
  <c r="H1320" i="3"/>
  <c r="H1319" i="3"/>
  <c r="H1318" i="3"/>
  <c r="H1317" i="3"/>
  <c r="H1316" i="3"/>
  <c r="H1315" i="3"/>
  <c r="H1314" i="3"/>
  <c r="H1313" i="3"/>
  <c r="H1312" i="3"/>
  <c r="H1311" i="3"/>
  <c r="H1310" i="3"/>
  <c r="H1309" i="3"/>
  <c r="H1308" i="3"/>
  <c r="H1307" i="3"/>
  <c r="H1306" i="3"/>
  <c r="H1305" i="3"/>
  <c r="H1304" i="3"/>
  <c r="H1303" i="3"/>
  <c r="H1302" i="3"/>
  <c r="H1301" i="3"/>
  <c r="H1300" i="3"/>
  <c r="H1299" i="3"/>
  <c r="H1298" i="3"/>
  <c r="H1297" i="3"/>
  <c r="H1296" i="3"/>
  <c r="H1295" i="3"/>
  <c r="H1294" i="3"/>
  <c r="H1293" i="3"/>
  <c r="H1292" i="3"/>
  <c r="H1291" i="3"/>
  <c r="H1290" i="3"/>
  <c r="H1289" i="3"/>
  <c r="H1288" i="3"/>
  <c r="H1287" i="3"/>
  <c r="H1286" i="3"/>
  <c r="H1285" i="3"/>
  <c r="H1284" i="3"/>
  <c r="H1283" i="3"/>
  <c r="H1282" i="3"/>
  <c r="H1281" i="3"/>
  <c r="H1280" i="3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1" i="4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10" i="3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0" i="2"/>
  <c r="L10" i="2"/>
  <c r="K17" i="2"/>
  <c r="M22" i="26" l="1"/>
  <c r="M24" i="26" s="1"/>
  <c r="H24" i="26"/>
  <c r="J24" i="26"/>
  <c r="I24" i="26"/>
  <c r="K24" i="26"/>
  <c r="L24" i="26"/>
  <c r="H25" i="26" l="1"/>
  <c r="Z8" i="11"/>
  <c r="Y8" i="11"/>
  <c r="X8" i="11"/>
  <c r="W12" i="11"/>
  <c r="W19" i="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<sst xmlns="http://schemas.openxmlformats.org/spreadsheetml/2006/main" count="18984" uniqueCount="6300">
  <si>
    <t>INDEXNSE:NIFTY_50</t>
  </si>
  <si>
    <t>Attribute</t>
  </si>
  <si>
    <t>price</t>
  </si>
  <si>
    <t>Start Date</t>
  </si>
  <si>
    <t>End Date</t>
  </si>
  <si>
    <t>06-30-2025</t>
  </si>
  <si>
    <t>Frequency</t>
  </si>
  <si>
    <t>daily</t>
  </si>
  <si>
    <t>Date</t>
  </si>
  <si>
    <t>Close</t>
  </si>
  <si>
    <t>1/13/2020 15:30:00</t>
  </si>
  <si>
    <t>1/14/2020 15:30:00</t>
  </si>
  <si>
    <t>1/15/2020 15:30:00</t>
  </si>
  <si>
    <t>1/16/2020 15:30:00</t>
  </si>
  <si>
    <t>1/17/2020 15:30:00</t>
  </si>
  <si>
    <t>1/20/2020 15:30:00</t>
  </si>
  <si>
    <t>1/21/2020 15:30:00</t>
  </si>
  <si>
    <t>1/22/2020 15:30:00</t>
  </si>
  <si>
    <t>1/23/2020 15:30:00</t>
  </si>
  <si>
    <t>1/24/2020 15:30:00</t>
  </si>
  <si>
    <t>1/27/2020 15:30:00</t>
  </si>
  <si>
    <t>1/28/2020 15:30:00</t>
  </si>
  <si>
    <t>1/29/2020 15:30:00</t>
  </si>
  <si>
    <t>1/30/2020 15:30:00</t>
  </si>
  <si>
    <t>1/31/2020 15:30:00</t>
  </si>
  <si>
    <t>2/13/2020 15:30:00</t>
  </si>
  <si>
    <t>2/14/2020 15:30:00</t>
  </si>
  <si>
    <t>2/17/2020 15:30:00</t>
  </si>
  <si>
    <t>2/18/2020 15:30:00</t>
  </si>
  <si>
    <t>2/19/2020 15:30:00</t>
  </si>
  <si>
    <t>2/20/2020 15:30:00</t>
  </si>
  <si>
    <t>2/24/2020 15:30:00</t>
  </si>
  <si>
    <t>2/25/2020 15:30:00</t>
  </si>
  <si>
    <t>2/26/2020 15:30:00</t>
  </si>
  <si>
    <t>2/27/2020 15:30:00</t>
  </si>
  <si>
    <t>2/28/2020 15:30:00</t>
  </si>
  <si>
    <t>3/13/2020 15:30:00</t>
  </si>
  <si>
    <t>3/16/2020 15:30:00</t>
  </si>
  <si>
    <t>3/17/2020 15:30:00</t>
  </si>
  <si>
    <t>3/18/2020 15:30:00</t>
  </si>
  <si>
    <t>3/19/2020 15:30:00</t>
  </si>
  <si>
    <t>3/20/2020 15:30:00</t>
  </si>
  <si>
    <t>3/23/2020 15:30:00</t>
  </si>
  <si>
    <t>3/24/2020 15:30:00</t>
  </si>
  <si>
    <t>3/25/2020 15:30:00</t>
  </si>
  <si>
    <t>3/26/2020 15:30:00</t>
  </si>
  <si>
    <t>3/27/2020 15:30:00</t>
  </si>
  <si>
    <t>3/30/2020 15:30:00</t>
  </si>
  <si>
    <t>3/31/2020 15:30:00</t>
  </si>
  <si>
    <t>4/13/2020 15:30:00</t>
  </si>
  <si>
    <t>4/15/2020 15:30:00</t>
  </si>
  <si>
    <t>4/16/2020 15:30:00</t>
  </si>
  <si>
    <t>4/17/2020 15:30:00</t>
  </si>
  <si>
    <t>4/20/2020 15:30:00</t>
  </si>
  <si>
    <t>4/21/2020 15:30:00</t>
  </si>
  <si>
    <t>4/22/2020 15:30:00</t>
  </si>
  <si>
    <t>4/23/2020 15:30:00</t>
  </si>
  <si>
    <t>4/24/2020 15:30:00</t>
  </si>
  <si>
    <t>4/27/2020 15:30:00</t>
  </si>
  <si>
    <t>4/28/2020 15:30:00</t>
  </si>
  <si>
    <t>4/29/2020 15:30:00</t>
  </si>
  <si>
    <t>4/30/2020 15:30:00</t>
  </si>
  <si>
    <t>5/13/2020 15:30:00</t>
  </si>
  <si>
    <t>5/14/2020 15:30:00</t>
  </si>
  <si>
    <t>5/15/2020 15:30:00</t>
  </si>
  <si>
    <t>5/18/2020 15:30:00</t>
  </si>
  <si>
    <t>5/19/2020 15:30:00</t>
  </si>
  <si>
    <t>5/20/2020 15:30:00</t>
  </si>
  <si>
    <t>5/21/2020 15:30:00</t>
  </si>
  <si>
    <t>5/22/2020 15:30:00</t>
  </si>
  <si>
    <t>5/26/2020 15:30:00</t>
  </si>
  <si>
    <t>5/27/2020 15:30:00</t>
  </si>
  <si>
    <t>5/28/2020 15:30:00</t>
  </si>
  <si>
    <t>5/29/2020 15:30:00</t>
  </si>
  <si>
    <t>6/15/2020 15:30:00</t>
  </si>
  <si>
    <t>6/16/2020 15:30:00</t>
  </si>
  <si>
    <t>6/17/2020 15:30:00</t>
  </si>
  <si>
    <t>6/18/2020 15:30:00</t>
  </si>
  <si>
    <t>6/19/2020 15:30:00</t>
  </si>
  <si>
    <t>6/22/2020 15:30:00</t>
  </si>
  <si>
    <t>6/23/2020 15:30:00</t>
  </si>
  <si>
    <t>6/24/2020 15:30:00</t>
  </si>
  <si>
    <t>6/25/2020 15:30:00</t>
  </si>
  <si>
    <t>6/26/2020 15:30:00</t>
  </si>
  <si>
    <t>6/29/2020 15:30:00</t>
  </si>
  <si>
    <t>6/30/2020 15:30:00</t>
  </si>
  <si>
    <t>7/13/2020 15:30:00</t>
  </si>
  <si>
    <t>7/14/2020 15:30:00</t>
  </si>
  <si>
    <t>7/15/2020 15:30:00</t>
  </si>
  <si>
    <t>7/16/2020 15:30:00</t>
  </si>
  <si>
    <t>7/17/2020 15:30:00</t>
  </si>
  <si>
    <t>7/20/2020 15:30:00</t>
  </si>
  <si>
    <t>7/21/2020 15:30:00</t>
  </si>
  <si>
    <t>7/22/2020 15:30:00</t>
  </si>
  <si>
    <t>7/23/2020 15:30:00</t>
  </si>
  <si>
    <t>7/24/2020 15:30:00</t>
  </si>
  <si>
    <t>7/27/2020 15:30:00</t>
  </si>
  <si>
    <t>7/28/2020 15:30:00</t>
  </si>
  <si>
    <t>7/29/2020 15:30:00</t>
  </si>
  <si>
    <t>7/30/2020 15:30:00</t>
  </si>
  <si>
    <t>7/31/2020 15:30:00</t>
  </si>
  <si>
    <t>8/13/2020 15:30:00</t>
  </si>
  <si>
    <t>8/14/2020 15:30:00</t>
  </si>
  <si>
    <t>8/17/2020 15:30:00</t>
  </si>
  <si>
    <t>8/18/2020 15:30:00</t>
  </si>
  <si>
    <t>8/19/2020 15:30:00</t>
  </si>
  <si>
    <t>8/20/2020 15:30:00</t>
  </si>
  <si>
    <t>8/21/2020 15:30:00</t>
  </si>
  <si>
    <t>8/24/2020 15:30:00</t>
  </si>
  <si>
    <t>8/25/2020 15:30:00</t>
  </si>
  <si>
    <t>8/26/2020 15:30:00</t>
  </si>
  <si>
    <t>8/27/2020 15:30:00</t>
  </si>
  <si>
    <t>8/28/2020 15:30:00</t>
  </si>
  <si>
    <t>8/31/2020 15:30:00</t>
  </si>
  <si>
    <t>9/14/2020 15:30:00</t>
  </si>
  <si>
    <t>9/15/2020 15:30:00</t>
  </si>
  <si>
    <t>9/16/2020 15:30:00</t>
  </si>
  <si>
    <t>9/17/2020 15:30:00</t>
  </si>
  <si>
    <t>9/18/2020 15:30:00</t>
  </si>
  <si>
    <t>9/21/2020 15:30:00</t>
  </si>
  <si>
    <t>9/22/2020 15:30:00</t>
  </si>
  <si>
    <t>9/23/2020 15:30:00</t>
  </si>
  <si>
    <t>9/24/2020 15:30:00</t>
  </si>
  <si>
    <t>9/25/2020 15:30:00</t>
  </si>
  <si>
    <t>9/28/2020 15:30:00</t>
  </si>
  <si>
    <t>9/29/2020 15:30:00</t>
  </si>
  <si>
    <t>9/30/2020 15:30:00</t>
  </si>
  <si>
    <t>10/13/2020 15:30:00</t>
  </si>
  <si>
    <t>10/14/2020 15:30:00</t>
  </si>
  <si>
    <t>10/15/2020 15:30:00</t>
  </si>
  <si>
    <t>10/16/2020 15:30:00</t>
  </si>
  <si>
    <t>10/19/2020 15:30:00</t>
  </si>
  <si>
    <t>10/20/2020 15:30:00</t>
  </si>
  <si>
    <t>10/21/2020 15:30:00</t>
  </si>
  <si>
    <t>10/22/2020 15:30:00</t>
  </si>
  <si>
    <t>10/23/2020 15:30:00</t>
  </si>
  <si>
    <t>10/26/2020 15:30:00</t>
  </si>
  <si>
    <t>10/27/2020 15:30:00</t>
  </si>
  <si>
    <t>10/28/2020 15:30:00</t>
  </si>
  <si>
    <t>10/29/2020 15:30:00</t>
  </si>
  <si>
    <t>10/30/2020 15:30:00</t>
  </si>
  <si>
    <t>11/13/2020 15:30:00</t>
  </si>
  <si>
    <t>11/17/2020 15:30:00</t>
  </si>
  <si>
    <t>11/18/2020 15:30:00</t>
  </si>
  <si>
    <t>11/19/2020 15:30:00</t>
  </si>
  <si>
    <t>11/20/2020 15:30:00</t>
  </si>
  <si>
    <t>11/23/2020 15:30:00</t>
  </si>
  <si>
    <t>11/24/2020 15:30:00</t>
  </si>
  <si>
    <t>11/25/2020 15:30:00</t>
  </si>
  <si>
    <t>11/26/2020 15:30:00</t>
  </si>
  <si>
    <t>11/27/2020 15:30:00</t>
  </si>
  <si>
    <t>12/14/2020 15:30:00</t>
  </si>
  <si>
    <t>12/15/2020 15:30:00</t>
  </si>
  <si>
    <t>12/16/2020 15:30:00</t>
  </si>
  <si>
    <t>12/17/2020 15:30:00</t>
  </si>
  <si>
    <t>12/18/2020 15:30:00</t>
  </si>
  <si>
    <t>12/21/2020 15:30:00</t>
  </si>
  <si>
    <t>12/22/2020 15:30:00</t>
  </si>
  <si>
    <t>12/23/2020 15:30:00</t>
  </si>
  <si>
    <t>12/24/2020 15:30:00</t>
  </si>
  <si>
    <t>12/28/2020 15:30:00</t>
  </si>
  <si>
    <t>12/29/2020 15:30:00</t>
  </si>
  <si>
    <t>12/30/2020 15:30:00</t>
  </si>
  <si>
    <t>12/31/2020 15:30:00</t>
  </si>
  <si>
    <t>1/13/2021 15:30:00</t>
  </si>
  <si>
    <t>1/14/2021 15:30:00</t>
  </si>
  <si>
    <t>1/15/2021 15:30:00</t>
  </si>
  <si>
    <t>1/18/2021 15:30:00</t>
  </si>
  <si>
    <t>1/19/2021 15:30:00</t>
  </si>
  <si>
    <t>1/20/2021 15:30:00</t>
  </si>
  <si>
    <t>1/21/2021 15:30:00</t>
  </si>
  <si>
    <t>1/22/2021 15:30:00</t>
  </si>
  <si>
    <t>1/25/2021 15:30:00</t>
  </si>
  <si>
    <t>1/27/2021 15:30:00</t>
  </si>
  <si>
    <t>1/28/2021 15:30:00</t>
  </si>
  <si>
    <t>1/29/2021 15:30:00</t>
  </si>
  <si>
    <t>2/15/2021 15:30:00</t>
  </si>
  <si>
    <t>2/16/2021 15:30:00</t>
  </si>
  <si>
    <t>2/17/2021 15:30:00</t>
  </si>
  <si>
    <t>2/18/2021 15:30:00</t>
  </si>
  <si>
    <t>2/19/2021 15:30:00</t>
  </si>
  <si>
    <t>2/22/2021 15:30:00</t>
  </si>
  <si>
    <t>2/23/2021 15:30:00</t>
  </si>
  <si>
    <t>2/24/2021 15:30:00</t>
  </si>
  <si>
    <t>2/25/2021 15:30:00</t>
  </si>
  <si>
    <t>2/26/2021 15:30:00</t>
  </si>
  <si>
    <t>3/15/2021 15:30:00</t>
  </si>
  <si>
    <t>3/16/2021 15:30:00</t>
  </si>
  <si>
    <t>3/17/2021 15:30:00</t>
  </si>
  <si>
    <t>3/18/2021 15:30:00</t>
  </si>
  <si>
    <t>3/19/2021 15:30:00</t>
  </si>
  <si>
    <t>3/22/2021 15:30:00</t>
  </si>
  <si>
    <t>3/23/2021 15:30:00</t>
  </si>
  <si>
    <t>3/24/2021 15:30:00</t>
  </si>
  <si>
    <t>3/25/2021 15:30:00</t>
  </si>
  <si>
    <t>3/26/2021 15:30:00</t>
  </si>
  <si>
    <t>3/30/2021 15:30:00</t>
  </si>
  <si>
    <t>3/31/2021 15:30:00</t>
  </si>
  <si>
    <t>4/13/2021 15:30:00</t>
  </si>
  <si>
    <t>4/15/2021 15:30:00</t>
  </si>
  <si>
    <t>4/16/2021 15:30:00</t>
  </si>
  <si>
    <t>4/19/2021 15:30:00</t>
  </si>
  <si>
    <t>4/20/2021 15:30:00</t>
  </si>
  <si>
    <t>4/22/2021 15:30:00</t>
  </si>
  <si>
    <t>4/23/2021 15:30:00</t>
  </si>
  <si>
    <t>4/26/2021 15:30:00</t>
  </si>
  <si>
    <t>4/27/2021 15:30:00</t>
  </si>
  <si>
    <t>4/28/2021 15:30:00</t>
  </si>
  <si>
    <t>4/29/2021 15:30:00</t>
  </si>
  <si>
    <t>4/30/2021 15:30:00</t>
  </si>
  <si>
    <t>5/14/2021 15:30:00</t>
  </si>
  <si>
    <t>5/17/2021 15:30:00</t>
  </si>
  <si>
    <t>5/18/2021 15:30:00</t>
  </si>
  <si>
    <t>5/19/2021 15:30:00</t>
  </si>
  <si>
    <t>5/20/2021 15:30:00</t>
  </si>
  <si>
    <t>5/21/2021 15:30:00</t>
  </si>
  <si>
    <t>5/24/2021 15:30:00</t>
  </si>
  <si>
    <t>5/25/2021 15:30:00</t>
  </si>
  <si>
    <t>5/26/2021 15:30:00</t>
  </si>
  <si>
    <t>5/27/2021 15:30:00</t>
  </si>
  <si>
    <t>5/28/2021 15:30:00</t>
  </si>
  <si>
    <t>5/31/2021 15:30:00</t>
  </si>
  <si>
    <t>6/14/2021 15:30:00</t>
  </si>
  <si>
    <t>6/15/2021 15:30:00</t>
  </si>
  <si>
    <t>6/16/2021 15:30:00</t>
  </si>
  <si>
    <t>6/17/2021 15:30:00</t>
  </si>
  <si>
    <t>6/18/2021 15:30:00</t>
  </si>
  <si>
    <t>6/21/2021 15:30:00</t>
  </si>
  <si>
    <t>6/22/2021 15:30:00</t>
  </si>
  <si>
    <t>6/23/2021 15:30:00</t>
  </si>
  <si>
    <t>6/24/2021 15:30:00</t>
  </si>
  <si>
    <t>6/25/2021 15:30:00</t>
  </si>
  <si>
    <t>6/28/2021 15:30:00</t>
  </si>
  <si>
    <t>6/29/2021 15:30:00</t>
  </si>
  <si>
    <t>6/30/2021 15:30:00</t>
  </si>
  <si>
    <t>7/13/2021 15:30:00</t>
  </si>
  <si>
    <t>7/14/2021 15:30:00</t>
  </si>
  <si>
    <t>7/15/2021 15:30:00</t>
  </si>
  <si>
    <t>7/16/2021 15:30:00</t>
  </si>
  <si>
    <t>7/19/2021 15:30:00</t>
  </si>
  <si>
    <t>7/20/2021 15:30:00</t>
  </si>
  <si>
    <t>7/22/2021 15:30:00</t>
  </si>
  <si>
    <t>7/23/2021 15:30:00</t>
  </si>
  <si>
    <t>7/26/2021 15:30:00</t>
  </si>
  <si>
    <t>7/27/2021 15:30:00</t>
  </si>
  <si>
    <t>7/28/2021 15:30:00</t>
  </si>
  <si>
    <t>7/29/2021 15:30:00</t>
  </si>
  <si>
    <t>7/30/2021 15:30:00</t>
  </si>
  <si>
    <t>8/13/2021 15:30:00</t>
  </si>
  <si>
    <t>8/16/2021 15:30:00</t>
  </si>
  <si>
    <t>8/17/2021 15:30:00</t>
  </si>
  <si>
    <t>8/18/2021 15:30:00</t>
  </si>
  <si>
    <t>8/20/2021 15:30:00</t>
  </si>
  <si>
    <t>8/23/2021 15:30:00</t>
  </si>
  <si>
    <t>8/24/2021 15:30:00</t>
  </si>
  <si>
    <t>8/25/2021 15:30:00</t>
  </si>
  <si>
    <t>8/26/2021 15:30:00</t>
  </si>
  <si>
    <t>8/27/2021 15:30:00</t>
  </si>
  <si>
    <t>8/30/2021 15:30:00</t>
  </si>
  <si>
    <t>8/31/2021 15:30:00</t>
  </si>
  <si>
    <t>9/13/2021 15:30:00</t>
  </si>
  <si>
    <t>9/14/2021 15:30:00</t>
  </si>
  <si>
    <t>9/15/2021 15:30:00</t>
  </si>
  <si>
    <t>9/16/2021 15:30:00</t>
  </si>
  <si>
    <t>9/17/2021 15:30:00</t>
  </si>
  <si>
    <t>9/20/2021 15:30:00</t>
  </si>
  <si>
    <t>9/21/2021 15:30:00</t>
  </si>
  <si>
    <t>9/22/2021 15:30:00</t>
  </si>
  <si>
    <t>9/23/2021 15:30:00</t>
  </si>
  <si>
    <t>9/24/2021 15:30:00</t>
  </si>
  <si>
    <t>9/27/2021 15:30:00</t>
  </si>
  <si>
    <t>9/28/2021 15:30:00</t>
  </si>
  <si>
    <t>9/29/2021 15:30:00</t>
  </si>
  <si>
    <t>9/30/2021 15:30:00</t>
  </si>
  <si>
    <t>10/13/2021 15:30:00</t>
  </si>
  <si>
    <t>10/14/2021 15:30:00</t>
  </si>
  <si>
    <t>10/18/2021 15:30:00</t>
  </si>
  <si>
    <t>10/19/2021 15:30:00</t>
  </si>
  <si>
    <t>10/20/2021 15:30:00</t>
  </si>
  <si>
    <t>10/21/2021 15:30:00</t>
  </si>
  <si>
    <t>10/22/2021 15:30:00</t>
  </si>
  <si>
    <t>10/25/2021 15:30:00</t>
  </si>
  <si>
    <t>10/26/2021 15:30:00</t>
  </si>
  <si>
    <t>10/27/2021 15:30:00</t>
  </si>
  <si>
    <t>10/28/2021 15:30:00</t>
  </si>
  <si>
    <t>10/29/2021 15:30:00</t>
  </si>
  <si>
    <t>11/15/2021 15:30:00</t>
  </si>
  <si>
    <t>11/16/2021 15:30:00</t>
  </si>
  <si>
    <t>11/17/2021 15:30:00</t>
  </si>
  <si>
    <t>11/18/2021 15:30:00</t>
  </si>
  <si>
    <t>11/22/2021 15:30:00</t>
  </si>
  <si>
    <t>11/23/2021 15:30:00</t>
  </si>
  <si>
    <t>11/24/2021 15:30:00</t>
  </si>
  <si>
    <t>11/25/2021 15:30:00</t>
  </si>
  <si>
    <t>11/26/2021 15:30:00</t>
  </si>
  <si>
    <t>11/29/2021 15:30:00</t>
  </si>
  <si>
    <t>11/30/2021 15:30:00</t>
  </si>
  <si>
    <t>12/13/2021 15:30:00</t>
  </si>
  <si>
    <t>12/14/2021 15:30:00</t>
  </si>
  <si>
    <t>12/15/2021 15:30:00</t>
  </si>
  <si>
    <t>12/16/2021 15:30:00</t>
  </si>
  <si>
    <t>12/17/2021 15:30:00</t>
  </si>
  <si>
    <t>12/20/2021 15:30:00</t>
  </si>
  <si>
    <t>12/21/2021 15:30:00</t>
  </si>
  <si>
    <t>12/22/2021 15:30:00</t>
  </si>
  <si>
    <t>12/23/2021 15:30:00</t>
  </si>
  <si>
    <t>12/24/2021 15:30:00</t>
  </si>
  <si>
    <t>12/27/2021 15:30:00</t>
  </si>
  <si>
    <t>12/28/2021 15:30:00</t>
  </si>
  <si>
    <t>12/29/2021 15:30:00</t>
  </si>
  <si>
    <t>12/30/2021 15:30:00</t>
  </si>
  <si>
    <t>12/31/2021 15:30:00</t>
  </si>
  <si>
    <t>1/13/2022 15:30:00</t>
  </si>
  <si>
    <t>1/14/2022 15:30:00</t>
  </si>
  <si>
    <t>1/17/2022 15:30:00</t>
  </si>
  <si>
    <t>1/18/2022 15:30:00</t>
  </si>
  <si>
    <t>1/19/2022 15:30:00</t>
  </si>
  <si>
    <t>1/20/2022 15:30:00</t>
  </si>
  <si>
    <t>1/21/2022 15:30:00</t>
  </si>
  <si>
    <t>1/24/2022 15:30:00</t>
  </si>
  <si>
    <t>1/25/2022 15:30:00</t>
  </si>
  <si>
    <t>1/27/2022 15:30:00</t>
  </si>
  <si>
    <t>1/28/2022 15:30:00</t>
  </si>
  <si>
    <t>1/31/2022 15:30:00</t>
  </si>
  <si>
    <t>2/14/2022 15:30:00</t>
  </si>
  <si>
    <t>2/15/2022 15:30:00</t>
  </si>
  <si>
    <t>2/16/2022 15:30:00</t>
  </si>
  <si>
    <t>2/17/2022 15:30:00</t>
  </si>
  <si>
    <t>2/18/2022 15:30:00</t>
  </si>
  <si>
    <t>2/21/2022 15:30:00</t>
  </si>
  <si>
    <t>2/22/2022 15:30:00</t>
  </si>
  <si>
    <t>2/23/2022 15:30:00</t>
  </si>
  <si>
    <t>2/24/2022 15:30:00</t>
  </si>
  <si>
    <t>2/25/2022 15:30:00</t>
  </si>
  <si>
    <t>2/28/2022 15:30:00</t>
  </si>
  <si>
    <t>3/14/2022 15:30:00</t>
  </si>
  <si>
    <t>3/15/2022 15:30:00</t>
  </si>
  <si>
    <t>3/16/2022 15:30:00</t>
  </si>
  <si>
    <t>3/17/2022 15:30:00</t>
  </si>
  <si>
    <t>3/21/2022 15:30:00</t>
  </si>
  <si>
    <t>3/22/2022 15:30:00</t>
  </si>
  <si>
    <t>3/23/2022 15:30:00</t>
  </si>
  <si>
    <t>3/24/2022 15:30:00</t>
  </si>
  <si>
    <t>3/25/2022 15:30:00</t>
  </si>
  <si>
    <t>3/28/2022 15:30:00</t>
  </si>
  <si>
    <t>3/29/2022 15:30:00</t>
  </si>
  <si>
    <t>3/30/2022 15:30:00</t>
  </si>
  <si>
    <t>3/31/2022 15:30:00</t>
  </si>
  <si>
    <t>4/13/2022 15:30:00</t>
  </si>
  <si>
    <t>4/18/2022 15:30:00</t>
  </si>
  <si>
    <t>4/19/2022 15:30:00</t>
  </si>
  <si>
    <t>4/20/2022 15:30:00</t>
  </si>
  <si>
    <t>4/21/2022 15:30:00</t>
  </si>
  <si>
    <t>4/22/2022 15:30:00</t>
  </si>
  <si>
    <t>4/25/2022 15:30:00</t>
  </si>
  <si>
    <t>4/26/2022 15:30:00</t>
  </si>
  <si>
    <t>4/27/2022 15:30:00</t>
  </si>
  <si>
    <t>4/28/2022 15:30:00</t>
  </si>
  <si>
    <t>4/29/2022 15:30:00</t>
  </si>
  <si>
    <t>5/13/2022 15:30:00</t>
  </si>
  <si>
    <t>5/16/2022 15:30:00</t>
  </si>
  <si>
    <t>5/17/2022 15:30:00</t>
  </si>
  <si>
    <t>5/18/2022 15:30:00</t>
  </si>
  <si>
    <t>5/19/2022 15:30:00</t>
  </si>
  <si>
    <t>5/20/2022 15:30:00</t>
  </si>
  <si>
    <t>5/23/2022 15:30:00</t>
  </si>
  <si>
    <t>5/24/2022 15:30:00</t>
  </si>
  <si>
    <t>5/25/2022 15:30:00</t>
  </si>
  <si>
    <t>5/26/2022 15:30:00</t>
  </si>
  <si>
    <t>5/27/2022 15:30:00</t>
  </si>
  <si>
    <t>5/30/2022 15:30:00</t>
  </si>
  <si>
    <t>5/31/2022 15:30:00</t>
  </si>
  <si>
    <t>6/13/2022 15:30:00</t>
  </si>
  <si>
    <t>6/14/2022 15:30:00</t>
  </si>
  <si>
    <t>6/15/2022 15:30:00</t>
  </si>
  <si>
    <t>6/16/2022 15:30:00</t>
  </si>
  <si>
    <t>6/17/2022 15:30:00</t>
  </si>
  <si>
    <t>6/20/2022 15:30:00</t>
  </si>
  <si>
    <t>6/21/2022 15:30:00</t>
  </si>
  <si>
    <t>6/22/2022 15:30:00</t>
  </si>
  <si>
    <t>6/23/2022 15:30:00</t>
  </si>
  <si>
    <t>6/24/2022 15:30:00</t>
  </si>
  <si>
    <t>6/27/2022 15:30:00</t>
  </si>
  <si>
    <t>6/28/2022 15:30:00</t>
  </si>
  <si>
    <t>6/29/2022 15:30:00</t>
  </si>
  <si>
    <t>6/30/2022 15:30:00</t>
  </si>
  <si>
    <t>7/13/2022 15:30:00</t>
  </si>
  <si>
    <t>7/14/2022 15:30:00</t>
  </si>
  <si>
    <t>7/15/2022 15:30:00</t>
  </si>
  <si>
    <t>7/18/2022 15:30:00</t>
  </si>
  <si>
    <t>7/19/2022 15:30:00</t>
  </si>
  <si>
    <t>7/20/2022 15:30:00</t>
  </si>
  <si>
    <t>7/21/2022 15:30:00</t>
  </si>
  <si>
    <t>7/22/2022 15:30:00</t>
  </si>
  <si>
    <t>7/25/2022 15:30:00</t>
  </si>
  <si>
    <t>7/26/2022 15:30:00</t>
  </si>
  <si>
    <t>7/27/2022 15:30:00</t>
  </si>
  <si>
    <t>7/28/2022 15:30:00</t>
  </si>
  <si>
    <t>7/29/2022 15:30:00</t>
  </si>
  <si>
    <t>8/16/2022 15:30:00</t>
  </si>
  <si>
    <t>8/17/2022 15:30:00</t>
  </si>
  <si>
    <t>8/18/2022 15:30:00</t>
  </si>
  <si>
    <t>8/19/2022 15:30:00</t>
  </si>
  <si>
    <t>8/22/2022 15:30:00</t>
  </si>
  <si>
    <t>8/23/2022 15:30:00</t>
  </si>
  <si>
    <t>8/24/2022 15:30:00</t>
  </si>
  <si>
    <t>8/25/2022 15:30:00</t>
  </si>
  <si>
    <t>8/26/2022 15:30:00</t>
  </si>
  <si>
    <t>8/29/2022 15:30:00</t>
  </si>
  <si>
    <t>8/30/2022 15:30:00</t>
  </si>
  <si>
    <t>9/13/2022 15:30:00</t>
  </si>
  <si>
    <t>9/14/2022 15:30:00</t>
  </si>
  <si>
    <t>9/15/2022 15:30:00</t>
  </si>
  <si>
    <t>9/16/2022 15:30:00</t>
  </si>
  <si>
    <t>9/19/2022 15:30:00</t>
  </si>
  <si>
    <t>9/20/2022 15:30:00</t>
  </si>
  <si>
    <t>9/21/2022 15:30:00</t>
  </si>
  <si>
    <t>9/22/2022 15:30:00</t>
  </si>
  <si>
    <t>9/23/2022 15:30:00</t>
  </si>
  <si>
    <t>9/26/2022 15:30:00</t>
  </si>
  <si>
    <t>9/27/2022 15:30:00</t>
  </si>
  <si>
    <t>9/28/2022 15:30:00</t>
  </si>
  <si>
    <t>9/29/2022 15:30:00</t>
  </si>
  <si>
    <t>9/30/2022 15:30:00</t>
  </si>
  <si>
    <t>10/13/2022 15:30:00</t>
  </si>
  <si>
    <t>10/14/2022 15:30:00</t>
  </si>
  <si>
    <t>10/17/2022 15:30:00</t>
  </si>
  <si>
    <t>10/18/2022 15:30:00</t>
  </si>
  <si>
    <t>10/19/2022 15:30:00</t>
  </si>
  <si>
    <t>10/20/2022 15:30:00</t>
  </si>
  <si>
    <t>10/21/2022 15:30:00</t>
  </si>
  <si>
    <t>10/25/2022 15:30:00</t>
  </si>
  <si>
    <t>10/27/2022 15:30:00</t>
  </si>
  <si>
    <t>10/28/2022 15:30:00</t>
  </si>
  <si>
    <t>10/31/2022 15:30:00</t>
  </si>
  <si>
    <t>11/14/2022 15:30:00</t>
  </si>
  <si>
    <t>11/15/2022 15:30:00</t>
  </si>
  <si>
    <t>11/16/2022 15:30:00</t>
  </si>
  <si>
    <t>11/17/2022 15:30:00</t>
  </si>
  <si>
    <t>11/18/2022 15:30:00</t>
  </si>
  <si>
    <t>11/21/2022 15:30:00</t>
  </si>
  <si>
    <t>11/22/2022 15:30:00</t>
  </si>
  <si>
    <t>11/23/2022 15:30:00</t>
  </si>
  <si>
    <t>11/24/2022 15:30:00</t>
  </si>
  <si>
    <t>11/25/2022 15:30:00</t>
  </si>
  <si>
    <t>11/28/2022 15:30:00</t>
  </si>
  <si>
    <t>11/29/2022 15:30:00</t>
  </si>
  <si>
    <t>11/30/2022 15:30:00</t>
  </si>
  <si>
    <t>12/13/2022 15:30:00</t>
  </si>
  <si>
    <t>12/14/2022 15:30:00</t>
  </si>
  <si>
    <t>12/15/2022 15:30:00</t>
  </si>
  <si>
    <t>12/16/2022 15:30:00</t>
  </si>
  <si>
    <t>12/19/2022 15:30:00</t>
  </si>
  <si>
    <t>12/20/2022 15:30:00</t>
  </si>
  <si>
    <t>12/21/2022 15:30:00</t>
  </si>
  <si>
    <t>12/22/2022 15:30:00</t>
  </si>
  <si>
    <t>12/23/2022 15:30:00</t>
  </si>
  <si>
    <t>12/26/2022 15:30:00</t>
  </si>
  <si>
    <t>12/27/2022 15:30:00</t>
  </si>
  <si>
    <t>12/28/2022 15:30:00</t>
  </si>
  <si>
    <t>12/29/2022 15:30:00</t>
  </si>
  <si>
    <t>12/30/2022 15:30:00</t>
  </si>
  <si>
    <t>1/13/2023 15:30:00</t>
  </si>
  <si>
    <t>1/16/2023 15:30:00</t>
  </si>
  <si>
    <t>1/17/2023 15:30:00</t>
  </si>
  <si>
    <t>1/18/2023 15:30:00</t>
  </si>
  <si>
    <t>1/19/2023 15:30:00</t>
  </si>
  <si>
    <t>1/20/2023 15:30:00</t>
  </si>
  <si>
    <t>1/23/2023 15:30:00</t>
  </si>
  <si>
    <t>1/24/2023 15:30:00</t>
  </si>
  <si>
    <t>1/25/2023 15:30:00</t>
  </si>
  <si>
    <t>1/27/2023 15:30:00</t>
  </si>
  <si>
    <t>1/30/2023 15:30:00</t>
  </si>
  <si>
    <t>1/31/2023 15:30:00</t>
  </si>
  <si>
    <t>2/13/2023 15:30:00</t>
  </si>
  <si>
    <t>2/14/2023 15:30:00</t>
  </si>
  <si>
    <t>2/15/2023 15:30:00</t>
  </si>
  <si>
    <t>2/16/2023 15:30:00</t>
  </si>
  <si>
    <t>2/17/2023 15:30:00</t>
  </si>
  <si>
    <t>2/20/2023 15:30:00</t>
  </si>
  <si>
    <t>2/21/2023 15:30:00</t>
  </si>
  <si>
    <t>2/22/2023 15:30:00</t>
  </si>
  <si>
    <t>2/23/2023 15:30:00</t>
  </si>
  <si>
    <t>2/24/2023 15:30:00</t>
  </si>
  <si>
    <t>2/27/2023 15:30:00</t>
  </si>
  <si>
    <t>2/28/2023 15:30:00</t>
  </si>
  <si>
    <t>3/13/2023 15:30:00</t>
  </si>
  <si>
    <t>3/14/2023 15:30:00</t>
  </si>
  <si>
    <t>3/15/2023 15:30:00</t>
  </si>
  <si>
    <t>3/16/2023 15:30:00</t>
  </si>
  <si>
    <t>3/17/2023 15:30:00</t>
  </si>
  <si>
    <t>3/20/2023 15:30:00</t>
  </si>
  <si>
    <t>3/21/2023 15:30:00</t>
  </si>
  <si>
    <t>3/22/2023 15:30:00</t>
  </si>
  <si>
    <t>3/23/2023 15:30:00</t>
  </si>
  <si>
    <t>3/24/2023 15:30:00</t>
  </si>
  <si>
    <t>3/27/2023 15:30:00</t>
  </si>
  <si>
    <t>3/28/2023 15:30:00</t>
  </si>
  <si>
    <t>3/29/2023 15:30:00</t>
  </si>
  <si>
    <t>3/31/2023 15:30:00</t>
  </si>
  <si>
    <t>4/13/2023 15:30:00</t>
  </si>
  <si>
    <t>4/17/2023 15:30:00</t>
  </si>
  <si>
    <t>4/18/2023 15:30:00</t>
  </si>
  <si>
    <t>4/19/2023 15:30:00</t>
  </si>
  <si>
    <t>4/20/2023 15:30:00</t>
  </si>
  <si>
    <t>4/21/2023 15:30:00</t>
  </si>
  <si>
    <t>4/24/2023 15:30:00</t>
  </si>
  <si>
    <t>4/25/2023 15:30:00</t>
  </si>
  <si>
    <t>4/26/2023 15:30:00</t>
  </si>
  <si>
    <t>4/27/2023 15:30:00</t>
  </si>
  <si>
    <t>4/28/2023 15:30:00</t>
  </si>
  <si>
    <t>5/15/2023 15:30:00</t>
  </si>
  <si>
    <t>5/16/2023 15:30:00</t>
  </si>
  <si>
    <t>5/17/2023 15:30:00</t>
  </si>
  <si>
    <t>5/18/2023 15:30:00</t>
  </si>
  <si>
    <t>5/19/2023 15:30:00</t>
  </si>
  <si>
    <t>5/22/2023 15:30:00</t>
  </si>
  <si>
    <t>5/23/2023 15:30:00</t>
  </si>
  <si>
    <t>5/24/2023 15:30:00</t>
  </si>
  <si>
    <t>5/25/2023 15:30:00</t>
  </si>
  <si>
    <t>5/26/2023 15:30:00</t>
  </si>
  <si>
    <t>5/29/2023 15:30:00</t>
  </si>
  <si>
    <t>5/30/2023 15:30:00</t>
  </si>
  <si>
    <t>5/31/2023 15:30:00</t>
  </si>
  <si>
    <t>6/13/2023 15:30:00</t>
  </si>
  <si>
    <t>6/14/2023 15:30:00</t>
  </si>
  <si>
    <t>6/15/2023 15:30:00</t>
  </si>
  <si>
    <t>6/16/2023 15:30:00</t>
  </si>
  <si>
    <t>6/19/2023 15:30:00</t>
  </si>
  <si>
    <t>6/20/2023 15:30:00</t>
  </si>
  <si>
    <t>6/21/2023 15:30:00</t>
  </si>
  <si>
    <t>6/22/2023 15:30:00</t>
  </si>
  <si>
    <t>6/23/2023 15:30:00</t>
  </si>
  <si>
    <t>6/26/2023 15:30:00</t>
  </si>
  <si>
    <t>6/27/2023 15:30:00</t>
  </si>
  <si>
    <t>6/30/2023 15:30:00</t>
  </si>
  <si>
    <t>7/13/2023 15:30:00</t>
  </si>
  <si>
    <t>7/14/2023 15:30:00</t>
  </si>
  <si>
    <t>7/17/2023 15:30:00</t>
  </si>
  <si>
    <t>7/18/2023 15:30:00</t>
  </si>
  <si>
    <t>7/19/2023 15:30:00</t>
  </si>
  <si>
    <t>7/20/2023 15:30:00</t>
  </si>
  <si>
    <t>7/21/2023 15:30:00</t>
  </si>
  <si>
    <t>7/24/2023 15:30:00</t>
  </si>
  <si>
    <t>7/25/2023 15:30:00</t>
  </si>
  <si>
    <t>7/26/2023 15:30:00</t>
  </si>
  <si>
    <t>7/27/2023 15:30:00</t>
  </si>
  <si>
    <t>7/28/2023 15:30:00</t>
  </si>
  <si>
    <t>7/31/2023 15:30:00</t>
  </si>
  <si>
    <t>8/14/2023 15:30:00</t>
  </si>
  <si>
    <t>8/16/2023 15:30:00</t>
  </si>
  <si>
    <t>8/17/2023 15:30:00</t>
  </si>
  <si>
    <t>8/18/2023 15:30:00</t>
  </si>
  <si>
    <t>8/21/2023 15:30:00</t>
  </si>
  <si>
    <t>8/22/2023 15:30:00</t>
  </si>
  <si>
    <t>8/23/2023 15:30:00</t>
  </si>
  <si>
    <t>8/24/2023 15:30:00</t>
  </si>
  <si>
    <t>8/25/2023 15:30:00</t>
  </si>
  <si>
    <t>8/28/2023 15:30:00</t>
  </si>
  <si>
    <t>8/29/2023 15:30:00</t>
  </si>
  <si>
    <t>8/30/2023 15:30:00</t>
  </si>
  <si>
    <t>8/31/2023 15:30:00</t>
  </si>
  <si>
    <t>9/13/2023 15:30:00</t>
  </si>
  <si>
    <t>9/14/2023 15:30:00</t>
  </si>
  <si>
    <t>9/15/2023 15:30:00</t>
  </si>
  <si>
    <t>9/18/2023 15:30:00</t>
  </si>
  <si>
    <t>9/20/2023 15:30:00</t>
  </si>
  <si>
    <t>9/21/2023 15:30:00</t>
  </si>
  <si>
    <t>9/22/2023 15:30:00</t>
  </si>
  <si>
    <t>9/25/2023 15:30:00</t>
  </si>
  <si>
    <t>9/26/2023 15:30:00</t>
  </si>
  <si>
    <t>9/27/2023 15:30:00</t>
  </si>
  <si>
    <t>9/28/2023 15:30:00</t>
  </si>
  <si>
    <t>9/29/2023 15:30:00</t>
  </si>
  <si>
    <t>10/13/2023 15:30:00</t>
  </si>
  <si>
    <t>10/16/2023 15:30:00</t>
  </si>
  <si>
    <t>10/17/2023 15:30:00</t>
  </si>
  <si>
    <t>10/18/2023 15:30:00</t>
  </si>
  <si>
    <t>10/19/2023 15:30:00</t>
  </si>
  <si>
    <t>10/20/2023 15:30:00</t>
  </si>
  <si>
    <t>10/23/2023 15:30:00</t>
  </si>
  <si>
    <t>10/25/2023 15:30:00</t>
  </si>
  <si>
    <t>10/26/2023 15:30:00</t>
  </si>
  <si>
    <t>10/27/2023 15:30:00</t>
  </si>
  <si>
    <t>10/30/2023 15:30:00</t>
  </si>
  <si>
    <t>10/31/2023 15:30:00</t>
  </si>
  <si>
    <t>11/13/2023 15:30:00</t>
  </si>
  <si>
    <t>11/15/2023 15:30:00</t>
  </si>
  <si>
    <t>11/16/2023 15:30:00</t>
  </si>
  <si>
    <t>11/17/2023 15:30:00</t>
  </si>
  <si>
    <t>11/20/2023 15:30:00</t>
  </si>
  <si>
    <t>11/21/2023 15:30:00</t>
  </si>
  <si>
    <t>11/22/2023 15:30:00</t>
  </si>
  <si>
    <t>11/23/2023 15:30:00</t>
  </si>
  <si>
    <t>11/24/2023 15:30:00</t>
  </si>
  <si>
    <t>11/28/2023 15:30:00</t>
  </si>
  <si>
    <t>11/29/2023 15:30:00</t>
  </si>
  <si>
    <t>11/30/2023 15:30:00</t>
  </si>
  <si>
    <t>12/13/2023 15:30:00</t>
  </si>
  <si>
    <t>12/14/2023 15:30:00</t>
  </si>
  <si>
    <t>12/15/2023 15:30:00</t>
  </si>
  <si>
    <t>12/18/2023 15:30:00</t>
  </si>
  <si>
    <t>12/19/2023 15:30:00</t>
  </si>
  <si>
    <t>12/20/2023 15:30:00</t>
  </si>
  <si>
    <t>12/21/2023 15:30:00</t>
  </si>
  <si>
    <t>12/22/2023 15:30:00</t>
  </si>
  <si>
    <t>12/26/2023 15:30:00</t>
  </si>
  <si>
    <t>12/27/2023 15:30:00</t>
  </si>
  <si>
    <t>12/28/2023 15:30:00</t>
  </si>
  <si>
    <t>12/29/2023 15:30:00</t>
  </si>
  <si>
    <t>1/15/2024 15:30:00</t>
  </si>
  <si>
    <t>1/16/2024 15:30:00</t>
  </si>
  <si>
    <t>1/17/2024 15:30:00</t>
  </si>
  <si>
    <t>1/18/2024 15:30:00</t>
  </si>
  <si>
    <t>1/19/2024 15:30:00</t>
  </si>
  <si>
    <t>1/23/2024 15:30:00</t>
  </si>
  <si>
    <t>1/24/2024 15:30:00</t>
  </si>
  <si>
    <t>1/25/2024 15:30:00</t>
  </si>
  <si>
    <t>1/29/2024 15:30:00</t>
  </si>
  <si>
    <t>1/30/2024 15:30:00</t>
  </si>
  <si>
    <t>1/31/2024 15:30:00</t>
  </si>
  <si>
    <t>2/13/2024 15:30:00</t>
  </si>
  <si>
    <t>2/14/2024 15:30:00</t>
  </si>
  <si>
    <t>2/15/2024 15:30:00</t>
  </si>
  <si>
    <t>2/16/2024 15:30:00</t>
  </si>
  <si>
    <t>2/19/2024 15:30:00</t>
  </si>
  <si>
    <t>2/20/2024 15:30:00</t>
  </si>
  <si>
    <t>2/21/2024 15:30:00</t>
  </si>
  <si>
    <t>2/22/2024 15:30:00</t>
  </si>
  <si>
    <t>2/23/2024 15:30:00</t>
  </si>
  <si>
    <t>2/26/2024 15:30:00</t>
  </si>
  <si>
    <t>2/27/2024 15:30:00</t>
  </si>
  <si>
    <t>2/28/2024 15:30:00</t>
  </si>
  <si>
    <t>2/29/2024 15:30:00</t>
  </si>
  <si>
    <t>3/13/2024 15:30:00</t>
  </si>
  <si>
    <t>3/14/2024 15:30:00</t>
  </si>
  <si>
    <t>3/15/2024 15:30:00</t>
  </si>
  <si>
    <t>3/18/2024 15:30:00</t>
  </si>
  <si>
    <t>3/19/2024 15:30:00</t>
  </si>
  <si>
    <t>3/20/2024 15:30:00</t>
  </si>
  <si>
    <t>3/21/2024 15:30:00</t>
  </si>
  <si>
    <t>3/22/2024 15:30:00</t>
  </si>
  <si>
    <t>3/26/2024 15:30:00</t>
  </si>
  <si>
    <t>3/27/2024 15:30:00</t>
  </si>
  <si>
    <t>3/28/2024 15:30:00</t>
  </si>
  <si>
    <t>4/15/2024 15:30:00</t>
  </si>
  <si>
    <t>4/16/2024 15:30:00</t>
  </si>
  <si>
    <t>4/18/2024 15:30:00</t>
  </si>
  <si>
    <t>4/19/2024 15:30:00</t>
  </si>
  <si>
    <t>4/22/2024 15:30:00</t>
  </si>
  <si>
    <t>4/23/2024 15:30:00</t>
  </si>
  <si>
    <t>4/24/2024 15:30:00</t>
  </si>
  <si>
    <t>4/25/2024 15:30:00</t>
  </si>
  <si>
    <t>4/26/2024 15:30:00</t>
  </si>
  <si>
    <t>4/29/2024 15:30:00</t>
  </si>
  <si>
    <t>4/30/2024 15:30:00</t>
  </si>
  <si>
    <t>5/13/2024 15:30:00</t>
  </si>
  <si>
    <t>5/14/2024 15:30:00</t>
  </si>
  <si>
    <t>5/15/2024 15:30:00</t>
  </si>
  <si>
    <t>5/16/2024 15:30:00</t>
  </si>
  <si>
    <t>5/17/2024 15:30:00</t>
  </si>
  <si>
    <t>5/21/2024 15:30:00</t>
  </si>
  <si>
    <t>5/22/2024 15:30:00</t>
  </si>
  <si>
    <t>5/23/2024 15:30:00</t>
  </si>
  <si>
    <t>5/24/2024 15:30:00</t>
  </si>
  <si>
    <t>5/27/2024 15:30:00</t>
  </si>
  <si>
    <t>5/28/2024 15:30:00</t>
  </si>
  <si>
    <t>5/29/2024 15:30:00</t>
  </si>
  <si>
    <t>5/30/2024 15:30:00</t>
  </si>
  <si>
    <t>5/31/2024 15:30:00</t>
  </si>
  <si>
    <t>6/13/2024 15:30:00</t>
  </si>
  <si>
    <t>6/14/2024 15:30:00</t>
  </si>
  <si>
    <t>6/18/2024 15:30:00</t>
  </si>
  <si>
    <t>6/19/2024 15:30:00</t>
  </si>
  <si>
    <t>6/20/2024 15:30:00</t>
  </si>
  <si>
    <t>6/21/2024 15:30:00</t>
  </si>
  <si>
    <t>6/24/2024 15:30:00</t>
  </si>
  <si>
    <t>6/25/2024 15:30:00</t>
  </si>
  <si>
    <t>6/26/2024 15:30:00</t>
  </si>
  <si>
    <t>6/27/2024 15:30:00</t>
  </si>
  <si>
    <t>6/28/2024 15:30:00</t>
  </si>
  <si>
    <t>7/15/2024 15:30:00</t>
  </si>
  <si>
    <t>7/16/2024 15:30:00</t>
  </si>
  <si>
    <t>7/18/2024 15:30:00</t>
  </si>
  <si>
    <t>7/19/2024 15:30:00</t>
  </si>
  <si>
    <t>7/22/2024 15:30:00</t>
  </si>
  <si>
    <t>7/23/2024 15:30:00</t>
  </si>
  <si>
    <t>7/24/2024 15:30:00</t>
  </si>
  <si>
    <t>7/25/2024 15:30:00</t>
  </si>
  <si>
    <t>7/26/2024 15:30:00</t>
  </si>
  <si>
    <t>7/29/2024 15:30:00</t>
  </si>
  <si>
    <t>7/30/2024 15:30:00</t>
  </si>
  <si>
    <t>7/31/2024 15:30:00</t>
  </si>
  <si>
    <t>8/13/2024 15:30:00</t>
  </si>
  <si>
    <t>8/14/2024 15:30:00</t>
  </si>
  <si>
    <t>8/16/2024 15:30:00</t>
  </si>
  <si>
    <t>8/19/2024 15:30:00</t>
  </si>
  <si>
    <t>8/20/2024 15:30:00</t>
  </si>
  <si>
    <t>8/21/2024 15:30:00</t>
  </si>
  <si>
    <t>8/22/2024 15:30:00</t>
  </si>
  <si>
    <t>8/23/2024 15:30:00</t>
  </si>
  <si>
    <t>8/26/2024 15:30:00</t>
  </si>
  <si>
    <t>8/27/2024 15:30:00</t>
  </si>
  <si>
    <t>8/28/2024 15:30:00</t>
  </si>
  <si>
    <t>8/29/2024 15:30:00</t>
  </si>
  <si>
    <t>8/30/2024 15:30:00</t>
  </si>
  <si>
    <t>9/13/2024 15:30:00</t>
  </si>
  <si>
    <t>9/16/2024 15:30:00</t>
  </si>
  <si>
    <t>9/17/2024 15:30:00</t>
  </si>
  <si>
    <t>9/18/2024 15:30:00</t>
  </si>
  <si>
    <t>9/19/2024 15:30:00</t>
  </si>
  <si>
    <t>9/20/2024 15:30:00</t>
  </si>
  <si>
    <t>9/23/2024 15:30:00</t>
  </si>
  <si>
    <t>9/24/2024 15:30:00</t>
  </si>
  <si>
    <t>9/25/2024 15:30:00</t>
  </si>
  <si>
    <t>9/26/2024 15:30:00</t>
  </si>
  <si>
    <t>9/27/2024 15:30:00</t>
  </si>
  <si>
    <t>9/30/2024 15:30:00</t>
  </si>
  <si>
    <t>10/14/2024 15:30:00</t>
  </si>
  <si>
    <t>10/15/2024 15:30:00</t>
  </si>
  <si>
    <t>10/16/2024 15:30:00</t>
  </si>
  <si>
    <t>10/17/2024 15:30:00</t>
  </si>
  <si>
    <t>10/18/2024 15:30:00</t>
  </si>
  <si>
    <t>10/21/2024 15:30:00</t>
  </si>
  <si>
    <t>10/22/2024 15:30:00</t>
  </si>
  <si>
    <t>10/23/2024 15:30:00</t>
  </si>
  <si>
    <t>10/24/2024 15:30:00</t>
  </si>
  <si>
    <t>10/25/2024 15:30:00</t>
  </si>
  <si>
    <t>10/28/2024 15:30:00</t>
  </si>
  <si>
    <t>10/29/2024 15:30:00</t>
  </si>
  <si>
    <t>10/30/2024 15:30:00</t>
  </si>
  <si>
    <t>10/31/2024 15:30:00</t>
  </si>
  <si>
    <t>11/13/2024 15:30:00</t>
  </si>
  <si>
    <t>11/14/2024 15:30:00</t>
  </si>
  <si>
    <t>11/18/2024 15:30:00</t>
  </si>
  <si>
    <t>11/19/2024 15:30:00</t>
  </si>
  <si>
    <t>11/21/2024 15:30:00</t>
  </si>
  <si>
    <t>11/22/2024 15:30:00</t>
  </si>
  <si>
    <t>11/25/2024 15:30:00</t>
  </si>
  <si>
    <t>11/26/2024 15:30:00</t>
  </si>
  <si>
    <t>11/27/2024 15:30:00</t>
  </si>
  <si>
    <t>11/28/2024 15:30:00</t>
  </si>
  <si>
    <t>11/29/2024 15:30:00</t>
  </si>
  <si>
    <t>12/13/2024 15:30:00</t>
  </si>
  <si>
    <t>12/16/2024 15:30:00</t>
  </si>
  <si>
    <t>12/17/2024 15:30:00</t>
  </si>
  <si>
    <t>12/18/2024 15:30:00</t>
  </si>
  <si>
    <t>12/19/2024 15:30:00</t>
  </si>
  <si>
    <t>12/20/2024 15:30:00</t>
  </si>
  <si>
    <t>12/23/2024 15:30:00</t>
  </si>
  <si>
    <t>12/24/2024 15:30:00</t>
  </si>
  <si>
    <t>12/26/2024 15:30:00</t>
  </si>
  <si>
    <t>12/27/2024 15:30:00</t>
  </si>
  <si>
    <t>12/30/2024 15:30:00</t>
  </si>
  <si>
    <t>12/31/2024 15:30:00</t>
  </si>
  <si>
    <t>1/13/2025 15:30:00</t>
  </si>
  <si>
    <t>1/14/2025 15:30:00</t>
  </si>
  <si>
    <t>1/15/2025 15:30:00</t>
  </si>
  <si>
    <t>1/16/2025 15:30:00</t>
  </si>
  <si>
    <t>1/17/2025 15:30:00</t>
  </si>
  <si>
    <t>1/20/2025 15:30:00</t>
  </si>
  <si>
    <t>1/21/2025 15:30:00</t>
  </si>
  <si>
    <t>1/22/2025 15:30:00</t>
  </si>
  <si>
    <t>1/23/2025 15:30:00</t>
  </si>
  <si>
    <t>1/24/2025 15:30:00</t>
  </si>
  <si>
    <t>1/27/2025 15:30:00</t>
  </si>
  <si>
    <t>1/28/2025 15:30:00</t>
  </si>
  <si>
    <t>1/29/2025 15:30:00</t>
  </si>
  <si>
    <t>1/30/2025 15:30:00</t>
  </si>
  <si>
    <t>1/31/2025 15:30:00</t>
  </si>
  <si>
    <t>2/13/2025 15:30:00</t>
  </si>
  <si>
    <t>2/14/2025 15:30:00</t>
  </si>
  <si>
    <t>2/17/2025 15:30:00</t>
  </si>
  <si>
    <t>2/18/2025 15:30:00</t>
  </si>
  <si>
    <t>2/19/2025 15:30:00</t>
  </si>
  <si>
    <t>2/20/2025 15:30:00</t>
  </si>
  <si>
    <t>2/21/2025 15:30:00</t>
  </si>
  <si>
    <t>2/24/2025 15:30:00</t>
  </si>
  <si>
    <t>2/25/2025 15:30:00</t>
  </si>
  <si>
    <t>2/27/2025 15:30:00</t>
  </si>
  <si>
    <t>2/28/2025 15:30:00</t>
  </si>
  <si>
    <t>3/13/2025 15:30:00</t>
  </si>
  <si>
    <t>3/17/2025 15:30:00</t>
  </si>
  <si>
    <t>3/18/2025 15:30:00</t>
  </si>
  <si>
    <t>3/19/2025 15:30:00</t>
  </si>
  <si>
    <t>3/20/2025 15:30:00</t>
  </si>
  <si>
    <t>3/21/2025 15:30:00</t>
  </si>
  <si>
    <t>3/24/2025 15:30:00</t>
  </si>
  <si>
    <t>3/25/2025 15:30:00</t>
  </si>
  <si>
    <t>3/26/2025 15:30:00</t>
  </si>
  <si>
    <t>3/27/2025 15:30:00</t>
  </si>
  <si>
    <t>3/28/2025 15:30:00</t>
  </si>
  <si>
    <t>4/15/2025 15:30:00</t>
  </si>
  <si>
    <t>4/16/2025 15:30:00</t>
  </si>
  <si>
    <t>4/17/2025 15:30:00</t>
  </si>
  <si>
    <t>4/21/2025 15:30:00</t>
  </si>
  <si>
    <t>4/22/2025 15:30:00</t>
  </si>
  <si>
    <t>4/23/2025 15:30:00</t>
  </si>
  <si>
    <t>4/24/2025 15:30:00</t>
  </si>
  <si>
    <t>4/25/2025 15:30:00</t>
  </si>
  <si>
    <t>4/28/2025 15:30:00</t>
  </si>
  <si>
    <t>4/29/2025 15:30:00</t>
  </si>
  <si>
    <t>4/30/2025 15:30:00</t>
  </si>
  <si>
    <t>5/13/2025 15:30:00</t>
  </si>
  <si>
    <t>5/14/2025 15:30:00</t>
  </si>
  <si>
    <t>5/15/2025 15:30:00</t>
  </si>
  <si>
    <t>5/16/2025 15:30:00</t>
  </si>
  <si>
    <t>5/19/2025 15:30:00</t>
  </si>
  <si>
    <t>5/20/2025 15:30:00</t>
  </si>
  <si>
    <t>5/21/2025 15:30:00</t>
  </si>
  <si>
    <t>5/22/2025 15:30:00</t>
  </si>
  <si>
    <t>5/23/2025 15:30:00</t>
  </si>
  <si>
    <t>5/26/2025 15:30:00</t>
  </si>
  <si>
    <t>5/27/2025 15:30:00</t>
  </si>
  <si>
    <t>5/28/2025 15:30:00</t>
  </si>
  <si>
    <t>5/29/2025 15:30:00</t>
  </si>
  <si>
    <t>5/30/2025 15:30:00</t>
  </si>
  <si>
    <t>6/13/2025 15:30:00</t>
  </si>
  <si>
    <t>6/16/2025 15:30:00</t>
  </si>
  <si>
    <t>6/17/2025 15:30:00</t>
  </si>
  <si>
    <t>6/18/2025 15:30:00</t>
  </si>
  <si>
    <t>6/19/2025 15:30:00</t>
  </si>
  <si>
    <t>6/20/2025 15:30:00</t>
  </si>
  <si>
    <t>6/23/2025 15:30:00</t>
  </si>
  <si>
    <t>6/24/2025 15:30:00</t>
  </si>
  <si>
    <t>6/25/2025 15:30:00</t>
  </si>
  <si>
    <t>6/26/2025 15:30:00</t>
  </si>
  <si>
    <t>6/27/2025 15:30:00</t>
  </si>
  <si>
    <t>6/30/2025 15:30:00</t>
  </si>
  <si>
    <t>Risk Free Rate (Ind)</t>
  </si>
  <si>
    <t>https://in.investing.com/rates-bonds/india-10-year-bond-yield-historical-data</t>
  </si>
  <si>
    <t>Yield on 10Y G-bond</t>
  </si>
  <si>
    <t>Name</t>
  </si>
  <si>
    <t>NSE:UBL</t>
  </si>
  <si>
    <t>Change %</t>
  </si>
  <si>
    <t>Levered Beta</t>
  </si>
  <si>
    <t>(slope)</t>
  </si>
  <si>
    <t>D/E ratio</t>
  </si>
  <si>
    <t>Average</t>
  </si>
  <si>
    <t>Effective Tax Rate</t>
  </si>
  <si>
    <t>Unlevered Beta</t>
  </si>
  <si>
    <t>UBL REGRESSION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</si>
  <si>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</si>
  <si>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</si>
  <si>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</si>
  <si>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</si>
  <si>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</si>
  <si>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</si>
  <si>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</si>
  <si>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</si>
  <si>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</si>
  <si>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</si>
  <si>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</si>
  <si>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</si>
  <si>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</si>
  <si>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</si>
  <si>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</si>
  <si>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</si>
  <si>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</si>
  <si>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</si>
  <si>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</si>
  <si>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</si>
  <si>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</si>
  <si>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</si>
  <si>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</si>
  <si>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</si>
  <si>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X Variable 1</t>
  </si>
  <si>
    <t>NSE:RADICO</t>
  </si>
  <si>
    <t>6/28/2023 15:30:00</t>
  </si>
  <si>
    <t>RADICO REGRESSION</t>
  </si>
  <si>
    <t>NSE:UNITDSPR</t>
  </si>
  <si>
    <t>Price</t>
  </si>
  <si>
    <t>13/01/20</t>
  </si>
  <si>
    <t>14/01/20</t>
  </si>
  <si>
    <t>15/01/20</t>
  </si>
  <si>
    <t>16/01/20</t>
  </si>
  <si>
    <t>17/01/20</t>
  </si>
  <si>
    <t>20/01/20</t>
  </si>
  <si>
    <t>21/01/20</t>
  </si>
  <si>
    <t>22/01/20</t>
  </si>
  <si>
    <t>23/01/20</t>
  </si>
  <si>
    <t>24/01/20</t>
  </si>
  <si>
    <t>27/01/20</t>
  </si>
  <si>
    <t>28/01/20</t>
  </si>
  <si>
    <t>29/01/20</t>
  </si>
  <si>
    <t>30/01/20</t>
  </si>
  <si>
    <t>31/01/20</t>
  </si>
  <si>
    <t>13/02/20</t>
  </si>
  <si>
    <t>14/02/20</t>
  </si>
  <si>
    <t>17/02/20</t>
  </si>
  <si>
    <t>18/02/20</t>
  </si>
  <si>
    <t>19/02/20</t>
  </si>
  <si>
    <t>20/02/20</t>
  </si>
  <si>
    <t>24/02/20</t>
  </si>
  <si>
    <t>25/02/20</t>
  </si>
  <si>
    <t>26/02/20</t>
  </si>
  <si>
    <t>27/02/20</t>
  </si>
  <si>
    <t>28/02/20</t>
  </si>
  <si>
    <t>13/03/20</t>
  </si>
  <si>
    <t>16/03/20</t>
  </si>
  <si>
    <t>17/03/20</t>
  </si>
  <si>
    <t>18/03/20</t>
  </si>
  <si>
    <t>19/03/20</t>
  </si>
  <si>
    <t>20/03/20</t>
  </si>
  <si>
    <t>23/03/20</t>
  </si>
  <si>
    <t>24/03/20</t>
  </si>
  <si>
    <t>25/03/20</t>
  </si>
  <si>
    <t>26/03/20</t>
  </si>
  <si>
    <t>27/03/20</t>
  </si>
  <si>
    <t>30/03/20</t>
  </si>
  <si>
    <t>31/03/20</t>
  </si>
  <si>
    <t>13/04/20</t>
  </si>
  <si>
    <t>15/04/20</t>
  </si>
  <si>
    <t>16/04/20</t>
  </si>
  <si>
    <t>17/04/20</t>
  </si>
  <si>
    <t>20/04/20</t>
  </si>
  <si>
    <t>21/04/20</t>
  </si>
  <si>
    <t>22/04/20</t>
  </si>
  <si>
    <t>23/04/20</t>
  </si>
  <si>
    <t>24/04/20</t>
  </si>
  <si>
    <t>27/04/20</t>
  </si>
  <si>
    <t>28/04/20</t>
  </si>
  <si>
    <t>29/04/20</t>
  </si>
  <si>
    <t>30/04/20</t>
  </si>
  <si>
    <t>13/05/20</t>
  </si>
  <si>
    <t>14/05/20</t>
  </si>
  <si>
    <t>15/05/20</t>
  </si>
  <si>
    <t>18/05/20</t>
  </si>
  <si>
    <t>19/05/20</t>
  </si>
  <si>
    <t>20/05/20</t>
  </si>
  <si>
    <t>21/05/20</t>
  </si>
  <si>
    <t>22/05/20</t>
  </si>
  <si>
    <t>26/05/20</t>
  </si>
  <si>
    <t>27/05/20</t>
  </si>
  <si>
    <t>28/05/20</t>
  </si>
  <si>
    <t>29/05/20</t>
  </si>
  <si>
    <t>15/06/20</t>
  </si>
  <si>
    <t>16/06/20</t>
  </si>
  <si>
    <t>17/06/20</t>
  </si>
  <si>
    <t>18/06/20</t>
  </si>
  <si>
    <t>19/06/20</t>
  </si>
  <si>
    <t>22/06/20</t>
  </si>
  <si>
    <t>23/06/20</t>
  </si>
  <si>
    <t>24/06/20</t>
  </si>
  <si>
    <t>25/06/20</t>
  </si>
  <si>
    <t>26/06/20</t>
  </si>
  <si>
    <t>29/06/20</t>
  </si>
  <si>
    <t>30/06/20</t>
  </si>
  <si>
    <t>13/07/20</t>
  </si>
  <si>
    <t>14/07/20</t>
  </si>
  <si>
    <t>15/07/20</t>
  </si>
  <si>
    <t>16/07/20</t>
  </si>
  <si>
    <t>17/07/20</t>
  </si>
  <si>
    <t>20/07/20</t>
  </si>
  <si>
    <t>21/07/20</t>
  </si>
  <si>
    <t>22/07/20</t>
  </si>
  <si>
    <t>23/07/20</t>
  </si>
  <si>
    <t>24/07/20</t>
  </si>
  <si>
    <t>27/07/20</t>
  </si>
  <si>
    <t>28/07/20</t>
  </si>
  <si>
    <t>29/07/20</t>
  </si>
  <si>
    <t>30/07/20</t>
  </si>
  <si>
    <t>31/07/20</t>
  </si>
  <si>
    <t>13/08/20</t>
  </si>
  <si>
    <t>14/08/20</t>
  </si>
  <si>
    <t>17/08/20</t>
  </si>
  <si>
    <t>18/08/20</t>
  </si>
  <si>
    <t>19/08/20</t>
  </si>
  <si>
    <t>20/08/20</t>
  </si>
  <si>
    <t>21/08/20</t>
  </si>
  <si>
    <t>24/08/20</t>
  </si>
  <si>
    <t>25/08/20</t>
  </si>
  <si>
    <t>26/08/20</t>
  </si>
  <si>
    <t>27/08/20</t>
  </si>
  <si>
    <t>28/08/20</t>
  </si>
  <si>
    <t>31/08/20</t>
  </si>
  <si>
    <t>14/09/20</t>
  </si>
  <si>
    <t>15/09/20</t>
  </si>
  <si>
    <t>16/09/20</t>
  </si>
  <si>
    <t>17/09/20</t>
  </si>
  <si>
    <t>18/09/20</t>
  </si>
  <si>
    <t>21/09/20</t>
  </si>
  <si>
    <t>22/09/20</t>
  </si>
  <si>
    <t>23/09/20</t>
  </si>
  <si>
    <t>24/09/20</t>
  </si>
  <si>
    <t>25/09/20</t>
  </si>
  <si>
    <t>28/09/20</t>
  </si>
  <si>
    <t>29/09/20</t>
  </si>
  <si>
    <t>30/09/20</t>
  </si>
  <si>
    <t>13/10/20</t>
  </si>
  <si>
    <t>14/10/20</t>
  </si>
  <si>
    <t>15/10/20</t>
  </si>
  <si>
    <t>16/10/20</t>
  </si>
  <si>
    <t>19/10/20</t>
  </si>
  <si>
    <t>20/10/20</t>
  </si>
  <si>
    <t>21/10/20</t>
  </si>
  <si>
    <t>22/10/20</t>
  </si>
  <si>
    <t>23/10/20</t>
  </si>
  <si>
    <t>26/10/20</t>
  </si>
  <si>
    <t>27/10/20</t>
  </si>
  <si>
    <t>28/10/20</t>
  </si>
  <si>
    <t>29/10/20</t>
  </si>
  <si>
    <t>30/10/20</t>
  </si>
  <si>
    <t>13/11/20</t>
  </si>
  <si>
    <t>17/11/20</t>
  </si>
  <si>
    <t>18/11/20</t>
  </si>
  <si>
    <t>19/11/20</t>
  </si>
  <si>
    <t>20/11/20</t>
  </si>
  <si>
    <t>23/11/20</t>
  </si>
  <si>
    <t>24/11/20</t>
  </si>
  <si>
    <t>25/11/20</t>
  </si>
  <si>
    <t>26/11/20</t>
  </si>
  <si>
    <t>27/11/20</t>
  </si>
  <si>
    <t>14/12/20</t>
  </si>
  <si>
    <t>15/12/20</t>
  </si>
  <si>
    <t>16/12/20</t>
  </si>
  <si>
    <t>17/12/20</t>
  </si>
  <si>
    <t>18/12/20</t>
  </si>
  <si>
    <t>21/12/20</t>
  </si>
  <si>
    <t>22/12/20</t>
  </si>
  <si>
    <t>23/12/20</t>
  </si>
  <si>
    <t>24/12/20</t>
  </si>
  <si>
    <t>28/12/20</t>
  </si>
  <si>
    <t>29/12/20</t>
  </si>
  <si>
    <t>30/12/20</t>
  </si>
  <si>
    <t>31/12/20</t>
  </si>
  <si>
    <t>13/01/21</t>
  </si>
  <si>
    <t>14/01/21</t>
  </si>
  <si>
    <t>15/01/21</t>
  </si>
  <si>
    <t>18/01/21</t>
  </si>
  <si>
    <t>19/01/21</t>
  </si>
  <si>
    <t>20/01/21</t>
  </si>
  <si>
    <t>21/01/21</t>
  </si>
  <si>
    <t>22/01/21</t>
  </si>
  <si>
    <t>25/01/21</t>
  </si>
  <si>
    <t>27/01/21</t>
  </si>
  <si>
    <t>28/01/21</t>
  </si>
  <si>
    <t>29/01/21</t>
  </si>
  <si>
    <t>15/02/21</t>
  </si>
  <si>
    <t>16/02/21</t>
  </si>
  <si>
    <t>17/02/21</t>
  </si>
  <si>
    <t>18/02/21</t>
  </si>
  <si>
    <t>19/02/21</t>
  </si>
  <si>
    <t>22/02/21</t>
  </si>
  <si>
    <t>23/02/21</t>
  </si>
  <si>
    <t>24/02/21</t>
  </si>
  <si>
    <t>25/02/21</t>
  </si>
  <si>
    <t>26/02/21</t>
  </si>
  <si>
    <t>15/03/21</t>
  </si>
  <si>
    <t>16/03/21</t>
  </si>
  <si>
    <t>17/03/21</t>
  </si>
  <si>
    <t>18/03/21</t>
  </si>
  <si>
    <t>19/03/21</t>
  </si>
  <si>
    <t>22/03/21</t>
  </si>
  <si>
    <t>23/03/21</t>
  </si>
  <si>
    <t>24/03/21</t>
  </si>
  <si>
    <t>25/03/21</t>
  </si>
  <si>
    <t>26/03/21</t>
  </si>
  <si>
    <t>30/03/21</t>
  </si>
  <si>
    <t>31/03/21</t>
  </si>
  <si>
    <t>13/04/21</t>
  </si>
  <si>
    <t>15/04/21</t>
  </si>
  <si>
    <t>16/04/21</t>
  </si>
  <si>
    <t>19/04/21</t>
  </si>
  <si>
    <t>20/04/21</t>
  </si>
  <si>
    <t>22/04/21</t>
  </si>
  <si>
    <t>23/04/21</t>
  </si>
  <si>
    <t>26/04/21</t>
  </si>
  <si>
    <t>27/04/21</t>
  </si>
  <si>
    <t>28/04/21</t>
  </si>
  <si>
    <t>29/04/21</t>
  </si>
  <si>
    <t>30/04/21</t>
  </si>
  <si>
    <t>14/05/21</t>
  </si>
  <si>
    <t>17/05/21</t>
  </si>
  <si>
    <t>18/05/21</t>
  </si>
  <si>
    <t>19/05/21</t>
  </si>
  <si>
    <t>20/05/21</t>
  </si>
  <si>
    <t>21/05/21</t>
  </si>
  <si>
    <t>24/05/21</t>
  </si>
  <si>
    <t>25/05/21</t>
  </si>
  <si>
    <t>26/05/21</t>
  </si>
  <si>
    <t>27/05/21</t>
  </si>
  <si>
    <t>28/05/21</t>
  </si>
  <si>
    <t>31/05/21</t>
  </si>
  <si>
    <t>14/06/21</t>
  </si>
  <si>
    <t>15/06/21</t>
  </si>
  <si>
    <t>16/06/21</t>
  </si>
  <si>
    <t>17/06/21</t>
  </si>
  <si>
    <t>18/06/21</t>
  </si>
  <si>
    <t>21/06/21</t>
  </si>
  <si>
    <t>22/06/21</t>
  </si>
  <si>
    <t>23/06/21</t>
  </si>
  <si>
    <t>24/06/21</t>
  </si>
  <si>
    <t>25/06/21</t>
  </si>
  <si>
    <t>28/06/21</t>
  </si>
  <si>
    <t>29/06/21</t>
  </si>
  <si>
    <t>30/06/21</t>
  </si>
  <si>
    <t>13/07/21</t>
  </si>
  <si>
    <t>14/07/21</t>
  </si>
  <si>
    <t>15/07/21</t>
  </si>
  <si>
    <t>16/07/21</t>
  </si>
  <si>
    <t>19/07/21</t>
  </si>
  <si>
    <t>20/07/21</t>
  </si>
  <si>
    <t>22/07/21</t>
  </si>
  <si>
    <t>23/07/21</t>
  </si>
  <si>
    <t>26/07/21</t>
  </si>
  <si>
    <t>27/07/21</t>
  </si>
  <si>
    <t>28/07/21</t>
  </si>
  <si>
    <t>29/07/21</t>
  </si>
  <si>
    <t>30/07/21</t>
  </si>
  <si>
    <t>13/08/21</t>
  </si>
  <si>
    <t>16/08/21</t>
  </si>
  <si>
    <t>17/08/21</t>
  </si>
  <si>
    <t>18/08/21</t>
  </si>
  <si>
    <t>20/08/21</t>
  </si>
  <si>
    <t>23/08/21</t>
  </si>
  <si>
    <t>24/08/21</t>
  </si>
  <si>
    <t>25/08/21</t>
  </si>
  <si>
    <t>26/08/21</t>
  </si>
  <si>
    <t>27/08/21</t>
  </si>
  <si>
    <t>30/08/21</t>
  </si>
  <si>
    <t>31/08/21</t>
  </si>
  <si>
    <t>13/09/21</t>
  </si>
  <si>
    <t>14/09/21</t>
  </si>
  <si>
    <t>15/09/21</t>
  </si>
  <si>
    <t>16/09/21</t>
  </si>
  <si>
    <t>17/09/21</t>
  </si>
  <si>
    <t>20/09/21</t>
  </si>
  <si>
    <t>21/09/21</t>
  </si>
  <si>
    <t>22/09/21</t>
  </si>
  <si>
    <t>23/09/21</t>
  </si>
  <si>
    <t>24/09/21</t>
  </si>
  <si>
    <t>27/09/21</t>
  </si>
  <si>
    <t>28/09/21</t>
  </si>
  <si>
    <t>29/09/21</t>
  </si>
  <si>
    <t>30/09/21</t>
  </si>
  <si>
    <t>13/10/21</t>
  </si>
  <si>
    <t>14/10/21</t>
  </si>
  <si>
    <t>18/10/21</t>
  </si>
  <si>
    <t>19/10/21</t>
  </si>
  <si>
    <t>20/10/21</t>
  </si>
  <si>
    <t>21/10/21</t>
  </si>
  <si>
    <t>22/10/21</t>
  </si>
  <si>
    <t>25/10/21</t>
  </si>
  <si>
    <t>26/10/21</t>
  </si>
  <si>
    <t>27/10/21</t>
  </si>
  <si>
    <t>28/10/21</t>
  </si>
  <si>
    <t>29/10/21</t>
  </si>
  <si>
    <t>15/11/21</t>
  </si>
  <si>
    <t>16/11/21</t>
  </si>
  <si>
    <t>17/11/21</t>
  </si>
  <si>
    <t>18/11/21</t>
  </si>
  <si>
    <t>22/11/21</t>
  </si>
  <si>
    <t>23/11/21</t>
  </si>
  <si>
    <t>24/11/21</t>
  </si>
  <si>
    <t>25/11/21</t>
  </si>
  <si>
    <t>26/11/21</t>
  </si>
  <si>
    <t>29/11/21</t>
  </si>
  <si>
    <t>30/11/21</t>
  </si>
  <si>
    <t>13/12/21</t>
  </si>
  <si>
    <t>14/12/21</t>
  </si>
  <si>
    <t>15/12/21</t>
  </si>
  <si>
    <t>16/12/21</t>
  </si>
  <si>
    <t>17/12/21</t>
  </si>
  <si>
    <t>20/12/21</t>
  </si>
  <si>
    <t>21/12/21</t>
  </si>
  <si>
    <t>22/12/21</t>
  </si>
  <si>
    <t>23/12/21</t>
  </si>
  <si>
    <t>24/12/21</t>
  </si>
  <si>
    <t>27/12/21</t>
  </si>
  <si>
    <t>28/12/21</t>
  </si>
  <si>
    <t>29/12/21</t>
  </si>
  <si>
    <t>30/12/21</t>
  </si>
  <si>
    <t>31/12/21</t>
  </si>
  <si>
    <t>13/01/22</t>
  </si>
  <si>
    <t>14/01/22</t>
  </si>
  <si>
    <t>17/01/22</t>
  </si>
  <si>
    <t>18/01/22</t>
  </si>
  <si>
    <t>19/01/22</t>
  </si>
  <si>
    <t>20/01/22</t>
  </si>
  <si>
    <t>21/01/22</t>
  </si>
  <si>
    <t>24/01/22</t>
  </si>
  <si>
    <t>25/01/22</t>
  </si>
  <si>
    <t>27/01/22</t>
  </si>
  <si>
    <t>28/01/22</t>
  </si>
  <si>
    <t>31/01/22</t>
  </si>
  <si>
    <t>14/02/22</t>
  </si>
  <si>
    <t>15/02/22</t>
  </si>
  <si>
    <t>16/02/22</t>
  </si>
  <si>
    <t>17/02/22</t>
  </si>
  <si>
    <t>18/02/22</t>
  </si>
  <si>
    <t>21/02/22</t>
  </si>
  <si>
    <t>22/02/22</t>
  </si>
  <si>
    <t>23/02/22</t>
  </si>
  <si>
    <t>24/02/22</t>
  </si>
  <si>
    <t>25/02/22</t>
  </si>
  <si>
    <t>28/02/22</t>
  </si>
  <si>
    <t>14/03/22</t>
  </si>
  <si>
    <t>15/03/22</t>
  </si>
  <si>
    <t>16/03/22</t>
  </si>
  <si>
    <t>17/03/22</t>
  </si>
  <si>
    <t>21/03/22</t>
  </si>
  <si>
    <t>22/03/22</t>
  </si>
  <si>
    <t>23/03/22</t>
  </si>
  <si>
    <t>24/03/22</t>
  </si>
  <si>
    <t>25/03/22</t>
  </si>
  <si>
    <t>28/03/22</t>
  </si>
  <si>
    <t>29/03/22</t>
  </si>
  <si>
    <t>30/03/22</t>
  </si>
  <si>
    <t>31/03/22</t>
  </si>
  <si>
    <t>13/04/22</t>
  </si>
  <si>
    <t>18/04/22</t>
  </si>
  <si>
    <t>19/04/22</t>
  </si>
  <si>
    <t>20/04/22</t>
  </si>
  <si>
    <t>21/04/22</t>
  </si>
  <si>
    <t>22/04/22</t>
  </si>
  <si>
    <t>25/04/22</t>
  </si>
  <si>
    <t>26/04/22</t>
  </si>
  <si>
    <t>27/04/22</t>
  </si>
  <si>
    <t>28/04/22</t>
  </si>
  <si>
    <t>29/04/22</t>
  </si>
  <si>
    <t>13/05/22</t>
  </si>
  <si>
    <t>16/05/22</t>
  </si>
  <si>
    <t>17/05/22</t>
  </si>
  <si>
    <t>18/05/22</t>
  </si>
  <si>
    <t>19/05/22</t>
  </si>
  <si>
    <t>20/05/22</t>
  </si>
  <si>
    <t>23/05/22</t>
  </si>
  <si>
    <t>24/05/22</t>
  </si>
  <si>
    <t>25/05/22</t>
  </si>
  <si>
    <t>26/05/22</t>
  </si>
  <si>
    <t>27/05/22</t>
  </si>
  <si>
    <t>30/05/22</t>
  </si>
  <si>
    <t>31/05/22</t>
  </si>
  <si>
    <t>13/06/22</t>
  </si>
  <si>
    <t>14/06/22</t>
  </si>
  <si>
    <t>15/06/22</t>
  </si>
  <si>
    <t>16/06/22</t>
  </si>
  <si>
    <t>17/06/22</t>
  </si>
  <si>
    <t>20/06/22</t>
  </si>
  <si>
    <t>21/06/22</t>
  </si>
  <si>
    <t>22/06/22</t>
  </si>
  <si>
    <t>23/06/22</t>
  </si>
  <si>
    <t>24/06/22</t>
  </si>
  <si>
    <t>27/06/22</t>
  </si>
  <si>
    <t>28/06/22</t>
  </si>
  <si>
    <t>29/06/22</t>
  </si>
  <si>
    <t>30/06/22</t>
  </si>
  <si>
    <t>13/07/22</t>
  </si>
  <si>
    <t>14/07/22</t>
  </si>
  <si>
    <t>15/07/22</t>
  </si>
  <si>
    <t>18/07/22</t>
  </si>
  <si>
    <t>19/07/22</t>
  </si>
  <si>
    <t>20/07/22</t>
  </si>
  <si>
    <t>21/07/22</t>
  </si>
  <si>
    <t>22/07/22</t>
  </si>
  <si>
    <t>25/07/22</t>
  </si>
  <si>
    <t>26/07/22</t>
  </si>
  <si>
    <t>27/07/22</t>
  </si>
  <si>
    <t>28/07/22</t>
  </si>
  <si>
    <t>29/07/22</t>
  </si>
  <si>
    <t>16/08/22</t>
  </si>
  <si>
    <t>17/08/22</t>
  </si>
  <si>
    <t>18/08/22</t>
  </si>
  <si>
    <t>19/08/22</t>
  </si>
  <si>
    <t>22/08/22</t>
  </si>
  <si>
    <t>23/08/22</t>
  </si>
  <si>
    <t>24/08/22</t>
  </si>
  <si>
    <t>25/08/22</t>
  </si>
  <si>
    <t>26/08/22</t>
  </si>
  <si>
    <t>29/08/22</t>
  </si>
  <si>
    <t>30/08/22</t>
  </si>
  <si>
    <t>13/09/22</t>
  </si>
  <si>
    <t>14/09/22</t>
  </si>
  <si>
    <t>15/09/22</t>
  </si>
  <si>
    <t>16/09/22</t>
  </si>
  <si>
    <t>19/09/22</t>
  </si>
  <si>
    <t>20/09/22</t>
  </si>
  <si>
    <t>21/09/22</t>
  </si>
  <si>
    <t>22/09/22</t>
  </si>
  <si>
    <t>23/09/22</t>
  </si>
  <si>
    <t>26/09/22</t>
  </si>
  <si>
    <t>27/09/22</t>
  </si>
  <si>
    <t>28/09/22</t>
  </si>
  <si>
    <t>29/09/22</t>
  </si>
  <si>
    <t>30/09/22</t>
  </si>
  <si>
    <t>13/10/22</t>
  </si>
  <si>
    <t>14/10/22</t>
  </si>
  <si>
    <t>17/10/22</t>
  </si>
  <si>
    <t>18/10/22</t>
  </si>
  <si>
    <t>19/10/22</t>
  </si>
  <si>
    <t>20/10/22</t>
  </si>
  <si>
    <t>21/10/22</t>
  </si>
  <si>
    <t>25/10/22</t>
  </si>
  <si>
    <t>27/10/22</t>
  </si>
  <si>
    <t>28/10/22</t>
  </si>
  <si>
    <t>31/10/22</t>
  </si>
  <si>
    <t>14/11/22</t>
  </si>
  <si>
    <t>15/11/22</t>
  </si>
  <si>
    <t>16/11/22</t>
  </si>
  <si>
    <t>17/11/22</t>
  </si>
  <si>
    <t>18/11/22</t>
  </si>
  <si>
    <t>21/11/22</t>
  </si>
  <si>
    <t>22/11/22</t>
  </si>
  <si>
    <t>23/11/22</t>
  </si>
  <si>
    <t>24/11/22</t>
  </si>
  <si>
    <t>25/11/22</t>
  </si>
  <si>
    <t>28/11/22</t>
  </si>
  <si>
    <t>29/11/22</t>
  </si>
  <si>
    <t>30/11/22</t>
  </si>
  <si>
    <t>13/12/22</t>
  </si>
  <si>
    <t>14/12/22</t>
  </si>
  <si>
    <t>15/12/22</t>
  </si>
  <si>
    <t>16/12/22</t>
  </si>
  <si>
    <t>19/12/22</t>
  </si>
  <si>
    <t>20/12/22</t>
  </si>
  <si>
    <t>21/12/22</t>
  </si>
  <si>
    <t>22/12/22</t>
  </si>
  <si>
    <t>23/12/22</t>
  </si>
  <si>
    <t>26/12/22</t>
  </si>
  <si>
    <t>27/12/22</t>
  </si>
  <si>
    <t>28/12/22</t>
  </si>
  <si>
    <t>29/12/22</t>
  </si>
  <si>
    <t>30/12/22</t>
  </si>
  <si>
    <t>13/01/23</t>
  </si>
  <si>
    <t>16/01/23</t>
  </si>
  <si>
    <t>17/01/23</t>
  </si>
  <si>
    <t>18/01/23</t>
  </si>
  <si>
    <t>19/01/23</t>
  </si>
  <si>
    <t>20/01/23</t>
  </si>
  <si>
    <t>23/01/23</t>
  </si>
  <si>
    <t>24/01/23</t>
  </si>
  <si>
    <t>25/01/23</t>
  </si>
  <si>
    <t>27/01/23</t>
  </si>
  <si>
    <t>30/01/23</t>
  </si>
  <si>
    <t>31/01/23</t>
  </si>
  <si>
    <t>13/02/23</t>
  </si>
  <si>
    <t>14/02/23</t>
  </si>
  <si>
    <t>15/02/23</t>
  </si>
  <si>
    <t>16/02/23</t>
  </si>
  <si>
    <t>17/02/23</t>
  </si>
  <si>
    <t>20/02/23</t>
  </si>
  <si>
    <t>21/02/23</t>
  </si>
  <si>
    <t>22/02/23</t>
  </si>
  <si>
    <t>23/02/23</t>
  </si>
  <si>
    <t>24/02/23</t>
  </si>
  <si>
    <t>27/02/23</t>
  </si>
  <si>
    <t>28/02/23</t>
  </si>
  <si>
    <t>13/03/23</t>
  </si>
  <si>
    <t>14/03/23</t>
  </si>
  <si>
    <t>15/03/23</t>
  </si>
  <si>
    <t>16/03/23</t>
  </si>
  <si>
    <t>17/03/23</t>
  </si>
  <si>
    <t>20/03/23</t>
  </si>
  <si>
    <t>21/03/23</t>
  </si>
  <si>
    <t>22/03/23</t>
  </si>
  <si>
    <t>23/03/23</t>
  </si>
  <si>
    <t>24/03/23</t>
  </si>
  <si>
    <t>27/03/23</t>
  </si>
  <si>
    <t>28/03/23</t>
  </si>
  <si>
    <t>29/03/23</t>
  </si>
  <si>
    <t>31/03/23</t>
  </si>
  <si>
    <t>13/04/23</t>
  </si>
  <si>
    <t>17/04/23</t>
  </si>
  <si>
    <t>18/04/23</t>
  </si>
  <si>
    <t>19/04/23</t>
  </si>
  <si>
    <t>20/04/23</t>
  </si>
  <si>
    <t>21/04/23</t>
  </si>
  <si>
    <t>24/04/23</t>
  </si>
  <si>
    <t>25/04/23</t>
  </si>
  <si>
    <t>26/04/23</t>
  </si>
  <si>
    <t>27/04/23</t>
  </si>
  <si>
    <t>28/04/23</t>
  </si>
  <si>
    <t>15/05/23</t>
  </si>
  <si>
    <t>16/05/23</t>
  </si>
  <si>
    <t>17/05/23</t>
  </si>
  <si>
    <t>18/05/23</t>
  </si>
  <si>
    <t>19/05/23</t>
  </si>
  <si>
    <t>22/05/23</t>
  </si>
  <si>
    <t>23/05/23</t>
  </si>
  <si>
    <t>24/05/23</t>
  </si>
  <si>
    <t>25/05/23</t>
  </si>
  <si>
    <t>26/05/23</t>
  </si>
  <si>
    <t>29/05/23</t>
  </si>
  <si>
    <t>30/05/23</t>
  </si>
  <si>
    <t>31/05/23</t>
  </si>
  <si>
    <t>13/06/23</t>
  </si>
  <si>
    <t>14/06/23</t>
  </si>
  <si>
    <t>15/06/23</t>
  </si>
  <si>
    <t>16/06/23</t>
  </si>
  <si>
    <t>19/06/23</t>
  </si>
  <si>
    <t>20/06/23</t>
  </si>
  <si>
    <t>21/06/23</t>
  </si>
  <si>
    <t>22/06/23</t>
  </si>
  <si>
    <t>23/06/23</t>
  </si>
  <si>
    <t>26/06/23</t>
  </si>
  <si>
    <t>27/06/23</t>
  </si>
  <si>
    <t>30/06/23</t>
  </si>
  <si>
    <t>13/07/23</t>
  </si>
  <si>
    <t>14/07/23</t>
  </si>
  <si>
    <t>17/07/23</t>
  </si>
  <si>
    <t>18/07/23</t>
  </si>
  <si>
    <t>19/07/23</t>
  </si>
  <si>
    <t>20/07/23</t>
  </si>
  <si>
    <t>21/07/23</t>
  </si>
  <si>
    <t>24/07/23</t>
  </si>
  <si>
    <t>25/07/23</t>
  </si>
  <si>
    <t>26/07/23</t>
  </si>
  <si>
    <t>27/07/23</t>
  </si>
  <si>
    <t>28/07/23</t>
  </si>
  <si>
    <t>31/07/23</t>
  </si>
  <si>
    <t>14/08/23</t>
  </si>
  <si>
    <t>16/08/23</t>
  </si>
  <si>
    <t>17/08/23</t>
  </si>
  <si>
    <t>18/08/23</t>
  </si>
  <si>
    <t>21/08/23</t>
  </si>
  <si>
    <t>22/08/23</t>
  </si>
  <si>
    <t>23/08/23</t>
  </si>
  <si>
    <t>24/08/23</t>
  </si>
  <si>
    <t>25/08/23</t>
  </si>
  <si>
    <t>28/08/23</t>
  </si>
  <si>
    <t>29/08/23</t>
  </si>
  <si>
    <t>30/08/23</t>
  </si>
  <si>
    <t>31/08/23</t>
  </si>
  <si>
    <t>13/09/23</t>
  </si>
  <si>
    <t>14/09/23</t>
  </si>
  <si>
    <t>15/09/23</t>
  </si>
  <si>
    <t>18/09/23</t>
  </si>
  <si>
    <t>20/09/23</t>
  </si>
  <si>
    <t>21/09/23</t>
  </si>
  <si>
    <t>22/09/23</t>
  </si>
  <si>
    <t>25/09/23</t>
  </si>
  <si>
    <t>26/09/23</t>
  </si>
  <si>
    <t>27/09/23</t>
  </si>
  <si>
    <t>28/09/23</t>
  </si>
  <si>
    <t>29/09/23</t>
  </si>
  <si>
    <t>13/10/23</t>
  </si>
  <si>
    <t>16/10/23</t>
  </si>
  <si>
    <t>17/10/23</t>
  </si>
  <si>
    <t>18/10/23</t>
  </si>
  <si>
    <t>19/10/23</t>
  </si>
  <si>
    <t>20/10/23</t>
  </si>
  <si>
    <t>23/10/23</t>
  </si>
  <si>
    <t>25/10/23</t>
  </si>
  <si>
    <t>26/10/23</t>
  </si>
  <si>
    <t>27/10/23</t>
  </si>
  <si>
    <t>30/10/23</t>
  </si>
  <si>
    <t>31/10/23</t>
  </si>
  <si>
    <t>13/11/23</t>
  </si>
  <si>
    <t>15/11/23</t>
  </si>
  <si>
    <t>16/11/23</t>
  </si>
  <si>
    <t>17/11/23</t>
  </si>
  <si>
    <t>20/11/23</t>
  </si>
  <si>
    <t>21/11/23</t>
  </si>
  <si>
    <t>22/11/23</t>
  </si>
  <si>
    <t>23/11/23</t>
  </si>
  <si>
    <t>24/11/23</t>
  </si>
  <si>
    <t>28/11/23</t>
  </si>
  <si>
    <t>29/11/23</t>
  </si>
  <si>
    <t>30/11/23</t>
  </si>
  <si>
    <t>13/12/23</t>
  </si>
  <si>
    <t>14/12/23</t>
  </si>
  <si>
    <t>15/12/23</t>
  </si>
  <si>
    <t>18/12/23</t>
  </si>
  <si>
    <t>19/12/23</t>
  </si>
  <si>
    <t>20/12/23</t>
  </si>
  <si>
    <t>21/12/23</t>
  </si>
  <si>
    <t>22/12/23</t>
  </si>
  <si>
    <t>26/12/23</t>
  </si>
  <si>
    <t>27/12/23</t>
  </si>
  <si>
    <t>28/12/23</t>
  </si>
  <si>
    <t>29/12/23</t>
  </si>
  <si>
    <t>15/01/24</t>
  </si>
  <si>
    <t>16/01/24</t>
  </si>
  <si>
    <t>17/01/24</t>
  </si>
  <si>
    <t>18/01/24</t>
  </si>
  <si>
    <t>19/01/24</t>
  </si>
  <si>
    <t>23/01/24</t>
  </si>
  <si>
    <t>24/01/24</t>
  </si>
  <si>
    <t>25/01/24</t>
  </si>
  <si>
    <t>29/01/24</t>
  </si>
  <si>
    <t>30/01/24</t>
  </si>
  <si>
    <t>31/01/24</t>
  </si>
  <si>
    <t>13/02/24</t>
  </si>
  <si>
    <t>14/02/24</t>
  </si>
  <si>
    <t>15/02/24</t>
  </si>
  <si>
    <t>16/02/24</t>
  </si>
  <si>
    <t>19/02/24</t>
  </si>
  <si>
    <t>20/02/24</t>
  </si>
  <si>
    <t>21/02/24</t>
  </si>
  <si>
    <t>22/02/24</t>
  </si>
  <si>
    <t>23/02/24</t>
  </si>
  <si>
    <t>26/02/24</t>
  </si>
  <si>
    <t>27/02/24</t>
  </si>
  <si>
    <t>28/02/24</t>
  </si>
  <si>
    <t>29/02/24</t>
  </si>
  <si>
    <t>13/03/24</t>
  </si>
  <si>
    <t>14/03/24</t>
  </si>
  <si>
    <t>15/03/24</t>
  </si>
  <si>
    <t>18/03/24</t>
  </si>
  <si>
    <t>19/03/24</t>
  </si>
  <si>
    <t>20/03/24</t>
  </si>
  <si>
    <t>21/03/24</t>
  </si>
  <si>
    <t>22/03/24</t>
  </si>
  <si>
    <t>26/03/24</t>
  </si>
  <si>
    <t>27/03/24</t>
  </si>
  <si>
    <t>28/03/24</t>
  </si>
  <si>
    <t>15/04/24</t>
  </si>
  <si>
    <t>16/04/24</t>
  </si>
  <si>
    <t>18/04/24</t>
  </si>
  <si>
    <t>19/04/24</t>
  </si>
  <si>
    <t>22/04/24</t>
  </si>
  <si>
    <t>23/04/24</t>
  </si>
  <si>
    <t>24/04/24</t>
  </si>
  <si>
    <t>25/04/24</t>
  </si>
  <si>
    <t>26/04/24</t>
  </si>
  <si>
    <t>29/04/24</t>
  </si>
  <si>
    <t>30/04/24</t>
  </si>
  <si>
    <t>13/05/24</t>
  </si>
  <si>
    <t>14/05/24</t>
  </si>
  <si>
    <t>15/05/24</t>
  </si>
  <si>
    <t>16/05/24</t>
  </si>
  <si>
    <t>17/05/24</t>
  </si>
  <si>
    <t>21/05/24</t>
  </si>
  <si>
    <t>22/05/24</t>
  </si>
  <si>
    <t>23/05/24</t>
  </si>
  <si>
    <t>24/05/24</t>
  </si>
  <si>
    <t>27/05/24</t>
  </si>
  <si>
    <t>28/05/24</t>
  </si>
  <si>
    <t>29/05/24</t>
  </si>
  <si>
    <t>30/05/24</t>
  </si>
  <si>
    <t>31/05/24</t>
  </si>
  <si>
    <t>13/06/24</t>
  </si>
  <si>
    <t>14/06/24</t>
  </si>
  <si>
    <t>18/06/24</t>
  </si>
  <si>
    <t>19/06/24</t>
  </si>
  <si>
    <t>20/06/24</t>
  </si>
  <si>
    <t>21/06/24</t>
  </si>
  <si>
    <t>24/06/24</t>
  </si>
  <si>
    <t>25/06/24</t>
  </si>
  <si>
    <t>26/06/24</t>
  </si>
  <si>
    <t>27/06/24</t>
  </si>
  <si>
    <t>28/06/24</t>
  </si>
  <si>
    <t>15/07/24</t>
  </si>
  <si>
    <t>16/07/24</t>
  </si>
  <si>
    <t>18/07/24</t>
  </si>
  <si>
    <t>19/07/24</t>
  </si>
  <si>
    <t>22/07/24</t>
  </si>
  <si>
    <t>23/07/24</t>
  </si>
  <si>
    <t>24/07/24</t>
  </si>
  <si>
    <t>25/07/24</t>
  </si>
  <si>
    <t>26/07/24</t>
  </si>
  <si>
    <t>29/07/24</t>
  </si>
  <si>
    <t>30/07/24</t>
  </si>
  <si>
    <t>31/07/24</t>
  </si>
  <si>
    <t>13/08/24</t>
  </si>
  <si>
    <t>14/08/24</t>
  </si>
  <si>
    <t>16/08/24</t>
  </si>
  <si>
    <t>19/08/24</t>
  </si>
  <si>
    <t>20/08/24</t>
  </si>
  <si>
    <t>21/08/24</t>
  </si>
  <si>
    <t>22/08/24</t>
  </si>
  <si>
    <t>23/08/24</t>
  </si>
  <si>
    <t>26/08/24</t>
  </si>
  <si>
    <t>27/08/24</t>
  </si>
  <si>
    <t>28/08/24</t>
  </si>
  <si>
    <t>29/08/24</t>
  </si>
  <si>
    <t>30/08/24</t>
  </si>
  <si>
    <t>13/09/24</t>
  </si>
  <si>
    <t>16/09/24</t>
  </si>
  <si>
    <t>17/09/24</t>
  </si>
  <si>
    <t>18/09/24</t>
  </si>
  <si>
    <t>19/09/24</t>
  </si>
  <si>
    <t>20/09/24</t>
  </si>
  <si>
    <t>23/09/24</t>
  </si>
  <si>
    <t>24/09/24</t>
  </si>
  <si>
    <t>25/09/24</t>
  </si>
  <si>
    <t>26/09/24</t>
  </si>
  <si>
    <t>27/09/24</t>
  </si>
  <si>
    <t>30/09/24</t>
  </si>
  <si>
    <t>14/10/24</t>
  </si>
  <si>
    <t>15/10/24</t>
  </si>
  <si>
    <t>16/10/24</t>
  </si>
  <si>
    <t>17/10/24</t>
  </si>
  <si>
    <t>18/10/24</t>
  </si>
  <si>
    <t>21/10/24</t>
  </si>
  <si>
    <t>22/10/24</t>
  </si>
  <si>
    <t>23/10/24</t>
  </si>
  <si>
    <t>24/10/24</t>
  </si>
  <si>
    <t>25/10/24</t>
  </si>
  <si>
    <t>28/10/24</t>
  </si>
  <si>
    <t>29/10/24</t>
  </si>
  <si>
    <t>30/10/24</t>
  </si>
  <si>
    <t>31/10/24</t>
  </si>
  <si>
    <t>13/11/24</t>
  </si>
  <si>
    <t>14/11/24</t>
  </si>
  <si>
    <t>18/11/24</t>
  </si>
  <si>
    <t>19/11/24</t>
  </si>
  <si>
    <t>21/11/24</t>
  </si>
  <si>
    <t>22/11/24</t>
  </si>
  <si>
    <t>25/11/24</t>
  </si>
  <si>
    <t>26/11/24</t>
  </si>
  <si>
    <t>27/11/24</t>
  </si>
  <si>
    <t>28/11/24</t>
  </si>
  <si>
    <t>29/11/24</t>
  </si>
  <si>
    <t>13/12/24</t>
  </si>
  <si>
    <t>16/12/24</t>
  </si>
  <si>
    <t>17/12/24</t>
  </si>
  <si>
    <t>18/12/24</t>
  </si>
  <si>
    <t>19/12/24</t>
  </si>
  <si>
    <t>20/12/24</t>
  </si>
  <si>
    <t>23/12/24</t>
  </si>
  <si>
    <t>24/12/24</t>
  </si>
  <si>
    <t>26/12/24</t>
  </si>
  <si>
    <t>27/12/24</t>
  </si>
  <si>
    <t>30/12/24</t>
  </si>
  <si>
    <t>31/12/24</t>
  </si>
  <si>
    <t>13/01/25</t>
  </si>
  <si>
    <t>14/01/25</t>
  </si>
  <si>
    <t>15/01/25</t>
  </si>
  <si>
    <t>16/01/25</t>
  </si>
  <si>
    <t>17/01/25</t>
  </si>
  <si>
    <t>20/01/25</t>
  </si>
  <si>
    <t>21/01/25</t>
  </si>
  <si>
    <t>22/01/25</t>
  </si>
  <si>
    <t>23/01/25</t>
  </si>
  <si>
    <t>24/01/25</t>
  </si>
  <si>
    <t>27/01/25</t>
  </si>
  <si>
    <t>28/01/25</t>
  </si>
  <si>
    <t>29/01/25</t>
  </si>
  <si>
    <t>30/01/25</t>
  </si>
  <si>
    <t>31/01/25</t>
  </si>
  <si>
    <t>13/02/25</t>
  </si>
  <si>
    <t>14/02/25</t>
  </si>
  <si>
    <t>17/02/25</t>
  </si>
  <si>
    <t>18/02/25</t>
  </si>
  <si>
    <t>19/02/25</t>
  </si>
  <si>
    <t>20/02/25</t>
  </si>
  <si>
    <t>21/02/25</t>
  </si>
  <si>
    <t>24/02/25</t>
  </si>
  <si>
    <t>25/02/25</t>
  </si>
  <si>
    <t>27/02/25</t>
  </si>
  <si>
    <t>28/02/25</t>
  </si>
  <si>
    <t>13/03/25</t>
  </si>
  <si>
    <t>17/03/25</t>
  </si>
  <si>
    <t>18/03/25</t>
  </si>
  <si>
    <t>19/03/25</t>
  </si>
  <si>
    <t>20/03/25</t>
  </si>
  <si>
    <t>21/03/25</t>
  </si>
  <si>
    <t>24/03/25</t>
  </si>
  <si>
    <t>25/03/25</t>
  </si>
  <si>
    <t>26/03/25</t>
  </si>
  <si>
    <t>27/03/25</t>
  </si>
  <si>
    <t>28/03/25</t>
  </si>
  <si>
    <t>15/04/25</t>
  </si>
  <si>
    <t>16/04/25</t>
  </si>
  <si>
    <t>17/04/25</t>
  </si>
  <si>
    <t>21/04/25</t>
  </si>
  <si>
    <t>22/04/25</t>
  </si>
  <si>
    <t>23/04/25</t>
  </si>
  <si>
    <t>24/04/25</t>
  </si>
  <si>
    <t>25/04/25</t>
  </si>
  <si>
    <t>28/04/25</t>
  </si>
  <si>
    <t>29/04/25</t>
  </si>
  <si>
    <t>30/04/25</t>
  </si>
  <si>
    <t>13/05/25</t>
  </si>
  <si>
    <t>14/05/25</t>
  </si>
  <si>
    <t>15/05/25</t>
  </si>
  <si>
    <t>16/05/25</t>
  </si>
  <si>
    <t>19/05/25</t>
  </si>
  <si>
    <t>20/05/25</t>
  </si>
  <si>
    <t>21/05/25</t>
  </si>
  <si>
    <t>22/05/25</t>
  </si>
  <si>
    <t>23/05/25</t>
  </si>
  <si>
    <t>26/05/25</t>
  </si>
  <si>
    <t>27/05/25</t>
  </si>
  <si>
    <t>28/05/25</t>
  </si>
  <si>
    <t>29/05/25</t>
  </si>
  <si>
    <t>30/05/25</t>
  </si>
  <si>
    <t>13/06/25</t>
  </si>
  <si>
    <t>16/06/25</t>
  </si>
  <si>
    <t>17/06/25</t>
  </si>
  <si>
    <t>18/06/25</t>
  </si>
  <si>
    <t>19/06/25</t>
  </si>
  <si>
    <t>20/06/25</t>
  </si>
  <si>
    <t>23/06/25</t>
  </si>
  <si>
    <t>24/06/25</t>
  </si>
  <si>
    <t>25/06/25</t>
  </si>
  <si>
    <t>26/06/25</t>
  </si>
  <si>
    <t>27/06/25</t>
  </si>
  <si>
    <t>30/06/25</t>
  </si>
  <si>
    <t>NSE:TI</t>
  </si>
  <si>
    <t>NSE:SDBL</t>
  </si>
  <si>
    <t>NSE:GLOBUSSPR</t>
  </si>
  <si>
    <t>UBL</t>
  </si>
  <si>
    <t>GLOBUSSPR</t>
  </si>
  <si>
    <t>TI</t>
  </si>
  <si>
    <t>SDBL</t>
  </si>
  <si>
    <t>RADICO</t>
  </si>
  <si>
    <t>Regression Beta</t>
  </si>
  <si>
    <t>D/E</t>
  </si>
  <si>
    <t>Tax Rate</t>
  </si>
  <si>
    <t>Market Cap (in Cr)</t>
  </si>
  <si>
    <t>Proportion</t>
  </si>
  <si>
    <t>Weighted Average UB</t>
  </si>
  <si>
    <t>GLBUSSPR</t>
  </si>
  <si>
    <t>Tax Rate (for RADICO)</t>
  </si>
  <si>
    <t>D/E (for RADICO)</t>
  </si>
  <si>
    <t>Levered Beta for RADICO</t>
  </si>
  <si>
    <t>UNITDSPR</t>
  </si>
  <si>
    <t>BONDS</t>
  </si>
  <si>
    <t>USSPR</t>
  </si>
  <si>
    <t>Open</t>
  </si>
  <si>
    <t>High</t>
  </si>
  <si>
    <t>Low</t>
  </si>
  <si>
    <t>BOND DEFAULT SPREAD METHOD</t>
  </si>
  <si>
    <t>USA BOND YIELD</t>
  </si>
  <si>
    <t>INDIA BOND YIELD</t>
  </si>
  <si>
    <t>Yield</t>
  </si>
  <si>
    <t>US Yield</t>
  </si>
  <si>
    <t>India Yield</t>
  </si>
  <si>
    <t>Default Spread</t>
  </si>
  <si>
    <t>Average Default Spread</t>
  </si>
  <si>
    <t>Base Country Premium</t>
  </si>
  <si>
    <t>Equity Risk Premium</t>
  </si>
  <si>
    <t>Ref: Base Country Premium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</si>
  <si>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</si>
  <si>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</si>
  <si>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</si>
  <si>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</si>
  <si>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</si>
  <si>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</si>
  <si>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</si>
  <si>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</si>
  <si>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</si>
  <si>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</si>
  <si>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</si>
  <si>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</si>
  <si>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</si>
  <si>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</si>
  <si>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</si>
  <si>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13-02-2020</t>
  </si>
  <si>
    <t>14-02-2020</t>
  </si>
  <si>
    <t>17-02-2020</t>
  </si>
  <si>
    <t>18-02-2020</t>
  </si>
  <si>
    <t>19-02-2020</t>
  </si>
  <si>
    <t>20-02-2020</t>
  </si>
  <si>
    <t>24-02-2020</t>
  </si>
  <si>
    <t>21-02-2020</t>
  </si>
  <si>
    <t>25-02-2020</t>
  </si>
  <si>
    <t>26-02-2020</t>
  </si>
  <si>
    <t>27-02-2020</t>
  </si>
  <si>
    <t>28-02-2020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</si>
  <si>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</si>
  <si>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</si>
  <si>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</si>
  <si>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</si>
  <si>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</si>
  <si>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</si>
  <si>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</si>
  <si>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</si>
  <si>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26-03-2020</t>
  </si>
  <si>
    <t>27-03-2020</t>
  </si>
  <si>
    <t>30-03-2020</t>
  </si>
  <si>
    <t>25-03-2020</t>
  </si>
  <si>
    <t>31-03-2020</t>
  </si>
  <si>
    <t>13-04-2020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</si>
  <si>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</si>
  <si>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</si>
  <si>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</si>
  <si>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</si>
  <si>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</si>
  <si>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</si>
  <si>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</si>
  <si>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14-04-2020</t>
  </si>
  <si>
    <t>24-04-2020</t>
  </si>
  <si>
    <t>27-04-2020</t>
  </si>
  <si>
    <t>28-04-2020</t>
  </si>
  <si>
    <t>29-04-2020</t>
  </si>
  <si>
    <t>30-04-2020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</si>
  <si>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</si>
  <si>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</si>
  <si>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</si>
  <si>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</si>
  <si>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</si>
  <si>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</si>
  <si>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</si>
  <si>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</si>
  <si>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26-05-2020</t>
  </si>
  <si>
    <t>27-05-2020</t>
  </si>
  <si>
    <t>28-05-2020</t>
  </si>
  <si>
    <t>29-05-2020</t>
  </si>
  <si>
    <t>25-05-2020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</si>
  <si>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</si>
  <si>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</si>
  <si>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</si>
  <si>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</si>
  <si>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</si>
  <si>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</si>
  <si>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</si>
  <si>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</si>
  <si>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</si>
  <si>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</si>
  <si>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</si>
  <si>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</si>
  <si>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</si>
  <si>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</si>
  <si>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</si>
  <si>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</si>
  <si>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</si>
  <si>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</si>
  <si>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</si>
  <si>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</si>
  <si>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</si>
  <si>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</si>
  <si>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</si>
  <si>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</si>
  <si>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</si>
  <si>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</si>
  <si>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</si>
  <si>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</si>
  <si>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</si>
  <si>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</si>
  <si>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</si>
  <si>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</si>
  <si>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</si>
  <si>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</si>
  <si>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</si>
  <si>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</si>
  <si>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</si>
  <si>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</si>
  <si>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</si>
  <si>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</si>
  <si>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</si>
  <si>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</si>
  <si>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</si>
  <si>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</si>
  <si>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</si>
  <si>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</si>
  <si>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</si>
  <si>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</si>
  <si>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</si>
  <si>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</si>
  <si>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</si>
  <si>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</si>
  <si>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</si>
  <si>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</si>
  <si>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</si>
  <si>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</si>
  <si>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</si>
  <si>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</si>
  <si>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</si>
  <si>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</si>
  <si>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</si>
  <si>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</si>
  <si>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</si>
  <si>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</si>
  <si>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</si>
  <si>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</si>
  <si>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13-11-2020</t>
  </si>
  <si>
    <t>17-11-2020</t>
  </si>
  <si>
    <t>30-10-2020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</si>
  <si>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</si>
  <si>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</si>
  <si>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</si>
  <si>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</si>
  <si>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</si>
  <si>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</si>
  <si>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</si>
  <si>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</si>
  <si>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16-11-2020</t>
  </si>
  <si>
    <t>14-12-2020</t>
  </si>
  <si>
    <t>15-12-2020</t>
  </si>
  <si>
    <t>16-12-2020</t>
  </si>
  <si>
    <t>17-12-2020</t>
  </si>
  <si>
    <t>30-11-2020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</si>
  <si>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</si>
  <si>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</si>
  <si>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</si>
  <si>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</si>
  <si>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</si>
  <si>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</si>
  <si>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</si>
  <si>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</si>
  <si>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</si>
  <si>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</si>
  <si>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</si>
  <si>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</si>
  <si>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</si>
  <si>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</si>
  <si>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</si>
  <si>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</si>
  <si>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</si>
  <si>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</si>
  <si>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27-01-2021</t>
  </si>
  <si>
    <t>28-01-2021</t>
  </si>
  <si>
    <t>29-01-2021</t>
  </si>
  <si>
    <t>26-01-2021</t>
  </si>
  <si>
    <t>15-02-2021</t>
  </si>
  <si>
    <t>16-02-2021</t>
  </si>
  <si>
    <t>17-02-2021</t>
  </si>
  <si>
    <t>18-02-2021</t>
  </si>
  <si>
    <t>22-02-2021</t>
  </si>
  <si>
    <t>23-02-2021</t>
  </si>
  <si>
    <t>24-02-2021</t>
  </si>
  <si>
    <t>25-02-2021</t>
  </si>
  <si>
    <t>26-02-2021</t>
  </si>
  <si>
    <t>19-02-2021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</si>
  <si>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</si>
  <si>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</si>
  <si>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</si>
  <si>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</si>
  <si>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</si>
  <si>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</si>
  <si>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</si>
  <si>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</si>
  <si>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</si>
  <si>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</si>
  <si>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30-03-2021</t>
  </si>
  <si>
    <t>31-03-2021</t>
  </si>
  <si>
    <t>15-04-2021</t>
  </si>
  <si>
    <t>16-04-2021</t>
  </si>
  <si>
    <t>19-04-2021</t>
  </si>
  <si>
    <t>20-04-2021</t>
  </si>
  <si>
    <t>22-04-2021</t>
  </si>
  <si>
    <t>23-04-2021</t>
  </si>
  <si>
    <t>26-04-2021</t>
  </si>
  <si>
    <t>27-04-2021</t>
  </si>
  <si>
    <t>29-03-2021</t>
  </si>
  <si>
    <t>28-04-2021</t>
  </si>
  <si>
    <t>29-04-2021</t>
  </si>
  <si>
    <t>30-04-2021</t>
  </si>
  <si>
    <t>13-04-2021</t>
  </si>
  <si>
    <t>14-05-2021</t>
  </si>
  <si>
    <t>14-04-2021</t>
  </si>
  <si>
    <t>17-05-2021</t>
  </si>
  <si>
    <t>18-05-2021</t>
  </si>
  <si>
    <t>19-05-2021</t>
  </si>
  <si>
    <t>20-05-2021</t>
  </si>
  <si>
    <t>21-05-2021</t>
  </si>
  <si>
    <t>21-04-2021</t>
  </si>
  <si>
    <t>24-05-2021</t>
  </si>
  <si>
    <t>25-05-2021</t>
  </si>
  <si>
    <t>27-05-2021</t>
  </si>
  <si>
    <t>28-05-2021</t>
  </si>
  <si>
    <t>31-05-2021</t>
  </si>
  <si>
    <t>14-06-2021</t>
  </si>
  <si>
    <t>15-06-2021</t>
  </si>
  <si>
    <t>13-05-2021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</si>
  <si>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</si>
  <si>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</si>
  <si>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</si>
  <si>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</si>
  <si>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</si>
  <si>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</si>
  <si>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</si>
  <si>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</si>
  <si>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</si>
  <si>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26-05-2021</t>
  </si>
  <si>
    <t>29-06-2021</t>
  </si>
  <si>
    <t>30-06-2021</t>
  </si>
  <si>
    <t>13-07-2021</t>
  </si>
  <si>
    <t>14-07-2021</t>
  </si>
  <si>
    <t>15-07-2021</t>
  </si>
  <si>
    <t>16-07-2021</t>
  </si>
  <si>
    <t>19-07-2021</t>
  </si>
  <si>
    <t>20-07-2021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</si>
  <si>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</si>
  <si>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</si>
  <si>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</si>
  <si>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</si>
  <si>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</si>
  <si>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</si>
  <si>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</si>
  <si>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13-08-2021</t>
  </si>
  <si>
    <t>17-08-2021</t>
  </si>
  <si>
    <t>18-08-2021</t>
  </si>
  <si>
    <t>20-08-2021</t>
  </si>
  <si>
    <t>23-08-2021</t>
  </si>
  <si>
    <t>24-08-2021</t>
  </si>
  <si>
    <t>25-08-2021</t>
  </si>
  <si>
    <t>26-08-2021</t>
  </si>
  <si>
    <t>21-07-2021</t>
  </si>
  <si>
    <t>27-08-2021</t>
  </si>
  <si>
    <t>30-08-2021</t>
  </si>
  <si>
    <t>31-08-2021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</si>
  <si>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</si>
  <si>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</si>
  <si>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</si>
  <si>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</si>
  <si>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</si>
  <si>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</si>
  <si>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</si>
  <si>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</si>
  <si>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16-08-2021</t>
  </si>
  <si>
    <t>23-09-2021</t>
  </si>
  <si>
    <t>24-09-2021</t>
  </si>
  <si>
    <t>27-09-2021</t>
  </si>
  <si>
    <t>19-08-2021</t>
  </si>
  <si>
    <t>28-09-2021</t>
  </si>
  <si>
    <t>29-09-2021</t>
  </si>
  <si>
    <t>30-09-2021</t>
  </si>
  <si>
    <t>13-10-2021</t>
  </si>
  <si>
    <t>14-10-2021</t>
  </si>
  <si>
    <t>18-10-2021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</si>
  <si>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</si>
  <si>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</si>
  <si>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</si>
  <si>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</si>
  <si>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</si>
  <si>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</si>
  <si>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</si>
  <si>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</si>
  <si>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15-11-2021</t>
  </si>
  <si>
    <t>16-11-2021</t>
  </si>
  <si>
    <t>17-11-2021</t>
  </si>
  <si>
    <t>18-11-2021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</si>
  <si>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</si>
  <si>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</si>
  <si>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</si>
  <si>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</si>
  <si>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</si>
  <si>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</si>
  <si>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</si>
  <si>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15-10-2021</t>
  </si>
  <si>
    <t>19-10-2021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</si>
  <si>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</si>
  <si>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</si>
  <si>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</si>
  <si>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</si>
  <si>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</si>
  <si>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</si>
  <si>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</si>
  <si>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</si>
  <si>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</si>
  <si>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24-12-2021</t>
  </si>
  <si>
    <t>27-12-2021</t>
  </si>
  <si>
    <t>28-12-2021</t>
  </si>
  <si>
    <t>29-12-2021</t>
  </si>
  <si>
    <t>30-12-2021</t>
  </si>
  <si>
    <t>31-12-2021</t>
  </si>
  <si>
    <t>19-11-2021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</si>
  <si>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</si>
  <si>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</si>
  <si>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</si>
  <si>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</si>
  <si>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</si>
  <si>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</si>
  <si>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</si>
  <si>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</si>
  <si>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</si>
  <si>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27-01-2022</t>
  </si>
  <si>
    <t>28-01-2022</t>
  </si>
  <si>
    <t>31-01-2022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</si>
  <si>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</si>
  <si>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</si>
  <si>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</si>
  <si>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</si>
  <si>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</si>
  <si>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</si>
  <si>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</si>
  <si>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</si>
  <si>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</si>
  <si>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</si>
  <si>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</si>
  <si>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14-03-2022</t>
  </si>
  <si>
    <t>15-03-2022</t>
  </si>
  <si>
    <t>26-01-2022</t>
  </si>
  <si>
    <t>16-03-2022</t>
  </si>
  <si>
    <t>17-03-2022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</si>
  <si>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</si>
  <si>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</si>
  <si>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</si>
  <si>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</si>
  <si>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</si>
  <si>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</si>
  <si>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</si>
  <si>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</si>
  <si>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</si>
  <si>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13-04-2022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</si>
  <si>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</si>
  <si>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</si>
  <si>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</si>
  <si>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</si>
  <si>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</si>
  <si>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</si>
  <si>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</si>
  <si>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</si>
  <si>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</si>
  <si>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</si>
  <si>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18-03-2022</t>
  </si>
  <si>
    <t>13-05-2022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</si>
  <si>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</si>
  <si>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</si>
  <si>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</si>
  <si>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</si>
  <si>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</si>
  <si>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</si>
  <si>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</si>
  <si>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</si>
  <si>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</si>
  <si>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</si>
  <si>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</si>
  <si>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14-04-2022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</si>
  <si>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</si>
  <si>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</si>
  <si>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</si>
  <si>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</si>
  <si>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</si>
  <si>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</si>
  <si>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</si>
  <si>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</si>
  <si>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</si>
  <si>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</si>
  <si>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</si>
  <si>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</si>
  <si>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</si>
  <si>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</si>
  <si>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16-05-2022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</si>
  <si>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</si>
  <si>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</si>
  <si>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</si>
  <si>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</si>
  <si>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</si>
  <si>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</si>
  <si>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</si>
  <si>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</si>
  <si>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</si>
  <si>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</si>
  <si>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</si>
  <si>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</si>
  <si>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</si>
  <si>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</si>
  <si>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</si>
  <si>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</si>
  <si>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</si>
  <si>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</si>
  <si>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</si>
  <si>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</si>
  <si>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</si>
  <si>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</si>
  <si>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</si>
  <si>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</si>
  <si>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</si>
  <si>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</si>
  <si>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</si>
  <si>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</si>
  <si>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</si>
  <si>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</si>
  <si>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</si>
  <si>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</si>
  <si>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</si>
  <si>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</si>
  <si>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</si>
  <si>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</si>
  <si>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</si>
  <si>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13-10-2022</t>
  </si>
  <si>
    <t>14-10-2022</t>
  </si>
  <si>
    <t>15-08-2022</t>
  </si>
  <si>
    <t>17-10-2022</t>
  </si>
  <si>
    <t>16-08-2022</t>
  </si>
  <si>
    <t>18-10-2022</t>
  </si>
  <si>
    <t>19-10-2022</t>
  </si>
  <si>
    <t>20-10-2022</t>
  </si>
  <si>
    <t>21-10-2022</t>
  </si>
  <si>
    <t>25-10-2022</t>
  </si>
  <si>
    <t>27-10-2022</t>
  </si>
  <si>
    <t>28-10-2022</t>
  </si>
  <si>
    <t>31-10-2022</t>
  </si>
  <si>
    <t>31-08-2022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</si>
  <si>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</si>
  <si>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</si>
  <si>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</si>
  <si>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</si>
  <si>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</si>
  <si>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</si>
  <si>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</si>
  <si>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</si>
  <si>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</si>
  <si>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</si>
  <si>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</si>
  <si>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</si>
  <si>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</si>
  <si>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</si>
  <si>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</si>
  <si>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</si>
  <si>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</si>
  <si>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</si>
  <si>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</si>
  <si>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</si>
  <si>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</si>
  <si>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</si>
  <si>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26-12-2022</t>
  </si>
  <si>
    <t>27-12-2022</t>
  </si>
  <si>
    <t>28-12-2022</t>
  </si>
  <si>
    <t>24-10-2022</t>
  </si>
  <si>
    <t>29-12-2022</t>
  </si>
  <si>
    <t>30-12-2022</t>
  </si>
  <si>
    <t>26-10-2022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</si>
  <si>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</si>
  <si>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</si>
  <si>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</si>
  <si>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</si>
  <si>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</si>
  <si>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</si>
  <si>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</si>
  <si>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</si>
  <si>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</si>
  <si>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27-01-2023</t>
  </si>
  <si>
    <t>30-01-2023</t>
  </si>
  <si>
    <t>31-01-2023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</si>
  <si>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</si>
  <si>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</si>
  <si>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</si>
  <si>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</si>
  <si>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</si>
  <si>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</si>
  <si>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</si>
  <si>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</si>
  <si>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</si>
  <si>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</si>
  <si>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</si>
  <si>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</si>
  <si>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</si>
  <si>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</si>
  <si>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</si>
  <si>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</si>
  <si>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</si>
  <si>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</si>
  <si>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</si>
  <si>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23-03-2023</t>
  </si>
  <si>
    <t>24-03-2023</t>
  </si>
  <si>
    <t>27-03-2023</t>
  </si>
  <si>
    <t>28-03-2023</t>
  </si>
  <si>
    <t>29-03-2023</t>
  </si>
  <si>
    <t>31-03-2023</t>
  </si>
  <si>
    <t>26-01-2023</t>
  </si>
  <si>
    <t>13-04-2023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</si>
  <si>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</si>
  <si>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</si>
  <si>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</si>
  <si>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</si>
  <si>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</si>
  <si>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</si>
  <si>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</si>
  <si>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</si>
  <si>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</si>
  <si>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</si>
  <si>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</si>
  <si>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</si>
  <si>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</si>
  <si>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</si>
  <si>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</si>
  <si>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</si>
  <si>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</si>
  <si>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</si>
  <si>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</si>
  <si>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</si>
  <si>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</si>
  <si>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</si>
  <si>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</si>
  <si>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22-03-2023</t>
  </si>
  <si>
    <t>13-06-2023</t>
  </si>
  <si>
    <t>14-06-2023</t>
  </si>
  <si>
    <t>30-03-2023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</si>
  <si>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</si>
  <si>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</si>
  <si>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</si>
  <si>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</si>
  <si>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</si>
  <si>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</si>
  <si>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</si>
  <si>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</si>
  <si>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</si>
  <si>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</si>
  <si>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30-06-2023</t>
  </si>
  <si>
    <t>14-04-2023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</si>
  <si>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</si>
  <si>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</si>
  <si>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</si>
  <si>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</si>
  <si>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</si>
  <si>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</si>
  <si>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</si>
  <si>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</si>
  <si>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</si>
  <si>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</si>
  <si>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</si>
  <si>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</si>
  <si>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</si>
  <si>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14-08-2023</t>
  </si>
  <si>
    <t>28-05-2023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</si>
  <si>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</si>
  <si>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</si>
  <si>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</si>
  <si>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</si>
  <si>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</si>
  <si>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</si>
  <si>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</si>
  <si>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</si>
  <si>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</si>
  <si>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</si>
  <si>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</si>
  <si>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13-09-2023</t>
  </si>
  <si>
    <t>14-09-2023</t>
  </si>
  <si>
    <t>15-09-2023</t>
  </si>
  <si>
    <t>18-09-2023</t>
  </si>
  <si>
    <t>20-09-2023</t>
  </si>
  <si>
    <t>29-06-2023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</si>
  <si>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</si>
  <si>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</si>
  <si>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</si>
  <si>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</si>
  <si>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</si>
  <si>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</si>
  <si>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</si>
  <si>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</si>
  <si>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</si>
  <si>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</si>
  <si>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</si>
  <si>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</si>
  <si>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</si>
  <si>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</si>
  <si>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25-10-2023</t>
  </si>
  <si>
    <t>26-10-2023</t>
  </si>
  <si>
    <t>27-10-2023</t>
  </si>
  <si>
    <t>30-10-2023</t>
  </si>
  <si>
    <t>31-10-2023</t>
  </si>
  <si>
    <t>15-08-2023</t>
  </si>
  <si>
    <t>16-08-2023</t>
  </si>
  <si>
    <t>13-11-2023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</si>
  <si>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</si>
  <si>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</si>
  <si>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</si>
  <si>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</si>
  <si>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</si>
  <si>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</si>
  <si>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</si>
  <si>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</si>
  <si>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28-11-2023</t>
  </si>
  <si>
    <t>29-11-2023</t>
  </si>
  <si>
    <t>30-11-2023</t>
  </si>
  <si>
    <t>13-12-2023</t>
  </si>
  <si>
    <t>14-12-2023</t>
  </si>
  <si>
    <t>15-12-2023</t>
  </si>
  <si>
    <t>18-12-2023</t>
  </si>
  <si>
    <t>19-09-2023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</si>
  <si>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</si>
  <si>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</si>
  <si>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</si>
  <si>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</si>
  <si>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</si>
  <si>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</si>
  <si>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</si>
  <si>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</si>
  <si>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15-01-2024</t>
  </si>
  <si>
    <t>16-01-2024</t>
  </si>
  <si>
    <t>17-01-2024</t>
  </si>
  <si>
    <t>18-01-2024</t>
  </si>
  <si>
    <t>19-01-2024</t>
  </si>
  <si>
    <t>23-01-2024</t>
  </si>
  <si>
    <t>24-01-2024</t>
  </si>
  <si>
    <t>25-01-2024</t>
  </si>
  <si>
    <t>24-10-2023</t>
  </si>
  <si>
    <t>29-01-2024</t>
  </si>
  <si>
    <t>30-01-2024</t>
  </si>
  <si>
    <t>31-01-2024</t>
  </si>
  <si>
    <t>13-02-2024</t>
  </si>
  <si>
    <t>14-02-2024</t>
  </si>
  <si>
    <t>15-02-2024</t>
  </si>
  <si>
    <t>16-02-2024</t>
  </si>
  <si>
    <t>14-11-2023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</si>
  <si>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</si>
  <si>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</si>
  <si>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</si>
  <si>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</si>
  <si>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</si>
  <si>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</si>
  <si>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</si>
  <si>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</si>
  <si>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27-11-2023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</si>
  <si>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</si>
  <si>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</si>
  <si>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</si>
  <si>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</si>
  <si>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</si>
  <si>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</si>
  <si>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</si>
  <si>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</si>
  <si>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26-03-2024</t>
  </si>
  <si>
    <t>27-03-2024</t>
  </si>
  <si>
    <t>28-03-2024</t>
  </si>
  <si>
    <t>25-12-2023</t>
  </si>
  <si>
    <t>15-04-2024</t>
  </si>
  <si>
    <t>16-04-2024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</si>
  <si>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</si>
  <si>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</si>
  <si>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</si>
  <si>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</si>
  <si>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</si>
  <si>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</si>
  <si>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</si>
  <si>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</si>
  <si>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</si>
  <si>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14-01-2024</t>
  </si>
  <si>
    <t>22-01-2024</t>
  </si>
  <si>
    <t>13-05-2024</t>
  </si>
  <si>
    <t>14-05-2024</t>
  </si>
  <si>
    <t>15-05-2024</t>
  </si>
  <si>
    <t>26-01-2024</t>
  </si>
  <si>
    <t>16-05-2024</t>
  </si>
  <si>
    <t>17-05-2024</t>
  </si>
  <si>
    <t>21-05-2024</t>
  </si>
  <si>
    <t>22-05-2024</t>
  </si>
  <si>
    <t>24-05-2024</t>
  </si>
  <si>
    <t>27-05-2024</t>
  </si>
  <si>
    <t>28-05-2024</t>
  </si>
  <si>
    <t>29-05-2024</t>
  </si>
  <si>
    <t>30-05-2024</t>
  </si>
  <si>
    <t>31-05-2024</t>
  </si>
  <si>
    <t>18-02-2024</t>
  </si>
  <si>
    <t>19-02-2024</t>
  </si>
  <si>
    <t>13-06-2024</t>
  </si>
  <si>
    <t>14-06-2024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</si>
  <si>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</si>
  <si>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</si>
  <si>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</si>
  <si>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</si>
  <si>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</si>
  <si>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</si>
  <si>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</si>
  <si>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</si>
  <si>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</si>
  <si>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15-07-2024</t>
  </si>
  <si>
    <t>16-07-2024</t>
  </si>
  <si>
    <t>18-07-2024</t>
  </si>
  <si>
    <t>25-03-2024</t>
  </si>
  <si>
    <t>19-07-2024</t>
  </si>
  <si>
    <t>22-07-2024</t>
  </si>
  <si>
    <t>23-07-2024</t>
  </si>
  <si>
    <t>24-07-2024</t>
  </si>
  <si>
    <t>29-03-2024</t>
  </si>
  <si>
    <t>25-07-2024</t>
  </si>
  <si>
    <t>26-07-2024</t>
  </si>
  <si>
    <t>29-07-2024</t>
  </si>
  <si>
    <t>30-07-2024</t>
  </si>
  <si>
    <t>31-07-2024</t>
  </si>
  <si>
    <t>17-04-2024</t>
  </si>
  <si>
    <t>13-08-2024</t>
  </si>
  <si>
    <t>14-08-2024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</si>
  <si>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</si>
  <si>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</si>
  <si>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</si>
  <si>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</si>
  <si>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</si>
  <si>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</si>
  <si>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</si>
  <si>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</si>
  <si>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</si>
  <si>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</si>
  <si>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</si>
  <si>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13-09-2024</t>
  </si>
  <si>
    <t>20-05-2024</t>
  </si>
  <si>
    <t>16-09-2024</t>
  </si>
  <si>
    <t>17-09-2024</t>
  </si>
  <si>
    <t>19-09-2024</t>
  </si>
  <si>
    <t>23-05-2024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</si>
  <si>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</si>
  <si>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</si>
  <si>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</si>
  <si>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</si>
  <si>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</si>
  <si>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</si>
  <si>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</si>
  <si>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14-10-2024</t>
  </si>
  <si>
    <t>15-10-2024</t>
  </si>
  <si>
    <t>17-06-2024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</si>
  <si>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</si>
  <si>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</si>
  <si>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</si>
  <si>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</si>
  <si>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</si>
  <si>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</si>
  <si>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</si>
  <si>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</si>
  <si>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</si>
  <si>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</si>
  <si>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</si>
  <si>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</si>
  <si>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13-11-2024</t>
  </si>
  <si>
    <t>14-11-2024</t>
  </si>
  <si>
    <t>18-11-2024</t>
  </si>
  <si>
    <t>17-07-2024</t>
  </si>
  <si>
    <t>19-11-2024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</si>
  <si>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</si>
  <si>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</si>
  <si>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</si>
  <si>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</si>
  <si>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</si>
  <si>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</si>
  <si>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</si>
  <si>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13-12-2024</t>
  </si>
  <si>
    <t>16-12-2024</t>
  </si>
  <si>
    <t>17-12-2024</t>
  </si>
  <si>
    <t>18-12-2024</t>
  </si>
  <si>
    <t>15-08-2024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</si>
  <si>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</si>
  <si>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</si>
  <si>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</si>
  <si>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</si>
  <si>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</si>
  <si>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</si>
  <si>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</si>
  <si>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</si>
  <si>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</si>
  <si>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</si>
  <si>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</si>
  <si>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</si>
  <si>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</si>
  <si>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</si>
  <si>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</si>
  <si>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</si>
  <si>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</si>
  <si>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18-09-2024</t>
  </si>
  <si>
    <t>24-01-2025</t>
  </si>
  <si>
    <t>27-01-2025</t>
  </si>
  <si>
    <t>28-01-2025</t>
  </si>
  <si>
    <t>29-01-2025</t>
  </si>
  <si>
    <t>30-01-2025</t>
  </si>
  <si>
    <t>31-01-2025</t>
  </si>
  <si>
    <t>13-02-2025</t>
  </si>
  <si>
    <t>14-02-2025</t>
  </si>
  <si>
    <t>17-02-2025</t>
  </si>
  <si>
    <t>18-02-2025</t>
  </si>
  <si>
    <t>20-02-2025</t>
  </si>
  <si>
    <t>21-02-2025</t>
  </si>
  <si>
    <t>24-02-2025</t>
  </si>
  <si>
    <t>25-02-2025</t>
  </si>
  <si>
    <t>27-02-2025</t>
  </si>
  <si>
    <t>28-02-2025</t>
  </si>
  <si>
    <t>13-03-2025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</si>
  <si>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</si>
  <si>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</si>
  <si>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</si>
  <si>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</si>
  <si>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</si>
  <si>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</si>
  <si>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</si>
  <si>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15-11-2024</t>
  </si>
  <si>
    <t>26-03-2025</t>
  </si>
  <si>
    <t>27-03-2025</t>
  </si>
  <si>
    <t>28-03-2025</t>
  </si>
  <si>
    <t>20-11-2024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</si>
  <si>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</si>
  <si>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</si>
  <si>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</si>
  <si>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</si>
  <si>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</si>
  <si>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</si>
  <si>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</si>
  <si>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</si>
  <si>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</si>
  <si>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</si>
  <si>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</si>
  <si>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</si>
  <si>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</si>
  <si>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</si>
  <si>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</si>
  <si>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</si>
  <si>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</si>
  <si>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</si>
  <si>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</si>
  <si>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</si>
  <si>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</si>
  <si>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</si>
  <si>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</si>
  <si>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</si>
  <si>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</si>
  <si>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</si>
  <si>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</si>
  <si>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</si>
  <si>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</si>
  <si>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</si>
  <si>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</si>
  <si>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</si>
  <si>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</si>
  <si>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</si>
  <si>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</si>
  <si>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</si>
  <si>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19-02-2025</t>
  </si>
  <si>
    <t>26-02-2025</t>
  </si>
  <si>
    <t>14-03-2025</t>
  </si>
  <si>
    <t>31-03-2025</t>
  </si>
  <si>
    <t>14-04-2025</t>
  </si>
  <si>
    <t>30-04-2025</t>
  </si>
  <si>
    <t>25-05-2025</t>
  </si>
  <si>
    <t>S&amp;P 500</t>
  </si>
  <si>
    <t>NIFTY 50</t>
  </si>
  <si>
    <t>USD vs INR</t>
  </si>
  <si>
    <t>NIFTY 50 to USD</t>
  </si>
  <si>
    <t>Vol.</t>
  </si>
  <si>
    <t>Std. Dev.</t>
  </si>
  <si>
    <t>Price Nifty</t>
  </si>
  <si>
    <t>Price Dollar</t>
  </si>
  <si>
    <t>Price in USD</t>
  </si>
  <si>
    <t>US Change %</t>
  </si>
  <si>
    <t>India Change %</t>
  </si>
  <si>
    <t>STDEV USA</t>
  </si>
  <si>
    <t>STDEV India</t>
  </si>
  <si>
    <t>148.65M</t>
  </si>
  <si>
    <t>240.84M</t>
  </si>
  <si>
    <t>216.15M</t>
  </si>
  <si>
    <t>Relative Standard Deviation</t>
  </si>
  <si>
    <t>181.25M</t>
  </si>
  <si>
    <t>Base Country Risk Premium</t>
  </si>
  <si>
    <t>Relative SD</t>
  </si>
  <si>
    <t>201.91M</t>
  </si>
  <si>
    <t>India's Equity Risk Premium</t>
  </si>
  <si>
    <t>Base country risk premium</t>
  </si>
  <si>
    <t>238.01M</t>
  </si>
  <si>
    <t>206.75M</t>
  </si>
  <si>
    <t>200.78M</t>
  </si>
  <si>
    <t>171.28M</t>
  </si>
  <si>
    <t>167.24M</t>
  </si>
  <si>
    <t>153.69M</t>
  </si>
  <si>
    <t>141.42M</t>
  </si>
  <si>
    <t>167.87M</t>
  </si>
  <si>
    <t>190.01M</t>
  </si>
  <si>
    <t>270.25M</t>
  </si>
  <si>
    <t>166.40M</t>
  </si>
  <si>
    <t>274.77M</t>
  </si>
  <si>
    <t>275.87M</t>
  </si>
  <si>
    <t>265.19M</t>
  </si>
  <si>
    <t>226.82M</t>
  </si>
  <si>
    <t>235.09M</t>
  </si>
  <si>
    <t>163.10M</t>
  </si>
  <si>
    <t>167.82M</t>
  </si>
  <si>
    <t>222.36M</t>
  </si>
  <si>
    <t>22.09M</t>
  </si>
  <si>
    <t>205.36M</t>
  </si>
  <si>
    <t>175.45M</t>
  </si>
  <si>
    <t>185.05M</t>
  </si>
  <si>
    <t>142.64M</t>
  </si>
  <si>
    <t>153.76M</t>
  </si>
  <si>
    <t>156.01M</t>
  </si>
  <si>
    <t>176.50M</t>
  </si>
  <si>
    <t>193.51M</t>
  </si>
  <si>
    <t>194.31M</t>
  </si>
  <si>
    <t>149.36M</t>
  </si>
  <si>
    <t>129.23M</t>
  </si>
  <si>
    <t>141.21M</t>
  </si>
  <si>
    <t>179.44M</t>
  </si>
  <si>
    <t>341.14M</t>
  </si>
  <si>
    <t>233.13M</t>
  </si>
  <si>
    <t>191.79M</t>
  </si>
  <si>
    <t>205.10M</t>
  </si>
  <si>
    <t>209.60M</t>
  </si>
  <si>
    <t>188.57M</t>
  </si>
  <si>
    <t>158.74M</t>
  </si>
  <si>
    <t>167.18M</t>
  </si>
  <si>
    <t>155.70M</t>
  </si>
  <si>
    <t>152.56M</t>
  </si>
  <si>
    <t>134.88M</t>
  </si>
  <si>
    <t>120.69M</t>
  </si>
  <si>
    <t>169.77M</t>
  </si>
  <si>
    <t>160.34M</t>
  </si>
  <si>
    <t>136.87M</t>
  </si>
  <si>
    <t>130.04M</t>
  </si>
  <si>
    <t>146.48M</t>
  </si>
  <si>
    <t>207.84M</t>
  </si>
  <si>
    <t>140.97M</t>
  </si>
  <si>
    <t>132.19M</t>
  </si>
  <si>
    <t>133.48M</t>
  </si>
  <si>
    <t>147.62M</t>
  </si>
  <si>
    <t>127.77M</t>
  </si>
  <si>
    <t>132.42M</t>
  </si>
  <si>
    <t>147.05M</t>
  </si>
  <si>
    <t>166.79M</t>
  </si>
  <si>
    <t>156.58M</t>
  </si>
  <si>
    <t>154.50M</t>
  </si>
  <si>
    <t>134.90M</t>
  </si>
  <si>
    <t>126.58M</t>
  </si>
  <si>
    <t>195.01M</t>
  </si>
  <si>
    <t>151.01M</t>
  </si>
  <si>
    <t>155.32M</t>
  </si>
  <si>
    <t>199.48M</t>
  </si>
  <si>
    <t>196.90M</t>
  </si>
  <si>
    <t>180.29M</t>
  </si>
  <si>
    <t>154.12M</t>
  </si>
  <si>
    <t>127.02M</t>
  </si>
  <si>
    <t>144.43M</t>
  </si>
  <si>
    <t>178.64M</t>
  </si>
  <si>
    <t>171.68M</t>
  </si>
  <si>
    <t>152.50M</t>
  </si>
  <si>
    <t>111.45M</t>
  </si>
  <si>
    <t>145.54M</t>
  </si>
  <si>
    <t>207.68M</t>
  </si>
  <si>
    <t>192.11M</t>
  </si>
  <si>
    <t>233.35M</t>
  </si>
  <si>
    <t>191.63M</t>
  </si>
  <si>
    <t>168.75M</t>
  </si>
  <si>
    <t>187.11M</t>
  </si>
  <si>
    <t>179.38M</t>
  </si>
  <si>
    <t>144.38M</t>
  </si>
  <si>
    <t>169.31M</t>
  </si>
  <si>
    <t>137.03M</t>
  </si>
  <si>
    <t>212.95M</t>
  </si>
  <si>
    <t>197.30M</t>
  </si>
  <si>
    <t>230.48M</t>
  </si>
  <si>
    <t>184.42M</t>
  </si>
  <si>
    <t>198.19M</t>
  </si>
  <si>
    <t>221.98M</t>
  </si>
  <si>
    <t>238.53M</t>
  </si>
  <si>
    <t>188.07M</t>
  </si>
  <si>
    <t>179.56M</t>
  </si>
  <si>
    <t>183.23M</t>
  </si>
  <si>
    <t>217.93M</t>
  </si>
  <si>
    <t>174.61M</t>
  </si>
  <si>
    <t>174.56M</t>
  </si>
  <si>
    <t>175.61M</t>
  </si>
  <si>
    <t>180.66M</t>
  </si>
  <si>
    <t>199.91M</t>
  </si>
  <si>
    <t>176.85M</t>
  </si>
  <si>
    <t>198.34M</t>
  </si>
  <si>
    <t>158.83M</t>
  </si>
  <si>
    <t>218.93M</t>
  </si>
  <si>
    <t>203.73M</t>
  </si>
  <si>
    <t>189.95M</t>
  </si>
  <si>
    <t>205.20M</t>
  </si>
  <si>
    <t>186.20M</t>
  </si>
  <si>
    <t>162.04M</t>
  </si>
  <si>
    <t>150.16M</t>
  </si>
  <si>
    <t>218.79M</t>
  </si>
  <si>
    <t>164.97M</t>
  </si>
  <si>
    <t>154.14M</t>
  </si>
  <si>
    <t>158.72M</t>
  </si>
  <si>
    <t>183.72M</t>
  </si>
  <si>
    <t>141.43M</t>
  </si>
  <si>
    <t>149.98M</t>
  </si>
  <si>
    <t>100.62M</t>
  </si>
  <si>
    <t>115.51M</t>
  </si>
  <si>
    <t>132.39M</t>
  </si>
  <si>
    <t>127.30M</t>
  </si>
  <si>
    <t>216.66M</t>
  </si>
  <si>
    <t>189.50M</t>
  </si>
  <si>
    <t>226.05M</t>
  </si>
  <si>
    <t>211.04M</t>
  </si>
  <si>
    <t>155.12M</t>
  </si>
  <si>
    <t>143.22M</t>
  </si>
  <si>
    <t>116.59M</t>
  </si>
  <si>
    <t>121.63M</t>
  </si>
  <si>
    <t>122.86M</t>
  </si>
  <si>
    <t>156.00M</t>
  </si>
  <si>
    <t>165.93M</t>
  </si>
  <si>
    <t>147.33M</t>
  </si>
  <si>
    <t>155.31M</t>
  </si>
  <si>
    <t>146.94M</t>
  </si>
  <si>
    <t>162.31M</t>
  </si>
  <si>
    <t>131.80M</t>
  </si>
  <si>
    <t>104.23M</t>
  </si>
  <si>
    <t>130.73M</t>
  </si>
  <si>
    <t>120.78M</t>
  </si>
  <si>
    <t>129.64M</t>
  </si>
  <si>
    <t>116.67M</t>
  </si>
  <si>
    <t>137.00M</t>
  </si>
  <si>
    <t>164.22M</t>
  </si>
  <si>
    <t>174.63M</t>
  </si>
  <si>
    <t>172.04M</t>
  </si>
  <si>
    <t>154.91M</t>
  </si>
  <si>
    <t>189.45M</t>
  </si>
  <si>
    <t>138.28M</t>
  </si>
  <si>
    <t>154.25M</t>
  </si>
  <si>
    <t>167.74M</t>
  </si>
  <si>
    <t>144.07M</t>
  </si>
  <si>
    <t>118.74M</t>
  </si>
  <si>
    <t>139.15M</t>
  </si>
  <si>
    <t>157.76M</t>
  </si>
  <si>
    <t>186.38M</t>
  </si>
  <si>
    <t>142.33M</t>
  </si>
  <si>
    <t>113.84M</t>
  </si>
  <si>
    <t>157.13M</t>
  </si>
  <si>
    <t>144.23M</t>
  </si>
  <si>
    <t>159.67M</t>
  </si>
  <si>
    <t>146.81M</t>
  </si>
  <si>
    <t>158.94M</t>
  </si>
  <si>
    <t>177.48M</t>
  </si>
  <si>
    <t>135.33M</t>
  </si>
  <si>
    <t>138.06M</t>
  </si>
  <si>
    <t>152.80M</t>
  </si>
  <si>
    <t>188.43M</t>
  </si>
  <si>
    <t>187.21M</t>
  </si>
  <si>
    <t>192.47M</t>
  </si>
  <si>
    <t>211.38M</t>
  </si>
  <si>
    <t>193.48M</t>
  </si>
  <si>
    <t>200.95M</t>
  </si>
  <si>
    <t>170.15M</t>
  </si>
  <si>
    <t>135.58M</t>
  </si>
  <si>
    <t>176.46M</t>
  </si>
  <si>
    <t>166.77M</t>
  </si>
  <si>
    <t>170.65M</t>
  </si>
  <si>
    <t>183.15M</t>
  </si>
  <si>
    <t>217.77M</t>
  </si>
  <si>
    <t>179.17M</t>
  </si>
  <si>
    <t>184.60M</t>
  </si>
  <si>
    <t>145.24M</t>
  </si>
  <si>
    <t>168.88M</t>
  </si>
  <si>
    <t>134.64M</t>
  </si>
  <si>
    <t>115.78M</t>
  </si>
  <si>
    <t>109.94M</t>
  </si>
  <si>
    <t>148.66M</t>
  </si>
  <si>
    <t>128.49M</t>
  </si>
  <si>
    <t>111.06M</t>
  </si>
  <si>
    <t>138.75M</t>
  </si>
  <si>
    <t>130.46M</t>
  </si>
  <si>
    <t>105.11M</t>
  </si>
  <si>
    <t>123.10M</t>
  </si>
  <si>
    <t>109.38M</t>
  </si>
  <si>
    <t>123.12M</t>
  </si>
  <si>
    <t>113.45M</t>
  </si>
  <si>
    <t>116.71M</t>
  </si>
  <si>
    <t>228.79M</t>
  </si>
  <si>
    <t>137.88M</t>
  </si>
  <si>
    <t>128.91M</t>
  </si>
  <si>
    <t>122.09M</t>
  </si>
  <si>
    <t>111.32M</t>
  </si>
  <si>
    <t>125.03M</t>
  </si>
  <si>
    <t>27.18M</t>
  </si>
  <si>
    <t>153.93M</t>
  </si>
  <si>
    <t>139.82M</t>
  </si>
  <si>
    <t>125.61M</t>
  </si>
  <si>
    <t>169.30M</t>
  </si>
  <si>
    <t>155.20M</t>
  </si>
  <si>
    <t>124.27M</t>
  </si>
  <si>
    <t>139.19M</t>
  </si>
  <si>
    <t>190.22M</t>
  </si>
  <si>
    <t>150.74M</t>
  </si>
  <si>
    <t>123.42M</t>
  </si>
  <si>
    <t>158.87M</t>
  </si>
  <si>
    <t>125.85M</t>
  </si>
  <si>
    <t>371.67M</t>
  </si>
  <si>
    <t>287.20M</t>
  </si>
  <si>
    <t>155.07M</t>
  </si>
  <si>
    <t>217.96M</t>
  </si>
  <si>
    <t>173.36M</t>
  </si>
  <si>
    <t>197.38M</t>
  </si>
  <si>
    <t>165.38M</t>
  </si>
  <si>
    <t>145.32M</t>
  </si>
  <si>
    <t>145.41M</t>
  </si>
  <si>
    <t>122.57M</t>
  </si>
  <si>
    <t>169.51M</t>
  </si>
  <si>
    <t>167.49M</t>
  </si>
  <si>
    <t>138.23M</t>
  </si>
  <si>
    <t>125.30M</t>
  </si>
  <si>
    <t>126.32M</t>
  </si>
  <si>
    <t>149.83M</t>
  </si>
  <si>
    <t>121.82M</t>
  </si>
  <si>
    <t>126.54M</t>
  </si>
  <si>
    <t>118.82M</t>
  </si>
  <si>
    <t>85.46M</t>
  </si>
  <si>
    <t>123.58M</t>
  </si>
  <si>
    <t>95.96M</t>
  </si>
  <si>
    <t>90.72M</t>
  </si>
  <si>
    <t>93.00M</t>
  </si>
  <si>
    <t>194.35M</t>
  </si>
  <si>
    <t>113.76M</t>
  </si>
  <si>
    <t>96.03M</t>
  </si>
  <si>
    <t>181.73M</t>
  </si>
  <si>
    <t>139.61M</t>
  </si>
  <si>
    <t>152.34M</t>
  </si>
  <si>
    <t>171.81M</t>
  </si>
  <si>
    <t>156.95M</t>
  </si>
  <si>
    <t>161.26M</t>
  </si>
  <si>
    <t>188.12M</t>
  </si>
  <si>
    <t>175.35M</t>
  </si>
  <si>
    <t>174.57M</t>
  </si>
  <si>
    <t>148.50M</t>
  </si>
  <si>
    <t>141.01M</t>
  </si>
  <si>
    <t>146.72M</t>
  </si>
  <si>
    <t>130.50M</t>
  </si>
  <si>
    <t>119.99M</t>
  </si>
  <si>
    <t>108.83M</t>
  </si>
  <si>
    <t>126.13M</t>
  </si>
  <si>
    <t>201.50M</t>
  </si>
  <si>
    <t>173.11M</t>
  </si>
  <si>
    <t>177.85M</t>
  </si>
  <si>
    <t>171.23M</t>
  </si>
  <si>
    <t>172.20M</t>
  </si>
  <si>
    <t>154.23M</t>
  </si>
  <si>
    <t>187.82M</t>
  </si>
  <si>
    <t>150.45M</t>
  </si>
  <si>
    <t>155.60M</t>
  </si>
  <si>
    <t>246.53M</t>
  </si>
  <si>
    <t>225.24M</t>
  </si>
  <si>
    <t>211.25M</t>
  </si>
  <si>
    <t>175.71M</t>
  </si>
  <si>
    <t>170.46M</t>
  </si>
  <si>
    <t>140.52M</t>
  </si>
  <si>
    <t>143.67M</t>
  </si>
  <si>
    <t>180.91M</t>
  </si>
  <si>
    <t>137.63M</t>
  </si>
  <si>
    <t>166.27M</t>
  </si>
  <si>
    <t>173.58M</t>
  </si>
  <si>
    <t>259.35M</t>
  </si>
  <si>
    <t>193.54M</t>
  </si>
  <si>
    <t>317.25M</t>
  </si>
  <si>
    <t>210.50M</t>
  </si>
  <si>
    <t>218.80M</t>
  </si>
  <si>
    <t>162.01M</t>
  </si>
  <si>
    <t>134.58M</t>
  </si>
  <si>
    <t>127.51M</t>
  </si>
  <si>
    <t>149.82M</t>
  </si>
  <si>
    <t>135.73M</t>
  </si>
  <si>
    <t>133.44M</t>
  </si>
  <si>
    <t>173.52M</t>
  </si>
  <si>
    <t>191.04M</t>
  </si>
  <si>
    <t>135.20M</t>
  </si>
  <si>
    <t>135.26M</t>
  </si>
  <si>
    <t>129.49M</t>
  </si>
  <si>
    <t>107.18M</t>
  </si>
  <si>
    <t>94.94M</t>
  </si>
  <si>
    <t>112.04M</t>
  </si>
  <si>
    <t>115.26M</t>
  </si>
  <si>
    <t>133.45M</t>
  </si>
  <si>
    <t>130.72M</t>
  </si>
  <si>
    <t>140.48M</t>
  </si>
  <si>
    <t>133.21M</t>
  </si>
  <si>
    <t>219.44M</t>
  </si>
  <si>
    <t>118.32M</t>
  </si>
  <si>
    <t>106.39M</t>
  </si>
  <si>
    <t>110.63M</t>
  </si>
  <si>
    <t>125.96M</t>
  </si>
  <si>
    <t>98.16M</t>
  </si>
  <si>
    <t>99.86M</t>
  </si>
  <si>
    <t>92.73M</t>
  </si>
  <si>
    <t>145.70M</t>
  </si>
  <si>
    <t>140.59M</t>
  </si>
  <si>
    <t>121.11M</t>
  </si>
  <si>
    <t>101.24M</t>
  </si>
  <si>
    <t>117.90M</t>
  </si>
  <si>
    <t>119.75M</t>
  </si>
  <si>
    <t>94.38M</t>
  </si>
  <si>
    <t>117.17M</t>
  </si>
  <si>
    <t>108.74M</t>
  </si>
  <si>
    <t>159.34M</t>
  </si>
  <si>
    <t>184.75M</t>
  </si>
  <si>
    <t>86.51M</t>
  </si>
  <si>
    <t>125.52M</t>
  </si>
  <si>
    <t>119.08M</t>
  </si>
  <si>
    <t>126.43M</t>
  </si>
  <si>
    <t>122.68M</t>
  </si>
  <si>
    <t>75.44M</t>
  </si>
  <si>
    <t>88.82M</t>
  </si>
  <si>
    <t>82.51M</t>
  </si>
  <si>
    <t>91.63M</t>
  </si>
  <si>
    <t>119.42M</t>
  </si>
  <si>
    <t>94.22M</t>
  </si>
  <si>
    <t>109.20M</t>
  </si>
  <si>
    <t>107.36M</t>
  </si>
  <si>
    <t>94.18M</t>
  </si>
  <si>
    <t>127.40M</t>
  </si>
  <si>
    <t>94.67M</t>
  </si>
  <si>
    <t>100.05M</t>
  </si>
  <si>
    <t>99.92M</t>
  </si>
  <si>
    <t>161.61M</t>
  </si>
  <si>
    <t>117.23M</t>
  </si>
  <si>
    <t>100.77M</t>
  </si>
  <si>
    <t>149.41M</t>
  </si>
  <si>
    <t>98.63M</t>
  </si>
  <si>
    <t>110.95M</t>
  </si>
  <si>
    <t>101.02M</t>
  </si>
  <si>
    <t>77.14M</t>
  </si>
  <si>
    <t>81.86M</t>
  </si>
  <si>
    <t>92.93M</t>
  </si>
  <si>
    <t>87.03M</t>
  </si>
  <si>
    <t>84.19M</t>
  </si>
  <si>
    <t>80.11M</t>
  </si>
  <si>
    <t>97.84M</t>
  </si>
  <si>
    <t>95.88M</t>
  </si>
  <si>
    <t>128.06M</t>
  </si>
  <si>
    <t>97.88M</t>
  </si>
  <si>
    <t>135.34M</t>
  </si>
  <si>
    <t>107.19M</t>
  </si>
  <si>
    <t>95.77M</t>
  </si>
  <si>
    <t>89.00M</t>
  </si>
  <si>
    <t>140.10M</t>
  </si>
  <si>
    <t>143.40M</t>
  </si>
  <si>
    <t>114.41M</t>
  </si>
  <si>
    <t>124.59M</t>
  </si>
  <si>
    <t>179.22M</t>
  </si>
  <si>
    <t>141.09M</t>
  </si>
  <si>
    <t>103.53M</t>
  </si>
  <si>
    <t>100.78M</t>
  </si>
  <si>
    <t>86.11M</t>
  </si>
  <si>
    <t>112.22M</t>
  </si>
  <si>
    <t>129.28M</t>
  </si>
  <si>
    <t>78.90M</t>
  </si>
  <si>
    <t>104.91M</t>
  </si>
  <si>
    <t>106.02M</t>
  </si>
  <si>
    <t>123.02M</t>
  </si>
  <si>
    <t>80.43M</t>
  </si>
  <si>
    <t>73.61M</t>
  </si>
  <si>
    <t>86.56M</t>
  </si>
  <si>
    <t>87.09M</t>
  </si>
  <si>
    <t>76.33M</t>
  </si>
  <si>
    <t>106.78M</t>
  </si>
  <si>
    <t>142.01M</t>
  </si>
  <si>
    <t>134.11M</t>
  </si>
  <si>
    <t>122.32M</t>
  </si>
  <si>
    <t>164.52M</t>
  </si>
  <si>
    <t>156.13M</t>
  </si>
  <si>
    <t>98.96M</t>
  </si>
  <si>
    <t>110.37M</t>
  </si>
  <si>
    <t>133.22M</t>
  </si>
  <si>
    <t>118.48M</t>
  </si>
  <si>
    <t>196.02M</t>
  </si>
  <si>
    <t>188.31M</t>
  </si>
  <si>
    <t>233.87M</t>
  </si>
  <si>
    <t>158.40M</t>
  </si>
  <si>
    <t>113.04M</t>
  </si>
  <si>
    <t>128.84M</t>
  </si>
  <si>
    <t>130.90M</t>
  </si>
  <si>
    <t>143.34M</t>
  </si>
  <si>
    <t>166.70M</t>
  </si>
  <si>
    <t>123.81M</t>
  </si>
  <si>
    <t>130.01M</t>
  </si>
  <si>
    <t>129.41M</t>
  </si>
  <si>
    <t>184.91M</t>
  </si>
  <si>
    <t>149.72M</t>
  </si>
  <si>
    <t>145.12M</t>
  </si>
  <si>
    <t>181.54M</t>
  </si>
  <si>
    <t>195.06M</t>
  </si>
  <si>
    <t>162.90M</t>
  </si>
  <si>
    <t>183.68M</t>
  </si>
  <si>
    <t>193.86M</t>
  </si>
  <si>
    <t>140.86M</t>
  </si>
  <si>
    <t>158.71M</t>
  </si>
  <si>
    <t>135.50M</t>
  </si>
  <si>
    <t>146.00M</t>
  </si>
  <si>
    <t>154.28M</t>
  </si>
  <si>
    <t>153.65M</t>
  </si>
  <si>
    <t>225.19M</t>
  </si>
  <si>
    <t>115.74M</t>
  </si>
  <si>
    <t>146.60M</t>
  </si>
  <si>
    <t>132.92M</t>
  </si>
  <si>
    <t>147.61M</t>
  </si>
  <si>
    <t>205.77M</t>
  </si>
  <si>
    <t>156.08M</t>
  </si>
  <si>
    <t>151.31M</t>
  </si>
  <si>
    <t>166.87M</t>
  </si>
  <si>
    <t>216.16M</t>
  </si>
  <si>
    <t>201.96M</t>
  </si>
  <si>
    <t>148.92M</t>
  </si>
  <si>
    <t>184.41M</t>
  </si>
  <si>
    <t>179.14M</t>
  </si>
  <si>
    <t>198.29M</t>
  </si>
  <si>
    <t>188.84M</t>
  </si>
  <si>
    <t>182.04M</t>
  </si>
  <si>
    <t>188.01M</t>
  </si>
  <si>
    <t>157.30M</t>
  </si>
  <si>
    <t>157.78M</t>
  </si>
  <si>
    <t>125.55M</t>
  </si>
  <si>
    <t>117.47M</t>
  </si>
  <si>
    <t>119.33M</t>
  </si>
  <si>
    <t>109.89M</t>
  </si>
  <si>
    <t>126.07M</t>
  </si>
  <si>
    <t>221.08M</t>
  </si>
  <si>
    <t>27.50M</t>
  </si>
  <si>
    <t>246.08M</t>
  </si>
  <si>
    <t>149.48M</t>
  </si>
  <si>
    <t>152.49M</t>
  </si>
  <si>
    <t>160.28M</t>
  </si>
  <si>
    <t>149.02M</t>
  </si>
  <si>
    <t>120.65M</t>
  </si>
  <si>
    <t>146.43M</t>
  </si>
  <si>
    <t>168.51M</t>
  </si>
  <si>
    <t>134.45M</t>
  </si>
  <si>
    <t>149.59M</t>
  </si>
  <si>
    <t>161.41M</t>
  </si>
  <si>
    <t>149.24M</t>
  </si>
  <si>
    <t>192.27M</t>
  </si>
  <si>
    <t>174.21M</t>
  </si>
  <si>
    <t>178.82M</t>
  </si>
  <si>
    <t>213.36M</t>
  </si>
  <si>
    <t>162.84M</t>
  </si>
  <si>
    <t>145.26M</t>
  </si>
  <si>
    <t>155.57M</t>
  </si>
  <si>
    <t>282.22M</t>
  </si>
  <si>
    <t>183.92M</t>
  </si>
  <si>
    <t>180.19M</t>
  </si>
  <si>
    <t>137.25M</t>
  </si>
  <si>
    <t>169.43M</t>
  </si>
  <si>
    <t>178.85M</t>
  </si>
  <si>
    <t>173.61M</t>
  </si>
  <si>
    <t>178.34M</t>
  </si>
  <si>
    <t>181.04M</t>
  </si>
  <si>
    <t>176.25M</t>
  </si>
  <si>
    <t>200.32M</t>
  </si>
  <si>
    <t>202.06M</t>
  </si>
  <si>
    <t>176.45M</t>
  </si>
  <si>
    <t>195.30M</t>
  </si>
  <si>
    <t>211.31M</t>
  </si>
  <si>
    <t>170.79M</t>
  </si>
  <si>
    <t>141.98M</t>
  </si>
  <si>
    <t>90.85M</t>
  </si>
  <si>
    <t>104.83M</t>
  </si>
  <si>
    <t>117.46M</t>
  </si>
  <si>
    <t>113.90M</t>
  </si>
  <si>
    <t>108.46M</t>
  </si>
  <si>
    <t>146.62M</t>
  </si>
  <si>
    <t>165.94M</t>
  </si>
  <si>
    <t>177.86M</t>
  </si>
  <si>
    <t>176.06M</t>
  </si>
  <si>
    <t>187.84M</t>
  </si>
  <si>
    <t>147.54M</t>
  </si>
  <si>
    <t>201.66M</t>
  </si>
  <si>
    <t>209.08M</t>
  </si>
  <si>
    <t>183.07M</t>
  </si>
  <si>
    <t>230.94M</t>
  </si>
  <si>
    <t>160.48M</t>
  </si>
  <si>
    <t>223.00M</t>
  </si>
  <si>
    <t>211.20M</t>
  </si>
  <si>
    <t>203.49M</t>
  </si>
  <si>
    <t>221.05M</t>
  </si>
  <si>
    <t>158.18M</t>
  </si>
  <si>
    <t>202.01M</t>
  </si>
  <si>
    <t>219.18M</t>
  </si>
  <si>
    <t>215.92M</t>
  </si>
  <si>
    <t>181.14M</t>
  </si>
  <si>
    <t>215.77M</t>
  </si>
  <si>
    <t>234.90M</t>
  </si>
  <si>
    <t>337.96M</t>
  </si>
  <si>
    <t>217.36M</t>
  </si>
  <si>
    <t>215.08M</t>
  </si>
  <si>
    <t>181.20M</t>
  </si>
  <si>
    <t>236.14M</t>
  </si>
  <si>
    <t>255.31M</t>
  </si>
  <si>
    <t>225.35M</t>
  </si>
  <si>
    <t>181.56M</t>
  </si>
  <si>
    <t>201.41M</t>
  </si>
  <si>
    <t>314.37M</t>
  </si>
  <si>
    <t>270.06M</t>
  </si>
  <si>
    <t>329.31M</t>
  </si>
  <si>
    <t>231.13M</t>
  </si>
  <si>
    <t>263.01M</t>
  </si>
  <si>
    <t>307.25M</t>
  </si>
  <si>
    <t>364.66M</t>
  </si>
  <si>
    <t>235.32M</t>
  </si>
  <si>
    <t>208.13M</t>
  </si>
  <si>
    <t>226.02M</t>
  </si>
  <si>
    <t>196.87M</t>
  </si>
  <si>
    <t>185.02M</t>
  </si>
  <si>
    <t>16.77M</t>
  </si>
  <si>
    <t>196.42M</t>
  </si>
  <si>
    <t>290.40M</t>
  </si>
  <si>
    <t>230.73M</t>
  </si>
  <si>
    <t>203.01M</t>
  </si>
  <si>
    <t>176.67M</t>
  </si>
  <si>
    <t>179.96M</t>
  </si>
  <si>
    <t>181.71M</t>
  </si>
  <si>
    <t>160.26M</t>
  </si>
  <si>
    <t>267.52M</t>
  </si>
  <si>
    <t>179.88M</t>
  </si>
  <si>
    <t>181.34M</t>
  </si>
  <si>
    <t>199.79M</t>
  </si>
  <si>
    <t>205.58M</t>
  </si>
  <si>
    <t>172.74M</t>
  </si>
  <si>
    <t>169.79M</t>
  </si>
  <si>
    <t>208.78M</t>
  </si>
  <si>
    <t>145.80M</t>
  </si>
  <si>
    <t>242.56M</t>
  </si>
  <si>
    <t>164.79M</t>
  </si>
  <si>
    <t>134.54M</t>
  </si>
  <si>
    <t>122.11M</t>
  </si>
  <si>
    <t>111.92M</t>
  </si>
  <si>
    <t>156.11M</t>
  </si>
  <si>
    <t>167.01M</t>
  </si>
  <si>
    <t>152.68M</t>
  </si>
  <si>
    <t>164.23M</t>
  </si>
  <si>
    <t>119.73M</t>
  </si>
  <si>
    <t>178.90M</t>
  </si>
  <si>
    <t>152.74M</t>
  </si>
  <si>
    <t>133.55M</t>
  </si>
  <si>
    <t>135.25M</t>
  </si>
  <si>
    <t>138.04M</t>
  </si>
  <si>
    <t>155.68M</t>
  </si>
  <si>
    <t>142.91M</t>
  </si>
  <si>
    <t>185.90M</t>
  </si>
  <si>
    <t>128.76M</t>
  </si>
  <si>
    <t>108.14M</t>
  </si>
  <si>
    <t>118.57M</t>
  </si>
  <si>
    <t>153.30M</t>
  </si>
  <si>
    <t>168.27M</t>
  </si>
  <si>
    <t>164.26M</t>
  </si>
  <si>
    <t>180.44M</t>
  </si>
  <si>
    <t>141.03M</t>
  </si>
  <si>
    <t>138.53M</t>
  </si>
  <si>
    <t>126.95M</t>
  </si>
  <si>
    <t>142.12M</t>
  </si>
  <si>
    <t>165.05M</t>
  </si>
  <si>
    <t>155.65M</t>
  </si>
  <si>
    <t>154.51M</t>
  </si>
  <si>
    <t>116.51M</t>
  </si>
  <si>
    <t>130.81M</t>
  </si>
  <si>
    <t>136.11M</t>
  </si>
  <si>
    <t>118.19M</t>
  </si>
  <si>
    <t>97.26M</t>
  </si>
  <si>
    <t>124.22M</t>
  </si>
  <si>
    <t>296.91M</t>
  </si>
  <si>
    <t>138.77M</t>
  </si>
  <si>
    <t>141.48M</t>
  </si>
  <si>
    <t>185.34M</t>
  </si>
  <si>
    <t>150.56M</t>
  </si>
  <si>
    <t>138.39M</t>
  </si>
  <si>
    <t>125.62M</t>
  </si>
  <si>
    <t>135.48M</t>
  </si>
  <si>
    <t>125.67M</t>
  </si>
  <si>
    <t>118.35M</t>
  </si>
  <si>
    <t>155.44M</t>
  </si>
  <si>
    <t>153.46M</t>
  </si>
  <si>
    <t>149.42M</t>
  </si>
  <si>
    <t>160.51M</t>
  </si>
  <si>
    <t>142.99M</t>
  </si>
  <si>
    <t>159.75M</t>
  </si>
  <si>
    <t>123.50M</t>
  </si>
  <si>
    <t>99.41M</t>
  </si>
  <si>
    <t>112.27M</t>
  </si>
  <si>
    <t>143.07M</t>
  </si>
  <si>
    <t>226.52M</t>
  </si>
  <si>
    <t>126.16M</t>
  </si>
  <si>
    <t>133.12M</t>
  </si>
  <si>
    <t>118.92M</t>
  </si>
  <si>
    <t>113.30M</t>
  </si>
  <si>
    <t>101.17M</t>
  </si>
  <si>
    <t>123.95M</t>
  </si>
  <si>
    <t>113.53M</t>
  </si>
  <si>
    <t>131.19M</t>
  </si>
  <si>
    <t>99.05M</t>
  </si>
  <si>
    <t>106.31M</t>
  </si>
  <si>
    <t>111.77M</t>
  </si>
  <si>
    <t>109.65M</t>
  </si>
  <si>
    <t>109.77M</t>
  </si>
  <si>
    <t>89.73M</t>
  </si>
  <si>
    <t>104.77M</t>
  </si>
  <si>
    <t>116.52M</t>
  </si>
  <si>
    <t>130.97M</t>
  </si>
  <si>
    <t>180.13M</t>
  </si>
  <si>
    <t>131.95M</t>
  </si>
  <si>
    <t>117.52M</t>
  </si>
  <si>
    <t>147.06M</t>
  </si>
  <si>
    <t>113.82M</t>
  </si>
  <si>
    <t>92.97M</t>
  </si>
  <si>
    <t>112.92M</t>
  </si>
  <si>
    <t>103.15M</t>
  </si>
  <si>
    <t>130.43M</t>
  </si>
  <si>
    <t>165.96M</t>
  </si>
  <si>
    <t>181.42M</t>
  </si>
  <si>
    <t>130.09M</t>
  </si>
  <si>
    <t>107.58M</t>
  </si>
  <si>
    <t>109.79M</t>
  </si>
  <si>
    <t>134.00M</t>
  </si>
  <si>
    <t>134.98M</t>
  </si>
  <si>
    <t>124.34M</t>
  </si>
  <si>
    <t>103.10M</t>
  </si>
  <si>
    <t>128.00M</t>
  </si>
  <si>
    <t>114.35M</t>
  </si>
  <si>
    <t>89.99M</t>
  </si>
  <si>
    <t>123.68M</t>
  </si>
  <si>
    <t>157.47M</t>
  </si>
  <si>
    <t>226.49M</t>
  </si>
  <si>
    <t>167.39M</t>
  </si>
  <si>
    <t>110.38M</t>
  </si>
  <si>
    <t>106.32M</t>
  </si>
  <si>
    <t>134.01M</t>
  </si>
  <si>
    <t>149.58M</t>
  </si>
  <si>
    <t>11.22M</t>
  </si>
  <si>
    <t>109.61M</t>
  </si>
  <si>
    <t>112.88M</t>
  </si>
  <si>
    <t>139.92M</t>
  </si>
  <si>
    <t>110.77M</t>
  </si>
  <si>
    <t>233.78M</t>
  </si>
  <si>
    <t>258.91M</t>
  </si>
  <si>
    <t>175.49M</t>
  </si>
  <si>
    <t>165.68M</t>
  </si>
  <si>
    <t>278.02M</t>
  </si>
  <si>
    <t>210.42M</t>
  </si>
  <si>
    <t>341.39M</t>
  </si>
  <si>
    <t>170.77M</t>
  </si>
  <si>
    <t>238.99M</t>
  </si>
  <si>
    <t>173.26M</t>
  </si>
  <si>
    <t>128.04M</t>
  </si>
  <si>
    <t>173.22M</t>
  </si>
  <si>
    <t>179.19M</t>
  </si>
  <si>
    <t>255.57M</t>
  </si>
  <si>
    <t>142.32M</t>
  </si>
  <si>
    <t>119.30M</t>
  </si>
  <si>
    <t>126.29M</t>
  </si>
  <si>
    <t>148.28M</t>
  </si>
  <si>
    <t>130.08M</t>
  </si>
  <si>
    <t>93.69M</t>
  </si>
  <si>
    <t>117.42M</t>
  </si>
  <si>
    <t>123.97M</t>
  </si>
  <si>
    <t>144.10M</t>
  </si>
  <si>
    <t>124.26M</t>
  </si>
  <si>
    <t>103.37M</t>
  </si>
  <si>
    <t>81.50M</t>
  </si>
  <si>
    <t>158.34M</t>
  </si>
  <si>
    <t>101.66M</t>
  </si>
  <si>
    <t>93.56M</t>
  </si>
  <si>
    <t>116.68M</t>
  </si>
  <si>
    <t>112.08M</t>
  </si>
  <si>
    <t>107.39M</t>
  </si>
  <si>
    <t>111.16M</t>
  </si>
  <si>
    <t>74.83M</t>
  </si>
  <si>
    <t>115.02M</t>
  </si>
  <si>
    <t>133.74M</t>
  </si>
  <si>
    <t>117.59M</t>
  </si>
  <si>
    <t>98.76M</t>
  </si>
  <si>
    <t>92.70M</t>
  </si>
  <si>
    <t>16.52M</t>
  </si>
  <si>
    <t>133.98M</t>
  </si>
  <si>
    <t>121.90M</t>
  </si>
  <si>
    <t>106.99M</t>
  </si>
  <si>
    <t>107.48M</t>
  </si>
  <si>
    <t>105.15M</t>
  </si>
  <si>
    <t>94.06M</t>
  </si>
  <si>
    <t>85.08M</t>
  </si>
  <si>
    <t>79.29M</t>
  </si>
  <si>
    <t>134.41M</t>
  </si>
  <si>
    <t>207.30M</t>
  </si>
  <si>
    <t>257.05M</t>
  </si>
  <si>
    <t>113.42M</t>
  </si>
  <si>
    <t>131.02M</t>
  </si>
  <si>
    <t>139.65M</t>
  </si>
  <si>
    <t>140.27M</t>
  </si>
  <si>
    <t>127.61M</t>
  </si>
  <si>
    <t>95.98M</t>
  </si>
  <si>
    <t>137.42M</t>
  </si>
  <si>
    <t>132.67M</t>
  </si>
  <si>
    <t>136.62M</t>
  </si>
  <si>
    <t>115.16M</t>
  </si>
  <si>
    <t>109.55M</t>
  </si>
  <si>
    <t>148.91M</t>
  </si>
  <si>
    <t>149.44M</t>
  </si>
  <si>
    <t>123.91M</t>
  </si>
  <si>
    <t>141.15M</t>
  </si>
  <si>
    <t>85.34M</t>
  </si>
  <si>
    <t>83.87M</t>
  </si>
  <si>
    <t>89.67M</t>
  </si>
  <si>
    <t>64.81M</t>
  </si>
  <si>
    <t>77.90M</t>
  </si>
  <si>
    <t>116.06M</t>
  </si>
  <si>
    <t>99.99M</t>
  </si>
  <si>
    <t>113.23M</t>
  </si>
  <si>
    <t>110.25M</t>
  </si>
  <si>
    <t>129.77M</t>
  </si>
  <si>
    <t>128.02M</t>
  </si>
  <si>
    <t>134.71M</t>
  </si>
  <si>
    <t>138.36M</t>
  </si>
  <si>
    <t>128.99M</t>
  </si>
  <si>
    <t>178.96M</t>
  </si>
  <si>
    <t>186.46M</t>
  </si>
  <si>
    <t>130.87M</t>
  </si>
  <si>
    <t>129.04M</t>
  </si>
  <si>
    <t>136.99M</t>
  </si>
  <si>
    <t>185.21M</t>
  </si>
  <si>
    <t>147.59M</t>
  </si>
  <si>
    <t>113.11M</t>
  </si>
  <si>
    <t>157.55M</t>
  </si>
  <si>
    <t>168.52M</t>
  </si>
  <si>
    <t>159.27M</t>
  </si>
  <si>
    <t>141.74M</t>
  </si>
  <si>
    <t>136.23M</t>
  </si>
  <si>
    <t>157.82M</t>
  </si>
  <si>
    <t>157.65M</t>
  </si>
  <si>
    <t>192.61M</t>
  </si>
  <si>
    <t>121.96M</t>
  </si>
  <si>
    <t>142.84M</t>
  </si>
  <si>
    <t>143.83M</t>
  </si>
  <si>
    <t>125.09M</t>
  </si>
  <si>
    <t>114.28M</t>
  </si>
  <si>
    <t>100.99M</t>
  </si>
  <si>
    <t>135.35M</t>
  </si>
  <si>
    <t>159.40M</t>
  </si>
  <si>
    <t>157.05M</t>
  </si>
  <si>
    <t>125.13M</t>
  </si>
  <si>
    <t>157.36M</t>
  </si>
  <si>
    <t>175.17M</t>
  </si>
  <si>
    <t>334.85M</t>
  </si>
  <si>
    <t>174.52M</t>
  </si>
  <si>
    <t>144.89M</t>
  </si>
  <si>
    <t>154.41M</t>
  </si>
  <si>
    <t>156.90M</t>
  </si>
  <si>
    <t>134.68M</t>
  </si>
  <si>
    <t>150.78M</t>
  </si>
  <si>
    <t>125.39M</t>
  </si>
  <si>
    <t>115.94M</t>
  </si>
  <si>
    <t>149.01M</t>
  </si>
  <si>
    <t>152.16M</t>
  </si>
  <si>
    <t>102.66M</t>
  </si>
  <si>
    <t>182.31M</t>
  </si>
  <si>
    <t>187.62M</t>
  </si>
  <si>
    <t>179.18M</t>
  </si>
  <si>
    <t>165.29M</t>
  </si>
  <si>
    <t>150.39M</t>
  </si>
  <si>
    <t>126.50M</t>
  </si>
  <si>
    <t>209.66M</t>
  </si>
  <si>
    <t>97.78M</t>
  </si>
  <si>
    <t>106.42M</t>
  </si>
  <si>
    <t>140.71M</t>
  </si>
  <si>
    <t>134.59M</t>
  </si>
  <si>
    <t>137.46M</t>
  </si>
  <si>
    <t>97.02M</t>
  </si>
  <si>
    <t>138.18M</t>
  </si>
  <si>
    <t>128.56M</t>
  </si>
  <si>
    <t>146.83M</t>
  </si>
  <si>
    <t>127.32M</t>
  </si>
  <si>
    <t>142.92M</t>
  </si>
  <si>
    <t>142.68M</t>
  </si>
  <si>
    <t>154.58M</t>
  </si>
  <si>
    <t>149.88M</t>
  </si>
  <si>
    <t>135.10M</t>
  </si>
  <si>
    <t>132.22M</t>
  </si>
  <si>
    <t>199.60M</t>
  </si>
  <si>
    <t>141.31M</t>
  </si>
  <si>
    <t>118.88M</t>
  </si>
  <si>
    <t>153.19M</t>
  </si>
  <si>
    <t>162.38M</t>
  </si>
  <si>
    <t>145.75M</t>
  </si>
  <si>
    <t>110.17M</t>
  </si>
  <si>
    <t>136.37M</t>
  </si>
  <si>
    <t>122.28M</t>
  </si>
  <si>
    <t>110.00M</t>
  </si>
  <si>
    <t>111.35M</t>
  </si>
  <si>
    <t>7.99M</t>
  </si>
  <si>
    <t>107.95M</t>
  </si>
  <si>
    <t>119.27M</t>
  </si>
  <si>
    <t>153.89M</t>
  </si>
  <si>
    <t>158.64M</t>
  </si>
  <si>
    <t>147.28M</t>
  </si>
  <si>
    <t>122.25M</t>
  </si>
  <si>
    <t>130.59M</t>
  </si>
  <si>
    <t>133.76M</t>
  </si>
  <si>
    <t>198.93M</t>
  </si>
  <si>
    <t>161.62M</t>
  </si>
  <si>
    <t>115.12M</t>
  </si>
  <si>
    <t>139.67M</t>
  </si>
  <si>
    <t>120.21M</t>
  </si>
  <si>
    <t>194.09M</t>
  </si>
  <si>
    <t>175.31M</t>
  </si>
  <si>
    <t>112.12M</t>
  </si>
  <si>
    <t>114.45M</t>
  </si>
  <si>
    <t>110.22M</t>
  </si>
  <si>
    <t>114.18M</t>
  </si>
  <si>
    <t>100.13M</t>
  </si>
  <si>
    <t>180.90M</t>
  </si>
  <si>
    <t>140.39M</t>
  </si>
  <si>
    <t>142.04M</t>
  </si>
  <si>
    <t>124.41M</t>
  </si>
  <si>
    <t>107.16M</t>
  </si>
  <si>
    <t>117.54M</t>
  </si>
  <si>
    <t>115.54M</t>
  </si>
  <si>
    <t>198.40M</t>
  </si>
  <si>
    <t>182.41M</t>
  </si>
  <si>
    <t>193.49M</t>
  </si>
  <si>
    <t>196.57M</t>
  </si>
  <si>
    <t>160.10M</t>
  </si>
  <si>
    <t>239.03M</t>
  </si>
  <si>
    <t>214.40M</t>
  </si>
  <si>
    <t>144.79M</t>
  </si>
  <si>
    <t>145.72M</t>
  </si>
  <si>
    <t>160.52M</t>
  </si>
  <si>
    <t>151.93M</t>
  </si>
  <si>
    <t>123.59M</t>
  </si>
  <si>
    <t>127.63M</t>
  </si>
  <si>
    <t>110.43M</t>
  </si>
  <si>
    <t>120.20M</t>
  </si>
  <si>
    <t>127.71M</t>
  </si>
  <si>
    <t>116.28M</t>
  </si>
  <si>
    <t>151.16M</t>
  </si>
  <si>
    <t>191.52M</t>
  </si>
  <si>
    <t>171.73M</t>
  </si>
  <si>
    <t>163.31M</t>
  </si>
  <si>
    <t>115.17M</t>
  </si>
  <si>
    <t>126.47M</t>
  </si>
  <si>
    <t>237.08M</t>
  </si>
  <si>
    <t>174.54M</t>
  </si>
  <si>
    <t>173.43M</t>
  </si>
  <si>
    <t>181.49M</t>
  </si>
  <si>
    <t>235.47M</t>
  </si>
  <si>
    <t>216.76M</t>
  </si>
  <si>
    <t>222.49M</t>
  </si>
  <si>
    <t>197.17M</t>
  </si>
  <si>
    <t>216.23M</t>
  </si>
  <si>
    <t>245.01M</t>
  </si>
  <si>
    <t>204.92M</t>
  </si>
  <si>
    <t>195.71M</t>
  </si>
  <si>
    <t>223.66M</t>
  </si>
  <si>
    <t>248.09M</t>
  </si>
  <si>
    <t>219.67M</t>
  </si>
  <si>
    <t>261.05M</t>
  </si>
  <si>
    <t>255.00M</t>
  </si>
  <si>
    <t>284.47M</t>
  </si>
  <si>
    <t>251.51M</t>
  </si>
  <si>
    <t>242.00M</t>
  </si>
  <si>
    <t>306.04M</t>
  </si>
  <si>
    <t>335.99M</t>
  </si>
  <si>
    <t>326.50M</t>
  </si>
  <si>
    <t>336.40M</t>
  </si>
  <si>
    <t>214.23M</t>
  </si>
  <si>
    <t>250.30M</t>
  </si>
  <si>
    <t>237.23M</t>
  </si>
  <si>
    <t>274.94M</t>
  </si>
  <si>
    <t>253.03M</t>
  </si>
  <si>
    <t>275.24M</t>
  </si>
  <si>
    <t>265.01M</t>
  </si>
  <si>
    <t>272.99M</t>
  </si>
  <si>
    <t>190.77M</t>
  </si>
  <si>
    <t>219.46M</t>
  </si>
  <si>
    <t>157.94M</t>
  </si>
  <si>
    <t>153.58M</t>
  </si>
  <si>
    <t>287.19M</t>
  </si>
  <si>
    <t>318.64M</t>
  </si>
  <si>
    <t>188.32M</t>
  </si>
  <si>
    <t>187.58M</t>
  </si>
  <si>
    <t>200.16M</t>
  </si>
  <si>
    <t>220.59M</t>
  </si>
  <si>
    <t>163.07M</t>
  </si>
  <si>
    <t>159.25M</t>
  </si>
  <si>
    <t>191.47M</t>
  </si>
  <si>
    <t>156.39M</t>
  </si>
  <si>
    <t>158.53M</t>
  </si>
  <si>
    <t>192.04M</t>
  </si>
  <si>
    <t>159.61M</t>
  </si>
  <si>
    <t>180.83M</t>
  </si>
  <si>
    <t>142.17M</t>
  </si>
  <si>
    <t>218.30M</t>
  </si>
  <si>
    <t>230.56M</t>
  </si>
  <si>
    <t>250.34M</t>
  </si>
  <si>
    <t>196.99M</t>
  </si>
  <si>
    <t>161.94M</t>
  </si>
  <si>
    <t>188.28M</t>
  </si>
  <si>
    <t>144.53M</t>
  </si>
  <si>
    <t>146.34M</t>
  </si>
  <si>
    <t>197.35M</t>
  </si>
  <si>
    <t>177.58M</t>
  </si>
  <si>
    <t>239.61M</t>
  </si>
  <si>
    <t>191.64M</t>
  </si>
  <si>
    <t>9.36M</t>
  </si>
  <si>
    <t>181.05M</t>
  </si>
  <si>
    <t>157.08M</t>
  </si>
  <si>
    <t>168.83M</t>
  </si>
  <si>
    <t>150.05M</t>
  </si>
  <si>
    <t>146.06M</t>
  </si>
  <si>
    <t>153.81M</t>
  </si>
  <si>
    <t>162.54M</t>
  </si>
  <si>
    <t>163.99M</t>
  </si>
  <si>
    <t>161.51M</t>
  </si>
  <si>
    <t>155.80M</t>
  </si>
  <si>
    <t>137.23M</t>
  </si>
  <si>
    <t>134.76M</t>
  </si>
  <si>
    <t>127.20M</t>
  </si>
  <si>
    <t>150.66M</t>
  </si>
  <si>
    <t>124.88M</t>
  </si>
  <si>
    <t>195.32M</t>
  </si>
  <si>
    <t>190.71M</t>
  </si>
  <si>
    <t>145.95M</t>
  </si>
  <si>
    <t>156.85M</t>
  </si>
  <si>
    <t>186.17M</t>
  </si>
  <si>
    <t>186.06M</t>
  </si>
  <si>
    <t>158.54M</t>
  </si>
  <si>
    <t>242.41M</t>
  </si>
  <si>
    <t>148.20M</t>
  </si>
  <si>
    <t>148.53M</t>
  </si>
  <si>
    <t>169.65M</t>
  </si>
  <si>
    <t>146.45M</t>
  </si>
  <si>
    <t>154.18M</t>
  </si>
  <si>
    <t>243.25M</t>
  </si>
  <si>
    <t>437.04M</t>
  </si>
  <si>
    <t>171.97M</t>
  </si>
  <si>
    <t>107.64M</t>
  </si>
  <si>
    <t>96.87M</t>
  </si>
  <si>
    <t>101.27M</t>
  </si>
  <si>
    <t>103.44M</t>
  </si>
  <si>
    <t>69.57M</t>
  </si>
  <si>
    <t>158.13M</t>
  </si>
  <si>
    <t>139.04M</t>
  </si>
  <si>
    <t>138.56M</t>
  </si>
  <si>
    <t>146.91M</t>
  </si>
  <si>
    <t>150.06M</t>
  </si>
  <si>
    <t>159.92M</t>
  </si>
  <si>
    <t>135.01M</t>
  </si>
  <si>
    <t>110.23M</t>
  </si>
  <si>
    <t>145.92M</t>
  </si>
  <si>
    <t>153.42M</t>
  </si>
  <si>
    <t>167.72M</t>
  </si>
  <si>
    <t>122.14M</t>
  </si>
  <si>
    <t>141.73M</t>
  </si>
  <si>
    <t>137.49M</t>
  </si>
  <si>
    <t>120.06M</t>
  </si>
  <si>
    <t>160.27M</t>
  </si>
  <si>
    <t>190.44M</t>
  </si>
  <si>
    <t>184.11M</t>
  </si>
  <si>
    <t>146.73M</t>
  </si>
  <si>
    <t>208.06M</t>
  </si>
  <si>
    <t>146.71M</t>
  </si>
  <si>
    <t>134.89M</t>
  </si>
  <si>
    <t>183.25M</t>
  </si>
  <si>
    <t>166.63M</t>
  </si>
  <si>
    <t>185.50M</t>
  </si>
  <si>
    <t>181.93M</t>
  </si>
  <si>
    <t>133.07M</t>
  </si>
  <si>
    <t>150.52M</t>
  </si>
  <si>
    <t>138.55M</t>
  </si>
  <si>
    <t>140.20M</t>
  </si>
  <si>
    <t>108.49M</t>
  </si>
  <si>
    <t>126.64M</t>
  </si>
  <si>
    <t>95.25M</t>
  </si>
  <si>
    <t>132.11M</t>
  </si>
  <si>
    <t>112.60M</t>
  </si>
  <si>
    <t>144.88M</t>
  </si>
  <si>
    <t>146.26M</t>
  </si>
  <si>
    <t>181.66M</t>
  </si>
  <si>
    <t>180.60M</t>
  </si>
  <si>
    <t>144.56M</t>
  </si>
  <si>
    <t>166.82M</t>
  </si>
  <si>
    <t>160.30M</t>
  </si>
  <si>
    <t>180.73M</t>
  </si>
  <si>
    <t>284.92M</t>
  </si>
  <si>
    <t>242.14M</t>
  </si>
  <si>
    <t>239.00M</t>
  </si>
  <si>
    <t>174.98M</t>
  </si>
  <si>
    <t>167.86M</t>
  </si>
  <si>
    <t>177.34M</t>
  </si>
  <si>
    <t>179.31M</t>
  </si>
  <si>
    <t>172.46M</t>
  </si>
  <si>
    <t>189.85M</t>
  </si>
  <si>
    <t>9.77M</t>
  </si>
  <si>
    <t>168.12M</t>
  </si>
  <si>
    <t>186.57M</t>
  </si>
  <si>
    <t>312.38M</t>
  </si>
  <si>
    <t>184.82M</t>
  </si>
  <si>
    <t>220.62M</t>
  </si>
  <si>
    <t>177.84M</t>
  </si>
  <si>
    <t>173.34M</t>
  </si>
  <si>
    <t>197.55M</t>
  </si>
  <si>
    <t>155.13M</t>
  </si>
  <si>
    <t>133.95M</t>
  </si>
  <si>
    <t>169.80M</t>
  </si>
  <si>
    <t>191.13M</t>
  </si>
  <si>
    <t>140.74M</t>
  </si>
  <si>
    <t>123.20M</t>
  </si>
  <si>
    <t>119.77M</t>
  </si>
  <si>
    <t>131.49M</t>
  </si>
  <si>
    <t>111.84M</t>
  </si>
  <si>
    <t>114.69M</t>
  </si>
  <si>
    <t>182.97M</t>
  </si>
  <si>
    <t>154.32M</t>
  </si>
  <si>
    <t>118.16M</t>
  </si>
  <si>
    <t>161.11M</t>
  </si>
  <si>
    <t>104.99M</t>
  </si>
  <si>
    <t>88.29M</t>
  </si>
  <si>
    <t>114.10M</t>
  </si>
  <si>
    <t>101.55M</t>
  </si>
  <si>
    <t>166.44M</t>
  </si>
  <si>
    <t>157.72M</t>
  </si>
  <si>
    <t>232.22M</t>
  </si>
  <si>
    <t>177.20M</t>
  </si>
  <si>
    <t>186.85M</t>
  </si>
  <si>
    <t>393.16M</t>
  </si>
  <si>
    <t>316.25M</t>
  </si>
  <si>
    <t>255.33M</t>
  </si>
  <si>
    <t>203.14M</t>
  </si>
  <si>
    <t>240.94M</t>
  </si>
  <si>
    <t>259.64M</t>
  </si>
  <si>
    <t>273.24M</t>
  </si>
  <si>
    <t>168.60M</t>
  </si>
  <si>
    <t>175.60M</t>
  </si>
  <si>
    <t>241.12M</t>
  </si>
  <si>
    <t>312.15M</t>
  </si>
  <si>
    <t>169.89M</t>
  </si>
  <si>
    <t>234.68M</t>
  </si>
  <si>
    <t>204.59M</t>
  </si>
  <si>
    <t>250.66M</t>
  </si>
  <si>
    <t>248.40M</t>
  </si>
  <si>
    <t>231.88M</t>
  </si>
  <si>
    <t>188.67M</t>
  </si>
  <si>
    <t>186.18M</t>
  </si>
  <si>
    <t>148.21M</t>
  </si>
  <si>
    <t>155.38M</t>
  </si>
  <si>
    <t>157.96M</t>
  </si>
  <si>
    <t>165.08M</t>
  </si>
  <si>
    <t>148.85M</t>
  </si>
  <si>
    <t>124.13M</t>
  </si>
  <si>
    <t>127.41M</t>
  </si>
  <si>
    <t>114.97M</t>
  </si>
  <si>
    <t>126.67M</t>
  </si>
  <si>
    <t>152.30M</t>
  </si>
  <si>
    <t>139.43M</t>
  </si>
  <si>
    <t>136.32M</t>
  </si>
  <si>
    <t>113.07M</t>
  </si>
  <si>
    <t>173.93M</t>
  </si>
  <si>
    <t>180.65M</t>
  </si>
  <si>
    <t>168.35M</t>
  </si>
  <si>
    <t>258.39M</t>
  </si>
  <si>
    <t>187.59M</t>
  </si>
  <si>
    <t>135.23M</t>
  </si>
  <si>
    <t>122.07M</t>
  </si>
  <si>
    <t>167.97M</t>
  </si>
  <si>
    <t>141.61M</t>
  </si>
  <si>
    <t>134.60M</t>
  </si>
  <si>
    <t>105.40M</t>
  </si>
  <si>
    <t>120.08M</t>
  </si>
  <si>
    <t>122.12M</t>
  </si>
  <si>
    <t>117.61M</t>
  </si>
  <si>
    <t>153.94M</t>
  </si>
  <si>
    <t>116.54M</t>
  </si>
  <si>
    <t>178.11M</t>
  </si>
  <si>
    <t>208.86M</t>
  </si>
  <si>
    <t>181.07M</t>
  </si>
  <si>
    <t>137.04M</t>
  </si>
  <si>
    <t>128.24M</t>
  </si>
  <si>
    <t>116.36M</t>
  </si>
  <si>
    <t>116.79M</t>
  </si>
  <si>
    <t>118.43M</t>
  </si>
  <si>
    <t>106.97M</t>
  </si>
  <si>
    <t>120.61M</t>
  </si>
  <si>
    <t>154.08M</t>
  </si>
  <si>
    <t>127.33M</t>
  </si>
  <si>
    <t>126.74M</t>
  </si>
  <si>
    <t>140.62M</t>
  </si>
  <si>
    <t>117.32M</t>
  </si>
  <si>
    <t>115.22M</t>
  </si>
  <si>
    <t>104.08M</t>
  </si>
  <si>
    <t>118.47M</t>
  </si>
  <si>
    <t>142.83M</t>
  </si>
  <si>
    <t>119.96M</t>
  </si>
  <si>
    <t>189.70M</t>
  </si>
  <si>
    <t>139.33M</t>
  </si>
  <si>
    <t>150.73M</t>
  </si>
  <si>
    <t>141.28M</t>
  </si>
  <si>
    <t>125.98M</t>
  </si>
  <si>
    <t>104.74M</t>
  </si>
  <si>
    <t>107.06M</t>
  </si>
  <si>
    <t>122.82M</t>
  </si>
  <si>
    <t>111.44M</t>
  </si>
  <si>
    <t>96.50M</t>
  </si>
  <si>
    <t>127.95M</t>
  </si>
  <si>
    <t>123.72M</t>
  </si>
  <si>
    <t>116.93M</t>
  </si>
  <si>
    <t>161.28M</t>
  </si>
  <si>
    <t>105.51M</t>
  </si>
  <si>
    <t>140.78M</t>
  </si>
  <si>
    <t>182.21M</t>
  </si>
  <si>
    <t>231.90M</t>
  </si>
  <si>
    <t>147.84M</t>
  </si>
  <si>
    <t>97.27M</t>
  </si>
  <si>
    <t>141.14M</t>
  </si>
  <si>
    <t>113.00M</t>
  </si>
  <si>
    <t>135.91M</t>
  </si>
  <si>
    <t>123.77M</t>
  </si>
  <si>
    <t>142.93M</t>
  </si>
  <si>
    <t>118.78M</t>
  </si>
  <si>
    <t>225.47M</t>
  </si>
  <si>
    <t>213.53M</t>
  </si>
  <si>
    <t>177.62M</t>
  </si>
  <si>
    <t>176.17M</t>
  </si>
  <si>
    <t>163.40M</t>
  </si>
  <si>
    <t>151.10M</t>
  </si>
  <si>
    <t>19.64M</t>
  </si>
  <si>
    <t>132.83M</t>
  </si>
  <si>
    <t>124.06M</t>
  </si>
  <si>
    <t>148.31M</t>
  </si>
  <si>
    <t>205.67M</t>
  </si>
  <si>
    <t>176.16M</t>
  </si>
  <si>
    <t>153.43M</t>
  </si>
  <si>
    <t>130.75M</t>
  </si>
  <si>
    <t>122.01M</t>
  </si>
  <si>
    <t>125.24M</t>
  </si>
  <si>
    <t>127.36M</t>
  </si>
  <si>
    <t>146.77M</t>
  </si>
  <si>
    <t>113.88M</t>
  </si>
  <si>
    <t>125.40M</t>
  </si>
  <si>
    <t>122.78M</t>
  </si>
  <si>
    <t>137.02M</t>
  </si>
  <si>
    <t>140.66M</t>
  </si>
  <si>
    <t>271.91M</t>
  </si>
  <si>
    <t>151.92M</t>
  </si>
  <si>
    <t>194.30M</t>
  </si>
  <si>
    <t>197.22M</t>
  </si>
  <si>
    <t>151.99M</t>
  </si>
  <si>
    <t>137.39M</t>
  </si>
  <si>
    <t>153.20M</t>
  </si>
  <si>
    <t>143.48M</t>
  </si>
  <si>
    <t>143.35M</t>
  </si>
  <si>
    <t>163.82M</t>
  </si>
  <si>
    <t>146.27M</t>
  </si>
  <si>
    <t>136.66M</t>
  </si>
  <si>
    <t>133.86M</t>
  </si>
  <si>
    <t>138.08M</t>
  </si>
  <si>
    <t>137.14M</t>
  </si>
  <si>
    <t>197.34M</t>
  </si>
  <si>
    <t>216.22M</t>
  </si>
  <si>
    <t>162.11M</t>
  </si>
  <si>
    <t>174.80M</t>
  </si>
  <si>
    <t>139.16M</t>
  </si>
  <si>
    <t>221.91M</t>
  </si>
  <si>
    <t>75.53M</t>
  </si>
  <si>
    <t>82.09M</t>
  </si>
  <si>
    <t>77.70M</t>
  </si>
  <si>
    <t>84.53M</t>
  </si>
  <si>
    <t>56.56M</t>
  </si>
  <si>
    <t>101.89M</t>
  </si>
  <si>
    <t>172.80M</t>
  </si>
  <si>
    <t>164.08M</t>
  </si>
  <si>
    <t>143.80M</t>
  </si>
  <si>
    <t>152.61M</t>
  </si>
  <si>
    <t>129.56M</t>
  </si>
  <si>
    <t>150.62M</t>
  </si>
  <si>
    <t>232.14M</t>
  </si>
  <si>
    <t>181.37M</t>
  </si>
  <si>
    <t>129.35M</t>
  </si>
  <si>
    <t>191.65M</t>
  </si>
  <si>
    <t>197.12M</t>
  </si>
  <si>
    <t>192.01M</t>
  </si>
  <si>
    <t>190.81M</t>
  </si>
  <si>
    <t>264.25M</t>
  </si>
  <si>
    <t>275.59M</t>
  </si>
  <si>
    <t>216.56M</t>
  </si>
  <si>
    <t>208.67M</t>
  </si>
  <si>
    <t>201.25M</t>
  </si>
  <si>
    <t>179.01M</t>
  </si>
  <si>
    <t>176.55M</t>
  </si>
  <si>
    <t>151.33M</t>
  </si>
  <si>
    <t>202.30M</t>
  </si>
  <si>
    <t>166.56M</t>
  </si>
  <si>
    <t>163.68M</t>
  </si>
  <si>
    <t>228.81M</t>
  </si>
  <si>
    <t>140.64M</t>
  </si>
  <si>
    <t>152.15M</t>
  </si>
  <si>
    <t>219.87M</t>
  </si>
  <si>
    <t>203.72M</t>
  </si>
  <si>
    <t>143.93M</t>
  </si>
  <si>
    <t>154.37M</t>
  </si>
  <si>
    <t>139.41M</t>
  </si>
  <si>
    <t>224.18M</t>
  </si>
  <si>
    <t>257.23M</t>
  </si>
  <si>
    <t>246.45M</t>
  </si>
  <si>
    <t>224.77M</t>
  </si>
  <si>
    <t>256.06M</t>
  </si>
  <si>
    <t>160.33M</t>
  </si>
  <si>
    <t>168.92M</t>
  </si>
  <si>
    <t>178.05M</t>
  </si>
  <si>
    <t>179.34M</t>
  </si>
  <si>
    <t>184.67M</t>
  </si>
  <si>
    <t>168.44M</t>
  </si>
  <si>
    <t>182.50M</t>
  </si>
  <si>
    <t>161.15M</t>
  </si>
  <si>
    <t>168.63M</t>
  </si>
  <si>
    <t>179.98M</t>
  </si>
  <si>
    <t>155.43M</t>
  </si>
  <si>
    <t>161.46M</t>
  </si>
  <si>
    <t>165.95M</t>
  </si>
  <si>
    <t>288.76M</t>
  </si>
  <si>
    <t>198.98M</t>
  </si>
  <si>
    <t>138.88M</t>
  </si>
  <si>
    <t>172.36M</t>
  </si>
  <si>
    <t>129.45M</t>
  </si>
  <si>
    <t>151.38M</t>
  </si>
  <si>
    <t>153.26M</t>
  </si>
  <si>
    <t>157.41M</t>
  </si>
  <si>
    <t>143.29M</t>
  </si>
  <si>
    <t>125.37M</t>
  </si>
  <si>
    <t>168.58M</t>
  </si>
  <si>
    <t>147.27M</t>
  </si>
  <si>
    <t>154.98M</t>
  </si>
  <si>
    <t>153.51M</t>
  </si>
  <si>
    <t>420.43M</t>
  </si>
  <si>
    <t>177.13M</t>
  </si>
  <si>
    <t>160.80M</t>
  </si>
  <si>
    <t>178.99M</t>
  </si>
  <si>
    <t>176.84M</t>
  </si>
  <si>
    <t>179.97M</t>
  </si>
  <si>
    <t>165.36M</t>
  </si>
  <si>
    <t>276.02M</t>
  </si>
  <si>
    <t>135.76M</t>
  </si>
  <si>
    <t>216.09M</t>
  </si>
  <si>
    <t>188.78M</t>
  </si>
  <si>
    <t>197.88M</t>
  </si>
  <si>
    <t>178.75M</t>
  </si>
  <si>
    <t>175.02M</t>
  </si>
  <si>
    <t>138.96M</t>
  </si>
  <si>
    <t>133.84M</t>
  </si>
  <si>
    <t>153.34M</t>
  </si>
  <si>
    <t>144.64M</t>
  </si>
  <si>
    <t>127.39M</t>
  </si>
  <si>
    <t>148.19M</t>
  </si>
  <si>
    <t>193.08M</t>
  </si>
  <si>
    <t>125.05M</t>
  </si>
  <si>
    <t>120.43M</t>
  </si>
  <si>
    <t>170.58M</t>
  </si>
  <si>
    <t>239.55M</t>
  </si>
  <si>
    <t>375.23M</t>
  </si>
  <si>
    <t>125.99M</t>
  </si>
  <si>
    <t>151.34M</t>
  </si>
  <si>
    <t>176.66M</t>
  </si>
  <si>
    <t>159.47M</t>
  </si>
  <si>
    <t>167.06M</t>
  </si>
  <si>
    <t>140.08M</t>
  </si>
  <si>
    <t>140.22M</t>
  </si>
  <si>
    <t>171.35M</t>
  </si>
  <si>
    <t>140.84M</t>
  </si>
  <si>
    <t>137.12M</t>
  </si>
  <si>
    <t>127.81M</t>
  </si>
  <si>
    <t>157.21M</t>
  </si>
  <si>
    <t>149.27M</t>
  </si>
  <si>
    <t>151.58M</t>
  </si>
  <si>
    <t>135.84M</t>
  </si>
  <si>
    <t>134.06M</t>
  </si>
  <si>
    <t>207.42M</t>
  </si>
  <si>
    <t>113.96M</t>
  </si>
  <si>
    <t>163.37M</t>
  </si>
  <si>
    <t>135.89M</t>
  </si>
  <si>
    <t>115.47M</t>
  </si>
  <si>
    <t>91.14M</t>
  </si>
  <si>
    <t>104.58M</t>
  </si>
  <si>
    <t>126.04M</t>
  </si>
  <si>
    <t>193.89M</t>
  </si>
  <si>
    <t>135.36M</t>
  </si>
  <si>
    <t>158.88M</t>
  </si>
  <si>
    <t>121.38M</t>
  </si>
  <si>
    <t>104.89M</t>
  </si>
  <si>
    <t>108.84M</t>
  </si>
  <si>
    <t>119.64M</t>
  </si>
  <si>
    <t>108.19M</t>
  </si>
  <si>
    <t>93.44M</t>
  </si>
  <si>
    <t>169.15M</t>
  </si>
  <si>
    <t>141.02M</t>
  </si>
  <si>
    <t>136.96M</t>
  </si>
  <si>
    <t>131.35M</t>
  </si>
  <si>
    <t>140.83M</t>
  </si>
  <si>
    <t>145.40M</t>
  </si>
  <si>
    <t>221.94M</t>
  </si>
  <si>
    <t>209.63M</t>
  </si>
  <si>
    <t>161.49M</t>
  </si>
  <si>
    <t>193.23M</t>
  </si>
  <si>
    <t>136.95M</t>
  </si>
  <si>
    <t>139.12M</t>
  </si>
  <si>
    <t>148.07M</t>
  </si>
  <si>
    <t>159.19M</t>
  </si>
  <si>
    <t>195.90M</t>
  </si>
  <si>
    <t>195.08M</t>
  </si>
  <si>
    <t>160.68M</t>
  </si>
  <si>
    <t>180.08M</t>
  </si>
  <si>
    <t>157.99M</t>
  </si>
  <si>
    <t>134.51M</t>
  </si>
  <si>
    <t>189.84M</t>
  </si>
  <si>
    <t>207.54M</t>
  </si>
  <si>
    <t>322.10M</t>
  </si>
  <si>
    <t>308.26M</t>
  </si>
  <si>
    <t>223.26M</t>
  </si>
  <si>
    <t>314.42M</t>
  </si>
  <si>
    <t>201.57M</t>
  </si>
  <si>
    <t>204.26M</t>
  </si>
  <si>
    <t>190.58M</t>
  </si>
  <si>
    <t>222.00M</t>
  </si>
  <si>
    <t>160.61M</t>
  </si>
  <si>
    <t>199.57M</t>
  </si>
  <si>
    <t>145.76M</t>
  </si>
  <si>
    <t>177.52M</t>
  </si>
  <si>
    <t>214.84M</t>
  </si>
  <si>
    <t>165.31M</t>
  </si>
  <si>
    <t>140.58M</t>
  </si>
  <si>
    <t>126.63M</t>
  </si>
  <si>
    <t>140.72M</t>
  </si>
  <si>
    <t>144.33M</t>
  </si>
  <si>
    <t>249.31M</t>
  </si>
  <si>
    <t>125.63M</t>
  </si>
  <si>
    <t>173.57M</t>
  </si>
  <si>
    <t>151.20M</t>
  </si>
  <si>
    <t>208.77M</t>
  </si>
  <si>
    <t>248.11M</t>
  </si>
  <si>
    <t>217.19M</t>
  </si>
  <si>
    <t>161.81M</t>
  </si>
  <si>
    <t>188.83M</t>
  </si>
  <si>
    <t>184.04M</t>
  </si>
  <si>
    <t>177.03M</t>
  </si>
  <si>
    <t>205.86M</t>
  </si>
  <si>
    <t>205.26M</t>
  </si>
  <si>
    <t>150.43M</t>
  </si>
  <si>
    <t>143.16M</t>
  </si>
  <si>
    <t>172.43M</t>
  </si>
  <si>
    <t>128.30M</t>
  </si>
  <si>
    <t>159.95M</t>
  </si>
  <si>
    <t>156.66M</t>
  </si>
  <si>
    <t>138.01M</t>
  </si>
  <si>
    <t>194.71M</t>
  </si>
  <si>
    <t>224.23M</t>
  </si>
  <si>
    <t>205.66M</t>
  </si>
  <si>
    <t>140.32M</t>
  </si>
  <si>
    <t>125.94M</t>
  </si>
  <si>
    <t>136.22M</t>
  </si>
  <si>
    <t>226.33M</t>
  </si>
  <si>
    <t>218.42M</t>
  </si>
  <si>
    <t>170.27M</t>
  </si>
  <si>
    <t>223.80M</t>
  </si>
  <si>
    <t>165.88M</t>
  </si>
  <si>
    <t>149.45M</t>
  </si>
  <si>
    <t>148.04M</t>
  </si>
  <si>
    <t>136.70M</t>
  </si>
  <si>
    <t>156.61M</t>
  </si>
  <si>
    <t>134.56M</t>
  </si>
  <si>
    <t>226.63M</t>
  </si>
  <si>
    <t>154.86M</t>
  </si>
  <si>
    <t>223.04M</t>
  </si>
  <si>
    <t>142.94M</t>
  </si>
  <si>
    <t>130.21M</t>
  </si>
  <si>
    <t>129.63M</t>
  </si>
  <si>
    <t>157.23M</t>
  </si>
  <si>
    <t>141.89M</t>
  </si>
  <si>
    <t>139.32M</t>
  </si>
  <si>
    <t>144.32M</t>
  </si>
  <si>
    <t>145.25M</t>
  </si>
  <si>
    <t>173.00M</t>
  </si>
  <si>
    <t>153.49M</t>
  </si>
  <si>
    <t>138.48M</t>
  </si>
  <si>
    <t>159.15M</t>
  </si>
  <si>
    <t>181.26M</t>
  </si>
  <si>
    <t>197.32M</t>
  </si>
  <si>
    <t>130.17M</t>
  </si>
  <si>
    <t>121.48M</t>
  </si>
  <si>
    <t>96.37M</t>
  </si>
  <si>
    <t>110.15M</t>
  </si>
  <si>
    <t>155.64M</t>
  </si>
  <si>
    <t>64.84M</t>
  </si>
  <si>
    <t>138.86M</t>
  </si>
  <si>
    <t>149.67M</t>
  </si>
  <si>
    <t>151.72M</t>
  </si>
  <si>
    <t>194.73M</t>
  </si>
  <si>
    <t>162.35M</t>
  </si>
  <si>
    <t>194.84M</t>
  </si>
  <si>
    <t>168.98M</t>
  </si>
  <si>
    <t>206.99M</t>
  </si>
  <si>
    <t>203.64M</t>
  </si>
  <si>
    <t>240.80M</t>
  </si>
  <si>
    <t>194.07M</t>
  </si>
  <si>
    <t>232.61M</t>
  </si>
  <si>
    <t>236.28M</t>
  </si>
  <si>
    <t>168.20M</t>
  </si>
  <si>
    <t>193.39M</t>
  </si>
  <si>
    <t>283.04M</t>
  </si>
  <si>
    <t>307.93M</t>
  </si>
  <si>
    <t>206.64M</t>
  </si>
  <si>
    <t>237.34M</t>
  </si>
  <si>
    <t>197.86M</t>
  </si>
  <si>
    <t>229.56M</t>
  </si>
  <si>
    <t>257.52M</t>
  </si>
  <si>
    <t>176.76M</t>
  </si>
  <si>
    <t>218.73M</t>
  </si>
  <si>
    <t>254.48M</t>
  </si>
  <si>
    <t>301.30M</t>
  </si>
  <si>
    <t>344.21M</t>
  </si>
  <si>
    <t>365.22M</t>
  </si>
  <si>
    <t>261.61M</t>
  </si>
  <si>
    <t>268.02M</t>
  </si>
  <si>
    <t>254.33M</t>
  </si>
  <si>
    <t>198.21M</t>
  </si>
  <si>
    <t>159.16M</t>
  </si>
  <si>
    <t>200.40M</t>
  </si>
  <si>
    <t>205.90M</t>
  </si>
  <si>
    <t>291.93M</t>
  </si>
  <si>
    <t>213.14M</t>
  </si>
  <si>
    <t>487.97M</t>
  </si>
  <si>
    <t>283.56M</t>
  </si>
  <si>
    <t>348.97M</t>
  </si>
  <si>
    <t>287.25M</t>
  </si>
  <si>
    <t>290.44M</t>
  </si>
  <si>
    <t>264.94M</t>
  </si>
  <si>
    <t>252.71M</t>
  </si>
  <si>
    <t>231.58M</t>
  </si>
  <si>
    <t>204.81M</t>
  </si>
  <si>
    <t>172.07M</t>
  </si>
  <si>
    <t>199.65M</t>
  </si>
  <si>
    <t>201.43M</t>
  </si>
  <si>
    <t>247.04M</t>
  </si>
  <si>
    <t>244.73M</t>
  </si>
  <si>
    <t>202.85M</t>
  </si>
  <si>
    <t>215.36M</t>
  </si>
  <si>
    <t>205.80M</t>
  </si>
  <si>
    <t>249.90M</t>
  </si>
  <si>
    <t>223.49M</t>
  </si>
  <si>
    <t>239.84M</t>
  </si>
  <si>
    <t>391.91M</t>
  </si>
  <si>
    <t>189.57M</t>
  </si>
  <si>
    <t>210.13M</t>
  </si>
  <si>
    <t>241.68M</t>
  </si>
  <si>
    <t>147.82M</t>
  </si>
  <si>
    <t>185.35M</t>
  </si>
  <si>
    <t>227.22M</t>
  </si>
  <si>
    <t>190.26M</t>
  </si>
  <si>
    <t>211.63M</t>
  </si>
  <si>
    <t>230.58M</t>
  </si>
  <si>
    <t>188.99M</t>
  </si>
  <si>
    <t>208.66M</t>
  </si>
  <si>
    <t>213.17M</t>
  </si>
  <si>
    <t>301.48M</t>
  </si>
  <si>
    <t>251.23M</t>
  </si>
  <si>
    <t>150.82M</t>
  </si>
  <si>
    <t>205.94M</t>
  </si>
  <si>
    <t>190.79M</t>
  </si>
  <si>
    <t>168.66M</t>
  </si>
  <si>
    <t>165.62M</t>
  </si>
  <si>
    <t>166.96M</t>
  </si>
  <si>
    <t>220.71M</t>
  </si>
  <si>
    <t>157.44M</t>
  </si>
  <si>
    <t>185.06M</t>
  </si>
  <si>
    <t>211.55M</t>
  </si>
  <si>
    <t>189.14M</t>
  </si>
  <si>
    <t>161.17M</t>
  </si>
  <si>
    <t>161.89M</t>
  </si>
  <si>
    <t>177.35M</t>
  </si>
  <si>
    <t>151.54M</t>
  </si>
  <si>
    <t>181.64M</t>
  </si>
  <si>
    <t>272.46M</t>
  </si>
  <si>
    <t>268.96M</t>
  </si>
  <si>
    <t>255.09M</t>
  </si>
  <si>
    <t>485.65M</t>
  </si>
  <si>
    <t>200.37M</t>
  </si>
  <si>
    <t>187.32M</t>
  </si>
  <si>
    <t>390.65M</t>
  </si>
  <si>
    <t>176.88M</t>
  </si>
  <si>
    <t>249.37M</t>
  </si>
  <si>
    <t>179.71M</t>
  </si>
  <si>
    <t>187.76M</t>
  </si>
  <si>
    <t>174.92M</t>
  </si>
  <si>
    <t>150.04M</t>
  </si>
  <si>
    <t>174.95M</t>
  </si>
  <si>
    <t>195.03M</t>
  </si>
  <si>
    <t>171.84M</t>
  </si>
  <si>
    <t>173.75M</t>
  </si>
  <si>
    <t>141.16M</t>
  </si>
  <si>
    <t>158.85M</t>
  </si>
  <si>
    <t>306.80M</t>
  </si>
  <si>
    <t>167.46M</t>
  </si>
  <si>
    <t>175.72M</t>
  </si>
  <si>
    <t>151.50M</t>
  </si>
  <si>
    <t>288.03M</t>
  </si>
  <si>
    <t>158.96M</t>
  </si>
  <si>
    <t>143.25M</t>
  </si>
  <si>
    <t>142.16M</t>
  </si>
  <si>
    <t>154.40M</t>
  </si>
  <si>
    <t>189.34M</t>
  </si>
  <si>
    <t>201.49M</t>
  </si>
  <si>
    <t>228.60M</t>
  </si>
  <si>
    <t>169.40M</t>
  </si>
  <si>
    <t>173.05M</t>
  </si>
  <si>
    <t>165.35M</t>
  </si>
  <si>
    <t>154.63M</t>
  </si>
  <si>
    <t>159.56M</t>
  </si>
  <si>
    <t>189.80M</t>
  </si>
  <si>
    <t>240.72M</t>
  </si>
  <si>
    <t>194.19M</t>
  </si>
  <si>
    <t>168.03M</t>
  </si>
  <si>
    <t>169.78M</t>
  </si>
  <si>
    <t>162.78M</t>
  </si>
  <si>
    <t>177.88M</t>
  </si>
  <si>
    <t>206.26M</t>
  </si>
  <si>
    <t>195.12M</t>
  </si>
  <si>
    <t>272.01M</t>
  </si>
  <si>
    <t>231.77M</t>
  </si>
  <si>
    <t>179.54M</t>
  </si>
  <si>
    <t>197.77M</t>
  </si>
  <si>
    <t>156.98M</t>
  </si>
  <si>
    <t>193.30M</t>
  </si>
  <si>
    <t>154.17M</t>
  </si>
  <si>
    <t>219.74M</t>
  </si>
  <si>
    <t>133.72M</t>
  </si>
  <si>
    <t>154.83M</t>
  </si>
  <si>
    <t>373.42M</t>
  </si>
  <si>
    <t>246.34M</t>
  </si>
  <si>
    <t>201.62M</t>
  </si>
  <si>
    <t>299.15M</t>
  </si>
  <si>
    <t>223.94M</t>
  </si>
  <si>
    <t>190.20M</t>
  </si>
  <si>
    <t>189.98M</t>
  </si>
  <si>
    <t>149.89M</t>
  </si>
  <si>
    <t>274.04M</t>
  </si>
  <si>
    <t>135.81M</t>
  </si>
  <si>
    <t>153.44M</t>
  </si>
  <si>
    <t>178.14M</t>
  </si>
  <si>
    <t>191.62M</t>
  </si>
  <si>
    <t>169.05M</t>
  </si>
  <si>
    <t>156.10M</t>
  </si>
  <si>
    <t>170.64M</t>
  </si>
  <si>
    <t>384.40M</t>
  </si>
  <si>
    <t>187.33M</t>
  </si>
  <si>
    <t>141.47M</t>
  </si>
  <si>
    <t>189.99M</t>
  </si>
  <si>
    <t>162.10M</t>
  </si>
  <si>
    <t>168.71M</t>
  </si>
  <si>
    <t>155.05M</t>
  </si>
  <si>
    <t>111.79M</t>
  </si>
  <si>
    <t>218.86M</t>
  </si>
  <si>
    <t>167.85M</t>
  </si>
  <si>
    <t>203.52M</t>
  </si>
  <si>
    <t>216.63M</t>
  </si>
  <si>
    <t>177.40M</t>
  </si>
  <si>
    <t>162.16M</t>
  </si>
  <si>
    <t>161.97M</t>
  </si>
  <si>
    <t>195.70M</t>
  </si>
  <si>
    <t>226.13M</t>
  </si>
  <si>
    <t>166.11M</t>
  </si>
  <si>
    <t>170.07M</t>
  </si>
  <si>
    <t>160.13M</t>
  </si>
  <si>
    <t>175.77M</t>
  </si>
  <si>
    <t>231.78M</t>
  </si>
  <si>
    <t>178.07M</t>
  </si>
  <si>
    <t>201.76M</t>
  </si>
  <si>
    <t>323.97M</t>
  </si>
  <si>
    <t>271.20M</t>
  </si>
  <si>
    <t>275.22M</t>
  </si>
  <si>
    <t>370.30M</t>
  </si>
  <si>
    <t>277.80M</t>
  </si>
  <si>
    <t>197.18M</t>
  </si>
  <si>
    <t>166.20M</t>
  </si>
  <si>
    <t>225.61M</t>
  </si>
  <si>
    <t>216.68M</t>
  </si>
  <si>
    <t>186.60M</t>
  </si>
  <si>
    <t>268.62M</t>
  </si>
  <si>
    <t>183.36M</t>
  </si>
  <si>
    <t>195.60M</t>
  </si>
  <si>
    <t>195.62M</t>
  </si>
  <si>
    <t>255.72M</t>
  </si>
  <si>
    <t>162.60M</t>
  </si>
  <si>
    <t>176.77M</t>
  </si>
  <si>
    <t>130.44M</t>
  </si>
  <si>
    <t>118.85M</t>
  </si>
  <si>
    <t>146.86M</t>
  </si>
  <si>
    <t>154.34M</t>
  </si>
  <si>
    <t>111.43M</t>
  </si>
  <si>
    <t>189.74M</t>
  </si>
  <si>
    <t>149.13M</t>
  </si>
  <si>
    <t>187.43M</t>
  </si>
  <si>
    <t>209.27M</t>
  </si>
  <si>
    <t>110.67M</t>
  </si>
  <si>
    <t>132.03M</t>
  </si>
  <si>
    <t>127.54M</t>
  </si>
  <si>
    <t>126.41M</t>
  </si>
  <si>
    <t>127.92M</t>
  </si>
  <si>
    <t>122.46M</t>
  </si>
  <si>
    <t>130.58M</t>
  </si>
  <si>
    <t>183.98M</t>
  </si>
  <si>
    <t>131.46M</t>
  </si>
  <si>
    <t>122.02M</t>
  </si>
  <si>
    <t>136.48M</t>
  </si>
  <si>
    <t>163.96M</t>
  </si>
  <si>
    <t>143.69M</t>
  </si>
  <si>
    <t>102.21M</t>
  </si>
  <si>
    <t>147.31M</t>
  </si>
  <si>
    <t>192.28M</t>
  </si>
  <si>
    <t>177.95M</t>
  </si>
  <si>
    <t>190.95M</t>
  </si>
  <si>
    <t>127.94M</t>
  </si>
  <si>
    <t>125.78M</t>
  </si>
  <si>
    <t>168.87M</t>
  </si>
  <si>
    <t>170.96M</t>
  </si>
  <si>
    <t>208.90M</t>
  </si>
  <si>
    <t>200.99M</t>
  </si>
  <si>
    <t>301.49M</t>
  </si>
  <si>
    <t>283.91M</t>
  </si>
  <si>
    <t>314.11M</t>
  </si>
  <si>
    <t>537.11M</t>
  </si>
  <si>
    <t>337.80M</t>
  </si>
  <si>
    <t>292.33M</t>
  </si>
  <si>
    <t>196.94M</t>
  </si>
  <si>
    <t>233.30M</t>
  </si>
  <si>
    <t>225.49M</t>
  </si>
  <si>
    <t>193.28M</t>
  </si>
  <si>
    <t>232.95M</t>
  </si>
  <si>
    <t>211.18M</t>
  </si>
  <si>
    <t>194.13M</t>
  </si>
  <si>
    <t>222.83M</t>
  </si>
  <si>
    <t>190.28M</t>
  </si>
  <si>
    <t>307.53M</t>
  </si>
  <si>
    <t>173.02M</t>
  </si>
  <si>
    <t>181.09M</t>
  </si>
  <si>
    <t>254.68M</t>
  </si>
  <si>
    <t>388.87M</t>
  </si>
  <si>
    <t>195.85M</t>
  </si>
  <si>
    <t>302.72M</t>
  </si>
  <si>
    <t>212.33M</t>
  </si>
  <si>
    <t>208.92M</t>
  </si>
  <si>
    <t>180.20M</t>
  </si>
  <si>
    <t>178.83M</t>
  </si>
  <si>
    <t>183.33M</t>
  </si>
  <si>
    <t>176.81M</t>
  </si>
  <si>
    <t>157.42M</t>
  </si>
  <si>
    <t>278.73M</t>
  </si>
  <si>
    <t>248.03M</t>
  </si>
  <si>
    <t>215.10M</t>
  </si>
  <si>
    <t>295.55M</t>
  </si>
  <si>
    <t>342.40M</t>
  </si>
  <si>
    <t>255.40M</t>
  </si>
  <si>
    <t>239.46M</t>
  </si>
  <si>
    <t>197.70M</t>
  </si>
  <si>
    <t>210.02M</t>
  </si>
  <si>
    <t>209.04M</t>
  </si>
  <si>
    <t>250.90M</t>
  </si>
  <si>
    <t>333.41M</t>
  </si>
  <si>
    <t>196.77M</t>
  </si>
  <si>
    <t>143.44M</t>
  </si>
  <si>
    <t>190.53M</t>
  </si>
  <si>
    <t>191.94M</t>
  </si>
  <si>
    <t>195.92M</t>
  </si>
  <si>
    <t>139.97M</t>
  </si>
  <si>
    <t>166.76M</t>
  </si>
  <si>
    <t>171.70M</t>
  </si>
  <si>
    <t>132.24M</t>
  </si>
  <si>
    <t>179.57M</t>
  </si>
  <si>
    <t>179.12M</t>
  </si>
  <si>
    <t>175.63M</t>
  </si>
  <si>
    <t>159.98M</t>
  </si>
  <si>
    <t>172.91M</t>
  </si>
  <si>
    <t>173.90M</t>
  </si>
  <si>
    <t>191.40M</t>
  </si>
  <si>
    <t>215.88M</t>
  </si>
  <si>
    <t>167.23M</t>
  </si>
  <si>
    <t>156.34M</t>
  </si>
  <si>
    <t>277.90M</t>
  </si>
  <si>
    <t>239.13M</t>
  </si>
  <si>
    <t>136.42M</t>
  </si>
  <si>
    <t>176.44M</t>
  </si>
  <si>
    <t>159.08M</t>
  </si>
  <si>
    <t>145.16M</t>
  </si>
  <si>
    <t>171.71M</t>
  </si>
  <si>
    <t>211.86M</t>
  </si>
  <si>
    <t>199.34M</t>
  </si>
  <si>
    <t>259.86M</t>
  </si>
  <si>
    <t>202.88M</t>
  </si>
  <si>
    <t>231.35M</t>
  </si>
  <si>
    <t>218.26M</t>
  </si>
  <si>
    <t>298.15M</t>
  </si>
  <si>
    <t>225.65M</t>
  </si>
  <si>
    <t>242.27M</t>
  </si>
  <si>
    <t>199.89M</t>
  </si>
  <si>
    <t>427.05M</t>
  </si>
  <si>
    <t>181.53M</t>
  </si>
  <si>
    <t>167.20M</t>
  </si>
  <si>
    <t>131.69M</t>
  </si>
  <si>
    <t>150.38M</t>
  </si>
  <si>
    <t>165.67M</t>
  </si>
  <si>
    <t>160.16M</t>
  </si>
  <si>
    <t>163.90M</t>
  </si>
  <si>
    <t>145.79M</t>
  </si>
  <si>
    <t>133.73M</t>
  </si>
  <si>
    <t>187.38M</t>
  </si>
  <si>
    <t>176.42M</t>
  </si>
  <si>
    <t>219.81M</t>
  </si>
  <si>
    <t>146.15M</t>
  </si>
  <si>
    <t>164.44M</t>
  </si>
  <si>
    <t>148.49M</t>
  </si>
  <si>
    <t>204.89M</t>
  </si>
  <si>
    <t>180.58M</t>
  </si>
  <si>
    <t>209.59M</t>
  </si>
  <si>
    <t>177.65M</t>
  </si>
  <si>
    <t>267.28M</t>
  </si>
  <si>
    <t>185.20M</t>
  </si>
  <si>
    <t>188.69M</t>
  </si>
  <si>
    <t>149.31M</t>
  </si>
  <si>
    <t>134.85M</t>
  </si>
  <si>
    <t>152.00M</t>
  </si>
  <si>
    <t>146.23M</t>
  </si>
  <si>
    <t>38.75M</t>
  </si>
  <si>
    <t>185.32M</t>
  </si>
  <si>
    <t>186.87M</t>
  </si>
  <si>
    <t>164.46M</t>
  </si>
  <si>
    <t>303.01M</t>
  </si>
  <si>
    <t>206.38M</t>
  </si>
  <si>
    <t>166.08M</t>
  </si>
  <si>
    <t>193.29M</t>
  </si>
  <si>
    <t>179.91M</t>
  </si>
  <si>
    <t>191.21M</t>
  </si>
  <si>
    <t>203.70M</t>
  </si>
  <si>
    <t>296.78M</t>
  </si>
  <si>
    <t>197.49M</t>
  </si>
  <si>
    <t>245.10M</t>
  </si>
  <si>
    <t>190.00M</t>
  </si>
  <si>
    <t>166.46M</t>
  </si>
  <si>
    <t>198.67M</t>
  </si>
  <si>
    <t>184.08M</t>
  </si>
  <si>
    <t>141.57M</t>
  </si>
  <si>
    <t>209.64M</t>
  </si>
  <si>
    <t>174.40M</t>
  </si>
  <si>
    <t>242.82M</t>
  </si>
  <si>
    <t>294.73M</t>
  </si>
  <si>
    <t>201.61M</t>
  </si>
  <si>
    <t>226.27M</t>
  </si>
  <si>
    <t>203.65M</t>
  </si>
  <si>
    <t>253.93M</t>
  </si>
  <si>
    <t>189.27M</t>
  </si>
  <si>
    <t>173.82M</t>
  </si>
  <si>
    <t>190.40M</t>
  </si>
  <si>
    <t>164.49M</t>
  </si>
  <si>
    <t>178.67M</t>
  </si>
  <si>
    <t>162.70M</t>
  </si>
  <si>
    <t>337.78M</t>
  </si>
  <si>
    <t>162.73M</t>
  </si>
  <si>
    <t>153.37M</t>
  </si>
  <si>
    <t>143.52M</t>
  </si>
  <si>
    <t>153.77M</t>
  </si>
  <si>
    <t>194.63M</t>
  </si>
  <si>
    <t>168.70M</t>
  </si>
  <si>
    <t>178.41M</t>
  </si>
  <si>
    <t>188.25M</t>
  </si>
  <si>
    <t>221.61M</t>
  </si>
  <si>
    <t>232.64M</t>
  </si>
  <si>
    <t>274.80M</t>
  </si>
  <si>
    <t>160.85M</t>
  </si>
  <si>
    <t>193.35M</t>
  </si>
  <si>
    <t>205.60M</t>
  </si>
  <si>
    <t>197.71M</t>
  </si>
  <si>
    <t>233.62M</t>
  </si>
  <si>
    <t>228.21M</t>
  </si>
  <si>
    <t>196.79M</t>
  </si>
  <si>
    <t>206.31M</t>
  </si>
  <si>
    <t>396.88M</t>
  </si>
  <si>
    <t>202.35M</t>
  </si>
  <si>
    <t>167.83M</t>
  </si>
  <si>
    <t>160.99M</t>
  </si>
  <si>
    <t>152.36M</t>
  </si>
  <si>
    <t>201.86M</t>
  </si>
  <si>
    <t>148.40M</t>
  </si>
  <si>
    <t>153.25M</t>
  </si>
  <si>
    <t>195.59M</t>
  </si>
  <si>
    <t>207.11M</t>
  </si>
  <si>
    <t>209.33M</t>
  </si>
  <si>
    <t>201.78M</t>
  </si>
  <si>
    <t>262.11M</t>
  </si>
  <si>
    <t>31.09M</t>
  </si>
  <si>
    <t>224.80M</t>
  </si>
  <si>
    <t>223.91M</t>
  </si>
  <si>
    <t>612.62M</t>
  </si>
  <si>
    <t>443.04M</t>
  </si>
  <si>
    <t>322.41M</t>
  </si>
  <si>
    <t>244.19M</t>
  </si>
  <si>
    <t>239.81M</t>
  </si>
  <si>
    <t>268.27M</t>
  </si>
  <si>
    <t>207.74M</t>
  </si>
  <si>
    <t>206.10M</t>
  </si>
  <si>
    <t>199.56M</t>
  </si>
  <si>
    <t>295.83M</t>
  </si>
  <si>
    <t>282.95M</t>
  </si>
  <si>
    <t>247.61M</t>
  </si>
  <si>
    <t>287.96M</t>
  </si>
  <si>
    <t>216.80M</t>
  </si>
  <si>
    <t>314.41M</t>
  </si>
  <si>
    <t>213.84M</t>
  </si>
  <si>
    <t>188.18M</t>
  </si>
  <si>
    <t>151.75M</t>
  </si>
  <si>
    <t>191.86M</t>
  </si>
  <si>
    <t>162.50M</t>
  </si>
  <si>
    <t>133.18M</t>
  </si>
  <si>
    <t>146.28M</t>
  </si>
  <si>
    <t>202.05M</t>
  </si>
  <si>
    <t>157.19M</t>
  </si>
  <si>
    <t>353.10M</t>
  </si>
  <si>
    <t>147.77M</t>
  </si>
  <si>
    <t>153.24M</t>
  </si>
  <si>
    <t>160.25M</t>
  </si>
  <si>
    <t>171.21M</t>
  </si>
  <si>
    <t>171.34M</t>
  </si>
  <si>
    <t>206.23M</t>
  </si>
  <si>
    <t>152.04M</t>
  </si>
  <si>
    <t>180.55M</t>
  </si>
  <si>
    <t>187.19M</t>
  </si>
  <si>
    <t>159.10M</t>
  </si>
  <si>
    <t>262.98M</t>
  </si>
  <si>
    <t>237.51M</t>
  </si>
  <si>
    <t>174.34M</t>
  </si>
  <si>
    <t>156.65M</t>
  </si>
  <si>
    <t>143.12M</t>
  </si>
  <si>
    <t>160.42M</t>
  </si>
  <si>
    <t>170.31M</t>
  </si>
  <si>
    <t>281.31M</t>
  </si>
  <si>
    <t>156.74M</t>
  </si>
  <si>
    <t>134.53M</t>
  </si>
  <si>
    <t>158.09M</t>
  </si>
  <si>
    <t>172.52M</t>
  </si>
  <si>
    <t>180.26M</t>
  </si>
  <si>
    <t>186.47M</t>
  </si>
  <si>
    <t>174.18M</t>
  </si>
  <si>
    <t>211.29M</t>
  </si>
  <si>
    <t>181.90M</t>
  </si>
  <si>
    <t>158.63M</t>
  </si>
  <si>
    <t>180.59M</t>
  </si>
  <si>
    <t>217.47M</t>
  </si>
  <si>
    <t>260.49M</t>
  </si>
  <si>
    <t>321.61M</t>
  </si>
  <si>
    <t>214.01M</t>
  </si>
  <si>
    <t>238.82M</t>
  </si>
  <si>
    <t>293.45M</t>
  </si>
  <si>
    <t>292.20M</t>
  </si>
  <si>
    <t>340.47M</t>
  </si>
  <si>
    <t>249.22M</t>
  </si>
  <si>
    <t>234.97M</t>
  </si>
  <si>
    <t>253.46M</t>
  </si>
  <si>
    <t>315.74M</t>
  </si>
  <si>
    <t>291.43M</t>
  </si>
  <si>
    <t>247.48M</t>
  </si>
  <si>
    <t>274.66M</t>
  </si>
  <si>
    <t>258.10M</t>
  </si>
  <si>
    <t>239.41M</t>
  </si>
  <si>
    <t>197.50M</t>
  </si>
  <si>
    <t>224.12M</t>
  </si>
  <si>
    <t>236.33M</t>
  </si>
  <si>
    <t>217.09M</t>
  </si>
  <si>
    <t>190.04M</t>
  </si>
  <si>
    <t>193.09M</t>
  </si>
  <si>
    <t>193.46M</t>
  </si>
  <si>
    <t>241.33M</t>
  </si>
  <si>
    <t>323.26M</t>
  </si>
  <si>
    <t>217.13M</t>
  </si>
  <si>
    <t>177.24M</t>
  </si>
  <si>
    <t>193.25M</t>
  </si>
  <si>
    <t>294.79M</t>
  </si>
  <si>
    <t>181.38M</t>
  </si>
  <si>
    <t>199.98M</t>
  </si>
  <si>
    <t>229.78M</t>
  </si>
  <si>
    <t>257.20M</t>
  </si>
  <si>
    <t>233.38M</t>
  </si>
  <si>
    <t>192.33M</t>
  </si>
  <si>
    <t>223.14M</t>
  </si>
  <si>
    <t>274.85M</t>
  </si>
  <si>
    <t>186.99M</t>
  </si>
  <si>
    <t>338.70M</t>
  </si>
  <si>
    <t>216.67M</t>
  </si>
  <si>
    <t>211.06M</t>
  </si>
  <si>
    <t>237.63M</t>
  </si>
  <si>
    <t>294.52M</t>
  </si>
  <si>
    <t>270.66M</t>
  </si>
  <si>
    <t>232.71M</t>
  </si>
  <si>
    <t>354.98M</t>
  </si>
  <si>
    <t>232.43M</t>
  </si>
  <si>
    <t>211.65M</t>
  </si>
  <si>
    <t>238.18M</t>
  </si>
  <si>
    <t>244.12M</t>
  </si>
  <si>
    <t>206.36M</t>
  </si>
  <si>
    <t>228.51M</t>
  </si>
  <si>
    <t>259.52M</t>
  </si>
  <si>
    <t>258.08M</t>
  </si>
  <si>
    <t>246.03M</t>
  </si>
  <si>
    <t>219.72M</t>
  </si>
  <si>
    <t>212.45M</t>
  </si>
  <si>
    <t>211.82M</t>
  </si>
  <si>
    <t>270.74M</t>
  </si>
  <si>
    <t>252.23M</t>
  </si>
  <si>
    <t>200.20M</t>
  </si>
  <si>
    <t>225.97M</t>
  </si>
  <si>
    <t>195.13M</t>
  </si>
  <si>
    <t>345.54M</t>
  </si>
  <si>
    <t>306.67M</t>
  </si>
  <si>
    <t>179.16M</t>
  </si>
  <si>
    <t>236.76M</t>
  </si>
  <si>
    <t>190.87M</t>
  </si>
  <si>
    <t>192.30M</t>
  </si>
  <si>
    <t>173.62M</t>
  </si>
  <si>
    <t>278.12M</t>
  </si>
  <si>
    <t>222.12M</t>
  </si>
  <si>
    <t>197.99M</t>
  </si>
  <si>
    <t>209.39M</t>
  </si>
  <si>
    <t>176.70M</t>
  </si>
  <si>
    <t>262.20M</t>
  </si>
  <si>
    <t>238.22M</t>
  </si>
  <si>
    <t>220.74M</t>
  </si>
  <si>
    <t>229.91M</t>
  </si>
  <si>
    <t>197.29M</t>
  </si>
  <si>
    <t>249.24M</t>
  </si>
  <si>
    <t>299.92M</t>
  </si>
  <si>
    <t>306.79M</t>
  </si>
  <si>
    <t>268.92M</t>
  </si>
  <si>
    <t>239.79M</t>
  </si>
  <si>
    <t>232.76M</t>
  </si>
  <si>
    <t>246.12M</t>
  </si>
  <si>
    <t>629.20M</t>
  </si>
  <si>
    <t>227.36M</t>
  </si>
  <si>
    <t>210.15M</t>
  </si>
  <si>
    <t>172.90M</t>
  </si>
  <si>
    <t>195.76M</t>
  </si>
  <si>
    <t>227.66M</t>
  </si>
  <si>
    <t>215.94M</t>
  </si>
  <si>
    <t>217.85M</t>
  </si>
  <si>
    <t>204.42M</t>
  </si>
  <si>
    <t>220.00M</t>
  </si>
  <si>
    <t>190.03M</t>
  </si>
  <si>
    <t>314.76M</t>
  </si>
  <si>
    <t>202.73M</t>
  </si>
  <si>
    <t>231.38M</t>
  </si>
  <si>
    <t>199.47M</t>
  </si>
  <si>
    <t>230.51M</t>
  </si>
  <si>
    <t>236.90M</t>
  </si>
  <si>
    <t>236.69M</t>
  </si>
  <si>
    <t>226.85M</t>
  </si>
  <si>
    <t>253.62M</t>
  </si>
  <si>
    <t>363.16M</t>
  </si>
  <si>
    <t>250.33M</t>
  </si>
  <si>
    <t>304.54M</t>
  </si>
  <si>
    <t>208.37M</t>
  </si>
  <si>
    <t>179.27M</t>
  </si>
  <si>
    <t>227.27M</t>
  </si>
  <si>
    <t>256.55M</t>
  </si>
  <si>
    <t>189.33M</t>
  </si>
  <si>
    <t>203.06M</t>
  </si>
  <si>
    <t>229.21M</t>
  </si>
  <si>
    <t>256.04M</t>
  </si>
  <si>
    <t>241.67M</t>
  </si>
  <si>
    <t>216.97M</t>
  </si>
  <si>
    <t>217.11M</t>
  </si>
  <si>
    <t>232.50M</t>
  </si>
  <si>
    <t>222.06M</t>
  </si>
  <si>
    <t>193.14M</t>
  </si>
  <si>
    <t>236.15M</t>
  </si>
  <si>
    <t>212.25M</t>
  </si>
  <si>
    <t>376.66M</t>
  </si>
  <si>
    <t>324.34M</t>
  </si>
  <si>
    <t>287.44M</t>
  </si>
  <si>
    <t>264.43M</t>
  </si>
  <si>
    <t>278.01M</t>
  </si>
  <si>
    <t>216.53M</t>
  </si>
  <si>
    <t>225.15M</t>
  </si>
  <si>
    <t>210.00M</t>
  </si>
  <si>
    <t>233.41M</t>
  </si>
  <si>
    <t>217.05M</t>
  </si>
  <si>
    <t>311.52M</t>
  </si>
  <si>
    <t>336.42M</t>
  </si>
  <si>
    <t>254.47M</t>
  </si>
  <si>
    <t>299.61M</t>
  </si>
  <si>
    <t>241.99M</t>
  </si>
  <si>
    <t>231.06M</t>
  </si>
  <si>
    <t>256.16M</t>
  </si>
  <si>
    <t>225.60M</t>
  </si>
  <si>
    <t>205.69M</t>
  </si>
  <si>
    <t>249.42M</t>
  </si>
  <si>
    <t>323.45M</t>
  </si>
  <si>
    <t>357.23M</t>
  </si>
  <si>
    <t>241.73M</t>
  </si>
  <si>
    <t>262.70M</t>
  </si>
  <si>
    <t>253.69M</t>
  </si>
  <si>
    <t>255.56M</t>
  </si>
  <si>
    <t>305.03M</t>
  </si>
  <si>
    <t>295.60M</t>
  </si>
  <si>
    <t>318.09M</t>
  </si>
  <si>
    <t>276.51M</t>
  </si>
  <si>
    <t>285.22M</t>
  </si>
  <si>
    <t>207.62M</t>
  </si>
  <si>
    <t>248.30M</t>
  </si>
  <si>
    <t>258.42M</t>
  </si>
  <si>
    <t>741.15M</t>
  </si>
  <si>
    <t>398.82M</t>
  </si>
  <si>
    <t>417.55M</t>
  </si>
  <si>
    <t>351.04M</t>
  </si>
  <si>
    <t>418.21M</t>
  </si>
  <si>
    <t>492.89M</t>
  </si>
  <si>
    <t>398.99M</t>
  </si>
  <si>
    <t>398.76M</t>
  </si>
  <si>
    <t>438.20M</t>
  </si>
  <si>
    <t>625.15M</t>
  </si>
  <si>
    <t>470.28M</t>
  </si>
  <si>
    <t>443.80M</t>
  </si>
  <si>
    <t>373.84M</t>
  </si>
  <si>
    <t>498.51M</t>
  </si>
  <si>
    <t>354.06M</t>
  </si>
  <si>
    <t>273.44M</t>
  </si>
  <si>
    <t>293.59M</t>
  </si>
  <si>
    <t>368.55M</t>
  </si>
  <si>
    <t>306.47M</t>
  </si>
  <si>
    <t>312.04M</t>
  </si>
  <si>
    <t>362.27M</t>
  </si>
  <si>
    <t>522.42M</t>
  </si>
  <si>
    <t>375.56M</t>
  </si>
  <si>
    <t>375.75M</t>
  </si>
  <si>
    <t>298.75M</t>
  </si>
  <si>
    <t>386.62M</t>
  </si>
  <si>
    <t>359.34M</t>
  </si>
  <si>
    <t>434.18M</t>
  </si>
  <si>
    <t>311.18M</t>
  </si>
  <si>
    <t>309.88M</t>
  </si>
  <si>
    <t>2.83M</t>
  </si>
  <si>
    <t>305.82M</t>
  </si>
  <si>
    <t>267.71M</t>
  </si>
  <si>
    <t>262.54M</t>
  </si>
  <si>
    <t>396.37M</t>
  </si>
  <si>
    <t>306.01M</t>
  </si>
  <si>
    <t>353.38M</t>
  </si>
  <si>
    <t>280.52M</t>
  </si>
  <si>
    <t>304.32M</t>
  </si>
  <si>
    <t>310.19M</t>
  </si>
  <si>
    <t>246.93M</t>
  </si>
  <si>
    <t>332.86M</t>
  </si>
  <si>
    <t>382.83M</t>
  </si>
  <si>
    <t>437.63M</t>
  </si>
  <si>
    <t>712.65M</t>
  </si>
  <si>
    <t>467.86M</t>
  </si>
  <si>
    <t>422.36M</t>
  </si>
  <si>
    <t>332.14M</t>
  </si>
  <si>
    <t>322.02M</t>
  </si>
  <si>
    <t>328.28M</t>
  </si>
  <si>
    <t>335.85M</t>
  </si>
  <si>
    <t>393.10M</t>
  </si>
  <si>
    <t>438.70M</t>
  </si>
  <si>
    <t>371.70M</t>
  </si>
  <si>
    <t>387.81M</t>
  </si>
  <si>
    <t>350.58M</t>
  </si>
  <si>
    <t>306.15M</t>
  </si>
  <si>
    <t>294.94M</t>
  </si>
  <si>
    <t>321.80M</t>
  </si>
  <si>
    <t>328.80M</t>
  </si>
  <si>
    <t>389.24M</t>
  </si>
  <si>
    <t>230.29M</t>
  </si>
  <si>
    <t>271.94M</t>
  </si>
  <si>
    <t>470.16M</t>
  </si>
  <si>
    <t>253.09M</t>
  </si>
  <si>
    <t>186.50M</t>
  </si>
  <si>
    <t>309.67M</t>
  </si>
  <si>
    <t>286.24M</t>
  </si>
  <si>
    <t>296.60M</t>
  </si>
  <si>
    <t>269.37M</t>
  </si>
  <si>
    <t>277.70M</t>
  </si>
  <si>
    <t>333.01M</t>
  </si>
  <si>
    <t>254.36M</t>
  </si>
  <si>
    <t>260.79M</t>
  </si>
  <si>
    <t>298.77M</t>
  </si>
  <si>
    <t>310.74M</t>
  </si>
  <si>
    <t>276.54M</t>
  </si>
  <si>
    <t>271.68M</t>
  </si>
  <si>
    <t>323.81M</t>
  </si>
  <si>
    <t>288.83M</t>
  </si>
  <si>
    <t>300.77M</t>
  </si>
  <si>
    <t>298.88M</t>
  </si>
  <si>
    <t>361.08M</t>
  </si>
  <si>
    <t>463.44M</t>
  </si>
  <si>
    <t>419.68M</t>
  </si>
  <si>
    <t>356.91M</t>
  </si>
  <si>
    <t>410.11M</t>
  </si>
  <si>
    <t>604.82M</t>
  </si>
  <si>
    <t>482.27M</t>
  </si>
  <si>
    <t>318.30M</t>
  </si>
  <si>
    <t>268.10M</t>
  </si>
  <si>
    <t>298.51M</t>
  </si>
  <si>
    <t>263.54M</t>
  </si>
  <si>
    <t>352.79M</t>
  </si>
  <si>
    <t>285.98M</t>
  </si>
  <si>
    <t>292.32M</t>
  </si>
  <si>
    <t>321.96M</t>
  </si>
  <si>
    <t>627.04M</t>
  </si>
  <si>
    <t>521.88M</t>
  </si>
  <si>
    <t>345.44M</t>
  </si>
  <si>
    <t>291.51M</t>
  </si>
  <si>
    <t>289.20M</t>
  </si>
  <si>
    <t>279.58M</t>
  </si>
  <si>
    <t>396.85M</t>
  </si>
  <si>
    <t>385.90M</t>
  </si>
  <si>
    <t>414.95M</t>
  </si>
  <si>
    <t>381.08M</t>
  </si>
  <si>
    <t>644.16M</t>
  </si>
  <si>
    <t>308.53M</t>
  </si>
  <si>
    <t>373.22M</t>
  </si>
  <si>
    <t>372.55M</t>
  </si>
  <si>
    <t>321.21M</t>
  </si>
  <si>
    <t>326.57M</t>
  </si>
  <si>
    <t>352.24M</t>
  </si>
  <si>
    <t>391.31M</t>
  </si>
  <si>
    <t>383.00M</t>
  </si>
  <si>
    <t>294.48M</t>
  </si>
  <si>
    <t>463.70M</t>
  </si>
  <si>
    <t>320.25M</t>
  </si>
  <si>
    <t>326.10M</t>
  </si>
  <si>
    <t>366.30M</t>
  </si>
  <si>
    <t>386.19M</t>
  </si>
  <si>
    <t>294.46M</t>
  </si>
  <si>
    <t>282.58M</t>
  </si>
  <si>
    <t>350.45M</t>
  </si>
  <si>
    <t>527.68M</t>
  </si>
  <si>
    <t>416.28M</t>
  </si>
  <si>
    <t>379.57M</t>
  </si>
  <si>
    <t>386.13M</t>
  </si>
  <si>
    <t>365.76M</t>
  </si>
  <si>
    <t>349.03M</t>
  </si>
  <si>
    <t>266.67M</t>
  </si>
  <si>
    <t>260.93M</t>
  </si>
  <si>
    <t>300.47M</t>
  </si>
  <si>
    <t>359.94M</t>
  </si>
  <si>
    <t>279.78M</t>
  </si>
  <si>
    <t>246.01M</t>
  </si>
  <si>
    <t>290.00M</t>
  </si>
  <si>
    <t>354.32M</t>
  </si>
  <si>
    <t>339.65M</t>
  </si>
  <si>
    <t>260.36M</t>
  </si>
  <si>
    <t>272.54M</t>
  </si>
  <si>
    <t>335.20M</t>
  </si>
  <si>
    <t>604.36M</t>
  </si>
  <si>
    <t>333.48M</t>
  </si>
  <si>
    <t>532.63M</t>
  </si>
  <si>
    <t>380.28M</t>
  </si>
  <si>
    <t>305.52M</t>
  </si>
  <si>
    <t>299.05M</t>
  </si>
  <si>
    <t>337.50M</t>
  </si>
  <si>
    <t>372.83M</t>
  </si>
  <si>
    <t>373.03M</t>
  </si>
  <si>
    <t>387.32M</t>
  </si>
  <si>
    <t>357.59M</t>
  </si>
  <si>
    <t>398.12M</t>
  </si>
  <si>
    <t>414.17M</t>
  </si>
  <si>
    <t>350.74M</t>
  </si>
  <si>
    <t>412.11M</t>
  </si>
  <si>
    <t>452.10M</t>
  </si>
  <si>
    <t>381.04M</t>
  </si>
  <si>
    <t>355.87M</t>
  </si>
  <si>
    <t>569.03M</t>
  </si>
  <si>
    <t>374.64M</t>
  </si>
  <si>
    <t>348.36M</t>
  </si>
  <si>
    <t>598.31M</t>
  </si>
  <si>
    <t>318.07M</t>
  </si>
  <si>
    <t>421.20M</t>
  </si>
  <si>
    <t>438.88M</t>
  </si>
  <si>
    <t>315.30M</t>
  </si>
  <si>
    <t>289.22M</t>
  </si>
  <si>
    <t>415.21M</t>
  </si>
  <si>
    <t>302.46M</t>
  </si>
  <si>
    <t>303.33M</t>
  </si>
  <si>
    <t>332.18M</t>
  </si>
  <si>
    <t>283.72M</t>
  </si>
  <si>
    <t>447.90M</t>
  </si>
  <si>
    <t>390.30M</t>
  </si>
  <si>
    <t>295.53M</t>
  </si>
  <si>
    <t>365.53M</t>
  </si>
  <si>
    <t>446.93M</t>
  </si>
  <si>
    <t>442.02M</t>
  </si>
  <si>
    <t>468.43M</t>
  </si>
  <si>
    <t>277.62M</t>
  </si>
  <si>
    <t>300.48M</t>
  </si>
  <si>
    <t>327.88M</t>
  </si>
  <si>
    <t>480.17M</t>
  </si>
  <si>
    <t>303.89M</t>
  </si>
  <si>
    <t>278.42M</t>
  </si>
  <si>
    <t>363.20M</t>
  </si>
  <si>
    <t>340.53M</t>
  </si>
  <si>
    <t>333.60M</t>
  </si>
  <si>
    <t>530.72M</t>
  </si>
  <si>
    <t>464.03M</t>
  </si>
  <si>
    <t>442.52M</t>
  </si>
  <si>
    <t>337.57M</t>
  </si>
  <si>
    <t>317.26M</t>
  </si>
  <si>
    <t>359.42M</t>
  </si>
  <si>
    <t>368.79M</t>
  </si>
  <si>
    <t>480.16M</t>
  </si>
  <si>
    <t>464.83M</t>
  </si>
  <si>
    <t>498.26M</t>
  </si>
  <si>
    <t>446.05M</t>
  </si>
  <si>
    <t>516.04M</t>
  </si>
  <si>
    <t>458.93M</t>
  </si>
  <si>
    <t>413.20M</t>
  </si>
  <si>
    <t>553.68M</t>
  </si>
  <si>
    <t>522.67M</t>
  </si>
  <si>
    <t>482.86M</t>
  </si>
  <si>
    <t>479.06M</t>
  </si>
  <si>
    <t>536.69M</t>
  </si>
  <si>
    <t>499.92M</t>
  </si>
  <si>
    <t>547.42M</t>
  </si>
  <si>
    <t>506.56M</t>
  </si>
  <si>
    <t>517.89M</t>
  </si>
  <si>
    <t>548.47M</t>
  </si>
  <si>
    <t>482.47M</t>
  </si>
  <si>
    <t>538.06M</t>
  </si>
  <si>
    <t>624.64M</t>
  </si>
  <si>
    <t>511.54M</t>
  </si>
  <si>
    <t>470.91M</t>
  </si>
  <si>
    <t>369.49M</t>
  </si>
  <si>
    <t>444.72M</t>
  </si>
  <si>
    <t>557.87M</t>
  </si>
  <si>
    <t>668.19M</t>
  </si>
  <si>
    <t>667.08M</t>
  </si>
  <si>
    <t>684.14M</t>
  </si>
  <si>
    <t>685.55M</t>
  </si>
  <si>
    <t>549.96M</t>
  </si>
  <si>
    <t>649.88M</t>
  </si>
  <si>
    <t>628.15M</t>
  </si>
  <si>
    <t>483.04M</t>
  </si>
  <si>
    <t>508.78M</t>
  </si>
  <si>
    <t>595.70M</t>
  </si>
  <si>
    <t>497.21M</t>
  </si>
  <si>
    <t>412.47M</t>
  </si>
  <si>
    <t>687.14M</t>
  </si>
  <si>
    <t>551.44M</t>
  </si>
  <si>
    <t>624.31M</t>
  </si>
  <si>
    <t>434.45M</t>
  </si>
  <si>
    <t>482.01M</t>
  </si>
  <si>
    <t>519.16M</t>
  </si>
  <si>
    <t>642.60M</t>
  </si>
  <si>
    <t>1.36B</t>
  </si>
  <si>
    <t>882.83M</t>
  </si>
  <si>
    <t>651.72M</t>
  </si>
  <si>
    <t>629.05M</t>
  </si>
  <si>
    <t>844.47M</t>
  </si>
  <si>
    <t>650.02M</t>
  </si>
  <si>
    <t>756.85M</t>
  </si>
  <si>
    <t>1.31B</t>
  </si>
  <si>
    <t>1.02B</t>
  </si>
  <si>
    <t>928.52M</t>
  </si>
  <si>
    <t>733.20M</t>
  </si>
  <si>
    <t>562.02M</t>
  </si>
  <si>
    <t>737.80M</t>
  </si>
  <si>
    <t>587.58M</t>
  </si>
  <si>
    <t>527.40M</t>
  </si>
  <si>
    <t>533.47M</t>
  </si>
  <si>
    <t>797.57M</t>
  </si>
  <si>
    <t>853.44M</t>
  </si>
  <si>
    <t>867.60M</t>
  </si>
  <si>
    <t>664.16M</t>
  </si>
  <si>
    <t>700.48M</t>
  </si>
  <si>
    <t>812.03M</t>
  </si>
  <si>
    <t>161.78M</t>
  </si>
  <si>
    <t>951.72M</t>
  </si>
  <si>
    <t>725.22M</t>
  </si>
  <si>
    <t>1.41B</t>
  </si>
  <si>
    <t>855.34M</t>
  </si>
  <si>
    <t>823.05M</t>
  </si>
  <si>
    <t>631.95M</t>
  </si>
  <si>
    <t>603.35M</t>
  </si>
  <si>
    <t>562.96M</t>
  </si>
  <si>
    <t>789.25M</t>
  </si>
  <si>
    <t>548.98M</t>
  </si>
  <si>
    <t>659.04M</t>
  </si>
  <si>
    <t>559.49M</t>
  </si>
  <si>
    <t>580.15M</t>
  </si>
  <si>
    <t>514.35M</t>
  </si>
  <si>
    <t>613.91M</t>
  </si>
  <si>
    <t>646.66M</t>
  </si>
  <si>
    <t>557.69M</t>
  </si>
  <si>
    <t>486.82M</t>
  </si>
  <si>
    <t>534.29M</t>
  </si>
  <si>
    <t>1.20B</t>
  </si>
  <si>
    <t>584.23M</t>
  </si>
  <si>
    <t>620.48M</t>
  </si>
  <si>
    <t>804.43M</t>
  </si>
  <si>
    <t>720.95M</t>
  </si>
  <si>
    <t>605.79M</t>
  </si>
  <si>
    <t>747.19M</t>
  </si>
  <si>
    <t>562.23M</t>
  </si>
  <si>
    <t>609.22M</t>
  </si>
  <si>
    <t>599.12M</t>
  </si>
  <si>
    <t>650.22M</t>
  </si>
  <si>
    <t>997.65M</t>
  </si>
  <si>
    <t>752.62M</t>
  </si>
  <si>
    <t>597.71M</t>
  </si>
  <si>
    <t>437.70M</t>
  </si>
  <si>
    <t>499.59M</t>
  </si>
  <si>
    <t>518.86M</t>
  </si>
  <si>
    <t>623.05M</t>
  </si>
  <si>
    <t>810.68M</t>
  </si>
  <si>
    <t>604.78M</t>
  </si>
  <si>
    <t>470.29M</t>
  </si>
  <si>
    <t>520.33M</t>
  </si>
  <si>
    <t>383.79M</t>
  </si>
  <si>
    <t>411.08M</t>
  </si>
  <si>
    <t>426.93M</t>
  </si>
  <si>
    <t>304.08M</t>
  </si>
  <si>
    <t>407.70M</t>
  </si>
  <si>
    <t>428.77M</t>
  </si>
  <si>
    <t>396.50M</t>
  </si>
  <si>
    <t>447.82M</t>
  </si>
  <si>
    <t>445.99M</t>
  </si>
  <si>
    <t>477.47M</t>
  </si>
  <si>
    <t>660.63M</t>
  </si>
  <si>
    <t>500.97M</t>
  </si>
  <si>
    <t>616.26M</t>
  </si>
  <si>
    <t>684.35M</t>
  </si>
  <si>
    <t>395.67M</t>
  </si>
  <si>
    <t>502.06M</t>
  </si>
  <si>
    <t>491.61M</t>
  </si>
  <si>
    <t>443.98M</t>
  </si>
  <si>
    <t>526.30M</t>
  </si>
  <si>
    <t>867.65M</t>
  </si>
  <si>
    <t>593.24M</t>
  </si>
  <si>
    <t>441.16M</t>
  </si>
  <si>
    <t>478.48M</t>
  </si>
  <si>
    <t>514.36M</t>
  </si>
  <si>
    <t>538.14M</t>
  </si>
  <si>
    <t>771.28M</t>
  </si>
  <si>
    <t>537.63M</t>
  </si>
  <si>
    <t>669.82M</t>
  </si>
  <si>
    <t>560.43M</t>
  </si>
  <si>
    <t>758.03M</t>
  </si>
  <si>
    <t>565.12M</t>
  </si>
  <si>
    <t>473.48M</t>
  </si>
  <si>
    <t>524.71M</t>
  </si>
  <si>
    <t>479.98M</t>
  </si>
  <si>
    <t>411.73M</t>
  </si>
  <si>
    <t>501.19M</t>
  </si>
  <si>
    <t>622.78M</t>
  </si>
  <si>
    <t>455.19M</t>
  </si>
  <si>
    <t>676.85M</t>
  </si>
  <si>
    <t>513.57M</t>
  </si>
  <si>
    <t>502.60M</t>
  </si>
  <si>
    <t>490.80M</t>
  </si>
  <si>
    <t>461.00M</t>
  </si>
  <si>
    <t>567.63M</t>
  </si>
  <si>
    <t>608.61M</t>
  </si>
  <si>
    <t>809.90M</t>
  </si>
  <si>
    <t>680.80M</t>
  </si>
  <si>
    <t>696.52M</t>
  </si>
  <si>
    <t>797.65M</t>
  </si>
  <si>
    <t>1.35B</t>
  </si>
  <si>
    <t>1.81B</t>
  </si>
  <si>
    <t>1.57B</t>
  </si>
  <si>
    <t>1.22B</t>
  </si>
  <si>
    <t>1.34B</t>
  </si>
  <si>
    <t>1.39B</t>
  </si>
  <si>
    <t>897.73M</t>
  </si>
  <si>
    <t>935.62M</t>
  </si>
  <si>
    <t>1.52B</t>
  </si>
  <si>
    <t>925.72M</t>
  </si>
  <si>
    <t>1.07B</t>
  </si>
  <si>
    <t>653.54M</t>
  </si>
  <si>
    <t>738.43M</t>
  </si>
  <si>
    <t>736.87M</t>
  </si>
  <si>
    <t>865.59M</t>
  </si>
  <si>
    <t>801.45M</t>
  </si>
  <si>
    <t>593.25M</t>
  </si>
  <si>
    <t>712.66M</t>
  </si>
  <si>
    <t>506.34M</t>
  </si>
  <si>
    <t>697.03M</t>
  </si>
  <si>
    <t>814.18M</t>
  </si>
  <si>
    <t>896.52M</t>
  </si>
  <si>
    <t>742.14M</t>
  </si>
  <si>
    <t>643.97M</t>
  </si>
  <si>
    <t>879.15M</t>
  </si>
  <si>
    <t>719.44M</t>
  </si>
  <si>
    <t>684.20M</t>
  </si>
  <si>
    <t>726.36M</t>
  </si>
  <si>
    <t>655.12M</t>
  </si>
  <si>
    <t>734.38M</t>
  </si>
  <si>
    <t>666.65M</t>
  </si>
  <si>
    <t>659.44M</t>
  </si>
  <si>
    <t>512.79M</t>
  </si>
  <si>
    <t>614.55M</t>
  </si>
  <si>
    <t>653.03M</t>
  </si>
  <si>
    <t>931.17M</t>
  </si>
  <si>
    <t>687.49M</t>
  </si>
  <si>
    <t>725.20M</t>
  </si>
  <si>
    <t>722.19M</t>
  </si>
  <si>
    <t>708.74M</t>
  </si>
  <si>
    <t>609.05M</t>
  </si>
  <si>
    <t>704.65M</t>
  </si>
  <si>
    <t>805.46M</t>
  </si>
  <si>
    <t>846.40M</t>
  </si>
  <si>
    <t>602.56M</t>
  </si>
  <si>
    <t>575.86M</t>
  </si>
  <si>
    <t>772.98M</t>
  </si>
  <si>
    <t>762.15M</t>
  </si>
  <si>
    <t>622.31M</t>
  </si>
  <si>
    <t>631.54M</t>
  </si>
  <si>
    <t>675.76M</t>
  </si>
  <si>
    <t>654.96M</t>
  </si>
  <si>
    <t>763.49M</t>
  </si>
  <si>
    <t>837.91M</t>
  </si>
  <si>
    <t>967.00M</t>
  </si>
  <si>
    <t>794.18M</t>
  </si>
  <si>
    <t>770.19M</t>
  </si>
  <si>
    <t>794.66M</t>
  </si>
  <si>
    <t>775.11M</t>
  </si>
  <si>
    <t>987.12M</t>
  </si>
  <si>
    <t>936.49M</t>
  </si>
  <si>
    <t>754.22M</t>
  </si>
  <si>
    <t>632.38M</t>
  </si>
  <si>
    <t>715.45M</t>
  </si>
  <si>
    <t>796.31M</t>
  </si>
  <si>
    <t>716.05M</t>
  </si>
  <si>
    <t>899.89M</t>
  </si>
  <si>
    <t>685.42M</t>
  </si>
  <si>
    <t>622.90M</t>
  </si>
  <si>
    <t>892.10M</t>
  </si>
  <si>
    <t>685.39M</t>
  </si>
  <si>
    <t>669.20M</t>
  </si>
  <si>
    <t>854.80M</t>
  </si>
  <si>
    <t>994.19M</t>
  </si>
  <si>
    <t>671.91M</t>
  </si>
  <si>
    <t>574.54M</t>
  </si>
  <si>
    <t>556.24M</t>
  </si>
  <si>
    <t>573.55M</t>
  </si>
  <si>
    <t>597.42M</t>
  </si>
  <si>
    <t>525.19M</t>
  </si>
  <si>
    <t>571.21M</t>
  </si>
  <si>
    <t>636.76M</t>
  </si>
  <si>
    <t>767.94M</t>
  </si>
  <si>
    <t>618.65M</t>
  </si>
  <si>
    <t>590.71M</t>
  </si>
  <si>
    <t>554.05M</t>
  </si>
  <si>
    <t>532.37M</t>
  </si>
  <si>
    <t>715.90M</t>
  </si>
  <si>
    <t>694.40M</t>
  </si>
  <si>
    <t>676.88M</t>
  </si>
  <si>
    <t>554.31M</t>
  </si>
  <si>
    <t>772.00M</t>
  </si>
  <si>
    <t>765.07M</t>
  </si>
  <si>
    <t>621.57M</t>
  </si>
  <si>
    <t>678.93M</t>
  </si>
  <si>
    <t>588.15M</t>
  </si>
  <si>
    <t>683.89M</t>
  </si>
  <si>
    <t>600.73M</t>
  </si>
  <si>
    <t>677.76M</t>
  </si>
  <si>
    <t>642.56M</t>
  </si>
  <si>
    <t>680.93M</t>
  </si>
  <si>
    <t>625.74M</t>
  </si>
  <si>
    <t>667.64M</t>
  </si>
  <si>
    <t>600.37M</t>
  </si>
  <si>
    <t>452.63M</t>
  </si>
  <si>
    <t>492.00M</t>
  </si>
  <si>
    <t>586.08M</t>
  </si>
  <si>
    <t>609.86M</t>
  </si>
  <si>
    <t>562.36M</t>
  </si>
  <si>
    <t>645.11M</t>
  </si>
  <si>
    <t>633.96M</t>
  </si>
  <si>
    <t>579.24M</t>
  </si>
  <si>
    <t>626.22M</t>
  </si>
  <si>
    <t>791.59M</t>
  </si>
  <si>
    <t>668.72M</t>
  </si>
  <si>
    <t>532.90M</t>
  </si>
  <si>
    <t>638.15M</t>
  </si>
  <si>
    <t>743.44M</t>
  </si>
  <si>
    <t>719.78M</t>
  </si>
  <si>
    <t>807.00M</t>
  </si>
  <si>
    <t>1.37B</t>
  </si>
  <si>
    <t>783.77M</t>
  </si>
  <si>
    <t>593.49M</t>
  </si>
  <si>
    <t>607.12M</t>
  </si>
  <si>
    <t>681.34M</t>
  </si>
  <si>
    <t>560.32M</t>
  </si>
  <si>
    <t>572.24M</t>
  </si>
  <si>
    <t>728.88M</t>
  </si>
  <si>
    <t>679.42M</t>
  </si>
  <si>
    <t>554.79M</t>
  </si>
  <si>
    <t>642.27M</t>
  </si>
  <si>
    <t>506.67M</t>
  </si>
  <si>
    <t>527.80M</t>
  </si>
  <si>
    <t>517.73M</t>
  </si>
  <si>
    <t>764.15M</t>
  </si>
  <si>
    <t>602.85M</t>
  </si>
  <si>
    <t>672.25M</t>
  </si>
  <si>
    <t>714.93M</t>
  </si>
  <si>
    <t>706.14M</t>
  </si>
  <si>
    <t>559.60M</t>
  </si>
  <si>
    <t>472.78M</t>
  </si>
  <si>
    <t>498.30M</t>
  </si>
  <si>
    <t>499.34M</t>
  </si>
  <si>
    <t>447.74M</t>
  </si>
  <si>
    <t>530.60M</t>
  </si>
  <si>
    <t>561.44M</t>
  </si>
  <si>
    <t>513.37M</t>
  </si>
  <si>
    <t>608.77M</t>
  </si>
  <si>
    <t>611.08M</t>
  </si>
  <si>
    <t>522.63M</t>
  </si>
  <si>
    <t>458.30M</t>
  </si>
  <si>
    <t>569.24M</t>
  </si>
  <si>
    <t>608.87M</t>
  </si>
  <si>
    <t>555.76M</t>
  </si>
  <si>
    <t>541.42M</t>
  </si>
  <si>
    <t>453.56M</t>
  </si>
  <si>
    <t>623.66M</t>
  </si>
  <si>
    <t>544.90M</t>
  </si>
  <si>
    <t>502.34M</t>
  </si>
  <si>
    <t>519.82M</t>
  </si>
  <si>
    <t>616.32M</t>
  </si>
  <si>
    <t>704.02M</t>
  </si>
  <si>
    <t>554.96M</t>
  </si>
  <si>
    <t>553.67M</t>
  </si>
  <si>
    <t>568.43M</t>
  </si>
  <si>
    <t>674.30M</t>
  </si>
  <si>
    <t>667.29M</t>
  </si>
  <si>
    <t>632.45M</t>
  </si>
  <si>
    <t>576.84M</t>
  </si>
  <si>
    <t>553.45M</t>
  </si>
  <si>
    <t>847.45M</t>
  </si>
  <si>
    <t>880.48M</t>
  </si>
  <si>
    <t>622.02M</t>
  </si>
  <si>
    <t>513.95M</t>
  </si>
  <si>
    <t>107.87M</t>
  </si>
  <si>
    <t>707.68M</t>
  </si>
  <si>
    <t>731.32M</t>
  </si>
  <si>
    <t>768.75M</t>
  </si>
  <si>
    <t>664.00M</t>
  </si>
  <si>
    <t>633.12M</t>
  </si>
  <si>
    <t>571.87M</t>
  </si>
  <si>
    <t>679.01M</t>
  </si>
  <si>
    <t>549.80M</t>
  </si>
  <si>
    <t>1.16B</t>
  </si>
  <si>
    <t>583.63M</t>
  </si>
  <si>
    <t>717.71M</t>
  </si>
  <si>
    <t>713.69M</t>
  </si>
  <si>
    <t>640.51M</t>
  </si>
  <si>
    <t>591.72M</t>
  </si>
  <si>
    <t>543.16M</t>
  </si>
  <si>
    <t>553.40M</t>
  </si>
  <si>
    <t>787.71M</t>
  </si>
  <si>
    <t>558.39M</t>
  </si>
  <si>
    <t>497.60M</t>
  </si>
  <si>
    <t>462.15M</t>
  </si>
  <si>
    <t>416.01M</t>
  </si>
  <si>
    <t>519.39M</t>
  </si>
  <si>
    <t>687.25M</t>
  </si>
  <si>
    <t>696.20M</t>
  </si>
  <si>
    <t>458.65M</t>
  </si>
  <si>
    <t>471.37M</t>
  </si>
  <si>
    <t>403.63M</t>
  </si>
  <si>
    <t>439.59M</t>
  </si>
  <si>
    <t>380.68M</t>
  </si>
  <si>
    <t>452.41M</t>
  </si>
  <si>
    <t>258.09M</t>
  </si>
  <si>
    <t>495.00M</t>
  </si>
  <si>
    <t>492.48M</t>
  </si>
  <si>
    <t>632.32M</t>
  </si>
  <si>
    <t>559.17M</t>
  </si>
  <si>
    <t>613.47M</t>
  </si>
  <si>
    <t>672.88M</t>
  </si>
  <si>
    <t>929.57M</t>
  </si>
  <si>
    <t>873.96M</t>
  </si>
  <si>
    <t>620.20M</t>
  </si>
  <si>
    <t>789.56M</t>
  </si>
  <si>
    <t>762.04M</t>
  </si>
  <si>
    <t>546.11M</t>
  </si>
  <si>
    <t>623.07M</t>
  </si>
  <si>
    <t>776.75M</t>
  </si>
  <si>
    <t>618.63M</t>
  </si>
  <si>
    <t>660.71M</t>
  </si>
  <si>
    <t>637.87M</t>
  </si>
  <si>
    <t>753.21M</t>
  </si>
  <si>
    <t>870.53M</t>
  </si>
  <si>
    <t>914.97M</t>
  </si>
  <si>
    <t>869.48M</t>
  </si>
  <si>
    <t>884.69M</t>
  </si>
  <si>
    <t>935.63M</t>
  </si>
  <si>
    <t>671.24M</t>
  </si>
  <si>
    <t>713.28M</t>
  </si>
  <si>
    <t>624.79M</t>
  </si>
  <si>
    <t>500.12M</t>
  </si>
  <si>
    <t>571.81M</t>
  </si>
  <si>
    <t>455.96M</t>
  </si>
  <si>
    <t>648.55M</t>
  </si>
  <si>
    <t>504.77M</t>
  </si>
  <si>
    <t>770.63M</t>
  </si>
  <si>
    <t>712.21M</t>
  </si>
  <si>
    <t>609.90M</t>
  </si>
  <si>
    <t>744.09M</t>
  </si>
  <si>
    <t>403.75M</t>
  </si>
  <si>
    <t>803.88M</t>
  </si>
  <si>
    <t>1.10B</t>
  </si>
  <si>
    <t>507.30M</t>
  </si>
  <si>
    <t>621.72M</t>
  </si>
  <si>
    <t>544.21M</t>
  </si>
  <si>
    <t>534.85M</t>
  </si>
  <si>
    <t>640.70M</t>
  </si>
  <si>
    <t>580.31M</t>
  </si>
  <si>
    <t>675.27M</t>
  </si>
  <si>
    <t>404.59M</t>
  </si>
  <si>
    <t>493.24M</t>
  </si>
  <si>
    <t>467.47M</t>
  </si>
  <si>
    <t>437.65M</t>
  </si>
  <si>
    <t>479.35M</t>
  </si>
  <si>
    <t>542.22M</t>
  </si>
  <si>
    <t>919.18M</t>
  </si>
  <si>
    <t>459.00M</t>
  </si>
  <si>
    <t>474.15M</t>
  </si>
  <si>
    <t>456.40M</t>
  </si>
  <si>
    <t>606.82M</t>
  </si>
  <si>
    <t>481.00M</t>
  </si>
  <si>
    <t>594.52M</t>
  </si>
  <si>
    <t>436.87M</t>
  </si>
  <si>
    <t>430.03M</t>
  </si>
  <si>
    <t>500.48M</t>
  </si>
  <si>
    <t>474.21M</t>
  </si>
  <si>
    <t>476.38M</t>
  </si>
  <si>
    <t>503.73M</t>
  </si>
  <si>
    <t>498.35M</t>
  </si>
  <si>
    <t>638.48M</t>
  </si>
  <si>
    <t>588.67M</t>
  </si>
  <si>
    <t>556.85M</t>
  </si>
  <si>
    <t>568.57M</t>
  </si>
  <si>
    <t>503.14M</t>
  </si>
  <si>
    <t>456.70M</t>
  </si>
  <si>
    <t>516.99M</t>
  </si>
  <si>
    <t>476.61M</t>
  </si>
  <si>
    <t>448.53M</t>
  </si>
  <si>
    <t>442.21M</t>
  </si>
  <si>
    <t>453.99M</t>
  </si>
  <si>
    <t>511.47M</t>
  </si>
  <si>
    <t>594.74M</t>
  </si>
  <si>
    <t>443.41M</t>
  </si>
  <si>
    <t>479.66M</t>
  </si>
  <si>
    <t>437.26M</t>
  </si>
  <si>
    <t>445.28M</t>
  </si>
  <si>
    <t>483.68M</t>
  </si>
  <si>
    <t>510.60M</t>
  </si>
  <si>
    <t>616.20M</t>
  </si>
  <si>
    <t>620.32M</t>
  </si>
  <si>
    <t>602.74M</t>
  </si>
  <si>
    <t>534.52M</t>
  </si>
  <si>
    <t>571.92M</t>
  </si>
  <si>
    <t>563.29M</t>
  </si>
  <si>
    <t>467.46M</t>
  </si>
  <si>
    <t>557.73M</t>
  </si>
  <si>
    <t>566.72M</t>
  </si>
  <si>
    <t>417.32M</t>
  </si>
  <si>
    <t>377.68M</t>
  </si>
  <si>
    <t>682.37M</t>
  </si>
  <si>
    <t>455.58M</t>
  </si>
  <si>
    <t>436.00M</t>
  </si>
  <si>
    <t>409.56M</t>
  </si>
  <si>
    <t>428.64M</t>
  </si>
  <si>
    <t>410.24M</t>
  </si>
  <si>
    <t>414.16M</t>
  </si>
  <si>
    <t>393.97M</t>
  </si>
  <si>
    <t>378.16M</t>
  </si>
  <si>
    <t>457.86M</t>
  </si>
  <si>
    <t>298.30M</t>
  </si>
  <si>
    <t>363.01M</t>
  </si>
  <si>
    <t>392.86M</t>
  </si>
  <si>
    <t>340.19M</t>
  </si>
  <si>
    <t>357.65M</t>
  </si>
  <si>
    <t>640.82M</t>
  </si>
  <si>
    <t>351.53M</t>
  </si>
  <si>
    <t>322.24M</t>
  </si>
  <si>
    <t>287.54M</t>
  </si>
  <si>
    <t>316.66M</t>
  </si>
  <si>
    <t>314.61M</t>
  </si>
  <si>
    <t>255.10M</t>
  </si>
  <si>
    <t>360.33M</t>
  </si>
  <si>
    <t>262.39M</t>
  </si>
  <si>
    <t>224.92M</t>
  </si>
  <si>
    <t>254.81M</t>
  </si>
  <si>
    <t>207.03M</t>
  </si>
  <si>
    <t>391.41M</t>
  </si>
  <si>
    <t>216.27M</t>
  </si>
  <si>
    <t>246.68M</t>
  </si>
  <si>
    <t>239.92M</t>
  </si>
  <si>
    <t>284.85M</t>
  </si>
  <si>
    <t>276.30M</t>
  </si>
  <si>
    <t>242.13M</t>
  </si>
  <si>
    <t>274.28M</t>
  </si>
  <si>
    <t>265.25M</t>
  </si>
  <si>
    <t>294.10M</t>
  </si>
  <si>
    <t>267.08M</t>
  </si>
  <si>
    <t>311.01M</t>
  </si>
  <si>
    <t>318.60M</t>
  </si>
  <si>
    <t>401.58M</t>
  </si>
  <si>
    <t>400.02M</t>
  </si>
  <si>
    <t>244.85M</t>
  </si>
  <si>
    <t>341.29M</t>
  </si>
  <si>
    <t>427.34M</t>
  </si>
  <si>
    <t>418.17M</t>
  </si>
  <si>
    <t>320.09M</t>
  </si>
  <si>
    <t>240.45M</t>
  </si>
  <si>
    <t>287.99M</t>
  </si>
  <si>
    <t>280.18M</t>
  </si>
  <si>
    <t>321.87M</t>
  </si>
  <si>
    <t>254.05M</t>
  </si>
  <si>
    <t>297.39M</t>
  </si>
  <si>
    <t>251.80M</t>
  </si>
  <si>
    <t>350.82M</t>
  </si>
  <si>
    <t>275.60M</t>
  </si>
  <si>
    <t>275.36M</t>
  </si>
  <si>
    <t>265.92M</t>
  </si>
  <si>
    <t>253.53M</t>
  </si>
  <si>
    <t>217.41M</t>
  </si>
  <si>
    <t>283.48M</t>
  </si>
  <si>
    <t>464.39M</t>
  </si>
  <si>
    <t>301.89M</t>
  </si>
  <si>
    <t>242.38M</t>
  </si>
  <si>
    <t>261.37M</t>
  </si>
  <si>
    <t>228.05M</t>
  </si>
  <si>
    <t>243.42M</t>
  </si>
  <si>
    <t>252.65M</t>
  </si>
  <si>
    <t>241.51M</t>
  </si>
  <si>
    <t>241.05M</t>
  </si>
  <si>
    <t>230.35M</t>
  </si>
  <si>
    <t>388.19M</t>
  </si>
  <si>
    <t>503.31M</t>
  </si>
  <si>
    <t>508.29M</t>
  </si>
  <si>
    <t>339.10M</t>
  </si>
  <si>
    <t>363.58M</t>
  </si>
  <si>
    <t>295.19M</t>
  </si>
  <si>
    <t>320.51M</t>
  </si>
  <si>
    <t>360.13M</t>
  </si>
  <si>
    <t>295.71M</t>
  </si>
  <si>
    <t>398.00M</t>
  </si>
  <si>
    <t>562.24M</t>
  </si>
  <si>
    <t>378.59M</t>
  </si>
  <si>
    <t>305.76M</t>
  </si>
  <si>
    <t>295.76M</t>
  </si>
  <si>
    <t>427.00M</t>
  </si>
  <si>
    <t>395.83M</t>
  </si>
  <si>
    <t>419.89M</t>
  </si>
  <si>
    <t>324.07M</t>
  </si>
  <si>
    <t>375.76M</t>
  </si>
  <si>
    <t>355.57M</t>
  </si>
  <si>
    <t>506.68M</t>
  </si>
  <si>
    <t>538.71M</t>
  </si>
  <si>
    <t>469.88M</t>
  </si>
  <si>
    <t>368.23M</t>
  </si>
  <si>
    <t>371.28M</t>
  </si>
  <si>
    <t>365.90M</t>
  </si>
  <si>
    <t>324.75M</t>
  </si>
  <si>
    <t>418.70M</t>
  </si>
  <si>
    <t>341.38M</t>
  </si>
  <si>
    <t>335.25M</t>
  </si>
  <si>
    <t>374.21M</t>
  </si>
  <si>
    <t>336.47M</t>
  </si>
  <si>
    <t>281.19M</t>
  </si>
  <si>
    <t>296.44M</t>
  </si>
  <si>
    <t>331.00M</t>
  </si>
  <si>
    <t>48.52M</t>
  </si>
  <si>
    <t>338.92M</t>
  </si>
  <si>
    <t>270.20M</t>
  </si>
  <si>
    <t>261.45M</t>
  </si>
  <si>
    <t>232.12M</t>
  </si>
  <si>
    <t>249.11M</t>
  </si>
  <si>
    <t>280.43M</t>
  </si>
  <si>
    <t>267.43M</t>
  </si>
  <si>
    <t>295.72M</t>
  </si>
  <si>
    <t>278.43M</t>
  </si>
  <si>
    <t>356.40M</t>
  </si>
  <si>
    <t>308.84M</t>
  </si>
  <si>
    <t>298.05M</t>
  </si>
  <si>
    <t>255.95M</t>
  </si>
  <si>
    <t>356.33M</t>
  </si>
  <si>
    <t>348.89M</t>
  </si>
  <si>
    <t>498.00M</t>
  </si>
  <si>
    <t>295.54M</t>
  </si>
  <si>
    <t>279.87M</t>
  </si>
  <si>
    <t>292.53M</t>
  </si>
  <si>
    <t>231.72M</t>
  </si>
  <si>
    <t>254.14M</t>
  </si>
  <si>
    <t>257.79M</t>
  </si>
  <si>
    <t>237.17M</t>
  </si>
  <si>
    <t>204.47M</t>
  </si>
  <si>
    <t>256.56M</t>
  </si>
  <si>
    <t>270.97M</t>
  </si>
  <si>
    <t>214.97M</t>
  </si>
  <si>
    <t>219.50M</t>
  </si>
  <si>
    <t>354.59M</t>
  </si>
  <si>
    <t>330.61M</t>
  </si>
  <si>
    <t>241.03M</t>
  </si>
  <si>
    <t>207.95M</t>
  </si>
  <si>
    <t>196.97M</t>
  </si>
  <si>
    <t>182.56M</t>
  </si>
  <si>
    <t>144.78M</t>
  </si>
  <si>
    <t>176.03M</t>
  </si>
  <si>
    <t>161.68M</t>
  </si>
  <si>
    <t>320.83M</t>
  </si>
  <si>
    <t>167.03M</t>
  </si>
  <si>
    <t>200.46M</t>
  </si>
  <si>
    <t>247.44M</t>
  </si>
  <si>
    <t>251.46M</t>
  </si>
  <si>
    <t>236.45M</t>
  </si>
  <si>
    <t>239.34M</t>
  </si>
  <si>
    <t>232.42M</t>
  </si>
  <si>
    <t>220.24M</t>
  </si>
  <si>
    <t>244.97M</t>
  </si>
  <si>
    <t>303.70M</t>
  </si>
  <si>
    <t>229.45M</t>
  </si>
  <si>
    <t>266.70M</t>
  </si>
  <si>
    <t>227.51M</t>
  </si>
  <si>
    <t>276.66M</t>
  </si>
  <si>
    <t>277.65M</t>
  </si>
  <si>
    <t>323.85M</t>
  </si>
  <si>
    <t>326.52M</t>
  </si>
  <si>
    <t>395.60M</t>
  </si>
  <si>
    <t>355.28M</t>
  </si>
  <si>
    <t>321.66M</t>
  </si>
  <si>
    <t>386.39M</t>
  </si>
  <si>
    <t>271.21M</t>
  </si>
  <si>
    <t>226.61M</t>
  </si>
  <si>
    <t>261.43M</t>
  </si>
  <si>
    <t>265.04M</t>
  </si>
  <si>
    <t>268.53M</t>
  </si>
  <si>
    <t>236.35M</t>
  </si>
  <si>
    <t>273.61M</t>
  </si>
  <si>
    <t>253.14M</t>
  </si>
  <si>
    <t>305.51M</t>
  </si>
  <si>
    <t>298.66M</t>
  </si>
  <si>
    <t>244.55M</t>
  </si>
  <si>
    <t>189.62M</t>
  </si>
  <si>
    <t>215.18M</t>
  </si>
  <si>
    <t>300.13M</t>
  </si>
  <si>
    <t>200.23M</t>
  </si>
  <si>
    <t>457.97M</t>
  </si>
  <si>
    <t>329.78M</t>
  </si>
  <si>
    <t>404.21M</t>
  </si>
  <si>
    <t>517.72M</t>
  </si>
  <si>
    <t>442.07M</t>
  </si>
  <si>
    <t>456.14M</t>
  </si>
  <si>
    <t>585.40M</t>
  </si>
  <si>
    <t>543.60M</t>
  </si>
  <si>
    <t>462.23M</t>
  </si>
  <si>
    <t>486.45M</t>
  </si>
  <si>
    <t>343.72M</t>
  </si>
  <si>
    <t>314.67M</t>
  </si>
  <si>
    <t>381.63M</t>
  </si>
  <si>
    <t>259.97M</t>
  </si>
  <si>
    <t>448.34M</t>
  </si>
  <si>
    <t>285.45M</t>
  </si>
  <si>
    <t>338.26M</t>
  </si>
  <si>
    <t>292.12M</t>
  </si>
  <si>
    <t>290.28M</t>
  </si>
  <si>
    <t>237.12M</t>
  </si>
  <si>
    <t>253.24M</t>
  </si>
  <si>
    <t>235.15M</t>
  </si>
  <si>
    <t>505.03M</t>
  </si>
  <si>
    <t>281.11M</t>
  </si>
  <si>
    <t>291.77M</t>
  </si>
  <si>
    <t>345.53M</t>
  </si>
  <si>
    <t>283.45M</t>
  </si>
  <si>
    <t>328.82M</t>
  </si>
  <si>
    <t>274.45M</t>
  </si>
  <si>
    <t>251.70M</t>
  </si>
  <si>
    <t>266.03M</t>
  </si>
  <si>
    <t>245.06M</t>
  </si>
  <si>
    <t>376.13M</t>
  </si>
  <si>
    <t>401.40M</t>
  </si>
  <si>
    <t>286.07M</t>
  </si>
  <si>
    <t>285.20M</t>
  </si>
  <si>
    <t>262.74M</t>
  </si>
  <si>
    <t>275.69M</t>
  </si>
  <si>
    <t>261.07M</t>
  </si>
  <si>
    <t>265.14M</t>
  </si>
  <si>
    <t>312.91M</t>
  </si>
  <si>
    <t>336.24M</t>
  </si>
  <si>
    <t>278.16M</t>
  </si>
  <si>
    <t>310.63M</t>
  </si>
  <si>
    <t>265.79M</t>
  </si>
  <si>
    <t>300.53M</t>
  </si>
  <si>
    <t>288.40M</t>
  </si>
  <si>
    <t>283.06M</t>
  </si>
  <si>
    <t>284.29M</t>
  </si>
  <si>
    <t>314.92M</t>
  </si>
  <si>
    <t>369.14M</t>
  </si>
  <si>
    <t>217.65M</t>
  </si>
  <si>
    <t>295.69M</t>
  </si>
  <si>
    <t>313.88M</t>
  </si>
  <si>
    <t>252.40M</t>
  </si>
  <si>
    <t>293.83M</t>
  </si>
  <si>
    <t>249.78M</t>
  </si>
  <si>
    <t>243.34M</t>
  </si>
  <si>
    <t>314.31M</t>
  </si>
  <si>
    <t>274.06M</t>
  </si>
  <si>
    <t>251.40M</t>
  </si>
  <si>
    <t>651.61M</t>
  </si>
  <si>
    <t>249.62M</t>
  </si>
  <si>
    <t>235.96M</t>
  </si>
  <si>
    <t>245.51M</t>
  </si>
  <si>
    <t>233.59M</t>
  </si>
  <si>
    <t>233.81M</t>
  </si>
  <si>
    <t>243.48M</t>
  </si>
  <si>
    <t>204.95M</t>
  </si>
  <si>
    <t>189.68M</t>
  </si>
  <si>
    <t>225.53M</t>
  </si>
  <si>
    <t>225.43M</t>
  </si>
  <si>
    <t>183.01M</t>
  </si>
  <si>
    <t>264.74M</t>
  </si>
  <si>
    <t>342.63M</t>
  </si>
  <si>
    <t>260.02M</t>
  </si>
  <si>
    <t>262.79M</t>
  </si>
  <si>
    <t>220.89M</t>
  </si>
  <si>
    <t>259.17M</t>
  </si>
  <si>
    <t>219.60M</t>
  </si>
  <si>
    <t>210.93M</t>
  </si>
  <si>
    <t>251.87M</t>
  </si>
  <si>
    <t>444.95M</t>
  </si>
  <si>
    <t>306.03M</t>
  </si>
  <si>
    <t>364.09M</t>
  </si>
  <si>
    <t>304.33M</t>
  </si>
  <si>
    <t>254.16M</t>
  </si>
  <si>
    <t>288.38M</t>
  </si>
  <si>
    <t>264.62M</t>
  </si>
  <si>
    <t>281.10M</t>
  </si>
  <si>
    <t>255.92M</t>
  </si>
  <si>
    <t>208.65M</t>
  </si>
  <si>
    <t>233.26M</t>
  </si>
  <si>
    <t>227.74M</t>
  </si>
  <si>
    <t>222.63M</t>
  </si>
  <si>
    <t>284.36M</t>
  </si>
  <si>
    <t>243.62M</t>
  </si>
  <si>
    <t>190.91M</t>
  </si>
  <si>
    <t>211.39M</t>
  </si>
  <si>
    <t>208.21M</t>
  </si>
  <si>
    <t>376.26M</t>
  </si>
  <si>
    <t>436.06M</t>
  </si>
  <si>
    <t>381.53M</t>
  </si>
  <si>
    <t>333.64M</t>
  </si>
  <si>
    <t>285.42M</t>
  </si>
  <si>
    <t>324.98M</t>
  </si>
  <si>
    <t>355.31M</t>
  </si>
  <si>
    <t>256.99M</t>
  </si>
  <si>
    <t>312.72M</t>
  </si>
  <si>
    <t>311.25M</t>
  </si>
  <si>
    <t>303.87M</t>
  </si>
  <si>
    <t>262.77M</t>
  </si>
  <si>
    <t>263.91M</t>
  </si>
  <si>
    <t>295.63M</t>
  </si>
  <si>
    <t>287.56M</t>
  </si>
  <si>
    <t>285.62M</t>
  </si>
  <si>
    <t>261.95M</t>
  </si>
  <si>
    <t>230.18M</t>
  </si>
  <si>
    <t>266.64M</t>
  </si>
  <si>
    <t>244.86M</t>
  </si>
  <si>
    <t>324.69M</t>
  </si>
  <si>
    <t>256.27M</t>
  </si>
  <si>
    <t>230.31M</t>
  </si>
  <si>
    <t>251.20M</t>
  </si>
  <si>
    <t>354.14M</t>
  </si>
  <si>
    <t>279.85M</t>
  </si>
  <si>
    <t>270.30M</t>
  </si>
  <si>
    <t>228.24M</t>
  </si>
  <si>
    <t>259.92M</t>
  </si>
  <si>
    <t>365.87M</t>
  </si>
  <si>
    <t>289.64M</t>
  </si>
  <si>
    <t>468.46M</t>
  </si>
  <si>
    <t>258.33M</t>
  </si>
  <si>
    <t>263.10M</t>
  </si>
  <si>
    <t>245.53M</t>
  </si>
  <si>
    <t>284.09M</t>
  </si>
  <si>
    <t>390.76M</t>
  </si>
  <si>
    <t>359.90M</t>
  </si>
  <si>
    <t>323.92M</t>
  </si>
  <si>
    <t>340.03M</t>
  </si>
  <si>
    <t>376.12M</t>
  </si>
  <si>
    <t>278.37M</t>
  </si>
  <si>
    <t>265.45M</t>
  </si>
  <si>
    <t>234.01M</t>
  </si>
  <si>
    <t>282.62M</t>
  </si>
  <si>
    <t>266.44M</t>
  </si>
  <si>
    <t>227.00M</t>
  </si>
  <si>
    <t>212.22M</t>
  </si>
  <si>
    <t>239.49M</t>
  </si>
  <si>
    <t>210.48M</t>
  </si>
  <si>
    <t>249.60M</t>
  </si>
  <si>
    <t>45.03M</t>
  </si>
  <si>
    <t>251.36M</t>
  </si>
  <si>
    <t>324.65M</t>
  </si>
  <si>
    <t>250.03M</t>
  </si>
  <si>
    <t>227.18M</t>
  </si>
  <si>
    <t>349.92M</t>
  </si>
  <si>
    <t>270.88M</t>
  </si>
  <si>
    <t>212.97M</t>
  </si>
  <si>
    <t>267.94M</t>
  </si>
  <si>
    <t>307.16M</t>
  </si>
  <si>
    <t>256.45M</t>
  </si>
  <si>
    <t>378.47M</t>
  </si>
  <si>
    <t>301.40M</t>
  </si>
  <si>
    <t>250.93M</t>
  </si>
  <si>
    <t>219.27M</t>
  </si>
  <si>
    <t>200.51M</t>
  </si>
  <si>
    <t>198.80M</t>
  </si>
  <si>
    <t>213.80M</t>
  </si>
  <si>
    <t>177.68M</t>
  </si>
  <si>
    <t>178.79M</t>
  </si>
  <si>
    <t>204.04M</t>
  </si>
  <si>
    <t>205.88M</t>
  </si>
  <si>
    <t>206.47M</t>
  </si>
  <si>
    <t>195.26M</t>
  </si>
  <si>
    <t>345.64M</t>
  </si>
  <si>
    <t>324.96M</t>
  </si>
  <si>
    <t>254.40M</t>
  </si>
  <si>
    <t>288.39M</t>
  </si>
  <si>
    <t>217.78M</t>
  </si>
  <si>
    <t>200.50M</t>
  </si>
  <si>
    <t>202.81M</t>
  </si>
  <si>
    <t>215.84M</t>
  </si>
  <si>
    <t>193.88M</t>
  </si>
  <si>
    <t>208.03M</t>
  </si>
  <si>
    <t>183.13M</t>
  </si>
  <si>
    <t>154.85M</t>
  </si>
  <si>
    <t>169.04M</t>
  </si>
  <si>
    <t>221.45M</t>
  </si>
  <si>
    <t>176.65M</t>
  </si>
  <si>
    <t>214.26M</t>
  </si>
  <si>
    <t>193.87M</t>
  </si>
  <si>
    <t>281.05M</t>
  </si>
  <si>
    <t>256.07M</t>
  </si>
  <si>
    <t>208.70M</t>
  </si>
  <si>
    <t>235.16M</t>
  </si>
  <si>
    <t>269.95M</t>
  </si>
  <si>
    <t>257.24M</t>
  </si>
  <si>
    <t>283.28M</t>
  </si>
  <si>
    <t>259.85M</t>
  </si>
  <si>
    <t>227.77M</t>
  </si>
  <si>
    <t>256.70M</t>
  </si>
  <si>
    <t>206.20M</t>
  </si>
  <si>
    <t>219.06M</t>
  </si>
  <si>
    <t>255.84M</t>
  </si>
  <si>
    <t>237.83M</t>
  </si>
  <si>
    <t>202.46M</t>
  </si>
  <si>
    <t>216.91M</t>
  </si>
  <si>
    <t>476.34M</t>
  </si>
  <si>
    <t>432.43M</t>
  </si>
  <si>
    <t>398.34M</t>
  </si>
  <si>
    <t>512.87M</t>
  </si>
  <si>
    <t>490.11M</t>
  </si>
  <si>
    <t>424.12M</t>
  </si>
  <si>
    <t>282.54M</t>
  </si>
  <si>
    <t>354.40M</t>
  </si>
  <si>
    <t>290.99M</t>
  </si>
  <si>
    <t>260.85M</t>
  </si>
  <si>
    <t>231.99M</t>
  </si>
  <si>
    <t>231.28M</t>
  </si>
  <si>
    <t>244.51M</t>
  </si>
  <si>
    <t>229.27M</t>
  </si>
  <si>
    <t>230.25M</t>
  </si>
  <si>
    <t>208.05M</t>
  </si>
  <si>
    <t>198.25M</t>
  </si>
  <si>
    <t>204.02M</t>
  </si>
  <si>
    <t>240.81M</t>
  </si>
  <si>
    <t>209.41M</t>
  </si>
  <si>
    <t>420.88M</t>
  </si>
  <si>
    <t>272.88M</t>
  </si>
  <si>
    <t>310.67M</t>
  </si>
  <si>
    <t>356.17M</t>
  </si>
  <si>
    <t>362.80M</t>
  </si>
  <si>
    <t>267.04M</t>
  </si>
  <si>
    <t>262.35M</t>
  </si>
  <si>
    <t>235.93M</t>
  </si>
  <si>
    <t>254.91M</t>
  </si>
  <si>
    <t>290.60M</t>
  </si>
  <si>
    <t>248.19M</t>
  </si>
  <si>
    <t>349.82M</t>
  </si>
  <si>
    <t>408.12M</t>
  </si>
  <si>
    <t>241.78M</t>
  </si>
  <si>
    <t>246.74M</t>
  </si>
  <si>
    <t>219.17M</t>
  </si>
  <si>
    <t>228.04M</t>
  </si>
  <si>
    <t>238.84M</t>
  </si>
  <si>
    <t>345.91M</t>
  </si>
  <si>
    <t>263.89M</t>
  </si>
  <si>
    <t>230.17M</t>
  </si>
  <si>
    <t>248.35M</t>
  </si>
  <si>
    <t>242.71M</t>
  </si>
  <si>
    <t>254.82M</t>
  </si>
  <si>
    <t>304.26M</t>
  </si>
  <si>
    <t>232.82M</t>
  </si>
  <si>
    <t>285.76M</t>
  </si>
  <si>
    <t>357.40M</t>
  </si>
  <si>
    <t>258.86M</t>
  </si>
  <si>
    <t>281.46M</t>
  </si>
  <si>
    <t>230.16M</t>
  </si>
  <si>
    <t>255.74M</t>
  </si>
  <si>
    <t>297.45M</t>
  </si>
  <si>
    <t>233.01M</t>
  </si>
  <si>
    <t>241.43M</t>
  </si>
  <si>
    <t>290.26M</t>
  </si>
  <si>
    <t>265.22M</t>
  </si>
  <si>
    <t>226.17M</t>
  </si>
  <si>
    <t>226.64M</t>
  </si>
  <si>
    <t>239.70M</t>
  </si>
  <si>
    <t>228.40M</t>
  </si>
  <si>
    <t>245.37M</t>
  </si>
  <si>
    <t>220.45M</t>
  </si>
  <si>
    <t>248.93M</t>
  </si>
  <si>
    <t>241.70M</t>
  </si>
  <si>
    <t>219.49M</t>
  </si>
  <si>
    <t>229.90M</t>
  </si>
  <si>
    <t>272.10M</t>
  </si>
  <si>
    <t>260.90M</t>
  </si>
  <si>
    <t>262.56M</t>
  </si>
  <si>
    <t>270.35M</t>
  </si>
  <si>
    <t>232.62M</t>
  </si>
  <si>
    <t>235.92M</t>
  </si>
  <si>
    <t>265.32M</t>
  </si>
  <si>
    <t>234.39M</t>
  </si>
  <si>
    <t>696.50M</t>
  </si>
  <si>
    <t>265.63M</t>
  </si>
  <si>
    <t>270.92M</t>
  </si>
  <si>
    <t>256.11M</t>
  </si>
  <si>
    <t>220.79M</t>
  </si>
  <si>
    <t>260.11M</t>
  </si>
  <si>
    <t>286.47M</t>
  </si>
  <si>
    <t>221.76M</t>
  </si>
  <si>
    <t>179.46M</t>
  </si>
  <si>
    <t>233.17M</t>
  </si>
  <si>
    <t>261.35M</t>
  </si>
  <si>
    <t>263.00M</t>
  </si>
  <si>
    <t>272.77M</t>
  </si>
  <si>
    <t>219.82M</t>
  </si>
  <si>
    <t>217.48M</t>
  </si>
  <si>
    <t>252.70M</t>
  </si>
  <si>
    <t>210.56M</t>
  </si>
  <si>
    <t>171.27M</t>
  </si>
  <si>
    <t>222.46M</t>
  </si>
  <si>
    <t>398.78M</t>
  </si>
  <si>
    <t>247.91M</t>
  </si>
  <si>
    <t>226.92M</t>
  </si>
  <si>
    <t>224.42M</t>
  </si>
  <si>
    <t>268.26M</t>
  </si>
  <si>
    <t>237.10M</t>
  </si>
  <si>
    <t>268.25M</t>
  </si>
  <si>
    <t>251.26M</t>
  </si>
  <si>
    <t>327.94M</t>
  </si>
  <si>
    <t>310.44M</t>
  </si>
  <si>
    <t>291.17M</t>
  </si>
  <si>
    <t>268.71M</t>
  </si>
  <si>
    <t>286.35M</t>
  </si>
  <si>
    <t>259.66M</t>
  </si>
  <si>
    <t>274.70M</t>
  </si>
  <si>
    <t>312.46M</t>
  </si>
  <si>
    <t>265.56M</t>
  </si>
  <si>
    <t>369.65M</t>
  </si>
  <si>
    <t>244.75M</t>
  </si>
  <si>
    <t>334.89M</t>
  </si>
  <si>
    <t>258.67M</t>
  </si>
  <si>
    <t>295.05M</t>
  </si>
  <si>
    <t>290.67M</t>
  </si>
  <si>
    <t>315.69M</t>
  </si>
  <si>
    <t>280.80M</t>
  </si>
  <si>
    <t>216.59M</t>
  </si>
  <si>
    <t>260.29M</t>
  </si>
  <si>
    <t>266.50M</t>
  </si>
  <si>
    <t>312.19M</t>
  </si>
  <si>
    <t>235.52M</t>
  </si>
  <si>
    <t>243.85M</t>
  </si>
  <si>
    <t>268.66M</t>
  </si>
  <si>
    <t>256.14M</t>
  </si>
  <si>
    <t>262.59M</t>
  </si>
  <si>
    <t>225.22M</t>
  </si>
  <si>
    <t>466.52M</t>
  </si>
  <si>
    <t>248.18M</t>
  </si>
  <si>
    <t>307.39M</t>
  </si>
  <si>
    <t>233.00M</t>
  </si>
  <si>
    <t>562.56M</t>
  </si>
  <si>
    <t>333.02M</t>
  </si>
  <si>
    <t>296.82M</t>
  </si>
  <si>
    <t>256.83M</t>
  </si>
  <si>
    <t>304.93M</t>
  </si>
  <si>
    <t>288.09M</t>
  </si>
  <si>
    <t>248.76M</t>
  </si>
  <si>
    <t>328.06M</t>
  </si>
  <si>
    <t>251.39M</t>
  </si>
  <si>
    <t>275.11M</t>
  </si>
  <si>
    <t>438.19M</t>
  </si>
  <si>
    <t>264.87M</t>
  </si>
  <si>
    <t>378.07M</t>
  </si>
  <si>
    <t>275.13M</t>
  </si>
  <si>
    <t>246.41M</t>
  </si>
  <si>
    <t>188.40M</t>
  </si>
  <si>
    <t>204.87M</t>
  </si>
  <si>
    <t>203.56M</t>
  </si>
  <si>
    <t>352.81M</t>
  </si>
  <si>
    <t>243.51M</t>
  </si>
  <si>
    <t>221.72M</t>
  </si>
  <si>
    <t>277.15M</t>
  </si>
  <si>
    <t>234.87M</t>
  </si>
  <si>
    <t>159.05M</t>
  </si>
  <si>
    <t>165.09M</t>
  </si>
  <si>
    <t>213.73M</t>
  </si>
  <si>
    <t>217.90M</t>
  </si>
  <si>
    <t>254.96M</t>
  </si>
  <si>
    <t>180.96M</t>
  </si>
  <si>
    <t>185.85M</t>
  </si>
  <si>
    <t>198.94M</t>
  </si>
  <si>
    <t>176.04M</t>
  </si>
  <si>
    <t>225.29M</t>
  </si>
  <si>
    <t>300.36M</t>
  </si>
  <si>
    <t>206.05M</t>
  </si>
  <si>
    <t>194.10M</t>
  </si>
  <si>
    <t>245.60M</t>
  </si>
  <si>
    <t>189.52M</t>
  </si>
  <si>
    <t>180.69M</t>
  </si>
  <si>
    <t>198.66M</t>
  </si>
  <si>
    <t>194.97M</t>
  </si>
  <si>
    <t>208.42M</t>
  </si>
  <si>
    <t>152.22M</t>
  </si>
  <si>
    <t>37.31M</t>
  </si>
  <si>
    <t>189.28M</t>
  </si>
  <si>
    <t>291.46M</t>
  </si>
  <si>
    <t>282.69M</t>
  </si>
  <si>
    <t>236.83M</t>
  </si>
  <si>
    <t>173.78M</t>
  </si>
  <si>
    <t>184.50M</t>
  </si>
  <si>
    <t>170.02M</t>
  </si>
  <si>
    <t>145.90M</t>
  </si>
  <si>
    <t>229.60M</t>
  </si>
  <si>
    <t>236.24M</t>
  </si>
  <si>
    <t>486.59M</t>
  </si>
  <si>
    <t>265.81M</t>
  </si>
  <si>
    <t>381.11M</t>
  </si>
  <si>
    <t>421.01M</t>
  </si>
  <si>
    <t>359.21M</t>
  </si>
  <si>
    <t>274.99M</t>
  </si>
  <si>
    <t>292.44M</t>
  </si>
  <si>
    <t>212.92M</t>
  </si>
  <si>
    <t>244.87M</t>
  </si>
  <si>
    <t>260.27M</t>
  </si>
  <si>
    <t>334.41M</t>
  </si>
  <si>
    <t>508.76M</t>
  </si>
  <si>
    <t>249.67M</t>
  </si>
  <si>
    <t>249.75M</t>
  </si>
  <si>
    <t>363.89M</t>
  </si>
  <si>
    <t>277.55M</t>
  </si>
  <si>
    <t>284.71M</t>
  </si>
  <si>
    <t>219.47M</t>
  </si>
  <si>
    <t>256.54M</t>
  </si>
  <si>
    <t>393.08M</t>
  </si>
  <si>
    <t>154.00M</t>
  </si>
  <si>
    <t>263.71M</t>
  </si>
  <si>
    <t>311.93M</t>
  </si>
  <si>
    <t>339.17M</t>
  </si>
  <si>
    <t>309.30M</t>
  </si>
  <si>
    <t>231.45M</t>
  </si>
  <si>
    <t>228.57M</t>
  </si>
  <si>
    <t>216.99M</t>
  </si>
  <si>
    <t>294.68M</t>
  </si>
  <si>
    <t>292.43M</t>
  </si>
  <si>
    <t>456.00M</t>
  </si>
  <si>
    <t>387.34M</t>
  </si>
  <si>
    <t>343.06M</t>
  </si>
  <si>
    <t>449.72M</t>
  </si>
  <si>
    <t>407.46M</t>
  </si>
  <si>
    <t>418.14M</t>
  </si>
  <si>
    <t>376.70M</t>
  </si>
  <si>
    <t>375.14M</t>
  </si>
  <si>
    <t>410.58M</t>
  </si>
  <si>
    <t>332.54M</t>
  </si>
  <si>
    <t>442.79M</t>
  </si>
  <si>
    <t>440.85M</t>
  </si>
  <si>
    <t>370.97M</t>
  </si>
  <si>
    <t>346.26M</t>
  </si>
  <si>
    <t>491.07M</t>
  </si>
  <si>
    <t>349.22M</t>
  </si>
  <si>
    <t>365.79M</t>
  </si>
  <si>
    <t>359.12M</t>
  </si>
  <si>
    <t>345.39M</t>
  </si>
  <si>
    <t>343.89M</t>
  </si>
  <si>
    <t>364.55M</t>
  </si>
  <si>
    <t>343.50M</t>
  </si>
  <si>
    <t>225.98M</t>
  </si>
  <si>
    <t>207.78M</t>
  </si>
  <si>
    <t>252.20M</t>
  </si>
  <si>
    <t>202.95M</t>
  </si>
  <si>
    <t>360.17M</t>
  </si>
  <si>
    <t>351.50M</t>
  </si>
  <si>
    <t>35.76M</t>
  </si>
  <si>
    <t>298.79M</t>
  </si>
  <si>
    <t>296.15M</t>
  </si>
  <si>
    <t>312.26M</t>
  </si>
  <si>
    <t>379.87M</t>
  </si>
  <si>
    <t>299.20M</t>
  </si>
  <si>
    <t>493.34M</t>
  </si>
  <si>
    <t>426.74M</t>
  </si>
  <si>
    <t>661.46M</t>
  </si>
  <si>
    <t>356.32M</t>
  </si>
  <si>
    <t>344.16M</t>
  </si>
  <si>
    <t>312.41M</t>
  </si>
  <si>
    <t>353.17M</t>
  </si>
  <si>
    <t>388.66M</t>
  </si>
  <si>
    <t>328.40M</t>
  </si>
  <si>
    <t>409.14M</t>
  </si>
  <si>
    <t>410.53M</t>
  </si>
  <si>
    <t>243.64M</t>
  </si>
  <si>
    <t>289.52M</t>
  </si>
  <si>
    <t>309.65M</t>
  </si>
  <si>
    <t>400.99M</t>
  </si>
  <si>
    <t>242.24M</t>
  </si>
  <si>
    <t>227.63M</t>
  </si>
  <si>
    <t>232.36M</t>
  </si>
  <si>
    <t>276.85M</t>
  </si>
  <si>
    <t>357.19M</t>
  </si>
  <si>
    <t>355.47M</t>
  </si>
  <si>
    <t>317.27M</t>
  </si>
  <si>
    <t>456.91M</t>
  </si>
  <si>
    <t>362.53M</t>
  </si>
  <si>
    <t>279.26M</t>
  </si>
  <si>
    <t>231.52M</t>
  </si>
  <si>
    <t>235.90M</t>
  </si>
  <si>
    <t>475.04M</t>
  </si>
  <si>
    <t>329.89M</t>
  </si>
  <si>
    <t>291.96M</t>
  </si>
  <si>
    <t>361.86M</t>
  </si>
  <si>
    <t>445.91M</t>
  </si>
  <si>
    <t>438.06M</t>
  </si>
  <si>
    <t>320.26M</t>
  </si>
  <si>
    <t>297.82M</t>
  </si>
  <si>
    <t>277.44M</t>
  </si>
  <si>
    <t>331.33M</t>
  </si>
  <si>
    <t>265.80M</t>
  </si>
  <si>
    <t>278.19M</t>
  </si>
  <si>
    <t>230.24M</t>
  </si>
  <si>
    <t>231.94M</t>
  </si>
  <si>
    <t>368.95M</t>
  </si>
  <si>
    <t>242.65M</t>
  </si>
  <si>
    <t>19.06M</t>
  </si>
  <si>
    <t>347.59M</t>
  </si>
  <si>
    <t>290.35M</t>
  </si>
  <si>
    <t>369.77M</t>
  </si>
  <si>
    <t>261.93M</t>
  </si>
  <si>
    <t>260.01M</t>
  </si>
  <si>
    <t>217.89M</t>
  </si>
  <si>
    <t>269.93M</t>
  </si>
  <si>
    <t>373.37M</t>
  </si>
  <si>
    <t>572.12M</t>
  </si>
  <si>
    <t>569.43M</t>
  </si>
  <si>
    <t>1.01B</t>
  </si>
  <si>
    <t>638.49M</t>
  </si>
  <si>
    <t>480.41M</t>
  </si>
  <si>
    <t>473.55M</t>
  </si>
  <si>
    <t>304.39M</t>
  </si>
  <si>
    <t>305.19M</t>
  </si>
  <si>
    <t>268.28M</t>
  </si>
  <si>
    <t>223.09M</t>
  </si>
  <si>
    <t>272.21M</t>
  </si>
  <si>
    <t>328.81M</t>
  </si>
  <si>
    <t>280.34M</t>
  </si>
  <si>
    <t>609.88M</t>
  </si>
  <si>
    <t>239.36M</t>
  </si>
  <si>
    <t>298.11M</t>
  </si>
  <si>
    <t>287.82M</t>
  </si>
  <si>
    <t>515.23M</t>
  </si>
  <si>
    <t>354.78M</t>
  </si>
  <si>
    <t>242.47M</t>
  </si>
  <si>
    <t>309.63M</t>
  </si>
  <si>
    <t>251.19M</t>
  </si>
  <si>
    <t>298.38M</t>
  </si>
  <si>
    <t>266.30M</t>
  </si>
  <si>
    <t>250.54M</t>
  </si>
  <si>
    <t>292.26M</t>
  </si>
  <si>
    <t>306.40M</t>
  </si>
  <si>
    <t>325.82M</t>
  </si>
  <si>
    <t>305.40M</t>
  </si>
  <si>
    <t>283.21M</t>
  </si>
  <si>
    <t>350.92M</t>
  </si>
  <si>
    <t>343.77M</t>
  </si>
  <si>
    <t>324.19M</t>
  </si>
  <si>
    <t>436.41M</t>
  </si>
  <si>
    <t>366.62M</t>
  </si>
  <si>
    <t>391.82M</t>
  </si>
  <si>
    <t>383.83M</t>
  </si>
  <si>
    <t>354.97M</t>
  </si>
  <si>
    <t>384.99M</t>
  </si>
  <si>
    <t>333.65M</t>
  </si>
  <si>
    <t>431.31M</t>
  </si>
  <si>
    <t>345.03M</t>
  </si>
  <si>
    <t>486.99M</t>
  </si>
  <si>
    <t>312.34M</t>
  </si>
  <si>
    <t>317.56M</t>
  </si>
  <si>
    <t>311.88M</t>
  </si>
  <si>
    <t>215.13M</t>
  </si>
  <si>
    <t>279.93M</t>
  </si>
  <si>
    <t>239.73M</t>
  </si>
  <si>
    <t>303.25M</t>
  </si>
  <si>
    <t>271.61M</t>
  </si>
  <si>
    <t>243.65M</t>
  </si>
  <si>
    <t>238.32M</t>
  </si>
  <si>
    <t>257.11M</t>
  </si>
  <si>
    <t>220.35M</t>
  </si>
  <si>
    <t>206.80M</t>
  </si>
  <si>
    <t>210.27M</t>
  </si>
  <si>
    <t>223.35M</t>
  </si>
  <si>
    <t>220.42M</t>
  </si>
  <si>
    <t>353.99M</t>
  </si>
  <si>
    <t>638.17M</t>
  </si>
  <si>
    <t>222.82M</t>
  </si>
  <si>
    <t>212.13M</t>
  </si>
  <si>
    <t>253.79M</t>
  </si>
  <si>
    <t>222.24M</t>
  </si>
  <si>
    <t>311.67M</t>
  </si>
  <si>
    <t>254.37M</t>
  </si>
  <si>
    <t>251.27M</t>
  </si>
  <si>
    <t>279.23M</t>
  </si>
  <si>
    <t>380.07M</t>
  </si>
  <si>
    <t>250.78M</t>
  </si>
  <si>
    <t>168.69M</t>
  </si>
  <si>
    <t>215.96M</t>
  </si>
  <si>
    <t>215.73M</t>
  </si>
  <si>
    <t>314.46M</t>
  </si>
  <si>
    <t>533.07M</t>
  </si>
  <si>
    <t>209.19M</t>
  </si>
  <si>
    <t>384.12M</t>
  </si>
  <si>
    <t>278.54M</t>
  </si>
  <si>
    <t>370.90M</t>
  </si>
  <si>
    <t>490.33M</t>
  </si>
  <si>
    <t>247.42M</t>
  </si>
  <si>
    <t>423.40M</t>
  </si>
  <si>
    <t>374.91M</t>
  </si>
  <si>
    <t>374.35M</t>
  </si>
  <si>
    <t>333.22M</t>
  </si>
  <si>
    <t>290.56M</t>
  </si>
  <si>
    <t>261.36M</t>
  </si>
  <si>
    <t>210.46M</t>
  </si>
  <si>
    <t>206.42M</t>
  </si>
  <si>
    <t>226.77M</t>
  </si>
  <si>
    <t>252.76M</t>
  </si>
  <si>
    <t>290.86M</t>
  </si>
  <si>
    <t>241.98M</t>
  </si>
  <si>
    <t>279.48M</t>
  </si>
  <si>
    <t>284.56M</t>
  </si>
  <si>
    <t>216.69M</t>
  </si>
  <si>
    <t>372.64M</t>
  </si>
  <si>
    <t>278.56M</t>
  </si>
  <si>
    <t>332.04M</t>
  </si>
  <si>
    <t>287.01M</t>
  </si>
  <si>
    <t>38.81M</t>
  </si>
  <si>
    <t>285.53M</t>
  </si>
  <si>
    <t>289.51M</t>
  </si>
  <si>
    <t>351.08M</t>
  </si>
  <si>
    <t>322.19M</t>
  </si>
  <si>
    <t>298.73M</t>
  </si>
  <si>
    <t>273.37M</t>
  </si>
  <si>
    <t>255.83M</t>
  </si>
  <si>
    <t>304.57M</t>
  </si>
  <si>
    <t>257.71M</t>
  </si>
  <si>
    <t>263.31M</t>
  </si>
  <si>
    <t>297.48M</t>
  </si>
  <si>
    <t>420.33M</t>
  </si>
  <si>
    <t>367.56M</t>
  </si>
  <si>
    <t>687.17M</t>
  </si>
  <si>
    <t>230.69M</t>
  </si>
  <si>
    <t>295.01M</t>
  </si>
  <si>
    <t>366.75M</t>
  </si>
  <si>
    <t>282.10M</t>
  </si>
  <si>
    <t>220.38M</t>
  </si>
  <si>
    <t>339.47M</t>
  </si>
  <si>
    <t>348.00M</t>
  </si>
  <si>
    <t>361.47M</t>
  </si>
  <si>
    <t>226.73M</t>
  </si>
  <si>
    <t>248.14M</t>
  </si>
  <si>
    <t>187.25M</t>
  </si>
  <si>
    <t>266.05M</t>
  </si>
  <si>
    <t>310.08M</t>
  </si>
  <si>
    <t>187.55M</t>
  </si>
  <si>
    <t>264.88M</t>
  </si>
  <si>
    <t>235.35M</t>
  </si>
  <si>
    <t>271.13M</t>
  </si>
  <si>
    <t>442.71M</t>
  </si>
  <si>
    <t>189.76M</t>
  </si>
  <si>
    <t>177.66M</t>
  </si>
  <si>
    <t>176.82M</t>
  </si>
  <si>
    <t>364.93M</t>
  </si>
  <si>
    <t>193.63M</t>
  </si>
  <si>
    <t>154.92M</t>
  </si>
  <si>
    <t>283.20M</t>
  </si>
  <si>
    <t>312.28M</t>
  </si>
  <si>
    <t>278.06M</t>
  </si>
  <si>
    <t>262.34M</t>
  </si>
  <si>
    <t>266.38M</t>
  </si>
  <si>
    <t>269.24M</t>
  </si>
  <si>
    <t>261.02M</t>
  </si>
  <si>
    <t>316.48M</t>
  </si>
  <si>
    <t>311.24M</t>
  </si>
  <si>
    <t>299.42M</t>
  </si>
  <si>
    <t>272.95M</t>
  </si>
  <si>
    <t>301.46M</t>
  </si>
  <si>
    <t>312.87M</t>
  </si>
  <si>
    <t>275.95M</t>
  </si>
  <si>
    <t>275.56M</t>
  </si>
  <si>
    <t>264.34M</t>
  </si>
  <si>
    <t>257.37M</t>
  </si>
  <si>
    <t>361.87M</t>
  </si>
  <si>
    <t>226.31M</t>
  </si>
  <si>
    <t>361.93M</t>
  </si>
  <si>
    <t>304.86M</t>
  </si>
  <si>
    <t>281.01M</t>
  </si>
  <si>
    <t>329.67M</t>
  </si>
  <si>
    <t>376.74M</t>
  </si>
  <si>
    <t>267.01M</t>
  </si>
  <si>
    <t>306.98M</t>
  </si>
  <si>
    <t>368.09M</t>
  </si>
  <si>
    <t>234.20M</t>
  </si>
  <si>
    <t>267.97M</t>
  </si>
  <si>
    <t>279.66M</t>
  </si>
  <si>
    <t>265.71M</t>
  </si>
  <si>
    <t>207.39M</t>
  </si>
  <si>
    <t>210.62M</t>
  </si>
  <si>
    <t>207.00M</t>
  </si>
  <si>
    <t>242.75M</t>
  </si>
  <si>
    <t>214.32M</t>
  </si>
  <si>
    <t>250.28M</t>
  </si>
  <si>
    <t>289.23M</t>
  </si>
  <si>
    <t>551.29M</t>
  </si>
  <si>
    <t>282.40M</t>
  </si>
  <si>
    <t>253.26M</t>
  </si>
  <si>
    <t>305.94M</t>
  </si>
  <si>
    <t>372.08M</t>
  </si>
  <si>
    <t>289.77M</t>
  </si>
  <si>
    <t>293.86M</t>
  </si>
  <si>
    <t>347.92M</t>
  </si>
  <si>
    <t>369.74M</t>
  </si>
  <si>
    <t>251.10M</t>
  </si>
  <si>
    <t>272.58M</t>
  </si>
  <si>
    <t>323.99M</t>
  </si>
  <si>
    <t>313.73M</t>
  </si>
  <si>
    <t>540.97M</t>
  </si>
  <si>
    <t>311.90M</t>
  </si>
  <si>
    <t>338.22M</t>
  </si>
  <si>
    <t>278.59M</t>
  </si>
  <si>
    <t>510.30M</t>
  </si>
  <si>
    <t>295.36M</t>
  </si>
  <si>
    <t>340.97M</t>
  </si>
  <si>
    <t>466.78M</t>
  </si>
  <si>
    <t>647.11M</t>
  </si>
  <si>
    <t>468.25M</t>
  </si>
  <si>
    <t>383.82M</t>
  </si>
  <si>
    <t>402.16M</t>
  </si>
  <si>
    <t>388.32M</t>
  </si>
  <si>
    <t>348.42M</t>
  </si>
  <si>
    <t>505.33M</t>
  </si>
  <si>
    <t>406.15M</t>
  </si>
  <si>
    <t>440.94M</t>
  </si>
  <si>
    <t>415.04M</t>
  </si>
  <si>
    <t>358.77M</t>
  </si>
  <si>
    <t>387.74M</t>
  </si>
  <si>
    <t>320.47M</t>
  </si>
  <si>
    <t>357.56M</t>
  </si>
  <si>
    <t>424.45M</t>
  </si>
  <si>
    <t>421.11M</t>
  </si>
  <si>
    <t>291.47M</t>
  </si>
  <si>
    <t>302.35M</t>
  </si>
  <si>
    <t>330.14M</t>
  </si>
  <si>
    <t>411.36M</t>
  </si>
  <si>
    <t>335.55M</t>
  </si>
  <si>
    <t>368.71M</t>
  </si>
  <si>
    <t>422.98M</t>
  </si>
  <si>
    <t>345.49M</t>
  </si>
  <si>
    <t>500.82M</t>
  </si>
  <si>
    <t>432.72M</t>
  </si>
  <si>
    <t>255.25M</t>
  </si>
  <si>
    <t>414.80M</t>
  </si>
  <si>
    <t>332.72M</t>
  </si>
  <si>
    <t>403.28M</t>
  </si>
  <si>
    <t>270.47M</t>
  </si>
  <si>
    <t>302.80M</t>
  </si>
  <si>
    <t>525.65M</t>
  </si>
  <si>
    <t>684.43M</t>
  </si>
  <si>
    <t>345.37M</t>
  </si>
  <si>
    <t>853.89M</t>
  </si>
  <si>
    <t>311.10M</t>
  </si>
  <si>
    <t>349.29M</t>
  </si>
  <si>
    <t>280.86M</t>
  </si>
  <si>
    <t>388.41M</t>
  </si>
  <si>
    <t>335.58M</t>
  </si>
  <si>
    <t>279.22M</t>
  </si>
  <si>
    <t>307.32M</t>
  </si>
  <si>
    <t>301.25M</t>
  </si>
  <si>
    <t>328.31M</t>
  </si>
  <si>
    <t>318.71M</t>
  </si>
  <si>
    <t>305.81M</t>
  </si>
  <si>
    <t>242.42M</t>
  </si>
  <si>
    <t>237.60M</t>
  </si>
  <si>
    <t>274.62M</t>
  </si>
  <si>
    <t>574.65M</t>
  </si>
  <si>
    <t>248.53M</t>
  </si>
  <si>
    <t>450.19M</t>
  </si>
  <si>
    <t>260.58M</t>
  </si>
  <si>
    <t>428.89M</t>
  </si>
  <si>
    <t>563.96M</t>
  </si>
  <si>
    <t>270.98M</t>
  </si>
  <si>
    <t>COST OF DEBT</t>
  </si>
  <si>
    <t>India RFR</t>
  </si>
  <si>
    <t>Company</t>
  </si>
  <si>
    <t>Interest Coverage Ratio</t>
  </si>
  <si>
    <t>Cost of Debt</t>
  </si>
  <si>
    <t>United Spirits</t>
  </si>
  <si>
    <t>United Breweries Limited</t>
  </si>
  <si>
    <t>Radico Khaitan</t>
  </si>
  <si>
    <t>https://pages.stern.nyu.edu/~adamodar/New_Home_Page/datafile/ratings.html</t>
  </si>
  <si>
    <t>COST OF EQUITY</t>
  </si>
  <si>
    <t>Rf</t>
  </si>
  <si>
    <t>ERP</t>
  </si>
  <si>
    <t>Ke</t>
  </si>
  <si>
    <t>WACC</t>
  </si>
  <si>
    <t>Kd</t>
  </si>
  <si>
    <t>Debt Proportion</t>
  </si>
  <si>
    <t>Equity Proportion</t>
  </si>
  <si>
    <t>GROWTH RATE CALCULATION USING REINVESTMENT RATIO</t>
  </si>
  <si>
    <t>ROCE (5Y Avg)</t>
  </si>
  <si>
    <t>Reinvestment Rate</t>
  </si>
  <si>
    <t>EBIT</t>
  </si>
  <si>
    <t>NOPAT</t>
  </si>
  <si>
    <t xml:space="preserve">Net Reinvestment </t>
  </si>
  <si>
    <t>CAPEX</t>
  </si>
  <si>
    <t>Change in Working Capital</t>
  </si>
  <si>
    <t>Depreciation</t>
  </si>
  <si>
    <t>(in Cr)</t>
  </si>
  <si>
    <t>Growth</t>
  </si>
  <si>
    <t>conversion factor</t>
  </si>
  <si>
    <t>DISCOUNTED CASH FLOW (DCF)</t>
  </si>
  <si>
    <t>Company:</t>
  </si>
  <si>
    <t>Discounting Model Used</t>
  </si>
  <si>
    <t>Gordon Growth Model</t>
  </si>
  <si>
    <t>Year</t>
  </si>
  <si>
    <t>(in cr)</t>
  </si>
  <si>
    <t>By gordons model</t>
  </si>
  <si>
    <t>now onwards growth rate</t>
  </si>
  <si>
    <t>2-Stage Model</t>
  </si>
  <si>
    <t>TV</t>
  </si>
  <si>
    <t>Present values</t>
  </si>
  <si>
    <t>Intrinsic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</si>
</sst>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 * #,##0.00_ ;_ * \-#,##0.00_ ;_ * &quot;-&quot;??_ ;_ @_ "/>
    <numFmt numFmtId="165" formatCode="0.0%"/>
    <numFmt numFmtId="166" formatCode="&quot;₹&quot;\ #,##0.0"/>
    <numFmt numFmtId="167" formatCode="0.000%"/>
    <numFmt numFmtId="168" formatCode="0.0"/>
    <numFmt numFmtId="169" formatCode="0.0000%"/>
    <numFmt numFmtId="170" formatCode="0.000"/>
  </numFmts>
  <fonts count="36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0"/>
      <color theme="1"/>
      <name val="Arial"/>
      <family val="2"/>
    </font>
    <font>
      <i/>
      <sz val="11"/>
      <color theme="1"/>
      <name val="Calibri"/>
      <family val="2"/>
    </font>
    <font>
      <sz val="8"/>
      <name val="Calibri"/>
      <family val="2"/>
    </font>
    <font>
      <sz val="12"/>
      <color rgb="FF000000"/>
      <name val="Aptos Narrow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1"/>
      <color rgb="FF006100"/>
      <name val="Calibri"/>
      <family val="2"/>
    </font>
    <font>
      <sz val="11"/>
      <color rgb="FF9C0006"/>
      <name val="Calibri"/>
      <family val="2"/>
    </font>
    <font>
      <sz val="11"/>
      <color rgb="FF9C5700"/>
      <name val="Calibri"/>
      <family val="2"/>
    </font>
    <font>
      <sz val="11"/>
      <color rgb="FF3F3F76"/>
      <name val="Calibri"/>
      <family val="2"/>
    </font>
    <font>
      <b/>
      <sz val="11"/>
      <color rgb="FF3F3F3F"/>
      <name val="Calibri"/>
      <family val="2"/>
    </font>
    <font>
      <b/>
      <sz val="11"/>
      <color rgb="FFFA7D00"/>
      <name val="Calibri"/>
      <family val="2"/>
    </font>
    <font>
      <sz val="11"/>
      <color rgb="FFFA7D00"/>
      <name val="Calibri"/>
      <family val="2"/>
    </font>
    <font>
      <b/>
      <sz val="11"/>
      <color theme="0"/>
      <name val="Calibri"/>
      <family val="2"/>
    </font>
    <font>
      <sz val="11"/>
      <color rgb="FFFF0000"/>
      <name val="Calibri"/>
      <family val="2"/>
    </font>
    <font>
      <i/>
      <sz val="11"/>
      <color rgb="FF7F7F7F"/>
      <name val="Calibri"/>
      <family val="2"/>
    </font>
    <font>
      <sz val="11"/>
      <color theme="0"/>
      <name val="Calibri"/>
      <family val="2"/>
    </font>
    <font>
      <b/>
      <sz val="8"/>
      <color rgb="FF000000"/>
      <name val="Helvetica Neue"/>
      <charset val="1"/>
    </font>
    <font>
      <u/>
      <sz val="11"/>
      <color theme="10"/>
      <name val="Calibri"/>
      <family val="2"/>
    </font>
    <font>
      <sz val="11"/>
      <color rgb="FF22222F"/>
      <name val="Arial"/>
      <family val="2"/>
    </font>
    <font>
      <b/>
      <sz val="11"/>
      <color rgb="FF000000"/>
      <name val="Calibri"/>
      <family val="2"/>
    </font>
    <font>
      <b/>
      <sz val="10"/>
      <color theme="1"/>
      <name val="Arial"/>
      <family val="2"/>
    </font>
    <font>
      <b/>
      <sz val="12"/>
      <color rgb="FF000000"/>
      <name val="Aptos Narrow"/>
      <family val="2"/>
    </font>
    <font>
      <b/>
      <u/>
      <sz val="11"/>
      <color theme="1"/>
      <name val="Calibri"/>
      <family val="2"/>
    </font>
    <font>
      <b/>
      <i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b/>
      <sz val="20"/>
      <color theme="1"/>
      <name val="Calibri"/>
      <family val="2"/>
    </font>
    <font>
      <b/>
      <u/>
      <sz val="20"/>
      <color rgb="FF000000"/>
      <name val="Calibri"/>
      <family val="2"/>
    </font>
    <font>
      <b/>
      <sz val="24"/>
      <color theme="1"/>
      <name val="Calibri"/>
      <family val="2"/>
    </font>
    <font>
      <b/>
      <u/>
      <sz val="24"/>
      <color theme="1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theme="3" tint="0.74999237037263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0B3B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</fills>
  <borders count="74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rgb="FF000000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CCCCCC"/>
      </right>
      <top/>
      <bottom/>
      <diagonal/>
    </border>
    <border>
      <left/>
      <right style="thin">
        <color rgb="FF000000"/>
      </right>
      <top style="medium">
        <color indexed="64"/>
      </top>
      <bottom style="thin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/>
      <bottom style="thin">
        <color auto="1"/>
      </bottom>
      <diagonal/>
    </border>
    <border>
      <left/>
      <right style="thin">
        <color rgb="FF000000"/>
      </right>
      <top/>
      <bottom style="thin">
        <color auto="1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5">
    <xf numFmtId="0" fontId="0" fillId="0" borderId="0"/>
    <xf numFmtId="9" fontId="1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8" fillId="0" borderId="4" applyNumberFormat="0" applyFill="0" applyAlignment="0" applyProtection="0"/>
    <xf numFmtId="0" fontId="9" fillId="0" borderId="5" applyNumberFormat="0" applyFill="0" applyAlignment="0" applyProtection="0"/>
    <xf numFmtId="0" fontId="10" fillId="0" borderId="6" applyNumberFormat="0" applyFill="0" applyAlignment="0" applyProtection="0"/>
    <xf numFmtId="0" fontId="10" fillId="0" borderId="0" applyNumberFormat="0" applyFill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5" borderId="0" applyNumberFormat="0" applyBorder="0" applyAlignment="0" applyProtection="0"/>
    <xf numFmtId="0" fontId="14" fillId="6" borderId="7" applyNumberFormat="0" applyAlignment="0" applyProtection="0"/>
    <xf numFmtId="0" fontId="15" fillId="7" borderId="8" applyNumberFormat="0" applyAlignment="0" applyProtection="0"/>
    <xf numFmtId="0" fontId="16" fillId="7" borderId="7" applyNumberFormat="0" applyAlignment="0" applyProtection="0"/>
    <xf numFmtId="0" fontId="17" fillId="0" borderId="9" applyNumberFormat="0" applyFill="0" applyAlignment="0" applyProtection="0"/>
    <xf numFmtId="0" fontId="18" fillId="8" borderId="10" applyNumberFormat="0" applyAlignment="0" applyProtection="0"/>
    <xf numFmtId="0" fontId="19" fillId="0" borderId="0" applyNumberFormat="0" applyFill="0" applyBorder="0" applyAlignment="0" applyProtection="0"/>
    <xf numFmtId="0" fontId="1" fillId="9" borderId="11" applyNumberFormat="0" applyFont="0" applyAlignment="0" applyProtection="0"/>
    <xf numFmtId="0" fontId="20" fillId="0" borderId="0" applyNumberFormat="0" applyFill="0" applyBorder="0" applyAlignment="0" applyProtection="0"/>
    <xf numFmtId="0" fontId="2" fillId="0" borderId="12" applyNumberFormat="0" applyFill="0" applyAlignment="0" applyProtection="0"/>
    <xf numFmtId="0" fontId="2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2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2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2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2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23" fillId="0" borderId="0" applyNumberFormat="0" applyFill="0" applyBorder="0" applyAlignment="0" applyProtection="0"/>
    <xf numFmtId="164" fontId="1" fillId="0" borderId="0" applyFont="0" applyFill="0" applyBorder="0" applyAlignment="0" applyProtection="0"/>
  </cellStyleXfs>
  <cellXfs count="235">
    <xf numFmtId="0" fontId="0" fillId="0" borderId="0" xfId="0"/>
    <xf numFmtId="0" fontId="3" fillId="0" borderId="1" xfId="0" applyFont="1" applyBorder="1" applyAlignment="1">
      <alignment wrapText="1"/>
    </xf>
    <xf numFmtId="14" fontId="3" fillId="0" borderId="1" xfId="0" applyNumberFormat="1" applyFont="1" applyBorder="1" applyAlignment="1">
      <alignment horizontal="right" wrapText="1"/>
    </xf>
    <xf numFmtId="0" fontId="3" fillId="0" borderId="1" xfId="0" applyFont="1" applyBorder="1" applyAlignment="1">
      <alignment horizontal="right" wrapText="1"/>
    </xf>
    <xf numFmtId="22" fontId="3" fillId="0" borderId="1" xfId="0" applyNumberFormat="1" applyFont="1" applyBorder="1" applyAlignment="1">
      <alignment horizontal="right" wrapText="1"/>
    </xf>
    <xf numFmtId="9" fontId="0" fillId="0" borderId="0" xfId="1" applyFont="1"/>
    <xf numFmtId="10" fontId="0" fillId="0" borderId="0" xfId="1" applyNumberFormat="1" applyFont="1"/>
    <xf numFmtId="0" fontId="3" fillId="0" borderId="1" xfId="0" applyFont="1" applyBorder="1" applyAlignment="1">
      <alignment vertical="center"/>
    </xf>
    <xf numFmtId="0" fontId="0" fillId="0" borderId="2" xfId="0" applyBorder="1"/>
    <xf numFmtId="9" fontId="0" fillId="0" borderId="0" xfId="0" applyNumberFormat="1"/>
    <xf numFmtId="0" fontId="2" fillId="0" borderId="0" xfId="0" applyFont="1"/>
    <xf numFmtId="9" fontId="2" fillId="0" borderId="0" xfId="0" applyNumberFormat="1" applyFont="1"/>
    <xf numFmtId="165" fontId="0" fillId="0" borderId="0" xfId="0" applyNumberFormat="1"/>
    <xf numFmtId="0" fontId="6" fillId="0" borderId="0" xfId="0" applyFont="1"/>
    <xf numFmtId="10" fontId="6" fillId="0" borderId="0" xfId="0" applyNumberFormat="1" applyFont="1"/>
    <xf numFmtId="165" fontId="6" fillId="0" borderId="0" xfId="1" applyNumberFormat="1" applyFont="1"/>
    <xf numFmtId="4" fontId="6" fillId="0" borderId="0" xfId="0" applyNumberFormat="1" applyFont="1"/>
    <xf numFmtId="0" fontId="22" fillId="34" borderId="13" xfId="0" applyFont="1" applyFill="1" applyBorder="1"/>
    <xf numFmtId="14" fontId="0" fillId="0" borderId="0" xfId="0" applyNumberFormat="1"/>
    <xf numFmtId="10" fontId="0" fillId="0" borderId="0" xfId="0" applyNumberFormat="1"/>
    <xf numFmtId="0" fontId="23" fillId="0" borderId="0" xfId="43"/>
    <xf numFmtId="2" fontId="0" fillId="0" borderId="0" xfId="0" applyNumberFormat="1"/>
    <xf numFmtId="0" fontId="3" fillId="0" borderId="15" xfId="0" applyFont="1" applyBorder="1" applyAlignment="1">
      <alignment wrapText="1"/>
    </xf>
    <xf numFmtId="0" fontId="24" fillId="35" borderId="0" xfId="0" applyFont="1" applyFill="1" applyAlignment="1">
      <alignment horizontal="right" vertical="center" wrapText="1"/>
    </xf>
    <xf numFmtId="3" fontId="0" fillId="0" borderId="0" xfId="0" applyNumberFormat="1"/>
    <xf numFmtId="0" fontId="0" fillId="0" borderId="17" xfId="0" applyBorder="1"/>
    <xf numFmtId="0" fontId="3" fillId="0" borderId="18" xfId="0" applyFont="1" applyBorder="1" applyAlignment="1">
      <alignment wrapText="1"/>
    </xf>
    <xf numFmtId="0" fontId="3" fillId="0" borderId="13" xfId="0" applyFont="1" applyBorder="1" applyAlignment="1">
      <alignment wrapText="1"/>
    </xf>
    <xf numFmtId="0" fontId="0" fillId="0" borderId="13" xfId="0" applyBorder="1"/>
    <xf numFmtId="22" fontId="3" fillId="0" borderId="13" xfId="0" applyNumberFormat="1" applyFont="1" applyBorder="1" applyAlignment="1">
      <alignment horizontal="right" wrapText="1"/>
    </xf>
    <xf numFmtId="0" fontId="3" fillId="0" borderId="13" xfId="0" applyFont="1" applyBorder="1" applyAlignment="1">
      <alignment horizontal="right" wrapText="1"/>
    </xf>
    <xf numFmtId="10" fontId="0" fillId="0" borderId="13" xfId="1" applyNumberFormat="1" applyFont="1" applyBorder="1"/>
    <xf numFmtId="0" fontId="26" fillId="0" borderId="13" xfId="0" applyFont="1" applyBorder="1" applyAlignment="1">
      <alignment wrapText="1"/>
    </xf>
    <xf numFmtId="0" fontId="2" fillId="0" borderId="13" xfId="0" applyFont="1" applyBorder="1"/>
    <xf numFmtId="14" fontId="3" fillId="0" borderId="13" xfId="0" applyNumberFormat="1" applyFont="1" applyBorder="1" applyAlignment="1">
      <alignment horizontal="right" wrapText="1"/>
    </xf>
    <xf numFmtId="9" fontId="0" fillId="0" borderId="13" xfId="1" applyFont="1" applyBorder="1"/>
    <xf numFmtId="9" fontId="0" fillId="0" borderId="13" xfId="0" applyNumberFormat="1" applyBorder="1"/>
    <xf numFmtId="9" fontId="2" fillId="0" borderId="13" xfId="0" applyNumberFormat="1" applyFont="1" applyBorder="1"/>
    <xf numFmtId="0" fontId="26" fillId="36" borderId="13" xfId="0" applyFont="1" applyFill="1" applyBorder="1" applyAlignment="1">
      <alignment wrapText="1"/>
    </xf>
    <xf numFmtId="0" fontId="2" fillId="36" borderId="13" xfId="0" applyFont="1" applyFill="1" applyBorder="1"/>
    <xf numFmtId="0" fontId="3" fillId="36" borderId="13" xfId="0" applyFont="1" applyFill="1" applyBorder="1" applyAlignment="1">
      <alignment wrapText="1"/>
    </xf>
    <xf numFmtId="14" fontId="3" fillId="36" borderId="13" xfId="0" applyNumberFormat="1" applyFont="1" applyFill="1" applyBorder="1" applyAlignment="1">
      <alignment horizontal="right" wrapText="1"/>
    </xf>
    <xf numFmtId="0" fontId="3" fillId="36" borderId="13" xfId="0" applyFont="1" applyFill="1" applyBorder="1" applyAlignment="1">
      <alignment horizontal="right" wrapText="1"/>
    </xf>
    <xf numFmtId="10" fontId="3" fillId="0" borderId="13" xfId="1" applyNumberFormat="1" applyFont="1" applyBorder="1" applyAlignment="1">
      <alignment horizontal="right" wrapText="1"/>
    </xf>
    <xf numFmtId="0" fontId="3" fillId="0" borderId="20" xfId="0" applyFont="1" applyBorder="1" applyAlignment="1">
      <alignment wrapText="1"/>
    </xf>
    <xf numFmtId="0" fontId="0" fillId="0" borderId="20" xfId="0" applyBorder="1"/>
    <xf numFmtId="0" fontId="26" fillId="36" borderId="20" xfId="0" applyFont="1" applyFill="1" applyBorder="1" applyAlignment="1">
      <alignment wrapText="1"/>
    </xf>
    <xf numFmtId="0" fontId="26" fillId="36" borderId="19" xfId="0" applyFont="1" applyFill="1" applyBorder="1" applyAlignment="1">
      <alignment wrapText="1"/>
    </xf>
    <xf numFmtId="0" fontId="6" fillId="0" borderId="13" xfId="0" applyFont="1" applyBorder="1"/>
    <xf numFmtId="14" fontId="6" fillId="0" borderId="13" xfId="0" applyNumberFormat="1" applyFont="1" applyBorder="1"/>
    <xf numFmtId="10" fontId="6" fillId="0" borderId="13" xfId="0" applyNumberFormat="1" applyFont="1" applyBorder="1"/>
    <xf numFmtId="4" fontId="6" fillId="0" borderId="13" xfId="0" applyNumberFormat="1" applyFont="1" applyBorder="1"/>
    <xf numFmtId="0" fontId="3" fillId="0" borderId="21" xfId="0" applyFont="1" applyBorder="1" applyAlignment="1">
      <alignment horizontal="right" wrapText="1"/>
    </xf>
    <xf numFmtId="0" fontId="27" fillId="36" borderId="13" xfId="0" applyFont="1" applyFill="1" applyBorder="1"/>
    <xf numFmtId="0" fontId="27" fillId="0" borderId="0" xfId="0" applyFont="1"/>
    <xf numFmtId="0" fontId="2" fillId="36" borderId="0" xfId="0" applyFont="1" applyFill="1"/>
    <xf numFmtId="0" fontId="26" fillId="0" borderId="13" xfId="0" applyFont="1" applyBorder="1" applyAlignment="1">
      <alignment vertical="center"/>
    </xf>
    <xf numFmtId="0" fontId="3" fillId="0" borderId="22" xfId="0" applyFont="1" applyBorder="1" applyAlignment="1">
      <alignment wrapText="1"/>
    </xf>
    <xf numFmtId="10" fontId="3" fillId="0" borderId="13" xfId="1" applyNumberFormat="1" applyFont="1" applyBorder="1" applyAlignment="1">
      <alignment wrapText="1"/>
    </xf>
    <xf numFmtId="166" fontId="0" fillId="0" borderId="13" xfId="0" applyNumberFormat="1" applyBorder="1"/>
    <xf numFmtId="165" fontId="0" fillId="0" borderId="13" xfId="1" applyNumberFormat="1" applyFont="1" applyBorder="1"/>
    <xf numFmtId="0" fontId="2" fillId="36" borderId="23" xfId="0" applyFont="1" applyFill="1" applyBorder="1"/>
    <xf numFmtId="0" fontId="0" fillId="0" borderId="24" xfId="0" applyBorder="1"/>
    <xf numFmtId="9" fontId="0" fillId="0" borderId="24" xfId="0" applyNumberFormat="1" applyBorder="1"/>
    <xf numFmtId="0" fontId="27" fillId="36" borderId="0" xfId="0" applyFont="1" applyFill="1"/>
    <xf numFmtId="0" fontId="3" fillId="0" borderId="0" xfId="0" applyFont="1" applyAlignment="1">
      <alignment wrapText="1"/>
    </xf>
    <xf numFmtId="0" fontId="3" fillId="0" borderId="0" xfId="0" applyFont="1" applyAlignment="1">
      <alignment vertical="center"/>
    </xf>
    <xf numFmtId="14" fontId="3" fillId="0" borderId="0" xfId="0" applyNumberFormat="1" applyFont="1" applyAlignment="1">
      <alignment horizontal="right" wrapText="1"/>
    </xf>
    <xf numFmtId="0" fontId="3" fillId="0" borderId="0" xfId="0" applyFont="1" applyAlignment="1">
      <alignment horizontal="right" wrapText="1"/>
    </xf>
    <xf numFmtId="22" fontId="3" fillId="0" borderId="0" xfId="0" applyNumberFormat="1" applyFont="1" applyAlignment="1">
      <alignment horizontal="right" wrapText="1"/>
    </xf>
    <xf numFmtId="22" fontId="3" fillId="0" borderId="25" xfId="0" applyNumberFormat="1" applyFont="1" applyBorder="1" applyAlignment="1">
      <alignment horizontal="right" wrapText="1"/>
    </xf>
    <xf numFmtId="0" fontId="3" fillId="0" borderId="15" xfId="0" applyFont="1" applyBorder="1" applyAlignment="1">
      <alignment horizontal="right" wrapText="1"/>
    </xf>
    <xf numFmtId="0" fontId="4" fillId="36" borderId="3" xfId="0" applyFont="1" applyFill="1" applyBorder="1" applyAlignment="1">
      <alignment horizontal="center"/>
    </xf>
    <xf numFmtId="0" fontId="4" fillId="36" borderId="26" xfId="0" applyFont="1" applyFill="1" applyBorder="1" applyAlignment="1">
      <alignment horizontal="center"/>
    </xf>
    <xf numFmtId="0" fontId="0" fillId="0" borderId="27" xfId="0" applyBorder="1"/>
    <xf numFmtId="0" fontId="4" fillId="36" borderId="26" xfId="0" applyFont="1" applyFill="1" applyBorder="1" applyAlignment="1">
      <alignment horizontal="centerContinuous"/>
    </xf>
    <xf numFmtId="0" fontId="29" fillId="36" borderId="13" xfId="0" applyFont="1" applyFill="1" applyBorder="1" applyAlignment="1">
      <alignment horizontal="centerContinuous"/>
    </xf>
    <xf numFmtId="0" fontId="29" fillId="36" borderId="13" xfId="0" applyFont="1" applyFill="1" applyBorder="1" applyAlignment="1">
      <alignment horizontal="center"/>
    </xf>
    <xf numFmtId="0" fontId="0" fillId="0" borderId="31" xfId="0" applyBorder="1"/>
    <xf numFmtId="0" fontId="0" fillId="0" borderId="32" xfId="0" applyBorder="1"/>
    <xf numFmtId="0" fontId="0" fillId="0" borderId="34" xfId="0" applyBorder="1"/>
    <xf numFmtId="0" fontId="0" fillId="36" borderId="36" xfId="0" applyFill="1" applyBorder="1"/>
    <xf numFmtId="0" fontId="0" fillId="0" borderId="36" xfId="0" applyBorder="1"/>
    <xf numFmtId="0" fontId="0" fillId="0" borderId="37" xfId="0" applyBorder="1"/>
    <xf numFmtId="0" fontId="4" fillId="36" borderId="38" xfId="0" applyFont="1" applyFill="1" applyBorder="1" applyAlignment="1">
      <alignment horizontal="centerContinuous"/>
    </xf>
    <xf numFmtId="0" fontId="0" fillId="36" borderId="39" xfId="0" applyFill="1" applyBorder="1"/>
    <xf numFmtId="0" fontId="0" fillId="36" borderId="40" xfId="0" applyFill="1" applyBorder="1"/>
    <xf numFmtId="0" fontId="0" fillId="36" borderId="31" xfId="0" applyFill="1" applyBorder="1"/>
    <xf numFmtId="0" fontId="4" fillId="36" borderId="38" xfId="0" applyFont="1" applyFill="1" applyBorder="1" applyAlignment="1">
      <alignment horizontal="center"/>
    </xf>
    <xf numFmtId="0" fontId="4" fillId="36" borderId="41" xfId="0" applyFont="1" applyFill="1" applyBorder="1" applyAlignment="1">
      <alignment horizontal="center"/>
    </xf>
    <xf numFmtId="0" fontId="0" fillId="36" borderId="42" xfId="0" applyFill="1" applyBorder="1"/>
    <xf numFmtId="0" fontId="0" fillId="2" borderId="43" xfId="0" applyFill="1" applyBorder="1"/>
    <xf numFmtId="0" fontId="0" fillId="0" borderId="43" xfId="0" applyBorder="1"/>
    <xf numFmtId="0" fontId="0" fillId="0" borderId="44" xfId="0" applyBorder="1"/>
    <xf numFmtId="0" fontId="29" fillId="36" borderId="33" xfId="0" applyFont="1" applyFill="1" applyBorder="1" applyAlignment="1">
      <alignment horizontal="centerContinuous"/>
    </xf>
    <xf numFmtId="0" fontId="2" fillId="36" borderId="33" xfId="0" applyFont="1" applyFill="1" applyBorder="1"/>
    <xf numFmtId="0" fontId="29" fillId="36" borderId="33" xfId="0" applyFont="1" applyFill="1" applyBorder="1" applyAlignment="1">
      <alignment horizontal="center"/>
    </xf>
    <xf numFmtId="0" fontId="29" fillId="36" borderId="34" xfId="0" applyFont="1" applyFill="1" applyBorder="1" applyAlignment="1">
      <alignment horizontal="center"/>
    </xf>
    <xf numFmtId="0" fontId="2" fillId="36" borderId="35" xfId="0" applyFont="1" applyFill="1" applyBorder="1"/>
    <xf numFmtId="0" fontId="0" fillId="2" borderId="36" xfId="0" applyFill="1" applyBorder="1"/>
    <xf numFmtId="10" fontId="0" fillId="0" borderId="0" xfId="1" applyNumberFormat="1" applyFont="1" applyBorder="1"/>
    <xf numFmtId="0" fontId="2" fillId="0" borderId="39" xfId="0" applyFont="1" applyBorder="1"/>
    <xf numFmtId="0" fontId="2" fillId="0" borderId="42" xfId="0" applyFont="1" applyBorder="1"/>
    <xf numFmtId="0" fontId="30" fillId="0" borderId="0" xfId="0" applyFont="1"/>
    <xf numFmtId="0" fontId="31" fillId="0" borderId="13" xfId="0" applyFont="1" applyBorder="1"/>
    <xf numFmtId="10" fontId="31" fillId="0" borderId="13" xfId="0" applyNumberFormat="1" applyFont="1" applyBorder="1"/>
    <xf numFmtId="4" fontId="0" fillId="0" borderId="13" xfId="0" applyNumberFormat="1" applyBorder="1"/>
    <xf numFmtId="10" fontId="0" fillId="0" borderId="13" xfId="0" applyNumberFormat="1" applyBorder="1"/>
    <xf numFmtId="2" fontId="0" fillId="0" borderId="13" xfId="0" applyNumberFormat="1" applyBorder="1"/>
    <xf numFmtId="0" fontId="2" fillId="38" borderId="13" xfId="0" applyFont="1" applyFill="1" applyBorder="1"/>
    <xf numFmtId="14" fontId="2" fillId="0" borderId="13" xfId="0" applyNumberFormat="1" applyFont="1" applyBorder="1"/>
    <xf numFmtId="22" fontId="26" fillId="0" borderId="13" xfId="0" applyNumberFormat="1" applyFont="1" applyBorder="1" applyAlignment="1">
      <alignment horizontal="right" wrapText="1"/>
    </xf>
    <xf numFmtId="0" fontId="26" fillId="0" borderId="13" xfId="0" applyFont="1" applyBorder="1" applyAlignment="1">
      <alignment horizontal="right" wrapText="1"/>
    </xf>
    <xf numFmtId="0" fontId="3" fillId="36" borderId="19" xfId="0" applyFont="1" applyFill="1" applyBorder="1" applyAlignment="1">
      <alignment wrapText="1"/>
    </xf>
    <xf numFmtId="0" fontId="2" fillId="38" borderId="48" xfId="0" applyFont="1" applyFill="1" applyBorder="1"/>
    <xf numFmtId="10" fontId="0" fillId="0" borderId="48" xfId="1" applyNumberFormat="1" applyFont="1" applyBorder="1"/>
    <xf numFmtId="14" fontId="27" fillId="0" borderId="13" xfId="0" applyNumberFormat="1" applyFont="1" applyBorder="1"/>
    <xf numFmtId="0" fontId="27" fillId="0" borderId="13" xfId="0" applyFont="1" applyBorder="1"/>
    <xf numFmtId="0" fontId="25" fillId="36" borderId="19" xfId="0" applyFont="1" applyFill="1" applyBorder="1"/>
    <xf numFmtId="14" fontId="25" fillId="36" borderId="13" xfId="0" applyNumberFormat="1" applyFont="1" applyFill="1" applyBorder="1"/>
    <xf numFmtId="0" fontId="25" fillId="36" borderId="13" xfId="0" applyFont="1" applyFill="1" applyBorder="1"/>
    <xf numFmtId="0" fontId="0" fillId="36" borderId="13" xfId="0" applyFill="1" applyBorder="1"/>
    <xf numFmtId="10" fontId="23" fillId="0" borderId="13" xfId="43" applyNumberFormat="1" applyBorder="1"/>
    <xf numFmtId="0" fontId="23" fillId="0" borderId="13" xfId="43" applyBorder="1"/>
    <xf numFmtId="0" fontId="0" fillId="0" borderId="49" xfId="0" applyBorder="1"/>
    <xf numFmtId="10" fontId="0" fillId="0" borderId="49" xfId="0" applyNumberFormat="1" applyBorder="1"/>
    <xf numFmtId="0" fontId="0" fillId="0" borderId="55" xfId="0" applyBorder="1"/>
    <xf numFmtId="0" fontId="23" fillId="0" borderId="0" xfId="43" applyBorder="1"/>
    <xf numFmtId="0" fontId="0" fillId="0" borderId="56" xfId="0" applyBorder="1"/>
    <xf numFmtId="0" fontId="0" fillId="0" borderId="14" xfId="0" applyBorder="1"/>
    <xf numFmtId="0" fontId="0" fillId="0" borderId="57" xfId="0" applyBorder="1"/>
    <xf numFmtId="0" fontId="2" fillId="0" borderId="49" xfId="0" applyFont="1" applyBorder="1"/>
    <xf numFmtId="0" fontId="2" fillId="38" borderId="49" xfId="0" applyFont="1" applyFill="1" applyBorder="1"/>
    <xf numFmtId="0" fontId="2" fillId="36" borderId="49" xfId="0" applyFont="1" applyFill="1" applyBorder="1"/>
    <xf numFmtId="2" fontId="0" fillId="0" borderId="49" xfId="0" applyNumberFormat="1" applyBorder="1"/>
    <xf numFmtId="0" fontId="2" fillId="38" borderId="51" xfId="0" applyFont="1" applyFill="1" applyBorder="1"/>
    <xf numFmtId="0" fontId="0" fillId="0" borderId="59" xfId="0" applyBorder="1"/>
    <xf numFmtId="0" fontId="2" fillId="0" borderId="60" xfId="0" applyFont="1" applyBorder="1"/>
    <xf numFmtId="0" fontId="2" fillId="0" borderId="58" xfId="0" applyFont="1" applyBorder="1"/>
    <xf numFmtId="0" fontId="2" fillId="36" borderId="63" xfId="0" applyFont="1" applyFill="1" applyBorder="1"/>
    <xf numFmtId="0" fontId="2" fillId="36" borderId="64" xfId="0" applyFont="1" applyFill="1" applyBorder="1"/>
    <xf numFmtId="10" fontId="0" fillId="0" borderId="64" xfId="0" applyNumberFormat="1" applyBorder="1"/>
    <xf numFmtId="10" fontId="0" fillId="0" borderId="49" xfId="1" applyNumberFormat="1" applyFont="1" applyFill="1" applyBorder="1"/>
    <xf numFmtId="3" fontId="0" fillId="0" borderId="13" xfId="0" applyNumberFormat="1" applyBorder="1"/>
    <xf numFmtId="165" fontId="0" fillId="0" borderId="49" xfId="1" applyNumberFormat="1" applyFont="1" applyBorder="1"/>
    <xf numFmtId="3" fontId="0" fillId="0" borderId="49" xfId="0" applyNumberFormat="1" applyBorder="1"/>
    <xf numFmtId="9" fontId="0" fillId="0" borderId="49" xfId="1" applyFont="1" applyBorder="1"/>
    <xf numFmtId="3" fontId="0" fillId="0" borderId="43" xfId="0" applyNumberFormat="1" applyBorder="1"/>
    <xf numFmtId="165" fontId="0" fillId="0" borderId="0" xfId="1" applyNumberFormat="1" applyFont="1" applyBorder="1"/>
    <xf numFmtId="9" fontId="0" fillId="0" borderId="0" xfId="1" applyFont="1" applyBorder="1"/>
    <xf numFmtId="0" fontId="2" fillId="36" borderId="65" xfId="0" applyFont="1" applyFill="1" applyBorder="1"/>
    <xf numFmtId="165" fontId="2" fillId="36" borderId="66" xfId="0" applyNumberFormat="1" applyFont="1" applyFill="1" applyBorder="1"/>
    <xf numFmtId="10" fontId="2" fillId="36" borderId="37" xfId="0" applyNumberFormat="1" applyFont="1" applyFill="1" applyBorder="1"/>
    <xf numFmtId="0" fontId="2" fillId="36" borderId="19" xfId="0" applyFont="1" applyFill="1" applyBorder="1"/>
    <xf numFmtId="168" fontId="0" fillId="0" borderId="13" xfId="0" applyNumberFormat="1" applyBorder="1"/>
    <xf numFmtId="0" fontId="0" fillId="36" borderId="49" xfId="0" applyFill="1" applyBorder="1"/>
    <xf numFmtId="0" fontId="2" fillId="36" borderId="51" xfId="0" applyFont="1" applyFill="1" applyBorder="1"/>
    <xf numFmtId="0" fontId="0" fillId="0" borderId="51" xfId="0" applyBorder="1"/>
    <xf numFmtId="0" fontId="0" fillId="0" borderId="67" xfId="0" applyBorder="1"/>
    <xf numFmtId="0" fontId="2" fillId="36" borderId="67" xfId="0" applyFont="1" applyFill="1" applyBorder="1"/>
    <xf numFmtId="3" fontId="0" fillId="0" borderId="67" xfId="0" applyNumberFormat="1" applyBorder="1"/>
    <xf numFmtId="0" fontId="0" fillId="0" borderId="68" xfId="0" applyBorder="1"/>
    <xf numFmtId="0" fontId="25" fillId="0" borderId="69" xfId="0" applyFont="1" applyBorder="1"/>
    <xf numFmtId="0" fontId="2" fillId="0" borderId="69" xfId="0" applyFont="1" applyBorder="1"/>
    <xf numFmtId="0" fontId="2" fillId="0" borderId="50" xfId="0" applyFont="1" applyBorder="1"/>
    <xf numFmtId="0" fontId="0" fillId="0" borderId="50" xfId="0" applyBorder="1"/>
    <xf numFmtId="0" fontId="0" fillId="0" borderId="69" xfId="0" applyBorder="1"/>
    <xf numFmtId="0" fontId="0" fillId="0" borderId="70" xfId="0" applyBorder="1"/>
    <xf numFmtId="0" fontId="2" fillId="0" borderId="17" xfId="0" applyFont="1" applyBorder="1"/>
    <xf numFmtId="0" fontId="0" fillId="0" borderId="17" xfId="0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0" fillId="0" borderId="57" xfId="0" applyBorder="1" applyAlignment="1">
      <alignment horizontal="center"/>
    </xf>
    <xf numFmtId="0" fontId="25" fillId="0" borderId="17" xfId="0" applyFont="1" applyBorder="1" applyAlignment="1">
      <alignment horizontal="center"/>
    </xf>
    <xf numFmtId="3" fontId="0" fillId="0" borderId="14" xfId="0" applyNumberFormat="1" applyBorder="1"/>
    <xf numFmtId="0" fontId="2" fillId="0" borderId="0" xfId="0" applyFont="1" applyAlignment="1">
      <alignment horizontal="right"/>
    </xf>
    <xf numFmtId="0" fontId="2" fillId="36" borderId="13" xfId="0" applyFont="1" applyFill="1" applyBorder="1" applyAlignment="1">
      <alignment horizontal="center"/>
    </xf>
    <xf numFmtId="0" fontId="2" fillId="36" borderId="51" xfId="0" applyFont="1" applyFill="1" applyBorder="1" applyAlignment="1">
      <alignment horizontal="center"/>
    </xf>
    <xf numFmtId="0" fontId="2" fillId="0" borderId="68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2" fillId="38" borderId="0" xfId="0" applyFont="1" applyFill="1"/>
    <xf numFmtId="2" fontId="0" fillId="38" borderId="0" xfId="0" applyNumberFormat="1" applyFill="1"/>
    <xf numFmtId="169" fontId="0" fillId="0" borderId="49" xfId="1" applyNumberFormat="1" applyFont="1" applyBorder="1"/>
    <xf numFmtId="165" fontId="0" fillId="0" borderId="13" xfId="0" applyNumberFormat="1" applyBorder="1"/>
    <xf numFmtId="170" fontId="0" fillId="0" borderId="49" xfId="0" applyNumberFormat="1" applyBorder="1"/>
    <xf numFmtId="164" fontId="0" fillId="38" borderId="0" xfId="44" applyFont="1" applyFill="1"/>
    <xf numFmtId="0" fontId="0" fillId="0" borderId="71" xfId="0" applyBorder="1"/>
    <xf numFmtId="0" fontId="0" fillId="0" borderId="73" xfId="0" applyBorder="1"/>
    <xf numFmtId="0" fontId="0" fillId="0" borderId="72" xfId="0" applyBorder="1"/>
    <xf numFmtId="0" fontId="0" fillId="0" borderId="43" xfId="0" applyBorder="1" applyAlignment="1">
      <alignment horizontal="center"/>
    </xf>
    <xf numFmtId="0" fontId="0" fillId="0" borderId="44" xfId="0" applyBorder="1" applyAlignment="1">
      <alignment horizontal="center"/>
    </xf>
    <xf numFmtId="0" fontId="23" fillId="0" borderId="0" xfId="43" applyBorder="1" applyAlignment="1">
      <alignment horizontal="center"/>
    </xf>
    <xf numFmtId="0" fontId="23" fillId="0" borderId="32" xfId="43" applyBorder="1" applyAlignment="1">
      <alignment horizontal="center"/>
    </xf>
    <xf numFmtId="0" fontId="0" fillId="38" borderId="45" xfId="0" applyFill="1" applyBorder="1" applyAlignment="1">
      <alignment horizontal="center"/>
    </xf>
    <xf numFmtId="0" fontId="0" fillId="38" borderId="46" xfId="0" applyFill="1" applyBorder="1" applyAlignment="1">
      <alignment horizontal="center"/>
    </xf>
    <xf numFmtId="0" fontId="0" fillId="38" borderId="47" xfId="0" applyFill="1" applyBorder="1" applyAlignment="1">
      <alignment horizontal="center"/>
    </xf>
    <xf numFmtId="0" fontId="28" fillId="38" borderId="28" xfId="0" applyFont="1" applyFill="1" applyBorder="1" applyAlignment="1">
      <alignment horizontal="center"/>
    </xf>
    <xf numFmtId="0" fontId="28" fillId="38" borderId="29" xfId="0" applyFont="1" applyFill="1" applyBorder="1" applyAlignment="1">
      <alignment horizontal="center"/>
    </xf>
    <xf numFmtId="0" fontId="28" fillId="38" borderId="30" xfId="0" applyFont="1" applyFill="1" applyBorder="1" applyAlignment="1">
      <alignment horizontal="center"/>
    </xf>
    <xf numFmtId="0" fontId="28" fillId="38" borderId="31" xfId="0" applyFont="1" applyFill="1" applyBorder="1" applyAlignment="1">
      <alignment horizontal="center"/>
    </xf>
    <xf numFmtId="0" fontId="28" fillId="38" borderId="0" xfId="0" applyFont="1" applyFill="1" applyAlignment="1">
      <alignment horizontal="center"/>
    </xf>
    <xf numFmtId="0" fontId="28" fillId="38" borderId="32" xfId="0" applyFont="1" applyFill="1" applyBorder="1" applyAlignment="1">
      <alignment horizontal="center"/>
    </xf>
    <xf numFmtId="0" fontId="2" fillId="37" borderId="13" xfId="0" applyFont="1" applyFill="1" applyBorder="1" applyAlignment="1">
      <alignment horizontal="center"/>
    </xf>
    <xf numFmtId="0" fontId="23" fillId="0" borderId="0" xfId="43" applyAlignment="1">
      <alignment horizontal="center"/>
    </xf>
    <xf numFmtId="0" fontId="33" fillId="38" borderId="0" xfId="0" applyFont="1" applyFill="1" applyAlignment="1">
      <alignment horizontal="center"/>
    </xf>
    <xf numFmtId="0" fontId="32" fillId="38" borderId="0" xfId="0" applyFont="1" applyFill="1" applyAlignment="1">
      <alignment horizontal="center"/>
    </xf>
    <xf numFmtId="0" fontId="2" fillId="38" borderId="13" xfId="0" applyFont="1" applyFill="1" applyBorder="1" applyAlignment="1">
      <alignment horizontal="center"/>
    </xf>
    <xf numFmtId="0" fontId="2" fillId="38" borderId="0" xfId="0" applyFont="1" applyFill="1" applyAlignment="1">
      <alignment horizontal="center"/>
    </xf>
    <xf numFmtId="0" fontId="23" fillId="0" borderId="50" xfId="43" applyBorder="1" applyAlignment="1">
      <alignment horizontal="center"/>
    </xf>
    <xf numFmtId="0" fontId="23" fillId="0" borderId="51" xfId="43" applyBorder="1" applyAlignment="1">
      <alignment horizontal="center"/>
    </xf>
    <xf numFmtId="0" fontId="35" fillId="38" borderId="52" xfId="0" applyFont="1" applyFill="1" applyBorder="1" applyAlignment="1">
      <alignment horizontal="center"/>
    </xf>
    <xf numFmtId="0" fontId="35" fillId="38" borderId="53" xfId="0" applyFont="1" applyFill="1" applyBorder="1" applyAlignment="1">
      <alignment horizontal="center"/>
    </xf>
    <xf numFmtId="0" fontId="35" fillId="38" borderId="54" xfId="0" applyFont="1" applyFill="1" applyBorder="1" applyAlignment="1">
      <alignment horizontal="center"/>
    </xf>
    <xf numFmtId="0" fontId="35" fillId="38" borderId="55" xfId="0" applyFont="1" applyFill="1" applyBorder="1" applyAlignment="1">
      <alignment horizontal="center"/>
    </xf>
    <xf numFmtId="0" fontId="35" fillId="38" borderId="0" xfId="0" applyFont="1" applyFill="1" applyAlignment="1">
      <alignment horizontal="center"/>
    </xf>
    <xf numFmtId="0" fontId="35" fillId="38" borderId="17" xfId="0" applyFont="1" applyFill="1" applyBorder="1" applyAlignment="1">
      <alignment horizontal="center"/>
    </xf>
    <xf numFmtId="0" fontId="34" fillId="38" borderId="52" xfId="0" applyFont="1" applyFill="1" applyBorder="1" applyAlignment="1">
      <alignment horizontal="center"/>
    </xf>
    <xf numFmtId="0" fontId="34" fillId="38" borderId="53" xfId="0" applyFont="1" applyFill="1" applyBorder="1" applyAlignment="1">
      <alignment horizontal="center"/>
    </xf>
    <xf numFmtId="0" fontId="34" fillId="38" borderId="54" xfId="0" applyFont="1" applyFill="1" applyBorder="1" applyAlignment="1">
      <alignment horizontal="center"/>
    </xf>
    <xf numFmtId="0" fontId="34" fillId="38" borderId="61" xfId="0" applyFont="1" applyFill="1" applyBorder="1" applyAlignment="1">
      <alignment horizontal="center"/>
    </xf>
    <xf numFmtId="0" fontId="34" fillId="38" borderId="16" xfId="0" applyFont="1" applyFill="1" applyBorder="1" applyAlignment="1">
      <alignment horizontal="center"/>
    </xf>
    <xf numFmtId="0" fontId="34" fillId="38" borderId="62" xfId="0" applyFont="1" applyFill="1" applyBorder="1" applyAlignment="1">
      <alignment horizontal="center"/>
    </xf>
    <xf numFmtId="0" fontId="34" fillId="38" borderId="0" xfId="0" applyFont="1" applyFill="1" applyAlignment="1">
      <alignment horizontal="center"/>
    </xf>
    <xf numFmtId="0" fontId="34" fillId="38" borderId="14" xfId="0" applyFont="1" applyFill="1" applyBorder="1" applyAlignment="1">
      <alignment horizontal="center"/>
    </xf>
    <xf numFmtId="0" fontId="35" fillId="38" borderId="14" xfId="0" applyFont="1" applyFill="1" applyBorder="1" applyAlignment="1">
      <alignment horizontal="center"/>
    </xf>
    <xf numFmtId="0" fontId="35" fillId="38" borderId="57" xfId="0" applyFont="1" applyFill="1" applyBorder="1" applyAlignment="1">
      <alignment horizontal="center"/>
    </xf>
    <xf numFmtId="0" fontId="1" fillId="0" borderId="0" xfId="0" applyFont="1"/>
    <xf numFmtId="0" fontId="25" fillId="39" borderId="14" xfId="0" applyFont="1" applyFill="1" applyBorder="1"/>
    <xf numFmtId="0" fontId="25" fillId="38" borderId="13" xfId="0" applyFont="1" applyFill="1" applyBorder="1"/>
    <xf numFmtId="14" fontId="2" fillId="36" borderId="13" xfId="0" applyNumberFormat="1" applyFont="1" applyFill="1" applyBorder="1"/>
    <xf numFmtId="0" fontId="1" fillId="0" borderId="13" xfId="0" applyFont="1" applyBorder="1"/>
    <xf numFmtId="10" fontId="1" fillId="0" borderId="13" xfId="1" applyNumberFormat="1" applyFont="1" applyBorder="1"/>
    <xf numFmtId="167" fontId="1" fillId="0" borderId="13" xfId="1" applyNumberFormat="1" applyFont="1" applyBorder="1"/>
    <xf numFmtId="10" fontId="1" fillId="0" borderId="13" xfId="0" applyNumberFormat="1" applyFont="1" applyBorder="1"/>
    <xf numFmtId="0" fontId="23" fillId="0" borderId="0" xfId="43" applyFont="1"/>
    <xf numFmtId="9" fontId="1" fillId="0" borderId="0" xfId="0" applyNumberFormat="1" applyFont="1"/>
  </cellXfs>
  <cellStyles count="45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44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3" builtinId="8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Change%: UBL vs NIFTY50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NSE:UBL</c:v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UBL!$D$9:$D$1363</c:f>
              <c:numCache>
                <c:formatCode>0.00%</c:formatCode>
                <c:ptCount val="1355"/>
                <c:pt idx="1">
                  <c:v>6.0058881256133123E-3</c:v>
                </c:pt>
                <c:pt idx="2">
                  <c:v>-4.292180427658554E-4</c:v>
                </c:pt>
                <c:pt idx="3">
                  <c:v>-2.9277432954678551E-3</c:v>
                </c:pt>
                <c:pt idx="4">
                  <c:v>-7.5170307728446017E-3</c:v>
                </c:pt>
                <c:pt idx="5">
                  <c:v>-1.5147928994082904E-2</c:v>
                </c:pt>
                <c:pt idx="6">
                  <c:v>1.2256669069935056E-2</c:v>
                </c:pt>
                <c:pt idx="7">
                  <c:v>4.5900601456159151E-3</c:v>
                </c:pt>
                <c:pt idx="8">
                  <c:v>1.89065700330866E-2</c:v>
                </c:pt>
                <c:pt idx="9">
                  <c:v>7.9635070357197968E-3</c:v>
                </c:pt>
                <c:pt idx="10">
                  <c:v>5.2159239088747089E-3</c:v>
                </c:pt>
                <c:pt idx="11">
                  <c:v>-1.1369706219000464E-2</c:v>
                </c:pt>
                <c:pt idx="12">
                  <c:v>3.511886384686802E-3</c:v>
                </c:pt>
                <c:pt idx="13">
                  <c:v>2.5381686728453978E-3</c:v>
                </c:pt>
                <c:pt idx="14">
                  <c:v>-2.4243354175457532E-2</c:v>
                </c:pt>
                <c:pt idx="15">
                  <c:v>-2.9484609034083897E-3</c:v>
                </c:pt>
                <c:pt idx="16">
                  <c:v>-5.598927529374631E-3</c:v>
                </c:pt>
                <c:pt idx="17">
                  <c:v>1.1181601903251348E-2</c:v>
                </c:pt>
                <c:pt idx="18">
                  <c:v>-1.0861893184848204E-2</c:v>
                </c:pt>
                <c:pt idx="19">
                  <c:v>1.2170465807730402E-2</c:v>
                </c:pt>
                <c:pt idx="20">
                  <c:v>-1.9974933416888607E-3</c:v>
                </c:pt>
                <c:pt idx="21">
                  <c:v>-1.4128173933519061E-2</c:v>
                </c:pt>
                <c:pt idx="22">
                  <c:v>6.3293658691931931E-3</c:v>
                </c:pt>
                <c:pt idx="23">
                  <c:v>1.99367088607596E-2</c:v>
                </c:pt>
                <c:pt idx="24">
                  <c:v>-1.9469438411418016E-2</c:v>
                </c:pt>
                <c:pt idx="25">
                  <c:v>1.8827624396804188E-2</c:v>
                </c:pt>
                <c:pt idx="26">
                  <c:v>1.9527913657892526E-2</c:v>
                </c:pt>
                <c:pt idx="27">
                  <c:v>2.2809489356840906E-2</c:v>
                </c:pt>
                <c:pt idx="28">
                  <c:v>-1.6492926284437881E-2</c:v>
                </c:pt>
                <c:pt idx="29">
                  <c:v>-1.9116478025513861E-2</c:v>
                </c:pt>
                <c:pt idx="30">
                  <c:v>-4.3995060203765313E-3</c:v>
                </c:pt>
                <c:pt idx="31">
                  <c:v>-5.0779130165130582E-3</c:v>
                </c:pt>
                <c:pt idx="32">
                  <c:v>4.3635796937702143E-3</c:v>
                </c:pt>
                <c:pt idx="33">
                  <c:v>-1.9783544745722859E-3</c:v>
                </c:pt>
                <c:pt idx="34">
                  <c:v>-9.9502487562190822E-3</c:v>
                </c:pt>
                <c:pt idx="35">
                  <c:v>-3.2584798994973463E-3</c:v>
                </c:pt>
                <c:pt idx="36">
                  <c:v>1.3352239158690882E-2</c:v>
                </c:pt>
                <c:pt idx="37">
                  <c:v>-1.5080845771144324E-2</c:v>
                </c:pt>
                <c:pt idx="38">
                  <c:v>-2.071823204419887E-2</c:v>
                </c:pt>
                <c:pt idx="39">
                  <c:v>-8.0596413459599336E-4</c:v>
                </c:pt>
                <c:pt idx="40">
                  <c:v>-3.4684412179875057E-3</c:v>
                </c:pt>
                <c:pt idx="41">
                  <c:v>1.1574729855518218E-2</c:v>
                </c:pt>
                <c:pt idx="42">
                  <c:v>-3.2806561312261895E-3</c:v>
                </c:pt>
                <c:pt idx="43">
                  <c:v>-2.2959900453578541E-2</c:v>
                </c:pt>
                <c:pt idx="44">
                  <c:v>1.3557372334743745E-2</c:v>
                </c:pt>
                <c:pt idx="45">
                  <c:v>-4.9450772161646617E-3</c:v>
                </c:pt>
                <c:pt idx="46">
                  <c:v>1.6742026151778111E-2</c:v>
                </c:pt>
                <c:pt idx="47">
                  <c:v>-1.7027243589743613E-2</c:v>
                </c:pt>
                <c:pt idx="48">
                  <c:v>-3.1383737517831634E-2</c:v>
                </c:pt>
                <c:pt idx="49">
                  <c:v>-1.287607826635806E-2</c:v>
                </c:pt>
                <c:pt idx="50">
                  <c:v>-7.758216462764822E-2</c:v>
                </c:pt>
                <c:pt idx="51">
                  <c:v>-3.0731549517075685E-2</c:v>
                </c:pt>
                <c:pt idx="52">
                  <c:v>-6.9991417946028478E-2</c:v>
                </c:pt>
                <c:pt idx="53">
                  <c:v>-2.0762842202399212E-2</c:v>
                </c:pt>
                <c:pt idx="54">
                  <c:v>-6.7116904874090277E-2</c:v>
                </c:pt>
                <c:pt idx="55">
                  <c:v>-1.3412649419159428E-2</c:v>
                </c:pt>
                <c:pt idx="56">
                  <c:v>1.5301478953356096E-2</c:v>
                </c:pt>
                <c:pt idx="57">
                  <c:v>-0.10078996022186126</c:v>
                </c:pt>
                <c:pt idx="58">
                  <c:v>3.7383177570093462E-2</c:v>
                </c:pt>
                <c:pt idx="59">
                  <c:v>5.9939939939939846E-2</c:v>
                </c:pt>
                <c:pt idx="60">
                  <c:v>1.3882592928377235E-2</c:v>
                </c:pt>
                <c:pt idx="61">
                  <c:v>1.1736433242049982E-2</c:v>
                </c:pt>
                <c:pt idx="62">
                  <c:v>1.0495497983760149E-3</c:v>
                </c:pt>
                <c:pt idx="63">
                  <c:v>1.4071294559099501E-2</c:v>
                </c:pt>
                <c:pt idx="64">
                  <c:v>-3.1724438156391144E-2</c:v>
                </c:pt>
                <c:pt idx="65">
                  <c:v>-3.0909295268067849E-3</c:v>
                </c:pt>
                <c:pt idx="66">
                  <c:v>4.5380235638987632E-2</c:v>
                </c:pt>
                <c:pt idx="67">
                  <c:v>-1.07312338222606E-2</c:v>
                </c:pt>
                <c:pt idx="68">
                  <c:v>2.9762878168438256E-2</c:v>
                </c:pt>
                <c:pt idx="69">
                  <c:v>5.6111375787413209E-3</c:v>
                </c:pt>
                <c:pt idx="70">
                  <c:v>-3.7795441385481854E-2</c:v>
                </c:pt>
                <c:pt idx="71">
                  <c:v>7.4949395481151981E-3</c:v>
                </c:pt>
                <c:pt idx="72">
                  <c:v>1.1783231972198216E-2</c:v>
                </c:pt>
                <c:pt idx="73">
                  <c:v>-7.835560564589672E-3</c:v>
                </c:pt>
                <c:pt idx="74">
                  <c:v>3.7864445285875625E-3</c:v>
                </c:pt>
                <c:pt idx="75">
                  <c:v>-3.8799374898960126E-3</c:v>
                </c:pt>
                <c:pt idx="76">
                  <c:v>-4.5983229645658596E-3</c:v>
                </c:pt>
                <c:pt idx="77">
                  <c:v>-4.2663043478260887E-2</c:v>
                </c:pt>
                <c:pt idx="78">
                  <c:v>3.1280158955435677E-2</c:v>
                </c:pt>
                <c:pt idx="79">
                  <c:v>2.4991742816250273E-2</c:v>
                </c:pt>
                <c:pt idx="80">
                  <c:v>1.3802363050483324E-2</c:v>
                </c:pt>
                <c:pt idx="81">
                  <c:v>-5.5623245219049711E-3</c:v>
                </c:pt>
                <c:pt idx="82">
                  <c:v>3.3187726401022744E-2</c:v>
                </c:pt>
                <c:pt idx="83">
                  <c:v>-6.331528744521786E-2</c:v>
                </c:pt>
                <c:pt idx="84">
                  <c:v>-1.2880497605548547E-2</c:v>
                </c:pt>
                <c:pt idx="85">
                  <c:v>-2.5037640104834558E-2</c:v>
                </c:pt>
                <c:pt idx="86">
                  <c:v>1.8188057652710921E-2</c:v>
                </c:pt>
                <c:pt idx="87">
                  <c:v>-5.0556117290192493E-3</c:v>
                </c:pt>
                <c:pt idx="88">
                  <c:v>1.0106142728093959E-2</c:v>
                </c:pt>
                <c:pt idx="89">
                  <c:v>2.3140126320496446E-2</c:v>
                </c:pt>
                <c:pt idx="90">
                  <c:v>2.6058453974324047E-2</c:v>
                </c:pt>
                <c:pt idx="91">
                  <c:v>-2.6248535832179676E-2</c:v>
                </c:pt>
                <c:pt idx="92">
                  <c:v>-3.668871999562584E-2</c:v>
                </c:pt>
                <c:pt idx="93">
                  <c:v>-7.492337382222769E-3</c:v>
                </c:pt>
                <c:pt idx="94">
                  <c:v>6.8626329635135264E-4</c:v>
                </c:pt>
                <c:pt idx="95">
                  <c:v>5.9606812207109394E-2</c:v>
                </c:pt>
                <c:pt idx="96">
                  <c:v>-1.4831993959333323E-2</c:v>
                </c:pt>
                <c:pt idx="97">
                  <c:v>1.3686630898937846E-2</c:v>
                </c:pt>
                <c:pt idx="98">
                  <c:v>6.0488226398791589E-3</c:v>
                </c:pt>
                <c:pt idx="99">
                  <c:v>1.256173502254665E-2</c:v>
                </c:pt>
                <c:pt idx="100">
                  <c:v>1.473862792916969E-2</c:v>
                </c:pt>
                <c:pt idx="101">
                  <c:v>8.5684430512016352E-3</c:v>
                </c:pt>
                <c:pt idx="102">
                  <c:v>7.2523829258175354E-4</c:v>
                </c:pt>
                <c:pt idx="103">
                  <c:v>-3.1317941815922956E-2</c:v>
                </c:pt>
                <c:pt idx="104">
                  <c:v>1.282530860898845E-2</c:v>
                </c:pt>
                <c:pt idx="105">
                  <c:v>7.3233788846092995E-2</c:v>
                </c:pt>
                <c:pt idx="106">
                  <c:v>1.5240155351261553E-3</c:v>
                </c:pt>
                <c:pt idx="107">
                  <c:v>-8.2466129982328162E-3</c:v>
                </c:pt>
                <c:pt idx="108">
                  <c:v>-5.4444664422892419E-4</c:v>
                </c:pt>
                <c:pt idx="109">
                  <c:v>-1.0399643440796358E-2</c:v>
                </c:pt>
                <c:pt idx="110">
                  <c:v>1.4462292949006805E-2</c:v>
                </c:pt>
                <c:pt idx="111">
                  <c:v>-6.7580899763219904E-3</c:v>
                </c:pt>
                <c:pt idx="112">
                  <c:v>-2.2845790911347752E-3</c:v>
                </c:pt>
                <c:pt idx="113">
                  <c:v>-1.9911394295385465E-3</c:v>
                </c:pt>
                <c:pt idx="114">
                  <c:v>9.4767818843832785E-3</c:v>
                </c:pt>
                <c:pt idx="115">
                  <c:v>8.0043480409111023E-3</c:v>
                </c:pt>
                <c:pt idx="116">
                  <c:v>1.5097299152002419E-2</c:v>
                </c:pt>
                <c:pt idx="117">
                  <c:v>7.1949393983292698E-3</c:v>
                </c:pt>
                <c:pt idx="118">
                  <c:v>7.5750311631026523E-3</c:v>
                </c:pt>
                <c:pt idx="119">
                  <c:v>-1.6178149980967671E-3</c:v>
                </c:pt>
                <c:pt idx="120">
                  <c:v>-2.9692117052711686E-2</c:v>
                </c:pt>
                <c:pt idx="121">
                  <c:v>-1.193575322953E-2</c:v>
                </c:pt>
                <c:pt idx="122">
                  <c:v>3.1765758600119431E-2</c:v>
                </c:pt>
                <c:pt idx="123">
                  <c:v>-1.3635268609973439E-2</c:v>
                </c:pt>
                <c:pt idx="124">
                  <c:v>3.1359906213364708E-2</c:v>
                </c:pt>
                <c:pt idx="125">
                  <c:v>-1.7476555839727292E-2</c:v>
                </c:pt>
                <c:pt idx="126">
                  <c:v>2.2270426608821392E-2</c:v>
                </c:pt>
                <c:pt idx="127">
                  <c:v>-9.949544961569301E-3</c:v>
                </c:pt>
                <c:pt idx="128">
                  <c:v>1.2192798628310131E-2</c:v>
                </c:pt>
                <c:pt idx="129">
                  <c:v>7.1052136269529331E-3</c:v>
                </c:pt>
                <c:pt idx="130">
                  <c:v>-3.6209877120029876E-2</c:v>
                </c:pt>
                <c:pt idx="131">
                  <c:v>-2.2736086872212624E-2</c:v>
                </c:pt>
                <c:pt idx="132">
                  <c:v>-3.3731831936109069E-3</c:v>
                </c:pt>
                <c:pt idx="133">
                  <c:v>-5.0271265740878812E-3</c:v>
                </c:pt>
                <c:pt idx="134">
                  <c:v>-2.2411205602801409E-2</c:v>
                </c:pt>
                <c:pt idx="135">
                  <c:v>7.368744243168468E-3</c:v>
                </c:pt>
                <c:pt idx="136">
                  <c:v>8.1276033729560382E-4</c:v>
                </c:pt>
                <c:pt idx="137">
                  <c:v>-6.0907522078978982E-4</c:v>
                </c:pt>
                <c:pt idx="138">
                  <c:v>5.3834433722701469E-3</c:v>
                </c:pt>
                <c:pt idx="139">
                  <c:v>1.2679329157405661E-2</c:v>
                </c:pt>
                <c:pt idx="140">
                  <c:v>-3.990622038210212E-3</c:v>
                </c:pt>
                <c:pt idx="141">
                  <c:v>-1.6176691541042731E-2</c:v>
                </c:pt>
                <c:pt idx="142">
                  <c:v>-1.2370189370800366E-2</c:v>
                </c:pt>
                <c:pt idx="143">
                  <c:v>-9.4325034792021034E-3</c:v>
                </c:pt>
                <c:pt idx="144">
                  <c:v>4.3188677281715826E-3</c:v>
                </c:pt>
                <c:pt idx="145">
                  <c:v>-1.388529091756896E-2</c:v>
                </c:pt>
                <c:pt idx="146">
                  <c:v>-5.7268953922134935E-3</c:v>
                </c:pt>
                <c:pt idx="147">
                  <c:v>-6.2883111392940672E-3</c:v>
                </c:pt>
                <c:pt idx="148">
                  <c:v>1.7229460249933659E-2</c:v>
                </c:pt>
                <c:pt idx="149">
                  <c:v>1.5160227926185321E-3</c:v>
                </c:pt>
                <c:pt idx="150">
                  <c:v>7.9340223405366395E-3</c:v>
                </c:pt>
                <c:pt idx="151">
                  <c:v>2.8482651475918441E-3</c:v>
                </c:pt>
                <c:pt idx="152">
                  <c:v>9.2951200619673102E-4</c:v>
                </c:pt>
                <c:pt idx="153">
                  <c:v>-5.1591600887375133E-3</c:v>
                </c:pt>
                <c:pt idx="154">
                  <c:v>2.2662448789088963E-2</c:v>
                </c:pt>
                <c:pt idx="155">
                  <c:v>-2.2718052738336714E-2</c:v>
                </c:pt>
                <c:pt idx="156">
                  <c:v>9.1324200913240894E-3</c:v>
                </c:pt>
                <c:pt idx="157">
                  <c:v>3.2651172357054614E-2</c:v>
                </c:pt>
                <c:pt idx="158">
                  <c:v>1.090474530697616E-2</c:v>
                </c:pt>
                <c:pt idx="159">
                  <c:v>9.9497586444685648E-3</c:v>
                </c:pt>
                <c:pt idx="160">
                  <c:v>1.4484978540772353E-2</c:v>
                </c:pt>
                <c:pt idx="161">
                  <c:v>1.3605115138695334E-2</c:v>
                </c:pt>
                <c:pt idx="162">
                  <c:v>5.4069436539556648E-3</c:v>
                </c:pt>
                <c:pt idx="163">
                  <c:v>-4.245683555052393E-3</c:v>
                </c:pt>
                <c:pt idx="164">
                  <c:v>-9.7119575516392276E-3</c:v>
                </c:pt>
                <c:pt idx="165">
                  <c:v>-3.9228818829833978E-3</c:v>
                </c:pt>
                <c:pt idx="166">
                  <c:v>-2.9201287161999878E-2</c:v>
                </c:pt>
                <c:pt idx="167">
                  <c:v>-7.6188591500518932E-3</c:v>
                </c:pt>
                <c:pt idx="168">
                  <c:v>8.1310135101450687E-2</c:v>
                </c:pt>
                <c:pt idx="169">
                  <c:v>6.5237436606731203E-2</c:v>
                </c:pt>
                <c:pt idx="170">
                  <c:v>-3.046959532568716E-2</c:v>
                </c:pt>
                <c:pt idx="171">
                  <c:v>-7.4996651935180791E-3</c:v>
                </c:pt>
                <c:pt idx="172">
                  <c:v>-2.4063329285296642E-2</c:v>
                </c:pt>
                <c:pt idx="173">
                  <c:v>-5.0235044704581844E-3</c:v>
                </c:pt>
                <c:pt idx="174">
                  <c:v>-1.218212978831823E-2</c:v>
                </c:pt>
                <c:pt idx="175">
                  <c:v>-6.236518803338531E-3</c:v>
                </c:pt>
                <c:pt idx="176">
                  <c:v>-6.8418817534091625E-3</c:v>
                </c:pt>
                <c:pt idx="177">
                  <c:v>-3.4682630178640705E-3</c:v>
                </c:pt>
                <c:pt idx="178">
                  <c:v>-1.6591179976162218E-2</c:v>
                </c:pt>
                <c:pt idx="179">
                  <c:v>6.7872206331507368E-3</c:v>
                </c:pt>
                <c:pt idx="180">
                  <c:v>-1.8876101507198872E-2</c:v>
                </c:pt>
                <c:pt idx="181">
                  <c:v>-3.5484662576687143E-2</c:v>
                </c:pt>
                <c:pt idx="182">
                  <c:v>-1.8725829432118868E-2</c:v>
                </c:pt>
                <c:pt idx="183">
                  <c:v>-8.2970338104138008E-4</c:v>
                </c:pt>
                <c:pt idx="184">
                  <c:v>-4.4529790325928964E-2</c:v>
                </c:pt>
                <c:pt idx="185">
                  <c:v>3.438348723519824E-2</c:v>
                </c:pt>
                <c:pt idx="186">
                  <c:v>1.8326944283988844E-2</c:v>
                </c:pt>
                <c:pt idx="187">
                  <c:v>-1.5831270627062688E-2</c:v>
                </c:pt>
                <c:pt idx="188">
                  <c:v>2.1482839926643127E-3</c:v>
                </c:pt>
                <c:pt idx="189">
                  <c:v>6.1173271985779376E-3</c:v>
                </c:pt>
                <c:pt idx="190">
                  <c:v>-3.7935872784908842E-3</c:v>
                </c:pt>
                <c:pt idx="191">
                  <c:v>1.7631716223265537E-2</c:v>
                </c:pt>
                <c:pt idx="192">
                  <c:v>-1.7890096370719588E-2</c:v>
                </c:pt>
                <c:pt idx="193">
                  <c:v>2.9229082937523021E-3</c:v>
                </c:pt>
                <c:pt idx="194">
                  <c:v>3.1017434296122692E-2</c:v>
                </c:pt>
                <c:pt idx="195">
                  <c:v>-1.983746403513198E-2</c:v>
                </c:pt>
                <c:pt idx="196">
                  <c:v>-1.5449582861259969E-4</c:v>
                </c:pt>
                <c:pt idx="197">
                  <c:v>3.6054596961121455E-4</c:v>
                </c:pt>
                <c:pt idx="198">
                  <c:v>-3.4496962207806181E-3</c:v>
                </c:pt>
                <c:pt idx="199">
                  <c:v>6.1999483337638051E-3</c:v>
                </c:pt>
                <c:pt idx="200">
                  <c:v>-8.2670089858792872E-3</c:v>
                </c:pt>
                <c:pt idx="201">
                  <c:v>-6.213109661385996E-4</c:v>
                </c:pt>
                <c:pt idx="202">
                  <c:v>-3.7819915034711382E-3</c:v>
                </c:pt>
                <c:pt idx="203">
                  <c:v>-5.1484736595767133E-3</c:v>
                </c:pt>
                <c:pt idx="204">
                  <c:v>3.7114479874542639E-3</c:v>
                </c:pt>
                <c:pt idx="205">
                  <c:v>-1.7551169209936934E-2</c:v>
                </c:pt>
                <c:pt idx="206">
                  <c:v>-2.5816369804919415E-2</c:v>
                </c:pt>
                <c:pt idx="207">
                  <c:v>-1.2461228709800376E-2</c:v>
                </c:pt>
                <c:pt idx="208">
                  <c:v>1.1020498126514955E-3</c:v>
                </c:pt>
                <c:pt idx="209">
                  <c:v>1.9594892118009799E-2</c:v>
                </c:pt>
                <c:pt idx="210">
                  <c:v>0</c:v>
                </c:pt>
                <c:pt idx="211">
                  <c:v>7.0179226948823281E-3</c:v>
                </c:pt>
                <c:pt idx="212">
                  <c:v>-6.8617990779458182E-3</c:v>
                </c:pt>
                <c:pt idx="213">
                  <c:v>2.9202202310266712E-2</c:v>
                </c:pt>
                <c:pt idx="214">
                  <c:v>-2.8845649551580976E-3</c:v>
                </c:pt>
                <c:pt idx="215">
                  <c:v>2.6193982747738209E-2</c:v>
                </c:pt>
                <c:pt idx="216">
                  <c:v>8.0420297283444464E-2</c:v>
                </c:pt>
                <c:pt idx="217">
                  <c:v>-1.390009013710336E-2</c:v>
                </c:pt>
                <c:pt idx="218">
                  <c:v>-1.5202540171269097E-2</c:v>
                </c:pt>
                <c:pt idx="219">
                  <c:v>-9.7703957010253362E-5</c:v>
                </c:pt>
                <c:pt idx="220">
                  <c:v>1.499902286495991E-2</c:v>
                </c:pt>
                <c:pt idx="221">
                  <c:v>-8.8567990373045191E-3</c:v>
                </c:pt>
                <c:pt idx="222">
                  <c:v>2.1951337963187934E-2</c:v>
                </c:pt>
                <c:pt idx="223">
                  <c:v>4.001330608753495E-2</c:v>
                </c:pt>
                <c:pt idx="224">
                  <c:v>-7.2652501713502682E-3</c:v>
                </c:pt>
                <c:pt idx="225">
                  <c:v>-1.3163951026419873E-2</c:v>
                </c:pt>
                <c:pt idx="226">
                  <c:v>-2.4113805970149116E-2</c:v>
                </c:pt>
                <c:pt idx="227">
                  <c:v>-3.8235434689104508E-4</c:v>
                </c:pt>
                <c:pt idx="228">
                  <c:v>-6.5025101601721147E-3</c:v>
                </c:pt>
                <c:pt idx="229">
                  <c:v>4.7596130708888795E-2</c:v>
                </c:pt>
                <c:pt idx="230">
                  <c:v>-1.8008085262771201E-2</c:v>
                </c:pt>
                <c:pt idx="231">
                  <c:v>1.1227544910179521E-3</c:v>
                </c:pt>
                <c:pt idx="232">
                  <c:v>2.0233644859813271E-2</c:v>
                </c:pt>
                <c:pt idx="233">
                  <c:v>2.8397380112672455E-3</c:v>
                </c:pt>
                <c:pt idx="234">
                  <c:v>1.635076501484356E-2</c:v>
                </c:pt>
                <c:pt idx="235">
                  <c:v>2.4536017615602423E-2</c:v>
                </c:pt>
                <c:pt idx="236">
                  <c:v>-1.8860476336681753E-3</c:v>
                </c:pt>
                <c:pt idx="237">
                  <c:v>1.7226226050272686E-2</c:v>
                </c:pt>
                <c:pt idx="238">
                  <c:v>6.0480387074468567E-4</c:v>
                </c:pt>
                <c:pt idx="239">
                  <c:v>3.8856748121918194E-4</c:v>
                </c:pt>
                <c:pt idx="240">
                  <c:v>-1.2084070605496988E-3</c:v>
                </c:pt>
                <c:pt idx="241">
                  <c:v>-1.119128894266086E-2</c:v>
                </c:pt>
                <c:pt idx="242">
                  <c:v>-5.8119209928334525E-3</c:v>
                </c:pt>
                <c:pt idx="243">
                  <c:v>-4.1888268647531812E-2</c:v>
                </c:pt>
                <c:pt idx="244">
                  <c:v>4.9545829892649884E-3</c:v>
                </c:pt>
                <c:pt idx="245">
                  <c:v>3.2913357071121974E-2</c:v>
                </c:pt>
                <c:pt idx="246">
                  <c:v>-4.3753038405442979E-3</c:v>
                </c:pt>
                <c:pt idx="247">
                  <c:v>3.3203124999999778E-2</c:v>
                </c:pt>
                <c:pt idx="248">
                  <c:v>-1.42636191785529E-2</c:v>
                </c:pt>
                <c:pt idx="249">
                  <c:v>1.1070432357043192E-2</c:v>
                </c:pt>
                <c:pt idx="250">
                  <c:v>2.2803689973273311E-2</c:v>
                </c:pt>
                <c:pt idx="251">
                  <c:v>-2.6973490116742882E-3</c:v>
                </c:pt>
                <c:pt idx="252">
                  <c:v>1.2678020538392509E-3</c:v>
                </c:pt>
                <c:pt idx="253">
                  <c:v>-1.3506098847761994E-3</c:v>
                </c:pt>
                <c:pt idx="254">
                  <c:v>3.212036684840025E-2</c:v>
                </c:pt>
                <c:pt idx="255">
                  <c:v>2.1661684615699617E-2</c:v>
                </c:pt>
                <c:pt idx="256">
                  <c:v>1.9639278557115336E-3</c:v>
                </c:pt>
                <c:pt idx="257">
                  <c:v>-8.1203248129926298E-3</c:v>
                </c:pt>
                <c:pt idx="258">
                  <c:v>1.2945636392966531E-2</c:v>
                </c:pt>
                <c:pt idx="259">
                  <c:v>2.8347334474658759E-2</c:v>
                </c:pt>
                <c:pt idx="260">
                  <c:v>-8.2465445816718441E-3</c:v>
                </c:pt>
                <c:pt idx="261">
                  <c:v>1.1203935040599688E-2</c:v>
                </c:pt>
                <c:pt idx="262">
                  <c:v>-1.204493687989816E-2</c:v>
                </c:pt>
                <c:pt idx="263">
                  <c:v>2.2664217889103444E-3</c:v>
                </c:pt>
                <c:pt idx="264">
                  <c:v>-1.7817458770322481E-2</c:v>
                </c:pt>
                <c:pt idx="265">
                  <c:v>-9.7253096221022739E-3</c:v>
                </c:pt>
                <c:pt idx="266">
                  <c:v>-8.8186956347446888E-4</c:v>
                </c:pt>
                <c:pt idx="267">
                  <c:v>1.8856569709126969E-3</c:v>
                </c:pt>
                <c:pt idx="268">
                  <c:v>4.2207272144802133E-2</c:v>
                </c:pt>
                <c:pt idx="269">
                  <c:v>-1.3486513486513418E-2</c:v>
                </c:pt>
                <c:pt idx="270">
                  <c:v>1.242453748782868E-2</c:v>
                </c:pt>
                <c:pt idx="271">
                  <c:v>-1.2618296529968487E-2</c:v>
                </c:pt>
                <c:pt idx="272">
                  <c:v>4.4806358606717112E-3</c:v>
                </c:pt>
                <c:pt idx="273">
                  <c:v>2.9091191187309295E-3</c:v>
                </c:pt>
                <c:pt idx="274">
                  <c:v>-2.6686262376237613E-3</c:v>
                </c:pt>
                <c:pt idx="275">
                  <c:v>-8.2987551867218512E-3</c:v>
                </c:pt>
                <c:pt idx="276">
                  <c:v>-6.9995698588355415E-3</c:v>
                </c:pt>
                <c:pt idx="277">
                  <c:v>5.6706308576830455E-3</c:v>
                </c:pt>
                <c:pt idx="278">
                  <c:v>-1.6406923016681008E-2</c:v>
                </c:pt>
                <c:pt idx="279">
                  <c:v>7.3251323699192739E-3</c:v>
                </c:pt>
                <c:pt idx="280">
                  <c:v>-9.3664782832075799E-3</c:v>
                </c:pt>
                <c:pt idx="281">
                  <c:v>1.7832921088327014E-2</c:v>
                </c:pt>
                <c:pt idx="282">
                  <c:v>8.2310978716737537E-4</c:v>
                </c:pt>
                <c:pt idx="283">
                  <c:v>-5.4437220960288357E-3</c:v>
                </c:pt>
                <c:pt idx="284">
                  <c:v>-1.3545973616853724E-2</c:v>
                </c:pt>
                <c:pt idx="285">
                  <c:v>-2.8062751985948542E-2</c:v>
                </c:pt>
                <c:pt idx="286">
                  <c:v>-1.0924921964843293E-2</c:v>
                </c:pt>
                <c:pt idx="287">
                  <c:v>-1.9309027489411212E-2</c:v>
                </c:pt>
                <c:pt idx="288">
                  <c:v>-4.1918956683743014E-3</c:v>
                </c:pt>
                <c:pt idx="289">
                  <c:v>1.9346883238370527E-2</c:v>
                </c:pt>
                <c:pt idx="290">
                  <c:v>-3.1118341467484378E-2</c:v>
                </c:pt>
                <c:pt idx="291">
                  <c:v>2.3593232014466059E-2</c:v>
                </c:pt>
                <c:pt idx="292">
                  <c:v>1.6445846477392223E-2</c:v>
                </c:pt>
                <c:pt idx="293">
                  <c:v>1.2538276917984037E-2</c:v>
                </c:pt>
                <c:pt idx="294">
                  <c:v>8.9501001266909519E-3</c:v>
                </c:pt>
                <c:pt idx="295">
                  <c:v>-2.4708360337005852E-2</c:v>
                </c:pt>
                <c:pt idx="296">
                  <c:v>7.5172356508015348E-3</c:v>
                </c:pt>
                <c:pt idx="297">
                  <c:v>1.2737540706541983E-2</c:v>
                </c:pt>
                <c:pt idx="298">
                  <c:v>1.7502442201235979E-3</c:v>
                </c:pt>
                <c:pt idx="299">
                  <c:v>-1.3449270651334722E-2</c:v>
                </c:pt>
                <c:pt idx="300">
                  <c:v>-6.4250411861613843E-3</c:v>
                </c:pt>
                <c:pt idx="301">
                  <c:v>9.8656939147736544E-3</c:v>
                </c:pt>
                <c:pt idx="302">
                  <c:v>-2.5244232821607371E-2</c:v>
                </c:pt>
                <c:pt idx="303">
                  <c:v>1.1790963069020499E-3</c:v>
                </c:pt>
                <c:pt idx="304">
                  <c:v>2.447949526813864E-2</c:v>
                </c:pt>
                <c:pt idx="305">
                  <c:v>2.7835940386747193E-2</c:v>
                </c:pt>
                <c:pt idx="306">
                  <c:v>1.7575394447773007E-2</c:v>
                </c:pt>
                <c:pt idx="307">
                  <c:v>-2.3002944062806674E-2</c:v>
                </c:pt>
                <c:pt idx="308">
                  <c:v>-2.2057937241351633E-2</c:v>
                </c:pt>
                <c:pt idx="309">
                  <c:v>1.5858668857847036E-2</c:v>
                </c:pt>
                <c:pt idx="310">
                  <c:v>-7.1988999433792999E-3</c:v>
                </c:pt>
                <c:pt idx="311">
                  <c:v>1.1446961055890492E-2</c:v>
                </c:pt>
                <c:pt idx="312">
                  <c:v>5.6385678037784714E-4</c:v>
                </c:pt>
                <c:pt idx="313">
                  <c:v>-7.4145634585195075E-2</c:v>
                </c:pt>
                <c:pt idx="314">
                  <c:v>-3.486804921525144E-2</c:v>
                </c:pt>
                <c:pt idx="315">
                  <c:v>1.9820712644713634E-2</c:v>
                </c:pt>
                <c:pt idx="316">
                  <c:v>-1.7668624939264355E-3</c:v>
                </c:pt>
                <c:pt idx="317">
                  <c:v>-1.9956635249347321E-2</c:v>
                </c:pt>
                <c:pt idx="318">
                  <c:v>-2.0995123713202113E-2</c:v>
                </c:pt>
                <c:pt idx="319">
                  <c:v>1.554212977908942E-2</c:v>
                </c:pt>
                <c:pt idx="320">
                  <c:v>6.8119891008167066E-4</c:v>
                </c:pt>
                <c:pt idx="321">
                  <c:v>-1.5883821193555248E-3</c:v>
                </c:pt>
                <c:pt idx="322">
                  <c:v>1.1863636363636409E-2</c:v>
                </c:pt>
                <c:pt idx="323">
                  <c:v>1.5542877678450973E-2</c:v>
                </c:pt>
                <c:pt idx="324">
                  <c:v>-7.1659220595390316E-3</c:v>
                </c:pt>
                <c:pt idx="325">
                  <c:v>1.6573847182000279E-2</c:v>
                </c:pt>
                <c:pt idx="326">
                  <c:v>2.103694613665219E-3</c:v>
                </c:pt>
                <c:pt idx="327">
                  <c:v>1.8368685764268422E-2</c:v>
                </c:pt>
                <c:pt idx="328">
                  <c:v>3.6418295039725157E-2</c:v>
                </c:pt>
                <c:pt idx="329">
                  <c:v>-8.2459702482078345E-3</c:v>
                </c:pt>
                <c:pt idx="330">
                  <c:v>1.2701596055820108E-2</c:v>
                </c:pt>
                <c:pt idx="331">
                  <c:v>-1.4852710619689402E-3</c:v>
                </c:pt>
                <c:pt idx="332">
                  <c:v>-6.9415750764398876E-3</c:v>
                </c:pt>
                <c:pt idx="333">
                  <c:v>3.0789714571024529E-3</c:v>
                </c:pt>
                <c:pt idx="334">
                  <c:v>-4.5628007300491102E-4</c:v>
                </c:pt>
                <c:pt idx="335">
                  <c:v>8.8392745984977594E-3</c:v>
                </c:pt>
                <c:pt idx="336">
                  <c:v>-6.4993829699713235E-3</c:v>
                </c:pt>
                <c:pt idx="337">
                  <c:v>-9.1089764822782637E-4</c:v>
                </c:pt>
                <c:pt idx="338">
                  <c:v>4.1442188147544634E-4</c:v>
                </c:pt>
                <c:pt idx="339">
                  <c:v>2.2783761391880208E-3</c:v>
                </c:pt>
                <c:pt idx="340">
                  <c:v>1.6697664806778256E-2</c:v>
                </c:pt>
                <c:pt idx="341">
                  <c:v>1.6057563315581946E-2</c:v>
                </c:pt>
                <c:pt idx="342">
                  <c:v>2.6806433544050545E-2</c:v>
                </c:pt>
                <c:pt idx="343">
                  <c:v>2.0261845386533306E-3</c:v>
                </c:pt>
                <c:pt idx="344">
                  <c:v>-4.9385596515787444E-3</c:v>
                </c:pt>
                <c:pt idx="345">
                  <c:v>-6.995193247098408E-3</c:v>
                </c:pt>
                <c:pt idx="346">
                  <c:v>2.1448248720975949E-2</c:v>
                </c:pt>
                <c:pt idx="347">
                  <c:v>1.0787902138316152E-3</c:v>
                </c:pt>
                <c:pt idx="348">
                  <c:v>-3.8486702844164888E-4</c:v>
                </c:pt>
                <c:pt idx="349">
                  <c:v>-1.7595195010203013E-2</c:v>
                </c:pt>
                <c:pt idx="350">
                  <c:v>-1.7596802006584089E-2</c:v>
                </c:pt>
                <c:pt idx="351">
                  <c:v>-2.154226672517523E-3</c:v>
                </c:pt>
                <c:pt idx="352">
                  <c:v>-5.8769439891257491E-3</c:v>
                </c:pt>
                <c:pt idx="353">
                  <c:v>1.9263251025496642E-2</c:v>
                </c:pt>
                <c:pt idx="354">
                  <c:v>5.511935292957193E-2</c:v>
                </c:pt>
                <c:pt idx="355">
                  <c:v>6.6935906065366257E-3</c:v>
                </c:pt>
                <c:pt idx="356">
                  <c:v>2.4664759852903062E-2</c:v>
                </c:pt>
                <c:pt idx="357">
                  <c:v>-2.1388435744064127E-3</c:v>
                </c:pt>
                <c:pt idx="358">
                  <c:v>1.0717140158395644E-2</c:v>
                </c:pt>
                <c:pt idx="359">
                  <c:v>-1.2760145214046892E-2</c:v>
                </c:pt>
                <c:pt idx="360">
                  <c:v>-3.1675526105001683E-3</c:v>
                </c:pt>
                <c:pt idx="361">
                  <c:v>2.1184119215456043E-3</c:v>
                </c:pt>
                <c:pt idx="362">
                  <c:v>-1.2027554032874033E-3</c:v>
                </c:pt>
                <c:pt idx="363">
                  <c:v>2.3171799737264687E-2</c:v>
                </c:pt>
                <c:pt idx="364">
                  <c:v>-2.5107885445272649E-2</c:v>
                </c:pt>
                <c:pt idx="365">
                  <c:v>3.8631790744466876E-2</c:v>
                </c:pt>
                <c:pt idx="366">
                  <c:v>2.6029375506322561E-2</c:v>
                </c:pt>
                <c:pt idx="367">
                  <c:v>-3.6148300720906357E-2</c:v>
                </c:pt>
                <c:pt idx="368">
                  <c:v>-1.691776186914562E-2</c:v>
                </c:pt>
                <c:pt idx="369">
                  <c:v>1.1593362799797724E-3</c:v>
                </c:pt>
                <c:pt idx="370">
                  <c:v>3.4776000578996769E-2</c:v>
                </c:pt>
                <c:pt idx="371">
                  <c:v>1.3638748032872794E-2</c:v>
                </c:pt>
                <c:pt idx="372">
                  <c:v>-2.0355356218734189E-3</c:v>
                </c:pt>
                <c:pt idx="373">
                  <c:v>-6.1190624351793454E-3</c:v>
                </c:pt>
                <c:pt idx="374">
                  <c:v>6.3654387978711036E-3</c:v>
                </c:pt>
                <c:pt idx="375">
                  <c:v>1.2788607769944615E-3</c:v>
                </c:pt>
                <c:pt idx="376">
                  <c:v>-1.2806793468880473E-2</c:v>
                </c:pt>
                <c:pt idx="377">
                  <c:v>1.7833414924119939E-3</c:v>
                </c:pt>
                <c:pt idx="378">
                  <c:v>-8.5517819121085914E-3</c:v>
                </c:pt>
                <c:pt idx="379">
                  <c:v>7.8510069004364968E-3</c:v>
                </c:pt>
                <c:pt idx="380">
                  <c:v>3.9822545149683641E-3</c:v>
                </c:pt>
                <c:pt idx="381">
                  <c:v>-5.8105145958734505E-3</c:v>
                </c:pt>
                <c:pt idx="382">
                  <c:v>-5.4595086442219554E-3</c:v>
                </c:pt>
                <c:pt idx="383">
                  <c:v>-1.7383348581884728E-2</c:v>
                </c:pt>
                <c:pt idx="384">
                  <c:v>3.7029078928520365E-2</c:v>
                </c:pt>
                <c:pt idx="385">
                  <c:v>-1.9752745355342327E-2</c:v>
                </c:pt>
                <c:pt idx="386">
                  <c:v>-5.4252096103712955E-3</c:v>
                </c:pt>
                <c:pt idx="387">
                  <c:v>1.2893170869934911E-2</c:v>
                </c:pt>
                <c:pt idx="388">
                  <c:v>1.0246188278080881E-2</c:v>
                </c:pt>
                <c:pt idx="389">
                  <c:v>-5.7461317456470873E-3</c:v>
                </c:pt>
                <c:pt idx="390">
                  <c:v>-1.0305330223166265E-2</c:v>
                </c:pt>
                <c:pt idx="391">
                  <c:v>1.5618953811517233E-2</c:v>
                </c:pt>
                <c:pt idx="392">
                  <c:v>-1.7456963735236086E-2</c:v>
                </c:pt>
                <c:pt idx="393">
                  <c:v>7.2267070892233498E-3</c:v>
                </c:pt>
                <c:pt idx="394">
                  <c:v>8.4698306033881288E-3</c:v>
                </c:pt>
                <c:pt idx="395">
                  <c:v>1.0585132227389549E-2</c:v>
                </c:pt>
                <c:pt idx="396">
                  <c:v>-7.2461279576908622E-3</c:v>
                </c:pt>
                <c:pt idx="397">
                  <c:v>-7.6795350767954185E-3</c:v>
                </c:pt>
                <c:pt idx="398">
                  <c:v>-3.1722791605660605E-3</c:v>
                </c:pt>
                <c:pt idx="399">
                  <c:v>-1.0771113831089418E-2</c:v>
                </c:pt>
                <c:pt idx="400">
                  <c:v>-1.4635698377346351E-2</c:v>
                </c:pt>
                <c:pt idx="401">
                  <c:v>-3.1213001829728526E-3</c:v>
                </c:pt>
                <c:pt idx="402">
                  <c:v>2.5192543007279689E-4</c:v>
                </c:pt>
                <c:pt idx="403">
                  <c:v>4.9652790270930947E-3</c:v>
                </c:pt>
                <c:pt idx="404">
                  <c:v>-7.2321076939600992E-3</c:v>
                </c:pt>
                <c:pt idx="405">
                  <c:v>1.4858090807457813E-2</c:v>
                </c:pt>
                <c:pt idx="406">
                  <c:v>6.2790945595394776E-2</c:v>
                </c:pt>
                <c:pt idx="407">
                  <c:v>-2.888859168115554E-2</c:v>
                </c:pt>
                <c:pt idx="408">
                  <c:v>5.1301473626221838E-3</c:v>
                </c:pt>
                <c:pt idx="409">
                  <c:v>-3.8022813688214363E-3</c:v>
                </c:pt>
                <c:pt idx="410">
                  <c:v>-1.5060862389106533E-2</c:v>
                </c:pt>
                <c:pt idx="411">
                  <c:v>2.4787040916072201E-3</c:v>
                </c:pt>
                <c:pt idx="412">
                  <c:v>8.9500261187531738E-3</c:v>
                </c:pt>
                <c:pt idx="413">
                  <c:v>1.4186110727599122E-2</c:v>
                </c:pt>
                <c:pt idx="414">
                  <c:v>3.9818942926181933E-3</c:v>
                </c:pt>
                <c:pt idx="415">
                  <c:v>4.630508474576267E-2</c:v>
                </c:pt>
                <c:pt idx="416">
                  <c:v>1.2926845072247728E-2</c:v>
                </c:pt>
                <c:pt idx="417">
                  <c:v>5.4054054054053502E-3</c:v>
                </c:pt>
                <c:pt idx="418">
                  <c:v>5.980785137112532E-3</c:v>
                </c:pt>
                <c:pt idx="419">
                  <c:v>-3.6367086205806309E-3</c:v>
                </c:pt>
                <c:pt idx="420">
                  <c:v>1.0949947630685353E-2</c:v>
                </c:pt>
                <c:pt idx="421">
                  <c:v>4.6150948135126324E-3</c:v>
                </c:pt>
                <c:pt idx="422">
                  <c:v>-5.3126660208135945E-4</c:v>
                </c:pt>
                <c:pt idx="423">
                  <c:v>-7.8168970045651154E-3</c:v>
                </c:pt>
                <c:pt idx="424">
                  <c:v>3.5295600655491643E-3</c:v>
                </c:pt>
                <c:pt idx="425">
                  <c:v>6.1236025624922252E-3</c:v>
                </c:pt>
                <c:pt idx="426">
                  <c:v>-4.5569462217921464E-3</c:v>
                </c:pt>
                <c:pt idx="427">
                  <c:v>-2.4738970934060744E-2</c:v>
                </c:pt>
                <c:pt idx="428">
                  <c:v>2.9642489711934061E-2</c:v>
                </c:pt>
                <c:pt idx="429">
                  <c:v>2.3512146381065469E-2</c:v>
                </c:pt>
                <c:pt idx="430">
                  <c:v>9.3962598004819764E-3</c:v>
                </c:pt>
                <c:pt idx="431">
                  <c:v>-2.9316650043823889E-2</c:v>
                </c:pt>
                <c:pt idx="432">
                  <c:v>-3.1322975371298689E-2</c:v>
                </c:pt>
                <c:pt idx="433">
                  <c:v>5.8821638648709484E-3</c:v>
                </c:pt>
                <c:pt idx="434">
                  <c:v>-4.8891161244967174E-3</c:v>
                </c:pt>
                <c:pt idx="435">
                  <c:v>9.2803699303170006E-3</c:v>
                </c:pt>
                <c:pt idx="436">
                  <c:v>3.7861915367483068E-3</c:v>
                </c:pt>
                <c:pt idx="437">
                  <c:v>1.5689879235474935E-2</c:v>
                </c:pt>
                <c:pt idx="438">
                  <c:v>6.95918112595173E-3</c:v>
                </c:pt>
                <c:pt idx="439">
                  <c:v>-1.4999845042922955E-2</c:v>
                </c:pt>
                <c:pt idx="440">
                  <c:v>3.4326526759588472E-2</c:v>
                </c:pt>
                <c:pt idx="441">
                  <c:v>3.8632353835856836E-3</c:v>
                </c:pt>
                <c:pt idx="442">
                  <c:v>3.0453622617496512E-2</c:v>
                </c:pt>
                <c:pt idx="443">
                  <c:v>1.0498147385755496E-2</c:v>
                </c:pt>
                <c:pt idx="444">
                  <c:v>3.0556121409655024E-3</c:v>
                </c:pt>
                <c:pt idx="445">
                  <c:v>-8.1524892654056824E-3</c:v>
                </c:pt>
                <c:pt idx="446">
                  <c:v>-1.9100827800040854E-2</c:v>
                </c:pt>
                <c:pt idx="447">
                  <c:v>-2.7136637442595202E-3</c:v>
                </c:pt>
                <c:pt idx="448">
                  <c:v>-7.4156026672248521E-3</c:v>
                </c:pt>
                <c:pt idx="449">
                  <c:v>-2.8920018075011544E-3</c:v>
                </c:pt>
                <c:pt idx="450">
                  <c:v>-1.4834285023716753E-2</c:v>
                </c:pt>
                <c:pt idx="451">
                  <c:v>-2.3613837095192158E-3</c:v>
                </c:pt>
                <c:pt idx="452">
                  <c:v>2.2993452399250103E-2</c:v>
                </c:pt>
                <c:pt idx="453">
                  <c:v>1.7638751164397837E-2</c:v>
                </c:pt>
                <c:pt idx="454">
                  <c:v>-3.6821590976200302E-2</c:v>
                </c:pt>
                <c:pt idx="455">
                  <c:v>1.6922652441828223E-2</c:v>
                </c:pt>
                <c:pt idx="456">
                  <c:v>8.1697868620180802E-3</c:v>
                </c:pt>
                <c:pt idx="457">
                  <c:v>8.253094910591674E-3</c:v>
                </c:pt>
                <c:pt idx="458">
                  <c:v>-1.0884394092176342E-2</c:v>
                </c:pt>
                <c:pt idx="459">
                  <c:v>4.5875685886480611E-3</c:v>
                </c:pt>
                <c:pt idx="460">
                  <c:v>3.3936246418338145E-2</c:v>
                </c:pt>
                <c:pt idx="461">
                  <c:v>2.6875667561560013E-2</c:v>
                </c:pt>
                <c:pt idx="462">
                  <c:v>-2.0943438659619895E-2</c:v>
                </c:pt>
                <c:pt idx="463">
                  <c:v>-1.5620064892181262E-2</c:v>
                </c:pt>
                <c:pt idx="464">
                  <c:v>1.2046787037307105E-2</c:v>
                </c:pt>
                <c:pt idx="465">
                  <c:v>-1.0289370532626241E-2</c:v>
                </c:pt>
                <c:pt idx="466">
                  <c:v>-2.3151518681382655E-2</c:v>
                </c:pt>
                <c:pt idx="467">
                  <c:v>-1.2789172430240914E-2</c:v>
                </c:pt>
                <c:pt idx="468">
                  <c:v>-1.6759776536312887E-2</c:v>
                </c:pt>
                <c:pt idx="469">
                  <c:v>-2.5307125307125311E-2</c:v>
                </c:pt>
                <c:pt idx="470">
                  <c:v>4.6004537433828041E-3</c:v>
                </c:pt>
                <c:pt idx="471">
                  <c:v>-1.4271375697885946E-2</c:v>
                </c:pt>
                <c:pt idx="472">
                  <c:v>-3.0546981894549186E-3</c:v>
                </c:pt>
                <c:pt idx="473">
                  <c:v>-4.1364782483801932E-2</c:v>
                </c:pt>
                <c:pt idx="474">
                  <c:v>1.4316630597637214E-3</c:v>
                </c:pt>
                <c:pt idx="475">
                  <c:v>2.992220227406861E-4</c:v>
                </c:pt>
                <c:pt idx="476">
                  <c:v>3.9884335427275985E-4</c:v>
                </c:pt>
                <c:pt idx="477">
                  <c:v>6.7111864181532699E-3</c:v>
                </c:pt>
                <c:pt idx="478">
                  <c:v>-1.6831127685554836E-3</c:v>
                </c:pt>
                <c:pt idx="479">
                  <c:v>-8.4958677685950112E-3</c:v>
                </c:pt>
                <c:pt idx="480">
                  <c:v>2.0738172240189368E-2</c:v>
                </c:pt>
                <c:pt idx="481">
                  <c:v>1.4078066307365633E-2</c:v>
                </c:pt>
                <c:pt idx="482">
                  <c:v>1.056496811183405E-2</c:v>
                </c:pt>
                <c:pt idx="483">
                  <c:v>1.7307324536240065E-2</c:v>
                </c:pt>
                <c:pt idx="484">
                  <c:v>1.3096468966381503E-2</c:v>
                </c:pt>
                <c:pt idx="485">
                  <c:v>-1.5339415494046715E-2</c:v>
                </c:pt>
                <c:pt idx="486">
                  <c:v>5.6220358679606175E-3</c:v>
                </c:pt>
                <c:pt idx="487">
                  <c:v>2.4985945405708865E-3</c:v>
                </c:pt>
                <c:pt idx="488">
                  <c:v>-2.8288366876440985E-2</c:v>
                </c:pt>
                <c:pt idx="489">
                  <c:v>-1.3273485091375492E-2</c:v>
                </c:pt>
                <c:pt idx="490">
                  <c:v>1.0982583831557147E-2</c:v>
                </c:pt>
                <c:pt idx="491">
                  <c:v>1.8737545799318633E-2</c:v>
                </c:pt>
                <c:pt idx="492">
                  <c:v>3.3126163359309402E-3</c:v>
                </c:pt>
                <c:pt idx="493">
                  <c:v>-1.3426828501352017E-2</c:v>
                </c:pt>
                <c:pt idx="494">
                  <c:v>-2.2087649402390497E-2</c:v>
                </c:pt>
                <c:pt idx="495">
                  <c:v>8.5392086565414527E-3</c:v>
                </c:pt>
                <c:pt idx="496">
                  <c:v>1.412228541882099E-2</c:v>
                </c:pt>
                <c:pt idx="497">
                  <c:v>-1.3606959625250936E-2</c:v>
                </c:pt>
                <c:pt idx="498">
                  <c:v>2.4778703883181485E-2</c:v>
                </c:pt>
                <c:pt idx="499">
                  <c:v>-1.4974307241259699E-2</c:v>
                </c:pt>
                <c:pt idx="500">
                  <c:v>6.3048070152980085E-3</c:v>
                </c:pt>
                <c:pt idx="501">
                  <c:v>3.434786756988828E-3</c:v>
                </c:pt>
                <c:pt idx="502">
                  <c:v>3.8033659788914154E-3</c:v>
                </c:pt>
                <c:pt idx="503">
                  <c:v>1.4524328249818641E-3</c:v>
                </c:pt>
                <c:pt idx="504">
                  <c:v>8.5758426080650985E-3</c:v>
                </c:pt>
                <c:pt idx="505">
                  <c:v>3.5324642845977472E-3</c:v>
                </c:pt>
                <c:pt idx="506">
                  <c:v>2.5917388324715018E-2</c:v>
                </c:pt>
                <c:pt idx="507">
                  <c:v>4.372381125888225E-3</c:v>
                </c:pt>
                <c:pt idx="508">
                  <c:v>1.2999576757966036E-3</c:v>
                </c:pt>
                <c:pt idx="509">
                  <c:v>4.6194257419764906E-3</c:v>
                </c:pt>
                <c:pt idx="510">
                  <c:v>-2.3231351806215161E-2</c:v>
                </c:pt>
                <c:pt idx="511">
                  <c:v>-7.784375865357851E-3</c:v>
                </c:pt>
                <c:pt idx="512">
                  <c:v>-6.263954353758483E-3</c:v>
                </c:pt>
                <c:pt idx="513">
                  <c:v>-2.2436497534793709E-2</c:v>
                </c:pt>
                <c:pt idx="514">
                  <c:v>-2.716506527915219E-2</c:v>
                </c:pt>
                <c:pt idx="515">
                  <c:v>2.2411077569234772E-2</c:v>
                </c:pt>
                <c:pt idx="516">
                  <c:v>-3.257485798645654E-2</c:v>
                </c:pt>
                <c:pt idx="517">
                  <c:v>2.8297505307855575E-2</c:v>
                </c:pt>
                <c:pt idx="518">
                  <c:v>4.4746265767654947E-2</c:v>
                </c:pt>
                <c:pt idx="519">
                  <c:v>1.9268774703557368E-2</c:v>
                </c:pt>
                <c:pt idx="520">
                  <c:v>1.23909355307803E-2</c:v>
                </c:pt>
                <c:pt idx="521">
                  <c:v>-8.3490438998113925E-3</c:v>
                </c:pt>
                <c:pt idx="522">
                  <c:v>1.5993723218057365E-3</c:v>
                </c:pt>
                <c:pt idx="523">
                  <c:v>-3.1424181253954298E-2</c:v>
                </c:pt>
                <c:pt idx="524">
                  <c:v>-6.1901206918004714E-3</c:v>
                </c:pt>
                <c:pt idx="525">
                  <c:v>8.4509687314149318E-4</c:v>
                </c:pt>
                <c:pt idx="526">
                  <c:v>1.6449837378033516E-2</c:v>
                </c:pt>
                <c:pt idx="527">
                  <c:v>-1.9537259245584915E-2</c:v>
                </c:pt>
                <c:pt idx="528">
                  <c:v>-4.1516302130730764E-2</c:v>
                </c:pt>
                <c:pt idx="529">
                  <c:v>2.792692509167094E-2</c:v>
                </c:pt>
                <c:pt idx="530">
                  <c:v>-6.7840876516863657E-3</c:v>
                </c:pt>
                <c:pt idx="531">
                  <c:v>-5.2591072344791989E-3</c:v>
                </c:pt>
                <c:pt idx="532">
                  <c:v>-3.7072856221792572E-3</c:v>
                </c:pt>
                <c:pt idx="533">
                  <c:v>-1.2878175052580598E-2</c:v>
                </c:pt>
                <c:pt idx="534">
                  <c:v>-6.1297407152456351E-3</c:v>
                </c:pt>
                <c:pt idx="535">
                  <c:v>1.0422163588390543E-2</c:v>
                </c:pt>
                <c:pt idx="536">
                  <c:v>-4.3902598250424307E-2</c:v>
                </c:pt>
                <c:pt idx="537">
                  <c:v>2.5297873066812304E-2</c:v>
                </c:pt>
                <c:pt idx="538">
                  <c:v>-4.3287160362270871E-4</c:v>
                </c:pt>
                <c:pt idx="539">
                  <c:v>-1.7988607215430052E-3</c:v>
                </c:pt>
                <c:pt idx="540">
                  <c:v>-6.8780243617553749E-2</c:v>
                </c:pt>
                <c:pt idx="541">
                  <c:v>-4.0101777522935866E-2</c:v>
                </c:pt>
                <c:pt idx="542">
                  <c:v>-2.8336755646817258E-2</c:v>
                </c:pt>
                <c:pt idx="543">
                  <c:v>3.5579804810573989E-2</c:v>
                </c:pt>
                <c:pt idx="544">
                  <c:v>3.8624220837043755E-2</c:v>
                </c:pt>
                <c:pt idx="545">
                  <c:v>4.5011252813202951E-3</c:v>
                </c:pt>
                <c:pt idx="546">
                  <c:v>1.6465734912336716E-2</c:v>
                </c:pt>
                <c:pt idx="547">
                  <c:v>1.0950948149184958E-2</c:v>
                </c:pt>
                <c:pt idx="548">
                  <c:v>-9.1711368748919053E-3</c:v>
                </c:pt>
                <c:pt idx="549">
                  <c:v>2.3576667830946585E-2</c:v>
                </c:pt>
                <c:pt idx="550">
                  <c:v>1.2045725985326827E-2</c:v>
                </c:pt>
                <c:pt idx="551">
                  <c:v>-2.5085980173983446E-2</c:v>
                </c:pt>
                <c:pt idx="552">
                  <c:v>-7.1937469737843873E-3</c:v>
                </c:pt>
                <c:pt idx="553">
                  <c:v>1.2540932209292865E-3</c:v>
                </c:pt>
                <c:pt idx="554">
                  <c:v>1.1759794029643E-2</c:v>
                </c:pt>
                <c:pt idx="555">
                  <c:v>-3.3700137551582188E-3</c:v>
                </c:pt>
                <c:pt idx="556">
                  <c:v>-2.232420122834855E-2</c:v>
                </c:pt>
                <c:pt idx="557">
                  <c:v>-6.564319745897218E-3</c:v>
                </c:pt>
                <c:pt idx="558">
                  <c:v>3.4139756296848844E-2</c:v>
                </c:pt>
                <c:pt idx="559">
                  <c:v>2.3394022672621029E-2</c:v>
                </c:pt>
                <c:pt idx="560">
                  <c:v>7.5190493773287237E-3</c:v>
                </c:pt>
                <c:pt idx="561">
                  <c:v>1.5159087123105097E-2</c:v>
                </c:pt>
                <c:pt idx="562">
                  <c:v>2.3531342303905411E-2</c:v>
                </c:pt>
                <c:pt idx="563">
                  <c:v>-2.9499470933400662E-3</c:v>
                </c:pt>
                <c:pt idx="564">
                  <c:v>1.1223669400225234E-2</c:v>
                </c:pt>
                <c:pt idx="565">
                  <c:v>1.1830555908917351E-2</c:v>
                </c:pt>
                <c:pt idx="566">
                  <c:v>-1.0089263263766579E-2</c:v>
                </c:pt>
                <c:pt idx="567">
                  <c:v>-2.066994761073182E-2</c:v>
                </c:pt>
                <c:pt idx="568">
                  <c:v>-1.0180261963428916E-2</c:v>
                </c:pt>
                <c:pt idx="569">
                  <c:v>-1.1758925646904728E-2</c:v>
                </c:pt>
                <c:pt idx="570">
                  <c:v>-3.1255178814092899E-2</c:v>
                </c:pt>
                <c:pt idx="571">
                  <c:v>1.3959217188996842E-2</c:v>
                </c:pt>
                <c:pt idx="572">
                  <c:v>1.2147388311511964E-3</c:v>
                </c:pt>
                <c:pt idx="573">
                  <c:v>4.1790239956861708E-2</c:v>
                </c:pt>
                <c:pt idx="574">
                  <c:v>-9.1873706004139688E-3</c:v>
                </c:pt>
                <c:pt idx="575">
                  <c:v>7.18296983152511E-4</c:v>
                </c:pt>
                <c:pt idx="576">
                  <c:v>-1.7030995106035784E-2</c:v>
                </c:pt>
                <c:pt idx="577">
                  <c:v>4.2286245353159835E-2</c:v>
                </c:pt>
                <c:pt idx="578">
                  <c:v>1.0063053308706493E-2</c:v>
                </c:pt>
                <c:pt idx="579">
                  <c:v>-2.0493095403241068E-2</c:v>
                </c:pt>
                <c:pt idx="580">
                  <c:v>-3.469808162739807E-2</c:v>
                </c:pt>
                <c:pt idx="581">
                  <c:v>-1.0470156718906387E-2</c:v>
                </c:pt>
                <c:pt idx="582">
                  <c:v>-1.4489823426336867E-3</c:v>
                </c:pt>
                <c:pt idx="583">
                  <c:v>-1.0056356089494844E-2</c:v>
                </c:pt>
                <c:pt idx="584">
                  <c:v>-5.9655701380603166E-3</c:v>
                </c:pt>
                <c:pt idx="585">
                  <c:v>4.1495198902605779E-3</c:v>
                </c:pt>
                <c:pt idx="586">
                  <c:v>-5.2935350568628081E-3</c:v>
                </c:pt>
                <c:pt idx="587">
                  <c:v>-1.9673144269724552E-2</c:v>
                </c:pt>
                <c:pt idx="588">
                  <c:v>5.4635239729625695E-3</c:v>
                </c:pt>
                <c:pt idx="589">
                  <c:v>4.2460552440001464E-2</c:v>
                </c:pt>
                <c:pt idx="590">
                  <c:v>1.8377439187382549E-3</c:v>
                </c:pt>
                <c:pt idx="591">
                  <c:v>-2.7048660907847855E-2</c:v>
                </c:pt>
                <c:pt idx="592">
                  <c:v>1.2443438914027105E-2</c:v>
                </c:pt>
                <c:pt idx="593">
                  <c:v>-8.8369730827830839E-3</c:v>
                </c:pt>
                <c:pt idx="594">
                  <c:v>-1.4005602240896309E-3</c:v>
                </c:pt>
                <c:pt idx="595">
                  <c:v>-2.1585194814080055E-2</c:v>
                </c:pt>
                <c:pt idx="596">
                  <c:v>3.1606181385917198E-2</c:v>
                </c:pt>
                <c:pt idx="597">
                  <c:v>1.3895478885650459E-3</c:v>
                </c:pt>
                <c:pt idx="598">
                  <c:v>4.1865502419873524E-2</c:v>
                </c:pt>
                <c:pt idx="599">
                  <c:v>2.0790020790020236E-3</c:v>
                </c:pt>
                <c:pt idx="600">
                  <c:v>-5.5108921161826085E-3</c:v>
                </c:pt>
                <c:pt idx="601">
                  <c:v>3.748614642414827E-3</c:v>
                </c:pt>
                <c:pt idx="602">
                  <c:v>-1.3347189296268769E-2</c:v>
                </c:pt>
                <c:pt idx="603">
                  <c:v>7.2411296162200323E-4</c:v>
                </c:pt>
                <c:pt idx="604">
                  <c:v>-1.7859492172082714E-2</c:v>
                </c:pt>
                <c:pt idx="605">
                  <c:v>-7.2670037842000879E-3</c:v>
                </c:pt>
                <c:pt idx="606">
                  <c:v>1.1401970044528253E-2</c:v>
                </c:pt>
                <c:pt idx="607">
                  <c:v>3.0018010806487361E-4</c:v>
                </c:pt>
                <c:pt idx="608">
                  <c:v>-4.3346337234503318E-3</c:v>
                </c:pt>
                <c:pt idx="609">
                  <c:v>-2.2571246776732279E-2</c:v>
                </c:pt>
                <c:pt idx="610">
                  <c:v>4.7966560455003915E-4</c:v>
                </c:pt>
                <c:pt idx="611">
                  <c:v>-9.3832402999897147E-3</c:v>
                </c:pt>
                <c:pt idx="612">
                  <c:v>-1.1062329311715136E-3</c:v>
                </c:pt>
                <c:pt idx="613">
                  <c:v>2.5956047759128076E-3</c:v>
                </c:pt>
                <c:pt idx="614">
                  <c:v>2.512944425267527E-2</c:v>
                </c:pt>
                <c:pt idx="615">
                  <c:v>-5.623274294565328E-3</c:v>
                </c:pt>
                <c:pt idx="616">
                  <c:v>9.4138363076090581E-3</c:v>
                </c:pt>
                <c:pt idx="617">
                  <c:v>2.6166593981682418E-3</c:v>
                </c:pt>
                <c:pt idx="618">
                  <c:v>3.345936360290569E-4</c:v>
                </c:pt>
                <c:pt idx="619">
                  <c:v>-2.2343378934341129E-2</c:v>
                </c:pt>
                <c:pt idx="620">
                  <c:v>-1.8509015019330111E-2</c:v>
                </c:pt>
                <c:pt idx="621">
                  <c:v>1.2827663134411527E-2</c:v>
                </c:pt>
                <c:pt idx="622">
                  <c:v>2.9391519823788625E-2</c:v>
                </c:pt>
                <c:pt idx="623">
                  <c:v>3.3467067870277534E-2</c:v>
                </c:pt>
                <c:pt idx="624">
                  <c:v>1.4849082850765027E-2</c:v>
                </c:pt>
                <c:pt idx="625">
                  <c:v>3.0921262352566092E-2</c:v>
                </c:pt>
                <c:pt idx="626">
                  <c:v>4.7000618429189345E-3</c:v>
                </c:pt>
                <c:pt idx="627">
                  <c:v>-3.6008863720299322E-3</c:v>
                </c:pt>
                <c:pt idx="628">
                  <c:v>-1.6679536679536922E-3</c:v>
                </c:pt>
                <c:pt idx="629">
                  <c:v>2.5989294885677694E-3</c:v>
                </c:pt>
                <c:pt idx="630">
                  <c:v>-3.6105539268630471E-3</c:v>
                </c:pt>
                <c:pt idx="631">
                  <c:v>2.1463082259662869E-2</c:v>
                </c:pt>
                <c:pt idx="632">
                  <c:v>2.4559594918285299E-3</c:v>
                </c:pt>
                <c:pt idx="633">
                  <c:v>-4.5974230234104851E-3</c:v>
                </c:pt>
                <c:pt idx="634">
                  <c:v>1.5192950470981348E-3</c:v>
                </c:pt>
                <c:pt idx="635">
                  <c:v>4.7026699029126817E-3</c:v>
                </c:pt>
                <c:pt idx="636">
                  <c:v>8.2439981881323732E-3</c:v>
                </c:pt>
                <c:pt idx="637">
                  <c:v>9.8538397028871128E-3</c:v>
                </c:pt>
                <c:pt idx="638">
                  <c:v>-5.8130913189191613E-3</c:v>
                </c:pt>
                <c:pt idx="639">
                  <c:v>-4.564302974254808E-3</c:v>
                </c:pt>
                <c:pt idx="640">
                  <c:v>-1.8011268280987869E-2</c:v>
                </c:pt>
                <c:pt idx="641">
                  <c:v>-1.2176885280922756E-2</c:v>
                </c:pt>
                <c:pt idx="642">
                  <c:v>2.5024715768660055E-3</c:v>
                </c:pt>
                <c:pt idx="643">
                  <c:v>-3.0509414773953747E-3</c:v>
                </c:pt>
                <c:pt idx="644">
                  <c:v>-5.9969088098917878E-3</c:v>
                </c:pt>
                <c:pt idx="645">
                  <c:v>-1.8596840403035109E-2</c:v>
                </c:pt>
                <c:pt idx="646">
                  <c:v>2.1674377336966755E-2</c:v>
                </c:pt>
                <c:pt idx="647">
                  <c:v>3.1945909062713884E-3</c:v>
                </c:pt>
                <c:pt idx="648">
                  <c:v>-6.554336064306665E-3</c:v>
                </c:pt>
                <c:pt idx="649">
                  <c:v>2.0539632153860454E-2</c:v>
                </c:pt>
                <c:pt idx="650">
                  <c:v>-2.8054767785808954E-3</c:v>
                </c:pt>
                <c:pt idx="651">
                  <c:v>5.6573193480322637E-3</c:v>
                </c:pt>
                <c:pt idx="652">
                  <c:v>1.0125889436234381E-2</c:v>
                </c:pt>
                <c:pt idx="653">
                  <c:v>-7.8569493362232734E-3</c:v>
                </c:pt>
                <c:pt idx="654">
                  <c:v>3.3011711875720495E-2</c:v>
                </c:pt>
                <c:pt idx="655">
                  <c:v>-1.9738001527345284E-2</c:v>
                </c:pt>
                <c:pt idx="656">
                  <c:v>-1.5191466410978682E-2</c:v>
                </c:pt>
                <c:pt idx="657">
                  <c:v>-1.2565795478747588E-2</c:v>
                </c:pt>
                <c:pt idx="658">
                  <c:v>-2.7115301657731905E-3</c:v>
                </c:pt>
                <c:pt idx="659">
                  <c:v>-3.4604214298955549E-3</c:v>
                </c:pt>
                <c:pt idx="660">
                  <c:v>1.7362187635641124E-3</c:v>
                </c:pt>
                <c:pt idx="661">
                  <c:v>-4.6425255338904403E-3</c:v>
                </c:pt>
                <c:pt idx="662">
                  <c:v>2.0926616915422969E-2</c:v>
                </c:pt>
                <c:pt idx="663">
                  <c:v>1.2974751012700514E-2</c:v>
                </c:pt>
                <c:pt idx="664">
                  <c:v>2.5376589795243376E-2</c:v>
                </c:pt>
                <c:pt idx="665">
                  <c:v>-5.0142216227312408E-3</c:v>
                </c:pt>
                <c:pt idx="666">
                  <c:v>-3.4480726158198083E-3</c:v>
                </c:pt>
                <c:pt idx="667">
                  <c:v>-4.99778204938639E-3</c:v>
                </c:pt>
                <c:pt idx="668">
                  <c:v>4.3095761754741169E-3</c:v>
                </c:pt>
                <c:pt idx="669">
                  <c:v>-8.108667988517726E-3</c:v>
                </c:pt>
                <c:pt idx="670">
                  <c:v>1.1844735507354542E-2</c:v>
                </c:pt>
                <c:pt idx="671">
                  <c:v>-8.6984726071829277E-3</c:v>
                </c:pt>
                <c:pt idx="672">
                  <c:v>5.5325857402064305E-3</c:v>
                </c:pt>
                <c:pt idx="673">
                  <c:v>-3.233249519301884E-2</c:v>
                </c:pt>
                <c:pt idx="674">
                  <c:v>4.7077525067253934E-3</c:v>
                </c:pt>
                <c:pt idx="675">
                  <c:v>1.1683806973772359E-2</c:v>
                </c:pt>
                <c:pt idx="676">
                  <c:v>1.0827067669172408E-3</c:v>
                </c:pt>
                <c:pt idx="677">
                  <c:v>-1.4931202307276292E-2</c:v>
                </c:pt>
                <c:pt idx="678">
                  <c:v>3.2022934520723467E-3</c:v>
                </c:pt>
                <c:pt idx="679">
                  <c:v>9.4242111023290498E-4</c:v>
                </c:pt>
                <c:pt idx="680">
                  <c:v>3.7357630979499845E-3</c:v>
                </c:pt>
                <c:pt idx="681">
                  <c:v>2.1060275962236696E-2</c:v>
                </c:pt>
                <c:pt idx="682">
                  <c:v>7.4087245139877744E-3</c:v>
                </c:pt>
                <c:pt idx="683">
                  <c:v>4.2360416544096058E-3</c:v>
                </c:pt>
                <c:pt idx="684">
                  <c:v>-2.1295916573905949E-2</c:v>
                </c:pt>
                <c:pt idx="685">
                  <c:v>1.5114782556643114E-2</c:v>
                </c:pt>
                <c:pt idx="686">
                  <c:v>2.4855525415732993E-2</c:v>
                </c:pt>
                <c:pt idx="687">
                  <c:v>-6.4156045916166082E-3</c:v>
                </c:pt>
                <c:pt idx="688">
                  <c:v>-9.9027102154273239E-3</c:v>
                </c:pt>
                <c:pt idx="689">
                  <c:v>-3.4362753699479387E-2</c:v>
                </c:pt>
                <c:pt idx="690">
                  <c:v>1.1175383869893141E-2</c:v>
                </c:pt>
                <c:pt idx="691">
                  <c:v>-8.6857553612076366E-3</c:v>
                </c:pt>
                <c:pt idx="692">
                  <c:v>4.1392229137711123E-3</c:v>
                </c:pt>
                <c:pt idx="693">
                  <c:v>4.2726041823377692E-3</c:v>
                </c:pt>
                <c:pt idx="694">
                  <c:v>9.3477544416815661E-3</c:v>
                </c:pt>
                <c:pt idx="695">
                  <c:v>-8.9940336608389515E-3</c:v>
                </c:pt>
                <c:pt idx="696">
                  <c:v>-5.8108189061283344E-3</c:v>
                </c:pt>
                <c:pt idx="697">
                  <c:v>-1.0454326343697251E-2</c:v>
                </c:pt>
                <c:pt idx="698">
                  <c:v>-1.6105952199725992E-2</c:v>
                </c:pt>
                <c:pt idx="699">
                  <c:v>1.8350043322193477E-2</c:v>
                </c:pt>
                <c:pt idx="700">
                  <c:v>4.8618918836791369E-3</c:v>
                </c:pt>
                <c:pt idx="701">
                  <c:v>-3.6287761952291664E-4</c:v>
                </c:pt>
                <c:pt idx="702">
                  <c:v>2.2597331881295979E-2</c:v>
                </c:pt>
                <c:pt idx="703">
                  <c:v>-1.1122944030292237E-2</c:v>
                </c:pt>
                <c:pt idx="704">
                  <c:v>-8.166806270192728E-3</c:v>
                </c:pt>
                <c:pt idx="705">
                  <c:v>3.0161363293612631E-4</c:v>
                </c:pt>
                <c:pt idx="706">
                  <c:v>-4.0404040404040664E-3</c:v>
                </c:pt>
                <c:pt idx="707">
                  <c:v>1.5349217401834814E-2</c:v>
                </c:pt>
                <c:pt idx="708">
                  <c:v>-1.4610292802194502E-2</c:v>
                </c:pt>
                <c:pt idx="709">
                  <c:v>1.6218833212297223E-2</c:v>
                </c:pt>
                <c:pt idx="710">
                  <c:v>6.4911862791805497E-3</c:v>
                </c:pt>
                <c:pt idx="711">
                  <c:v>-8.7568782912252896E-3</c:v>
                </c:pt>
                <c:pt idx="712">
                  <c:v>3.0442308840208376E-3</c:v>
                </c:pt>
                <c:pt idx="713">
                  <c:v>2.8862175672459411E-3</c:v>
                </c:pt>
                <c:pt idx="714">
                  <c:v>-1.3558819166295755E-2</c:v>
                </c:pt>
                <c:pt idx="715">
                  <c:v>-5.2935514918192039E-3</c:v>
                </c:pt>
                <c:pt idx="716">
                  <c:v>5.9264634736333477E-3</c:v>
                </c:pt>
                <c:pt idx="717">
                  <c:v>1.4428279427678437E-3</c:v>
                </c:pt>
                <c:pt idx="718">
                  <c:v>-8.4043702725411507E-4</c:v>
                </c:pt>
                <c:pt idx="719">
                  <c:v>-4.9867820235521831E-3</c:v>
                </c:pt>
                <c:pt idx="720">
                  <c:v>1.3344604794396586E-2</c:v>
                </c:pt>
                <c:pt idx="721">
                  <c:v>1.1619592420450964E-3</c:v>
                </c:pt>
                <c:pt idx="722">
                  <c:v>3.5413504746599767E-3</c:v>
                </c:pt>
                <c:pt idx="723">
                  <c:v>7.5618290730086191E-3</c:v>
                </c:pt>
                <c:pt idx="724">
                  <c:v>2.1750007357918655E-2</c:v>
                </c:pt>
                <c:pt idx="725">
                  <c:v>7.2589007950225604E-3</c:v>
                </c:pt>
                <c:pt idx="726">
                  <c:v>-9.2370167009837578E-3</c:v>
                </c:pt>
                <c:pt idx="727">
                  <c:v>7.9087891470630556E-3</c:v>
                </c:pt>
                <c:pt idx="728">
                  <c:v>1.1369168647441086E-2</c:v>
                </c:pt>
                <c:pt idx="729">
                  <c:v>5.9463132857628942E-3</c:v>
                </c:pt>
                <c:pt idx="730">
                  <c:v>3.0400270224624215E-3</c:v>
                </c:pt>
                <c:pt idx="731">
                  <c:v>1.0102710894088762E-3</c:v>
                </c:pt>
                <c:pt idx="732">
                  <c:v>2.8034763106310479E-5</c:v>
                </c:pt>
                <c:pt idx="733">
                  <c:v>-5.7469653219702765E-3</c:v>
                </c:pt>
                <c:pt idx="734">
                  <c:v>-1.5817966503129721E-2</c:v>
                </c:pt>
                <c:pt idx="735">
                  <c:v>5.3001002721673185E-3</c:v>
                </c:pt>
                <c:pt idx="736">
                  <c:v>-1.3565118267312548E-2</c:v>
                </c:pt>
                <c:pt idx="737">
                  <c:v>-1.167157797423013E-2</c:v>
                </c:pt>
                <c:pt idx="738">
                  <c:v>4.9693072201111299E-3</c:v>
                </c:pt>
                <c:pt idx="739">
                  <c:v>-1.1401977894124449E-2</c:v>
                </c:pt>
                <c:pt idx="740">
                  <c:v>2.3537719195010354E-3</c:v>
                </c:pt>
                <c:pt idx="741">
                  <c:v>-5.8706117177509398E-5</c:v>
                </c:pt>
                <c:pt idx="742">
                  <c:v>-4.1096694651565624E-4</c:v>
                </c:pt>
                <c:pt idx="743">
                  <c:v>-5.0217314695172321E-3</c:v>
                </c:pt>
                <c:pt idx="744">
                  <c:v>3.3942327558218466E-3</c:v>
                </c:pt>
                <c:pt idx="745">
                  <c:v>-7.7067890340039025E-3</c:v>
                </c:pt>
                <c:pt idx="746">
                  <c:v>-1.0019564830734629E-2</c:v>
                </c:pt>
                <c:pt idx="747">
                  <c:v>5.8390226374416265E-3</c:v>
                </c:pt>
                <c:pt idx="748">
                  <c:v>7.1447709207816956E-4</c:v>
                </c:pt>
                <c:pt idx="749">
                  <c:v>-1.3803361594526331E-2</c:v>
                </c:pt>
                <c:pt idx="750">
                  <c:v>2.5338602153781586E-3</c:v>
                </c:pt>
                <c:pt idx="751">
                  <c:v>4.7239356100496899E-3</c:v>
                </c:pt>
                <c:pt idx="752">
                  <c:v>2.7551509343555214E-3</c:v>
                </c:pt>
                <c:pt idx="753">
                  <c:v>-1.7948871102616115E-2</c:v>
                </c:pt>
                <c:pt idx="754">
                  <c:v>-1.4688440835690209E-2</c:v>
                </c:pt>
                <c:pt idx="755">
                  <c:v>-1.0802469135802184E-3</c:v>
                </c:pt>
                <c:pt idx="756">
                  <c:v>-6.210412482620109E-3</c:v>
                </c:pt>
                <c:pt idx="757">
                  <c:v>3.3888819798533198E-3</c:v>
                </c:pt>
                <c:pt idx="758">
                  <c:v>-1.1557648808601662E-2</c:v>
                </c:pt>
                <c:pt idx="759">
                  <c:v>-1.6489028213166113E-2</c:v>
                </c:pt>
                <c:pt idx="760">
                  <c:v>7.8090138331101677E-3</c:v>
                </c:pt>
                <c:pt idx="761">
                  <c:v>-3.036149150827061E-3</c:v>
                </c:pt>
                <c:pt idx="762">
                  <c:v>-2.537829521301882E-3</c:v>
                </c:pt>
                <c:pt idx="763">
                  <c:v>-1.8732309258022495E-2</c:v>
                </c:pt>
                <c:pt idx="764">
                  <c:v>2.0775264147274264E-2</c:v>
                </c:pt>
                <c:pt idx="765">
                  <c:v>1.1049372916335898E-2</c:v>
                </c:pt>
                <c:pt idx="766">
                  <c:v>-1.0269132933454883E-2</c:v>
                </c:pt>
                <c:pt idx="767">
                  <c:v>8.6622667851250501E-3</c:v>
                </c:pt>
                <c:pt idx="768">
                  <c:v>-3.5546887288055995E-3</c:v>
                </c:pt>
                <c:pt idx="769">
                  <c:v>1.9573178431619986E-3</c:v>
                </c:pt>
                <c:pt idx="770">
                  <c:v>7.5619131640292103E-4</c:v>
                </c:pt>
                <c:pt idx="771">
                  <c:v>-3.841067942824683E-3</c:v>
                </c:pt>
                <c:pt idx="772">
                  <c:v>-2.0385587863464005E-2</c:v>
                </c:pt>
                <c:pt idx="773">
                  <c:v>-4.4523310211324385E-2</c:v>
                </c:pt>
                <c:pt idx="774">
                  <c:v>-1.4182002363667068E-2</c:v>
                </c:pt>
                <c:pt idx="775">
                  <c:v>2.7401952389105588E-4</c:v>
                </c:pt>
                <c:pt idx="776">
                  <c:v>6.0267780707461416E-3</c:v>
                </c:pt>
                <c:pt idx="777">
                  <c:v>-4.8333843902107487E-3</c:v>
                </c:pt>
                <c:pt idx="778">
                  <c:v>9.6453124465576412E-3</c:v>
                </c:pt>
                <c:pt idx="779">
                  <c:v>-1.1416375893492425E-2</c:v>
                </c:pt>
                <c:pt idx="780">
                  <c:v>3.5981084230005678E-3</c:v>
                </c:pt>
                <c:pt idx="781">
                  <c:v>-1.2633591695974333E-2</c:v>
                </c:pt>
                <c:pt idx="782">
                  <c:v>9.3370681605975392E-4</c:v>
                </c:pt>
                <c:pt idx="783">
                  <c:v>-1.0952183526810488E-2</c:v>
                </c:pt>
                <c:pt idx="784">
                  <c:v>2.3753798861214648E-3</c:v>
                </c:pt>
                <c:pt idx="785">
                  <c:v>8.4683742812337037E-3</c:v>
                </c:pt>
                <c:pt idx="786">
                  <c:v>1.1956596862257252E-2</c:v>
                </c:pt>
                <c:pt idx="787">
                  <c:v>-4.4392842507854358E-3</c:v>
                </c:pt>
                <c:pt idx="788">
                  <c:v>4.9049873087740892E-3</c:v>
                </c:pt>
                <c:pt idx="789">
                  <c:v>-1.5701266341263675E-3</c:v>
                </c:pt>
                <c:pt idx="790">
                  <c:v>-5.298964137978146E-3</c:v>
                </c:pt>
                <c:pt idx="791">
                  <c:v>-1.0173219686554824E-2</c:v>
                </c:pt>
                <c:pt idx="792">
                  <c:v>8.333333333334636E-4</c:v>
                </c:pt>
                <c:pt idx="793">
                  <c:v>-4.8570635581459687E-3</c:v>
                </c:pt>
                <c:pt idx="794">
                  <c:v>7.7395063450005352E-3</c:v>
                </c:pt>
                <c:pt idx="795">
                  <c:v>-2.0065038400330915E-3</c:v>
                </c:pt>
                <c:pt idx="796">
                  <c:v>8.0074875207987173E-3</c:v>
                </c:pt>
                <c:pt idx="797">
                  <c:v>-5.1927507823514851E-3</c:v>
                </c:pt>
                <c:pt idx="798">
                  <c:v>1.3827433628319508E-3</c:v>
                </c:pt>
                <c:pt idx="799">
                  <c:v>-7.2493786246893288E-3</c:v>
                </c:pt>
                <c:pt idx="800">
                  <c:v>1.8429654357048353E-3</c:v>
                </c:pt>
                <c:pt idx="801">
                  <c:v>-2.8461351567109494E-3</c:v>
                </c:pt>
                <c:pt idx="802">
                  <c:v>2.0884820216493516E-4</c:v>
                </c:pt>
                <c:pt idx="803">
                  <c:v>-1.5903949886897473E-2</c:v>
                </c:pt>
                <c:pt idx="804">
                  <c:v>-5.0922978994271118E-3</c:v>
                </c:pt>
                <c:pt idx="805">
                  <c:v>0</c:v>
                </c:pt>
                <c:pt idx="806">
                  <c:v>1.2618184403213162E-2</c:v>
                </c:pt>
                <c:pt idx="807">
                  <c:v>6.0374179507880488E-3</c:v>
                </c:pt>
                <c:pt idx="808">
                  <c:v>-7.5014828512612874E-3</c:v>
                </c:pt>
                <c:pt idx="809">
                  <c:v>-1.0722069886803021E-2</c:v>
                </c:pt>
                <c:pt idx="810">
                  <c:v>-6.431896521090219E-3</c:v>
                </c:pt>
                <c:pt idx="811">
                  <c:v>-2.035050071530764E-2</c:v>
                </c:pt>
                <c:pt idx="812">
                  <c:v>1.0368369172355951E-2</c:v>
                </c:pt>
                <c:pt idx="813">
                  <c:v>2.890695573622315E-3</c:v>
                </c:pt>
                <c:pt idx="814">
                  <c:v>1.7294181228607375E-2</c:v>
                </c:pt>
                <c:pt idx="815">
                  <c:v>-8.1459181866477826E-3</c:v>
                </c:pt>
                <c:pt idx="816">
                  <c:v>7.4272451347974222E-3</c:v>
                </c:pt>
                <c:pt idx="817">
                  <c:v>1.9671782511608171E-2</c:v>
                </c:pt>
                <c:pt idx="818">
                  <c:v>4.1017797552835855E-3</c:v>
                </c:pt>
                <c:pt idx="819">
                  <c:v>-3.1156961850031806E-4</c:v>
                </c:pt>
                <c:pt idx="820">
                  <c:v>6.475741939952373E-3</c:v>
                </c:pt>
                <c:pt idx="821">
                  <c:v>-3.8535645472063118E-3</c:v>
                </c:pt>
                <c:pt idx="822">
                  <c:v>4.9046697982868537E-3</c:v>
                </c:pt>
                <c:pt idx="823">
                  <c:v>1.704818862995805E-2</c:v>
                </c:pt>
                <c:pt idx="824">
                  <c:v>-2.2811760729976371E-2</c:v>
                </c:pt>
                <c:pt idx="825">
                  <c:v>-7.6430918208542087E-3</c:v>
                </c:pt>
                <c:pt idx="826">
                  <c:v>-3.1713947166654988E-3</c:v>
                </c:pt>
                <c:pt idx="827">
                  <c:v>-2.2025661643883532E-2</c:v>
                </c:pt>
                <c:pt idx="828">
                  <c:v>-1.9661816751868066E-3</c:v>
                </c:pt>
                <c:pt idx="829">
                  <c:v>-7.1638369510710342E-3</c:v>
                </c:pt>
                <c:pt idx="830">
                  <c:v>-7.5763042066545605E-4</c:v>
                </c:pt>
                <c:pt idx="831">
                  <c:v>2.9317254576308072E-2</c:v>
                </c:pt>
                <c:pt idx="832">
                  <c:v>-9.4005401802940147E-3</c:v>
                </c:pt>
                <c:pt idx="833">
                  <c:v>7.4714068198717953E-3</c:v>
                </c:pt>
                <c:pt idx="834">
                  <c:v>1.8522423731196502E-2</c:v>
                </c:pt>
                <c:pt idx="835">
                  <c:v>-1.3078436108906466E-2</c:v>
                </c:pt>
                <c:pt idx="836">
                  <c:v>-3.8811188811188613E-3</c:v>
                </c:pt>
                <c:pt idx="837">
                  <c:v>-6.5288356909684042E-3</c:v>
                </c:pt>
                <c:pt idx="838">
                  <c:v>-1.0175599759742804E-2</c:v>
                </c:pt>
                <c:pt idx="839">
                  <c:v>7.0676423344637751E-3</c:v>
                </c:pt>
                <c:pt idx="840">
                  <c:v>8.1522702300358407E-3</c:v>
                </c:pt>
                <c:pt idx="841">
                  <c:v>1.3992898076855331E-2</c:v>
                </c:pt>
                <c:pt idx="842">
                  <c:v>1.230886585069868E-2</c:v>
                </c:pt>
                <c:pt idx="843">
                  <c:v>-1.3357994245787319E-3</c:v>
                </c:pt>
                <c:pt idx="844">
                  <c:v>-5.3503446856671966E-3</c:v>
                </c:pt>
                <c:pt idx="845">
                  <c:v>3.2067859728974746E-3</c:v>
                </c:pt>
                <c:pt idx="846">
                  <c:v>5.7743864714372428E-3</c:v>
                </c:pt>
                <c:pt idx="847">
                  <c:v>-9.7737680267924176E-3</c:v>
                </c:pt>
                <c:pt idx="848">
                  <c:v>-6.9022639425653232E-5</c:v>
                </c:pt>
                <c:pt idx="849">
                  <c:v>-5.0390004831918356E-3</c:v>
                </c:pt>
                <c:pt idx="850">
                  <c:v>4.1764950742333662E-2</c:v>
                </c:pt>
                <c:pt idx="851">
                  <c:v>-1.3985082578582886E-2</c:v>
                </c:pt>
                <c:pt idx="852">
                  <c:v>-2.2288261515601704E-3</c:v>
                </c:pt>
                <c:pt idx="853">
                  <c:v>3.4522439585731313E-3</c:v>
                </c:pt>
                <c:pt idx="854">
                  <c:v>-1.1164328116567868E-2</c:v>
                </c:pt>
                <c:pt idx="855">
                  <c:v>1.2313674659753859E-2</c:v>
                </c:pt>
                <c:pt idx="856">
                  <c:v>3.6053642428734989E-3</c:v>
                </c:pt>
                <c:pt idx="857">
                  <c:v>1.541044149739812E-2</c:v>
                </c:pt>
                <c:pt idx="858">
                  <c:v>-1.4449146938235735E-2</c:v>
                </c:pt>
                <c:pt idx="859">
                  <c:v>3.2542691314121353E-3</c:v>
                </c:pt>
                <c:pt idx="860">
                  <c:v>-5.3838951310860583E-3</c:v>
                </c:pt>
                <c:pt idx="861">
                  <c:v>1.4087348283629675E-2</c:v>
                </c:pt>
                <c:pt idx="862">
                  <c:v>-1.1902393740467976E-2</c:v>
                </c:pt>
                <c:pt idx="863">
                  <c:v>4.0935476294332585E-3</c:v>
                </c:pt>
                <c:pt idx="864">
                  <c:v>1.6708437761070449E-3</c:v>
                </c:pt>
                <c:pt idx="865">
                  <c:v>8.8073394495413737E-3</c:v>
                </c:pt>
                <c:pt idx="866">
                  <c:v>-1.2235854360264087E-3</c:v>
                </c:pt>
                <c:pt idx="867">
                  <c:v>3.4103701741607928E-3</c:v>
                </c:pt>
                <c:pt idx="868">
                  <c:v>4.2237254578452177E-3</c:v>
                </c:pt>
                <c:pt idx="869">
                  <c:v>1.4457989682252759E-2</c:v>
                </c:pt>
                <c:pt idx="870">
                  <c:v>-2.5426748291387247E-2</c:v>
                </c:pt>
                <c:pt idx="871">
                  <c:v>-1.4058760967827766E-2</c:v>
                </c:pt>
                <c:pt idx="872">
                  <c:v>8.090342154054575E-4</c:v>
                </c:pt>
                <c:pt idx="873">
                  <c:v>8.4206271683107126E-4</c:v>
                </c:pt>
                <c:pt idx="874">
                  <c:v>1.0466446792757544E-2</c:v>
                </c:pt>
                <c:pt idx="875">
                  <c:v>6.0616153205661494E-3</c:v>
                </c:pt>
                <c:pt idx="876">
                  <c:v>3.5091204025559097E-3</c:v>
                </c:pt>
                <c:pt idx="877">
                  <c:v>-8.4782106686901448E-3</c:v>
                </c:pt>
                <c:pt idx="878">
                  <c:v>8.6505190311414459E-4</c:v>
                </c:pt>
                <c:pt idx="879">
                  <c:v>-1.6621235290203984E-4</c:v>
                </c:pt>
                <c:pt idx="880">
                  <c:v>1.1869534860524666E-2</c:v>
                </c:pt>
                <c:pt idx="881">
                  <c:v>-1.649470986396806E-2</c:v>
                </c:pt>
                <c:pt idx="882">
                  <c:v>-1.0690899371909701E-2</c:v>
                </c:pt>
                <c:pt idx="883">
                  <c:v>1.330541672295027E-2</c:v>
                </c:pt>
                <c:pt idx="884">
                  <c:v>3.3993201359728165E-2</c:v>
                </c:pt>
                <c:pt idx="885">
                  <c:v>1.2312254238380893E-2</c:v>
                </c:pt>
                <c:pt idx="886">
                  <c:v>-1.9198930208864096E-2</c:v>
                </c:pt>
                <c:pt idx="887">
                  <c:v>3.3176432397338029E-2</c:v>
                </c:pt>
                <c:pt idx="888">
                  <c:v>-1.9825933955446629E-2</c:v>
                </c:pt>
                <c:pt idx="889">
                  <c:v>-2.7247082959354074E-3</c:v>
                </c:pt>
                <c:pt idx="890">
                  <c:v>1.5717913278261664E-2</c:v>
                </c:pt>
                <c:pt idx="891">
                  <c:v>2.0886075949366756E-3</c:v>
                </c:pt>
                <c:pt idx="892">
                  <c:v>-1.5221373081538481E-2</c:v>
                </c:pt>
                <c:pt idx="893">
                  <c:v>-6.4135454079015108E-3</c:v>
                </c:pt>
                <c:pt idx="894">
                  <c:v>-7.778208107410256E-3</c:v>
                </c:pt>
                <c:pt idx="895">
                  <c:v>-2.1793579026120335E-3</c:v>
                </c:pt>
                <c:pt idx="896">
                  <c:v>3.4554700743252287E-3</c:v>
                </c:pt>
                <c:pt idx="897">
                  <c:v>5.2303294132935996E-3</c:v>
                </c:pt>
                <c:pt idx="898">
                  <c:v>-2.9085738292988772E-4</c:v>
                </c:pt>
                <c:pt idx="899">
                  <c:v>-1.7715135449667074E-2</c:v>
                </c:pt>
                <c:pt idx="900">
                  <c:v>8.2274731784375277E-3</c:v>
                </c:pt>
                <c:pt idx="901">
                  <c:v>2.2848935892416655E-4</c:v>
                </c:pt>
                <c:pt idx="902">
                  <c:v>-5.5477596841047028E-4</c:v>
                </c:pt>
                <c:pt idx="903">
                  <c:v>6.8569189577472045E-4</c:v>
                </c:pt>
                <c:pt idx="904">
                  <c:v>-1.1387737788364105E-2</c:v>
                </c:pt>
                <c:pt idx="905">
                  <c:v>2.5744273549408447E-3</c:v>
                </c:pt>
                <c:pt idx="906">
                  <c:v>5.1685541216750508E-3</c:v>
                </c:pt>
                <c:pt idx="907">
                  <c:v>4.5524514459762688E-3</c:v>
                </c:pt>
                <c:pt idx="908">
                  <c:v>-1.1085028690662524E-2</c:v>
                </c:pt>
                <c:pt idx="909">
                  <c:v>1.9682183832256506E-2</c:v>
                </c:pt>
                <c:pt idx="910">
                  <c:v>8.2770215655210144E-3</c:v>
                </c:pt>
                <c:pt idx="911">
                  <c:v>1.0293410293410243E-2</c:v>
                </c:pt>
                <c:pt idx="912">
                  <c:v>3.9674982543007609E-3</c:v>
                </c:pt>
                <c:pt idx="913">
                  <c:v>5.1089121431507012E-2</c:v>
                </c:pt>
                <c:pt idx="914">
                  <c:v>1.064757722501275E-2</c:v>
                </c:pt>
                <c:pt idx="915">
                  <c:v>-1.1993690663968271E-2</c:v>
                </c:pt>
                <c:pt idx="916">
                  <c:v>-3.0453641785649799E-2</c:v>
                </c:pt>
                <c:pt idx="917">
                  <c:v>-5.1262932239724002E-3</c:v>
                </c:pt>
                <c:pt idx="918">
                  <c:v>1.4333895446880351E-2</c:v>
                </c:pt>
                <c:pt idx="919">
                  <c:v>-8.0354668883346747E-3</c:v>
                </c:pt>
                <c:pt idx="920">
                  <c:v>1.3035381750465813E-3</c:v>
                </c:pt>
                <c:pt idx="921">
                  <c:v>-8.183001673795709E-3</c:v>
                </c:pt>
                <c:pt idx="922">
                  <c:v>-1.7813613350834423E-2</c:v>
                </c:pt>
                <c:pt idx="923">
                  <c:v>-5.409189257986502E-3</c:v>
                </c:pt>
                <c:pt idx="924">
                  <c:v>1.0173395610723501E-2</c:v>
                </c:pt>
                <c:pt idx="925">
                  <c:v>-2.2168735748662183E-4</c:v>
                </c:pt>
                <c:pt idx="926">
                  <c:v>-2.8508980328811884E-4</c:v>
                </c:pt>
                <c:pt idx="927">
                  <c:v>-2.3954372623574138E-2</c:v>
                </c:pt>
                <c:pt idx="928">
                  <c:v>1.0907674328009209E-2</c:v>
                </c:pt>
                <c:pt idx="929">
                  <c:v>6.1014771997425221E-4</c:v>
                </c:pt>
                <c:pt idx="930">
                  <c:v>-5.487981000673936E-3</c:v>
                </c:pt>
                <c:pt idx="931">
                  <c:v>2.4525622821736093E-3</c:v>
                </c:pt>
                <c:pt idx="932">
                  <c:v>4.8609322688641932E-3</c:v>
                </c:pt>
                <c:pt idx="933">
                  <c:v>2.0823322120775423E-3</c:v>
                </c:pt>
                <c:pt idx="934">
                  <c:v>1.1476982097186728E-2</c:v>
                </c:pt>
                <c:pt idx="935">
                  <c:v>-1.2326558993647208E-3</c:v>
                </c:pt>
                <c:pt idx="936">
                  <c:v>1.2373417721518898E-2</c:v>
                </c:pt>
                <c:pt idx="937">
                  <c:v>-1.0565471538870219E-2</c:v>
                </c:pt>
                <c:pt idx="938">
                  <c:v>-1.1025811139544484E-2</c:v>
                </c:pt>
                <c:pt idx="939">
                  <c:v>4.5681063122922083E-3</c:v>
                </c:pt>
                <c:pt idx="940">
                  <c:v>-3.0527554297706816E-3</c:v>
                </c:pt>
                <c:pt idx="941">
                  <c:v>-8.6121654811643911E-4</c:v>
                </c:pt>
                <c:pt idx="942">
                  <c:v>2.838079427914697E-2</c:v>
                </c:pt>
                <c:pt idx="943">
                  <c:v>1.1423959271101625E-2</c:v>
                </c:pt>
                <c:pt idx="944">
                  <c:v>-2.1331450845584854E-2</c:v>
                </c:pt>
                <c:pt idx="945">
                  <c:v>-1.477137301637077E-2</c:v>
                </c:pt>
                <c:pt idx="946">
                  <c:v>2.5974852777335578E-2</c:v>
                </c:pt>
                <c:pt idx="947">
                  <c:v>-1.4892494803139256E-3</c:v>
                </c:pt>
                <c:pt idx="948">
                  <c:v>3.7286766305191232E-3</c:v>
                </c:pt>
                <c:pt idx="949">
                  <c:v>-5.3555397331517263E-3</c:v>
                </c:pt>
                <c:pt idx="950">
                  <c:v>3.3924680983505873E-3</c:v>
                </c:pt>
                <c:pt idx="951">
                  <c:v>7.4443996401885038E-4</c:v>
                </c:pt>
                <c:pt idx="952">
                  <c:v>-1.4846728450547131E-2</c:v>
                </c:pt>
                <c:pt idx="953">
                  <c:v>5.1598288447016749E-3</c:v>
                </c:pt>
                <c:pt idx="954">
                  <c:v>-2.2223613371730178E-3</c:v>
                </c:pt>
                <c:pt idx="955">
                  <c:v>-4.8938105844339441E-3</c:v>
                </c:pt>
                <c:pt idx="956">
                  <c:v>-6.8093691876044415E-3</c:v>
                </c:pt>
                <c:pt idx="957">
                  <c:v>-1.206157752737691E-3</c:v>
                </c:pt>
                <c:pt idx="958">
                  <c:v>-1.1090984205675669E-2</c:v>
                </c:pt>
                <c:pt idx="959">
                  <c:v>4.6596824988751617E-3</c:v>
                </c:pt>
                <c:pt idx="960">
                  <c:v>1.2794677414195599E-2</c:v>
                </c:pt>
                <c:pt idx="961">
                  <c:v>-6.158607838802399E-3</c:v>
                </c:pt>
                <c:pt idx="962">
                  <c:v>5.4976484047284391E-3</c:v>
                </c:pt>
                <c:pt idx="963">
                  <c:v>9.8290193103884871E-3</c:v>
                </c:pt>
                <c:pt idx="964">
                  <c:v>4.8197295943916973E-3</c:v>
                </c:pt>
                <c:pt idx="965">
                  <c:v>-1.3206254282688623E-2</c:v>
                </c:pt>
                <c:pt idx="966">
                  <c:v>1.7833470109210214E-2</c:v>
                </c:pt>
                <c:pt idx="967">
                  <c:v>2.17694669271562E-2</c:v>
                </c:pt>
                <c:pt idx="968">
                  <c:v>-3.9454915171932559E-4</c:v>
                </c:pt>
                <c:pt idx="969">
                  <c:v>1.5302404663590119E-2</c:v>
                </c:pt>
                <c:pt idx="970">
                  <c:v>1.7942583732057482E-2</c:v>
                </c:pt>
                <c:pt idx="971">
                  <c:v>7.9318448883669568E-4</c:v>
                </c:pt>
                <c:pt idx="972">
                  <c:v>6.0762614847214014E-3</c:v>
                </c:pt>
                <c:pt idx="973">
                  <c:v>6.5939195891928648E-3</c:v>
                </c:pt>
                <c:pt idx="974">
                  <c:v>-2.0289855072463947E-4</c:v>
                </c:pt>
                <c:pt idx="975">
                  <c:v>1.4582668947322519E-2</c:v>
                </c:pt>
                <c:pt idx="976">
                  <c:v>-1.9116470453766188E-2</c:v>
                </c:pt>
                <c:pt idx="977">
                  <c:v>-3.6997115972848826E-3</c:v>
                </c:pt>
                <c:pt idx="978">
                  <c:v>3.2748538011695416E-3</c:v>
                </c:pt>
                <c:pt idx="979">
                  <c:v>1.4572161342969459E-3</c:v>
                </c:pt>
                <c:pt idx="980">
                  <c:v>-7.8866189395262465E-3</c:v>
                </c:pt>
                <c:pt idx="981">
                  <c:v>-4.4586547769205342E-3</c:v>
                </c:pt>
                <c:pt idx="982">
                  <c:v>-7.8965202274670077E-3</c:v>
                </c:pt>
                <c:pt idx="983">
                  <c:v>1.1552968429806132E-2</c:v>
                </c:pt>
                <c:pt idx="984">
                  <c:v>-1.080446271285973E-2</c:v>
                </c:pt>
                <c:pt idx="985">
                  <c:v>1.4454469903834921E-2</c:v>
                </c:pt>
                <c:pt idx="986">
                  <c:v>-8.7773194066531612E-4</c:v>
                </c:pt>
                <c:pt idx="987">
                  <c:v>2.5652288500395359E-2</c:v>
                </c:pt>
                <c:pt idx="988">
                  <c:v>1.9357601713062111E-2</c:v>
                </c:pt>
                <c:pt idx="989">
                  <c:v>4.2293364703245295E-3</c:v>
                </c:pt>
                <c:pt idx="990">
                  <c:v>1.1100574552351139E-2</c:v>
                </c:pt>
                <c:pt idx="991">
                  <c:v>6.8134171907756613E-3</c:v>
                </c:pt>
                <c:pt idx="992">
                  <c:v>3.6959916710046947E-2</c:v>
                </c:pt>
                <c:pt idx="993">
                  <c:v>-2.1929824561404132E-3</c:v>
                </c:pt>
                <c:pt idx="994">
                  <c:v>-1.347808817688334E-2</c:v>
                </c:pt>
                <c:pt idx="995">
                  <c:v>-2.5740820270560461E-2</c:v>
                </c:pt>
                <c:pt idx="996">
                  <c:v>-1.046918478111114E-3</c:v>
                </c:pt>
                <c:pt idx="997">
                  <c:v>-8.2738078821810168E-3</c:v>
                </c:pt>
                <c:pt idx="998">
                  <c:v>-1.4460913818515886E-3</c:v>
                </c:pt>
                <c:pt idx="999">
                  <c:v>1.6821232628735361E-2</c:v>
                </c:pt>
                <c:pt idx="1000">
                  <c:v>4.546575004793052E-3</c:v>
                </c:pt>
                <c:pt idx="1001">
                  <c:v>-3.6807808708454459E-3</c:v>
                </c:pt>
                <c:pt idx="1002">
                  <c:v>9.0307043949429122E-3</c:v>
                </c:pt>
                <c:pt idx="1003">
                  <c:v>6.509004122370321E-4</c:v>
                </c:pt>
                <c:pt idx="1004">
                  <c:v>-1.7888117953165361E-3</c:v>
                </c:pt>
                <c:pt idx="1005">
                  <c:v>1.9114852022807494E-2</c:v>
                </c:pt>
                <c:pt idx="1006">
                  <c:v>-1.8356689934459491E-2</c:v>
                </c:pt>
                <c:pt idx="1007">
                  <c:v>-2.2011127697109445E-2</c:v>
                </c:pt>
                <c:pt idx="1008">
                  <c:v>-3.5522006993395916E-3</c:v>
                </c:pt>
                <c:pt idx="1009">
                  <c:v>7.1297276221244932E-3</c:v>
                </c:pt>
                <c:pt idx="1010">
                  <c:v>-2.7376804380288E-3</c:v>
                </c:pt>
                <c:pt idx="1011">
                  <c:v>2.4068990377949628E-2</c:v>
                </c:pt>
                <c:pt idx="1012">
                  <c:v>-3.7827299558636285E-2</c:v>
                </c:pt>
                <c:pt idx="1013">
                  <c:v>1.1960375977936533E-2</c:v>
                </c:pt>
                <c:pt idx="1014">
                  <c:v>-3.5039906560249134E-3</c:v>
                </c:pt>
                <c:pt idx="1015">
                  <c:v>-1.9814137805933107E-2</c:v>
                </c:pt>
                <c:pt idx="1016">
                  <c:v>1.1730205278592365E-2</c:v>
                </c:pt>
                <c:pt idx="1017">
                  <c:v>-2.805684536372588E-2</c:v>
                </c:pt>
                <c:pt idx="1018">
                  <c:v>6.2829347385486845E-3</c:v>
                </c:pt>
                <c:pt idx="1019">
                  <c:v>-3.5966048050640742E-3</c:v>
                </c:pt>
                <c:pt idx="1020">
                  <c:v>1.8740976032341816E-2</c:v>
                </c:pt>
                <c:pt idx="1021">
                  <c:v>-1.7035630261628687E-2</c:v>
                </c:pt>
                <c:pt idx="1022">
                  <c:v>1.8484341657535097E-2</c:v>
                </c:pt>
                <c:pt idx="1023">
                  <c:v>-2.0413941504572541E-2</c:v>
                </c:pt>
                <c:pt idx="1024">
                  <c:v>-5.6650673449333278E-3</c:v>
                </c:pt>
                <c:pt idx="1025">
                  <c:v>7.3832916690890205E-3</c:v>
                </c:pt>
                <c:pt idx="1026">
                  <c:v>-1.0330101569713701E-2</c:v>
                </c:pt>
                <c:pt idx="1027">
                  <c:v>-4.6941512624644188E-3</c:v>
                </c:pt>
                <c:pt idx="1028">
                  <c:v>-1.0750798254093752E-2</c:v>
                </c:pt>
                <c:pt idx="1029">
                  <c:v>-1.6168196624222642E-2</c:v>
                </c:pt>
                <c:pt idx="1030">
                  <c:v>2.1671081146159343E-2</c:v>
                </c:pt>
                <c:pt idx="1031">
                  <c:v>1.0016497761018428E-3</c:v>
                </c:pt>
                <c:pt idx="1032">
                  <c:v>8.3877803284477803E-3</c:v>
                </c:pt>
                <c:pt idx="1033">
                  <c:v>-5.8080144762572283E-3</c:v>
                </c:pt>
                <c:pt idx="1034">
                  <c:v>6.3703616721464407E-3</c:v>
                </c:pt>
                <c:pt idx="1035">
                  <c:v>-8.5761792246433766E-3</c:v>
                </c:pt>
                <c:pt idx="1036">
                  <c:v>-5.8846029364123531E-5</c:v>
                </c:pt>
                <c:pt idx="1037">
                  <c:v>1.1181403560394321E-2</c:v>
                </c:pt>
                <c:pt idx="1038">
                  <c:v>-1.7692419612978405E-2</c:v>
                </c:pt>
                <c:pt idx="1039">
                  <c:v>2.0558698936516961E-2</c:v>
                </c:pt>
                <c:pt idx="1040">
                  <c:v>9.259528025311381E-3</c:v>
                </c:pt>
                <c:pt idx="1041">
                  <c:v>-4.1990221455276977E-3</c:v>
                </c:pt>
                <c:pt idx="1042">
                  <c:v>-2.5387014787430662E-2</c:v>
                </c:pt>
                <c:pt idx="1043">
                  <c:v>1.5350422284782894E-2</c:v>
                </c:pt>
                <c:pt idx="1044">
                  <c:v>4.4070863613809852E-3</c:v>
                </c:pt>
                <c:pt idx="1045">
                  <c:v>5.7244144824779575E-3</c:v>
                </c:pt>
                <c:pt idx="1046">
                  <c:v>-1.0199069659934668E-2</c:v>
                </c:pt>
                <c:pt idx="1047">
                  <c:v>-8.9614104734661026E-3</c:v>
                </c:pt>
                <c:pt idx="1048">
                  <c:v>2.2620835910577064E-2</c:v>
                </c:pt>
                <c:pt idx="1049">
                  <c:v>2.5115930758374372E-2</c:v>
                </c:pt>
                <c:pt idx="1050">
                  <c:v>1.4160883369391142E-2</c:v>
                </c:pt>
                <c:pt idx="1051">
                  <c:v>-1.6622800941958893E-3</c:v>
                </c:pt>
                <c:pt idx="1052">
                  <c:v>-1.1516581101706724E-2</c:v>
                </c:pt>
                <c:pt idx="1053">
                  <c:v>1.4514317798989262E-2</c:v>
                </c:pt>
                <c:pt idx="1054">
                  <c:v>1.654813625923568E-2</c:v>
                </c:pt>
                <c:pt idx="1055">
                  <c:v>-6.5605008847148261E-3</c:v>
                </c:pt>
                <c:pt idx="1056">
                  <c:v>8.850769989587226E-3</c:v>
                </c:pt>
                <c:pt idx="1057">
                  <c:v>5.1878208436320072E-3</c:v>
                </c:pt>
                <c:pt idx="1058">
                  <c:v>-1.1078685689581702E-3</c:v>
                </c:pt>
                <c:pt idx="1059">
                  <c:v>2.813319988097529E-3</c:v>
                </c:pt>
                <c:pt idx="1060">
                  <c:v>-6.9056675028997816E-3</c:v>
                </c:pt>
                <c:pt idx="1061">
                  <c:v>-3.6669835664810968E-3</c:v>
                </c:pt>
                <c:pt idx="1062">
                  <c:v>1.0823336968375008E-2</c:v>
                </c:pt>
                <c:pt idx="1063">
                  <c:v>3.4253040968794668E-3</c:v>
                </c:pt>
                <c:pt idx="1064">
                  <c:v>9.1791205246747554E-2</c:v>
                </c:pt>
                <c:pt idx="1065">
                  <c:v>-4.2344715527217192E-3</c:v>
                </c:pt>
                <c:pt idx="1066">
                  <c:v>1.1471802605879322E-2</c:v>
                </c:pt>
                <c:pt idx="1067">
                  <c:v>-3.5687223485125763E-3</c:v>
                </c:pt>
                <c:pt idx="1068">
                  <c:v>-1.7171593278542119E-4</c:v>
                </c:pt>
                <c:pt idx="1069">
                  <c:v>7.7530791501052576E-3</c:v>
                </c:pt>
                <c:pt idx="1070">
                  <c:v>-7.1091201246530344E-3</c:v>
                </c:pt>
                <c:pt idx="1071">
                  <c:v>-2.6678436565151231E-2</c:v>
                </c:pt>
                <c:pt idx="1072">
                  <c:v>1.0354209704237283E-2</c:v>
                </c:pt>
                <c:pt idx="1073">
                  <c:v>5.2362548310684875E-3</c:v>
                </c:pt>
                <c:pt idx="1074">
                  <c:v>-5.2114597544338337E-2</c:v>
                </c:pt>
                <c:pt idx="1075">
                  <c:v>4.5009682315382271E-3</c:v>
                </c:pt>
                <c:pt idx="1076">
                  <c:v>1.4093679987495333E-2</c:v>
                </c:pt>
                <c:pt idx="1077">
                  <c:v>-1.6004315770544841E-2</c:v>
                </c:pt>
                <c:pt idx="1078">
                  <c:v>-1.4619883040935644E-2</c:v>
                </c:pt>
                <c:pt idx="1079">
                  <c:v>6.6765578635015199E-3</c:v>
                </c:pt>
                <c:pt idx="1080">
                  <c:v>1.4869986314348882E-2</c:v>
                </c:pt>
                <c:pt idx="1081">
                  <c:v>-1.7893726822437173E-2</c:v>
                </c:pt>
                <c:pt idx="1082">
                  <c:v>-7.4463309656465082E-3</c:v>
                </c:pt>
                <c:pt idx="1083">
                  <c:v>1.8622469339435455E-4</c:v>
                </c:pt>
                <c:pt idx="1084">
                  <c:v>-2.7662517289073207E-3</c:v>
                </c:pt>
                <c:pt idx="1085">
                  <c:v>-3.8674917315694168E-3</c:v>
                </c:pt>
                <c:pt idx="1086">
                  <c:v>-2.6775912389198631E-5</c:v>
                </c:pt>
                <c:pt idx="1087">
                  <c:v>5.5963155358003114E-3</c:v>
                </c:pt>
                <c:pt idx="1088">
                  <c:v>-1.9651178271868019E-2</c:v>
                </c:pt>
                <c:pt idx="1089">
                  <c:v>1.0620093978325418E-2</c:v>
                </c:pt>
                <c:pt idx="1090">
                  <c:v>8.5465491292193718E-3</c:v>
                </c:pt>
                <c:pt idx="1091">
                  <c:v>2.635506049139269E-2</c:v>
                </c:pt>
                <c:pt idx="1092">
                  <c:v>4.7202388679735252E-2</c:v>
                </c:pt>
                <c:pt idx="1093">
                  <c:v>9.3967718741476691E-3</c:v>
                </c:pt>
                <c:pt idx="1094">
                  <c:v>1.743957555511888E-2</c:v>
                </c:pt>
                <c:pt idx="1095">
                  <c:v>3.6309207667423182E-2</c:v>
                </c:pt>
                <c:pt idx="1096">
                  <c:v>-2.9585798816569309E-3</c:v>
                </c:pt>
                <c:pt idx="1097">
                  <c:v>-4.8832916656930125E-3</c:v>
                </c:pt>
                <c:pt idx="1098">
                  <c:v>-5.2594505752523446E-3</c:v>
                </c:pt>
                <c:pt idx="1099">
                  <c:v>-4.3431053203041303E-3</c:v>
                </c:pt>
                <c:pt idx="1100">
                  <c:v>-7.6572945806268056E-3</c:v>
                </c:pt>
                <c:pt idx="1101">
                  <c:v>1.4333835017559249E-3</c:v>
                </c:pt>
                <c:pt idx="1102">
                  <c:v>-2.6479639304370917E-3</c:v>
                </c:pt>
                <c:pt idx="1103">
                  <c:v>-1.1241867585151222E-2</c:v>
                </c:pt>
                <c:pt idx="1104">
                  <c:v>7.4507716870675367E-3</c:v>
                </c:pt>
                <c:pt idx="1105">
                  <c:v>-4.1444556500024099E-2</c:v>
                </c:pt>
                <c:pt idx="1106">
                  <c:v>-1.598196392785578E-2</c:v>
                </c:pt>
                <c:pt idx="1107">
                  <c:v>1.3543098620233174E-2</c:v>
                </c:pt>
                <c:pt idx="1108">
                  <c:v>-2.3358617571709317E-3</c:v>
                </c:pt>
                <c:pt idx="1109">
                  <c:v>1.1857707509881354E-2</c:v>
                </c:pt>
                <c:pt idx="1110">
                  <c:v>1.0897691082802696E-2</c:v>
                </c:pt>
                <c:pt idx="1111">
                  <c:v>2.1166625646074078E-3</c:v>
                </c:pt>
                <c:pt idx="1112">
                  <c:v>-1.1690735828666865E-2</c:v>
                </c:pt>
                <c:pt idx="1113">
                  <c:v>3.0119284294234605E-2</c:v>
                </c:pt>
                <c:pt idx="1114">
                  <c:v>1.8503329151789982E-2</c:v>
                </c:pt>
                <c:pt idx="1115">
                  <c:v>-4.2161112295410197E-3</c:v>
                </c:pt>
                <c:pt idx="1116">
                  <c:v>-5.5184224923291447E-3</c:v>
                </c:pt>
                <c:pt idx="1117">
                  <c:v>-5.3098615130713345E-3</c:v>
                </c:pt>
                <c:pt idx="1118">
                  <c:v>-6.8531031331906522E-3</c:v>
                </c:pt>
                <c:pt idx="1119">
                  <c:v>1.5495617645635562E-3</c:v>
                </c:pt>
                <c:pt idx="1120">
                  <c:v>7.0589372914953152E-3</c:v>
                </c:pt>
                <c:pt idx="1121">
                  <c:v>4.3208987469394167E-3</c:v>
                </c:pt>
                <c:pt idx="1122">
                  <c:v>-2.4403652182226732E-2</c:v>
                </c:pt>
                <c:pt idx="1123">
                  <c:v>-1.2788788984981703E-2</c:v>
                </c:pt>
                <c:pt idx="1124">
                  <c:v>4.2685196674525638E-3</c:v>
                </c:pt>
                <c:pt idx="1125">
                  <c:v>-1.7050930387721985E-3</c:v>
                </c:pt>
                <c:pt idx="1126">
                  <c:v>4.4234863112035283E-2</c:v>
                </c:pt>
                <c:pt idx="1127">
                  <c:v>-3.4253881711508782E-2</c:v>
                </c:pt>
                <c:pt idx="1128">
                  <c:v>-1.9980363279332392E-2</c:v>
                </c:pt>
                <c:pt idx="1129">
                  <c:v>9.7931172669438737E-3</c:v>
                </c:pt>
                <c:pt idx="1130">
                  <c:v>-4.2165835751661884E-4</c:v>
                </c:pt>
                <c:pt idx="1131">
                  <c:v>-6.7493796526053584E-3</c:v>
                </c:pt>
                <c:pt idx="1132">
                  <c:v>-1.873688418107311E-3</c:v>
                </c:pt>
                <c:pt idx="1133">
                  <c:v>-2.2401321552824593E-2</c:v>
                </c:pt>
                <c:pt idx="1134">
                  <c:v>1.5822622766142658E-2</c:v>
                </c:pt>
                <c:pt idx="1135">
                  <c:v>-9.2751285411835083E-3</c:v>
                </c:pt>
                <c:pt idx="1136">
                  <c:v>-1.0201485702655999E-2</c:v>
                </c:pt>
                <c:pt idx="1137">
                  <c:v>5.1404631557394609E-5</c:v>
                </c:pt>
                <c:pt idx="1138">
                  <c:v>-1.2002364491505935E-2</c:v>
                </c:pt>
                <c:pt idx="1139">
                  <c:v>-9.0265855054366684E-3</c:v>
                </c:pt>
                <c:pt idx="1140">
                  <c:v>-6.956293476834241E-3</c:v>
                </c:pt>
                <c:pt idx="1141">
                  <c:v>4.2426645519429096E-2</c:v>
                </c:pt>
                <c:pt idx="1142">
                  <c:v>8.4949917585901424E-3</c:v>
                </c:pt>
                <c:pt idx="1143">
                  <c:v>-2.5546894644204121E-2</c:v>
                </c:pt>
                <c:pt idx="1144">
                  <c:v>3.7467100170304857E-2</c:v>
                </c:pt>
                <c:pt idx="1145">
                  <c:v>7.0884942545887952E-3</c:v>
                </c:pt>
                <c:pt idx="1146">
                  <c:v>-9.7552542540317866E-3</c:v>
                </c:pt>
                <c:pt idx="1147">
                  <c:v>1.6211093375897434E-3</c:v>
                </c:pt>
                <c:pt idx="1148">
                  <c:v>1.1777595179403022E-2</c:v>
                </c:pt>
                <c:pt idx="1149">
                  <c:v>-7.3829797706359557E-4</c:v>
                </c:pt>
                <c:pt idx="1150">
                  <c:v>2.1426460447246942E-3</c:v>
                </c:pt>
                <c:pt idx="1151">
                  <c:v>7.8149959450493078E-3</c:v>
                </c:pt>
                <c:pt idx="1152">
                  <c:v>-9.7295715574629016E-3</c:v>
                </c:pt>
                <c:pt idx="1153">
                  <c:v>-7.3380940655011218E-3</c:v>
                </c:pt>
                <c:pt idx="1154">
                  <c:v>5.5566580670767252E-3</c:v>
                </c:pt>
                <c:pt idx="1155">
                  <c:v>1.677521215709632E-3</c:v>
                </c:pt>
                <c:pt idx="1156">
                  <c:v>-1.0048271106295026E-2</c:v>
                </c:pt>
                <c:pt idx="1157">
                  <c:v>2.8311274753706872E-2</c:v>
                </c:pt>
                <c:pt idx="1158">
                  <c:v>6.0240963855422436E-3</c:v>
                </c:pt>
                <c:pt idx="1159">
                  <c:v>9.1383498064123714E-4</c:v>
                </c:pt>
                <c:pt idx="1160">
                  <c:v>9.8507964729321884E-4</c:v>
                </c:pt>
                <c:pt idx="1161">
                  <c:v>-1.4161586097641843E-3</c:v>
                </c:pt>
                <c:pt idx="1162">
                  <c:v>1.6753599500036076E-2</c:v>
                </c:pt>
                <c:pt idx="1163">
                  <c:v>-1.3617021276595809E-2</c:v>
                </c:pt>
                <c:pt idx="1164">
                  <c:v>-1.7735595820151495E-2</c:v>
                </c:pt>
                <c:pt idx="1165">
                  <c:v>3.9674019129416482E-2</c:v>
                </c:pt>
                <c:pt idx="1166">
                  <c:v>-1.9126965501056081E-2</c:v>
                </c:pt>
                <c:pt idx="1167">
                  <c:v>2.5983969374327121E-2</c:v>
                </c:pt>
                <c:pt idx="1168">
                  <c:v>4.9905552575733036E-3</c:v>
                </c:pt>
                <c:pt idx="1169">
                  <c:v>-1.1416637660981555E-2</c:v>
                </c:pt>
                <c:pt idx="1170">
                  <c:v>1.2510856043001617E-2</c:v>
                </c:pt>
                <c:pt idx="1171">
                  <c:v>1.1173961424332246E-2</c:v>
                </c:pt>
                <c:pt idx="1172">
                  <c:v>-2.4989683158330722E-3</c:v>
                </c:pt>
                <c:pt idx="1173">
                  <c:v>-5.5620676181938888E-3</c:v>
                </c:pt>
                <c:pt idx="1174">
                  <c:v>-7.3959368571890893E-3</c:v>
                </c:pt>
                <c:pt idx="1175">
                  <c:v>-1.9675413882226933E-2</c:v>
                </c:pt>
                <c:pt idx="1176">
                  <c:v>-1.7576362168068016E-2</c:v>
                </c:pt>
                <c:pt idx="1177">
                  <c:v>2.3717421788114867E-2</c:v>
                </c:pt>
                <c:pt idx="1178">
                  <c:v>-8.3839123349785938E-3</c:v>
                </c:pt>
                <c:pt idx="1179">
                  <c:v>-6.9305515861675104E-3</c:v>
                </c:pt>
                <c:pt idx="1180">
                  <c:v>5.2761589562799749E-4</c:v>
                </c:pt>
                <c:pt idx="1181">
                  <c:v>-1.1265850092283536E-3</c:v>
                </c:pt>
                <c:pt idx="1182">
                  <c:v>-6.8391245920522703E-3</c:v>
                </c:pt>
                <c:pt idx="1183">
                  <c:v>-1.9668011694493392E-2</c:v>
                </c:pt>
                <c:pt idx="1184">
                  <c:v>-2.2699825006778029E-2</c:v>
                </c:pt>
                <c:pt idx="1185">
                  <c:v>-3.0515484717037467E-3</c:v>
                </c:pt>
                <c:pt idx="1186">
                  <c:v>-4.654574890592178E-3</c:v>
                </c:pt>
                <c:pt idx="1187">
                  <c:v>-1.4893130353012873E-2</c:v>
                </c:pt>
                <c:pt idx="1188">
                  <c:v>2.7166481772916029E-2</c:v>
                </c:pt>
                <c:pt idx="1189">
                  <c:v>-6.1536143065253901E-3</c:v>
                </c:pt>
                <c:pt idx="1190">
                  <c:v>2.6030478404810431E-3</c:v>
                </c:pt>
                <c:pt idx="1191">
                  <c:v>-2.7298850574712596E-2</c:v>
                </c:pt>
                <c:pt idx="1192">
                  <c:v>8.2925185933802048E-4</c:v>
                </c:pt>
                <c:pt idx="1193">
                  <c:v>-9.0624271769246256E-4</c:v>
                </c:pt>
                <c:pt idx="1194">
                  <c:v>-4.0170009848131683E-3</c:v>
                </c:pt>
                <c:pt idx="1195">
                  <c:v>-2.8622726444793578E-4</c:v>
                </c:pt>
                <c:pt idx="1196">
                  <c:v>1.5616866215512726E-2</c:v>
                </c:pt>
                <c:pt idx="1197">
                  <c:v>1.2429523321373592E-2</c:v>
                </c:pt>
                <c:pt idx="1198">
                  <c:v>-2.0377167447158562E-2</c:v>
                </c:pt>
                <c:pt idx="1199">
                  <c:v>-4.909560723514228E-3</c:v>
                </c:pt>
                <c:pt idx="1200">
                  <c:v>-7.115035055829666E-3</c:v>
                </c:pt>
                <c:pt idx="1201">
                  <c:v>-1.5352024270321118E-2</c:v>
                </c:pt>
                <c:pt idx="1202">
                  <c:v>-1.3838348960131697E-2</c:v>
                </c:pt>
                <c:pt idx="1203">
                  <c:v>1.4625080801551338E-2</c:v>
                </c:pt>
                <c:pt idx="1204">
                  <c:v>2.654561864567917E-5</c:v>
                </c:pt>
                <c:pt idx="1205">
                  <c:v>-1.5820768740709257E-2</c:v>
                </c:pt>
                <c:pt idx="1206">
                  <c:v>-1.3944330564246377E-2</c:v>
                </c:pt>
                <c:pt idx="1207">
                  <c:v>1.7451243195929722E-2</c:v>
                </c:pt>
                <c:pt idx="1208">
                  <c:v>2.0055380810280576E-2</c:v>
                </c:pt>
                <c:pt idx="1209">
                  <c:v>3.2153493397990562E-3</c:v>
                </c:pt>
                <c:pt idx="1210">
                  <c:v>1.2005779587547671E-2</c:v>
                </c:pt>
                <c:pt idx="1211">
                  <c:v>3.7640828617413469E-3</c:v>
                </c:pt>
                <c:pt idx="1212">
                  <c:v>8.8706131843692138E-3</c:v>
                </c:pt>
                <c:pt idx="1213">
                  <c:v>5.2037938990003862E-3</c:v>
                </c:pt>
                <c:pt idx="1214">
                  <c:v>-2.4481676994875246E-3</c:v>
                </c:pt>
                <c:pt idx="1215">
                  <c:v>-1.4060382953703376E-3</c:v>
                </c:pt>
                <c:pt idx="1216">
                  <c:v>6.502483231785483E-3</c:v>
                </c:pt>
                <c:pt idx="1217">
                  <c:v>1.3989215586529546E-3</c:v>
                </c:pt>
                <c:pt idx="1218">
                  <c:v>-5.1814787533971396E-3</c:v>
                </c:pt>
                <c:pt idx="1219">
                  <c:v>1.8484949064263345E-2</c:v>
                </c:pt>
                <c:pt idx="1220">
                  <c:v>-4.5624326289137596E-3</c:v>
                </c:pt>
                <c:pt idx="1221">
                  <c:v>-7.6556951824523489E-3</c:v>
                </c:pt>
                <c:pt idx="1222">
                  <c:v>1.1242228143636623E-2</c:v>
                </c:pt>
                <c:pt idx="1223">
                  <c:v>3.3125878337683101E-3</c:v>
                </c:pt>
                <c:pt idx="1224">
                  <c:v>7.7038519259631233E-3</c:v>
                </c:pt>
                <c:pt idx="1225">
                  <c:v>1.0176727561557186E-3</c:v>
                </c:pt>
                <c:pt idx="1226">
                  <c:v>1.8101118301965258E-3</c:v>
                </c:pt>
                <c:pt idx="1227">
                  <c:v>2.5988812435027153E-3</c:v>
                </c:pt>
                <c:pt idx="1228">
                  <c:v>-1.2837287382427731E-2</c:v>
                </c:pt>
                <c:pt idx="1229">
                  <c:v>2.6708680321104517E-2</c:v>
                </c:pt>
                <c:pt idx="1230">
                  <c:v>-1.8341249543295635E-2</c:v>
                </c:pt>
                <c:pt idx="1231">
                  <c:v>7.4686119795543959E-3</c:v>
                </c:pt>
                <c:pt idx="1232">
                  <c:v>2.5860158116395304E-3</c:v>
                </c:pt>
                <c:pt idx="1233">
                  <c:v>7.8608627296850031E-4</c:v>
                </c:pt>
                <c:pt idx="1234">
                  <c:v>2.7196858124693302E-2</c:v>
                </c:pt>
                <c:pt idx="1235">
                  <c:v>2.1147964060409086E-2</c:v>
                </c:pt>
                <c:pt idx="1236">
                  <c:v>-4.0015912760630323E-3</c:v>
                </c:pt>
                <c:pt idx="1237">
                  <c:v>-2.459940792255999E-2</c:v>
                </c:pt>
                <c:pt idx="1238">
                  <c:v>-1.9270143321692412E-4</c:v>
                </c:pt>
                <c:pt idx="1239">
                  <c:v>-3.5921651769581064E-2</c:v>
                </c:pt>
                <c:pt idx="1240">
                  <c:v>1.1320471811275601E-2</c:v>
                </c:pt>
                <c:pt idx="1241">
                  <c:v>2.9899429192714599E-3</c:v>
                </c:pt>
                <c:pt idx="1242">
                  <c:v>-4.1906873614190654E-2</c:v>
                </c:pt>
                <c:pt idx="1243">
                  <c:v>1.0722826506210037E-2</c:v>
                </c:pt>
                <c:pt idx="1244">
                  <c:v>-8.6500788683661067E-3</c:v>
                </c:pt>
                <c:pt idx="1245">
                  <c:v>-9.5467843761227744E-3</c:v>
                </c:pt>
                <c:pt idx="1246">
                  <c:v>1.1193449759029805E-2</c:v>
                </c:pt>
                <c:pt idx="1247">
                  <c:v>5.5398964792702454E-2</c:v>
                </c:pt>
                <c:pt idx="1248">
                  <c:v>2.4764494512965474E-3</c:v>
                </c:pt>
                <c:pt idx="1249">
                  <c:v>-2.4218939210463031E-4</c:v>
                </c:pt>
                <c:pt idx="1250">
                  <c:v>4.7238372093023617E-3</c:v>
                </c:pt>
                <c:pt idx="1251">
                  <c:v>-4.2917420132609907E-3</c:v>
                </c:pt>
                <c:pt idx="1252">
                  <c:v>-1.9589800711916072E-2</c:v>
                </c:pt>
                <c:pt idx="1253">
                  <c:v>2.9885398142659447E-3</c:v>
                </c:pt>
                <c:pt idx="1254">
                  <c:v>2.1054446058755394E-2</c:v>
                </c:pt>
                <c:pt idx="1255">
                  <c:v>2.4696121937102244E-2</c:v>
                </c:pt>
                <c:pt idx="1256">
                  <c:v>1.0167576727546646E-2</c:v>
                </c:pt>
                <c:pt idx="1257">
                  <c:v>2.1761416589002769E-2</c:v>
                </c:pt>
                <c:pt idx="1258">
                  <c:v>-2.8594883020933048E-2</c:v>
                </c:pt>
                <c:pt idx="1259">
                  <c:v>-3.3591549295774681E-2</c:v>
                </c:pt>
                <c:pt idx="1260">
                  <c:v>7.0684252714421358E-3</c:v>
                </c:pt>
                <c:pt idx="1261">
                  <c:v>-1.1746261456825779E-2</c:v>
                </c:pt>
                <c:pt idx="1262">
                  <c:v>3.3192590242352438E-3</c:v>
                </c:pt>
                <c:pt idx="1263">
                  <c:v>-1.5641343744678737E-2</c:v>
                </c:pt>
                <c:pt idx="1264">
                  <c:v>1.6804230712202939E-2</c:v>
                </c:pt>
                <c:pt idx="1265">
                  <c:v>-1.3148301171438392E-2</c:v>
                </c:pt>
                <c:pt idx="1266">
                  <c:v>5.0978943479866867E-3</c:v>
                </c:pt>
                <c:pt idx="1267">
                  <c:v>-6.1011467215523751E-3</c:v>
                </c:pt>
                <c:pt idx="1268">
                  <c:v>-2.6378719522718308E-3</c:v>
                </c:pt>
                <c:pt idx="1269">
                  <c:v>2.175202689341571E-3</c:v>
                </c:pt>
                <c:pt idx="1270">
                  <c:v>4.9329123914754192E-4</c:v>
                </c:pt>
                <c:pt idx="1271">
                  <c:v>-4.338822601321346E-3</c:v>
                </c:pt>
                <c:pt idx="1272">
                  <c:v>7.7745865108447276E-3</c:v>
                </c:pt>
                <c:pt idx="1273">
                  <c:v>1.695248390742421E-3</c:v>
                </c:pt>
                <c:pt idx="1274">
                  <c:v>-1.5550268573250592E-2</c:v>
                </c:pt>
                <c:pt idx="1275">
                  <c:v>-3.0246406059247E-2</c:v>
                </c:pt>
                <c:pt idx="1276">
                  <c:v>-1.7110705752383049E-2</c:v>
                </c:pt>
                <c:pt idx="1277">
                  <c:v>-2.6139007240466583E-5</c:v>
                </c:pt>
                <c:pt idx="1278">
                  <c:v>-1.142304475115008E-2</c:v>
                </c:pt>
                <c:pt idx="1279">
                  <c:v>4.6008620005817402E-3</c:v>
                </c:pt>
                <c:pt idx="1280">
                  <c:v>1.1923249019556215E-2</c:v>
                </c:pt>
                <c:pt idx="1281">
                  <c:v>-1.1314571086719072E-2</c:v>
                </c:pt>
                <c:pt idx="1282">
                  <c:v>-1.1707137407592549E-2</c:v>
                </c:pt>
                <c:pt idx="1283">
                  <c:v>1.4188361816536377E-2</c:v>
                </c:pt>
                <c:pt idx="1284">
                  <c:v>3.5171526811728082E-3</c:v>
                </c:pt>
                <c:pt idx="1285">
                  <c:v>-6.2249888839485124E-3</c:v>
                </c:pt>
                <c:pt idx="1286">
                  <c:v>3.0530332938545346E-3</c:v>
                </c:pt>
                <c:pt idx="1287">
                  <c:v>3.2352864002519022E-2</c:v>
                </c:pt>
                <c:pt idx="1288">
                  <c:v>-1.7156364375762512E-2</c:v>
                </c:pt>
                <c:pt idx="1289">
                  <c:v>1.4947373865370039E-2</c:v>
                </c:pt>
                <c:pt idx="1290">
                  <c:v>-1.9135220526409591E-2</c:v>
                </c:pt>
                <c:pt idx="1291">
                  <c:v>3.2990440565254797E-3</c:v>
                </c:pt>
                <c:pt idx="1292">
                  <c:v>2.3198612225875825E-2</c:v>
                </c:pt>
                <c:pt idx="1293">
                  <c:v>1.1791796351122263E-2</c:v>
                </c:pt>
                <c:pt idx="1294">
                  <c:v>-2.3783918969613627E-2</c:v>
                </c:pt>
                <c:pt idx="1295">
                  <c:v>9.581390582569016E-3</c:v>
                </c:pt>
                <c:pt idx="1296">
                  <c:v>6.4200162403571515E-3</c:v>
                </c:pt>
                <c:pt idx="1297">
                  <c:v>3.1769244345831726E-3</c:v>
                </c:pt>
                <c:pt idx="1298">
                  <c:v>-2.1992107974966646E-2</c:v>
                </c:pt>
                <c:pt idx="1299">
                  <c:v>2.6161595394736947E-2</c:v>
                </c:pt>
                <c:pt idx="1300">
                  <c:v>2.6296018031555235E-3</c:v>
                </c:pt>
                <c:pt idx="1301">
                  <c:v>8.8672411639814097E-3</c:v>
                </c:pt>
                <c:pt idx="1302">
                  <c:v>3.3968804159445254E-2</c:v>
                </c:pt>
                <c:pt idx="1303">
                  <c:v>1.0200660887888624E-2</c:v>
                </c:pt>
                <c:pt idx="1304">
                  <c:v>1.8014601308429024E-2</c:v>
                </c:pt>
                <c:pt idx="1305">
                  <c:v>3.2876967495576004E-2</c:v>
                </c:pt>
                <c:pt idx="1306">
                  <c:v>5.7709648331831787E-3</c:v>
                </c:pt>
                <c:pt idx="1307">
                  <c:v>3.6309844002151426E-3</c:v>
                </c:pt>
                <c:pt idx="1308">
                  <c:v>-2.7826164634418782E-2</c:v>
                </c:pt>
                <c:pt idx="1309">
                  <c:v>-2.4074244234126629E-2</c:v>
                </c:pt>
                <c:pt idx="1310">
                  <c:v>1.6382638169663899E-2</c:v>
                </c:pt>
                <c:pt idx="1311">
                  <c:v>3.8906901343214173E-3</c:v>
                </c:pt>
                <c:pt idx="1312">
                  <c:v>-3.4142290301744094E-3</c:v>
                </c:pt>
                <c:pt idx="1313">
                  <c:v>2.083333333333437E-3</c:v>
                </c:pt>
                <c:pt idx="1314">
                  <c:v>-1.5430815430815481E-2</c:v>
                </c:pt>
                <c:pt idx="1315">
                  <c:v>2.674675050443609E-3</c:v>
                </c:pt>
                <c:pt idx="1316">
                  <c:v>2.1059528266566874E-2</c:v>
                </c:pt>
                <c:pt idx="1317">
                  <c:v>-5.9125492712439609E-3</c:v>
                </c:pt>
                <c:pt idx="1318">
                  <c:v>2.4897413435382987E-3</c:v>
                </c:pt>
                <c:pt idx="1319">
                  <c:v>-2.5065538334176463E-2</c:v>
                </c:pt>
                <c:pt idx="1320">
                  <c:v>-3.9720728370601144E-2</c:v>
                </c:pt>
                <c:pt idx="1321">
                  <c:v>1.9060719198270792E-2</c:v>
                </c:pt>
                <c:pt idx="1322">
                  <c:v>-3.7601234091786395E-3</c:v>
                </c:pt>
                <c:pt idx="1323">
                  <c:v>-7.7421852317817175E-3</c:v>
                </c:pt>
                <c:pt idx="1324">
                  <c:v>1.0728567248612375E-3</c:v>
                </c:pt>
                <c:pt idx="1325">
                  <c:v>-1.5734606391270556E-2</c:v>
                </c:pt>
                <c:pt idx="1326">
                  <c:v>5.2957188814650724E-3</c:v>
                </c:pt>
                <c:pt idx="1327">
                  <c:v>-1.7772745175265947E-2</c:v>
                </c:pt>
                <c:pt idx="1328">
                  <c:v>1.4786226254323021E-2</c:v>
                </c:pt>
                <c:pt idx="1329">
                  <c:v>1.0718166551417552E-2</c:v>
                </c:pt>
                <c:pt idx="1330">
                  <c:v>-7.2325660949029702E-3</c:v>
                </c:pt>
                <c:pt idx="1331">
                  <c:v>1.4029042579374762E-2</c:v>
                </c:pt>
                <c:pt idx="1332">
                  <c:v>-2.6990291262135924E-2</c:v>
                </c:pt>
                <c:pt idx="1333">
                  <c:v>-1.3769706645380242E-2</c:v>
                </c:pt>
                <c:pt idx="1334">
                  <c:v>1.8818292189397123E-2</c:v>
                </c:pt>
                <c:pt idx="1335">
                  <c:v>4.2204568023833655E-3</c:v>
                </c:pt>
                <c:pt idx="1336">
                  <c:v>3.5599505562422529E-3</c:v>
                </c:pt>
                <c:pt idx="1337">
                  <c:v>-2.5126866039316686E-3</c:v>
                </c:pt>
                <c:pt idx="1338">
                  <c:v>2.202904277388118E-2</c:v>
                </c:pt>
                <c:pt idx="1339">
                  <c:v>8.6506862555577602E-3</c:v>
                </c:pt>
                <c:pt idx="1340">
                  <c:v>-9.5347611518374897E-3</c:v>
                </c:pt>
                <c:pt idx="1341">
                  <c:v>-1.3544891640865364E-3</c:v>
                </c:pt>
                <c:pt idx="1342">
                  <c:v>4.3596202286377839E-4</c:v>
                </c:pt>
                <c:pt idx="1343">
                  <c:v>-9.0543746671186698E-3</c:v>
                </c:pt>
                <c:pt idx="1344">
                  <c:v>-7.4269520179809367E-3</c:v>
                </c:pt>
                <c:pt idx="1345">
                  <c:v>-8.0240228413902548E-3</c:v>
                </c:pt>
                <c:pt idx="1346">
                  <c:v>-1.7170363753659879E-2</c:v>
                </c:pt>
                <c:pt idx="1347">
                  <c:v>-1.3683413279474865E-2</c:v>
                </c:pt>
                <c:pt idx="1348">
                  <c:v>-4.9657008293232385E-3</c:v>
                </c:pt>
                <c:pt idx="1349">
                  <c:v>-1.8006894068014478E-3</c:v>
                </c:pt>
                <c:pt idx="1350">
                  <c:v>-5.9272239975259877E-3</c:v>
                </c:pt>
                <c:pt idx="1351">
                  <c:v>4.5108103904183405E-3</c:v>
                </c:pt>
                <c:pt idx="1352">
                  <c:v>1.3936203158872784E-2</c:v>
                </c:pt>
                <c:pt idx="1353">
                  <c:v>-2.748930971289032E-3</c:v>
                </c:pt>
                <c:pt idx="1354">
                  <c:v>-4.0326697294538194E-3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C8-4063-9DF0-E0356645CEB4}"/>
            </c:ext>
          </c:extLst>
        </c:ser>
        <c:ser>
          <c:idx val="1"/>
          <c:order val="1"/>
          <c:tx>
            <c:v>INDEXNSE:NIFTY_50</c:v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val>
            <c:numRef>
              <c:f>UBL!$H$9:$H$1363</c:f>
              <c:numCache>
                <c:formatCode>0.00%</c:formatCode>
                <c:ptCount val="1355"/>
                <c:pt idx="1">
                  <c:v>8.1838703057666162E-3</c:v>
                </c:pt>
                <c:pt idx="2">
                  <c:v>-4.5228053606032326E-3</c:v>
                </c:pt>
                <c:pt idx="3">
                  <c:v>-1.91058057603678E-2</c:v>
                </c:pt>
                <c:pt idx="4">
                  <c:v>4.9945593489564288E-3</c:v>
                </c:pt>
                <c:pt idx="5">
                  <c:v>-2.2898958346296849E-3</c:v>
                </c:pt>
                <c:pt idx="6">
                  <c:v>1.5845692640962472E-2</c:v>
                </c:pt>
                <c:pt idx="7">
                  <c:v>3.3480955148617042E-3</c:v>
                </c:pt>
                <c:pt idx="8">
                  <c:v>5.9354807127471876E-3</c:v>
                </c:pt>
                <c:pt idx="9">
                  <c:v>2.6562202189048811E-3</c:v>
                </c:pt>
                <c:pt idx="10">
                  <c:v>-1.5369308300234863E-3</c:v>
                </c:pt>
                <c:pt idx="11">
                  <c:v>9.8839046284227017E-4</c:v>
                </c:pt>
                <c:pt idx="12">
                  <c:v>-2.5494718951069029E-4</c:v>
                </c:pt>
                <c:pt idx="13">
                  <c:v>-1.0346209425736941E-2</c:v>
                </c:pt>
                <c:pt idx="14">
                  <c:v>-4.4746023371002863E-3</c:v>
                </c:pt>
                <c:pt idx="15">
                  <c:v>-5.172619218807184E-3</c:v>
                </c:pt>
                <c:pt idx="16">
                  <c:v>6.0667883603564565E-3</c:v>
                </c:pt>
                <c:pt idx="17">
                  <c:v>5.5745524553891812E-3</c:v>
                </c:pt>
                <c:pt idx="18">
                  <c:v>-1.0552527912150667E-2</c:v>
                </c:pt>
                <c:pt idx="19">
                  <c:v>-5.2149517286905755E-3</c:v>
                </c:pt>
                <c:pt idx="20">
                  <c:v>6.1132401002008674E-3</c:v>
                </c:pt>
                <c:pt idx="21">
                  <c:v>-7.7249680530937503E-3</c:v>
                </c:pt>
                <c:pt idx="22">
                  <c:v>-6.1233985277254765E-3</c:v>
                </c:pt>
                <c:pt idx="23">
                  <c:v>-2.682221349094227E-2</c:v>
                </c:pt>
                <c:pt idx="24">
                  <c:v>5.7253301836142079E-3</c:v>
                </c:pt>
                <c:pt idx="25">
                  <c:v>2.3210823461081942E-2</c:v>
                </c:pt>
                <c:pt idx="26">
                  <c:v>9.1405007658822424E-3</c:v>
                </c:pt>
                <c:pt idx="27">
                  <c:v>4.0366775166162938E-3</c:v>
                </c:pt>
                <c:pt idx="28">
                  <c:v>-3.2624949023517535E-3</c:v>
                </c:pt>
                <c:pt idx="29">
                  <c:v>-5.525546872094167E-3</c:v>
                </c:pt>
                <c:pt idx="30">
                  <c:v>6.3499979221210978E-3</c:v>
                </c:pt>
                <c:pt idx="31">
                  <c:v>7.7057127990816099E-3</c:v>
                </c:pt>
                <c:pt idx="32">
                  <c:v>-2.1760154738879045E-3</c:v>
                </c:pt>
                <c:pt idx="33">
                  <c:v>-5.0268385538803084E-3</c:v>
                </c:pt>
                <c:pt idx="34">
                  <c:v>-5.5847013030970727E-3</c:v>
                </c:pt>
                <c:pt idx="35">
                  <c:v>-4.4247787610618428E-3</c:v>
                </c:pt>
                <c:pt idx="36">
                  <c:v>1.1123618928496892E-2</c:v>
                </c:pt>
                <c:pt idx="37">
                  <c:v>-3.7151881509825957E-3</c:v>
                </c:pt>
                <c:pt idx="38">
                  <c:v>-2.0813932794463974E-2</c:v>
                </c:pt>
                <c:pt idx="39">
                  <c:v>-2.6628569496339738E-3</c:v>
                </c:pt>
                <c:pt idx="40">
                  <c:v>-1.0120445163969816E-2</c:v>
                </c:pt>
                <c:pt idx="41">
                  <c:v>-3.8703600633643864E-3</c:v>
                </c:pt>
                <c:pt idx="42">
                  <c:v>-3.709609483121723E-2</c:v>
                </c:pt>
                <c:pt idx="43">
                  <c:v>-6.1597518244916882E-3</c:v>
                </c:pt>
                <c:pt idx="44">
                  <c:v>1.5319664952504919E-2</c:v>
                </c:pt>
                <c:pt idx="45">
                  <c:v>-4.626967345819244E-3</c:v>
                </c:pt>
                <c:pt idx="46">
                  <c:v>1.5998577904186018E-3</c:v>
                </c:pt>
                <c:pt idx="47">
                  <c:v>-2.4806992634661351E-2</c:v>
                </c:pt>
                <c:pt idx="48">
                  <c:v>-4.8956044206033944E-2</c:v>
                </c:pt>
                <c:pt idx="49">
                  <c:v>6.6497950045207865E-4</c:v>
                </c:pt>
                <c:pt idx="50">
                  <c:v>-8.3019391111451069E-2</c:v>
                </c:pt>
                <c:pt idx="51">
                  <c:v>3.8065098043305046E-2</c:v>
                </c:pt>
                <c:pt idx="52">
                  <c:v>-7.6121022179363673E-2</c:v>
                </c:pt>
                <c:pt idx="53">
                  <c:v>-2.5045121447365593E-2</c:v>
                </c:pt>
                <c:pt idx="54">
                  <c:v>-5.5564539062456397E-2</c:v>
                </c:pt>
                <c:pt idx="55">
                  <c:v>-2.4247827319100579E-2</c:v>
                </c:pt>
                <c:pt idx="56">
                  <c:v>5.8329148237116435E-2</c:v>
                </c:pt>
                <c:pt idx="57">
                  <c:v>-0.12980464127060365</c:v>
                </c:pt>
                <c:pt idx="58">
                  <c:v>2.507144968956343E-2</c:v>
                </c:pt>
                <c:pt idx="59">
                  <c:v>6.6247492324751134E-2</c:v>
                </c:pt>
                <c:pt idx="60">
                  <c:v>3.890428415996916E-2</c:v>
                </c:pt>
                <c:pt idx="61">
                  <c:v>2.1755608144464755E-3</c:v>
                </c:pt>
                <c:pt idx="62">
                  <c:v>-4.3780491325308146E-2</c:v>
                </c:pt>
                <c:pt idx="63">
                  <c:v>3.8237673738996003E-2</c:v>
                </c:pt>
                <c:pt idx="64">
                  <c:v>-4.0004652379983185E-2</c:v>
                </c:pt>
                <c:pt idx="65">
                  <c:v>-2.0596573699386833E-2</c:v>
                </c:pt>
                <c:pt idx="66">
                  <c:v>8.7632054231920664E-2</c:v>
                </c:pt>
                <c:pt idx="67">
                  <c:v>-4.9418803029959157E-3</c:v>
                </c:pt>
                <c:pt idx="68">
                  <c:v>4.1508786969566946E-2</c:v>
                </c:pt>
                <c:pt idx="69">
                  <c:v>-1.2955585552958171E-2</c:v>
                </c:pt>
                <c:pt idx="70">
                  <c:v>-7.6218749478811354E-3</c:v>
                </c:pt>
                <c:pt idx="71">
                  <c:v>7.5627709992940328E-3</c:v>
                </c:pt>
                <c:pt idx="72">
                  <c:v>3.0463259496486206E-2</c:v>
                </c:pt>
                <c:pt idx="73">
                  <c:v>-5.2877222327130102E-4</c:v>
                </c:pt>
                <c:pt idx="74">
                  <c:v>-3.0274729130789213E-2</c:v>
                </c:pt>
                <c:pt idx="75">
                  <c:v>2.2919461779556505E-2</c:v>
                </c:pt>
                <c:pt idx="76">
                  <c:v>1.3779891807168543E-2</c:v>
                </c:pt>
                <c:pt idx="77">
                  <c:v>-1.7124942290554945E-2</c:v>
                </c:pt>
                <c:pt idx="78">
                  <c:v>1.3971423577733066E-2</c:v>
                </c:pt>
                <c:pt idx="79">
                  <c:v>1.0622367301207802E-2</c:v>
                </c:pt>
                <c:pt idx="80">
                  <c:v>1.8383097570595641E-2</c:v>
                </c:pt>
                <c:pt idx="81">
                  <c:v>3.2088220362490594E-2</c:v>
                </c:pt>
                <c:pt idx="82">
                  <c:v>-5.7444801671416523E-2</c:v>
                </c:pt>
                <c:pt idx="83">
                  <c:v>-9.4582234895356221E-3</c:v>
                </c:pt>
                <c:pt idx="84">
                  <c:v>7.093508299296003E-3</c:v>
                </c:pt>
                <c:pt idx="85">
                  <c:v>-7.7500566288063455E-3</c:v>
                </c:pt>
                <c:pt idx="86">
                  <c:v>5.701675716514254E-3</c:v>
                </c:pt>
                <c:pt idx="87">
                  <c:v>-1.3295141328432125E-3</c:v>
                </c:pt>
                <c:pt idx="88">
                  <c:v>-4.6162005368431958E-3</c:v>
                </c:pt>
                <c:pt idx="89">
                  <c:v>2.0333712098558721E-2</c:v>
                </c:pt>
                <c:pt idx="90">
                  <c:v>-2.5661929653489235E-2</c:v>
                </c:pt>
                <c:pt idx="91">
                  <c:v>-6.4532006234441219E-4</c:v>
                </c:pt>
                <c:pt idx="92">
                  <c:v>-3.4322550988579281E-2</c:v>
                </c:pt>
                <c:pt idx="93">
                  <c:v>6.3298671124585315E-3</c:v>
                </c:pt>
                <c:pt idx="94">
                  <c:v>2.1111373900507768E-2</c:v>
                </c:pt>
                <c:pt idx="95">
                  <c:v>4.3787328145767912E-3</c:v>
                </c:pt>
                <c:pt idx="96">
                  <c:v>-7.3575840768702605E-3</c:v>
                </c:pt>
                <c:pt idx="97">
                  <c:v>-1.1284122023398346E-3</c:v>
                </c:pt>
                <c:pt idx="98">
                  <c:v>3.1664460823674911E-2</c:v>
                </c:pt>
                <c:pt idx="99">
                  <c:v>1.8803106833638283E-2</c:v>
                </c:pt>
                <c:pt idx="100">
                  <c:v>9.5046416792234911E-3</c:v>
                </c:pt>
                <c:pt idx="101">
                  <c:v>2.5662035635627412E-2</c:v>
                </c:pt>
                <c:pt idx="102">
                  <c:v>1.5565608096762329E-2</c:v>
                </c:pt>
                <c:pt idx="103">
                  <c:v>8.2622681404134202E-3</c:v>
                </c:pt>
                <c:pt idx="104">
                  <c:v>-3.2251492066330822E-3</c:v>
                </c:pt>
                <c:pt idx="105">
                  <c:v>1.1272197904099057E-2</c:v>
                </c:pt>
                <c:pt idx="106">
                  <c:v>2.4945401123037669E-3</c:v>
                </c:pt>
                <c:pt idx="107">
                  <c:v>-1.1881051787813179E-2</c:v>
                </c:pt>
                <c:pt idx="108">
                  <c:v>6.9177287951704969E-3</c:v>
                </c:pt>
                <c:pt idx="109">
                  <c:v>-2.1169120663493524E-2</c:v>
                </c:pt>
                <c:pt idx="110">
                  <c:v>7.1601696626943934E-3</c:v>
                </c:pt>
                <c:pt idx="111">
                  <c:v>-1.596326043578089E-2</c:v>
                </c:pt>
                <c:pt idx="112">
                  <c:v>1.0220406166889129E-2</c:v>
                </c:pt>
                <c:pt idx="113">
                  <c:v>-3.3134960661690416E-3</c:v>
                </c:pt>
                <c:pt idx="114">
                  <c:v>2.1303188394063532E-2</c:v>
                </c:pt>
                <c:pt idx="115">
                  <c:v>1.5136276030183415E-2</c:v>
                </c:pt>
                <c:pt idx="116">
                  <c:v>6.5206356643630059E-3</c:v>
                </c:pt>
                <c:pt idx="117">
                  <c:v>1.5497711226627242E-2</c:v>
                </c:pt>
                <c:pt idx="118">
                  <c:v>-1.5824658580842366E-2</c:v>
                </c:pt>
                <c:pt idx="119">
                  <c:v>-1.5914141267114879E-3</c:v>
                </c:pt>
                <c:pt idx="120">
                  <c:v>9.1457784602824166E-3</c:v>
                </c:pt>
                <c:pt idx="121">
                  <c:v>-6.7995762303766361E-3</c:v>
                </c:pt>
                <c:pt idx="122">
                  <c:v>-9.9879756409748666E-4</c:v>
                </c:pt>
                <c:pt idx="123">
                  <c:v>1.241979790528136E-2</c:v>
                </c:pt>
                <c:pt idx="124">
                  <c:v>1.1663414844607756E-2</c:v>
                </c:pt>
                <c:pt idx="125">
                  <c:v>5.2740316726214154E-3</c:v>
                </c:pt>
                <c:pt idx="126">
                  <c:v>1.4735065779860168E-2</c:v>
                </c:pt>
                <c:pt idx="127">
                  <c:v>3.3445903573601221E-3</c:v>
                </c:pt>
                <c:pt idx="128">
                  <c:v>-8.6947262179792872E-3</c:v>
                </c:pt>
                <c:pt idx="129">
                  <c:v>1.006001447820104E-2</c:v>
                </c:pt>
                <c:pt idx="130">
                  <c:v>-4.1984750472792154E-3</c:v>
                </c:pt>
                <c:pt idx="131">
                  <c:v>3.2178528145765384E-3</c:v>
                </c:pt>
                <c:pt idx="132">
                  <c:v>-1.8083442102437397E-2</c:v>
                </c:pt>
                <c:pt idx="133">
                  <c:v>1.0228756475463285E-3</c:v>
                </c:pt>
                <c:pt idx="134">
                  <c:v>1.1466161873010527E-2</c:v>
                </c:pt>
                <c:pt idx="135">
                  <c:v>1.5060591529755696E-2</c:v>
                </c:pt>
                <c:pt idx="136">
                  <c:v>1.1053321958960582E-2</c:v>
                </c:pt>
                <c:pt idx="137">
                  <c:v>1.2706174810836135E-2</c:v>
                </c:pt>
                <c:pt idx="138">
                  <c:v>-2.6562744966291962E-3</c:v>
                </c:pt>
                <c:pt idx="139">
                  <c:v>7.4421069651293692E-3</c:v>
                </c:pt>
                <c:pt idx="140">
                  <c:v>-1.8991658827778313E-3</c:v>
                </c:pt>
                <c:pt idx="141">
                  <c:v>-5.5698735500239183E-3</c:v>
                </c:pt>
                <c:pt idx="142">
                  <c:v>1.5159273432868048E-2</c:v>
                </c:pt>
                <c:pt idx="143">
                  <c:v>-8.6455968957261931E-3</c:v>
                </c:pt>
                <c:pt idx="144">
                  <c:v>-8.9887841040450223E-3</c:v>
                </c:pt>
                <c:pt idx="145">
                  <c:v>-2.5850848709483287E-3</c:v>
                </c:pt>
                <c:pt idx="146">
                  <c:v>-1.6422162921221561E-2</c:v>
                </c:pt>
                <c:pt idx="147">
                  <c:v>1.8697895625986893E-2</c:v>
                </c:pt>
                <c:pt idx="148">
                  <c:v>5.7682341542553139E-4</c:v>
                </c:pt>
                <c:pt idx="149">
                  <c:v>8.8725549805659387E-3</c:v>
                </c:pt>
                <c:pt idx="150">
                  <c:v>1.2410548073016336E-3</c:v>
                </c:pt>
                <c:pt idx="151">
                  <c:v>5.0026529220041915E-3</c:v>
                </c:pt>
                <c:pt idx="152">
                  <c:v>4.6450135978670648E-3</c:v>
                </c:pt>
                <c:pt idx="153">
                  <c:v>-1.2453080150144347E-3</c:v>
                </c:pt>
                <c:pt idx="154">
                  <c:v>-7.0301722613264062E-4</c:v>
                </c:pt>
                <c:pt idx="155">
                  <c:v>-1.0800454849143271E-2</c:v>
                </c:pt>
                <c:pt idx="156">
                  <c:v>6.1457811493594861E-3</c:v>
                </c:pt>
                <c:pt idx="157">
                  <c:v>1.2292057508157761E-2</c:v>
                </c:pt>
                <c:pt idx="158">
                  <c:v>2.024531525161688E-3</c:v>
                </c:pt>
                <c:pt idx="159">
                  <c:v>-8.4323831562707063E-3</c:v>
                </c:pt>
                <c:pt idx="160">
                  <c:v>5.2509679814713994E-3</c:v>
                </c:pt>
                <c:pt idx="161">
                  <c:v>8.3409546589749972E-3</c:v>
                </c:pt>
                <c:pt idx="162">
                  <c:v>5.0582351120009861E-4</c:v>
                </c:pt>
                <c:pt idx="163">
                  <c:v>6.7423565560373877E-3</c:v>
                </c:pt>
                <c:pt idx="164">
                  <c:v>8.3552677148990284E-4</c:v>
                </c:pt>
                <c:pt idx="165">
                  <c:v>7.6432294482773333E-3</c:v>
                </c:pt>
                <c:pt idx="166">
                  <c:v>-2.2330780589992827E-2</c:v>
                </c:pt>
                <c:pt idx="167">
                  <c:v>7.2667398463226451E-3</c:v>
                </c:pt>
                <c:pt idx="168">
                  <c:v>5.6450382511279429E-3</c:v>
                </c:pt>
                <c:pt idx="169">
                  <c:v>-6.5452969224089053E-4</c:v>
                </c:pt>
                <c:pt idx="170">
                  <c:v>-1.6794694403359012E-2</c:v>
                </c:pt>
                <c:pt idx="171">
                  <c:v>1.8705029623649061E-3</c:v>
                </c:pt>
                <c:pt idx="172">
                  <c:v>-3.3201086741140307E-3</c:v>
                </c:pt>
                <c:pt idx="173">
                  <c:v>-3.4769623630973578E-3</c:v>
                </c:pt>
                <c:pt idx="174">
                  <c:v>1.5184429863450921E-2</c:v>
                </c:pt>
                <c:pt idx="175">
                  <c:v>1.3275978775904029E-3</c:v>
                </c:pt>
                <c:pt idx="176">
                  <c:v>-2.1283184103905173E-3</c:v>
                </c:pt>
                <c:pt idx="177">
                  <c:v>7.1459477886897105E-3</c:v>
                </c:pt>
                <c:pt idx="178">
                  <c:v>7.182037528858265E-3</c:v>
                </c:pt>
                <c:pt idx="179">
                  <c:v>-7.6220103321541499E-3</c:v>
                </c:pt>
                <c:pt idx="180">
                  <c:v>-9.6820972377797965E-4</c:v>
                </c:pt>
                <c:pt idx="181">
                  <c:v>-2.2112221261283316E-2</c:v>
                </c:pt>
                <c:pt idx="182">
                  <c:v>-8.6129122576229511E-3</c:v>
                </c:pt>
                <c:pt idx="183">
                  <c:v>-1.9545171311632359E-3</c:v>
                </c:pt>
                <c:pt idx="184">
                  <c:v>-2.9312288613303372E-2</c:v>
                </c:pt>
                <c:pt idx="185">
                  <c:v>2.2645769997825305E-2</c:v>
                </c:pt>
                <c:pt idx="186">
                  <c:v>1.6044885862310787E-2</c:v>
                </c:pt>
                <c:pt idx="187">
                  <c:v>-4.5869312539237317E-4</c:v>
                </c:pt>
                <c:pt idx="188">
                  <c:v>2.2410536070716081E-3</c:v>
                </c:pt>
                <c:pt idx="189">
                  <c:v>1.5061057741463824E-2</c:v>
                </c:pt>
                <c:pt idx="190">
                  <c:v>7.5676954002601438E-3</c:v>
                </c:pt>
                <c:pt idx="191">
                  <c:v>1.3826407090108406E-2</c:v>
                </c:pt>
                <c:pt idx="192">
                  <c:v>6.555254493071816E-3</c:v>
                </c:pt>
                <c:pt idx="193">
                  <c:v>8.1566763354161687E-3</c:v>
                </c:pt>
                <c:pt idx="194">
                  <c:v>6.7260405928379896E-3</c:v>
                </c:pt>
                <c:pt idx="195">
                  <c:v>1.4058854140437393E-3</c:v>
                </c:pt>
                <c:pt idx="196">
                  <c:v>2.9754545949822742E-4</c:v>
                </c:pt>
                <c:pt idx="197">
                  <c:v>3.0625497507226207E-3</c:v>
                </c:pt>
                <c:pt idx="198">
                  <c:v>-2.4283584146753912E-2</c:v>
                </c:pt>
                <c:pt idx="199">
                  <c:v>7.0288989627880216E-3</c:v>
                </c:pt>
                <c:pt idx="200">
                  <c:v>9.4028029874726471E-3</c:v>
                </c:pt>
                <c:pt idx="201">
                  <c:v>2.0003284749916528E-3</c:v>
                </c:pt>
                <c:pt idx="202">
                  <c:v>3.4336964561898498E-3</c:v>
                </c:pt>
                <c:pt idx="203">
                  <c:v>-3.4512655338361231E-3</c:v>
                </c:pt>
                <c:pt idx="204">
                  <c:v>2.8495895834470542E-3</c:v>
                </c:pt>
                <c:pt idx="205">
                  <c:v>-1.362910560042252E-2</c:v>
                </c:pt>
                <c:pt idx="206">
                  <c:v>1.0337575152429279E-2</c:v>
                </c:pt>
                <c:pt idx="207">
                  <c:v>-1.3440543677561423E-2</c:v>
                </c:pt>
                <c:pt idx="208">
                  <c:v>-5.0129586686673555E-3</c:v>
                </c:pt>
                <c:pt idx="209">
                  <c:v>-2.4334235870719922E-3</c:v>
                </c:pt>
                <c:pt idx="210">
                  <c:v>2.297636226207711E-3</c:v>
                </c:pt>
                <c:pt idx="211">
                  <c:v>1.237022405230892E-2</c:v>
                </c:pt>
                <c:pt idx="212">
                  <c:v>8.0416472679560869E-3</c:v>
                </c:pt>
                <c:pt idx="213">
                  <c:v>1.7785615316790571E-2</c:v>
                </c:pt>
                <c:pt idx="214">
                  <c:v>1.1819014380832105E-2</c:v>
                </c:pt>
                <c:pt idx="215">
                  <c:v>1.6104635280974833E-2</c:v>
                </c:pt>
                <c:pt idx="216">
                  <c:v>1.3646522564310537E-2</c:v>
                </c:pt>
                <c:pt idx="217">
                  <c:v>9.3459793683843273E-3</c:v>
                </c:pt>
                <c:pt idx="218">
                  <c:v>-4.5767757066157433E-3</c:v>
                </c:pt>
                <c:pt idx="219">
                  <c:v>2.2969395152394601E-3</c:v>
                </c:pt>
                <c:pt idx="220">
                  <c:v>1.2126619994575538E-2</c:v>
                </c:pt>
                <c:pt idx="221">
                  <c:v>4.9750664118934917E-3</c:v>
                </c:pt>
                <c:pt idx="222">
                  <c:v>-1.2872683709156951E-2</c:v>
                </c:pt>
                <c:pt idx="223">
                  <c:v>6.8393401035100609E-3</c:v>
                </c:pt>
                <c:pt idx="224">
                  <c:v>5.2414447412523213E-3</c:v>
                </c:pt>
                <c:pt idx="225">
                  <c:v>9.956329850809631E-3</c:v>
                </c:pt>
                <c:pt idx="226">
                  <c:v>-1.5070680919024304E-2</c:v>
                </c:pt>
                <c:pt idx="227">
                  <c:v>1.000124432277727E-2</c:v>
                </c:pt>
                <c:pt idx="228">
                  <c:v>-1.3898513898513709E-3</c:v>
                </c:pt>
                <c:pt idx="229">
                  <c:v>1.0802724970024435E-2</c:v>
                </c:pt>
                <c:pt idx="230">
                  <c:v>3.5853093855009455E-4</c:v>
                </c:pt>
                <c:pt idx="231">
                  <c:v>1.5365551425030599E-3</c:v>
                </c:pt>
                <c:pt idx="232">
                  <c:v>9.4907072537480097E-3</c:v>
                </c:pt>
                <c:pt idx="233">
                  <c:v>7.331118410384363E-3</c:v>
                </c:pt>
                <c:pt idx="234">
                  <c:v>2.785317185481917E-3</c:v>
                </c:pt>
                <c:pt idx="235">
                  <c:v>1.0165796183813081E-2</c:v>
                </c:pt>
                <c:pt idx="236">
                  <c:v>-3.7548691339409634E-3</c:v>
                </c:pt>
                <c:pt idx="237">
                  <c:v>2.6375729876915166E-3</c:v>
                </c:pt>
                <c:pt idx="238">
                  <c:v>3.2781183748524789E-3</c:v>
                </c:pt>
                <c:pt idx="239">
                  <c:v>7.1543684057195911E-4</c:v>
                </c:pt>
                <c:pt idx="240">
                  <c:v>8.4648636298307878E-3</c:v>
                </c:pt>
                <c:pt idx="241">
                  <c:v>4.2389294510585263E-3</c:v>
                </c:pt>
                <c:pt idx="242">
                  <c:v>1.4446134476409078E-3</c:v>
                </c:pt>
                <c:pt idx="243">
                  <c:v>-3.1404994713147394E-2</c:v>
                </c:pt>
                <c:pt idx="244">
                  <c:v>1.0346328141412231E-2</c:v>
                </c:pt>
                <c:pt idx="245">
                  <c:v>1.0010173544329204E-2</c:v>
                </c:pt>
                <c:pt idx="246">
                  <c:v>1.0892501341803307E-2</c:v>
                </c:pt>
                <c:pt idx="247">
                  <c:v>9.0150371838464416E-3</c:v>
                </c:pt>
                <c:pt idx="248">
                  <c:v>4.2816365366318276E-3</c:v>
                </c:pt>
                <c:pt idx="249">
                  <c:v>3.5420524525213715E-3</c:v>
                </c:pt>
                <c:pt idx="250">
                  <c:v>-1.430415643033367E-5</c:v>
                </c:pt>
                <c:pt idx="251">
                  <c:v>2.6284263414808606E-3</c:v>
                </c:pt>
                <c:pt idx="252">
                  <c:v>8.1606448621465155E-3</c:v>
                </c:pt>
                <c:pt idx="253">
                  <c:v>4.7124086351704175E-3</c:v>
                </c:pt>
                <c:pt idx="254">
                  <c:v>-3.7501320469031096E-3</c:v>
                </c:pt>
                <c:pt idx="255">
                  <c:v>-6.2914199876284993E-4</c:v>
                </c:pt>
                <c:pt idx="256">
                  <c:v>1.4847195549378078E-2</c:v>
                </c:pt>
                <c:pt idx="257">
                  <c:v>9.5837181341371647E-3</c:v>
                </c:pt>
                <c:pt idx="258">
                  <c:v>5.4333005402233958E-3</c:v>
                </c:pt>
                <c:pt idx="259">
                  <c:v>9.6131067844451579E-5</c:v>
                </c:pt>
                <c:pt idx="260">
                  <c:v>2.1112472837001572E-3</c:v>
                </c:pt>
                <c:pt idx="261">
                  <c:v>-1.1092384006138767E-2</c:v>
                </c:pt>
                <c:pt idx="262">
                  <c:v>-1.0558623222042929E-2</c:v>
                </c:pt>
                <c:pt idx="263">
                  <c:v>1.6794689559073817E-2</c:v>
                </c:pt>
                <c:pt idx="264">
                  <c:v>8.508279302947841E-3</c:v>
                </c:pt>
                <c:pt idx="265">
                  <c:v>-3.711240243910785E-3</c:v>
                </c:pt>
                <c:pt idx="266">
                  <c:v>-1.4972224792414224E-2</c:v>
                </c:pt>
                <c:pt idx="267">
                  <c:v>-9.2541695948343827E-3</c:v>
                </c:pt>
                <c:pt idx="268">
                  <c:v>-1.9060461131126694E-2</c:v>
                </c:pt>
                <c:pt idx="269">
                  <c:v>-1.0735636298550233E-2</c:v>
                </c:pt>
                <c:pt idx="270">
                  <c:v>-1.3240408031814588E-2</c:v>
                </c:pt>
                <c:pt idx="271">
                  <c:v>4.7423466768368838E-2</c:v>
                </c:pt>
                <c:pt idx="272">
                  <c:v>2.5673612861664363E-2</c:v>
                </c:pt>
                <c:pt idx="273">
                  <c:v>9.7010824114118765E-3</c:v>
                </c:pt>
                <c:pt idx="274">
                  <c:v>7.1467449180016018E-3</c:v>
                </c:pt>
                <c:pt idx="275">
                  <c:v>1.9200236310601415E-3</c:v>
                </c:pt>
                <c:pt idx="276">
                  <c:v>1.2834815819890322E-2</c:v>
                </c:pt>
                <c:pt idx="277">
                  <c:v>-4.3001362812422617E-4</c:v>
                </c:pt>
                <c:pt idx="278">
                  <c:v>-1.8531632835405709E-4</c:v>
                </c:pt>
                <c:pt idx="279">
                  <c:v>4.4219375765397473E-3</c:v>
                </c:pt>
                <c:pt idx="280">
                  <c:v>-6.5905241443853235E-4</c:v>
                </c:pt>
                <c:pt idx="281">
                  <c:v>9.9846339517124516E-3</c:v>
                </c:pt>
                <c:pt idx="282">
                  <c:v>-8.1620926299597052E-5</c:v>
                </c:pt>
                <c:pt idx="283">
                  <c:v>-6.8273315288195358E-3</c:v>
                </c:pt>
                <c:pt idx="284">
                  <c:v>-5.9143001795001204E-3</c:v>
                </c:pt>
                <c:pt idx="285">
                  <c:v>-9.0747042618700702E-3</c:v>
                </c:pt>
                <c:pt idx="286">
                  <c:v>-2.0428187628281025E-2</c:v>
                </c:pt>
                <c:pt idx="287">
                  <c:v>2.1872891923382376E-3</c:v>
                </c:pt>
                <c:pt idx="288">
                  <c:v>1.8643168930771559E-2</c:v>
                </c:pt>
                <c:pt idx="289">
                  <c:v>7.699239086904397E-3</c:v>
                </c:pt>
                <c:pt idx="290">
                  <c:v>-3.7635744021301765E-2</c:v>
                </c:pt>
                <c:pt idx="291">
                  <c:v>1.5995429877177836E-2</c:v>
                </c:pt>
                <c:pt idx="292">
                  <c:v>1.0672998431736636E-2</c:v>
                </c:pt>
                <c:pt idx="293">
                  <c:v>2.188469813862759E-2</c:v>
                </c:pt>
                <c:pt idx="294">
                  <c:v>-1.0812955869234475E-2</c:v>
                </c:pt>
                <c:pt idx="295">
                  <c:v>-9.4590786267261251E-3</c:v>
                </c:pt>
                <c:pt idx="296">
                  <c:v>1.2116668117096996E-3</c:v>
                </c:pt>
                <c:pt idx="297">
                  <c:v>9.5077626669874959E-3</c:v>
                </c:pt>
                <c:pt idx="298">
                  <c:v>5.0601388226567678E-3</c:v>
                </c:pt>
                <c:pt idx="299">
                  <c:v>-9.4795318554444785E-3</c:v>
                </c:pt>
                <c:pt idx="300">
                  <c:v>-6.7494070567729603E-3</c:v>
                </c:pt>
                <c:pt idx="301">
                  <c:v>-1.2759971867778441E-3</c:v>
                </c:pt>
                <c:pt idx="302">
                  <c:v>-1.2685733830971047E-2</c:v>
                </c:pt>
                <c:pt idx="303">
                  <c:v>-1.1102959657095401E-2</c:v>
                </c:pt>
                <c:pt idx="304">
                  <c:v>1.2786915650319308E-2</c:v>
                </c:pt>
                <c:pt idx="305">
                  <c:v>-5.1546391752577136E-4</c:v>
                </c:pt>
                <c:pt idx="306">
                  <c:v>5.3167666458564522E-3</c:v>
                </c:pt>
                <c:pt idx="307">
                  <c:v>-1.7911203361514749E-2</c:v>
                </c:pt>
                <c:pt idx="308">
                  <c:v>-1.5430189561081553E-2</c:v>
                </c:pt>
                <c:pt idx="309">
                  <c:v>1.2733073180266397E-2</c:v>
                </c:pt>
                <c:pt idx="310">
                  <c:v>2.3284829017115705E-2</c:v>
                </c:pt>
                <c:pt idx="311">
                  <c:v>-1.0400738290749056E-2</c:v>
                </c:pt>
                <c:pt idx="312">
                  <c:v>1.2024614211712192E-2</c:v>
                </c:pt>
                <c:pt idx="313">
                  <c:v>-1.5439873279367244E-2</c:v>
                </c:pt>
                <c:pt idx="314">
                  <c:v>3.1220538605529757E-3</c:v>
                </c:pt>
                <c:pt idx="315">
                  <c:v>9.2314502673067622E-3</c:v>
                </c:pt>
                <c:pt idx="316">
                  <c:v>3.6945688151399647E-3</c:v>
                </c:pt>
                <c:pt idx="317">
                  <c:v>-2.6186986513196953E-3</c:v>
                </c:pt>
                <c:pt idx="318">
                  <c:v>-3.5325601539617946E-2</c:v>
                </c:pt>
                <c:pt idx="319">
                  <c:v>1.3556195321016373E-2</c:v>
                </c:pt>
                <c:pt idx="320">
                  <c:v>5.2844575588770759E-3</c:v>
                </c:pt>
                <c:pt idx="321">
                  <c:v>2.4963223822047631E-3</c:v>
                </c:pt>
                <c:pt idx="322">
                  <c:v>-1.7677018166146197E-2</c:v>
                </c:pt>
                <c:pt idx="323">
                  <c:v>-4.3908366963916201E-3</c:v>
                </c:pt>
                <c:pt idx="324">
                  <c:v>7.6767577851766244E-3</c:v>
                </c:pt>
                <c:pt idx="325">
                  <c:v>-4.4980789454502901E-3</c:v>
                </c:pt>
                <c:pt idx="326">
                  <c:v>1.0016490776670217E-2</c:v>
                </c:pt>
                <c:pt idx="327">
                  <c:v>1.1601656886434109E-2</c:v>
                </c:pt>
                <c:pt idx="328">
                  <c:v>1.4433855067716328E-2</c:v>
                </c:pt>
                <c:pt idx="329">
                  <c:v>2.0417705211392967E-3</c:v>
                </c:pt>
                <c:pt idx="330">
                  <c:v>-1.7710760058812003E-2</c:v>
                </c:pt>
                <c:pt idx="331">
                  <c:v>2.0846006110275539E-4</c:v>
                </c:pt>
                <c:pt idx="332">
                  <c:v>-9.4060809818130586E-3</c:v>
                </c:pt>
                <c:pt idx="333">
                  <c:v>8.3709861000931252E-3</c:v>
                </c:pt>
                <c:pt idx="334">
                  <c:v>7.3163974182248737E-3</c:v>
                </c:pt>
                <c:pt idx="335">
                  <c:v>6.6792078669999366E-3</c:v>
                </c:pt>
                <c:pt idx="336">
                  <c:v>8.0414756647542163E-3</c:v>
                </c:pt>
                <c:pt idx="337">
                  <c:v>-6.1302271731019653E-3</c:v>
                </c:pt>
                <c:pt idx="338">
                  <c:v>-1.0386680807366599E-2</c:v>
                </c:pt>
                <c:pt idx="339">
                  <c:v>-1.2724117987276129E-3</c:v>
                </c:pt>
                <c:pt idx="340">
                  <c:v>1.671572033956048E-2</c:v>
                </c:pt>
                <c:pt idx="341">
                  <c:v>1.2393496011230853E-2</c:v>
                </c:pt>
                <c:pt idx="342">
                  <c:v>-5.1594839854118835E-3</c:v>
                </c:pt>
                <c:pt idx="343">
                  <c:v>-8.2567372913776582E-3</c:v>
                </c:pt>
                <c:pt idx="344">
                  <c:v>1.8063135438295186E-2</c:v>
                </c:pt>
                <c:pt idx="345">
                  <c:v>1.4760828451498842E-3</c:v>
                </c:pt>
                <c:pt idx="346">
                  <c:v>7.0734387440207769E-4</c:v>
                </c:pt>
                <c:pt idx="347">
                  <c:v>6.115021583396052E-3</c:v>
                </c:pt>
                <c:pt idx="348">
                  <c:v>2.3788595198495077E-3</c:v>
                </c:pt>
                <c:pt idx="349">
                  <c:v>6.3763826090357245E-3</c:v>
                </c:pt>
                <c:pt idx="350">
                  <c:v>9.5331262369904302E-3</c:v>
                </c:pt>
                <c:pt idx="351">
                  <c:v>-5.1017788844098799E-4</c:v>
                </c:pt>
                <c:pt idx="352">
                  <c:v>8.667820235830348E-5</c:v>
                </c:pt>
                <c:pt idx="353">
                  <c:v>7.3284883347670693E-3</c:v>
                </c:pt>
                <c:pt idx="354">
                  <c:v>-1.2810421692314167E-3</c:v>
                </c:pt>
                <c:pt idx="355">
                  <c:v>5.1945565641899893E-3</c:v>
                </c:pt>
                <c:pt idx="356">
                  <c:v>-7.3325651598399322E-4</c:v>
                </c:pt>
                <c:pt idx="357">
                  <c:v>-6.6549767790547998E-3</c:v>
                </c:pt>
                <c:pt idx="358">
                  <c:v>6.5492617690041666E-3</c:v>
                </c:pt>
                <c:pt idx="359">
                  <c:v>3.9141554542421186E-3</c:v>
                </c:pt>
                <c:pt idx="360">
                  <c:v>7.911717887127967E-4</c:v>
                </c:pt>
                <c:pt idx="361">
                  <c:v>3.6301887508418673E-3</c:v>
                </c:pt>
                <c:pt idx="362">
                  <c:v>-6.4086204452006301E-3</c:v>
                </c:pt>
                <c:pt idx="363">
                  <c:v>-4.8295391484409755E-3</c:v>
                </c:pt>
                <c:pt idx="364">
                  <c:v>-5.1301987075713651E-4</c:v>
                </c:pt>
                <c:pt idx="365">
                  <c:v>4.0265632023770426E-3</c:v>
                </c:pt>
                <c:pt idx="366">
                  <c:v>1.6670371193598932E-3</c:v>
                </c:pt>
                <c:pt idx="367">
                  <c:v>-5.4397616141762528E-3</c:v>
                </c:pt>
                <c:pt idx="368">
                  <c:v>6.5978408804769906E-3</c:v>
                </c:pt>
                <c:pt idx="369">
                  <c:v>4.4267262807582419E-3</c:v>
                </c:pt>
                <c:pt idx="370">
                  <c:v>-2.8782466969518028E-3</c:v>
                </c:pt>
                <c:pt idx="371">
                  <c:v>-4.1891404832212764E-3</c:v>
                </c:pt>
                <c:pt idx="372">
                  <c:v>-1.7112795227467448E-3</c:v>
                </c:pt>
                <c:pt idx="373">
                  <c:v>-2.639697229908089E-3</c:v>
                </c:pt>
                <c:pt idx="374">
                  <c:v>2.6913265306123257E-3</c:v>
                </c:pt>
                <c:pt idx="375">
                  <c:v>7.1332256300009611E-3</c:v>
                </c:pt>
                <c:pt idx="376">
                  <c:v>-1.0167768174885738E-3</c:v>
                </c:pt>
                <c:pt idx="377">
                  <c:v>3.8815924644002298E-3</c:v>
                </c:pt>
                <c:pt idx="378">
                  <c:v>-9.5562559628203925E-3</c:v>
                </c:pt>
                <c:pt idx="379">
                  <c:v>-2.4224467347834233E-3</c:v>
                </c:pt>
                <c:pt idx="380">
                  <c:v>1.7845989113962624E-4</c:v>
                </c:pt>
                <c:pt idx="381">
                  <c:v>7.6309853051756971E-3</c:v>
                </c:pt>
                <c:pt idx="382">
                  <c:v>2.6308549962530403E-3</c:v>
                </c:pt>
                <c:pt idx="383">
                  <c:v>4.4310723825924381E-3</c:v>
                </c:pt>
                <c:pt idx="384">
                  <c:v>-5.023800253711741E-5</c:v>
                </c:pt>
                <c:pt idx="385">
                  <c:v>-1.0738912543803436E-2</c:v>
                </c:pt>
                <c:pt idx="386">
                  <c:v>-7.6369315151976203E-3</c:v>
                </c:pt>
                <c:pt idx="387">
                  <c:v>1.2279220322285456E-2</c:v>
                </c:pt>
                <c:pt idx="388">
                  <c:v>2.022238301825352E-3</c:v>
                </c:pt>
                <c:pt idx="389">
                  <c:v>-1.9929301433836422E-3</c:v>
                </c:pt>
                <c:pt idx="390">
                  <c:v>-4.929081263487789E-3</c:v>
                </c:pt>
                <c:pt idx="391">
                  <c:v>-2.3529112911164773E-3</c:v>
                </c:pt>
                <c:pt idx="392">
                  <c:v>4.3954574967854931E-3</c:v>
                </c:pt>
                <c:pt idx="393">
                  <c:v>-9.7601475430109108E-4</c:v>
                </c:pt>
                <c:pt idx="394">
                  <c:v>7.7459628688609783E-3</c:v>
                </c:pt>
                <c:pt idx="395">
                  <c:v>1.5460980853186701E-2</c:v>
                </c:pt>
                <c:pt idx="396">
                  <c:v>7.9382545758877043E-3</c:v>
                </c:pt>
                <c:pt idx="397">
                  <c:v>2.201884517922581E-3</c:v>
                </c:pt>
                <c:pt idx="398">
                  <c:v>-3.4612693775851744E-3</c:v>
                </c:pt>
                <c:pt idx="399">
                  <c:v>1.2347427670553746E-3</c:v>
                </c:pt>
                <c:pt idx="400">
                  <c:v>1.3439330801285898E-3</c:v>
                </c:pt>
                <c:pt idx="401">
                  <c:v>1.3206307086566227E-4</c:v>
                </c:pt>
                <c:pt idx="402">
                  <c:v>5.0453714934974858E-3</c:v>
                </c:pt>
                <c:pt idx="403">
                  <c:v>1.006453032191823E-2</c:v>
                </c:pt>
                <c:pt idx="404">
                  <c:v>2.0539533307923907E-3</c:v>
                </c:pt>
                <c:pt idx="405">
                  <c:v>3.1123494766964743E-3</c:v>
                </c:pt>
                <c:pt idx="406">
                  <c:v>-2.7536022534397908E-3</c:v>
                </c:pt>
                <c:pt idx="407">
                  <c:v>-7.1429218080916179E-3</c:v>
                </c:pt>
                <c:pt idx="408">
                  <c:v>2.7932281693565653E-3</c:v>
                </c:pt>
                <c:pt idx="409">
                  <c:v>7.7683380363653409E-3</c:v>
                </c:pt>
                <c:pt idx="410">
                  <c:v>6.0452582317793713E-4</c:v>
                </c:pt>
                <c:pt idx="411">
                  <c:v>1.3525983414131026E-4</c:v>
                </c:pt>
                <c:pt idx="412">
                  <c:v>4.1053321231718787E-3</c:v>
                </c:pt>
                <c:pt idx="413">
                  <c:v>1.3519742355673658E-2</c:v>
                </c:pt>
                <c:pt idx="414">
                  <c:v>1.1880539009689439E-2</c:v>
                </c:pt>
                <c:pt idx="415">
                  <c:v>-3.2657802267076486E-3</c:v>
                </c:pt>
                <c:pt idx="416">
                  <c:v>9.2467608520607758E-3</c:v>
                </c:pt>
                <c:pt idx="417">
                  <c:v>5.1902762828452964E-3</c:v>
                </c:pt>
                <c:pt idx="418">
                  <c:v>3.1286799510494845E-3</c:v>
                </c:pt>
                <c:pt idx="419">
                  <c:v>-9.0345153011317514E-4</c:v>
                </c:pt>
                <c:pt idx="420">
                  <c:v>-4.9533178590144278E-4</c:v>
                </c:pt>
                <c:pt idx="421">
                  <c:v>9.0759789091543475E-4</c:v>
                </c:pt>
                <c:pt idx="422">
                  <c:v>-8.0314348633370169E-4</c:v>
                </c:pt>
                <c:pt idx="423">
                  <c:v>1.4231963722897145E-3</c:v>
                </c:pt>
                <c:pt idx="424">
                  <c:v>8.0235903337169123E-3</c:v>
                </c:pt>
                <c:pt idx="425">
                  <c:v>6.2815898900936418E-3</c:v>
                </c:pt>
                <c:pt idx="426">
                  <c:v>-2.5156697580758225E-3</c:v>
                </c:pt>
                <c:pt idx="427">
                  <c:v>-1.0705055117528173E-2</c:v>
                </c:pt>
                <c:pt idx="428">
                  <c:v>9.4901965292666368E-3</c:v>
                </c:pt>
                <c:pt idx="429">
                  <c:v>-8.7404623619169453E-4</c:v>
                </c:pt>
                <c:pt idx="430">
                  <c:v>1.574659550398505E-2</c:v>
                </c:pt>
                <c:pt idx="431">
                  <c:v>1.6972498940972525E-3</c:v>
                </c:pt>
                <c:pt idx="432">
                  <c:v>1.0642349830836118E-4</c:v>
                </c:pt>
                <c:pt idx="433">
                  <c:v>-5.9646823596619658E-3</c:v>
                </c:pt>
                <c:pt idx="434">
                  <c:v>-2.1015742086699651E-3</c:v>
                </c:pt>
                <c:pt idx="435">
                  <c:v>-5.2593541976024838E-3</c:v>
                </c:pt>
                <c:pt idx="436">
                  <c:v>-4.8870057298866509E-3</c:v>
                </c:pt>
                <c:pt idx="437">
                  <c:v>9.0805125470210246E-3</c:v>
                </c:pt>
                <c:pt idx="438">
                  <c:v>7.4076167596974773E-3</c:v>
                </c:pt>
                <c:pt idx="439">
                  <c:v>-9.8921014683850395E-3</c:v>
                </c:pt>
                <c:pt idx="440">
                  <c:v>8.1803241527824699E-3</c:v>
                </c:pt>
                <c:pt idx="441">
                  <c:v>5.893644588217839E-3</c:v>
                </c:pt>
                <c:pt idx="442">
                  <c:v>2.8359560105504222E-3</c:v>
                </c:pt>
                <c:pt idx="443">
                  <c:v>2.5632524330001516E-3</c:v>
                </c:pt>
                <c:pt idx="444">
                  <c:v>9.4375540172131345E-3</c:v>
                </c:pt>
                <c:pt idx="445">
                  <c:v>9.7347447244895413E-3</c:v>
                </c:pt>
                <c:pt idx="446">
                  <c:v>7.5523964544634836E-3</c:v>
                </c:pt>
                <c:pt idx="447">
                  <c:v>-3.1552655862272516E-3</c:v>
                </c:pt>
                <c:pt idx="448">
                  <c:v>-8.2606040040720252E-3</c:v>
                </c:pt>
                <c:pt idx="449">
                  <c:v>-4.8449081930955762E-3</c:v>
                </c:pt>
                <c:pt idx="450">
                  <c:v>-3.4767109873967694E-3</c:v>
                </c:pt>
                <c:pt idx="451">
                  <c:v>5.7963334050969983E-4</c:v>
                </c:pt>
                <c:pt idx="452">
                  <c:v>7.8894810597283094E-3</c:v>
                </c:pt>
                <c:pt idx="453">
                  <c:v>-3.1447745834337626E-3</c:v>
                </c:pt>
                <c:pt idx="454">
                  <c:v>-1.9422380490858537E-2</c:v>
                </c:pt>
                <c:pt idx="455">
                  <c:v>-1.0393537638774042E-2</c:v>
                </c:pt>
                <c:pt idx="456">
                  <c:v>1.4599655380227672E-2</c:v>
                </c:pt>
                <c:pt idx="457">
                  <c:v>-2.2699829611844136E-3</c:v>
                </c:pt>
                <c:pt idx="458">
                  <c:v>-3.3400507016901892E-3</c:v>
                </c:pt>
                <c:pt idx="459">
                  <c:v>4.913288313552977E-3</c:v>
                </c:pt>
                <c:pt idx="460">
                  <c:v>8.469704411502077E-3</c:v>
                </c:pt>
                <c:pt idx="461">
                  <c:v>-1.3448782553109329E-3</c:v>
                </c:pt>
                <c:pt idx="462">
                  <c:v>-1.4990925086938445E-3</c:v>
                </c:pt>
                <c:pt idx="463">
                  <c:v>-7.9701618453479339E-3</c:v>
                </c:pt>
                <c:pt idx="464">
                  <c:v>1.2820584549279479E-2</c:v>
                </c:pt>
                <c:pt idx="465">
                  <c:v>3.7010951374805146E-4</c:v>
                </c:pt>
                <c:pt idx="466">
                  <c:v>-6.0879816891180605E-3</c:v>
                </c:pt>
                <c:pt idx="467">
                  <c:v>-5.5863593937507394E-3</c:v>
                </c:pt>
                <c:pt idx="468">
                  <c:v>-7.4782176309388104E-3</c:v>
                </c:pt>
                <c:pt idx="469">
                  <c:v>-1.9603372962262444E-2</c:v>
                </c:pt>
                <c:pt idx="470">
                  <c:v>4.9837654414910393E-3</c:v>
                </c:pt>
                <c:pt idx="471">
                  <c:v>-5.0447485767010081E-3</c:v>
                </c:pt>
                <c:pt idx="472">
                  <c:v>6.959497675860904E-3</c:v>
                </c:pt>
                <c:pt idx="473">
                  <c:v>-2.9071209637180129E-2</c:v>
                </c:pt>
                <c:pt idx="474">
                  <c:v>1.6151341001793273E-3</c:v>
                </c:pt>
                <c:pt idx="475">
                  <c:v>-4.1485990049225929E-3</c:v>
                </c:pt>
                <c:pt idx="476">
                  <c:v>1.0816571670827724E-2</c:v>
                </c:pt>
                <c:pt idx="477">
                  <c:v>1.3674571413592407E-2</c:v>
                </c:pt>
                <c:pt idx="478">
                  <c:v>-1.1777618789022948E-2</c:v>
                </c:pt>
                <c:pt idx="479">
                  <c:v>-1.6540964254769808E-2</c:v>
                </c:pt>
                <c:pt idx="480">
                  <c:v>1.5636594775976009E-2</c:v>
                </c:pt>
                <c:pt idx="481">
                  <c:v>1.7060902268771105E-2</c:v>
                </c:pt>
                <c:pt idx="482">
                  <c:v>2.6960889537628319E-3</c:v>
                </c:pt>
                <c:pt idx="483">
                  <c:v>-3.1683778761593118E-4</c:v>
                </c:pt>
                <c:pt idx="484">
                  <c:v>-8.1690108672685113E-3</c:v>
                </c:pt>
                <c:pt idx="485">
                  <c:v>-2.4959336720740133E-3</c:v>
                </c:pt>
                <c:pt idx="486">
                  <c:v>-5.9740604563374156E-3</c:v>
                </c:pt>
                <c:pt idx="487">
                  <c:v>1.5678167860917469E-3</c:v>
                </c:pt>
                <c:pt idx="488">
                  <c:v>-1.5259386377866946E-2</c:v>
                </c:pt>
                <c:pt idx="489">
                  <c:v>-2.1842545274709746E-2</c:v>
                </c:pt>
                <c:pt idx="490">
                  <c:v>9.4286814893282944E-3</c:v>
                </c:pt>
                <c:pt idx="491">
                  <c:v>1.1007194030117962E-2</c:v>
                </c:pt>
                <c:pt idx="492">
                  <c:v>6.9092828559547126E-3</c:v>
                </c:pt>
                <c:pt idx="493">
                  <c:v>-4.0327776671390536E-3</c:v>
                </c:pt>
                <c:pt idx="494">
                  <c:v>4.8518709108285041E-3</c:v>
                </c:pt>
                <c:pt idx="495">
                  <c:v>8.6034091740434526E-3</c:v>
                </c:pt>
                <c:pt idx="496">
                  <c:v>-1.1402376220388533E-3</c:v>
                </c:pt>
                <c:pt idx="497">
                  <c:v>-5.6060324394646699E-4</c:v>
                </c:pt>
                <c:pt idx="498">
                  <c:v>8.7247405392365529E-3</c:v>
                </c:pt>
                <c:pt idx="499">
                  <c:v>1.5653406553513438E-2</c:v>
                </c:pt>
                <c:pt idx="500">
                  <c:v>1.0186829459255531E-2</c:v>
                </c:pt>
                <c:pt idx="501">
                  <c:v>6.7395852346920915E-3</c:v>
                </c:pt>
                <c:pt idx="502">
                  <c:v>-1.0005439254682558E-2</c:v>
                </c:pt>
                <c:pt idx="503">
                  <c:v>3.7642497703693767E-3</c:v>
                </c:pt>
                <c:pt idx="504">
                  <c:v>1.0700230734251415E-2</c:v>
                </c:pt>
                <c:pt idx="505">
                  <c:v>2.9133547738471322E-3</c:v>
                </c:pt>
                <c:pt idx="506">
                  <c:v>8.6731373662130018E-3</c:v>
                </c:pt>
                <c:pt idx="507">
                  <c:v>2.495559331991748E-3</c:v>
                </c:pt>
                <c:pt idx="508">
                  <c:v>-1.1228077862612817E-4</c:v>
                </c:pt>
                <c:pt idx="509">
                  <c:v>2.8675896635306231E-3</c:v>
                </c:pt>
                <c:pt idx="510">
                  <c:v>-1.0653754349167821E-2</c:v>
                </c:pt>
                <c:pt idx="511">
                  <c:v>-9.6422192838863108E-3</c:v>
                </c:pt>
                <c:pt idx="512">
                  <c:v>-1.0112384605093117E-2</c:v>
                </c:pt>
                <c:pt idx="513">
                  <c:v>-7.875767303035297E-3</c:v>
                </c:pt>
                <c:pt idx="514">
                  <c:v>-2.6567861430481288E-2</c:v>
                </c:pt>
                <c:pt idx="515">
                  <c:v>7.5135138287141245E-3</c:v>
                </c:pt>
                <c:pt idx="516">
                  <c:v>-9.7118003003827669E-3</c:v>
                </c:pt>
                <c:pt idx="517">
                  <c:v>-4.7924769800389289E-4</c:v>
                </c:pt>
                <c:pt idx="518">
                  <c:v>1.3910694394498657E-2</c:v>
                </c:pt>
                <c:pt idx="519">
                  <c:v>1.3667938303964622E-2</c:v>
                </c:pt>
                <c:pt idx="520">
                  <c:v>1.1557816104706076E-2</c:v>
                </c:pt>
                <c:pt idx="521">
                  <c:v>-1.2362204724409409E-2</c:v>
                </c:pt>
                <c:pt idx="522">
                  <c:v>-2.4999715265202616E-3</c:v>
                </c:pt>
                <c:pt idx="523">
                  <c:v>-1.7281046796412514E-2</c:v>
                </c:pt>
                <c:pt idx="524">
                  <c:v>3.0876748617372218E-3</c:v>
                </c:pt>
                <c:pt idx="525">
                  <c:v>1.1412107084425305E-2</c:v>
                </c:pt>
                <c:pt idx="526">
                  <c:v>8.1339685520904759E-3</c:v>
                </c:pt>
                <c:pt idx="527">
                  <c:v>-1.3126318808804993E-2</c:v>
                </c:pt>
                <c:pt idx="528">
                  <c:v>-3.0616267859969293E-2</c:v>
                </c:pt>
                <c:pt idx="529">
                  <c:v>3.0259220557152133E-2</c:v>
                </c:pt>
                <c:pt idx="530">
                  <c:v>-1.7432696823791449E-3</c:v>
                </c:pt>
                <c:pt idx="531">
                  <c:v>-1.0160372239093052E-3</c:v>
                </c:pt>
                <c:pt idx="532">
                  <c:v>-1.6354033031679149E-3</c:v>
                </c:pt>
                <c:pt idx="533">
                  <c:v>-4.0315345299628547E-3</c:v>
                </c:pt>
                <c:pt idx="534">
                  <c:v>-6.651498112648313E-3</c:v>
                </c:pt>
                <c:pt idx="535">
                  <c:v>-1.693755046161427E-3</c:v>
                </c:pt>
                <c:pt idx="536">
                  <c:v>-4.7781049917219764E-2</c:v>
                </c:pt>
                <c:pt idx="537">
                  <c:v>2.5261648392566505E-2</c:v>
                </c:pt>
                <c:pt idx="538">
                  <c:v>8.1340344811027254E-3</c:v>
                </c:pt>
                <c:pt idx="539">
                  <c:v>-1.1191563603451304E-2</c:v>
                </c:pt>
                <c:pt idx="540">
                  <c:v>-6.4976710155095763E-3</c:v>
                </c:pt>
                <c:pt idx="541">
                  <c:v>-1.5316961701534404E-2</c:v>
                </c:pt>
                <c:pt idx="542">
                  <c:v>-2.3526732264925077E-2</c:v>
                </c:pt>
                <c:pt idx="543">
                  <c:v>9.4747890551372116E-3</c:v>
                </c:pt>
                <c:pt idx="544">
                  <c:v>2.0726326931423289E-2</c:v>
                </c:pt>
                <c:pt idx="545">
                  <c:v>1.5267339029142901E-2</c:v>
                </c:pt>
                <c:pt idx="546">
                  <c:v>2.1422244183453287E-3</c:v>
                </c:pt>
                <c:pt idx="547">
                  <c:v>1.4482470408196946E-2</c:v>
                </c:pt>
                <c:pt idx="548">
                  <c:v>-1.2346410768583338E-2</c:v>
                </c:pt>
                <c:pt idx="549">
                  <c:v>1.8745123927264018E-2</c:v>
                </c:pt>
                <c:pt idx="550">
                  <c:v>1.8361918900052121E-2</c:v>
                </c:pt>
                <c:pt idx="551">
                  <c:v>-9.8021351242694177E-3</c:v>
                </c:pt>
                <c:pt idx="552">
                  <c:v>1.1561200168247909E-2</c:v>
                </c:pt>
                <c:pt idx="553">
                  <c:v>-4.0339580144955756E-3</c:v>
                </c:pt>
                <c:pt idx="554">
                  <c:v>-1.3278710863320331E-3</c:v>
                </c:pt>
                <c:pt idx="555">
                  <c:v>-4.049875890900112E-3</c:v>
                </c:pt>
                <c:pt idx="556">
                  <c:v>4.0226199498629711E-3</c:v>
                </c:pt>
                <c:pt idx="557">
                  <c:v>5.9981419115084922E-3</c:v>
                </c:pt>
                <c:pt idx="558">
                  <c:v>9.9825111253484256E-3</c:v>
                </c:pt>
                <c:pt idx="559">
                  <c:v>-1.9144771620018819E-3</c:v>
                </c:pt>
                <c:pt idx="560">
                  <c:v>1.1778009991554539E-2</c:v>
                </c:pt>
                <c:pt idx="561">
                  <c:v>2.1671774063478866E-2</c:v>
                </c:pt>
                <c:pt idx="562">
                  <c:v>-5.3175579115291027E-3</c:v>
                </c:pt>
                <c:pt idx="563">
                  <c:v>-8.3391805049728429E-3</c:v>
                </c:pt>
                <c:pt idx="564">
                  <c:v>-9.4397632478178117E-3</c:v>
                </c:pt>
                <c:pt idx="565">
                  <c:v>8.208826188876639E-3</c:v>
                </c:pt>
                <c:pt idx="566">
                  <c:v>-6.1514758762618582E-3</c:v>
                </c:pt>
                <c:pt idx="567">
                  <c:v>-8.1838986814674053E-3</c:v>
                </c:pt>
                <c:pt idx="568">
                  <c:v>-3.1174594844354253E-3</c:v>
                </c:pt>
                <c:pt idx="569">
                  <c:v>-1.7281188396425895E-2</c:v>
                </c:pt>
                <c:pt idx="570">
                  <c:v>-1.251917909122402E-2</c:v>
                </c:pt>
                <c:pt idx="571">
                  <c:v>1.0490221804211775E-2</c:v>
                </c:pt>
                <c:pt idx="572">
                  <c:v>1.4941747317867238E-2</c:v>
                </c:pt>
                <c:pt idx="573">
                  <c:v>-1.2686429860975235E-2</c:v>
                </c:pt>
                <c:pt idx="574">
                  <c:v>-1.2695121986728397E-2</c:v>
                </c:pt>
                <c:pt idx="575">
                  <c:v>1.4560028783852541E-2</c:v>
                </c:pt>
                <c:pt idx="576">
                  <c:v>-9.4414213292404181E-3</c:v>
                </c:pt>
                <c:pt idx="577">
                  <c:v>1.2128486242839465E-2</c:v>
                </c:pt>
                <c:pt idx="578">
                  <c:v>-8.263240756043011E-3</c:v>
                </c:pt>
                <c:pt idx="579">
                  <c:v>-1.9558486892305993E-3</c:v>
                </c:pt>
                <c:pt idx="580">
                  <c:v>-2.293618292704358E-2</c:v>
                </c:pt>
                <c:pt idx="581">
                  <c:v>3.0280136230653731E-4</c:v>
                </c:pt>
                <c:pt idx="582">
                  <c:v>-1.6268398605737144E-2</c:v>
                </c:pt>
                <c:pt idx="583">
                  <c:v>-6.6661588849112885E-3</c:v>
                </c:pt>
                <c:pt idx="584">
                  <c:v>-3.7909807782553484E-3</c:v>
                </c:pt>
                <c:pt idx="585">
                  <c:v>-4.4919812439000451E-3</c:v>
                </c:pt>
                <c:pt idx="586">
                  <c:v>-2.2211775766835085E-2</c:v>
                </c:pt>
                <c:pt idx="587">
                  <c:v>-1.6352479757085758E-3</c:v>
                </c:pt>
                <c:pt idx="588">
                  <c:v>3.811267793044637E-3</c:v>
                </c:pt>
                <c:pt idx="589">
                  <c:v>2.6321935577536149E-2</c:v>
                </c:pt>
                <c:pt idx="590">
                  <c:v>-1.1685619922137125E-3</c:v>
                </c:pt>
                <c:pt idx="591">
                  <c:v>-2.6532761094314794E-2</c:v>
                </c:pt>
                <c:pt idx="592">
                  <c:v>2.8891039508140759E-2</c:v>
                </c:pt>
                <c:pt idx="593">
                  <c:v>-3.1630103005320098E-3</c:v>
                </c:pt>
                <c:pt idx="594">
                  <c:v>-5.5227663786564518E-3</c:v>
                </c:pt>
                <c:pt idx="595">
                  <c:v>-6.1611829967473941E-3</c:v>
                </c:pt>
                <c:pt idx="596">
                  <c:v>9.0073506470815801E-3</c:v>
                </c:pt>
                <c:pt idx="597">
                  <c:v>1.1273859549849607E-2</c:v>
                </c:pt>
                <c:pt idx="598">
                  <c:v>1.8893193374693196E-2</c:v>
                </c:pt>
                <c:pt idx="599">
                  <c:v>-4.6124575365816822E-3</c:v>
                </c:pt>
                <c:pt idx="600">
                  <c:v>-3.7263597746094446E-3</c:v>
                </c:pt>
                <c:pt idx="601">
                  <c:v>6.3700049931154634E-3</c:v>
                </c:pt>
                <c:pt idx="602">
                  <c:v>-2.6280971854703017E-3</c:v>
                </c:pt>
                <c:pt idx="603">
                  <c:v>-8.8939539202737006E-4</c:v>
                </c:pt>
                <c:pt idx="604">
                  <c:v>-9.2458757178076612E-3</c:v>
                </c:pt>
                <c:pt idx="605">
                  <c:v>-3.6609843235554385E-3</c:v>
                </c:pt>
                <c:pt idx="606">
                  <c:v>7.4497516239968586E-3</c:v>
                </c:pt>
                <c:pt idx="607">
                  <c:v>-1.6767709869463077E-2</c:v>
                </c:pt>
                <c:pt idx="608">
                  <c:v>-2.6379784962164643E-2</c:v>
                </c:pt>
                <c:pt idx="609">
                  <c:v>-2.6815599959427727E-3</c:v>
                </c:pt>
                <c:pt idx="610">
                  <c:v>-2.5393939779178032E-3</c:v>
                </c:pt>
                <c:pt idx="611">
                  <c:v>-2.1128398594201458E-2</c:v>
                </c:pt>
                <c:pt idx="612">
                  <c:v>-4.3683189458745275E-3</c:v>
                </c:pt>
                <c:pt idx="613">
                  <c:v>3.7041880537482808E-3</c:v>
                </c:pt>
                <c:pt idx="614">
                  <c:v>1.8804376504464093E-2</c:v>
                </c:pt>
                <c:pt idx="615">
                  <c:v>-1.4419264905235707E-2</c:v>
                </c:pt>
                <c:pt idx="616">
                  <c:v>9.300409386698627E-3</c:v>
                </c:pt>
                <c:pt idx="617">
                  <c:v>9.1664979285386305E-3</c:v>
                </c:pt>
                <c:pt idx="618">
                  <c:v>8.4590028186060096E-3</c:v>
                </c:pt>
                <c:pt idx="619">
                  <c:v>1.1464087089165798E-3</c:v>
                </c:pt>
                <c:pt idx="620">
                  <c:v>-3.2239340828507101E-3</c:v>
                </c:pt>
                <c:pt idx="621">
                  <c:v>-1.193105936414085E-3</c:v>
                </c:pt>
                <c:pt idx="622">
                  <c:v>-1.7870439314966458E-3</c:v>
                </c:pt>
                <c:pt idx="623">
                  <c:v>5.2882005834162804E-3</c:v>
                </c:pt>
                <c:pt idx="624">
                  <c:v>-1.5471713602793757E-3</c:v>
                </c:pt>
                <c:pt idx="625">
                  <c:v>1.1318177074603808E-2</c:v>
                </c:pt>
                <c:pt idx="626">
                  <c:v>8.9494552777396041E-3</c:v>
                </c:pt>
                <c:pt idx="627">
                  <c:v>5.4360964240776077E-3</c:v>
                </c:pt>
                <c:pt idx="628">
                  <c:v>-2.8359000283595392E-4</c:v>
                </c:pt>
                <c:pt idx="629">
                  <c:v>-9.7249629995067588E-3</c:v>
                </c:pt>
                <c:pt idx="630">
                  <c:v>-5.7073289202468347E-3</c:v>
                </c:pt>
                <c:pt idx="631">
                  <c:v>-1.7536552752143164E-3</c:v>
                </c:pt>
                <c:pt idx="632">
                  <c:v>6.9359701103921534E-3</c:v>
                </c:pt>
                <c:pt idx="633">
                  <c:v>1.4287316501756964E-2</c:v>
                </c:pt>
                <c:pt idx="634">
                  <c:v>3.8117762693121726E-3</c:v>
                </c:pt>
                <c:pt idx="635">
                  <c:v>1.1033900327712232E-2</c:v>
                </c:pt>
                <c:pt idx="636">
                  <c:v>5.1086959811390553E-3</c:v>
                </c:pt>
                <c:pt idx="637">
                  <c:v>6.8773430089881238E-3</c:v>
                </c:pt>
                <c:pt idx="638">
                  <c:v>-5.2902457915781076E-3</c:v>
                </c:pt>
                <c:pt idx="639">
                  <c:v>-8.8479345800013265E-3</c:v>
                </c:pt>
                <c:pt idx="640">
                  <c:v>9.5821061220529025E-3</c:v>
                </c:pt>
                <c:pt idx="641">
                  <c:v>1.7293802353110843E-2</c:v>
                </c:pt>
                <c:pt idx="642">
                  <c:v>1.3505930441357172E-2</c:v>
                </c:pt>
                <c:pt idx="643">
                  <c:v>1.0595486136406596E-2</c:v>
                </c:pt>
                <c:pt idx="644">
                  <c:v>3.1141778714594004E-4</c:v>
                </c:pt>
                <c:pt idx="645">
                  <c:v>2.4617406870390823E-3</c:v>
                </c:pt>
                <c:pt idx="646">
                  <c:v>-3.5368915036970705E-4</c:v>
                </c:pt>
                <c:pt idx="647">
                  <c:v>8.9172707398454953E-4</c:v>
                </c:pt>
                <c:pt idx="648">
                  <c:v>7.3343871245867831E-3</c:v>
                </c:pt>
                <c:pt idx="649">
                  <c:v>5.5063879806693805E-4</c:v>
                </c:pt>
                <c:pt idx="650">
                  <c:v>7.0859293688247948E-3</c:v>
                </c:pt>
                <c:pt idx="651">
                  <c:v>2.2169998301151406E-3</c:v>
                </c:pt>
                <c:pt idx="652">
                  <c:v>7.1815415735541066E-3</c:v>
                </c:pt>
                <c:pt idx="653">
                  <c:v>6.6759231988331447E-3</c:v>
                </c:pt>
                <c:pt idx="654">
                  <c:v>6.826699360520383E-4</c:v>
                </c:pt>
                <c:pt idx="655">
                  <c:v>-1.1029432239022086E-2</c:v>
                </c:pt>
                <c:pt idx="656">
                  <c:v>-1.5077329384039717E-2</c:v>
                </c:pt>
                <c:pt idx="657">
                  <c:v>4.9626372872439983E-3</c:v>
                </c:pt>
                <c:pt idx="658">
                  <c:v>1.5616555255297815E-3</c:v>
                </c:pt>
                <c:pt idx="659">
                  <c:v>-4.6861820113093255E-3</c:v>
                </c:pt>
                <c:pt idx="660">
                  <c:v>2.0801885581069879E-3</c:v>
                </c:pt>
                <c:pt idx="661">
                  <c:v>-1.400998923622776E-2</c:v>
                </c:pt>
                <c:pt idx="662">
                  <c:v>2.5784241808131325E-2</c:v>
                </c:pt>
                <c:pt idx="663">
                  <c:v>-1.2190795808393329E-2</c:v>
                </c:pt>
                <c:pt idx="664">
                  <c:v>-1.9096153407660577E-4</c:v>
                </c:pt>
                <c:pt idx="665">
                  <c:v>7.2037606652430863E-3</c:v>
                </c:pt>
                <c:pt idx="666">
                  <c:v>-5.773868152022521E-4</c:v>
                </c:pt>
                <c:pt idx="667">
                  <c:v>-1.7671447019640407E-3</c:v>
                </c:pt>
                <c:pt idx="668">
                  <c:v>9.8925353487209211E-3</c:v>
                </c:pt>
                <c:pt idx="669">
                  <c:v>1.9439567385348688E-3</c:v>
                </c:pt>
                <c:pt idx="670">
                  <c:v>1.3272884791696526E-2</c:v>
                </c:pt>
                <c:pt idx="671">
                  <c:v>-3.6690545958644183E-3</c:v>
                </c:pt>
                <c:pt idx="672">
                  <c:v>-7.0179823647850137E-3</c:v>
                </c:pt>
                <c:pt idx="673">
                  <c:v>-1.9384809871681674E-2</c:v>
                </c:pt>
                <c:pt idx="674">
                  <c:v>5.2136661941664109E-3</c:v>
                </c:pt>
                <c:pt idx="675">
                  <c:v>1.1008809885230342E-2</c:v>
                </c:pt>
                <c:pt idx="676">
                  <c:v>-5.4949835122430901E-3</c:v>
                </c:pt>
                <c:pt idx="677">
                  <c:v>-4.9976436857833706E-3</c:v>
                </c:pt>
                <c:pt idx="678">
                  <c:v>-1.7155611521401326E-2</c:v>
                </c:pt>
                <c:pt idx="679">
                  <c:v>-1.7951388989083661E-2</c:v>
                </c:pt>
                <c:pt idx="680">
                  <c:v>-5.230279202880217E-4</c:v>
                </c:pt>
                <c:pt idx="681">
                  <c:v>-8.7491327304586308E-3</c:v>
                </c:pt>
                <c:pt idx="682">
                  <c:v>-2.4023347134399797E-3</c:v>
                </c:pt>
                <c:pt idx="683">
                  <c:v>1.6425755584756896E-2</c:v>
                </c:pt>
                <c:pt idx="684">
                  <c:v>-1.2109264172080247E-2</c:v>
                </c:pt>
                <c:pt idx="685">
                  <c:v>2.2913601009039386E-2</c:v>
                </c:pt>
                <c:pt idx="686">
                  <c:v>3.3286442865991805E-3</c:v>
                </c:pt>
                <c:pt idx="687">
                  <c:v>-9.8951061055385647E-4</c:v>
                </c:pt>
                <c:pt idx="688">
                  <c:v>-4.2536233767359599E-3</c:v>
                </c:pt>
                <c:pt idx="689">
                  <c:v>-1.4932428513427354E-2</c:v>
                </c:pt>
                <c:pt idx="690">
                  <c:v>8.2462147195374591E-3</c:v>
                </c:pt>
                <c:pt idx="691">
                  <c:v>-6.380083627274602E-3</c:v>
                </c:pt>
                <c:pt idx="692">
                  <c:v>1.0070910731235783E-2</c:v>
                </c:pt>
                <c:pt idx="693">
                  <c:v>7.337495708641395E-3</c:v>
                </c:pt>
                <c:pt idx="694">
                  <c:v>1.0117376587067906E-2</c:v>
                </c:pt>
                <c:pt idx="695">
                  <c:v>1.4467931800570266E-3</c:v>
                </c:pt>
                <c:pt idx="696">
                  <c:v>2.9522191608730708E-3</c:v>
                </c:pt>
                <c:pt idx="697">
                  <c:v>7.0314479373934091E-4</c:v>
                </c:pt>
                <c:pt idx="698">
                  <c:v>4.5544284064336082E-3</c:v>
                </c:pt>
                <c:pt idx="699">
                  <c:v>4.5649298977423758E-3</c:v>
                </c:pt>
                <c:pt idx="700">
                  <c:v>2.8105170280121605E-3</c:v>
                </c:pt>
                <c:pt idx="701">
                  <c:v>1.2672318798210069E-2</c:v>
                </c:pt>
                <c:pt idx="702">
                  <c:v>7.3949878415739967E-3</c:v>
                </c:pt>
                <c:pt idx="703">
                  <c:v>-3.4471546507656159E-3</c:v>
                </c:pt>
                <c:pt idx="704">
                  <c:v>-1.6673256704555772E-3</c:v>
                </c:pt>
                <c:pt idx="705">
                  <c:v>3.5701030870729511E-3</c:v>
                </c:pt>
                <c:pt idx="706">
                  <c:v>4.7275647659812403E-3</c:v>
                </c:pt>
                <c:pt idx="707">
                  <c:v>-2.5160964247258333E-3</c:v>
                </c:pt>
                <c:pt idx="708">
                  <c:v>-7.0936828771271943E-3</c:v>
                </c:pt>
                <c:pt idx="709">
                  <c:v>1.7833172474234882E-2</c:v>
                </c:pt>
                <c:pt idx="710">
                  <c:v>-1.1199093173185348E-3</c:v>
                </c:pt>
                <c:pt idx="711">
                  <c:v>4.0509243472828249E-3</c:v>
                </c:pt>
                <c:pt idx="712">
                  <c:v>3.3961115880765114E-4</c:v>
                </c:pt>
                <c:pt idx="713">
                  <c:v>-3.5714964706010655E-3</c:v>
                </c:pt>
                <c:pt idx="714">
                  <c:v>-1.9761337556354341E-3</c:v>
                </c:pt>
                <c:pt idx="715">
                  <c:v>-8.0676657025888776E-3</c:v>
                </c:pt>
                <c:pt idx="716">
                  <c:v>4.6393299541023225E-3</c:v>
                </c:pt>
                <c:pt idx="717">
                  <c:v>1.2634152223720552E-3</c:v>
                </c:pt>
                <c:pt idx="718">
                  <c:v>1.1870971273727493E-2</c:v>
                </c:pt>
                <c:pt idx="719">
                  <c:v>1.5499807943044619E-3</c:v>
                </c:pt>
                <c:pt idx="720">
                  <c:v>2.7008413120686026E-3</c:v>
                </c:pt>
                <c:pt idx="721">
                  <c:v>2.9790844567749719E-3</c:v>
                </c:pt>
                <c:pt idx="722">
                  <c:v>7.5356978845797506E-3</c:v>
                </c:pt>
                <c:pt idx="723">
                  <c:v>2.8867144498316843E-3</c:v>
                </c:pt>
                <c:pt idx="724">
                  <c:v>-6.18737541528247E-3</c:v>
                </c:pt>
                <c:pt idx="725">
                  <c:v>2.6476109990847263E-4</c:v>
                </c:pt>
                <c:pt idx="726">
                  <c:v>-3.1174720136034617E-3</c:v>
                </c:pt>
                <c:pt idx="727">
                  <c:v>-4.4119027503989328E-3</c:v>
                </c:pt>
                <c:pt idx="728">
                  <c:v>2.6319334069664357E-3</c:v>
                </c:pt>
                <c:pt idx="729">
                  <c:v>-6.058782278800745E-3</c:v>
                </c:pt>
                <c:pt idx="730">
                  <c:v>2.9735194576385737E-5</c:v>
                </c:pt>
                <c:pt idx="731">
                  <c:v>5.9928151093546767E-3</c:v>
                </c:pt>
                <c:pt idx="732">
                  <c:v>2.8106190885639482E-3</c:v>
                </c:pt>
                <c:pt idx="733">
                  <c:v>-1.3150913972444056E-2</c:v>
                </c:pt>
                <c:pt idx="734">
                  <c:v>-7.9229319735649728E-3</c:v>
                </c:pt>
                <c:pt idx="735">
                  <c:v>8.2899994526246523E-3</c:v>
                </c:pt>
                <c:pt idx="736">
                  <c:v>-1.9082052827157359E-3</c:v>
                </c:pt>
                <c:pt idx="737">
                  <c:v>-1.0127656334136592E-2</c:v>
                </c:pt>
                <c:pt idx="738">
                  <c:v>-3.9425026512299732E-3</c:v>
                </c:pt>
                <c:pt idx="739">
                  <c:v>-1.7683224519855267E-2</c:v>
                </c:pt>
                <c:pt idx="740">
                  <c:v>1.1669699216029894E-2</c:v>
                </c:pt>
                <c:pt idx="741">
                  <c:v>6.5335894219133994E-3</c:v>
                </c:pt>
                <c:pt idx="742">
                  <c:v>-5.4047197542506087E-4</c:v>
                </c:pt>
                <c:pt idx="743">
                  <c:v>3.7798317009243299E-3</c:v>
                </c:pt>
                <c:pt idx="744">
                  <c:v>-4.7111208839536456E-3</c:v>
                </c:pt>
                <c:pt idx="745">
                  <c:v>5.0896698756719427E-3</c:v>
                </c:pt>
                <c:pt idx="746">
                  <c:v>1.9288416783669327E-3</c:v>
                </c:pt>
                <c:pt idx="747">
                  <c:v>-1.0398984234240349E-2</c:v>
                </c:pt>
                <c:pt idx="748">
                  <c:v>-2.8155041165662809E-3</c:v>
                </c:pt>
                <c:pt idx="749">
                  <c:v>-7.3754387330030591E-3</c:v>
                </c:pt>
                <c:pt idx="750">
                  <c:v>1.3536251116355702E-2</c:v>
                </c:pt>
                <c:pt idx="751">
                  <c:v>-1.0333569045146151E-2</c:v>
                </c:pt>
                <c:pt idx="752">
                  <c:v>-1.0299121085846075E-3</c:v>
                </c:pt>
                <c:pt idx="753">
                  <c:v>-2.0954754494096894E-3</c:v>
                </c:pt>
                <c:pt idx="754">
                  <c:v>5.5100738036306662E-3</c:v>
                </c:pt>
                <c:pt idx="755">
                  <c:v>-3.4388469977613134E-3</c:v>
                </c:pt>
                <c:pt idx="756">
                  <c:v>8.8545028318203212E-3</c:v>
                </c:pt>
                <c:pt idx="757">
                  <c:v>6.2066215041016726E-3</c:v>
                </c:pt>
                <c:pt idx="758">
                  <c:v>-3.1653670311885262E-3</c:v>
                </c:pt>
                <c:pt idx="759">
                  <c:v>-4.4290183539181793E-3</c:v>
                </c:pt>
                <c:pt idx="760">
                  <c:v>5.0422545367809768E-3</c:v>
                </c:pt>
                <c:pt idx="761">
                  <c:v>-1.3798013637988937E-5</c:v>
                </c:pt>
                <c:pt idx="762">
                  <c:v>-1.2492893924926696E-2</c:v>
                </c:pt>
                <c:pt idx="763">
                  <c:v>-1.6074268036742945E-2</c:v>
                </c:pt>
                <c:pt idx="764">
                  <c:v>2.5334647402490695E-3</c:v>
                </c:pt>
                <c:pt idx="765">
                  <c:v>7.4791984792299537E-4</c:v>
                </c:pt>
                <c:pt idx="766">
                  <c:v>-2.5959466995808533E-3</c:v>
                </c:pt>
                <c:pt idx="767">
                  <c:v>-3.3491709382771351E-4</c:v>
                </c:pt>
                <c:pt idx="768">
                  <c:v>1.3835574433289199E-2</c:v>
                </c:pt>
                <c:pt idx="769">
                  <c:v>-5.0100677437332486E-3</c:v>
                </c:pt>
                <c:pt idx="770">
                  <c:v>-2.4261734010334601E-3</c:v>
                </c:pt>
                <c:pt idx="771">
                  <c:v>8.475580509550662E-3</c:v>
                </c:pt>
                <c:pt idx="772">
                  <c:v>1.2170078951638796E-3</c:v>
                </c:pt>
                <c:pt idx="773">
                  <c:v>-2.0650014390740656E-3</c:v>
                </c:pt>
                <c:pt idx="774">
                  <c:v>-4.7937725758125938E-3</c:v>
                </c:pt>
                <c:pt idx="775">
                  <c:v>8.9443978639234256E-3</c:v>
                </c:pt>
                <c:pt idx="776">
                  <c:v>4.7964706899388254E-3</c:v>
                </c:pt>
                <c:pt idx="777">
                  <c:v>1.1101335768226583E-3</c:v>
                </c:pt>
                <c:pt idx="778">
                  <c:v>-5.0815459210404867E-3</c:v>
                </c:pt>
                <c:pt idx="779">
                  <c:v>-5.5505400073562194E-3</c:v>
                </c:pt>
                <c:pt idx="780">
                  <c:v>-1.0031045806573324E-3</c:v>
                </c:pt>
                <c:pt idx="781">
                  <c:v>-1.528045011134993E-2</c:v>
                </c:pt>
                <c:pt idx="782">
                  <c:v>-2.4523905823643499E-3</c:v>
                </c:pt>
                <c:pt idx="783">
                  <c:v>-2.5954743379256184E-3</c:v>
                </c:pt>
                <c:pt idx="784">
                  <c:v>-4.1853221724741374E-3</c:v>
                </c:pt>
                <c:pt idx="785">
                  <c:v>-5.1027155070805241E-3</c:v>
                </c:pt>
                <c:pt idx="786">
                  <c:v>8.4922806642413473E-3</c:v>
                </c:pt>
                <c:pt idx="787">
                  <c:v>-7.3921688852723877E-3</c:v>
                </c:pt>
                <c:pt idx="788">
                  <c:v>1.5728644086387522E-2</c:v>
                </c:pt>
                <c:pt idx="789">
                  <c:v>6.6555456723325079E-3</c:v>
                </c:pt>
                <c:pt idx="790">
                  <c:v>2.4249849673516621E-3</c:v>
                </c:pt>
                <c:pt idx="791">
                  <c:v>-9.2822061010230383E-3</c:v>
                </c:pt>
                <c:pt idx="792">
                  <c:v>-1.0045708827943645E-2</c:v>
                </c:pt>
                <c:pt idx="793">
                  <c:v>-1.4851058697862074E-2</c:v>
                </c:pt>
                <c:pt idx="794">
                  <c:v>-6.4706808205522437E-3</c:v>
                </c:pt>
                <c:pt idx="795">
                  <c:v>-4.1746610104849147E-3</c:v>
                </c:pt>
                <c:pt idx="796">
                  <c:v>7.9247473066157426E-4</c:v>
                </c:pt>
                <c:pt idx="797">
                  <c:v>6.7380604747551143E-3</c:v>
                </c:pt>
                <c:pt idx="798">
                  <c:v>-6.5292206747932235E-3</c:v>
                </c:pt>
                <c:pt idx="799">
                  <c:v>7.0106661015751914E-3</c:v>
                </c:pt>
                <c:pt idx="800">
                  <c:v>2.5953529153881494E-3</c:v>
                </c:pt>
                <c:pt idx="801">
                  <c:v>-4.3726934042292998E-3</c:v>
                </c:pt>
                <c:pt idx="802">
                  <c:v>-7.7209563796709624E-3</c:v>
                </c:pt>
                <c:pt idx="803">
                  <c:v>2.3989306611666983E-3</c:v>
                </c:pt>
                <c:pt idx="804">
                  <c:v>-2.0016837692883316E-3</c:v>
                </c:pt>
                <c:pt idx="805">
                  <c:v>7.6098562386073265E-3</c:v>
                </c:pt>
                <c:pt idx="806">
                  <c:v>1.6337152458622883E-2</c:v>
                </c:pt>
                <c:pt idx="807">
                  <c:v>2.2062529702329137E-3</c:v>
                </c:pt>
                <c:pt idx="808">
                  <c:v>9.1389552277409969E-3</c:v>
                </c:pt>
                <c:pt idx="809">
                  <c:v>2.3978971410345551E-3</c:v>
                </c:pt>
                <c:pt idx="810">
                  <c:v>1.4148410576646508E-3</c:v>
                </c:pt>
                <c:pt idx="811">
                  <c:v>5.5747685690858972E-3</c:v>
                </c:pt>
                <c:pt idx="812">
                  <c:v>5.083990227002344E-3</c:v>
                </c:pt>
                <c:pt idx="813">
                  <c:v>8.7579439042451135E-4</c:v>
                </c:pt>
                <c:pt idx="814">
                  <c:v>-6.7954902400718664E-3</c:v>
                </c:pt>
                <c:pt idx="815">
                  <c:v>-2.6373973914048943E-3</c:v>
                </c:pt>
                <c:pt idx="816">
                  <c:v>-2.3442609490860189E-3</c:v>
                </c:pt>
                <c:pt idx="817">
                  <c:v>3.2351897836124799E-4</c:v>
                </c:pt>
                <c:pt idx="818">
                  <c:v>-2.2695743697065396E-5</c:v>
                </c:pt>
                <c:pt idx="819">
                  <c:v>6.7719962210730511E-3</c:v>
                </c:pt>
                <c:pt idx="820">
                  <c:v>1.4568797411995682E-3</c:v>
                </c:pt>
                <c:pt idx="821">
                  <c:v>2.4958847447134058E-3</c:v>
                </c:pt>
                <c:pt idx="822">
                  <c:v>5.6950868998968396E-3</c:v>
                </c:pt>
                <c:pt idx="823">
                  <c:v>8.3700575772884811E-3</c:v>
                </c:pt>
                <c:pt idx="824">
                  <c:v>4.5751453086078087E-3</c:v>
                </c:pt>
                <c:pt idx="825">
                  <c:v>-3.1849853837826458E-3</c:v>
                </c:pt>
                <c:pt idx="826">
                  <c:v>9.1736526284076358E-3</c:v>
                </c:pt>
                <c:pt idx="827">
                  <c:v>-1.0232364508813596E-2</c:v>
                </c:pt>
                <c:pt idx="828">
                  <c:v>1.0814101499806439E-2</c:v>
                </c:pt>
                <c:pt idx="829">
                  <c:v>8.4864545235596722E-5</c:v>
                </c:pt>
                <c:pt idx="830">
                  <c:v>2.6907990003255389E-3</c:v>
                </c:pt>
                <c:pt idx="831">
                  <c:v>-9.8825559238002736E-4</c:v>
                </c:pt>
                <c:pt idx="832">
                  <c:v>9.7283707711648404E-4</c:v>
                </c:pt>
                <c:pt idx="833">
                  <c:v>4.5891847030816724E-3</c:v>
                </c:pt>
                <c:pt idx="834">
                  <c:v>-6.1063599083637232E-3</c:v>
                </c:pt>
                <c:pt idx="835">
                  <c:v>-5.7282694884204233E-3</c:v>
                </c:pt>
                <c:pt idx="836">
                  <c:v>-2.8490106837900653E-3</c:v>
                </c:pt>
                <c:pt idx="837">
                  <c:v>4.0513073670915833E-3</c:v>
                </c:pt>
                <c:pt idx="838">
                  <c:v>6.0977619565576457E-3</c:v>
                </c:pt>
                <c:pt idx="839">
                  <c:v>1.834621936836589E-3</c:v>
                </c:pt>
                <c:pt idx="840">
                  <c:v>-3.4118160017440058E-3</c:v>
                </c:pt>
                <c:pt idx="841">
                  <c:v>1.955111728482839E-3</c:v>
                </c:pt>
                <c:pt idx="842">
                  <c:v>9.7264636772254054E-3</c:v>
                </c:pt>
                <c:pt idx="843">
                  <c:v>5.3677561644058791E-3</c:v>
                </c:pt>
                <c:pt idx="844">
                  <c:v>1.8926104851695325E-3</c:v>
                </c:pt>
                <c:pt idx="845">
                  <c:v>-5.3370613158310043E-3</c:v>
                </c:pt>
                <c:pt idx="846">
                  <c:v>-2.5169414709945714E-3</c:v>
                </c:pt>
                <c:pt idx="847">
                  <c:v>2.507065489310456E-3</c:v>
                </c:pt>
                <c:pt idx="848">
                  <c:v>3.223787505193032E-3</c:v>
                </c:pt>
                <c:pt idx="849">
                  <c:v>2.7697330031184464E-4</c:v>
                </c:pt>
                <c:pt idx="850">
                  <c:v>6.8498306360558203E-3</c:v>
                </c:pt>
                <c:pt idx="851">
                  <c:v>-4.9048402255640333E-3</c:v>
                </c:pt>
                <c:pt idx="852">
                  <c:v>-3.8181764518058214E-3</c:v>
                </c:pt>
                <c:pt idx="853">
                  <c:v>2.0524257409741953E-3</c:v>
                </c:pt>
                <c:pt idx="854">
                  <c:v>6.1634814396689386E-3</c:v>
                </c:pt>
                <c:pt idx="855">
                  <c:v>2.123834228727528E-3</c:v>
                </c:pt>
                <c:pt idx="856">
                  <c:v>-3.6148625232594878E-3</c:v>
                </c:pt>
                <c:pt idx="857">
                  <c:v>7.3790272954448177E-3</c:v>
                </c:pt>
                <c:pt idx="858">
                  <c:v>-3.7474768936576197E-3</c:v>
                </c:pt>
                <c:pt idx="859">
                  <c:v>3.2657174314665305E-3</c:v>
                </c:pt>
                <c:pt idx="860">
                  <c:v>2.1337428985952478E-3</c:v>
                </c:pt>
                <c:pt idx="861">
                  <c:v>-4.5394644386521632E-3</c:v>
                </c:pt>
                <c:pt idx="862">
                  <c:v>-5.6336152360657588E-3</c:v>
                </c:pt>
                <c:pt idx="863">
                  <c:v>1.3768717687712151E-3</c:v>
                </c:pt>
                <c:pt idx="864">
                  <c:v>6.7518404382811426E-3</c:v>
                </c:pt>
                <c:pt idx="865">
                  <c:v>1.9750337453633193E-2</c:v>
                </c:pt>
                <c:pt idx="866">
                  <c:v>6.9570927169402275E-3</c:v>
                </c:pt>
                <c:pt idx="867">
                  <c:v>3.4389870902133968E-3</c:v>
                </c:pt>
                <c:pt idx="868">
                  <c:v>4.8996853886218439E-4</c:v>
                </c:pt>
                <c:pt idx="869">
                  <c:v>5.0931773075237885E-3</c:v>
                </c:pt>
                <c:pt idx="870">
                  <c:v>-8.4883547978438223E-3</c:v>
                </c:pt>
                <c:pt idx="871">
                  <c:v>1.2466505964268126E-3</c:v>
                </c:pt>
                <c:pt idx="872">
                  <c:v>4.3139301194985435E-3</c:v>
                </c:pt>
                <c:pt idx="873">
                  <c:v>-2.8344496229308902E-3</c:v>
                </c:pt>
                <c:pt idx="874">
                  <c:v>1.5192707500399916E-3</c:v>
                </c:pt>
                <c:pt idx="875">
                  <c:v>7.7651149314275081E-3</c:v>
                </c:pt>
                <c:pt idx="876">
                  <c:v>7.5110531830611116E-3</c:v>
                </c:pt>
                <c:pt idx="877">
                  <c:v>1.9176671427012515E-3</c:v>
                </c:pt>
                <c:pt idx="878">
                  <c:v>4.248262592250418E-3</c:v>
                </c:pt>
                <c:pt idx="879">
                  <c:v>7.3614125844860823E-3</c:v>
                </c:pt>
                <c:pt idx="880">
                  <c:v>-1.1719717805812602E-2</c:v>
                </c:pt>
                <c:pt idx="881">
                  <c:v>-3.679412509496105E-3</c:v>
                </c:pt>
                <c:pt idx="882">
                  <c:v>4.1937033450500927E-4</c:v>
                </c:pt>
                <c:pt idx="883">
                  <c:v>4.9642795443227694E-3</c:v>
                </c:pt>
                <c:pt idx="884">
                  <c:v>-5.9863587871554769E-3</c:v>
                </c:pt>
                <c:pt idx="885">
                  <c:v>-7.044796769059003E-4</c:v>
                </c:pt>
                <c:pt idx="886">
                  <c:v>5.4845630546598301E-3</c:v>
                </c:pt>
                <c:pt idx="887">
                  <c:v>-1.0251192175683155E-3</c:v>
                </c:pt>
                <c:pt idx="888">
                  <c:v>-1.0489749690248296E-2</c:v>
                </c:pt>
                <c:pt idx="889">
                  <c:v>-7.4206657089961325E-3</c:v>
                </c:pt>
                <c:pt idx="890">
                  <c:v>6.983409565233023E-3</c:v>
                </c:pt>
                <c:pt idx="891">
                  <c:v>4.1143618383971958E-3</c:v>
                </c:pt>
                <c:pt idx="892">
                  <c:v>-1.3496757206350463E-3</c:v>
                </c:pt>
                <c:pt idx="893">
                  <c:v>3.152647943242215E-3</c:v>
                </c:pt>
                <c:pt idx="894">
                  <c:v>-4.5562089489139534E-3</c:v>
                </c:pt>
                <c:pt idx="895">
                  <c:v>-5.8741960077981492E-3</c:v>
                </c:pt>
                <c:pt idx="896">
                  <c:v>3.2169567074835648E-4</c:v>
                </c:pt>
                <c:pt idx="897">
                  <c:v>1.5667972759854099E-3</c:v>
                </c:pt>
                <c:pt idx="898">
                  <c:v>-5.1245825841254034E-3</c:v>
                </c:pt>
                <c:pt idx="899">
                  <c:v>-2.8453027975366973E-3</c:v>
                </c:pt>
                <c:pt idx="900">
                  <c:v>4.3215614586109563E-3</c:v>
                </c:pt>
                <c:pt idx="901">
                  <c:v>1.4695569672484865E-4</c:v>
                </c:pt>
                <c:pt idx="902">
                  <c:v>2.4514795233148146E-3</c:v>
                </c:pt>
                <c:pt idx="903">
                  <c:v>-2.9469245011314316E-3</c:v>
                </c:pt>
                <c:pt idx="904">
                  <c:v>-6.2362341192674364E-3</c:v>
                </c:pt>
                <c:pt idx="905">
                  <c:v>2.0891943236200916E-3</c:v>
                </c:pt>
                <c:pt idx="906">
                  <c:v>1.8957787843707496E-3</c:v>
                </c:pt>
                <c:pt idx="907">
                  <c:v>2.4815627641494586E-4</c:v>
                </c:pt>
                <c:pt idx="908">
                  <c:v>-4.840431167931758E-3</c:v>
                </c:pt>
                <c:pt idx="909">
                  <c:v>9.4267105714196386E-3</c:v>
                </c:pt>
                <c:pt idx="910">
                  <c:v>4.8108338950261231E-3</c:v>
                </c:pt>
                <c:pt idx="911">
                  <c:v>2.3606161156857208E-3</c:v>
                </c:pt>
                <c:pt idx="912">
                  <c:v>1.8467527292602703E-3</c:v>
                </c:pt>
                <c:pt idx="913">
                  <c:v>5.91503259641879E-3</c:v>
                </c:pt>
                <c:pt idx="914">
                  <c:v>4.7092697590365162E-3</c:v>
                </c:pt>
                <c:pt idx="915">
                  <c:v>8.9001233605532359E-3</c:v>
                </c:pt>
                <c:pt idx="916">
                  <c:v>-1.5752874899654934E-4</c:v>
                </c:pt>
                <c:pt idx="917">
                  <c:v>3.8413060440549707E-3</c:v>
                </c:pt>
                <c:pt idx="918">
                  <c:v>1.6492277030393243E-3</c:v>
                </c:pt>
                <c:pt idx="919">
                  <c:v>4.4396137909079592E-3</c:v>
                </c:pt>
                <c:pt idx="920">
                  <c:v>-2.9243748251194246E-3</c:v>
                </c:pt>
                <c:pt idx="921">
                  <c:v>-1.1518230990448575E-2</c:v>
                </c:pt>
                <c:pt idx="922">
                  <c:v>-7.9919000673320806E-3</c:v>
                </c:pt>
                <c:pt idx="923">
                  <c:v>-3.4494373770092013E-3</c:v>
                </c:pt>
                <c:pt idx="924">
                  <c:v>1.5248357624786379E-5</c:v>
                </c:pt>
                <c:pt idx="925">
                  <c:v>-5.0064677464023433E-4</c:v>
                </c:pt>
                <c:pt idx="926">
                  <c:v>2.6316190941126916E-3</c:v>
                </c:pt>
                <c:pt idx="927">
                  <c:v>-9.7837085276508695E-3</c:v>
                </c:pt>
                <c:pt idx="928">
                  <c:v>5.8775171523621772E-3</c:v>
                </c:pt>
                <c:pt idx="929">
                  <c:v>-5.5783850944327584E-3</c:v>
                </c:pt>
                <c:pt idx="930">
                  <c:v>-4.7442872687705195E-3</c:v>
                </c:pt>
                <c:pt idx="931">
                  <c:v>5.6415638939910639E-3</c:v>
                </c:pt>
                <c:pt idx="932">
                  <c:v>5.5127073660514725E-3</c:v>
                </c:pt>
                <c:pt idx="933">
                  <c:v>-7.1819268832524763E-3</c:v>
                </c:pt>
                <c:pt idx="934">
                  <c:v>9.096802794127834E-3</c:v>
                </c:pt>
                <c:pt idx="935">
                  <c:v>6.1706920062876147E-3</c:v>
                </c:pt>
                <c:pt idx="936">
                  <c:v>-8.7576061197236488E-4</c:v>
                </c:pt>
                <c:pt idx="937">
                  <c:v>-2.1698494493280762E-3</c:v>
                </c:pt>
                <c:pt idx="938">
                  <c:v>-9.7716323942265149E-4</c:v>
                </c:pt>
                <c:pt idx="939">
                  <c:v>4.0417094276989918E-3</c:v>
                </c:pt>
                <c:pt idx="940">
                  <c:v>-7.0867930242536348E-3</c:v>
                </c:pt>
                <c:pt idx="941">
                  <c:v>-2.358790306591807E-3</c:v>
                </c:pt>
                <c:pt idx="942">
                  <c:v>-4.1809556324428065E-3</c:v>
                </c:pt>
                <c:pt idx="943">
                  <c:v>-1.3350287704072983E-2</c:v>
                </c:pt>
                <c:pt idx="944">
                  <c:v>-8.2772569917148875E-3</c:v>
                </c:pt>
                <c:pt idx="945">
                  <c:v>-1.3853044767455636E-2</c:v>
                </c:pt>
                <c:pt idx="946">
                  <c:v>1.0075700327460302E-2</c:v>
                </c:pt>
                <c:pt idx="947">
                  <c:v>4.9167202614550654E-3</c:v>
                </c:pt>
                <c:pt idx="948">
                  <c:v>-3.2025662325179116E-3</c:v>
                </c:pt>
                <c:pt idx="949">
                  <c:v>-4.740665422755086E-3</c:v>
                </c:pt>
                <c:pt idx="950">
                  <c:v>7.5885439843277336E-3</c:v>
                </c:pt>
                <c:pt idx="951">
                  <c:v>5.0880012543608188E-3</c:v>
                </c:pt>
                <c:pt idx="952">
                  <c:v>9.4198828949696445E-3</c:v>
                </c:pt>
                <c:pt idx="953">
                  <c:v>-2.6015171223614519E-4</c:v>
                </c:pt>
                <c:pt idx="954">
                  <c:v>1.8962523252279428E-3</c:v>
                </c:pt>
                <c:pt idx="955">
                  <c:v>-2.4789775503382128E-3</c:v>
                </c:pt>
                <c:pt idx="956">
                  <c:v>1.549344428804833E-3</c:v>
                </c:pt>
                <c:pt idx="957">
                  <c:v>9.3692005549450563E-4</c:v>
                </c:pt>
                <c:pt idx="958">
                  <c:v>1.1926834348665816E-2</c:v>
                </c:pt>
                <c:pt idx="959">
                  <c:v>4.5615220998758144E-3</c:v>
                </c:pt>
                <c:pt idx="960">
                  <c:v>-1.6898387064133713E-3</c:v>
                </c:pt>
                <c:pt idx="961">
                  <c:v>-1.915689394784037E-3</c:v>
                </c:pt>
                <c:pt idx="962">
                  <c:v>4.5394536407028507E-3</c:v>
                </c:pt>
                <c:pt idx="963">
                  <c:v>1.4380743451578581E-3</c:v>
                </c:pt>
                <c:pt idx="964">
                  <c:v>-4.971771944567438E-4</c:v>
                </c:pt>
                <c:pt idx="965">
                  <c:v>-3.6864963135030404E-4</c:v>
                </c:pt>
                <c:pt idx="966">
                  <c:v>4.7992644495749026E-3</c:v>
                </c:pt>
                <c:pt idx="967">
                  <c:v>1.04023690653956E-2</c:v>
                </c:pt>
                <c:pt idx="968">
                  <c:v>1.8187156036346686E-3</c:v>
                </c:pt>
                <c:pt idx="969">
                  <c:v>6.6929417403636116E-3</c:v>
                </c:pt>
                <c:pt idx="970">
                  <c:v>2.0668150129021567E-2</c:v>
                </c:pt>
                <c:pt idx="971">
                  <c:v>8.1356227159348204E-3</c:v>
                </c:pt>
                <c:pt idx="972">
                  <c:v>3.9606619004464161E-3</c:v>
                </c:pt>
                <c:pt idx="973">
                  <c:v>-1.7456549668778409E-3</c:v>
                </c:pt>
                <c:pt idx="974">
                  <c:v>3.2653705657343934E-3</c:v>
                </c:pt>
                <c:pt idx="975">
                  <c:v>1.3209724646388032E-3</c:v>
                </c:pt>
                <c:pt idx="976">
                  <c:v>-4.3196441413336784E-3</c:v>
                </c:pt>
                <c:pt idx="977">
                  <c:v>9.5425324302600423E-4</c:v>
                </c:pt>
                <c:pt idx="978">
                  <c:v>1.2250105727946048E-2</c:v>
                </c:pt>
                <c:pt idx="979">
                  <c:v>1.2932723401643864E-2</c:v>
                </c:pt>
                <c:pt idx="980">
                  <c:v>-1.7710127163373945E-3</c:v>
                </c:pt>
                <c:pt idx="981">
                  <c:v>1.6084113611267714E-3</c:v>
                </c:pt>
                <c:pt idx="982">
                  <c:v>-1.4121502253753415E-2</c:v>
                </c:pt>
                <c:pt idx="983">
                  <c:v>4.9597756989903097E-3</c:v>
                </c:pt>
                <c:pt idx="984">
                  <c:v>4.4389450977533329E-3</c:v>
                </c:pt>
                <c:pt idx="985">
                  <c:v>4.306912606443225E-3</c:v>
                </c:pt>
                <c:pt idx="986">
                  <c:v>9.9527315211029865E-3</c:v>
                </c:pt>
                <c:pt idx="987">
                  <c:v>5.7239173853311787E-3</c:v>
                </c:pt>
                <c:pt idx="988">
                  <c:v>-2.1718468044464867E-3</c:v>
                </c:pt>
                <c:pt idx="989">
                  <c:v>4.8317181589774272E-4</c:v>
                </c:pt>
                <c:pt idx="990">
                  <c:v>-3.5001540803702991E-3</c:v>
                </c:pt>
                <c:pt idx="991">
                  <c:v>-6.8518125340398806E-3</c:v>
                </c:pt>
                <c:pt idx="992">
                  <c:v>6.5644700671783074E-3</c:v>
                </c:pt>
                <c:pt idx="993">
                  <c:v>2.4101280784538659E-3</c:v>
                </c:pt>
                <c:pt idx="994">
                  <c:v>-9.1106730290915205E-3</c:v>
                </c:pt>
                <c:pt idx="995">
                  <c:v>1.4805001626922998E-3</c:v>
                </c:pt>
                <c:pt idx="996">
                  <c:v>3.4277333098164942E-3</c:v>
                </c:pt>
                <c:pt idx="997">
                  <c:v>1.3183031357111297E-3</c:v>
                </c:pt>
                <c:pt idx="998">
                  <c:v>1.1426420045086649E-2</c:v>
                </c:pt>
                <c:pt idx="999">
                  <c:v>9.2671463903117868E-3</c:v>
                </c:pt>
                <c:pt idx="1000">
                  <c:v>-2.9483039898269281E-3</c:v>
                </c:pt>
                <c:pt idx="1001">
                  <c:v>-2.0894323334377241E-2</c:v>
                </c:pt>
                <c:pt idx="1002">
                  <c:v>-5.0853075405793424E-3</c:v>
                </c:pt>
                <c:pt idx="1003">
                  <c:v>7.4619389858938678E-3</c:v>
                </c:pt>
                <c:pt idx="1004">
                  <c:v>-1.7740861328992219E-2</c:v>
                </c:pt>
                <c:pt idx="1005">
                  <c:v>1.0130045011959243E-2</c:v>
                </c:pt>
                <c:pt idx="1006">
                  <c:v>-4.7240717909756702E-3</c:v>
                </c:pt>
                <c:pt idx="1007">
                  <c:v>1.8030591122392581E-2</c:v>
                </c:pt>
                <c:pt idx="1008">
                  <c:v>-9.9136979243338308E-3</c:v>
                </c:pt>
                <c:pt idx="1009">
                  <c:v>9.4600433972522602E-3</c:v>
                </c:pt>
                <c:pt idx="1010">
                  <c:v>-1.3003033273956133E-3</c:v>
                </c:pt>
                <c:pt idx="1011">
                  <c:v>7.2059159025599229E-3</c:v>
                </c:pt>
                <c:pt idx="1012">
                  <c:v>-3.756783717248191E-3</c:v>
                </c:pt>
                <c:pt idx="1013">
                  <c:v>7.2433480160023489E-3</c:v>
                </c:pt>
                <c:pt idx="1014">
                  <c:v>5.0160971116319786E-5</c:v>
                </c:pt>
                <c:pt idx="1015">
                  <c:v>-9.6919814869701471E-3</c:v>
                </c:pt>
                <c:pt idx="1016">
                  <c:v>2.9721958103781088E-3</c:v>
                </c:pt>
                <c:pt idx="1017">
                  <c:v>-7.6414552966831417E-3</c:v>
                </c:pt>
                <c:pt idx="1018">
                  <c:v>5.8845163663112654E-3</c:v>
                </c:pt>
                <c:pt idx="1019">
                  <c:v>4.4519563542708696E-3</c:v>
                </c:pt>
                <c:pt idx="1020">
                  <c:v>3.2371720760713263E-3</c:v>
                </c:pt>
                <c:pt idx="1021">
                  <c:v>5.9308786782743539E-3</c:v>
                </c:pt>
                <c:pt idx="1022">
                  <c:v>3.6999732313400813E-3</c:v>
                </c:pt>
                <c:pt idx="1023">
                  <c:v>3.3766908881329716E-3</c:v>
                </c:pt>
                <c:pt idx="1024">
                  <c:v>-6.3927701778848656E-3</c:v>
                </c:pt>
                <c:pt idx="1025">
                  <c:v>7.3633929644232321E-3</c:v>
                </c:pt>
                <c:pt idx="1026">
                  <c:v>-2.1379591267223219E-4</c:v>
                </c:pt>
                <c:pt idx="1027">
                  <c:v>-4.0809987079464261E-3</c:v>
                </c:pt>
                <c:pt idx="1028">
                  <c:v>3.4490474436139618E-3</c:v>
                </c:pt>
                <c:pt idx="1029">
                  <c:v>-1.1135962808046407E-2</c:v>
                </c:pt>
                <c:pt idx="1030">
                  <c:v>1.4418378991531977E-3</c:v>
                </c:pt>
                <c:pt idx="1031">
                  <c:v>1.6192204814673428E-2</c:v>
                </c:pt>
                <c:pt idx="1032">
                  <c:v>2.9925577751663823E-3</c:v>
                </c:pt>
                <c:pt idx="1033">
                  <c:v>-2.2003427714499812E-3</c:v>
                </c:pt>
                <c:pt idx="1034">
                  <c:v>5.2669717260906967E-3</c:v>
                </c:pt>
                <c:pt idx="1035">
                  <c:v>8.6766737637411495E-4</c:v>
                </c:pt>
                <c:pt idx="1036">
                  <c:v>-7.1531616841271628E-3</c:v>
                </c:pt>
                <c:pt idx="1037">
                  <c:v>1.3657134285449679E-4</c:v>
                </c:pt>
                <c:pt idx="1038">
                  <c:v>-1.5132724741109493E-2</c:v>
                </c:pt>
                <c:pt idx="1039">
                  <c:v>6.7711624397095438E-3</c:v>
                </c:pt>
                <c:pt idx="1040">
                  <c:v>-5.5674334493028832E-3</c:v>
                </c:pt>
                <c:pt idx="1041">
                  <c:v>1.4688955131714199E-3</c:v>
                </c:pt>
                <c:pt idx="1042">
                  <c:v>-1.0802196257656771E-2</c:v>
                </c:pt>
                <c:pt idx="1043">
                  <c:v>9.9232495089940365E-4</c:v>
                </c:pt>
                <c:pt idx="1044">
                  <c:v>7.9147034447391018E-3</c:v>
                </c:pt>
                <c:pt idx="1045">
                  <c:v>3.8524528721899376E-3</c:v>
                </c:pt>
                <c:pt idx="1046">
                  <c:v>-4.1657709844207247E-3</c:v>
                </c:pt>
                <c:pt idx="1047">
                  <c:v>5.4056633355601402E-3</c:v>
                </c:pt>
                <c:pt idx="1048">
                  <c:v>9.1870012407537782E-3</c:v>
                </c:pt>
                <c:pt idx="1049">
                  <c:v>6.0509967796693598E-3</c:v>
                </c:pt>
                <c:pt idx="1050">
                  <c:v>-3.8732080847658779E-4</c:v>
                </c:pt>
                <c:pt idx="1051">
                  <c:v>-8.306128720498851E-4</c:v>
                </c:pt>
                <c:pt idx="1052">
                  <c:v>3.5659125504521327E-3</c:v>
                </c:pt>
                <c:pt idx="1053">
                  <c:v>-4.2194748752555356E-5</c:v>
                </c:pt>
                <c:pt idx="1054">
                  <c:v>6.7780951154186031E-3</c:v>
                </c:pt>
                <c:pt idx="1055">
                  <c:v>-1.0389873953843276E-3</c:v>
                </c:pt>
                <c:pt idx="1056">
                  <c:v>4.904439610913025E-3</c:v>
                </c:pt>
                <c:pt idx="1057">
                  <c:v>-1.0301576000492085E-2</c:v>
                </c:pt>
                <c:pt idx="1058">
                  <c:v>-1.0963880032327733E-2</c:v>
                </c:pt>
                <c:pt idx="1059">
                  <c:v>-5.5943427994162853E-3</c:v>
                </c:pt>
                <c:pt idx="1060">
                  <c:v>-6.8652106971768267E-3</c:v>
                </c:pt>
                <c:pt idx="1061">
                  <c:v>6.8717508075386569E-3</c:v>
                </c:pt>
                <c:pt idx="1062">
                  <c:v>8.5519483451483858E-3</c:v>
                </c:pt>
                <c:pt idx="1063">
                  <c:v>1.4147311115488836E-3</c:v>
                </c:pt>
                <c:pt idx="1064">
                  <c:v>1.5379113018598733E-3</c:v>
                </c:pt>
                <c:pt idx="1065">
                  <c:v>7.496964610934409E-3</c:v>
                </c:pt>
                <c:pt idx="1066">
                  <c:v>-6.6636095585579369E-3</c:v>
                </c:pt>
                <c:pt idx="1067">
                  <c:v>9.9665699522077933E-3</c:v>
                </c:pt>
                <c:pt idx="1068">
                  <c:v>-1.7024828426828176E-3</c:v>
                </c:pt>
                <c:pt idx="1069">
                  <c:v>1.917730044658672E-3</c:v>
                </c:pt>
                <c:pt idx="1070">
                  <c:v>-7.6098762815588472E-3</c:v>
                </c:pt>
                <c:pt idx="1071">
                  <c:v>-1.4749164102803025E-3</c:v>
                </c:pt>
                <c:pt idx="1072">
                  <c:v>-6.2470201891929866E-3</c:v>
                </c:pt>
                <c:pt idx="1073">
                  <c:v>0</c:v>
                </c:pt>
                <c:pt idx="1074">
                  <c:v>-1.546911781190452E-2</c:v>
                </c:pt>
                <c:pt idx="1075">
                  <c:v>4.4495047250370234E-3</c:v>
                </c:pt>
                <c:pt idx="1076">
                  <c:v>2.2148971671078765E-3</c:v>
                </c:pt>
                <c:pt idx="1077">
                  <c:v>5.1483777859713253E-3</c:v>
                </c:pt>
                <c:pt idx="1078">
                  <c:v>-7.7865320001702099E-4</c:v>
                </c:pt>
                <c:pt idx="1079">
                  <c:v>9.1574307843724778E-3</c:v>
                </c:pt>
                <c:pt idx="1080">
                  <c:v>2.7785402955295968E-3</c:v>
                </c:pt>
                <c:pt idx="1081">
                  <c:v>2.8019994569596918E-3</c:v>
                </c:pt>
                <c:pt idx="1082">
                  <c:v>3.0516155807722711E-3</c:v>
                </c:pt>
                <c:pt idx="1083">
                  <c:v>1.6366637460283773E-2</c:v>
                </c:pt>
                <c:pt idx="1084">
                  <c:v>-4.5934172629780168E-4</c:v>
                </c:pt>
                <c:pt idx="1085">
                  <c:v>-1.073741892486324E-3</c:v>
                </c:pt>
                <c:pt idx="1086">
                  <c:v>-1.9317604529824894E-3</c:v>
                </c:pt>
                <c:pt idx="1087">
                  <c:v>-8.015064563977492E-3</c:v>
                </c:pt>
                <c:pt idx="1088">
                  <c:v>-9.515650944518117E-3</c:v>
                </c:pt>
                <c:pt idx="1089">
                  <c:v>1.8698321153114428E-3</c:v>
                </c:pt>
                <c:pt idx="1090">
                  <c:v>3.2542264554585643E-2</c:v>
                </c:pt>
                <c:pt idx="1091">
                  <c:v>-5.9293583620975032E-2</c:v>
                </c:pt>
                <c:pt idx="1092">
                  <c:v>3.3624254609426751E-2</c:v>
                </c:pt>
                <c:pt idx="1093">
                  <c:v>8.888014553267487E-3</c:v>
                </c:pt>
                <c:pt idx="1094">
                  <c:v>2.0539931818380985E-2</c:v>
                </c:pt>
                <c:pt idx="1095">
                  <c:v>-1.3288879633664985E-3</c:v>
                </c:pt>
                <c:pt idx="1096">
                  <c:v>2.4291463162962046E-4</c:v>
                </c:pt>
                <c:pt idx="1097">
                  <c:v>2.4973296625596664E-3</c:v>
                </c:pt>
                <c:pt idx="1098">
                  <c:v>3.2564491198583401E-3</c:v>
                </c:pt>
                <c:pt idx="1099">
                  <c:v>2.8505613511744521E-3</c:v>
                </c:pt>
                <c:pt idx="1100">
                  <c:v>3.933417428064967E-3</c:v>
                </c:pt>
                <c:pt idx="1101">
                  <c:v>-1.7785965642099777E-3</c:v>
                </c:pt>
                <c:pt idx="1102">
                  <c:v>2.1687361796223215E-3</c:v>
                </c:pt>
                <c:pt idx="1103">
                  <c:v>-2.7962829380066001E-3</c:v>
                </c:pt>
                <c:pt idx="1104">
                  <c:v>1.5637565901169825E-3</c:v>
                </c:pt>
                <c:pt idx="1105">
                  <c:v>7.7938299377386944E-3</c:v>
                </c:pt>
                <c:pt idx="1106">
                  <c:v>6.2180403266263173E-3</c:v>
                </c:pt>
                <c:pt idx="1107">
                  <c:v>7.3610738704921186E-3</c:v>
                </c:pt>
                <c:pt idx="1108">
                  <c:v>-1.4098858366778932E-3</c:v>
                </c:pt>
                <c:pt idx="1109">
                  <c:v>5.4705005289330533E-3</c:v>
                </c:pt>
                <c:pt idx="1110">
                  <c:v>-7.4973231242725369E-4</c:v>
                </c:pt>
                <c:pt idx="1111">
                  <c:v>6.7422903060665451E-3</c:v>
                </c:pt>
                <c:pt idx="1112">
                  <c:v>6.4439091676460336E-4</c:v>
                </c:pt>
                <c:pt idx="1113">
                  <c:v>8.9292511156413568E-4</c:v>
                </c:pt>
                <c:pt idx="1114">
                  <c:v>-1.3566931221820067E-4</c:v>
                </c:pt>
                <c:pt idx="1115">
                  <c:v>4.6318853808815508E-3</c:v>
                </c:pt>
                <c:pt idx="1116">
                  <c:v>-4.4509110554491471E-3</c:v>
                </c:pt>
                <c:pt idx="1117">
                  <c:v>-3.4944263899083783E-4</c:v>
                </c:pt>
                <c:pt idx="1118">
                  <c:v>7.6575252046495734E-3</c:v>
                </c:pt>
                <c:pt idx="1119">
                  <c:v>3.4507175900890807E-3</c:v>
                </c:pt>
                <c:pt idx="1120">
                  <c:v>1.0696840161550369E-3</c:v>
                </c:pt>
                <c:pt idx="1121">
                  <c:v>7.6321456141064115E-3</c:v>
                </c:pt>
                <c:pt idx="1122">
                  <c:v>-1.0884707580586794E-2</c:v>
                </c:pt>
                <c:pt idx="1123">
                  <c:v>-8.8256036264466875E-4</c:v>
                </c:pt>
                <c:pt idx="1124">
                  <c:v>-1.2321878474453873E-3</c:v>
                </c:pt>
                <c:pt idx="1125">
                  <c:v>-2.6777999963233379E-3</c:v>
                </c:pt>
                <c:pt idx="1126">
                  <c:v>-3.0311098367707956E-4</c:v>
                </c:pt>
                <c:pt idx="1127">
                  <c:v>1.7567329479105664E-2</c:v>
                </c:pt>
                <c:pt idx="1128">
                  <c:v>5.0332496471794386E-5</c:v>
                </c:pt>
                <c:pt idx="1129">
                  <c:v>8.5359617653346653E-4</c:v>
                </c:pt>
                <c:pt idx="1130">
                  <c:v>3.7755508442189889E-3</c:v>
                </c:pt>
                <c:pt idx="1131">
                  <c:v>2.3946792031630526E-3</c:v>
                </c:pt>
                <c:pt idx="1132">
                  <c:v>-1.1722888820474342E-2</c:v>
                </c:pt>
                <c:pt idx="1133">
                  <c:v>-2.6786472851438536E-2</c:v>
                </c:pt>
                <c:pt idx="1134">
                  <c:v>-2.6210113237665755E-3</c:v>
                </c:pt>
                <c:pt idx="1135">
                  <c:v>1.2710195456506312E-2</c:v>
                </c:pt>
                <c:pt idx="1136">
                  <c:v>-7.4287478135610652E-3</c:v>
                </c:pt>
                <c:pt idx="1137">
                  <c:v>1.0386864037815746E-2</c:v>
                </c:pt>
                <c:pt idx="1138">
                  <c:v>-8.4128449779419245E-4</c:v>
                </c:pt>
                <c:pt idx="1139">
                  <c:v>-8.5431469996303244E-3</c:v>
                </c:pt>
                <c:pt idx="1140">
                  <c:v>1.9677699987563635E-4</c:v>
                </c:pt>
                <c:pt idx="1141">
                  <c:v>1.6459746311157097E-2</c:v>
                </c:pt>
                <c:pt idx="1142">
                  <c:v>1.283558431450782E-3</c:v>
                </c:pt>
                <c:pt idx="1143">
                  <c:v>5.1357912150296059E-3</c:v>
                </c:pt>
                <c:pt idx="1144">
                  <c:v>2.888798466325504E-3</c:v>
                </c:pt>
                <c:pt idx="1145">
                  <c:v>1.6673260611541618E-3</c:v>
                </c:pt>
                <c:pt idx="1146">
                  <c:v>4.6954033411927831E-4</c:v>
                </c:pt>
                <c:pt idx="1147">
                  <c:v>7.5514187361394036E-3</c:v>
                </c:pt>
                <c:pt idx="1148">
                  <c:v>2.8587878739427808E-4</c:v>
                </c:pt>
                <c:pt idx="1149">
                  <c:v>1.3830180571794415E-3</c:v>
                </c:pt>
                <c:pt idx="1150">
                  <c:v>3.975674936682605E-3</c:v>
                </c:pt>
                <c:pt idx="1151">
                  <c:v>3.3377133780880808E-3</c:v>
                </c:pt>
                <c:pt idx="1152">
                  <c:v>1.6959965763059248E-3</c:v>
                </c:pt>
                <c:pt idx="1153">
                  <c:v>4.5492845755390476E-5</c:v>
                </c:pt>
                <c:pt idx="1154">
                  <c:v>-3.2100665154262131E-3</c:v>
                </c:pt>
                <c:pt idx="1155">
                  <c:v>-2.127093858016571E-3</c:v>
                </c:pt>
                <c:pt idx="1156">
                  <c:v>-1.16503811875871E-2</c:v>
                </c:pt>
                <c:pt idx="1157">
                  <c:v>3.3900487482974029E-3</c:v>
                </c:pt>
                <c:pt idx="1158">
                  <c:v>4.1986814455974297E-3</c:v>
                </c:pt>
                <c:pt idx="1159">
                  <c:v>-4.8979477738596566E-3</c:v>
                </c:pt>
                <c:pt idx="1160">
                  <c:v>1.8879585206944993E-2</c:v>
                </c:pt>
                <c:pt idx="1161">
                  <c:v>-1.276148238009589E-3</c:v>
                </c:pt>
                <c:pt idx="1162">
                  <c:v>1.0746751326089488E-3</c:v>
                </c:pt>
                <c:pt idx="1163">
                  <c:v>1.3709558280394774E-3</c:v>
                </c:pt>
                <c:pt idx="1164">
                  <c:v>-1.6129952337957665E-3</c:v>
                </c:pt>
                <c:pt idx="1165">
                  <c:v>1.5072376963103373E-3</c:v>
                </c:pt>
                <c:pt idx="1166">
                  <c:v>1.4760503308965278E-2</c:v>
                </c:pt>
                <c:pt idx="1167">
                  <c:v>5.7423243424534753E-3</c:v>
                </c:pt>
                <c:pt idx="1168">
                  <c:v>5.2045082607143911E-5</c:v>
                </c:pt>
                <c:pt idx="1169">
                  <c:v>2.4575565527131804E-3</c:v>
                </c:pt>
                <c:pt idx="1170">
                  <c:v>8.1486993422204002E-3</c:v>
                </c:pt>
                <c:pt idx="1171">
                  <c:v>-1.4151636116043198E-3</c:v>
                </c:pt>
                <c:pt idx="1172">
                  <c:v>-1.4060915353747983E-2</c:v>
                </c:pt>
                <c:pt idx="1173">
                  <c:v>-5.4047038357885047E-4</c:v>
                </c:pt>
                <c:pt idx="1174">
                  <c:v>-2.1196345297303298E-2</c:v>
                </c:pt>
                <c:pt idx="1175">
                  <c:v>-9.3266957358584257E-3</c:v>
                </c:pt>
                <c:pt idx="1176">
                  <c:v>-8.7488906478615514E-3</c:v>
                </c:pt>
                <c:pt idx="1177">
                  <c:v>8.7676315497615676E-3</c:v>
                </c:pt>
                <c:pt idx="1178">
                  <c:v>-1.2473438971101203E-3</c:v>
                </c:pt>
                <c:pt idx="1179">
                  <c:v>6.6047686429593355E-4</c:v>
                </c:pt>
                <c:pt idx="1180">
                  <c:v>-1.3680848212589414E-3</c:v>
                </c:pt>
                <c:pt idx="1181">
                  <c:v>6.5573770491802463E-3</c:v>
                </c:pt>
                <c:pt idx="1182">
                  <c:v>-2.809620362982379E-3</c:v>
                </c:pt>
                <c:pt idx="1183">
                  <c:v>-3.4341221238478603E-3</c:v>
                </c:pt>
                <c:pt idx="1184">
                  <c:v>-8.8681806714108191E-3</c:v>
                </c:pt>
                <c:pt idx="1185">
                  <c:v>4.2101265260194864E-3</c:v>
                </c:pt>
                <c:pt idx="1186">
                  <c:v>-2.9351353199982277E-3</c:v>
                </c:pt>
                <c:pt idx="1187">
                  <c:v>-1.2469180141317371E-2</c:v>
                </c:pt>
                <c:pt idx="1188">
                  <c:v>-1.4955806816742134E-3</c:v>
                </c:pt>
                <c:pt idx="1189">
                  <c:v>-1.4773587608192251E-3</c:v>
                </c:pt>
                <c:pt idx="1190">
                  <c:v>-8.9592367025419506E-3</c:v>
                </c:pt>
                <c:pt idx="1191">
                  <c:v>6.5485840005294893E-3</c:v>
                </c:pt>
                <c:pt idx="1192">
                  <c:v>5.2466910307056303E-3</c:v>
                </c:pt>
                <c:pt idx="1193">
                  <c:v>-5.1498251716097787E-3</c:v>
                </c:pt>
                <c:pt idx="1194">
                  <c:v>-5.5667735514577377E-3</c:v>
                </c:pt>
                <c:pt idx="1195">
                  <c:v>-8.6757679603889359E-3</c:v>
                </c:pt>
                <c:pt idx="1196">
                  <c:v>9.0830098331551312E-3</c:v>
                </c:pt>
                <c:pt idx="1197">
                  <c:v>1.1181871120417242E-2</c:v>
                </c:pt>
                <c:pt idx="1198">
                  <c:v>-1.1627978214388546E-2</c:v>
                </c:pt>
                <c:pt idx="1199">
                  <c:v>-2.1136931363857636E-3</c:v>
                </c:pt>
                <c:pt idx="1200">
                  <c:v>-2.8573558277644739E-4</c:v>
                </c:pt>
                <c:pt idx="1201">
                  <c:v>-1.0680866399075395E-2</c:v>
                </c:pt>
                <c:pt idx="1202">
                  <c:v>-1.3582627300494754E-2</c:v>
                </c:pt>
                <c:pt idx="1203">
                  <c:v>-1.1184661520731165E-3</c:v>
                </c:pt>
                <c:pt idx="1204">
                  <c:v>-3.3527814487925856E-3</c:v>
                </c:pt>
                <c:pt idx="1205">
                  <c:v>2.758614808687776E-3</c:v>
                </c:pt>
                <c:pt idx="1206">
                  <c:v>-7.1688245423814356E-3</c:v>
                </c:pt>
                <c:pt idx="1207">
                  <c:v>2.3869481239748191E-2</c:v>
                </c:pt>
                <c:pt idx="1208">
                  <c:v>1.3161279528176584E-2</c:v>
                </c:pt>
                <c:pt idx="1209">
                  <c:v>-1.1312077087264338E-3</c:v>
                </c:pt>
                <c:pt idx="1210">
                  <c:v>3.3230692926078387E-3</c:v>
                </c:pt>
                <c:pt idx="1211">
                  <c:v>-1.4861029293632533E-2</c:v>
                </c:pt>
                <c:pt idx="1212">
                  <c:v>9.0720347576642713E-3</c:v>
                </c:pt>
                <c:pt idx="1213">
                  <c:v>6.0067713448621607E-3</c:v>
                </c:pt>
                <c:pt idx="1214">
                  <c:v>7.4600274756395635E-3</c:v>
                </c:pt>
                <c:pt idx="1215">
                  <c:v>4.2114473681520437E-4</c:v>
                </c:pt>
                <c:pt idx="1216">
                  <c:v>9.8477773531773227E-3</c:v>
                </c:pt>
                <c:pt idx="1217">
                  <c:v>-1.2384452251057443E-3</c:v>
                </c:pt>
                <c:pt idx="1218">
                  <c:v>-2.3827083451523068E-3</c:v>
                </c:pt>
                <c:pt idx="1219">
                  <c:v>-3.6354035501040549E-4</c:v>
                </c:pt>
                <c:pt idx="1220">
                  <c:v>1.2901233439184256E-3</c:v>
                </c:pt>
                <c:pt idx="1221">
                  <c:v>-3.778133090926783E-3</c:v>
                </c:pt>
                <c:pt idx="1222">
                  <c:v>8.9454838749098986E-3</c:v>
                </c:pt>
                <c:pt idx="1223">
                  <c:v>-4.0394375068131261E-3</c:v>
                </c:pt>
                <c:pt idx="1224">
                  <c:v>-1.3468730047733413E-2</c:v>
                </c:pt>
                <c:pt idx="1225">
                  <c:v>-5.6356837606837962E-3</c:v>
                </c:pt>
                <c:pt idx="1226">
                  <c:v>-1.0213295259898669E-2</c:v>
                </c:pt>
                <c:pt idx="1227">
                  <c:v>-1.5205601272561098E-2</c:v>
                </c:pt>
                <c:pt idx="1228">
                  <c:v>7.0355060943296799E-3</c:v>
                </c:pt>
                <c:pt idx="1229">
                  <c:v>-1.0861580107310864E-3</c:v>
                </c:pt>
                <c:pt idx="1230">
                  <c:v>9.5036803054671104E-4</c:v>
                </c:pt>
                <c:pt idx="1231">
                  <c:v>2.6610302229033156E-3</c:v>
                </c:pt>
                <c:pt idx="1232">
                  <c:v>-7.0758480519371725E-3</c:v>
                </c:pt>
                <c:pt idx="1233">
                  <c:v>-4.2292418238609741E-6</c:v>
                </c:pt>
                <c:pt idx="1234">
                  <c:v>4.1489037758830616E-3</c:v>
                </c:pt>
                <c:pt idx="1235">
                  <c:v>1.8774033500541298E-2</c:v>
                </c:pt>
                <c:pt idx="1236">
                  <c:v>-7.6027393012839672E-3</c:v>
                </c:pt>
                <c:pt idx="1237">
                  <c:v>-1.6192628542267662E-2</c:v>
                </c:pt>
                <c:pt idx="1238">
                  <c:v>3.8893040961549552E-3</c:v>
                </c:pt>
                <c:pt idx="1239">
                  <c:v>-7.9931162186441806E-4</c:v>
                </c:pt>
                <c:pt idx="1240">
                  <c:v>-6.8576277124988705E-3</c:v>
                </c:pt>
                <c:pt idx="1241">
                  <c:v>-4.037999702463213E-3</c:v>
                </c:pt>
                <c:pt idx="1242">
                  <c:v>-1.4747241960608504E-2</c:v>
                </c:pt>
                <c:pt idx="1243">
                  <c:v>3.9028066854513987E-3</c:v>
                </c:pt>
                <c:pt idx="1244">
                  <c:v>1.6029478707546563E-3</c:v>
                </c:pt>
                <c:pt idx="1245">
                  <c:v>4.2475832715866968E-3</c:v>
                </c:pt>
                <c:pt idx="1246">
                  <c:v>-4.6585849226571385E-3</c:v>
                </c:pt>
                <c:pt idx="1247">
                  <c:v>6.1004516618397009E-3</c:v>
                </c:pt>
                <c:pt idx="1248">
                  <c:v>-1.3711862410177855E-2</c:v>
                </c:pt>
                <c:pt idx="1249">
                  <c:v>5.6765249417471964E-3</c:v>
                </c:pt>
                <c:pt idx="1250">
                  <c:v>2.1593281898135697E-3</c:v>
                </c:pt>
                <c:pt idx="1251">
                  <c:v>-4.876030742910431E-3</c:v>
                </c:pt>
                <c:pt idx="1252">
                  <c:v>-1.139129229783209E-2</c:v>
                </c:pt>
                <c:pt idx="1253">
                  <c:v>5.6112470240896606E-3</c:v>
                </c:pt>
                <c:pt idx="1254">
                  <c:v>8.9666663036731542E-3</c:v>
                </c:pt>
                <c:pt idx="1255">
                  <c:v>3.7300706727512178E-3</c:v>
                </c:pt>
                <c:pt idx="1256">
                  <c:v>1.1135723348889348E-2</c:v>
                </c:pt>
                <c:pt idx="1257">
                  <c:v>-6.2679722992633469E-3</c:v>
                </c:pt>
                <c:pt idx="1258">
                  <c:v>1.6189340804458663E-2</c:v>
                </c:pt>
                <c:pt idx="1259">
                  <c:v>-1.8092399717767327E-3</c:v>
                </c:pt>
                <c:pt idx="1260">
                  <c:v>-3.922553310010457E-3</c:v>
                </c:pt>
                <c:pt idx="1261">
                  <c:v>-1.8387220458111475E-3</c:v>
                </c:pt>
                <c:pt idx="1262">
                  <c:v>-7.5700500213287114E-3</c:v>
                </c:pt>
                <c:pt idx="1263">
                  <c:v>-1.3249734834228644E-2</c:v>
                </c:pt>
                <c:pt idx="1264">
                  <c:v>-1.1507554677138154E-3</c:v>
                </c:pt>
                <c:pt idx="1265">
                  <c:v>-6.0099152753811946E-4</c:v>
                </c:pt>
                <c:pt idx="1266">
                  <c:v>-4.4352492683902289E-3</c:v>
                </c:pt>
                <c:pt idx="1267">
                  <c:v>1.3192755977626813E-3</c:v>
                </c:pt>
                <c:pt idx="1268">
                  <c:v>-6.1848036760381309E-4</c:v>
                </c:pt>
                <c:pt idx="1269">
                  <c:v>-5.4041568425766684E-4</c:v>
                </c:pt>
                <c:pt idx="1270">
                  <c:v>-8.6120813329326751E-4</c:v>
                </c:pt>
                <c:pt idx="1271">
                  <c:v>-5.1171488861200265E-3</c:v>
                </c:pt>
                <c:pt idx="1272">
                  <c:v>-1.0640071240881177E-2</c:v>
                </c:pt>
                <c:pt idx="1273">
                  <c:v>-2.5716800386632599E-4</c:v>
                </c:pt>
                <c:pt idx="1274">
                  <c:v>-1.1087679149179852E-4</c:v>
                </c:pt>
                <c:pt idx="1275">
                  <c:v>-1.8644891007116748E-2</c:v>
                </c:pt>
                <c:pt idx="1276">
                  <c:v>-2.4407110604895976E-4</c:v>
                </c:pt>
                <c:pt idx="1277">
                  <c:v>-1.6569240437083188E-3</c:v>
                </c:pt>
                <c:pt idx="1278">
                  <c:v>1.1531677583985545E-2</c:v>
                </c:pt>
                <c:pt idx="1279">
                  <c:v>9.2849180518683738E-3</c:v>
                </c:pt>
                <c:pt idx="1280">
                  <c:v>3.459793210820461E-4</c:v>
                </c:pt>
                <c:pt idx="1281">
                  <c:v>-4.0882385544840361E-3</c:v>
                </c:pt>
                <c:pt idx="1282">
                  <c:v>1.6740649056334878E-3</c:v>
                </c:pt>
                <c:pt idx="1283">
                  <c:v>-1.2178914476462799E-3</c:v>
                </c:pt>
                <c:pt idx="1284">
                  <c:v>-3.2620546939320372E-3</c:v>
                </c:pt>
                <c:pt idx="1285">
                  <c:v>1.9515832336184813E-2</c:v>
                </c:pt>
                <c:pt idx="1286">
                  <c:v>3.2100830767747279E-3</c:v>
                </c:pt>
                <c:pt idx="1287">
                  <c:v>1.2356161273987754E-2</c:v>
                </c:pt>
                <c:pt idx="1288">
                  <c:v>6.8885520673203082E-3</c:v>
                </c:pt>
                <c:pt idx="1289">
                  <c:v>1.3188210908592346E-2</c:v>
                </c:pt>
                <c:pt idx="1290">
                  <c:v>4.353642582852757E-4</c:v>
                </c:pt>
                <c:pt idx="1291">
                  <c:v>-7.6810464475161044E-3</c:v>
                </c:pt>
                <c:pt idx="1292">
                  <c:v>4.4748444342259663E-3</c:v>
                </c:pt>
                <c:pt idx="1293">
                  <c:v>-3.0773208658039231E-3</c:v>
                </c:pt>
                <c:pt idx="1294">
                  <c:v>-1.5036555006834651E-2</c:v>
                </c:pt>
                <c:pt idx="1295">
                  <c:v>7.1938253538634811E-3</c:v>
                </c:pt>
                <c:pt idx="1296">
                  <c:v>-3.5251485598322141E-3</c:v>
                </c:pt>
                <c:pt idx="1297">
                  <c:v>-1.4866602724289302E-2</c:v>
                </c:pt>
                <c:pt idx="1298">
                  <c:v>-3.2432562231356932E-2</c:v>
                </c:pt>
                <c:pt idx="1299">
                  <c:v>1.68873186051548E-2</c:v>
                </c:pt>
                <c:pt idx="1300">
                  <c:v>-6.0658905699140231E-3</c:v>
                </c:pt>
                <c:pt idx="1301">
                  <c:v>1.91703703042303E-2</c:v>
                </c:pt>
                <c:pt idx="1302">
                  <c:v>2.1902398531663314E-2</c:v>
                </c:pt>
                <c:pt idx="1303">
                  <c:v>4.6573833350123106E-3</c:v>
                </c:pt>
                <c:pt idx="1304">
                  <c:v>1.7683426347857356E-2</c:v>
                </c:pt>
                <c:pt idx="1305">
                  <c:v>1.1483482274811108E-2</c:v>
                </c:pt>
                <c:pt idx="1306">
                  <c:v>1.7284580040661801E-3</c:v>
                </c:pt>
                <c:pt idx="1307">
                  <c:v>6.6908729789281196E-3</c:v>
                </c:pt>
                <c:pt idx="1308">
                  <c:v>-3.380745983694311E-3</c:v>
                </c:pt>
                <c:pt idx="1309">
                  <c:v>-8.5516791975815964E-3</c:v>
                </c:pt>
                <c:pt idx="1310">
                  <c:v>1.2028195437896683E-2</c:v>
                </c:pt>
                <c:pt idx="1311">
                  <c:v>3.0622520911682827E-4</c:v>
                </c:pt>
                <c:pt idx="1312">
                  <c:v>-7.1910075423398112E-5</c:v>
                </c:pt>
                <c:pt idx="1313">
                  <c:v>-8.8353017563758129E-4</c:v>
                </c:pt>
                <c:pt idx="1314">
                  <c:v>6.1058623682272994E-3</c:v>
                </c:pt>
                <c:pt idx="1315">
                  <c:v>-3.3338579747886898E-3</c:v>
                </c:pt>
                <c:pt idx="1316">
                  <c:v>1.4274229273656402E-3</c:v>
                </c:pt>
                <c:pt idx="1317">
                  <c:v>-5.758896389016388E-3</c:v>
                </c:pt>
                <c:pt idx="1318">
                  <c:v>-1.0950077861727414E-2</c:v>
                </c:pt>
                <c:pt idx="1319">
                  <c:v>3.8183105631456105E-2</c:v>
                </c:pt>
                <c:pt idx="1320">
                  <c:v>-1.3895854313191403E-2</c:v>
                </c:pt>
                <c:pt idx="1321">
                  <c:v>3.602764221357635E-3</c:v>
                </c:pt>
                <c:pt idx="1322">
                  <c:v>1.6021470067175025E-2</c:v>
                </c:pt>
                <c:pt idx="1323">
                  <c:v>-1.6878074862042292E-3</c:v>
                </c:pt>
                <c:pt idx="1324">
                  <c:v>-2.9716464560067823E-3</c:v>
                </c:pt>
                <c:pt idx="1325">
                  <c:v>-1.0484878003804265E-2</c:v>
                </c:pt>
                <c:pt idx="1326">
                  <c:v>5.2483602672186436E-3</c:v>
                </c:pt>
                <c:pt idx="1327">
                  <c:v>-8.2112725155107924E-3</c:v>
                </c:pt>
                <c:pt idx="1328">
                  <c:v>9.8924407855438545E-3</c:v>
                </c:pt>
                <c:pt idx="1329">
                  <c:v>5.954979549875894E-3</c:v>
                </c:pt>
                <c:pt idx="1330">
                  <c:v>-6.9976781068070704E-3</c:v>
                </c:pt>
                <c:pt idx="1331">
                  <c:v>-2.9706519725128944E-3</c:v>
                </c:pt>
                <c:pt idx="1332">
                  <c:v>3.2784633440325894E-3</c:v>
                </c:pt>
                <c:pt idx="1333">
                  <c:v>-3.3382191869080202E-3</c:v>
                </c:pt>
                <c:pt idx="1334">
                  <c:v>-1.3777388114276645E-3</c:v>
                </c:pt>
                <c:pt idx="1335">
                  <c:v>-7.0438490730925229E-3</c:v>
                </c:pt>
                <c:pt idx="1336">
                  <c:v>3.1659366405216716E-3</c:v>
                </c:pt>
                <c:pt idx="1337">
                  <c:v>5.3086489955402882E-3</c:v>
                </c:pt>
                <c:pt idx="1338">
                  <c:v>1.0187508333030282E-2</c:v>
                </c:pt>
                <c:pt idx="1339">
                  <c:v>4.0055113276180609E-3</c:v>
                </c:pt>
                <c:pt idx="1340">
                  <c:v>4.1827336753952338E-5</c:v>
                </c:pt>
                <c:pt idx="1341">
                  <c:v>1.4798291126005836E-3</c:v>
                </c:pt>
                <c:pt idx="1342">
                  <c:v>-1.0071038207896121E-2</c:v>
                </c:pt>
                <c:pt idx="1343">
                  <c:v>-6.8144743292002374E-3</c:v>
                </c:pt>
                <c:pt idx="1344">
                  <c:v>9.2197778191323021E-3</c:v>
                </c:pt>
                <c:pt idx="1345">
                  <c:v>-3.7319864510051426E-3</c:v>
                </c:pt>
                <c:pt idx="1346">
                  <c:v>-1.6637562667483063E-3</c:v>
                </c:pt>
                <c:pt idx="1347">
                  <c:v>-7.5769636124378703E-4</c:v>
                </c:pt>
                <c:pt idx="1348">
                  <c:v>1.2872455204541611E-2</c:v>
                </c:pt>
                <c:pt idx="1349">
                  <c:v>-5.594845574297902E-3</c:v>
                </c:pt>
                <c:pt idx="1350">
                  <c:v>2.9012610173835274E-3</c:v>
                </c:pt>
                <c:pt idx="1351">
                  <c:v>8.001804798287937E-3</c:v>
                </c:pt>
                <c:pt idx="1352">
                  <c:v>1.2052010814129765E-2</c:v>
                </c:pt>
                <c:pt idx="1353">
                  <c:v>3.4756741946846414E-3</c:v>
                </c:pt>
                <c:pt idx="1354">
                  <c:v>-4.7098424981862896E-3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C8-4063-9DF0-E0356645C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90"/>
        <c:overlap val="-100"/>
        <c:axId val="1007943688"/>
        <c:axId val="1007945736"/>
      </c:barChart>
      <c:catAx>
        <c:axId val="1007943688"/>
        <c:scaling>
          <c:orientation val="minMax"/>
        </c:scaling>
        <c:delete val="1"/>
        <c:axPos val="b"/>
        <c:majorTickMark val="none"/>
        <c:minorTickMark val="none"/>
        <c:tickLblPos val="nextTo"/>
        <c:crossAx val="1007945736"/>
        <c:crosses val="autoZero"/>
        <c:auto val="1"/>
        <c:lblAlgn val="ctr"/>
        <c:lblOffset val="100"/>
        <c:noMultiLvlLbl val="0"/>
      </c:catAx>
      <c:valAx>
        <c:axId val="1007945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943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Regressional Analysis: UBL vs NIFTY50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NSE_UBL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UBL!$D$9:$D$1363</c:f>
              <c:numCache>
                <c:formatCode>0.00%</c:formatCode>
                <c:ptCount val="1355"/>
                <c:pt idx="1">
                  <c:v>6.0058881256133123E-3</c:v>
                </c:pt>
                <c:pt idx="2">
                  <c:v>-4.292180427658554E-4</c:v>
                </c:pt>
                <c:pt idx="3">
                  <c:v>-2.9277432954678551E-3</c:v>
                </c:pt>
                <c:pt idx="4">
                  <c:v>-7.5170307728446017E-3</c:v>
                </c:pt>
                <c:pt idx="5">
                  <c:v>-1.5147928994082904E-2</c:v>
                </c:pt>
                <c:pt idx="6">
                  <c:v>1.2256669069935056E-2</c:v>
                </c:pt>
                <c:pt idx="7">
                  <c:v>4.5900601456159151E-3</c:v>
                </c:pt>
                <c:pt idx="8">
                  <c:v>1.89065700330866E-2</c:v>
                </c:pt>
                <c:pt idx="9">
                  <c:v>7.9635070357197968E-3</c:v>
                </c:pt>
                <c:pt idx="10">
                  <c:v>5.2159239088747089E-3</c:v>
                </c:pt>
                <c:pt idx="11">
                  <c:v>-1.1369706219000464E-2</c:v>
                </c:pt>
                <c:pt idx="12">
                  <c:v>3.511886384686802E-3</c:v>
                </c:pt>
                <c:pt idx="13">
                  <c:v>2.5381686728453978E-3</c:v>
                </c:pt>
                <c:pt idx="14">
                  <c:v>-2.4243354175457532E-2</c:v>
                </c:pt>
                <c:pt idx="15">
                  <c:v>-2.9484609034083897E-3</c:v>
                </c:pt>
                <c:pt idx="16">
                  <c:v>-5.598927529374631E-3</c:v>
                </c:pt>
                <c:pt idx="17">
                  <c:v>1.1181601903251348E-2</c:v>
                </c:pt>
                <c:pt idx="18">
                  <c:v>-1.0861893184848204E-2</c:v>
                </c:pt>
                <c:pt idx="19">
                  <c:v>1.2170465807730402E-2</c:v>
                </c:pt>
                <c:pt idx="20">
                  <c:v>-1.9974933416888607E-3</c:v>
                </c:pt>
                <c:pt idx="21">
                  <c:v>-1.4128173933519061E-2</c:v>
                </c:pt>
                <c:pt idx="22">
                  <c:v>6.3293658691931931E-3</c:v>
                </c:pt>
                <c:pt idx="23">
                  <c:v>1.99367088607596E-2</c:v>
                </c:pt>
                <c:pt idx="24">
                  <c:v>-1.9469438411418016E-2</c:v>
                </c:pt>
                <c:pt idx="25">
                  <c:v>1.8827624396804188E-2</c:v>
                </c:pt>
                <c:pt idx="26">
                  <c:v>1.9527913657892526E-2</c:v>
                </c:pt>
                <c:pt idx="27">
                  <c:v>2.2809489356840906E-2</c:v>
                </c:pt>
                <c:pt idx="28">
                  <c:v>-1.6492926284437881E-2</c:v>
                </c:pt>
                <c:pt idx="29">
                  <c:v>-1.9116478025513861E-2</c:v>
                </c:pt>
                <c:pt idx="30">
                  <c:v>-4.3995060203765313E-3</c:v>
                </c:pt>
                <c:pt idx="31">
                  <c:v>-5.0779130165130582E-3</c:v>
                </c:pt>
                <c:pt idx="32">
                  <c:v>4.3635796937702143E-3</c:v>
                </c:pt>
                <c:pt idx="33">
                  <c:v>-1.9783544745722859E-3</c:v>
                </c:pt>
                <c:pt idx="34">
                  <c:v>-9.9502487562190822E-3</c:v>
                </c:pt>
                <c:pt idx="35">
                  <c:v>-3.2584798994973463E-3</c:v>
                </c:pt>
                <c:pt idx="36">
                  <c:v>1.3352239158690882E-2</c:v>
                </c:pt>
                <c:pt idx="37">
                  <c:v>-1.5080845771144324E-2</c:v>
                </c:pt>
                <c:pt idx="38">
                  <c:v>-2.071823204419887E-2</c:v>
                </c:pt>
                <c:pt idx="39">
                  <c:v>-8.0596413459599336E-4</c:v>
                </c:pt>
                <c:pt idx="40">
                  <c:v>-3.4684412179875057E-3</c:v>
                </c:pt>
                <c:pt idx="41">
                  <c:v>1.1574729855518218E-2</c:v>
                </c:pt>
                <c:pt idx="42">
                  <c:v>-3.2806561312261895E-3</c:v>
                </c:pt>
                <c:pt idx="43">
                  <c:v>-2.2959900453578541E-2</c:v>
                </c:pt>
                <c:pt idx="44">
                  <c:v>1.3557372334743745E-2</c:v>
                </c:pt>
                <c:pt idx="45">
                  <c:v>-4.9450772161646617E-3</c:v>
                </c:pt>
                <c:pt idx="46">
                  <c:v>1.6742026151778111E-2</c:v>
                </c:pt>
                <c:pt idx="47">
                  <c:v>-1.7027243589743613E-2</c:v>
                </c:pt>
                <c:pt idx="48">
                  <c:v>-3.1383737517831634E-2</c:v>
                </c:pt>
                <c:pt idx="49">
                  <c:v>-1.287607826635806E-2</c:v>
                </c:pt>
                <c:pt idx="50">
                  <c:v>-7.758216462764822E-2</c:v>
                </c:pt>
                <c:pt idx="51">
                  <c:v>-3.0731549517075685E-2</c:v>
                </c:pt>
                <c:pt idx="52">
                  <c:v>-6.9991417946028478E-2</c:v>
                </c:pt>
                <c:pt idx="53">
                  <c:v>-2.0762842202399212E-2</c:v>
                </c:pt>
                <c:pt idx="54">
                  <c:v>-6.7116904874090277E-2</c:v>
                </c:pt>
                <c:pt idx="55">
                  <c:v>-1.3412649419159428E-2</c:v>
                </c:pt>
                <c:pt idx="56">
                  <c:v>1.5301478953356096E-2</c:v>
                </c:pt>
                <c:pt idx="57">
                  <c:v>-0.10078996022186126</c:v>
                </c:pt>
                <c:pt idx="58">
                  <c:v>3.7383177570093462E-2</c:v>
                </c:pt>
                <c:pt idx="59">
                  <c:v>5.9939939939939846E-2</c:v>
                </c:pt>
                <c:pt idx="60">
                  <c:v>1.3882592928377235E-2</c:v>
                </c:pt>
                <c:pt idx="61">
                  <c:v>1.1736433242049982E-2</c:v>
                </c:pt>
                <c:pt idx="62">
                  <c:v>1.0495497983760149E-3</c:v>
                </c:pt>
                <c:pt idx="63">
                  <c:v>1.4071294559099501E-2</c:v>
                </c:pt>
                <c:pt idx="64">
                  <c:v>-3.1724438156391144E-2</c:v>
                </c:pt>
                <c:pt idx="65">
                  <c:v>-3.0909295268067849E-3</c:v>
                </c:pt>
                <c:pt idx="66">
                  <c:v>4.5380235638987632E-2</c:v>
                </c:pt>
                <c:pt idx="67">
                  <c:v>-1.07312338222606E-2</c:v>
                </c:pt>
                <c:pt idx="68">
                  <c:v>2.9762878168438256E-2</c:v>
                </c:pt>
                <c:pt idx="69">
                  <c:v>5.6111375787413209E-3</c:v>
                </c:pt>
                <c:pt idx="70">
                  <c:v>-3.7795441385481854E-2</c:v>
                </c:pt>
                <c:pt idx="71">
                  <c:v>7.4949395481151981E-3</c:v>
                </c:pt>
                <c:pt idx="72">
                  <c:v>1.1783231972198216E-2</c:v>
                </c:pt>
                <c:pt idx="73">
                  <c:v>-7.835560564589672E-3</c:v>
                </c:pt>
                <c:pt idx="74">
                  <c:v>3.7864445285875625E-3</c:v>
                </c:pt>
                <c:pt idx="75">
                  <c:v>-3.8799374898960126E-3</c:v>
                </c:pt>
                <c:pt idx="76">
                  <c:v>-4.5983229645658596E-3</c:v>
                </c:pt>
                <c:pt idx="77">
                  <c:v>-4.2663043478260887E-2</c:v>
                </c:pt>
                <c:pt idx="78">
                  <c:v>3.1280158955435677E-2</c:v>
                </c:pt>
                <c:pt idx="79">
                  <c:v>2.4991742816250273E-2</c:v>
                </c:pt>
                <c:pt idx="80">
                  <c:v>1.3802363050483324E-2</c:v>
                </c:pt>
                <c:pt idx="81">
                  <c:v>-5.5623245219049711E-3</c:v>
                </c:pt>
                <c:pt idx="82">
                  <c:v>3.3187726401022744E-2</c:v>
                </c:pt>
                <c:pt idx="83">
                  <c:v>-6.331528744521786E-2</c:v>
                </c:pt>
                <c:pt idx="84">
                  <c:v>-1.2880497605548547E-2</c:v>
                </c:pt>
                <c:pt idx="85">
                  <c:v>-2.5037640104834558E-2</c:v>
                </c:pt>
                <c:pt idx="86">
                  <c:v>1.8188057652710921E-2</c:v>
                </c:pt>
                <c:pt idx="87">
                  <c:v>-5.0556117290192493E-3</c:v>
                </c:pt>
                <c:pt idx="88">
                  <c:v>1.0106142728093959E-2</c:v>
                </c:pt>
                <c:pt idx="89">
                  <c:v>2.3140126320496446E-2</c:v>
                </c:pt>
                <c:pt idx="90">
                  <c:v>2.6058453974324047E-2</c:v>
                </c:pt>
                <c:pt idx="91">
                  <c:v>-2.6248535832179676E-2</c:v>
                </c:pt>
                <c:pt idx="92">
                  <c:v>-3.668871999562584E-2</c:v>
                </c:pt>
                <c:pt idx="93">
                  <c:v>-7.492337382222769E-3</c:v>
                </c:pt>
                <c:pt idx="94">
                  <c:v>6.8626329635135264E-4</c:v>
                </c:pt>
                <c:pt idx="95">
                  <c:v>5.9606812207109394E-2</c:v>
                </c:pt>
                <c:pt idx="96">
                  <c:v>-1.4831993959333323E-2</c:v>
                </c:pt>
                <c:pt idx="97">
                  <c:v>1.3686630898937846E-2</c:v>
                </c:pt>
                <c:pt idx="98">
                  <c:v>6.0488226398791589E-3</c:v>
                </c:pt>
                <c:pt idx="99">
                  <c:v>1.256173502254665E-2</c:v>
                </c:pt>
                <c:pt idx="100">
                  <c:v>1.473862792916969E-2</c:v>
                </c:pt>
                <c:pt idx="101">
                  <c:v>8.5684430512016352E-3</c:v>
                </c:pt>
                <c:pt idx="102">
                  <c:v>7.2523829258175354E-4</c:v>
                </c:pt>
                <c:pt idx="103">
                  <c:v>-3.1317941815922956E-2</c:v>
                </c:pt>
                <c:pt idx="104">
                  <c:v>1.282530860898845E-2</c:v>
                </c:pt>
                <c:pt idx="105">
                  <c:v>7.3233788846092995E-2</c:v>
                </c:pt>
                <c:pt idx="106">
                  <c:v>1.5240155351261553E-3</c:v>
                </c:pt>
                <c:pt idx="107">
                  <c:v>-8.2466129982328162E-3</c:v>
                </c:pt>
                <c:pt idx="108">
                  <c:v>-5.4444664422892419E-4</c:v>
                </c:pt>
                <c:pt idx="109">
                  <c:v>-1.0399643440796358E-2</c:v>
                </c:pt>
                <c:pt idx="110">
                  <c:v>1.4462292949006805E-2</c:v>
                </c:pt>
                <c:pt idx="111">
                  <c:v>-6.7580899763219904E-3</c:v>
                </c:pt>
                <c:pt idx="112">
                  <c:v>-2.2845790911347752E-3</c:v>
                </c:pt>
                <c:pt idx="113">
                  <c:v>-1.9911394295385465E-3</c:v>
                </c:pt>
                <c:pt idx="114">
                  <c:v>9.4767818843832785E-3</c:v>
                </c:pt>
                <c:pt idx="115">
                  <c:v>8.0043480409111023E-3</c:v>
                </c:pt>
                <c:pt idx="116">
                  <c:v>1.5097299152002419E-2</c:v>
                </c:pt>
                <c:pt idx="117">
                  <c:v>7.1949393983292698E-3</c:v>
                </c:pt>
                <c:pt idx="118">
                  <c:v>7.5750311631026523E-3</c:v>
                </c:pt>
                <c:pt idx="119">
                  <c:v>-1.6178149980967671E-3</c:v>
                </c:pt>
                <c:pt idx="120">
                  <c:v>-2.9692117052711686E-2</c:v>
                </c:pt>
                <c:pt idx="121">
                  <c:v>-1.193575322953E-2</c:v>
                </c:pt>
                <c:pt idx="122">
                  <c:v>3.1765758600119431E-2</c:v>
                </c:pt>
                <c:pt idx="123">
                  <c:v>-1.3635268609973439E-2</c:v>
                </c:pt>
                <c:pt idx="124">
                  <c:v>3.1359906213364708E-2</c:v>
                </c:pt>
                <c:pt idx="125">
                  <c:v>-1.7476555839727292E-2</c:v>
                </c:pt>
                <c:pt idx="126">
                  <c:v>2.2270426608821392E-2</c:v>
                </c:pt>
                <c:pt idx="127">
                  <c:v>-9.949544961569301E-3</c:v>
                </c:pt>
                <c:pt idx="128">
                  <c:v>1.2192798628310131E-2</c:v>
                </c:pt>
                <c:pt idx="129">
                  <c:v>7.1052136269529331E-3</c:v>
                </c:pt>
                <c:pt idx="130">
                  <c:v>-3.6209877120029876E-2</c:v>
                </c:pt>
                <c:pt idx="131">
                  <c:v>-2.2736086872212624E-2</c:v>
                </c:pt>
                <c:pt idx="132">
                  <c:v>-3.3731831936109069E-3</c:v>
                </c:pt>
                <c:pt idx="133">
                  <c:v>-5.0271265740878812E-3</c:v>
                </c:pt>
                <c:pt idx="134">
                  <c:v>-2.2411205602801409E-2</c:v>
                </c:pt>
                <c:pt idx="135">
                  <c:v>7.368744243168468E-3</c:v>
                </c:pt>
                <c:pt idx="136">
                  <c:v>8.1276033729560382E-4</c:v>
                </c:pt>
                <c:pt idx="137">
                  <c:v>-6.0907522078978982E-4</c:v>
                </c:pt>
                <c:pt idx="138">
                  <c:v>5.3834433722701469E-3</c:v>
                </c:pt>
                <c:pt idx="139">
                  <c:v>1.2679329157405661E-2</c:v>
                </c:pt>
                <c:pt idx="140">
                  <c:v>-3.990622038210212E-3</c:v>
                </c:pt>
                <c:pt idx="141">
                  <c:v>-1.6176691541042731E-2</c:v>
                </c:pt>
                <c:pt idx="142">
                  <c:v>-1.2370189370800366E-2</c:v>
                </c:pt>
                <c:pt idx="143">
                  <c:v>-9.4325034792021034E-3</c:v>
                </c:pt>
                <c:pt idx="144">
                  <c:v>4.3188677281715826E-3</c:v>
                </c:pt>
                <c:pt idx="145">
                  <c:v>-1.388529091756896E-2</c:v>
                </c:pt>
                <c:pt idx="146">
                  <c:v>-5.7268953922134935E-3</c:v>
                </c:pt>
                <c:pt idx="147">
                  <c:v>-6.2883111392940672E-3</c:v>
                </c:pt>
                <c:pt idx="148">
                  <c:v>1.7229460249933659E-2</c:v>
                </c:pt>
                <c:pt idx="149">
                  <c:v>1.5160227926185321E-3</c:v>
                </c:pt>
                <c:pt idx="150">
                  <c:v>7.9340223405366395E-3</c:v>
                </c:pt>
                <c:pt idx="151">
                  <c:v>2.8482651475918441E-3</c:v>
                </c:pt>
                <c:pt idx="152">
                  <c:v>9.2951200619673102E-4</c:v>
                </c:pt>
                <c:pt idx="153">
                  <c:v>-5.1591600887375133E-3</c:v>
                </c:pt>
                <c:pt idx="154">
                  <c:v>2.2662448789088963E-2</c:v>
                </c:pt>
                <c:pt idx="155">
                  <c:v>-2.2718052738336714E-2</c:v>
                </c:pt>
                <c:pt idx="156">
                  <c:v>9.1324200913240894E-3</c:v>
                </c:pt>
                <c:pt idx="157">
                  <c:v>3.2651172357054614E-2</c:v>
                </c:pt>
                <c:pt idx="158">
                  <c:v>1.090474530697616E-2</c:v>
                </c:pt>
                <c:pt idx="159">
                  <c:v>9.9497586444685648E-3</c:v>
                </c:pt>
                <c:pt idx="160">
                  <c:v>1.4484978540772353E-2</c:v>
                </c:pt>
                <c:pt idx="161">
                  <c:v>1.3605115138695334E-2</c:v>
                </c:pt>
                <c:pt idx="162">
                  <c:v>5.4069436539556648E-3</c:v>
                </c:pt>
                <c:pt idx="163">
                  <c:v>-4.245683555052393E-3</c:v>
                </c:pt>
                <c:pt idx="164">
                  <c:v>-9.7119575516392276E-3</c:v>
                </c:pt>
                <c:pt idx="165">
                  <c:v>-3.9228818829833978E-3</c:v>
                </c:pt>
                <c:pt idx="166">
                  <c:v>-2.9201287161999878E-2</c:v>
                </c:pt>
                <c:pt idx="167">
                  <c:v>-7.6188591500518932E-3</c:v>
                </c:pt>
                <c:pt idx="168">
                  <c:v>8.1310135101450687E-2</c:v>
                </c:pt>
                <c:pt idx="169">
                  <c:v>6.5237436606731203E-2</c:v>
                </c:pt>
                <c:pt idx="170">
                  <c:v>-3.046959532568716E-2</c:v>
                </c:pt>
                <c:pt idx="171">
                  <c:v>-7.4996651935180791E-3</c:v>
                </c:pt>
                <c:pt idx="172">
                  <c:v>-2.4063329285296642E-2</c:v>
                </c:pt>
                <c:pt idx="173">
                  <c:v>-5.0235044704581844E-3</c:v>
                </c:pt>
                <c:pt idx="174">
                  <c:v>-1.218212978831823E-2</c:v>
                </c:pt>
                <c:pt idx="175">
                  <c:v>-6.236518803338531E-3</c:v>
                </c:pt>
                <c:pt idx="176">
                  <c:v>-6.8418817534091625E-3</c:v>
                </c:pt>
                <c:pt idx="177">
                  <c:v>-3.4682630178640705E-3</c:v>
                </c:pt>
                <c:pt idx="178">
                  <c:v>-1.6591179976162218E-2</c:v>
                </c:pt>
                <c:pt idx="179">
                  <c:v>6.7872206331507368E-3</c:v>
                </c:pt>
                <c:pt idx="180">
                  <c:v>-1.8876101507198872E-2</c:v>
                </c:pt>
                <c:pt idx="181">
                  <c:v>-3.5484662576687143E-2</c:v>
                </c:pt>
                <c:pt idx="182">
                  <c:v>-1.8725829432118868E-2</c:v>
                </c:pt>
                <c:pt idx="183">
                  <c:v>-8.2970338104138008E-4</c:v>
                </c:pt>
                <c:pt idx="184">
                  <c:v>-4.4529790325928964E-2</c:v>
                </c:pt>
                <c:pt idx="185">
                  <c:v>3.438348723519824E-2</c:v>
                </c:pt>
                <c:pt idx="186">
                  <c:v>1.8326944283988844E-2</c:v>
                </c:pt>
                <c:pt idx="187">
                  <c:v>-1.5831270627062688E-2</c:v>
                </c:pt>
                <c:pt idx="188">
                  <c:v>2.1482839926643127E-3</c:v>
                </c:pt>
                <c:pt idx="189">
                  <c:v>6.1173271985779376E-3</c:v>
                </c:pt>
                <c:pt idx="190">
                  <c:v>-3.7935872784908842E-3</c:v>
                </c:pt>
                <c:pt idx="191">
                  <c:v>1.7631716223265537E-2</c:v>
                </c:pt>
                <c:pt idx="192">
                  <c:v>-1.7890096370719588E-2</c:v>
                </c:pt>
                <c:pt idx="193">
                  <c:v>2.9229082937523021E-3</c:v>
                </c:pt>
                <c:pt idx="194">
                  <c:v>3.1017434296122692E-2</c:v>
                </c:pt>
                <c:pt idx="195">
                  <c:v>-1.983746403513198E-2</c:v>
                </c:pt>
                <c:pt idx="196">
                  <c:v>-1.5449582861259969E-4</c:v>
                </c:pt>
                <c:pt idx="197">
                  <c:v>3.6054596961121455E-4</c:v>
                </c:pt>
                <c:pt idx="198">
                  <c:v>-3.4496962207806181E-3</c:v>
                </c:pt>
                <c:pt idx="199">
                  <c:v>6.1999483337638051E-3</c:v>
                </c:pt>
                <c:pt idx="200">
                  <c:v>-8.2670089858792872E-3</c:v>
                </c:pt>
                <c:pt idx="201">
                  <c:v>-6.213109661385996E-4</c:v>
                </c:pt>
                <c:pt idx="202">
                  <c:v>-3.7819915034711382E-3</c:v>
                </c:pt>
                <c:pt idx="203">
                  <c:v>-5.1484736595767133E-3</c:v>
                </c:pt>
                <c:pt idx="204">
                  <c:v>3.7114479874542639E-3</c:v>
                </c:pt>
                <c:pt idx="205">
                  <c:v>-1.7551169209936934E-2</c:v>
                </c:pt>
                <c:pt idx="206">
                  <c:v>-2.5816369804919415E-2</c:v>
                </c:pt>
                <c:pt idx="207">
                  <c:v>-1.2461228709800376E-2</c:v>
                </c:pt>
                <c:pt idx="208">
                  <c:v>1.1020498126514955E-3</c:v>
                </c:pt>
                <c:pt idx="209">
                  <c:v>1.9594892118009799E-2</c:v>
                </c:pt>
                <c:pt idx="210">
                  <c:v>0</c:v>
                </c:pt>
                <c:pt idx="211">
                  <c:v>7.0179226948823281E-3</c:v>
                </c:pt>
                <c:pt idx="212">
                  <c:v>-6.8617990779458182E-3</c:v>
                </c:pt>
                <c:pt idx="213">
                  <c:v>2.9202202310266712E-2</c:v>
                </c:pt>
                <c:pt idx="214">
                  <c:v>-2.8845649551580976E-3</c:v>
                </c:pt>
                <c:pt idx="215">
                  <c:v>2.6193982747738209E-2</c:v>
                </c:pt>
                <c:pt idx="216">
                  <c:v>8.0420297283444464E-2</c:v>
                </c:pt>
                <c:pt idx="217">
                  <c:v>-1.390009013710336E-2</c:v>
                </c:pt>
                <c:pt idx="218">
                  <c:v>-1.5202540171269097E-2</c:v>
                </c:pt>
                <c:pt idx="219">
                  <c:v>-9.7703957010253362E-5</c:v>
                </c:pt>
                <c:pt idx="220">
                  <c:v>1.499902286495991E-2</c:v>
                </c:pt>
                <c:pt idx="221">
                  <c:v>-8.8567990373045191E-3</c:v>
                </c:pt>
                <c:pt idx="222">
                  <c:v>2.1951337963187934E-2</c:v>
                </c:pt>
                <c:pt idx="223">
                  <c:v>4.001330608753495E-2</c:v>
                </c:pt>
                <c:pt idx="224">
                  <c:v>-7.2652501713502682E-3</c:v>
                </c:pt>
                <c:pt idx="225">
                  <c:v>-1.3163951026419873E-2</c:v>
                </c:pt>
                <c:pt idx="226">
                  <c:v>-2.4113805970149116E-2</c:v>
                </c:pt>
                <c:pt idx="227">
                  <c:v>-3.8235434689104508E-4</c:v>
                </c:pt>
                <c:pt idx="228">
                  <c:v>-6.5025101601721147E-3</c:v>
                </c:pt>
                <c:pt idx="229">
                  <c:v>4.7596130708888795E-2</c:v>
                </c:pt>
                <c:pt idx="230">
                  <c:v>-1.8008085262771201E-2</c:v>
                </c:pt>
                <c:pt idx="231">
                  <c:v>1.1227544910179521E-3</c:v>
                </c:pt>
                <c:pt idx="232">
                  <c:v>2.0233644859813271E-2</c:v>
                </c:pt>
                <c:pt idx="233">
                  <c:v>2.8397380112672455E-3</c:v>
                </c:pt>
                <c:pt idx="234">
                  <c:v>1.635076501484356E-2</c:v>
                </c:pt>
                <c:pt idx="235">
                  <c:v>2.4536017615602423E-2</c:v>
                </c:pt>
                <c:pt idx="236">
                  <c:v>-1.8860476336681753E-3</c:v>
                </c:pt>
                <c:pt idx="237">
                  <c:v>1.7226226050272686E-2</c:v>
                </c:pt>
                <c:pt idx="238">
                  <c:v>6.0480387074468567E-4</c:v>
                </c:pt>
                <c:pt idx="239">
                  <c:v>3.8856748121918194E-4</c:v>
                </c:pt>
                <c:pt idx="240">
                  <c:v>-1.2084070605496988E-3</c:v>
                </c:pt>
                <c:pt idx="241">
                  <c:v>-1.119128894266086E-2</c:v>
                </c:pt>
                <c:pt idx="242">
                  <c:v>-5.8119209928334525E-3</c:v>
                </c:pt>
                <c:pt idx="243">
                  <c:v>-4.1888268647531812E-2</c:v>
                </c:pt>
                <c:pt idx="244">
                  <c:v>4.9545829892649884E-3</c:v>
                </c:pt>
                <c:pt idx="245">
                  <c:v>3.2913357071121974E-2</c:v>
                </c:pt>
                <c:pt idx="246">
                  <c:v>-4.3753038405442979E-3</c:v>
                </c:pt>
                <c:pt idx="247">
                  <c:v>3.3203124999999778E-2</c:v>
                </c:pt>
                <c:pt idx="248">
                  <c:v>-1.42636191785529E-2</c:v>
                </c:pt>
                <c:pt idx="249">
                  <c:v>1.1070432357043192E-2</c:v>
                </c:pt>
                <c:pt idx="250">
                  <c:v>2.2803689973273311E-2</c:v>
                </c:pt>
                <c:pt idx="251">
                  <c:v>-2.6973490116742882E-3</c:v>
                </c:pt>
                <c:pt idx="252">
                  <c:v>1.2678020538392509E-3</c:v>
                </c:pt>
                <c:pt idx="253">
                  <c:v>-1.3506098847761994E-3</c:v>
                </c:pt>
                <c:pt idx="254">
                  <c:v>3.212036684840025E-2</c:v>
                </c:pt>
                <c:pt idx="255">
                  <c:v>2.1661684615699617E-2</c:v>
                </c:pt>
                <c:pt idx="256">
                  <c:v>1.9639278557115336E-3</c:v>
                </c:pt>
                <c:pt idx="257">
                  <c:v>-8.1203248129926298E-3</c:v>
                </c:pt>
                <c:pt idx="258">
                  <c:v>1.2945636392966531E-2</c:v>
                </c:pt>
                <c:pt idx="259">
                  <c:v>2.8347334474658759E-2</c:v>
                </c:pt>
                <c:pt idx="260">
                  <c:v>-8.2465445816718441E-3</c:v>
                </c:pt>
                <c:pt idx="261">
                  <c:v>1.1203935040599688E-2</c:v>
                </c:pt>
                <c:pt idx="262">
                  <c:v>-1.204493687989816E-2</c:v>
                </c:pt>
                <c:pt idx="263">
                  <c:v>2.2664217889103444E-3</c:v>
                </c:pt>
                <c:pt idx="264">
                  <c:v>-1.7817458770322481E-2</c:v>
                </c:pt>
                <c:pt idx="265">
                  <c:v>-9.7253096221022739E-3</c:v>
                </c:pt>
                <c:pt idx="266">
                  <c:v>-8.8186956347446888E-4</c:v>
                </c:pt>
                <c:pt idx="267">
                  <c:v>1.8856569709126969E-3</c:v>
                </c:pt>
                <c:pt idx="268">
                  <c:v>4.2207272144802133E-2</c:v>
                </c:pt>
                <c:pt idx="269">
                  <c:v>-1.3486513486513418E-2</c:v>
                </c:pt>
                <c:pt idx="270">
                  <c:v>1.242453748782868E-2</c:v>
                </c:pt>
                <c:pt idx="271">
                  <c:v>-1.2618296529968487E-2</c:v>
                </c:pt>
                <c:pt idx="272">
                  <c:v>4.4806358606717112E-3</c:v>
                </c:pt>
                <c:pt idx="273">
                  <c:v>2.9091191187309295E-3</c:v>
                </c:pt>
                <c:pt idx="274">
                  <c:v>-2.6686262376237613E-3</c:v>
                </c:pt>
                <c:pt idx="275">
                  <c:v>-8.2987551867218512E-3</c:v>
                </c:pt>
                <c:pt idx="276">
                  <c:v>-6.9995698588355415E-3</c:v>
                </c:pt>
                <c:pt idx="277">
                  <c:v>5.6706308576830455E-3</c:v>
                </c:pt>
                <c:pt idx="278">
                  <c:v>-1.6406923016681008E-2</c:v>
                </c:pt>
                <c:pt idx="279">
                  <c:v>7.3251323699192739E-3</c:v>
                </c:pt>
                <c:pt idx="280">
                  <c:v>-9.3664782832075799E-3</c:v>
                </c:pt>
                <c:pt idx="281">
                  <c:v>1.7832921088327014E-2</c:v>
                </c:pt>
                <c:pt idx="282">
                  <c:v>8.2310978716737537E-4</c:v>
                </c:pt>
                <c:pt idx="283">
                  <c:v>-5.4437220960288357E-3</c:v>
                </c:pt>
                <c:pt idx="284">
                  <c:v>-1.3545973616853724E-2</c:v>
                </c:pt>
                <c:pt idx="285">
                  <c:v>-2.8062751985948542E-2</c:v>
                </c:pt>
                <c:pt idx="286">
                  <c:v>-1.0924921964843293E-2</c:v>
                </c:pt>
                <c:pt idx="287">
                  <c:v>-1.9309027489411212E-2</c:v>
                </c:pt>
                <c:pt idx="288">
                  <c:v>-4.1918956683743014E-3</c:v>
                </c:pt>
                <c:pt idx="289">
                  <c:v>1.9346883238370527E-2</c:v>
                </c:pt>
                <c:pt idx="290">
                  <c:v>-3.1118341467484378E-2</c:v>
                </c:pt>
                <c:pt idx="291">
                  <c:v>2.3593232014466059E-2</c:v>
                </c:pt>
                <c:pt idx="292">
                  <c:v>1.6445846477392223E-2</c:v>
                </c:pt>
                <c:pt idx="293">
                  <c:v>1.2538276917984037E-2</c:v>
                </c:pt>
                <c:pt idx="294">
                  <c:v>8.9501001266909519E-3</c:v>
                </c:pt>
                <c:pt idx="295">
                  <c:v>-2.4708360337005852E-2</c:v>
                </c:pt>
                <c:pt idx="296">
                  <c:v>7.5172356508015348E-3</c:v>
                </c:pt>
                <c:pt idx="297">
                  <c:v>1.2737540706541983E-2</c:v>
                </c:pt>
                <c:pt idx="298">
                  <c:v>1.7502442201235979E-3</c:v>
                </c:pt>
                <c:pt idx="299">
                  <c:v>-1.3449270651334722E-2</c:v>
                </c:pt>
                <c:pt idx="300">
                  <c:v>-6.4250411861613843E-3</c:v>
                </c:pt>
                <c:pt idx="301">
                  <c:v>9.8656939147736544E-3</c:v>
                </c:pt>
                <c:pt idx="302">
                  <c:v>-2.5244232821607371E-2</c:v>
                </c:pt>
                <c:pt idx="303">
                  <c:v>1.1790963069020499E-3</c:v>
                </c:pt>
                <c:pt idx="304">
                  <c:v>2.447949526813864E-2</c:v>
                </c:pt>
                <c:pt idx="305">
                  <c:v>2.7835940386747193E-2</c:v>
                </c:pt>
                <c:pt idx="306">
                  <c:v>1.7575394447773007E-2</c:v>
                </c:pt>
                <c:pt idx="307">
                  <c:v>-2.3002944062806674E-2</c:v>
                </c:pt>
                <c:pt idx="308">
                  <c:v>-2.2057937241351633E-2</c:v>
                </c:pt>
                <c:pt idx="309">
                  <c:v>1.5858668857847036E-2</c:v>
                </c:pt>
                <c:pt idx="310">
                  <c:v>-7.1988999433792999E-3</c:v>
                </c:pt>
                <c:pt idx="311">
                  <c:v>1.1446961055890492E-2</c:v>
                </c:pt>
                <c:pt idx="312">
                  <c:v>5.6385678037784714E-4</c:v>
                </c:pt>
                <c:pt idx="313">
                  <c:v>-7.4145634585195075E-2</c:v>
                </c:pt>
                <c:pt idx="314">
                  <c:v>-3.486804921525144E-2</c:v>
                </c:pt>
                <c:pt idx="315">
                  <c:v>1.9820712644713634E-2</c:v>
                </c:pt>
                <c:pt idx="316">
                  <c:v>-1.7668624939264355E-3</c:v>
                </c:pt>
                <c:pt idx="317">
                  <c:v>-1.9956635249347321E-2</c:v>
                </c:pt>
                <c:pt idx="318">
                  <c:v>-2.0995123713202113E-2</c:v>
                </c:pt>
                <c:pt idx="319">
                  <c:v>1.554212977908942E-2</c:v>
                </c:pt>
                <c:pt idx="320">
                  <c:v>6.8119891008167066E-4</c:v>
                </c:pt>
                <c:pt idx="321">
                  <c:v>-1.5883821193555248E-3</c:v>
                </c:pt>
                <c:pt idx="322">
                  <c:v>1.1863636363636409E-2</c:v>
                </c:pt>
                <c:pt idx="323">
                  <c:v>1.5542877678450973E-2</c:v>
                </c:pt>
                <c:pt idx="324">
                  <c:v>-7.1659220595390316E-3</c:v>
                </c:pt>
                <c:pt idx="325">
                  <c:v>1.6573847182000279E-2</c:v>
                </c:pt>
                <c:pt idx="326">
                  <c:v>2.103694613665219E-3</c:v>
                </c:pt>
                <c:pt idx="327">
                  <c:v>1.8368685764268422E-2</c:v>
                </c:pt>
                <c:pt idx="328">
                  <c:v>3.6418295039725157E-2</c:v>
                </c:pt>
                <c:pt idx="329">
                  <c:v>-8.2459702482078345E-3</c:v>
                </c:pt>
                <c:pt idx="330">
                  <c:v>1.2701596055820108E-2</c:v>
                </c:pt>
                <c:pt idx="331">
                  <c:v>-1.4852710619689402E-3</c:v>
                </c:pt>
                <c:pt idx="332">
                  <c:v>-6.9415750764398876E-3</c:v>
                </c:pt>
                <c:pt idx="333">
                  <c:v>3.0789714571024529E-3</c:v>
                </c:pt>
                <c:pt idx="334">
                  <c:v>-4.5628007300491102E-4</c:v>
                </c:pt>
                <c:pt idx="335">
                  <c:v>8.8392745984977594E-3</c:v>
                </c:pt>
                <c:pt idx="336">
                  <c:v>-6.4993829699713235E-3</c:v>
                </c:pt>
                <c:pt idx="337">
                  <c:v>-9.1089764822782637E-4</c:v>
                </c:pt>
                <c:pt idx="338">
                  <c:v>4.1442188147544634E-4</c:v>
                </c:pt>
                <c:pt idx="339">
                  <c:v>2.2783761391880208E-3</c:v>
                </c:pt>
                <c:pt idx="340">
                  <c:v>1.6697664806778256E-2</c:v>
                </c:pt>
                <c:pt idx="341">
                  <c:v>1.6057563315581946E-2</c:v>
                </c:pt>
                <c:pt idx="342">
                  <c:v>2.6806433544050545E-2</c:v>
                </c:pt>
                <c:pt idx="343">
                  <c:v>2.0261845386533306E-3</c:v>
                </c:pt>
                <c:pt idx="344">
                  <c:v>-4.9385596515787444E-3</c:v>
                </c:pt>
                <c:pt idx="345">
                  <c:v>-6.995193247098408E-3</c:v>
                </c:pt>
                <c:pt idx="346">
                  <c:v>2.1448248720975949E-2</c:v>
                </c:pt>
                <c:pt idx="347">
                  <c:v>1.0787902138316152E-3</c:v>
                </c:pt>
                <c:pt idx="348">
                  <c:v>-3.8486702844164888E-4</c:v>
                </c:pt>
                <c:pt idx="349">
                  <c:v>-1.7595195010203013E-2</c:v>
                </c:pt>
                <c:pt idx="350">
                  <c:v>-1.7596802006584089E-2</c:v>
                </c:pt>
                <c:pt idx="351">
                  <c:v>-2.154226672517523E-3</c:v>
                </c:pt>
                <c:pt idx="352">
                  <c:v>-5.8769439891257491E-3</c:v>
                </c:pt>
                <c:pt idx="353">
                  <c:v>1.9263251025496642E-2</c:v>
                </c:pt>
                <c:pt idx="354">
                  <c:v>5.511935292957193E-2</c:v>
                </c:pt>
                <c:pt idx="355">
                  <c:v>6.6935906065366257E-3</c:v>
                </c:pt>
                <c:pt idx="356">
                  <c:v>2.4664759852903062E-2</c:v>
                </c:pt>
                <c:pt idx="357">
                  <c:v>-2.1388435744064127E-3</c:v>
                </c:pt>
                <c:pt idx="358">
                  <c:v>1.0717140158395644E-2</c:v>
                </c:pt>
                <c:pt idx="359">
                  <c:v>-1.2760145214046892E-2</c:v>
                </c:pt>
                <c:pt idx="360">
                  <c:v>-3.1675526105001683E-3</c:v>
                </c:pt>
                <c:pt idx="361">
                  <c:v>2.1184119215456043E-3</c:v>
                </c:pt>
                <c:pt idx="362">
                  <c:v>-1.2027554032874033E-3</c:v>
                </c:pt>
                <c:pt idx="363">
                  <c:v>2.3171799737264687E-2</c:v>
                </c:pt>
                <c:pt idx="364">
                  <c:v>-2.5107885445272649E-2</c:v>
                </c:pt>
                <c:pt idx="365">
                  <c:v>3.8631790744466876E-2</c:v>
                </c:pt>
                <c:pt idx="366">
                  <c:v>2.6029375506322561E-2</c:v>
                </c:pt>
                <c:pt idx="367">
                  <c:v>-3.6148300720906357E-2</c:v>
                </c:pt>
                <c:pt idx="368">
                  <c:v>-1.691776186914562E-2</c:v>
                </c:pt>
                <c:pt idx="369">
                  <c:v>1.1593362799797724E-3</c:v>
                </c:pt>
                <c:pt idx="370">
                  <c:v>3.4776000578996769E-2</c:v>
                </c:pt>
                <c:pt idx="371">
                  <c:v>1.3638748032872794E-2</c:v>
                </c:pt>
                <c:pt idx="372">
                  <c:v>-2.0355356218734189E-3</c:v>
                </c:pt>
                <c:pt idx="373">
                  <c:v>-6.1190624351793454E-3</c:v>
                </c:pt>
                <c:pt idx="374">
                  <c:v>6.3654387978711036E-3</c:v>
                </c:pt>
                <c:pt idx="375">
                  <c:v>1.2788607769944615E-3</c:v>
                </c:pt>
                <c:pt idx="376">
                  <c:v>-1.2806793468880473E-2</c:v>
                </c:pt>
                <c:pt idx="377">
                  <c:v>1.7833414924119939E-3</c:v>
                </c:pt>
                <c:pt idx="378">
                  <c:v>-8.5517819121085914E-3</c:v>
                </c:pt>
                <c:pt idx="379">
                  <c:v>7.8510069004364968E-3</c:v>
                </c:pt>
                <c:pt idx="380">
                  <c:v>3.9822545149683641E-3</c:v>
                </c:pt>
                <c:pt idx="381">
                  <c:v>-5.8105145958734505E-3</c:v>
                </c:pt>
                <c:pt idx="382">
                  <c:v>-5.4595086442219554E-3</c:v>
                </c:pt>
                <c:pt idx="383">
                  <c:v>-1.7383348581884728E-2</c:v>
                </c:pt>
                <c:pt idx="384">
                  <c:v>3.7029078928520365E-2</c:v>
                </c:pt>
                <c:pt idx="385">
                  <c:v>-1.9752745355342327E-2</c:v>
                </c:pt>
                <c:pt idx="386">
                  <c:v>-5.4252096103712955E-3</c:v>
                </c:pt>
                <c:pt idx="387">
                  <c:v>1.2893170869934911E-2</c:v>
                </c:pt>
                <c:pt idx="388">
                  <c:v>1.0246188278080881E-2</c:v>
                </c:pt>
                <c:pt idx="389">
                  <c:v>-5.7461317456470873E-3</c:v>
                </c:pt>
                <c:pt idx="390">
                  <c:v>-1.0305330223166265E-2</c:v>
                </c:pt>
                <c:pt idx="391">
                  <c:v>1.5618953811517233E-2</c:v>
                </c:pt>
                <c:pt idx="392">
                  <c:v>-1.7456963735236086E-2</c:v>
                </c:pt>
                <c:pt idx="393">
                  <c:v>7.2267070892233498E-3</c:v>
                </c:pt>
                <c:pt idx="394">
                  <c:v>8.4698306033881288E-3</c:v>
                </c:pt>
                <c:pt idx="395">
                  <c:v>1.0585132227389549E-2</c:v>
                </c:pt>
                <c:pt idx="396">
                  <c:v>-7.2461279576908622E-3</c:v>
                </c:pt>
                <c:pt idx="397">
                  <c:v>-7.6795350767954185E-3</c:v>
                </c:pt>
                <c:pt idx="398">
                  <c:v>-3.1722791605660605E-3</c:v>
                </c:pt>
                <c:pt idx="399">
                  <c:v>-1.0771113831089418E-2</c:v>
                </c:pt>
                <c:pt idx="400">
                  <c:v>-1.4635698377346351E-2</c:v>
                </c:pt>
                <c:pt idx="401">
                  <c:v>-3.1213001829728526E-3</c:v>
                </c:pt>
                <c:pt idx="402">
                  <c:v>2.5192543007279689E-4</c:v>
                </c:pt>
                <c:pt idx="403">
                  <c:v>4.9652790270930947E-3</c:v>
                </c:pt>
                <c:pt idx="404">
                  <c:v>-7.2321076939600992E-3</c:v>
                </c:pt>
                <c:pt idx="405">
                  <c:v>1.4858090807457813E-2</c:v>
                </c:pt>
                <c:pt idx="406">
                  <c:v>6.2790945595394776E-2</c:v>
                </c:pt>
                <c:pt idx="407">
                  <c:v>-2.888859168115554E-2</c:v>
                </c:pt>
                <c:pt idx="408">
                  <c:v>5.1301473626221838E-3</c:v>
                </c:pt>
                <c:pt idx="409">
                  <c:v>-3.8022813688214363E-3</c:v>
                </c:pt>
                <c:pt idx="410">
                  <c:v>-1.5060862389106533E-2</c:v>
                </c:pt>
                <c:pt idx="411">
                  <c:v>2.4787040916072201E-3</c:v>
                </c:pt>
                <c:pt idx="412">
                  <c:v>8.9500261187531738E-3</c:v>
                </c:pt>
                <c:pt idx="413">
                  <c:v>1.4186110727599122E-2</c:v>
                </c:pt>
                <c:pt idx="414">
                  <c:v>3.9818942926181933E-3</c:v>
                </c:pt>
                <c:pt idx="415">
                  <c:v>4.630508474576267E-2</c:v>
                </c:pt>
                <c:pt idx="416">
                  <c:v>1.2926845072247728E-2</c:v>
                </c:pt>
                <c:pt idx="417">
                  <c:v>5.4054054054053502E-3</c:v>
                </c:pt>
                <c:pt idx="418">
                  <c:v>5.980785137112532E-3</c:v>
                </c:pt>
                <c:pt idx="419">
                  <c:v>-3.6367086205806309E-3</c:v>
                </c:pt>
                <c:pt idx="420">
                  <c:v>1.0949947630685353E-2</c:v>
                </c:pt>
                <c:pt idx="421">
                  <c:v>4.6150948135126324E-3</c:v>
                </c:pt>
                <c:pt idx="422">
                  <c:v>-5.3126660208135945E-4</c:v>
                </c:pt>
                <c:pt idx="423">
                  <c:v>-7.8168970045651154E-3</c:v>
                </c:pt>
                <c:pt idx="424">
                  <c:v>3.5295600655491643E-3</c:v>
                </c:pt>
                <c:pt idx="425">
                  <c:v>6.1236025624922252E-3</c:v>
                </c:pt>
                <c:pt idx="426">
                  <c:v>-4.5569462217921464E-3</c:v>
                </c:pt>
                <c:pt idx="427">
                  <c:v>-2.4738970934060744E-2</c:v>
                </c:pt>
                <c:pt idx="428">
                  <c:v>2.9642489711934061E-2</c:v>
                </c:pt>
                <c:pt idx="429">
                  <c:v>2.3512146381065469E-2</c:v>
                </c:pt>
                <c:pt idx="430">
                  <c:v>9.3962598004819764E-3</c:v>
                </c:pt>
                <c:pt idx="431">
                  <c:v>-2.9316650043823889E-2</c:v>
                </c:pt>
                <c:pt idx="432">
                  <c:v>-3.1322975371298689E-2</c:v>
                </c:pt>
                <c:pt idx="433">
                  <c:v>5.8821638648709484E-3</c:v>
                </c:pt>
                <c:pt idx="434">
                  <c:v>-4.8891161244967174E-3</c:v>
                </c:pt>
                <c:pt idx="435">
                  <c:v>9.2803699303170006E-3</c:v>
                </c:pt>
                <c:pt idx="436">
                  <c:v>3.7861915367483068E-3</c:v>
                </c:pt>
                <c:pt idx="437">
                  <c:v>1.5689879235474935E-2</c:v>
                </c:pt>
                <c:pt idx="438">
                  <c:v>6.95918112595173E-3</c:v>
                </c:pt>
                <c:pt idx="439">
                  <c:v>-1.4999845042922955E-2</c:v>
                </c:pt>
                <c:pt idx="440">
                  <c:v>3.4326526759588472E-2</c:v>
                </c:pt>
                <c:pt idx="441">
                  <c:v>3.8632353835856836E-3</c:v>
                </c:pt>
                <c:pt idx="442">
                  <c:v>3.0453622617496512E-2</c:v>
                </c:pt>
                <c:pt idx="443">
                  <c:v>1.0498147385755496E-2</c:v>
                </c:pt>
                <c:pt idx="444">
                  <c:v>3.0556121409655024E-3</c:v>
                </c:pt>
                <c:pt idx="445">
                  <c:v>-8.1524892654056824E-3</c:v>
                </c:pt>
                <c:pt idx="446">
                  <c:v>-1.9100827800040854E-2</c:v>
                </c:pt>
                <c:pt idx="447">
                  <c:v>-2.7136637442595202E-3</c:v>
                </c:pt>
                <c:pt idx="448">
                  <c:v>-7.4156026672248521E-3</c:v>
                </c:pt>
                <c:pt idx="449">
                  <c:v>-2.8920018075011544E-3</c:v>
                </c:pt>
                <c:pt idx="450">
                  <c:v>-1.4834285023716753E-2</c:v>
                </c:pt>
                <c:pt idx="451">
                  <c:v>-2.3613837095192158E-3</c:v>
                </c:pt>
                <c:pt idx="452">
                  <c:v>2.2993452399250103E-2</c:v>
                </c:pt>
                <c:pt idx="453">
                  <c:v>1.7638751164397837E-2</c:v>
                </c:pt>
                <c:pt idx="454">
                  <c:v>-3.6821590976200302E-2</c:v>
                </c:pt>
                <c:pt idx="455">
                  <c:v>1.6922652441828223E-2</c:v>
                </c:pt>
                <c:pt idx="456">
                  <c:v>8.1697868620180802E-3</c:v>
                </c:pt>
                <c:pt idx="457">
                  <c:v>8.253094910591674E-3</c:v>
                </c:pt>
                <c:pt idx="458">
                  <c:v>-1.0884394092176342E-2</c:v>
                </c:pt>
                <c:pt idx="459">
                  <c:v>4.5875685886480611E-3</c:v>
                </c:pt>
                <c:pt idx="460">
                  <c:v>3.3936246418338145E-2</c:v>
                </c:pt>
                <c:pt idx="461">
                  <c:v>2.6875667561560013E-2</c:v>
                </c:pt>
                <c:pt idx="462">
                  <c:v>-2.0943438659619895E-2</c:v>
                </c:pt>
                <c:pt idx="463">
                  <c:v>-1.5620064892181262E-2</c:v>
                </c:pt>
                <c:pt idx="464">
                  <c:v>1.2046787037307105E-2</c:v>
                </c:pt>
                <c:pt idx="465">
                  <c:v>-1.0289370532626241E-2</c:v>
                </c:pt>
                <c:pt idx="466">
                  <c:v>-2.3151518681382655E-2</c:v>
                </c:pt>
                <c:pt idx="467">
                  <c:v>-1.2789172430240914E-2</c:v>
                </c:pt>
                <c:pt idx="468">
                  <c:v>-1.6759776536312887E-2</c:v>
                </c:pt>
                <c:pt idx="469">
                  <c:v>-2.5307125307125311E-2</c:v>
                </c:pt>
                <c:pt idx="470">
                  <c:v>4.6004537433828041E-3</c:v>
                </c:pt>
                <c:pt idx="471">
                  <c:v>-1.4271375697885946E-2</c:v>
                </c:pt>
                <c:pt idx="472">
                  <c:v>-3.0546981894549186E-3</c:v>
                </c:pt>
                <c:pt idx="473">
                  <c:v>-4.1364782483801932E-2</c:v>
                </c:pt>
                <c:pt idx="474">
                  <c:v>1.4316630597637214E-3</c:v>
                </c:pt>
                <c:pt idx="475">
                  <c:v>2.992220227406861E-4</c:v>
                </c:pt>
                <c:pt idx="476">
                  <c:v>3.9884335427275985E-4</c:v>
                </c:pt>
                <c:pt idx="477">
                  <c:v>6.7111864181532699E-3</c:v>
                </c:pt>
                <c:pt idx="478">
                  <c:v>-1.6831127685554836E-3</c:v>
                </c:pt>
                <c:pt idx="479">
                  <c:v>-8.4958677685950112E-3</c:v>
                </c:pt>
                <c:pt idx="480">
                  <c:v>2.0738172240189368E-2</c:v>
                </c:pt>
                <c:pt idx="481">
                  <c:v>1.4078066307365633E-2</c:v>
                </c:pt>
                <c:pt idx="482">
                  <c:v>1.056496811183405E-2</c:v>
                </c:pt>
                <c:pt idx="483">
                  <c:v>1.7307324536240065E-2</c:v>
                </c:pt>
                <c:pt idx="484">
                  <c:v>1.3096468966381503E-2</c:v>
                </c:pt>
                <c:pt idx="485">
                  <c:v>-1.5339415494046715E-2</c:v>
                </c:pt>
                <c:pt idx="486">
                  <c:v>5.6220358679606175E-3</c:v>
                </c:pt>
                <c:pt idx="487">
                  <c:v>2.4985945405708865E-3</c:v>
                </c:pt>
                <c:pt idx="488">
                  <c:v>-2.8288366876440985E-2</c:v>
                </c:pt>
                <c:pt idx="489">
                  <c:v>-1.3273485091375492E-2</c:v>
                </c:pt>
                <c:pt idx="490">
                  <c:v>1.0982583831557147E-2</c:v>
                </c:pt>
                <c:pt idx="491">
                  <c:v>1.8737545799318633E-2</c:v>
                </c:pt>
                <c:pt idx="492">
                  <c:v>3.3126163359309402E-3</c:v>
                </c:pt>
                <c:pt idx="493">
                  <c:v>-1.3426828501352017E-2</c:v>
                </c:pt>
                <c:pt idx="494">
                  <c:v>-2.2087649402390497E-2</c:v>
                </c:pt>
                <c:pt idx="495">
                  <c:v>8.5392086565414527E-3</c:v>
                </c:pt>
                <c:pt idx="496">
                  <c:v>1.412228541882099E-2</c:v>
                </c:pt>
                <c:pt idx="497">
                  <c:v>-1.3606959625250936E-2</c:v>
                </c:pt>
                <c:pt idx="498">
                  <c:v>2.4778703883181485E-2</c:v>
                </c:pt>
                <c:pt idx="499">
                  <c:v>-1.4974307241259699E-2</c:v>
                </c:pt>
                <c:pt idx="500">
                  <c:v>6.3048070152980085E-3</c:v>
                </c:pt>
                <c:pt idx="501">
                  <c:v>3.434786756988828E-3</c:v>
                </c:pt>
                <c:pt idx="502">
                  <c:v>3.8033659788914154E-3</c:v>
                </c:pt>
                <c:pt idx="503">
                  <c:v>1.4524328249818641E-3</c:v>
                </c:pt>
                <c:pt idx="504">
                  <c:v>8.5758426080650985E-3</c:v>
                </c:pt>
                <c:pt idx="505">
                  <c:v>3.5324642845977472E-3</c:v>
                </c:pt>
                <c:pt idx="506">
                  <c:v>2.5917388324715018E-2</c:v>
                </c:pt>
                <c:pt idx="507">
                  <c:v>4.372381125888225E-3</c:v>
                </c:pt>
                <c:pt idx="508">
                  <c:v>1.2999576757966036E-3</c:v>
                </c:pt>
                <c:pt idx="509">
                  <c:v>4.6194257419764906E-3</c:v>
                </c:pt>
                <c:pt idx="510">
                  <c:v>-2.3231351806215161E-2</c:v>
                </c:pt>
                <c:pt idx="511">
                  <c:v>-7.784375865357851E-3</c:v>
                </c:pt>
                <c:pt idx="512">
                  <c:v>-6.263954353758483E-3</c:v>
                </c:pt>
                <c:pt idx="513">
                  <c:v>-2.2436497534793709E-2</c:v>
                </c:pt>
                <c:pt idx="514">
                  <c:v>-2.716506527915219E-2</c:v>
                </c:pt>
                <c:pt idx="515">
                  <c:v>2.2411077569234772E-2</c:v>
                </c:pt>
                <c:pt idx="516">
                  <c:v>-3.257485798645654E-2</c:v>
                </c:pt>
                <c:pt idx="517">
                  <c:v>2.8297505307855575E-2</c:v>
                </c:pt>
                <c:pt idx="518">
                  <c:v>4.4746265767654947E-2</c:v>
                </c:pt>
                <c:pt idx="519">
                  <c:v>1.9268774703557368E-2</c:v>
                </c:pt>
                <c:pt idx="520">
                  <c:v>1.23909355307803E-2</c:v>
                </c:pt>
                <c:pt idx="521">
                  <c:v>-8.3490438998113925E-3</c:v>
                </c:pt>
                <c:pt idx="522">
                  <c:v>1.5993723218057365E-3</c:v>
                </c:pt>
                <c:pt idx="523">
                  <c:v>-3.1424181253954298E-2</c:v>
                </c:pt>
                <c:pt idx="524">
                  <c:v>-6.1901206918004714E-3</c:v>
                </c:pt>
                <c:pt idx="525">
                  <c:v>8.4509687314149318E-4</c:v>
                </c:pt>
                <c:pt idx="526">
                  <c:v>1.6449837378033516E-2</c:v>
                </c:pt>
                <c:pt idx="527">
                  <c:v>-1.9537259245584915E-2</c:v>
                </c:pt>
                <c:pt idx="528">
                  <c:v>-4.1516302130730764E-2</c:v>
                </c:pt>
                <c:pt idx="529">
                  <c:v>2.792692509167094E-2</c:v>
                </c:pt>
                <c:pt idx="530">
                  <c:v>-6.7840876516863657E-3</c:v>
                </c:pt>
                <c:pt idx="531">
                  <c:v>-5.2591072344791989E-3</c:v>
                </c:pt>
                <c:pt idx="532">
                  <c:v>-3.7072856221792572E-3</c:v>
                </c:pt>
                <c:pt idx="533">
                  <c:v>-1.2878175052580598E-2</c:v>
                </c:pt>
                <c:pt idx="534">
                  <c:v>-6.1297407152456351E-3</c:v>
                </c:pt>
                <c:pt idx="535">
                  <c:v>1.0422163588390543E-2</c:v>
                </c:pt>
                <c:pt idx="536">
                  <c:v>-4.3902598250424307E-2</c:v>
                </c:pt>
                <c:pt idx="537">
                  <c:v>2.5297873066812304E-2</c:v>
                </c:pt>
                <c:pt idx="538">
                  <c:v>-4.3287160362270871E-4</c:v>
                </c:pt>
                <c:pt idx="539">
                  <c:v>-1.7988607215430052E-3</c:v>
                </c:pt>
                <c:pt idx="540">
                  <c:v>-6.8780243617553749E-2</c:v>
                </c:pt>
                <c:pt idx="541">
                  <c:v>-4.0101777522935866E-2</c:v>
                </c:pt>
                <c:pt idx="542">
                  <c:v>-2.8336755646817258E-2</c:v>
                </c:pt>
                <c:pt idx="543">
                  <c:v>3.5579804810573989E-2</c:v>
                </c:pt>
                <c:pt idx="544">
                  <c:v>3.8624220837043755E-2</c:v>
                </c:pt>
                <c:pt idx="545">
                  <c:v>4.5011252813202951E-3</c:v>
                </c:pt>
                <c:pt idx="546">
                  <c:v>1.6465734912336716E-2</c:v>
                </c:pt>
                <c:pt idx="547">
                  <c:v>1.0950948149184958E-2</c:v>
                </c:pt>
                <c:pt idx="548">
                  <c:v>-9.1711368748919053E-3</c:v>
                </c:pt>
                <c:pt idx="549">
                  <c:v>2.3576667830946585E-2</c:v>
                </c:pt>
                <c:pt idx="550">
                  <c:v>1.2045725985326827E-2</c:v>
                </c:pt>
                <c:pt idx="551">
                  <c:v>-2.5085980173983446E-2</c:v>
                </c:pt>
                <c:pt idx="552">
                  <c:v>-7.1937469737843873E-3</c:v>
                </c:pt>
                <c:pt idx="553">
                  <c:v>1.2540932209292865E-3</c:v>
                </c:pt>
                <c:pt idx="554">
                  <c:v>1.1759794029643E-2</c:v>
                </c:pt>
                <c:pt idx="555">
                  <c:v>-3.3700137551582188E-3</c:v>
                </c:pt>
                <c:pt idx="556">
                  <c:v>-2.232420122834855E-2</c:v>
                </c:pt>
                <c:pt idx="557">
                  <c:v>-6.564319745897218E-3</c:v>
                </c:pt>
                <c:pt idx="558">
                  <c:v>3.4139756296848844E-2</c:v>
                </c:pt>
                <c:pt idx="559">
                  <c:v>2.3394022672621029E-2</c:v>
                </c:pt>
                <c:pt idx="560">
                  <c:v>7.5190493773287237E-3</c:v>
                </c:pt>
                <c:pt idx="561">
                  <c:v>1.5159087123105097E-2</c:v>
                </c:pt>
                <c:pt idx="562">
                  <c:v>2.3531342303905411E-2</c:v>
                </c:pt>
                <c:pt idx="563">
                  <c:v>-2.9499470933400662E-3</c:v>
                </c:pt>
                <c:pt idx="564">
                  <c:v>1.1223669400225234E-2</c:v>
                </c:pt>
                <c:pt idx="565">
                  <c:v>1.1830555908917351E-2</c:v>
                </c:pt>
                <c:pt idx="566">
                  <c:v>-1.0089263263766579E-2</c:v>
                </c:pt>
                <c:pt idx="567">
                  <c:v>-2.066994761073182E-2</c:v>
                </c:pt>
                <c:pt idx="568">
                  <c:v>-1.0180261963428916E-2</c:v>
                </c:pt>
                <c:pt idx="569">
                  <c:v>-1.1758925646904728E-2</c:v>
                </c:pt>
                <c:pt idx="570">
                  <c:v>-3.1255178814092899E-2</c:v>
                </c:pt>
                <c:pt idx="571">
                  <c:v>1.3959217188996842E-2</c:v>
                </c:pt>
                <c:pt idx="572">
                  <c:v>1.2147388311511964E-3</c:v>
                </c:pt>
                <c:pt idx="573">
                  <c:v>4.1790239956861708E-2</c:v>
                </c:pt>
                <c:pt idx="574">
                  <c:v>-9.1873706004139688E-3</c:v>
                </c:pt>
                <c:pt idx="575">
                  <c:v>7.18296983152511E-4</c:v>
                </c:pt>
                <c:pt idx="576">
                  <c:v>-1.7030995106035784E-2</c:v>
                </c:pt>
                <c:pt idx="577">
                  <c:v>4.2286245353159835E-2</c:v>
                </c:pt>
                <c:pt idx="578">
                  <c:v>1.0063053308706493E-2</c:v>
                </c:pt>
                <c:pt idx="579">
                  <c:v>-2.0493095403241068E-2</c:v>
                </c:pt>
                <c:pt idx="580">
                  <c:v>-3.469808162739807E-2</c:v>
                </c:pt>
                <c:pt idx="581">
                  <c:v>-1.0470156718906387E-2</c:v>
                </c:pt>
                <c:pt idx="582">
                  <c:v>-1.4489823426336867E-3</c:v>
                </c:pt>
                <c:pt idx="583">
                  <c:v>-1.0056356089494844E-2</c:v>
                </c:pt>
                <c:pt idx="584">
                  <c:v>-5.9655701380603166E-3</c:v>
                </c:pt>
                <c:pt idx="585">
                  <c:v>4.1495198902605779E-3</c:v>
                </c:pt>
                <c:pt idx="586">
                  <c:v>-5.2935350568628081E-3</c:v>
                </c:pt>
                <c:pt idx="587">
                  <c:v>-1.9673144269724552E-2</c:v>
                </c:pt>
                <c:pt idx="588">
                  <c:v>5.4635239729625695E-3</c:v>
                </c:pt>
                <c:pt idx="589">
                  <c:v>4.2460552440001464E-2</c:v>
                </c:pt>
                <c:pt idx="590">
                  <c:v>1.8377439187382549E-3</c:v>
                </c:pt>
                <c:pt idx="591">
                  <c:v>-2.7048660907847855E-2</c:v>
                </c:pt>
                <c:pt idx="592">
                  <c:v>1.2443438914027105E-2</c:v>
                </c:pt>
                <c:pt idx="593">
                  <c:v>-8.8369730827830839E-3</c:v>
                </c:pt>
                <c:pt idx="594">
                  <c:v>-1.4005602240896309E-3</c:v>
                </c:pt>
                <c:pt idx="595">
                  <c:v>-2.1585194814080055E-2</c:v>
                </c:pt>
                <c:pt idx="596">
                  <c:v>3.1606181385917198E-2</c:v>
                </c:pt>
                <c:pt idx="597">
                  <c:v>1.3895478885650459E-3</c:v>
                </c:pt>
                <c:pt idx="598">
                  <c:v>4.1865502419873524E-2</c:v>
                </c:pt>
                <c:pt idx="599">
                  <c:v>2.0790020790020236E-3</c:v>
                </c:pt>
                <c:pt idx="600">
                  <c:v>-5.5108921161826085E-3</c:v>
                </c:pt>
                <c:pt idx="601">
                  <c:v>3.748614642414827E-3</c:v>
                </c:pt>
                <c:pt idx="602">
                  <c:v>-1.3347189296268769E-2</c:v>
                </c:pt>
                <c:pt idx="603">
                  <c:v>7.2411296162200323E-4</c:v>
                </c:pt>
                <c:pt idx="604">
                  <c:v>-1.7859492172082714E-2</c:v>
                </c:pt>
                <c:pt idx="605">
                  <c:v>-7.2670037842000879E-3</c:v>
                </c:pt>
                <c:pt idx="606">
                  <c:v>1.1401970044528253E-2</c:v>
                </c:pt>
                <c:pt idx="607">
                  <c:v>3.0018010806487361E-4</c:v>
                </c:pt>
                <c:pt idx="608">
                  <c:v>-4.3346337234503318E-3</c:v>
                </c:pt>
                <c:pt idx="609">
                  <c:v>-2.2571246776732279E-2</c:v>
                </c:pt>
                <c:pt idx="610">
                  <c:v>4.7966560455003915E-4</c:v>
                </c:pt>
                <c:pt idx="611">
                  <c:v>-9.3832402999897147E-3</c:v>
                </c:pt>
                <c:pt idx="612">
                  <c:v>-1.1062329311715136E-3</c:v>
                </c:pt>
                <c:pt idx="613">
                  <c:v>2.5956047759128076E-3</c:v>
                </c:pt>
                <c:pt idx="614">
                  <c:v>2.512944425267527E-2</c:v>
                </c:pt>
                <c:pt idx="615">
                  <c:v>-5.623274294565328E-3</c:v>
                </c:pt>
                <c:pt idx="616">
                  <c:v>9.4138363076090581E-3</c:v>
                </c:pt>
                <c:pt idx="617">
                  <c:v>2.6166593981682418E-3</c:v>
                </c:pt>
                <c:pt idx="618">
                  <c:v>3.345936360290569E-4</c:v>
                </c:pt>
                <c:pt idx="619">
                  <c:v>-2.2343378934341129E-2</c:v>
                </c:pt>
                <c:pt idx="620">
                  <c:v>-1.8509015019330111E-2</c:v>
                </c:pt>
                <c:pt idx="621">
                  <c:v>1.2827663134411527E-2</c:v>
                </c:pt>
                <c:pt idx="622">
                  <c:v>2.9391519823788625E-2</c:v>
                </c:pt>
                <c:pt idx="623">
                  <c:v>3.3467067870277534E-2</c:v>
                </c:pt>
                <c:pt idx="624">
                  <c:v>1.4849082850765027E-2</c:v>
                </c:pt>
                <c:pt idx="625">
                  <c:v>3.0921262352566092E-2</c:v>
                </c:pt>
                <c:pt idx="626">
                  <c:v>4.7000618429189345E-3</c:v>
                </c:pt>
                <c:pt idx="627">
                  <c:v>-3.6008863720299322E-3</c:v>
                </c:pt>
                <c:pt idx="628">
                  <c:v>-1.6679536679536922E-3</c:v>
                </c:pt>
                <c:pt idx="629">
                  <c:v>2.5989294885677694E-3</c:v>
                </c:pt>
                <c:pt idx="630">
                  <c:v>-3.6105539268630471E-3</c:v>
                </c:pt>
                <c:pt idx="631">
                  <c:v>2.1463082259662869E-2</c:v>
                </c:pt>
                <c:pt idx="632">
                  <c:v>2.4559594918285299E-3</c:v>
                </c:pt>
                <c:pt idx="633">
                  <c:v>-4.5974230234104851E-3</c:v>
                </c:pt>
                <c:pt idx="634">
                  <c:v>1.5192950470981348E-3</c:v>
                </c:pt>
                <c:pt idx="635">
                  <c:v>4.7026699029126817E-3</c:v>
                </c:pt>
                <c:pt idx="636">
                  <c:v>8.2439981881323732E-3</c:v>
                </c:pt>
                <c:pt idx="637">
                  <c:v>9.8538397028871128E-3</c:v>
                </c:pt>
                <c:pt idx="638">
                  <c:v>-5.8130913189191613E-3</c:v>
                </c:pt>
                <c:pt idx="639">
                  <c:v>-4.564302974254808E-3</c:v>
                </c:pt>
                <c:pt idx="640">
                  <c:v>-1.8011268280987869E-2</c:v>
                </c:pt>
                <c:pt idx="641">
                  <c:v>-1.2176885280922756E-2</c:v>
                </c:pt>
                <c:pt idx="642">
                  <c:v>2.5024715768660055E-3</c:v>
                </c:pt>
                <c:pt idx="643">
                  <c:v>-3.0509414773953747E-3</c:v>
                </c:pt>
                <c:pt idx="644">
                  <c:v>-5.9969088098917878E-3</c:v>
                </c:pt>
                <c:pt idx="645">
                  <c:v>-1.8596840403035109E-2</c:v>
                </c:pt>
                <c:pt idx="646">
                  <c:v>2.1674377336966755E-2</c:v>
                </c:pt>
                <c:pt idx="647">
                  <c:v>3.1945909062713884E-3</c:v>
                </c:pt>
                <c:pt idx="648">
                  <c:v>-6.554336064306665E-3</c:v>
                </c:pt>
                <c:pt idx="649">
                  <c:v>2.0539632153860454E-2</c:v>
                </c:pt>
                <c:pt idx="650">
                  <c:v>-2.8054767785808954E-3</c:v>
                </c:pt>
                <c:pt idx="651">
                  <c:v>5.6573193480322637E-3</c:v>
                </c:pt>
                <c:pt idx="652">
                  <c:v>1.0125889436234381E-2</c:v>
                </c:pt>
                <c:pt idx="653">
                  <c:v>-7.8569493362232734E-3</c:v>
                </c:pt>
                <c:pt idx="654">
                  <c:v>3.3011711875720495E-2</c:v>
                </c:pt>
                <c:pt idx="655">
                  <c:v>-1.9738001527345284E-2</c:v>
                </c:pt>
                <c:pt idx="656">
                  <c:v>-1.5191466410978682E-2</c:v>
                </c:pt>
                <c:pt idx="657">
                  <c:v>-1.2565795478747588E-2</c:v>
                </c:pt>
                <c:pt idx="658">
                  <c:v>-2.7115301657731905E-3</c:v>
                </c:pt>
                <c:pt idx="659">
                  <c:v>-3.4604214298955549E-3</c:v>
                </c:pt>
                <c:pt idx="660">
                  <c:v>1.7362187635641124E-3</c:v>
                </c:pt>
                <c:pt idx="661">
                  <c:v>-4.6425255338904403E-3</c:v>
                </c:pt>
                <c:pt idx="662">
                  <c:v>2.0926616915422969E-2</c:v>
                </c:pt>
                <c:pt idx="663">
                  <c:v>1.2974751012700514E-2</c:v>
                </c:pt>
                <c:pt idx="664">
                  <c:v>2.5376589795243376E-2</c:v>
                </c:pt>
                <c:pt idx="665">
                  <c:v>-5.0142216227312408E-3</c:v>
                </c:pt>
                <c:pt idx="666">
                  <c:v>-3.4480726158198083E-3</c:v>
                </c:pt>
                <c:pt idx="667">
                  <c:v>-4.99778204938639E-3</c:v>
                </c:pt>
                <c:pt idx="668">
                  <c:v>4.3095761754741169E-3</c:v>
                </c:pt>
                <c:pt idx="669">
                  <c:v>-8.108667988517726E-3</c:v>
                </c:pt>
                <c:pt idx="670">
                  <c:v>1.1844735507354542E-2</c:v>
                </c:pt>
                <c:pt idx="671">
                  <c:v>-8.6984726071829277E-3</c:v>
                </c:pt>
                <c:pt idx="672">
                  <c:v>5.5325857402064305E-3</c:v>
                </c:pt>
                <c:pt idx="673">
                  <c:v>-3.233249519301884E-2</c:v>
                </c:pt>
                <c:pt idx="674">
                  <c:v>4.7077525067253934E-3</c:v>
                </c:pt>
                <c:pt idx="675">
                  <c:v>1.1683806973772359E-2</c:v>
                </c:pt>
                <c:pt idx="676">
                  <c:v>1.0827067669172408E-3</c:v>
                </c:pt>
                <c:pt idx="677">
                  <c:v>-1.4931202307276292E-2</c:v>
                </c:pt>
                <c:pt idx="678">
                  <c:v>3.2022934520723467E-3</c:v>
                </c:pt>
                <c:pt idx="679">
                  <c:v>9.4242111023290498E-4</c:v>
                </c:pt>
                <c:pt idx="680">
                  <c:v>3.7357630979499845E-3</c:v>
                </c:pt>
                <c:pt idx="681">
                  <c:v>2.1060275962236696E-2</c:v>
                </c:pt>
                <c:pt idx="682">
                  <c:v>7.4087245139877744E-3</c:v>
                </c:pt>
                <c:pt idx="683">
                  <c:v>4.2360416544096058E-3</c:v>
                </c:pt>
                <c:pt idx="684">
                  <c:v>-2.1295916573905949E-2</c:v>
                </c:pt>
                <c:pt idx="685">
                  <c:v>1.5114782556643114E-2</c:v>
                </c:pt>
                <c:pt idx="686">
                  <c:v>2.4855525415732993E-2</c:v>
                </c:pt>
                <c:pt idx="687">
                  <c:v>-6.4156045916166082E-3</c:v>
                </c:pt>
                <c:pt idx="688">
                  <c:v>-9.9027102154273239E-3</c:v>
                </c:pt>
                <c:pt idx="689">
                  <c:v>-3.4362753699479387E-2</c:v>
                </c:pt>
                <c:pt idx="690">
                  <c:v>1.1175383869893141E-2</c:v>
                </c:pt>
                <c:pt idx="691">
                  <c:v>-8.6857553612076366E-3</c:v>
                </c:pt>
                <c:pt idx="692">
                  <c:v>4.1392229137711123E-3</c:v>
                </c:pt>
                <c:pt idx="693">
                  <c:v>4.2726041823377692E-3</c:v>
                </c:pt>
                <c:pt idx="694">
                  <c:v>9.3477544416815661E-3</c:v>
                </c:pt>
                <c:pt idx="695">
                  <c:v>-8.9940336608389515E-3</c:v>
                </c:pt>
                <c:pt idx="696">
                  <c:v>-5.8108189061283344E-3</c:v>
                </c:pt>
                <c:pt idx="697">
                  <c:v>-1.0454326343697251E-2</c:v>
                </c:pt>
                <c:pt idx="698">
                  <c:v>-1.6105952199725992E-2</c:v>
                </c:pt>
                <c:pt idx="699">
                  <c:v>1.8350043322193477E-2</c:v>
                </c:pt>
                <c:pt idx="700">
                  <c:v>4.8618918836791369E-3</c:v>
                </c:pt>
                <c:pt idx="701">
                  <c:v>-3.6287761952291664E-4</c:v>
                </c:pt>
                <c:pt idx="702">
                  <c:v>2.2597331881295979E-2</c:v>
                </c:pt>
                <c:pt idx="703">
                  <c:v>-1.1122944030292237E-2</c:v>
                </c:pt>
                <c:pt idx="704">
                  <c:v>-8.166806270192728E-3</c:v>
                </c:pt>
                <c:pt idx="705">
                  <c:v>3.0161363293612631E-4</c:v>
                </c:pt>
                <c:pt idx="706">
                  <c:v>-4.0404040404040664E-3</c:v>
                </c:pt>
                <c:pt idx="707">
                  <c:v>1.5349217401834814E-2</c:v>
                </c:pt>
                <c:pt idx="708">
                  <c:v>-1.4610292802194502E-2</c:v>
                </c:pt>
                <c:pt idx="709">
                  <c:v>1.6218833212297223E-2</c:v>
                </c:pt>
                <c:pt idx="710">
                  <c:v>6.4911862791805497E-3</c:v>
                </c:pt>
                <c:pt idx="711">
                  <c:v>-8.7568782912252896E-3</c:v>
                </c:pt>
                <c:pt idx="712">
                  <c:v>3.0442308840208376E-3</c:v>
                </c:pt>
                <c:pt idx="713">
                  <c:v>2.8862175672459411E-3</c:v>
                </c:pt>
                <c:pt idx="714">
                  <c:v>-1.3558819166295755E-2</c:v>
                </c:pt>
                <c:pt idx="715">
                  <c:v>-5.2935514918192039E-3</c:v>
                </c:pt>
                <c:pt idx="716">
                  <c:v>5.9264634736333477E-3</c:v>
                </c:pt>
                <c:pt idx="717">
                  <c:v>1.4428279427678437E-3</c:v>
                </c:pt>
                <c:pt idx="718">
                  <c:v>-8.4043702725411507E-4</c:v>
                </c:pt>
                <c:pt idx="719">
                  <c:v>-4.9867820235521831E-3</c:v>
                </c:pt>
                <c:pt idx="720">
                  <c:v>1.3344604794396586E-2</c:v>
                </c:pt>
                <c:pt idx="721">
                  <c:v>1.1619592420450964E-3</c:v>
                </c:pt>
                <c:pt idx="722">
                  <c:v>3.5413504746599767E-3</c:v>
                </c:pt>
                <c:pt idx="723">
                  <c:v>7.5618290730086191E-3</c:v>
                </c:pt>
                <c:pt idx="724">
                  <c:v>2.1750007357918655E-2</c:v>
                </c:pt>
                <c:pt idx="725">
                  <c:v>7.2589007950225604E-3</c:v>
                </c:pt>
                <c:pt idx="726">
                  <c:v>-9.2370167009837578E-3</c:v>
                </c:pt>
                <c:pt idx="727">
                  <c:v>7.9087891470630556E-3</c:v>
                </c:pt>
                <c:pt idx="728">
                  <c:v>1.1369168647441086E-2</c:v>
                </c:pt>
                <c:pt idx="729">
                  <c:v>5.9463132857628942E-3</c:v>
                </c:pt>
                <c:pt idx="730">
                  <c:v>3.0400270224624215E-3</c:v>
                </c:pt>
                <c:pt idx="731">
                  <c:v>1.0102710894088762E-3</c:v>
                </c:pt>
                <c:pt idx="732">
                  <c:v>2.8034763106310479E-5</c:v>
                </c:pt>
                <c:pt idx="733">
                  <c:v>-5.7469653219702765E-3</c:v>
                </c:pt>
                <c:pt idx="734">
                  <c:v>-1.5817966503129721E-2</c:v>
                </c:pt>
                <c:pt idx="735">
                  <c:v>5.3001002721673185E-3</c:v>
                </c:pt>
                <c:pt idx="736">
                  <c:v>-1.3565118267312548E-2</c:v>
                </c:pt>
                <c:pt idx="737">
                  <c:v>-1.167157797423013E-2</c:v>
                </c:pt>
                <c:pt idx="738">
                  <c:v>4.9693072201111299E-3</c:v>
                </c:pt>
                <c:pt idx="739">
                  <c:v>-1.1401977894124449E-2</c:v>
                </c:pt>
                <c:pt idx="740">
                  <c:v>2.3537719195010354E-3</c:v>
                </c:pt>
                <c:pt idx="741">
                  <c:v>-5.8706117177509398E-5</c:v>
                </c:pt>
                <c:pt idx="742">
                  <c:v>-4.1096694651565624E-4</c:v>
                </c:pt>
                <c:pt idx="743">
                  <c:v>-5.0217314695172321E-3</c:v>
                </c:pt>
                <c:pt idx="744">
                  <c:v>3.3942327558218466E-3</c:v>
                </c:pt>
                <c:pt idx="745">
                  <c:v>-7.7067890340039025E-3</c:v>
                </c:pt>
                <c:pt idx="746">
                  <c:v>-1.0019564830734629E-2</c:v>
                </c:pt>
                <c:pt idx="747">
                  <c:v>5.8390226374416265E-3</c:v>
                </c:pt>
                <c:pt idx="748">
                  <c:v>7.1447709207816956E-4</c:v>
                </c:pt>
                <c:pt idx="749">
                  <c:v>-1.3803361594526331E-2</c:v>
                </c:pt>
                <c:pt idx="750">
                  <c:v>2.5338602153781586E-3</c:v>
                </c:pt>
                <c:pt idx="751">
                  <c:v>4.7239356100496899E-3</c:v>
                </c:pt>
                <c:pt idx="752">
                  <c:v>2.7551509343555214E-3</c:v>
                </c:pt>
                <c:pt idx="753">
                  <c:v>-1.7948871102616115E-2</c:v>
                </c:pt>
                <c:pt idx="754">
                  <c:v>-1.4688440835690209E-2</c:v>
                </c:pt>
                <c:pt idx="755">
                  <c:v>-1.0802469135802184E-3</c:v>
                </c:pt>
                <c:pt idx="756">
                  <c:v>-6.210412482620109E-3</c:v>
                </c:pt>
                <c:pt idx="757">
                  <c:v>3.3888819798533198E-3</c:v>
                </c:pt>
                <c:pt idx="758">
                  <c:v>-1.1557648808601662E-2</c:v>
                </c:pt>
                <c:pt idx="759">
                  <c:v>-1.6489028213166113E-2</c:v>
                </c:pt>
                <c:pt idx="760">
                  <c:v>7.8090138331101677E-3</c:v>
                </c:pt>
                <c:pt idx="761">
                  <c:v>-3.036149150827061E-3</c:v>
                </c:pt>
                <c:pt idx="762">
                  <c:v>-2.537829521301882E-3</c:v>
                </c:pt>
                <c:pt idx="763">
                  <c:v>-1.8732309258022495E-2</c:v>
                </c:pt>
                <c:pt idx="764">
                  <c:v>2.0775264147274264E-2</c:v>
                </c:pt>
                <c:pt idx="765">
                  <c:v>1.1049372916335898E-2</c:v>
                </c:pt>
                <c:pt idx="766">
                  <c:v>-1.0269132933454883E-2</c:v>
                </c:pt>
                <c:pt idx="767">
                  <c:v>8.6622667851250501E-3</c:v>
                </c:pt>
                <c:pt idx="768">
                  <c:v>-3.5546887288055995E-3</c:v>
                </c:pt>
                <c:pt idx="769">
                  <c:v>1.9573178431619986E-3</c:v>
                </c:pt>
                <c:pt idx="770">
                  <c:v>7.5619131640292103E-4</c:v>
                </c:pt>
                <c:pt idx="771">
                  <c:v>-3.841067942824683E-3</c:v>
                </c:pt>
                <c:pt idx="772">
                  <c:v>-2.0385587863464005E-2</c:v>
                </c:pt>
                <c:pt idx="773">
                  <c:v>-4.4523310211324385E-2</c:v>
                </c:pt>
                <c:pt idx="774">
                  <c:v>-1.4182002363667068E-2</c:v>
                </c:pt>
                <c:pt idx="775">
                  <c:v>2.7401952389105588E-4</c:v>
                </c:pt>
                <c:pt idx="776">
                  <c:v>6.0267780707461416E-3</c:v>
                </c:pt>
                <c:pt idx="777">
                  <c:v>-4.8333843902107487E-3</c:v>
                </c:pt>
                <c:pt idx="778">
                  <c:v>9.6453124465576412E-3</c:v>
                </c:pt>
                <c:pt idx="779">
                  <c:v>-1.1416375893492425E-2</c:v>
                </c:pt>
                <c:pt idx="780">
                  <c:v>3.5981084230005678E-3</c:v>
                </c:pt>
                <c:pt idx="781">
                  <c:v>-1.2633591695974333E-2</c:v>
                </c:pt>
                <c:pt idx="782">
                  <c:v>9.3370681605975392E-4</c:v>
                </c:pt>
                <c:pt idx="783">
                  <c:v>-1.0952183526810488E-2</c:v>
                </c:pt>
                <c:pt idx="784">
                  <c:v>2.3753798861214648E-3</c:v>
                </c:pt>
                <c:pt idx="785">
                  <c:v>8.4683742812337037E-3</c:v>
                </c:pt>
                <c:pt idx="786">
                  <c:v>1.1956596862257252E-2</c:v>
                </c:pt>
                <c:pt idx="787">
                  <c:v>-4.4392842507854358E-3</c:v>
                </c:pt>
                <c:pt idx="788">
                  <c:v>4.9049873087740892E-3</c:v>
                </c:pt>
                <c:pt idx="789">
                  <c:v>-1.5701266341263675E-3</c:v>
                </c:pt>
                <c:pt idx="790">
                  <c:v>-5.298964137978146E-3</c:v>
                </c:pt>
                <c:pt idx="791">
                  <c:v>-1.0173219686554824E-2</c:v>
                </c:pt>
                <c:pt idx="792">
                  <c:v>8.333333333334636E-4</c:v>
                </c:pt>
                <c:pt idx="793">
                  <c:v>-4.8570635581459687E-3</c:v>
                </c:pt>
                <c:pt idx="794">
                  <c:v>7.7395063450005352E-3</c:v>
                </c:pt>
                <c:pt idx="795">
                  <c:v>-2.0065038400330915E-3</c:v>
                </c:pt>
                <c:pt idx="796">
                  <c:v>8.0074875207987173E-3</c:v>
                </c:pt>
                <c:pt idx="797">
                  <c:v>-5.1927507823514851E-3</c:v>
                </c:pt>
                <c:pt idx="798">
                  <c:v>1.3827433628319508E-3</c:v>
                </c:pt>
                <c:pt idx="799">
                  <c:v>-7.2493786246893288E-3</c:v>
                </c:pt>
                <c:pt idx="800">
                  <c:v>1.8429654357048353E-3</c:v>
                </c:pt>
                <c:pt idx="801">
                  <c:v>-2.8461351567109494E-3</c:v>
                </c:pt>
                <c:pt idx="802">
                  <c:v>2.0884820216493516E-4</c:v>
                </c:pt>
                <c:pt idx="803">
                  <c:v>-1.5903949886897473E-2</c:v>
                </c:pt>
                <c:pt idx="804">
                  <c:v>-5.0922978994271118E-3</c:v>
                </c:pt>
                <c:pt idx="805">
                  <c:v>0</c:v>
                </c:pt>
                <c:pt idx="806">
                  <c:v>1.2618184403213162E-2</c:v>
                </c:pt>
                <c:pt idx="807">
                  <c:v>6.0374179507880488E-3</c:v>
                </c:pt>
                <c:pt idx="808">
                  <c:v>-7.5014828512612874E-3</c:v>
                </c:pt>
                <c:pt idx="809">
                  <c:v>-1.0722069886803021E-2</c:v>
                </c:pt>
                <c:pt idx="810">
                  <c:v>-6.431896521090219E-3</c:v>
                </c:pt>
                <c:pt idx="811">
                  <c:v>-2.035050071530764E-2</c:v>
                </c:pt>
                <c:pt idx="812">
                  <c:v>1.0368369172355951E-2</c:v>
                </c:pt>
                <c:pt idx="813">
                  <c:v>2.890695573622315E-3</c:v>
                </c:pt>
                <c:pt idx="814">
                  <c:v>1.7294181228607375E-2</c:v>
                </c:pt>
                <c:pt idx="815">
                  <c:v>-8.1459181866477826E-3</c:v>
                </c:pt>
                <c:pt idx="816">
                  <c:v>7.4272451347974222E-3</c:v>
                </c:pt>
                <c:pt idx="817">
                  <c:v>1.9671782511608171E-2</c:v>
                </c:pt>
                <c:pt idx="818">
                  <c:v>4.1017797552835855E-3</c:v>
                </c:pt>
                <c:pt idx="819">
                  <c:v>-3.1156961850031806E-4</c:v>
                </c:pt>
                <c:pt idx="820">
                  <c:v>6.475741939952373E-3</c:v>
                </c:pt>
                <c:pt idx="821">
                  <c:v>-3.8535645472063118E-3</c:v>
                </c:pt>
                <c:pt idx="822">
                  <c:v>4.9046697982868537E-3</c:v>
                </c:pt>
                <c:pt idx="823">
                  <c:v>1.704818862995805E-2</c:v>
                </c:pt>
                <c:pt idx="824">
                  <c:v>-2.2811760729976371E-2</c:v>
                </c:pt>
                <c:pt idx="825">
                  <c:v>-7.6430918208542087E-3</c:v>
                </c:pt>
                <c:pt idx="826">
                  <c:v>-3.1713947166654988E-3</c:v>
                </c:pt>
                <c:pt idx="827">
                  <c:v>-2.2025661643883532E-2</c:v>
                </c:pt>
                <c:pt idx="828">
                  <c:v>-1.9661816751868066E-3</c:v>
                </c:pt>
                <c:pt idx="829">
                  <c:v>-7.1638369510710342E-3</c:v>
                </c:pt>
                <c:pt idx="830">
                  <c:v>-7.5763042066545605E-4</c:v>
                </c:pt>
                <c:pt idx="831">
                  <c:v>2.9317254576308072E-2</c:v>
                </c:pt>
                <c:pt idx="832">
                  <c:v>-9.4005401802940147E-3</c:v>
                </c:pt>
                <c:pt idx="833">
                  <c:v>7.4714068198717953E-3</c:v>
                </c:pt>
                <c:pt idx="834">
                  <c:v>1.8522423731196502E-2</c:v>
                </c:pt>
                <c:pt idx="835">
                  <c:v>-1.3078436108906466E-2</c:v>
                </c:pt>
                <c:pt idx="836">
                  <c:v>-3.8811188811188613E-3</c:v>
                </c:pt>
                <c:pt idx="837">
                  <c:v>-6.5288356909684042E-3</c:v>
                </c:pt>
                <c:pt idx="838">
                  <c:v>-1.0175599759742804E-2</c:v>
                </c:pt>
                <c:pt idx="839">
                  <c:v>7.0676423344637751E-3</c:v>
                </c:pt>
                <c:pt idx="840">
                  <c:v>8.1522702300358407E-3</c:v>
                </c:pt>
                <c:pt idx="841">
                  <c:v>1.3992898076855331E-2</c:v>
                </c:pt>
                <c:pt idx="842">
                  <c:v>1.230886585069868E-2</c:v>
                </c:pt>
                <c:pt idx="843">
                  <c:v>-1.3357994245787319E-3</c:v>
                </c:pt>
                <c:pt idx="844">
                  <c:v>-5.3503446856671966E-3</c:v>
                </c:pt>
                <c:pt idx="845">
                  <c:v>3.2067859728974746E-3</c:v>
                </c:pt>
                <c:pt idx="846">
                  <c:v>5.7743864714372428E-3</c:v>
                </c:pt>
                <c:pt idx="847">
                  <c:v>-9.7737680267924176E-3</c:v>
                </c:pt>
                <c:pt idx="848">
                  <c:v>-6.9022639425653232E-5</c:v>
                </c:pt>
                <c:pt idx="849">
                  <c:v>-5.0390004831918356E-3</c:v>
                </c:pt>
                <c:pt idx="850">
                  <c:v>4.1764950742333662E-2</c:v>
                </c:pt>
                <c:pt idx="851">
                  <c:v>-1.3985082578582886E-2</c:v>
                </c:pt>
                <c:pt idx="852">
                  <c:v>-2.2288261515601704E-3</c:v>
                </c:pt>
                <c:pt idx="853">
                  <c:v>3.4522439585731313E-3</c:v>
                </c:pt>
                <c:pt idx="854">
                  <c:v>-1.1164328116567868E-2</c:v>
                </c:pt>
                <c:pt idx="855">
                  <c:v>1.2313674659753859E-2</c:v>
                </c:pt>
                <c:pt idx="856">
                  <c:v>3.6053642428734989E-3</c:v>
                </c:pt>
                <c:pt idx="857">
                  <c:v>1.541044149739812E-2</c:v>
                </c:pt>
                <c:pt idx="858">
                  <c:v>-1.4449146938235735E-2</c:v>
                </c:pt>
                <c:pt idx="859">
                  <c:v>3.2542691314121353E-3</c:v>
                </c:pt>
                <c:pt idx="860">
                  <c:v>-5.3838951310860583E-3</c:v>
                </c:pt>
                <c:pt idx="861">
                  <c:v>1.4087348283629675E-2</c:v>
                </c:pt>
                <c:pt idx="862">
                  <c:v>-1.1902393740467976E-2</c:v>
                </c:pt>
                <c:pt idx="863">
                  <c:v>4.0935476294332585E-3</c:v>
                </c:pt>
                <c:pt idx="864">
                  <c:v>1.6708437761070449E-3</c:v>
                </c:pt>
                <c:pt idx="865">
                  <c:v>8.8073394495413737E-3</c:v>
                </c:pt>
                <c:pt idx="866">
                  <c:v>-1.2235854360264087E-3</c:v>
                </c:pt>
                <c:pt idx="867">
                  <c:v>3.4103701741607928E-3</c:v>
                </c:pt>
                <c:pt idx="868">
                  <c:v>4.2237254578452177E-3</c:v>
                </c:pt>
                <c:pt idx="869">
                  <c:v>1.4457989682252759E-2</c:v>
                </c:pt>
                <c:pt idx="870">
                  <c:v>-2.5426748291387247E-2</c:v>
                </c:pt>
                <c:pt idx="871">
                  <c:v>-1.4058760967827766E-2</c:v>
                </c:pt>
                <c:pt idx="872">
                  <c:v>8.090342154054575E-4</c:v>
                </c:pt>
                <c:pt idx="873">
                  <c:v>8.4206271683107126E-4</c:v>
                </c:pt>
                <c:pt idx="874">
                  <c:v>1.0466446792757544E-2</c:v>
                </c:pt>
                <c:pt idx="875">
                  <c:v>6.0616153205661494E-3</c:v>
                </c:pt>
                <c:pt idx="876">
                  <c:v>3.5091204025559097E-3</c:v>
                </c:pt>
                <c:pt idx="877">
                  <c:v>-8.4782106686901448E-3</c:v>
                </c:pt>
                <c:pt idx="878">
                  <c:v>8.6505190311414459E-4</c:v>
                </c:pt>
                <c:pt idx="879">
                  <c:v>-1.6621235290203984E-4</c:v>
                </c:pt>
                <c:pt idx="880">
                  <c:v>1.1869534860524666E-2</c:v>
                </c:pt>
                <c:pt idx="881">
                  <c:v>-1.649470986396806E-2</c:v>
                </c:pt>
                <c:pt idx="882">
                  <c:v>-1.0690899371909701E-2</c:v>
                </c:pt>
                <c:pt idx="883">
                  <c:v>1.330541672295027E-2</c:v>
                </c:pt>
                <c:pt idx="884">
                  <c:v>3.3993201359728165E-2</c:v>
                </c:pt>
                <c:pt idx="885">
                  <c:v>1.2312254238380893E-2</c:v>
                </c:pt>
                <c:pt idx="886">
                  <c:v>-1.9198930208864096E-2</c:v>
                </c:pt>
                <c:pt idx="887">
                  <c:v>3.3176432397338029E-2</c:v>
                </c:pt>
                <c:pt idx="888">
                  <c:v>-1.9825933955446629E-2</c:v>
                </c:pt>
                <c:pt idx="889">
                  <c:v>-2.7247082959354074E-3</c:v>
                </c:pt>
                <c:pt idx="890">
                  <c:v>1.5717913278261664E-2</c:v>
                </c:pt>
                <c:pt idx="891">
                  <c:v>2.0886075949366756E-3</c:v>
                </c:pt>
                <c:pt idx="892">
                  <c:v>-1.5221373081538481E-2</c:v>
                </c:pt>
                <c:pt idx="893">
                  <c:v>-6.4135454079015108E-3</c:v>
                </c:pt>
                <c:pt idx="894">
                  <c:v>-7.778208107410256E-3</c:v>
                </c:pt>
                <c:pt idx="895">
                  <c:v>-2.1793579026120335E-3</c:v>
                </c:pt>
                <c:pt idx="896">
                  <c:v>3.4554700743252287E-3</c:v>
                </c:pt>
                <c:pt idx="897">
                  <c:v>5.2303294132935996E-3</c:v>
                </c:pt>
                <c:pt idx="898">
                  <c:v>-2.9085738292988772E-4</c:v>
                </c:pt>
                <c:pt idx="899">
                  <c:v>-1.7715135449667074E-2</c:v>
                </c:pt>
                <c:pt idx="900">
                  <c:v>8.2274731784375277E-3</c:v>
                </c:pt>
                <c:pt idx="901">
                  <c:v>2.2848935892416655E-4</c:v>
                </c:pt>
                <c:pt idx="902">
                  <c:v>-5.5477596841047028E-4</c:v>
                </c:pt>
                <c:pt idx="903">
                  <c:v>6.8569189577472045E-4</c:v>
                </c:pt>
                <c:pt idx="904">
                  <c:v>-1.1387737788364105E-2</c:v>
                </c:pt>
                <c:pt idx="905">
                  <c:v>2.5744273549408447E-3</c:v>
                </c:pt>
                <c:pt idx="906">
                  <c:v>5.1685541216750508E-3</c:v>
                </c:pt>
                <c:pt idx="907">
                  <c:v>4.5524514459762688E-3</c:v>
                </c:pt>
                <c:pt idx="908">
                  <c:v>-1.1085028690662524E-2</c:v>
                </c:pt>
                <c:pt idx="909">
                  <c:v>1.9682183832256506E-2</c:v>
                </c:pt>
                <c:pt idx="910">
                  <c:v>8.2770215655210144E-3</c:v>
                </c:pt>
                <c:pt idx="911">
                  <c:v>1.0293410293410243E-2</c:v>
                </c:pt>
                <c:pt idx="912">
                  <c:v>3.9674982543007609E-3</c:v>
                </c:pt>
                <c:pt idx="913">
                  <c:v>5.1089121431507012E-2</c:v>
                </c:pt>
                <c:pt idx="914">
                  <c:v>1.064757722501275E-2</c:v>
                </c:pt>
                <c:pt idx="915">
                  <c:v>-1.1993690663968271E-2</c:v>
                </c:pt>
                <c:pt idx="916">
                  <c:v>-3.0453641785649799E-2</c:v>
                </c:pt>
                <c:pt idx="917">
                  <c:v>-5.1262932239724002E-3</c:v>
                </c:pt>
                <c:pt idx="918">
                  <c:v>1.4333895446880351E-2</c:v>
                </c:pt>
                <c:pt idx="919">
                  <c:v>-8.0354668883346747E-3</c:v>
                </c:pt>
                <c:pt idx="920">
                  <c:v>1.3035381750465813E-3</c:v>
                </c:pt>
                <c:pt idx="921">
                  <c:v>-8.183001673795709E-3</c:v>
                </c:pt>
                <c:pt idx="922">
                  <c:v>-1.7813613350834423E-2</c:v>
                </c:pt>
                <c:pt idx="923">
                  <c:v>-5.409189257986502E-3</c:v>
                </c:pt>
                <c:pt idx="924">
                  <c:v>1.0173395610723501E-2</c:v>
                </c:pt>
                <c:pt idx="925">
                  <c:v>-2.2168735748662183E-4</c:v>
                </c:pt>
                <c:pt idx="926">
                  <c:v>-2.8508980328811884E-4</c:v>
                </c:pt>
                <c:pt idx="927">
                  <c:v>-2.3954372623574138E-2</c:v>
                </c:pt>
                <c:pt idx="928">
                  <c:v>1.0907674328009209E-2</c:v>
                </c:pt>
                <c:pt idx="929">
                  <c:v>6.1014771997425221E-4</c:v>
                </c:pt>
                <c:pt idx="930">
                  <c:v>-5.487981000673936E-3</c:v>
                </c:pt>
                <c:pt idx="931">
                  <c:v>2.4525622821736093E-3</c:v>
                </c:pt>
                <c:pt idx="932">
                  <c:v>4.8609322688641932E-3</c:v>
                </c:pt>
                <c:pt idx="933">
                  <c:v>2.0823322120775423E-3</c:v>
                </c:pt>
                <c:pt idx="934">
                  <c:v>1.1476982097186728E-2</c:v>
                </c:pt>
                <c:pt idx="935">
                  <c:v>-1.2326558993647208E-3</c:v>
                </c:pt>
                <c:pt idx="936">
                  <c:v>1.2373417721518898E-2</c:v>
                </c:pt>
                <c:pt idx="937">
                  <c:v>-1.0565471538870219E-2</c:v>
                </c:pt>
                <c:pt idx="938">
                  <c:v>-1.1025811139544484E-2</c:v>
                </c:pt>
                <c:pt idx="939">
                  <c:v>4.5681063122922083E-3</c:v>
                </c:pt>
                <c:pt idx="940">
                  <c:v>-3.0527554297706816E-3</c:v>
                </c:pt>
                <c:pt idx="941">
                  <c:v>-8.6121654811643911E-4</c:v>
                </c:pt>
                <c:pt idx="942">
                  <c:v>2.838079427914697E-2</c:v>
                </c:pt>
                <c:pt idx="943">
                  <c:v>1.1423959271101625E-2</c:v>
                </c:pt>
                <c:pt idx="944">
                  <c:v>-2.1331450845584854E-2</c:v>
                </c:pt>
                <c:pt idx="945">
                  <c:v>-1.477137301637077E-2</c:v>
                </c:pt>
                <c:pt idx="946">
                  <c:v>2.5974852777335578E-2</c:v>
                </c:pt>
                <c:pt idx="947">
                  <c:v>-1.4892494803139256E-3</c:v>
                </c:pt>
                <c:pt idx="948">
                  <c:v>3.7286766305191232E-3</c:v>
                </c:pt>
                <c:pt idx="949">
                  <c:v>-5.3555397331517263E-3</c:v>
                </c:pt>
                <c:pt idx="950">
                  <c:v>3.3924680983505873E-3</c:v>
                </c:pt>
                <c:pt idx="951">
                  <c:v>7.4443996401885038E-4</c:v>
                </c:pt>
                <c:pt idx="952">
                  <c:v>-1.4846728450547131E-2</c:v>
                </c:pt>
                <c:pt idx="953">
                  <c:v>5.1598288447016749E-3</c:v>
                </c:pt>
                <c:pt idx="954">
                  <c:v>-2.2223613371730178E-3</c:v>
                </c:pt>
                <c:pt idx="955">
                  <c:v>-4.8938105844339441E-3</c:v>
                </c:pt>
                <c:pt idx="956">
                  <c:v>-6.8093691876044415E-3</c:v>
                </c:pt>
                <c:pt idx="957">
                  <c:v>-1.206157752737691E-3</c:v>
                </c:pt>
                <c:pt idx="958">
                  <c:v>-1.1090984205675669E-2</c:v>
                </c:pt>
                <c:pt idx="959">
                  <c:v>4.6596824988751617E-3</c:v>
                </c:pt>
                <c:pt idx="960">
                  <c:v>1.2794677414195599E-2</c:v>
                </c:pt>
                <c:pt idx="961">
                  <c:v>-6.158607838802399E-3</c:v>
                </c:pt>
                <c:pt idx="962">
                  <c:v>5.4976484047284391E-3</c:v>
                </c:pt>
                <c:pt idx="963">
                  <c:v>9.8290193103884871E-3</c:v>
                </c:pt>
                <c:pt idx="964">
                  <c:v>4.8197295943916973E-3</c:v>
                </c:pt>
                <c:pt idx="965">
                  <c:v>-1.3206254282688623E-2</c:v>
                </c:pt>
                <c:pt idx="966">
                  <c:v>1.7833470109210214E-2</c:v>
                </c:pt>
                <c:pt idx="967">
                  <c:v>2.17694669271562E-2</c:v>
                </c:pt>
                <c:pt idx="968">
                  <c:v>-3.9454915171932559E-4</c:v>
                </c:pt>
                <c:pt idx="969">
                  <c:v>1.5302404663590119E-2</c:v>
                </c:pt>
                <c:pt idx="970">
                  <c:v>1.7942583732057482E-2</c:v>
                </c:pt>
                <c:pt idx="971">
                  <c:v>7.9318448883669568E-4</c:v>
                </c:pt>
                <c:pt idx="972">
                  <c:v>6.0762614847214014E-3</c:v>
                </c:pt>
                <c:pt idx="973">
                  <c:v>6.5939195891928648E-3</c:v>
                </c:pt>
                <c:pt idx="974">
                  <c:v>-2.0289855072463947E-4</c:v>
                </c:pt>
                <c:pt idx="975">
                  <c:v>1.4582668947322519E-2</c:v>
                </c:pt>
                <c:pt idx="976">
                  <c:v>-1.9116470453766188E-2</c:v>
                </c:pt>
                <c:pt idx="977">
                  <c:v>-3.6997115972848826E-3</c:v>
                </c:pt>
                <c:pt idx="978">
                  <c:v>3.2748538011695416E-3</c:v>
                </c:pt>
                <c:pt idx="979">
                  <c:v>1.4572161342969459E-3</c:v>
                </c:pt>
                <c:pt idx="980">
                  <c:v>-7.8866189395262465E-3</c:v>
                </c:pt>
                <c:pt idx="981">
                  <c:v>-4.4586547769205342E-3</c:v>
                </c:pt>
                <c:pt idx="982">
                  <c:v>-7.8965202274670077E-3</c:v>
                </c:pt>
                <c:pt idx="983">
                  <c:v>1.1552968429806132E-2</c:v>
                </c:pt>
                <c:pt idx="984">
                  <c:v>-1.080446271285973E-2</c:v>
                </c:pt>
                <c:pt idx="985">
                  <c:v>1.4454469903834921E-2</c:v>
                </c:pt>
                <c:pt idx="986">
                  <c:v>-8.7773194066531612E-4</c:v>
                </c:pt>
                <c:pt idx="987">
                  <c:v>2.5652288500395359E-2</c:v>
                </c:pt>
                <c:pt idx="988">
                  <c:v>1.9357601713062111E-2</c:v>
                </c:pt>
                <c:pt idx="989">
                  <c:v>4.2293364703245295E-3</c:v>
                </c:pt>
                <c:pt idx="990">
                  <c:v>1.1100574552351139E-2</c:v>
                </c:pt>
                <c:pt idx="991">
                  <c:v>6.8134171907756613E-3</c:v>
                </c:pt>
                <c:pt idx="992">
                  <c:v>3.6959916710046947E-2</c:v>
                </c:pt>
                <c:pt idx="993">
                  <c:v>-2.1929824561404132E-3</c:v>
                </c:pt>
                <c:pt idx="994">
                  <c:v>-1.347808817688334E-2</c:v>
                </c:pt>
                <c:pt idx="995">
                  <c:v>-2.5740820270560461E-2</c:v>
                </c:pt>
                <c:pt idx="996">
                  <c:v>-1.046918478111114E-3</c:v>
                </c:pt>
                <c:pt idx="997">
                  <c:v>-8.2738078821810168E-3</c:v>
                </c:pt>
                <c:pt idx="998">
                  <c:v>-1.4460913818515886E-3</c:v>
                </c:pt>
                <c:pt idx="999">
                  <c:v>1.6821232628735361E-2</c:v>
                </c:pt>
                <c:pt idx="1000">
                  <c:v>4.546575004793052E-3</c:v>
                </c:pt>
                <c:pt idx="1001">
                  <c:v>-3.6807808708454459E-3</c:v>
                </c:pt>
                <c:pt idx="1002">
                  <c:v>9.0307043949429122E-3</c:v>
                </c:pt>
                <c:pt idx="1003">
                  <c:v>6.509004122370321E-4</c:v>
                </c:pt>
                <c:pt idx="1004">
                  <c:v>-1.7888117953165361E-3</c:v>
                </c:pt>
                <c:pt idx="1005">
                  <c:v>1.9114852022807494E-2</c:v>
                </c:pt>
                <c:pt idx="1006">
                  <c:v>-1.8356689934459491E-2</c:v>
                </c:pt>
                <c:pt idx="1007">
                  <c:v>-2.2011127697109445E-2</c:v>
                </c:pt>
                <c:pt idx="1008">
                  <c:v>-3.5522006993395916E-3</c:v>
                </c:pt>
                <c:pt idx="1009">
                  <c:v>7.1297276221244932E-3</c:v>
                </c:pt>
                <c:pt idx="1010">
                  <c:v>-2.7376804380288E-3</c:v>
                </c:pt>
                <c:pt idx="1011">
                  <c:v>2.4068990377949628E-2</c:v>
                </c:pt>
                <c:pt idx="1012">
                  <c:v>-3.7827299558636285E-2</c:v>
                </c:pt>
                <c:pt idx="1013">
                  <c:v>1.1960375977936533E-2</c:v>
                </c:pt>
                <c:pt idx="1014">
                  <c:v>-3.5039906560249134E-3</c:v>
                </c:pt>
                <c:pt idx="1015">
                  <c:v>-1.9814137805933107E-2</c:v>
                </c:pt>
                <c:pt idx="1016">
                  <c:v>1.1730205278592365E-2</c:v>
                </c:pt>
                <c:pt idx="1017">
                  <c:v>-2.805684536372588E-2</c:v>
                </c:pt>
                <c:pt idx="1018">
                  <c:v>6.2829347385486845E-3</c:v>
                </c:pt>
                <c:pt idx="1019">
                  <c:v>-3.5966048050640742E-3</c:v>
                </c:pt>
                <c:pt idx="1020">
                  <c:v>1.8740976032341816E-2</c:v>
                </c:pt>
                <c:pt idx="1021">
                  <c:v>-1.7035630261628687E-2</c:v>
                </c:pt>
                <c:pt idx="1022">
                  <c:v>1.8484341657535097E-2</c:v>
                </c:pt>
                <c:pt idx="1023">
                  <c:v>-2.0413941504572541E-2</c:v>
                </c:pt>
                <c:pt idx="1024">
                  <c:v>-5.6650673449333278E-3</c:v>
                </c:pt>
                <c:pt idx="1025">
                  <c:v>7.3832916690890205E-3</c:v>
                </c:pt>
                <c:pt idx="1026">
                  <c:v>-1.0330101569713701E-2</c:v>
                </c:pt>
                <c:pt idx="1027">
                  <c:v>-4.6941512624644188E-3</c:v>
                </c:pt>
                <c:pt idx="1028">
                  <c:v>-1.0750798254093752E-2</c:v>
                </c:pt>
                <c:pt idx="1029">
                  <c:v>-1.6168196624222642E-2</c:v>
                </c:pt>
                <c:pt idx="1030">
                  <c:v>2.1671081146159343E-2</c:v>
                </c:pt>
                <c:pt idx="1031">
                  <c:v>1.0016497761018428E-3</c:v>
                </c:pt>
                <c:pt idx="1032">
                  <c:v>8.3877803284477803E-3</c:v>
                </c:pt>
                <c:pt idx="1033">
                  <c:v>-5.8080144762572283E-3</c:v>
                </c:pt>
                <c:pt idx="1034">
                  <c:v>6.3703616721464407E-3</c:v>
                </c:pt>
                <c:pt idx="1035">
                  <c:v>-8.5761792246433766E-3</c:v>
                </c:pt>
                <c:pt idx="1036">
                  <c:v>-5.8846029364123531E-5</c:v>
                </c:pt>
                <c:pt idx="1037">
                  <c:v>1.1181403560394321E-2</c:v>
                </c:pt>
                <c:pt idx="1038">
                  <c:v>-1.7692419612978405E-2</c:v>
                </c:pt>
                <c:pt idx="1039">
                  <c:v>2.0558698936516961E-2</c:v>
                </c:pt>
                <c:pt idx="1040">
                  <c:v>9.259528025311381E-3</c:v>
                </c:pt>
                <c:pt idx="1041">
                  <c:v>-4.1990221455276977E-3</c:v>
                </c:pt>
                <c:pt idx="1042">
                  <c:v>-2.5387014787430662E-2</c:v>
                </c:pt>
                <c:pt idx="1043">
                  <c:v>1.5350422284782894E-2</c:v>
                </c:pt>
                <c:pt idx="1044">
                  <c:v>4.4070863613809852E-3</c:v>
                </c:pt>
                <c:pt idx="1045">
                  <c:v>5.7244144824779575E-3</c:v>
                </c:pt>
                <c:pt idx="1046">
                  <c:v>-1.0199069659934668E-2</c:v>
                </c:pt>
                <c:pt idx="1047">
                  <c:v>-8.9614104734661026E-3</c:v>
                </c:pt>
                <c:pt idx="1048">
                  <c:v>2.2620835910577064E-2</c:v>
                </c:pt>
                <c:pt idx="1049">
                  <c:v>2.5115930758374372E-2</c:v>
                </c:pt>
                <c:pt idx="1050">
                  <c:v>1.4160883369391142E-2</c:v>
                </c:pt>
                <c:pt idx="1051">
                  <c:v>-1.6622800941958893E-3</c:v>
                </c:pt>
                <c:pt idx="1052">
                  <c:v>-1.1516581101706724E-2</c:v>
                </c:pt>
                <c:pt idx="1053">
                  <c:v>1.4514317798989262E-2</c:v>
                </c:pt>
                <c:pt idx="1054">
                  <c:v>1.654813625923568E-2</c:v>
                </c:pt>
                <c:pt idx="1055">
                  <c:v>-6.5605008847148261E-3</c:v>
                </c:pt>
                <c:pt idx="1056">
                  <c:v>8.850769989587226E-3</c:v>
                </c:pt>
                <c:pt idx="1057">
                  <c:v>5.1878208436320072E-3</c:v>
                </c:pt>
                <c:pt idx="1058">
                  <c:v>-1.1078685689581702E-3</c:v>
                </c:pt>
                <c:pt idx="1059">
                  <c:v>2.813319988097529E-3</c:v>
                </c:pt>
                <c:pt idx="1060">
                  <c:v>-6.9056675028997816E-3</c:v>
                </c:pt>
                <c:pt idx="1061">
                  <c:v>-3.6669835664810968E-3</c:v>
                </c:pt>
                <c:pt idx="1062">
                  <c:v>1.0823336968375008E-2</c:v>
                </c:pt>
                <c:pt idx="1063">
                  <c:v>3.4253040968794668E-3</c:v>
                </c:pt>
                <c:pt idx="1064">
                  <c:v>9.1791205246747554E-2</c:v>
                </c:pt>
                <c:pt idx="1065">
                  <c:v>-4.2344715527217192E-3</c:v>
                </c:pt>
                <c:pt idx="1066">
                  <c:v>1.1471802605879322E-2</c:v>
                </c:pt>
                <c:pt idx="1067">
                  <c:v>-3.5687223485125763E-3</c:v>
                </c:pt>
                <c:pt idx="1068">
                  <c:v>-1.7171593278542119E-4</c:v>
                </c:pt>
                <c:pt idx="1069">
                  <c:v>7.7530791501052576E-3</c:v>
                </c:pt>
                <c:pt idx="1070">
                  <c:v>-7.1091201246530344E-3</c:v>
                </c:pt>
                <c:pt idx="1071">
                  <c:v>-2.6678436565151231E-2</c:v>
                </c:pt>
                <c:pt idx="1072">
                  <c:v>1.0354209704237283E-2</c:v>
                </c:pt>
                <c:pt idx="1073">
                  <c:v>5.2362548310684875E-3</c:v>
                </c:pt>
                <c:pt idx="1074">
                  <c:v>-5.2114597544338337E-2</c:v>
                </c:pt>
                <c:pt idx="1075">
                  <c:v>4.5009682315382271E-3</c:v>
                </c:pt>
                <c:pt idx="1076">
                  <c:v>1.4093679987495333E-2</c:v>
                </c:pt>
                <c:pt idx="1077">
                  <c:v>-1.6004315770544841E-2</c:v>
                </c:pt>
                <c:pt idx="1078">
                  <c:v>-1.4619883040935644E-2</c:v>
                </c:pt>
                <c:pt idx="1079">
                  <c:v>6.6765578635015199E-3</c:v>
                </c:pt>
                <c:pt idx="1080">
                  <c:v>1.4869986314348882E-2</c:v>
                </c:pt>
                <c:pt idx="1081">
                  <c:v>-1.7893726822437173E-2</c:v>
                </c:pt>
                <c:pt idx="1082">
                  <c:v>-7.4463309656465082E-3</c:v>
                </c:pt>
                <c:pt idx="1083">
                  <c:v>1.8622469339435455E-4</c:v>
                </c:pt>
                <c:pt idx="1084">
                  <c:v>-2.7662517289073207E-3</c:v>
                </c:pt>
                <c:pt idx="1085">
                  <c:v>-3.8674917315694168E-3</c:v>
                </c:pt>
                <c:pt idx="1086">
                  <c:v>-2.6775912389198631E-5</c:v>
                </c:pt>
                <c:pt idx="1087">
                  <c:v>5.5963155358003114E-3</c:v>
                </c:pt>
                <c:pt idx="1088">
                  <c:v>-1.9651178271868019E-2</c:v>
                </c:pt>
                <c:pt idx="1089">
                  <c:v>1.0620093978325418E-2</c:v>
                </c:pt>
                <c:pt idx="1090">
                  <c:v>8.5465491292193718E-3</c:v>
                </c:pt>
                <c:pt idx="1091">
                  <c:v>2.635506049139269E-2</c:v>
                </c:pt>
                <c:pt idx="1092">
                  <c:v>4.7202388679735252E-2</c:v>
                </c:pt>
                <c:pt idx="1093">
                  <c:v>9.3967718741476691E-3</c:v>
                </c:pt>
                <c:pt idx="1094">
                  <c:v>1.743957555511888E-2</c:v>
                </c:pt>
                <c:pt idx="1095">
                  <c:v>3.6309207667423182E-2</c:v>
                </c:pt>
                <c:pt idx="1096">
                  <c:v>-2.9585798816569309E-3</c:v>
                </c:pt>
                <c:pt idx="1097">
                  <c:v>-4.8832916656930125E-3</c:v>
                </c:pt>
                <c:pt idx="1098">
                  <c:v>-5.2594505752523446E-3</c:v>
                </c:pt>
                <c:pt idx="1099">
                  <c:v>-4.3431053203041303E-3</c:v>
                </c:pt>
                <c:pt idx="1100">
                  <c:v>-7.6572945806268056E-3</c:v>
                </c:pt>
                <c:pt idx="1101">
                  <c:v>1.4333835017559249E-3</c:v>
                </c:pt>
                <c:pt idx="1102">
                  <c:v>-2.6479639304370917E-3</c:v>
                </c:pt>
                <c:pt idx="1103">
                  <c:v>-1.1241867585151222E-2</c:v>
                </c:pt>
                <c:pt idx="1104">
                  <c:v>7.4507716870675367E-3</c:v>
                </c:pt>
                <c:pt idx="1105">
                  <c:v>-4.1444556500024099E-2</c:v>
                </c:pt>
                <c:pt idx="1106">
                  <c:v>-1.598196392785578E-2</c:v>
                </c:pt>
                <c:pt idx="1107">
                  <c:v>1.3543098620233174E-2</c:v>
                </c:pt>
                <c:pt idx="1108">
                  <c:v>-2.3358617571709317E-3</c:v>
                </c:pt>
                <c:pt idx="1109">
                  <c:v>1.1857707509881354E-2</c:v>
                </c:pt>
                <c:pt idx="1110">
                  <c:v>1.0897691082802696E-2</c:v>
                </c:pt>
                <c:pt idx="1111">
                  <c:v>2.1166625646074078E-3</c:v>
                </c:pt>
                <c:pt idx="1112">
                  <c:v>-1.1690735828666865E-2</c:v>
                </c:pt>
                <c:pt idx="1113">
                  <c:v>3.0119284294234605E-2</c:v>
                </c:pt>
                <c:pt idx="1114">
                  <c:v>1.8503329151789982E-2</c:v>
                </c:pt>
                <c:pt idx="1115">
                  <c:v>-4.2161112295410197E-3</c:v>
                </c:pt>
                <c:pt idx="1116">
                  <c:v>-5.5184224923291447E-3</c:v>
                </c:pt>
                <c:pt idx="1117">
                  <c:v>-5.3098615130713345E-3</c:v>
                </c:pt>
                <c:pt idx="1118">
                  <c:v>-6.8531031331906522E-3</c:v>
                </c:pt>
                <c:pt idx="1119">
                  <c:v>1.5495617645635562E-3</c:v>
                </c:pt>
                <c:pt idx="1120">
                  <c:v>7.0589372914953152E-3</c:v>
                </c:pt>
                <c:pt idx="1121">
                  <c:v>4.3208987469394167E-3</c:v>
                </c:pt>
                <c:pt idx="1122">
                  <c:v>-2.4403652182226732E-2</c:v>
                </c:pt>
                <c:pt idx="1123">
                  <c:v>-1.2788788984981703E-2</c:v>
                </c:pt>
                <c:pt idx="1124">
                  <c:v>4.2685196674525638E-3</c:v>
                </c:pt>
                <c:pt idx="1125">
                  <c:v>-1.7050930387721985E-3</c:v>
                </c:pt>
                <c:pt idx="1126">
                  <c:v>4.4234863112035283E-2</c:v>
                </c:pt>
                <c:pt idx="1127">
                  <c:v>-3.4253881711508782E-2</c:v>
                </c:pt>
                <c:pt idx="1128">
                  <c:v>-1.9980363279332392E-2</c:v>
                </c:pt>
                <c:pt idx="1129">
                  <c:v>9.7931172669438737E-3</c:v>
                </c:pt>
                <c:pt idx="1130">
                  <c:v>-4.2165835751661884E-4</c:v>
                </c:pt>
                <c:pt idx="1131">
                  <c:v>-6.7493796526053584E-3</c:v>
                </c:pt>
                <c:pt idx="1132">
                  <c:v>-1.873688418107311E-3</c:v>
                </c:pt>
                <c:pt idx="1133">
                  <c:v>-2.2401321552824593E-2</c:v>
                </c:pt>
                <c:pt idx="1134">
                  <c:v>1.5822622766142658E-2</c:v>
                </c:pt>
                <c:pt idx="1135">
                  <c:v>-9.2751285411835083E-3</c:v>
                </c:pt>
                <c:pt idx="1136">
                  <c:v>-1.0201485702655999E-2</c:v>
                </c:pt>
                <c:pt idx="1137">
                  <c:v>5.1404631557394609E-5</c:v>
                </c:pt>
                <c:pt idx="1138">
                  <c:v>-1.2002364491505935E-2</c:v>
                </c:pt>
                <c:pt idx="1139">
                  <c:v>-9.0265855054366684E-3</c:v>
                </c:pt>
                <c:pt idx="1140">
                  <c:v>-6.956293476834241E-3</c:v>
                </c:pt>
                <c:pt idx="1141">
                  <c:v>4.2426645519429096E-2</c:v>
                </c:pt>
                <c:pt idx="1142">
                  <c:v>8.4949917585901424E-3</c:v>
                </c:pt>
                <c:pt idx="1143">
                  <c:v>-2.5546894644204121E-2</c:v>
                </c:pt>
                <c:pt idx="1144">
                  <c:v>3.7467100170304857E-2</c:v>
                </c:pt>
                <c:pt idx="1145">
                  <c:v>7.0884942545887952E-3</c:v>
                </c:pt>
                <c:pt idx="1146">
                  <c:v>-9.7552542540317866E-3</c:v>
                </c:pt>
                <c:pt idx="1147">
                  <c:v>1.6211093375897434E-3</c:v>
                </c:pt>
                <c:pt idx="1148">
                  <c:v>1.1777595179403022E-2</c:v>
                </c:pt>
                <c:pt idx="1149">
                  <c:v>-7.3829797706359557E-4</c:v>
                </c:pt>
                <c:pt idx="1150">
                  <c:v>2.1426460447246942E-3</c:v>
                </c:pt>
                <c:pt idx="1151">
                  <c:v>7.8149959450493078E-3</c:v>
                </c:pt>
                <c:pt idx="1152">
                  <c:v>-9.7295715574629016E-3</c:v>
                </c:pt>
                <c:pt idx="1153">
                  <c:v>-7.3380940655011218E-3</c:v>
                </c:pt>
                <c:pt idx="1154">
                  <c:v>5.5566580670767252E-3</c:v>
                </c:pt>
                <c:pt idx="1155">
                  <c:v>1.677521215709632E-3</c:v>
                </c:pt>
                <c:pt idx="1156">
                  <c:v>-1.0048271106295026E-2</c:v>
                </c:pt>
                <c:pt idx="1157">
                  <c:v>2.8311274753706872E-2</c:v>
                </c:pt>
                <c:pt idx="1158">
                  <c:v>6.0240963855422436E-3</c:v>
                </c:pt>
                <c:pt idx="1159">
                  <c:v>9.1383498064123714E-4</c:v>
                </c:pt>
                <c:pt idx="1160">
                  <c:v>9.8507964729321884E-4</c:v>
                </c:pt>
                <c:pt idx="1161">
                  <c:v>-1.4161586097641843E-3</c:v>
                </c:pt>
                <c:pt idx="1162">
                  <c:v>1.6753599500036076E-2</c:v>
                </c:pt>
                <c:pt idx="1163">
                  <c:v>-1.3617021276595809E-2</c:v>
                </c:pt>
                <c:pt idx="1164">
                  <c:v>-1.7735595820151495E-2</c:v>
                </c:pt>
                <c:pt idx="1165">
                  <c:v>3.9674019129416482E-2</c:v>
                </c:pt>
                <c:pt idx="1166">
                  <c:v>-1.9126965501056081E-2</c:v>
                </c:pt>
                <c:pt idx="1167">
                  <c:v>2.5983969374327121E-2</c:v>
                </c:pt>
                <c:pt idx="1168">
                  <c:v>4.9905552575733036E-3</c:v>
                </c:pt>
                <c:pt idx="1169">
                  <c:v>-1.1416637660981555E-2</c:v>
                </c:pt>
                <c:pt idx="1170">
                  <c:v>1.2510856043001617E-2</c:v>
                </c:pt>
                <c:pt idx="1171">
                  <c:v>1.1173961424332246E-2</c:v>
                </c:pt>
                <c:pt idx="1172">
                  <c:v>-2.4989683158330722E-3</c:v>
                </c:pt>
                <c:pt idx="1173">
                  <c:v>-5.5620676181938888E-3</c:v>
                </c:pt>
                <c:pt idx="1174">
                  <c:v>-7.3959368571890893E-3</c:v>
                </c:pt>
                <c:pt idx="1175">
                  <c:v>-1.9675413882226933E-2</c:v>
                </c:pt>
                <c:pt idx="1176">
                  <c:v>-1.7576362168068016E-2</c:v>
                </c:pt>
                <c:pt idx="1177">
                  <c:v>2.3717421788114867E-2</c:v>
                </c:pt>
                <c:pt idx="1178">
                  <c:v>-8.3839123349785938E-3</c:v>
                </c:pt>
                <c:pt idx="1179">
                  <c:v>-6.9305515861675104E-3</c:v>
                </c:pt>
                <c:pt idx="1180">
                  <c:v>5.2761589562799749E-4</c:v>
                </c:pt>
                <c:pt idx="1181">
                  <c:v>-1.1265850092283536E-3</c:v>
                </c:pt>
                <c:pt idx="1182">
                  <c:v>-6.8391245920522703E-3</c:v>
                </c:pt>
                <c:pt idx="1183">
                  <c:v>-1.9668011694493392E-2</c:v>
                </c:pt>
                <c:pt idx="1184">
                  <c:v>-2.2699825006778029E-2</c:v>
                </c:pt>
                <c:pt idx="1185">
                  <c:v>-3.0515484717037467E-3</c:v>
                </c:pt>
                <c:pt idx="1186">
                  <c:v>-4.654574890592178E-3</c:v>
                </c:pt>
                <c:pt idx="1187">
                  <c:v>-1.4893130353012873E-2</c:v>
                </c:pt>
                <c:pt idx="1188">
                  <c:v>2.7166481772916029E-2</c:v>
                </c:pt>
                <c:pt idx="1189">
                  <c:v>-6.1536143065253901E-3</c:v>
                </c:pt>
                <c:pt idx="1190">
                  <c:v>2.6030478404810431E-3</c:v>
                </c:pt>
                <c:pt idx="1191">
                  <c:v>-2.7298850574712596E-2</c:v>
                </c:pt>
                <c:pt idx="1192">
                  <c:v>8.2925185933802048E-4</c:v>
                </c:pt>
                <c:pt idx="1193">
                  <c:v>-9.0624271769246256E-4</c:v>
                </c:pt>
                <c:pt idx="1194">
                  <c:v>-4.0170009848131683E-3</c:v>
                </c:pt>
                <c:pt idx="1195">
                  <c:v>-2.8622726444793578E-4</c:v>
                </c:pt>
                <c:pt idx="1196">
                  <c:v>1.5616866215512726E-2</c:v>
                </c:pt>
                <c:pt idx="1197">
                  <c:v>1.2429523321373592E-2</c:v>
                </c:pt>
                <c:pt idx="1198">
                  <c:v>-2.0377167447158562E-2</c:v>
                </c:pt>
                <c:pt idx="1199">
                  <c:v>-4.909560723514228E-3</c:v>
                </c:pt>
                <c:pt idx="1200">
                  <c:v>-7.115035055829666E-3</c:v>
                </c:pt>
                <c:pt idx="1201">
                  <c:v>-1.5352024270321118E-2</c:v>
                </c:pt>
                <c:pt idx="1202">
                  <c:v>-1.3838348960131697E-2</c:v>
                </c:pt>
                <c:pt idx="1203">
                  <c:v>1.4625080801551338E-2</c:v>
                </c:pt>
                <c:pt idx="1204">
                  <c:v>2.654561864567917E-5</c:v>
                </c:pt>
                <c:pt idx="1205">
                  <c:v>-1.5820768740709257E-2</c:v>
                </c:pt>
                <c:pt idx="1206">
                  <c:v>-1.3944330564246377E-2</c:v>
                </c:pt>
                <c:pt idx="1207">
                  <c:v>1.7451243195929722E-2</c:v>
                </c:pt>
                <c:pt idx="1208">
                  <c:v>2.0055380810280576E-2</c:v>
                </c:pt>
                <c:pt idx="1209">
                  <c:v>3.2153493397990562E-3</c:v>
                </c:pt>
                <c:pt idx="1210">
                  <c:v>1.2005779587547671E-2</c:v>
                </c:pt>
                <c:pt idx="1211">
                  <c:v>3.7640828617413469E-3</c:v>
                </c:pt>
                <c:pt idx="1212">
                  <c:v>8.8706131843692138E-3</c:v>
                </c:pt>
                <c:pt idx="1213">
                  <c:v>5.2037938990003862E-3</c:v>
                </c:pt>
                <c:pt idx="1214">
                  <c:v>-2.4481676994875246E-3</c:v>
                </c:pt>
                <c:pt idx="1215">
                  <c:v>-1.4060382953703376E-3</c:v>
                </c:pt>
                <c:pt idx="1216">
                  <c:v>6.502483231785483E-3</c:v>
                </c:pt>
                <c:pt idx="1217">
                  <c:v>1.3989215586529546E-3</c:v>
                </c:pt>
                <c:pt idx="1218">
                  <c:v>-5.1814787533971396E-3</c:v>
                </c:pt>
                <c:pt idx="1219">
                  <c:v>1.8484949064263345E-2</c:v>
                </c:pt>
                <c:pt idx="1220">
                  <c:v>-4.5624326289137596E-3</c:v>
                </c:pt>
                <c:pt idx="1221">
                  <c:v>-7.6556951824523489E-3</c:v>
                </c:pt>
                <c:pt idx="1222">
                  <c:v>1.1242228143636623E-2</c:v>
                </c:pt>
                <c:pt idx="1223">
                  <c:v>3.3125878337683101E-3</c:v>
                </c:pt>
                <c:pt idx="1224">
                  <c:v>7.7038519259631233E-3</c:v>
                </c:pt>
                <c:pt idx="1225">
                  <c:v>1.0176727561557186E-3</c:v>
                </c:pt>
                <c:pt idx="1226">
                  <c:v>1.8101118301965258E-3</c:v>
                </c:pt>
                <c:pt idx="1227">
                  <c:v>2.5988812435027153E-3</c:v>
                </c:pt>
                <c:pt idx="1228">
                  <c:v>-1.2837287382427731E-2</c:v>
                </c:pt>
                <c:pt idx="1229">
                  <c:v>2.6708680321104517E-2</c:v>
                </c:pt>
                <c:pt idx="1230">
                  <c:v>-1.8341249543295635E-2</c:v>
                </c:pt>
                <c:pt idx="1231">
                  <c:v>7.4686119795543959E-3</c:v>
                </c:pt>
                <c:pt idx="1232">
                  <c:v>2.5860158116395304E-3</c:v>
                </c:pt>
                <c:pt idx="1233">
                  <c:v>7.8608627296850031E-4</c:v>
                </c:pt>
                <c:pt idx="1234">
                  <c:v>2.7196858124693302E-2</c:v>
                </c:pt>
                <c:pt idx="1235">
                  <c:v>2.1147964060409086E-2</c:v>
                </c:pt>
                <c:pt idx="1236">
                  <c:v>-4.0015912760630323E-3</c:v>
                </c:pt>
                <c:pt idx="1237">
                  <c:v>-2.459940792255999E-2</c:v>
                </c:pt>
                <c:pt idx="1238">
                  <c:v>-1.9270143321692412E-4</c:v>
                </c:pt>
                <c:pt idx="1239">
                  <c:v>-3.5921651769581064E-2</c:v>
                </c:pt>
                <c:pt idx="1240">
                  <c:v>1.1320471811275601E-2</c:v>
                </c:pt>
                <c:pt idx="1241">
                  <c:v>2.9899429192714599E-3</c:v>
                </c:pt>
                <c:pt idx="1242">
                  <c:v>-4.1906873614190654E-2</c:v>
                </c:pt>
                <c:pt idx="1243">
                  <c:v>1.0722826506210037E-2</c:v>
                </c:pt>
                <c:pt idx="1244">
                  <c:v>-8.6500788683661067E-3</c:v>
                </c:pt>
                <c:pt idx="1245">
                  <c:v>-9.5467843761227744E-3</c:v>
                </c:pt>
                <c:pt idx="1246">
                  <c:v>1.1193449759029805E-2</c:v>
                </c:pt>
                <c:pt idx="1247">
                  <c:v>5.5398964792702454E-2</c:v>
                </c:pt>
                <c:pt idx="1248">
                  <c:v>2.4764494512965474E-3</c:v>
                </c:pt>
                <c:pt idx="1249">
                  <c:v>-2.4218939210463031E-4</c:v>
                </c:pt>
                <c:pt idx="1250">
                  <c:v>4.7238372093023617E-3</c:v>
                </c:pt>
                <c:pt idx="1251">
                  <c:v>-4.2917420132609907E-3</c:v>
                </c:pt>
                <c:pt idx="1252">
                  <c:v>-1.9589800711916072E-2</c:v>
                </c:pt>
                <c:pt idx="1253">
                  <c:v>2.9885398142659447E-3</c:v>
                </c:pt>
                <c:pt idx="1254">
                  <c:v>2.1054446058755394E-2</c:v>
                </c:pt>
                <c:pt idx="1255">
                  <c:v>2.4696121937102244E-2</c:v>
                </c:pt>
                <c:pt idx="1256">
                  <c:v>1.0167576727546646E-2</c:v>
                </c:pt>
                <c:pt idx="1257">
                  <c:v>2.1761416589002769E-2</c:v>
                </c:pt>
                <c:pt idx="1258">
                  <c:v>-2.8594883020933048E-2</c:v>
                </c:pt>
                <c:pt idx="1259">
                  <c:v>-3.3591549295774681E-2</c:v>
                </c:pt>
                <c:pt idx="1260">
                  <c:v>7.0684252714421358E-3</c:v>
                </c:pt>
                <c:pt idx="1261">
                  <c:v>-1.1746261456825779E-2</c:v>
                </c:pt>
                <c:pt idx="1262">
                  <c:v>3.3192590242352438E-3</c:v>
                </c:pt>
                <c:pt idx="1263">
                  <c:v>-1.5641343744678737E-2</c:v>
                </c:pt>
                <c:pt idx="1264">
                  <c:v>1.6804230712202939E-2</c:v>
                </c:pt>
                <c:pt idx="1265">
                  <c:v>-1.3148301171438392E-2</c:v>
                </c:pt>
                <c:pt idx="1266">
                  <c:v>5.0978943479866867E-3</c:v>
                </c:pt>
                <c:pt idx="1267">
                  <c:v>-6.1011467215523751E-3</c:v>
                </c:pt>
                <c:pt idx="1268">
                  <c:v>-2.6378719522718308E-3</c:v>
                </c:pt>
                <c:pt idx="1269">
                  <c:v>2.175202689341571E-3</c:v>
                </c:pt>
                <c:pt idx="1270">
                  <c:v>4.9329123914754192E-4</c:v>
                </c:pt>
                <c:pt idx="1271">
                  <c:v>-4.338822601321346E-3</c:v>
                </c:pt>
                <c:pt idx="1272">
                  <c:v>7.7745865108447276E-3</c:v>
                </c:pt>
                <c:pt idx="1273">
                  <c:v>1.695248390742421E-3</c:v>
                </c:pt>
                <c:pt idx="1274">
                  <c:v>-1.5550268573250592E-2</c:v>
                </c:pt>
                <c:pt idx="1275">
                  <c:v>-3.0246406059247E-2</c:v>
                </c:pt>
                <c:pt idx="1276">
                  <c:v>-1.7110705752383049E-2</c:v>
                </c:pt>
                <c:pt idx="1277">
                  <c:v>-2.6139007240466583E-5</c:v>
                </c:pt>
                <c:pt idx="1278">
                  <c:v>-1.142304475115008E-2</c:v>
                </c:pt>
                <c:pt idx="1279">
                  <c:v>4.6008620005817402E-3</c:v>
                </c:pt>
                <c:pt idx="1280">
                  <c:v>1.1923249019556215E-2</c:v>
                </c:pt>
                <c:pt idx="1281">
                  <c:v>-1.1314571086719072E-2</c:v>
                </c:pt>
                <c:pt idx="1282">
                  <c:v>-1.1707137407592549E-2</c:v>
                </c:pt>
                <c:pt idx="1283">
                  <c:v>1.4188361816536377E-2</c:v>
                </c:pt>
                <c:pt idx="1284">
                  <c:v>3.5171526811728082E-3</c:v>
                </c:pt>
                <c:pt idx="1285">
                  <c:v>-6.2249888839485124E-3</c:v>
                </c:pt>
                <c:pt idx="1286">
                  <c:v>3.0530332938545346E-3</c:v>
                </c:pt>
                <c:pt idx="1287">
                  <c:v>3.2352864002519022E-2</c:v>
                </c:pt>
                <c:pt idx="1288">
                  <c:v>-1.7156364375762512E-2</c:v>
                </c:pt>
                <c:pt idx="1289">
                  <c:v>1.4947373865370039E-2</c:v>
                </c:pt>
                <c:pt idx="1290">
                  <c:v>-1.9135220526409591E-2</c:v>
                </c:pt>
                <c:pt idx="1291">
                  <c:v>3.2990440565254797E-3</c:v>
                </c:pt>
                <c:pt idx="1292">
                  <c:v>2.3198612225875825E-2</c:v>
                </c:pt>
                <c:pt idx="1293">
                  <c:v>1.1791796351122263E-2</c:v>
                </c:pt>
                <c:pt idx="1294">
                  <c:v>-2.3783918969613627E-2</c:v>
                </c:pt>
                <c:pt idx="1295">
                  <c:v>9.581390582569016E-3</c:v>
                </c:pt>
                <c:pt idx="1296">
                  <c:v>6.4200162403571515E-3</c:v>
                </c:pt>
                <c:pt idx="1297">
                  <c:v>3.1769244345831726E-3</c:v>
                </c:pt>
                <c:pt idx="1298">
                  <c:v>-2.1992107974966646E-2</c:v>
                </c:pt>
                <c:pt idx="1299">
                  <c:v>2.6161595394736947E-2</c:v>
                </c:pt>
                <c:pt idx="1300">
                  <c:v>2.6296018031555235E-3</c:v>
                </c:pt>
                <c:pt idx="1301">
                  <c:v>8.8672411639814097E-3</c:v>
                </c:pt>
                <c:pt idx="1302">
                  <c:v>3.3968804159445254E-2</c:v>
                </c:pt>
                <c:pt idx="1303">
                  <c:v>1.0200660887888624E-2</c:v>
                </c:pt>
                <c:pt idx="1304">
                  <c:v>1.8014601308429024E-2</c:v>
                </c:pt>
                <c:pt idx="1305">
                  <c:v>3.2876967495576004E-2</c:v>
                </c:pt>
                <c:pt idx="1306">
                  <c:v>5.7709648331831787E-3</c:v>
                </c:pt>
                <c:pt idx="1307">
                  <c:v>3.6309844002151426E-3</c:v>
                </c:pt>
                <c:pt idx="1308">
                  <c:v>-2.7826164634418782E-2</c:v>
                </c:pt>
                <c:pt idx="1309">
                  <c:v>-2.4074244234126629E-2</c:v>
                </c:pt>
                <c:pt idx="1310">
                  <c:v>1.6382638169663899E-2</c:v>
                </c:pt>
                <c:pt idx="1311">
                  <c:v>3.8906901343214173E-3</c:v>
                </c:pt>
                <c:pt idx="1312">
                  <c:v>-3.4142290301744094E-3</c:v>
                </c:pt>
                <c:pt idx="1313">
                  <c:v>2.083333333333437E-3</c:v>
                </c:pt>
                <c:pt idx="1314">
                  <c:v>-1.5430815430815481E-2</c:v>
                </c:pt>
                <c:pt idx="1315">
                  <c:v>2.674675050443609E-3</c:v>
                </c:pt>
                <c:pt idx="1316">
                  <c:v>2.1059528266566874E-2</c:v>
                </c:pt>
                <c:pt idx="1317">
                  <c:v>-5.9125492712439609E-3</c:v>
                </c:pt>
                <c:pt idx="1318">
                  <c:v>2.4897413435382987E-3</c:v>
                </c:pt>
                <c:pt idx="1319">
                  <c:v>-2.5065538334176463E-2</c:v>
                </c:pt>
                <c:pt idx="1320">
                  <c:v>-3.9720728370601144E-2</c:v>
                </c:pt>
                <c:pt idx="1321">
                  <c:v>1.9060719198270792E-2</c:v>
                </c:pt>
                <c:pt idx="1322">
                  <c:v>-3.7601234091786395E-3</c:v>
                </c:pt>
                <c:pt idx="1323">
                  <c:v>-7.7421852317817175E-3</c:v>
                </c:pt>
                <c:pt idx="1324">
                  <c:v>1.0728567248612375E-3</c:v>
                </c:pt>
                <c:pt idx="1325">
                  <c:v>-1.5734606391270556E-2</c:v>
                </c:pt>
                <c:pt idx="1326">
                  <c:v>5.2957188814650724E-3</c:v>
                </c:pt>
                <c:pt idx="1327">
                  <c:v>-1.7772745175265947E-2</c:v>
                </c:pt>
                <c:pt idx="1328">
                  <c:v>1.4786226254323021E-2</c:v>
                </c:pt>
                <c:pt idx="1329">
                  <c:v>1.0718166551417552E-2</c:v>
                </c:pt>
                <c:pt idx="1330">
                  <c:v>-7.2325660949029702E-3</c:v>
                </c:pt>
                <c:pt idx="1331">
                  <c:v>1.4029042579374762E-2</c:v>
                </c:pt>
                <c:pt idx="1332">
                  <c:v>-2.6990291262135924E-2</c:v>
                </c:pt>
                <c:pt idx="1333">
                  <c:v>-1.3769706645380242E-2</c:v>
                </c:pt>
                <c:pt idx="1334">
                  <c:v>1.8818292189397123E-2</c:v>
                </c:pt>
                <c:pt idx="1335">
                  <c:v>4.2204568023833655E-3</c:v>
                </c:pt>
                <c:pt idx="1336">
                  <c:v>3.5599505562422529E-3</c:v>
                </c:pt>
                <c:pt idx="1337">
                  <c:v>-2.5126866039316686E-3</c:v>
                </c:pt>
                <c:pt idx="1338">
                  <c:v>2.202904277388118E-2</c:v>
                </c:pt>
                <c:pt idx="1339">
                  <c:v>8.6506862555577602E-3</c:v>
                </c:pt>
                <c:pt idx="1340">
                  <c:v>-9.5347611518374897E-3</c:v>
                </c:pt>
                <c:pt idx="1341">
                  <c:v>-1.3544891640865364E-3</c:v>
                </c:pt>
                <c:pt idx="1342">
                  <c:v>4.3596202286377839E-4</c:v>
                </c:pt>
                <c:pt idx="1343">
                  <c:v>-9.0543746671186698E-3</c:v>
                </c:pt>
                <c:pt idx="1344">
                  <c:v>-7.4269520179809367E-3</c:v>
                </c:pt>
                <c:pt idx="1345">
                  <c:v>-8.0240228413902548E-3</c:v>
                </c:pt>
                <c:pt idx="1346">
                  <c:v>-1.7170363753659879E-2</c:v>
                </c:pt>
                <c:pt idx="1347">
                  <c:v>-1.3683413279474865E-2</c:v>
                </c:pt>
                <c:pt idx="1348">
                  <c:v>-4.9657008293232385E-3</c:v>
                </c:pt>
                <c:pt idx="1349">
                  <c:v>-1.8006894068014478E-3</c:v>
                </c:pt>
                <c:pt idx="1350">
                  <c:v>-5.9272239975259877E-3</c:v>
                </c:pt>
                <c:pt idx="1351">
                  <c:v>4.5108103904183405E-3</c:v>
                </c:pt>
                <c:pt idx="1352">
                  <c:v>1.3936203158872784E-2</c:v>
                </c:pt>
                <c:pt idx="1353">
                  <c:v>-2.748930971289032E-3</c:v>
                </c:pt>
                <c:pt idx="1354">
                  <c:v>-4.0326697294538194E-3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26-4DBD-BC6C-201EEC1A6A9C}"/>
            </c:ext>
          </c:extLst>
        </c:ser>
        <c:ser>
          <c:idx val="1"/>
          <c:order val="1"/>
          <c:tx>
            <c:v>INDEXNSE:NIFTY_50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UBL!$H$9:$H$1363</c:f>
              <c:numCache>
                <c:formatCode>0.00%</c:formatCode>
                <c:ptCount val="1355"/>
                <c:pt idx="1">
                  <c:v>8.1838703057666162E-3</c:v>
                </c:pt>
                <c:pt idx="2">
                  <c:v>-4.5228053606032326E-3</c:v>
                </c:pt>
                <c:pt idx="3">
                  <c:v>-1.91058057603678E-2</c:v>
                </c:pt>
                <c:pt idx="4">
                  <c:v>4.9945593489564288E-3</c:v>
                </c:pt>
                <c:pt idx="5">
                  <c:v>-2.2898958346296849E-3</c:v>
                </c:pt>
                <c:pt idx="6">
                  <c:v>1.5845692640962472E-2</c:v>
                </c:pt>
                <c:pt idx="7">
                  <c:v>3.3480955148617042E-3</c:v>
                </c:pt>
                <c:pt idx="8">
                  <c:v>5.9354807127471876E-3</c:v>
                </c:pt>
                <c:pt idx="9">
                  <c:v>2.6562202189048811E-3</c:v>
                </c:pt>
                <c:pt idx="10">
                  <c:v>-1.5369308300234863E-3</c:v>
                </c:pt>
                <c:pt idx="11">
                  <c:v>9.8839046284227017E-4</c:v>
                </c:pt>
                <c:pt idx="12">
                  <c:v>-2.5494718951069029E-4</c:v>
                </c:pt>
                <c:pt idx="13">
                  <c:v>-1.0346209425736941E-2</c:v>
                </c:pt>
                <c:pt idx="14">
                  <c:v>-4.4746023371002863E-3</c:v>
                </c:pt>
                <c:pt idx="15">
                  <c:v>-5.172619218807184E-3</c:v>
                </c:pt>
                <c:pt idx="16">
                  <c:v>6.0667883603564565E-3</c:v>
                </c:pt>
                <c:pt idx="17">
                  <c:v>5.5745524553891812E-3</c:v>
                </c:pt>
                <c:pt idx="18">
                  <c:v>-1.0552527912150667E-2</c:v>
                </c:pt>
                <c:pt idx="19">
                  <c:v>-5.2149517286905755E-3</c:v>
                </c:pt>
                <c:pt idx="20">
                  <c:v>6.1132401002008674E-3</c:v>
                </c:pt>
                <c:pt idx="21">
                  <c:v>-7.7249680530937503E-3</c:v>
                </c:pt>
                <c:pt idx="22">
                  <c:v>-6.1233985277254765E-3</c:v>
                </c:pt>
                <c:pt idx="23">
                  <c:v>-2.682221349094227E-2</c:v>
                </c:pt>
                <c:pt idx="24">
                  <c:v>5.7253301836142079E-3</c:v>
                </c:pt>
                <c:pt idx="25">
                  <c:v>2.3210823461081942E-2</c:v>
                </c:pt>
                <c:pt idx="26">
                  <c:v>9.1405007658822424E-3</c:v>
                </c:pt>
                <c:pt idx="27">
                  <c:v>4.0366775166162938E-3</c:v>
                </c:pt>
                <c:pt idx="28">
                  <c:v>-3.2624949023517535E-3</c:v>
                </c:pt>
                <c:pt idx="29">
                  <c:v>-5.525546872094167E-3</c:v>
                </c:pt>
                <c:pt idx="30">
                  <c:v>6.3499979221210978E-3</c:v>
                </c:pt>
                <c:pt idx="31">
                  <c:v>7.7057127990816099E-3</c:v>
                </c:pt>
                <c:pt idx="32">
                  <c:v>-2.1760154738879045E-3</c:v>
                </c:pt>
                <c:pt idx="33">
                  <c:v>-5.0268385538803084E-3</c:v>
                </c:pt>
                <c:pt idx="34">
                  <c:v>-5.5847013030970727E-3</c:v>
                </c:pt>
                <c:pt idx="35">
                  <c:v>-4.4247787610618428E-3</c:v>
                </c:pt>
                <c:pt idx="36">
                  <c:v>1.1123618928496892E-2</c:v>
                </c:pt>
                <c:pt idx="37">
                  <c:v>-3.7151881509825957E-3</c:v>
                </c:pt>
                <c:pt idx="38">
                  <c:v>-2.0813932794463974E-2</c:v>
                </c:pt>
                <c:pt idx="39">
                  <c:v>-2.6628569496339738E-3</c:v>
                </c:pt>
                <c:pt idx="40">
                  <c:v>-1.0120445163969816E-2</c:v>
                </c:pt>
                <c:pt idx="41">
                  <c:v>-3.8703600633643864E-3</c:v>
                </c:pt>
                <c:pt idx="42">
                  <c:v>-3.709609483121723E-2</c:v>
                </c:pt>
                <c:pt idx="43">
                  <c:v>-6.1597518244916882E-3</c:v>
                </c:pt>
                <c:pt idx="44">
                  <c:v>1.5319664952504919E-2</c:v>
                </c:pt>
                <c:pt idx="45">
                  <c:v>-4.626967345819244E-3</c:v>
                </c:pt>
                <c:pt idx="46">
                  <c:v>1.5998577904186018E-3</c:v>
                </c:pt>
                <c:pt idx="47">
                  <c:v>-2.4806992634661351E-2</c:v>
                </c:pt>
                <c:pt idx="48">
                  <c:v>-4.8956044206033944E-2</c:v>
                </c:pt>
                <c:pt idx="49">
                  <c:v>6.6497950045207865E-4</c:v>
                </c:pt>
                <c:pt idx="50">
                  <c:v>-8.3019391111451069E-2</c:v>
                </c:pt>
                <c:pt idx="51">
                  <c:v>3.8065098043305046E-2</c:v>
                </c:pt>
                <c:pt idx="52">
                  <c:v>-7.6121022179363673E-2</c:v>
                </c:pt>
                <c:pt idx="53">
                  <c:v>-2.5045121447365593E-2</c:v>
                </c:pt>
                <c:pt idx="54">
                  <c:v>-5.5564539062456397E-2</c:v>
                </c:pt>
                <c:pt idx="55">
                  <c:v>-2.4247827319100579E-2</c:v>
                </c:pt>
                <c:pt idx="56">
                  <c:v>5.8329148237116435E-2</c:v>
                </c:pt>
                <c:pt idx="57">
                  <c:v>-0.12980464127060365</c:v>
                </c:pt>
                <c:pt idx="58">
                  <c:v>2.507144968956343E-2</c:v>
                </c:pt>
                <c:pt idx="59">
                  <c:v>6.6247492324751134E-2</c:v>
                </c:pt>
                <c:pt idx="60">
                  <c:v>3.890428415996916E-2</c:v>
                </c:pt>
                <c:pt idx="61">
                  <c:v>2.1755608144464755E-3</c:v>
                </c:pt>
                <c:pt idx="62">
                  <c:v>-4.3780491325308146E-2</c:v>
                </c:pt>
                <c:pt idx="63">
                  <c:v>3.8237673738996003E-2</c:v>
                </c:pt>
                <c:pt idx="64">
                  <c:v>-4.0004652379983185E-2</c:v>
                </c:pt>
                <c:pt idx="65">
                  <c:v>-2.0596573699386833E-2</c:v>
                </c:pt>
                <c:pt idx="66">
                  <c:v>8.7632054231920664E-2</c:v>
                </c:pt>
                <c:pt idx="67">
                  <c:v>-4.9418803029959157E-3</c:v>
                </c:pt>
                <c:pt idx="68">
                  <c:v>4.1508786969566946E-2</c:v>
                </c:pt>
                <c:pt idx="69">
                  <c:v>-1.2955585552958171E-2</c:v>
                </c:pt>
                <c:pt idx="70">
                  <c:v>-7.6218749478811354E-3</c:v>
                </c:pt>
                <c:pt idx="71">
                  <c:v>7.5627709992940328E-3</c:v>
                </c:pt>
                <c:pt idx="72">
                  <c:v>3.0463259496486206E-2</c:v>
                </c:pt>
                <c:pt idx="73">
                  <c:v>-5.2877222327130102E-4</c:v>
                </c:pt>
                <c:pt idx="74">
                  <c:v>-3.0274729130789213E-2</c:v>
                </c:pt>
                <c:pt idx="75">
                  <c:v>2.2919461779556505E-2</c:v>
                </c:pt>
                <c:pt idx="76">
                  <c:v>1.3779891807168543E-2</c:v>
                </c:pt>
                <c:pt idx="77">
                  <c:v>-1.7124942290554945E-2</c:v>
                </c:pt>
                <c:pt idx="78">
                  <c:v>1.3971423577733066E-2</c:v>
                </c:pt>
                <c:pt idx="79">
                  <c:v>1.0622367301207802E-2</c:v>
                </c:pt>
                <c:pt idx="80">
                  <c:v>1.8383097570595641E-2</c:v>
                </c:pt>
                <c:pt idx="81">
                  <c:v>3.2088220362490594E-2</c:v>
                </c:pt>
                <c:pt idx="82">
                  <c:v>-5.7444801671416523E-2</c:v>
                </c:pt>
                <c:pt idx="83">
                  <c:v>-9.4582234895356221E-3</c:v>
                </c:pt>
                <c:pt idx="84">
                  <c:v>7.093508299296003E-3</c:v>
                </c:pt>
                <c:pt idx="85">
                  <c:v>-7.7500566288063455E-3</c:v>
                </c:pt>
                <c:pt idx="86">
                  <c:v>5.701675716514254E-3</c:v>
                </c:pt>
                <c:pt idx="87">
                  <c:v>-1.3295141328432125E-3</c:v>
                </c:pt>
                <c:pt idx="88">
                  <c:v>-4.6162005368431958E-3</c:v>
                </c:pt>
                <c:pt idx="89">
                  <c:v>2.0333712098558721E-2</c:v>
                </c:pt>
                <c:pt idx="90">
                  <c:v>-2.5661929653489235E-2</c:v>
                </c:pt>
                <c:pt idx="91">
                  <c:v>-6.4532006234441219E-4</c:v>
                </c:pt>
                <c:pt idx="92">
                  <c:v>-3.4322550988579281E-2</c:v>
                </c:pt>
                <c:pt idx="93">
                  <c:v>6.3298671124585315E-3</c:v>
                </c:pt>
                <c:pt idx="94">
                  <c:v>2.1111373900507768E-2</c:v>
                </c:pt>
                <c:pt idx="95">
                  <c:v>4.3787328145767912E-3</c:v>
                </c:pt>
                <c:pt idx="96">
                  <c:v>-7.3575840768702605E-3</c:v>
                </c:pt>
                <c:pt idx="97">
                  <c:v>-1.1284122023398346E-3</c:v>
                </c:pt>
                <c:pt idx="98">
                  <c:v>3.1664460823674911E-2</c:v>
                </c:pt>
                <c:pt idx="99">
                  <c:v>1.8803106833638283E-2</c:v>
                </c:pt>
                <c:pt idx="100">
                  <c:v>9.5046416792234911E-3</c:v>
                </c:pt>
                <c:pt idx="101">
                  <c:v>2.5662035635627412E-2</c:v>
                </c:pt>
                <c:pt idx="102">
                  <c:v>1.5565608096762329E-2</c:v>
                </c:pt>
                <c:pt idx="103">
                  <c:v>8.2622681404134202E-3</c:v>
                </c:pt>
                <c:pt idx="104">
                  <c:v>-3.2251492066330822E-3</c:v>
                </c:pt>
                <c:pt idx="105">
                  <c:v>1.1272197904099057E-2</c:v>
                </c:pt>
                <c:pt idx="106">
                  <c:v>2.4945401123037669E-3</c:v>
                </c:pt>
                <c:pt idx="107">
                  <c:v>-1.1881051787813179E-2</c:v>
                </c:pt>
                <c:pt idx="108">
                  <c:v>6.9177287951704969E-3</c:v>
                </c:pt>
                <c:pt idx="109">
                  <c:v>-2.1169120663493524E-2</c:v>
                </c:pt>
                <c:pt idx="110">
                  <c:v>7.1601696626943934E-3</c:v>
                </c:pt>
                <c:pt idx="111">
                  <c:v>-1.596326043578089E-2</c:v>
                </c:pt>
                <c:pt idx="112">
                  <c:v>1.0220406166889129E-2</c:v>
                </c:pt>
                <c:pt idx="113">
                  <c:v>-3.3134960661690416E-3</c:v>
                </c:pt>
                <c:pt idx="114">
                  <c:v>2.1303188394063532E-2</c:v>
                </c:pt>
                <c:pt idx="115">
                  <c:v>1.5136276030183415E-2</c:v>
                </c:pt>
                <c:pt idx="116">
                  <c:v>6.5206356643630059E-3</c:v>
                </c:pt>
                <c:pt idx="117">
                  <c:v>1.5497711226627242E-2</c:v>
                </c:pt>
                <c:pt idx="118">
                  <c:v>-1.5824658580842366E-2</c:v>
                </c:pt>
                <c:pt idx="119">
                  <c:v>-1.5914141267114879E-3</c:v>
                </c:pt>
                <c:pt idx="120">
                  <c:v>9.1457784602824166E-3</c:v>
                </c:pt>
                <c:pt idx="121">
                  <c:v>-6.7995762303766361E-3</c:v>
                </c:pt>
                <c:pt idx="122">
                  <c:v>-9.9879756409748666E-4</c:v>
                </c:pt>
                <c:pt idx="123">
                  <c:v>1.241979790528136E-2</c:v>
                </c:pt>
                <c:pt idx="124">
                  <c:v>1.1663414844607756E-2</c:v>
                </c:pt>
                <c:pt idx="125">
                  <c:v>5.2740316726214154E-3</c:v>
                </c:pt>
                <c:pt idx="126">
                  <c:v>1.4735065779860168E-2</c:v>
                </c:pt>
                <c:pt idx="127">
                  <c:v>3.3445903573601221E-3</c:v>
                </c:pt>
                <c:pt idx="128">
                  <c:v>-8.6947262179792872E-3</c:v>
                </c:pt>
                <c:pt idx="129">
                  <c:v>1.006001447820104E-2</c:v>
                </c:pt>
                <c:pt idx="130">
                  <c:v>-4.1984750472792154E-3</c:v>
                </c:pt>
                <c:pt idx="131">
                  <c:v>3.2178528145765384E-3</c:v>
                </c:pt>
                <c:pt idx="132">
                  <c:v>-1.8083442102437397E-2</c:v>
                </c:pt>
                <c:pt idx="133">
                  <c:v>1.0228756475463285E-3</c:v>
                </c:pt>
                <c:pt idx="134">
                  <c:v>1.1466161873010527E-2</c:v>
                </c:pt>
                <c:pt idx="135">
                  <c:v>1.5060591529755696E-2</c:v>
                </c:pt>
                <c:pt idx="136">
                  <c:v>1.1053321958960582E-2</c:v>
                </c:pt>
                <c:pt idx="137">
                  <c:v>1.2706174810836135E-2</c:v>
                </c:pt>
                <c:pt idx="138">
                  <c:v>-2.6562744966291962E-3</c:v>
                </c:pt>
                <c:pt idx="139">
                  <c:v>7.4421069651293692E-3</c:v>
                </c:pt>
                <c:pt idx="140">
                  <c:v>-1.8991658827778313E-3</c:v>
                </c:pt>
                <c:pt idx="141">
                  <c:v>-5.5698735500239183E-3</c:v>
                </c:pt>
                <c:pt idx="142">
                  <c:v>1.5159273432868048E-2</c:v>
                </c:pt>
                <c:pt idx="143">
                  <c:v>-8.6455968957261931E-3</c:v>
                </c:pt>
                <c:pt idx="144">
                  <c:v>-8.9887841040450223E-3</c:v>
                </c:pt>
                <c:pt idx="145">
                  <c:v>-2.5850848709483287E-3</c:v>
                </c:pt>
                <c:pt idx="146">
                  <c:v>-1.6422162921221561E-2</c:v>
                </c:pt>
                <c:pt idx="147">
                  <c:v>1.8697895625986893E-2</c:v>
                </c:pt>
                <c:pt idx="148">
                  <c:v>5.7682341542553139E-4</c:v>
                </c:pt>
                <c:pt idx="149">
                  <c:v>8.8725549805659387E-3</c:v>
                </c:pt>
                <c:pt idx="150">
                  <c:v>1.2410548073016336E-3</c:v>
                </c:pt>
                <c:pt idx="151">
                  <c:v>5.0026529220041915E-3</c:v>
                </c:pt>
                <c:pt idx="152">
                  <c:v>4.6450135978670648E-3</c:v>
                </c:pt>
                <c:pt idx="153">
                  <c:v>-1.2453080150144347E-3</c:v>
                </c:pt>
                <c:pt idx="154">
                  <c:v>-7.0301722613264062E-4</c:v>
                </c:pt>
                <c:pt idx="155">
                  <c:v>-1.0800454849143271E-2</c:v>
                </c:pt>
                <c:pt idx="156">
                  <c:v>6.1457811493594861E-3</c:v>
                </c:pt>
                <c:pt idx="157">
                  <c:v>1.2292057508157761E-2</c:v>
                </c:pt>
                <c:pt idx="158">
                  <c:v>2.024531525161688E-3</c:v>
                </c:pt>
                <c:pt idx="159">
                  <c:v>-8.4323831562707063E-3</c:v>
                </c:pt>
                <c:pt idx="160">
                  <c:v>5.2509679814713994E-3</c:v>
                </c:pt>
                <c:pt idx="161">
                  <c:v>8.3409546589749972E-3</c:v>
                </c:pt>
                <c:pt idx="162">
                  <c:v>5.0582351120009861E-4</c:v>
                </c:pt>
                <c:pt idx="163">
                  <c:v>6.7423565560373877E-3</c:v>
                </c:pt>
                <c:pt idx="164">
                  <c:v>8.3552677148990284E-4</c:v>
                </c:pt>
                <c:pt idx="165">
                  <c:v>7.6432294482773333E-3</c:v>
                </c:pt>
                <c:pt idx="166">
                  <c:v>-2.2330780589992827E-2</c:v>
                </c:pt>
                <c:pt idx="167">
                  <c:v>7.2667398463226451E-3</c:v>
                </c:pt>
                <c:pt idx="168">
                  <c:v>5.6450382511279429E-3</c:v>
                </c:pt>
                <c:pt idx="169">
                  <c:v>-6.5452969224089053E-4</c:v>
                </c:pt>
                <c:pt idx="170">
                  <c:v>-1.6794694403359012E-2</c:v>
                </c:pt>
                <c:pt idx="171">
                  <c:v>1.8705029623649061E-3</c:v>
                </c:pt>
                <c:pt idx="172">
                  <c:v>-3.3201086741140307E-3</c:v>
                </c:pt>
                <c:pt idx="173">
                  <c:v>-3.4769623630973578E-3</c:v>
                </c:pt>
                <c:pt idx="174">
                  <c:v>1.5184429863450921E-2</c:v>
                </c:pt>
                <c:pt idx="175">
                  <c:v>1.3275978775904029E-3</c:v>
                </c:pt>
                <c:pt idx="176">
                  <c:v>-2.1283184103905173E-3</c:v>
                </c:pt>
                <c:pt idx="177">
                  <c:v>7.1459477886897105E-3</c:v>
                </c:pt>
                <c:pt idx="178">
                  <c:v>7.182037528858265E-3</c:v>
                </c:pt>
                <c:pt idx="179">
                  <c:v>-7.6220103321541499E-3</c:v>
                </c:pt>
                <c:pt idx="180">
                  <c:v>-9.6820972377797965E-4</c:v>
                </c:pt>
                <c:pt idx="181">
                  <c:v>-2.2112221261283316E-2</c:v>
                </c:pt>
                <c:pt idx="182">
                  <c:v>-8.6129122576229511E-3</c:v>
                </c:pt>
                <c:pt idx="183">
                  <c:v>-1.9545171311632359E-3</c:v>
                </c:pt>
                <c:pt idx="184">
                  <c:v>-2.9312288613303372E-2</c:v>
                </c:pt>
                <c:pt idx="185">
                  <c:v>2.2645769997825305E-2</c:v>
                </c:pt>
                <c:pt idx="186">
                  <c:v>1.6044885862310787E-2</c:v>
                </c:pt>
                <c:pt idx="187">
                  <c:v>-4.5869312539237317E-4</c:v>
                </c:pt>
                <c:pt idx="188">
                  <c:v>2.2410536070716081E-3</c:v>
                </c:pt>
                <c:pt idx="189">
                  <c:v>1.5061057741463824E-2</c:v>
                </c:pt>
                <c:pt idx="190">
                  <c:v>7.5676954002601438E-3</c:v>
                </c:pt>
                <c:pt idx="191">
                  <c:v>1.3826407090108406E-2</c:v>
                </c:pt>
                <c:pt idx="192">
                  <c:v>6.555254493071816E-3</c:v>
                </c:pt>
                <c:pt idx="193">
                  <c:v>8.1566763354161687E-3</c:v>
                </c:pt>
                <c:pt idx="194">
                  <c:v>6.7260405928379896E-3</c:v>
                </c:pt>
                <c:pt idx="195">
                  <c:v>1.4058854140437393E-3</c:v>
                </c:pt>
                <c:pt idx="196">
                  <c:v>2.9754545949822742E-4</c:v>
                </c:pt>
                <c:pt idx="197">
                  <c:v>3.0625497507226207E-3</c:v>
                </c:pt>
                <c:pt idx="198">
                  <c:v>-2.4283584146753912E-2</c:v>
                </c:pt>
                <c:pt idx="199">
                  <c:v>7.0288989627880216E-3</c:v>
                </c:pt>
                <c:pt idx="200">
                  <c:v>9.4028029874726471E-3</c:v>
                </c:pt>
                <c:pt idx="201">
                  <c:v>2.0003284749916528E-3</c:v>
                </c:pt>
                <c:pt idx="202">
                  <c:v>3.4336964561898498E-3</c:v>
                </c:pt>
                <c:pt idx="203">
                  <c:v>-3.4512655338361231E-3</c:v>
                </c:pt>
                <c:pt idx="204">
                  <c:v>2.8495895834470542E-3</c:v>
                </c:pt>
                <c:pt idx="205">
                  <c:v>-1.362910560042252E-2</c:v>
                </c:pt>
                <c:pt idx="206">
                  <c:v>1.0337575152429279E-2</c:v>
                </c:pt>
                <c:pt idx="207">
                  <c:v>-1.3440543677561423E-2</c:v>
                </c:pt>
                <c:pt idx="208">
                  <c:v>-5.0129586686673555E-3</c:v>
                </c:pt>
                <c:pt idx="209">
                  <c:v>-2.4334235870719922E-3</c:v>
                </c:pt>
                <c:pt idx="210">
                  <c:v>2.297636226207711E-3</c:v>
                </c:pt>
                <c:pt idx="211">
                  <c:v>1.237022405230892E-2</c:v>
                </c:pt>
                <c:pt idx="212">
                  <c:v>8.0416472679560869E-3</c:v>
                </c:pt>
                <c:pt idx="213">
                  <c:v>1.7785615316790571E-2</c:v>
                </c:pt>
                <c:pt idx="214">
                  <c:v>1.1819014380832105E-2</c:v>
                </c:pt>
                <c:pt idx="215">
                  <c:v>1.6104635280974833E-2</c:v>
                </c:pt>
                <c:pt idx="216">
                  <c:v>1.3646522564310537E-2</c:v>
                </c:pt>
                <c:pt idx="217">
                  <c:v>9.3459793683843273E-3</c:v>
                </c:pt>
                <c:pt idx="218">
                  <c:v>-4.5767757066157433E-3</c:v>
                </c:pt>
                <c:pt idx="219">
                  <c:v>2.2969395152394601E-3</c:v>
                </c:pt>
                <c:pt idx="220">
                  <c:v>1.2126619994575538E-2</c:v>
                </c:pt>
                <c:pt idx="221">
                  <c:v>4.9750664118934917E-3</c:v>
                </c:pt>
                <c:pt idx="222">
                  <c:v>-1.2872683709156951E-2</c:v>
                </c:pt>
                <c:pt idx="223">
                  <c:v>6.8393401035100609E-3</c:v>
                </c:pt>
                <c:pt idx="224">
                  <c:v>5.2414447412523213E-3</c:v>
                </c:pt>
                <c:pt idx="225">
                  <c:v>9.956329850809631E-3</c:v>
                </c:pt>
                <c:pt idx="226">
                  <c:v>-1.5070680919024304E-2</c:v>
                </c:pt>
                <c:pt idx="227">
                  <c:v>1.000124432277727E-2</c:v>
                </c:pt>
                <c:pt idx="228">
                  <c:v>-1.3898513898513709E-3</c:v>
                </c:pt>
                <c:pt idx="229">
                  <c:v>1.0802724970024435E-2</c:v>
                </c:pt>
                <c:pt idx="230">
                  <c:v>3.5853093855009455E-4</c:v>
                </c:pt>
                <c:pt idx="231">
                  <c:v>1.5365551425030599E-3</c:v>
                </c:pt>
                <c:pt idx="232">
                  <c:v>9.4907072537480097E-3</c:v>
                </c:pt>
                <c:pt idx="233">
                  <c:v>7.331118410384363E-3</c:v>
                </c:pt>
                <c:pt idx="234">
                  <c:v>2.785317185481917E-3</c:v>
                </c:pt>
                <c:pt idx="235">
                  <c:v>1.0165796183813081E-2</c:v>
                </c:pt>
                <c:pt idx="236">
                  <c:v>-3.7548691339409634E-3</c:v>
                </c:pt>
                <c:pt idx="237">
                  <c:v>2.6375729876915166E-3</c:v>
                </c:pt>
                <c:pt idx="238">
                  <c:v>3.2781183748524789E-3</c:v>
                </c:pt>
                <c:pt idx="239">
                  <c:v>7.1543684057195911E-4</c:v>
                </c:pt>
                <c:pt idx="240">
                  <c:v>8.4648636298307878E-3</c:v>
                </c:pt>
                <c:pt idx="241">
                  <c:v>4.2389294510585263E-3</c:v>
                </c:pt>
                <c:pt idx="242">
                  <c:v>1.4446134476409078E-3</c:v>
                </c:pt>
                <c:pt idx="243">
                  <c:v>-3.1404994713147394E-2</c:v>
                </c:pt>
                <c:pt idx="244">
                  <c:v>1.0346328141412231E-2</c:v>
                </c:pt>
                <c:pt idx="245">
                  <c:v>1.0010173544329204E-2</c:v>
                </c:pt>
                <c:pt idx="246">
                  <c:v>1.0892501341803307E-2</c:v>
                </c:pt>
                <c:pt idx="247">
                  <c:v>9.0150371838464416E-3</c:v>
                </c:pt>
                <c:pt idx="248">
                  <c:v>4.2816365366318276E-3</c:v>
                </c:pt>
                <c:pt idx="249">
                  <c:v>3.5420524525213715E-3</c:v>
                </c:pt>
                <c:pt idx="250">
                  <c:v>-1.430415643033367E-5</c:v>
                </c:pt>
                <c:pt idx="251">
                  <c:v>2.6284263414808606E-3</c:v>
                </c:pt>
                <c:pt idx="252">
                  <c:v>8.1606448621465155E-3</c:v>
                </c:pt>
                <c:pt idx="253">
                  <c:v>4.7124086351704175E-3</c:v>
                </c:pt>
                <c:pt idx="254">
                  <c:v>-3.7501320469031096E-3</c:v>
                </c:pt>
                <c:pt idx="255">
                  <c:v>-6.2914199876284993E-4</c:v>
                </c:pt>
                <c:pt idx="256">
                  <c:v>1.4847195549378078E-2</c:v>
                </c:pt>
                <c:pt idx="257">
                  <c:v>9.5837181341371647E-3</c:v>
                </c:pt>
                <c:pt idx="258">
                  <c:v>5.4333005402233958E-3</c:v>
                </c:pt>
                <c:pt idx="259">
                  <c:v>9.6131067844451579E-5</c:v>
                </c:pt>
                <c:pt idx="260">
                  <c:v>2.1112472837001572E-3</c:v>
                </c:pt>
                <c:pt idx="261">
                  <c:v>-1.1092384006138767E-2</c:v>
                </c:pt>
                <c:pt idx="262">
                  <c:v>-1.0558623222042929E-2</c:v>
                </c:pt>
                <c:pt idx="263">
                  <c:v>1.6794689559073817E-2</c:v>
                </c:pt>
                <c:pt idx="264">
                  <c:v>8.508279302947841E-3</c:v>
                </c:pt>
                <c:pt idx="265">
                  <c:v>-3.711240243910785E-3</c:v>
                </c:pt>
                <c:pt idx="266">
                  <c:v>-1.4972224792414224E-2</c:v>
                </c:pt>
                <c:pt idx="267">
                  <c:v>-9.2541695948343827E-3</c:v>
                </c:pt>
                <c:pt idx="268">
                  <c:v>-1.9060461131126694E-2</c:v>
                </c:pt>
                <c:pt idx="269">
                  <c:v>-1.0735636298550233E-2</c:v>
                </c:pt>
                <c:pt idx="270">
                  <c:v>-1.3240408031814588E-2</c:v>
                </c:pt>
                <c:pt idx="271">
                  <c:v>4.7423466768368838E-2</c:v>
                </c:pt>
                <c:pt idx="272">
                  <c:v>2.5673612861664363E-2</c:v>
                </c:pt>
                <c:pt idx="273">
                  <c:v>9.7010824114118765E-3</c:v>
                </c:pt>
                <c:pt idx="274">
                  <c:v>7.1467449180016018E-3</c:v>
                </c:pt>
                <c:pt idx="275">
                  <c:v>1.9200236310601415E-3</c:v>
                </c:pt>
                <c:pt idx="276">
                  <c:v>1.2834815819890322E-2</c:v>
                </c:pt>
                <c:pt idx="277">
                  <c:v>-4.3001362812422617E-4</c:v>
                </c:pt>
                <c:pt idx="278">
                  <c:v>-1.8531632835405709E-4</c:v>
                </c:pt>
                <c:pt idx="279">
                  <c:v>4.4219375765397473E-3</c:v>
                </c:pt>
                <c:pt idx="280">
                  <c:v>-6.5905241443853235E-4</c:v>
                </c:pt>
                <c:pt idx="281">
                  <c:v>9.9846339517124516E-3</c:v>
                </c:pt>
                <c:pt idx="282">
                  <c:v>-8.1620926299597052E-5</c:v>
                </c:pt>
                <c:pt idx="283">
                  <c:v>-6.8273315288195358E-3</c:v>
                </c:pt>
                <c:pt idx="284">
                  <c:v>-5.9143001795001204E-3</c:v>
                </c:pt>
                <c:pt idx="285">
                  <c:v>-9.0747042618700702E-3</c:v>
                </c:pt>
                <c:pt idx="286">
                  <c:v>-2.0428187628281025E-2</c:v>
                </c:pt>
                <c:pt idx="287">
                  <c:v>2.1872891923382376E-3</c:v>
                </c:pt>
                <c:pt idx="288">
                  <c:v>1.8643168930771559E-2</c:v>
                </c:pt>
                <c:pt idx="289">
                  <c:v>7.699239086904397E-3</c:v>
                </c:pt>
                <c:pt idx="290">
                  <c:v>-3.7635744021301765E-2</c:v>
                </c:pt>
                <c:pt idx="291">
                  <c:v>1.5995429877177836E-2</c:v>
                </c:pt>
                <c:pt idx="292">
                  <c:v>1.0672998431736636E-2</c:v>
                </c:pt>
                <c:pt idx="293">
                  <c:v>2.188469813862759E-2</c:v>
                </c:pt>
                <c:pt idx="294">
                  <c:v>-1.0812955869234475E-2</c:v>
                </c:pt>
                <c:pt idx="295">
                  <c:v>-9.4590786267261251E-3</c:v>
                </c:pt>
                <c:pt idx="296">
                  <c:v>1.2116668117096996E-3</c:v>
                </c:pt>
                <c:pt idx="297">
                  <c:v>9.5077626669874959E-3</c:v>
                </c:pt>
                <c:pt idx="298">
                  <c:v>5.0601388226567678E-3</c:v>
                </c:pt>
                <c:pt idx="299">
                  <c:v>-9.4795318554444785E-3</c:v>
                </c:pt>
                <c:pt idx="300">
                  <c:v>-6.7494070567729603E-3</c:v>
                </c:pt>
                <c:pt idx="301">
                  <c:v>-1.2759971867778441E-3</c:v>
                </c:pt>
                <c:pt idx="302">
                  <c:v>-1.2685733830971047E-2</c:v>
                </c:pt>
                <c:pt idx="303">
                  <c:v>-1.1102959657095401E-2</c:v>
                </c:pt>
                <c:pt idx="304">
                  <c:v>1.2786915650319308E-2</c:v>
                </c:pt>
                <c:pt idx="305">
                  <c:v>-5.1546391752577136E-4</c:v>
                </c:pt>
                <c:pt idx="306">
                  <c:v>5.3167666458564522E-3</c:v>
                </c:pt>
                <c:pt idx="307">
                  <c:v>-1.7911203361514749E-2</c:v>
                </c:pt>
                <c:pt idx="308">
                  <c:v>-1.5430189561081553E-2</c:v>
                </c:pt>
                <c:pt idx="309">
                  <c:v>1.2733073180266397E-2</c:v>
                </c:pt>
                <c:pt idx="310">
                  <c:v>2.3284829017115705E-2</c:v>
                </c:pt>
                <c:pt idx="311">
                  <c:v>-1.0400738290749056E-2</c:v>
                </c:pt>
                <c:pt idx="312">
                  <c:v>1.2024614211712192E-2</c:v>
                </c:pt>
                <c:pt idx="313">
                  <c:v>-1.5439873279367244E-2</c:v>
                </c:pt>
                <c:pt idx="314">
                  <c:v>3.1220538605529757E-3</c:v>
                </c:pt>
                <c:pt idx="315">
                  <c:v>9.2314502673067622E-3</c:v>
                </c:pt>
                <c:pt idx="316">
                  <c:v>3.6945688151399647E-3</c:v>
                </c:pt>
                <c:pt idx="317">
                  <c:v>-2.6186986513196953E-3</c:v>
                </c:pt>
                <c:pt idx="318">
                  <c:v>-3.5325601539617946E-2</c:v>
                </c:pt>
                <c:pt idx="319">
                  <c:v>1.3556195321016373E-2</c:v>
                </c:pt>
                <c:pt idx="320">
                  <c:v>5.2844575588770759E-3</c:v>
                </c:pt>
                <c:pt idx="321">
                  <c:v>2.4963223822047631E-3</c:v>
                </c:pt>
                <c:pt idx="322">
                  <c:v>-1.7677018166146197E-2</c:v>
                </c:pt>
                <c:pt idx="323">
                  <c:v>-4.3908366963916201E-3</c:v>
                </c:pt>
                <c:pt idx="324">
                  <c:v>7.6767577851766244E-3</c:v>
                </c:pt>
                <c:pt idx="325">
                  <c:v>-4.4980789454502901E-3</c:v>
                </c:pt>
                <c:pt idx="326">
                  <c:v>1.0016490776670217E-2</c:v>
                </c:pt>
                <c:pt idx="327">
                  <c:v>1.1601656886434109E-2</c:v>
                </c:pt>
                <c:pt idx="328">
                  <c:v>1.4433855067716328E-2</c:v>
                </c:pt>
                <c:pt idx="329">
                  <c:v>2.0417705211392967E-3</c:v>
                </c:pt>
                <c:pt idx="330">
                  <c:v>-1.7710760058812003E-2</c:v>
                </c:pt>
                <c:pt idx="331">
                  <c:v>2.0846006110275539E-4</c:v>
                </c:pt>
                <c:pt idx="332">
                  <c:v>-9.4060809818130586E-3</c:v>
                </c:pt>
                <c:pt idx="333">
                  <c:v>8.3709861000931252E-3</c:v>
                </c:pt>
                <c:pt idx="334">
                  <c:v>7.3163974182248737E-3</c:v>
                </c:pt>
                <c:pt idx="335">
                  <c:v>6.6792078669999366E-3</c:v>
                </c:pt>
                <c:pt idx="336">
                  <c:v>8.0414756647542163E-3</c:v>
                </c:pt>
                <c:pt idx="337">
                  <c:v>-6.1302271731019653E-3</c:v>
                </c:pt>
                <c:pt idx="338">
                  <c:v>-1.0386680807366599E-2</c:v>
                </c:pt>
                <c:pt idx="339">
                  <c:v>-1.2724117987276129E-3</c:v>
                </c:pt>
                <c:pt idx="340">
                  <c:v>1.671572033956048E-2</c:v>
                </c:pt>
                <c:pt idx="341">
                  <c:v>1.2393496011230853E-2</c:v>
                </c:pt>
                <c:pt idx="342">
                  <c:v>-5.1594839854118835E-3</c:v>
                </c:pt>
                <c:pt idx="343">
                  <c:v>-8.2567372913776582E-3</c:v>
                </c:pt>
                <c:pt idx="344">
                  <c:v>1.8063135438295186E-2</c:v>
                </c:pt>
                <c:pt idx="345">
                  <c:v>1.4760828451498842E-3</c:v>
                </c:pt>
                <c:pt idx="346">
                  <c:v>7.0734387440207769E-4</c:v>
                </c:pt>
                <c:pt idx="347">
                  <c:v>6.115021583396052E-3</c:v>
                </c:pt>
                <c:pt idx="348">
                  <c:v>2.3788595198495077E-3</c:v>
                </c:pt>
                <c:pt idx="349">
                  <c:v>6.3763826090357245E-3</c:v>
                </c:pt>
                <c:pt idx="350">
                  <c:v>9.5331262369904302E-3</c:v>
                </c:pt>
                <c:pt idx="351">
                  <c:v>-5.1017788844098799E-4</c:v>
                </c:pt>
                <c:pt idx="352">
                  <c:v>8.667820235830348E-5</c:v>
                </c:pt>
                <c:pt idx="353">
                  <c:v>7.3284883347670693E-3</c:v>
                </c:pt>
                <c:pt idx="354">
                  <c:v>-1.2810421692314167E-3</c:v>
                </c:pt>
                <c:pt idx="355">
                  <c:v>5.1945565641899893E-3</c:v>
                </c:pt>
                <c:pt idx="356">
                  <c:v>-7.3325651598399322E-4</c:v>
                </c:pt>
                <c:pt idx="357">
                  <c:v>-6.6549767790547998E-3</c:v>
                </c:pt>
                <c:pt idx="358">
                  <c:v>6.5492617690041666E-3</c:v>
                </c:pt>
                <c:pt idx="359">
                  <c:v>3.9141554542421186E-3</c:v>
                </c:pt>
                <c:pt idx="360">
                  <c:v>7.911717887127967E-4</c:v>
                </c:pt>
                <c:pt idx="361">
                  <c:v>3.6301887508418673E-3</c:v>
                </c:pt>
                <c:pt idx="362">
                  <c:v>-6.4086204452006301E-3</c:v>
                </c:pt>
                <c:pt idx="363">
                  <c:v>-4.8295391484409755E-3</c:v>
                </c:pt>
                <c:pt idx="364">
                  <c:v>-5.1301987075713651E-4</c:v>
                </c:pt>
                <c:pt idx="365">
                  <c:v>4.0265632023770426E-3</c:v>
                </c:pt>
                <c:pt idx="366">
                  <c:v>1.6670371193598932E-3</c:v>
                </c:pt>
                <c:pt idx="367">
                  <c:v>-5.4397616141762528E-3</c:v>
                </c:pt>
                <c:pt idx="368">
                  <c:v>6.5978408804769906E-3</c:v>
                </c:pt>
                <c:pt idx="369">
                  <c:v>4.4267262807582419E-3</c:v>
                </c:pt>
                <c:pt idx="370">
                  <c:v>-2.8782466969518028E-3</c:v>
                </c:pt>
                <c:pt idx="371">
                  <c:v>-4.1891404832212764E-3</c:v>
                </c:pt>
                <c:pt idx="372">
                  <c:v>-1.7112795227467448E-3</c:v>
                </c:pt>
                <c:pt idx="373">
                  <c:v>-2.639697229908089E-3</c:v>
                </c:pt>
                <c:pt idx="374">
                  <c:v>2.6913265306123257E-3</c:v>
                </c:pt>
                <c:pt idx="375">
                  <c:v>7.1332256300009611E-3</c:v>
                </c:pt>
                <c:pt idx="376">
                  <c:v>-1.0167768174885738E-3</c:v>
                </c:pt>
                <c:pt idx="377">
                  <c:v>3.8815924644002298E-3</c:v>
                </c:pt>
                <c:pt idx="378">
                  <c:v>-9.5562559628203925E-3</c:v>
                </c:pt>
                <c:pt idx="379">
                  <c:v>-2.4224467347834233E-3</c:v>
                </c:pt>
                <c:pt idx="380">
                  <c:v>1.7845989113962624E-4</c:v>
                </c:pt>
                <c:pt idx="381">
                  <c:v>7.6309853051756971E-3</c:v>
                </c:pt>
                <c:pt idx="382">
                  <c:v>2.6308549962530403E-3</c:v>
                </c:pt>
                <c:pt idx="383">
                  <c:v>4.4310723825924381E-3</c:v>
                </c:pt>
                <c:pt idx="384">
                  <c:v>-5.023800253711741E-5</c:v>
                </c:pt>
                <c:pt idx="385">
                  <c:v>-1.0738912543803436E-2</c:v>
                </c:pt>
                <c:pt idx="386">
                  <c:v>-7.6369315151976203E-3</c:v>
                </c:pt>
                <c:pt idx="387">
                  <c:v>1.2279220322285456E-2</c:v>
                </c:pt>
                <c:pt idx="388">
                  <c:v>2.022238301825352E-3</c:v>
                </c:pt>
                <c:pt idx="389">
                  <c:v>-1.9929301433836422E-3</c:v>
                </c:pt>
                <c:pt idx="390">
                  <c:v>-4.929081263487789E-3</c:v>
                </c:pt>
                <c:pt idx="391">
                  <c:v>-2.3529112911164773E-3</c:v>
                </c:pt>
                <c:pt idx="392">
                  <c:v>4.3954574967854931E-3</c:v>
                </c:pt>
                <c:pt idx="393">
                  <c:v>-9.7601475430109108E-4</c:v>
                </c:pt>
                <c:pt idx="394">
                  <c:v>7.7459628688609783E-3</c:v>
                </c:pt>
                <c:pt idx="395">
                  <c:v>1.5460980853186701E-2</c:v>
                </c:pt>
                <c:pt idx="396">
                  <c:v>7.9382545758877043E-3</c:v>
                </c:pt>
                <c:pt idx="397">
                  <c:v>2.201884517922581E-3</c:v>
                </c:pt>
                <c:pt idx="398">
                  <c:v>-3.4612693775851744E-3</c:v>
                </c:pt>
                <c:pt idx="399">
                  <c:v>1.2347427670553746E-3</c:v>
                </c:pt>
                <c:pt idx="400">
                  <c:v>1.3439330801285898E-3</c:v>
                </c:pt>
                <c:pt idx="401">
                  <c:v>1.3206307086566227E-4</c:v>
                </c:pt>
                <c:pt idx="402">
                  <c:v>5.0453714934974858E-3</c:v>
                </c:pt>
                <c:pt idx="403">
                  <c:v>1.006453032191823E-2</c:v>
                </c:pt>
                <c:pt idx="404">
                  <c:v>2.0539533307923907E-3</c:v>
                </c:pt>
                <c:pt idx="405">
                  <c:v>3.1123494766964743E-3</c:v>
                </c:pt>
                <c:pt idx="406">
                  <c:v>-2.7536022534397908E-3</c:v>
                </c:pt>
                <c:pt idx="407">
                  <c:v>-7.1429218080916179E-3</c:v>
                </c:pt>
                <c:pt idx="408">
                  <c:v>2.7932281693565653E-3</c:v>
                </c:pt>
                <c:pt idx="409">
                  <c:v>7.7683380363653409E-3</c:v>
                </c:pt>
                <c:pt idx="410">
                  <c:v>6.0452582317793713E-4</c:v>
                </c:pt>
                <c:pt idx="411">
                  <c:v>1.3525983414131026E-4</c:v>
                </c:pt>
                <c:pt idx="412">
                  <c:v>4.1053321231718787E-3</c:v>
                </c:pt>
                <c:pt idx="413">
                  <c:v>1.3519742355673658E-2</c:v>
                </c:pt>
                <c:pt idx="414">
                  <c:v>1.1880539009689439E-2</c:v>
                </c:pt>
                <c:pt idx="415">
                  <c:v>-3.2657802267076486E-3</c:v>
                </c:pt>
                <c:pt idx="416">
                  <c:v>9.2467608520607758E-3</c:v>
                </c:pt>
                <c:pt idx="417">
                  <c:v>5.1902762828452964E-3</c:v>
                </c:pt>
                <c:pt idx="418">
                  <c:v>3.1286799510494845E-3</c:v>
                </c:pt>
                <c:pt idx="419">
                  <c:v>-9.0345153011317514E-4</c:v>
                </c:pt>
                <c:pt idx="420">
                  <c:v>-4.9533178590144278E-4</c:v>
                </c:pt>
                <c:pt idx="421">
                  <c:v>9.0759789091543475E-4</c:v>
                </c:pt>
                <c:pt idx="422">
                  <c:v>-8.0314348633370169E-4</c:v>
                </c:pt>
                <c:pt idx="423">
                  <c:v>1.4231963722897145E-3</c:v>
                </c:pt>
                <c:pt idx="424">
                  <c:v>8.0235903337169123E-3</c:v>
                </c:pt>
                <c:pt idx="425">
                  <c:v>6.2815898900936418E-3</c:v>
                </c:pt>
                <c:pt idx="426">
                  <c:v>-2.5156697580758225E-3</c:v>
                </c:pt>
                <c:pt idx="427">
                  <c:v>-1.0705055117528173E-2</c:v>
                </c:pt>
                <c:pt idx="428">
                  <c:v>9.4901965292666368E-3</c:v>
                </c:pt>
                <c:pt idx="429">
                  <c:v>-8.7404623619169453E-4</c:v>
                </c:pt>
                <c:pt idx="430">
                  <c:v>1.574659550398505E-2</c:v>
                </c:pt>
                <c:pt idx="431">
                  <c:v>1.6972498940972525E-3</c:v>
                </c:pt>
                <c:pt idx="432">
                  <c:v>1.0642349830836118E-4</c:v>
                </c:pt>
                <c:pt idx="433">
                  <c:v>-5.9646823596619658E-3</c:v>
                </c:pt>
                <c:pt idx="434">
                  <c:v>-2.1015742086699651E-3</c:v>
                </c:pt>
                <c:pt idx="435">
                  <c:v>-5.2593541976024838E-3</c:v>
                </c:pt>
                <c:pt idx="436">
                  <c:v>-4.8870057298866509E-3</c:v>
                </c:pt>
                <c:pt idx="437">
                  <c:v>9.0805125470210246E-3</c:v>
                </c:pt>
                <c:pt idx="438">
                  <c:v>7.4076167596974773E-3</c:v>
                </c:pt>
                <c:pt idx="439">
                  <c:v>-9.8921014683850395E-3</c:v>
                </c:pt>
                <c:pt idx="440">
                  <c:v>8.1803241527824699E-3</c:v>
                </c:pt>
                <c:pt idx="441">
                  <c:v>5.893644588217839E-3</c:v>
                </c:pt>
                <c:pt idx="442">
                  <c:v>2.8359560105504222E-3</c:v>
                </c:pt>
                <c:pt idx="443">
                  <c:v>2.5632524330001516E-3</c:v>
                </c:pt>
                <c:pt idx="444">
                  <c:v>9.4375540172131345E-3</c:v>
                </c:pt>
                <c:pt idx="445">
                  <c:v>9.7347447244895413E-3</c:v>
                </c:pt>
                <c:pt idx="446">
                  <c:v>7.5523964544634836E-3</c:v>
                </c:pt>
                <c:pt idx="447">
                  <c:v>-3.1552655862272516E-3</c:v>
                </c:pt>
                <c:pt idx="448">
                  <c:v>-8.2606040040720252E-3</c:v>
                </c:pt>
                <c:pt idx="449">
                  <c:v>-4.8449081930955762E-3</c:v>
                </c:pt>
                <c:pt idx="450">
                  <c:v>-3.4767109873967694E-3</c:v>
                </c:pt>
                <c:pt idx="451">
                  <c:v>5.7963334050969983E-4</c:v>
                </c:pt>
                <c:pt idx="452">
                  <c:v>7.8894810597283094E-3</c:v>
                </c:pt>
                <c:pt idx="453">
                  <c:v>-3.1447745834337626E-3</c:v>
                </c:pt>
                <c:pt idx="454">
                  <c:v>-1.9422380490858537E-2</c:v>
                </c:pt>
                <c:pt idx="455">
                  <c:v>-1.0393537638774042E-2</c:v>
                </c:pt>
                <c:pt idx="456">
                  <c:v>1.4599655380227672E-2</c:v>
                </c:pt>
                <c:pt idx="457">
                  <c:v>-2.2699829611844136E-3</c:v>
                </c:pt>
                <c:pt idx="458">
                  <c:v>-3.3400507016901892E-3</c:v>
                </c:pt>
                <c:pt idx="459">
                  <c:v>4.913288313552977E-3</c:v>
                </c:pt>
                <c:pt idx="460">
                  <c:v>8.469704411502077E-3</c:v>
                </c:pt>
                <c:pt idx="461">
                  <c:v>-1.3448782553109329E-3</c:v>
                </c:pt>
                <c:pt idx="462">
                  <c:v>-1.4990925086938445E-3</c:v>
                </c:pt>
                <c:pt idx="463">
                  <c:v>-7.9701618453479339E-3</c:v>
                </c:pt>
                <c:pt idx="464">
                  <c:v>1.2820584549279479E-2</c:v>
                </c:pt>
                <c:pt idx="465">
                  <c:v>3.7010951374805146E-4</c:v>
                </c:pt>
                <c:pt idx="466">
                  <c:v>-6.0879816891180605E-3</c:v>
                </c:pt>
                <c:pt idx="467">
                  <c:v>-5.5863593937507394E-3</c:v>
                </c:pt>
                <c:pt idx="468">
                  <c:v>-7.4782176309388104E-3</c:v>
                </c:pt>
                <c:pt idx="469">
                  <c:v>-1.9603372962262444E-2</c:v>
                </c:pt>
                <c:pt idx="470">
                  <c:v>4.9837654414910393E-3</c:v>
                </c:pt>
                <c:pt idx="471">
                  <c:v>-5.0447485767010081E-3</c:v>
                </c:pt>
                <c:pt idx="472">
                  <c:v>6.959497675860904E-3</c:v>
                </c:pt>
                <c:pt idx="473">
                  <c:v>-2.9071209637180129E-2</c:v>
                </c:pt>
                <c:pt idx="474">
                  <c:v>1.6151341001793273E-3</c:v>
                </c:pt>
                <c:pt idx="475">
                  <c:v>-4.1485990049225929E-3</c:v>
                </c:pt>
                <c:pt idx="476">
                  <c:v>1.0816571670827724E-2</c:v>
                </c:pt>
                <c:pt idx="477">
                  <c:v>1.3674571413592407E-2</c:v>
                </c:pt>
                <c:pt idx="478">
                  <c:v>-1.1777618789022948E-2</c:v>
                </c:pt>
                <c:pt idx="479">
                  <c:v>-1.6540964254769808E-2</c:v>
                </c:pt>
                <c:pt idx="480">
                  <c:v>1.5636594775976009E-2</c:v>
                </c:pt>
                <c:pt idx="481">
                  <c:v>1.7060902268771105E-2</c:v>
                </c:pt>
                <c:pt idx="482">
                  <c:v>2.6960889537628319E-3</c:v>
                </c:pt>
                <c:pt idx="483">
                  <c:v>-3.1683778761593118E-4</c:v>
                </c:pt>
                <c:pt idx="484">
                  <c:v>-8.1690108672685113E-3</c:v>
                </c:pt>
                <c:pt idx="485">
                  <c:v>-2.4959336720740133E-3</c:v>
                </c:pt>
                <c:pt idx="486">
                  <c:v>-5.9740604563374156E-3</c:v>
                </c:pt>
                <c:pt idx="487">
                  <c:v>1.5678167860917469E-3</c:v>
                </c:pt>
                <c:pt idx="488">
                  <c:v>-1.5259386377866946E-2</c:v>
                </c:pt>
                <c:pt idx="489">
                  <c:v>-2.1842545274709746E-2</c:v>
                </c:pt>
                <c:pt idx="490">
                  <c:v>9.4286814893282944E-3</c:v>
                </c:pt>
                <c:pt idx="491">
                  <c:v>1.1007194030117962E-2</c:v>
                </c:pt>
                <c:pt idx="492">
                  <c:v>6.9092828559547126E-3</c:v>
                </c:pt>
                <c:pt idx="493">
                  <c:v>-4.0327776671390536E-3</c:v>
                </c:pt>
                <c:pt idx="494">
                  <c:v>4.8518709108285041E-3</c:v>
                </c:pt>
                <c:pt idx="495">
                  <c:v>8.6034091740434526E-3</c:v>
                </c:pt>
                <c:pt idx="496">
                  <c:v>-1.1402376220388533E-3</c:v>
                </c:pt>
                <c:pt idx="497">
                  <c:v>-5.6060324394646699E-4</c:v>
                </c:pt>
                <c:pt idx="498">
                  <c:v>8.7247405392365529E-3</c:v>
                </c:pt>
                <c:pt idx="499">
                  <c:v>1.5653406553513438E-2</c:v>
                </c:pt>
                <c:pt idx="500">
                  <c:v>1.0186829459255531E-2</c:v>
                </c:pt>
                <c:pt idx="501">
                  <c:v>6.7395852346920915E-3</c:v>
                </c:pt>
                <c:pt idx="502">
                  <c:v>-1.0005439254682558E-2</c:v>
                </c:pt>
                <c:pt idx="503">
                  <c:v>3.7642497703693767E-3</c:v>
                </c:pt>
                <c:pt idx="504">
                  <c:v>1.0700230734251415E-2</c:v>
                </c:pt>
                <c:pt idx="505">
                  <c:v>2.9133547738471322E-3</c:v>
                </c:pt>
                <c:pt idx="506">
                  <c:v>8.6731373662130018E-3</c:v>
                </c:pt>
                <c:pt idx="507">
                  <c:v>2.495559331991748E-3</c:v>
                </c:pt>
                <c:pt idx="508">
                  <c:v>-1.1228077862612817E-4</c:v>
                </c:pt>
                <c:pt idx="509">
                  <c:v>2.8675896635306231E-3</c:v>
                </c:pt>
                <c:pt idx="510">
                  <c:v>-1.0653754349167821E-2</c:v>
                </c:pt>
                <c:pt idx="511">
                  <c:v>-9.6422192838863108E-3</c:v>
                </c:pt>
                <c:pt idx="512">
                  <c:v>-1.0112384605093117E-2</c:v>
                </c:pt>
                <c:pt idx="513">
                  <c:v>-7.875767303035297E-3</c:v>
                </c:pt>
                <c:pt idx="514">
                  <c:v>-2.6567861430481288E-2</c:v>
                </c:pt>
                <c:pt idx="515">
                  <c:v>7.5135138287141245E-3</c:v>
                </c:pt>
                <c:pt idx="516">
                  <c:v>-9.7118003003827669E-3</c:v>
                </c:pt>
                <c:pt idx="517">
                  <c:v>-4.7924769800389289E-4</c:v>
                </c:pt>
                <c:pt idx="518">
                  <c:v>1.3910694394498657E-2</c:v>
                </c:pt>
                <c:pt idx="519">
                  <c:v>1.3667938303964622E-2</c:v>
                </c:pt>
                <c:pt idx="520">
                  <c:v>1.1557816104706076E-2</c:v>
                </c:pt>
                <c:pt idx="521">
                  <c:v>-1.2362204724409409E-2</c:v>
                </c:pt>
                <c:pt idx="522">
                  <c:v>-2.4999715265202616E-3</c:v>
                </c:pt>
                <c:pt idx="523">
                  <c:v>-1.7281046796412514E-2</c:v>
                </c:pt>
                <c:pt idx="524">
                  <c:v>3.0876748617372218E-3</c:v>
                </c:pt>
                <c:pt idx="525">
                  <c:v>1.1412107084425305E-2</c:v>
                </c:pt>
                <c:pt idx="526">
                  <c:v>8.1339685520904759E-3</c:v>
                </c:pt>
                <c:pt idx="527">
                  <c:v>-1.3126318808804993E-2</c:v>
                </c:pt>
                <c:pt idx="528">
                  <c:v>-3.0616267859969293E-2</c:v>
                </c:pt>
                <c:pt idx="529">
                  <c:v>3.0259220557152133E-2</c:v>
                </c:pt>
                <c:pt idx="530">
                  <c:v>-1.7432696823791449E-3</c:v>
                </c:pt>
                <c:pt idx="531">
                  <c:v>-1.0160372239093052E-3</c:v>
                </c:pt>
                <c:pt idx="532">
                  <c:v>-1.6354033031679149E-3</c:v>
                </c:pt>
                <c:pt idx="533">
                  <c:v>-4.0315345299628547E-3</c:v>
                </c:pt>
                <c:pt idx="534">
                  <c:v>-6.651498112648313E-3</c:v>
                </c:pt>
                <c:pt idx="535">
                  <c:v>-1.693755046161427E-3</c:v>
                </c:pt>
                <c:pt idx="536">
                  <c:v>-4.7781049917219764E-2</c:v>
                </c:pt>
                <c:pt idx="537">
                  <c:v>2.5261648392566505E-2</c:v>
                </c:pt>
                <c:pt idx="538">
                  <c:v>8.1340344811027254E-3</c:v>
                </c:pt>
                <c:pt idx="539">
                  <c:v>-1.1191563603451304E-2</c:v>
                </c:pt>
                <c:pt idx="540">
                  <c:v>-6.4976710155095763E-3</c:v>
                </c:pt>
                <c:pt idx="541">
                  <c:v>-1.5316961701534404E-2</c:v>
                </c:pt>
                <c:pt idx="542">
                  <c:v>-2.3526732264925077E-2</c:v>
                </c:pt>
                <c:pt idx="543">
                  <c:v>9.4747890551372116E-3</c:v>
                </c:pt>
                <c:pt idx="544">
                  <c:v>2.0726326931423289E-2</c:v>
                </c:pt>
                <c:pt idx="545">
                  <c:v>1.5267339029142901E-2</c:v>
                </c:pt>
                <c:pt idx="546">
                  <c:v>2.1422244183453287E-3</c:v>
                </c:pt>
                <c:pt idx="547">
                  <c:v>1.4482470408196946E-2</c:v>
                </c:pt>
                <c:pt idx="548">
                  <c:v>-1.2346410768583338E-2</c:v>
                </c:pt>
                <c:pt idx="549">
                  <c:v>1.8745123927264018E-2</c:v>
                </c:pt>
                <c:pt idx="550">
                  <c:v>1.8361918900052121E-2</c:v>
                </c:pt>
                <c:pt idx="551">
                  <c:v>-9.8021351242694177E-3</c:v>
                </c:pt>
                <c:pt idx="552">
                  <c:v>1.1561200168247909E-2</c:v>
                </c:pt>
                <c:pt idx="553">
                  <c:v>-4.0339580144955756E-3</c:v>
                </c:pt>
                <c:pt idx="554">
                  <c:v>-1.3278710863320331E-3</c:v>
                </c:pt>
                <c:pt idx="555">
                  <c:v>-4.049875890900112E-3</c:v>
                </c:pt>
                <c:pt idx="556">
                  <c:v>4.0226199498629711E-3</c:v>
                </c:pt>
                <c:pt idx="557">
                  <c:v>5.9981419115084922E-3</c:v>
                </c:pt>
                <c:pt idx="558">
                  <c:v>9.9825111253484256E-3</c:v>
                </c:pt>
                <c:pt idx="559">
                  <c:v>-1.9144771620018819E-3</c:v>
                </c:pt>
                <c:pt idx="560">
                  <c:v>1.1778009991554539E-2</c:v>
                </c:pt>
                <c:pt idx="561">
                  <c:v>2.1671774063478866E-2</c:v>
                </c:pt>
                <c:pt idx="562">
                  <c:v>-5.3175579115291027E-3</c:v>
                </c:pt>
                <c:pt idx="563">
                  <c:v>-8.3391805049728429E-3</c:v>
                </c:pt>
                <c:pt idx="564">
                  <c:v>-9.4397632478178117E-3</c:v>
                </c:pt>
                <c:pt idx="565">
                  <c:v>8.208826188876639E-3</c:v>
                </c:pt>
                <c:pt idx="566">
                  <c:v>-6.1514758762618582E-3</c:v>
                </c:pt>
                <c:pt idx="567">
                  <c:v>-8.1838986814674053E-3</c:v>
                </c:pt>
                <c:pt idx="568">
                  <c:v>-3.1174594844354253E-3</c:v>
                </c:pt>
                <c:pt idx="569">
                  <c:v>-1.7281188396425895E-2</c:v>
                </c:pt>
                <c:pt idx="570">
                  <c:v>-1.251917909122402E-2</c:v>
                </c:pt>
                <c:pt idx="571">
                  <c:v>1.0490221804211775E-2</c:v>
                </c:pt>
                <c:pt idx="572">
                  <c:v>1.4941747317867238E-2</c:v>
                </c:pt>
                <c:pt idx="573">
                  <c:v>-1.2686429860975235E-2</c:v>
                </c:pt>
                <c:pt idx="574">
                  <c:v>-1.2695121986728397E-2</c:v>
                </c:pt>
                <c:pt idx="575">
                  <c:v>1.4560028783852541E-2</c:v>
                </c:pt>
                <c:pt idx="576">
                  <c:v>-9.4414213292404181E-3</c:v>
                </c:pt>
                <c:pt idx="577">
                  <c:v>1.2128486242839465E-2</c:v>
                </c:pt>
                <c:pt idx="578">
                  <c:v>-8.263240756043011E-3</c:v>
                </c:pt>
                <c:pt idx="579">
                  <c:v>-1.9558486892305993E-3</c:v>
                </c:pt>
                <c:pt idx="580">
                  <c:v>-2.293618292704358E-2</c:v>
                </c:pt>
                <c:pt idx="581">
                  <c:v>3.0280136230653731E-4</c:v>
                </c:pt>
                <c:pt idx="582">
                  <c:v>-1.6268398605737144E-2</c:v>
                </c:pt>
                <c:pt idx="583">
                  <c:v>-6.6661588849112885E-3</c:v>
                </c:pt>
                <c:pt idx="584">
                  <c:v>-3.7909807782553484E-3</c:v>
                </c:pt>
                <c:pt idx="585">
                  <c:v>-4.4919812439000451E-3</c:v>
                </c:pt>
                <c:pt idx="586">
                  <c:v>-2.2211775766835085E-2</c:v>
                </c:pt>
                <c:pt idx="587">
                  <c:v>-1.6352479757085758E-3</c:v>
                </c:pt>
                <c:pt idx="588">
                  <c:v>3.811267793044637E-3</c:v>
                </c:pt>
                <c:pt idx="589">
                  <c:v>2.6321935577536149E-2</c:v>
                </c:pt>
                <c:pt idx="590">
                  <c:v>-1.1685619922137125E-3</c:v>
                </c:pt>
                <c:pt idx="591">
                  <c:v>-2.6532761094314794E-2</c:v>
                </c:pt>
                <c:pt idx="592">
                  <c:v>2.8891039508140759E-2</c:v>
                </c:pt>
                <c:pt idx="593">
                  <c:v>-3.1630103005320098E-3</c:v>
                </c:pt>
                <c:pt idx="594">
                  <c:v>-5.5227663786564518E-3</c:v>
                </c:pt>
                <c:pt idx="595">
                  <c:v>-6.1611829967473941E-3</c:v>
                </c:pt>
                <c:pt idx="596">
                  <c:v>9.0073506470815801E-3</c:v>
                </c:pt>
                <c:pt idx="597">
                  <c:v>1.1273859549849607E-2</c:v>
                </c:pt>
                <c:pt idx="598">
                  <c:v>1.8893193374693196E-2</c:v>
                </c:pt>
                <c:pt idx="599">
                  <c:v>-4.6124575365816822E-3</c:v>
                </c:pt>
                <c:pt idx="600">
                  <c:v>-3.7263597746094446E-3</c:v>
                </c:pt>
                <c:pt idx="601">
                  <c:v>6.3700049931154634E-3</c:v>
                </c:pt>
                <c:pt idx="602">
                  <c:v>-2.6280971854703017E-3</c:v>
                </c:pt>
                <c:pt idx="603">
                  <c:v>-8.8939539202737006E-4</c:v>
                </c:pt>
                <c:pt idx="604">
                  <c:v>-9.2458757178076612E-3</c:v>
                </c:pt>
                <c:pt idx="605">
                  <c:v>-3.6609843235554385E-3</c:v>
                </c:pt>
                <c:pt idx="606">
                  <c:v>7.4497516239968586E-3</c:v>
                </c:pt>
                <c:pt idx="607">
                  <c:v>-1.6767709869463077E-2</c:v>
                </c:pt>
                <c:pt idx="608">
                  <c:v>-2.6379784962164643E-2</c:v>
                </c:pt>
                <c:pt idx="609">
                  <c:v>-2.6815599959427727E-3</c:v>
                </c:pt>
                <c:pt idx="610">
                  <c:v>-2.5393939779178032E-3</c:v>
                </c:pt>
                <c:pt idx="611">
                  <c:v>-2.1128398594201458E-2</c:v>
                </c:pt>
                <c:pt idx="612">
                  <c:v>-4.3683189458745275E-3</c:v>
                </c:pt>
                <c:pt idx="613">
                  <c:v>3.7041880537482808E-3</c:v>
                </c:pt>
                <c:pt idx="614">
                  <c:v>1.8804376504464093E-2</c:v>
                </c:pt>
                <c:pt idx="615">
                  <c:v>-1.4419264905235707E-2</c:v>
                </c:pt>
                <c:pt idx="616">
                  <c:v>9.300409386698627E-3</c:v>
                </c:pt>
                <c:pt idx="617">
                  <c:v>9.1664979285386305E-3</c:v>
                </c:pt>
                <c:pt idx="618">
                  <c:v>8.4590028186060096E-3</c:v>
                </c:pt>
                <c:pt idx="619">
                  <c:v>1.1464087089165798E-3</c:v>
                </c:pt>
                <c:pt idx="620">
                  <c:v>-3.2239340828507101E-3</c:v>
                </c:pt>
                <c:pt idx="621">
                  <c:v>-1.193105936414085E-3</c:v>
                </c:pt>
                <c:pt idx="622">
                  <c:v>-1.7870439314966458E-3</c:v>
                </c:pt>
                <c:pt idx="623">
                  <c:v>5.2882005834162804E-3</c:v>
                </c:pt>
                <c:pt idx="624">
                  <c:v>-1.5471713602793757E-3</c:v>
                </c:pt>
                <c:pt idx="625">
                  <c:v>1.1318177074603808E-2</c:v>
                </c:pt>
                <c:pt idx="626">
                  <c:v>8.9494552777396041E-3</c:v>
                </c:pt>
                <c:pt idx="627">
                  <c:v>5.4360964240776077E-3</c:v>
                </c:pt>
                <c:pt idx="628">
                  <c:v>-2.8359000283595392E-4</c:v>
                </c:pt>
                <c:pt idx="629">
                  <c:v>-9.7249629995067588E-3</c:v>
                </c:pt>
                <c:pt idx="630">
                  <c:v>-5.7073289202468347E-3</c:v>
                </c:pt>
                <c:pt idx="631">
                  <c:v>-1.7536552752143164E-3</c:v>
                </c:pt>
                <c:pt idx="632">
                  <c:v>6.9359701103921534E-3</c:v>
                </c:pt>
                <c:pt idx="633">
                  <c:v>1.4287316501756964E-2</c:v>
                </c:pt>
                <c:pt idx="634">
                  <c:v>3.8117762693121726E-3</c:v>
                </c:pt>
                <c:pt idx="635">
                  <c:v>1.1033900327712232E-2</c:v>
                </c:pt>
                <c:pt idx="636">
                  <c:v>5.1086959811390553E-3</c:v>
                </c:pt>
                <c:pt idx="637">
                  <c:v>6.8773430089881238E-3</c:v>
                </c:pt>
                <c:pt idx="638">
                  <c:v>-5.2902457915781076E-3</c:v>
                </c:pt>
                <c:pt idx="639">
                  <c:v>-8.8479345800013265E-3</c:v>
                </c:pt>
                <c:pt idx="640">
                  <c:v>9.5821061220529025E-3</c:v>
                </c:pt>
                <c:pt idx="641">
                  <c:v>1.7293802353110843E-2</c:v>
                </c:pt>
                <c:pt idx="642">
                  <c:v>1.3505930441357172E-2</c:v>
                </c:pt>
                <c:pt idx="643">
                  <c:v>1.0595486136406596E-2</c:v>
                </c:pt>
                <c:pt idx="644">
                  <c:v>3.1141778714594004E-4</c:v>
                </c:pt>
                <c:pt idx="645">
                  <c:v>2.4617406870390823E-3</c:v>
                </c:pt>
                <c:pt idx="646">
                  <c:v>-3.5368915036970705E-4</c:v>
                </c:pt>
                <c:pt idx="647">
                  <c:v>8.9172707398454953E-4</c:v>
                </c:pt>
                <c:pt idx="648">
                  <c:v>7.3343871245867831E-3</c:v>
                </c:pt>
                <c:pt idx="649">
                  <c:v>5.5063879806693805E-4</c:v>
                </c:pt>
                <c:pt idx="650">
                  <c:v>7.0859293688247948E-3</c:v>
                </c:pt>
                <c:pt idx="651">
                  <c:v>2.2169998301151406E-3</c:v>
                </c:pt>
                <c:pt idx="652">
                  <c:v>7.1815415735541066E-3</c:v>
                </c:pt>
                <c:pt idx="653">
                  <c:v>6.6759231988331447E-3</c:v>
                </c:pt>
                <c:pt idx="654">
                  <c:v>6.826699360520383E-4</c:v>
                </c:pt>
                <c:pt idx="655">
                  <c:v>-1.1029432239022086E-2</c:v>
                </c:pt>
                <c:pt idx="656">
                  <c:v>-1.5077329384039717E-2</c:v>
                </c:pt>
                <c:pt idx="657">
                  <c:v>4.9626372872439983E-3</c:v>
                </c:pt>
                <c:pt idx="658">
                  <c:v>1.5616555255297815E-3</c:v>
                </c:pt>
                <c:pt idx="659">
                  <c:v>-4.6861820113093255E-3</c:v>
                </c:pt>
                <c:pt idx="660">
                  <c:v>2.0801885581069879E-3</c:v>
                </c:pt>
                <c:pt idx="661">
                  <c:v>-1.400998923622776E-2</c:v>
                </c:pt>
                <c:pt idx="662">
                  <c:v>2.5784241808131325E-2</c:v>
                </c:pt>
                <c:pt idx="663">
                  <c:v>-1.2190795808393329E-2</c:v>
                </c:pt>
                <c:pt idx="664">
                  <c:v>-1.9096153407660577E-4</c:v>
                </c:pt>
                <c:pt idx="665">
                  <c:v>7.2037606652430863E-3</c:v>
                </c:pt>
                <c:pt idx="666">
                  <c:v>-5.773868152022521E-4</c:v>
                </c:pt>
                <c:pt idx="667">
                  <c:v>-1.7671447019640407E-3</c:v>
                </c:pt>
                <c:pt idx="668">
                  <c:v>9.8925353487209211E-3</c:v>
                </c:pt>
                <c:pt idx="669">
                  <c:v>1.9439567385348688E-3</c:v>
                </c:pt>
                <c:pt idx="670">
                  <c:v>1.3272884791696526E-2</c:v>
                </c:pt>
                <c:pt idx="671">
                  <c:v>-3.6690545958644183E-3</c:v>
                </c:pt>
                <c:pt idx="672">
                  <c:v>-7.0179823647850137E-3</c:v>
                </c:pt>
                <c:pt idx="673">
                  <c:v>-1.9384809871681674E-2</c:v>
                </c:pt>
                <c:pt idx="674">
                  <c:v>5.2136661941664109E-3</c:v>
                </c:pt>
                <c:pt idx="675">
                  <c:v>1.1008809885230342E-2</c:v>
                </c:pt>
                <c:pt idx="676">
                  <c:v>-5.4949835122430901E-3</c:v>
                </c:pt>
                <c:pt idx="677">
                  <c:v>-4.9976436857833706E-3</c:v>
                </c:pt>
                <c:pt idx="678">
                  <c:v>-1.7155611521401326E-2</c:v>
                </c:pt>
                <c:pt idx="679">
                  <c:v>-1.7951388989083661E-2</c:v>
                </c:pt>
                <c:pt idx="680">
                  <c:v>-5.230279202880217E-4</c:v>
                </c:pt>
                <c:pt idx="681">
                  <c:v>-8.7491327304586308E-3</c:v>
                </c:pt>
                <c:pt idx="682">
                  <c:v>-2.4023347134399797E-3</c:v>
                </c:pt>
                <c:pt idx="683">
                  <c:v>1.6425755584756896E-2</c:v>
                </c:pt>
                <c:pt idx="684">
                  <c:v>-1.2109264172080247E-2</c:v>
                </c:pt>
                <c:pt idx="685">
                  <c:v>2.2913601009039386E-2</c:v>
                </c:pt>
                <c:pt idx="686">
                  <c:v>3.3286442865991805E-3</c:v>
                </c:pt>
                <c:pt idx="687">
                  <c:v>-9.8951061055385647E-4</c:v>
                </c:pt>
                <c:pt idx="688">
                  <c:v>-4.2536233767359599E-3</c:v>
                </c:pt>
                <c:pt idx="689">
                  <c:v>-1.4932428513427354E-2</c:v>
                </c:pt>
                <c:pt idx="690">
                  <c:v>8.2462147195374591E-3</c:v>
                </c:pt>
                <c:pt idx="691">
                  <c:v>-6.380083627274602E-3</c:v>
                </c:pt>
                <c:pt idx="692">
                  <c:v>1.0070910731235783E-2</c:v>
                </c:pt>
                <c:pt idx="693">
                  <c:v>7.337495708641395E-3</c:v>
                </c:pt>
                <c:pt idx="694">
                  <c:v>1.0117376587067906E-2</c:v>
                </c:pt>
                <c:pt idx="695">
                  <c:v>1.4467931800570266E-3</c:v>
                </c:pt>
                <c:pt idx="696">
                  <c:v>2.9522191608730708E-3</c:v>
                </c:pt>
                <c:pt idx="697">
                  <c:v>7.0314479373934091E-4</c:v>
                </c:pt>
                <c:pt idx="698">
                  <c:v>4.5544284064336082E-3</c:v>
                </c:pt>
                <c:pt idx="699">
                  <c:v>4.5649298977423758E-3</c:v>
                </c:pt>
                <c:pt idx="700">
                  <c:v>2.8105170280121605E-3</c:v>
                </c:pt>
                <c:pt idx="701">
                  <c:v>1.2672318798210069E-2</c:v>
                </c:pt>
                <c:pt idx="702">
                  <c:v>7.3949878415739967E-3</c:v>
                </c:pt>
                <c:pt idx="703">
                  <c:v>-3.4471546507656159E-3</c:v>
                </c:pt>
                <c:pt idx="704">
                  <c:v>-1.6673256704555772E-3</c:v>
                </c:pt>
                <c:pt idx="705">
                  <c:v>3.5701030870729511E-3</c:v>
                </c:pt>
                <c:pt idx="706">
                  <c:v>4.7275647659812403E-3</c:v>
                </c:pt>
                <c:pt idx="707">
                  <c:v>-2.5160964247258333E-3</c:v>
                </c:pt>
                <c:pt idx="708">
                  <c:v>-7.0936828771271943E-3</c:v>
                </c:pt>
                <c:pt idx="709">
                  <c:v>1.7833172474234882E-2</c:v>
                </c:pt>
                <c:pt idx="710">
                  <c:v>-1.1199093173185348E-3</c:v>
                </c:pt>
                <c:pt idx="711">
                  <c:v>4.0509243472828249E-3</c:v>
                </c:pt>
                <c:pt idx="712">
                  <c:v>3.3961115880765114E-4</c:v>
                </c:pt>
                <c:pt idx="713">
                  <c:v>-3.5714964706010655E-3</c:v>
                </c:pt>
                <c:pt idx="714">
                  <c:v>-1.9761337556354341E-3</c:v>
                </c:pt>
                <c:pt idx="715">
                  <c:v>-8.0676657025888776E-3</c:v>
                </c:pt>
                <c:pt idx="716">
                  <c:v>4.6393299541023225E-3</c:v>
                </c:pt>
                <c:pt idx="717">
                  <c:v>1.2634152223720552E-3</c:v>
                </c:pt>
                <c:pt idx="718">
                  <c:v>1.1870971273727493E-2</c:v>
                </c:pt>
                <c:pt idx="719">
                  <c:v>1.5499807943044619E-3</c:v>
                </c:pt>
                <c:pt idx="720">
                  <c:v>2.7008413120686026E-3</c:v>
                </c:pt>
                <c:pt idx="721">
                  <c:v>2.9790844567749719E-3</c:v>
                </c:pt>
                <c:pt idx="722">
                  <c:v>7.5356978845797506E-3</c:v>
                </c:pt>
                <c:pt idx="723">
                  <c:v>2.8867144498316843E-3</c:v>
                </c:pt>
                <c:pt idx="724">
                  <c:v>-6.18737541528247E-3</c:v>
                </c:pt>
                <c:pt idx="725">
                  <c:v>2.6476109990847263E-4</c:v>
                </c:pt>
                <c:pt idx="726">
                  <c:v>-3.1174720136034617E-3</c:v>
                </c:pt>
                <c:pt idx="727">
                  <c:v>-4.4119027503989328E-3</c:v>
                </c:pt>
                <c:pt idx="728">
                  <c:v>2.6319334069664357E-3</c:v>
                </c:pt>
                <c:pt idx="729">
                  <c:v>-6.058782278800745E-3</c:v>
                </c:pt>
                <c:pt idx="730">
                  <c:v>2.9735194576385737E-5</c:v>
                </c:pt>
                <c:pt idx="731">
                  <c:v>5.9928151093546767E-3</c:v>
                </c:pt>
                <c:pt idx="732">
                  <c:v>2.8106190885639482E-3</c:v>
                </c:pt>
                <c:pt idx="733">
                  <c:v>-1.3150913972444056E-2</c:v>
                </c:pt>
                <c:pt idx="734">
                  <c:v>-7.9229319735649728E-3</c:v>
                </c:pt>
                <c:pt idx="735">
                  <c:v>8.2899994526246523E-3</c:v>
                </c:pt>
                <c:pt idx="736">
                  <c:v>-1.9082052827157359E-3</c:v>
                </c:pt>
                <c:pt idx="737">
                  <c:v>-1.0127656334136592E-2</c:v>
                </c:pt>
                <c:pt idx="738">
                  <c:v>-3.9425026512299732E-3</c:v>
                </c:pt>
                <c:pt idx="739">
                  <c:v>-1.7683224519855267E-2</c:v>
                </c:pt>
                <c:pt idx="740">
                  <c:v>1.1669699216029894E-2</c:v>
                </c:pt>
                <c:pt idx="741">
                  <c:v>6.5335894219133994E-3</c:v>
                </c:pt>
                <c:pt idx="742">
                  <c:v>-5.4047197542506087E-4</c:v>
                </c:pt>
                <c:pt idx="743">
                  <c:v>3.7798317009243299E-3</c:v>
                </c:pt>
                <c:pt idx="744">
                  <c:v>-4.7111208839536456E-3</c:v>
                </c:pt>
                <c:pt idx="745">
                  <c:v>5.0896698756719427E-3</c:v>
                </c:pt>
                <c:pt idx="746">
                  <c:v>1.9288416783669327E-3</c:v>
                </c:pt>
                <c:pt idx="747">
                  <c:v>-1.0398984234240349E-2</c:v>
                </c:pt>
                <c:pt idx="748">
                  <c:v>-2.8155041165662809E-3</c:v>
                </c:pt>
                <c:pt idx="749">
                  <c:v>-7.3754387330030591E-3</c:v>
                </c:pt>
                <c:pt idx="750">
                  <c:v>1.3536251116355702E-2</c:v>
                </c:pt>
                <c:pt idx="751">
                  <c:v>-1.0333569045146151E-2</c:v>
                </c:pt>
                <c:pt idx="752">
                  <c:v>-1.0299121085846075E-3</c:v>
                </c:pt>
                <c:pt idx="753">
                  <c:v>-2.0954754494096894E-3</c:v>
                </c:pt>
                <c:pt idx="754">
                  <c:v>5.5100738036306662E-3</c:v>
                </c:pt>
                <c:pt idx="755">
                  <c:v>-3.4388469977613134E-3</c:v>
                </c:pt>
                <c:pt idx="756">
                  <c:v>8.8545028318203212E-3</c:v>
                </c:pt>
                <c:pt idx="757">
                  <c:v>6.2066215041016726E-3</c:v>
                </c:pt>
                <c:pt idx="758">
                  <c:v>-3.1653670311885262E-3</c:v>
                </c:pt>
                <c:pt idx="759">
                  <c:v>-4.4290183539181793E-3</c:v>
                </c:pt>
                <c:pt idx="760">
                  <c:v>5.0422545367809768E-3</c:v>
                </c:pt>
                <c:pt idx="761">
                  <c:v>-1.3798013637988937E-5</c:v>
                </c:pt>
                <c:pt idx="762">
                  <c:v>-1.2492893924926696E-2</c:v>
                </c:pt>
                <c:pt idx="763">
                  <c:v>-1.6074268036742945E-2</c:v>
                </c:pt>
                <c:pt idx="764">
                  <c:v>2.5334647402490695E-3</c:v>
                </c:pt>
                <c:pt idx="765">
                  <c:v>7.4791984792299537E-4</c:v>
                </c:pt>
                <c:pt idx="766">
                  <c:v>-2.5959466995808533E-3</c:v>
                </c:pt>
                <c:pt idx="767">
                  <c:v>-3.3491709382771351E-4</c:v>
                </c:pt>
                <c:pt idx="768">
                  <c:v>1.3835574433289199E-2</c:v>
                </c:pt>
                <c:pt idx="769">
                  <c:v>-5.0100677437332486E-3</c:v>
                </c:pt>
                <c:pt idx="770">
                  <c:v>-2.4261734010334601E-3</c:v>
                </c:pt>
                <c:pt idx="771">
                  <c:v>8.475580509550662E-3</c:v>
                </c:pt>
                <c:pt idx="772">
                  <c:v>1.2170078951638796E-3</c:v>
                </c:pt>
                <c:pt idx="773">
                  <c:v>-2.0650014390740656E-3</c:v>
                </c:pt>
                <c:pt idx="774">
                  <c:v>-4.7937725758125938E-3</c:v>
                </c:pt>
                <c:pt idx="775">
                  <c:v>8.9443978639234256E-3</c:v>
                </c:pt>
                <c:pt idx="776">
                  <c:v>4.7964706899388254E-3</c:v>
                </c:pt>
                <c:pt idx="777">
                  <c:v>1.1101335768226583E-3</c:v>
                </c:pt>
                <c:pt idx="778">
                  <c:v>-5.0815459210404867E-3</c:v>
                </c:pt>
                <c:pt idx="779">
                  <c:v>-5.5505400073562194E-3</c:v>
                </c:pt>
                <c:pt idx="780">
                  <c:v>-1.0031045806573324E-3</c:v>
                </c:pt>
                <c:pt idx="781">
                  <c:v>-1.528045011134993E-2</c:v>
                </c:pt>
                <c:pt idx="782">
                  <c:v>-2.4523905823643499E-3</c:v>
                </c:pt>
                <c:pt idx="783">
                  <c:v>-2.5954743379256184E-3</c:v>
                </c:pt>
                <c:pt idx="784">
                  <c:v>-4.1853221724741374E-3</c:v>
                </c:pt>
                <c:pt idx="785">
                  <c:v>-5.1027155070805241E-3</c:v>
                </c:pt>
                <c:pt idx="786">
                  <c:v>8.4922806642413473E-3</c:v>
                </c:pt>
                <c:pt idx="787">
                  <c:v>-7.3921688852723877E-3</c:v>
                </c:pt>
                <c:pt idx="788">
                  <c:v>1.5728644086387522E-2</c:v>
                </c:pt>
                <c:pt idx="789">
                  <c:v>6.6555456723325079E-3</c:v>
                </c:pt>
                <c:pt idx="790">
                  <c:v>2.4249849673516621E-3</c:v>
                </c:pt>
                <c:pt idx="791">
                  <c:v>-9.2822061010230383E-3</c:v>
                </c:pt>
                <c:pt idx="792">
                  <c:v>-1.0045708827943645E-2</c:v>
                </c:pt>
                <c:pt idx="793">
                  <c:v>-1.4851058697862074E-2</c:v>
                </c:pt>
                <c:pt idx="794">
                  <c:v>-6.4706808205522437E-3</c:v>
                </c:pt>
                <c:pt idx="795">
                  <c:v>-4.1746610104849147E-3</c:v>
                </c:pt>
                <c:pt idx="796">
                  <c:v>7.9247473066157426E-4</c:v>
                </c:pt>
                <c:pt idx="797">
                  <c:v>6.7380604747551143E-3</c:v>
                </c:pt>
                <c:pt idx="798">
                  <c:v>-6.5292206747932235E-3</c:v>
                </c:pt>
                <c:pt idx="799">
                  <c:v>7.0106661015751914E-3</c:v>
                </c:pt>
                <c:pt idx="800">
                  <c:v>2.5953529153881494E-3</c:v>
                </c:pt>
                <c:pt idx="801">
                  <c:v>-4.3726934042292998E-3</c:v>
                </c:pt>
                <c:pt idx="802">
                  <c:v>-7.7209563796709624E-3</c:v>
                </c:pt>
                <c:pt idx="803">
                  <c:v>2.3989306611666983E-3</c:v>
                </c:pt>
                <c:pt idx="804">
                  <c:v>-2.0016837692883316E-3</c:v>
                </c:pt>
                <c:pt idx="805">
                  <c:v>7.6098562386073265E-3</c:v>
                </c:pt>
                <c:pt idx="806">
                  <c:v>1.6337152458622883E-2</c:v>
                </c:pt>
                <c:pt idx="807">
                  <c:v>2.2062529702329137E-3</c:v>
                </c:pt>
                <c:pt idx="808">
                  <c:v>9.1389552277409969E-3</c:v>
                </c:pt>
                <c:pt idx="809">
                  <c:v>2.3978971410345551E-3</c:v>
                </c:pt>
                <c:pt idx="810">
                  <c:v>1.4148410576646508E-3</c:v>
                </c:pt>
                <c:pt idx="811">
                  <c:v>5.5747685690858972E-3</c:v>
                </c:pt>
                <c:pt idx="812">
                  <c:v>5.083990227002344E-3</c:v>
                </c:pt>
                <c:pt idx="813">
                  <c:v>8.7579439042451135E-4</c:v>
                </c:pt>
                <c:pt idx="814">
                  <c:v>-6.7954902400718664E-3</c:v>
                </c:pt>
                <c:pt idx="815">
                  <c:v>-2.6373973914048943E-3</c:v>
                </c:pt>
                <c:pt idx="816">
                  <c:v>-2.3442609490860189E-3</c:v>
                </c:pt>
                <c:pt idx="817">
                  <c:v>3.2351897836124799E-4</c:v>
                </c:pt>
                <c:pt idx="818">
                  <c:v>-2.2695743697065396E-5</c:v>
                </c:pt>
                <c:pt idx="819">
                  <c:v>6.7719962210730511E-3</c:v>
                </c:pt>
                <c:pt idx="820">
                  <c:v>1.4568797411995682E-3</c:v>
                </c:pt>
                <c:pt idx="821">
                  <c:v>2.4958847447134058E-3</c:v>
                </c:pt>
                <c:pt idx="822">
                  <c:v>5.6950868998968396E-3</c:v>
                </c:pt>
                <c:pt idx="823">
                  <c:v>8.3700575772884811E-3</c:v>
                </c:pt>
                <c:pt idx="824">
                  <c:v>4.5751453086078087E-3</c:v>
                </c:pt>
                <c:pt idx="825">
                  <c:v>-3.1849853837826458E-3</c:v>
                </c:pt>
                <c:pt idx="826">
                  <c:v>9.1736526284076358E-3</c:v>
                </c:pt>
                <c:pt idx="827">
                  <c:v>-1.0232364508813596E-2</c:v>
                </c:pt>
                <c:pt idx="828">
                  <c:v>1.0814101499806439E-2</c:v>
                </c:pt>
                <c:pt idx="829">
                  <c:v>8.4864545235596722E-5</c:v>
                </c:pt>
                <c:pt idx="830">
                  <c:v>2.6907990003255389E-3</c:v>
                </c:pt>
                <c:pt idx="831">
                  <c:v>-9.8825559238002736E-4</c:v>
                </c:pt>
                <c:pt idx="832">
                  <c:v>9.7283707711648404E-4</c:v>
                </c:pt>
                <c:pt idx="833">
                  <c:v>4.5891847030816724E-3</c:v>
                </c:pt>
                <c:pt idx="834">
                  <c:v>-6.1063599083637232E-3</c:v>
                </c:pt>
                <c:pt idx="835">
                  <c:v>-5.7282694884204233E-3</c:v>
                </c:pt>
                <c:pt idx="836">
                  <c:v>-2.8490106837900653E-3</c:v>
                </c:pt>
                <c:pt idx="837">
                  <c:v>4.0513073670915833E-3</c:v>
                </c:pt>
                <c:pt idx="838">
                  <c:v>6.0977619565576457E-3</c:v>
                </c:pt>
                <c:pt idx="839">
                  <c:v>1.834621936836589E-3</c:v>
                </c:pt>
                <c:pt idx="840">
                  <c:v>-3.4118160017440058E-3</c:v>
                </c:pt>
                <c:pt idx="841">
                  <c:v>1.955111728482839E-3</c:v>
                </c:pt>
                <c:pt idx="842">
                  <c:v>9.7264636772254054E-3</c:v>
                </c:pt>
                <c:pt idx="843">
                  <c:v>5.3677561644058791E-3</c:v>
                </c:pt>
                <c:pt idx="844">
                  <c:v>1.8926104851695325E-3</c:v>
                </c:pt>
                <c:pt idx="845">
                  <c:v>-5.3370613158310043E-3</c:v>
                </c:pt>
                <c:pt idx="846">
                  <c:v>-2.5169414709945714E-3</c:v>
                </c:pt>
                <c:pt idx="847">
                  <c:v>2.507065489310456E-3</c:v>
                </c:pt>
                <c:pt idx="848">
                  <c:v>3.223787505193032E-3</c:v>
                </c:pt>
                <c:pt idx="849">
                  <c:v>2.7697330031184464E-4</c:v>
                </c:pt>
                <c:pt idx="850">
                  <c:v>6.8498306360558203E-3</c:v>
                </c:pt>
                <c:pt idx="851">
                  <c:v>-4.9048402255640333E-3</c:v>
                </c:pt>
                <c:pt idx="852">
                  <c:v>-3.8181764518058214E-3</c:v>
                </c:pt>
                <c:pt idx="853">
                  <c:v>2.0524257409741953E-3</c:v>
                </c:pt>
                <c:pt idx="854">
                  <c:v>6.1634814396689386E-3</c:v>
                </c:pt>
                <c:pt idx="855">
                  <c:v>2.123834228727528E-3</c:v>
                </c:pt>
                <c:pt idx="856">
                  <c:v>-3.6148625232594878E-3</c:v>
                </c:pt>
                <c:pt idx="857">
                  <c:v>7.3790272954448177E-3</c:v>
                </c:pt>
                <c:pt idx="858">
                  <c:v>-3.7474768936576197E-3</c:v>
                </c:pt>
                <c:pt idx="859">
                  <c:v>3.2657174314665305E-3</c:v>
                </c:pt>
                <c:pt idx="860">
                  <c:v>2.1337428985952478E-3</c:v>
                </c:pt>
                <c:pt idx="861">
                  <c:v>-4.5394644386521632E-3</c:v>
                </c:pt>
                <c:pt idx="862">
                  <c:v>-5.6336152360657588E-3</c:v>
                </c:pt>
                <c:pt idx="863">
                  <c:v>1.3768717687712151E-3</c:v>
                </c:pt>
                <c:pt idx="864">
                  <c:v>6.7518404382811426E-3</c:v>
                </c:pt>
                <c:pt idx="865">
                  <c:v>1.9750337453633193E-2</c:v>
                </c:pt>
                <c:pt idx="866">
                  <c:v>6.9570927169402275E-3</c:v>
                </c:pt>
                <c:pt idx="867">
                  <c:v>3.4389870902133968E-3</c:v>
                </c:pt>
                <c:pt idx="868">
                  <c:v>4.8996853886218439E-4</c:v>
                </c:pt>
                <c:pt idx="869">
                  <c:v>5.0931773075237885E-3</c:v>
                </c:pt>
                <c:pt idx="870">
                  <c:v>-8.4883547978438223E-3</c:v>
                </c:pt>
                <c:pt idx="871">
                  <c:v>1.2466505964268126E-3</c:v>
                </c:pt>
                <c:pt idx="872">
                  <c:v>4.3139301194985435E-3</c:v>
                </c:pt>
                <c:pt idx="873">
                  <c:v>-2.8344496229308902E-3</c:v>
                </c:pt>
                <c:pt idx="874">
                  <c:v>1.5192707500399916E-3</c:v>
                </c:pt>
                <c:pt idx="875">
                  <c:v>7.7651149314275081E-3</c:v>
                </c:pt>
                <c:pt idx="876">
                  <c:v>7.5110531830611116E-3</c:v>
                </c:pt>
                <c:pt idx="877">
                  <c:v>1.9176671427012515E-3</c:v>
                </c:pt>
                <c:pt idx="878">
                  <c:v>4.248262592250418E-3</c:v>
                </c:pt>
                <c:pt idx="879">
                  <c:v>7.3614125844860823E-3</c:v>
                </c:pt>
                <c:pt idx="880">
                  <c:v>-1.1719717805812602E-2</c:v>
                </c:pt>
                <c:pt idx="881">
                  <c:v>-3.679412509496105E-3</c:v>
                </c:pt>
                <c:pt idx="882">
                  <c:v>4.1937033450500927E-4</c:v>
                </c:pt>
                <c:pt idx="883">
                  <c:v>4.9642795443227694E-3</c:v>
                </c:pt>
                <c:pt idx="884">
                  <c:v>-5.9863587871554769E-3</c:v>
                </c:pt>
                <c:pt idx="885">
                  <c:v>-7.044796769059003E-4</c:v>
                </c:pt>
                <c:pt idx="886">
                  <c:v>5.4845630546598301E-3</c:v>
                </c:pt>
                <c:pt idx="887">
                  <c:v>-1.0251192175683155E-3</c:v>
                </c:pt>
                <c:pt idx="888">
                  <c:v>-1.0489749690248296E-2</c:v>
                </c:pt>
                <c:pt idx="889">
                  <c:v>-7.4206657089961325E-3</c:v>
                </c:pt>
                <c:pt idx="890">
                  <c:v>6.983409565233023E-3</c:v>
                </c:pt>
                <c:pt idx="891">
                  <c:v>4.1143618383971958E-3</c:v>
                </c:pt>
                <c:pt idx="892">
                  <c:v>-1.3496757206350463E-3</c:v>
                </c:pt>
                <c:pt idx="893">
                  <c:v>3.152647943242215E-3</c:v>
                </c:pt>
                <c:pt idx="894">
                  <c:v>-4.5562089489139534E-3</c:v>
                </c:pt>
                <c:pt idx="895">
                  <c:v>-5.8741960077981492E-3</c:v>
                </c:pt>
                <c:pt idx="896">
                  <c:v>3.2169567074835648E-4</c:v>
                </c:pt>
                <c:pt idx="897">
                  <c:v>1.5667972759854099E-3</c:v>
                </c:pt>
                <c:pt idx="898">
                  <c:v>-5.1245825841254034E-3</c:v>
                </c:pt>
                <c:pt idx="899">
                  <c:v>-2.8453027975366973E-3</c:v>
                </c:pt>
                <c:pt idx="900">
                  <c:v>4.3215614586109563E-3</c:v>
                </c:pt>
                <c:pt idx="901">
                  <c:v>1.4695569672484865E-4</c:v>
                </c:pt>
                <c:pt idx="902">
                  <c:v>2.4514795233148146E-3</c:v>
                </c:pt>
                <c:pt idx="903">
                  <c:v>-2.9469245011314316E-3</c:v>
                </c:pt>
                <c:pt idx="904">
                  <c:v>-6.2362341192674364E-3</c:v>
                </c:pt>
                <c:pt idx="905">
                  <c:v>2.0891943236200916E-3</c:v>
                </c:pt>
                <c:pt idx="906">
                  <c:v>1.8957787843707496E-3</c:v>
                </c:pt>
                <c:pt idx="907">
                  <c:v>2.4815627641494586E-4</c:v>
                </c:pt>
                <c:pt idx="908">
                  <c:v>-4.840431167931758E-3</c:v>
                </c:pt>
                <c:pt idx="909">
                  <c:v>9.4267105714196386E-3</c:v>
                </c:pt>
                <c:pt idx="910">
                  <c:v>4.8108338950261231E-3</c:v>
                </c:pt>
                <c:pt idx="911">
                  <c:v>2.3606161156857208E-3</c:v>
                </c:pt>
                <c:pt idx="912">
                  <c:v>1.8467527292602703E-3</c:v>
                </c:pt>
                <c:pt idx="913">
                  <c:v>5.91503259641879E-3</c:v>
                </c:pt>
                <c:pt idx="914">
                  <c:v>4.7092697590365162E-3</c:v>
                </c:pt>
                <c:pt idx="915">
                  <c:v>8.9001233605532359E-3</c:v>
                </c:pt>
                <c:pt idx="916">
                  <c:v>-1.5752874899654934E-4</c:v>
                </c:pt>
                <c:pt idx="917">
                  <c:v>3.8413060440549707E-3</c:v>
                </c:pt>
                <c:pt idx="918">
                  <c:v>1.6492277030393243E-3</c:v>
                </c:pt>
                <c:pt idx="919">
                  <c:v>4.4396137909079592E-3</c:v>
                </c:pt>
                <c:pt idx="920">
                  <c:v>-2.9243748251194246E-3</c:v>
                </c:pt>
                <c:pt idx="921">
                  <c:v>-1.1518230990448575E-2</c:v>
                </c:pt>
                <c:pt idx="922">
                  <c:v>-7.9919000673320806E-3</c:v>
                </c:pt>
                <c:pt idx="923">
                  <c:v>-3.4494373770092013E-3</c:v>
                </c:pt>
                <c:pt idx="924">
                  <c:v>1.5248357624786379E-5</c:v>
                </c:pt>
                <c:pt idx="925">
                  <c:v>-5.0064677464023433E-4</c:v>
                </c:pt>
                <c:pt idx="926">
                  <c:v>2.6316190941126916E-3</c:v>
                </c:pt>
                <c:pt idx="927">
                  <c:v>-9.7837085276508695E-3</c:v>
                </c:pt>
                <c:pt idx="928">
                  <c:v>5.8775171523621772E-3</c:v>
                </c:pt>
                <c:pt idx="929">
                  <c:v>-5.5783850944327584E-3</c:v>
                </c:pt>
                <c:pt idx="930">
                  <c:v>-4.7442872687705195E-3</c:v>
                </c:pt>
                <c:pt idx="931">
                  <c:v>5.6415638939910639E-3</c:v>
                </c:pt>
                <c:pt idx="932">
                  <c:v>5.5127073660514725E-3</c:v>
                </c:pt>
                <c:pt idx="933">
                  <c:v>-7.1819268832524763E-3</c:v>
                </c:pt>
                <c:pt idx="934">
                  <c:v>9.096802794127834E-3</c:v>
                </c:pt>
                <c:pt idx="935">
                  <c:v>6.1706920062876147E-3</c:v>
                </c:pt>
                <c:pt idx="936">
                  <c:v>-8.7576061197236488E-4</c:v>
                </c:pt>
                <c:pt idx="937">
                  <c:v>-2.1698494493280762E-3</c:v>
                </c:pt>
                <c:pt idx="938">
                  <c:v>-9.7716323942265149E-4</c:v>
                </c:pt>
                <c:pt idx="939">
                  <c:v>4.0417094276989918E-3</c:v>
                </c:pt>
                <c:pt idx="940">
                  <c:v>-7.0867930242536348E-3</c:v>
                </c:pt>
                <c:pt idx="941">
                  <c:v>-2.358790306591807E-3</c:v>
                </c:pt>
                <c:pt idx="942">
                  <c:v>-4.1809556324428065E-3</c:v>
                </c:pt>
                <c:pt idx="943">
                  <c:v>-1.3350287704072983E-2</c:v>
                </c:pt>
                <c:pt idx="944">
                  <c:v>-8.2772569917148875E-3</c:v>
                </c:pt>
                <c:pt idx="945">
                  <c:v>-1.3853044767455636E-2</c:v>
                </c:pt>
                <c:pt idx="946">
                  <c:v>1.0075700327460302E-2</c:v>
                </c:pt>
                <c:pt idx="947">
                  <c:v>4.9167202614550654E-3</c:v>
                </c:pt>
                <c:pt idx="948">
                  <c:v>-3.2025662325179116E-3</c:v>
                </c:pt>
                <c:pt idx="949">
                  <c:v>-4.740665422755086E-3</c:v>
                </c:pt>
                <c:pt idx="950">
                  <c:v>7.5885439843277336E-3</c:v>
                </c:pt>
                <c:pt idx="951">
                  <c:v>5.0880012543608188E-3</c:v>
                </c:pt>
                <c:pt idx="952">
                  <c:v>9.4198828949696445E-3</c:v>
                </c:pt>
                <c:pt idx="953">
                  <c:v>-2.6015171223614519E-4</c:v>
                </c:pt>
                <c:pt idx="954">
                  <c:v>1.8962523252279428E-3</c:v>
                </c:pt>
                <c:pt idx="955">
                  <c:v>-2.4789775503382128E-3</c:v>
                </c:pt>
                <c:pt idx="956">
                  <c:v>1.549344428804833E-3</c:v>
                </c:pt>
                <c:pt idx="957">
                  <c:v>9.3692005549450563E-4</c:v>
                </c:pt>
                <c:pt idx="958">
                  <c:v>1.1926834348665816E-2</c:v>
                </c:pt>
                <c:pt idx="959">
                  <c:v>4.5615220998758144E-3</c:v>
                </c:pt>
                <c:pt idx="960">
                  <c:v>-1.6898387064133713E-3</c:v>
                </c:pt>
                <c:pt idx="961">
                  <c:v>-1.915689394784037E-3</c:v>
                </c:pt>
                <c:pt idx="962">
                  <c:v>4.5394536407028507E-3</c:v>
                </c:pt>
                <c:pt idx="963">
                  <c:v>1.4380743451578581E-3</c:v>
                </c:pt>
                <c:pt idx="964">
                  <c:v>-4.971771944567438E-4</c:v>
                </c:pt>
                <c:pt idx="965">
                  <c:v>-3.6864963135030404E-4</c:v>
                </c:pt>
                <c:pt idx="966">
                  <c:v>4.7992644495749026E-3</c:v>
                </c:pt>
                <c:pt idx="967">
                  <c:v>1.04023690653956E-2</c:v>
                </c:pt>
                <c:pt idx="968">
                  <c:v>1.8187156036346686E-3</c:v>
                </c:pt>
                <c:pt idx="969">
                  <c:v>6.6929417403636116E-3</c:v>
                </c:pt>
                <c:pt idx="970">
                  <c:v>2.0668150129021567E-2</c:v>
                </c:pt>
                <c:pt idx="971">
                  <c:v>8.1356227159348204E-3</c:v>
                </c:pt>
                <c:pt idx="972">
                  <c:v>3.9606619004464161E-3</c:v>
                </c:pt>
                <c:pt idx="973">
                  <c:v>-1.7456549668778409E-3</c:v>
                </c:pt>
                <c:pt idx="974">
                  <c:v>3.2653705657343934E-3</c:v>
                </c:pt>
                <c:pt idx="975">
                  <c:v>1.3209724646388032E-3</c:v>
                </c:pt>
                <c:pt idx="976">
                  <c:v>-4.3196441413336784E-3</c:v>
                </c:pt>
                <c:pt idx="977">
                  <c:v>9.5425324302600423E-4</c:v>
                </c:pt>
                <c:pt idx="978">
                  <c:v>1.2250105727946048E-2</c:v>
                </c:pt>
                <c:pt idx="979">
                  <c:v>1.2932723401643864E-2</c:v>
                </c:pt>
                <c:pt idx="980">
                  <c:v>-1.7710127163373945E-3</c:v>
                </c:pt>
                <c:pt idx="981">
                  <c:v>1.6084113611267714E-3</c:v>
                </c:pt>
                <c:pt idx="982">
                  <c:v>-1.4121502253753415E-2</c:v>
                </c:pt>
                <c:pt idx="983">
                  <c:v>4.9597756989903097E-3</c:v>
                </c:pt>
                <c:pt idx="984">
                  <c:v>4.4389450977533329E-3</c:v>
                </c:pt>
                <c:pt idx="985">
                  <c:v>4.306912606443225E-3</c:v>
                </c:pt>
                <c:pt idx="986">
                  <c:v>9.9527315211029865E-3</c:v>
                </c:pt>
                <c:pt idx="987">
                  <c:v>5.7239173853311787E-3</c:v>
                </c:pt>
                <c:pt idx="988">
                  <c:v>-2.1718468044464867E-3</c:v>
                </c:pt>
                <c:pt idx="989">
                  <c:v>4.8317181589774272E-4</c:v>
                </c:pt>
                <c:pt idx="990">
                  <c:v>-3.5001540803702991E-3</c:v>
                </c:pt>
                <c:pt idx="991">
                  <c:v>-6.8518125340398806E-3</c:v>
                </c:pt>
                <c:pt idx="992">
                  <c:v>6.5644700671783074E-3</c:v>
                </c:pt>
                <c:pt idx="993">
                  <c:v>2.4101280784538659E-3</c:v>
                </c:pt>
                <c:pt idx="994">
                  <c:v>-9.1106730290915205E-3</c:v>
                </c:pt>
                <c:pt idx="995">
                  <c:v>1.4805001626922998E-3</c:v>
                </c:pt>
                <c:pt idx="996">
                  <c:v>3.4277333098164942E-3</c:v>
                </c:pt>
                <c:pt idx="997">
                  <c:v>1.3183031357111297E-3</c:v>
                </c:pt>
                <c:pt idx="998">
                  <c:v>1.1426420045086649E-2</c:v>
                </c:pt>
                <c:pt idx="999">
                  <c:v>9.2671463903117868E-3</c:v>
                </c:pt>
                <c:pt idx="1000">
                  <c:v>-2.9483039898269281E-3</c:v>
                </c:pt>
                <c:pt idx="1001">
                  <c:v>-2.0894323334377241E-2</c:v>
                </c:pt>
                <c:pt idx="1002">
                  <c:v>-5.0853075405793424E-3</c:v>
                </c:pt>
                <c:pt idx="1003">
                  <c:v>7.4619389858938678E-3</c:v>
                </c:pt>
                <c:pt idx="1004">
                  <c:v>-1.7740861328992219E-2</c:v>
                </c:pt>
                <c:pt idx="1005">
                  <c:v>1.0130045011959243E-2</c:v>
                </c:pt>
                <c:pt idx="1006">
                  <c:v>-4.7240717909756702E-3</c:v>
                </c:pt>
                <c:pt idx="1007">
                  <c:v>1.8030591122392581E-2</c:v>
                </c:pt>
                <c:pt idx="1008">
                  <c:v>-9.9136979243338308E-3</c:v>
                </c:pt>
                <c:pt idx="1009">
                  <c:v>9.4600433972522602E-3</c:v>
                </c:pt>
                <c:pt idx="1010">
                  <c:v>-1.3003033273956133E-3</c:v>
                </c:pt>
                <c:pt idx="1011">
                  <c:v>7.2059159025599229E-3</c:v>
                </c:pt>
                <c:pt idx="1012">
                  <c:v>-3.756783717248191E-3</c:v>
                </c:pt>
                <c:pt idx="1013">
                  <c:v>7.2433480160023489E-3</c:v>
                </c:pt>
                <c:pt idx="1014">
                  <c:v>5.0160971116319786E-5</c:v>
                </c:pt>
                <c:pt idx="1015">
                  <c:v>-9.6919814869701471E-3</c:v>
                </c:pt>
                <c:pt idx="1016">
                  <c:v>2.9721958103781088E-3</c:v>
                </c:pt>
                <c:pt idx="1017">
                  <c:v>-7.6414552966831417E-3</c:v>
                </c:pt>
                <c:pt idx="1018">
                  <c:v>5.8845163663112654E-3</c:v>
                </c:pt>
                <c:pt idx="1019">
                  <c:v>4.4519563542708696E-3</c:v>
                </c:pt>
                <c:pt idx="1020">
                  <c:v>3.2371720760713263E-3</c:v>
                </c:pt>
                <c:pt idx="1021">
                  <c:v>5.9308786782743539E-3</c:v>
                </c:pt>
                <c:pt idx="1022">
                  <c:v>3.6999732313400813E-3</c:v>
                </c:pt>
                <c:pt idx="1023">
                  <c:v>3.3766908881329716E-3</c:v>
                </c:pt>
                <c:pt idx="1024">
                  <c:v>-6.3927701778848656E-3</c:v>
                </c:pt>
                <c:pt idx="1025">
                  <c:v>7.3633929644232321E-3</c:v>
                </c:pt>
                <c:pt idx="1026">
                  <c:v>-2.1379591267223219E-4</c:v>
                </c:pt>
                <c:pt idx="1027">
                  <c:v>-4.0809987079464261E-3</c:v>
                </c:pt>
                <c:pt idx="1028">
                  <c:v>3.4490474436139618E-3</c:v>
                </c:pt>
                <c:pt idx="1029">
                  <c:v>-1.1135962808046407E-2</c:v>
                </c:pt>
                <c:pt idx="1030">
                  <c:v>1.4418378991531977E-3</c:v>
                </c:pt>
                <c:pt idx="1031">
                  <c:v>1.6192204814673428E-2</c:v>
                </c:pt>
                <c:pt idx="1032">
                  <c:v>2.9925577751663823E-3</c:v>
                </c:pt>
                <c:pt idx="1033">
                  <c:v>-2.2003427714499812E-3</c:v>
                </c:pt>
                <c:pt idx="1034">
                  <c:v>5.2669717260906967E-3</c:v>
                </c:pt>
                <c:pt idx="1035">
                  <c:v>8.6766737637411495E-4</c:v>
                </c:pt>
                <c:pt idx="1036">
                  <c:v>-7.1531616841271628E-3</c:v>
                </c:pt>
                <c:pt idx="1037">
                  <c:v>1.3657134285449679E-4</c:v>
                </c:pt>
                <c:pt idx="1038">
                  <c:v>-1.5132724741109493E-2</c:v>
                </c:pt>
                <c:pt idx="1039">
                  <c:v>6.7711624397095438E-3</c:v>
                </c:pt>
                <c:pt idx="1040">
                  <c:v>-5.5674334493028832E-3</c:v>
                </c:pt>
                <c:pt idx="1041">
                  <c:v>1.4688955131714199E-3</c:v>
                </c:pt>
                <c:pt idx="1042">
                  <c:v>-1.0802196257656771E-2</c:v>
                </c:pt>
                <c:pt idx="1043">
                  <c:v>9.9232495089940365E-4</c:v>
                </c:pt>
                <c:pt idx="1044">
                  <c:v>7.9147034447391018E-3</c:v>
                </c:pt>
                <c:pt idx="1045">
                  <c:v>3.8524528721899376E-3</c:v>
                </c:pt>
                <c:pt idx="1046">
                  <c:v>-4.1657709844207247E-3</c:v>
                </c:pt>
                <c:pt idx="1047">
                  <c:v>5.4056633355601402E-3</c:v>
                </c:pt>
                <c:pt idx="1048">
                  <c:v>9.1870012407537782E-3</c:v>
                </c:pt>
                <c:pt idx="1049">
                  <c:v>6.0509967796693598E-3</c:v>
                </c:pt>
                <c:pt idx="1050">
                  <c:v>-3.8732080847658779E-4</c:v>
                </c:pt>
                <c:pt idx="1051">
                  <c:v>-8.306128720498851E-4</c:v>
                </c:pt>
                <c:pt idx="1052">
                  <c:v>3.5659125504521327E-3</c:v>
                </c:pt>
                <c:pt idx="1053">
                  <c:v>-4.2194748752555356E-5</c:v>
                </c:pt>
                <c:pt idx="1054">
                  <c:v>6.7780951154186031E-3</c:v>
                </c:pt>
                <c:pt idx="1055">
                  <c:v>-1.0389873953843276E-3</c:v>
                </c:pt>
                <c:pt idx="1056">
                  <c:v>4.904439610913025E-3</c:v>
                </c:pt>
                <c:pt idx="1057">
                  <c:v>-1.0301576000492085E-2</c:v>
                </c:pt>
                <c:pt idx="1058">
                  <c:v>-1.0963880032327733E-2</c:v>
                </c:pt>
                <c:pt idx="1059">
                  <c:v>-5.5943427994162853E-3</c:v>
                </c:pt>
                <c:pt idx="1060">
                  <c:v>-6.8652106971768267E-3</c:v>
                </c:pt>
                <c:pt idx="1061">
                  <c:v>6.8717508075386569E-3</c:v>
                </c:pt>
                <c:pt idx="1062">
                  <c:v>8.5519483451483858E-3</c:v>
                </c:pt>
                <c:pt idx="1063">
                  <c:v>1.4147311115488836E-3</c:v>
                </c:pt>
                <c:pt idx="1064">
                  <c:v>1.5379113018598733E-3</c:v>
                </c:pt>
                <c:pt idx="1065">
                  <c:v>7.496964610934409E-3</c:v>
                </c:pt>
                <c:pt idx="1066">
                  <c:v>-6.6636095585579369E-3</c:v>
                </c:pt>
                <c:pt idx="1067">
                  <c:v>9.9665699522077933E-3</c:v>
                </c:pt>
                <c:pt idx="1068">
                  <c:v>-1.7024828426828176E-3</c:v>
                </c:pt>
                <c:pt idx="1069">
                  <c:v>1.917730044658672E-3</c:v>
                </c:pt>
                <c:pt idx="1070">
                  <c:v>-7.6098762815588472E-3</c:v>
                </c:pt>
                <c:pt idx="1071">
                  <c:v>-1.4749164102803025E-3</c:v>
                </c:pt>
                <c:pt idx="1072">
                  <c:v>-6.2470201891929866E-3</c:v>
                </c:pt>
                <c:pt idx="1073">
                  <c:v>0</c:v>
                </c:pt>
                <c:pt idx="1074">
                  <c:v>-1.546911781190452E-2</c:v>
                </c:pt>
                <c:pt idx="1075">
                  <c:v>4.4495047250370234E-3</c:v>
                </c:pt>
                <c:pt idx="1076">
                  <c:v>2.2148971671078765E-3</c:v>
                </c:pt>
                <c:pt idx="1077">
                  <c:v>5.1483777859713253E-3</c:v>
                </c:pt>
                <c:pt idx="1078">
                  <c:v>-7.7865320001702099E-4</c:v>
                </c:pt>
                <c:pt idx="1079">
                  <c:v>9.1574307843724778E-3</c:v>
                </c:pt>
                <c:pt idx="1080">
                  <c:v>2.7785402955295968E-3</c:v>
                </c:pt>
                <c:pt idx="1081">
                  <c:v>2.8019994569596918E-3</c:v>
                </c:pt>
                <c:pt idx="1082">
                  <c:v>3.0516155807722711E-3</c:v>
                </c:pt>
                <c:pt idx="1083">
                  <c:v>1.6366637460283773E-2</c:v>
                </c:pt>
                <c:pt idx="1084">
                  <c:v>-4.5934172629780168E-4</c:v>
                </c:pt>
                <c:pt idx="1085">
                  <c:v>-1.073741892486324E-3</c:v>
                </c:pt>
                <c:pt idx="1086">
                  <c:v>-1.9317604529824894E-3</c:v>
                </c:pt>
                <c:pt idx="1087">
                  <c:v>-8.015064563977492E-3</c:v>
                </c:pt>
                <c:pt idx="1088">
                  <c:v>-9.515650944518117E-3</c:v>
                </c:pt>
                <c:pt idx="1089">
                  <c:v>1.8698321153114428E-3</c:v>
                </c:pt>
                <c:pt idx="1090">
                  <c:v>3.2542264554585643E-2</c:v>
                </c:pt>
                <c:pt idx="1091">
                  <c:v>-5.9293583620975032E-2</c:v>
                </c:pt>
                <c:pt idx="1092">
                  <c:v>3.3624254609426751E-2</c:v>
                </c:pt>
                <c:pt idx="1093">
                  <c:v>8.888014553267487E-3</c:v>
                </c:pt>
                <c:pt idx="1094">
                  <c:v>2.0539931818380985E-2</c:v>
                </c:pt>
                <c:pt idx="1095">
                  <c:v>-1.3288879633664985E-3</c:v>
                </c:pt>
                <c:pt idx="1096">
                  <c:v>2.4291463162962046E-4</c:v>
                </c:pt>
                <c:pt idx="1097">
                  <c:v>2.4973296625596664E-3</c:v>
                </c:pt>
                <c:pt idx="1098">
                  <c:v>3.2564491198583401E-3</c:v>
                </c:pt>
                <c:pt idx="1099">
                  <c:v>2.8505613511744521E-3</c:v>
                </c:pt>
                <c:pt idx="1100">
                  <c:v>3.933417428064967E-3</c:v>
                </c:pt>
                <c:pt idx="1101">
                  <c:v>-1.7785965642099777E-3</c:v>
                </c:pt>
                <c:pt idx="1102">
                  <c:v>2.1687361796223215E-3</c:v>
                </c:pt>
                <c:pt idx="1103">
                  <c:v>-2.7962829380066001E-3</c:v>
                </c:pt>
                <c:pt idx="1104">
                  <c:v>1.5637565901169825E-3</c:v>
                </c:pt>
                <c:pt idx="1105">
                  <c:v>7.7938299377386944E-3</c:v>
                </c:pt>
                <c:pt idx="1106">
                  <c:v>6.2180403266263173E-3</c:v>
                </c:pt>
                <c:pt idx="1107">
                  <c:v>7.3610738704921186E-3</c:v>
                </c:pt>
                <c:pt idx="1108">
                  <c:v>-1.4098858366778932E-3</c:v>
                </c:pt>
                <c:pt idx="1109">
                  <c:v>5.4705005289330533E-3</c:v>
                </c:pt>
                <c:pt idx="1110">
                  <c:v>-7.4973231242725369E-4</c:v>
                </c:pt>
                <c:pt idx="1111">
                  <c:v>6.7422903060665451E-3</c:v>
                </c:pt>
                <c:pt idx="1112">
                  <c:v>6.4439091676460336E-4</c:v>
                </c:pt>
                <c:pt idx="1113">
                  <c:v>8.9292511156413568E-4</c:v>
                </c:pt>
                <c:pt idx="1114">
                  <c:v>-1.3566931221820067E-4</c:v>
                </c:pt>
                <c:pt idx="1115">
                  <c:v>4.6318853808815508E-3</c:v>
                </c:pt>
                <c:pt idx="1116">
                  <c:v>-4.4509110554491471E-3</c:v>
                </c:pt>
                <c:pt idx="1117">
                  <c:v>-3.4944263899083783E-4</c:v>
                </c:pt>
                <c:pt idx="1118">
                  <c:v>7.6575252046495734E-3</c:v>
                </c:pt>
                <c:pt idx="1119">
                  <c:v>3.4507175900890807E-3</c:v>
                </c:pt>
                <c:pt idx="1120">
                  <c:v>1.0696840161550369E-3</c:v>
                </c:pt>
                <c:pt idx="1121">
                  <c:v>7.6321456141064115E-3</c:v>
                </c:pt>
                <c:pt idx="1122">
                  <c:v>-1.0884707580586794E-2</c:v>
                </c:pt>
                <c:pt idx="1123">
                  <c:v>-8.8256036264466875E-4</c:v>
                </c:pt>
                <c:pt idx="1124">
                  <c:v>-1.2321878474453873E-3</c:v>
                </c:pt>
                <c:pt idx="1125">
                  <c:v>-2.6777999963233379E-3</c:v>
                </c:pt>
                <c:pt idx="1126">
                  <c:v>-3.0311098367707956E-4</c:v>
                </c:pt>
                <c:pt idx="1127">
                  <c:v>1.7567329479105664E-2</c:v>
                </c:pt>
                <c:pt idx="1128">
                  <c:v>5.0332496471794386E-5</c:v>
                </c:pt>
                <c:pt idx="1129">
                  <c:v>8.5359617653346653E-4</c:v>
                </c:pt>
                <c:pt idx="1130">
                  <c:v>3.7755508442189889E-3</c:v>
                </c:pt>
                <c:pt idx="1131">
                  <c:v>2.3946792031630526E-3</c:v>
                </c:pt>
                <c:pt idx="1132">
                  <c:v>-1.1722888820474342E-2</c:v>
                </c:pt>
                <c:pt idx="1133">
                  <c:v>-2.6786472851438536E-2</c:v>
                </c:pt>
                <c:pt idx="1134">
                  <c:v>-2.6210113237665755E-3</c:v>
                </c:pt>
                <c:pt idx="1135">
                  <c:v>1.2710195456506312E-2</c:v>
                </c:pt>
                <c:pt idx="1136">
                  <c:v>-7.4287478135610652E-3</c:v>
                </c:pt>
                <c:pt idx="1137">
                  <c:v>1.0386864037815746E-2</c:v>
                </c:pt>
                <c:pt idx="1138">
                  <c:v>-8.4128449779419245E-4</c:v>
                </c:pt>
                <c:pt idx="1139">
                  <c:v>-8.5431469996303244E-3</c:v>
                </c:pt>
                <c:pt idx="1140">
                  <c:v>1.9677699987563635E-4</c:v>
                </c:pt>
                <c:pt idx="1141">
                  <c:v>1.6459746311157097E-2</c:v>
                </c:pt>
                <c:pt idx="1142">
                  <c:v>1.283558431450782E-3</c:v>
                </c:pt>
                <c:pt idx="1143">
                  <c:v>5.1357912150296059E-3</c:v>
                </c:pt>
                <c:pt idx="1144">
                  <c:v>2.888798466325504E-3</c:v>
                </c:pt>
                <c:pt idx="1145">
                  <c:v>1.6673260611541618E-3</c:v>
                </c:pt>
                <c:pt idx="1146">
                  <c:v>4.6954033411927831E-4</c:v>
                </c:pt>
                <c:pt idx="1147">
                  <c:v>7.5514187361394036E-3</c:v>
                </c:pt>
                <c:pt idx="1148">
                  <c:v>2.8587878739427808E-4</c:v>
                </c:pt>
                <c:pt idx="1149">
                  <c:v>1.3830180571794415E-3</c:v>
                </c:pt>
                <c:pt idx="1150">
                  <c:v>3.975674936682605E-3</c:v>
                </c:pt>
                <c:pt idx="1151">
                  <c:v>3.3377133780880808E-3</c:v>
                </c:pt>
                <c:pt idx="1152">
                  <c:v>1.6959965763059248E-3</c:v>
                </c:pt>
                <c:pt idx="1153">
                  <c:v>4.5492845755390476E-5</c:v>
                </c:pt>
                <c:pt idx="1154">
                  <c:v>-3.2100665154262131E-3</c:v>
                </c:pt>
                <c:pt idx="1155">
                  <c:v>-2.127093858016571E-3</c:v>
                </c:pt>
                <c:pt idx="1156">
                  <c:v>-1.16503811875871E-2</c:v>
                </c:pt>
                <c:pt idx="1157">
                  <c:v>3.3900487482974029E-3</c:v>
                </c:pt>
                <c:pt idx="1158">
                  <c:v>4.1986814455974297E-3</c:v>
                </c:pt>
                <c:pt idx="1159">
                  <c:v>-4.8979477738596566E-3</c:v>
                </c:pt>
                <c:pt idx="1160">
                  <c:v>1.8879585206944993E-2</c:v>
                </c:pt>
                <c:pt idx="1161">
                  <c:v>-1.276148238009589E-3</c:v>
                </c:pt>
                <c:pt idx="1162">
                  <c:v>1.0746751326089488E-3</c:v>
                </c:pt>
                <c:pt idx="1163">
                  <c:v>1.3709558280394774E-3</c:v>
                </c:pt>
                <c:pt idx="1164">
                  <c:v>-1.6129952337957665E-3</c:v>
                </c:pt>
                <c:pt idx="1165">
                  <c:v>1.5072376963103373E-3</c:v>
                </c:pt>
                <c:pt idx="1166">
                  <c:v>1.4760503308965278E-2</c:v>
                </c:pt>
                <c:pt idx="1167">
                  <c:v>5.7423243424534753E-3</c:v>
                </c:pt>
                <c:pt idx="1168">
                  <c:v>5.2045082607143911E-5</c:v>
                </c:pt>
                <c:pt idx="1169">
                  <c:v>2.4575565527131804E-3</c:v>
                </c:pt>
                <c:pt idx="1170">
                  <c:v>8.1486993422204002E-3</c:v>
                </c:pt>
                <c:pt idx="1171">
                  <c:v>-1.4151636116043198E-3</c:v>
                </c:pt>
                <c:pt idx="1172">
                  <c:v>-1.4060915353747983E-2</c:v>
                </c:pt>
                <c:pt idx="1173">
                  <c:v>-5.4047038357885047E-4</c:v>
                </c:pt>
                <c:pt idx="1174">
                  <c:v>-2.1196345297303298E-2</c:v>
                </c:pt>
                <c:pt idx="1175">
                  <c:v>-9.3266957358584257E-3</c:v>
                </c:pt>
                <c:pt idx="1176">
                  <c:v>-8.7488906478615514E-3</c:v>
                </c:pt>
                <c:pt idx="1177">
                  <c:v>8.7676315497615676E-3</c:v>
                </c:pt>
                <c:pt idx="1178">
                  <c:v>-1.2473438971101203E-3</c:v>
                </c:pt>
                <c:pt idx="1179">
                  <c:v>6.6047686429593355E-4</c:v>
                </c:pt>
                <c:pt idx="1180">
                  <c:v>-1.3680848212589414E-3</c:v>
                </c:pt>
                <c:pt idx="1181">
                  <c:v>6.5573770491802463E-3</c:v>
                </c:pt>
                <c:pt idx="1182">
                  <c:v>-2.809620362982379E-3</c:v>
                </c:pt>
                <c:pt idx="1183">
                  <c:v>-3.4341221238478603E-3</c:v>
                </c:pt>
                <c:pt idx="1184">
                  <c:v>-8.8681806714108191E-3</c:v>
                </c:pt>
                <c:pt idx="1185">
                  <c:v>4.2101265260194864E-3</c:v>
                </c:pt>
                <c:pt idx="1186">
                  <c:v>-2.9351353199982277E-3</c:v>
                </c:pt>
                <c:pt idx="1187">
                  <c:v>-1.2469180141317371E-2</c:v>
                </c:pt>
                <c:pt idx="1188">
                  <c:v>-1.4955806816742134E-3</c:v>
                </c:pt>
                <c:pt idx="1189">
                  <c:v>-1.4773587608192251E-3</c:v>
                </c:pt>
                <c:pt idx="1190">
                  <c:v>-8.9592367025419506E-3</c:v>
                </c:pt>
                <c:pt idx="1191">
                  <c:v>6.5485840005294893E-3</c:v>
                </c:pt>
                <c:pt idx="1192">
                  <c:v>5.2466910307056303E-3</c:v>
                </c:pt>
                <c:pt idx="1193">
                  <c:v>-5.1498251716097787E-3</c:v>
                </c:pt>
                <c:pt idx="1194">
                  <c:v>-5.5667735514577377E-3</c:v>
                </c:pt>
                <c:pt idx="1195">
                  <c:v>-8.6757679603889359E-3</c:v>
                </c:pt>
                <c:pt idx="1196">
                  <c:v>9.0830098331551312E-3</c:v>
                </c:pt>
                <c:pt idx="1197">
                  <c:v>1.1181871120417242E-2</c:v>
                </c:pt>
                <c:pt idx="1198">
                  <c:v>-1.1627978214388546E-2</c:v>
                </c:pt>
                <c:pt idx="1199">
                  <c:v>-2.1136931363857636E-3</c:v>
                </c:pt>
                <c:pt idx="1200">
                  <c:v>-2.8573558277644739E-4</c:v>
                </c:pt>
                <c:pt idx="1201">
                  <c:v>-1.0680866399075395E-2</c:v>
                </c:pt>
                <c:pt idx="1202">
                  <c:v>-1.3582627300494754E-2</c:v>
                </c:pt>
                <c:pt idx="1203">
                  <c:v>-1.1184661520731165E-3</c:v>
                </c:pt>
                <c:pt idx="1204">
                  <c:v>-3.3527814487925856E-3</c:v>
                </c:pt>
                <c:pt idx="1205">
                  <c:v>2.758614808687776E-3</c:v>
                </c:pt>
                <c:pt idx="1206">
                  <c:v>-7.1688245423814356E-3</c:v>
                </c:pt>
                <c:pt idx="1207">
                  <c:v>2.3869481239748191E-2</c:v>
                </c:pt>
                <c:pt idx="1208">
                  <c:v>1.3161279528176584E-2</c:v>
                </c:pt>
                <c:pt idx="1209">
                  <c:v>-1.1312077087264338E-3</c:v>
                </c:pt>
                <c:pt idx="1210">
                  <c:v>3.3230692926078387E-3</c:v>
                </c:pt>
                <c:pt idx="1211">
                  <c:v>-1.4861029293632533E-2</c:v>
                </c:pt>
                <c:pt idx="1212">
                  <c:v>9.0720347576642713E-3</c:v>
                </c:pt>
                <c:pt idx="1213">
                  <c:v>6.0067713448621607E-3</c:v>
                </c:pt>
                <c:pt idx="1214">
                  <c:v>7.4600274756395635E-3</c:v>
                </c:pt>
                <c:pt idx="1215">
                  <c:v>4.2114473681520437E-4</c:v>
                </c:pt>
                <c:pt idx="1216">
                  <c:v>9.8477773531773227E-3</c:v>
                </c:pt>
                <c:pt idx="1217">
                  <c:v>-1.2384452251057443E-3</c:v>
                </c:pt>
                <c:pt idx="1218">
                  <c:v>-2.3827083451523068E-3</c:v>
                </c:pt>
                <c:pt idx="1219">
                  <c:v>-3.6354035501040549E-4</c:v>
                </c:pt>
                <c:pt idx="1220">
                  <c:v>1.2901233439184256E-3</c:v>
                </c:pt>
                <c:pt idx="1221">
                  <c:v>-3.778133090926783E-3</c:v>
                </c:pt>
                <c:pt idx="1222">
                  <c:v>8.9454838749098986E-3</c:v>
                </c:pt>
                <c:pt idx="1223">
                  <c:v>-4.0394375068131261E-3</c:v>
                </c:pt>
                <c:pt idx="1224">
                  <c:v>-1.3468730047733413E-2</c:v>
                </c:pt>
                <c:pt idx="1225">
                  <c:v>-5.6356837606837962E-3</c:v>
                </c:pt>
                <c:pt idx="1226">
                  <c:v>-1.0213295259898669E-2</c:v>
                </c:pt>
                <c:pt idx="1227">
                  <c:v>-1.5205601272561098E-2</c:v>
                </c:pt>
                <c:pt idx="1228">
                  <c:v>7.0355060943296799E-3</c:v>
                </c:pt>
                <c:pt idx="1229">
                  <c:v>-1.0861580107310864E-3</c:v>
                </c:pt>
                <c:pt idx="1230">
                  <c:v>9.5036803054671104E-4</c:v>
                </c:pt>
                <c:pt idx="1231">
                  <c:v>2.6610302229033156E-3</c:v>
                </c:pt>
                <c:pt idx="1232">
                  <c:v>-7.0758480519371725E-3</c:v>
                </c:pt>
                <c:pt idx="1233">
                  <c:v>-4.2292418238609741E-6</c:v>
                </c:pt>
                <c:pt idx="1234">
                  <c:v>4.1489037758830616E-3</c:v>
                </c:pt>
                <c:pt idx="1235">
                  <c:v>1.8774033500541298E-2</c:v>
                </c:pt>
                <c:pt idx="1236">
                  <c:v>-7.6027393012839672E-3</c:v>
                </c:pt>
                <c:pt idx="1237">
                  <c:v>-1.6192628542267662E-2</c:v>
                </c:pt>
                <c:pt idx="1238">
                  <c:v>3.8893040961549552E-3</c:v>
                </c:pt>
                <c:pt idx="1239">
                  <c:v>-7.9931162186441806E-4</c:v>
                </c:pt>
                <c:pt idx="1240">
                  <c:v>-6.8576277124988705E-3</c:v>
                </c:pt>
                <c:pt idx="1241">
                  <c:v>-4.037999702463213E-3</c:v>
                </c:pt>
                <c:pt idx="1242">
                  <c:v>-1.4747241960608504E-2</c:v>
                </c:pt>
                <c:pt idx="1243">
                  <c:v>3.9028066854513987E-3</c:v>
                </c:pt>
                <c:pt idx="1244">
                  <c:v>1.6029478707546563E-3</c:v>
                </c:pt>
                <c:pt idx="1245">
                  <c:v>4.2475832715866968E-3</c:v>
                </c:pt>
                <c:pt idx="1246">
                  <c:v>-4.6585849226571385E-3</c:v>
                </c:pt>
                <c:pt idx="1247">
                  <c:v>6.1004516618397009E-3</c:v>
                </c:pt>
                <c:pt idx="1248">
                  <c:v>-1.3711862410177855E-2</c:v>
                </c:pt>
                <c:pt idx="1249">
                  <c:v>5.6765249417471964E-3</c:v>
                </c:pt>
                <c:pt idx="1250">
                  <c:v>2.1593281898135697E-3</c:v>
                </c:pt>
                <c:pt idx="1251">
                  <c:v>-4.876030742910431E-3</c:v>
                </c:pt>
                <c:pt idx="1252">
                  <c:v>-1.139129229783209E-2</c:v>
                </c:pt>
                <c:pt idx="1253">
                  <c:v>5.6112470240896606E-3</c:v>
                </c:pt>
                <c:pt idx="1254">
                  <c:v>8.9666663036731542E-3</c:v>
                </c:pt>
                <c:pt idx="1255">
                  <c:v>3.7300706727512178E-3</c:v>
                </c:pt>
                <c:pt idx="1256">
                  <c:v>1.1135723348889348E-2</c:v>
                </c:pt>
                <c:pt idx="1257">
                  <c:v>-6.2679722992633469E-3</c:v>
                </c:pt>
                <c:pt idx="1258">
                  <c:v>1.6189340804458663E-2</c:v>
                </c:pt>
                <c:pt idx="1259">
                  <c:v>-1.8092399717767327E-3</c:v>
                </c:pt>
                <c:pt idx="1260">
                  <c:v>-3.922553310010457E-3</c:v>
                </c:pt>
                <c:pt idx="1261">
                  <c:v>-1.8387220458111475E-3</c:v>
                </c:pt>
                <c:pt idx="1262">
                  <c:v>-7.5700500213287114E-3</c:v>
                </c:pt>
                <c:pt idx="1263">
                  <c:v>-1.3249734834228644E-2</c:v>
                </c:pt>
                <c:pt idx="1264">
                  <c:v>-1.1507554677138154E-3</c:v>
                </c:pt>
                <c:pt idx="1265">
                  <c:v>-6.0099152753811946E-4</c:v>
                </c:pt>
                <c:pt idx="1266">
                  <c:v>-4.4352492683902289E-3</c:v>
                </c:pt>
                <c:pt idx="1267">
                  <c:v>1.3192755977626813E-3</c:v>
                </c:pt>
                <c:pt idx="1268">
                  <c:v>-6.1848036760381309E-4</c:v>
                </c:pt>
                <c:pt idx="1269">
                  <c:v>-5.4041568425766684E-4</c:v>
                </c:pt>
                <c:pt idx="1270">
                  <c:v>-8.6120813329326751E-4</c:v>
                </c:pt>
                <c:pt idx="1271">
                  <c:v>-5.1171488861200265E-3</c:v>
                </c:pt>
                <c:pt idx="1272">
                  <c:v>-1.0640071240881177E-2</c:v>
                </c:pt>
                <c:pt idx="1273">
                  <c:v>-2.5716800386632599E-4</c:v>
                </c:pt>
                <c:pt idx="1274">
                  <c:v>-1.1087679149179852E-4</c:v>
                </c:pt>
                <c:pt idx="1275">
                  <c:v>-1.8644891007116748E-2</c:v>
                </c:pt>
                <c:pt idx="1276">
                  <c:v>-2.4407110604895976E-4</c:v>
                </c:pt>
                <c:pt idx="1277">
                  <c:v>-1.6569240437083188E-3</c:v>
                </c:pt>
                <c:pt idx="1278">
                  <c:v>1.1531677583985545E-2</c:v>
                </c:pt>
                <c:pt idx="1279">
                  <c:v>9.2849180518683738E-3</c:v>
                </c:pt>
                <c:pt idx="1280">
                  <c:v>3.459793210820461E-4</c:v>
                </c:pt>
                <c:pt idx="1281">
                  <c:v>-4.0882385544840361E-3</c:v>
                </c:pt>
                <c:pt idx="1282">
                  <c:v>1.6740649056334878E-3</c:v>
                </c:pt>
                <c:pt idx="1283">
                  <c:v>-1.2178914476462799E-3</c:v>
                </c:pt>
                <c:pt idx="1284">
                  <c:v>-3.2620546939320372E-3</c:v>
                </c:pt>
                <c:pt idx="1285">
                  <c:v>1.9515832336184813E-2</c:v>
                </c:pt>
                <c:pt idx="1286">
                  <c:v>3.2100830767747279E-3</c:v>
                </c:pt>
                <c:pt idx="1287">
                  <c:v>1.2356161273987754E-2</c:v>
                </c:pt>
                <c:pt idx="1288">
                  <c:v>6.8885520673203082E-3</c:v>
                </c:pt>
                <c:pt idx="1289">
                  <c:v>1.3188210908592346E-2</c:v>
                </c:pt>
                <c:pt idx="1290">
                  <c:v>4.353642582852757E-4</c:v>
                </c:pt>
                <c:pt idx="1291">
                  <c:v>-7.6810464475161044E-3</c:v>
                </c:pt>
                <c:pt idx="1292">
                  <c:v>4.4748444342259663E-3</c:v>
                </c:pt>
                <c:pt idx="1293">
                  <c:v>-3.0773208658039231E-3</c:v>
                </c:pt>
                <c:pt idx="1294">
                  <c:v>-1.5036555006834651E-2</c:v>
                </c:pt>
                <c:pt idx="1295">
                  <c:v>7.1938253538634811E-3</c:v>
                </c:pt>
                <c:pt idx="1296">
                  <c:v>-3.5251485598322141E-3</c:v>
                </c:pt>
                <c:pt idx="1297">
                  <c:v>-1.4866602724289302E-2</c:v>
                </c:pt>
                <c:pt idx="1298">
                  <c:v>-3.2432562231356932E-2</c:v>
                </c:pt>
                <c:pt idx="1299">
                  <c:v>1.68873186051548E-2</c:v>
                </c:pt>
                <c:pt idx="1300">
                  <c:v>-6.0658905699140231E-3</c:v>
                </c:pt>
                <c:pt idx="1301">
                  <c:v>1.91703703042303E-2</c:v>
                </c:pt>
                <c:pt idx="1302">
                  <c:v>2.1902398531663314E-2</c:v>
                </c:pt>
                <c:pt idx="1303">
                  <c:v>4.6573833350123106E-3</c:v>
                </c:pt>
                <c:pt idx="1304">
                  <c:v>1.7683426347857356E-2</c:v>
                </c:pt>
                <c:pt idx="1305">
                  <c:v>1.1483482274811108E-2</c:v>
                </c:pt>
                <c:pt idx="1306">
                  <c:v>1.7284580040661801E-3</c:v>
                </c:pt>
                <c:pt idx="1307">
                  <c:v>6.6908729789281196E-3</c:v>
                </c:pt>
                <c:pt idx="1308">
                  <c:v>-3.380745983694311E-3</c:v>
                </c:pt>
                <c:pt idx="1309">
                  <c:v>-8.5516791975815964E-3</c:v>
                </c:pt>
                <c:pt idx="1310">
                  <c:v>1.2028195437896683E-2</c:v>
                </c:pt>
                <c:pt idx="1311">
                  <c:v>3.0622520911682827E-4</c:v>
                </c:pt>
                <c:pt idx="1312">
                  <c:v>-7.1910075423398112E-5</c:v>
                </c:pt>
                <c:pt idx="1313">
                  <c:v>-8.8353017563758129E-4</c:v>
                </c:pt>
                <c:pt idx="1314">
                  <c:v>6.1058623682272994E-3</c:v>
                </c:pt>
                <c:pt idx="1315">
                  <c:v>-3.3338579747886898E-3</c:v>
                </c:pt>
                <c:pt idx="1316">
                  <c:v>1.4274229273656402E-3</c:v>
                </c:pt>
                <c:pt idx="1317">
                  <c:v>-5.758896389016388E-3</c:v>
                </c:pt>
                <c:pt idx="1318">
                  <c:v>-1.0950077861727414E-2</c:v>
                </c:pt>
                <c:pt idx="1319">
                  <c:v>3.8183105631456105E-2</c:v>
                </c:pt>
                <c:pt idx="1320">
                  <c:v>-1.3895854313191403E-2</c:v>
                </c:pt>
                <c:pt idx="1321">
                  <c:v>3.602764221357635E-3</c:v>
                </c:pt>
                <c:pt idx="1322">
                  <c:v>1.6021470067175025E-2</c:v>
                </c:pt>
                <c:pt idx="1323">
                  <c:v>-1.6878074862042292E-3</c:v>
                </c:pt>
                <c:pt idx="1324">
                  <c:v>-2.9716464560067823E-3</c:v>
                </c:pt>
                <c:pt idx="1325">
                  <c:v>-1.0484878003804265E-2</c:v>
                </c:pt>
                <c:pt idx="1326">
                  <c:v>5.2483602672186436E-3</c:v>
                </c:pt>
                <c:pt idx="1327">
                  <c:v>-8.2112725155107924E-3</c:v>
                </c:pt>
                <c:pt idx="1328">
                  <c:v>9.8924407855438545E-3</c:v>
                </c:pt>
                <c:pt idx="1329">
                  <c:v>5.954979549875894E-3</c:v>
                </c:pt>
                <c:pt idx="1330">
                  <c:v>-6.9976781068070704E-3</c:v>
                </c:pt>
                <c:pt idx="1331">
                  <c:v>-2.9706519725128944E-3</c:v>
                </c:pt>
                <c:pt idx="1332">
                  <c:v>3.2784633440325894E-3</c:v>
                </c:pt>
                <c:pt idx="1333">
                  <c:v>-3.3382191869080202E-3</c:v>
                </c:pt>
                <c:pt idx="1334">
                  <c:v>-1.3777388114276645E-3</c:v>
                </c:pt>
                <c:pt idx="1335">
                  <c:v>-7.0438490730925229E-3</c:v>
                </c:pt>
                <c:pt idx="1336">
                  <c:v>3.1659366405216716E-3</c:v>
                </c:pt>
                <c:pt idx="1337">
                  <c:v>5.3086489955402882E-3</c:v>
                </c:pt>
                <c:pt idx="1338">
                  <c:v>1.0187508333030282E-2</c:v>
                </c:pt>
                <c:pt idx="1339">
                  <c:v>4.0055113276180609E-3</c:v>
                </c:pt>
                <c:pt idx="1340">
                  <c:v>4.1827336753952338E-5</c:v>
                </c:pt>
                <c:pt idx="1341">
                  <c:v>1.4798291126005836E-3</c:v>
                </c:pt>
                <c:pt idx="1342">
                  <c:v>-1.0071038207896121E-2</c:v>
                </c:pt>
                <c:pt idx="1343">
                  <c:v>-6.8144743292002374E-3</c:v>
                </c:pt>
                <c:pt idx="1344">
                  <c:v>9.2197778191323021E-3</c:v>
                </c:pt>
                <c:pt idx="1345">
                  <c:v>-3.7319864510051426E-3</c:v>
                </c:pt>
                <c:pt idx="1346">
                  <c:v>-1.6637562667483063E-3</c:v>
                </c:pt>
                <c:pt idx="1347">
                  <c:v>-7.5769636124378703E-4</c:v>
                </c:pt>
                <c:pt idx="1348">
                  <c:v>1.2872455204541611E-2</c:v>
                </c:pt>
                <c:pt idx="1349">
                  <c:v>-5.594845574297902E-3</c:v>
                </c:pt>
                <c:pt idx="1350">
                  <c:v>2.9012610173835274E-3</c:v>
                </c:pt>
                <c:pt idx="1351">
                  <c:v>8.001804798287937E-3</c:v>
                </c:pt>
                <c:pt idx="1352">
                  <c:v>1.2052010814129765E-2</c:v>
                </c:pt>
                <c:pt idx="1353">
                  <c:v>3.4756741946846414E-3</c:v>
                </c:pt>
                <c:pt idx="1354">
                  <c:v>-4.7098424981862896E-3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026-4DBD-BC6C-201EEC1A6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785671"/>
        <c:axId val="1108795911"/>
      </c:scatterChart>
      <c:valAx>
        <c:axId val="1108785671"/>
        <c:scaling>
          <c:orientation val="minMax"/>
          <c:min val="9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795911"/>
        <c:crosses val="autoZero"/>
        <c:crossBetween val="midCat"/>
      </c:valAx>
      <c:valAx>
        <c:axId val="1108795911"/>
        <c:scaling>
          <c:orientation val="minMax"/>
          <c:max val="0.1"/>
          <c:min val="-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7856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Change %: Radico vs NIFTY50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RADICO!$C$2</c:f>
              <c:strCache>
                <c:ptCount val="1"/>
                <c:pt idx="0">
                  <c:v>NSE:RADICO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RADICO!$D$9:$D$1364</c:f>
              <c:numCache>
                <c:formatCode>0.00%</c:formatCode>
                <c:ptCount val="1356"/>
                <c:pt idx="1">
                  <c:v>1.4178871922717384E-2</c:v>
                </c:pt>
                <c:pt idx="2">
                  <c:v>-1.81287448148717E-2</c:v>
                </c:pt>
                <c:pt idx="3">
                  <c:v>-4.4281020184634756E-2</c:v>
                </c:pt>
                <c:pt idx="4">
                  <c:v>3.2907662082514832E-2</c:v>
                </c:pt>
                <c:pt idx="5">
                  <c:v>0</c:v>
                </c:pt>
                <c:pt idx="6">
                  <c:v>2.853067047075597E-2</c:v>
                </c:pt>
                <c:pt idx="7">
                  <c:v>2.1574973031283751E-2</c:v>
                </c:pt>
                <c:pt idx="8">
                  <c:v>5.6418766028058398E-2</c:v>
                </c:pt>
                <c:pt idx="9">
                  <c:v>1.8135084963587067E-2</c:v>
                </c:pt>
                <c:pt idx="10">
                  <c:v>-3.0855539971949564E-2</c:v>
                </c:pt>
                <c:pt idx="11">
                  <c:v>1.9102749638205463E-2</c:v>
                </c:pt>
                <c:pt idx="12">
                  <c:v>1.2496449872195337E-2</c:v>
                </c:pt>
                <c:pt idx="13">
                  <c:v>-2.2861150070126124E-2</c:v>
                </c:pt>
                <c:pt idx="14">
                  <c:v>4.3490742069757449E-2</c:v>
                </c:pt>
                <c:pt idx="15">
                  <c:v>1.2379642365887289E-3</c:v>
                </c:pt>
                <c:pt idx="16">
                  <c:v>-1.7310070064569305E-2</c:v>
                </c:pt>
                <c:pt idx="17">
                  <c:v>6.2770865371173157E-2</c:v>
                </c:pt>
                <c:pt idx="18">
                  <c:v>2.2099447513812098E-2</c:v>
                </c:pt>
                <c:pt idx="19">
                  <c:v>1.8018018018018056E-2</c:v>
                </c:pt>
                <c:pt idx="20">
                  <c:v>-2.7560050568900096E-2</c:v>
                </c:pt>
                <c:pt idx="21">
                  <c:v>4.1211648465938611E-2</c:v>
                </c:pt>
                <c:pt idx="22">
                  <c:v>-1.0238481708078284E-2</c:v>
                </c:pt>
                <c:pt idx="23">
                  <c:v>-3.4565409360413857E-2</c:v>
                </c:pt>
                <c:pt idx="24">
                  <c:v>1.2152097216777902E-2</c:v>
                </c:pt>
                <c:pt idx="25">
                  <c:v>1.9493932352181886E-2</c:v>
                </c:pt>
                <c:pt idx="26">
                  <c:v>2.5072812460428029E-2</c:v>
                </c:pt>
                <c:pt idx="27">
                  <c:v>5.5589870290302379E-3</c:v>
                </c:pt>
                <c:pt idx="28">
                  <c:v>1.9656019656019597E-2</c:v>
                </c:pt>
                <c:pt idx="29">
                  <c:v>-2.0361445783132481E-2</c:v>
                </c:pt>
                <c:pt idx="30">
                  <c:v>1.4266387898167476E-2</c:v>
                </c:pt>
                <c:pt idx="31">
                  <c:v>3.4558021098581193E-2</c:v>
                </c:pt>
                <c:pt idx="32">
                  <c:v>1.9456165025785177E-2</c:v>
                </c:pt>
                <c:pt idx="33">
                  <c:v>-2.9776960220740389E-2</c:v>
                </c:pt>
                <c:pt idx="34">
                  <c:v>-2.251451593790732E-2</c:v>
                </c:pt>
                <c:pt idx="35">
                  <c:v>1.7214207782761504E-2</c:v>
                </c:pt>
                <c:pt idx="36">
                  <c:v>3.8731974734834917E-2</c:v>
                </c:pt>
                <c:pt idx="37">
                  <c:v>-2.0422212023864184E-2</c:v>
                </c:pt>
                <c:pt idx="38">
                  <c:v>-1.8154134457718407E-2</c:v>
                </c:pt>
                <c:pt idx="39">
                  <c:v>-2.0040558272694686E-2</c:v>
                </c:pt>
                <c:pt idx="40">
                  <c:v>4.4187461959829477E-2</c:v>
                </c:pt>
                <c:pt idx="41">
                  <c:v>-2.5647003963626958E-3</c:v>
                </c:pt>
                <c:pt idx="42">
                  <c:v>-4.0673211781206198E-2</c:v>
                </c:pt>
                <c:pt idx="43">
                  <c:v>-2.2538986354775803E-2</c:v>
                </c:pt>
                <c:pt idx="44">
                  <c:v>-3.6146080019942017E-3</c:v>
                </c:pt>
                <c:pt idx="45">
                  <c:v>-1.8013510132599442E-2</c:v>
                </c:pt>
                <c:pt idx="46">
                  <c:v>-2.4840764331210186E-2</c:v>
                </c:pt>
                <c:pt idx="47">
                  <c:v>-3.9059438275636849E-2</c:v>
                </c:pt>
                <c:pt idx="48">
                  <c:v>-6.4573137574768902E-2</c:v>
                </c:pt>
                <c:pt idx="49">
                  <c:v>-1.1480889405609651E-2</c:v>
                </c:pt>
                <c:pt idx="50">
                  <c:v>-7.6301087915319199E-2</c:v>
                </c:pt>
                <c:pt idx="51">
                  <c:v>9.3108387712875995E-2</c:v>
                </c:pt>
                <c:pt idx="52">
                  <c:v>-0.12216074548631328</c:v>
                </c:pt>
                <c:pt idx="53">
                  <c:v>1.4927848731132176E-3</c:v>
                </c:pt>
                <c:pt idx="54">
                  <c:v>-1.2752567075190346E-2</c:v>
                </c:pt>
                <c:pt idx="55">
                  <c:v>1.8285522563328271E-2</c:v>
                </c:pt>
                <c:pt idx="56">
                  <c:v>2.1416803953870911E-3</c:v>
                </c:pt>
                <c:pt idx="57">
                  <c:v>-0.19924379418050298</c:v>
                </c:pt>
                <c:pt idx="58">
                  <c:v>1.8476698829807958E-3</c:v>
                </c:pt>
                <c:pt idx="59">
                  <c:v>8.2581967213114726E-2</c:v>
                </c:pt>
                <c:pt idx="60">
                  <c:v>2.6689381033503823E-2</c:v>
                </c:pt>
                <c:pt idx="61">
                  <c:v>-3.0789085545722572E-2</c:v>
                </c:pt>
                <c:pt idx="62">
                  <c:v>-2.4728932851437735E-3</c:v>
                </c:pt>
                <c:pt idx="63">
                  <c:v>2.2883295194507935E-2</c:v>
                </c:pt>
                <c:pt idx="64">
                  <c:v>1.1185682326622093E-3</c:v>
                </c:pt>
                <c:pt idx="65">
                  <c:v>1.8063314711359579E-2</c:v>
                </c:pt>
                <c:pt idx="66">
                  <c:v>6.7495884397292816E-2</c:v>
                </c:pt>
                <c:pt idx="67">
                  <c:v>-3.5983550376971207E-3</c:v>
                </c:pt>
                <c:pt idx="68">
                  <c:v>7.515047291487531E-2</c:v>
                </c:pt>
                <c:pt idx="69">
                  <c:v>3.8387715930900956E-3</c:v>
                </c:pt>
                <c:pt idx="70">
                  <c:v>-2.4537922243467181E-2</c:v>
                </c:pt>
                <c:pt idx="71">
                  <c:v>4.0509637373407292E-2</c:v>
                </c:pt>
                <c:pt idx="72">
                  <c:v>2.9199372056514905E-2</c:v>
                </c:pt>
                <c:pt idx="73">
                  <c:v>-5.7962172056131744E-2</c:v>
                </c:pt>
                <c:pt idx="74">
                  <c:v>-3.9831606217616611E-2</c:v>
                </c:pt>
                <c:pt idx="75">
                  <c:v>-5.7335581787520962E-3</c:v>
                </c:pt>
                <c:pt idx="76">
                  <c:v>8.9891451831749514E-3</c:v>
                </c:pt>
                <c:pt idx="77">
                  <c:v>-4.0342914775592487E-2</c:v>
                </c:pt>
                <c:pt idx="78">
                  <c:v>3.6608863198458463E-2</c:v>
                </c:pt>
                <c:pt idx="79">
                  <c:v>-2.0446096654274992E-2</c:v>
                </c:pt>
                <c:pt idx="80">
                  <c:v>3.07055373469034E-2</c:v>
                </c:pt>
                <c:pt idx="81">
                  <c:v>-1.5564853556485292E-2</c:v>
                </c:pt>
                <c:pt idx="82">
                  <c:v>7.5654539272356436E-2</c:v>
                </c:pt>
                <c:pt idx="83">
                  <c:v>-7.2230124861703882E-2</c:v>
                </c:pt>
                <c:pt idx="84">
                  <c:v>1.3628620102214661E-2</c:v>
                </c:pt>
                <c:pt idx="85">
                  <c:v>2.789915966386558E-2</c:v>
                </c:pt>
                <c:pt idx="86">
                  <c:v>-5.5591890124263577E-3</c:v>
                </c:pt>
                <c:pt idx="87">
                  <c:v>-8.2209799408083928E-4</c:v>
                </c:pt>
                <c:pt idx="88">
                  <c:v>-1.9252920849103239E-2</c:v>
                </c:pt>
                <c:pt idx="89">
                  <c:v>2.7516778523489993E-2</c:v>
                </c:pt>
                <c:pt idx="90">
                  <c:v>2.26975832789027E-2</c:v>
                </c:pt>
                <c:pt idx="91">
                  <c:v>-3.8320293788918214E-3</c:v>
                </c:pt>
                <c:pt idx="92">
                  <c:v>-2.9011059464657873E-2</c:v>
                </c:pt>
                <c:pt idx="93">
                  <c:v>-8.0884780455595662E-3</c:v>
                </c:pt>
                <c:pt idx="94">
                  <c:v>-7.8216009319352908E-3</c:v>
                </c:pt>
                <c:pt idx="95">
                  <c:v>2.7004360952700202E-2</c:v>
                </c:pt>
                <c:pt idx="96">
                  <c:v>6.0427894822800976E-3</c:v>
                </c:pt>
                <c:pt idx="97">
                  <c:v>3.019480519480533E-2</c:v>
                </c:pt>
                <c:pt idx="98">
                  <c:v>1.1030570438070875E-3</c:v>
                </c:pt>
                <c:pt idx="99">
                  <c:v>1.2120258145758012E-2</c:v>
                </c:pt>
                <c:pt idx="100">
                  <c:v>2.7216174183514852E-2</c:v>
                </c:pt>
                <c:pt idx="101">
                  <c:v>2.9977289931869766E-2</c:v>
                </c:pt>
                <c:pt idx="102">
                  <c:v>1.3229457592240923E-3</c:v>
                </c:pt>
                <c:pt idx="103">
                  <c:v>1.1450381679389166E-2</c:v>
                </c:pt>
                <c:pt idx="104">
                  <c:v>-1.1756168359941976E-2</c:v>
                </c:pt>
                <c:pt idx="105">
                  <c:v>1.571449552063453E-2</c:v>
                </c:pt>
                <c:pt idx="106">
                  <c:v>1.5182186234817818E-2</c:v>
                </c:pt>
                <c:pt idx="107">
                  <c:v>-2.1791767554479535E-2</c:v>
                </c:pt>
                <c:pt idx="108">
                  <c:v>-3.3488642981944761E-3</c:v>
                </c:pt>
                <c:pt idx="109">
                  <c:v>-1.0080350620891076E-2</c:v>
                </c:pt>
                <c:pt idx="110">
                  <c:v>7.8217237308144671E-3</c:v>
                </c:pt>
                <c:pt idx="111">
                  <c:v>7.3217162102796607E-3</c:v>
                </c:pt>
                <c:pt idx="112">
                  <c:v>5.5822067160924416E-2</c:v>
                </c:pt>
                <c:pt idx="113">
                  <c:v>-8.3987333057963243E-3</c:v>
                </c:pt>
                <c:pt idx="114">
                  <c:v>2.5270758122743597E-2</c:v>
                </c:pt>
                <c:pt idx="115">
                  <c:v>2.7085590465869558E-4</c:v>
                </c:pt>
                <c:pt idx="116">
                  <c:v>-1.2862171676144007E-2</c:v>
                </c:pt>
                <c:pt idx="117">
                  <c:v>5.760526676724731E-2</c:v>
                </c:pt>
                <c:pt idx="118">
                  <c:v>-1.6729347685125129E-2</c:v>
                </c:pt>
                <c:pt idx="119">
                  <c:v>-1.3189132155111416E-4</c:v>
                </c:pt>
                <c:pt idx="120">
                  <c:v>5.2763487666540598E-4</c:v>
                </c:pt>
                <c:pt idx="121">
                  <c:v>-4.2715886618325594E-2</c:v>
                </c:pt>
                <c:pt idx="122">
                  <c:v>2.878391406142411E-2</c:v>
                </c:pt>
                <c:pt idx="123">
                  <c:v>-5.6224899598393829E-3</c:v>
                </c:pt>
                <c:pt idx="124">
                  <c:v>3.5002692514809475E-3</c:v>
                </c:pt>
                <c:pt idx="125">
                  <c:v>-8.3176817815936444E-3</c:v>
                </c:pt>
                <c:pt idx="126">
                  <c:v>-9.3344155844157228E-3</c:v>
                </c:pt>
                <c:pt idx="127">
                  <c:v>1.0924484500889342E-3</c:v>
                </c:pt>
                <c:pt idx="128">
                  <c:v>1.1594598281271296E-2</c:v>
                </c:pt>
                <c:pt idx="129">
                  <c:v>1.9956850053937325E-2</c:v>
                </c:pt>
                <c:pt idx="130">
                  <c:v>5.8170280274987274E-3</c:v>
                </c:pt>
                <c:pt idx="131">
                  <c:v>1.1829652996846463E-3</c:v>
                </c:pt>
                <c:pt idx="132">
                  <c:v>-4.594984902192456E-3</c:v>
                </c:pt>
                <c:pt idx="133">
                  <c:v>7.7815879715115166E-3</c:v>
                </c:pt>
                <c:pt idx="134">
                  <c:v>-1.3479911006412881E-2</c:v>
                </c:pt>
                <c:pt idx="135">
                  <c:v>3.7808437251260374E-2</c:v>
                </c:pt>
                <c:pt idx="136">
                  <c:v>3.8859772465806186E-2</c:v>
                </c:pt>
                <c:pt idx="137">
                  <c:v>-3.6913990402362984E-3</c:v>
                </c:pt>
                <c:pt idx="138">
                  <c:v>-2.4947511423984214E-2</c:v>
                </c:pt>
                <c:pt idx="139">
                  <c:v>5.3198226725776898E-3</c:v>
                </c:pt>
                <c:pt idx="140">
                  <c:v>-7.6855234975431452E-3</c:v>
                </c:pt>
                <c:pt idx="141">
                  <c:v>-3.3519553072625663E-2</c:v>
                </c:pt>
                <c:pt idx="142">
                  <c:v>5.3862322648448036E-3</c:v>
                </c:pt>
                <c:pt idx="143">
                  <c:v>-1.9208153665229211E-2</c:v>
                </c:pt>
                <c:pt idx="144">
                  <c:v>-2.0916600053290768E-2</c:v>
                </c:pt>
                <c:pt idx="145">
                  <c:v>2.8575316369574555E-3</c:v>
                </c:pt>
                <c:pt idx="146">
                  <c:v>-1.4654002713704095E-2</c:v>
                </c:pt>
                <c:pt idx="147">
                  <c:v>3.2222528229137959E-2</c:v>
                </c:pt>
                <c:pt idx="148">
                  <c:v>2.6013874066168619E-2</c:v>
                </c:pt>
                <c:pt idx="149">
                  <c:v>-1.2612144064491071E-2</c:v>
                </c:pt>
                <c:pt idx="150">
                  <c:v>1.7645509612852273E-2</c:v>
                </c:pt>
                <c:pt idx="151">
                  <c:v>-3.4937888198757205E-3</c:v>
                </c:pt>
                <c:pt idx="152">
                  <c:v>-1.8828723542397063E-2</c:v>
                </c:pt>
                <c:pt idx="153">
                  <c:v>1.4028586553732181E-2</c:v>
                </c:pt>
                <c:pt idx="154">
                  <c:v>4.8681806316888565E-2</c:v>
                </c:pt>
                <c:pt idx="155">
                  <c:v>-9.5830740510267631E-3</c:v>
                </c:pt>
                <c:pt idx="156">
                  <c:v>-1.9225936164865454E-2</c:v>
                </c:pt>
                <c:pt idx="157">
                  <c:v>4.356181934657144E-3</c:v>
                </c:pt>
                <c:pt idx="158">
                  <c:v>2.8064804184207093E-2</c:v>
                </c:pt>
                <c:pt idx="159">
                  <c:v>-6.2042437026921249E-4</c:v>
                </c:pt>
                <c:pt idx="160">
                  <c:v>2.2349143282842654E-3</c:v>
                </c:pt>
                <c:pt idx="161">
                  <c:v>1.127353815659049E-2</c:v>
                </c:pt>
                <c:pt idx="162">
                  <c:v>4.2876393482789155E-3</c:v>
                </c:pt>
                <c:pt idx="163">
                  <c:v>-6.8309343742375406E-3</c:v>
                </c:pt>
                <c:pt idx="164">
                  <c:v>3.365266519282728E-2</c:v>
                </c:pt>
                <c:pt idx="165">
                  <c:v>-1.8298479087452413E-2</c:v>
                </c:pt>
                <c:pt idx="166">
                  <c:v>-2.7354151537158145E-2</c:v>
                </c:pt>
                <c:pt idx="167">
                  <c:v>1.6052762568441903E-2</c:v>
                </c:pt>
                <c:pt idx="168">
                  <c:v>-1.4329454990814505E-2</c:v>
                </c:pt>
                <c:pt idx="169">
                  <c:v>-2.7335984095426813E-3</c:v>
                </c:pt>
                <c:pt idx="170">
                  <c:v>1.3580862197857035E-2</c:v>
                </c:pt>
                <c:pt idx="171">
                  <c:v>-2.2618315918869092E-2</c:v>
                </c:pt>
                <c:pt idx="172">
                  <c:v>-1.4212048798893262E-2</c:v>
                </c:pt>
                <c:pt idx="173">
                  <c:v>-5.4860933911711207E-3</c:v>
                </c:pt>
                <c:pt idx="174">
                  <c:v>-1.7575368826170723E-2</c:v>
                </c:pt>
                <c:pt idx="175">
                  <c:v>2.8989292243405629E-2</c:v>
                </c:pt>
                <c:pt idx="176">
                  <c:v>5.1903553299492255E-2</c:v>
                </c:pt>
                <c:pt idx="177">
                  <c:v>7.1781879599469134E-2</c:v>
                </c:pt>
                <c:pt idx="178">
                  <c:v>5.6393516434038782E-2</c:v>
                </c:pt>
                <c:pt idx="179">
                  <c:v>-2.4933404368673417E-2</c:v>
                </c:pt>
                <c:pt idx="180">
                  <c:v>-1.1801988853677225E-2</c:v>
                </c:pt>
                <c:pt idx="181">
                  <c:v>-6.88930664602454E-2</c:v>
                </c:pt>
                <c:pt idx="182">
                  <c:v>-4.1567695961994833E-3</c:v>
                </c:pt>
                <c:pt idx="183">
                  <c:v>-1.2403100775193798E-2</c:v>
                </c:pt>
                <c:pt idx="184">
                  <c:v>-3.9246467817896424E-2</c:v>
                </c:pt>
                <c:pt idx="185">
                  <c:v>1.7471091000502703E-2</c:v>
                </c:pt>
                <c:pt idx="186">
                  <c:v>2.507720815318093E-2</c:v>
                </c:pt>
                <c:pt idx="187">
                  <c:v>-3.555073511689566E-2</c:v>
                </c:pt>
                <c:pt idx="188">
                  <c:v>1.5369236536298958E-2</c:v>
                </c:pt>
                <c:pt idx="189">
                  <c:v>-5.6608417425547675E-3</c:v>
                </c:pt>
                <c:pt idx="190">
                  <c:v>6.5594059405940097E-3</c:v>
                </c:pt>
                <c:pt idx="191">
                  <c:v>4.9551211115209659E-2</c:v>
                </c:pt>
                <c:pt idx="192">
                  <c:v>-1.148078725398316E-2</c:v>
                </c:pt>
                <c:pt idx="193">
                  <c:v>-1.7184166864185779E-2</c:v>
                </c:pt>
                <c:pt idx="194">
                  <c:v>-4.4615941155190519E-3</c:v>
                </c:pt>
                <c:pt idx="195">
                  <c:v>6.4195736434107253E-3</c:v>
                </c:pt>
                <c:pt idx="196">
                  <c:v>1.2035142616440009E-3</c:v>
                </c:pt>
                <c:pt idx="197">
                  <c:v>4.5678567135474246E-3</c:v>
                </c:pt>
                <c:pt idx="198">
                  <c:v>-7.1796099078624831E-4</c:v>
                </c:pt>
                <c:pt idx="199">
                  <c:v>1.5207759549754396E-2</c:v>
                </c:pt>
                <c:pt idx="200">
                  <c:v>3.6565227648031051E-3</c:v>
                </c:pt>
                <c:pt idx="201">
                  <c:v>1.1752262310493755E-4</c:v>
                </c:pt>
                <c:pt idx="202">
                  <c:v>2.6556991774383087E-2</c:v>
                </c:pt>
                <c:pt idx="203">
                  <c:v>2.8960622710622719E-2</c:v>
                </c:pt>
                <c:pt idx="204">
                  <c:v>-3.4486594726889086E-3</c:v>
                </c:pt>
                <c:pt idx="205">
                  <c:v>-1.7191337352087444E-2</c:v>
                </c:pt>
                <c:pt idx="206">
                  <c:v>1.1926397092230756E-2</c:v>
                </c:pt>
                <c:pt idx="207">
                  <c:v>1.8969581322258344E-2</c:v>
                </c:pt>
                <c:pt idx="208">
                  <c:v>-1.8065653227583134E-2</c:v>
                </c:pt>
                <c:pt idx="209">
                  <c:v>-1.9519856405654012E-2</c:v>
                </c:pt>
                <c:pt idx="210">
                  <c:v>-3.4668192219679539E-2</c:v>
                </c:pt>
                <c:pt idx="211">
                  <c:v>-3.6742918098850996E-3</c:v>
                </c:pt>
                <c:pt idx="212">
                  <c:v>4.6395431834403977E-2</c:v>
                </c:pt>
                <c:pt idx="213">
                  <c:v>-7.1623465211460013E-3</c:v>
                </c:pt>
                <c:pt idx="214">
                  <c:v>-3.2062292453910457E-3</c:v>
                </c:pt>
                <c:pt idx="215">
                  <c:v>2.7455485353245157E-2</c:v>
                </c:pt>
                <c:pt idx="216">
                  <c:v>2.5827370304114527E-2</c:v>
                </c:pt>
                <c:pt idx="217">
                  <c:v>8.6103542234332586E-3</c:v>
                </c:pt>
                <c:pt idx="218">
                  <c:v>-8.5368489301923534E-3</c:v>
                </c:pt>
                <c:pt idx="219">
                  <c:v>-1.6239782016348792E-2</c:v>
                </c:pt>
                <c:pt idx="220">
                  <c:v>4.7640150675825055E-3</c:v>
                </c:pt>
                <c:pt idx="221">
                  <c:v>-5.5132870217222685E-4</c:v>
                </c:pt>
                <c:pt idx="222">
                  <c:v>-1.5445719329214458E-2</c:v>
                </c:pt>
                <c:pt idx="223">
                  <c:v>7.283729269385919E-3</c:v>
                </c:pt>
                <c:pt idx="224">
                  <c:v>-7.2310601846701239E-3</c:v>
                </c:pt>
                <c:pt idx="225">
                  <c:v>8.0681308830121701E-3</c:v>
                </c:pt>
                <c:pt idx="226">
                  <c:v>-1.5451311694086201E-2</c:v>
                </c:pt>
                <c:pt idx="227">
                  <c:v>4.6291069210793179E-3</c:v>
                </c:pt>
                <c:pt idx="228">
                  <c:v>2.157788267026306E-2</c:v>
                </c:pt>
                <c:pt idx="229">
                  <c:v>-2.9702970297029729E-3</c:v>
                </c:pt>
                <c:pt idx="230">
                  <c:v>-2.3171135385633423E-3</c:v>
                </c:pt>
                <c:pt idx="231">
                  <c:v>2.7206370272063518E-2</c:v>
                </c:pt>
                <c:pt idx="232">
                  <c:v>1.991817398794149E-2</c:v>
                </c:pt>
                <c:pt idx="233">
                  <c:v>-5.1725957985854221E-3</c:v>
                </c:pt>
                <c:pt idx="234">
                  <c:v>-2.1859083191850592E-2</c:v>
                </c:pt>
                <c:pt idx="235">
                  <c:v>2.0611846387503796E-3</c:v>
                </c:pt>
                <c:pt idx="236">
                  <c:v>-6.4956154595647853E-3</c:v>
                </c:pt>
                <c:pt idx="237">
                  <c:v>-7.8457012095456413E-3</c:v>
                </c:pt>
                <c:pt idx="238">
                  <c:v>1.0543657331136824E-2</c:v>
                </c:pt>
                <c:pt idx="239">
                  <c:v>8.8033909357678741E-3</c:v>
                </c:pt>
                <c:pt idx="240">
                  <c:v>-7.7569489334196051E-3</c:v>
                </c:pt>
                <c:pt idx="241">
                  <c:v>-5.7546145494027368E-3</c:v>
                </c:pt>
                <c:pt idx="242">
                  <c:v>1.965709293436646E-3</c:v>
                </c:pt>
                <c:pt idx="243">
                  <c:v>-2.495912806539502E-2</c:v>
                </c:pt>
                <c:pt idx="244">
                  <c:v>-9.8367985691930615E-3</c:v>
                </c:pt>
                <c:pt idx="245">
                  <c:v>1.4450214495371538E-2</c:v>
                </c:pt>
                <c:pt idx="246">
                  <c:v>-1.2241264188738166E-3</c:v>
                </c:pt>
                <c:pt idx="247">
                  <c:v>-1.1142061281337323E-3</c:v>
                </c:pt>
                <c:pt idx="248">
                  <c:v>-2.7886224205242449E-3</c:v>
                </c:pt>
                <c:pt idx="249">
                  <c:v>1.0402684563758369E-2</c:v>
                </c:pt>
                <c:pt idx="250">
                  <c:v>1.2509686704306411E-2</c:v>
                </c:pt>
                <c:pt idx="251">
                  <c:v>-1.7493986442160825E-3</c:v>
                </c:pt>
                <c:pt idx="252">
                  <c:v>1.2376779846659414E-2</c:v>
                </c:pt>
                <c:pt idx="253">
                  <c:v>4.5439792275234758E-3</c:v>
                </c:pt>
                <c:pt idx="254">
                  <c:v>3.651050080775442E-2</c:v>
                </c:pt>
                <c:pt idx="255">
                  <c:v>1.4235245220282744E-2</c:v>
                </c:pt>
                <c:pt idx="256">
                  <c:v>4.2208790082983283E-2</c:v>
                </c:pt>
                <c:pt idx="257">
                  <c:v>-7.1758576624397774E-3</c:v>
                </c:pt>
                <c:pt idx="258">
                  <c:v>4.059405940594063E-3</c:v>
                </c:pt>
                <c:pt idx="259">
                  <c:v>9.8609604575483623E-4</c:v>
                </c:pt>
                <c:pt idx="260">
                  <c:v>2.364299083834176E-3</c:v>
                </c:pt>
                <c:pt idx="261">
                  <c:v>-5.7002457002456319E-3</c:v>
                </c:pt>
                <c:pt idx="262">
                  <c:v>-2.1053672037165239E-2</c:v>
                </c:pt>
                <c:pt idx="263">
                  <c:v>4.5133279483037025E-2</c:v>
                </c:pt>
                <c:pt idx="264">
                  <c:v>-1.5843879818374873E-2</c:v>
                </c:pt>
                <c:pt idx="265">
                  <c:v>-3.9265730833415446E-3</c:v>
                </c:pt>
                <c:pt idx="266">
                  <c:v>1.4782694392431184E-2</c:v>
                </c:pt>
                <c:pt idx="267">
                  <c:v>-3.0591434398368422E-2</c:v>
                </c:pt>
                <c:pt idx="268">
                  <c:v>-1.6028851933480581E-3</c:v>
                </c:pt>
                <c:pt idx="269">
                  <c:v>-5.6191049568533602E-3</c:v>
                </c:pt>
                <c:pt idx="270">
                  <c:v>-1.2209889001009055E-2</c:v>
                </c:pt>
                <c:pt idx="271">
                  <c:v>4.7502298498314444E-2</c:v>
                </c:pt>
                <c:pt idx="272">
                  <c:v>1.5993758533255242E-2</c:v>
                </c:pt>
                <c:pt idx="273">
                  <c:v>3.2539834901132769E-2</c:v>
                </c:pt>
                <c:pt idx="274">
                  <c:v>-2.3054755043227626E-2</c:v>
                </c:pt>
                <c:pt idx="275">
                  <c:v>-2.3503663526501128E-2</c:v>
                </c:pt>
                <c:pt idx="276">
                  <c:v>1.3837458585071127E-2</c:v>
                </c:pt>
                <c:pt idx="277">
                  <c:v>-7.6893502499039146E-3</c:v>
                </c:pt>
                <c:pt idx="278">
                  <c:v>9.7830298333978494E-3</c:v>
                </c:pt>
                <c:pt idx="279">
                  <c:v>9.400479616306967E-3</c:v>
                </c:pt>
                <c:pt idx="280">
                  <c:v>3.2595267509265335E-2</c:v>
                </c:pt>
                <c:pt idx="281">
                  <c:v>4.7763666482606437E-2</c:v>
                </c:pt>
                <c:pt idx="282">
                  <c:v>-1.0628019323671412E-2</c:v>
                </c:pt>
                <c:pt idx="283">
                  <c:v>8.8778409090828347E-5</c:v>
                </c:pt>
                <c:pt idx="284">
                  <c:v>-1.6866400355083355E-3</c:v>
                </c:pt>
                <c:pt idx="285">
                  <c:v>-1.2626711719722405E-2</c:v>
                </c:pt>
                <c:pt idx="286">
                  <c:v>1.0266570605187209E-2</c:v>
                </c:pt>
                <c:pt idx="287">
                  <c:v>-1.1588518452487095E-2</c:v>
                </c:pt>
                <c:pt idx="288">
                  <c:v>6.0425685425686826E-3</c:v>
                </c:pt>
                <c:pt idx="289">
                  <c:v>1.8646346929627855E-2</c:v>
                </c:pt>
                <c:pt idx="290">
                  <c:v>2.6401478482795948E-3</c:v>
                </c:pt>
                <c:pt idx="291">
                  <c:v>4.3886597033266028E-2</c:v>
                </c:pt>
                <c:pt idx="292">
                  <c:v>3.2708315816026401E-2</c:v>
                </c:pt>
                <c:pt idx="293">
                  <c:v>-1.5469793193291004E-2</c:v>
                </c:pt>
                <c:pt idx="294">
                  <c:v>2.0426728415481321E-2</c:v>
                </c:pt>
                <c:pt idx="295">
                  <c:v>-4.6519166869276374E-2</c:v>
                </c:pt>
                <c:pt idx="296">
                  <c:v>-1.4959626009349636E-2</c:v>
                </c:pt>
                <c:pt idx="297">
                  <c:v>-8.9740270946587763E-3</c:v>
                </c:pt>
                <c:pt idx="298">
                  <c:v>-1.1493252067914739E-2</c:v>
                </c:pt>
                <c:pt idx="299">
                  <c:v>8.1035849555184392E-3</c:v>
                </c:pt>
                <c:pt idx="300">
                  <c:v>-3.4163390126692783E-2</c:v>
                </c:pt>
                <c:pt idx="301">
                  <c:v>1.22127736565949E-2</c:v>
                </c:pt>
                <c:pt idx="302">
                  <c:v>-2.797390294038804E-2</c:v>
                </c:pt>
                <c:pt idx="303">
                  <c:v>-9.1026112541374715E-3</c:v>
                </c:pt>
                <c:pt idx="304">
                  <c:v>-1.2526677182889467E-2</c:v>
                </c:pt>
                <c:pt idx="305">
                  <c:v>-2.5371170832551027E-3</c:v>
                </c:pt>
                <c:pt idx="306">
                  <c:v>6.556759302873294E-2</c:v>
                </c:pt>
                <c:pt idx="307">
                  <c:v>-2.0334187958624295E-2</c:v>
                </c:pt>
                <c:pt idx="308">
                  <c:v>-2.0305026622146061E-2</c:v>
                </c:pt>
                <c:pt idx="309">
                  <c:v>3.2608695652174058E-2</c:v>
                </c:pt>
                <c:pt idx="310">
                  <c:v>5.9768064228367113E-3</c:v>
                </c:pt>
                <c:pt idx="311">
                  <c:v>-6.7393810410570909E-3</c:v>
                </c:pt>
                <c:pt idx="312">
                  <c:v>9.0170520489243344E-3</c:v>
                </c:pt>
                <c:pt idx="313">
                  <c:v>-2.9552291629800109E-2</c:v>
                </c:pt>
                <c:pt idx="314">
                  <c:v>-3.646973012398913E-4</c:v>
                </c:pt>
                <c:pt idx="315">
                  <c:v>-1.094491061656333E-2</c:v>
                </c:pt>
                <c:pt idx="316">
                  <c:v>5.0719291774252717E-3</c:v>
                </c:pt>
                <c:pt idx="317">
                  <c:v>-3.303055326176807E-3</c:v>
                </c:pt>
                <c:pt idx="318">
                  <c:v>-5.9099696216514674E-2</c:v>
                </c:pt>
                <c:pt idx="319">
                  <c:v>1.4186478818119408E-2</c:v>
                </c:pt>
                <c:pt idx="320">
                  <c:v>-1.7943276094925631E-2</c:v>
                </c:pt>
                <c:pt idx="321">
                  <c:v>1.414538310412583E-2</c:v>
                </c:pt>
                <c:pt idx="322">
                  <c:v>-3.0898876404494513E-2</c:v>
                </c:pt>
                <c:pt idx="323">
                  <c:v>2.6586706646676506E-2</c:v>
                </c:pt>
                <c:pt idx="324">
                  <c:v>-4.5759906532956141E-3</c:v>
                </c:pt>
                <c:pt idx="325">
                  <c:v>9.2918622848201515E-3</c:v>
                </c:pt>
                <c:pt idx="326">
                  <c:v>5.8145169105534578E-3</c:v>
                </c:pt>
                <c:pt idx="327">
                  <c:v>5.2991617689565507E-2</c:v>
                </c:pt>
                <c:pt idx="328">
                  <c:v>3.7514868697959614E-2</c:v>
                </c:pt>
                <c:pt idx="329">
                  <c:v>1.3405062174794757E-2</c:v>
                </c:pt>
                <c:pt idx="330">
                  <c:v>-1.2531546427638873E-2</c:v>
                </c:pt>
                <c:pt idx="331">
                  <c:v>-9.1654181722041761E-3</c:v>
                </c:pt>
                <c:pt idx="332">
                  <c:v>0</c:v>
                </c:pt>
                <c:pt idx="333">
                  <c:v>-1.2630080939251109E-2</c:v>
                </c:pt>
                <c:pt idx="334">
                  <c:v>9.458607332672786E-3</c:v>
                </c:pt>
                <c:pt idx="335">
                  <c:v>-1.035159735855784E-2</c:v>
                </c:pt>
                <c:pt idx="336">
                  <c:v>1.7132551848513256E-3</c:v>
                </c:pt>
                <c:pt idx="337">
                  <c:v>2.5204788909892972E-2</c:v>
                </c:pt>
                <c:pt idx="338">
                  <c:v>1.492668364210914E-3</c:v>
                </c:pt>
                <c:pt idx="339">
                  <c:v>-4.2170787304927182E-2</c:v>
                </c:pt>
                <c:pt idx="340">
                  <c:v>-4.3020594965675896E-3</c:v>
                </c:pt>
                <c:pt idx="341">
                  <c:v>2.1235521235521304E-2</c:v>
                </c:pt>
                <c:pt idx="342">
                  <c:v>5.9411288144746166E-3</c:v>
                </c:pt>
                <c:pt idx="343">
                  <c:v>7.3467561521252778E-2</c:v>
                </c:pt>
                <c:pt idx="344">
                  <c:v>-1.7589196398799523E-2</c:v>
                </c:pt>
                <c:pt idx="345">
                  <c:v>-5.1760712770470008E-3</c:v>
                </c:pt>
                <c:pt idx="346">
                  <c:v>0</c:v>
                </c:pt>
                <c:pt idx="347">
                  <c:v>2.9853292391675001E-3</c:v>
                </c:pt>
                <c:pt idx="348">
                  <c:v>6.5651841142954082E-2</c:v>
                </c:pt>
                <c:pt idx="349">
                  <c:v>-2.5616471151544085E-2</c:v>
                </c:pt>
                <c:pt idx="350">
                  <c:v>-4.0950040950038513E-4</c:v>
                </c:pt>
                <c:pt idx="351">
                  <c:v>1.0815239655878717E-2</c:v>
                </c:pt>
                <c:pt idx="352">
                  <c:v>1.8724163086649925E-2</c:v>
                </c:pt>
                <c:pt idx="353">
                  <c:v>2.7052832590706455E-2</c:v>
                </c:pt>
                <c:pt idx="354">
                  <c:v>4.8806941431669415E-3</c:v>
                </c:pt>
                <c:pt idx="355">
                  <c:v>8.7425796006476153E-2</c:v>
                </c:pt>
                <c:pt idx="356">
                  <c:v>4.466501240694809E-3</c:v>
                </c:pt>
                <c:pt idx="357">
                  <c:v>-3.6067193675889286E-2</c:v>
                </c:pt>
                <c:pt idx="358">
                  <c:v>4.1883283297942553E-2</c:v>
                </c:pt>
                <c:pt idx="359">
                  <c:v>-7.7306908426466592E-4</c:v>
                </c:pt>
                <c:pt idx="360">
                  <c:v>2.9540019693345965E-3</c:v>
                </c:pt>
                <c:pt idx="361">
                  <c:v>3.6255259467040668E-2</c:v>
                </c:pt>
                <c:pt idx="362">
                  <c:v>-8.120728158624857E-3</c:v>
                </c:pt>
                <c:pt idx="363">
                  <c:v>6.7066930476905151E-2</c:v>
                </c:pt>
                <c:pt idx="364">
                  <c:v>8.6956521739129933E-3</c:v>
                </c:pt>
                <c:pt idx="365">
                  <c:v>-2.1932048681541527E-2</c:v>
                </c:pt>
                <c:pt idx="366">
                  <c:v>2.987686325340233E-2</c:v>
                </c:pt>
                <c:pt idx="367">
                  <c:v>1.1264237618777928E-2</c:v>
                </c:pt>
                <c:pt idx="368">
                  <c:v>-2.9433727442439328E-2</c:v>
                </c:pt>
                <c:pt idx="369">
                  <c:v>-1.5900493684682937E-2</c:v>
                </c:pt>
                <c:pt idx="370">
                  <c:v>1.3160466479900768E-2</c:v>
                </c:pt>
                <c:pt idx="371">
                  <c:v>-1.4854350202559319E-2</c:v>
                </c:pt>
                <c:pt idx="372">
                  <c:v>-9.0078328981723077E-3</c:v>
                </c:pt>
                <c:pt idx="373">
                  <c:v>-9.1555789751021077E-3</c:v>
                </c:pt>
                <c:pt idx="374">
                  <c:v>1.2431031044339624E-2</c:v>
                </c:pt>
                <c:pt idx="375">
                  <c:v>-3.1516743269861536E-3</c:v>
                </c:pt>
                <c:pt idx="376">
                  <c:v>-2.1077591885127145E-2</c:v>
                </c:pt>
                <c:pt idx="377">
                  <c:v>1.197685372089885E-2</c:v>
                </c:pt>
                <c:pt idx="378">
                  <c:v>1.1702127659574346E-2</c:v>
                </c:pt>
                <c:pt idx="379">
                  <c:v>2.2870662460567903E-2</c:v>
                </c:pt>
                <c:pt idx="380">
                  <c:v>3.2125417630428643E-3</c:v>
                </c:pt>
                <c:pt idx="381">
                  <c:v>-1.1976431407711097E-2</c:v>
                </c:pt>
                <c:pt idx="382">
                  <c:v>3.1762494328124724E-3</c:v>
                </c:pt>
                <c:pt idx="383">
                  <c:v>-2.0677177565262328E-2</c:v>
                </c:pt>
                <c:pt idx="384">
                  <c:v>4.3481129585642764E-2</c:v>
                </c:pt>
                <c:pt idx="385">
                  <c:v>4.7107176730951661E-2</c:v>
                </c:pt>
                <c:pt idx="386">
                  <c:v>-1.9867149758454161E-2</c:v>
                </c:pt>
                <c:pt idx="387">
                  <c:v>3.9245887499229859E-2</c:v>
                </c:pt>
                <c:pt idx="388">
                  <c:v>2.169788949490159E-2</c:v>
                </c:pt>
                <c:pt idx="389">
                  <c:v>-1.7987698735058566E-2</c:v>
                </c:pt>
                <c:pt idx="390">
                  <c:v>-2.3339636019853449E-2</c:v>
                </c:pt>
                <c:pt idx="391">
                  <c:v>5.9289733196199457E-3</c:v>
                </c:pt>
                <c:pt idx="392">
                  <c:v>5.9060564142659588E-2</c:v>
                </c:pt>
                <c:pt idx="393">
                  <c:v>2.5725481287977692E-2</c:v>
                </c:pt>
                <c:pt idx="394">
                  <c:v>-1.0519322334182291E-2</c:v>
                </c:pt>
                <c:pt idx="395">
                  <c:v>-7.721575649059953E-3</c:v>
                </c:pt>
                <c:pt idx="396">
                  <c:v>-1.917221157099358E-3</c:v>
                </c:pt>
                <c:pt idx="397">
                  <c:v>4.5762711864405503E-3</c:v>
                </c:pt>
                <c:pt idx="398">
                  <c:v>-1.6028344862493715E-2</c:v>
                </c:pt>
                <c:pt idx="399">
                  <c:v>-2.2748056698673969E-2</c:v>
                </c:pt>
                <c:pt idx="400">
                  <c:v>-5.7901508948414726E-3</c:v>
                </c:pt>
                <c:pt idx="401">
                  <c:v>4.9532325430907687E-2</c:v>
                </c:pt>
                <c:pt idx="402">
                  <c:v>4.8427778711955582E-2</c:v>
                </c:pt>
                <c:pt idx="403">
                  <c:v>-1.5717722534081879E-2</c:v>
                </c:pt>
                <c:pt idx="404">
                  <c:v>-1.8358589973385464E-2</c:v>
                </c:pt>
                <c:pt idx="405">
                  <c:v>1.7982626016709968E-2</c:v>
                </c:pt>
                <c:pt idx="406">
                  <c:v>-1.7067072507881198E-2</c:v>
                </c:pt>
                <c:pt idx="407">
                  <c:v>-2.1953107719531073E-2</c:v>
                </c:pt>
                <c:pt idx="408">
                  <c:v>-2.9908972691807589E-2</c:v>
                </c:pt>
                <c:pt idx="409">
                  <c:v>1.2472316120760052E-2</c:v>
                </c:pt>
                <c:pt idx="410">
                  <c:v>1.2318673727837792E-2</c:v>
                </c:pt>
                <c:pt idx="411">
                  <c:v>6.5961560332084002E-3</c:v>
                </c:pt>
                <c:pt idx="412">
                  <c:v>-2.2257372048356205E-2</c:v>
                </c:pt>
                <c:pt idx="413">
                  <c:v>1.999075571989839E-2</c:v>
                </c:pt>
                <c:pt idx="414">
                  <c:v>-9.6861900985613092E-3</c:v>
                </c:pt>
                <c:pt idx="415">
                  <c:v>7.3213979294171061E-3</c:v>
                </c:pt>
                <c:pt idx="416">
                  <c:v>1.9760377037079113E-2</c:v>
                </c:pt>
                <c:pt idx="417">
                  <c:v>-3.6193551979508687E-3</c:v>
                </c:pt>
                <c:pt idx="418">
                  <c:v>1.000335307924427E-2</c:v>
                </c:pt>
                <c:pt idx="419">
                  <c:v>-7.9676866043267847E-3</c:v>
                </c:pt>
                <c:pt idx="420">
                  <c:v>-3.6811869038987366E-3</c:v>
                </c:pt>
                <c:pt idx="421">
                  <c:v>1.7914124167273116E-2</c:v>
                </c:pt>
                <c:pt idx="422">
                  <c:v>-1.2704174228675091E-2</c:v>
                </c:pt>
                <c:pt idx="423">
                  <c:v>-2.8409090909091717E-3</c:v>
                </c:pt>
                <c:pt idx="424">
                  <c:v>8.7145969498911846E-3</c:v>
                </c:pt>
                <c:pt idx="425">
                  <c:v>4.8180760923741683E-3</c:v>
                </c:pt>
                <c:pt idx="426">
                  <c:v>1.9455467372134105E-2</c:v>
                </c:pt>
                <c:pt idx="427">
                  <c:v>6.7037898037518584E-3</c:v>
                </c:pt>
                <c:pt idx="428">
                  <c:v>-4.6989957574781194E-2</c:v>
                </c:pt>
                <c:pt idx="429">
                  <c:v>1.1270145384876251E-3</c:v>
                </c:pt>
                <c:pt idx="430">
                  <c:v>1.367781155015213E-2</c:v>
                </c:pt>
                <c:pt idx="431">
                  <c:v>-7.9960019990005238E-3</c:v>
                </c:pt>
                <c:pt idx="432">
                  <c:v>8.2843548838511527E-3</c:v>
                </c:pt>
                <c:pt idx="433">
                  <c:v>5.1629378781989921E-3</c:v>
                </c:pt>
                <c:pt idx="434">
                  <c:v>-2.15950513641886E-2</c:v>
                </c:pt>
                <c:pt idx="435">
                  <c:v>-5.3626869884279005E-3</c:v>
                </c:pt>
                <c:pt idx="436">
                  <c:v>1.770715096481279E-2</c:v>
                </c:pt>
                <c:pt idx="437">
                  <c:v>1.5447245148338284E-2</c:v>
                </c:pt>
                <c:pt idx="438">
                  <c:v>-5.9860508539734125E-3</c:v>
                </c:pt>
                <c:pt idx="439">
                  <c:v>4.7955801104972329E-2</c:v>
                </c:pt>
                <c:pt idx="440">
                  <c:v>2.150991142977654E-2</c:v>
                </c:pt>
                <c:pt idx="441">
                  <c:v>2.322460776218005E-3</c:v>
                </c:pt>
                <c:pt idx="442">
                  <c:v>5.2468976880696294E-2</c:v>
                </c:pt>
                <c:pt idx="443">
                  <c:v>0.14774951076320941</c:v>
                </c:pt>
                <c:pt idx="444">
                  <c:v>-3.8874680306905329E-2</c:v>
                </c:pt>
                <c:pt idx="445">
                  <c:v>-2.8472591804151293E-2</c:v>
                </c:pt>
                <c:pt idx="446">
                  <c:v>2.1546608235186726E-2</c:v>
                </c:pt>
                <c:pt idx="447">
                  <c:v>-4.0218071320046178E-3</c:v>
                </c:pt>
                <c:pt idx="448">
                  <c:v>3.1407035175878839E-4</c:v>
                </c:pt>
                <c:pt idx="449">
                  <c:v>-1.5115496748149715E-2</c:v>
                </c:pt>
                <c:pt idx="450">
                  <c:v>2.4136988796793934E-2</c:v>
                </c:pt>
                <c:pt idx="451">
                  <c:v>-7.5151191746709589E-3</c:v>
                </c:pt>
                <c:pt idx="452">
                  <c:v>-5.6006093462969142E-3</c:v>
                </c:pt>
                <c:pt idx="453">
                  <c:v>2.8250878615841968E-2</c:v>
                </c:pt>
                <c:pt idx="454">
                  <c:v>-7.4930984619429042E-3</c:v>
                </c:pt>
                <c:pt idx="455">
                  <c:v>-1.1699779249448095E-2</c:v>
                </c:pt>
                <c:pt idx="456">
                  <c:v>-2.4525351798079131E-2</c:v>
                </c:pt>
                <c:pt idx="457">
                  <c:v>-1.9646455394760953E-2</c:v>
                </c:pt>
                <c:pt idx="458">
                  <c:v>-4.6293268557013989E-2</c:v>
                </c:pt>
                <c:pt idx="459">
                  <c:v>3.0172413793103425E-2</c:v>
                </c:pt>
                <c:pt idx="460">
                  <c:v>1.9589197413465431E-2</c:v>
                </c:pt>
                <c:pt idx="461">
                  <c:v>3.264316358888264E-2</c:v>
                </c:pt>
                <c:pt idx="462">
                  <c:v>-1.0251083815029038E-2</c:v>
                </c:pt>
                <c:pt idx="463">
                  <c:v>-1.5558698727015541E-2</c:v>
                </c:pt>
                <c:pt idx="464">
                  <c:v>-1.0706340378197954E-2</c:v>
                </c:pt>
                <c:pt idx="465">
                  <c:v>2.4689622862497096E-2</c:v>
                </c:pt>
                <c:pt idx="466">
                  <c:v>1.8836869056327865E-2</c:v>
                </c:pt>
                <c:pt idx="467">
                  <c:v>5.0709028899658115E-3</c:v>
                </c:pt>
                <c:pt idx="468">
                  <c:v>6.8759208822610773E-3</c:v>
                </c:pt>
                <c:pt idx="469">
                  <c:v>-2.0087800984435189E-2</c:v>
                </c:pt>
                <c:pt idx="470">
                  <c:v>-2.013756901077024E-2</c:v>
                </c:pt>
                <c:pt idx="471">
                  <c:v>1.6025493003278823E-2</c:v>
                </c:pt>
                <c:pt idx="472">
                  <c:v>9.2272727272728616E-3</c:v>
                </c:pt>
                <c:pt idx="473">
                  <c:v>-4.5984776831959784E-2</c:v>
                </c:pt>
                <c:pt idx="474">
                  <c:v>-5.5235577377017453E-3</c:v>
                </c:pt>
                <c:pt idx="475">
                  <c:v>6.5558984096843131E-2</c:v>
                </c:pt>
                <c:pt idx="476">
                  <c:v>-2.1473759244408752E-2</c:v>
                </c:pt>
                <c:pt idx="477">
                  <c:v>-9.8798033145147679E-3</c:v>
                </c:pt>
                <c:pt idx="478">
                  <c:v>-9.7944544075043716E-3</c:v>
                </c:pt>
                <c:pt idx="479">
                  <c:v>-2.0432803937958544E-2</c:v>
                </c:pt>
                <c:pt idx="480">
                  <c:v>2.3561202237603052E-2</c:v>
                </c:pt>
                <c:pt idx="481">
                  <c:v>2.7835672270853484E-2</c:v>
                </c:pt>
                <c:pt idx="482">
                  <c:v>7.7054794520550196E-3</c:v>
                </c:pt>
                <c:pt idx="483">
                  <c:v>-1.4756517461879004E-2</c:v>
                </c:pt>
                <c:pt idx="484">
                  <c:v>-2.6097217809649131E-2</c:v>
                </c:pt>
                <c:pt idx="485">
                  <c:v>-1.910709292571755E-3</c:v>
                </c:pt>
                <c:pt idx="486">
                  <c:v>2.4933464070598266E-2</c:v>
                </c:pt>
                <c:pt idx="487">
                  <c:v>3.0066967336339623E-3</c:v>
                </c:pt>
                <c:pt idx="488">
                  <c:v>-7.630467366126048E-3</c:v>
                </c:pt>
                <c:pt idx="489">
                  <c:v>-4.3663325552656951E-2</c:v>
                </c:pt>
                <c:pt idx="490">
                  <c:v>1.5218951902369104E-2</c:v>
                </c:pt>
                <c:pt idx="491">
                  <c:v>5.5249139678498871E-2</c:v>
                </c:pt>
                <c:pt idx="492">
                  <c:v>5.3964708510163106E-2</c:v>
                </c:pt>
                <c:pt idx="493">
                  <c:v>1.6360784978595388E-2</c:v>
                </c:pt>
                <c:pt idx="494">
                  <c:v>-3.7199215980649902E-2</c:v>
                </c:pt>
                <c:pt idx="495">
                  <c:v>2.7461341880712142E-2</c:v>
                </c:pt>
                <c:pt idx="496">
                  <c:v>4.7552801315290383E-2</c:v>
                </c:pt>
                <c:pt idx="497">
                  <c:v>-8.7729888526701938E-3</c:v>
                </c:pt>
                <c:pt idx="498">
                  <c:v>3.7351305265722612E-3</c:v>
                </c:pt>
                <c:pt idx="499">
                  <c:v>-1.2781620353517154E-2</c:v>
                </c:pt>
                <c:pt idx="500">
                  <c:v>7.5797926824272555E-3</c:v>
                </c:pt>
                <c:pt idx="501">
                  <c:v>3.0213077423552503E-2</c:v>
                </c:pt>
                <c:pt idx="502">
                  <c:v>-6.5916716005525178E-3</c:v>
                </c:pt>
                <c:pt idx="503">
                  <c:v>-9.3372536554354735E-3</c:v>
                </c:pt>
                <c:pt idx="504">
                  <c:v>-3.3690289977139631E-3</c:v>
                </c:pt>
                <c:pt idx="505">
                  <c:v>-3.4206607911787201E-2</c:v>
                </c:pt>
                <c:pt idx="506">
                  <c:v>1.5833993083043119E-3</c:v>
                </c:pt>
                <c:pt idx="507">
                  <c:v>-8.3621084161916714E-3</c:v>
                </c:pt>
                <c:pt idx="508">
                  <c:v>-3.6499412653129282E-3</c:v>
                </c:pt>
                <c:pt idx="509">
                  <c:v>-1.3769000800033848E-2</c:v>
                </c:pt>
                <c:pt idx="510">
                  <c:v>-2.2927162496797826E-2</c:v>
                </c:pt>
                <c:pt idx="511">
                  <c:v>-7.5595368145073838E-3</c:v>
                </c:pt>
                <c:pt idx="512">
                  <c:v>1.1359633673828862E-2</c:v>
                </c:pt>
                <c:pt idx="513">
                  <c:v>-2.942969090117542E-2</c:v>
                </c:pt>
                <c:pt idx="514">
                  <c:v>-5.9926437606530825E-2</c:v>
                </c:pt>
                <c:pt idx="515">
                  <c:v>4.8334764767630434E-2</c:v>
                </c:pt>
                <c:pt idx="516">
                  <c:v>-2.6398434299758744E-2</c:v>
                </c:pt>
                <c:pt idx="517">
                  <c:v>-2.8049179561497883E-3</c:v>
                </c:pt>
                <c:pt idx="518">
                  <c:v>8.7197037175941183E-3</c:v>
                </c:pt>
                <c:pt idx="519">
                  <c:v>-1.32918157735743E-2</c:v>
                </c:pt>
                <c:pt idx="520">
                  <c:v>1.2905656822570721E-2</c:v>
                </c:pt>
                <c:pt idx="521">
                  <c:v>-2.3854917461055614E-2</c:v>
                </c:pt>
                <c:pt idx="522">
                  <c:v>-6.859756097560965E-2</c:v>
                </c:pt>
                <c:pt idx="523">
                  <c:v>-3.0533960720130926E-2</c:v>
                </c:pt>
                <c:pt idx="524">
                  <c:v>-6.0511738327618025E-2</c:v>
                </c:pt>
                <c:pt idx="525">
                  <c:v>2.1338724168912915E-2</c:v>
                </c:pt>
                <c:pt idx="526">
                  <c:v>5.3606773696943E-2</c:v>
                </c:pt>
                <c:pt idx="527">
                  <c:v>2.0873558419871596E-3</c:v>
                </c:pt>
                <c:pt idx="528">
                  <c:v>-4.0410352549080875E-2</c:v>
                </c:pt>
                <c:pt idx="529">
                  <c:v>5.8446844304553158E-2</c:v>
                </c:pt>
                <c:pt idx="530">
                  <c:v>2.4507793273174761E-2</c:v>
                </c:pt>
                <c:pt idx="531">
                  <c:v>-2.9476528875988395E-2</c:v>
                </c:pt>
                <c:pt idx="532">
                  <c:v>3.1970298561336818E-3</c:v>
                </c:pt>
                <c:pt idx="533">
                  <c:v>-3.9064507838601936E-2</c:v>
                </c:pt>
                <c:pt idx="534">
                  <c:v>-1.4281893554426328E-2</c:v>
                </c:pt>
                <c:pt idx="535">
                  <c:v>-1.155849793792052E-2</c:v>
                </c:pt>
                <c:pt idx="536">
                  <c:v>-5.4954707658523172E-2</c:v>
                </c:pt>
                <c:pt idx="537">
                  <c:v>7.9121645172533839E-2</c:v>
                </c:pt>
                <c:pt idx="538">
                  <c:v>-3.7683031869078398E-2</c:v>
                </c:pt>
                <c:pt idx="539">
                  <c:v>-2.9592750055940864E-2</c:v>
                </c:pt>
                <c:pt idx="540">
                  <c:v>-1.9484637113045489E-2</c:v>
                </c:pt>
                <c:pt idx="541">
                  <c:v>-2.2929037568346633E-3</c:v>
                </c:pt>
                <c:pt idx="542">
                  <c:v>2.6517383618149815E-3</c:v>
                </c:pt>
                <c:pt idx="543">
                  <c:v>5.4657655010283968E-3</c:v>
                </c:pt>
                <c:pt idx="544">
                  <c:v>9.7030628945522501E-3</c:v>
                </c:pt>
                <c:pt idx="545">
                  <c:v>7.1957855736945575E-2</c:v>
                </c:pt>
                <c:pt idx="546">
                  <c:v>-1.5715288653669668E-2</c:v>
                </c:pt>
                <c:pt idx="547">
                  <c:v>-1.733786897838252E-2</c:v>
                </c:pt>
                <c:pt idx="548">
                  <c:v>-1.7532104969290918E-2</c:v>
                </c:pt>
                <c:pt idx="549">
                  <c:v>2.2107297112980318E-2</c:v>
                </c:pt>
                <c:pt idx="550">
                  <c:v>7.1392827356130173E-2</c:v>
                </c:pt>
                <c:pt idx="551">
                  <c:v>-7.0579687581089345E-3</c:v>
                </c:pt>
                <c:pt idx="552">
                  <c:v>-2.3676370668478497E-2</c:v>
                </c:pt>
                <c:pt idx="553">
                  <c:v>-2.5910064239828778E-2</c:v>
                </c:pt>
                <c:pt idx="554">
                  <c:v>-4.671356342053179E-3</c:v>
                </c:pt>
                <c:pt idx="555">
                  <c:v>-9.0000552150626412E-3</c:v>
                </c:pt>
                <c:pt idx="556">
                  <c:v>-1.610207265433472E-2</c:v>
                </c:pt>
                <c:pt idx="557">
                  <c:v>-1.6988504445325514E-3</c:v>
                </c:pt>
                <c:pt idx="558">
                  <c:v>-3.0631346077486521E-3</c:v>
                </c:pt>
                <c:pt idx="559">
                  <c:v>1.0469416785206409E-2</c:v>
                </c:pt>
                <c:pt idx="560">
                  <c:v>6.4755898417703239E-3</c:v>
                </c:pt>
                <c:pt idx="561">
                  <c:v>8.2801835067696228E-3</c:v>
                </c:pt>
                <c:pt idx="562">
                  <c:v>2.0918876928198937E-2</c:v>
                </c:pt>
                <c:pt idx="563">
                  <c:v>-1.1957171585412762E-3</c:v>
                </c:pt>
                <c:pt idx="564">
                  <c:v>-1.7685149915655396E-2</c:v>
                </c:pt>
                <c:pt idx="565">
                  <c:v>8.4201196543318702E-3</c:v>
                </c:pt>
                <c:pt idx="566">
                  <c:v>8.2399472643375216E-3</c:v>
                </c:pt>
                <c:pt idx="567">
                  <c:v>2.8876539174020888E-3</c:v>
                </c:pt>
                <c:pt idx="568">
                  <c:v>2.2274134840005733E-3</c:v>
                </c:pt>
                <c:pt idx="569">
                  <c:v>-1.7454466608846531E-2</c:v>
                </c:pt>
                <c:pt idx="570">
                  <c:v>-6.0686306962365322E-4</c:v>
                </c:pt>
                <c:pt idx="571">
                  <c:v>-2.0921887938172845E-2</c:v>
                </c:pt>
                <c:pt idx="572">
                  <c:v>1.0656292286874258E-2</c:v>
                </c:pt>
                <c:pt idx="573">
                  <c:v>-5.2440725244072839E-3</c:v>
                </c:pt>
                <c:pt idx="574">
                  <c:v>-4.6379900173854405E-2</c:v>
                </c:pt>
                <c:pt idx="575">
                  <c:v>1.9701246765466918E-2</c:v>
                </c:pt>
                <c:pt idx="576">
                  <c:v>3.2989215064305855E-2</c:v>
                </c:pt>
                <c:pt idx="577">
                  <c:v>1.1892133325889231E-2</c:v>
                </c:pt>
                <c:pt idx="578">
                  <c:v>-7.007283160450295E-3</c:v>
                </c:pt>
                <c:pt idx="579">
                  <c:v>-2.5004167361226903E-2</c:v>
                </c:pt>
                <c:pt idx="580">
                  <c:v>-2.9292756596569269E-2</c:v>
                </c:pt>
                <c:pt idx="581">
                  <c:v>-1.9374156050020463E-3</c:v>
                </c:pt>
                <c:pt idx="582">
                  <c:v>-2.3058823529411798E-2</c:v>
                </c:pt>
                <c:pt idx="583">
                  <c:v>-2.6071772639691737E-2</c:v>
                </c:pt>
                <c:pt idx="584">
                  <c:v>-5.1931993817619926E-3</c:v>
                </c:pt>
                <c:pt idx="585">
                  <c:v>-3.256478776956051E-2</c:v>
                </c:pt>
                <c:pt idx="586">
                  <c:v>-4.9527847369435385E-2</c:v>
                </c:pt>
                <c:pt idx="587">
                  <c:v>2.8115706947823726E-2</c:v>
                </c:pt>
                <c:pt idx="588">
                  <c:v>9.0126216145148597E-2</c:v>
                </c:pt>
                <c:pt idx="589">
                  <c:v>1.206054393053213E-3</c:v>
                </c:pt>
                <c:pt idx="590">
                  <c:v>-5.9627778112388841E-3</c:v>
                </c:pt>
                <c:pt idx="591">
                  <c:v>-5.3926320891906077E-3</c:v>
                </c:pt>
                <c:pt idx="592">
                  <c:v>2.2844958879074007E-2</c:v>
                </c:pt>
                <c:pt idx="593">
                  <c:v>-1.7867778439547344E-2</c:v>
                </c:pt>
                <c:pt idx="594">
                  <c:v>6.0642813826561337E-4</c:v>
                </c:pt>
                <c:pt idx="595">
                  <c:v>-4.4242424242424194E-2</c:v>
                </c:pt>
                <c:pt idx="596">
                  <c:v>-2.7901077996196344E-3</c:v>
                </c:pt>
                <c:pt idx="597">
                  <c:v>3.7008775276611949E-2</c:v>
                </c:pt>
                <c:pt idx="598">
                  <c:v>4.2923718420406765E-4</c:v>
                </c:pt>
                <c:pt idx="599">
                  <c:v>-1.391357646337732E-2</c:v>
                </c:pt>
                <c:pt idx="600">
                  <c:v>-1.1810044753853832E-2</c:v>
                </c:pt>
                <c:pt idx="601">
                  <c:v>-1.0504465970562316E-2</c:v>
                </c:pt>
                <c:pt idx="602">
                  <c:v>-1.9070624880808129E-3</c:v>
                </c:pt>
                <c:pt idx="603">
                  <c:v>-6.369021081459314E-4</c:v>
                </c:pt>
                <c:pt idx="604">
                  <c:v>-8.2850041425019949E-4</c:v>
                </c:pt>
                <c:pt idx="605">
                  <c:v>3.7122081898201431E-2</c:v>
                </c:pt>
                <c:pt idx="606">
                  <c:v>1.8327183271832581E-2</c:v>
                </c:pt>
                <c:pt idx="607">
                  <c:v>-2.2043725087570909E-2</c:v>
                </c:pt>
                <c:pt idx="608">
                  <c:v>-2.1923053171123308E-2</c:v>
                </c:pt>
                <c:pt idx="609">
                  <c:v>-6.1245106705392072E-3</c:v>
                </c:pt>
                <c:pt idx="610">
                  <c:v>3.6528810113715782E-2</c:v>
                </c:pt>
                <c:pt idx="611">
                  <c:v>5.516057857317902E-3</c:v>
                </c:pt>
                <c:pt idx="612">
                  <c:v>-1.6396440326709616E-2</c:v>
                </c:pt>
                <c:pt idx="613">
                  <c:v>-9.2954080684142237E-3</c:v>
                </c:pt>
                <c:pt idx="614">
                  <c:v>9.3826233814975346E-3</c:v>
                </c:pt>
                <c:pt idx="615">
                  <c:v>-1.7971122265600825E-2</c:v>
                </c:pt>
                <c:pt idx="616">
                  <c:v>1.7353442291916377E-2</c:v>
                </c:pt>
                <c:pt idx="617">
                  <c:v>2.44386552536906E-2</c:v>
                </c:pt>
                <c:pt idx="618">
                  <c:v>-3.9355776217001592E-3</c:v>
                </c:pt>
                <c:pt idx="619">
                  <c:v>1.4406419062670928E-2</c:v>
                </c:pt>
                <c:pt idx="620">
                  <c:v>3.1459731543624248E-2</c:v>
                </c:pt>
                <c:pt idx="621">
                  <c:v>1.3768663219659638E-2</c:v>
                </c:pt>
                <c:pt idx="622">
                  <c:v>1.2607449856734121E-3</c:v>
                </c:pt>
                <c:pt idx="623">
                  <c:v>1.831501831501825E-2</c:v>
                </c:pt>
                <c:pt idx="624">
                  <c:v>4.6088129496402175E-3</c:v>
                </c:pt>
                <c:pt idx="625">
                  <c:v>-2.6854649211145443E-3</c:v>
                </c:pt>
                <c:pt idx="626">
                  <c:v>1.2622012790306281E-2</c:v>
                </c:pt>
                <c:pt idx="627">
                  <c:v>-1.8835521577751924E-2</c:v>
                </c:pt>
                <c:pt idx="628">
                  <c:v>3.2804471797188262E-2</c:v>
                </c:pt>
                <c:pt idx="629">
                  <c:v>-9.4030177126612768E-3</c:v>
                </c:pt>
                <c:pt idx="630">
                  <c:v>-1.1589403973509826E-3</c:v>
                </c:pt>
                <c:pt idx="631">
                  <c:v>-6.6854522349302226E-3</c:v>
                </c:pt>
                <c:pt idx="632">
                  <c:v>1.5630214706864098E-2</c:v>
                </c:pt>
                <c:pt idx="633">
                  <c:v>2.163316720521391E-2</c:v>
                </c:pt>
                <c:pt idx="634">
                  <c:v>1.5439047925377869E-2</c:v>
                </c:pt>
                <c:pt idx="635">
                  <c:v>-4.9097244219195035E-3</c:v>
                </c:pt>
                <c:pt idx="636">
                  <c:v>-8.0640882805453895E-3</c:v>
                </c:pt>
                <c:pt idx="637">
                  <c:v>9.1993367919986913E-3</c:v>
                </c:pt>
                <c:pt idx="638">
                  <c:v>2.9572314378080389E-2</c:v>
                </c:pt>
                <c:pt idx="639">
                  <c:v>6.3313944510217102E-3</c:v>
                </c:pt>
                <c:pt idx="640">
                  <c:v>-8.9002557544757277E-3</c:v>
                </c:pt>
                <c:pt idx="641">
                  <c:v>-6.6061106523533919E-3</c:v>
                </c:pt>
                <c:pt idx="642">
                  <c:v>-2.2495843724023246E-2</c:v>
                </c:pt>
                <c:pt idx="643">
                  <c:v>-9.0353441403134838E-4</c:v>
                </c:pt>
                <c:pt idx="644">
                  <c:v>-5.9048834982444731E-3</c:v>
                </c:pt>
                <c:pt idx="645">
                  <c:v>-5.6188794349012472E-3</c:v>
                </c:pt>
                <c:pt idx="646">
                  <c:v>-8.6104832633731032E-3</c:v>
                </c:pt>
                <c:pt idx="647">
                  <c:v>4.3426338074037396E-4</c:v>
                </c:pt>
                <c:pt idx="648">
                  <c:v>-5.6429734129137543E-3</c:v>
                </c:pt>
                <c:pt idx="649">
                  <c:v>-2.5646622285276921E-3</c:v>
                </c:pt>
                <c:pt idx="650">
                  <c:v>3.5997592866130468E-2</c:v>
                </c:pt>
                <c:pt idx="651">
                  <c:v>-1.0402914928447027E-2</c:v>
                </c:pt>
                <c:pt idx="652">
                  <c:v>1.712913553895401E-2</c:v>
                </c:pt>
                <c:pt idx="653">
                  <c:v>-8.1842505639787566E-3</c:v>
                </c:pt>
                <c:pt idx="654">
                  <c:v>1.6080402010050232E-2</c:v>
                </c:pt>
                <c:pt idx="655">
                  <c:v>-3.8003019417982564E-3</c:v>
                </c:pt>
                <c:pt idx="656">
                  <c:v>6.4799331103679858E-3</c:v>
                </c:pt>
                <c:pt idx="657">
                  <c:v>3.0218068535825537E-2</c:v>
                </c:pt>
                <c:pt idx="658">
                  <c:v>3.7798609011188367E-2</c:v>
                </c:pt>
                <c:pt idx="659">
                  <c:v>7.3815073815075571E-3</c:v>
                </c:pt>
                <c:pt idx="660">
                  <c:v>3.3744697261850476E-4</c:v>
                </c:pt>
                <c:pt idx="661">
                  <c:v>1.763770420702615E-2</c:v>
                </c:pt>
                <c:pt idx="662">
                  <c:v>-8.4765828479422822E-3</c:v>
                </c:pt>
                <c:pt idx="663">
                  <c:v>-8.4057694144619166E-3</c:v>
                </c:pt>
                <c:pt idx="664">
                  <c:v>-1.1077930835179606E-2</c:v>
                </c:pt>
                <c:pt idx="665">
                  <c:v>1.0958503798947916E-2</c:v>
                </c:pt>
                <c:pt idx="666">
                  <c:v>-6.0702413643589637E-3</c:v>
                </c:pt>
                <c:pt idx="667">
                  <c:v>3.3929523532560957E-4</c:v>
                </c:pt>
                <c:pt idx="668">
                  <c:v>-1.0950673514875553E-2</c:v>
                </c:pt>
                <c:pt idx="669">
                  <c:v>4.5071526553007946E-2</c:v>
                </c:pt>
                <c:pt idx="670">
                  <c:v>4.2518282392649764E-2</c:v>
                </c:pt>
                <c:pt idx="671">
                  <c:v>-1.411933989837677E-2</c:v>
                </c:pt>
                <c:pt idx="672">
                  <c:v>-4.2873432155074997E-3</c:v>
                </c:pt>
                <c:pt idx="673">
                  <c:v>-9.8025743209197991E-3</c:v>
                </c:pt>
                <c:pt idx="674">
                  <c:v>-2.8403571263357352E-2</c:v>
                </c:pt>
                <c:pt idx="675">
                  <c:v>2.9138694472218063E-2</c:v>
                </c:pt>
                <c:pt idx="676">
                  <c:v>2.9747860282211436E-2</c:v>
                </c:pt>
                <c:pt idx="677">
                  <c:v>-1.3163806271902279E-2</c:v>
                </c:pt>
                <c:pt idx="678">
                  <c:v>-6.6014113362167226E-3</c:v>
                </c:pt>
                <c:pt idx="679">
                  <c:v>-2.0898258478460052E-2</c:v>
                </c:pt>
                <c:pt idx="680">
                  <c:v>-1.4978468451600779E-2</c:v>
                </c:pt>
                <c:pt idx="681">
                  <c:v>-1.620414369891654E-2</c:v>
                </c:pt>
                <c:pt idx="682">
                  <c:v>3.8158720958314518E-3</c:v>
                </c:pt>
                <c:pt idx="683">
                  <c:v>5.4855163121931838E-3</c:v>
                </c:pt>
                <c:pt idx="684">
                  <c:v>3.2254977029096521E-2</c:v>
                </c:pt>
                <c:pt idx="685">
                  <c:v>1.2517385257300173E-3</c:v>
                </c:pt>
                <c:pt idx="686">
                  <c:v>-6.0193545399823689E-3</c:v>
                </c:pt>
                <c:pt idx="687">
                  <c:v>-8.7576279871429685E-3</c:v>
                </c:pt>
                <c:pt idx="688">
                  <c:v>-7.8011184736124228E-3</c:v>
                </c:pt>
                <c:pt idx="689">
                  <c:v>-2.0840240610050631E-2</c:v>
                </c:pt>
                <c:pt idx="690">
                  <c:v>1.1270739612054159E-2</c:v>
                </c:pt>
                <c:pt idx="691">
                  <c:v>1.6789438438725712E-2</c:v>
                </c:pt>
                <c:pt idx="692">
                  <c:v>-2.6250176412475734E-2</c:v>
                </c:pt>
                <c:pt idx="693">
                  <c:v>-1.8841489927050592E-3</c:v>
                </c:pt>
                <c:pt idx="694">
                  <c:v>1.9651500484026974E-2</c:v>
                </c:pt>
                <c:pt idx="695">
                  <c:v>8.5445741953860121E-3</c:v>
                </c:pt>
                <c:pt idx="696">
                  <c:v>-8.3309799491667613E-3</c:v>
                </c:pt>
                <c:pt idx="697">
                  <c:v>-1.6422231714841695E-2</c:v>
                </c:pt>
                <c:pt idx="698">
                  <c:v>2.4562080779809703E-2</c:v>
                </c:pt>
                <c:pt idx="699">
                  <c:v>-5.5576488319516448E-3</c:v>
                </c:pt>
                <c:pt idx="700">
                  <c:v>-1.851851851851849E-2</c:v>
                </c:pt>
                <c:pt idx="701">
                  <c:v>5.501134005694075E-3</c:v>
                </c:pt>
                <c:pt idx="702">
                  <c:v>7.822623218313618E-3</c:v>
                </c:pt>
                <c:pt idx="703">
                  <c:v>1.7761904761904868E-2</c:v>
                </c:pt>
                <c:pt idx="704">
                  <c:v>-2.1522481635710689E-3</c:v>
                </c:pt>
                <c:pt idx="705">
                  <c:v>-2.6820462324752548E-2</c:v>
                </c:pt>
                <c:pt idx="706">
                  <c:v>-1.2334377258491847E-2</c:v>
                </c:pt>
                <c:pt idx="707">
                  <c:v>1.6195911995706913E-2</c:v>
                </c:pt>
                <c:pt idx="708">
                  <c:v>-3.2067591570255849E-2</c:v>
                </c:pt>
                <c:pt idx="709">
                  <c:v>-7.0426027872836361E-3</c:v>
                </c:pt>
                <c:pt idx="710">
                  <c:v>-1.7281854053244006E-2</c:v>
                </c:pt>
                <c:pt idx="711">
                  <c:v>-5.4891994917407594E-3</c:v>
                </c:pt>
                <c:pt idx="712">
                  <c:v>-2.8006337200388365E-2</c:v>
                </c:pt>
                <c:pt idx="713">
                  <c:v>7.7816919922182315E-3</c:v>
                </c:pt>
                <c:pt idx="714">
                  <c:v>2.6399540877549921E-2</c:v>
                </c:pt>
                <c:pt idx="715">
                  <c:v>3.6090072688456321E-2</c:v>
                </c:pt>
                <c:pt idx="716">
                  <c:v>1.5208752391699942E-3</c:v>
                </c:pt>
                <c:pt idx="717">
                  <c:v>1.0580973841481267E-2</c:v>
                </c:pt>
                <c:pt idx="718">
                  <c:v>1.5947649054774748E-2</c:v>
                </c:pt>
                <c:pt idx="719">
                  <c:v>3.005868600601147E-3</c:v>
                </c:pt>
                <c:pt idx="720">
                  <c:v>1.4175625535153724E-2</c:v>
                </c:pt>
                <c:pt idx="721">
                  <c:v>-2.8142589118198558E-3</c:v>
                </c:pt>
                <c:pt idx="722">
                  <c:v>-3.4336782690499446E-3</c:v>
                </c:pt>
                <c:pt idx="723">
                  <c:v>4.7198753952981676E-5</c:v>
                </c:pt>
                <c:pt idx="724">
                  <c:v>7.055880687181415E-2</c:v>
                </c:pt>
                <c:pt idx="725">
                  <c:v>-2.089670678481681E-2</c:v>
                </c:pt>
                <c:pt idx="726">
                  <c:v>-1.3282903327479834E-2</c:v>
                </c:pt>
                <c:pt idx="727">
                  <c:v>-2.4961212010586986E-2</c:v>
                </c:pt>
                <c:pt idx="728">
                  <c:v>1.5303973416951555E-2</c:v>
                </c:pt>
                <c:pt idx="729">
                  <c:v>4.3790909929013466E-3</c:v>
                </c:pt>
                <c:pt idx="730">
                  <c:v>2.7536830510799248E-4</c:v>
                </c:pt>
                <c:pt idx="731">
                  <c:v>-1.6150493232392704E-2</c:v>
                </c:pt>
                <c:pt idx="732">
                  <c:v>-4.430350230844593E-3</c:v>
                </c:pt>
                <c:pt idx="733">
                  <c:v>3.1853100993066708E-3</c:v>
                </c:pt>
                <c:pt idx="734">
                  <c:v>-1.5875980575270843E-2</c:v>
                </c:pt>
                <c:pt idx="735">
                  <c:v>-6.642626684380315E-3</c:v>
                </c:pt>
                <c:pt idx="736">
                  <c:v>8.0244554833779347E-3</c:v>
                </c:pt>
                <c:pt idx="737">
                  <c:v>-1.7532221379833235E-2</c:v>
                </c:pt>
                <c:pt idx="738">
                  <c:v>-1.4565448056332642E-2</c:v>
                </c:pt>
                <c:pt idx="739">
                  <c:v>-4.2824980422866088E-2</c:v>
                </c:pt>
                <c:pt idx="740">
                  <c:v>3.4003170220381351E-2</c:v>
                </c:pt>
                <c:pt idx="741">
                  <c:v>-1.2412224310157316E-2</c:v>
                </c:pt>
                <c:pt idx="742">
                  <c:v>-1.3669821240799185E-2</c:v>
                </c:pt>
                <c:pt idx="743">
                  <c:v>-7.6149862930241508E-4</c:v>
                </c:pt>
                <c:pt idx="744">
                  <c:v>2.870497383528936E-2</c:v>
                </c:pt>
                <c:pt idx="745">
                  <c:v>1.2741999209798571E-2</c:v>
                </c:pt>
                <c:pt idx="746">
                  <c:v>1.7750902174973326E-2</c:v>
                </c:pt>
                <c:pt idx="747">
                  <c:v>4.8394825107809236E-3</c:v>
                </c:pt>
                <c:pt idx="748">
                  <c:v>-3.3331743836726879E-2</c:v>
                </c:pt>
                <c:pt idx="749">
                  <c:v>5.7863062352012662E-2</c:v>
                </c:pt>
                <c:pt idx="750">
                  <c:v>-5.7822336208906977E-3</c:v>
                </c:pt>
                <c:pt idx="751">
                  <c:v>7.8326532526618031E-3</c:v>
                </c:pt>
                <c:pt idx="752">
                  <c:v>-2.3268801191362876E-3</c:v>
                </c:pt>
                <c:pt idx="753">
                  <c:v>-5.1310756600428942E-3</c:v>
                </c:pt>
                <c:pt idx="754">
                  <c:v>3.2351837959487817E-3</c:v>
                </c:pt>
                <c:pt idx="755">
                  <c:v>-1.8694209468594902E-4</c:v>
                </c:pt>
                <c:pt idx="756">
                  <c:v>2.8046557285093199E-2</c:v>
                </c:pt>
                <c:pt idx="757">
                  <c:v>-2.7827035875051309E-2</c:v>
                </c:pt>
                <c:pt idx="758">
                  <c:v>-2.2917543613488744E-3</c:v>
                </c:pt>
                <c:pt idx="759">
                  <c:v>-1.4625914119632433E-2</c:v>
                </c:pt>
                <c:pt idx="760">
                  <c:v>-8.8011417697431149E-3</c:v>
                </c:pt>
                <c:pt idx="761">
                  <c:v>-1.2239020878329732E-2</c:v>
                </c:pt>
                <c:pt idx="762">
                  <c:v>2.0213799805636423E-2</c:v>
                </c:pt>
                <c:pt idx="763">
                  <c:v>1.3669270337207218E-2</c:v>
                </c:pt>
                <c:pt idx="764">
                  <c:v>3.2843114222618874E-2</c:v>
                </c:pt>
                <c:pt idx="765">
                  <c:v>2.5702847784550897E-2</c:v>
                </c:pt>
                <c:pt idx="766">
                  <c:v>-9.4912848716013354E-3</c:v>
                </c:pt>
                <c:pt idx="767">
                  <c:v>2.2074956342631902E-2</c:v>
                </c:pt>
                <c:pt idx="768">
                  <c:v>8.0171733987559612E-3</c:v>
                </c:pt>
                <c:pt idx="769">
                  <c:v>2.4990221217784381E-2</c:v>
                </c:pt>
                <c:pt idx="770">
                  <c:v>-1.3271709633649986E-2</c:v>
                </c:pt>
                <c:pt idx="771">
                  <c:v>-7.8638648962225943E-3</c:v>
                </c:pt>
                <c:pt idx="772">
                  <c:v>-3.4433471933471904E-2</c:v>
                </c:pt>
                <c:pt idx="773">
                  <c:v>2.0230565648409859E-2</c:v>
                </c:pt>
                <c:pt idx="774">
                  <c:v>4.0450228631725427E-3</c:v>
                </c:pt>
                <c:pt idx="775">
                  <c:v>-2.1063233490979161E-2</c:v>
                </c:pt>
                <c:pt idx="776">
                  <c:v>3.5786177588903456E-4</c:v>
                </c:pt>
                <c:pt idx="777">
                  <c:v>-1.4935384340204805E-2</c:v>
                </c:pt>
                <c:pt idx="778">
                  <c:v>2.0518407553679063E-2</c:v>
                </c:pt>
                <c:pt idx="779">
                  <c:v>-1.3433566122503349E-2</c:v>
                </c:pt>
                <c:pt idx="780">
                  <c:v>-1.4382974886153588E-2</c:v>
                </c:pt>
                <c:pt idx="781">
                  <c:v>6.8618481244282492E-3</c:v>
                </c:pt>
                <c:pt idx="782">
                  <c:v>2.9895502044525291E-2</c:v>
                </c:pt>
                <c:pt idx="783">
                  <c:v>3.4233280395270738E-2</c:v>
                </c:pt>
                <c:pt idx="784">
                  <c:v>4.5640675652618423E-3</c:v>
                </c:pt>
                <c:pt idx="785">
                  <c:v>-1.3969682816016293E-2</c:v>
                </c:pt>
                <c:pt idx="786">
                  <c:v>1.5158039789854527E-2</c:v>
                </c:pt>
                <c:pt idx="787">
                  <c:v>1.0986680240943514E-2</c:v>
                </c:pt>
                <c:pt idx="788">
                  <c:v>2.3916418411444873E-3</c:v>
                </c:pt>
                <c:pt idx="789">
                  <c:v>1.4566764336542581E-2</c:v>
                </c:pt>
                <c:pt idx="790">
                  <c:v>5.445993893885559E-3</c:v>
                </c:pt>
                <c:pt idx="791">
                  <c:v>-9.273697168649897E-3</c:v>
                </c:pt>
                <c:pt idx="792">
                  <c:v>-6.0470510271702915E-3</c:v>
                </c:pt>
                <c:pt idx="793">
                  <c:v>-3.8128177348112358E-2</c:v>
                </c:pt>
                <c:pt idx="794">
                  <c:v>-9.7474331759302979E-3</c:v>
                </c:pt>
                <c:pt idx="795">
                  <c:v>3.2155044185842918E-2</c:v>
                </c:pt>
                <c:pt idx="796">
                  <c:v>-8.4770906624953568E-5</c:v>
                </c:pt>
                <c:pt idx="797">
                  <c:v>7.9691407740241083E-3</c:v>
                </c:pt>
                <c:pt idx="798">
                  <c:v>-1.0008831321754563E-2</c:v>
                </c:pt>
                <c:pt idx="799">
                  <c:v>1.1851663055945094E-2</c:v>
                </c:pt>
                <c:pt idx="800">
                  <c:v>-8.3963056255242918E-4</c:v>
                </c:pt>
                <c:pt idx="801">
                  <c:v>5.7983193277311162E-3</c:v>
                </c:pt>
                <c:pt idx="802">
                  <c:v>-3.0913192413736246E-3</c:v>
                </c:pt>
                <c:pt idx="803">
                  <c:v>-7.9198793161247005E-3</c:v>
                </c:pt>
                <c:pt idx="804">
                  <c:v>-6.5892291446673079E-3</c:v>
                </c:pt>
                <c:pt idx="805">
                  <c:v>3.82669331179053E-3</c:v>
                </c:pt>
                <c:pt idx="806">
                  <c:v>1.1986954127663152E-2</c:v>
                </c:pt>
                <c:pt idx="807">
                  <c:v>-1.389586472459392E-2</c:v>
                </c:pt>
                <c:pt idx="808">
                  <c:v>-1.0483870967741837E-2</c:v>
                </c:pt>
                <c:pt idx="809">
                  <c:v>-1.1195470338437929E-2</c:v>
                </c:pt>
                <c:pt idx="810">
                  <c:v>-3.5962172479611199E-2</c:v>
                </c:pt>
                <c:pt idx="811">
                  <c:v>-2.8618998335058432E-2</c:v>
                </c:pt>
                <c:pt idx="812">
                  <c:v>8.2920276092093292E-3</c:v>
                </c:pt>
                <c:pt idx="813">
                  <c:v>1.3599191399430222E-2</c:v>
                </c:pt>
                <c:pt idx="814">
                  <c:v>6.6630405221650424E-3</c:v>
                </c:pt>
                <c:pt idx="815">
                  <c:v>3.6021432752475491E-4</c:v>
                </c:pt>
                <c:pt idx="816">
                  <c:v>-1.174776072377004E-2</c:v>
                </c:pt>
                <c:pt idx="817">
                  <c:v>1.5485516487520501E-2</c:v>
                </c:pt>
                <c:pt idx="818">
                  <c:v>7.6695371367061504E-3</c:v>
                </c:pt>
                <c:pt idx="819">
                  <c:v>1.2952330084123442E-2</c:v>
                </c:pt>
                <c:pt idx="820">
                  <c:v>-8.6562966868795055E-3</c:v>
                </c:pt>
                <c:pt idx="821">
                  <c:v>-4.5210761934311172E-3</c:v>
                </c:pt>
                <c:pt idx="822">
                  <c:v>1.5405850661204923E-2</c:v>
                </c:pt>
                <c:pt idx="823">
                  <c:v>-1.1401008550756431E-2</c:v>
                </c:pt>
                <c:pt idx="824">
                  <c:v>-2.5415834996673436E-2</c:v>
                </c:pt>
                <c:pt idx="825">
                  <c:v>2.3211359912618246E-3</c:v>
                </c:pt>
                <c:pt idx="826">
                  <c:v>-1.0670662489215776E-2</c:v>
                </c:pt>
                <c:pt idx="827">
                  <c:v>2.7629888011749593E-2</c:v>
                </c:pt>
                <c:pt idx="828">
                  <c:v>-8.4412684234033142E-3</c:v>
                </c:pt>
                <c:pt idx="829">
                  <c:v>1.2657087518580301E-2</c:v>
                </c:pt>
                <c:pt idx="830">
                  <c:v>-2.757761764967448E-3</c:v>
                </c:pt>
                <c:pt idx="831">
                  <c:v>-1.0169491525423791E-2</c:v>
                </c:pt>
                <c:pt idx="832">
                  <c:v>-1.3518385003596922E-4</c:v>
                </c:pt>
                <c:pt idx="833">
                  <c:v>-2.8392446707828922E-3</c:v>
                </c:pt>
                <c:pt idx="834">
                  <c:v>-1.0395010395009008E-3</c:v>
                </c:pt>
                <c:pt idx="835">
                  <c:v>1.5880197258290707E-2</c:v>
                </c:pt>
                <c:pt idx="836">
                  <c:v>-1.7368842967845355E-3</c:v>
                </c:pt>
                <c:pt idx="837">
                  <c:v>3.1362926611643971E-2</c:v>
                </c:pt>
                <c:pt idx="838">
                  <c:v>9.6029068258498551E-3</c:v>
                </c:pt>
                <c:pt idx="839">
                  <c:v>-7.7549271636674355E-3</c:v>
                </c:pt>
                <c:pt idx="840">
                  <c:v>-1.6883285115937618E-2</c:v>
                </c:pt>
                <c:pt idx="841">
                  <c:v>7.4666198172868015E-4</c:v>
                </c:pt>
                <c:pt idx="842">
                  <c:v>1.9486504279131012E-2</c:v>
                </c:pt>
                <c:pt idx="843">
                  <c:v>-1.7219854492229736E-3</c:v>
                </c:pt>
                <c:pt idx="844">
                  <c:v>1.0737849842597846E-2</c:v>
                </c:pt>
                <c:pt idx="845">
                  <c:v>-2.8159399266151075E-3</c:v>
                </c:pt>
                <c:pt idx="846">
                  <c:v>3.8507615950709173E-3</c:v>
                </c:pt>
                <c:pt idx="847">
                  <c:v>2.088483505242511E-2</c:v>
                </c:pt>
                <c:pt idx="848">
                  <c:v>1.1314295257181195E-2</c:v>
                </c:pt>
                <c:pt idx="849">
                  <c:v>-3.5916277917682482E-3</c:v>
                </c:pt>
                <c:pt idx="850">
                  <c:v>-1.0150812064965153E-2</c:v>
                </c:pt>
                <c:pt idx="851">
                  <c:v>1.0673475367293017E-2</c:v>
                </c:pt>
                <c:pt idx="852">
                  <c:v>-1.333554211877741E-2</c:v>
                </c:pt>
                <c:pt idx="853">
                  <c:v>1.6789791806592902E-4</c:v>
                </c:pt>
                <c:pt idx="854">
                  <c:v>1.0114151418499251E-2</c:v>
                </c:pt>
                <c:pt idx="855">
                  <c:v>-1.4499979226390791E-2</c:v>
                </c:pt>
                <c:pt idx="856">
                  <c:v>7.1669477234403978E-4</c:v>
                </c:pt>
                <c:pt idx="857">
                  <c:v>1.0826978977966917E-2</c:v>
                </c:pt>
                <c:pt idx="858">
                  <c:v>-1.9171459531549528E-3</c:v>
                </c:pt>
                <c:pt idx="859">
                  <c:v>1.1942542174711912E-2</c:v>
                </c:pt>
                <c:pt idx="860">
                  <c:v>1.1884129735082904E-2</c:v>
                </c:pt>
                <c:pt idx="861">
                  <c:v>-6.9325503629393825E-3</c:v>
                </c:pt>
                <c:pt idx="862">
                  <c:v>-1.7904073587384994E-2</c:v>
                </c:pt>
                <c:pt idx="863">
                  <c:v>5.8956347215253224E-3</c:v>
                </c:pt>
                <c:pt idx="864">
                  <c:v>1.8664006318327431E-2</c:v>
                </c:pt>
                <c:pt idx="865">
                  <c:v>-1.0650452950297873E-2</c:v>
                </c:pt>
                <c:pt idx="866">
                  <c:v>-3.0109300886781432E-3</c:v>
                </c:pt>
                <c:pt idx="867">
                  <c:v>5.7504550719841063E-2</c:v>
                </c:pt>
                <c:pt idx="868">
                  <c:v>4.0372427822549239E-2</c:v>
                </c:pt>
                <c:pt idx="869">
                  <c:v>2.1696623298488316E-2</c:v>
                </c:pt>
                <c:pt idx="870">
                  <c:v>1.6046520186963953E-2</c:v>
                </c:pt>
                <c:pt idx="871">
                  <c:v>-1.8256239359582538E-2</c:v>
                </c:pt>
                <c:pt idx="872">
                  <c:v>-5.3499612589011925E-3</c:v>
                </c:pt>
                <c:pt idx="873">
                  <c:v>-1.1202611469693702E-2</c:v>
                </c:pt>
                <c:pt idx="874">
                  <c:v>4.5468187274910088E-2</c:v>
                </c:pt>
                <c:pt idx="875">
                  <c:v>-2.8276159035452886E-2</c:v>
                </c:pt>
                <c:pt idx="876">
                  <c:v>2.0088626292466882E-2</c:v>
                </c:pt>
                <c:pt idx="877">
                  <c:v>-2.5340283811178255E-3</c:v>
                </c:pt>
                <c:pt idx="878">
                  <c:v>9.581186034695488E-3</c:v>
                </c:pt>
                <c:pt idx="879">
                  <c:v>-1.0281112948450799E-2</c:v>
                </c:pt>
                <c:pt idx="880">
                  <c:v>-2.923870405346507E-2</c:v>
                </c:pt>
                <c:pt idx="881">
                  <c:v>4.7854229805066151E-2</c:v>
                </c:pt>
                <c:pt idx="882">
                  <c:v>2.4637577661930088E-3</c:v>
                </c:pt>
                <c:pt idx="883">
                  <c:v>-1.1932324131789795E-2</c:v>
                </c:pt>
                <c:pt idx="884">
                  <c:v>-1.8168709444845055E-2</c:v>
                </c:pt>
                <c:pt idx="885">
                  <c:v>1.442943163460142E-2</c:v>
                </c:pt>
                <c:pt idx="886">
                  <c:v>5.827210539650407E-3</c:v>
                </c:pt>
                <c:pt idx="887">
                  <c:v>4.4116588700971571E-2</c:v>
                </c:pt>
                <c:pt idx="888">
                  <c:v>-2.0333609043287071E-3</c:v>
                </c:pt>
                <c:pt idx="889">
                  <c:v>-6.7341230099803306E-3</c:v>
                </c:pt>
                <c:pt idx="890">
                  <c:v>6.4668660037550119E-3</c:v>
                </c:pt>
                <c:pt idx="891">
                  <c:v>-4.3526323062042294E-2</c:v>
                </c:pt>
                <c:pt idx="892">
                  <c:v>-3.250505634209766E-2</c:v>
                </c:pt>
                <c:pt idx="893">
                  <c:v>4.0913842018814428E-2</c:v>
                </c:pt>
                <c:pt idx="894">
                  <c:v>-2.1123224788409112E-2</c:v>
                </c:pt>
                <c:pt idx="895">
                  <c:v>-7.6204433046346276E-3</c:v>
                </c:pt>
                <c:pt idx="896">
                  <c:v>-1.114925979252035E-2</c:v>
                </c:pt>
                <c:pt idx="897">
                  <c:v>-2.0907224192644458E-3</c:v>
                </c:pt>
                <c:pt idx="898">
                  <c:v>-2.9219200119720123E-2</c:v>
                </c:pt>
                <c:pt idx="899">
                  <c:v>-7.4379528287344954E-3</c:v>
                </c:pt>
                <c:pt idx="900">
                  <c:v>-5.6299747621820773E-3</c:v>
                </c:pt>
                <c:pt idx="901">
                  <c:v>-1.608746583365861E-2</c:v>
                </c:pt>
                <c:pt idx="902">
                  <c:v>-3.6113977299787603E-3</c:v>
                </c:pt>
                <c:pt idx="903">
                  <c:v>-2.8119647906958201E-2</c:v>
                </c:pt>
                <c:pt idx="904">
                  <c:v>2.8687348879143926E-3</c:v>
                </c:pt>
                <c:pt idx="905">
                  <c:v>1.577377303747296E-2</c:v>
                </c:pt>
                <c:pt idx="906">
                  <c:v>1.2954097437341661E-2</c:v>
                </c:pt>
                <c:pt idx="907">
                  <c:v>-6.9502363080344853E-3</c:v>
                </c:pt>
                <c:pt idx="908">
                  <c:v>6.0790273556230456E-3</c:v>
                </c:pt>
                <c:pt idx="909">
                  <c:v>3.1006519319447534E-3</c:v>
                </c:pt>
                <c:pt idx="910">
                  <c:v>-3.3288420385194639E-3</c:v>
                </c:pt>
                <c:pt idx="911">
                  <c:v>-7.7932405566599749E-3</c:v>
                </c:pt>
                <c:pt idx="912">
                  <c:v>1.4025807485773534E-3</c:v>
                </c:pt>
                <c:pt idx="913">
                  <c:v>3.2734403137380408E-2</c:v>
                </c:pt>
                <c:pt idx="914">
                  <c:v>-1.2089743092959182E-2</c:v>
                </c:pt>
                <c:pt idx="915">
                  <c:v>-1.4787213179054626E-2</c:v>
                </c:pt>
                <c:pt idx="916">
                  <c:v>-1.811449956206701E-2</c:v>
                </c:pt>
                <c:pt idx="917">
                  <c:v>-1.6421359931881763E-2</c:v>
                </c:pt>
                <c:pt idx="918">
                  <c:v>-2.2260697501855775E-3</c:v>
                </c:pt>
                <c:pt idx="919">
                  <c:v>5.6602214509997584E-3</c:v>
                </c:pt>
                <c:pt idx="920">
                  <c:v>8.0933404543774845E-3</c:v>
                </c:pt>
                <c:pt idx="921">
                  <c:v>1.1859157225527772E-2</c:v>
                </c:pt>
                <c:pt idx="922">
                  <c:v>-2.6581819646381288E-2</c:v>
                </c:pt>
                <c:pt idx="923">
                  <c:v>-1.8536141338077794E-2</c:v>
                </c:pt>
                <c:pt idx="924">
                  <c:v>-3.1195986678470566E-3</c:v>
                </c:pt>
                <c:pt idx="925">
                  <c:v>-2.029855795661184E-2</c:v>
                </c:pt>
                <c:pt idx="926">
                  <c:v>9.9279147062631967E-3</c:v>
                </c:pt>
                <c:pt idx="927">
                  <c:v>2.4447578749412502E-2</c:v>
                </c:pt>
                <c:pt idx="928">
                  <c:v>-2.0776836747465555E-2</c:v>
                </c:pt>
                <c:pt idx="929">
                  <c:v>2.581909590558551E-2</c:v>
                </c:pt>
                <c:pt idx="930">
                  <c:v>-2.8242721269260418E-3</c:v>
                </c:pt>
                <c:pt idx="931">
                  <c:v>-5.8311466533382816E-3</c:v>
                </c:pt>
                <c:pt idx="932">
                  <c:v>1.0599522393061944E-2</c:v>
                </c:pt>
                <c:pt idx="933">
                  <c:v>1.1649116988641239E-2</c:v>
                </c:pt>
                <c:pt idx="934">
                  <c:v>-3.4012211613326793E-3</c:v>
                </c:pt>
                <c:pt idx="935">
                  <c:v>-2.3437499999999778E-3</c:v>
                </c:pt>
                <c:pt idx="936">
                  <c:v>1.0097679594444298E-2</c:v>
                </c:pt>
                <c:pt idx="937">
                  <c:v>2.6073118981556842E-2</c:v>
                </c:pt>
                <c:pt idx="938">
                  <c:v>-2.5848013679564685E-3</c:v>
                </c:pt>
                <c:pt idx="939">
                  <c:v>-1.5947691571627232E-4</c:v>
                </c:pt>
                <c:pt idx="940">
                  <c:v>-6.6193476353777481E-3</c:v>
                </c:pt>
                <c:pt idx="941">
                  <c:v>9.0719332048814216E-3</c:v>
                </c:pt>
                <c:pt idx="942">
                  <c:v>-4.8134298671336229E-3</c:v>
                </c:pt>
                <c:pt idx="943">
                  <c:v>-1.1991845545029411E-2</c:v>
                </c:pt>
                <c:pt idx="944">
                  <c:v>-3.924424485172151E-2</c:v>
                </c:pt>
                <c:pt idx="945">
                  <c:v>3.2846254263696473E-3</c:v>
                </c:pt>
                <c:pt idx="946">
                  <c:v>2.8499475341028369E-2</c:v>
                </c:pt>
                <c:pt idx="947">
                  <c:v>1.2283708782239611E-2</c:v>
                </c:pt>
                <c:pt idx="948">
                  <c:v>9.8367264664382947E-3</c:v>
                </c:pt>
                <c:pt idx="949">
                  <c:v>-2.8384366641382885E-2</c:v>
                </c:pt>
                <c:pt idx="950">
                  <c:v>5.3414413674088834E-3</c:v>
                </c:pt>
                <c:pt idx="951">
                  <c:v>4.5651463135523818E-2</c:v>
                </c:pt>
                <c:pt idx="952">
                  <c:v>3.2010943912448742E-2</c:v>
                </c:pt>
                <c:pt idx="953">
                  <c:v>-1.3179821239206246E-2</c:v>
                </c:pt>
                <c:pt idx="954">
                  <c:v>4.8395762972060163E-2</c:v>
                </c:pt>
                <c:pt idx="955">
                  <c:v>1.9401837683493905E-2</c:v>
                </c:pt>
                <c:pt idx="956">
                  <c:v>-7.1102811793011256E-3</c:v>
                </c:pt>
                <c:pt idx="957">
                  <c:v>8.499403233390046E-3</c:v>
                </c:pt>
                <c:pt idx="958">
                  <c:v>8.320183617845256E-3</c:v>
                </c:pt>
                <c:pt idx="959">
                  <c:v>1.1737089201877549E-3</c:v>
                </c:pt>
                <c:pt idx="960">
                  <c:v>1.8721801840207331E-2</c:v>
                </c:pt>
                <c:pt idx="961">
                  <c:v>4.5334077277165985E-3</c:v>
                </c:pt>
                <c:pt idx="962">
                  <c:v>-6.0056932583488765E-3</c:v>
                </c:pt>
                <c:pt idx="963">
                  <c:v>-6.3912269060175664E-3</c:v>
                </c:pt>
                <c:pt idx="964">
                  <c:v>6.2917398945518954E-3</c:v>
                </c:pt>
                <c:pt idx="965">
                  <c:v>3.108735897167314E-3</c:v>
                </c:pt>
                <c:pt idx="966">
                  <c:v>-4.1089212340692516E-3</c:v>
                </c:pt>
                <c:pt idx="967">
                  <c:v>3.4790209790209747E-2</c:v>
                </c:pt>
                <c:pt idx="968">
                  <c:v>2.4564960297347449E-2</c:v>
                </c:pt>
                <c:pt idx="969">
                  <c:v>-6.4639535650682367E-3</c:v>
                </c:pt>
                <c:pt idx="970">
                  <c:v>4.3849166832636177E-2</c:v>
                </c:pt>
                <c:pt idx="971">
                  <c:v>4.9066683626419083E-2</c:v>
                </c:pt>
                <c:pt idx="972">
                  <c:v>4.3255531979387696E-2</c:v>
                </c:pt>
                <c:pt idx="973">
                  <c:v>-2.7370194961792049E-2</c:v>
                </c:pt>
                <c:pt idx="974">
                  <c:v>-3.9492158327109728E-2</c:v>
                </c:pt>
                <c:pt idx="975">
                  <c:v>-2.4134606413087512E-2</c:v>
                </c:pt>
                <c:pt idx="976">
                  <c:v>6.0553908914172894E-2</c:v>
                </c:pt>
                <c:pt idx="977">
                  <c:v>-2.9359617754004197E-2</c:v>
                </c:pt>
                <c:pt idx="978">
                  <c:v>4.9133126934984395E-2</c:v>
                </c:pt>
                <c:pt idx="979">
                  <c:v>-2.9303272641425848E-2</c:v>
                </c:pt>
                <c:pt idx="980">
                  <c:v>-2.0246853529519049E-2</c:v>
                </c:pt>
                <c:pt idx="981">
                  <c:v>-2.9601588680650437E-2</c:v>
                </c:pt>
                <c:pt idx="982">
                  <c:v>-1.410117030120861E-2</c:v>
                </c:pt>
                <c:pt idx="983">
                  <c:v>2.899490805305982E-2</c:v>
                </c:pt>
                <c:pt idx="984">
                  <c:v>-3.2464462445235265E-3</c:v>
                </c:pt>
                <c:pt idx="985">
                  <c:v>1.3470781684796318E-2</c:v>
                </c:pt>
                <c:pt idx="986">
                  <c:v>7.893915756630232E-3</c:v>
                </c:pt>
                <c:pt idx="987">
                  <c:v>2.2474692752995074E-2</c:v>
                </c:pt>
                <c:pt idx="988">
                  <c:v>3.6331708498593684E-4</c:v>
                </c:pt>
                <c:pt idx="989">
                  <c:v>3.7529130474258654E-3</c:v>
                </c:pt>
                <c:pt idx="990">
                  <c:v>1.6764661540780823E-2</c:v>
                </c:pt>
                <c:pt idx="991">
                  <c:v>-1.7763411523976202E-2</c:v>
                </c:pt>
                <c:pt idx="992">
                  <c:v>1.5095706780998697E-4</c:v>
                </c:pt>
                <c:pt idx="993">
                  <c:v>1.0927642104627822E-2</c:v>
                </c:pt>
                <c:pt idx="994">
                  <c:v>1.8812147272238011E-3</c:v>
                </c:pt>
                <c:pt idx="995">
                  <c:v>-1.165355269432522E-2</c:v>
                </c:pt>
                <c:pt idx="996">
                  <c:v>1.3871716775730514E-2</c:v>
                </c:pt>
                <c:pt idx="997">
                  <c:v>2.3794652151929441E-3</c:v>
                </c:pt>
                <c:pt idx="998">
                  <c:v>-1.4777009584285294E-2</c:v>
                </c:pt>
                <c:pt idx="999">
                  <c:v>-2.4094208354666913E-3</c:v>
                </c:pt>
                <c:pt idx="1000">
                  <c:v>-4.3474322977991031E-3</c:v>
                </c:pt>
                <c:pt idx="1001">
                  <c:v>5.4276964128687766E-3</c:v>
                </c:pt>
                <c:pt idx="1002">
                  <c:v>-2.8379274986428671E-2</c:v>
                </c:pt>
                <c:pt idx="1003">
                  <c:v>7.1390880591004624E-4</c:v>
                </c:pt>
                <c:pt idx="1004">
                  <c:v>8.6538461538461231E-3</c:v>
                </c:pt>
                <c:pt idx="1005">
                  <c:v>-8.1490820750945714E-3</c:v>
                </c:pt>
                <c:pt idx="1006">
                  <c:v>3.450734792583865E-2</c:v>
                </c:pt>
                <c:pt idx="1007">
                  <c:v>-9.1107980939250099E-3</c:v>
                </c:pt>
                <c:pt idx="1008">
                  <c:v>-2.5194325983728061E-2</c:v>
                </c:pt>
                <c:pt idx="1009">
                  <c:v>9.2770710518150779E-3</c:v>
                </c:pt>
                <c:pt idx="1010">
                  <c:v>2.3025607919087587E-2</c:v>
                </c:pt>
                <c:pt idx="1011">
                  <c:v>7.121822224893215E-3</c:v>
                </c:pt>
                <c:pt idx="1012">
                  <c:v>5.1320304341340162E-3</c:v>
                </c:pt>
                <c:pt idx="1013">
                  <c:v>3.1080238667735349E-2</c:v>
                </c:pt>
                <c:pt idx="1014">
                  <c:v>-6.2474808544942251E-3</c:v>
                </c:pt>
                <c:pt idx="1015">
                  <c:v>1.1067010458614579E-2</c:v>
                </c:pt>
                <c:pt idx="1016">
                  <c:v>-1.3180893435341678E-3</c:v>
                </c:pt>
                <c:pt idx="1017">
                  <c:v>-9.9847932746105483E-3</c:v>
                </c:pt>
                <c:pt idx="1018">
                  <c:v>2.2895232574988711E-3</c:v>
                </c:pt>
                <c:pt idx="1019">
                  <c:v>-1.7117742308582096E-2</c:v>
                </c:pt>
                <c:pt idx="1020">
                  <c:v>6.1190868439633395E-3</c:v>
                </c:pt>
                <c:pt idx="1021">
                  <c:v>8.9766081871345271E-3</c:v>
                </c:pt>
                <c:pt idx="1022">
                  <c:v>-5.1583736633146193E-3</c:v>
                </c:pt>
                <c:pt idx="1023">
                  <c:v>2.5925602260479241E-3</c:v>
                </c:pt>
                <c:pt idx="1024">
                  <c:v>-1.0227206694171764E-2</c:v>
                </c:pt>
                <c:pt idx="1025">
                  <c:v>-2.4980919391768941E-2</c:v>
                </c:pt>
                <c:pt idx="1026">
                  <c:v>-2.447689297004374E-2</c:v>
                </c:pt>
                <c:pt idx="1027">
                  <c:v>2.8701931979508988E-3</c:v>
                </c:pt>
                <c:pt idx="1028">
                  <c:v>-9.2321895676317212E-5</c:v>
                </c:pt>
                <c:pt idx="1029">
                  <c:v>-4.4318601501907029E-3</c:v>
                </c:pt>
                <c:pt idx="1030">
                  <c:v>-1.1190800049462157E-2</c:v>
                </c:pt>
                <c:pt idx="1031">
                  <c:v>-1.8445569936847317E-2</c:v>
                </c:pt>
                <c:pt idx="1032">
                  <c:v>1.6084851573448855E-2</c:v>
                </c:pt>
                <c:pt idx="1033">
                  <c:v>-1.5861571737563085E-2</c:v>
                </c:pt>
                <c:pt idx="1034">
                  <c:v>-2.7584010192705843E-2</c:v>
                </c:pt>
                <c:pt idx="1035">
                  <c:v>-1.0219791018376112E-2</c:v>
                </c:pt>
                <c:pt idx="1036">
                  <c:v>3.5211966773670555E-2</c:v>
                </c:pt>
                <c:pt idx="1037">
                  <c:v>-4.3796553818611361E-3</c:v>
                </c:pt>
                <c:pt idx="1038">
                  <c:v>-9.664782943745176E-3</c:v>
                </c:pt>
                <c:pt idx="1039">
                  <c:v>-1.1509905002755838E-2</c:v>
                </c:pt>
                <c:pt idx="1040">
                  <c:v>2.6600629755969551E-2</c:v>
                </c:pt>
                <c:pt idx="1041">
                  <c:v>1.6198600594268031E-2</c:v>
                </c:pt>
                <c:pt idx="1042">
                  <c:v>-9.809469911337465E-3</c:v>
                </c:pt>
                <c:pt idx="1043">
                  <c:v>3.3022162951673373E-2</c:v>
                </c:pt>
                <c:pt idx="1044">
                  <c:v>1.1096084096637426E-2</c:v>
                </c:pt>
                <c:pt idx="1045">
                  <c:v>-2.0732634138926787E-2</c:v>
                </c:pt>
                <c:pt idx="1046">
                  <c:v>2.0271319032688639E-2</c:v>
                </c:pt>
                <c:pt idx="1047">
                  <c:v>1.8681920525771334E-2</c:v>
                </c:pt>
                <c:pt idx="1048">
                  <c:v>-2.1206690561529351E-3</c:v>
                </c:pt>
                <c:pt idx="1049">
                  <c:v>3.4302134155467012E-2</c:v>
                </c:pt>
                <c:pt idx="1050">
                  <c:v>2.5466647373753037E-3</c:v>
                </c:pt>
                <c:pt idx="1051">
                  <c:v>-1.4259735011401986E-2</c:v>
                </c:pt>
                <c:pt idx="1052">
                  <c:v>-1.4524583443146222E-2</c:v>
                </c:pt>
                <c:pt idx="1053">
                  <c:v>0</c:v>
                </c:pt>
                <c:pt idx="1054">
                  <c:v>1.0845986984815648E-2</c:v>
                </c:pt>
                <c:pt idx="1055">
                  <c:v>-1.9813040155212014E-2</c:v>
                </c:pt>
                <c:pt idx="1056">
                  <c:v>-5.9980806142112542E-5</c:v>
                </c:pt>
                <c:pt idx="1057">
                  <c:v>2.8072701097714647E-2</c:v>
                </c:pt>
                <c:pt idx="1058">
                  <c:v>3.1944687554699813E-2</c:v>
                </c:pt>
                <c:pt idx="1059">
                  <c:v>-2.4990812201396539E-2</c:v>
                </c:pt>
                <c:pt idx="1060">
                  <c:v>1.844066224013452E-2</c:v>
                </c:pt>
                <c:pt idx="1061">
                  <c:v>-8.1423487544484141E-3</c:v>
                </c:pt>
                <c:pt idx="1062">
                  <c:v>2.1585005310140959E-2</c:v>
                </c:pt>
                <c:pt idx="1063">
                  <c:v>-2.2196622741704419E-2</c:v>
                </c:pt>
                <c:pt idx="1064">
                  <c:v>-1.1177839717249505E-2</c:v>
                </c:pt>
                <c:pt idx="1065">
                  <c:v>6.6837149831453502E-3</c:v>
                </c:pt>
                <c:pt idx="1066">
                  <c:v>1.2412678251834119E-3</c:v>
                </c:pt>
                <c:pt idx="1067">
                  <c:v>-3.2290615539858347E-3</c:v>
                </c:pt>
                <c:pt idx="1068">
                  <c:v>2.5164145431405993E-2</c:v>
                </c:pt>
                <c:pt idx="1069">
                  <c:v>-8.4925090991170293E-3</c:v>
                </c:pt>
                <c:pt idx="1070">
                  <c:v>3.8700130897502127E-3</c:v>
                </c:pt>
                <c:pt idx="1071">
                  <c:v>6.6897216395487291E-3</c:v>
                </c:pt>
                <c:pt idx="1072">
                  <c:v>-1.3938165230613309E-2</c:v>
                </c:pt>
                <c:pt idx="1073">
                  <c:v>-2.8698706416516728E-2</c:v>
                </c:pt>
                <c:pt idx="1074">
                  <c:v>-1.7963191626977126E-2</c:v>
                </c:pt>
                <c:pt idx="1075">
                  <c:v>-3.8439661108283674E-2</c:v>
                </c:pt>
                <c:pt idx="1076">
                  <c:v>2.0922195585167502E-2</c:v>
                </c:pt>
                <c:pt idx="1077">
                  <c:v>-1.3662285383184369E-2</c:v>
                </c:pt>
                <c:pt idx="1078">
                  <c:v>-4.1121726494141031E-3</c:v>
                </c:pt>
                <c:pt idx="1079">
                  <c:v>4.4085687674635388E-3</c:v>
                </c:pt>
                <c:pt idx="1080">
                  <c:v>6.5745548961424483E-2</c:v>
                </c:pt>
                <c:pt idx="1081">
                  <c:v>3.9734331042082793E-3</c:v>
                </c:pt>
                <c:pt idx="1082">
                  <c:v>-2.0424081349664891E-2</c:v>
                </c:pt>
                <c:pt idx="1083">
                  <c:v>3.3619393081483206E-3</c:v>
                </c:pt>
                <c:pt idx="1084">
                  <c:v>-8.0239837756812538E-3</c:v>
                </c:pt>
                <c:pt idx="1085">
                  <c:v>-2.5333333333333319E-2</c:v>
                </c:pt>
                <c:pt idx="1086">
                  <c:v>-6.6271469828241836E-3</c:v>
                </c:pt>
                <c:pt idx="1087">
                  <c:v>-6.8855770113535053E-3</c:v>
                </c:pt>
                <c:pt idx="1088">
                  <c:v>-7.9502033772955727E-3</c:v>
                </c:pt>
                <c:pt idx="1089">
                  <c:v>-1.8450642976952203E-2</c:v>
                </c:pt>
                <c:pt idx="1090">
                  <c:v>-2.2151898734177333E-3</c:v>
                </c:pt>
                <c:pt idx="1091">
                  <c:v>2.5531240088804363E-2</c:v>
                </c:pt>
                <c:pt idx="1092">
                  <c:v>-2.7617133137467165E-2</c:v>
                </c:pt>
                <c:pt idx="1093">
                  <c:v>8.7780675529546492E-2</c:v>
                </c:pt>
                <c:pt idx="1094">
                  <c:v>-8.6544646511899082E-3</c:v>
                </c:pt>
                <c:pt idx="1095">
                  <c:v>1.3448947089010677E-2</c:v>
                </c:pt>
                <c:pt idx="1096">
                  <c:v>-4.045166171933956E-3</c:v>
                </c:pt>
                <c:pt idx="1097">
                  <c:v>-1.4025655261081682E-2</c:v>
                </c:pt>
                <c:pt idx="1098">
                  <c:v>2.0033784784992514E-2</c:v>
                </c:pt>
                <c:pt idx="1099">
                  <c:v>2.9344257532175622E-3</c:v>
                </c:pt>
                <c:pt idx="1100">
                  <c:v>-2.0567786790266496E-3</c:v>
                </c:pt>
                <c:pt idx="1101">
                  <c:v>3.3992278440593271E-2</c:v>
                </c:pt>
                <c:pt idx="1102">
                  <c:v>-4.6883773161144893E-3</c:v>
                </c:pt>
                <c:pt idx="1103">
                  <c:v>7.7849547287958121E-3</c:v>
                </c:pt>
                <c:pt idx="1104">
                  <c:v>-2.434996781326193E-3</c:v>
                </c:pt>
                <c:pt idx="1105">
                  <c:v>2.8533752314684913E-2</c:v>
                </c:pt>
                <c:pt idx="1106">
                  <c:v>-7.6925175263919954E-3</c:v>
                </c:pt>
                <c:pt idx="1107">
                  <c:v>-1.0363691343431292E-2</c:v>
                </c:pt>
                <c:pt idx="1108">
                  <c:v>8.3333333333333037E-3</c:v>
                </c:pt>
                <c:pt idx="1109">
                  <c:v>-1.5730027548209291E-2</c:v>
                </c:pt>
                <c:pt idx="1110">
                  <c:v>-3.5825240001120529E-3</c:v>
                </c:pt>
                <c:pt idx="1111">
                  <c:v>-1.7752310328361554E-2</c:v>
                </c:pt>
                <c:pt idx="1112">
                  <c:v>-1.3898023964082462E-2</c:v>
                </c:pt>
                <c:pt idx="1113">
                  <c:v>2.6099817301261652E-4</c:v>
                </c:pt>
                <c:pt idx="1114">
                  <c:v>-4.8417024237503714E-3</c:v>
                </c:pt>
                <c:pt idx="1115">
                  <c:v>-4.5010924981791711E-2</c:v>
                </c:pt>
                <c:pt idx="1116">
                  <c:v>1.9035997559487594E-2</c:v>
                </c:pt>
                <c:pt idx="1117">
                  <c:v>-2.4248592982876183E-3</c:v>
                </c:pt>
                <c:pt idx="1118">
                  <c:v>-3.0009302883893252E-4</c:v>
                </c:pt>
                <c:pt idx="1119">
                  <c:v>1.8010986701888498E-3</c:v>
                </c:pt>
                <c:pt idx="1120">
                  <c:v>6.4423336229886274E-3</c:v>
                </c:pt>
                <c:pt idx="1121">
                  <c:v>1.4528998451827979E-2</c:v>
                </c:pt>
                <c:pt idx="1122">
                  <c:v>-9.5081582345345472E-3</c:v>
                </c:pt>
                <c:pt idx="1123">
                  <c:v>5.3330173026799876E-4</c:v>
                </c:pt>
                <c:pt idx="1124">
                  <c:v>1.8329878590464865E-2</c:v>
                </c:pt>
                <c:pt idx="1125">
                  <c:v>-8.403850068335883E-3</c:v>
                </c:pt>
                <c:pt idx="1126">
                  <c:v>8.4750733137830547E-3</c:v>
                </c:pt>
                <c:pt idx="1127">
                  <c:v>1.1718863590101325E-2</c:v>
                </c:pt>
                <c:pt idx="1128">
                  <c:v>-4.3688204184869628E-3</c:v>
                </c:pt>
                <c:pt idx="1129">
                  <c:v>-7.0727482678983877E-3</c:v>
                </c:pt>
                <c:pt idx="1130">
                  <c:v>5.2623927896495726E-3</c:v>
                </c:pt>
                <c:pt idx="1131">
                  <c:v>-3.0657103192965884E-3</c:v>
                </c:pt>
                <c:pt idx="1132">
                  <c:v>-7.6588337684944108E-3</c:v>
                </c:pt>
                <c:pt idx="1133">
                  <c:v>-2.4849441618429724E-3</c:v>
                </c:pt>
                <c:pt idx="1134">
                  <c:v>-2.022215058175314E-2</c:v>
                </c:pt>
                <c:pt idx="1135">
                  <c:v>-1.2563189853728174E-3</c:v>
                </c:pt>
                <c:pt idx="1136">
                  <c:v>2.0964988469240886E-4</c:v>
                </c:pt>
                <c:pt idx="1137">
                  <c:v>2.0182057731464864E-2</c:v>
                </c:pt>
                <c:pt idx="1138">
                  <c:v>-5.2832403874376599E-3</c:v>
                </c:pt>
                <c:pt idx="1139">
                  <c:v>-1.6937149601652379E-2</c:v>
                </c:pt>
                <c:pt idx="1140">
                  <c:v>-6.2132308800575409E-3</c:v>
                </c:pt>
                <c:pt idx="1141">
                  <c:v>-4.2888640550908796E-3</c:v>
                </c:pt>
                <c:pt idx="1142">
                  <c:v>1.0616677283344034E-2</c:v>
                </c:pt>
                <c:pt idx="1143">
                  <c:v>1.9779692049104014E-2</c:v>
                </c:pt>
                <c:pt idx="1144">
                  <c:v>8.1822462914999949E-3</c:v>
                </c:pt>
                <c:pt idx="1145">
                  <c:v>7.1816430197932934E-3</c:v>
                </c:pt>
                <c:pt idx="1146">
                  <c:v>2.3333333333333428E-2</c:v>
                </c:pt>
                <c:pt idx="1147">
                  <c:v>4.4866166265401519E-2</c:v>
                </c:pt>
                <c:pt idx="1148">
                  <c:v>-6.3975710916532869E-3</c:v>
                </c:pt>
                <c:pt idx="1149">
                  <c:v>-1.3505033694376944E-2</c:v>
                </c:pt>
                <c:pt idx="1150">
                  <c:v>1.496211073621323E-2</c:v>
                </c:pt>
                <c:pt idx="1151">
                  <c:v>-9.4552985094962239E-3</c:v>
                </c:pt>
                <c:pt idx="1152">
                  <c:v>6.8469410211267734E-2</c:v>
                </c:pt>
                <c:pt idx="1153">
                  <c:v>3.5246260394943496E-2</c:v>
                </c:pt>
                <c:pt idx="1154">
                  <c:v>-7.9830887838845399E-3</c:v>
                </c:pt>
                <c:pt idx="1155">
                  <c:v>3.885783047958169E-3</c:v>
                </c:pt>
                <c:pt idx="1156">
                  <c:v>-1.3734891619219258E-3</c:v>
                </c:pt>
                <c:pt idx="1157">
                  <c:v>-2.7507564580253607E-4</c:v>
                </c:pt>
                <c:pt idx="1158">
                  <c:v>-1.065586072339797E-2</c:v>
                </c:pt>
                <c:pt idx="1159">
                  <c:v>2.095974919093857E-2</c:v>
                </c:pt>
                <c:pt idx="1160">
                  <c:v>1.9811297392346994E-4</c:v>
                </c:pt>
                <c:pt idx="1161">
                  <c:v>2.1292926291811565E-3</c:v>
                </c:pt>
                <c:pt idx="1162">
                  <c:v>5.4601605929585073E-3</c:v>
                </c:pt>
                <c:pt idx="1163">
                  <c:v>4.3665225083546311E-2</c:v>
                </c:pt>
                <c:pt idx="1164">
                  <c:v>2.4321333553080748E-2</c:v>
                </c:pt>
                <c:pt idx="1165">
                  <c:v>3.6776536569668616E-2</c:v>
                </c:pt>
                <c:pt idx="1166">
                  <c:v>-6.17877887642444E-2</c:v>
                </c:pt>
                <c:pt idx="1167">
                  <c:v>6.5455232874125358E-3</c:v>
                </c:pt>
                <c:pt idx="1168">
                  <c:v>8.3341158794252301E-3</c:v>
                </c:pt>
                <c:pt idx="1169">
                  <c:v>8.3816441992023982E-4</c:v>
                </c:pt>
                <c:pt idx="1170">
                  <c:v>-1.8377649056691592E-2</c:v>
                </c:pt>
                <c:pt idx="1171">
                  <c:v>1.1422612981965452E-2</c:v>
                </c:pt>
                <c:pt idx="1172">
                  <c:v>-3.2123526793036317E-2</c:v>
                </c:pt>
                <c:pt idx="1173">
                  <c:v>-9.6591459281495373E-3</c:v>
                </c:pt>
                <c:pt idx="1174">
                  <c:v>1.6084480187733785E-2</c:v>
                </c:pt>
                <c:pt idx="1175">
                  <c:v>-1.5348714124185037E-2</c:v>
                </c:pt>
                <c:pt idx="1176">
                  <c:v>-7.7695521512863852E-3</c:v>
                </c:pt>
                <c:pt idx="1177">
                  <c:v>-1.1523971337814798E-2</c:v>
                </c:pt>
                <c:pt idx="1178">
                  <c:v>-7.1494407493212231E-3</c:v>
                </c:pt>
                <c:pt idx="1179">
                  <c:v>6.1973103171417243E-2</c:v>
                </c:pt>
                <c:pt idx="1180">
                  <c:v>-8.5054103860515706E-4</c:v>
                </c:pt>
                <c:pt idx="1181">
                  <c:v>1.7119886497990011E-2</c:v>
                </c:pt>
                <c:pt idx="1182">
                  <c:v>1.5157855581903634E-2</c:v>
                </c:pt>
                <c:pt idx="1183">
                  <c:v>1.4244492282324828E-2</c:v>
                </c:pt>
                <c:pt idx="1184">
                  <c:v>2.4611632947975082E-3</c:v>
                </c:pt>
                <c:pt idx="1185">
                  <c:v>-1.2140459940986892E-2</c:v>
                </c:pt>
                <c:pt idx="1186">
                  <c:v>2.2436043595239097E-2</c:v>
                </c:pt>
                <c:pt idx="1187">
                  <c:v>-2.1341599393425725E-2</c:v>
                </c:pt>
                <c:pt idx="1188">
                  <c:v>-6.311951691922002E-3</c:v>
                </c:pt>
                <c:pt idx="1189">
                  <c:v>2.5041276829939507E-2</c:v>
                </c:pt>
                <c:pt idx="1190">
                  <c:v>2.7337807606264031E-2</c:v>
                </c:pt>
                <c:pt idx="1191">
                  <c:v>-1.2020382387526674E-2</c:v>
                </c:pt>
                <c:pt idx="1192">
                  <c:v>1.2916023804276033E-2</c:v>
                </c:pt>
                <c:pt idx="1193">
                  <c:v>-2.6873531203760126E-2</c:v>
                </c:pt>
                <c:pt idx="1194">
                  <c:v>7.8710225621072771E-2</c:v>
                </c:pt>
                <c:pt idx="1195">
                  <c:v>-1.3702037685786039E-2</c:v>
                </c:pt>
                <c:pt idx="1196">
                  <c:v>8.6170659941151584E-3</c:v>
                </c:pt>
                <c:pt idx="1197">
                  <c:v>-2.4796832673472657E-3</c:v>
                </c:pt>
                <c:pt idx="1198">
                  <c:v>8.6691316245743888E-3</c:v>
                </c:pt>
                <c:pt idx="1199">
                  <c:v>-1.4331276146295147E-2</c:v>
                </c:pt>
                <c:pt idx="1200">
                  <c:v>-1.6682775139723383E-2</c:v>
                </c:pt>
                <c:pt idx="1201">
                  <c:v>-2.1495726495726619E-2</c:v>
                </c:pt>
                <c:pt idx="1202">
                  <c:v>2.7951259990393051E-3</c:v>
                </c:pt>
                <c:pt idx="1203">
                  <c:v>-1.681111449849737E-2</c:v>
                </c:pt>
                <c:pt idx="1204">
                  <c:v>-3.6987818383167337E-3</c:v>
                </c:pt>
                <c:pt idx="1205">
                  <c:v>-1.1515461396527593E-2</c:v>
                </c:pt>
                <c:pt idx="1206">
                  <c:v>1.4820645451478542E-2</c:v>
                </c:pt>
                <c:pt idx="1207">
                  <c:v>2.451023845403788E-2</c:v>
                </c:pt>
                <c:pt idx="1208">
                  <c:v>-1.1399524118537729E-2</c:v>
                </c:pt>
                <c:pt idx="1209">
                  <c:v>2.4746734350042487E-2</c:v>
                </c:pt>
                <c:pt idx="1210">
                  <c:v>7.0675150531664954E-3</c:v>
                </c:pt>
                <c:pt idx="1211">
                  <c:v>1.301812784904044E-2</c:v>
                </c:pt>
                <c:pt idx="1212">
                  <c:v>4.7091818581386224E-3</c:v>
                </c:pt>
                <c:pt idx="1213">
                  <c:v>2.4018831764019755E-2</c:v>
                </c:pt>
                <c:pt idx="1214">
                  <c:v>-1.5623410704477481E-2</c:v>
                </c:pt>
                <c:pt idx="1215">
                  <c:v>-1.4424765959205499E-2</c:v>
                </c:pt>
                <c:pt idx="1216">
                  <c:v>-1.616657230924079E-2</c:v>
                </c:pt>
                <c:pt idx="1217">
                  <c:v>7.1824381926683944E-3</c:v>
                </c:pt>
                <c:pt idx="1218">
                  <c:v>-9.9456165224199866E-3</c:v>
                </c:pt>
                <c:pt idx="1219">
                  <c:v>2.5690897044050587E-2</c:v>
                </c:pt>
                <c:pt idx="1220">
                  <c:v>1.1002521411156652E-2</c:v>
                </c:pt>
                <c:pt idx="1221">
                  <c:v>2.7619185027929483E-3</c:v>
                </c:pt>
                <c:pt idx="1222">
                  <c:v>8.2218248340204525E-5</c:v>
                </c:pt>
                <c:pt idx="1223">
                  <c:v>2.9596136060012768E-3</c:v>
                </c:pt>
                <c:pt idx="1224">
                  <c:v>-2.9918645873889815E-3</c:v>
                </c:pt>
                <c:pt idx="1225">
                  <c:v>9.3108338643044242E-3</c:v>
                </c:pt>
                <c:pt idx="1226">
                  <c:v>3.9872927951777548E-2</c:v>
                </c:pt>
                <c:pt idx="1227">
                  <c:v>-1.27878740404197E-2</c:v>
                </c:pt>
                <c:pt idx="1228">
                  <c:v>-1.2596457122453386E-2</c:v>
                </c:pt>
                <c:pt idx="1229">
                  <c:v>-8.0761812921891218E-3</c:v>
                </c:pt>
                <c:pt idx="1230">
                  <c:v>2.6572690079799344E-2</c:v>
                </c:pt>
                <c:pt idx="1231">
                  <c:v>3.0185850136130732E-3</c:v>
                </c:pt>
                <c:pt idx="1232">
                  <c:v>3.776628179154029E-3</c:v>
                </c:pt>
                <c:pt idx="1233">
                  <c:v>1.1189277106072648E-2</c:v>
                </c:pt>
                <c:pt idx="1234">
                  <c:v>9.9996124181234158E-3</c:v>
                </c:pt>
                <c:pt idx="1235">
                  <c:v>-9.1331209946660108E-3</c:v>
                </c:pt>
                <c:pt idx="1236">
                  <c:v>1.8976801827970124E-3</c:v>
                </c:pt>
                <c:pt idx="1237">
                  <c:v>1.3722458446077113E-3</c:v>
                </c:pt>
                <c:pt idx="1238">
                  <c:v>-2.9182992028719879E-2</c:v>
                </c:pt>
                <c:pt idx="1239">
                  <c:v>-7.49517883059303E-3</c:v>
                </c:pt>
                <c:pt idx="1240">
                  <c:v>-3.4053122871679831E-2</c:v>
                </c:pt>
                <c:pt idx="1241">
                  <c:v>-9.4562647754136142E-3</c:v>
                </c:pt>
                <c:pt idx="1242">
                  <c:v>-4.4969224971737276E-2</c:v>
                </c:pt>
                <c:pt idx="1243">
                  <c:v>-5.261081152176772E-2</c:v>
                </c:pt>
                <c:pt idx="1244">
                  <c:v>-4.21120829284094E-3</c:v>
                </c:pt>
                <c:pt idx="1245">
                  <c:v>2.5118505437308203E-2</c:v>
                </c:pt>
                <c:pt idx="1246">
                  <c:v>-3.2413808735861638E-3</c:v>
                </c:pt>
                <c:pt idx="1247">
                  <c:v>3.8227134215673031E-2</c:v>
                </c:pt>
                <c:pt idx="1248">
                  <c:v>2.9175336764866833E-2</c:v>
                </c:pt>
                <c:pt idx="1249">
                  <c:v>-2.7688509587758148E-2</c:v>
                </c:pt>
                <c:pt idx="1250">
                  <c:v>-3.2022939193626088E-2</c:v>
                </c:pt>
                <c:pt idx="1251">
                  <c:v>9.1355177170249213E-3</c:v>
                </c:pt>
                <c:pt idx="1252">
                  <c:v>-8.8735518856296602E-3</c:v>
                </c:pt>
                <c:pt idx="1253">
                  <c:v>-3.0408536998937419E-2</c:v>
                </c:pt>
                <c:pt idx="1254">
                  <c:v>-1.5436272909574389E-2</c:v>
                </c:pt>
                <c:pt idx="1255">
                  <c:v>2.0414929897688783E-2</c:v>
                </c:pt>
                <c:pt idx="1256">
                  <c:v>2.0656361695214231E-2</c:v>
                </c:pt>
                <c:pt idx="1257">
                  <c:v>-9.277787884300559E-3</c:v>
                </c:pt>
                <c:pt idx="1258">
                  <c:v>7.4848512669849265E-2</c:v>
                </c:pt>
                <c:pt idx="1259">
                  <c:v>-1.5609985265540471E-2</c:v>
                </c:pt>
                <c:pt idx="1260">
                  <c:v>-2.386220660333116E-4</c:v>
                </c:pt>
                <c:pt idx="1261">
                  <c:v>-1.924620825829404E-2</c:v>
                </c:pt>
                <c:pt idx="1262">
                  <c:v>-5.7522123893805066E-3</c:v>
                </c:pt>
                <c:pt idx="1263">
                  <c:v>-1.6065865598575813E-2</c:v>
                </c:pt>
                <c:pt idx="1264">
                  <c:v>-1.1986069021665546E-3</c:v>
                </c:pt>
                <c:pt idx="1265">
                  <c:v>1.3087286312691182E-2</c:v>
                </c:pt>
                <c:pt idx="1266">
                  <c:v>-5.0041347249849211E-2</c:v>
                </c:pt>
                <c:pt idx="1267">
                  <c:v>-3.8725766986636434E-2</c:v>
                </c:pt>
                <c:pt idx="1268">
                  <c:v>-4.5254295364432928E-2</c:v>
                </c:pt>
                <c:pt idx="1269">
                  <c:v>-3.0608321156656126E-2</c:v>
                </c:pt>
                <c:pt idx="1270">
                  <c:v>6.6640222134073834E-2</c:v>
                </c:pt>
                <c:pt idx="1271">
                  <c:v>8.8731870583860006E-2</c:v>
                </c:pt>
                <c:pt idx="1272">
                  <c:v>-4.4063396638885144E-2</c:v>
                </c:pt>
                <c:pt idx="1273">
                  <c:v>-3.030086471807325E-2</c:v>
                </c:pt>
                <c:pt idx="1274">
                  <c:v>6.2397130714619831E-3</c:v>
                </c:pt>
                <c:pt idx="1275">
                  <c:v>1.809037865286478E-2</c:v>
                </c:pt>
                <c:pt idx="1276">
                  <c:v>-5.7790993237732957E-3</c:v>
                </c:pt>
                <c:pt idx="1277">
                  <c:v>-3.7143339523890706E-3</c:v>
                </c:pt>
                <c:pt idx="1278">
                  <c:v>-6.8511390321253085E-3</c:v>
                </c:pt>
                <c:pt idx="1279">
                  <c:v>2.6301677067082752E-2</c:v>
                </c:pt>
                <c:pt idx="1280">
                  <c:v>4.9450157945989615E-2</c:v>
                </c:pt>
                <c:pt idx="1281">
                  <c:v>-6.4954169967182951E-3</c:v>
                </c:pt>
                <c:pt idx="1282">
                  <c:v>-1.2073442981457294E-3</c:v>
                </c:pt>
                <c:pt idx="1283">
                  <c:v>-4.8808301972858015E-3</c:v>
                </c:pt>
                <c:pt idx="1284">
                  <c:v>-3.5983589649563053E-3</c:v>
                </c:pt>
                <c:pt idx="1285">
                  <c:v>7.9817822146572848E-3</c:v>
                </c:pt>
                <c:pt idx="1286">
                  <c:v>2.5900823805937723E-2</c:v>
                </c:pt>
                <c:pt idx="1287">
                  <c:v>1.0899546222973511E-2</c:v>
                </c:pt>
                <c:pt idx="1288">
                  <c:v>6.2271707080929772E-3</c:v>
                </c:pt>
                <c:pt idx="1289">
                  <c:v>9.2938835312383894E-3</c:v>
                </c:pt>
                <c:pt idx="1290">
                  <c:v>-2.6433245222515778E-3</c:v>
                </c:pt>
                <c:pt idx="1291">
                  <c:v>1.3338547097671238E-2</c:v>
                </c:pt>
                <c:pt idx="1292">
                  <c:v>7.9963984050077652E-3</c:v>
                </c:pt>
                <c:pt idx="1293">
                  <c:v>1.035751504710869E-2</c:v>
                </c:pt>
                <c:pt idx="1294">
                  <c:v>2.2586620637393029E-2</c:v>
                </c:pt>
                <c:pt idx="1295">
                  <c:v>-4.1869943802877674E-2</c:v>
                </c:pt>
                <c:pt idx="1296">
                  <c:v>1.8627135030615527E-2</c:v>
                </c:pt>
                <c:pt idx="1297">
                  <c:v>-1.6029697123089992E-3</c:v>
                </c:pt>
                <c:pt idx="1298">
                  <c:v>-1.1112050025350761E-2</c:v>
                </c:pt>
                <c:pt idx="1299">
                  <c:v>-3.9521469771416351E-2</c:v>
                </c:pt>
                <c:pt idx="1300">
                  <c:v>3.3496441281138933E-2</c:v>
                </c:pt>
                <c:pt idx="1301">
                  <c:v>-1.0760556105539054E-3</c:v>
                </c:pt>
                <c:pt idx="1302">
                  <c:v>1.6761461564977376E-2</c:v>
                </c:pt>
                <c:pt idx="1303">
                  <c:v>2.2333347459422948E-2</c:v>
                </c:pt>
                <c:pt idx="1304">
                  <c:v>1.0611838832697673E-2</c:v>
                </c:pt>
                <c:pt idx="1305">
                  <c:v>9.1468416735029923E-3</c:v>
                </c:pt>
                <c:pt idx="1306">
                  <c:v>-9.7549079380563342E-3</c:v>
                </c:pt>
                <c:pt idx="1307">
                  <c:v>3.1071707096827161E-2</c:v>
                </c:pt>
                <c:pt idx="1308">
                  <c:v>-8.3996815286624393E-3</c:v>
                </c:pt>
                <c:pt idx="1309">
                  <c:v>-8.4306877032398475E-3</c:v>
                </c:pt>
                <c:pt idx="1310">
                  <c:v>-1.1376978825053619E-2</c:v>
                </c:pt>
                <c:pt idx="1311">
                  <c:v>1.1221230239986779E-2</c:v>
                </c:pt>
                <c:pt idx="1312">
                  <c:v>8.3427830876399156E-3</c:v>
                </c:pt>
                <c:pt idx="1313">
                  <c:v>-1.3695879187083482E-2</c:v>
                </c:pt>
                <c:pt idx="1314">
                  <c:v>-4.1536018243270023E-3</c:v>
                </c:pt>
                <c:pt idx="1315">
                  <c:v>3.5616438356164348E-2</c:v>
                </c:pt>
                <c:pt idx="1316">
                  <c:v>1.8163152491510459E-3</c:v>
                </c:pt>
                <c:pt idx="1317">
                  <c:v>-3.5984549897524754E-2</c:v>
                </c:pt>
                <c:pt idx="1318">
                  <c:v>1.1774806819575545E-2</c:v>
                </c:pt>
                <c:pt idx="1319">
                  <c:v>-1.0465915060411168E-2</c:v>
                </c:pt>
                <c:pt idx="1320">
                  <c:v>3.3118262005880306E-2</c:v>
                </c:pt>
                <c:pt idx="1321">
                  <c:v>2.3716352424997034E-2</c:v>
                </c:pt>
                <c:pt idx="1322">
                  <c:v>-6.6411830572610242E-3</c:v>
                </c:pt>
                <c:pt idx="1323">
                  <c:v>6.7633225793912732E-3</c:v>
                </c:pt>
                <c:pt idx="1324">
                  <c:v>-7.1425813675147776E-3</c:v>
                </c:pt>
                <c:pt idx="1325">
                  <c:v>6.6884429926894473E-3</c:v>
                </c:pt>
                <c:pt idx="1326">
                  <c:v>-1.0854449938195398E-2</c:v>
                </c:pt>
                <c:pt idx="1327">
                  <c:v>-4.7369859803959802E-2</c:v>
                </c:pt>
                <c:pt idx="1328">
                  <c:v>1.4347790440272234E-2</c:v>
                </c:pt>
                <c:pt idx="1329">
                  <c:v>-8.8102166181701635E-3</c:v>
                </c:pt>
                <c:pt idx="1330">
                  <c:v>-5.1374052026420536E-3</c:v>
                </c:pt>
                <c:pt idx="1331">
                  <c:v>3.0737704918033515E-3</c:v>
                </c:pt>
                <c:pt idx="1332">
                  <c:v>3.3503575076607728E-3</c:v>
                </c:pt>
                <c:pt idx="1333">
                  <c:v>1.6695850470334284E-2</c:v>
                </c:pt>
                <c:pt idx="1334">
                  <c:v>1.4459085993511644E-2</c:v>
                </c:pt>
                <c:pt idx="1335">
                  <c:v>6.3566013897662366E-3</c:v>
                </c:pt>
                <c:pt idx="1336">
                  <c:v>4.7824551767429169E-2</c:v>
                </c:pt>
                <c:pt idx="1337">
                  <c:v>1.9694473565972759E-2</c:v>
                </c:pt>
                <c:pt idx="1338">
                  <c:v>-7.4539178967467645E-3</c:v>
                </c:pt>
                <c:pt idx="1339">
                  <c:v>-2.6895046428174973E-2</c:v>
                </c:pt>
                <c:pt idx="1340">
                  <c:v>7.4513381995133798E-3</c:v>
                </c:pt>
                <c:pt idx="1341">
                  <c:v>1.8490566037736578E-3</c:v>
                </c:pt>
                <c:pt idx="1342">
                  <c:v>-3.7590869712606945E-2</c:v>
                </c:pt>
                <c:pt idx="1343">
                  <c:v>1.3424132127901167E-2</c:v>
                </c:pt>
                <c:pt idx="1344">
                  <c:v>7.1831312273114012E-3</c:v>
                </c:pt>
                <c:pt idx="1345">
                  <c:v>3.2592024539876974E-3</c:v>
                </c:pt>
                <c:pt idx="1346">
                  <c:v>-4.7773743550544312E-3</c:v>
                </c:pt>
                <c:pt idx="1347">
                  <c:v>1.9854070660522138E-2</c:v>
                </c:pt>
                <c:pt idx="1348">
                  <c:v>-3.0123884474897444E-4</c:v>
                </c:pt>
                <c:pt idx="1349">
                  <c:v>-8.2865644657049708E-3</c:v>
                </c:pt>
                <c:pt idx="1350">
                  <c:v>6.7606061756997349E-3</c:v>
                </c:pt>
                <c:pt idx="1351">
                  <c:v>1.2298638095597614E-2</c:v>
                </c:pt>
                <c:pt idx="1352">
                  <c:v>2.571460515037316E-3</c:v>
                </c:pt>
                <c:pt idx="1353">
                  <c:v>-6.3192327707977114E-3</c:v>
                </c:pt>
                <c:pt idx="1354">
                  <c:v>-3.1572647014813549E-2</c:v>
                </c:pt>
                <c:pt idx="1355">
                  <c:v>1.0970333745364602E-2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37-461B-9915-4C3D0E86567E}"/>
            </c:ext>
          </c:extLst>
        </c:ser>
        <c:ser>
          <c:idx val="1"/>
          <c:order val="1"/>
          <c:tx>
            <c:strRef>
              <c:f>RADICO!$G$2</c:f>
              <c:strCache>
                <c:ptCount val="1"/>
                <c:pt idx="0">
                  <c:v>INDEXNSE:NIFTY_50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RADICO!$H$9:$H$1364</c:f>
              <c:numCache>
                <c:formatCode>0.00%</c:formatCode>
                <c:ptCount val="1356"/>
                <c:pt idx="1">
                  <c:v>8.1838703057666162E-3</c:v>
                </c:pt>
                <c:pt idx="2">
                  <c:v>-4.5228053606032326E-3</c:v>
                </c:pt>
                <c:pt idx="3">
                  <c:v>-1.91058057603678E-2</c:v>
                </c:pt>
                <c:pt idx="4">
                  <c:v>4.9945593489564288E-3</c:v>
                </c:pt>
                <c:pt idx="5">
                  <c:v>-2.2898958346296849E-3</c:v>
                </c:pt>
                <c:pt idx="6">
                  <c:v>1.5845692640962472E-2</c:v>
                </c:pt>
                <c:pt idx="7">
                  <c:v>3.3480955148617042E-3</c:v>
                </c:pt>
                <c:pt idx="8">
                  <c:v>5.9354807127471876E-3</c:v>
                </c:pt>
                <c:pt idx="9">
                  <c:v>2.6562202189048811E-3</c:v>
                </c:pt>
                <c:pt idx="10">
                  <c:v>-1.5369308300234863E-3</c:v>
                </c:pt>
                <c:pt idx="11">
                  <c:v>9.8839046284227017E-4</c:v>
                </c:pt>
                <c:pt idx="12">
                  <c:v>-2.5494718951069029E-4</c:v>
                </c:pt>
                <c:pt idx="13">
                  <c:v>-1.0346209425736941E-2</c:v>
                </c:pt>
                <c:pt idx="14">
                  <c:v>-4.4746023371002863E-3</c:v>
                </c:pt>
                <c:pt idx="15">
                  <c:v>-5.172619218807184E-3</c:v>
                </c:pt>
                <c:pt idx="16">
                  <c:v>6.0667883603564565E-3</c:v>
                </c:pt>
                <c:pt idx="17">
                  <c:v>5.5745524553891812E-3</c:v>
                </c:pt>
                <c:pt idx="18">
                  <c:v>-1.0552527912150667E-2</c:v>
                </c:pt>
                <c:pt idx="19">
                  <c:v>-5.2149517286905755E-3</c:v>
                </c:pt>
                <c:pt idx="20">
                  <c:v>6.1132401002008674E-3</c:v>
                </c:pt>
                <c:pt idx="21">
                  <c:v>-7.7249680530937503E-3</c:v>
                </c:pt>
                <c:pt idx="22">
                  <c:v>-6.1233985277254765E-3</c:v>
                </c:pt>
                <c:pt idx="23">
                  <c:v>-2.682221349094227E-2</c:v>
                </c:pt>
                <c:pt idx="24">
                  <c:v>5.7253301836142079E-3</c:v>
                </c:pt>
                <c:pt idx="25">
                  <c:v>2.3210823461081942E-2</c:v>
                </c:pt>
                <c:pt idx="26">
                  <c:v>9.1405007658822424E-3</c:v>
                </c:pt>
                <c:pt idx="27">
                  <c:v>4.0366775166162938E-3</c:v>
                </c:pt>
                <c:pt idx="28">
                  <c:v>-3.2624949023517535E-3</c:v>
                </c:pt>
                <c:pt idx="29">
                  <c:v>-5.525546872094167E-3</c:v>
                </c:pt>
                <c:pt idx="30">
                  <c:v>6.3499979221210978E-3</c:v>
                </c:pt>
                <c:pt idx="31">
                  <c:v>7.7057127990816099E-3</c:v>
                </c:pt>
                <c:pt idx="32">
                  <c:v>-2.1760154738879045E-3</c:v>
                </c:pt>
                <c:pt idx="33">
                  <c:v>-5.0268385538803084E-3</c:v>
                </c:pt>
                <c:pt idx="34">
                  <c:v>-5.5847013030970727E-3</c:v>
                </c:pt>
                <c:pt idx="35">
                  <c:v>-4.4247787610618428E-3</c:v>
                </c:pt>
                <c:pt idx="36">
                  <c:v>1.1123618928496892E-2</c:v>
                </c:pt>
                <c:pt idx="37">
                  <c:v>-3.7151881509825957E-3</c:v>
                </c:pt>
                <c:pt idx="38">
                  <c:v>-2.0813932794463974E-2</c:v>
                </c:pt>
                <c:pt idx="39">
                  <c:v>-2.6628569496339738E-3</c:v>
                </c:pt>
                <c:pt idx="40">
                  <c:v>-1.0120445163969816E-2</c:v>
                </c:pt>
                <c:pt idx="41">
                  <c:v>-3.8703600633643864E-3</c:v>
                </c:pt>
                <c:pt idx="42">
                  <c:v>-3.709609483121723E-2</c:v>
                </c:pt>
                <c:pt idx="43">
                  <c:v>-6.1597518244916882E-3</c:v>
                </c:pt>
                <c:pt idx="44">
                  <c:v>1.5319664952504919E-2</c:v>
                </c:pt>
                <c:pt idx="45">
                  <c:v>-4.626967345819244E-3</c:v>
                </c:pt>
                <c:pt idx="46">
                  <c:v>1.5998577904186018E-3</c:v>
                </c:pt>
                <c:pt idx="47">
                  <c:v>-2.4806992634661351E-2</c:v>
                </c:pt>
                <c:pt idx="48">
                  <c:v>-4.8956044206033944E-2</c:v>
                </c:pt>
                <c:pt idx="49">
                  <c:v>6.6497950045207865E-4</c:v>
                </c:pt>
                <c:pt idx="50">
                  <c:v>-8.3019391111451069E-2</c:v>
                </c:pt>
                <c:pt idx="51">
                  <c:v>3.8065098043305046E-2</c:v>
                </c:pt>
                <c:pt idx="52">
                  <c:v>-7.6121022179363673E-2</c:v>
                </c:pt>
                <c:pt idx="53">
                  <c:v>-2.5045121447365593E-2</c:v>
                </c:pt>
                <c:pt idx="54">
                  <c:v>-5.5564539062456397E-2</c:v>
                </c:pt>
                <c:pt idx="55">
                  <c:v>-2.4247827319100579E-2</c:v>
                </c:pt>
                <c:pt idx="56">
                  <c:v>5.8329148237116435E-2</c:v>
                </c:pt>
                <c:pt idx="57">
                  <c:v>-0.12980464127060365</c:v>
                </c:pt>
                <c:pt idx="58">
                  <c:v>2.507144968956343E-2</c:v>
                </c:pt>
                <c:pt idx="59">
                  <c:v>6.6247492324751134E-2</c:v>
                </c:pt>
                <c:pt idx="60">
                  <c:v>3.890428415996916E-2</c:v>
                </c:pt>
                <c:pt idx="61">
                  <c:v>2.1755608144464755E-3</c:v>
                </c:pt>
                <c:pt idx="62">
                  <c:v>-4.3780491325308146E-2</c:v>
                </c:pt>
                <c:pt idx="63">
                  <c:v>3.8237673738996003E-2</c:v>
                </c:pt>
                <c:pt idx="64">
                  <c:v>-4.0004652379983185E-2</c:v>
                </c:pt>
                <c:pt idx="65">
                  <c:v>-2.0596573699386833E-2</c:v>
                </c:pt>
                <c:pt idx="66">
                  <c:v>8.7632054231920664E-2</c:v>
                </c:pt>
                <c:pt idx="67">
                  <c:v>-4.9418803029959157E-3</c:v>
                </c:pt>
                <c:pt idx="68">
                  <c:v>4.1508786969566946E-2</c:v>
                </c:pt>
                <c:pt idx="69">
                  <c:v>-1.2955585552958171E-2</c:v>
                </c:pt>
                <c:pt idx="70">
                  <c:v>-7.6218749478811354E-3</c:v>
                </c:pt>
                <c:pt idx="71">
                  <c:v>7.5627709992940328E-3</c:v>
                </c:pt>
                <c:pt idx="72">
                  <c:v>3.0463259496486206E-2</c:v>
                </c:pt>
                <c:pt idx="73">
                  <c:v>-5.2877222327130102E-4</c:v>
                </c:pt>
                <c:pt idx="74">
                  <c:v>-3.0274729130789213E-2</c:v>
                </c:pt>
                <c:pt idx="75">
                  <c:v>2.2919461779556505E-2</c:v>
                </c:pt>
                <c:pt idx="76">
                  <c:v>1.3779891807168543E-2</c:v>
                </c:pt>
                <c:pt idx="77">
                  <c:v>-1.7124942290554945E-2</c:v>
                </c:pt>
                <c:pt idx="78">
                  <c:v>1.3971423577733066E-2</c:v>
                </c:pt>
                <c:pt idx="79">
                  <c:v>1.0622367301207802E-2</c:v>
                </c:pt>
                <c:pt idx="80">
                  <c:v>1.8383097570595641E-2</c:v>
                </c:pt>
                <c:pt idx="81">
                  <c:v>3.2088220362490594E-2</c:v>
                </c:pt>
                <c:pt idx="82">
                  <c:v>-5.7444801671416523E-2</c:v>
                </c:pt>
                <c:pt idx="83">
                  <c:v>-9.4582234895356221E-3</c:v>
                </c:pt>
                <c:pt idx="84">
                  <c:v>7.093508299296003E-3</c:v>
                </c:pt>
                <c:pt idx="85">
                  <c:v>-7.7500566288063455E-3</c:v>
                </c:pt>
                <c:pt idx="86">
                  <c:v>5.701675716514254E-3</c:v>
                </c:pt>
                <c:pt idx="87">
                  <c:v>-1.3295141328432125E-3</c:v>
                </c:pt>
                <c:pt idx="88">
                  <c:v>-4.6162005368431958E-3</c:v>
                </c:pt>
                <c:pt idx="89">
                  <c:v>2.0333712098558721E-2</c:v>
                </c:pt>
                <c:pt idx="90">
                  <c:v>-2.5661929653489235E-2</c:v>
                </c:pt>
                <c:pt idx="91">
                  <c:v>-6.4532006234441219E-4</c:v>
                </c:pt>
                <c:pt idx="92">
                  <c:v>-3.4322550988579281E-2</c:v>
                </c:pt>
                <c:pt idx="93">
                  <c:v>6.3298671124585315E-3</c:v>
                </c:pt>
                <c:pt idx="94">
                  <c:v>2.1111373900507768E-2</c:v>
                </c:pt>
                <c:pt idx="95">
                  <c:v>4.3787328145767912E-3</c:v>
                </c:pt>
                <c:pt idx="96">
                  <c:v>-7.3575840768702605E-3</c:v>
                </c:pt>
                <c:pt idx="97">
                  <c:v>-1.1284122023398346E-3</c:v>
                </c:pt>
                <c:pt idx="98">
                  <c:v>3.1664460823674911E-2</c:v>
                </c:pt>
                <c:pt idx="99">
                  <c:v>1.8803106833638283E-2</c:v>
                </c:pt>
                <c:pt idx="100">
                  <c:v>9.5046416792234911E-3</c:v>
                </c:pt>
                <c:pt idx="101">
                  <c:v>2.5662035635627412E-2</c:v>
                </c:pt>
                <c:pt idx="102">
                  <c:v>1.5565608096762329E-2</c:v>
                </c:pt>
                <c:pt idx="103">
                  <c:v>8.2622681404134202E-3</c:v>
                </c:pt>
                <c:pt idx="104">
                  <c:v>-3.2251492066330822E-3</c:v>
                </c:pt>
                <c:pt idx="105">
                  <c:v>1.1272197904099057E-2</c:v>
                </c:pt>
                <c:pt idx="106">
                  <c:v>2.4945401123037669E-3</c:v>
                </c:pt>
                <c:pt idx="107">
                  <c:v>-1.1881051787813179E-2</c:v>
                </c:pt>
                <c:pt idx="108">
                  <c:v>6.9177287951704969E-3</c:v>
                </c:pt>
                <c:pt idx="109">
                  <c:v>-2.1169120663493524E-2</c:v>
                </c:pt>
                <c:pt idx="110">
                  <c:v>7.1601696626943934E-3</c:v>
                </c:pt>
                <c:pt idx="111">
                  <c:v>-1.596326043578089E-2</c:v>
                </c:pt>
                <c:pt idx="112">
                  <c:v>1.0220406166889129E-2</c:v>
                </c:pt>
                <c:pt idx="113">
                  <c:v>-3.3134960661690416E-3</c:v>
                </c:pt>
                <c:pt idx="114">
                  <c:v>2.1303188394063532E-2</c:v>
                </c:pt>
                <c:pt idx="115">
                  <c:v>1.5136276030183415E-2</c:v>
                </c:pt>
                <c:pt idx="116">
                  <c:v>6.5206356643630059E-3</c:v>
                </c:pt>
                <c:pt idx="117">
                  <c:v>1.5497711226627242E-2</c:v>
                </c:pt>
                <c:pt idx="118">
                  <c:v>-1.5824658580842366E-2</c:v>
                </c:pt>
                <c:pt idx="119">
                  <c:v>-1.5914141267114879E-3</c:v>
                </c:pt>
                <c:pt idx="120">
                  <c:v>9.1457784602824166E-3</c:v>
                </c:pt>
                <c:pt idx="121">
                  <c:v>-6.7995762303766361E-3</c:v>
                </c:pt>
                <c:pt idx="122">
                  <c:v>-9.9879756409748666E-4</c:v>
                </c:pt>
                <c:pt idx="123">
                  <c:v>1.241979790528136E-2</c:v>
                </c:pt>
                <c:pt idx="124">
                  <c:v>1.1663414844607756E-2</c:v>
                </c:pt>
                <c:pt idx="125">
                  <c:v>5.2740316726214154E-3</c:v>
                </c:pt>
                <c:pt idx="126">
                  <c:v>1.4735065779860168E-2</c:v>
                </c:pt>
                <c:pt idx="127">
                  <c:v>3.3445903573601221E-3</c:v>
                </c:pt>
                <c:pt idx="128">
                  <c:v>-8.6947262179792872E-3</c:v>
                </c:pt>
                <c:pt idx="129">
                  <c:v>1.006001447820104E-2</c:v>
                </c:pt>
                <c:pt idx="130">
                  <c:v>-4.1984750472792154E-3</c:v>
                </c:pt>
                <c:pt idx="131">
                  <c:v>3.2178528145765384E-3</c:v>
                </c:pt>
                <c:pt idx="132">
                  <c:v>-1.8083442102437397E-2</c:v>
                </c:pt>
                <c:pt idx="133">
                  <c:v>1.0228756475463285E-3</c:v>
                </c:pt>
                <c:pt idx="134">
                  <c:v>1.1466161873010527E-2</c:v>
                </c:pt>
                <c:pt idx="135">
                  <c:v>1.5060591529755696E-2</c:v>
                </c:pt>
                <c:pt idx="136">
                  <c:v>1.1053321958960582E-2</c:v>
                </c:pt>
                <c:pt idx="137">
                  <c:v>1.2706174810836135E-2</c:v>
                </c:pt>
                <c:pt idx="138">
                  <c:v>-2.6562744966291962E-3</c:v>
                </c:pt>
                <c:pt idx="139">
                  <c:v>7.4421069651293692E-3</c:v>
                </c:pt>
                <c:pt idx="140">
                  <c:v>-1.8991658827778313E-3</c:v>
                </c:pt>
                <c:pt idx="141">
                  <c:v>-5.5698735500239183E-3</c:v>
                </c:pt>
                <c:pt idx="142">
                  <c:v>1.5159273432868048E-2</c:v>
                </c:pt>
                <c:pt idx="143">
                  <c:v>-8.6455968957261931E-3</c:v>
                </c:pt>
                <c:pt idx="144">
                  <c:v>-8.9887841040450223E-3</c:v>
                </c:pt>
                <c:pt idx="145">
                  <c:v>-2.5850848709483287E-3</c:v>
                </c:pt>
                <c:pt idx="146">
                  <c:v>-1.6422162921221561E-2</c:v>
                </c:pt>
                <c:pt idx="147">
                  <c:v>1.8697895625986893E-2</c:v>
                </c:pt>
                <c:pt idx="148">
                  <c:v>5.7682341542553139E-4</c:v>
                </c:pt>
                <c:pt idx="149">
                  <c:v>8.8725549805659387E-3</c:v>
                </c:pt>
                <c:pt idx="150">
                  <c:v>1.2410548073016336E-3</c:v>
                </c:pt>
                <c:pt idx="151">
                  <c:v>5.0026529220041915E-3</c:v>
                </c:pt>
                <c:pt idx="152">
                  <c:v>4.6450135978670648E-3</c:v>
                </c:pt>
                <c:pt idx="153">
                  <c:v>-1.2453080150144347E-3</c:v>
                </c:pt>
                <c:pt idx="154">
                  <c:v>-7.0301722613264062E-4</c:v>
                </c:pt>
                <c:pt idx="155">
                  <c:v>-1.0800454849143271E-2</c:v>
                </c:pt>
                <c:pt idx="156">
                  <c:v>6.1457811493594861E-3</c:v>
                </c:pt>
                <c:pt idx="157">
                  <c:v>1.2292057508157761E-2</c:v>
                </c:pt>
                <c:pt idx="158">
                  <c:v>2.024531525161688E-3</c:v>
                </c:pt>
                <c:pt idx="159">
                  <c:v>-8.4323831562707063E-3</c:v>
                </c:pt>
                <c:pt idx="160">
                  <c:v>5.2509679814713994E-3</c:v>
                </c:pt>
                <c:pt idx="161">
                  <c:v>8.3409546589749972E-3</c:v>
                </c:pt>
                <c:pt idx="162">
                  <c:v>5.0582351120009861E-4</c:v>
                </c:pt>
                <c:pt idx="163">
                  <c:v>6.7423565560373877E-3</c:v>
                </c:pt>
                <c:pt idx="164">
                  <c:v>8.3552677148990284E-4</c:v>
                </c:pt>
                <c:pt idx="165">
                  <c:v>7.6432294482773333E-3</c:v>
                </c:pt>
                <c:pt idx="166">
                  <c:v>-2.2330780589992827E-2</c:v>
                </c:pt>
                <c:pt idx="167">
                  <c:v>7.2667398463226451E-3</c:v>
                </c:pt>
                <c:pt idx="168">
                  <c:v>5.6450382511279429E-3</c:v>
                </c:pt>
                <c:pt idx="169">
                  <c:v>-6.5452969224089053E-4</c:v>
                </c:pt>
                <c:pt idx="170">
                  <c:v>-1.6794694403359012E-2</c:v>
                </c:pt>
                <c:pt idx="171">
                  <c:v>1.8705029623649061E-3</c:v>
                </c:pt>
                <c:pt idx="172">
                  <c:v>-3.3201086741140307E-3</c:v>
                </c:pt>
                <c:pt idx="173">
                  <c:v>-3.4769623630973578E-3</c:v>
                </c:pt>
                <c:pt idx="174">
                  <c:v>1.5184429863450921E-2</c:v>
                </c:pt>
                <c:pt idx="175">
                  <c:v>1.3275978775904029E-3</c:v>
                </c:pt>
                <c:pt idx="176">
                  <c:v>-2.1283184103905173E-3</c:v>
                </c:pt>
                <c:pt idx="177">
                  <c:v>7.1459477886897105E-3</c:v>
                </c:pt>
                <c:pt idx="178">
                  <c:v>7.182037528858265E-3</c:v>
                </c:pt>
                <c:pt idx="179">
                  <c:v>-7.6220103321541499E-3</c:v>
                </c:pt>
                <c:pt idx="180">
                  <c:v>-9.6820972377797965E-4</c:v>
                </c:pt>
                <c:pt idx="181">
                  <c:v>-2.2112221261283316E-2</c:v>
                </c:pt>
                <c:pt idx="182">
                  <c:v>-8.6129122576229511E-3</c:v>
                </c:pt>
                <c:pt idx="183">
                  <c:v>-1.9545171311632359E-3</c:v>
                </c:pt>
                <c:pt idx="184">
                  <c:v>-2.9312288613303372E-2</c:v>
                </c:pt>
                <c:pt idx="185">
                  <c:v>2.2645769997825305E-2</c:v>
                </c:pt>
                <c:pt idx="186">
                  <c:v>1.6044885862310787E-2</c:v>
                </c:pt>
                <c:pt idx="187">
                  <c:v>-4.5869312539237317E-4</c:v>
                </c:pt>
                <c:pt idx="188">
                  <c:v>2.2410536070716081E-3</c:v>
                </c:pt>
                <c:pt idx="189">
                  <c:v>1.5061057741463824E-2</c:v>
                </c:pt>
                <c:pt idx="190">
                  <c:v>7.5676954002601438E-3</c:v>
                </c:pt>
                <c:pt idx="191">
                  <c:v>1.3826407090108406E-2</c:v>
                </c:pt>
                <c:pt idx="192">
                  <c:v>6.555254493071816E-3</c:v>
                </c:pt>
                <c:pt idx="193">
                  <c:v>8.1566763354161687E-3</c:v>
                </c:pt>
                <c:pt idx="194">
                  <c:v>6.7260405928379896E-3</c:v>
                </c:pt>
                <c:pt idx="195">
                  <c:v>1.4058854140437393E-3</c:v>
                </c:pt>
                <c:pt idx="196">
                  <c:v>2.9754545949822742E-4</c:v>
                </c:pt>
                <c:pt idx="197">
                  <c:v>3.0625497507226207E-3</c:v>
                </c:pt>
                <c:pt idx="198">
                  <c:v>-2.4283584146753912E-2</c:v>
                </c:pt>
                <c:pt idx="199">
                  <c:v>7.0288989627880216E-3</c:v>
                </c:pt>
                <c:pt idx="200">
                  <c:v>9.4028029874726471E-3</c:v>
                </c:pt>
                <c:pt idx="201">
                  <c:v>2.0003284749916528E-3</c:v>
                </c:pt>
                <c:pt idx="202">
                  <c:v>3.4336964561898498E-3</c:v>
                </c:pt>
                <c:pt idx="203">
                  <c:v>-3.4512655338361231E-3</c:v>
                </c:pt>
                <c:pt idx="204">
                  <c:v>2.8495895834470542E-3</c:v>
                </c:pt>
                <c:pt idx="205">
                  <c:v>-1.362910560042252E-2</c:v>
                </c:pt>
                <c:pt idx="206">
                  <c:v>1.0337575152429279E-2</c:v>
                </c:pt>
                <c:pt idx="207">
                  <c:v>-1.3440543677561423E-2</c:v>
                </c:pt>
                <c:pt idx="208">
                  <c:v>-5.0129586686673555E-3</c:v>
                </c:pt>
                <c:pt idx="209">
                  <c:v>-2.4334235870719922E-3</c:v>
                </c:pt>
                <c:pt idx="210">
                  <c:v>2.297636226207711E-3</c:v>
                </c:pt>
                <c:pt idx="211">
                  <c:v>1.237022405230892E-2</c:v>
                </c:pt>
                <c:pt idx="212">
                  <c:v>8.0416472679560869E-3</c:v>
                </c:pt>
                <c:pt idx="213">
                  <c:v>1.7785615316790571E-2</c:v>
                </c:pt>
                <c:pt idx="214">
                  <c:v>1.1819014380832105E-2</c:v>
                </c:pt>
                <c:pt idx="215">
                  <c:v>1.6104635280974833E-2</c:v>
                </c:pt>
                <c:pt idx="216">
                  <c:v>1.3646522564310537E-2</c:v>
                </c:pt>
                <c:pt idx="217">
                  <c:v>9.3459793683843273E-3</c:v>
                </c:pt>
                <c:pt idx="218">
                  <c:v>-4.5767757066157433E-3</c:v>
                </c:pt>
                <c:pt idx="219">
                  <c:v>2.2969395152394601E-3</c:v>
                </c:pt>
                <c:pt idx="220">
                  <c:v>1.2126619994575538E-2</c:v>
                </c:pt>
                <c:pt idx="221">
                  <c:v>4.9750664118934917E-3</c:v>
                </c:pt>
                <c:pt idx="222">
                  <c:v>-1.2872683709156951E-2</c:v>
                </c:pt>
                <c:pt idx="223">
                  <c:v>6.8393401035100609E-3</c:v>
                </c:pt>
                <c:pt idx="224">
                  <c:v>5.2414447412523213E-3</c:v>
                </c:pt>
                <c:pt idx="225">
                  <c:v>9.956329850809631E-3</c:v>
                </c:pt>
                <c:pt idx="226">
                  <c:v>-1.5070680919024304E-2</c:v>
                </c:pt>
                <c:pt idx="227">
                  <c:v>1.000124432277727E-2</c:v>
                </c:pt>
                <c:pt idx="228">
                  <c:v>-1.3898513898513709E-3</c:v>
                </c:pt>
                <c:pt idx="229">
                  <c:v>1.0802724970024435E-2</c:v>
                </c:pt>
                <c:pt idx="230">
                  <c:v>3.5853093855009455E-4</c:v>
                </c:pt>
                <c:pt idx="231">
                  <c:v>1.5365551425030599E-3</c:v>
                </c:pt>
                <c:pt idx="232">
                  <c:v>9.4907072537480097E-3</c:v>
                </c:pt>
                <c:pt idx="233">
                  <c:v>7.331118410384363E-3</c:v>
                </c:pt>
                <c:pt idx="234">
                  <c:v>2.785317185481917E-3</c:v>
                </c:pt>
                <c:pt idx="235">
                  <c:v>1.0165796183813081E-2</c:v>
                </c:pt>
                <c:pt idx="236">
                  <c:v>-3.7548691339409634E-3</c:v>
                </c:pt>
                <c:pt idx="237">
                  <c:v>2.6375729876915166E-3</c:v>
                </c:pt>
                <c:pt idx="238">
                  <c:v>3.2781183748524789E-3</c:v>
                </c:pt>
                <c:pt idx="239">
                  <c:v>7.1543684057195911E-4</c:v>
                </c:pt>
                <c:pt idx="240">
                  <c:v>8.4648636298307878E-3</c:v>
                </c:pt>
                <c:pt idx="241">
                  <c:v>4.2389294510585263E-3</c:v>
                </c:pt>
                <c:pt idx="242">
                  <c:v>1.4446134476409078E-3</c:v>
                </c:pt>
                <c:pt idx="243">
                  <c:v>-3.1404994713147394E-2</c:v>
                </c:pt>
                <c:pt idx="244">
                  <c:v>1.0346328141412231E-2</c:v>
                </c:pt>
                <c:pt idx="245">
                  <c:v>1.0010173544329204E-2</c:v>
                </c:pt>
                <c:pt idx="246">
                  <c:v>1.0892501341803307E-2</c:v>
                </c:pt>
                <c:pt idx="247">
                  <c:v>9.0150371838464416E-3</c:v>
                </c:pt>
                <c:pt idx="248">
                  <c:v>4.2816365366318276E-3</c:v>
                </c:pt>
                <c:pt idx="249">
                  <c:v>3.5420524525213715E-3</c:v>
                </c:pt>
                <c:pt idx="250">
                  <c:v>-1.430415643033367E-5</c:v>
                </c:pt>
                <c:pt idx="251">
                  <c:v>2.6284263414808606E-3</c:v>
                </c:pt>
                <c:pt idx="252">
                  <c:v>8.1606448621465155E-3</c:v>
                </c:pt>
                <c:pt idx="253">
                  <c:v>4.7124086351704175E-3</c:v>
                </c:pt>
                <c:pt idx="254">
                  <c:v>-3.7501320469031096E-3</c:v>
                </c:pt>
                <c:pt idx="255">
                  <c:v>-6.2914199876284993E-4</c:v>
                </c:pt>
                <c:pt idx="256">
                  <c:v>1.4847195549378078E-2</c:v>
                </c:pt>
                <c:pt idx="257">
                  <c:v>9.5837181341371647E-3</c:v>
                </c:pt>
                <c:pt idx="258">
                  <c:v>5.4333005402233958E-3</c:v>
                </c:pt>
                <c:pt idx="259">
                  <c:v>9.6131067844451579E-5</c:v>
                </c:pt>
                <c:pt idx="260">
                  <c:v>2.1112472837001572E-3</c:v>
                </c:pt>
                <c:pt idx="261">
                  <c:v>-1.1092384006138767E-2</c:v>
                </c:pt>
                <c:pt idx="262">
                  <c:v>-1.0558623222042929E-2</c:v>
                </c:pt>
                <c:pt idx="263">
                  <c:v>1.6794689559073817E-2</c:v>
                </c:pt>
                <c:pt idx="264">
                  <c:v>8.508279302947841E-3</c:v>
                </c:pt>
                <c:pt idx="265">
                  <c:v>-3.711240243910785E-3</c:v>
                </c:pt>
                <c:pt idx="266">
                  <c:v>-1.4972224792414224E-2</c:v>
                </c:pt>
                <c:pt idx="267">
                  <c:v>-9.2541695948343827E-3</c:v>
                </c:pt>
                <c:pt idx="268">
                  <c:v>-1.9060461131126694E-2</c:v>
                </c:pt>
                <c:pt idx="269">
                  <c:v>-1.0735636298550233E-2</c:v>
                </c:pt>
                <c:pt idx="270">
                  <c:v>-1.3240408031814588E-2</c:v>
                </c:pt>
                <c:pt idx="271">
                  <c:v>4.7423466768368838E-2</c:v>
                </c:pt>
                <c:pt idx="272">
                  <c:v>2.5673612861664363E-2</c:v>
                </c:pt>
                <c:pt idx="273">
                  <c:v>9.7010824114118765E-3</c:v>
                </c:pt>
                <c:pt idx="274">
                  <c:v>7.1467449180016018E-3</c:v>
                </c:pt>
                <c:pt idx="275">
                  <c:v>1.9200236310601415E-3</c:v>
                </c:pt>
                <c:pt idx="276">
                  <c:v>1.2834815819890322E-2</c:v>
                </c:pt>
                <c:pt idx="277">
                  <c:v>-4.3001362812422617E-4</c:v>
                </c:pt>
                <c:pt idx="278">
                  <c:v>-1.8531632835405709E-4</c:v>
                </c:pt>
                <c:pt idx="279">
                  <c:v>4.4219375765397473E-3</c:v>
                </c:pt>
                <c:pt idx="280">
                  <c:v>-6.5905241443853235E-4</c:v>
                </c:pt>
                <c:pt idx="281">
                  <c:v>9.9846339517124516E-3</c:v>
                </c:pt>
                <c:pt idx="282">
                  <c:v>-8.1620926299597052E-5</c:v>
                </c:pt>
                <c:pt idx="283">
                  <c:v>-6.8273315288195358E-3</c:v>
                </c:pt>
                <c:pt idx="284">
                  <c:v>-5.9143001795001204E-3</c:v>
                </c:pt>
                <c:pt idx="285">
                  <c:v>-9.0747042618700702E-3</c:v>
                </c:pt>
                <c:pt idx="286">
                  <c:v>-2.0428187628281025E-2</c:v>
                </c:pt>
                <c:pt idx="287">
                  <c:v>2.1872891923382376E-3</c:v>
                </c:pt>
                <c:pt idx="288">
                  <c:v>1.8643168930771559E-2</c:v>
                </c:pt>
                <c:pt idx="289">
                  <c:v>7.699239086904397E-3</c:v>
                </c:pt>
                <c:pt idx="290">
                  <c:v>-3.7635744021301765E-2</c:v>
                </c:pt>
                <c:pt idx="291">
                  <c:v>1.5995429877177836E-2</c:v>
                </c:pt>
                <c:pt idx="292">
                  <c:v>1.0672998431736636E-2</c:v>
                </c:pt>
                <c:pt idx="293">
                  <c:v>2.188469813862759E-2</c:v>
                </c:pt>
                <c:pt idx="294">
                  <c:v>-1.0812955869234475E-2</c:v>
                </c:pt>
                <c:pt idx="295">
                  <c:v>-9.4590786267261251E-3</c:v>
                </c:pt>
                <c:pt idx="296">
                  <c:v>1.2116668117096996E-3</c:v>
                </c:pt>
                <c:pt idx="297">
                  <c:v>9.5077626669874959E-3</c:v>
                </c:pt>
                <c:pt idx="298">
                  <c:v>5.0601388226567678E-3</c:v>
                </c:pt>
                <c:pt idx="299">
                  <c:v>-9.4795318554444785E-3</c:v>
                </c:pt>
                <c:pt idx="300">
                  <c:v>-6.7494070567729603E-3</c:v>
                </c:pt>
                <c:pt idx="301">
                  <c:v>-1.2759971867778441E-3</c:v>
                </c:pt>
                <c:pt idx="302">
                  <c:v>-1.2685733830971047E-2</c:v>
                </c:pt>
                <c:pt idx="303">
                  <c:v>-1.1102959657095401E-2</c:v>
                </c:pt>
                <c:pt idx="304">
                  <c:v>1.2786915650319308E-2</c:v>
                </c:pt>
                <c:pt idx="305">
                  <c:v>-5.1546391752577136E-4</c:v>
                </c:pt>
                <c:pt idx="306">
                  <c:v>5.3167666458564522E-3</c:v>
                </c:pt>
                <c:pt idx="307">
                  <c:v>-1.7911203361514749E-2</c:v>
                </c:pt>
                <c:pt idx="308">
                  <c:v>-1.5430189561081553E-2</c:v>
                </c:pt>
                <c:pt idx="309">
                  <c:v>1.2733073180266397E-2</c:v>
                </c:pt>
                <c:pt idx="310">
                  <c:v>2.3284829017115705E-2</c:v>
                </c:pt>
                <c:pt idx="311">
                  <c:v>-1.0400738290749056E-2</c:v>
                </c:pt>
                <c:pt idx="312">
                  <c:v>1.2024614211712192E-2</c:v>
                </c:pt>
                <c:pt idx="313">
                  <c:v>-1.5439873279367244E-2</c:v>
                </c:pt>
                <c:pt idx="314">
                  <c:v>3.1220538605529757E-3</c:v>
                </c:pt>
                <c:pt idx="315">
                  <c:v>9.2314502673067622E-3</c:v>
                </c:pt>
                <c:pt idx="316">
                  <c:v>3.6945688151399647E-3</c:v>
                </c:pt>
                <c:pt idx="317">
                  <c:v>-2.6186986513196953E-3</c:v>
                </c:pt>
                <c:pt idx="318">
                  <c:v>-3.5325601539617946E-2</c:v>
                </c:pt>
                <c:pt idx="319">
                  <c:v>1.3556195321016373E-2</c:v>
                </c:pt>
                <c:pt idx="320">
                  <c:v>5.2844575588770759E-3</c:v>
                </c:pt>
                <c:pt idx="321">
                  <c:v>2.4963223822047631E-3</c:v>
                </c:pt>
                <c:pt idx="322">
                  <c:v>-1.7677018166146197E-2</c:v>
                </c:pt>
                <c:pt idx="323">
                  <c:v>-4.3908366963916201E-3</c:v>
                </c:pt>
                <c:pt idx="324">
                  <c:v>7.6767577851766244E-3</c:v>
                </c:pt>
                <c:pt idx="325">
                  <c:v>-4.4980789454502901E-3</c:v>
                </c:pt>
                <c:pt idx="326">
                  <c:v>1.0016490776670217E-2</c:v>
                </c:pt>
                <c:pt idx="327">
                  <c:v>1.1601656886434109E-2</c:v>
                </c:pt>
                <c:pt idx="328">
                  <c:v>1.4433855067716328E-2</c:v>
                </c:pt>
                <c:pt idx="329">
                  <c:v>2.0417705211392967E-3</c:v>
                </c:pt>
                <c:pt idx="330">
                  <c:v>-1.7710760058812003E-2</c:v>
                </c:pt>
                <c:pt idx="331">
                  <c:v>2.0846006110275539E-4</c:v>
                </c:pt>
                <c:pt idx="332">
                  <c:v>-9.4060809818130586E-3</c:v>
                </c:pt>
                <c:pt idx="333">
                  <c:v>8.3709861000931252E-3</c:v>
                </c:pt>
                <c:pt idx="334">
                  <c:v>7.3163974182248737E-3</c:v>
                </c:pt>
                <c:pt idx="335">
                  <c:v>6.6792078669999366E-3</c:v>
                </c:pt>
                <c:pt idx="336">
                  <c:v>8.0414756647542163E-3</c:v>
                </c:pt>
                <c:pt idx="337">
                  <c:v>-6.1302271731019653E-3</c:v>
                </c:pt>
                <c:pt idx="338">
                  <c:v>-1.0386680807366599E-2</c:v>
                </c:pt>
                <c:pt idx="339">
                  <c:v>-1.2724117987276129E-3</c:v>
                </c:pt>
                <c:pt idx="340">
                  <c:v>1.671572033956048E-2</c:v>
                </c:pt>
                <c:pt idx="341">
                  <c:v>1.2393496011230853E-2</c:v>
                </c:pt>
                <c:pt idx="342">
                  <c:v>-5.1594839854118835E-3</c:v>
                </c:pt>
                <c:pt idx="343">
                  <c:v>-8.2567372913776582E-3</c:v>
                </c:pt>
                <c:pt idx="344">
                  <c:v>1.8063135438295186E-2</c:v>
                </c:pt>
                <c:pt idx="345">
                  <c:v>1.4760828451498842E-3</c:v>
                </c:pt>
                <c:pt idx="346">
                  <c:v>7.0734387440207769E-4</c:v>
                </c:pt>
                <c:pt idx="347">
                  <c:v>6.115021583396052E-3</c:v>
                </c:pt>
                <c:pt idx="348">
                  <c:v>2.3788595198495077E-3</c:v>
                </c:pt>
                <c:pt idx="349">
                  <c:v>6.3763826090357245E-3</c:v>
                </c:pt>
                <c:pt idx="350">
                  <c:v>9.5331262369904302E-3</c:v>
                </c:pt>
                <c:pt idx="351">
                  <c:v>-5.1017788844098799E-4</c:v>
                </c:pt>
                <c:pt idx="352">
                  <c:v>8.667820235830348E-5</c:v>
                </c:pt>
                <c:pt idx="353">
                  <c:v>7.3284883347670693E-3</c:v>
                </c:pt>
                <c:pt idx="354">
                  <c:v>-1.2810421692314167E-3</c:v>
                </c:pt>
                <c:pt idx="355">
                  <c:v>5.1945565641899893E-3</c:v>
                </c:pt>
                <c:pt idx="356">
                  <c:v>-7.3325651598399322E-4</c:v>
                </c:pt>
                <c:pt idx="357">
                  <c:v>-6.6549767790547998E-3</c:v>
                </c:pt>
                <c:pt idx="358">
                  <c:v>6.5492617690041666E-3</c:v>
                </c:pt>
                <c:pt idx="359">
                  <c:v>3.9141554542421186E-3</c:v>
                </c:pt>
                <c:pt idx="360">
                  <c:v>7.911717887127967E-4</c:v>
                </c:pt>
                <c:pt idx="361">
                  <c:v>3.6301887508418673E-3</c:v>
                </c:pt>
                <c:pt idx="362">
                  <c:v>-6.4086204452006301E-3</c:v>
                </c:pt>
                <c:pt idx="363">
                  <c:v>-4.8295391484409755E-3</c:v>
                </c:pt>
                <c:pt idx="364">
                  <c:v>-5.1301987075713651E-4</c:v>
                </c:pt>
                <c:pt idx="365">
                  <c:v>4.0265632023770426E-3</c:v>
                </c:pt>
                <c:pt idx="366">
                  <c:v>1.6670371193598932E-3</c:v>
                </c:pt>
                <c:pt idx="367">
                  <c:v>-5.4397616141762528E-3</c:v>
                </c:pt>
                <c:pt idx="368">
                  <c:v>6.5978408804769906E-3</c:v>
                </c:pt>
                <c:pt idx="369">
                  <c:v>4.4267262807582419E-3</c:v>
                </c:pt>
                <c:pt idx="370">
                  <c:v>-2.8782466969518028E-3</c:v>
                </c:pt>
                <c:pt idx="371">
                  <c:v>-4.1891404832212764E-3</c:v>
                </c:pt>
                <c:pt idx="372">
                  <c:v>-1.7112795227467448E-3</c:v>
                </c:pt>
                <c:pt idx="373">
                  <c:v>-2.639697229908089E-3</c:v>
                </c:pt>
                <c:pt idx="374">
                  <c:v>2.6913265306123257E-3</c:v>
                </c:pt>
                <c:pt idx="375">
                  <c:v>7.1332256300009611E-3</c:v>
                </c:pt>
                <c:pt idx="376">
                  <c:v>-1.0167768174885738E-3</c:v>
                </c:pt>
                <c:pt idx="377">
                  <c:v>3.8815924644002298E-3</c:v>
                </c:pt>
                <c:pt idx="378">
                  <c:v>-9.5562559628203925E-3</c:v>
                </c:pt>
                <c:pt idx="379">
                  <c:v>-2.4224467347834233E-3</c:v>
                </c:pt>
                <c:pt idx="380">
                  <c:v>1.7845989113962624E-4</c:v>
                </c:pt>
                <c:pt idx="381">
                  <c:v>7.6309853051756971E-3</c:v>
                </c:pt>
                <c:pt idx="382">
                  <c:v>2.6308549962530403E-3</c:v>
                </c:pt>
                <c:pt idx="383">
                  <c:v>4.4310723825924381E-3</c:v>
                </c:pt>
                <c:pt idx="384">
                  <c:v>-5.023800253711741E-5</c:v>
                </c:pt>
                <c:pt idx="385">
                  <c:v>-1.0738912543803436E-2</c:v>
                </c:pt>
                <c:pt idx="386">
                  <c:v>-7.6369315151976203E-3</c:v>
                </c:pt>
                <c:pt idx="387">
                  <c:v>1.2279220322285456E-2</c:v>
                </c:pt>
                <c:pt idx="388">
                  <c:v>2.022238301825352E-3</c:v>
                </c:pt>
                <c:pt idx="389">
                  <c:v>-1.9929301433836422E-3</c:v>
                </c:pt>
                <c:pt idx="390">
                  <c:v>-4.929081263487789E-3</c:v>
                </c:pt>
                <c:pt idx="391">
                  <c:v>-2.3529112911164773E-3</c:v>
                </c:pt>
                <c:pt idx="392">
                  <c:v>4.3954574967854931E-3</c:v>
                </c:pt>
                <c:pt idx="393">
                  <c:v>-9.7601475430109108E-4</c:v>
                </c:pt>
                <c:pt idx="394">
                  <c:v>7.7459628688609783E-3</c:v>
                </c:pt>
                <c:pt idx="395">
                  <c:v>1.5460980853186701E-2</c:v>
                </c:pt>
                <c:pt idx="396">
                  <c:v>7.9382545758877043E-3</c:v>
                </c:pt>
                <c:pt idx="397">
                  <c:v>2.201884517922581E-3</c:v>
                </c:pt>
                <c:pt idx="398">
                  <c:v>-3.4612693775851744E-3</c:v>
                </c:pt>
                <c:pt idx="399">
                  <c:v>1.2347427670553746E-3</c:v>
                </c:pt>
                <c:pt idx="400">
                  <c:v>1.3439330801285898E-3</c:v>
                </c:pt>
                <c:pt idx="401">
                  <c:v>1.3206307086566227E-4</c:v>
                </c:pt>
                <c:pt idx="402">
                  <c:v>5.0453714934974858E-3</c:v>
                </c:pt>
                <c:pt idx="403">
                  <c:v>1.006453032191823E-2</c:v>
                </c:pt>
                <c:pt idx="404">
                  <c:v>2.0539533307923907E-3</c:v>
                </c:pt>
                <c:pt idx="405">
                  <c:v>3.1123494766964743E-3</c:v>
                </c:pt>
                <c:pt idx="406">
                  <c:v>-2.7536022534397908E-3</c:v>
                </c:pt>
                <c:pt idx="407">
                  <c:v>-7.1429218080916179E-3</c:v>
                </c:pt>
                <c:pt idx="408">
                  <c:v>2.7932281693565653E-3</c:v>
                </c:pt>
                <c:pt idx="409">
                  <c:v>7.7683380363653409E-3</c:v>
                </c:pt>
                <c:pt idx="410">
                  <c:v>6.0452582317793713E-4</c:v>
                </c:pt>
                <c:pt idx="411">
                  <c:v>1.3525983414131026E-4</c:v>
                </c:pt>
                <c:pt idx="412">
                  <c:v>4.1053321231718787E-3</c:v>
                </c:pt>
                <c:pt idx="413">
                  <c:v>1.3519742355673658E-2</c:v>
                </c:pt>
                <c:pt idx="414">
                  <c:v>1.1880539009689439E-2</c:v>
                </c:pt>
                <c:pt idx="415">
                  <c:v>-3.2657802267076486E-3</c:v>
                </c:pt>
                <c:pt idx="416">
                  <c:v>9.2467608520607758E-3</c:v>
                </c:pt>
                <c:pt idx="417">
                  <c:v>5.1902762828452964E-3</c:v>
                </c:pt>
                <c:pt idx="418">
                  <c:v>3.1286799510494845E-3</c:v>
                </c:pt>
                <c:pt idx="419">
                  <c:v>-9.0345153011317514E-4</c:v>
                </c:pt>
                <c:pt idx="420">
                  <c:v>-4.9533178590144278E-4</c:v>
                </c:pt>
                <c:pt idx="421">
                  <c:v>9.0759789091543475E-4</c:v>
                </c:pt>
                <c:pt idx="422">
                  <c:v>-8.0314348633370169E-4</c:v>
                </c:pt>
                <c:pt idx="423">
                  <c:v>1.4231963722897145E-3</c:v>
                </c:pt>
                <c:pt idx="424">
                  <c:v>8.0235903337169123E-3</c:v>
                </c:pt>
                <c:pt idx="425">
                  <c:v>6.2815898900936418E-3</c:v>
                </c:pt>
                <c:pt idx="426">
                  <c:v>-2.5156697580758225E-3</c:v>
                </c:pt>
                <c:pt idx="427">
                  <c:v>-1.0705055117528173E-2</c:v>
                </c:pt>
                <c:pt idx="428">
                  <c:v>9.4901965292666368E-3</c:v>
                </c:pt>
                <c:pt idx="429">
                  <c:v>-8.7404623619169453E-4</c:v>
                </c:pt>
                <c:pt idx="430">
                  <c:v>1.574659550398505E-2</c:v>
                </c:pt>
                <c:pt idx="431">
                  <c:v>1.6972498940972525E-3</c:v>
                </c:pt>
                <c:pt idx="432">
                  <c:v>1.0642349830836118E-4</c:v>
                </c:pt>
                <c:pt idx="433">
                  <c:v>-5.9646823596619658E-3</c:v>
                </c:pt>
                <c:pt idx="434">
                  <c:v>-2.1015742086699651E-3</c:v>
                </c:pt>
                <c:pt idx="435">
                  <c:v>-5.2593541976024838E-3</c:v>
                </c:pt>
                <c:pt idx="436">
                  <c:v>-4.8870057298866509E-3</c:v>
                </c:pt>
                <c:pt idx="437">
                  <c:v>9.0805125470210246E-3</c:v>
                </c:pt>
                <c:pt idx="438">
                  <c:v>7.4076167596974773E-3</c:v>
                </c:pt>
                <c:pt idx="439">
                  <c:v>-9.8921014683850395E-3</c:v>
                </c:pt>
                <c:pt idx="440">
                  <c:v>8.1803241527824699E-3</c:v>
                </c:pt>
                <c:pt idx="441">
                  <c:v>5.893644588217839E-3</c:v>
                </c:pt>
                <c:pt idx="442">
                  <c:v>2.8359560105504222E-3</c:v>
                </c:pt>
                <c:pt idx="443">
                  <c:v>2.5632524330001516E-3</c:v>
                </c:pt>
                <c:pt idx="444">
                  <c:v>9.4375540172131345E-3</c:v>
                </c:pt>
                <c:pt idx="445">
                  <c:v>9.7347447244895413E-3</c:v>
                </c:pt>
                <c:pt idx="446">
                  <c:v>7.5523964544634836E-3</c:v>
                </c:pt>
                <c:pt idx="447">
                  <c:v>-3.1552655862272516E-3</c:v>
                </c:pt>
                <c:pt idx="448">
                  <c:v>-8.2606040040720252E-3</c:v>
                </c:pt>
                <c:pt idx="449">
                  <c:v>-4.8449081930955762E-3</c:v>
                </c:pt>
                <c:pt idx="450">
                  <c:v>-3.4767109873967694E-3</c:v>
                </c:pt>
                <c:pt idx="451">
                  <c:v>5.7963334050969983E-4</c:v>
                </c:pt>
                <c:pt idx="452">
                  <c:v>7.8894810597283094E-3</c:v>
                </c:pt>
                <c:pt idx="453">
                  <c:v>-3.1447745834337626E-3</c:v>
                </c:pt>
                <c:pt idx="454">
                  <c:v>-1.9422380490858537E-2</c:v>
                </c:pt>
                <c:pt idx="455">
                  <c:v>-1.0393537638774042E-2</c:v>
                </c:pt>
                <c:pt idx="456">
                  <c:v>1.4599655380227672E-2</c:v>
                </c:pt>
                <c:pt idx="457">
                  <c:v>-2.2699829611844136E-3</c:v>
                </c:pt>
                <c:pt idx="458">
                  <c:v>-3.3400507016901892E-3</c:v>
                </c:pt>
                <c:pt idx="459">
                  <c:v>4.913288313552977E-3</c:v>
                </c:pt>
                <c:pt idx="460">
                  <c:v>8.469704411502077E-3</c:v>
                </c:pt>
                <c:pt idx="461">
                  <c:v>-1.3448782553109329E-3</c:v>
                </c:pt>
                <c:pt idx="462">
                  <c:v>-1.4990925086938445E-3</c:v>
                </c:pt>
                <c:pt idx="463">
                  <c:v>-7.9701618453479339E-3</c:v>
                </c:pt>
                <c:pt idx="464">
                  <c:v>1.2820584549279479E-2</c:v>
                </c:pt>
                <c:pt idx="465">
                  <c:v>3.7010951374805146E-4</c:v>
                </c:pt>
                <c:pt idx="466">
                  <c:v>-6.0879816891180605E-3</c:v>
                </c:pt>
                <c:pt idx="467">
                  <c:v>-5.5863593937507394E-3</c:v>
                </c:pt>
                <c:pt idx="468">
                  <c:v>-7.4782176309388104E-3</c:v>
                </c:pt>
                <c:pt idx="469">
                  <c:v>-1.9603372962262444E-2</c:v>
                </c:pt>
                <c:pt idx="470">
                  <c:v>4.9837654414910393E-3</c:v>
                </c:pt>
                <c:pt idx="471">
                  <c:v>-5.0447485767010081E-3</c:v>
                </c:pt>
                <c:pt idx="472">
                  <c:v>6.959497675860904E-3</c:v>
                </c:pt>
                <c:pt idx="473">
                  <c:v>-2.9071209637180129E-2</c:v>
                </c:pt>
                <c:pt idx="474">
                  <c:v>1.6151341001793273E-3</c:v>
                </c:pt>
                <c:pt idx="475">
                  <c:v>-4.1485990049225929E-3</c:v>
                </c:pt>
                <c:pt idx="476">
                  <c:v>1.0816571670827724E-2</c:v>
                </c:pt>
                <c:pt idx="477">
                  <c:v>1.3674571413592407E-2</c:v>
                </c:pt>
                <c:pt idx="478">
                  <c:v>-1.1777618789022948E-2</c:v>
                </c:pt>
                <c:pt idx="479">
                  <c:v>-1.6540964254769808E-2</c:v>
                </c:pt>
                <c:pt idx="480">
                  <c:v>1.5636594775976009E-2</c:v>
                </c:pt>
                <c:pt idx="481">
                  <c:v>1.7060902268771105E-2</c:v>
                </c:pt>
                <c:pt idx="482">
                  <c:v>2.6960889537628319E-3</c:v>
                </c:pt>
                <c:pt idx="483">
                  <c:v>-3.1683778761593118E-4</c:v>
                </c:pt>
                <c:pt idx="484">
                  <c:v>-8.1690108672685113E-3</c:v>
                </c:pt>
                <c:pt idx="485">
                  <c:v>-2.4959336720740133E-3</c:v>
                </c:pt>
                <c:pt idx="486">
                  <c:v>-5.9740604563374156E-3</c:v>
                </c:pt>
                <c:pt idx="487">
                  <c:v>1.5678167860917469E-3</c:v>
                </c:pt>
                <c:pt idx="488">
                  <c:v>-1.5259386377866946E-2</c:v>
                </c:pt>
                <c:pt idx="489">
                  <c:v>-2.1842545274709746E-2</c:v>
                </c:pt>
                <c:pt idx="490">
                  <c:v>9.4286814893282944E-3</c:v>
                </c:pt>
                <c:pt idx="491">
                  <c:v>1.1007194030117962E-2</c:v>
                </c:pt>
                <c:pt idx="492">
                  <c:v>6.9092828559547126E-3</c:v>
                </c:pt>
                <c:pt idx="493">
                  <c:v>-4.0327776671390536E-3</c:v>
                </c:pt>
                <c:pt idx="494">
                  <c:v>4.8518709108285041E-3</c:v>
                </c:pt>
                <c:pt idx="495">
                  <c:v>8.6034091740434526E-3</c:v>
                </c:pt>
                <c:pt idx="496">
                  <c:v>-1.1402376220388533E-3</c:v>
                </c:pt>
                <c:pt idx="497">
                  <c:v>-5.6060324394646699E-4</c:v>
                </c:pt>
                <c:pt idx="498">
                  <c:v>8.7247405392365529E-3</c:v>
                </c:pt>
                <c:pt idx="499">
                  <c:v>1.5653406553513438E-2</c:v>
                </c:pt>
                <c:pt idx="500">
                  <c:v>1.0186829459255531E-2</c:v>
                </c:pt>
                <c:pt idx="501">
                  <c:v>6.7395852346920915E-3</c:v>
                </c:pt>
                <c:pt idx="502">
                  <c:v>-1.0005439254682558E-2</c:v>
                </c:pt>
                <c:pt idx="503">
                  <c:v>3.7642497703693767E-3</c:v>
                </c:pt>
                <c:pt idx="504">
                  <c:v>1.0700230734251415E-2</c:v>
                </c:pt>
                <c:pt idx="505">
                  <c:v>2.9133547738471322E-3</c:v>
                </c:pt>
                <c:pt idx="506">
                  <c:v>8.6731373662130018E-3</c:v>
                </c:pt>
                <c:pt idx="507">
                  <c:v>2.495559331991748E-3</c:v>
                </c:pt>
                <c:pt idx="508">
                  <c:v>-1.1228077862612817E-4</c:v>
                </c:pt>
                <c:pt idx="509">
                  <c:v>2.8675896635306231E-3</c:v>
                </c:pt>
                <c:pt idx="510">
                  <c:v>-1.0653754349167821E-2</c:v>
                </c:pt>
                <c:pt idx="511">
                  <c:v>-9.6422192838863108E-3</c:v>
                </c:pt>
                <c:pt idx="512">
                  <c:v>-1.0112384605093117E-2</c:v>
                </c:pt>
                <c:pt idx="513">
                  <c:v>-7.875767303035297E-3</c:v>
                </c:pt>
                <c:pt idx="514">
                  <c:v>-2.6567861430481288E-2</c:v>
                </c:pt>
                <c:pt idx="515">
                  <c:v>7.5135138287141245E-3</c:v>
                </c:pt>
                <c:pt idx="516">
                  <c:v>-9.7118003003827669E-3</c:v>
                </c:pt>
                <c:pt idx="517">
                  <c:v>-4.7924769800389289E-4</c:v>
                </c:pt>
                <c:pt idx="518">
                  <c:v>1.3910694394498657E-2</c:v>
                </c:pt>
                <c:pt idx="519">
                  <c:v>1.3667938303964622E-2</c:v>
                </c:pt>
                <c:pt idx="520">
                  <c:v>1.1557816104706076E-2</c:v>
                </c:pt>
                <c:pt idx="521">
                  <c:v>-1.2362204724409409E-2</c:v>
                </c:pt>
                <c:pt idx="522">
                  <c:v>-2.4999715265202616E-3</c:v>
                </c:pt>
                <c:pt idx="523">
                  <c:v>-1.7281046796412514E-2</c:v>
                </c:pt>
                <c:pt idx="524">
                  <c:v>3.0876748617372218E-3</c:v>
                </c:pt>
                <c:pt idx="525">
                  <c:v>1.1412107084425305E-2</c:v>
                </c:pt>
                <c:pt idx="526">
                  <c:v>8.1339685520904759E-3</c:v>
                </c:pt>
                <c:pt idx="527">
                  <c:v>-1.3126318808804993E-2</c:v>
                </c:pt>
                <c:pt idx="528">
                  <c:v>-3.0616267859969293E-2</c:v>
                </c:pt>
                <c:pt idx="529">
                  <c:v>3.0259220557152133E-2</c:v>
                </c:pt>
                <c:pt idx="530">
                  <c:v>-1.7432696823791449E-3</c:v>
                </c:pt>
                <c:pt idx="531">
                  <c:v>-1.0160372239093052E-3</c:v>
                </c:pt>
                <c:pt idx="532">
                  <c:v>-1.6354033031679149E-3</c:v>
                </c:pt>
                <c:pt idx="533">
                  <c:v>-4.0315345299628547E-3</c:v>
                </c:pt>
                <c:pt idx="534">
                  <c:v>-6.651498112648313E-3</c:v>
                </c:pt>
                <c:pt idx="535">
                  <c:v>-1.693755046161427E-3</c:v>
                </c:pt>
                <c:pt idx="536">
                  <c:v>-4.7781049917219764E-2</c:v>
                </c:pt>
                <c:pt idx="537">
                  <c:v>2.5261648392566505E-2</c:v>
                </c:pt>
                <c:pt idx="538">
                  <c:v>8.1340344811027254E-3</c:v>
                </c:pt>
                <c:pt idx="539">
                  <c:v>-1.1191563603451304E-2</c:v>
                </c:pt>
                <c:pt idx="540">
                  <c:v>-6.4976710155095763E-3</c:v>
                </c:pt>
                <c:pt idx="541">
                  <c:v>-1.5316961701534404E-2</c:v>
                </c:pt>
                <c:pt idx="542">
                  <c:v>-2.3526732264925077E-2</c:v>
                </c:pt>
                <c:pt idx="543">
                  <c:v>9.4747890551372116E-3</c:v>
                </c:pt>
                <c:pt idx="544">
                  <c:v>2.0726326931423289E-2</c:v>
                </c:pt>
                <c:pt idx="545">
                  <c:v>1.5267339029142901E-2</c:v>
                </c:pt>
                <c:pt idx="546">
                  <c:v>2.1422244183453287E-3</c:v>
                </c:pt>
                <c:pt idx="547">
                  <c:v>1.4482470408196946E-2</c:v>
                </c:pt>
                <c:pt idx="548">
                  <c:v>-1.2346410768583338E-2</c:v>
                </c:pt>
                <c:pt idx="549">
                  <c:v>1.8745123927264018E-2</c:v>
                </c:pt>
                <c:pt idx="550">
                  <c:v>1.8361918900052121E-2</c:v>
                </c:pt>
                <c:pt idx="551">
                  <c:v>-9.8021351242694177E-3</c:v>
                </c:pt>
                <c:pt idx="552">
                  <c:v>1.1561200168247909E-2</c:v>
                </c:pt>
                <c:pt idx="553">
                  <c:v>-4.0339580144955756E-3</c:v>
                </c:pt>
                <c:pt idx="554">
                  <c:v>-1.3278710863320331E-3</c:v>
                </c:pt>
                <c:pt idx="555">
                  <c:v>-4.049875890900112E-3</c:v>
                </c:pt>
                <c:pt idx="556">
                  <c:v>4.0226199498629711E-3</c:v>
                </c:pt>
                <c:pt idx="557">
                  <c:v>5.9981419115084922E-3</c:v>
                </c:pt>
                <c:pt idx="558">
                  <c:v>9.9825111253484256E-3</c:v>
                </c:pt>
                <c:pt idx="559">
                  <c:v>-1.9144771620018819E-3</c:v>
                </c:pt>
                <c:pt idx="560">
                  <c:v>1.1778009991554539E-2</c:v>
                </c:pt>
                <c:pt idx="561">
                  <c:v>2.1671774063478866E-2</c:v>
                </c:pt>
                <c:pt idx="562">
                  <c:v>-5.3175579115291027E-3</c:v>
                </c:pt>
                <c:pt idx="563">
                  <c:v>-8.3391805049728429E-3</c:v>
                </c:pt>
                <c:pt idx="564">
                  <c:v>-9.4397632478178117E-3</c:v>
                </c:pt>
                <c:pt idx="565">
                  <c:v>8.208826188876639E-3</c:v>
                </c:pt>
                <c:pt idx="566">
                  <c:v>-6.1514758762618582E-3</c:v>
                </c:pt>
                <c:pt idx="567">
                  <c:v>-8.1838986814674053E-3</c:v>
                </c:pt>
                <c:pt idx="568">
                  <c:v>-3.1174594844354253E-3</c:v>
                </c:pt>
                <c:pt idx="569">
                  <c:v>-1.7281188396425895E-2</c:v>
                </c:pt>
                <c:pt idx="570">
                  <c:v>-1.251917909122402E-2</c:v>
                </c:pt>
                <c:pt idx="571">
                  <c:v>1.0490221804211775E-2</c:v>
                </c:pt>
                <c:pt idx="572">
                  <c:v>1.4941747317867238E-2</c:v>
                </c:pt>
                <c:pt idx="573">
                  <c:v>-1.2686429860975235E-2</c:v>
                </c:pt>
                <c:pt idx="574">
                  <c:v>-1.2695121986728397E-2</c:v>
                </c:pt>
                <c:pt idx="575">
                  <c:v>1.4560028783852541E-2</c:v>
                </c:pt>
                <c:pt idx="576">
                  <c:v>-9.4414213292404181E-3</c:v>
                </c:pt>
                <c:pt idx="577">
                  <c:v>1.2128486242839465E-2</c:v>
                </c:pt>
                <c:pt idx="578">
                  <c:v>-8.263240756043011E-3</c:v>
                </c:pt>
                <c:pt idx="579">
                  <c:v>-1.9558486892305993E-3</c:v>
                </c:pt>
                <c:pt idx="580">
                  <c:v>-2.293618292704358E-2</c:v>
                </c:pt>
                <c:pt idx="581">
                  <c:v>3.0280136230653731E-4</c:v>
                </c:pt>
                <c:pt idx="582">
                  <c:v>-1.6268398605737144E-2</c:v>
                </c:pt>
                <c:pt idx="583">
                  <c:v>-6.6661588849112885E-3</c:v>
                </c:pt>
                <c:pt idx="584">
                  <c:v>-3.7909807782553484E-3</c:v>
                </c:pt>
                <c:pt idx="585">
                  <c:v>-4.4919812439000451E-3</c:v>
                </c:pt>
                <c:pt idx="586">
                  <c:v>-2.2211775766835085E-2</c:v>
                </c:pt>
                <c:pt idx="587">
                  <c:v>-1.6352479757085758E-3</c:v>
                </c:pt>
                <c:pt idx="588">
                  <c:v>3.811267793044637E-3</c:v>
                </c:pt>
                <c:pt idx="589">
                  <c:v>2.6321935577536149E-2</c:v>
                </c:pt>
                <c:pt idx="590">
                  <c:v>-1.1685619922137125E-3</c:v>
                </c:pt>
                <c:pt idx="591">
                  <c:v>-2.6532761094314794E-2</c:v>
                </c:pt>
                <c:pt idx="592">
                  <c:v>2.8891039508140759E-2</c:v>
                </c:pt>
                <c:pt idx="593">
                  <c:v>-3.1630103005320098E-3</c:v>
                </c:pt>
                <c:pt idx="594">
                  <c:v>-5.5227663786564518E-3</c:v>
                </c:pt>
                <c:pt idx="595">
                  <c:v>-6.1611829967473941E-3</c:v>
                </c:pt>
                <c:pt idx="596">
                  <c:v>9.0073506470815801E-3</c:v>
                </c:pt>
                <c:pt idx="597">
                  <c:v>1.1273859549849607E-2</c:v>
                </c:pt>
                <c:pt idx="598">
                  <c:v>1.8893193374693196E-2</c:v>
                </c:pt>
                <c:pt idx="599">
                  <c:v>-4.6124575365816822E-3</c:v>
                </c:pt>
                <c:pt idx="600">
                  <c:v>-3.7263597746094446E-3</c:v>
                </c:pt>
                <c:pt idx="601">
                  <c:v>6.3700049931154634E-3</c:v>
                </c:pt>
                <c:pt idx="602">
                  <c:v>-2.6280971854703017E-3</c:v>
                </c:pt>
                <c:pt idx="603">
                  <c:v>-8.8939539202737006E-4</c:v>
                </c:pt>
                <c:pt idx="604">
                  <c:v>-9.2458757178076612E-3</c:v>
                </c:pt>
                <c:pt idx="605">
                  <c:v>-3.6609843235554385E-3</c:v>
                </c:pt>
                <c:pt idx="606">
                  <c:v>7.4497516239968586E-3</c:v>
                </c:pt>
                <c:pt idx="607">
                  <c:v>-1.6767709869463077E-2</c:v>
                </c:pt>
                <c:pt idx="608">
                  <c:v>-2.6379784962164643E-2</c:v>
                </c:pt>
                <c:pt idx="609">
                  <c:v>-2.6815599959427727E-3</c:v>
                </c:pt>
                <c:pt idx="610">
                  <c:v>-2.5393939779178032E-3</c:v>
                </c:pt>
                <c:pt idx="611">
                  <c:v>-2.1128398594201458E-2</c:v>
                </c:pt>
                <c:pt idx="612">
                  <c:v>-4.3683189458745275E-3</c:v>
                </c:pt>
                <c:pt idx="613">
                  <c:v>3.7041880537482808E-3</c:v>
                </c:pt>
                <c:pt idx="614">
                  <c:v>1.8804376504464093E-2</c:v>
                </c:pt>
                <c:pt idx="615">
                  <c:v>-1.4419264905235707E-2</c:v>
                </c:pt>
                <c:pt idx="616">
                  <c:v>9.300409386698627E-3</c:v>
                </c:pt>
                <c:pt idx="617">
                  <c:v>9.1664979285386305E-3</c:v>
                </c:pt>
                <c:pt idx="618">
                  <c:v>8.4590028186060096E-3</c:v>
                </c:pt>
                <c:pt idx="619">
                  <c:v>1.1464087089165798E-3</c:v>
                </c:pt>
                <c:pt idx="620">
                  <c:v>-3.2239340828507101E-3</c:v>
                </c:pt>
                <c:pt idx="621">
                  <c:v>-1.193105936414085E-3</c:v>
                </c:pt>
                <c:pt idx="622">
                  <c:v>-1.7870439314966458E-3</c:v>
                </c:pt>
                <c:pt idx="623">
                  <c:v>5.2882005834162804E-3</c:v>
                </c:pt>
                <c:pt idx="624">
                  <c:v>-1.5471713602793757E-3</c:v>
                </c:pt>
                <c:pt idx="625">
                  <c:v>1.1318177074603808E-2</c:v>
                </c:pt>
                <c:pt idx="626">
                  <c:v>8.9494552777396041E-3</c:v>
                </c:pt>
                <c:pt idx="627">
                  <c:v>5.4360964240776077E-3</c:v>
                </c:pt>
                <c:pt idx="628">
                  <c:v>-2.8359000283595392E-4</c:v>
                </c:pt>
                <c:pt idx="629">
                  <c:v>-9.7249629995067588E-3</c:v>
                </c:pt>
                <c:pt idx="630">
                  <c:v>-5.7073289202468347E-3</c:v>
                </c:pt>
                <c:pt idx="631">
                  <c:v>-1.7536552752143164E-3</c:v>
                </c:pt>
                <c:pt idx="632">
                  <c:v>6.9359701103921534E-3</c:v>
                </c:pt>
                <c:pt idx="633">
                  <c:v>1.4287316501756964E-2</c:v>
                </c:pt>
                <c:pt idx="634">
                  <c:v>3.8117762693121726E-3</c:v>
                </c:pt>
                <c:pt idx="635">
                  <c:v>1.1033900327712232E-2</c:v>
                </c:pt>
                <c:pt idx="636">
                  <c:v>5.1086959811390553E-3</c:v>
                </c:pt>
                <c:pt idx="637">
                  <c:v>6.8773430089881238E-3</c:v>
                </c:pt>
                <c:pt idx="638">
                  <c:v>-5.2902457915781076E-3</c:v>
                </c:pt>
                <c:pt idx="639">
                  <c:v>-8.8479345800013265E-3</c:v>
                </c:pt>
                <c:pt idx="640">
                  <c:v>9.5821061220529025E-3</c:v>
                </c:pt>
                <c:pt idx="641">
                  <c:v>1.7293802353110843E-2</c:v>
                </c:pt>
                <c:pt idx="642">
                  <c:v>1.3505930441357172E-2</c:v>
                </c:pt>
                <c:pt idx="643">
                  <c:v>1.0595486136406596E-2</c:v>
                </c:pt>
                <c:pt idx="644">
                  <c:v>3.1141778714594004E-4</c:v>
                </c:pt>
                <c:pt idx="645">
                  <c:v>2.4617406870390823E-3</c:v>
                </c:pt>
                <c:pt idx="646">
                  <c:v>-3.5368915036970705E-4</c:v>
                </c:pt>
                <c:pt idx="647">
                  <c:v>8.9172707398454953E-4</c:v>
                </c:pt>
                <c:pt idx="648">
                  <c:v>7.3343871245867831E-3</c:v>
                </c:pt>
                <c:pt idx="649">
                  <c:v>5.5063879806693805E-4</c:v>
                </c:pt>
                <c:pt idx="650">
                  <c:v>7.0859293688247948E-3</c:v>
                </c:pt>
                <c:pt idx="651">
                  <c:v>2.2169998301151406E-3</c:v>
                </c:pt>
                <c:pt idx="652">
                  <c:v>7.1815415735541066E-3</c:v>
                </c:pt>
                <c:pt idx="653">
                  <c:v>6.6759231988331447E-3</c:v>
                </c:pt>
                <c:pt idx="654">
                  <c:v>6.826699360520383E-4</c:v>
                </c:pt>
                <c:pt idx="655">
                  <c:v>-1.1029432239022086E-2</c:v>
                </c:pt>
                <c:pt idx="656">
                  <c:v>-1.5077329384039717E-2</c:v>
                </c:pt>
                <c:pt idx="657">
                  <c:v>4.9626372872439983E-3</c:v>
                </c:pt>
                <c:pt idx="658">
                  <c:v>1.5616555255297815E-3</c:v>
                </c:pt>
                <c:pt idx="659">
                  <c:v>-4.6861820113093255E-3</c:v>
                </c:pt>
                <c:pt idx="660">
                  <c:v>2.0801885581069879E-3</c:v>
                </c:pt>
                <c:pt idx="661">
                  <c:v>-1.400998923622776E-2</c:v>
                </c:pt>
                <c:pt idx="662">
                  <c:v>2.5784241808131325E-2</c:v>
                </c:pt>
                <c:pt idx="663">
                  <c:v>-1.2190795808393329E-2</c:v>
                </c:pt>
                <c:pt idx="664">
                  <c:v>-1.9096153407660577E-4</c:v>
                </c:pt>
                <c:pt idx="665">
                  <c:v>7.2037606652430863E-3</c:v>
                </c:pt>
                <c:pt idx="666">
                  <c:v>-5.773868152022521E-4</c:v>
                </c:pt>
                <c:pt idx="667">
                  <c:v>-1.7671447019640407E-3</c:v>
                </c:pt>
                <c:pt idx="668">
                  <c:v>9.8925353487209211E-3</c:v>
                </c:pt>
                <c:pt idx="669">
                  <c:v>1.9439567385348688E-3</c:v>
                </c:pt>
                <c:pt idx="670">
                  <c:v>1.3272884791696526E-2</c:v>
                </c:pt>
                <c:pt idx="671">
                  <c:v>-3.6690545958644183E-3</c:v>
                </c:pt>
                <c:pt idx="672">
                  <c:v>-7.0179823647850137E-3</c:v>
                </c:pt>
                <c:pt idx="673">
                  <c:v>-1.9384809871681674E-2</c:v>
                </c:pt>
                <c:pt idx="674">
                  <c:v>5.2136661941664109E-3</c:v>
                </c:pt>
                <c:pt idx="675">
                  <c:v>1.1008809885230342E-2</c:v>
                </c:pt>
                <c:pt idx="676">
                  <c:v>-5.4949835122430901E-3</c:v>
                </c:pt>
                <c:pt idx="677">
                  <c:v>-4.9976436857833706E-3</c:v>
                </c:pt>
                <c:pt idx="678">
                  <c:v>-1.7155611521401326E-2</c:v>
                </c:pt>
                <c:pt idx="679">
                  <c:v>-1.7951388989083661E-2</c:v>
                </c:pt>
                <c:pt idx="680">
                  <c:v>-5.230279202880217E-4</c:v>
                </c:pt>
                <c:pt idx="681">
                  <c:v>-8.7491327304586308E-3</c:v>
                </c:pt>
                <c:pt idx="682">
                  <c:v>-2.4023347134399797E-3</c:v>
                </c:pt>
                <c:pt idx="683">
                  <c:v>1.6425755584756896E-2</c:v>
                </c:pt>
                <c:pt idx="684">
                  <c:v>-1.2109264172080247E-2</c:v>
                </c:pt>
                <c:pt idx="685">
                  <c:v>2.2913601009039386E-2</c:v>
                </c:pt>
                <c:pt idx="686">
                  <c:v>3.3286442865991805E-3</c:v>
                </c:pt>
                <c:pt idx="687">
                  <c:v>-9.8951061055385647E-4</c:v>
                </c:pt>
                <c:pt idx="688">
                  <c:v>-4.2536233767359599E-3</c:v>
                </c:pt>
                <c:pt idx="689">
                  <c:v>-1.4932428513427354E-2</c:v>
                </c:pt>
                <c:pt idx="690">
                  <c:v>8.2462147195374591E-3</c:v>
                </c:pt>
                <c:pt idx="691">
                  <c:v>-6.380083627274602E-3</c:v>
                </c:pt>
                <c:pt idx="692">
                  <c:v>1.0070910731235783E-2</c:v>
                </c:pt>
                <c:pt idx="693">
                  <c:v>7.337495708641395E-3</c:v>
                </c:pt>
                <c:pt idx="694">
                  <c:v>1.0117376587067906E-2</c:v>
                </c:pt>
                <c:pt idx="695">
                  <c:v>1.4467931800570266E-3</c:v>
                </c:pt>
                <c:pt idx="696">
                  <c:v>2.9522191608730708E-3</c:v>
                </c:pt>
                <c:pt idx="697">
                  <c:v>7.0314479373934091E-4</c:v>
                </c:pt>
                <c:pt idx="698">
                  <c:v>4.5544284064336082E-3</c:v>
                </c:pt>
                <c:pt idx="699">
                  <c:v>4.5649298977423758E-3</c:v>
                </c:pt>
                <c:pt idx="700">
                  <c:v>2.8105170280121605E-3</c:v>
                </c:pt>
                <c:pt idx="701">
                  <c:v>1.2672318798210069E-2</c:v>
                </c:pt>
                <c:pt idx="702">
                  <c:v>7.3949878415739967E-3</c:v>
                </c:pt>
                <c:pt idx="703">
                  <c:v>-3.4471546507656159E-3</c:v>
                </c:pt>
                <c:pt idx="704">
                  <c:v>-1.6673256704555772E-3</c:v>
                </c:pt>
                <c:pt idx="705">
                  <c:v>3.5701030870729511E-3</c:v>
                </c:pt>
                <c:pt idx="706">
                  <c:v>4.7275647659812403E-3</c:v>
                </c:pt>
                <c:pt idx="707">
                  <c:v>-2.5160964247258333E-3</c:v>
                </c:pt>
                <c:pt idx="708">
                  <c:v>-7.0936828771271943E-3</c:v>
                </c:pt>
                <c:pt idx="709">
                  <c:v>1.7833172474234882E-2</c:v>
                </c:pt>
                <c:pt idx="710">
                  <c:v>-1.1199093173185348E-3</c:v>
                </c:pt>
                <c:pt idx="711">
                  <c:v>4.0509243472828249E-3</c:v>
                </c:pt>
                <c:pt idx="712">
                  <c:v>3.3961115880765114E-4</c:v>
                </c:pt>
                <c:pt idx="713">
                  <c:v>-3.5714964706010655E-3</c:v>
                </c:pt>
                <c:pt idx="714">
                  <c:v>-1.9761337556354341E-3</c:v>
                </c:pt>
                <c:pt idx="715">
                  <c:v>-8.0676657025888776E-3</c:v>
                </c:pt>
                <c:pt idx="716">
                  <c:v>4.6393299541023225E-3</c:v>
                </c:pt>
                <c:pt idx="717">
                  <c:v>1.2634152223720552E-3</c:v>
                </c:pt>
                <c:pt idx="718">
                  <c:v>1.1870971273727493E-2</c:v>
                </c:pt>
                <c:pt idx="719">
                  <c:v>1.5499807943044619E-3</c:v>
                </c:pt>
                <c:pt idx="720">
                  <c:v>2.7008413120686026E-3</c:v>
                </c:pt>
                <c:pt idx="721">
                  <c:v>2.9790844567749719E-3</c:v>
                </c:pt>
                <c:pt idx="722">
                  <c:v>7.5356978845797506E-3</c:v>
                </c:pt>
                <c:pt idx="723">
                  <c:v>2.8867144498316843E-3</c:v>
                </c:pt>
                <c:pt idx="724">
                  <c:v>-6.18737541528247E-3</c:v>
                </c:pt>
                <c:pt idx="725">
                  <c:v>2.6476109990847263E-4</c:v>
                </c:pt>
                <c:pt idx="726">
                  <c:v>-3.1174720136034617E-3</c:v>
                </c:pt>
                <c:pt idx="727">
                  <c:v>-4.4119027503989328E-3</c:v>
                </c:pt>
                <c:pt idx="728">
                  <c:v>2.6319334069664357E-3</c:v>
                </c:pt>
                <c:pt idx="729">
                  <c:v>-6.058782278800745E-3</c:v>
                </c:pt>
                <c:pt idx="730">
                  <c:v>2.9735194576385737E-5</c:v>
                </c:pt>
                <c:pt idx="731">
                  <c:v>5.9928151093546767E-3</c:v>
                </c:pt>
                <c:pt idx="732">
                  <c:v>2.8106190885639482E-3</c:v>
                </c:pt>
                <c:pt idx="733">
                  <c:v>-1.3150913972444056E-2</c:v>
                </c:pt>
                <c:pt idx="734">
                  <c:v>-7.9229319735649728E-3</c:v>
                </c:pt>
                <c:pt idx="735">
                  <c:v>8.2899994526246523E-3</c:v>
                </c:pt>
                <c:pt idx="736">
                  <c:v>-1.9082052827157359E-3</c:v>
                </c:pt>
                <c:pt idx="737">
                  <c:v>-1.0127656334136592E-2</c:v>
                </c:pt>
                <c:pt idx="738">
                  <c:v>-3.9425026512299732E-3</c:v>
                </c:pt>
                <c:pt idx="739">
                  <c:v>-1.7683224519855267E-2</c:v>
                </c:pt>
                <c:pt idx="740">
                  <c:v>1.1669699216029894E-2</c:v>
                </c:pt>
                <c:pt idx="741">
                  <c:v>6.5335894219133994E-3</c:v>
                </c:pt>
                <c:pt idx="742">
                  <c:v>-5.4047197542506087E-4</c:v>
                </c:pt>
                <c:pt idx="743">
                  <c:v>3.7798317009243299E-3</c:v>
                </c:pt>
                <c:pt idx="744">
                  <c:v>-4.7111208839536456E-3</c:v>
                </c:pt>
                <c:pt idx="745">
                  <c:v>5.0896698756719427E-3</c:v>
                </c:pt>
                <c:pt idx="746">
                  <c:v>1.9288416783669327E-3</c:v>
                </c:pt>
                <c:pt idx="747">
                  <c:v>-1.0398984234240349E-2</c:v>
                </c:pt>
                <c:pt idx="748">
                  <c:v>-2.8155041165662809E-3</c:v>
                </c:pt>
                <c:pt idx="749">
                  <c:v>-7.3754387330030591E-3</c:v>
                </c:pt>
                <c:pt idx="750">
                  <c:v>1.3536251116355702E-2</c:v>
                </c:pt>
                <c:pt idx="751">
                  <c:v>-1.0333569045146151E-2</c:v>
                </c:pt>
                <c:pt idx="752">
                  <c:v>-1.0299121085846075E-3</c:v>
                </c:pt>
                <c:pt idx="753">
                  <c:v>-2.0954754494096894E-3</c:v>
                </c:pt>
                <c:pt idx="754">
                  <c:v>5.5100738036306662E-3</c:v>
                </c:pt>
                <c:pt idx="755">
                  <c:v>-3.4388469977613134E-3</c:v>
                </c:pt>
                <c:pt idx="756">
                  <c:v>8.8545028318203212E-3</c:v>
                </c:pt>
                <c:pt idx="757">
                  <c:v>6.2066215041016726E-3</c:v>
                </c:pt>
                <c:pt idx="758">
                  <c:v>-3.1653670311885262E-3</c:v>
                </c:pt>
                <c:pt idx="759">
                  <c:v>-4.4290183539181793E-3</c:v>
                </c:pt>
                <c:pt idx="760">
                  <c:v>5.0422545367809768E-3</c:v>
                </c:pt>
                <c:pt idx="761">
                  <c:v>-1.3798013637988937E-5</c:v>
                </c:pt>
                <c:pt idx="762">
                  <c:v>-1.2492893924926696E-2</c:v>
                </c:pt>
                <c:pt idx="763">
                  <c:v>-1.6074268036742945E-2</c:v>
                </c:pt>
                <c:pt idx="764">
                  <c:v>2.5334647402490695E-3</c:v>
                </c:pt>
                <c:pt idx="765">
                  <c:v>7.4791984792299537E-4</c:v>
                </c:pt>
                <c:pt idx="766">
                  <c:v>-2.5959466995808533E-3</c:v>
                </c:pt>
                <c:pt idx="767">
                  <c:v>-3.3491709382771351E-4</c:v>
                </c:pt>
                <c:pt idx="768">
                  <c:v>1.3835574433289199E-2</c:v>
                </c:pt>
                <c:pt idx="769">
                  <c:v>-5.0100677437332486E-3</c:v>
                </c:pt>
                <c:pt idx="770">
                  <c:v>-2.4261734010334601E-3</c:v>
                </c:pt>
                <c:pt idx="771">
                  <c:v>8.475580509550662E-3</c:v>
                </c:pt>
                <c:pt idx="772">
                  <c:v>1.2170078951638796E-3</c:v>
                </c:pt>
                <c:pt idx="773">
                  <c:v>-2.0650014390740656E-3</c:v>
                </c:pt>
                <c:pt idx="774">
                  <c:v>-4.7937725758125938E-3</c:v>
                </c:pt>
                <c:pt idx="775">
                  <c:v>8.9443978639234256E-3</c:v>
                </c:pt>
                <c:pt idx="776">
                  <c:v>4.7964706899388254E-3</c:v>
                </c:pt>
                <c:pt idx="777">
                  <c:v>1.1101335768226583E-3</c:v>
                </c:pt>
                <c:pt idx="778">
                  <c:v>-5.0815459210404867E-3</c:v>
                </c:pt>
                <c:pt idx="779">
                  <c:v>-5.5505400073562194E-3</c:v>
                </c:pt>
                <c:pt idx="780">
                  <c:v>-1.0031045806573324E-3</c:v>
                </c:pt>
                <c:pt idx="781">
                  <c:v>-1.528045011134993E-2</c:v>
                </c:pt>
                <c:pt idx="782">
                  <c:v>-2.4523905823643499E-3</c:v>
                </c:pt>
                <c:pt idx="783">
                  <c:v>-2.5954743379256184E-3</c:v>
                </c:pt>
                <c:pt idx="784">
                  <c:v>-4.1853221724741374E-3</c:v>
                </c:pt>
                <c:pt idx="785">
                  <c:v>-5.1027155070805241E-3</c:v>
                </c:pt>
                <c:pt idx="786">
                  <c:v>8.4922806642413473E-3</c:v>
                </c:pt>
                <c:pt idx="787">
                  <c:v>-7.3921688852723877E-3</c:v>
                </c:pt>
                <c:pt idx="788">
                  <c:v>1.5728644086387522E-2</c:v>
                </c:pt>
                <c:pt idx="789">
                  <c:v>6.6555456723325079E-3</c:v>
                </c:pt>
                <c:pt idx="790">
                  <c:v>2.4249849673516621E-3</c:v>
                </c:pt>
                <c:pt idx="791">
                  <c:v>-9.2822061010230383E-3</c:v>
                </c:pt>
                <c:pt idx="792">
                  <c:v>-1.0045708827943645E-2</c:v>
                </c:pt>
                <c:pt idx="793">
                  <c:v>-1.4851058697862074E-2</c:v>
                </c:pt>
                <c:pt idx="794">
                  <c:v>-6.4706808205522437E-3</c:v>
                </c:pt>
                <c:pt idx="795">
                  <c:v>-4.1746610104849147E-3</c:v>
                </c:pt>
                <c:pt idx="796">
                  <c:v>7.9247473066157426E-4</c:v>
                </c:pt>
                <c:pt idx="797">
                  <c:v>6.7380604747551143E-3</c:v>
                </c:pt>
                <c:pt idx="798">
                  <c:v>-6.5292206747932235E-3</c:v>
                </c:pt>
                <c:pt idx="799">
                  <c:v>7.0106661015751914E-3</c:v>
                </c:pt>
                <c:pt idx="800">
                  <c:v>2.5953529153881494E-3</c:v>
                </c:pt>
                <c:pt idx="801">
                  <c:v>-4.3726934042292998E-3</c:v>
                </c:pt>
                <c:pt idx="802">
                  <c:v>-7.7209563796709624E-3</c:v>
                </c:pt>
                <c:pt idx="803">
                  <c:v>2.3989306611666983E-3</c:v>
                </c:pt>
                <c:pt idx="804">
                  <c:v>-2.0016837692883316E-3</c:v>
                </c:pt>
                <c:pt idx="805">
                  <c:v>7.6098562386073265E-3</c:v>
                </c:pt>
                <c:pt idx="806">
                  <c:v>1.6337152458622883E-2</c:v>
                </c:pt>
                <c:pt idx="807">
                  <c:v>2.2062529702329137E-3</c:v>
                </c:pt>
                <c:pt idx="808">
                  <c:v>9.1389552277409969E-3</c:v>
                </c:pt>
                <c:pt idx="809">
                  <c:v>2.3978971410345551E-3</c:v>
                </c:pt>
                <c:pt idx="810">
                  <c:v>1.4148410576646508E-3</c:v>
                </c:pt>
                <c:pt idx="811">
                  <c:v>5.5747685690858972E-3</c:v>
                </c:pt>
                <c:pt idx="812">
                  <c:v>5.083990227002344E-3</c:v>
                </c:pt>
                <c:pt idx="813">
                  <c:v>8.7579439042451135E-4</c:v>
                </c:pt>
                <c:pt idx="814">
                  <c:v>-6.7954902400718664E-3</c:v>
                </c:pt>
                <c:pt idx="815">
                  <c:v>-2.6373973914048943E-3</c:v>
                </c:pt>
                <c:pt idx="816">
                  <c:v>-2.3442609490860189E-3</c:v>
                </c:pt>
                <c:pt idx="817">
                  <c:v>3.2351897836124799E-4</c:v>
                </c:pt>
                <c:pt idx="818">
                  <c:v>-2.2695743697065396E-5</c:v>
                </c:pt>
                <c:pt idx="819">
                  <c:v>6.7719962210730511E-3</c:v>
                </c:pt>
                <c:pt idx="820">
                  <c:v>1.4568797411995682E-3</c:v>
                </c:pt>
                <c:pt idx="821">
                  <c:v>2.4958847447134058E-3</c:v>
                </c:pt>
                <c:pt idx="822">
                  <c:v>5.6950868998968396E-3</c:v>
                </c:pt>
                <c:pt idx="823">
                  <c:v>8.3700575772884811E-3</c:v>
                </c:pt>
                <c:pt idx="824">
                  <c:v>4.5751453086078087E-3</c:v>
                </c:pt>
                <c:pt idx="825">
                  <c:v>-3.1849853837826458E-3</c:v>
                </c:pt>
                <c:pt idx="826">
                  <c:v>9.1736526284076358E-3</c:v>
                </c:pt>
                <c:pt idx="827">
                  <c:v>-1.0232364508813596E-2</c:v>
                </c:pt>
                <c:pt idx="828">
                  <c:v>1.0814101499806439E-2</c:v>
                </c:pt>
                <c:pt idx="829">
                  <c:v>8.4864545235596722E-5</c:v>
                </c:pt>
                <c:pt idx="830">
                  <c:v>2.6907990003255389E-3</c:v>
                </c:pt>
                <c:pt idx="831">
                  <c:v>-9.8825559238002736E-4</c:v>
                </c:pt>
                <c:pt idx="832">
                  <c:v>9.7283707711648404E-4</c:v>
                </c:pt>
                <c:pt idx="833">
                  <c:v>4.5891847030816724E-3</c:v>
                </c:pt>
                <c:pt idx="834">
                  <c:v>-6.1063599083637232E-3</c:v>
                </c:pt>
                <c:pt idx="835">
                  <c:v>-5.7282694884204233E-3</c:v>
                </c:pt>
                <c:pt idx="836">
                  <c:v>-2.8490106837900653E-3</c:v>
                </c:pt>
                <c:pt idx="837">
                  <c:v>4.0513073670915833E-3</c:v>
                </c:pt>
                <c:pt idx="838">
                  <c:v>6.0977619565576457E-3</c:v>
                </c:pt>
                <c:pt idx="839">
                  <c:v>1.834621936836589E-3</c:v>
                </c:pt>
                <c:pt idx="840">
                  <c:v>-3.4118160017440058E-3</c:v>
                </c:pt>
                <c:pt idx="841">
                  <c:v>1.955111728482839E-3</c:v>
                </c:pt>
                <c:pt idx="842">
                  <c:v>9.7264636772254054E-3</c:v>
                </c:pt>
                <c:pt idx="843">
                  <c:v>5.3677561644058791E-3</c:v>
                </c:pt>
                <c:pt idx="844">
                  <c:v>1.8926104851695325E-3</c:v>
                </c:pt>
                <c:pt idx="845">
                  <c:v>-5.3370613158310043E-3</c:v>
                </c:pt>
                <c:pt idx="846">
                  <c:v>-2.5169414709945714E-3</c:v>
                </c:pt>
                <c:pt idx="847">
                  <c:v>2.507065489310456E-3</c:v>
                </c:pt>
                <c:pt idx="848">
                  <c:v>3.223787505193032E-3</c:v>
                </c:pt>
                <c:pt idx="849">
                  <c:v>2.7697330031184464E-4</c:v>
                </c:pt>
                <c:pt idx="850">
                  <c:v>6.8498306360558203E-3</c:v>
                </c:pt>
                <c:pt idx="851">
                  <c:v>-4.9048402255640333E-3</c:v>
                </c:pt>
                <c:pt idx="852">
                  <c:v>-3.8181764518058214E-3</c:v>
                </c:pt>
                <c:pt idx="853">
                  <c:v>2.0524257409741953E-3</c:v>
                </c:pt>
                <c:pt idx="854">
                  <c:v>6.1634814396689386E-3</c:v>
                </c:pt>
                <c:pt idx="855">
                  <c:v>2.123834228727528E-3</c:v>
                </c:pt>
                <c:pt idx="856">
                  <c:v>-3.6148625232594878E-3</c:v>
                </c:pt>
                <c:pt idx="857">
                  <c:v>7.3790272954448177E-3</c:v>
                </c:pt>
                <c:pt idx="858">
                  <c:v>-3.7474768936576197E-3</c:v>
                </c:pt>
                <c:pt idx="859">
                  <c:v>3.2657174314665305E-3</c:v>
                </c:pt>
                <c:pt idx="860">
                  <c:v>2.1337428985952478E-3</c:v>
                </c:pt>
                <c:pt idx="861">
                  <c:v>-4.5394644386521632E-3</c:v>
                </c:pt>
                <c:pt idx="862">
                  <c:v>-5.6336152360657588E-3</c:v>
                </c:pt>
                <c:pt idx="863">
                  <c:v>1.3768717687712151E-3</c:v>
                </c:pt>
                <c:pt idx="864">
                  <c:v>6.7518404382811426E-3</c:v>
                </c:pt>
                <c:pt idx="865">
                  <c:v>1.9750337453633193E-2</c:v>
                </c:pt>
                <c:pt idx="866">
                  <c:v>6.9570927169402275E-3</c:v>
                </c:pt>
                <c:pt idx="867">
                  <c:v>3.4389870902133968E-3</c:v>
                </c:pt>
                <c:pt idx="868">
                  <c:v>4.8996853886218439E-4</c:v>
                </c:pt>
                <c:pt idx="869">
                  <c:v>5.0931773075237885E-3</c:v>
                </c:pt>
                <c:pt idx="870">
                  <c:v>-8.4883547978438223E-3</c:v>
                </c:pt>
                <c:pt idx="871">
                  <c:v>1.2466505964268126E-3</c:v>
                </c:pt>
                <c:pt idx="872">
                  <c:v>4.3139301194985435E-3</c:v>
                </c:pt>
                <c:pt idx="873">
                  <c:v>-2.8344496229308902E-3</c:v>
                </c:pt>
                <c:pt idx="874">
                  <c:v>1.5192707500399916E-3</c:v>
                </c:pt>
                <c:pt idx="875">
                  <c:v>7.7651149314275081E-3</c:v>
                </c:pt>
                <c:pt idx="876">
                  <c:v>7.5110531830611116E-3</c:v>
                </c:pt>
                <c:pt idx="877">
                  <c:v>1.9176671427012515E-3</c:v>
                </c:pt>
                <c:pt idx="878">
                  <c:v>4.248262592250418E-3</c:v>
                </c:pt>
                <c:pt idx="879">
                  <c:v>7.3614125844860823E-3</c:v>
                </c:pt>
                <c:pt idx="880">
                  <c:v>-1.1719717805812602E-2</c:v>
                </c:pt>
                <c:pt idx="881">
                  <c:v>-3.679412509496105E-3</c:v>
                </c:pt>
                <c:pt idx="882">
                  <c:v>4.1937033450500927E-4</c:v>
                </c:pt>
                <c:pt idx="883">
                  <c:v>4.9642795443227694E-3</c:v>
                </c:pt>
                <c:pt idx="884">
                  <c:v>-5.9863587871554769E-3</c:v>
                </c:pt>
                <c:pt idx="885">
                  <c:v>-7.044796769059003E-4</c:v>
                </c:pt>
                <c:pt idx="886">
                  <c:v>5.4845630546598301E-3</c:v>
                </c:pt>
                <c:pt idx="887">
                  <c:v>-1.0251192175683155E-3</c:v>
                </c:pt>
                <c:pt idx="888">
                  <c:v>-1.0489749690248296E-2</c:v>
                </c:pt>
                <c:pt idx="889">
                  <c:v>-7.4206657089961325E-3</c:v>
                </c:pt>
                <c:pt idx="890">
                  <c:v>6.983409565233023E-3</c:v>
                </c:pt>
                <c:pt idx="891">
                  <c:v>4.1143618383971958E-3</c:v>
                </c:pt>
                <c:pt idx="892">
                  <c:v>-1.3496757206350463E-3</c:v>
                </c:pt>
                <c:pt idx="893">
                  <c:v>3.152647943242215E-3</c:v>
                </c:pt>
                <c:pt idx="894">
                  <c:v>-4.5562089489139534E-3</c:v>
                </c:pt>
                <c:pt idx="895">
                  <c:v>-5.8741960077981492E-3</c:v>
                </c:pt>
                <c:pt idx="896">
                  <c:v>3.2169567074835648E-4</c:v>
                </c:pt>
                <c:pt idx="897">
                  <c:v>1.5667972759854099E-3</c:v>
                </c:pt>
                <c:pt idx="898">
                  <c:v>-5.1245825841254034E-3</c:v>
                </c:pt>
                <c:pt idx="899">
                  <c:v>-2.8453027975366973E-3</c:v>
                </c:pt>
                <c:pt idx="900">
                  <c:v>4.3215614586109563E-3</c:v>
                </c:pt>
                <c:pt idx="901">
                  <c:v>1.4695569672484865E-4</c:v>
                </c:pt>
                <c:pt idx="902">
                  <c:v>2.4514795233148146E-3</c:v>
                </c:pt>
                <c:pt idx="903">
                  <c:v>-2.9469245011314316E-3</c:v>
                </c:pt>
                <c:pt idx="904">
                  <c:v>-6.2362341192674364E-3</c:v>
                </c:pt>
                <c:pt idx="905">
                  <c:v>2.0891943236200916E-3</c:v>
                </c:pt>
                <c:pt idx="906">
                  <c:v>1.8957787843707496E-3</c:v>
                </c:pt>
                <c:pt idx="907">
                  <c:v>2.4815627641494586E-4</c:v>
                </c:pt>
                <c:pt idx="908">
                  <c:v>-4.840431167931758E-3</c:v>
                </c:pt>
                <c:pt idx="909">
                  <c:v>9.4267105714196386E-3</c:v>
                </c:pt>
                <c:pt idx="910">
                  <c:v>4.8108338950261231E-3</c:v>
                </c:pt>
                <c:pt idx="911">
                  <c:v>2.3606161156857208E-3</c:v>
                </c:pt>
                <c:pt idx="912">
                  <c:v>1.8467527292602703E-3</c:v>
                </c:pt>
                <c:pt idx="913">
                  <c:v>5.91503259641879E-3</c:v>
                </c:pt>
                <c:pt idx="914">
                  <c:v>4.7092697590365162E-3</c:v>
                </c:pt>
                <c:pt idx="915">
                  <c:v>8.9001233605532359E-3</c:v>
                </c:pt>
                <c:pt idx="916">
                  <c:v>-1.5752874899654934E-4</c:v>
                </c:pt>
                <c:pt idx="917">
                  <c:v>3.8413060440549707E-3</c:v>
                </c:pt>
                <c:pt idx="918">
                  <c:v>1.6492277030393243E-3</c:v>
                </c:pt>
                <c:pt idx="919">
                  <c:v>4.4396137909079592E-3</c:v>
                </c:pt>
                <c:pt idx="920">
                  <c:v>-2.9243748251194246E-3</c:v>
                </c:pt>
                <c:pt idx="921">
                  <c:v>-1.1518230990448575E-2</c:v>
                </c:pt>
                <c:pt idx="922">
                  <c:v>-7.9919000673320806E-3</c:v>
                </c:pt>
                <c:pt idx="923">
                  <c:v>-3.4494373770092013E-3</c:v>
                </c:pt>
                <c:pt idx="924">
                  <c:v>1.5248357624786379E-5</c:v>
                </c:pt>
                <c:pt idx="925">
                  <c:v>-5.0064677464023433E-4</c:v>
                </c:pt>
                <c:pt idx="926">
                  <c:v>2.6316190941126916E-3</c:v>
                </c:pt>
                <c:pt idx="927">
                  <c:v>-9.7837085276508695E-3</c:v>
                </c:pt>
                <c:pt idx="928">
                  <c:v>5.8775171523621772E-3</c:v>
                </c:pt>
                <c:pt idx="929">
                  <c:v>-5.5783850944327584E-3</c:v>
                </c:pt>
                <c:pt idx="930">
                  <c:v>-4.7442872687705195E-3</c:v>
                </c:pt>
                <c:pt idx="931">
                  <c:v>5.6415638939910639E-3</c:v>
                </c:pt>
                <c:pt idx="932">
                  <c:v>5.5127073660514725E-3</c:v>
                </c:pt>
                <c:pt idx="933">
                  <c:v>-7.1819268832524763E-3</c:v>
                </c:pt>
                <c:pt idx="934">
                  <c:v>9.096802794127834E-3</c:v>
                </c:pt>
                <c:pt idx="935">
                  <c:v>6.1706920062876147E-3</c:v>
                </c:pt>
                <c:pt idx="936">
                  <c:v>-8.7576061197236488E-4</c:v>
                </c:pt>
                <c:pt idx="937">
                  <c:v>-2.1698494493280762E-3</c:v>
                </c:pt>
                <c:pt idx="938">
                  <c:v>-9.7716323942265149E-4</c:v>
                </c:pt>
                <c:pt idx="939">
                  <c:v>4.0417094276989918E-3</c:v>
                </c:pt>
                <c:pt idx="940">
                  <c:v>-7.0867930242536348E-3</c:v>
                </c:pt>
                <c:pt idx="941">
                  <c:v>-2.358790306591807E-3</c:v>
                </c:pt>
                <c:pt idx="942">
                  <c:v>-4.1809556324428065E-3</c:v>
                </c:pt>
                <c:pt idx="943">
                  <c:v>-1.3350287704072983E-2</c:v>
                </c:pt>
                <c:pt idx="944">
                  <c:v>-8.2772569917148875E-3</c:v>
                </c:pt>
                <c:pt idx="945">
                  <c:v>-1.3853044767455636E-2</c:v>
                </c:pt>
                <c:pt idx="946">
                  <c:v>1.0075700327460302E-2</c:v>
                </c:pt>
                <c:pt idx="947">
                  <c:v>4.9167202614550654E-3</c:v>
                </c:pt>
                <c:pt idx="948">
                  <c:v>-3.2025662325179116E-3</c:v>
                </c:pt>
                <c:pt idx="949">
                  <c:v>-4.740665422755086E-3</c:v>
                </c:pt>
                <c:pt idx="950">
                  <c:v>7.5885439843277336E-3</c:v>
                </c:pt>
                <c:pt idx="951">
                  <c:v>5.0880012543608188E-3</c:v>
                </c:pt>
                <c:pt idx="952">
                  <c:v>9.4198828949696445E-3</c:v>
                </c:pt>
                <c:pt idx="953">
                  <c:v>-2.6015171223614519E-4</c:v>
                </c:pt>
                <c:pt idx="954">
                  <c:v>1.8962523252279428E-3</c:v>
                </c:pt>
                <c:pt idx="955">
                  <c:v>-2.4789775503382128E-3</c:v>
                </c:pt>
                <c:pt idx="956">
                  <c:v>1.549344428804833E-3</c:v>
                </c:pt>
                <c:pt idx="957">
                  <c:v>9.3692005549450563E-4</c:v>
                </c:pt>
                <c:pt idx="958">
                  <c:v>1.1926834348665816E-2</c:v>
                </c:pt>
                <c:pt idx="959">
                  <c:v>4.5615220998758144E-3</c:v>
                </c:pt>
                <c:pt idx="960">
                  <c:v>-1.6898387064133713E-3</c:v>
                </c:pt>
                <c:pt idx="961">
                  <c:v>-1.915689394784037E-3</c:v>
                </c:pt>
                <c:pt idx="962">
                  <c:v>4.5394536407028507E-3</c:v>
                </c:pt>
                <c:pt idx="963">
                  <c:v>1.4380743451578581E-3</c:v>
                </c:pt>
                <c:pt idx="964">
                  <c:v>-4.971771944567438E-4</c:v>
                </c:pt>
                <c:pt idx="965">
                  <c:v>-3.6864963135030404E-4</c:v>
                </c:pt>
                <c:pt idx="966">
                  <c:v>4.7992644495749026E-3</c:v>
                </c:pt>
                <c:pt idx="967">
                  <c:v>1.04023690653956E-2</c:v>
                </c:pt>
                <c:pt idx="968">
                  <c:v>1.8187156036346686E-3</c:v>
                </c:pt>
                <c:pt idx="969">
                  <c:v>6.6929417403636116E-3</c:v>
                </c:pt>
                <c:pt idx="970">
                  <c:v>2.0668150129021567E-2</c:v>
                </c:pt>
                <c:pt idx="971">
                  <c:v>8.1356227159348204E-3</c:v>
                </c:pt>
                <c:pt idx="972">
                  <c:v>3.9606619004464161E-3</c:v>
                </c:pt>
                <c:pt idx="973">
                  <c:v>-1.7456549668778409E-3</c:v>
                </c:pt>
                <c:pt idx="974">
                  <c:v>3.2653705657343934E-3</c:v>
                </c:pt>
                <c:pt idx="975">
                  <c:v>1.3209724646388032E-3</c:v>
                </c:pt>
                <c:pt idx="976">
                  <c:v>-4.3196441413336784E-3</c:v>
                </c:pt>
                <c:pt idx="977">
                  <c:v>9.5425324302600423E-4</c:v>
                </c:pt>
                <c:pt idx="978">
                  <c:v>1.2250105727946048E-2</c:v>
                </c:pt>
                <c:pt idx="979">
                  <c:v>1.2932723401643864E-2</c:v>
                </c:pt>
                <c:pt idx="980">
                  <c:v>-1.7710127163373945E-3</c:v>
                </c:pt>
                <c:pt idx="981">
                  <c:v>1.6084113611267714E-3</c:v>
                </c:pt>
                <c:pt idx="982">
                  <c:v>-1.4121502253753415E-2</c:v>
                </c:pt>
                <c:pt idx="983">
                  <c:v>4.9597756989903097E-3</c:v>
                </c:pt>
                <c:pt idx="984">
                  <c:v>4.4389450977533329E-3</c:v>
                </c:pt>
                <c:pt idx="985">
                  <c:v>4.306912606443225E-3</c:v>
                </c:pt>
                <c:pt idx="986">
                  <c:v>9.9527315211029865E-3</c:v>
                </c:pt>
                <c:pt idx="987">
                  <c:v>5.7239173853311787E-3</c:v>
                </c:pt>
                <c:pt idx="988">
                  <c:v>-2.1718468044464867E-3</c:v>
                </c:pt>
                <c:pt idx="989">
                  <c:v>4.8317181589774272E-4</c:v>
                </c:pt>
                <c:pt idx="990">
                  <c:v>-3.5001540803702991E-3</c:v>
                </c:pt>
                <c:pt idx="991">
                  <c:v>-6.8518125340398806E-3</c:v>
                </c:pt>
                <c:pt idx="992">
                  <c:v>6.5644700671783074E-3</c:v>
                </c:pt>
                <c:pt idx="993">
                  <c:v>2.4101280784538659E-3</c:v>
                </c:pt>
                <c:pt idx="994">
                  <c:v>-9.1106730290915205E-3</c:v>
                </c:pt>
                <c:pt idx="995">
                  <c:v>1.4805001626922998E-3</c:v>
                </c:pt>
                <c:pt idx="996">
                  <c:v>3.4277333098164942E-3</c:v>
                </c:pt>
                <c:pt idx="997">
                  <c:v>1.3183031357111297E-3</c:v>
                </c:pt>
                <c:pt idx="998">
                  <c:v>1.1426420045086649E-2</c:v>
                </c:pt>
                <c:pt idx="999">
                  <c:v>9.2671463903117868E-3</c:v>
                </c:pt>
                <c:pt idx="1000">
                  <c:v>-2.9483039898269281E-3</c:v>
                </c:pt>
                <c:pt idx="1001">
                  <c:v>-2.0894323334377241E-2</c:v>
                </c:pt>
                <c:pt idx="1002">
                  <c:v>-5.0853075405793424E-3</c:v>
                </c:pt>
                <c:pt idx="1003">
                  <c:v>7.4619389858938678E-3</c:v>
                </c:pt>
                <c:pt idx="1004">
                  <c:v>-1.7740861328992219E-2</c:v>
                </c:pt>
                <c:pt idx="1005">
                  <c:v>1.0130045011959243E-2</c:v>
                </c:pt>
                <c:pt idx="1006">
                  <c:v>-4.7240717909756702E-3</c:v>
                </c:pt>
                <c:pt idx="1007">
                  <c:v>1.8030591122392581E-2</c:v>
                </c:pt>
                <c:pt idx="1008">
                  <c:v>-9.9136979243338308E-3</c:v>
                </c:pt>
                <c:pt idx="1009">
                  <c:v>9.4600433972522602E-3</c:v>
                </c:pt>
                <c:pt idx="1010">
                  <c:v>-1.3003033273956133E-3</c:v>
                </c:pt>
                <c:pt idx="1011">
                  <c:v>7.2059159025599229E-3</c:v>
                </c:pt>
                <c:pt idx="1012">
                  <c:v>-3.756783717248191E-3</c:v>
                </c:pt>
                <c:pt idx="1013">
                  <c:v>7.2433480160023489E-3</c:v>
                </c:pt>
                <c:pt idx="1014">
                  <c:v>5.0160971116319786E-5</c:v>
                </c:pt>
                <c:pt idx="1015">
                  <c:v>-9.6919814869701471E-3</c:v>
                </c:pt>
                <c:pt idx="1016">
                  <c:v>2.9721958103781088E-3</c:v>
                </c:pt>
                <c:pt idx="1017">
                  <c:v>-7.6414552966831417E-3</c:v>
                </c:pt>
                <c:pt idx="1018">
                  <c:v>5.8845163663112654E-3</c:v>
                </c:pt>
                <c:pt idx="1019">
                  <c:v>4.4519563542708696E-3</c:v>
                </c:pt>
                <c:pt idx="1020">
                  <c:v>3.2371720760713263E-3</c:v>
                </c:pt>
                <c:pt idx="1021">
                  <c:v>5.9308786782743539E-3</c:v>
                </c:pt>
                <c:pt idx="1022">
                  <c:v>3.6999732313400813E-3</c:v>
                </c:pt>
                <c:pt idx="1023">
                  <c:v>3.3766908881329716E-3</c:v>
                </c:pt>
                <c:pt idx="1024">
                  <c:v>-6.3927701778848656E-3</c:v>
                </c:pt>
                <c:pt idx="1025">
                  <c:v>7.3633929644232321E-3</c:v>
                </c:pt>
                <c:pt idx="1026">
                  <c:v>-2.1379591267223219E-4</c:v>
                </c:pt>
                <c:pt idx="1027">
                  <c:v>-4.0809987079464261E-3</c:v>
                </c:pt>
                <c:pt idx="1028">
                  <c:v>3.4490474436139618E-3</c:v>
                </c:pt>
                <c:pt idx="1029">
                  <c:v>-1.1135962808046407E-2</c:v>
                </c:pt>
                <c:pt idx="1030">
                  <c:v>1.4418378991531977E-3</c:v>
                </c:pt>
                <c:pt idx="1031">
                  <c:v>1.6192204814673428E-2</c:v>
                </c:pt>
                <c:pt idx="1032">
                  <c:v>2.9925577751663823E-3</c:v>
                </c:pt>
                <c:pt idx="1033">
                  <c:v>-2.2003427714499812E-3</c:v>
                </c:pt>
                <c:pt idx="1034">
                  <c:v>5.2669717260906967E-3</c:v>
                </c:pt>
                <c:pt idx="1035">
                  <c:v>8.6766737637411495E-4</c:v>
                </c:pt>
                <c:pt idx="1036">
                  <c:v>-7.1531616841271628E-3</c:v>
                </c:pt>
                <c:pt idx="1037">
                  <c:v>1.3657134285449679E-4</c:v>
                </c:pt>
                <c:pt idx="1038">
                  <c:v>-1.5132724741109493E-2</c:v>
                </c:pt>
                <c:pt idx="1039">
                  <c:v>6.7711624397095438E-3</c:v>
                </c:pt>
                <c:pt idx="1040">
                  <c:v>-5.5674334493028832E-3</c:v>
                </c:pt>
                <c:pt idx="1041">
                  <c:v>1.4688955131714199E-3</c:v>
                </c:pt>
                <c:pt idx="1042">
                  <c:v>-1.0802196257656771E-2</c:v>
                </c:pt>
                <c:pt idx="1043">
                  <c:v>9.9232495089940365E-4</c:v>
                </c:pt>
                <c:pt idx="1044">
                  <c:v>7.9147034447391018E-3</c:v>
                </c:pt>
                <c:pt idx="1045">
                  <c:v>3.8524528721899376E-3</c:v>
                </c:pt>
                <c:pt idx="1046">
                  <c:v>-4.1657709844207247E-3</c:v>
                </c:pt>
                <c:pt idx="1047">
                  <c:v>5.4056633355601402E-3</c:v>
                </c:pt>
                <c:pt idx="1048">
                  <c:v>9.1870012407537782E-3</c:v>
                </c:pt>
                <c:pt idx="1049">
                  <c:v>6.0509967796693598E-3</c:v>
                </c:pt>
                <c:pt idx="1050">
                  <c:v>-3.8732080847658779E-4</c:v>
                </c:pt>
                <c:pt idx="1051">
                  <c:v>-8.306128720498851E-4</c:v>
                </c:pt>
                <c:pt idx="1052">
                  <c:v>3.5659125504521327E-3</c:v>
                </c:pt>
                <c:pt idx="1053">
                  <c:v>-4.2194748752555356E-5</c:v>
                </c:pt>
                <c:pt idx="1054">
                  <c:v>6.7780951154186031E-3</c:v>
                </c:pt>
                <c:pt idx="1055">
                  <c:v>-1.0389873953843276E-3</c:v>
                </c:pt>
                <c:pt idx="1056">
                  <c:v>4.904439610913025E-3</c:v>
                </c:pt>
                <c:pt idx="1057">
                  <c:v>-1.0301576000492085E-2</c:v>
                </c:pt>
                <c:pt idx="1058">
                  <c:v>-1.0963880032327733E-2</c:v>
                </c:pt>
                <c:pt idx="1059">
                  <c:v>-5.5943427994162853E-3</c:v>
                </c:pt>
                <c:pt idx="1060">
                  <c:v>-6.8652106971768267E-3</c:v>
                </c:pt>
                <c:pt idx="1061">
                  <c:v>6.8717508075386569E-3</c:v>
                </c:pt>
                <c:pt idx="1062">
                  <c:v>8.5519483451483858E-3</c:v>
                </c:pt>
                <c:pt idx="1063">
                  <c:v>1.4147311115488836E-3</c:v>
                </c:pt>
                <c:pt idx="1064">
                  <c:v>1.5379113018598733E-3</c:v>
                </c:pt>
                <c:pt idx="1065">
                  <c:v>7.496964610934409E-3</c:v>
                </c:pt>
                <c:pt idx="1066">
                  <c:v>-6.6636095585579369E-3</c:v>
                </c:pt>
                <c:pt idx="1067">
                  <c:v>9.9665699522077933E-3</c:v>
                </c:pt>
                <c:pt idx="1068">
                  <c:v>-1.7024828426828176E-3</c:v>
                </c:pt>
                <c:pt idx="1069">
                  <c:v>1.917730044658672E-3</c:v>
                </c:pt>
                <c:pt idx="1070">
                  <c:v>-7.6098762815588472E-3</c:v>
                </c:pt>
                <c:pt idx="1071">
                  <c:v>-1.4749164102803025E-3</c:v>
                </c:pt>
                <c:pt idx="1072">
                  <c:v>-6.2470201891929866E-3</c:v>
                </c:pt>
                <c:pt idx="1073">
                  <c:v>0</c:v>
                </c:pt>
                <c:pt idx="1074">
                  <c:v>-1.546911781190452E-2</c:v>
                </c:pt>
                <c:pt idx="1075">
                  <c:v>4.4495047250370234E-3</c:v>
                </c:pt>
                <c:pt idx="1076">
                  <c:v>2.2148971671078765E-3</c:v>
                </c:pt>
                <c:pt idx="1077">
                  <c:v>5.1483777859713253E-3</c:v>
                </c:pt>
                <c:pt idx="1078">
                  <c:v>-7.7865320001702099E-4</c:v>
                </c:pt>
                <c:pt idx="1079">
                  <c:v>9.1574307843724778E-3</c:v>
                </c:pt>
                <c:pt idx="1080">
                  <c:v>2.7785402955295968E-3</c:v>
                </c:pt>
                <c:pt idx="1081">
                  <c:v>2.8019994569596918E-3</c:v>
                </c:pt>
                <c:pt idx="1082">
                  <c:v>3.0516155807722711E-3</c:v>
                </c:pt>
                <c:pt idx="1083">
                  <c:v>1.6366637460283773E-2</c:v>
                </c:pt>
                <c:pt idx="1084">
                  <c:v>-4.5934172629780168E-4</c:v>
                </c:pt>
                <c:pt idx="1085">
                  <c:v>-1.073741892486324E-3</c:v>
                </c:pt>
                <c:pt idx="1086">
                  <c:v>-1.9317604529824894E-3</c:v>
                </c:pt>
                <c:pt idx="1087">
                  <c:v>-8.015064563977492E-3</c:v>
                </c:pt>
                <c:pt idx="1088">
                  <c:v>-9.515650944518117E-3</c:v>
                </c:pt>
                <c:pt idx="1089">
                  <c:v>1.8698321153114428E-3</c:v>
                </c:pt>
                <c:pt idx="1090">
                  <c:v>3.2542264554585643E-2</c:v>
                </c:pt>
                <c:pt idx="1091">
                  <c:v>-5.9293583620975032E-2</c:v>
                </c:pt>
                <c:pt idx="1092">
                  <c:v>3.3624254609426751E-2</c:v>
                </c:pt>
                <c:pt idx="1093">
                  <c:v>8.888014553267487E-3</c:v>
                </c:pt>
                <c:pt idx="1094">
                  <c:v>2.0539931818380985E-2</c:v>
                </c:pt>
                <c:pt idx="1095">
                  <c:v>-1.3288879633664985E-3</c:v>
                </c:pt>
                <c:pt idx="1096">
                  <c:v>2.4291463162962046E-4</c:v>
                </c:pt>
                <c:pt idx="1097">
                  <c:v>2.4973296625596664E-3</c:v>
                </c:pt>
                <c:pt idx="1098">
                  <c:v>3.2564491198583401E-3</c:v>
                </c:pt>
                <c:pt idx="1099">
                  <c:v>2.8505613511744521E-3</c:v>
                </c:pt>
                <c:pt idx="1100">
                  <c:v>3.933417428064967E-3</c:v>
                </c:pt>
                <c:pt idx="1101">
                  <c:v>-1.7785965642099777E-3</c:v>
                </c:pt>
                <c:pt idx="1102">
                  <c:v>2.1687361796223215E-3</c:v>
                </c:pt>
                <c:pt idx="1103">
                  <c:v>-2.7962829380066001E-3</c:v>
                </c:pt>
                <c:pt idx="1104">
                  <c:v>1.5637565901169825E-3</c:v>
                </c:pt>
                <c:pt idx="1105">
                  <c:v>7.7938299377386944E-3</c:v>
                </c:pt>
                <c:pt idx="1106">
                  <c:v>6.2180403266263173E-3</c:v>
                </c:pt>
                <c:pt idx="1107">
                  <c:v>7.3610738704921186E-3</c:v>
                </c:pt>
                <c:pt idx="1108">
                  <c:v>-1.4098858366778932E-3</c:v>
                </c:pt>
                <c:pt idx="1109">
                  <c:v>5.4705005289330533E-3</c:v>
                </c:pt>
                <c:pt idx="1110">
                  <c:v>-7.4973231242725369E-4</c:v>
                </c:pt>
                <c:pt idx="1111">
                  <c:v>6.7422903060665451E-3</c:v>
                </c:pt>
                <c:pt idx="1112">
                  <c:v>6.4439091676460336E-4</c:v>
                </c:pt>
                <c:pt idx="1113">
                  <c:v>8.9292511156413568E-4</c:v>
                </c:pt>
                <c:pt idx="1114">
                  <c:v>-1.3566931221820067E-4</c:v>
                </c:pt>
                <c:pt idx="1115">
                  <c:v>4.6318853808815508E-3</c:v>
                </c:pt>
                <c:pt idx="1116">
                  <c:v>-4.4509110554491471E-3</c:v>
                </c:pt>
                <c:pt idx="1117">
                  <c:v>-3.4944263899083783E-4</c:v>
                </c:pt>
                <c:pt idx="1118">
                  <c:v>7.6575252046495734E-3</c:v>
                </c:pt>
                <c:pt idx="1119">
                  <c:v>3.4507175900890807E-3</c:v>
                </c:pt>
                <c:pt idx="1120">
                  <c:v>1.0696840161550369E-3</c:v>
                </c:pt>
                <c:pt idx="1121">
                  <c:v>7.6321456141064115E-3</c:v>
                </c:pt>
                <c:pt idx="1122">
                  <c:v>-1.0884707580586794E-2</c:v>
                </c:pt>
                <c:pt idx="1123">
                  <c:v>-8.8256036264466875E-4</c:v>
                </c:pt>
                <c:pt idx="1124">
                  <c:v>-1.2321878474453873E-3</c:v>
                </c:pt>
                <c:pt idx="1125">
                  <c:v>-2.6777999963233379E-3</c:v>
                </c:pt>
                <c:pt idx="1126">
                  <c:v>-3.0311098367707956E-4</c:v>
                </c:pt>
                <c:pt idx="1127">
                  <c:v>1.7567329479105664E-2</c:v>
                </c:pt>
                <c:pt idx="1128">
                  <c:v>5.0332496471794386E-5</c:v>
                </c:pt>
                <c:pt idx="1129">
                  <c:v>8.5359617653346653E-4</c:v>
                </c:pt>
                <c:pt idx="1130">
                  <c:v>3.7755508442189889E-3</c:v>
                </c:pt>
                <c:pt idx="1131">
                  <c:v>2.3946792031630526E-3</c:v>
                </c:pt>
                <c:pt idx="1132">
                  <c:v>-1.1722888820474342E-2</c:v>
                </c:pt>
                <c:pt idx="1133">
                  <c:v>-2.6786472851438536E-2</c:v>
                </c:pt>
                <c:pt idx="1134">
                  <c:v>-2.6210113237665755E-3</c:v>
                </c:pt>
                <c:pt idx="1135">
                  <c:v>1.2710195456506312E-2</c:v>
                </c:pt>
                <c:pt idx="1136">
                  <c:v>-7.4287478135610652E-3</c:v>
                </c:pt>
                <c:pt idx="1137">
                  <c:v>1.0386864037815746E-2</c:v>
                </c:pt>
                <c:pt idx="1138">
                  <c:v>-8.4128449779419245E-4</c:v>
                </c:pt>
                <c:pt idx="1139">
                  <c:v>-8.5431469996303244E-3</c:v>
                </c:pt>
                <c:pt idx="1140">
                  <c:v>1.9677699987563635E-4</c:v>
                </c:pt>
                <c:pt idx="1141">
                  <c:v>1.6459746311157097E-2</c:v>
                </c:pt>
                <c:pt idx="1142">
                  <c:v>1.283558431450782E-3</c:v>
                </c:pt>
                <c:pt idx="1143">
                  <c:v>5.1357912150296059E-3</c:v>
                </c:pt>
                <c:pt idx="1144">
                  <c:v>2.888798466325504E-3</c:v>
                </c:pt>
                <c:pt idx="1145">
                  <c:v>1.6673260611541618E-3</c:v>
                </c:pt>
                <c:pt idx="1146">
                  <c:v>4.6954033411927831E-4</c:v>
                </c:pt>
                <c:pt idx="1147">
                  <c:v>7.5514187361394036E-3</c:v>
                </c:pt>
                <c:pt idx="1148">
                  <c:v>2.8587878739427808E-4</c:v>
                </c:pt>
                <c:pt idx="1149">
                  <c:v>1.3830180571794415E-3</c:v>
                </c:pt>
                <c:pt idx="1150">
                  <c:v>3.975674936682605E-3</c:v>
                </c:pt>
                <c:pt idx="1151">
                  <c:v>3.3377133780880808E-3</c:v>
                </c:pt>
                <c:pt idx="1152">
                  <c:v>1.6959965763059248E-3</c:v>
                </c:pt>
                <c:pt idx="1153">
                  <c:v>4.5492845755390476E-5</c:v>
                </c:pt>
                <c:pt idx="1154">
                  <c:v>-3.2100665154262131E-3</c:v>
                </c:pt>
                <c:pt idx="1155">
                  <c:v>-2.127093858016571E-3</c:v>
                </c:pt>
                <c:pt idx="1156">
                  <c:v>-1.16503811875871E-2</c:v>
                </c:pt>
                <c:pt idx="1157">
                  <c:v>3.3900487482974029E-3</c:v>
                </c:pt>
                <c:pt idx="1158">
                  <c:v>4.1986814455974297E-3</c:v>
                </c:pt>
                <c:pt idx="1159">
                  <c:v>-4.8979477738596566E-3</c:v>
                </c:pt>
                <c:pt idx="1160">
                  <c:v>1.8879585206944993E-2</c:v>
                </c:pt>
                <c:pt idx="1161">
                  <c:v>-1.276148238009589E-3</c:v>
                </c:pt>
                <c:pt idx="1162">
                  <c:v>1.0746751326089488E-3</c:v>
                </c:pt>
                <c:pt idx="1163">
                  <c:v>1.3709558280394774E-3</c:v>
                </c:pt>
                <c:pt idx="1164">
                  <c:v>-1.6129952337957665E-3</c:v>
                </c:pt>
                <c:pt idx="1165">
                  <c:v>1.5072376963103373E-3</c:v>
                </c:pt>
                <c:pt idx="1166">
                  <c:v>1.4760503308965278E-2</c:v>
                </c:pt>
                <c:pt idx="1167">
                  <c:v>5.7423243424534753E-3</c:v>
                </c:pt>
                <c:pt idx="1168">
                  <c:v>5.2045082607143911E-5</c:v>
                </c:pt>
                <c:pt idx="1169">
                  <c:v>2.4575565527131804E-3</c:v>
                </c:pt>
                <c:pt idx="1170">
                  <c:v>8.1486993422204002E-3</c:v>
                </c:pt>
                <c:pt idx="1171">
                  <c:v>-1.4151636116043198E-3</c:v>
                </c:pt>
                <c:pt idx="1172">
                  <c:v>-1.4060915353747983E-2</c:v>
                </c:pt>
                <c:pt idx="1173">
                  <c:v>-5.4047038357885047E-4</c:v>
                </c:pt>
                <c:pt idx="1174">
                  <c:v>-2.1196345297303298E-2</c:v>
                </c:pt>
                <c:pt idx="1175">
                  <c:v>-9.3266957358584257E-3</c:v>
                </c:pt>
                <c:pt idx="1176">
                  <c:v>-8.7488906478615514E-3</c:v>
                </c:pt>
                <c:pt idx="1177">
                  <c:v>8.7676315497615676E-3</c:v>
                </c:pt>
                <c:pt idx="1178">
                  <c:v>-1.2473438971101203E-3</c:v>
                </c:pt>
                <c:pt idx="1179">
                  <c:v>6.6047686429593355E-4</c:v>
                </c:pt>
                <c:pt idx="1180">
                  <c:v>-1.3680848212589414E-3</c:v>
                </c:pt>
                <c:pt idx="1181">
                  <c:v>6.5573770491802463E-3</c:v>
                </c:pt>
                <c:pt idx="1182">
                  <c:v>-2.809620362982379E-3</c:v>
                </c:pt>
                <c:pt idx="1183">
                  <c:v>-3.4341221238478603E-3</c:v>
                </c:pt>
                <c:pt idx="1184">
                  <c:v>-8.8681806714108191E-3</c:v>
                </c:pt>
                <c:pt idx="1185">
                  <c:v>4.2101265260194864E-3</c:v>
                </c:pt>
                <c:pt idx="1186">
                  <c:v>-2.9351353199982277E-3</c:v>
                </c:pt>
                <c:pt idx="1187">
                  <c:v>-1.2469180141317371E-2</c:v>
                </c:pt>
                <c:pt idx="1188">
                  <c:v>-1.4955806816742134E-3</c:v>
                </c:pt>
                <c:pt idx="1189">
                  <c:v>-1.4773587608192251E-3</c:v>
                </c:pt>
                <c:pt idx="1190">
                  <c:v>-8.9592367025419506E-3</c:v>
                </c:pt>
                <c:pt idx="1191">
                  <c:v>6.5485840005294893E-3</c:v>
                </c:pt>
                <c:pt idx="1192">
                  <c:v>5.2466910307056303E-3</c:v>
                </c:pt>
                <c:pt idx="1193">
                  <c:v>-5.1498251716097787E-3</c:v>
                </c:pt>
                <c:pt idx="1194">
                  <c:v>-5.5667735514577377E-3</c:v>
                </c:pt>
                <c:pt idx="1195">
                  <c:v>-8.6757679603889359E-3</c:v>
                </c:pt>
                <c:pt idx="1196">
                  <c:v>9.0830098331551312E-3</c:v>
                </c:pt>
                <c:pt idx="1197">
                  <c:v>1.1181871120417242E-2</c:v>
                </c:pt>
                <c:pt idx="1198">
                  <c:v>-1.1627978214388546E-2</c:v>
                </c:pt>
                <c:pt idx="1199">
                  <c:v>-2.1136931363857636E-3</c:v>
                </c:pt>
                <c:pt idx="1200">
                  <c:v>-2.8573558277644739E-4</c:v>
                </c:pt>
                <c:pt idx="1201">
                  <c:v>-1.0680866399075395E-2</c:v>
                </c:pt>
                <c:pt idx="1202">
                  <c:v>-1.3582627300494754E-2</c:v>
                </c:pt>
                <c:pt idx="1203">
                  <c:v>-1.1184661520731165E-3</c:v>
                </c:pt>
                <c:pt idx="1204">
                  <c:v>-3.3527814487925856E-3</c:v>
                </c:pt>
                <c:pt idx="1205">
                  <c:v>2.758614808687776E-3</c:v>
                </c:pt>
                <c:pt idx="1206">
                  <c:v>-7.1688245423814356E-3</c:v>
                </c:pt>
                <c:pt idx="1207">
                  <c:v>2.3869481239748191E-2</c:v>
                </c:pt>
                <c:pt idx="1208">
                  <c:v>1.3161279528176584E-2</c:v>
                </c:pt>
                <c:pt idx="1209">
                  <c:v>-1.1312077087264338E-3</c:v>
                </c:pt>
                <c:pt idx="1210">
                  <c:v>3.3230692926078387E-3</c:v>
                </c:pt>
                <c:pt idx="1211">
                  <c:v>-1.4861029293632533E-2</c:v>
                </c:pt>
                <c:pt idx="1212">
                  <c:v>9.0720347576642713E-3</c:v>
                </c:pt>
                <c:pt idx="1213">
                  <c:v>6.0067713448621607E-3</c:v>
                </c:pt>
                <c:pt idx="1214">
                  <c:v>7.4600274756395635E-3</c:v>
                </c:pt>
                <c:pt idx="1215">
                  <c:v>4.2114473681520437E-4</c:v>
                </c:pt>
                <c:pt idx="1216">
                  <c:v>9.8477773531773227E-3</c:v>
                </c:pt>
                <c:pt idx="1217">
                  <c:v>-1.2384452251057443E-3</c:v>
                </c:pt>
                <c:pt idx="1218">
                  <c:v>-2.3827083451523068E-3</c:v>
                </c:pt>
                <c:pt idx="1219">
                  <c:v>-3.6354035501040549E-4</c:v>
                </c:pt>
                <c:pt idx="1220">
                  <c:v>1.2901233439184256E-3</c:v>
                </c:pt>
                <c:pt idx="1221">
                  <c:v>-3.778133090926783E-3</c:v>
                </c:pt>
                <c:pt idx="1222">
                  <c:v>8.9454838749098986E-3</c:v>
                </c:pt>
                <c:pt idx="1223">
                  <c:v>-4.0394375068131261E-3</c:v>
                </c:pt>
                <c:pt idx="1224">
                  <c:v>-1.3468730047733413E-2</c:v>
                </c:pt>
                <c:pt idx="1225">
                  <c:v>-5.6356837606837962E-3</c:v>
                </c:pt>
                <c:pt idx="1226">
                  <c:v>-1.0213295259898669E-2</c:v>
                </c:pt>
                <c:pt idx="1227">
                  <c:v>-1.5205601272561098E-2</c:v>
                </c:pt>
                <c:pt idx="1228">
                  <c:v>7.0355060943296799E-3</c:v>
                </c:pt>
                <c:pt idx="1229">
                  <c:v>-1.0861580107310864E-3</c:v>
                </c:pt>
                <c:pt idx="1230">
                  <c:v>9.5036803054671104E-4</c:v>
                </c:pt>
                <c:pt idx="1231">
                  <c:v>2.6610302229033156E-3</c:v>
                </c:pt>
                <c:pt idx="1232">
                  <c:v>-7.0758480519371725E-3</c:v>
                </c:pt>
                <c:pt idx="1233">
                  <c:v>-4.2292418238609741E-6</c:v>
                </c:pt>
                <c:pt idx="1234">
                  <c:v>4.1489037758830616E-3</c:v>
                </c:pt>
                <c:pt idx="1235">
                  <c:v>1.8774033500541298E-2</c:v>
                </c:pt>
                <c:pt idx="1236">
                  <c:v>-7.6027393012839672E-3</c:v>
                </c:pt>
                <c:pt idx="1237">
                  <c:v>-1.6192628542267662E-2</c:v>
                </c:pt>
                <c:pt idx="1238">
                  <c:v>3.8893040961549552E-3</c:v>
                </c:pt>
                <c:pt idx="1239">
                  <c:v>-7.9931162186441806E-4</c:v>
                </c:pt>
                <c:pt idx="1240">
                  <c:v>-6.8576277124988705E-3</c:v>
                </c:pt>
                <c:pt idx="1241">
                  <c:v>-4.037999702463213E-3</c:v>
                </c:pt>
                <c:pt idx="1242">
                  <c:v>-1.4747241960608504E-2</c:v>
                </c:pt>
                <c:pt idx="1243">
                  <c:v>3.9028066854513987E-3</c:v>
                </c:pt>
                <c:pt idx="1244">
                  <c:v>1.6029478707546563E-3</c:v>
                </c:pt>
                <c:pt idx="1245">
                  <c:v>4.2475832715866968E-3</c:v>
                </c:pt>
                <c:pt idx="1246">
                  <c:v>-4.6585849226571385E-3</c:v>
                </c:pt>
                <c:pt idx="1247">
                  <c:v>6.1004516618397009E-3</c:v>
                </c:pt>
                <c:pt idx="1248">
                  <c:v>-1.3711862410177855E-2</c:v>
                </c:pt>
                <c:pt idx="1249">
                  <c:v>5.6765249417471964E-3</c:v>
                </c:pt>
                <c:pt idx="1250">
                  <c:v>2.1593281898135697E-3</c:v>
                </c:pt>
                <c:pt idx="1251">
                  <c:v>-4.876030742910431E-3</c:v>
                </c:pt>
                <c:pt idx="1252">
                  <c:v>-1.139129229783209E-2</c:v>
                </c:pt>
                <c:pt idx="1253">
                  <c:v>5.6112470240896606E-3</c:v>
                </c:pt>
                <c:pt idx="1254">
                  <c:v>8.9666663036731542E-3</c:v>
                </c:pt>
                <c:pt idx="1255">
                  <c:v>3.7300706727512178E-3</c:v>
                </c:pt>
                <c:pt idx="1256">
                  <c:v>1.1135723348889348E-2</c:v>
                </c:pt>
                <c:pt idx="1257">
                  <c:v>-6.2679722992633469E-3</c:v>
                </c:pt>
                <c:pt idx="1258">
                  <c:v>1.6189340804458663E-2</c:v>
                </c:pt>
                <c:pt idx="1259">
                  <c:v>-1.8092399717767327E-3</c:v>
                </c:pt>
                <c:pt idx="1260">
                  <c:v>-3.922553310010457E-3</c:v>
                </c:pt>
                <c:pt idx="1261">
                  <c:v>-1.8387220458111475E-3</c:v>
                </c:pt>
                <c:pt idx="1262">
                  <c:v>-7.5700500213287114E-3</c:v>
                </c:pt>
                <c:pt idx="1263">
                  <c:v>-1.3249734834228644E-2</c:v>
                </c:pt>
                <c:pt idx="1264">
                  <c:v>-1.1507554677138154E-3</c:v>
                </c:pt>
                <c:pt idx="1265">
                  <c:v>-6.0099152753811946E-4</c:v>
                </c:pt>
                <c:pt idx="1266">
                  <c:v>-4.4352492683902289E-3</c:v>
                </c:pt>
                <c:pt idx="1267">
                  <c:v>1.3192755977626813E-3</c:v>
                </c:pt>
                <c:pt idx="1268">
                  <c:v>-6.1848036760381309E-4</c:v>
                </c:pt>
                <c:pt idx="1269">
                  <c:v>-5.4041568425766684E-4</c:v>
                </c:pt>
                <c:pt idx="1270">
                  <c:v>-8.6120813329326751E-4</c:v>
                </c:pt>
                <c:pt idx="1271">
                  <c:v>-5.1171488861200265E-3</c:v>
                </c:pt>
                <c:pt idx="1272">
                  <c:v>-1.0640071240881177E-2</c:v>
                </c:pt>
                <c:pt idx="1273">
                  <c:v>-2.5716800386632599E-4</c:v>
                </c:pt>
                <c:pt idx="1274">
                  <c:v>-1.1087679149179852E-4</c:v>
                </c:pt>
                <c:pt idx="1275">
                  <c:v>-1.8644891007116748E-2</c:v>
                </c:pt>
                <c:pt idx="1276">
                  <c:v>-2.4407110604895976E-4</c:v>
                </c:pt>
                <c:pt idx="1277">
                  <c:v>-1.6569240437083188E-3</c:v>
                </c:pt>
                <c:pt idx="1278">
                  <c:v>1.1531677583985545E-2</c:v>
                </c:pt>
                <c:pt idx="1279">
                  <c:v>9.2849180518683738E-3</c:v>
                </c:pt>
                <c:pt idx="1280">
                  <c:v>3.459793210820461E-4</c:v>
                </c:pt>
                <c:pt idx="1281">
                  <c:v>-4.0882385544840361E-3</c:v>
                </c:pt>
                <c:pt idx="1282">
                  <c:v>1.6740649056334878E-3</c:v>
                </c:pt>
                <c:pt idx="1283">
                  <c:v>-1.2178914476462799E-3</c:v>
                </c:pt>
                <c:pt idx="1284">
                  <c:v>-3.2620546939320372E-3</c:v>
                </c:pt>
                <c:pt idx="1285">
                  <c:v>4.9805332809458314E-3</c:v>
                </c:pt>
                <c:pt idx="1286">
                  <c:v>1.4463264286110888E-2</c:v>
                </c:pt>
                <c:pt idx="1287">
                  <c:v>3.2100830767747279E-3</c:v>
                </c:pt>
                <c:pt idx="1288">
                  <c:v>1.2356161273987754E-2</c:v>
                </c:pt>
                <c:pt idx="1289">
                  <c:v>6.8885520673203082E-3</c:v>
                </c:pt>
                <c:pt idx="1290">
                  <c:v>1.3188210908592346E-2</c:v>
                </c:pt>
                <c:pt idx="1291">
                  <c:v>4.353642582852757E-4</c:v>
                </c:pt>
                <c:pt idx="1292">
                  <c:v>-7.6810464475161044E-3</c:v>
                </c:pt>
                <c:pt idx="1293">
                  <c:v>4.4748444342259663E-3</c:v>
                </c:pt>
                <c:pt idx="1294">
                  <c:v>-3.0773208658039231E-3</c:v>
                </c:pt>
                <c:pt idx="1295">
                  <c:v>-1.5036555006834651E-2</c:v>
                </c:pt>
                <c:pt idx="1296">
                  <c:v>7.1938253538634811E-3</c:v>
                </c:pt>
                <c:pt idx="1297">
                  <c:v>-3.5251485598322141E-3</c:v>
                </c:pt>
                <c:pt idx="1298">
                  <c:v>-1.4866602724289302E-2</c:v>
                </c:pt>
                <c:pt idx="1299">
                  <c:v>-3.2432562231356932E-2</c:v>
                </c:pt>
                <c:pt idx="1300">
                  <c:v>1.68873186051548E-2</c:v>
                </c:pt>
                <c:pt idx="1301">
                  <c:v>-6.0658905699140231E-3</c:v>
                </c:pt>
                <c:pt idx="1302">
                  <c:v>1.91703703042303E-2</c:v>
                </c:pt>
                <c:pt idx="1303">
                  <c:v>2.1902398531663314E-2</c:v>
                </c:pt>
                <c:pt idx="1304">
                  <c:v>4.6573833350123106E-3</c:v>
                </c:pt>
                <c:pt idx="1305">
                  <c:v>1.7683426347857356E-2</c:v>
                </c:pt>
                <c:pt idx="1306">
                  <c:v>1.1483482274811108E-2</c:v>
                </c:pt>
                <c:pt idx="1307">
                  <c:v>1.7284580040661801E-3</c:v>
                </c:pt>
                <c:pt idx="1308">
                  <c:v>6.6908729789281196E-3</c:v>
                </c:pt>
                <c:pt idx="1309">
                  <c:v>-3.380745983694311E-3</c:v>
                </c:pt>
                <c:pt idx="1310">
                  <c:v>-8.5516791975815964E-3</c:v>
                </c:pt>
                <c:pt idx="1311">
                  <c:v>1.2028195437896683E-2</c:v>
                </c:pt>
                <c:pt idx="1312">
                  <c:v>3.0622520911682827E-4</c:v>
                </c:pt>
                <c:pt idx="1313">
                  <c:v>-7.1910075423398112E-5</c:v>
                </c:pt>
                <c:pt idx="1314">
                  <c:v>-8.8353017563758129E-4</c:v>
                </c:pt>
                <c:pt idx="1315">
                  <c:v>6.1058623682272994E-3</c:v>
                </c:pt>
                <c:pt idx="1316">
                  <c:v>-3.3338579747886898E-3</c:v>
                </c:pt>
                <c:pt idx="1317">
                  <c:v>1.4274229273656402E-3</c:v>
                </c:pt>
                <c:pt idx="1318">
                  <c:v>-5.758896389016388E-3</c:v>
                </c:pt>
                <c:pt idx="1319">
                  <c:v>-1.0950077861727414E-2</c:v>
                </c:pt>
                <c:pt idx="1320">
                  <c:v>3.8183105631456105E-2</c:v>
                </c:pt>
                <c:pt idx="1321">
                  <c:v>-1.3895854313191403E-2</c:v>
                </c:pt>
                <c:pt idx="1322">
                  <c:v>3.602764221357635E-3</c:v>
                </c:pt>
                <c:pt idx="1323">
                  <c:v>1.6021470067175025E-2</c:v>
                </c:pt>
                <c:pt idx="1324">
                  <c:v>-1.6878074862042292E-3</c:v>
                </c:pt>
                <c:pt idx="1325">
                  <c:v>-2.9716464560067823E-3</c:v>
                </c:pt>
                <c:pt idx="1326">
                  <c:v>-1.0484878003804265E-2</c:v>
                </c:pt>
                <c:pt idx="1327">
                  <c:v>5.2483602672186436E-3</c:v>
                </c:pt>
                <c:pt idx="1328">
                  <c:v>-8.2112725155107924E-3</c:v>
                </c:pt>
                <c:pt idx="1329">
                  <c:v>9.8924407855438545E-3</c:v>
                </c:pt>
                <c:pt idx="1330">
                  <c:v>5.954979549875894E-3</c:v>
                </c:pt>
                <c:pt idx="1331">
                  <c:v>-6.9976781068070704E-3</c:v>
                </c:pt>
                <c:pt idx="1332">
                  <c:v>-2.9706519725128944E-3</c:v>
                </c:pt>
                <c:pt idx="1333">
                  <c:v>3.2784633440325894E-3</c:v>
                </c:pt>
                <c:pt idx="1334">
                  <c:v>-3.3382191869080202E-3</c:v>
                </c:pt>
                <c:pt idx="1335">
                  <c:v>-1.3777388114276645E-3</c:v>
                </c:pt>
                <c:pt idx="1336">
                  <c:v>-7.0438490730925229E-3</c:v>
                </c:pt>
                <c:pt idx="1337">
                  <c:v>3.1659366405216716E-3</c:v>
                </c:pt>
                <c:pt idx="1338">
                  <c:v>5.3086489955402882E-3</c:v>
                </c:pt>
                <c:pt idx="1339">
                  <c:v>1.0187508333030282E-2</c:v>
                </c:pt>
                <c:pt idx="1340">
                  <c:v>4.0055113276180609E-3</c:v>
                </c:pt>
                <c:pt idx="1341">
                  <c:v>4.1827336753952338E-5</c:v>
                </c:pt>
                <c:pt idx="1342">
                  <c:v>1.4798291126005836E-3</c:v>
                </c:pt>
                <c:pt idx="1343">
                  <c:v>-1.0071038207896121E-2</c:v>
                </c:pt>
                <c:pt idx="1344">
                  <c:v>-6.8144743292002374E-3</c:v>
                </c:pt>
                <c:pt idx="1345">
                  <c:v>9.2197778191323021E-3</c:v>
                </c:pt>
                <c:pt idx="1346">
                  <c:v>-3.7319864510051426E-3</c:v>
                </c:pt>
                <c:pt idx="1347">
                  <c:v>-1.6637562667483063E-3</c:v>
                </c:pt>
                <c:pt idx="1348">
                  <c:v>-7.5769636124378703E-4</c:v>
                </c:pt>
                <c:pt idx="1349">
                  <c:v>1.2872455204541611E-2</c:v>
                </c:pt>
                <c:pt idx="1350">
                  <c:v>-5.594845574297902E-3</c:v>
                </c:pt>
                <c:pt idx="1351">
                  <c:v>2.9012610173835274E-3</c:v>
                </c:pt>
                <c:pt idx="1352">
                  <c:v>8.001804798287937E-3</c:v>
                </c:pt>
                <c:pt idx="1353">
                  <c:v>1.2052010814129765E-2</c:v>
                </c:pt>
                <c:pt idx="1354">
                  <c:v>3.4756741946846414E-3</c:v>
                </c:pt>
                <c:pt idx="1355">
                  <c:v>-4.7098424981862896E-3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37-461B-9915-4C3D0E865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3845639"/>
        <c:axId val="1686107656"/>
      </c:barChart>
      <c:catAx>
        <c:axId val="883845639"/>
        <c:scaling>
          <c:orientation val="minMax"/>
        </c:scaling>
        <c:delete val="1"/>
        <c:axPos val="b"/>
        <c:majorTickMark val="none"/>
        <c:minorTickMark val="none"/>
        <c:tickLblPos val="nextTo"/>
        <c:crossAx val="1686107656"/>
        <c:crosses val="autoZero"/>
        <c:auto val="1"/>
        <c:lblAlgn val="ctr"/>
        <c:lblOffset val="100"/>
        <c:noMultiLvlLbl val="0"/>
      </c:catAx>
      <c:valAx>
        <c:axId val="1686107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845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Regressional Analysis: Radico vs NIFTY50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NSE:RADICO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RADICO!$D$9:$D$1364</c:f>
              <c:numCache>
                <c:formatCode>0.00%</c:formatCode>
                <c:ptCount val="1356"/>
                <c:pt idx="1">
                  <c:v>1.4178871922717384E-2</c:v>
                </c:pt>
                <c:pt idx="2">
                  <c:v>-1.81287448148717E-2</c:v>
                </c:pt>
                <c:pt idx="3">
                  <c:v>-4.4281020184634756E-2</c:v>
                </c:pt>
                <c:pt idx="4">
                  <c:v>3.2907662082514832E-2</c:v>
                </c:pt>
                <c:pt idx="5">
                  <c:v>0</c:v>
                </c:pt>
                <c:pt idx="6">
                  <c:v>2.853067047075597E-2</c:v>
                </c:pt>
                <c:pt idx="7">
                  <c:v>2.1574973031283751E-2</c:v>
                </c:pt>
                <c:pt idx="8">
                  <c:v>5.6418766028058398E-2</c:v>
                </c:pt>
                <c:pt idx="9">
                  <c:v>1.8135084963587067E-2</c:v>
                </c:pt>
                <c:pt idx="10">
                  <c:v>-3.0855539971949564E-2</c:v>
                </c:pt>
                <c:pt idx="11">
                  <c:v>1.9102749638205463E-2</c:v>
                </c:pt>
                <c:pt idx="12">
                  <c:v>1.2496449872195337E-2</c:v>
                </c:pt>
                <c:pt idx="13">
                  <c:v>-2.2861150070126124E-2</c:v>
                </c:pt>
                <c:pt idx="14">
                  <c:v>4.3490742069757449E-2</c:v>
                </c:pt>
                <c:pt idx="15">
                  <c:v>1.2379642365887289E-3</c:v>
                </c:pt>
                <c:pt idx="16">
                  <c:v>-1.7310070064569305E-2</c:v>
                </c:pt>
                <c:pt idx="17">
                  <c:v>6.2770865371173157E-2</c:v>
                </c:pt>
                <c:pt idx="18">
                  <c:v>2.2099447513812098E-2</c:v>
                </c:pt>
                <c:pt idx="19">
                  <c:v>1.8018018018018056E-2</c:v>
                </c:pt>
                <c:pt idx="20">
                  <c:v>-2.7560050568900096E-2</c:v>
                </c:pt>
                <c:pt idx="21">
                  <c:v>4.1211648465938611E-2</c:v>
                </c:pt>
                <c:pt idx="22">
                  <c:v>-1.0238481708078284E-2</c:v>
                </c:pt>
                <c:pt idx="23">
                  <c:v>-3.4565409360413857E-2</c:v>
                </c:pt>
                <c:pt idx="24">
                  <c:v>1.2152097216777902E-2</c:v>
                </c:pt>
                <c:pt idx="25">
                  <c:v>1.9493932352181886E-2</c:v>
                </c:pt>
                <c:pt idx="26">
                  <c:v>2.5072812460428029E-2</c:v>
                </c:pt>
                <c:pt idx="27">
                  <c:v>5.5589870290302379E-3</c:v>
                </c:pt>
                <c:pt idx="28">
                  <c:v>1.9656019656019597E-2</c:v>
                </c:pt>
                <c:pt idx="29">
                  <c:v>-2.0361445783132481E-2</c:v>
                </c:pt>
                <c:pt idx="30">
                  <c:v>1.4266387898167476E-2</c:v>
                </c:pt>
                <c:pt idx="31">
                  <c:v>3.4558021098581193E-2</c:v>
                </c:pt>
                <c:pt idx="32">
                  <c:v>1.9456165025785177E-2</c:v>
                </c:pt>
                <c:pt idx="33">
                  <c:v>-2.9776960220740389E-2</c:v>
                </c:pt>
                <c:pt idx="34">
                  <c:v>-2.251451593790732E-2</c:v>
                </c:pt>
                <c:pt idx="35">
                  <c:v>1.7214207782761504E-2</c:v>
                </c:pt>
                <c:pt idx="36">
                  <c:v>3.8731974734834917E-2</c:v>
                </c:pt>
                <c:pt idx="37">
                  <c:v>-2.0422212023864184E-2</c:v>
                </c:pt>
                <c:pt idx="38">
                  <c:v>-1.8154134457718407E-2</c:v>
                </c:pt>
                <c:pt idx="39">
                  <c:v>-2.0040558272694686E-2</c:v>
                </c:pt>
                <c:pt idx="40">
                  <c:v>4.4187461959829477E-2</c:v>
                </c:pt>
                <c:pt idx="41">
                  <c:v>-2.5647003963626958E-3</c:v>
                </c:pt>
                <c:pt idx="42">
                  <c:v>-4.0673211781206198E-2</c:v>
                </c:pt>
                <c:pt idx="43">
                  <c:v>-2.2538986354775803E-2</c:v>
                </c:pt>
                <c:pt idx="44">
                  <c:v>-3.6146080019942017E-3</c:v>
                </c:pt>
                <c:pt idx="45">
                  <c:v>-1.8013510132599442E-2</c:v>
                </c:pt>
                <c:pt idx="46">
                  <c:v>-2.4840764331210186E-2</c:v>
                </c:pt>
                <c:pt idx="47">
                  <c:v>-3.9059438275636849E-2</c:v>
                </c:pt>
                <c:pt idx="48">
                  <c:v>-6.4573137574768902E-2</c:v>
                </c:pt>
                <c:pt idx="49">
                  <c:v>-1.1480889405609651E-2</c:v>
                </c:pt>
                <c:pt idx="50">
                  <c:v>-7.6301087915319199E-2</c:v>
                </c:pt>
                <c:pt idx="51">
                  <c:v>9.3108387712875995E-2</c:v>
                </c:pt>
                <c:pt idx="52">
                  <c:v>-0.12216074548631328</c:v>
                </c:pt>
                <c:pt idx="53">
                  <c:v>1.4927848731132176E-3</c:v>
                </c:pt>
                <c:pt idx="54">
                  <c:v>-1.2752567075190346E-2</c:v>
                </c:pt>
                <c:pt idx="55">
                  <c:v>1.8285522563328271E-2</c:v>
                </c:pt>
                <c:pt idx="56">
                  <c:v>2.1416803953870911E-3</c:v>
                </c:pt>
                <c:pt idx="57">
                  <c:v>-0.19924379418050298</c:v>
                </c:pt>
                <c:pt idx="58">
                  <c:v>1.8476698829807958E-3</c:v>
                </c:pt>
                <c:pt idx="59">
                  <c:v>8.2581967213114726E-2</c:v>
                </c:pt>
                <c:pt idx="60">
                  <c:v>2.6689381033503823E-2</c:v>
                </c:pt>
                <c:pt idx="61">
                  <c:v>-3.0789085545722572E-2</c:v>
                </c:pt>
                <c:pt idx="62">
                  <c:v>-2.4728932851437735E-3</c:v>
                </c:pt>
                <c:pt idx="63">
                  <c:v>2.2883295194507935E-2</c:v>
                </c:pt>
                <c:pt idx="64">
                  <c:v>1.1185682326622093E-3</c:v>
                </c:pt>
                <c:pt idx="65">
                  <c:v>1.8063314711359579E-2</c:v>
                </c:pt>
                <c:pt idx="66">
                  <c:v>6.7495884397292816E-2</c:v>
                </c:pt>
                <c:pt idx="67">
                  <c:v>-3.5983550376971207E-3</c:v>
                </c:pt>
                <c:pt idx="68">
                  <c:v>7.515047291487531E-2</c:v>
                </c:pt>
                <c:pt idx="69">
                  <c:v>3.8387715930900956E-3</c:v>
                </c:pt>
                <c:pt idx="70">
                  <c:v>-2.4537922243467181E-2</c:v>
                </c:pt>
                <c:pt idx="71">
                  <c:v>4.0509637373407292E-2</c:v>
                </c:pt>
                <c:pt idx="72">
                  <c:v>2.9199372056514905E-2</c:v>
                </c:pt>
                <c:pt idx="73">
                  <c:v>-5.7962172056131744E-2</c:v>
                </c:pt>
                <c:pt idx="74">
                  <c:v>-3.9831606217616611E-2</c:v>
                </c:pt>
                <c:pt idx="75">
                  <c:v>-5.7335581787520962E-3</c:v>
                </c:pt>
                <c:pt idx="76">
                  <c:v>8.9891451831749514E-3</c:v>
                </c:pt>
                <c:pt idx="77">
                  <c:v>-4.0342914775592487E-2</c:v>
                </c:pt>
                <c:pt idx="78">
                  <c:v>3.6608863198458463E-2</c:v>
                </c:pt>
                <c:pt idx="79">
                  <c:v>-2.0446096654274992E-2</c:v>
                </c:pt>
                <c:pt idx="80">
                  <c:v>3.07055373469034E-2</c:v>
                </c:pt>
                <c:pt idx="81">
                  <c:v>-1.5564853556485292E-2</c:v>
                </c:pt>
                <c:pt idx="82">
                  <c:v>7.5654539272356436E-2</c:v>
                </c:pt>
                <c:pt idx="83">
                  <c:v>-7.2230124861703882E-2</c:v>
                </c:pt>
                <c:pt idx="84">
                  <c:v>1.3628620102214661E-2</c:v>
                </c:pt>
                <c:pt idx="85">
                  <c:v>2.789915966386558E-2</c:v>
                </c:pt>
                <c:pt idx="86">
                  <c:v>-5.5591890124263577E-3</c:v>
                </c:pt>
                <c:pt idx="87">
                  <c:v>-8.2209799408083928E-4</c:v>
                </c:pt>
                <c:pt idx="88">
                  <c:v>-1.9252920849103239E-2</c:v>
                </c:pt>
                <c:pt idx="89">
                  <c:v>2.7516778523489993E-2</c:v>
                </c:pt>
                <c:pt idx="90">
                  <c:v>2.26975832789027E-2</c:v>
                </c:pt>
                <c:pt idx="91">
                  <c:v>-3.8320293788918214E-3</c:v>
                </c:pt>
                <c:pt idx="92">
                  <c:v>-2.9011059464657873E-2</c:v>
                </c:pt>
                <c:pt idx="93">
                  <c:v>-8.0884780455595662E-3</c:v>
                </c:pt>
                <c:pt idx="94">
                  <c:v>-7.8216009319352908E-3</c:v>
                </c:pt>
                <c:pt idx="95">
                  <c:v>2.7004360952700202E-2</c:v>
                </c:pt>
                <c:pt idx="96">
                  <c:v>6.0427894822800976E-3</c:v>
                </c:pt>
                <c:pt idx="97">
                  <c:v>3.019480519480533E-2</c:v>
                </c:pt>
                <c:pt idx="98">
                  <c:v>1.1030570438070875E-3</c:v>
                </c:pt>
                <c:pt idx="99">
                  <c:v>1.2120258145758012E-2</c:v>
                </c:pt>
                <c:pt idx="100">
                  <c:v>2.7216174183514852E-2</c:v>
                </c:pt>
                <c:pt idx="101">
                  <c:v>2.9977289931869766E-2</c:v>
                </c:pt>
                <c:pt idx="102">
                  <c:v>1.3229457592240923E-3</c:v>
                </c:pt>
                <c:pt idx="103">
                  <c:v>1.1450381679389166E-2</c:v>
                </c:pt>
                <c:pt idx="104">
                  <c:v>-1.1756168359941976E-2</c:v>
                </c:pt>
                <c:pt idx="105">
                  <c:v>1.571449552063453E-2</c:v>
                </c:pt>
                <c:pt idx="106">
                  <c:v>1.5182186234817818E-2</c:v>
                </c:pt>
                <c:pt idx="107">
                  <c:v>-2.1791767554479535E-2</c:v>
                </c:pt>
                <c:pt idx="108">
                  <c:v>-3.3488642981944761E-3</c:v>
                </c:pt>
                <c:pt idx="109">
                  <c:v>-1.0080350620891076E-2</c:v>
                </c:pt>
                <c:pt idx="110">
                  <c:v>7.8217237308144671E-3</c:v>
                </c:pt>
                <c:pt idx="111">
                  <c:v>7.3217162102796607E-3</c:v>
                </c:pt>
                <c:pt idx="112">
                  <c:v>5.5822067160924416E-2</c:v>
                </c:pt>
                <c:pt idx="113">
                  <c:v>-8.3987333057963243E-3</c:v>
                </c:pt>
                <c:pt idx="114">
                  <c:v>2.5270758122743597E-2</c:v>
                </c:pt>
                <c:pt idx="115">
                  <c:v>2.7085590465869558E-4</c:v>
                </c:pt>
                <c:pt idx="116">
                  <c:v>-1.2862171676144007E-2</c:v>
                </c:pt>
                <c:pt idx="117">
                  <c:v>5.760526676724731E-2</c:v>
                </c:pt>
                <c:pt idx="118">
                  <c:v>-1.6729347685125129E-2</c:v>
                </c:pt>
                <c:pt idx="119">
                  <c:v>-1.3189132155111416E-4</c:v>
                </c:pt>
                <c:pt idx="120">
                  <c:v>5.2763487666540598E-4</c:v>
                </c:pt>
                <c:pt idx="121">
                  <c:v>-4.2715886618325594E-2</c:v>
                </c:pt>
                <c:pt idx="122">
                  <c:v>2.878391406142411E-2</c:v>
                </c:pt>
                <c:pt idx="123">
                  <c:v>-5.6224899598393829E-3</c:v>
                </c:pt>
                <c:pt idx="124">
                  <c:v>3.5002692514809475E-3</c:v>
                </c:pt>
                <c:pt idx="125">
                  <c:v>-8.3176817815936444E-3</c:v>
                </c:pt>
                <c:pt idx="126">
                  <c:v>-9.3344155844157228E-3</c:v>
                </c:pt>
                <c:pt idx="127">
                  <c:v>1.0924484500889342E-3</c:v>
                </c:pt>
                <c:pt idx="128">
                  <c:v>1.1594598281271296E-2</c:v>
                </c:pt>
                <c:pt idx="129">
                  <c:v>1.9956850053937325E-2</c:v>
                </c:pt>
                <c:pt idx="130">
                  <c:v>5.8170280274987274E-3</c:v>
                </c:pt>
                <c:pt idx="131">
                  <c:v>1.1829652996846463E-3</c:v>
                </c:pt>
                <c:pt idx="132">
                  <c:v>-4.594984902192456E-3</c:v>
                </c:pt>
                <c:pt idx="133">
                  <c:v>7.7815879715115166E-3</c:v>
                </c:pt>
                <c:pt idx="134">
                  <c:v>-1.3479911006412881E-2</c:v>
                </c:pt>
                <c:pt idx="135">
                  <c:v>3.7808437251260374E-2</c:v>
                </c:pt>
                <c:pt idx="136">
                  <c:v>3.8859772465806186E-2</c:v>
                </c:pt>
                <c:pt idx="137">
                  <c:v>-3.6913990402362984E-3</c:v>
                </c:pt>
                <c:pt idx="138">
                  <c:v>-2.4947511423984214E-2</c:v>
                </c:pt>
                <c:pt idx="139">
                  <c:v>5.3198226725776898E-3</c:v>
                </c:pt>
                <c:pt idx="140">
                  <c:v>-7.6855234975431452E-3</c:v>
                </c:pt>
                <c:pt idx="141">
                  <c:v>-3.3519553072625663E-2</c:v>
                </c:pt>
                <c:pt idx="142">
                  <c:v>5.3862322648448036E-3</c:v>
                </c:pt>
                <c:pt idx="143">
                  <c:v>-1.9208153665229211E-2</c:v>
                </c:pt>
                <c:pt idx="144">
                  <c:v>-2.0916600053290768E-2</c:v>
                </c:pt>
                <c:pt idx="145">
                  <c:v>2.8575316369574555E-3</c:v>
                </c:pt>
                <c:pt idx="146">
                  <c:v>-1.4654002713704095E-2</c:v>
                </c:pt>
                <c:pt idx="147">
                  <c:v>3.2222528229137959E-2</c:v>
                </c:pt>
                <c:pt idx="148">
                  <c:v>2.6013874066168619E-2</c:v>
                </c:pt>
                <c:pt idx="149">
                  <c:v>-1.2612144064491071E-2</c:v>
                </c:pt>
                <c:pt idx="150">
                  <c:v>1.7645509612852273E-2</c:v>
                </c:pt>
                <c:pt idx="151">
                  <c:v>-3.4937888198757205E-3</c:v>
                </c:pt>
                <c:pt idx="152">
                  <c:v>-1.8828723542397063E-2</c:v>
                </c:pt>
                <c:pt idx="153">
                  <c:v>1.4028586553732181E-2</c:v>
                </c:pt>
                <c:pt idx="154">
                  <c:v>4.8681806316888565E-2</c:v>
                </c:pt>
                <c:pt idx="155">
                  <c:v>-9.5830740510267631E-3</c:v>
                </c:pt>
                <c:pt idx="156">
                  <c:v>-1.9225936164865454E-2</c:v>
                </c:pt>
                <c:pt idx="157">
                  <c:v>4.356181934657144E-3</c:v>
                </c:pt>
                <c:pt idx="158">
                  <c:v>2.8064804184207093E-2</c:v>
                </c:pt>
                <c:pt idx="159">
                  <c:v>-6.2042437026921249E-4</c:v>
                </c:pt>
                <c:pt idx="160">
                  <c:v>2.2349143282842654E-3</c:v>
                </c:pt>
                <c:pt idx="161">
                  <c:v>1.127353815659049E-2</c:v>
                </c:pt>
                <c:pt idx="162">
                  <c:v>4.2876393482789155E-3</c:v>
                </c:pt>
                <c:pt idx="163">
                  <c:v>-6.8309343742375406E-3</c:v>
                </c:pt>
                <c:pt idx="164">
                  <c:v>3.365266519282728E-2</c:v>
                </c:pt>
                <c:pt idx="165">
                  <c:v>-1.8298479087452413E-2</c:v>
                </c:pt>
                <c:pt idx="166">
                  <c:v>-2.7354151537158145E-2</c:v>
                </c:pt>
                <c:pt idx="167">
                  <c:v>1.6052762568441903E-2</c:v>
                </c:pt>
                <c:pt idx="168">
                  <c:v>-1.4329454990814505E-2</c:v>
                </c:pt>
                <c:pt idx="169">
                  <c:v>-2.7335984095426813E-3</c:v>
                </c:pt>
                <c:pt idx="170">
                  <c:v>1.3580862197857035E-2</c:v>
                </c:pt>
                <c:pt idx="171">
                  <c:v>-2.2618315918869092E-2</c:v>
                </c:pt>
                <c:pt idx="172">
                  <c:v>-1.4212048798893262E-2</c:v>
                </c:pt>
                <c:pt idx="173">
                  <c:v>-5.4860933911711207E-3</c:v>
                </c:pt>
                <c:pt idx="174">
                  <c:v>-1.7575368826170723E-2</c:v>
                </c:pt>
                <c:pt idx="175">
                  <c:v>2.8989292243405629E-2</c:v>
                </c:pt>
                <c:pt idx="176">
                  <c:v>5.1903553299492255E-2</c:v>
                </c:pt>
                <c:pt idx="177">
                  <c:v>7.1781879599469134E-2</c:v>
                </c:pt>
                <c:pt idx="178">
                  <c:v>5.6393516434038782E-2</c:v>
                </c:pt>
                <c:pt idx="179">
                  <c:v>-2.4933404368673417E-2</c:v>
                </c:pt>
                <c:pt idx="180">
                  <c:v>-1.1801988853677225E-2</c:v>
                </c:pt>
                <c:pt idx="181">
                  <c:v>-6.88930664602454E-2</c:v>
                </c:pt>
                <c:pt idx="182">
                  <c:v>-4.1567695961994833E-3</c:v>
                </c:pt>
                <c:pt idx="183">
                  <c:v>-1.2403100775193798E-2</c:v>
                </c:pt>
                <c:pt idx="184">
                  <c:v>-3.9246467817896424E-2</c:v>
                </c:pt>
                <c:pt idx="185">
                  <c:v>1.7471091000502703E-2</c:v>
                </c:pt>
                <c:pt idx="186">
                  <c:v>2.507720815318093E-2</c:v>
                </c:pt>
                <c:pt idx="187">
                  <c:v>-3.555073511689566E-2</c:v>
                </c:pt>
                <c:pt idx="188">
                  <c:v>1.5369236536298958E-2</c:v>
                </c:pt>
                <c:pt idx="189">
                  <c:v>-5.6608417425547675E-3</c:v>
                </c:pt>
                <c:pt idx="190">
                  <c:v>6.5594059405940097E-3</c:v>
                </c:pt>
                <c:pt idx="191">
                  <c:v>4.9551211115209659E-2</c:v>
                </c:pt>
                <c:pt idx="192">
                  <c:v>-1.148078725398316E-2</c:v>
                </c:pt>
                <c:pt idx="193">
                  <c:v>-1.7184166864185779E-2</c:v>
                </c:pt>
                <c:pt idx="194">
                  <c:v>-4.4615941155190519E-3</c:v>
                </c:pt>
                <c:pt idx="195">
                  <c:v>6.4195736434107253E-3</c:v>
                </c:pt>
                <c:pt idx="196">
                  <c:v>1.2035142616440009E-3</c:v>
                </c:pt>
                <c:pt idx="197">
                  <c:v>4.5678567135474246E-3</c:v>
                </c:pt>
                <c:pt idx="198">
                  <c:v>-7.1796099078624831E-4</c:v>
                </c:pt>
                <c:pt idx="199">
                  <c:v>1.5207759549754396E-2</c:v>
                </c:pt>
                <c:pt idx="200">
                  <c:v>3.6565227648031051E-3</c:v>
                </c:pt>
                <c:pt idx="201">
                  <c:v>1.1752262310493755E-4</c:v>
                </c:pt>
                <c:pt idx="202">
                  <c:v>2.6556991774383087E-2</c:v>
                </c:pt>
                <c:pt idx="203">
                  <c:v>2.8960622710622719E-2</c:v>
                </c:pt>
                <c:pt idx="204">
                  <c:v>-3.4486594726889086E-3</c:v>
                </c:pt>
                <c:pt idx="205">
                  <c:v>-1.7191337352087444E-2</c:v>
                </c:pt>
                <c:pt idx="206">
                  <c:v>1.1926397092230756E-2</c:v>
                </c:pt>
                <c:pt idx="207">
                  <c:v>1.8969581322258344E-2</c:v>
                </c:pt>
                <c:pt idx="208">
                  <c:v>-1.8065653227583134E-2</c:v>
                </c:pt>
                <c:pt idx="209">
                  <c:v>-1.9519856405654012E-2</c:v>
                </c:pt>
                <c:pt idx="210">
                  <c:v>-3.4668192219679539E-2</c:v>
                </c:pt>
                <c:pt idx="211">
                  <c:v>-3.6742918098850996E-3</c:v>
                </c:pt>
                <c:pt idx="212">
                  <c:v>4.6395431834403977E-2</c:v>
                </c:pt>
                <c:pt idx="213">
                  <c:v>-7.1623465211460013E-3</c:v>
                </c:pt>
                <c:pt idx="214">
                  <c:v>-3.2062292453910457E-3</c:v>
                </c:pt>
                <c:pt idx="215">
                  <c:v>2.7455485353245157E-2</c:v>
                </c:pt>
                <c:pt idx="216">
                  <c:v>2.5827370304114527E-2</c:v>
                </c:pt>
                <c:pt idx="217">
                  <c:v>8.6103542234332586E-3</c:v>
                </c:pt>
                <c:pt idx="218">
                  <c:v>-8.5368489301923534E-3</c:v>
                </c:pt>
                <c:pt idx="219">
                  <c:v>-1.6239782016348792E-2</c:v>
                </c:pt>
                <c:pt idx="220">
                  <c:v>4.7640150675825055E-3</c:v>
                </c:pt>
                <c:pt idx="221">
                  <c:v>-5.5132870217222685E-4</c:v>
                </c:pt>
                <c:pt idx="222">
                  <c:v>-1.5445719329214458E-2</c:v>
                </c:pt>
                <c:pt idx="223">
                  <c:v>7.283729269385919E-3</c:v>
                </c:pt>
                <c:pt idx="224">
                  <c:v>-7.2310601846701239E-3</c:v>
                </c:pt>
                <c:pt idx="225">
                  <c:v>8.0681308830121701E-3</c:v>
                </c:pt>
                <c:pt idx="226">
                  <c:v>-1.5451311694086201E-2</c:v>
                </c:pt>
                <c:pt idx="227">
                  <c:v>4.6291069210793179E-3</c:v>
                </c:pt>
                <c:pt idx="228">
                  <c:v>2.157788267026306E-2</c:v>
                </c:pt>
                <c:pt idx="229">
                  <c:v>-2.9702970297029729E-3</c:v>
                </c:pt>
                <c:pt idx="230">
                  <c:v>-2.3171135385633423E-3</c:v>
                </c:pt>
                <c:pt idx="231">
                  <c:v>2.7206370272063518E-2</c:v>
                </c:pt>
                <c:pt idx="232">
                  <c:v>1.991817398794149E-2</c:v>
                </c:pt>
                <c:pt idx="233">
                  <c:v>-5.1725957985854221E-3</c:v>
                </c:pt>
                <c:pt idx="234">
                  <c:v>-2.1859083191850592E-2</c:v>
                </c:pt>
                <c:pt idx="235">
                  <c:v>2.0611846387503796E-3</c:v>
                </c:pt>
                <c:pt idx="236">
                  <c:v>-6.4956154595647853E-3</c:v>
                </c:pt>
                <c:pt idx="237">
                  <c:v>-7.8457012095456413E-3</c:v>
                </c:pt>
                <c:pt idx="238">
                  <c:v>1.0543657331136824E-2</c:v>
                </c:pt>
                <c:pt idx="239">
                  <c:v>8.8033909357678741E-3</c:v>
                </c:pt>
                <c:pt idx="240">
                  <c:v>-7.7569489334196051E-3</c:v>
                </c:pt>
                <c:pt idx="241">
                  <c:v>-5.7546145494027368E-3</c:v>
                </c:pt>
                <c:pt idx="242">
                  <c:v>1.965709293436646E-3</c:v>
                </c:pt>
                <c:pt idx="243">
                  <c:v>-2.495912806539502E-2</c:v>
                </c:pt>
                <c:pt idx="244">
                  <c:v>-9.8367985691930615E-3</c:v>
                </c:pt>
                <c:pt idx="245">
                  <c:v>1.4450214495371538E-2</c:v>
                </c:pt>
                <c:pt idx="246">
                  <c:v>-1.2241264188738166E-3</c:v>
                </c:pt>
                <c:pt idx="247">
                  <c:v>-1.1142061281337323E-3</c:v>
                </c:pt>
                <c:pt idx="248">
                  <c:v>-2.7886224205242449E-3</c:v>
                </c:pt>
                <c:pt idx="249">
                  <c:v>1.0402684563758369E-2</c:v>
                </c:pt>
                <c:pt idx="250">
                  <c:v>1.2509686704306411E-2</c:v>
                </c:pt>
                <c:pt idx="251">
                  <c:v>-1.7493986442160825E-3</c:v>
                </c:pt>
                <c:pt idx="252">
                  <c:v>1.2376779846659414E-2</c:v>
                </c:pt>
                <c:pt idx="253">
                  <c:v>4.5439792275234758E-3</c:v>
                </c:pt>
                <c:pt idx="254">
                  <c:v>3.651050080775442E-2</c:v>
                </c:pt>
                <c:pt idx="255">
                  <c:v>1.4235245220282744E-2</c:v>
                </c:pt>
                <c:pt idx="256">
                  <c:v>4.2208790082983283E-2</c:v>
                </c:pt>
                <c:pt idx="257">
                  <c:v>-7.1758576624397774E-3</c:v>
                </c:pt>
                <c:pt idx="258">
                  <c:v>4.059405940594063E-3</c:v>
                </c:pt>
                <c:pt idx="259">
                  <c:v>9.8609604575483623E-4</c:v>
                </c:pt>
                <c:pt idx="260">
                  <c:v>2.364299083834176E-3</c:v>
                </c:pt>
                <c:pt idx="261">
                  <c:v>-5.7002457002456319E-3</c:v>
                </c:pt>
                <c:pt idx="262">
                  <c:v>-2.1053672037165239E-2</c:v>
                </c:pt>
                <c:pt idx="263">
                  <c:v>4.5133279483037025E-2</c:v>
                </c:pt>
                <c:pt idx="264">
                  <c:v>-1.5843879818374873E-2</c:v>
                </c:pt>
                <c:pt idx="265">
                  <c:v>-3.9265730833415446E-3</c:v>
                </c:pt>
                <c:pt idx="266">
                  <c:v>1.4782694392431184E-2</c:v>
                </c:pt>
                <c:pt idx="267">
                  <c:v>-3.0591434398368422E-2</c:v>
                </c:pt>
                <c:pt idx="268">
                  <c:v>-1.6028851933480581E-3</c:v>
                </c:pt>
                <c:pt idx="269">
                  <c:v>-5.6191049568533602E-3</c:v>
                </c:pt>
                <c:pt idx="270">
                  <c:v>-1.2209889001009055E-2</c:v>
                </c:pt>
                <c:pt idx="271">
                  <c:v>4.7502298498314444E-2</c:v>
                </c:pt>
                <c:pt idx="272">
                  <c:v>1.5993758533255242E-2</c:v>
                </c:pt>
                <c:pt idx="273">
                  <c:v>3.2539834901132769E-2</c:v>
                </c:pt>
                <c:pt idx="274">
                  <c:v>-2.3054755043227626E-2</c:v>
                </c:pt>
                <c:pt idx="275">
                  <c:v>-2.3503663526501128E-2</c:v>
                </c:pt>
                <c:pt idx="276">
                  <c:v>1.3837458585071127E-2</c:v>
                </c:pt>
                <c:pt idx="277">
                  <c:v>-7.6893502499039146E-3</c:v>
                </c:pt>
                <c:pt idx="278">
                  <c:v>9.7830298333978494E-3</c:v>
                </c:pt>
                <c:pt idx="279">
                  <c:v>9.400479616306967E-3</c:v>
                </c:pt>
                <c:pt idx="280">
                  <c:v>3.2595267509265335E-2</c:v>
                </c:pt>
                <c:pt idx="281">
                  <c:v>4.7763666482606437E-2</c:v>
                </c:pt>
                <c:pt idx="282">
                  <c:v>-1.0628019323671412E-2</c:v>
                </c:pt>
                <c:pt idx="283">
                  <c:v>8.8778409090828347E-5</c:v>
                </c:pt>
                <c:pt idx="284">
                  <c:v>-1.6866400355083355E-3</c:v>
                </c:pt>
                <c:pt idx="285">
                  <c:v>-1.2626711719722405E-2</c:v>
                </c:pt>
                <c:pt idx="286">
                  <c:v>1.0266570605187209E-2</c:v>
                </c:pt>
                <c:pt idx="287">
                  <c:v>-1.1588518452487095E-2</c:v>
                </c:pt>
                <c:pt idx="288">
                  <c:v>6.0425685425686826E-3</c:v>
                </c:pt>
                <c:pt idx="289">
                  <c:v>1.8646346929627855E-2</c:v>
                </c:pt>
                <c:pt idx="290">
                  <c:v>2.6401478482795948E-3</c:v>
                </c:pt>
                <c:pt idx="291">
                  <c:v>4.3886597033266028E-2</c:v>
                </c:pt>
                <c:pt idx="292">
                  <c:v>3.2708315816026401E-2</c:v>
                </c:pt>
                <c:pt idx="293">
                  <c:v>-1.5469793193291004E-2</c:v>
                </c:pt>
                <c:pt idx="294">
                  <c:v>2.0426728415481321E-2</c:v>
                </c:pt>
                <c:pt idx="295">
                  <c:v>-4.6519166869276374E-2</c:v>
                </c:pt>
                <c:pt idx="296">
                  <c:v>-1.4959626009349636E-2</c:v>
                </c:pt>
                <c:pt idx="297">
                  <c:v>-8.9740270946587763E-3</c:v>
                </c:pt>
                <c:pt idx="298">
                  <c:v>-1.1493252067914739E-2</c:v>
                </c:pt>
                <c:pt idx="299">
                  <c:v>8.1035849555184392E-3</c:v>
                </c:pt>
                <c:pt idx="300">
                  <c:v>-3.4163390126692783E-2</c:v>
                </c:pt>
                <c:pt idx="301">
                  <c:v>1.22127736565949E-2</c:v>
                </c:pt>
                <c:pt idx="302">
                  <c:v>-2.797390294038804E-2</c:v>
                </c:pt>
                <c:pt idx="303">
                  <c:v>-9.1026112541374715E-3</c:v>
                </c:pt>
                <c:pt idx="304">
                  <c:v>-1.2526677182889467E-2</c:v>
                </c:pt>
                <c:pt idx="305">
                  <c:v>-2.5371170832551027E-3</c:v>
                </c:pt>
                <c:pt idx="306">
                  <c:v>6.556759302873294E-2</c:v>
                </c:pt>
                <c:pt idx="307">
                  <c:v>-2.0334187958624295E-2</c:v>
                </c:pt>
                <c:pt idx="308">
                  <c:v>-2.0305026622146061E-2</c:v>
                </c:pt>
                <c:pt idx="309">
                  <c:v>3.2608695652174058E-2</c:v>
                </c:pt>
                <c:pt idx="310">
                  <c:v>5.9768064228367113E-3</c:v>
                </c:pt>
                <c:pt idx="311">
                  <c:v>-6.7393810410570909E-3</c:v>
                </c:pt>
                <c:pt idx="312">
                  <c:v>9.0170520489243344E-3</c:v>
                </c:pt>
                <c:pt idx="313">
                  <c:v>-2.9552291629800109E-2</c:v>
                </c:pt>
                <c:pt idx="314">
                  <c:v>-3.646973012398913E-4</c:v>
                </c:pt>
                <c:pt idx="315">
                  <c:v>-1.094491061656333E-2</c:v>
                </c:pt>
                <c:pt idx="316">
                  <c:v>5.0719291774252717E-3</c:v>
                </c:pt>
                <c:pt idx="317">
                  <c:v>-3.303055326176807E-3</c:v>
                </c:pt>
                <c:pt idx="318">
                  <c:v>-5.9099696216514674E-2</c:v>
                </c:pt>
                <c:pt idx="319">
                  <c:v>1.4186478818119408E-2</c:v>
                </c:pt>
                <c:pt idx="320">
                  <c:v>-1.7943276094925631E-2</c:v>
                </c:pt>
                <c:pt idx="321">
                  <c:v>1.414538310412583E-2</c:v>
                </c:pt>
                <c:pt idx="322">
                  <c:v>-3.0898876404494513E-2</c:v>
                </c:pt>
                <c:pt idx="323">
                  <c:v>2.6586706646676506E-2</c:v>
                </c:pt>
                <c:pt idx="324">
                  <c:v>-4.5759906532956141E-3</c:v>
                </c:pt>
                <c:pt idx="325">
                  <c:v>9.2918622848201515E-3</c:v>
                </c:pt>
                <c:pt idx="326">
                  <c:v>5.8145169105534578E-3</c:v>
                </c:pt>
                <c:pt idx="327">
                  <c:v>5.2991617689565507E-2</c:v>
                </c:pt>
                <c:pt idx="328">
                  <c:v>3.7514868697959614E-2</c:v>
                </c:pt>
                <c:pt idx="329">
                  <c:v>1.3405062174794757E-2</c:v>
                </c:pt>
                <c:pt idx="330">
                  <c:v>-1.2531546427638873E-2</c:v>
                </c:pt>
                <c:pt idx="331">
                  <c:v>-9.1654181722041761E-3</c:v>
                </c:pt>
                <c:pt idx="332">
                  <c:v>0</c:v>
                </c:pt>
                <c:pt idx="333">
                  <c:v>-1.2630080939251109E-2</c:v>
                </c:pt>
                <c:pt idx="334">
                  <c:v>9.458607332672786E-3</c:v>
                </c:pt>
                <c:pt idx="335">
                  <c:v>-1.035159735855784E-2</c:v>
                </c:pt>
                <c:pt idx="336">
                  <c:v>1.7132551848513256E-3</c:v>
                </c:pt>
                <c:pt idx="337">
                  <c:v>2.5204788909892972E-2</c:v>
                </c:pt>
                <c:pt idx="338">
                  <c:v>1.492668364210914E-3</c:v>
                </c:pt>
                <c:pt idx="339">
                  <c:v>-4.2170787304927182E-2</c:v>
                </c:pt>
                <c:pt idx="340">
                  <c:v>-4.3020594965675896E-3</c:v>
                </c:pt>
                <c:pt idx="341">
                  <c:v>2.1235521235521304E-2</c:v>
                </c:pt>
                <c:pt idx="342">
                  <c:v>5.9411288144746166E-3</c:v>
                </c:pt>
                <c:pt idx="343">
                  <c:v>7.3467561521252778E-2</c:v>
                </c:pt>
                <c:pt idx="344">
                  <c:v>-1.7589196398799523E-2</c:v>
                </c:pt>
                <c:pt idx="345">
                  <c:v>-5.1760712770470008E-3</c:v>
                </c:pt>
                <c:pt idx="346">
                  <c:v>0</c:v>
                </c:pt>
                <c:pt idx="347">
                  <c:v>2.9853292391675001E-3</c:v>
                </c:pt>
                <c:pt idx="348">
                  <c:v>6.5651841142954082E-2</c:v>
                </c:pt>
                <c:pt idx="349">
                  <c:v>-2.5616471151544085E-2</c:v>
                </c:pt>
                <c:pt idx="350">
                  <c:v>-4.0950040950038513E-4</c:v>
                </c:pt>
                <c:pt idx="351">
                  <c:v>1.0815239655878717E-2</c:v>
                </c:pt>
                <c:pt idx="352">
                  <c:v>1.8724163086649925E-2</c:v>
                </c:pt>
                <c:pt idx="353">
                  <c:v>2.7052832590706455E-2</c:v>
                </c:pt>
                <c:pt idx="354">
                  <c:v>4.8806941431669415E-3</c:v>
                </c:pt>
                <c:pt idx="355">
                  <c:v>8.7425796006476153E-2</c:v>
                </c:pt>
                <c:pt idx="356">
                  <c:v>4.466501240694809E-3</c:v>
                </c:pt>
                <c:pt idx="357">
                  <c:v>-3.6067193675889286E-2</c:v>
                </c:pt>
                <c:pt idx="358">
                  <c:v>4.1883283297942553E-2</c:v>
                </c:pt>
                <c:pt idx="359">
                  <c:v>-7.7306908426466592E-4</c:v>
                </c:pt>
                <c:pt idx="360">
                  <c:v>2.9540019693345965E-3</c:v>
                </c:pt>
                <c:pt idx="361">
                  <c:v>3.6255259467040668E-2</c:v>
                </c:pt>
                <c:pt idx="362">
                  <c:v>-8.120728158624857E-3</c:v>
                </c:pt>
                <c:pt idx="363">
                  <c:v>6.7066930476905151E-2</c:v>
                </c:pt>
                <c:pt idx="364">
                  <c:v>8.6956521739129933E-3</c:v>
                </c:pt>
                <c:pt idx="365">
                  <c:v>-2.1932048681541527E-2</c:v>
                </c:pt>
                <c:pt idx="366">
                  <c:v>2.987686325340233E-2</c:v>
                </c:pt>
                <c:pt idx="367">
                  <c:v>1.1264237618777928E-2</c:v>
                </c:pt>
                <c:pt idx="368">
                  <c:v>-2.9433727442439328E-2</c:v>
                </c:pt>
                <c:pt idx="369">
                  <c:v>-1.5900493684682937E-2</c:v>
                </c:pt>
                <c:pt idx="370">
                  <c:v>1.3160466479900768E-2</c:v>
                </c:pt>
                <c:pt idx="371">
                  <c:v>-1.4854350202559319E-2</c:v>
                </c:pt>
                <c:pt idx="372">
                  <c:v>-9.0078328981723077E-3</c:v>
                </c:pt>
                <c:pt idx="373">
                  <c:v>-9.1555789751021077E-3</c:v>
                </c:pt>
                <c:pt idx="374">
                  <c:v>1.2431031044339624E-2</c:v>
                </c:pt>
                <c:pt idx="375">
                  <c:v>-3.1516743269861536E-3</c:v>
                </c:pt>
                <c:pt idx="376">
                  <c:v>-2.1077591885127145E-2</c:v>
                </c:pt>
                <c:pt idx="377">
                  <c:v>1.197685372089885E-2</c:v>
                </c:pt>
                <c:pt idx="378">
                  <c:v>1.1702127659574346E-2</c:v>
                </c:pt>
                <c:pt idx="379">
                  <c:v>2.2870662460567903E-2</c:v>
                </c:pt>
                <c:pt idx="380">
                  <c:v>3.2125417630428643E-3</c:v>
                </c:pt>
                <c:pt idx="381">
                  <c:v>-1.1976431407711097E-2</c:v>
                </c:pt>
                <c:pt idx="382">
                  <c:v>3.1762494328124724E-3</c:v>
                </c:pt>
                <c:pt idx="383">
                  <c:v>-2.0677177565262328E-2</c:v>
                </c:pt>
                <c:pt idx="384">
                  <c:v>4.3481129585642764E-2</c:v>
                </c:pt>
                <c:pt idx="385">
                  <c:v>4.7107176730951661E-2</c:v>
                </c:pt>
                <c:pt idx="386">
                  <c:v>-1.9867149758454161E-2</c:v>
                </c:pt>
                <c:pt idx="387">
                  <c:v>3.9245887499229859E-2</c:v>
                </c:pt>
                <c:pt idx="388">
                  <c:v>2.169788949490159E-2</c:v>
                </c:pt>
                <c:pt idx="389">
                  <c:v>-1.7987698735058566E-2</c:v>
                </c:pt>
                <c:pt idx="390">
                  <c:v>-2.3339636019853449E-2</c:v>
                </c:pt>
                <c:pt idx="391">
                  <c:v>5.9289733196199457E-3</c:v>
                </c:pt>
                <c:pt idx="392">
                  <c:v>5.9060564142659588E-2</c:v>
                </c:pt>
                <c:pt idx="393">
                  <c:v>2.5725481287977692E-2</c:v>
                </c:pt>
                <c:pt idx="394">
                  <c:v>-1.0519322334182291E-2</c:v>
                </c:pt>
                <c:pt idx="395">
                  <c:v>-7.721575649059953E-3</c:v>
                </c:pt>
                <c:pt idx="396">
                  <c:v>-1.917221157099358E-3</c:v>
                </c:pt>
                <c:pt idx="397">
                  <c:v>4.5762711864405503E-3</c:v>
                </c:pt>
                <c:pt idx="398">
                  <c:v>-1.6028344862493715E-2</c:v>
                </c:pt>
                <c:pt idx="399">
                  <c:v>-2.2748056698673969E-2</c:v>
                </c:pt>
                <c:pt idx="400">
                  <c:v>-5.7901508948414726E-3</c:v>
                </c:pt>
                <c:pt idx="401">
                  <c:v>4.9532325430907687E-2</c:v>
                </c:pt>
                <c:pt idx="402">
                  <c:v>4.8427778711955582E-2</c:v>
                </c:pt>
                <c:pt idx="403">
                  <c:v>-1.5717722534081879E-2</c:v>
                </c:pt>
                <c:pt idx="404">
                  <c:v>-1.8358589973385464E-2</c:v>
                </c:pt>
                <c:pt idx="405">
                  <c:v>1.7982626016709968E-2</c:v>
                </c:pt>
                <c:pt idx="406">
                  <c:v>-1.7067072507881198E-2</c:v>
                </c:pt>
                <c:pt idx="407">
                  <c:v>-2.1953107719531073E-2</c:v>
                </c:pt>
                <c:pt idx="408">
                  <c:v>-2.9908972691807589E-2</c:v>
                </c:pt>
                <c:pt idx="409">
                  <c:v>1.2472316120760052E-2</c:v>
                </c:pt>
                <c:pt idx="410">
                  <c:v>1.2318673727837792E-2</c:v>
                </c:pt>
                <c:pt idx="411">
                  <c:v>6.5961560332084002E-3</c:v>
                </c:pt>
                <c:pt idx="412">
                  <c:v>-2.2257372048356205E-2</c:v>
                </c:pt>
                <c:pt idx="413">
                  <c:v>1.999075571989839E-2</c:v>
                </c:pt>
                <c:pt idx="414">
                  <c:v>-9.6861900985613092E-3</c:v>
                </c:pt>
                <c:pt idx="415">
                  <c:v>7.3213979294171061E-3</c:v>
                </c:pt>
                <c:pt idx="416">
                  <c:v>1.9760377037079113E-2</c:v>
                </c:pt>
                <c:pt idx="417">
                  <c:v>-3.6193551979508687E-3</c:v>
                </c:pt>
                <c:pt idx="418">
                  <c:v>1.000335307924427E-2</c:v>
                </c:pt>
                <c:pt idx="419">
                  <c:v>-7.9676866043267847E-3</c:v>
                </c:pt>
                <c:pt idx="420">
                  <c:v>-3.6811869038987366E-3</c:v>
                </c:pt>
                <c:pt idx="421">
                  <c:v>1.7914124167273116E-2</c:v>
                </c:pt>
                <c:pt idx="422">
                  <c:v>-1.2704174228675091E-2</c:v>
                </c:pt>
                <c:pt idx="423">
                  <c:v>-2.8409090909091717E-3</c:v>
                </c:pt>
                <c:pt idx="424">
                  <c:v>8.7145969498911846E-3</c:v>
                </c:pt>
                <c:pt idx="425">
                  <c:v>4.8180760923741683E-3</c:v>
                </c:pt>
                <c:pt idx="426">
                  <c:v>1.9455467372134105E-2</c:v>
                </c:pt>
                <c:pt idx="427">
                  <c:v>6.7037898037518584E-3</c:v>
                </c:pt>
                <c:pt idx="428">
                  <c:v>-4.6989957574781194E-2</c:v>
                </c:pt>
                <c:pt idx="429">
                  <c:v>1.1270145384876251E-3</c:v>
                </c:pt>
                <c:pt idx="430">
                  <c:v>1.367781155015213E-2</c:v>
                </c:pt>
                <c:pt idx="431">
                  <c:v>-7.9960019990005238E-3</c:v>
                </c:pt>
                <c:pt idx="432">
                  <c:v>8.2843548838511527E-3</c:v>
                </c:pt>
                <c:pt idx="433">
                  <c:v>5.1629378781989921E-3</c:v>
                </c:pt>
                <c:pt idx="434">
                  <c:v>-2.15950513641886E-2</c:v>
                </c:pt>
                <c:pt idx="435">
                  <c:v>-5.3626869884279005E-3</c:v>
                </c:pt>
                <c:pt idx="436">
                  <c:v>1.770715096481279E-2</c:v>
                </c:pt>
                <c:pt idx="437">
                  <c:v>1.5447245148338284E-2</c:v>
                </c:pt>
                <c:pt idx="438">
                  <c:v>-5.9860508539734125E-3</c:v>
                </c:pt>
                <c:pt idx="439">
                  <c:v>4.7955801104972329E-2</c:v>
                </c:pt>
                <c:pt idx="440">
                  <c:v>2.150991142977654E-2</c:v>
                </c:pt>
                <c:pt idx="441">
                  <c:v>2.322460776218005E-3</c:v>
                </c:pt>
                <c:pt idx="442">
                  <c:v>5.2468976880696294E-2</c:v>
                </c:pt>
                <c:pt idx="443">
                  <c:v>0.14774951076320941</c:v>
                </c:pt>
                <c:pt idx="444">
                  <c:v>-3.8874680306905329E-2</c:v>
                </c:pt>
                <c:pt idx="445">
                  <c:v>-2.8472591804151293E-2</c:v>
                </c:pt>
                <c:pt idx="446">
                  <c:v>2.1546608235186726E-2</c:v>
                </c:pt>
                <c:pt idx="447">
                  <c:v>-4.0218071320046178E-3</c:v>
                </c:pt>
                <c:pt idx="448">
                  <c:v>3.1407035175878839E-4</c:v>
                </c:pt>
                <c:pt idx="449">
                  <c:v>-1.5115496748149715E-2</c:v>
                </c:pt>
                <c:pt idx="450">
                  <c:v>2.4136988796793934E-2</c:v>
                </c:pt>
                <c:pt idx="451">
                  <c:v>-7.5151191746709589E-3</c:v>
                </c:pt>
                <c:pt idx="452">
                  <c:v>-5.6006093462969142E-3</c:v>
                </c:pt>
                <c:pt idx="453">
                  <c:v>2.8250878615841968E-2</c:v>
                </c:pt>
                <c:pt idx="454">
                  <c:v>-7.4930984619429042E-3</c:v>
                </c:pt>
                <c:pt idx="455">
                  <c:v>-1.1699779249448095E-2</c:v>
                </c:pt>
                <c:pt idx="456">
                  <c:v>-2.4525351798079131E-2</c:v>
                </c:pt>
                <c:pt idx="457">
                  <c:v>-1.9646455394760953E-2</c:v>
                </c:pt>
                <c:pt idx="458">
                  <c:v>-4.6293268557013989E-2</c:v>
                </c:pt>
                <c:pt idx="459">
                  <c:v>3.0172413793103425E-2</c:v>
                </c:pt>
                <c:pt idx="460">
                  <c:v>1.9589197413465431E-2</c:v>
                </c:pt>
                <c:pt idx="461">
                  <c:v>3.264316358888264E-2</c:v>
                </c:pt>
                <c:pt idx="462">
                  <c:v>-1.0251083815029038E-2</c:v>
                </c:pt>
                <c:pt idx="463">
                  <c:v>-1.5558698727015541E-2</c:v>
                </c:pt>
                <c:pt idx="464">
                  <c:v>-1.0706340378197954E-2</c:v>
                </c:pt>
                <c:pt idx="465">
                  <c:v>2.4689622862497096E-2</c:v>
                </c:pt>
                <c:pt idx="466">
                  <c:v>1.8836869056327865E-2</c:v>
                </c:pt>
                <c:pt idx="467">
                  <c:v>5.0709028899658115E-3</c:v>
                </c:pt>
                <c:pt idx="468">
                  <c:v>6.8759208822610773E-3</c:v>
                </c:pt>
                <c:pt idx="469">
                  <c:v>-2.0087800984435189E-2</c:v>
                </c:pt>
                <c:pt idx="470">
                  <c:v>-2.013756901077024E-2</c:v>
                </c:pt>
                <c:pt idx="471">
                  <c:v>1.6025493003278823E-2</c:v>
                </c:pt>
                <c:pt idx="472">
                  <c:v>9.2272727272728616E-3</c:v>
                </c:pt>
                <c:pt idx="473">
                  <c:v>-4.5984776831959784E-2</c:v>
                </c:pt>
                <c:pt idx="474">
                  <c:v>-5.5235577377017453E-3</c:v>
                </c:pt>
                <c:pt idx="475">
                  <c:v>6.5558984096843131E-2</c:v>
                </c:pt>
                <c:pt idx="476">
                  <c:v>-2.1473759244408752E-2</c:v>
                </c:pt>
                <c:pt idx="477">
                  <c:v>-9.8798033145147679E-3</c:v>
                </c:pt>
                <c:pt idx="478">
                  <c:v>-9.7944544075043716E-3</c:v>
                </c:pt>
                <c:pt idx="479">
                  <c:v>-2.0432803937958544E-2</c:v>
                </c:pt>
                <c:pt idx="480">
                  <c:v>2.3561202237603052E-2</c:v>
                </c:pt>
                <c:pt idx="481">
                  <c:v>2.7835672270853484E-2</c:v>
                </c:pt>
                <c:pt idx="482">
                  <c:v>7.7054794520550196E-3</c:v>
                </c:pt>
                <c:pt idx="483">
                  <c:v>-1.4756517461879004E-2</c:v>
                </c:pt>
                <c:pt idx="484">
                  <c:v>-2.6097217809649131E-2</c:v>
                </c:pt>
                <c:pt idx="485">
                  <c:v>-1.910709292571755E-3</c:v>
                </c:pt>
                <c:pt idx="486">
                  <c:v>2.4933464070598266E-2</c:v>
                </c:pt>
                <c:pt idx="487">
                  <c:v>3.0066967336339623E-3</c:v>
                </c:pt>
                <c:pt idx="488">
                  <c:v>-7.630467366126048E-3</c:v>
                </c:pt>
                <c:pt idx="489">
                  <c:v>-4.3663325552656951E-2</c:v>
                </c:pt>
                <c:pt idx="490">
                  <c:v>1.5218951902369104E-2</c:v>
                </c:pt>
                <c:pt idx="491">
                  <c:v>5.5249139678498871E-2</c:v>
                </c:pt>
                <c:pt idx="492">
                  <c:v>5.3964708510163106E-2</c:v>
                </c:pt>
                <c:pt idx="493">
                  <c:v>1.6360784978595388E-2</c:v>
                </c:pt>
                <c:pt idx="494">
                  <c:v>-3.7199215980649902E-2</c:v>
                </c:pt>
                <c:pt idx="495">
                  <c:v>2.7461341880712142E-2</c:v>
                </c:pt>
                <c:pt idx="496">
                  <c:v>4.7552801315290383E-2</c:v>
                </c:pt>
                <c:pt idx="497">
                  <c:v>-8.7729888526701938E-3</c:v>
                </c:pt>
                <c:pt idx="498">
                  <c:v>3.7351305265722612E-3</c:v>
                </c:pt>
                <c:pt idx="499">
                  <c:v>-1.2781620353517154E-2</c:v>
                </c:pt>
                <c:pt idx="500">
                  <c:v>7.5797926824272555E-3</c:v>
                </c:pt>
                <c:pt idx="501">
                  <c:v>3.0213077423552503E-2</c:v>
                </c:pt>
                <c:pt idx="502">
                  <c:v>-6.5916716005525178E-3</c:v>
                </c:pt>
                <c:pt idx="503">
                  <c:v>-9.3372536554354735E-3</c:v>
                </c:pt>
                <c:pt idx="504">
                  <c:v>-3.3690289977139631E-3</c:v>
                </c:pt>
                <c:pt idx="505">
                  <c:v>-3.4206607911787201E-2</c:v>
                </c:pt>
                <c:pt idx="506">
                  <c:v>1.5833993083043119E-3</c:v>
                </c:pt>
                <c:pt idx="507">
                  <c:v>-8.3621084161916714E-3</c:v>
                </c:pt>
                <c:pt idx="508">
                  <c:v>-3.6499412653129282E-3</c:v>
                </c:pt>
                <c:pt idx="509">
                  <c:v>-1.3769000800033848E-2</c:v>
                </c:pt>
                <c:pt idx="510">
                  <c:v>-2.2927162496797826E-2</c:v>
                </c:pt>
                <c:pt idx="511">
                  <c:v>-7.5595368145073838E-3</c:v>
                </c:pt>
                <c:pt idx="512">
                  <c:v>1.1359633673828862E-2</c:v>
                </c:pt>
                <c:pt idx="513">
                  <c:v>-2.942969090117542E-2</c:v>
                </c:pt>
                <c:pt idx="514">
                  <c:v>-5.9926437606530825E-2</c:v>
                </c:pt>
                <c:pt idx="515">
                  <c:v>4.8334764767630434E-2</c:v>
                </c:pt>
                <c:pt idx="516">
                  <c:v>-2.6398434299758744E-2</c:v>
                </c:pt>
                <c:pt idx="517">
                  <c:v>-2.8049179561497883E-3</c:v>
                </c:pt>
                <c:pt idx="518">
                  <c:v>8.7197037175941183E-3</c:v>
                </c:pt>
                <c:pt idx="519">
                  <c:v>-1.32918157735743E-2</c:v>
                </c:pt>
                <c:pt idx="520">
                  <c:v>1.2905656822570721E-2</c:v>
                </c:pt>
                <c:pt idx="521">
                  <c:v>-2.3854917461055614E-2</c:v>
                </c:pt>
                <c:pt idx="522">
                  <c:v>-6.859756097560965E-2</c:v>
                </c:pt>
                <c:pt idx="523">
                  <c:v>-3.0533960720130926E-2</c:v>
                </c:pt>
                <c:pt idx="524">
                  <c:v>-6.0511738327618025E-2</c:v>
                </c:pt>
                <c:pt idx="525">
                  <c:v>2.1338724168912915E-2</c:v>
                </c:pt>
                <c:pt idx="526">
                  <c:v>5.3606773696943E-2</c:v>
                </c:pt>
                <c:pt idx="527">
                  <c:v>2.0873558419871596E-3</c:v>
                </c:pt>
                <c:pt idx="528">
                  <c:v>-4.0410352549080875E-2</c:v>
                </c:pt>
                <c:pt idx="529">
                  <c:v>5.8446844304553158E-2</c:v>
                </c:pt>
                <c:pt idx="530">
                  <c:v>2.4507793273174761E-2</c:v>
                </c:pt>
                <c:pt idx="531">
                  <c:v>-2.9476528875988395E-2</c:v>
                </c:pt>
                <c:pt idx="532">
                  <c:v>3.1970298561336818E-3</c:v>
                </c:pt>
                <c:pt idx="533">
                  <c:v>-3.9064507838601936E-2</c:v>
                </c:pt>
                <c:pt idx="534">
                  <c:v>-1.4281893554426328E-2</c:v>
                </c:pt>
                <c:pt idx="535">
                  <c:v>-1.155849793792052E-2</c:v>
                </c:pt>
                <c:pt idx="536">
                  <c:v>-5.4954707658523172E-2</c:v>
                </c:pt>
                <c:pt idx="537">
                  <c:v>7.9121645172533839E-2</c:v>
                </c:pt>
                <c:pt idx="538">
                  <c:v>-3.7683031869078398E-2</c:v>
                </c:pt>
                <c:pt idx="539">
                  <c:v>-2.9592750055940864E-2</c:v>
                </c:pt>
                <c:pt idx="540">
                  <c:v>-1.9484637113045489E-2</c:v>
                </c:pt>
                <c:pt idx="541">
                  <c:v>-2.2929037568346633E-3</c:v>
                </c:pt>
                <c:pt idx="542">
                  <c:v>2.6517383618149815E-3</c:v>
                </c:pt>
                <c:pt idx="543">
                  <c:v>5.4657655010283968E-3</c:v>
                </c:pt>
                <c:pt idx="544">
                  <c:v>9.7030628945522501E-3</c:v>
                </c:pt>
                <c:pt idx="545">
                  <c:v>7.1957855736945575E-2</c:v>
                </c:pt>
                <c:pt idx="546">
                  <c:v>-1.5715288653669668E-2</c:v>
                </c:pt>
                <c:pt idx="547">
                  <c:v>-1.733786897838252E-2</c:v>
                </c:pt>
                <c:pt idx="548">
                  <c:v>-1.7532104969290918E-2</c:v>
                </c:pt>
                <c:pt idx="549">
                  <c:v>2.2107297112980318E-2</c:v>
                </c:pt>
                <c:pt idx="550">
                  <c:v>7.1392827356130173E-2</c:v>
                </c:pt>
                <c:pt idx="551">
                  <c:v>-7.0579687581089345E-3</c:v>
                </c:pt>
                <c:pt idx="552">
                  <c:v>-2.3676370668478497E-2</c:v>
                </c:pt>
                <c:pt idx="553">
                  <c:v>-2.5910064239828778E-2</c:v>
                </c:pt>
                <c:pt idx="554">
                  <c:v>-4.671356342053179E-3</c:v>
                </c:pt>
                <c:pt idx="555">
                  <c:v>-9.0000552150626412E-3</c:v>
                </c:pt>
                <c:pt idx="556">
                  <c:v>-1.610207265433472E-2</c:v>
                </c:pt>
                <c:pt idx="557">
                  <c:v>-1.6988504445325514E-3</c:v>
                </c:pt>
                <c:pt idx="558">
                  <c:v>-3.0631346077486521E-3</c:v>
                </c:pt>
                <c:pt idx="559">
                  <c:v>1.0469416785206409E-2</c:v>
                </c:pt>
                <c:pt idx="560">
                  <c:v>6.4755898417703239E-3</c:v>
                </c:pt>
                <c:pt idx="561">
                  <c:v>8.2801835067696228E-3</c:v>
                </c:pt>
                <c:pt idx="562">
                  <c:v>2.0918876928198937E-2</c:v>
                </c:pt>
                <c:pt idx="563">
                  <c:v>-1.1957171585412762E-3</c:v>
                </c:pt>
                <c:pt idx="564">
                  <c:v>-1.7685149915655396E-2</c:v>
                </c:pt>
                <c:pt idx="565">
                  <c:v>8.4201196543318702E-3</c:v>
                </c:pt>
                <c:pt idx="566">
                  <c:v>8.2399472643375216E-3</c:v>
                </c:pt>
                <c:pt idx="567">
                  <c:v>2.8876539174020888E-3</c:v>
                </c:pt>
                <c:pt idx="568">
                  <c:v>2.2274134840005733E-3</c:v>
                </c:pt>
                <c:pt idx="569">
                  <c:v>-1.7454466608846531E-2</c:v>
                </c:pt>
                <c:pt idx="570">
                  <c:v>-6.0686306962365322E-4</c:v>
                </c:pt>
                <c:pt idx="571">
                  <c:v>-2.0921887938172845E-2</c:v>
                </c:pt>
                <c:pt idx="572">
                  <c:v>1.0656292286874258E-2</c:v>
                </c:pt>
                <c:pt idx="573">
                  <c:v>-5.2440725244072839E-3</c:v>
                </c:pt>
                <c:pt idx="574">
                  <c:v>-4.6379900173854405E-2</c:v>
                </c:pt>
                <c:pt idx="575">
                  <c:v>1.9701246765466918E-2</c:v>
                </c:pt>
                <c:pt idx="576">
                  <c:v>3.2989215064305855E-2</c:v>
                </c:pt>
                <c:pt idx="577">
                  <c:v>1.1892133325889231E-2</c:v>
                </c:pt>
                <c:pt idx="578">
                  <c:v>-7.007283160450295E-3</c:v>
                </c:pt>
                <c:pt idx="579">
                  <c:v>-2.5004167361226903E-2</c:v>
                </c:pt>
                <c:pt idx="580">
                  <c:v>-2.9292756596569269E-2</c:v>
                </c:pt>
                <c:pt idx="581">
                  <c:v>-1.9374156050020463E-3</c:v>
                </c:pt>
                <c:pt idx="582">
                  <c:v>-2.3058823529411798E-2</c:v>
                </c:pt>
                <c:pt idx="583">
                  <c:v>-2.6071772639691737E-2</c:v>
                </c:pt>
                <c:pt idx="584">
                  <c:v>-5.1931993817619926E-3</c:v>
                </c:pt>
                <c:pt idx="585">
                  <c:v>-3.256478776956051E-2</c:v>
                </c:pt>
                <c:pt idx="586">
                  <c:v>-4.9527847369435385E-2</c:v>
                </c:pt>
                <c:pt idx="587">
                  <c:v>2.8115706947823726E-2</c:v>
                </c:pt>
                <c:pt idx="588">
                  <c:v>9.0126216145148597E-2</c:v>
                </c:pt>
                <c:pt idx="589">
                  <c:v>1.206054393053213E-3</c:v>
                </c:pt>
                <c:pt idx="590">
                  <c:v>-5.9627778112388841E-3</c:v>
                </c:pt>
                <c:pt idx="591">
                  <c:v>-5.3926320891906077E-3</c:v>
                </c:pt>
                <c:pt idx="592">
                  <c:v>2.2844958879074007E-2</c:v>
                </c:pt>
                <c:pt idx="593">
                  <c:v>-1.7867778439547344E-2</c:v>
                </c:pt>
                <c:pt idx="594">
                  <c:v>6.0642813826561337E-4</c:v>
                </c:pt>
                <c:pt idx="595">
                  <c:v>-4.4242424242424194E-2</c:v>
                </c:pt>
                <c:pt idx="596">
                  <c:v>-2.7901077996196344E-3</c:v>
                </c:pt>
                <c:pt idx="597">
                  <c:v>3.7008775276611949E-2</c:v>
                </c:pt>
                <c:pt idx="598">
                  <c:v>4.2923718420406765E-4</c:v>
                </c:pt>
                <c:pt idx="599">
                  <c:v>-1.391357646337732E-2</c:v>
                </c:pt>
                <c:pt idx="600">
                  <c:v>-1.1810044753853832E-2</c:v>
                </c:pt>
                <c:pt idx="601">
                  <c:v>-1.0504465970562316E-2</c:v>
                </c:pt>
                <c:pt idx="602">
                  <c:v>-1.9070624880808129E-3</c:v>
                </c:pt>
                <c:pt idx="603">
                  <c:v>-6.369021081459314E-4</c:v>
                </c:pt>
                <c:pt idx="604">
                  <c:v>-8.2850041425019949E-4</c:v>
                </c:pt>
                <c:pt idx="605">
                  <c:v>3.7122081898201431E-2</c:v>
                </c:pt>
                <c:pt idx="606">
                  <c:v>1.8327183271832581E-2</c:v>
                </c:pt>
                <c:pt idx="607">
                  <c:v>-2.2043725087570909E-2</c:v>
                </c:pt>
                <c:pt idx="608">
                  <c:v>-2.1923053171123308E-2</c:v>
                </c:pt>
                <c:pt idx="609">
                  <c:v>-6.1245106705392072E-3</c:v>
                </c:pt>
                <c:pt idx="610">
                  <c:v>3.6528810113715782E-2</c:v>
                </c:pt>
                <c:pt idx="611">
                  <c:v>5.516057857317902E-3</c:v>
                </c:pt>
                <c:pt idx="612">
                  <c:v>-1.6396440326709616E-2</c:v>
                </c:pt>
                <c:pt idx="613">
                  <c:v>-9.2954080684142237E-3</c:v>
                </c:pt>
                <c:pt idx="614">
                  <c:v>9.3826233814975346E-3</c:v>
                </c:pt>
                <c:pt idx="615">
                  <c:v>-1.7971122265600825E-2</c:v>
                </c:pt>
                <c:pt idx="616">
                  <c:v>1.7353442291916377E-2</c:v>
                </c:pt>
                <c:pt idx="617">
                  <c:v>2.44386552536906E-2</c:v>
                </c:pt>
                <c:pt idx="618">
                  <c:v>-3.9355776217001592E-3</c:v>
                </c:pt>
                <c:pt idx="619">
                  <c:v>1.4406419062670928E-2</c:v>
                </c:pt>
                <c:pt idx="620">
                  <c:v>3.1459731543624248E-2</c:v>
                </c:pt>
                <c:pt idx="621">
                  <c:v>1.3768663219659638E-2</c:v>
                </c:pt>
                <c:pt idx="622">
                  <c:v>1.2607449856734121E-3</c:v>
                </c:pt>
                <c:pt idx="623">
                  <c:v>1.831501831501825E-2</c:v>
                </c:pt>
                <c:pt idx="624">
                  <c:v>4.6088129496402175E-3</c:v>
                </c:pt>
                <c:pt idx="625">
                  <c:v>-2.6854649211145443E-3</c:v>
                </c:pt>
                <c:pt idx="626">
                  <c:v>1.2622012790306281E-2</c:v>
                </c:pt>
                <c:pt idx="627">
                  <c:v>-1.8835521577751924E-2</c:v>
                </c:pt>
                <c:pt idx="628">
                  <c:v>3.2804471797188262E-2</c:v>
                </c:pt>
                <c:pt idx="629">
                  <c:v>-9.4030177126612768E-3</c:v>
                </c:pt>
                <c:pt idx="630">
                  <c:v>-1.1589403973509826E-3</c:v>
                </c:pt>
                <c:pt idx="631">
                  <c:v>-6.6854522349302226E-3</c:v>
                </c:pt>
                <c:pt idx="632">
                  <c:v>1.5630214706864098E-2</c:v>
                </c:pt>
                <c:pt idx="633">
                  <c:v>2.163316720521391E-2</c:v>
                </c:pt>
                <c:pt idx="634">
                  <c:v>1.5439047925377869E-2</c:v>
                </c:pt>
                <c:pt idx="635">
                  <c:v>-4.9097244219195035E-3</c:v>
                </c:pt>
                <c:pt idx="636">
                  <c:v>-8.0640882805453895E-3</c:v>
                </c:pt>
                <c:pt idx="637">
                  <c:v>9.1993367919986913E-3</c:v>
                </c:pt>
                <c:pt idx="638">
                  <c:v>2.9572314378080389E-2</c:v>
                </c:pt>
                <c:pt idx="639">
                  <c:v>6.3313944510217102E-3</c:v>
                </c:pt>
                <c:pt idx="640">
                  <c:v>-8.9002557544757277E-3</c:v>
                </c:pt>
                <c:pt idx="641">
                  <c:v>-6.6061106523533919E-3</c:v>
                </c:pt>
                <c:pt idx="642">
                  <c:v>-2.2495843724023246E-2</c:v>
                </c:pt>
                <c:pt idx="643">
                  <c:v>-9.0353441403134838E-4</c:v>
                </c:pt>
                <c:pt idx="644">
                  <c:v>-5.9048834982444731E-3</c:v>
                </c:pt>
                <c:pt idx="645">
                  <c:v>-5.6188794349012472E-3</c:v>
                </c:pt>
                <c:pt idx="646">
                  <c:v>-8.6104832633731032E-3</c:v>
                </c:pt>
                <c:pt idx="647">
                  <c:v>4.3426338074037396E-4</c:v>
                </c:pt>
                <c:pt idx="648">
                  <c:v>-5.6429734129137543E-3</c:v>
                </c:pt>
                <c:pt idx="649">
                  <c:v>-2.5646622285276921E-3</c:v>
                </c:pt>
                <c:pt idx="650">
                  <c:v>3.5997592866130468E-2</c:v>
                </c:pt>
                <c:pt idx="651">
                  <c:v>-1.0402914928447027E-2</c:v>
                </c:pt>
                <c:pt idx="652">
                  <c:v>1.712913553895401E-2</c:v>
                </c:pt>
                <c:pt idx="653">
                  <c:v>-8.1842505639787566E-3</c:v>
                </c:pt>
                <c:pt idx="654">
                  <c:v>1.6080402010050232E-2</c:v>
                </c:pt>
                <c:pt idx="655">
                  <c:v>-3.8003019417982564E-3</c:v>
                </c:pt>
                <c:pt idx="656">
                  <c:v>6.4799331103679858E-3</c:v>
                </c:pt>
                <c:pt idx="657">
                  <c:v>3.0218068535825537E-2</c:v>
                </c:pt>
                <c:pt idx="658">
                  <c:v>3.7798609011188367E-2</c:v>
                </c:pt>
                <c:pt idx="659">
                  <c:v>7.3815073815075571E-3</c:v>
                </c:pt>
                <c:pt idx="660">
                  <c:v>3.3744697261850476E-4</c:v>
                </c:pt>
                <c:pt idx="661">
                  <c:v>1.763770420702615E-2</c:v>
                </c:pt>
                <c:pt idx="662">
                  <c:v>-8.4765828479422822E-3</c:v>
                </c:pt>
                <c:pt idx="663">
                  <c:v>-8.4057694144619166E-3</c:v>
                </c:pt>
                <c:pt idx="664">
                  <c:v>-1.1077930835179606E-2</c:v>
                </c:pt>
                <c:pt idx="665">
                  <c:v>1.0958503798947916E-2</c:v>
                </c:pt>
                <c:pt idx="666">
                  <c:v>-6.0702413643589637E-3</c:v>
                </c:pt>
                <c:pt idx="667">
                  <c:v>3.3929523532560957E-4</c:v>
                </c:pt>
                <c:pt idx="668">
                  <c:v>-1.0950673514875553E-2</c:v>
                </c:pt>
                <c:pt idx="669">
                  <c:v>4.5071526553007946E-2</c:v>
                </c:pt>
                <c:pt idx="670">
                  <c:v>4.2518282392649764E-2</c:v>
                </c:pt>
                <c:pt idx="671">
                  <c:v>-1.411933989837677E-2</c:v>
                </c:pt>
                <c:pt idx="672">
                  <c:v>-4.2873432155074997E-3</c:v>
                </c:pt>
                <c:pt idx="673">
                  <c:v>-9.8025743209197991E-3</c:v>
                </c:pt>
                <c:pt idx="674">
                  <c:v>-2.8403571263357352E-2</c:v>
                </c:pt>
                <c:pt idx="675">
                  <c:v>2.9138694472218063E-2</c:v>
                </c:pt>
                <c:pt idx="676">
                  <c:v>2.9747860282211436E-2</c:v>
                </c:pt>
                <c:pt idx="677">
                  <c:v>-1.3163806271902279E-2</c:v>
                </c:pt>
                <c:pt idx="678">
                  <c:v>-6.6014113362167226E-3</c:v>
                </c:pt>
                <c:pt idx="679">
                  <c:v>-2.0898258478460052E-2</c:v>
                </c:pt>
                <c:pt idx="680">
                  <c:v>-1.4978468451600779E-2</c:v>
                </c:pt>
                <c:pt idx="681">
                  <c:v>-1.620414369891654E-2</c:v>
                </c:pt>
                <c:pt idx="682">
                  <c:v>3.8158720958314518E-3</c:v>
                </c:pt>
                <c:pt idx="683">
                  <c:v>5.4855163121931838E-3</c:v>
                </c:pt>
                <c:pt idx="684">
                  <c:v>3.2254977029096521E-2</c:v>
                </c:pt>
                <c:pt idx="685">
                  <c:v>1.2517385257300173E-3</c:v>
                </c:pt>
                <c:pt idx="686">
                  <c:v>-6.0193545399823689E-3</c:v>
                </c:pt>
                <c:pt idx="687">
                  <c:v>-8.7576279871429685E-3</c:v>
                </c:pt>
                <c:pt idx="688">
                  <c:v>-7.8011184736124228E-3</c:v>
                </c:pt>
                <c:pt idx="689">
                  <c:v>-2.0840240610050631E-2</c:v>
                </c:pt>
                <c:pt idx="690">
                  <c:v>1.1270739612054159E-2</c:v>
                </c:pt>
                <c:pt idx="691">
                  <c:v>1.6789438438725712E-2</c:v>
                </c:pt>
                <c:pt idx="692">
                  <c:v>-2.6250176412475734E-2</c:v>
                </c:pt>
                <c:pt idx="693">
                  <c:v>-1.8841489927050592E-3</c:v>
                </c:pt>
                <c:pt idx="694">
                  <c:v>1.9651500484026974E-2</c:v>
                </c:pt>
                <c:pt idx="695">
                  <c:v>8.5445741953860121E-3</c:v>
                </c:pt>
                <c:pt idx="696">
                  <c:v>-8.3309799491667613E-3</c:v>
                </c:pt>
                <c:pt idx="697">
                  <c:v>-1.6422231714841695E-2</c:v>
                </c:pt>
                <c:pt idx="698">
                  <c:v>2.4562080779809703E-2</c:v>
                </c:pt>
                <c:pt idx="699">
                  <c:v>-5.5576488319516448E-3</c:v>
                </c:pt>
                <c:pt idx="700">
                  <c:v>-1.851851851851849E-2</c:v>
                </c:pt>
                <c:pt idx="701">
                  <c:v>5.501134005694075E-3</c:v>
                </c:pt>
                <c:pt idx="702">
                  <c:v>7.822623218313618E-3</c:v>
                </c:pt>
                <c:pt idx="703">
                  <c:v>1.7761904761904868E-2</c:v>
                </c:pt>
                <c:pt idx="704">
                  <c:v>-2.1522481635710689E-3</c:v>
                </c:pt>
                <c:pt idx="705">
                  <c:v>-2.6820462324752548E-2</c:v>
                </c:pt>
                <c:pt idx="706">
                  <c:v>-1.2334377258491847E-2</c:v>
                </c:pt>
                <c:pt idx="707">
                  <c:v>1.6195911995706913E-2</c:v>
                </c:pt>
                <c:pt idx="708">
                  <c:v>-3.2067591570255849E-2</c:v>
                </c:pt>
                <c:pt idx="709">
                  <c:v>-7.0426027872836361E-3</c:v>
                </c:pt>
                <c:pt idx="710">
                  <c:v>-1.7281854053244006E-2</c:v>
                </c:pt>
                <c:pt idx="711">
                  <c:v>-5.4891994917407594E-3</c:v>
                </c:pt>
                <c:pt idx="712">
                  <c:v>-2.8006337200388365E-2</c:v>
                </c:pt>
                <c:pt idx="713">
                  <c:v>7.7816919922182315E-3</c:v>
                </c:pt>
                <c:pt idx="714">
                  <c:v>2.6399540877549921E-2</c:v>
                </c:pt>
                <c:pt idx="715">
                  <c:v>3.6090072688456321E-2</c:v>
                </c:pt>
                <c:pt idx="716">
                  <c:v>1.5208752391699942E-3</c:v>
                </c:pt>
                <c:pt idx="717">
                  <c:v>1.0580973841481267E-2</c:v>
                </c:pt>
                <c:pt idx="718">
                  <c:v>1.5947649054774748E-2</c:v>
                </c:pt>
                <c:pt idx="719">
                  <c:v>3.005868600601147E-3</c:v>
                </c:pt>
                <c:pt idx="720">
                  <c:v>1.4175625535153724E-2</c:v>
                </c:pt>
                <c:pt idx="721">
                  <c:v>-2.8142589118198558E-3</c:v>
                </c:pt>
                <c:pt idx="722">
                  <c:v>-3.4336782690499446E-3</c:v>
                </c:pt>
                <c:pt idx="723">
                  <c:v>4.7198753952981676E-5</c:v>
                </c:pt>
                <c:pt idx="724">
                  <c:v>7.055880687181415E-2</c:v>
                </c:pt>
                <c:pt idx="725">
                  <c:v>-2.089670678481681E-2</c:v>
                </c:pt>
                <c:pt idx="726">
                  <c:v>-1.3282903327479834E-2</c:v>
                </c:pt>
                <c:pt idx="727">
                  <c:v>-2.4961212010586986E-2</c:v>
                </c:pt>
                <c:pt idx="728">
                  <c:v>1.5303973416951555E-2</c:v>
                </c:pt>
                <c:pt idx="729">
                  <c:v>4.3790909929013466E-3</c:v>
                </c:pt>
                <c:pt idx="730">
                  <c:v>2.7536830510799248E-4</c:v>
                </c:pt>
                <c:pt idx="731">
                  <c:v>-1.6150493232392704E-2</c:v>
                </c:pt>
                <c:pt idx="732">
                  <c:v>-4.430350230844593E-3</c:v>
                </c:pt>
                <c:pt idx="733">
                  <c:v>3.1853100993066708E-3</c:v>
                </c:pt>
                <c:pt idx="734">
                  <c:v>-1.5875980575270843E-2</c:v>
                </c:pt>
                <c:pt idx="735">
                  <c:v>-6.642626684380315E-3</c:v>
                </c:pt>
                <c:pt idx="736">
                  <c:v>8.0244554833779347E-3</c:v>
                </c:pt>
                <c:pt idx="737">
                  <c:v>-1.7532221379833235E-2</c:v>
                </c:pt>
                <c:pt idx="738">
                  <c:v>-1.4565448056332642E-2</c:v>
                </c:pt>
                <c:pt idx="739">
                  <c:v>-4.2824980422866088E-2</c:v>
                </c:pt>
                <c:pt idx="740">
                  <c:v>3.4003170220381351E-2</c:v>
                </c:pt>
                <c:pt idx="741">
                  <c:v>-1.2412224310157316E-2</c:v>
                </c:pt>
                <c:pt idx="742">
                  <c:v>-1.3669821240799185E-2</c:v>
                </c:pt>
                <c:pt idx="743">
                  <c:v>-7.6149862930241508E-4</c:v>
                </c:pt>
                <c:pt idx="744">
                  <c:v>2.870497383528936E-2</c:v>
                </c:pt>
                <c:pt idx="745">
                  <c:v>1.2741999209798571E-2</c:v>
                </c:pt>
                <c:pt idx="746">
                  <c:v>1.7750902174973326E-2</c:v>
                </c:pt>
                <c:pt idx="747">
                  <c:v>4.8394825107809236E-3</c:v>
                </c:pt>
                <c:pt idx="748">
                  <c:v>-3.3331743836726879E-2</c:v>
                </c:pt>
                <c:pt idx="749">
                  <c:v>5.7863062352012662E-2</c:v>
                </c:pt>
                <c:pt idx="750">
                  <c:v>-5.7822336208906977E-3</c:v>
                </c:pt>
                <c:pt idx="751">
                  <c:v>7.8326532526618031E-3</c:v>
                </c:pt>
                <c:pt idx="752">
                  <c:v>-2.3268801191362876E-3</c:v>
                </c:pt>
                <c:pt idx="753">
                  <c:v>-5.1310756600428942E-3</c:v>
                </c:pt>
                <c:pt idx="754">
                  <c:v>3.2351837959487817E-3</c:v>
                </c:pt>
                <c:pt idx="755">
                  <c:v>-1.8694209468594902E-4</c:v>
                </c:pt>
                <c:pt idx="756">
                  <c:v>2.8046557285093199E-2</c:v>
                </c:pt>
                <c:pt idx="757">
                  <c:v>-2.7827035875051309E-2</c:v>
                </c:pt>
                <c:pt idx="758">
                  <c:v>-2.2917543613488744E-3</c:v>
                </c:pt>
                <c:pt idx="759">
                  <c:v>-1.4625914119632433E-2</c:v>
                </c:pt>
                <c:pt idx="760">
                  <c:v>-8.8011417697431149E-3</c:v>
                </c:pt>
                <c:pt idx="761">
                  <c:v>-1.2239020878329732E-2</c:v>
                </c:pt>
                <c:pt idx="762">
                  <c:v>2.0213799805636423E-2</c:v>
                </c:pt>
                <c:pt idx="763">
                  <c:v>1.3669270337207218E-2</c:v>
                </c:pt>
                <c:pt idx="764">
                  <c:v>3.2843114222618874E-2</c:v>
                </c:pt>
                <c:pt idx="765">
                  <c:v>2.5702847784550897E-2</c:v>
                </c:pt>
                <c:pt idx="766">
                  <c:v>-9.4912848716013354E-3</c:v>
                </c:pt>
                <c:pt idx="767">
                  <c:v>2.2074956342631902E-2</c:v>
                </c:pt>
                <c:pt idx="768">
                  <c:v>8.0171733987559612E-3</c:v>
                </c:pt>
                <c:pt idx="769">
                  <c:v>2.4990221217784381E-2</c:v>
                </c:pt>
                <c:pt idx="770">
                  <c:v>-1.3271709633649986E-2</c:v>
                </c:pt>
                <c:pt idx="771">
                  <c:v>-7.8638648962225943E-3</c:v>
                </c:pt>
                <c:pt idx="772">
                  <c:v>-3.4433471933471904E-2</c:v>
                </c:pt>
                <c:pt idx="773">
                  <c:v>2.0230565648409859E-2</c:v>
                </c:pt>
                <c:pt idx="774">
                  <c:v>4.0450228631725427E-3</c:v>
                </c:pt>
                <c:pt idx="775">
                  <c:v>-2.1063233490979161E-2</c:v>
                </c:pt>
                <c:pt idx="776">
                  <c:v>3.5786177588903456E-4</c:v>
                </c:pt>
                <c:pt idx="777">
                  <c:v>-1.4935384340204805E-2</c:v>
                </c:pt>
                <c:pt idx="778">
                  <c:v>2.0518407553679063E-2</c:v>
                </c:pt>
                <c:pt idx="779">
                  <c:v>-1.3433566122503349E-2</c:v>
                </c:pt>
                <c:pt idx="780">
                  <c:v>-1.4382974886153588E-2</c:v>
                </c:pt>
                <c:pt idx="781">
                  <c:v>6.8618481244282492E-3</c:v>
                </c:pt>
                <c:pt idx="782">
                  <c:v>2.9895502044525291E-2</c:v>
                </c:pt>
                <c:pt idx="783">
                  <c:v>3.4233280395270738E-2</c:v>
                </c:pt>
                <c:pt idx="784">
                  <c:v>4.5640675652618423E-3</c:v>
                </c:pt>
                <c:pt idx="785">
                  <c:v>-1.3969682816016293E-2</c:v>
                </c:pt>
                <c:pt idx="786">
                  <c:v>1.5158039789854527E-2</c:v>
                </c:pt>
                <c:pt idx="787">
                  <c:v>1.0986680240943514E-2</c:v>
                </c:pt>
                <c:pt idx="788">
                  <c:v>2.3916418411444873E-3</c:v>
                </c:pt>
                <c:pt idx="789">
                  <c:v>1.4566764336542581E-2</c:v>
                </c:pt>
                <c:pt idx="790">
                  <c:v>5.445993893885559E-3</c:v>
                </c:pt>
                <c:pt idx="791">
                  <c:v>-9.273697168649897E-3</c:v>
                </c:pt>
                <c:pt idx="792">
                  <c:v>-6.0470510271702915E-3</c:v>
                </c:pt>
                <c:pt idx="793">
                  <c:v>-3.8128177348112358E-2</c:v>
                </c:pt>
                <c:pt idx="794">
                  <c:v>-9.7474331759302979E-3</c:v>
                </c:pt>
                <c:pt idx="795">
                  <c:v>3.2155044185842918E-2</c:v>
                </c:pt>
                <c:pt idx="796">
                  <c:v>-8.4770906624953568E-5</c:v>
                </c:pt>
                <c:pt idx="797">
                  <c:v>7.9691407740241083E-3</c:v>
                </c:pt>
                <c:pt idx="798">
                  <c:v>-1.0008831321754563E-2</c:v>
                </c:pt>
                <c:pt idx="799">
                  <c:v>1.1851663055945094E-2</c:v>
                </c:pt>
                <c:pt idx="800">
                  <c:v>-8.3963056255242918E-4</c:v>
                </c:pt>
                <c:pt idx="801">
                  <c:v>5.7983193277311162E-3</c:v>
                </c:pt>
                <c:pt idx="802">
                  <c:v>-3.0913192413736246E-3</c:v>
                </c:pt>
                <c:pt idx="803">
                  <c:v>-7.9198793161247005E-3</c:v>
                </c:pt>
                <c:pt idx="804">
                  <c:v>-6.5892291446673079E-3</c:v>
                </c:pt>
                <c:pt idx="805">
                  <c:v>3.82669331179053E-3</c:v>
                </c:pt>
                <c:pt idx="806">
                  <c:v>1.1986954127663152E-2</c:v>
                </c:pt>
                <c:pt idx="807">
                  <c:v>-1.389586472459392E-2</c:v>
                </c:pt>
                <c:pt idx="808">
                  <c:v>-1.0483870967741837E-2</c:v>
                </c:pt>
                <c:pt idx="809">
                  <c:v>-1.1195470338437929E-2</c:v>
                </c:pt>
                <c:pt idx="810">
                  <c:v>-3.5962172479611199E-2</c:v>
                </c:pt>
                <c:pt idx="811">
                  <c:v>-2.8618998335058432E-2</c:v>
                </c:pt>
                <c:pt idx="812">
                  <c:v>8.2920276092093292E-3</c:v>
                </c:pt>
                <c:pt idx="813">
                  <c:v>1.3599191399430222E-2</c:v>
                </c:pt>
                <c:pt idx="814">
                  <c:v>6.6630405221650424E-3</c:v>
                </c:pt>
                <c:pt idx="815">
                  <c:v>3.6021432752475491E-4</c:v>
                </c:pt>
                <c:pt idx="816">
                  <c:v>-1.174776072377004E-2</c:v>
                </c:pt>
                <c:pt idx="817">
                  <c:v>1.5485516487520501E-2</c:v>
                </c:pt>
                <c:pt idx="818">
                  <c:v>7.6695371367061504E-3</c:v>
                </c:pt>
                <c:pt idx="819">
                  <c:v>1.2952330084123442E-2</c:v>
                </c:pt>
                <c:pt idx="820">
                  <c:v>-8.6562966868795055E-3</c:v>
                </c:pt>
                <c:pt idx="821">
                  <c:v>-4.5210761934311172E-3</c:v>
                </c:pt>
                <c:pt idx="822">
                  <c:v>1.5405850661204923E-2</c:v>
                </c:pt>
                <c:pt idx="823">
                  <c:v>-1.1401008550756431E-2</c:v>
                </c:pt>
                <c:pt idx="824">
                  <c:v>-2.5415834996673436E-2</c:v>
                </c:pt>
                <c:pt idx="825">
                  <c:v>2.3211359912618246E-3</c:v>
                </c:pt>
                <c:pt idx="826">
                  <c:v>-1.0670662489215776E-2</c:v>
                </c:pt>
                <c:pt idx="827">
                  <c:v>2.7629888011749593E-2</c:v>
                </c:pt>
                <c:pt idx="828">
                  <c:v>-8.4412684234033142E-3</c:v>
                </c:pt>
                <c:pt idx="829">
                  <c:v>1.2657087518580301E-2</c:v>
                </c:pt>
                <c:pt idx="830">
                  <c:v>-2.757761764967448E-3</c:v>
                </c:pt>
                <c:pt idx="831">
                  <c:v>-1.0169491525423791E-2</c:v>
                </c:pt>
                <c:pt idx="832">
                  <c:v>-1.3518385003596922E-4</c:v>
                </c:pt>
                <c:pt idx="833">
                  <c:v>-2.8392446707828922E-3</c:v>
                </c:pt>
                <c:pt idx="834">
                  <c:v>-1.0395010395009008E-3</c:v>
                </c:pt>
                <c:pt idx="835">
                  <c:v>1.5880197258290707E-2</c:v>
                </c:pt>
                <c:pt idx="836">
                  <c:v>-1.7368842967845355E-3</c:v>
                </c:pt>
                <c:pt idx="837">
                  <c:v>3.1362926611643971E-2</c:v>
                </c:pt>
                <c:pt idx="838">
                  <c:v>9.6029068258498551E-3</c:v>
                </c:pt>
                <c:pt idx="839">
                  <c:v>-7.7549271636674355E-3</c:v>
                </c:pt>
                <c:pt idx="840">
                  <c:v>-1.6883285115937618E-2</c:v>
                </c:pt>
                <c:pt idx="841">
                  <c:v>7.4666198172868015E-4</c:v>
                </c:pt>
                <c:pt idx="842">
                  <c:v>1.9486504279131012E-2</c:v>
                </c:pt>
                <c:pt idx="843">
                  <c:v>-1.7219854492229736E-3</c:v>
                </c:pt>
                <c:pt idx="844">
                  <c:v>1.0737849842597846E-2</c:v>
                </c:pt>
                <c:pt idx="845">
                  <c:v>-2.8159399266151075E-3</c:v>
                </c:pt>
                <c:pt idx="846">
                  <c:v>3.8507615950709173E-3</c:v>
                </c:pt>
                <c:pt idx="847">
                  <c:v>2.088483505242511E-2</c:v>
                </c:pt>
                <c:pt idx="848">
                  <c:v>1.1314295257181195E-2</c:v>
                </c:pt>
                <c:pt idx="849">
                  <c:v>-3.5916277917682482E-3</c:v>
                </c:pt>
                <c:pt idx="850">
                  <c:v>-1.0150812064965153E-2</c:v>
                </c:pt>
                <c:pt idx="851">
                  <c:v>1.0673475367293017E-2</c:v>
                </c:pt>
                <c:pt idx="852">
                  <c:v>-1.333554211877741E-2</c:v>
                </c:pt>
                <c:pt idx="853">
                  <c:v>1.6789791806592902E-4</c:v>
                </c:pt>
                <c:pt idx="854">
                  <c:v>1.0114151418499251E-2</c:v>
                </c:pt>
                <c:pt idx="855">
                  <c:v>-1.4499979226390791E-2</c:v>
                </c:pt>
                <c:pt idx="856">
                  <c:v>7.1669477234403978E-4</c:v>
                </c:pt>
                <c:pt idx="857">
                  <c:v>1.0826978977966917E-2</c:v>
                </c:pt>
                <c:pt idx="858">
                  <c:v>-1.9171459531549528E-3</c:v>
                </c:pt>
                <c:pt idx="859">
                  <c:v>1.1942542174711912E-2</c:v>
                </c:pt>
                <c:pt idx="860">
                  <c:v>1.1884129735082904E-2</c:v>
                </c:pt>
                <c:pt idx="861">
                  <c:v>-6.9325503629393825E-3</c:v>
                </c:pt>
                <c:pt idx="862">
                  <c:v>-1.7904073587384994E-2</c:v>
                </c:pt>
                <c:pt idx="863">
                  <c:v>5.8956347215253224E-3</c:v>
                </c:pt>
                <c:pt idx="864">
                  <c:v>1.8664006318327431E-2</c:v>
                </c:pt>
                <c:pt idx="865">
                  <c:v>-1.0650452950297873E-2</c:v>
                </c:pt>
                <c:pt idx="866">
                  <c:v>-3.0109300886781432E-3</c:v>
                </c:pt>
                <c:pt idx="867">
                  <c:v>5.7504550719841063E-2</c:v>
                </c:pt>
                <c:pt idx="868">
                  <c:v>4.0372427822549239E-2</c:v>
                </c:pt>
                <c:pt idx="869">
                  <c:v>2.1696623298488316E-2</c:v>
                </c:pt>
                <c:pt idx="870">
                  <c:v>1.6046520186963953E-2</c:v>
                </c:pt>
                <c:pt idx="871">
                  <c:v>-1.8256239359582538E-2</c:v>
                </c:pt>
                <c:pt idx="872">
                  <c:v>-5.3499612589011925E-3</c:v>
                </c:pt>
                <c:pt idx="873">
                  <c:v>-1.1202611469693702E-2</c:v>
                </c:pt>
                <c:pt idx="874">
                  <c:v>4.5468187274910088E-2</c:v>
                </c:pt>
                <c:pt idx="875">
                  <c:v>-2.8276159035452886E-2</c:v>
                </c:pt>
                <c:pt idx="876">
                  <c:v>2.0088626292466882E-2</c:v>
                </c:pt>
                <c:pt idx="877">
                  <c:v>-2.5340283811178255E-3</c:v>
                </c:pt>
                <c:pt idx="878">
                  <c:v>9.581186034695488E-3</c:v>
                </c:pt>
                <c:pt idx="879">
                  <c:v>-1.0281112948450799E-2</c:v>
                </c:pt>
                <c:pt idx="880">
                  <c:v>-2.923870405346507E-2</c:v>
                </c:pt>
                <c:pt idx="881">
                  <c:v>4.7854229805066151E-2</c:v>
                </c:pt>
                <c:pt idx="882">
                  <c:v>2.4637577661930088E-3</c:v>
                </c:pt>
                <c:pt idx="883">
                  <c:v>-1.1932324131789795E-2</c:v>
                </c:pt>
                <c:pt idx="884">
                  <c:v>-1.8168709444845055E-2</c:v>
                </c:pt>
                <c:pt idx="885">
                  <c:v>1.442943163460142E-2</c:v>
                </c:pt>
                <c:pt idx="886">
                  <c:v>5.827210539650407E-3</c:v>
                </c:pt>
                <c:pt idx="887">
                  <c:v>4.4116588700971571E-2</c:v>
                </c:pt>
                <c:pt idx="888">
                  <c:v>-2.0333609043287071E-3</c:v>
                </c:pt>
                <c:pt idx="889">
                  <c:v>-6.7341230099803306E-3</c:v>
                </c:pt>
                <c:pt idx="890">
                  <c:v>6.4668660037550119E-3</c:v>
                </c:pt>
                <c:pt idx="891">
                  <c:v>-4.3526323062042294E-2</c:v>
                </c:pt>
                <c:pt idx="892">
                  <c:v>-3.250505634209766E-2</c:v>
                </c:pt>
                <c:pt idx="893">
                  <c:v>4.0913842018814428E-2</c:v>
                </c:pt>
                <c:pt idx="894">
                  <c:v>-2.1123224788409112E-2</c:v>
                </c:pt>
                <c:pt idx="895">
                  <c:v>-7.6204433046346276E-3</c:v>
                </c:pt>
                <c:pt idx="896">
                  <c:v>-1.114925979252035E-2</c:v>
                </c:pt>
                <c:pt idx="897">
                  <c:v>-2.0907224192644458E-3</c:v>
                </c:pt>
                <c:pt idx="898">
                  <c:v>-2.9219200119720123E-2</c:v>
                </c:pt>
                <c:pt idx="899">
                  <c:v>-7.4379528287344954E-3</c:v>
                </c:pt>
                <c:pt idx="900">
                  <c:v>-5.6299747621820773E-3</c:v>
                </c:pt>
                <c:pt idx="901">
                  <c:v>-1.608746583365861E-2</c:v>
                </c:pt>
                <c:pt idx="902">
                  <c:v>-3.6113977299787603E-3</c:v>
                </c:pt>
                <c:pt idx="903">
                  <c:v>-2.8119647906958201E-2</c:v>
                </c:pt>
                <c:pt idx="904">
                  <c:v>2.8687348879143926E-3</c:v>
                </c:pt>
                <c:pt idx="905">
                  <c:v>1.577377303747296E-2</c:v>
                </c:pt>
                <c:pt idx="906">
                  <c:v>1.2954097437341661E-2</c:v>
                </c:pt>
                <c:pt idx="907">
                  <c:v>-6.9502363080344853E-3</c:v>
                </c:pt>
                <c:pt idx="908">
                  <c:v>6.0790273556230456E-3</c:v>
                </c:pt>
                <c:pt idx="909">
                  <c:v>3.1006519319447534E-3</c:v>
                </c:pt>
                <c:pt idx="910">
                  <c:v>-3.3288420385194639E-3</c:v>
                </c:pt>
                <c:pt idx="911">
                  <c:v>-7.7932405566599749E-3</c:v>
                </c:pt>
                <c:pt idx="912">
                  <c:v>1.4025807485773534E-3</c:v>
                </c:pt>
                <c:pt idx="913">
                  <c:v>3.2734403137380408E-2</c:v>
                </c:pt>
                <c:pt idx="914">
                  <c:v>-1.2089743092959182E-2</c:v>
                </c:pt>
                <c:pt idx="915">
                  <c:v>-1.4787213179054626E-2</c:v>
                </c:pt>
                <c:pt idx="916">
                  <c:v>-1.811449956206701E-2</c:v>
                </c:pt>
                <c:pt idx="917">
                  <c:v>-1.6421359931881763E-2</c:v>
                </c:pt>
                <c:pt idx="918">
                  <c:v>-2.2260697501855775E-3</c:v>
                </c:pt>
                <c:pt idx="919">
                  <c:v>5.6602214509997584E-3</c:v>
                </c:pt>
                <c:pt idx="920">
                  <c:v>8.0933404543774845E-3</c:v>
                </c:pt>
                <c:pt idx="921">
                  <c:v>1.1859157225527772E-2</c:v>
                </c:pt>
                <c:pt idx="922">
                  <c:v>-2.6581819646381288E-2</c:v>
                </c:pt>
                <c:pt idx="923">
                  <c:v>-1.8536141338077794E-2</c:v>
                </c:pt>
                <c:pt idx="924">
                  <c:v>-3.1195986678470566E-3</c:v>
                </c:pt>
                <c:pt idx="925">
                  <c:v>-2.029855795661184E-2</c:v>
                </c:pt>
                <c:pt idx="926">
                  <c:v>9.9279147062631967E-3</c:v>
                </c:pt>
                <c:pt idx="927">
                  <c:v>2.4447578749412502E-2</c:v>
                </c:pt>
                <c:pt idx="928">
                  <c:v>-2.0776836747465555E-2</c:v>
                </c:pt>
                <c:pt idx="929">
                  <c:v>2.581909590558551E-2</c:v>
                </c:pt>
                <c:pt idx="930">
                  <c:v>-2.8242721269260418E-3</c:v>
                </c:pt>
                <c:pt idx="931">
                  <c:v>-5.8311466533382816E-3</c:v>
                </c:pt>
                <c:pt idx="932">
                  <c:v>1.0599522393061944E-2</c:v>
                </c:pt>
                <c:pt idx="933">
                  <c:v>1.1649116988641239E-2</c:v>
                </c:pt>
                <c:pt idx="934">
                  <c:v>-3.4012211613326793E-3</c:v>
                </c:pt>
                <c:pt idx="935">
                  <c:v>-2.3437499999999778E-3</c:v>
                </c:pt>
                <c:pt idx="936">
                  <c:v>1.0097679594444298E-2</c:v>
                </c:pt>
                <c:pt idx="937">
                  <c:v>2.6073118981556842E-2</c:v>
                </c:pt>
                <c:pt idx="938">
                  <c:v>-2.5848013679564685E-3</c:v>
                </c:pt>
                <c:pt idx="939">
                  <c:v>-1.5947691571627232E-4</c:v>
                </c:pt>
                <c:pt idx="940">
                  <c:v>-6.6193476353777481E-3</c:v>
                </c:pt>
                <c:pt idx="941">
                  <c:v>9.0719332048814216E-3</c:v>
                </c:pt>
                <c:pt idx="942">
                  <c:v>-4.8134298671336229E-3</c:v>
                </c:pt>
                <c:pt idx="943">
                  <c:v>-1.1991845545029411E-2</c:v>
                </c:pt>
                <c:pt idx="944">
                  <c:v>-3.924424485172151E-2</c:v>
                </c:pt>
                <c:pt idx="945">
                  <c:v>3.2846254263696473E-3</c:v>
                </c:pt>
                <c:pt idx="946">
                  <c:v>2.8499475341028369E-2</c:v>
                </c:pt>
                <c:pt idx="947">
                  <c:v>1.2283708782239611E-2</c:v>
                </c:pt>
                <c:pt idx="948">
                  <c:v>9.8367264664382947E-3</c:v>
                </c:pt>
                <c:pt idx="949">
                  <c:v>-2.8384366641382885E-2</c:v>
                </c:pt>
                <c:pt idx="950">
                  <c:v>5.3414413674088834E-3</c:v>
                </c:pt>
                <c:pt idx="951">
                  <c:v>4.5651463135523818E-2</c:v>
                </c:pt>
                <c:pt idx="952">
                  <c:v>3.2010943912448742E-2</c:v>
                </c:pt>
                <c:pt idx="953">
                  <c:v>-1.3179821239206246E-2</c:v>
                </c:pt>
                <c:pt idx="954">
                  <c:v>4.8395762972060163E-2</c:v>
                </c:pt>
                <c:pt idx="955">
                  <c:v>1.9401837683493905E-2</c:v>
                </c:pt>
                <c:pt idx="956">
                  <c:v>-7.1102811793011256E-3</c:v>
                </c:pt>
                <c:pt idx="957">
                  <c:v>8.499403233390046E-3</c:v>
                </c:pt>
                <c:pt idx="958">
                  <c:v>8.320183617845256E-3</c:v>
                </c:pt>
                <c:pt idx="959">
                  <c:v>1.1737089201877549E-3</c:v>
                </c:pt>
                <c:pt idx="960">
                  <c:v>1.8721801840207331E-2</c:v>
                </c:pt>
                <c:pt idx="961">
                  <c:v>4.5334077277165985E-3</c:v>
                </c:pt>
                <c:pt idx="962">
                  <c:v>-6.0056932583488765E-3</c:v>
                </c:pt>
                <c:pt idx="963">
                  <c:v>-6.3912269060175664E-3</c:v>
                </c:pt>
                <c:pt idx="964">
                  <c:v>6.2917398945518954E-3</c:v>
                </c:pt>
                <c:pt idx="965">
                  <c:v>3.108735897167314E-3</c:v>
                </c:pt>
                <c:pt idx="966">
                  <c:v>-4.1089212340692516E-3</c:v>
                </c:pt>
                <c:pt idx="967">
                  <c:v>3.4790209790209747E-2</c:v>
                </c:pt>
                <c:pt idx="968">
                  <c:v>2.4564960297347449E-2</c:v>
                </c:pt>
                <c:pt idx="969">
                  <c:v>-6.4639535650682367E-3</c:v>
                </c:pt>
                <c:pt idx="970">
                  <c:v>4.3849166832636177E-2</c:v>
                </c:pt>
                <c:pt idx="971">
                  <c:v>4.9066683626419083E-2</c:v>
                </c:pt>
                <c:pt idx="972">
                  <c:v>4.3255531979387696E-2</c:v>
                </c:pt>
                <c:pt idx="973">
                  <c:v>-2.7370194961792049E-2</c:v>
                </c:pt>
                <c:pt idx="974">
                  <c:v>-3.9492158327109728E-2</c:v>
                </c:pt>
                <c:pt idx="975">
                  <c:v>-2.4134606413087512E-2</c:v>
                </c:pt>
                <c:pt idx="976">
                  <c:v>6.0553908914172894E-2</c:v>
                </c:pt>
                <c:pt idx="977">
                  <c:v>-2.9359617754004197E-2</c:v>
                </c:pt>
                <c:pt idx="978">
                  <c:v>4.9133126934984395E-2</c:v>
                </c:pt>
                <c:pt idx="979">
                  <c:v>-2.9303272641425848E-2</c:v>
                </c:pt>
                <c:pt idx="980">
                  <c:v>-2.0246853529519049E-2</c:v>
                </c:pt>
                <c:pt idx="981">
                  <c:v>-2.9601588680650437E-2</c:v>
                </c:pt>
                <c:pt idx="982">
                  <c:v>-1.410117030120861E-2</c:v>
                </c:pt>
                <c:pt idx="983">
                  <c:v>2.899490805305982E-2</c:v>
                </c:pt>
                <c:pt idx="984">
                  <c:v>-3.2464462445235265E-3</c:v>
                </c:pt>
                <c:pt idx="985">
                  <c:v>1.3470781684796318E-2</c:v>
                </c:pt>
                <c:pt idx="986">
                  <c:v>7.893915756630232E-3</c:v>
                </c:pt>
                <c:pt idx="987">
                  <c:v>2.2474692752995074E-2</c:v>
                </c:pt>
                <c:pt idx="988">
                  <c:v>3.6331708498593684E-4</c:v>
                </c:pt>
                <c:pt idx="989">
                  <c:v>3.7529130474258654E-3</c:v>
                </c:pt>
                <c:pt idx="990">
                  <c:v>1.6764661540780823E-2</c:v>
                </c:pt>
                <c:pt idx="991">
                  <c:v>-1.7763411523976202E-2</c:v>
                </c:pt>
                <c:pt idx="992">
                  <c:v>1.5095706780998697E-4</c:v>
                </c:pt>
                <c:pt idx="993">
                  <c:v>1.0927642104627822E-2</c:v>
                </c:pt>
                <c:pt idx="994">
                  <c:v>1.8812147272238011E-3</c:v>
                </c:pt>
                <c:pt idx="995">
                  <c:v>-1.165355269432522E-2</c:v>
                </c:pt>
                <c:pt idx="996">
                  <c:v>1.3871716775730514E-2</c:v>
                </c:pt>
                <c:pt idx="997">
                  <c:v>2.3794652151929441E-3</c:v>
                </c:pt>
                <c:pt idx="998">
                  <c:v>-1.4777009584285294E-2</c:v>
                </c:pt>
                <c:pt idx="999">
                  <c:v>-2.4094208354666913E-3</c:v>
                </c:pt>
                <c:pt idx="1000">
                  <c:v>-4.3474322977991031E-3</c:v>
                </c:pt>
                <c:pt idx="1001">
                  <c:v>5.4276964128687766E-3</c:v>
                </c:pt>
                <c:pt idx="1002">
                  <c:v>-2.8379274986428671E-2</c:v>
                </c:pt>
                <c:pt idx="1003">
                  <c:v>7.1390880591004624E-4</c:v>
                </c:pt>
                <c:pt idx="1004">
                  <c:v>8.6538461538461231E-3</c:v>
                </c:pt>
                <c:pt idx="1005">
                  <c:v>-8.1490820750945714E-3</c:v>
                </c:pt>
                <c:pt idx="1006">
                  <c:v>3.450734792583865E-2</c:v>
                </c:pt>
                <c:pt idx="1007">
                  <c:v>-9.1107980939250099E-3</c:v>
                </c:pt>
                <c:pt idx="1008">
                  <c:v>-2.5194325983728061E-2</c:v>
                </c:pt>
                <c:pt idx="1009">
                  <c:v>9.2770710518150779E-3</c:v>
                </c:pt>
                <c:pt idx="1010">
                  <c:v>2.3025607919087587E-2</c:v>
                </c:pt>
                <c:pt idx="1011">
                  <c:v>7.121822224893215E-3</c:v>
                </c:pt>
                <c:pt idx="1012">
                  <c:v>5.1320304341340162E-3</c:v>
                </c:pt>
                <c:pt idx="1013">
                  <c:v>3.1080238667735349E-2</c:v>
                </c:pt>
                <c:pt idx="1014">
                  <c:v>-6.2474808544942251E-3</c:v>
                </c:pt>
                <c:pt idx="1015">
                  <c:v>1.1067010458614579E-2</c:v>
                </c:pt>
                <c:pt idx="1016">
                  <c:v>-1.3180893435341678E-3</c:v>
                </c:pt>
                <c:pt idx="1017">
                  <c:v>-9.9847932746105483E-3</c:v>
                </c:pt>
                <c:pt idx="1018">
                  <c:v>2.2895232574988711E-3</c:v>
                </c:pt>
                <c:pt idx="1019">
                  <c:v>-1.7117742308582096E-2</c:v>
                </c:pt>
                <c:pt idx="1020">
                  <c:v>6.1190868439633395E-3</c:v>
                </c:pt>
                <c:pt idx="1021">
                  <c:v>8.9766081871345271E-3</c:v>
                </c:pt>
                <c:pt idx="1022">
                  <c:v>-5.1583736633146193E-3</c:v>
                </c:pt>
                <c:pt idx="1023">
                  <c:v>2.5925602260479241E-3</c:v>
                </c:pt>
                <c:pt idx="1024">
                  <c:v>-1.0227206694171764E-2</c:v>
                </c:pt>
                <c:pt idx="1025">
                  <c:v>-2.4980919391768941E-2</c:v>
                </c:pt>
                <c:pt idx="1026">
                  <c:v>-2.447689297004374E-2</c:v>
                </c:pt>
                <c:pt idx="1027">
                  <c:v>2.8701931979508988E-3</c:v>
                </c:pt>
                <c:pt idx="1028">
                  <c:v>-9.2321895676317212E-5</c:v>
                </c:pt>
                <c:pt idx="1029">
                  <c:v>-4.4318601501907029E-3</c:v>
                </c:pt>
                <c:pt idx="1030">
                  <c:v>-1.1190800049462157E-2</c:v>
                </c:pt>
                <c:pt idx="1031">
                  <c:v>-1.8445569936847317E-2</c:v>
                </c:pt>
                <c:pt idx="1032">
                  <c:v>1.6084851573448855E-2</c:v>
                </c:pt>
                <c:pt idx="1033">
                  <c:v>-1.5861571737563085E-2</c:v>
                </c:pt>
                <c:pt idx="1034">
                  <c:v>-2.7584010192705843E-2</c:v>
                </c:pt>
                <c:pt idx="1035">
                  <c:v>-1.0219791018376112E-2</c:v>
                </c:pt>
                <c:pt idx="1036">
                  <c:v>3.5211966773670555E-2</c:v>
                </c:pt>
                <c:pt idx="1037">
                  <c:v>-4.3796553818611361E-3</c:v>
                </c:pt>
                <c:pt idx="1038">
                  <c:v>-9.664782943745176E-3</c:v>
                </c:pt>
                <c:pt idx="1039">
                  <c:v>-1.1509905002755838E-2</c:v>
                </c:pt>
                <c:pt idx="1040">
                  <c:v>2.6600629755969551E-2</c:v>
                </c:pt>
                <c:pt idx="1041">
                  <c:v>1.6198600594268031E-2</c:v>
                </c:pt>
                <c:pt idx="1042">
                  <c:v>-9.809469911337465E-3</c:v>
                </c:pt>
                <c:pt idx="1043">
                  <c:v>3.3022162951673373E-2</c:v>
                </c:pt>
                <c:pt idx="1044">
                  <c:v>1.1096084096637426E-2</c:v>
                </c:pt>
                <c:pt idx="1045">
                  <c:v>-2.0732634138926787E-2</c:v>
                </c:pt>
                <c:pt idx="1046">
                  <c:v>2.0271319032688639E-2</c:v>
                </c:pt>
                <c:pt idx="1047">
                  <c:v>1.8681920525771334E-2</c:v>
                </c:pt>
                <c:pt idx="1048">
                  <c:v>-2.1206690561529351E-3</c:v>
                </c:pt>
                <c:pt idx="1049">
                  <c:v>3.4302134155467012E-2</c:v>
                </c:pt>
                <c:pt idx="1050">
                  <c:v>2.5466647373753037E-3</c:v>
                </c:pt>
                <c:pt idx="1051">
                  <c:v>-1.4259735011401986E-2</c:v>
                </c:pt>
                <c:pt idx="1052">
                  <c:v>-1.4524583443146222E-2</c:v>
                </c:pt>
                <c:pt idx="1053">
                  <c:v>0</c:v>
                </c:pt>
                <c:pt idx="1054">
                  <c:v>1.0845986984815648E-2</c:v>
                </c:pt>
                <c:pt idx="1055">
                  <c:v>-1.9813040155212014E-2</c:v>
                </c:pt>
                <c:pt idx="1056">
                  <c:v>-5.9980806142112542E-5</c:v>
                </c:pt>
                <c:pt idx="1057">
                  <c:v>2.8072701097714647E-2</c:v>
                </c:pt>
                <c:pt idx="1058">
                  <c:v>3.1944687554699813E-2</c:v>
                </c:pt>
                <c:pt idx="1059">
                  <c:v>-2.4990812201396539E-2</c:v>
                </c:pt>
                <c:pt idx="1060">
                  <c:v>1.844066224013452E-2</c:v>
                </c:pt>
                <c:pt idx="1061">
                  <c:v>-8.1423487544484141E-3</c:v>
                </c:pt>
                <c:pt idx="1062">
                  <c:v>2.1585005310140959E-2</c:v>
                </c:pt>
                <c:pt idx="1063">
                  <c:v>-2.2196622741704419E-2</c:v>
                </c:pt>
                <c:pt idx="1064">
                  <c:v>-1.1177839717249505E-2</c:v>
                </c:pt>
                <c:pt idx="1065">
                  <c:v>6.6837149831453502E-3</c:v>
                </c:pt>
                <c:pt idx="1066">
                  <c:v>1.2412678251834119E-3</c:v>
                </c:pt>
                <c:pt idx="1067">
                  <c:v>-3.2290615539858347E-3</c:v>
                </c:pt>
                <c:pt idx="1068">
                  <c:v>2.5164145431405993E-2</c:v>
                </c:pt>
                <c:pt idx="1069">
                  <c:v>-8.4925090991170293E-3</c:v>
                </c:pt>
                <c:pt idx="1070">
                  <c:v>3.8700130897502127E-3</c:v>
                </c:pt>
                <c:pt idx="1071">
                  <c:v>6.6897216395487291E-3</c:v>
                </c:pt>
                <c:pt idx="1072">
                  <c:v>-1.3938165230613309E-2</c:v>
                </c:pt>
                <c:pt idx="1073">
                  <c:v>-2.8698706416516728E-2</c:v>
                </c:pt>
                <c:pt idx="1074">
                  <c:v>-1.7963191626977126E-2</c:v>
                </c:pt>
                <c:pt idx="1075">
                  <c:v>-3.8439661108283674E-2</c:v>
                </c:pt>
                <c:pt idx="1076">
                  <c:v>2.0922195585167502E-2</c:v>
                </c:pt>
                <c:pt idx="1077">
                  <c:v>-1.3662285383184369E-2</c:v>
                </c:pt>
                <c:pt idx="1078">
                  <c:v>-4.1121726494141031E-3</c:v>
                </c:pt>
                <c:pt idx="1079">
                  <c:v>4.4085687674635388E-3</c:v>
                </c:pt>
                <c:pt idx="1080">
                  <c:v>6.5745548961424483E-2</c:v>
                </c:pt>
                <c:pt idx="1081">
                  <c:v>3.9734331042082793E-3</c:v>
                </c:pt>
                <c:pt idx="1082">
                  <c:v>-2.0424081349664891E-2</c:v>
                </c:pt>
                <c:pt idx="1083">
                  <c:v>3.3619393081483206E-3</c:v>
                </c:pt>
                <c:pt idx="1084">
                  <c:v>-8.0239837756812538E-3</c:v>
                </c:pt>
                <c:pt idx="1085">
                  <c:v>-2.5333333333333319E-2</c:v>
                </c:pt>
                <c:pt idx="1086">
                  <c:v>-6.6271469828241836E-3</c:v>
                </c:pt>
                <c:pt idx="1087">
                  <c:v>-6.8855770113535053E-3</c:v>
                </c:pt>
                <c:pt idx="1088">
                  <c:v>-7.9502033772955727E-3</c:v>
                </c:pt>
                <c:pt idx="1089">
                  <c:v>-1.8450642976952203E-2</c:v>
                </c:pt>
                <c:pt idx="1090">
                  <c:v>-2.2151898734177333E-3</c:v>
                </c:pt>
                <c:pt idx="1091">
                  <c:v>2.5531240088804363E-2</c:v>
                </c:pt>
                <c:pt idx="1092">
                  <c:v>-2.7617133137467165E-2</c:v>
                </c:pt>
                <c:pt idx="1093">
                  <c:v>8.7780675529546492E-2</c:v>
                </c:pt>
                <c:pt idx="1094">
                  <c:v>-8.6544646511899082E-3</c:v>
                </c:pt>
                <c:pt idx="1095">
                  <c:v>1.3448947089010677E-2</c:v>
                </c:pt>
                <c:pt idx="1096">
                  <c:v>-4.045166171933956E-3</c:v>
                </c:pt>
                <c:pt idx="1097">
                  <c:v>-1.4025655261081682E-2</c:v>
                </c:pt>
                <c:pt idx="1098">
                  <c:v>2.0033784784992514E-2</c:v>
                </c:pt>
                <c:pt idx="1099">
                  <c:v>2.9344257532175622E-3</c:v>
                </c:pt>
                <c:pt idx="1100">
                  <c:v>-2.0567786790266496E-3</c:v>
                </c:pt>
                <c:pt idx="1101">
                  <c:v>3.3992278440593271E-2</c:v>
                </c:pt>
                <c:pt idx="1102">
                  <c:v>-4.6883773161144893E-3</c:v>
                </c:pt>
                <c:pt idx="1103">
                  <c:v>7.7849547287958121E-3</c:v>
                </c:pt>
                <c:pt idx="1104">
                  <c:v>-2.434996781326193E-3</c:v>
                </c:pt>
                <c:pt idx="1105">
                  <c:v>2.8533752314684913E-2</c:v>
                </c:pt>
                <c:pt idx="1106">
                  <c:v>-7.6925175263919954E-3</c:v>
                </c:pt>
                <c:pt idx="1107">
                  <c:v>-1.0363691343431292E-2</c:v>
                </c:pt>
                <c:pt idx="1108">
                  <c:v>8.3333333333333037E-3</c:v>
                </c:pt>
                <c:pt idx="1109">
                  <c:v>-1.5730027548209291E-2</c:v>
                </c:pt>
                <c:pt idx="1110">
                  <c:v>-3.5825240001120529E-3</c:v>
                </c:pt>
                <c:pt idx="1111">
                  <c:v>-1.7752310328361554E-2</c:v>
                </c:pt>
                <c:pt idx="1112">
                  <c:v>-1.3898023964082462E-2</c:v>
                </c:pt>
                <c:pt idx="1113">
                  <c:v>2.6099817301261652E-4</c:v>
                </c:pt>
                <c:pt idx="1114">
                  <c:v>-4.8417024237503714E-3</c:v>
                </c:pt>
                <c:pt idx="1115">
                  <c:v>-4.5010924981791711E-2</c:v>
                </c:pt>
                <c:pt idx="1116">
                  <c:v>1.9035997559487594E-2</c:v>
                </c:pt>
                <c:pt idx="1117">
                  <c:v>-2.4248592982876183E-3</c:v>
                </c:pt>
                <c:pt idx="1118">
                  <c:v>-3.0009302883893252E-4</c:v>
                </c:pt>
                <c:pt idx="1119">
                  <c:v>1.8010986701888498E-3</c:v>
                </c:pt>
                <c:pt idx="1120">
                  <c:v>6.4423336229886274E-3</c:v>
                </c:pt>
                <c:pt idx="1121">
                  <c:v>1.4528998451827979E-2</c:v>
                </c:pt>
                <c:pt idx="1122">
                  <c:v>-9.5081582345345472E-3</c:v>
                </c:pt>
                <c:pt idx="1123">
                  <c:v>5.3330173026799876E-4</c:v>
                </c:pt>
                <c:pt idx="1124">
                  <c:v>1.8329878590464865E-2</c:v>
                </c:pt>
                <c:pt idx="1125">
                  <c:v>-8.403850068335883E-3</c:v>
                </c:pt>
                <c:pt idx="1126">
                  <c:v>8.4750733137830547E-3</c:v>
                </c:pt>
                <c:pt idx="1127">
                  <c:v>1.1718863590101325E-2</c:v>
                </c:pt>
                <c:pt idx="1128">
                  <c:v>-4.3688204184869628E-3</c:v>
                </c:pt>
                <c:pt idx="1129">
                  <c:v>-7.0727482678983877E-3</c:v>
                </c:pt>
                <c:pt idx="1130">
                  <c:v>5.2623927896495726E-3</c:v>
                </c:pt>
                <c:pt idx="1131">
                  <c:v>-3.0657103192965884E-3</c:v>
                </c:pt>
                <c:pt idx="1132">
                  <c:v>-7.6588337684944108E-3</c:v>
                </c:pt>
                <c:pt idx="1133">
                  <c:v>-2.4849441618429724E-3</c:v>
                </c:pt>
                <c:pt idx="1134">
                  <c:v>-2.022215058175314E-2</c:v>
                </c:pt>
                <c:pt idx="1135">
                  <c:v>-1.2563189853728174E-3</c:v>
                </c:pt>
                <c:pt idx="1136">
                  <c:v>2.0964988469240886E-4</c:v>
                </c:pt>
                <c:pt idx="1137">
                  <c:v>2.0182057731464864E-2</c:v>
                </c:pt>
                <c:pt idx="1138">
                  <c:v>-5.2832403874376599E-3</c:v>
                </c:pt>
                <c:pt idx="1139">
                  <c:v>-1.6937149601652379E-2</c:v>
                </c:pt>
                <c:pt idx="1140">
                  <c:v>-6.2132308800575409E-3</c:v>
                </c:pt>
                <c:pt idx="1141">
                  <c:v>-4.2888640550908796E-3</c:v>
                </c:pt>
                <c:pt idx="1142">
                  <c:v>1.0616677283344034E-2</c:v>
                </c:pt>
                <c:pt idx="1143">
                  <c:v>1.9779692049104014E-2</c:v>
                </c:pt>
                <c:pt idx="1144">
                  <c:v>8.1822462914999949E-3</c:v>
                </c:pt>
                <c:pt idx="1145">
                  <c:v>7.1816430197932934E-3</c:v>
                </c:pt>
                <c:pt idx="1146">
                  <c:v>2.3333333333333428E-2</c:v>
                </c:pt>
                <c:pt idx="1147">
                  <c:v>4.4866166265401519E-2</c:v>
                </c:pt>
                <c:pt idx="1148">
                  <c:v>-6.3975710916532869E-3</c:v>
                </c:pt>
                <c:pt idx="1149">
                  <c:v>-1.3505033694376944E-2</c:v>
                </c:pt>
                <c:pt idx="1150">
                  <c:v>1.496211073621323E-2</c:v>
                </c:pt>
                <c:pt idx="1151">
                  <c:v>-9.4552985094962239E-3</c:v>
                </c:pt>
                <c:pt idx="1152">
                  <c:v>6.8469410211267734E-2</c:v>
                </c:pt>
                <c:pt idx="1153">
                  <c:v>3.5246260394943496E-2</c:v>
                </c:pt>
                <c:pt idx="1154">
                  <c:v>-7.9830887838845399E-3</c:v>
                </c:pt>
                <c:pt idx="1155">
                  <c:v>3.885783047958169E-3</c:v>
                </c:pt>
                <c:pt idx="1156">
                  <c:v>-1.3734891619219258E-3</c:v>
                </c:pt>
                <c:pt idx="1157">
                  <c:v>-2.7507564580253607E-4</c:v>
                </c:pt>
                <c:pt idx="1158">
                  <c:v>-1.065586072339797E-2</c:v>
                </c:pt>
                <c:pt idx="1159">
                  <c:v>2.095974919093857E-2</c:v>
                </c:pt>
                <c:pt idx="1160">
                  <c:v>1.9811297392346994E-4</c:v>
                </c:pt>
                <c:pt idx="1161">
                  <c:v>2.1292926291811565E-3</c:v>
                </c:pt>
                <c:pt idx="1162">
                  <c:v>5.4601605929585073E-3</c:v>
                </c:pt>
                <c:pt idx="1163">
                  <c:v>4.3665225083546311E-2</c:v>
                </c:pt>
                <c:pt idx="1164">
                  <c:v>2.4321333553080748E-2</c:v>
                </c:pt>
                <c:pt idx="1165">
                  <c:v>3.6776536569668616E-2</c:v>
                </c:pt>
                <c:pt idx="1166">
                  <c:v>-6.17877887642444E-2</c:v>
                </c:pt>
                <c:pt idx="1167">
                  <c:v>6.5455232874125358E-3</c:v>
                </c:pt>
                <c:pt idx="1168">
                  <c:v>8.3341158794252301E-3</c:v>
                </c:pt>
                <c:pt idx="1169">
                  <c:v>8.3816441992023982E-4</c:v>
                </c:pt>
                <c:pt idx="1170">
                  <c:v>-1.8377649056691592E-2</c:v>
                </c:pt>
                <c:pt idx="1171">
                  <c:v>1.1422612981965452E-2</c:v>
                </c:pt>
                <c:pt idx="1172">
                  <c:v>-3.2123526793036317E-2</c:v>
                </c:pt>
                <c:pt idx="1173">
                  <c:v>-9.6591459281495373E-3</c:v>
                </c:pt>
                <c:pt idx="1174">
                  <c:v>1.6084480187733785E-2</c:v>
                </c:pt>
                <c:pt idx="1175">
                  <c:v>-1.5348714124185037E-2</c:v>
                </c:pt>
                <c:pt idx="1176">
                  <c:v>-7.7695521512863852E-3</c:v>
                </c:pt>
                <c:pt idx="1177">
                  <c:v>-1.1523971337814798E-2</c:v>
                </c:pt>
                <c:pt idx="1178">
                  <c:v>-7.1494407493212231E-3</c:v>
                </c:pt>
                <c:pt idx="1179">
                  <c:v>6.1973103171417243E-2</c:v>
                </c:pt>
                <c:pt idx="1180">
                  <c:v>-8.5054103860515706E-4</c:v>
                </c:pt>
                <c:pt idx="1181">
                  <c:v>1.7119886497990011E-2</c:v>
                </c:pt>
                <c:pt idx="1182">
                  <c:v>1.5157855581903634E-2</c:v>
                </c:pt>
                <c:pt idx="1183">
                  <c:v>1.4244492282324828E-2</c:v>
                </c:pt>
                <c:pt idx="1184">
                  <c:v>2.4611632947975082E-3</c:v>
                </c:pt>
                <c:pt idx="1185">
                  <c:v>-1.2140459940986892E-2</c:v>
                </c:pt>
                <c:pt idx="1186">
                  <c:v>2.2436043595239097E-2</c:v>
                </c:pt>
                <c:pt idx="1187">
                  <c:v>-2.1341599393425725E-2</c:v>
                </c:pt>
                <c:pt idx="1188">
                  <c:v>-6.311951691922002E-3</c:v>
                </c:pt>
                <c:pt idx="1189">
                  <c:v>2.5041276829939507E-2</c:v>
                </c:pt>
                <c:pt idx="1190">
                  <c:v>2.7337807606264031E-2</c:v>
                </c:pt>
                <c:pt idx="1191">
                  <c:v>-1.2020382387526674E-2</c:v>
                </c:pt>
                <c:pt idx="1192">
                  <c:v>1.2916023804276033E-2</c:v>
                </c:pt>
                <c:pt idx="1193">
                  <c:v>-2.6873531203760126E-2</c:v>
                </c:pt>
                <c:pt idx="1194">
                  <c:v>7.8710225621072771E-2</c:v>
                </c:pt>
                <c:pt idx="1195">
                  <c:v>-1.3702037685786039E-2</c:v>
                </c:pt>
                <c:pt idx="1196">
                  <c:v>8.6170659941151584E-3</c:v>
                </c:pt>
                <c:pt idx="1197">
                  <c:v>-2.4796832673472657E-3</c:v>
                </c:pt>
                <c:pt idx="1198">
                  <c:v>8.6691316245743888E-3</c:v>
                </c:pt>
                <c:pt idx="1199">
                  <c:v>-1.4331276146295147E-2</c:v>
                </c:pt>
                <c:pt idx="1200">
                  <c:v>-1.6682775139723383E-2</c:v>
                </c:pt>
                <c:pt idx="1201">
                  <c:v>-2.1495726495726619E-2</c:v>
                </c:pt>
                <c:pt idx="1202">
                  <c:v>2.7951259990393051E-3</c:v>
                </c:pt>
                <c:pt idx="1203">
                  <c:v>-1.681111449849737E-2</c:v>
                </c:pt>
                <c:pt idx="1204">
                  <c:v>-3.6987818383167337E-3</c:v>
                </c:pt>
                <c:pt idx="1205">
                  <c:v>-1.1515461396527593E-2</c:v>
                </c:pt>
                <c:pt idx="1206">
                  <c:v>1.4820645451478542E-2</c:v>
                </c:pt>
                <c:pt idx="1207">
                  <c:v>2.451023845403788E-2</c:v>
                </c:pt>
                <c:pt idx="1208">
                  <c:v>-1.1399524118537729E-2</c:v>
                </c:pt>
                <c:pt idx="1209">
                  <c:v>2.4746734350042487E-2</c:v>
                </c:pt>
                <c:pt idx="1210">
                  <c:v>7.0675150531664954E-3</c:v>
                </c:pt>
                <c:pt idx="1211">
                  <c:v>1.301812784904044E-2</c:v>
                </c:pt>
                <c:pt idx="1212">
                  <c:v>4.7091818581386224E-3</c:v>
                </c:pt>
                <c:pt idx="1213">
                  <c:v>2.4018831764019755E-2</c:v>
                </c:pt>
                <c:pt idx="1214">
                  <c:v>-1.5623410704477481E-2</c:v>
                </c:pt>
                <c:pt idx="1215">
                  <c:v>-1.4424765959205499E-2</c:v>
                </c:pt>
                <c:pt idx="1216">
                  <c:v>-1.616657230924079E-2</c:v>
                </c:pt>
                <c:pt idx="1217">
                  <c:v>7.1824381926683944E-3</c:v>
                </c:pt>
                <c:pt idx="1218">
                  <c:v>-9.9456165224199866E-3</c:v>
                </c:pt>
                <c:pt idx="1219">
                  <c:v>2.5690897044050587E-2</c:v>
                </c:pt>
                <c:pt idx="1220">
                  <c:v>1.1002521411156652E-2</c:v>
                </c:pt>
                <c:pt idx="1221">
                  <c:v>2.7619185027929483E-3</c:v>
                </c:pt>
                <c:pt idx="1222">
                  <c:v>8.2218248340204525E-5</c:v>
                </c:pt>
                <c:pt idx="1223">
                  <c:v>2.9596136060012768E-3</c:v>
                </c:pt>
                <c:pt idx="1224">
                  <c:v>-2.9918645873889815E-3</c:v>
                </c:pt>
                <c:pt idx="1225">
                  <c:v>9.3108338643044242E-3</c:v>
                </c:pt>
                <c:pt idx="1226">
                  <c:v>3.9872927951777548E-2</c:v>
                </c:pt>
                <c:pt idx="1227">
                  <c:v>-1.27878740404197E-2</c:v>
                </c:pt>
                <c:pt idx="1228">
                  <c:v>-1.2596457122453386E-2</c:v>
                </c:pt>
                <c:pt idx="1229">
                  <c:v>-8.0761812921891218E-3</c:v>
                </c:pt>
                <c:pt idx="1230">
                  <c:v>2.6572690079799344E-2</c:v>
                </c:pt>
                <c:pt idx="1231">
                  <c:v>3.0185850136130732E-3</c:v>
                </c:pt>
                <c:pt idx="1232">
                  <c:v>3.776628179154029E-3</c:v>
                </c:pt>
                <c:pt idx="1233">
                  <c:v>1.1189277106072648E-2</c:v>
                </c:pt>
                <c:pt idx="1234">
                  <c:v>9.9996124181234158E-3</c:v>
                </c:pt>
                <c:pt idx="1235">
                  <c:v>-9.1331209946660108E-3</c:v>
                </c:pt>
                <c:pt idx="1236">
                  <c:v>1.8976801827970124E-3</c:v>
                </c:pt>
                <c:pt idx="1237">
                  <c:v>1.3722458446077113E-3</c:v>
                </c:pt>
                <c:pt idx="1238">
                  <c:v>-2.9182992028719879E-2</c:v>
                </c:pt>
                <c:pt idx="1239">
                  <c:v>-7.49517883059303E-3</c:v>
                </c:pt>
                <c:pt idx="1240">
                  <c:v>-3.4053122871679831E-2</c:v>
                </c:pt>
                <c:pt idx="1241">
                  <c:v>-9.4562647754136142E-3</c:v>
                </c:pt>
                <c:pt idx="1242">
                  <c:v>-4.4969224971737276E-2</c:v>
                </c:pt>
                <c:pt idx="1243">
                  <c:v>-5.261081152176772E-2</c:v>
                </c:pt>
                <c:pt idx="1244">
                  <c:v>-4.21120829284094E-3</c:v>
                </c:pt>
                <c:pt idx="1245">
                  <c:v>2.5118505437308203E-2</c:v>
                </c:pt>
                <c:pt idx="1246">
                  <c:v>-3.2413808735861638E-3</c:v>
                </c:pt>
                <c:pt idx="1247">
                  <c:v>3.8227134215673031E-2</c:v>
                </c:pt>
                <c:pt idx="1248">
                  <c:v>2.9175336764866833E-2</c:v>
                </c:pt>
                <c:pt idx="1249">
                  <c:v>-2.7688509587758148E-2</c:v>
                </c:pt>
                <c:pt idx="1250">
                  <c:v>-3.2022939193626088E-2</c:v>
                </c:pt>
                <c:pt idx="1251">
                  <c:v>9.1355177170249213E-3</c:v>
                </c:pt>
                <c:pt idx="1252">
                  <c:v>-8.8735518856296602E-3</c:v>
                </c:pt>
                <c:pt idx="1253">
                  <c:v>-3.0408536998937419E-2</c:v>
                </c:pt>
                <c:pt idx="1254">
                  <c:v>-1.5436272909574389E-2</c:v>
                </c:pt>
                <c:pt idx="1255">
                  <c:v>2.0414929897688783E-2</c:v>
                </c:pt>
                <c:pt idx="1256">
                  <c:v>2.0656361695214231E-2</c:v>
                </c:pt>
                <c:pt idx="1257">
                  <c:v>-9.277787884300559E-3</c:v>
                </c:pt>
                <c:pt idx="1258">
                  <c:v>7.4848512669849265E-2</c:v>
                </c:pt>
                <c:pt idx="1259">
                  <c:v>-1.5609985265540471E-2</c:v>
                </c:pt>
                <c:pt idx="1260">
                  <c:v>-2.386220660333116E-4</c:v>
                </c:pt>
                <c:pt idx="1261">
                  <c:v>-1.924620825829404E-2</c:v>
                </c:pt>
                <c:pt idx="1262">
                  <c:v>-5.7522123893805066E-3</c:v>
                </c:pt>
                <c:pt idx="1263">
                  <c:v>-1.6065865598575813E-2</c:v>
                </c:pt>
                <c:pt idx="1264">
                  <c:v>-1.1986069021665546E-3</c:v>
                </c:pt>
                <c:pt idx="1265">
                  <c:v>1.3087286312691182E-2</c:v>
                </c:pt>
                <c:pt idx="1266">
                  <c:v>-5.0041347249849211E-2</c:v>
                </c:pt>
                <c:pt idx="1267">
                  <c:v>-3.8725766986636434E-2</c:v>
                </c:pt>
                <c:pt idx="1268">
                  <c:v>-4.5254295364432928E-2</c:v>
                </c:pt>
                <c:pt idx="1269">
                  <c:v>-3.0608321156656126E-2</c:v>
                </c:pt>
                <c:pt idx="1270">
                  <c:v>6.6640222134073834E-2</c:v>
                </c:pt>
                <c:pt idx="1271">
                  <c:v>8.8731870583860006E-2</c:v>
                </c:pt>
                <c:pt idx="1272">
                  <c:v>-4.4063396638885144E-2</c:v>
                </c:pt>
                <c:pt idx="1273">
                  <c:v>-3.030086471807325E-2</c:v>
                </c:pt>
                <c:pt idx="1274">
                  <c:v>6.2397130714619831E-3</c:v>
                </c:pt>
                <c:pt idx="1275">
                  <c:v>1.809037865286478E-2</c:v>
                </c:pt>
                <c:pt idx="1276">
                  <c:v>-5.7790993237732957E-3</c:v>
                </c:pt>
                <c:pt idx="1277">
                  <c:v>-3.7143339523890706E-3</c:v>
                </c:pt>
                <c:pt idx="1278">
                  <c:v>-6.8511390321253085E-3</c:v>
                </c:pt>
                <c:pt idx="1279">
                  <c:v>2.6301677067082752E-2</c:v>
                </c:pt>
                <c:pt idx="1280">
                  <c:v>4.9450157945989615E-2</c:v>
                </c:pt>
                <c:pt idx="1281">
                  <c:v>-6.4954169967182951E-3</c:v>
                </c:pt>
                <c:pt idx="1282">
                  <c:v>-1.2073442981457294E-3</c:v>
                </c:pt>
                <c:pt idx="1283">
                  <c:v>-4.8808301972858015E-3</c:v>
                </c:pt>
                <c:pt idx="1284">
                  <c:v>-3.5983589649563053E-3</c:v>
                </c:pt>
                <c:pt idx="1285">
                  <c:v>7.9817822146572848E-3</c:v>
                </c:pt>
                <c:pt idx="1286">
                  <c:v>2.5900823805937723E-2</c:v>
                </c:pt>
                <c:pt idx="1287">
                  <c:v>1.0899546222973511E-2</c:v>
                </c:pt>
                <c:pt idx="1288">
                  <c:v>6.2271707080929772E-3</c:v>
                </c:pt>
                <c:pt idx="1289">
                  <c:v>9.2938835312383894E-3</c:v>
                </c:pt>
                <c:pt idx="1290">
                  <c:v>-2.6433245222515778E-3</c:v>
                </c:pt>
                <c:pt idx="1291">
                  <c:v>1.3338547097671238E-2</c:v>
                </c:pt>
                <c:pt idx="1292">
                  <c:v>7.9963984050077652E-3</c:v>
                </c:pt>
                <c:pt idx="1293">
                  <c:v>1.035751504710869E-2</c:v>
                </c:pt>
                <c:pt idx="1294">
                  <c:v>2.2586620637393029E-2</c:v>
                </c:pt>
                <c:pt idx="1295">
                  <c:v>-4.1869943802877674E-2</c:v>
                </c:pt>
                <c:pt idx="1296">
                  <c:v>1.8627135030615527E-2</c:v>
                </c:pt>
                <c:pt idx="1297">
                  <c:v>-1.6029697123089992E-3</c:v>
                </c:pt>
                <c:pt idx="1298">
                  <c:v>-1.1112050025350761E-2</c:v>
                </c:pt>
                <c:pt idx="1299">
                  <c:v>-3.9521469771416351E-2</c:v>
                </c:pt>
                <c:pt idx="1300">
                  <c:v>3.3496441281138933E-2</c:v>
                </c:pt>
                <c:pt idx="1301">
                  <c:v>-1.0760556105539054E-3</c:v>
                </c:pt>
                <c:pt idx="1302">
                  <c:v>1.6761461564977376E-2</c:v>
                </c:pt>
                <c:pt idx="1303">
                  <c:v>2.2333347459422948E-2</c:v>
                </c:pt>
                <c:pt idx="1304">
                  <c:v>1.0611838832697673E-2</c:v>
                </c:pt>
                <c:pt idx="1305">
                  <c:v>9.1468416735029923E-3</c:v>
                </c:pt>
                <c:pt idx="1306">
                  <c:v>-9.7549079380563342E-3</c:v>
                </c:pt>
                <c:pt idx="1307">
                  <c:v>3.1071707096827161E-2</c:v>
                </c:pt>
                <c:pt idx="1308">
                  <c:v>-8.3996815286624393E-3</c:v>
                </c:pt>
                <c:pt idx="1309">
                  <c:v>-8.4306877032398475E-3</c:v>
                </c:pt>
                <c:pt idx="1310">
                  <c:v>-1.1376978825053619E-2</c:v>
                </c:pt>
                <c:pt idx="1311">
                  <c:v>1.1221230239986779E-2</c:v>
                </c:pt>
                <c:pt idx="1312">
                  <c:v>8.3427830876399156E-3</c:v>
                </c:pt>
                <c:pt idx="1313">
                  <c:v>-1.3695879187083482E-2</c:v>
                </c:pt>
                <c:pt idx="1314">
                  <c:v>-4.1536018243270023E-3</c:v>
                </c:pt>
                <c:pt idx="1315">
                  <c:v>3.5616438356164348E-2</c:v>
                </c:pt>
                <c:pt idx="1316">
                  <c:v>1.8163152491510459E-3</c:v>
                </c:pt>
                <c:pt idx="1317">
                  <c:v>-3.5984549897524754E-2</c:v>
                </c:pt>
                <c:pt idx="1318">
                  <c:v>1.1774806819575545E-2</c:v>
                </c:pt>
                <c:pt idx="1319">
                  <c:v>-1.0465915060411168E-2</c:v>
                </c:pt>
                <c:pt idx="1320">
                  <c:v>3.3118262005880306E-2</c:v>
                </c:pt>
                <c:pt idx="1321">
                  <c:v>2.3716352424997034E-2</c:v>
                </c:pt>
                <c:pt idx="1322">
                  <c:v>-6.6411830572610242E-3</c:v>
                </c:pt>
                <c:pt idx="1323">
                  <c:v>6.7633225793912732E-3</c:v>
                </c:pt>
                <c:pt idx="1324">
                  <c:v>-7.1425813675147776E-3</c:v>
                </c:pt>
                <c:pt idx="1325">
                  <c:v>6.6884429926894473E-3</c:v>
                </c:pt>
                <c:pt idx="1326">
                  <c:v>-1.0854449938195398E-2</c:v>
                </c:pt>
                <c:pt idx="1327">
                  <c:v>-4.7369859803959802E-2</c:v>
                </c:pt>
                <c:pt idx="1328">
                  <c:v>1.4347790440272234E-2</c:v>
                </c:pt>
                <c:pt idx="1329">
                  <c:v>-8.8102166181701635E-3</c:v>
                </c:pt>
                <c:pt idx="1330">
                  <c:v>-5.1374052026420536E-3</c:v>
                </c:pt>
                <c:pt idx="1331">
                  <c:v>3.0737704918033515E-3</c:v>
                </c:pt>
                <c:pt idx="1332">
                  <c:v>3.3503575076607728E-3</c:v>
                </c:pt>
                <c:pt idx="1333">
                  <c:v>1.6695850470334284E-2</c:v>
                </c:pt>
                <c:pt idx="1334">
                  <c:v>1.4459085993511644E-2</c:v>
                </c:pt>
                <c:pt idx="1335">
                  <c:v>6.3566013897662366E-3</c:v>
                </c:pt>
                <c:pt idx="1336">
                  <c:v>4.7824551767429169E-2</c:v>
                </c:pt>
                <c:pt idx="1337">
                  <c:v>1.9694473565972759E-2</c:v>
                </c:pt>
                <c:pt idx="1338">
                  <c:v>-7.4539178967467645E-3</c:v>
                </c:pt>
                <c:pt idx="1339">
                  <c:v>-2.6895046428174973E-2</c:v>
                </c:pt>
                <c:pt idx="1340">
                  <c:v>7.4513381995133798E-3</c:v>
                </c:pt>
                <c:pt idx="1341">
                  <c:v>1.8490566037736578E-3</c:v>
                </c:pt>
                <c:pt idx="1342">
                  <c:v>-3.7590869712606945E-2</c:v>
                </c:pt>
                <c:pt idx="1343">
                  <c:v>1.3424132127901167E-2</c:v>
                </c:pt>
                <c:pt idx="1344">
                  <c:v>7.1831312273114012E-3</c:v>
                </c:pt>
                <c:pt idx="1345">
                  <c:v>3.2592024539876974E-3</c:v>
                </c:pt>
                <c:pt idx="1346">
                  <c:v>-4.7773743550544312E-3</c:v>
                </c:pt>
                <c:pt idx="1347">
                  <c:v>1.9854070660522138E-2</c:v>
                </c:pt>
                <c:pt idx="1348">
                  <c:v>-3.0123884474897444E-4</c:v>
                </c:pt>
                <c:pt idx="1349">
                  <c:v>-8.2865644657049708E-3</c:v>
                </c:pt>
                <c:pt idx="1350">
                  <c:v>6.7606061756997349E-3</c:v>
                </c:pt>
                <c:pt idx="1351">
                  <c:v>1.2298638095597614E-2</c:v>
                </c:pt>
                <c:pt idx="1352">
                  <c:v>2.571460515037316E-3</c:v>
                </c:pt>
                <c:pt idx="1353">
                  <c:v>-6.3192327707977114E-3</c:v>
                </c:pt>
                <c:pt idx="1354">
                  <c:v>-3.1572647014813549E-2</c:v>
                </c:pt>
                <c:pt idx="1355">
                  <c:v>1.0970333745364602E-2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28-4B25-B75A-A790DD13C6D0}"/>
            </c:ext>
          </c:extLst>
        </c:ser>
        <c:ser>
          <c:idx val="1"/>
          <c:order val="1"/>
          <c:tx>
            <c:v>INDEXNSE:NIFTY_50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RADICO!$H$9:$H$1364</c:f>
              <c:numCache>
                <c:formatCode>0.00%</c:formatCode>
                <c:ptCount val="1356"/>
                <c:pt idx="1">
                  <c:v>8.1838703057666162E-3</c:v>
                </c:pt>
                <c:pt idx="2">
                  <c:v>-4.5228053606032326E-3</c:v>
                </c:pt>
                <c:pt idx="3">
                  <c:v>-1.91058057603678E-2</c:v>
                </c:pt>
                <c:pt idx="4">
                  <c:v>4.9945593489564288E-3</c:v>
                </c:pt>
                <c:pt idx="5">
                  <c:v>-2.2898958346296849E-3</c:v>
                </c:pt>
                <c:pt idx="6">
                  <c:v>1.5845692640962472E-2</c:v>
                </c:pt>
                <c:pt idx="7">
                  <c:v>3.3480955148617042E-3</c:v>
                </c:pt>
                <c:pt idx="8">
                  <c:v>5.9354807127471876E-3</c:v>
                </c:pt>
                <c:pt idx="9">
                  <c:v>2.6562202189048811E-3</c:v>
                </c:pt>
                <c:pt idx="10">
                  <c:v>-1.5369308300234863E-3</c:v>
                </c:pt>
                <c:pt idx="11">
                  <c:v>9.8839046284227017E-4</c:v>
                </c:pt>
                <c:pt idx="12">
                  <c:v>-2.5494718951069029E-4</c:v>
                </c:pt>
                <c:pt idx="13">
                  <c:v>-1.0346209425736941E-2</c:v>
                </c:pt>
                <c:pt idx="14">
                  <c:v>-4.4746023371002863E-3</c:v>
                </c:pt>
                <c:pt idx="15">
                  <c:v>-5.172619218807184E-3</c:v>
                </c:pt>
                <c:pt idx="16">
                  <c:v>6.0667883603564565E-3</c:v>
                </c:pt>
                <c:pt idx="17">
                  <c:v>5.5745524553891812E-3</c:v>
                </c:pt>
                <c:pt idx="18">
                  <c:v>-1.0552527912150667E-2</c:v>
                </c:pt>
                <c:pt idx="19">
                  <c:v>-5.2149517286905755E-3</c:v>
                </c:pt>
                <c:pt idx="20">
                  <c:v>6.1132401002008674E-3</c:v>
                </c:pt>
                <c:pt idx="21">
                  <c:v>-7.7249680530937503E-3</c:v>
                </c:pt>
                <c:pt idx="22">
                  <c:v>-6.1233985277254765E-3</c:v>
                </c:pt>
                <c:pt idx="23">
                  <c:v>-2.682221349094227E-2</c:v>
                </c:pt>
                <c:pt idx="24">
                  <c:v>5.7253301836142079E-3</c:v>
                </c:pt>
                <c:pt idx="25">
                  <c:v>2.3210823461081942E-2</c:v>
                </c:pt>
                <c:pt idx="26">
                  <c:v>9.1405007658822424E-3</c:v>
                </c:pt>
                <c:pt idx="27">
                  <c:v>4.0366775166162938E-3</c:v>
                </c:pt>
                <c:pt idx="28">
                  <c:v>-3.2624949023517535E-3</c:v>
                </c:pt>
                <c:pt idx="29">
                  <c:v>-5.525546872094167E-3</c:v>
                </c:pt>
                <c:pt idx="30">
                  <c:v>6.3499979221210978E-3</c:v>
                </c:pt>
                <c:pt idx="31">
                  <c:v>7.7057127990816099E-3</c:v>
                </c:pt>
                <c:pt idx="32">
                  <c:v>-2.1760154738879045E-3</c:v>
                </c:pt>
                <c:pt idx="33">
                  <c:v>-5.0268385538803084E-3</c:v>
                </c:pt>
                <c:pt idx="34">
                  <c:v>-5.5847013030970727E-3</c:v>
                </c:pt>
                <c:pt idx="35">
                  <c:v>-4.4247787610618428E-3</c:v>
                </c:pt>
                <c:pt idx="36">
                  <c:v>1.1123618928496892E-2</c:v>
                </c:pt>
                <c:pt idx="37">
                  <c:v>-3.7151881509825957E-3</c:v>
                </c:pt>
                <c:pt idx="38">
                  <c:v>-2.0813932794463974E-2</c:v>
                </c:pt>
                <c:pt idx="39">
                  <c:v>-2.6628569496339738E-3</c:v>
                </c:pt>
                <c:pt idx="40">
                  <c:v>-1.0120445163969816E-2</c:v>
                </c:pt>
                <c:pt idx="41">
                  <c:v>-3.8703600633643864E-3</c:v>
                </c:pt>
                <c:pt idx="42">
                  <c:v>-3.709609483121723E-2</c:v>
                </c:pt>
                <c:pt idx="43">
                  <c:v>-6.1597518244916882E-3</c:v>
                </c:pt>
                <c:pt idx="44">
                  <c:v>1.5319664952504919E-2</c:v>
                </c:pt>
                <c:pt idx="45">
                  <c:v>-4.626967345819244E-3</c:v>
                </c:pt>
                <c:pt idx="46">
                  <c:v>1.5998577904186018E-3</c:v>
                </c:pt>
                <c:pt idx="47">
                  <c:v>-2.4806992634661351E-2</c:v>
                </c:pt>
                <c:pt idx="48">
                  <c:v>-4.8956044206033944E-2</c:v>
                </c:pt>
                <c:pt idx="49">
                  <c:v>6.6497950045207865E-4</c:v>
                </c:pt>
                <c:pt idx="50">
                  <c:v>-8.3019391111451069E-2</c:v>
                </c:pt>
                <c:pt idx="51">
                  <c:v>3.8065098043305046E-2</c:v>
                </c:pt>
                <c:pt idx="52">
                  <c:v>-7.6121022179363673E-2</c:v>
                </c:pt>
                <c:pt idx="53">
                  <c:v>-2.5045121447365593E-2</c:v>
                </c:pt>
                <c:pt idx="54">
                  <c:v>-5.5564539062456397E-2</c:v>
                </c:pt>
                <c:pt idx="55">
                  <c:v>-2.4247827319100579E-2</c:v>
                </c:pt>
                <c:pt idx="56">
                  <c:v>5.8329148237116435E-2</c:v>
                </c:pt>
                <c:pt idx="57">
                  <c:v>-0.12980464127060365</c:v>
                </c:pt>
                <c:pt idx="58">
                  <c:v>2.507144968956343E-2</c:v>
                </c:pt>
                <c:pt idx="59">
                  <c:v>6.6247492324751134E-2</c:v>
                </c:pt>
                <c:pt idx="60">
                  <c:v>3.890428415996916E-2</c:v>
                </c:pt>
                <c:pt idx="61">
                  <c:v>2.1755608144464755E-3</c:v>
                </c:pt>
                <c:pt idx="62">
                  <c:v>-4.3780491325308146E-2</c:v>
                </c:pt>
                <c:pt idx="63">
                  <c:v>3.8237673738996003E-2</c:v>
                </c:pt>
                <c:pt idx="64">
                  <c:v>-4.0004652379983185E-2</c:v>
                </c:pt>
                <c:pt idx="65">
                  <c:v>-2.0596573699386833E-2</c:v>
                </c:pt>
                <c:pt idx="66">
                  <c:v>8.7632054231920664E-2</c:v>
                </c:pt>
                <c:pt idx="67">
                  <c:v>-4.9418803029959157E-3</c:v>
                </c:pt>
                <c:pt idx="68">
                  <c:v>4.1508786969566946E-2</c:v>
                </c:pt>
                <c:pt idx="69">
                  <c:v>-1.2955585552958171E-2</c:v>
                </c:pt>
                <c:pt idx="70">
                  <c:v>-7.6218749478811354E-3</c:v>
                </c:pt>
                <c:pt idx="71">
                  <c:v>7.5627709992940328E-3</c:v>
                </c:pt>
                <c:pt idx="72">
                  <c:v>3.0463259496486206E-2</c:v>
                </c:pt>
                <c:pt idx="73">
                  <c:v>-5.2877222327130102E-4</c:v>
                </c:pt>
                <c:pt idx="74">
                  <c:v>-3.0274729130789213E-2</c:v>
                </c:pt>
                <c:pt idx="75">
                  <c:v>2.2919461779556505E-2</c:v>
                </c:pt>
                <c:pt idx="76">
                  <c:v>1.3779891807168543E-2</c:v>
                </c:pt>
                <c:pt idx="77">
                  <c:v>-1.7124942290554945E-2</c:v>
                </c:pt>
                <c:pt idx="78">
                  <c:v>1.3971423577733066E-2</c:v>
                </c:pt>
                <c:pt idx="79">
                  <c:v>1.0622367301207802E-2</c:v>
                </c:pt>
                <c:pt idx="80">
                  <c:v>1.8383097570595641E-2</c:v>
                </c:pt>
                <c:pt idx="81">
                  <c:v>3.2088220362490594E-2</c:v>
                </c:pt>
                <c:pt idx="82">
                  <c:v>-5.7444801671416523E-2</c:v>
                </c:pt>
                <c:pt idx="83">
                  <c:v>-9.4582234895356221E-3</c:v>
                </c:pt>
                <c:pt idx="84">
                  <c:v>7.093508299296003E-3</c:v>
                </c:pt>
                <c:pt idx="85">
                  <c:v>-7.7500566288063455E-3</c:v>
                </c:pt>
                <c:pt idx="86">
                  <c:v>5.701675716514254E-3</c:v>
                </c:pt>
                <c:pt idx="87">
                  <c:v>-1.3295141328432125E-3</c:v>
                </c:pt>
                <c:pt idx="88">
                  <c:v>-4.6162005368431958E-3</c:v>
                </c:pt>
                <c:pt idx="89">
                  <c:v>2.0333712098558721E-2</c:v>
                </c:pt>
                <c:pt idx="90">
                  <c:v>-2.5661929653489235E-2</c:v>
                </c:pt>
                <c:pt idx="91">
                  <c:v>-6.4532006234441219E-4</c:v>
                </c:pt>
                <c:pt idx="92">
                  <c:v>-3.4322550988579281E-2</c:v>
                </c:pt>
                <c:pt idx="93">
                  <c:v>6.3298671124585315E-3</c:v>
                </c:pt>
                <c:pt idx="94">
                  <c:v>2.1111373900507768E-2</c:v>
                </c:pt>
                <c:pt idx="95">
                  <c:v>4.3787328145767912E-3</c:v>
                </c:pt>
                <c:pt idx="96">
                  <c:v>-7.3575840768702605E-3</c:v>
                </c:pt>
                <c:pt idx="97">
                  <c:v>-1.1284122023398346E-3</c:v>
                </c:pt>
                <c:pt idx="98">
                  <c:v>3.1664460823674911E-2</c:v>
                </c:pt>
                <c:pt idx="99">
                  <c:v>1.8803106833638283E-2</c:v>
                </c:pt>
                <c:pt idx="100">
                  <c:v>9.5046416792234911E-3</c:v>
                </c:pt>
                <c:pt idx="101">
                  <c:v>2.5662035635627412E-2</c:v>
                </c:pt>
                <c:pt idx="102">
                  <c:v>1.5565608096762329E-2</c:v>
                </c:pt>
                <c:pt idx="103">
                  <c:v>8.2622681404134202E-3</c:v>
                </c:pt>
                <c:pt idx="104">
                  <c:v>-3.2251492066330822E-3</c:v>
                </c:pt>
                <c:pt idx="105">
                  <c:v>1.1272197904099057E-2</c:v>
                </c:pt>
                <c:pt idx="106">
                  <c:v>2.4945401123037669E-3</c:v>
                </c:pt>
                <c:pt idx="107">
                  <c:v>-1.1881051787813179E-2</c:v>
                </c:pt>
                <c:pt idx="108">
                  <c:v>6.9177287951704969E-3</c:v>
                </c:pt>
                <c:pt idx="109">
                  <c:v>-2.1169120663493524E-2</c:v>
                </c:pt>
                <c:pt idx="110">
                  <c:v>7.1601696626943934E-3</c:v>
                </c:pt>
                <c:pt idx="111">
                  <c:v>-1.596326043578089E-2</c:v>
                </c:pt>
                <c:pt idx="112">
                  <c:v>1.0220406166889129E-2</c:v>
                </c:pt>
                <c:pt idx="113">
                  <c:v>-3.3134960661690416E-3</c:v>
                </c:pt>
                <c:pt idx="114">
                  <c:v>2.1303188394063532E-2</c:v>
                </c:pt>
                <c:pt idx="115">
                  <c:v>1.5136276030183415E-2</c:v>
                </c:pt>
                <c:pt idx="116">
                  <c:v>6.5206356643630059E-3</c:v>
                </c:pt>
                <c:pt idx="117">
                  <c:v>1.5497711226627242E-2</c:v>
                </c:pt>
                <c:pt idx="118">
                  <c:v>-1.5824658580842366E-2</c:v>
                </c:pt>
                <c:pt idx="119">
                  <c:v>-1.5914141267114879E-3</c:v>
                </c:pt>
                <c:pt idx="120">
                  <c:v>9.1457784602824166E-3</c:v>
                </c:pt>
                <c:pt idx="121">
                  <c:v>-6.7995762303766361E-3</c:v>
                </c:pt>
                <c:pt idx="122">
                  <c:v>-9.9879756409748666E-4</c:v>
                </c:pt>
                <c:pt idx="123">
                  <c:v>1.241979790528136E-2</c:v>
                </c:pt>
                <c:pt idx="124">
                  <c:v>1.1663414844607756E-2</c:v>
                </c:pt>
                <c:pt idx="125">
                  <c:v>5.2740316726214154E-3</c:v>
                </c:pt>
                <c:pt idx="126">
                  <c:v>1.4735065779860168E-2</c:v>
                </c:pt>
                <c:pt idx="127">
                  <c:v>3.3445903573601221E-3</c:v>
                </c:pt>
                <c:pt idx="128">
                  <c:v>-8.6947262179792872E-3</c:v>
                </c:pt>
                <c:pt idx="129">
                  <c:v>1.006001447820104E-2</c:v>
                </c:pt>
                <c:pt idx="130">
                  <c:v>-4.1984750472792154E-3</c:v>
                </c:pt>
                <c:pt idx="131">
                  <c:v>3.2178528145765384E-3</c:v>
                </c:pt>
                <c:pt idx="132">
                  <c:v>-1.8083442102437397E-2</c:v>
                </c:pt>
                <c:pt idx="133">
                  <c:v>1.0228756475463285E-3</c:v>
                </c:pt>
                <c:pt idx="134">
                  <c:v>1.1466161873010527E-2</c:v>
                </c:pt>
                <c:pt idx="135">
                  <c:v>1.5060591529755696E-2</c:v>
                </c:pt>
                <c:pt idx="136">
                  <c:v>1.1053321958960582E-2</c:v>
                </c:pt>
                <c:pt idx="137">
                  <c:v>1.2706174810836135E-2</c:v>
                </c:pt>
                <c:pt idx="138">
                  <c:v>-2.6562744966291962E-3</c:v>
                </c:pt>
                <c:pt idx="139">
                  <c:v>7.4421069651293692E-3</c:v>
                </c:pt>
                <c:pt idx="140">
                  <c:v>-1.8991658827778313E-3</c:v>
                </c:pt>
                <c:pt idx="141">
                  <c:v>-5.5698735500239183E-3</c:v>
                </c:pt>
                <c:pt idx="142">
                  <c:v>1.5159273432868048E-2</c:v>
                </c:pt>
                <c:pt idx="143">
                  <c:v>-8.6455968957261931E-3</c:v>
                </c:pt>
                <c:pt idx="144">
                  <c:v>-8.9887841040450223E-3</c:v>
                </c:pt>
                <c:pt idx="145">
                  <c:v>-2.5850848709483287E-3</c:v>
                </c:pt>
                <c:pt idx="146">
                  <c:v>-1.6422162921221561E-2</c:v>
                </c:pt>
                <c:pt idx="147">
                  <c:v>1.8697895625986893E-2</c:v>
                </c:pt>
                <c:pt idx="148">
                  <c:v>5.7682341542553139E-4</c:v>
                </c:pt>
                <c:pt idx="149">
                  <c:v>8.8725549805659387E-3</c:v>
                </c:pt>
                <c:pt idx="150">
                  <c:v>1.2410548073016336E-3</c:v>
                </c:pt>
                <c:pt idx="151">
                  <c:v>5.0026529220041915E-3</c:v>
                </c:pt>
                <c:pt idx="152">
                  <c:v>4.6450135978670648E-3</c:v>
                </c:pt>
                <c:pt idx="153">
                  <c:v>-1.2453080150144347E-3</c:v>
                </c:pt>
                <c:pt idx="154">
                  <c:v>-7.0301722613264062E-4</c:v>
                </c:pt>
                <c:pt idx="155">
                  <c:v>-1.0800454849143271E-2</c:v>
                </c:pt>
                <c:pt idx="156">
                  <c:v>6.1457811493594861E-3</c:v>
                </c:pt>
                <c:pt idx="157">
                  <c:v>1.2292057508157761E-2</c:v>
                </c:pt>
                <c:pt idx="158">
                  <c:v>2.024531525161688E-3</c:v>
                </c:pt>
                <c:pt idx="159">
                  <c:v>-8.4323831562707063E-3</c:v>
                </c:pt>
                <c:pt idx="160">
                  <c:v>5.2509679814713994E-3</c:v>
                </c:pt>
                <c:pt idx="161">
                  <c:v>8.3409546589749972E-3</c:v>
                </c:pt>
                <c:pt idx="162">
                  <c:v>5.0582351120009861E-4</c:v>
                </c:pt>
                <c:pt idx="163">
                  <c:v>6.7423565560373877E-3</c:v>
                </c:pt>
                <c:pt idx="164">
                  <c:v>8.3552677148990284E-4</c:v>
                </c:pt>
                <c:pt idx="165">
                  <c:v>7.6432294482773333E-3</c:v>
                </c:pt>
                <c:pt idx="166">
                  <c:v>-2.2330780589992827E-2</c:v>
                </c:pt>
                <c:pt idx="167">
                  <c:v>7.2667398463226451E-3</c:v>
                </c:pt>
                <c:pt idx="168">
                  <c:v>5.6450382511279429E-3</c:v>
                </c:pt>
                <c:pt idx="169">
                  <c:v>-6.5452969224089053E-4</c:v>
                </c:pt>
                <c:pt idx="170">
                  <c:v>-1.6794694403359012E-2</c:v>
                </c:pt>
                <c:pt idx="171">
                  <c:v>1.8705029623649061E-3</c:v>
                </c:pt>
                <c:pt idx="172">
                  <c:v>-3.3201086741140307E-3</c:v>
                </c:pt>
                <c:pt idx="173">
                  <c:v>-3.4769623630973578E-3</c:v>
                </c:pt>
                <c:pt idx="174">
                  <c:v>1.5184429863450921E-2</c:v>
                </c:pt>
                <c:pt idx="175">
                  <c:v>1.3275978775904029E-3</c:v>
                </c:pt>
                <c:pt idx="176">
                  <c:v>-2.1283184103905173E-3</c:v>
                </c:pt>
                <c:pt idx="177">
                  <c:v>7.1459477886897105E-3</c:v>
                </c:pt>
                <c:pt idx="178">
                  <c:v>7.182037528858265E-3</c:v>
                </c:pt>
                <c:pt idx="179">
                  <c:v>-7.6220103321541499E-3</c:v>
                </c:pt>
                <c:pt idx="180">
                  <c:v>-9.6820972377797965E-4</c:v>
                </c:pt>
                <c:pt idx="181">
                  <c:v>-2.2112221261283316E-2</c:v>
                </c:pt>
                <c:pt idx="182">
                  <c:v>-8.6129122576229511E-3</c:v>
                </c:pt>
                <c:pt idx="183">
                  <c:v>-1.9545171311632359E-3</c:v>
                </c:pt>
                <c:pt idx="184">
                  <c:v>-2.9312288613303372E-2</c:v>
                </c:pt>
                <c:pt idx="185">
                  <c:v>2.2645769997825305E-2</c:v>
                </c:pt>
                <c:pt idx="186">
                  <c:v>1.6044885862310787E-2</c:v>
                </c:pt>
                <c:pt idx="187">
                  <c:v>-4.5869312539237317E-4</c:v>
                </c:pt>
                <c:pt idx="188">
                  <c:v>2.2410536070716081E-3</c:v>
                </c:pt>
                <c:pt idx="189">
                  <c:v>1.5061057741463824E-2</c:v>
                </c:pt>
                <c:pt idx="190">
                  <c:v>7.5676954002601438E-3</c:v>
                </c:pt>
                <c:pt idx="191">
                  <c:v>1.3826407090108406E-2</c:v>
                </c:pt>
                <c:pt idx="192">
                  <c:v>6.555254493071816E-3</c:v>
                </c:pt>
                <c:pt idx="193">
                  <c:v>8.1566763354161687E-3</c:v>
                </c:pt>
                <c:pt idx="194">
                  <c:v>6.7260405928379896E-3</c:v>
                </c:pt>
                <c:pt idx="195">
                  <c:v>1.4058854140437393E-3</c:v>
                </c:pt>
                <c:pt idx="196">
                  <c:v>2.9754545949822742E-4</c:v>
                </c:pt>
                <c:pt idx="197">
                  <c:v>3.0625497507226207E-3</c:v>
                </c:pt>
                <c:pt idx="198">
                  <c:v>-2.4283584146753912E-2</c:v>
                </c:pt>
                <c:pt idx="199">
                  <c:v>7.0288989627880216E-3</c:v>
                </c:pt>
                <c:pt idx="200">
                  <c:v>9.4028029874726471E-3</c:v>
                </c:pt>
                <c:pt idx="201">
                  <c:v>2.0003284749916528E-3</c:v>
                </c:pt>
                <c:pt idx="202">
                  <c:v>3.4336964561898498E-3</c:v>
                </c:pt>
                <c:pt idx="203">
                  <c:v>-3.4512655338361231E-3</c:v>
                </c:pt>
                <c:pt idx="204">
                  <c:v>2.8495895834470542E-3</c:v>
                </c:pt>
                <c:pt idx="205">
                  <c:v>-1.362910560042252E-2</c:v>
                </c:pt>
                <c:pt idx="206">
                  <c:v>1.0337575152429279E-2</c:v>
                </c:pt>
                <c:pt idx="207">
                  <c:v>-1.3440543677561423E-2</c:v>
                </c:pt>
                <c:pt idx="208">
                  <c:v>-5.0129586686673555E-3</c:v>
                </c:pt>
                <c:pt idx="209">
                  <c:v>-2.4334235870719922E-3</c:v>
                </c:pt>
                <c:pt idx="210">
                  <c:v>2.297636226207711E-3</c:v>
                </c:pt>
                <c:pt idx="211">
                  <c:v>1.237022405230892E-2</c:v>
                </c:pt>
                <c:pt idx="212">
                  <c:v>8.0416472679560869E-3</c:v>
                </c:pt>
                <c:pt idx="213">
                  <c:v>1.7785615316790571E-2</c:v>
                </c:pt>
                <c:pt idx="214">
                  <c:v>1.1819014380832105E-2</c:v>
                </c:pt>
                <c:pt idx="215">
                  <c:v>1.6104635280974833E-2</c:v>
                </c:pt>
                <c:pt idx="216">
                  <c:v>1.3646522564310537E-2</c:v>
                </c:pt>
                <c:pt idx="217">
                  <c:v>9.3459793683843273E-3</c:v>
                </c:pt>
                <c:pt idx="218">
                  <c:v>-4.5767757066157433E-3</c:v>
                </c:pt>
                <c:pt idx="219">
                  <c:v>2.2969395152394601E-3</c:v>
                </c:pt>
                <c:pt idx="220">
                  <c:v>1.2126619994575538E-2</c:v>
                </c:pt>
                <c:pt idx="221">
                  <c:v>4.9750664118934917E-3</c:v>
                </c:pt>
                <c:pt idx="222">
                  <c:v>-1.2872683709156951E-2</c:v>
                </c:pt>
                <c:pt idx="223">
                  <c:v>6.8393401035100609E-3</c:v>
                </c:pt>
                <c:pt idx="224">
                  <c:v>5.2414447412523213E-3</c:v>
                </c:pt>
                <c:pt idx="225">
                  <c:v>9.956329850809631E-3</c:v>
                </c:pt>
                <c:pt idx="226">
                  <c:v>-1.5070680919024304E-2</c:v>
                </c:pt>
                <c:pt idx="227">
                  <c:v>1.000124432277727E-2</c:v>
                </c:pt>
                <c:pt idx="228">
                  <c:v>-1.3898513898513709E-3</c:v>
                </c:pt>
                <c:pt idx="229">
                  <c:v>1.0802724970024435E-2</c:v>
                </c:pt>
                <c:pt idx="230">
                  <c:v>3.5853093855009455E-4</c:v>
                </c:pt>
                <c:pt idx="231">
                  <c:v>1.5365551425030599E-3</c:v>
                </c:pt>
                <c:pt idx="232">
                  <c:v>9.4907072537480097E-3</c:v>
                </c:pt>
                <c:pt idx="233">
                  <c:v>7.331118410384363E-3</c:v>
                </c:pt>
                <c:pt idx="234">
                  <c:v>2.785317185481917E-3</c:v>
                </c:pt>
                <c:pt idx="235">
                  <c:v>1.0165796183813081E-2</c:v>
                </c:pt>
                <c:pt idx="236">
                  <c:v>-3.7548691339409634E-3</c:v>
                </c:pt>
                <c:pt idx="237">
                  <c:v>2.6375729876915166E-3</c:v>
                </c:pt>
                <c:pt idx="238">
                  <c:v>3.2781183748524789E-3</c:v>
                </c:pt>
                <c:pt idx="239">
                  <c:v>7.1543684057195911E-4</c:v>
                </c:pt>
                <c:pt idx="240">
                  <c:v>8.4648636298307878E-3</c:v>
                </c:pt>
                <c:pt idx="241">
                  <c:v>4.2389294510585263E-3</c:v>
                </c:pt>
                <c:pt idx="242">
                  <c:v>1.4446134476409078E-3</c:v>
                </c:pt>
                <c:pt idx="243">
                  <c:v>-3.1404994713147394E-2</c:v>
                </c:pt>
                <c:pt idx="244">
                  <c:v>1.0346328141412231E-2</c:v>
                </c:pt>
                <c:pt idx="245">
                  <c:v>1.0010173544329204E-2</c:v>
                </c:pt>
                <c:pt idx="246">
                  <c:v>1.0892501341803307E-2</c:v>
                </c:pt>
                <c:pt idx="247">
                  <c:v>9.0150371838464416E-3</c:v>
                </c:pt>
                <c:pt idx="248">
                  <c:v>4.2816365366318276E-3</c:v>
                </c:pt>
                <c:pt idx="249">
                  <c:v>3.5420524525213715E-3</c:v>
                </c:pt>
                <c:pt idx="250">
                  <c:v>-1.430415643033367E-5</c:v>
                </c:pt>
                <c:pt idx="251">
                  <c:v>2.6284263414808606E-3</c:v>
                </c:pt>
                <c:pt idx="252">
                  <c:v>8.1606448621465155E-3</c:v>
                </c:pt>
                <c:pt idx="253">
                  <c:v>4.7124086351704175E-3</c:v>
                </c:pt>
                <c:pt idx="254">
                  <c:v>-3.7501320469031096E-3</c:v>
                </c:pt>
                <c:pt idx="255">
                  <c:v>-6.2914199876284993E-4</c:v>
                </c:pt>
                <c:pt idx="256">
                  <c:v>1.4847195549378078E-2</c:v>
                </c:pt>
                <c:pt idx="257">
                  <c:v>9.5837181341371647E-3</c:v>
                </c:pt>
                <c:pt idx="258">
                  <c:v>5.4333005402233958E-3</c:v>
                </c:pt>
                <c:pt idx="259">
                  <c:v>9.6131067844451579E-5</c:v>
                </c:pt>
                <c:pt idx="260">
                  <c:v>2.1112472837001572E-3</c:v>
                </c:pt>
                <c:pt idx="261">
                  <c:v>-1.1092384006138767E-2</c:v>
                </c:pt>
                <c:pt idx="262">
                  <c:v>-1.0558623222042929E-2</c:v>
                </c:pt>
                <c:pt idx="263">
                  <c:v>1.6794689559073817E-2</c:v>
                </c:pt>
                <c:pt idx="264">
                  <c:v>8.508279302947841E-3</c:v>
                </c:pt>
                <c:pt idx="265">
                  <c:v>-3.711240243910785E-3</c:v>
                </c:pt>
                <c:pt idx="266">
                  <c:v>-1.4972224792414224E-2</c:v>
                </c:pt>
                <c:pt idx="267">
                  <c:v>-9.2541695948343827E-3</c:v>
                </c:pt>
                <c:pt idx="268">
                  <c:v>-1.9060461131126694E-2</c:v>
                </c:pt>
                <c:pt idx="269">
                  <c:v>-1.0735636298550233E-2</c:v>
                </c:pt>
                <c:pt idx="270">
                  <c:v>-1.3240408031814588E-2</c:v>
                </c:pt>
                <c:pt idx="271">
                  <c:v>4.7423466768368838E-2</c:v>
                </c:pt>
                <c:pt idx="272">
                  <c:v>2.5673612861664363E-2</c:v>
                </c:pt>
                <c:pt idx="273">
                  <c:v>9.7010824114118765E-3</c:v>
                </c:pt>
                <c:pt idx="274">
                  <c:v>7.1467449180016018E-3</c:v>
                </c:pt>
                <c:pt idx="275">
                  <c:v>1.9200236310601415E-3</c:v>
                </c:pt>
                <c:pt idx="276">
                  <c:v>1.2834815819890322E-2</c:v>
                </c:pt>
                <c:pt idx="277">
                  <c:v>-4.3001362812422617E-4</c:v>
                </c:pt>
                <c:pt idx="278">
                  <c:v>-1.8531632835405709E-4</c:v>
                </c:pt>
                <c:pt idx="279">
                  <c:v>4.4219375765397473E-3</c:v>
                </c:pt>
                <c:pt idx="280">
                  <c:v>-6.5905241443853235E-4</c:v>
                </c:pt>
                <c:pt idx="281">
                  <c:v>9.9846339517124516E-3</c:v>
                </c:pt>
                <c:pt idx="282">
                  <c:v>-8.1620926299597052E-5</c:v>
                </c:pt>
                <c:pt idx="283">
                  <c:v>-6.8273315288195358E-3</c:v>
                </c:pt>
                <c:pt idx="284">
                  <c:v>-5.9143001795001204E-3</c:v>
                </c:pt>
                <c:pt idx="285">
                  <c:v>-9.0747042618700702E-3</c:v>
                </c:pt>
                <c:pt idx="286">
                  <c:v>-2.0428187628281025E-2</c:v>
                </c:pt>
                <c:pt idx="287">
                  <c:v>2.1872891923382376E-3</c:v>
                </c:pt>
                <c:pt idx="288">
                  <c:v>1.8643168930771559E-2</c:v>
                </c:pt>
                <c:pt idx="289">
                  <c:v>7.699239086904397E-3</c:v>
                </c:pt>
                <c:pt idx="290">
                  <c:v>-3.7635744021301765E-2</c:v>
                </c:pt>
                <c:pt idx="291">
                  <c:v>1.5995429877177836E-2</c:v>
                </c:pt>
                <c:pt idx="292">
                  <c:v>1.0672998431736636E-2</c:v>
                </c:pt>
                <c:pt idx="293">
                  <c:v>2.188469813862759E-2</c:v>
                </c:pt>
                <c:pt idx="294">
                  <c:v>-1.0812955869234475E-2</c:v>
                </c:pt>
                <c:pt idx="295">
                  <c:v>-9.4590786267261251E-3</c:v>
                </c:pt>
                <c:pt idx="296">
                  <c:v>1.2116668117096996E-3</c:v>
                </c:pt>
                <c:pt idx="297">
                  <c:v>9.5077626669874959E-3</c:v>
                </c:pt>
                <c:pt idx="298">
                  <c:v>5.0601388226567678E-3</c:v>
                </c:pt>
                <c:pt idx="299">
                  <c:v>-9.4795318554444785E-3</c:v>
                </c:pt>
                <c:pt idx="300">
                  <c:v>-6.7494070567729603E-3</c:v>
                </c:pt>
                <c:pt idx="301">
                  <c:v>-1.2759971867778441E-3</c:v>
                </c:pt>
                <c:pt idx="302">
                  <c:v>-1.2685733830971047E-2</c:v>
                </c:pt>
                <c:pt idx="303">
                  <c:v>-1.1102959657095401E-2</c:v>
                </c:pt>
                <c:pt idx="304">
                  <c:v>1.2786915650319308E-2</c:v>
                </c:pt>
                <c:pt idx="305">
                  <c:v>-5.1546391752577136E-4</c:v>
                </c:pt>
                <c:pt idx="306">
                  <c:v>5.3167666458564522E-3</c:v>
                </c:pt>
                <c:pt idx="307">
                  <c:v>-1.7911203361514749E-2</c:v>
                </c:pt>
                <c:pt idx="308">
                  <c:v>-1.5430189561081553E-2</c:v>
                </c:pt>
                <c:pt idx="309">
                  <c:v>1.2733073180266397E-2</c:v>
                </c:pt>
                <c:pt idx="310">
                  <c:v>2.3284829017115705E-2</c:v>
                </c:pt>
                <c:pt idx="311">
                  <c:v>-1.0400738290749056E-2</c:v>
                </c:pt>
                <c:pt idx="312">
                  <c:v>1.2024614211712192E-2</c:v>
                </c:pt>
                <c:pt idx="313">
                  <c:v>-1.5439873279367244E-2</c:v>
                </c:pt>
                <c:pt idx="314">
                  <c:v>3.1220538605529757E-3</c:v>
                </c:pt>
                <c:pt idx="315">
                  <c:v>9.2314502673067622E-3</c:v>
                </c:pt>
                <c:pt idx="316">
                  <c:v>3.6945688151399647E-3</c:v>
                </c:pt>
                <c:pt idx="317">
                  <c:v>-2.6186986513196953E-3</c:v>
                </c:pt>
                <c:pt idx="318">
                  <c:v>-3.5325601539617946E-2</c:v>
                </c:pt>
                <c:pt idx="319">
                  <c:v>1.3556195321016373E-2</c:v>
                </c:pt>
                <c:pt idx="320">
                  <c:v>5.2844575588770759E-3</c:v>
                </c:pt>
                <c:pt idx="321">
                  <c:v>2.4963223822047631E-3</c:v>
                </c:pt>
                <c:pt idx="322">
                  <c:v>-1.7677018166146197E-2</c:v>
                </c:pt>
                <c:pt idx="323">
                  <c:v>-4.3908366963916201E-3</c:v>
                </c:pt>
                <c:pt idx="324">
                  <c:v>7.6767577851766244E-3</c:v>
                </c:pt>
                <c:pt idx="325">
                  <c:v>-4.4980789454502901E-3</c:v>
                </c:pt>
                <c:pt idx="326">
                  <c:v>1.0016490776670217E-2</c:v>
                </c:pt>
                <c:pt idx="327">
                  <c:v>1.1601656886434109E-2</c:v>
                </c:pt>
                <c:pt idx="328">
                  <c:v>1.4433855067716328E-2</c:v>
                </c:pt>
                <c:pt idx="329">
                  <c:v>2.0417705211392967E-3</c:v>
                </c:pt>
                <c:pt idx="330">
                  <c:v>-1.7710760058812003E-2</c:v>
                </c:pt>
                <c:pt idx="331">
                  <c:v>2.0846006110275539E-4</c:v>
                </c:pt>
                <c:pt idx="332">
                  <c:v>-9.4060809818130586E-3</c:v>
                </c:pt>
                <c:pt idx="333">
                  <c:v>8.3709861000931252E-3</c:v>
                </c:pt>
                <c:pt idx="334">
                  <c:v>7.3163974182248737E-3</c:v>
                </c:pt>
                <c:pt idx="335">
                  <c:v>6.6792078669999366E-3</c:v>
                </c:pt>
                <c:pt idx="336">
                  <c:v>8.0414756647542163E-3</c:v>
                </c:pt>
                <c:pt idx="337">
                  <c:v>-6.1302271731019653E-3</c:v>
                </c:pt>
                <c:pt idx="338">
                  <c:v>-1.0386680807366599E-2</c:v>
                </c:pt>
                <c:pt idx="339">
                  <c:v>-1.2724117987276129E-3</c:v>
                </c:pt>
                <c:pt idx="340">
                  <c:v>1.671572033956048E-2</c:v>
                </c:pt>
                <c:pt idx="341">
                  <c:v>1.2393496011230853E-2</c:v>
                </c:pt>
                <c:pt idx="342">
                  <c:v>-5.1594839854118835E-3</c:v>
                </c:pt>
                <c:pt idx="343">
                  <c:v>-8.2567372913776582E-3</c:v>
                </c:pt>
                <c:pt idx="344">
                  <c:v>1.8063135438295186E-2</c:v>
                </c:pt>
                <c:pt idx="345">
                  <c:v>1.4760828451498842E-3</c:v>
                </c:pt>
                <c:pt idx="346">
                  <c:v>7.0734387440207769E-4</c:v>
                </c:pt>
                <c:pt idx="347">
                  <c:v>6.115021583396052E-3</c:v>
                </c:pt>
                <c:pt idx="348">
                  <c:v>2.3788595198495077E-3</c:v>
                </c:pt>
                <c:pt idx="349">
                  <c:v>6.3763826090357245E-3</c:v>
                </c:pt>
                <c:pt idx="350">
                  <c:v>9.5331262369904302E-3</c:v>
                </c:pt>
                <c:pt idx="351">
                  <c:v>-5.1017788844098799E-4</c:v>
                </c:pt>
                <c:pt idx="352">
                  <c:v>8.667820235830348E-5</c:v>
                </c:pt>
                <c:pt idx="353">
                  <c:v>7.3284883347670693E-3</c:v>
                </c:pt>
                <c:pt idx="354">
                  <c:v>-1.2810421692314167E-3</c:v>
                </c:pt>
                <c:pt idx="355">
                  <c:v>5.1945565641899893E-3</c:v>
                </c:pt>
                <c:pt idx="356">
                  <c:v>-7.3325651598399322E-4</c:v>
                </c:pt>
                <c:pt idx="357">
                  <c:v>-6.6549767790547998E-3</c:v>
                </c:pt>
                <c:pt idx="358">
                  <c:v>6.5492617690041666E-3</c:v>
                </c:pt>
                <c:pt idx="359">
                  <c:v>3.9141554542421186E-3</c:v>
                </c:pt>
                <c:pt idx="360">
                  <c:v>7.911717887127967E-4</c:v>
                </c:pt>
                <c:pt idx="361">
                  <c:v>3.6301887508418673E-3</c:v>
                </c:pt>
                <c:pt idx="362">
                  <c:v>-6.4086204452006301E-3</c:v>
                </c:pt>
                <c:pt idx="363">
                  <c:v>-4.8295391484409755E-3</c:v>
                </c:pt>
                <c:pt idx="364">
                  <c:v>-5.1301987075713651E-4</c:v>
                </c:pt>
                <c:pt idx="365">
                  <c:v>4.0265632023770426E-3</c:v>
                </c:pt>
                <c:pt idx="366">
                  <c:v>1.6670371193598932E-3</c:v>
                </c:pt>
                <c:pt idx="367">
                  <c:v>-5.4397616141762528E-3</c:v>
                </c:pt>
                <c:pt idx="368">
                  <c:v>6.5978408804769906E-3</c:v>
                </c:pt>
                <c:pt idx="369">
                  <c:v>4.4267262807582419E-3</c:v>
                </c:pt>
                <c:pt idx="370">
                  <c:v>-2.8782466969518028E-3</c:v>
                </c:pt>
                <c:pt idx="371">
                  <c:v>-4.1891404832212764E-3</c:v>
                </c:pt>
                <c:pt idx="372">
                  <c:v>-1.7112795227467448E-3</c:v>
                </c:pt>
                <c:pt idx="373">
                  <c:v>-2.639697229908089E-3</c:v>
                </c:pt>
                <c:pt idx="374">
                  <c:v>2.6913265306123257E-3</c:v>
                </c:pt>
                <c:pt idx="375">
                  <c:v>7.1332256300009611E-3</c:v>
                </c:pt>
                <c:pt idx="376">
                  <c:v>-1.0167768174885738E-3</c:v>
                </c:pt>
                <c:pt idx="377">
                  <c:v>3.8815924644002298E-3</c:v>
                </c:pt>
                <c:pt idx="378">
                  <c:v>-9.5562559628203925E-3</c:v>
                </c:pt>
                <c:pt idx="379">
                  <c:v>-2.4224467347834233E-3</c:v>
                </c:pt>
                <c:pt idx="380">
                  <c:v>1.7845989113962624E-4</c:v>
                </c:pt>
                <c:pt idx="381">
                  <c:v>7.6309853051756971E-3</c:v>
                </c:pt>
                <c:pt idx="382">
                  <c:v>2.6308549962530403E-3</c:v>
                </c:pt>
                <c:pt idx="383">
                  <c:v>4.4310723825924381E-3</c:v>
                </c:pt>
                <c:pt idx="384">
                  <c:v>-5.023800253711741E-5</c:v>
                </c:pt>
                <c:pt idx="385">
                  <c:v>-1.0738912543803436E-2</c:v>
                </c:pt>
                <c:pt idx="386">
                  <c:v>-7.6369315151976203E-3</c:v>
                </c:pt>
                <c:pt idx="387">
                  <c:v>1.2279220322285456E-2</c:v>
                </c:pt>
                <c:pt idx="388">
                  <c:v>2.022238301825352E-3</c:v>
                </c:pt>
                <c:pt idx="389">
                  <c:v>-1.9929301433836422E-3</c:v>
                </c:pt>
                <c:pt idx="390">
                  <c:v>-4.929081263487789E-3</c:v>
                </c:pt>
                <c:pt idx="391">
                  <c:v>-2.3529112911164773E-3</c:v>
                </c:pt>
                <c:pt idx="392">
                  <c:v>4.3954574967854931E-3</c:v>
                </c:pt>
                <c:pt idx="393">
                  <c:v>-9.7601475430109108E-4</c:v>
                </c:pt>
                <c:pt idx="394">
                  <c:v>7.7459628688609783E-3</c:v>
                </c:pt>
                <c:pt idx="395">
                  <c:v>1.5460980853186701E-2</c:v>
                </c:pt>
                <c:pt idx="396">
                  <c:v>7.9382545758877043E-3</c:v>
                </c:pt>
                <c:pt idx="397">
                  <c:v>2.201884517922581E-3</c:v>
                </c:pt>
                <c:pt idx="398">
                  <c:v>-3.4612693775851744E-3</c:v>
                </c:pt>
                <c:pt idx="399">
                  <c:v>1.2347427670553746E-3</c:v>
                </c:pt>
                <c:pt idx="400">
                  <c:v>1.3439330801285898E-3</c:v>
                </c:pt>
                <c:pt idx="401">
                  <c:v>1.3206307086566227E-4</c:v>
                </c:pt>
                <c:pt idx="402">
                  <c:v>5.0453714934974858E-3</c:v>
                </c:pt>
                <c:pt idx="403">
                  <c:v>1.006453032191823E-2</c:v>
                </c:pt>
                <c:pt idx="404">
                  <c:v>2.0539533307923907E-3</c:v>
                </c:pt>
                <c:pt idx="405">
                  <c:v>3.1123494766964743E-3</c:v>
                </c:pt>
                <c:pt idx="406">
                  <c:v>-2.7536022534397908E-3</c:v>
                </c:pt>
                <c:pt idx="407">
                  <c:v>-7.1429218080916179E-3</c:v>
                </c:pt>
                <c:pt idx="408">
                  <c:v>2.7932281693565653E-3</c:v>
                </c:pt>
                <c:pt idx="409">
                  <c:v>7.7683380363653409E-3</c:v>
                </c:pt>
                <c:pt idx="410">
                  <c:v>6.0452582317793713E-4</c:v>
                </c:pt>
                <c:pt idx="411">
                  <c:v>1.3525983414131026E-4</c:v>
                </c:pt>
                <c:pt idx="412">
                  <c:v>4.1053321231718787E-3</c:v>
                </c:pt>
                <c:pt idx="413">
                  <c:v>1.3519742355673658E-2</c:v>
                </c:pt>
                <c:pt idx="414">
                  <c:v>1.1880539009689439E-2</c:v>
                </c:pt>
                <c:pt idx="415">
                  <c:v>-3.2657802267076486E-3</c:v>
                </c:pt>
                <c:pt idx="416">
                  <c:v>9.2467608520607758E-3</c:v>
                </c:pt>
                <c:pt idx="417">
                  <c:v>5.1902762828452964E-3</c:v>
                </c:pt>
                <c:pt idx="418">
                  <c:v>3.1286799510494845E-3</c:v>
                </c:pt>
                <c:pt idx="419">
                  <c:v>-9.0345153011317514E-4</c:v>
                </c:pt>
                <c:pt idx="420">
                  <c:v>-4.9533178590144278E-4</c:v>
                </c:pt>
                <c:pt idx="421">
                  <c:v>9.0759789091543475E-4</c:v>
                </c:pt>
                <c:pt idx="422">
                  <c:v>-8.0314348633370169E-4</c:v>
                </c:pt>
                <c:pt idx="423">
                  <c:v>1.4231963722897145E-3</c:v>
                </c:pt>
                <c:pt idx="424">
                  <c:v>8.0235903337169123E-3</c:v>
                </c:pt>
                <c:pt idx="425">
                  <c:v>6.2815898900936418E-3</c:v>
                </c:pt>
                <c:pt idx="426">
                  <c:v>-2.5156697580758225E-3</c:v>
                </c:pt>
                <c:pt idx="427">
                  <c:v>-1.0705055117528173E-2</c:v>
                </c:pt>
                <c:pt idx="428">
                  <c:v>9.4901965292666368E-3</c:v>
                </c:pt>
                <c:pt idx="429">
                  <c:v>-8.7404623619169453E-4</c:v>
                </c:pt>
                <c:pt idx="430">
                  <c:v>1.574659550398505E-2</c:v>
                </c:pt>
                <c:pt idx="431">
                  <c:v>1.6972498940972525E-3</c:v>
                </c:pt>
                <c:pt idx="432">
                  <c:v>1.0642349830836118E-4</c:v>
                </c:pt>
                <c:pt idx="433">
                  <c:v>-5.9646823596619658E-3</c:v>
                </c:pt>
                <c:pt idx="434">
                  <c:v>-2.1015742086699651E-3</c:v>
                </c:pt>
                <c:pt idx="435">
                  <c:v>-5.2593541976024838E-3</c:v>
                </c:pt>
                <c:pt idx="436">
                  <c:v>-4.8870057298866509E-3</c:v>
                </c:pt>
                <c:pt idx="437">
                  <c:v>9.0805125470210246E-3</c:v>
                </c:pt>
                <c:pt idx="438">
                  <c:v>7.4076167596974773E-3</c:v>
                </c:pt>
                <c:pt idx="439">
                  <c:v>-9.8921014683850395E-3</c:v>
                </c:pt>
                <c:pt idx="440">
                  <c:v>8.1803241527824699E-3</c:v>
                </c:pt>
                <c:pt idx="441">
                  <c:v>5.893644588217839E-3</c:v>
                </c:pt>
                <c:pt idx="442">
                  <c:v>2.8359560105504222E-3</c:v>
                </c:pt>
                <c:pt idx="443">
                  <c:v>2.5632524330001516E-3</c:v>
                </c:pt>
                <c:pt idx="444">
                  <c:v>9.4375540172131345E-3</c:v>
                </c:pt>
                <c:pt idx="445">
                  <c:v>9.7347447244895413E-3</c:v>
                </c:pt>
                <c:pt idx="446">
                  <c:v>7.5523964544634836E-3</c:v>
                </c:pt>
                <c:pt idx="447">
                  <c:v>-3.1552655862272516E-3</c:v>
                </c:pt>
                <c:pt idx="448">
                  <c:v>-8.2606040040720252E-3</c:v>
                </c:pt>
                <c:pt idx="449">
                  <c:v>-4.8449081930955762E-3</c:v>
                </c:pt>
                <c:pt idx="450">
                  <c:v>-3.4767109873967694E-3</c:v>
                </c:pt>
                <c:pt idx="451">
                  <c:v>5.7963334050969983E-4</c:v>
                </c:pt>
                <c:pt idx="452">
                  <c:v>7.8894810597283094E-3</c:v>
                </c:pt>
                <c:pt idx="453">
                  <c:v>-3.1447745834337626E-3</c:v>
                </c:pt>
                <c:pt idx="454">
                  <c:v>-1.9422380490858537E-2</c:v>
                </c:pt>
                <c:pt idx="455">
                  <c:v>-1.0393537638774042E-2</c:v>
                </c:pt>
                <c:pt idx="456">
                  <c:v>1.4599655380227672E-2</c:v>
                </c:pt>
                <c:pt idx="457">
                  <c:v>-2.2699829611844136E-3</c:v>
                </c:pt>
                <c:pt idx="458">
                  <c:v>-3.3400507016901892E-3</c:v>
                </c:pt>
                <c:pt idx="459">
                  <c:v>4.913288313552977E-3</c:v>
                </c:pt>
                <c:pt idx="460">
                  <c:v>8.469704411502077E-3</c:v>
                </c:pt>
                <c:pt idx="461">
                  <c:v>-1.3448782553109329E-3</c:v>
                </c:pt>
                <c:pt idx="462">
                  <c:v>-1.4990925086938445E-3</c:v>
                </c:pt>
                <c:pt idx="463">
                  <c:v>-7.9701618453479339E-3</c:v>
                </c:pt>
                <c:pt idx="464">
                  <c:v>1.2820584549279479E-2</c:v>
                </c:pt>
                <c:pt idx="465">
                  <c:v>3.7010951374805146E-4</c:v>
                </c:pt>
                <c:pt idx="466">
                  <c:v>-6.0879816891180605E-3</c:v>
                </c:pt>
                <c:pt idx="467">
                  <c:v>-5.5863593937507394E-3</c:v>
                </c:pt>
                <c:pt idx="468">
                  <c:v>-7.4782176309388104E-3</c:v>
                </c:pt>
                <c:pt idx="469">
                  <c:v>-1.9603372962262444E-2</c:v>
                </c:pt>
                <c:pt idx="470">
                  <c:v>4.9837654414910393E-3</c:v>
                </c:pt>
                <c:pt idx="471">
                  <c:v>-5.0447485767010081E-3</c:v>
                </c:pt>
                <c:pt idx="472">
                  <c:v>6.959497675860904E-3</c:v>
                </c:pt>
                <c:pt idx="473">
                  <c:v>-2.9071209637180129E-2</c:v>
                </c:pt>
                <c:pt idx="474">
                  <c:v>1.6151341001793273E-3</c:v>
                </c:pt>
                <c:pt idx="475">
                  <c:v>-4.1485990049225929E-3</c:v>
                </c:pt>
                <c:pt idx="476">
                  <c:v>1.0816571670827724E-2</c:v>
                </c:pt>
                <c:pt idx="477">
                  <c:v>1.3674571413592407E-2</c:v>
                </c:pt>
                <c:pt idx="478">
                  <c:v>-1.1777618789022948E-2</c:v>
                </c:pt>
                <c:pt idx="479">
                  <c:v>-1.6540964254769808E-2</c:v>
                </c:pt>
                <c:pt idx="480">
                  <c:v>1.5636594775976009E-2</c:v>
                </c:pt>
                <c:pt idx="481">
                  <c:v>1.7060902268771105E-2</c:v>
                </c:pt>
                <c:pt idx="482">
                  <c:v>2.6960889537628319E-3</c:v>
                </c:pt>
                <c:pt idx="483">
                  <c:v>-3.1683778761593118E-4</c:v>
                </c:pt>
                <c:pt idx="484">
                  <c:v>-8.1690108672685113E-3</c:v>
                </c:pt>
                <c:pt idx="485">
                  <c:v>-2.4959336720740133E-3</c:v>
                </c:pt>
                <c:pt idx="486">
                  <c:v>-5.9740604563374156E-3</c:v>
                </c:pt>
                <c:pt idx="487">
                  <c:v>1.5678167860917469E-3</c:v>
                </c:pt>
                <c:pt idx="488">
                  <c:v>-1.5259386377866946E-2</c:v>
                </c:pt>
                <c:pt idx="489">
                  <c:v>-2.1842545274709746E-2</c:v>
                </c:pt>
                <c:pt idx="490">
                  <c:v>9.4286814893282944E-3</c:v>
                </c:pt>
                <c:pt idx="491">
                  <c:v>1.1007194030117962E-2</c:v>
                </c:pt>
                <c:pt idx="492">
                  <c:v>6.9092828559547126E-3</c:v>
                </c:pt>
                <c:pt idx="493">
                  <c:v>-4.0327776671390536E-3</c:v>
                </c:pt>
                <c:pt idx="494">
                  <c:v>4.8518709108285041E-3</c:v>
                </c:pt>
                <c:pt idx="495">
                  <c:v>8.6034091740434526E-3</c:v>
                </c:pt>
                <c:pt idx="496">
                  <c:v>-1.1402376220388533E-3</c:v>
                </c:pt>
                <c:pt idx="497">
                  <c:v>-5.6060324394646699E-4</c:v>
                </c:pt>
                <c:pt idx="498">
                  <c:v>8.7247405392365529E-3</c:v>
                </c:pt>
                <c:pt idx="499">
                  <c:v>1.5653406553513438E-2</c:v>
                </c:pt>
                <c:pt idx="500">
                  <c:v>1.0186829459255531E-2</c:v>
                </c:pt>
                <c:pt idx="501">
                  <c:v>6.7395852346920915E-3</c:v>
                </c:pt>
                <c:pt idx="502">
                  <c:v>-1.0005439254682558E-2</c:v>
                </c:pt>
                <c:pt idx="503">
                  <c:v>3.7642497703693767E-3</c:v>
                </c:pt>
                <c:pt idx="504">
                  <c:v>1.0700230734251415E-2</c:v>
                </c:pt>
                <c:pt idx="505">
                  <c:v>2.9133547738471322E-3</c:v>
                </c:pt>
                <c:pt idx="506">
                  <c:v>8.6731373662130018E-3</c:v>
                </c:pt>
                <c:pt idx="507">
                  <c:v>2.495559331991748E-3</c:v>
                </c:pt>
                <c:pt idx="508">
                  <c:v>-1.1228077862612817E-4</c:v>
                </c:pt>
                <c:pt idx="509">
                  <c:v>2.8675896635306231E-3</c:v>
                </c:pt>
                <c:pt idx="510">
                  <c:v>-1.0653754349167821E-2</c:v>
                </c:pt>
                <c:pt idx="511">
                  <c:v>-9.6422192838863108E-3</c:v>
                </c:pt>
                <c:pt idx="512">
                  <c:v>-1.0112384605093117E-2</c:v>
                </c:pt>
                <c:pt idx="513">
                  <c:v>-7.875767303035297E-3</c:v>
                </c:pt>
                <c:pt idx="514">
                  <c:v>-2.6567861430481288E-2</c:v>
                </c:pt>
                <c:pt idx="515">
                  <c:v>7.5135138287141245E-3</c:v>
                </c:pt>
                <c:pt idx="516">
                  <c:v>-9.7118003003827669E-3</c:v>
                </c:pt>
                <c:pt idx="517">
                  <c:v>-4.7924769800389289E-4</c:v>
                </c:pt>
                <c:pt idx="518">
                  <c:v>1.3910694394498657E-2</c:v>
                </c:pt>
                <c:pt idx="519">
                  <c:v>1.3667938303964622E-2</c:v>
                </c:pt>
                <c:pt idx="520">
                  <c:v>1.1557816104706076E-2</c:v>
                </c:pt>
                <c:pt idx="521">
                  <c:v>-1.2362204724409409E-2</c:v>
                </c:pt>
                <c:pt idx="522">
                  <c:v>-2.4999715265202616E-3</c:v>
                </c:pt>
                <c:pt idx="523">
                  <c:v>-1.7281046796412514E-2</c:v>
                </c:pt>
                <c:pt idx="524">
                  <c:v>3.0876748617372218E-3</c:v>
                </c:pt>
                <c:pt idx="525">
                  <c:v>1.1412107084425305E-2</c:v>
                </c:pt>
                <c:pt idx="526">
                  <c:v>8.1339685520904759E-3</c:v>
                </c:pt>
                <c:pt idx="527">
                  <c:v>-1.3126318808804993E-2</c:v>
                </c:pt>
                <c:pt idx="528">
                  <c:v>-3.0616267859969293E-2</c:v>
                </c:pt>
                <c:pt idx="529">
                  <c:v>3.0259220557152133E-2</c:v>
                </c:pt>
                <c:pt idx="530">
                  <c:v>-1.7432696823791449E-3</c:v>
                </c:pt>
                <c:pt idx="531">
                  <c:v>-1.0160372239093052E-3</c:v>
                </c:pt>
                <c:pt idx="532">
                  <c:v>-1.6354033031679149E-3</c:v>
                </c:pt>
                <c:pt idx="533">
                  <c:v>-4.0315345299628547E-3</c:v>
                </c:pt>
                <c:pt idx="534">
                  <c:v>-6.651498112648313E-3</c:v>
                </c:pt>
                <c:pt idx="535">
                  <c:v>-1.693755046161427E-3</c:v>
                </c:pt>
                <c:pt idx="536">
                  <c:v>-4.7781049917219764E-2</c:v>
                </c:pt>
                <c:pt idx="537">
                  <c:v>2.5261648392566505E-2</c:v>
                </c:pt>
                <c:pt idx="538">
                  <c:v>8.1340344811027254E-3</c:v>
                </c:pt>
                <c:pt idx="539">
                  <c:v>-1.1191563603451304E-2</c:v>
                </c:pt>
                <c:pt idx="540">
                  <c:v>-6.4976710155095763E-3</c:v>
                </c:pt>
                <c:pt idx="541">
                  <c:v>-1.5316961701534404E-2</c:v>
                </c:pt>
                <c:pt idx="542">
                  <c:v>-2.3526732264925077E-2</c:v>
                </c:pt>
                <c:pt idx="543">
                  <c:v>9.4747890551372116E-3</c:v>
                </c:pt>
                <c:pt idx="544">
                  <c:v>2.0726326931423289E-2</c:v>
                </c:pt>
                <c:pt idx="545">
                  <c:v>1.5267339029142901E-2</c:v>
                </c:pt>
                <c:pt idx="546">
                  <c:v>2.1422244183453287E-3</c:v>
                </c:pt>
                <c:pt idx="547">
                  <c:v>1.4482470408196946E-2</c:v>
                </c:pt>
                <c:pt idx="548">
                  <c:v>-1.2346410768583338E-2</c:v>
                </c:pt>
                <c:pt idx="549">
                  <c:v>1.8745123927264018E-2</c:v>
                </c:pt>
                <c:pt idx="550">
                  <c:v>1.8361918900052121E-2</c:v>
                </c:pt>
                <c:pt idx="551">
                  <c:v>-9.8021351242694177E-3</c:v>
                </c:pt>
                <c:pt idx="552">
                  <c:v>1.1561200168247909E-2</c:v>
                </c:pt>
                <c:pt idx="553">
                  <c:v>-4.0339580144955756E-3</c:v>
                </c:pt>
                <c:pt idx="554">
                  <c:v>-1.3278710863320331E-3</c:v>
                </c:pt>
                <c:pt idx="555">
                  <c:v>-4.049875890900112E-3</c:v>
                </c:pt>
                <c:pt idx="556">
                  <c:v>4.0226199498629711E-3</c:v>
                </c:pt>
                <c:pt idx="557">
                  <c:v>5.9981419115084922E-3</c:v>
                </c:pt>
                <c:pt idx="558">
                  <c:v>9.9825111253484256E-3</c:v>
                </c:pt>
                <c:pt idx="559">
                  <c:v>-1.9144771620018819E-3</c:v>
                </c:pt>
                <c:pt idx="560">
                  <c:v>1.1778009991554539E-2</c:v>
                </c:pt>
                <c:pt idx="561">
                  <c:v>2.1671774063478866E-2</c:v>
                </c:pt>
                <c:pt idx="562">
                  <c:v>-5.3175579115291027E-3</c:v>
                </c:pt>
                <c:pt idx="563">
                  <c:v>-8.3391805049728429E-3</c:v>
                </c:pt>
                <c:pt idx="564">
                  <c:v>-9.4397632478178117E-3</c:v>
                </c:pt>
                <c:pt idx="565">
                  <c:v>8.208826188876639E-3</c:v>
                </c:pt>
                <c:pt idx="566">
                  <c:v>-6.1514758762618582E-3</c:v>
                </c:pt>
                <c:pt idx="567">
                  <c:v>-8.1838986814674053E-3</c:v>
                </c:pt>
                <c:pt idx="568">
                  <c:v>-3.1174594844354253E-3</c:v>
                </c:pt>
                <c:pt idx="569">
                  <c:v>-1.7281188396425895E-2</c:v>
                </c:pt>
                <c:pt idx="570">
                  <c:v>-1.251917909122402E-2</c:v>
                </c:pt>
                <c:pt idx="571">
                  <c:v>1.0490221804211775E-2</c:v>
                </c:pt>
                <c:pt idx="572">
                  <c:v>1.4941747317867238E-2</c:v>
                </c:pt>
                <c:pt idx="573">
                  <c:v>-1.2686429860975235E-2</c:v>
                </c:pt>
                <c:pt idx="574">
                  <c:v>-1.2695121986728397E-2</c:v>
                </c:pt>
                <c:pt idx="575">
                  <c:v>1.4560028783852541E-2</c:v>
                </c:pt>
                <c:pt idx="576">
                  <c:v>-9.4414213292404181E-3</c:v>
                </c:pt>
                <c:pt idx="577">
                  <c:v>1.2128486242839465E-2</c:v>
                </c:pt>
                <c:pt idx="578">
                  <c:v>-8.263240756043011E-3</c:v>
                </c:pt>
                <c:pt idx="579">
                  <c:v>-1.9558486892305993E-3</c:v>
                </c:pt>
                <c:pt idx="580">
                  <c:v>-2.293618292704358E-2</c:v>
                </c:pt>
                <c:pt idx="581">
                  <c:v>3.0280136230653731E-4</c:v>
                </c:pt>
                <c:pt idx="582">
                  <c:v>-1.6268398605737144E-2</c:v>
                </c:pt>
                <c:pt idx="583">
                  <c:v>-6.6661588849112885E-3</c:v>
                </c:pt>
                <c:pt idx="584">
                  <c:v>-3.7909807782553484E-3</c:v>
                </c:pt>
                <c:pt idx="585">
                  <c:v>-4.4919812439000451E-3</c:v>
                </c:pt>
                <c:pt idx="586">
                  <c:v>-2.2211775766835085E-2</c:v>
                </c:pt>
                <c:pt idx="587">
                  <c:v>-1.6352479757085758E-3</c:v>
                </c:pt>
                <c:pt idx="588">
                  <c:v>3.811267793044637E-3</c:v>
                </c:pt>
                <c:pt idx="589">
                  <c:v>2.6321935577536149E-2</c:v>
                </c:pt>
                <c:pt idx="590">
                  <c:v>-1.1685619922137125E-3</c:v>
                </c:pt>
                <c:pt idx="591">
                  <c:v>-2.6532761094314794E-2</c:v>
                </c:pt>
                <c:pt idx="592">
                  <c:v>2.8891039508140759E-2</c:v>
                </c:pt>
                <c:pt idx="593">
                  <c:v>-3.1630103005320098E-3</c:v>
                </c:pt>
                <c:pt idx="594">
                  <c:v>-5.5227663786564518E-3</c:v>
                </c:pt>
                <c:pt idx="595">
                  <c:v>-6.1611829967473941E-3</c:v>
                </c:pt>
                <c:pt idx="596">
                  <c:v>9.0073506470815801E-3</c:v>
                </c:pt>
                <c:pt idx="597">
                  <c:v>1.1273859549849607E-2</c:v>
                </c:pt>
                <c:pt idx="598">
                  <c:v>1.8893193374693196E-2</c:v>
                </c:pt>
                <c:pt idx="599">
                  <c:v>-4.6124575365816822E-3</c:v>
                </c:pt>
                <c:pt idx="600">
                  <c:v>-3.7263597746094446E-3</c:v>
                </c:pt>
                <c:pt idx="601">
                  <c:v>6.3700049931154634E-3</c:v>
                </c:pt>
                <c:pt idx="602">
                  <c:v>-2.6280971854703017E-3</c:v>
                </c:pt>
                <c:pt idx="603">
                  <c:v>-8.8939539202737006E-4</c:v>
                </c:pt>
                <c:pt idx="604">
                  <c:v>-9.2458757178076612E-3</c:v>
                </c:pt>
                <c:pt idx="605">
                  <c:v>-3.6609843235554385E-3</c:v>
                </c:pt>
                <c:pt idx="606">
                  <c:v>7.4497516239968586E-3</c:v>
                </c:pt>
                <c:pt idx="607">
                  <c:v>-1.6767709869463077E-2</c:v>
                </c:pt>
                <c:pt idx="608">
                  <c:v>-2.6379784962164643E-2</c:v>
                </c:pt>
                <c:pt idx="609">
                  <c:v>-2.6815599959427727E-3</c:v>
                </c:pt>
                <c:pt idx="610">
                  <c:v>-2.5393939779178032E-3</c:v>
                </c:pt>
                <c:pt idx="611">
                  <c:v>-2.1128398594201458E-2</c:v>
                </c:pt>
                <c:pt idx="612">
                  <c:v>-4.3683189458745275E-3</c:v>
                </c:pt>
                <c:pt idx="613">
                  <c:v>3.7041880537482808E-3</c:v>
                </c:pt>
                <c:pt idx="614">
                  <c:v>1.8804376504464093E-2</c:v>
                </c:pt>
                <c:pt idx="615">
                  <c:v>-1.4419264905235707E-2</c:v>
                </c:pt>
                <c:pt idx="616">
                  <c:v>9.300409386698627E-3</c:v>
                </c:pt>
                <c:pt idx="617">
                  <c:v>9.1664979285386305E-3</c:v>
                </c:pt>
                <c:pt idx="618">
                  <c:v>8.4590028186060096E-3</c:v>
                </c:pt>
                <c:pt idx="619">
                  <c:v>1.1464087089165798E-3</c:v>
                </c:pt>
                <c:pt idx="620">
                  <c:v>-3.2239340828507101E-3</c:v>
                </c:pt>
                <c:pt idx="621">
                  <c:v>-1.193105936414085E-3</c:v>
                </c:pt>
                <c:pt idx="622">
                  <c:v>-1.7870439314966458E-3</c:v>
                </c:pt>
                <c:pt idx="623">
                  <c:v>5.2882005834162804E-3</c:v>
                </c:pt>
                <c:pt idx="624">
                  <c:v>-1.5471713602793757E-3</c:v>
                </c:pt>
                <c:pt idx="625">
                  <c:v>1.1318177074603808E-2</c:v>
                </c:pt>
                <c:pt idx="626">
                  <c:v>8.9494552777396041E-3</c:v>
                </c:pt>
                <c:pt idx="627">
                  <c:v>5.4360964240776077E-3</c:v>
                </c:pt>
                <c:pt idx="628">
                  <c:v>-2.8359000283595392E-4</c:v>
                </c:pt>
                <c:pt idx="629">
                  <c:v>-9.7249629995067588E-3</c:v>
                </c:pt>
                <c:pt idx="630">
                  <c:v>-5.7073289202468347E-3</c:v>
                </c:pt>
                <c:pt idx="631">
                  <c:v>-1.7536552752143164E-3</c:v>
                </c:pt>
                <c:pt idx="632">
                  <c:v>6.9359701103921534E-3</c:v>
                </c:pt>
                <c:pt idx="633">
                  <c:v>1.4287316501756964E-2</c:v>
                </c:pt>
                <c:pt idx="634">
                  <c:v>3.8117762693121726E-3</c:v>
                </c:pt>
                <c:pt idx="635">
                  <c:v>1.1033900327712232E-2</c:v>
                </c:pt>
                <c:pt idx="636">
                  <c:v>5.1086959811390553E-3</c:v>
                </c:pt>
                <c:pt idx="637">
                  <c:v>6.8773430089881238E-3</c:v>
                </c:pt>
                <c:pt idx="638">
                  <c:v>-5.2902457915781076E-3</c:v>
                </c:pt>
                <c:pt idx="639">
                  <c:v>-8.8479345800013265E-3</c:v>
                </c:pt>
                <c:pt idx="640">
                  <c:v>9.5821061220529025E-3</c:v>
                </c:pt>
                <c:pt idx="641">
                  <c:v>1.7293802353110843E-2</c:v>
                </c:pt>
                <c:pt idx="642">
                  <c:v>1.3505930441357172E-2</c:v>
                </c:pt>
                <c:pt idx="643">
                  <c:v>1.0595486136406596E-2</c:v>
                </c:pt>
                <c:pt idx="644">
                  <c:v>3.1141778714594004E-4</c:v>
                </c:pt>
                <c:pt idx="645">
                  <c:v>2.4617406870390823E-3</c:v>
                </c:pt>
                <c:pt idx="646">
                  <c:v>-3.5368915036970705E-4</c:v>
                </c:pt>
                <c:pt idx="647">
                  <c:v>8.9172707398454953E-4</c:v>
                </c:pt>
                <c:pt idx="648">
                  <c:v>7.3343871245867831E-3</c:v>
                </c:pt>
                <c:pt idx="649">
                  <c:v>5.5063879806693805E-4</c:v>
                </c:pt>
                <c:pt idx="650">
                  <c:v>7.0859293688247948E-3</c:v>
                </c:pt>
                <c:pt idx="651">
                  <c:v>2.2169998301151406E-3</c:v>
                </c:pt>
                <c:pt idx="652">
                  <c:v>7.1815415735541066E-3</c:v>
                </c:pt>
                <c:pt idx="653">
                  <c:v>6.6759231988331447E-3</c:v>
                </c:pt>
                <c:pt idx="654">
                  <c:v>6.826699360520383E-4</c:v>
                </c:pt>
                <c:pt idx="655">
                  <c:v>-1.1029432239022086E-2</c:v>
                </c:pt>
                <c:pt idx="656">
                  <c:v>-1.5077329384039717E-2</c:v>
                </c:pt>
                <c:pt idx="657">
                  <c:v>4.9626372872439983E-3</c:v>
                </c:pt>
                <c:pt idx="658">
                  <c:v>1.5616555255297815E-3</c:v>
                </c:pt>
                <c:pt idx="659">
                  <c:v>-4.6861820113093255E-3</c:v>
                </c:pt>
                <c:pt idx="660">
                  <c:v>2.0801885581069879E-3</c:v>
                </c:pt>
                <c:pt idx="661">
                  <c:v>-1.400998923622776E-2</c:v>
                </c:pt>
                <c:pt idx="662">
                  <c:v>2.5784241808131325E-2</c:v>
                </c:pt>
                <c:pt idx="663">
                  <c:v>-1.2190795808393329E-2</c:v>
                </c:pt>
                <c:pt idx="664">
                  <c:v>-1.9096153407660577E-4</c:v>
                </c:pt>
                <c:pt idx="665">
                  <c:v>7.2037606652430863E-3</c:v>
                </c:pt>
                <c:pt idx="666">
                  <c:v>-5.773868152022521E-4</c:v>
                </c:pt>
                <c:pt idx="667">
                  <c:v>-1.7671447019640407E-3</c:v>
                </c:pt>
                <c:pt idx="668">
                  <c:v>9.8925353487209211E-3</c:v>
                </c:pt>
                <c:pt idx="669">
                  <c:v>1.9439567385348688E-3</c:v>
                </c:pt>
                <c:pt idx="670">
                  <c:v>1.3272884791696526E-2</c:v>
                </c:pt>
                <c:pt idx="671">
                  <c:v>-3.6690545958644183E-3</c:v>
                </c:pt>
                <c:pt idx="672">
                  <c:v>-7.0179823647850137E-3</c:v>
                </c:pt>
                <c:pt idx="673">
                  <c:v>-1.9384809871681674E-2</c:v>
                </c:pt>
                <c:pt idx="674">
                  <c:v>5.2136661941664109E-3</c:v>
                </c:pt>
                <c:pt idx="675">
                  <c:v>1.1008809885230342E-2</c:v>
                </c:pt>
                <c:pt idx="676">
                  <c:v>-5.4949835122430901E-3</c:v>
                </c:pt>
                <c:pt idx="677">
                  <c:v>-4.9976436857833706E-3</c:v>
                </c:pt>
                <c:pt idx="678">
                  <c:v>-1.7155611521401326E-2</c:v>
                </c:pt>
                <c:pt idx="679">
                  <c:v>-1.7951388989083661E-2</c:v>
                </c:pt>
                <c:pt idx="680">
                  <c:v>-5.230279202880217E-4</c:v>
                </c:pt>
                <c:pt idx="681">
                  <c:v>-8.7491327304586308E-3</c:v>
                </c:pt>
                <c:pt idx="682">
                  <c:v>-2.4023347134399797E-3</c:v>
                </c:pt>
                <c:pt idx="683">
                  <c:v>1.6425755584756896E-2</c:v>
                </c:pt>
                <c:pt idx="684">
                  <c:v>-1.2109264172080247E-2</c:v>
                </c:pt>
                <c:pt idx="685">
                  <c:v>2.2913601009039386E-2</c:v>
                </c:pt>
                <c:pt idx="686">
                  <c:v>3.3286442865991805E-3</c:v>
                </c:pt>
                <c:pt idx="687">
                  <c:v>-9.8951061055385647E-4</c:v>
                </c:pt>
                <c:pt idx="688">
                  <c:v>-4.2536233767359599E-3</c:v>
                </c:pt>
                <c:pt idx="689">
                  <c:v>-1.4932428513427354E-2</c:v>
                </c:pt>
                <c:pt idx="690">
                  <c:v>8.2462147195374591E-3</c:v>
                </c:pt>
                <c:pt idx="691">
                  <c:v>-6.380083627274602E-3</c:v>
                </c:pt>
                <c:pt idx="692">
                  <c:v>1.0070910731235783E-2</c:v>
                </c:pt>
                <c:pt idx="693">
                  <c:v>7.337495708641395E-3</c:v>
                </c:pt>
                <c:pt idx="694">
                  <c:v>1.0117376587067906E-2</c:v>
                </c:pt>
                <c:pt idx="695">
                  <c:v>1.4467931800570266E-3</c:v>
                </c:pt>
                <c:pt idx="696">
                  <c:v>2.9522191608730708E-3</c:v>
                </c:pt>
                <c:pt idx="697">
                  <c:v>7.0314479373934091E-4</c:v>
                </c:pt>
                <c:pt idx="698">
                  <c:v>4.5544284064336082E-3</c:v>
                </c:pt>
                <c:pt idx="699">
                  <c:v>4.5649298977423758E-3</c:v>
                </c:pt>
                <c:pt idx="700">
                  <c:v>2.8105170280121605E-3</c:v>
                </c:pt>
                <c:pt idx="701">
                  <c:v>1.2672318798210069E-2</c:v>
                </c:pt>
                <c:pt idx="702">
                  <c:v>7.3949878415739967E-3</c:v>
                </c:pt>
                <c:pt idx="703">
                  <c:v>-3.4471546507656159E-3</c:v>
                </c:pt>
                <c:pt idx="704">
                  <c:v>-1.6673256704555772E-3</c:v>
                </c:pt>
                <c:pt idx="705">
                  <c:v>3.5701030870729511E-3</c:v>
                </c:pt>
                <c:pt idx="706">
                  <c:v>4.7275647659812403E-3</c:v>
                </c:pt>
                <c:pt idx="707">
                  <c:v>-2.5160964247258333E-3</c:v>
                </c:pt>
                <c:pt idx="708">
                  <c:v>-7.0936828771271943E-3</c:v>
                </c:pt>
                <c:pt idx="709">
                  <c:v>1.7833172474234882E-2</c:v>
                </c:pt>
                <c:pt idx="710">
                  <c:v>-1.1199093173185348E-3</c:v>
                </c:pt>
                <c:pt idx="711">
                  <c:v>4.0509243472828249E-3</c:v>
                </c:pt>
                <c:pt idx="712">
                  <c:v>3.3961115880765114E-4</c:v>
                </c:pt>
                <c:pt idx="713">
                  <c:v>-3.5714964706010655E-3</c:v>
                </c:pt>
                <c:pt idx="714">
                  <c:v>-1.9761337556354341E-3</c:v>
                </c:pt>
                <c:pt idx="715">
                  <c:v>-8.0676657025888776E-3</c:v>
                </c:pt>
                <c:pt idx="716">
                  <c:v>4.6393299541023225E-3</c:v>
                </c:pt>
                <c:pt idx="717">
                  <c:v>1.2634152223720552E-3</c:v>
                </c:pt>
                <c:pt idx="718">
                  <c:v>1.1870971273727493E-2</c:v>
                </c:pt>
                <c:pt idx="719">
                  <c:v>1.5499807943044619E-3</c:v>
                </c:pt>
                <c:pt idx="720">
                  <c:v>2.7008413120686026E-3</c:v>
                </c:pt>
                <c:pt idx="721">
                  <c:v>2.9790844567749719E-3</c:v>
                </c:pt>
                <c:pt idx="722">
                  <c:v>7.5356978845797506E-3</c:v>
                </c:pt>
                <c:pt idx="723">
                  <c:v>2.8867144498316843E-3</c:v>
                </c:pt>
                <c:pt idx="724">
                  <c:v>-6.18737541528247E-3</c:v>
                </c:pt>
                <c:pt idx="725">
                  <c:v>2.6476109990847263E-4</c:v>
                </c:pt>
                <c:pt idx="726">
                  <c:v>-3.1174720136034617E-3</c:v>
                </c:pt>
                <c:pt idx="727">
                  <c:v>-4.4119027503989328E-3</c:v>
                </c:pt>
                <c:pt idx="728">
                  <c:v>2.6319334069664357E-3</c:v>
                </c:pt>
                <c:pt idx="729">
                  <c:v>-6.058782278800745E-3</c:v>
                </c:pt>
                <c:pt idx="730">
                  <c:v>2.9735194576385737E-5</c:v>
                </c:pt>
                <c:pt idx="731">
                  <c:v>5.9928151093546767E-3</c:v>
                </c:pt>
                <c:pt idx="732">
                  <c:v>2.8106190885639482E-3</c:v>
                </c:pt>
                <c:pt idx="733">
                  <c:v>-1.3150913972444056E-2</c:v>
                </c:pt>
                <c:pt idx="734">
                  <c:v>-7.9229319735649728E-3</c:v>
                </c:pt>
                <c:pt idx="735">
                  <c:v>8.2899994526246523E-3</c:v>
                </c:pt>
                <c:pt idx="736">
                  <c:v>-1.9082052827157359E-3</c:v>
                </c:pt>
                <c:pt idx="737">
                  <c:v>-1.0127656334136592E-2</c:v>
                </c:pt>
                <c:pt idx="738">
                  <c:v>-3.9425026512299732E-3</c:v>
                </c:pt>
                <c:pt idx="739">
                  <c:v>-1.7683224519855267E-2</c:v>
                </c:pt>
                <c:pt idx="740">
                  <c:v>1.1669699216029894E-2</c:v>
                </c:pt>
                <c:pt idx="741">
                  <c:v>6.5335894219133994E-3</c:v>
                </c:pt>
                <c:pt idx="742">
                  <c:v>-5.4047197542506087E-4</c:v>
                </c:pt>
                <c:pt idx="743">
                  <c:v>3.7798317009243299E-3</c:v>
                </c:pt>
                <c:pt idx="744">
                  <c:v>-4.7111208839536456E-3</c:v>
                </c:pt>
                <c:pt idx="745">
                  <c:v>5.0896698756719427E-3</c:v>
                </c:pt>
                <c:pt idx="746">
                  <c:v>1.9288416783669327E-3</c:v>
                </c:pt>
                <c:pt idx="747">
                  <c:v>-1.0398984234240349E-2</c:v>
                </c:pt>
                <c:pt idx="748">
                  <c:v>-2.8155041165662809E-3</c:v>
                </c:pt>
                <c:pt idx="749">
                  <c:v>-7.3754387330030591E-3</c:v>
                </c:pt>
                <c:pt idx="750">
                  <c:v>1.3536251116355702E-2</c:v>
                </c:pt>
                <c:pt idx="751">
                  <c:v>-1.0333569045146151E-2</c:v>
                </c:pt>
                <c:pt idx="752">
                  <c:v>-1.0299121085846075E-3</c:v>
                </c:pt>
                <c:pt idx="753">
                  <c:v>-2.0954754494096894E-3</c:v>
                </c:pt>
                <c:pt idx="754">
                  <c:v>5.5100738036306662E-3</c:v>
                </c:pt>
                <c:pt idx="755">
                  <c:v>-3.4388469977613134E-3</c:v>
                </c:pt>
                <c:pt idx="756">
                  <c:v>8.8545028318203212E-3</c:v>
                </c:pt>
                <c:pt idx="757">
                  <c:v>6.2066215041016726E-3</c:v>
                </c:pt>
                <c:pt idx="758">
                  <c:v>-3.1653670311885262E-3</c:v>
                </c:pt>
                <c:pt idx="759">
                  <c:v>-4.4290183539181793E-3</c:v>
                </c:pt>
                <c:pt idx="760">
                  <c:v>5.0422545367809768E-3</c:v>
                </c:pt>
                <c:pt idx="761">
                  <c:v>-1.3798013637988937E-5</c:v>
                </c:pt>
                <c:pt idx="762">
                  <c:v>-1.2492893924926696E-2</c:v>
                </c:pt>
                <c:pt idx="763">
                  <c:v>-1.6074268036742945E-2</c:v>
                </c:pt>
                <c:pt idx="764">
                  <c:v>2.5334647402490695E-3</c:v>
                </c:pt>
                <c:pt idx="765">
                  <c:v>7.4791984792299537E-4</c:v>
                </c:pt>
                <c:pt idx="766">
                  <c:v>-2.5959466995808533E-3</c:v>
                </c:pt>
                <c:pt idx="767">
                  <c:v>-3.3491709382771351E-4</c:v>
                </c:pt>
                <c:pt idx="768">
                  <c:v>1.3835574433289199E-2</c:v>
                </c:pt>
                <c:pt idx="769">
                  <c:v>-5.0100677437332486E-3</c:v>
                </c:pt>
                <c:pt idx="770">
                  <c:v>-2.4261734010334601E-3</c:v>
                </c:pt>
                <c:pt idx="771">
                  <c:v>8.475580509550662E-3</c:v>
                </c:pt>
                <c:pt idx="772">
                  <c:v>1.2170078951638796E-3</c:v>
                </c:pt>
                <c:pt idx="773">
                  <c:v>-2.0650014390740656E-3</c:v>
                </c:pt>
                <c:pt idx="774">
                  <c:v>-4.7937725758125938E-3</c:v>
                </c:pt>
                <c:pt idx="775">
                  <c:v>8.9443978639234256E-3</c:v>
                </c:pt>
                <c:pt idx="776">
                  <c:v>4.7964706899388254E-3</c:v>
                </c:pt>
                <c:pt idx="777">
                  <c:v>1.1101335768226583E-3</c:v>
                </c:pt>
                <c:pt idx="778">
                  <c:v>-5.0815459210404867E-3</c:v>
                </c:pt>
                <c:pt idx="779">
                  <c:v>-5.5505400073562194E-3</c:v>
                </c:pt>
                <c:pt idx="780">
                  <c:v>-1.0031045806573324E-3</c:v>
                </c:pt>
                <c:pt idx="781">
                  <c:v>-1.528045011134993E-2</c:v>
                </c:pt>
                <c:pt idx="782">
                  <c:v>-2.4523905823643499E-3</c:v>
                </c:pt>
                <c:pt idx="783">
                  <c:v>-2.5954743379256184E-3</c:v>
                </c:pt>
                <c:pt idx="784">
                  <c:v>-4.1853221724741374E-3</c:v>
                </c:pt>
                <c:pt idx="785">
                  <c:v>-5.1027155070805241E-3</c:v>
                </c:pt>
                <c:pt idx="786">
                  <c:v>8.4922806642413473E-3</c:v>
                </c:pt>
                <c:pt idx="787">
                  <c:v>-7.3921688852723877E-3</c:v>
                </c:pt>
                <c:pt idx="788">
                  <c:v>1.5728644086387522E-2</c:v>
                </c:pt>
                <c:pt idx="789">
                  <c:v>6.6555456723325079E-3</c:v>
                </c:pt>
                <c:pt idx="790">
                  <c:v>2.4249849673516621E-3</c:v>
                </c:pt>
                <c:pt idx="791">
                  <c:v>-9.2822061010230383E-3</c:v>
                </c:pt>
                <c:pt idx="792">
                  <c:v>-1.0045708827943645E-2</c:v>
                </c:pt>
                <c:pt idx="793">
                  <c:v>-1.4851058697862074E-2</c:v>
                </c:pt>
                <c:pt idx="794">
                  <c:v>-6.4706808205522437E-3</c:v>
                </c:pt>
                <c:pt idx="795">
                  <c:v>-4.1746610104849147E-3</c:v>
                </c:pt>
                <c:pt idx="796">
                  <c:v>7.9247473066157426E-4</c:v>
                </c:pt>
                <c:pt idx="797">
                  <c:v>6.7380604747551143E-3</c:v>
                </c:pt>
                <c:pt idx="798">
                  <c:v>-6.5292206747932235E-3</c:v>
                </c:pt>
                <c:pt idx="799">
                  <c:v>7.0106661015751914E-3</c:v>
                </c:pt>
                <c:pt idx="800">
                  <c:v>2.5953529153881494E-3</c:v>
                </c:pt>
                <c:pt idx="801">
                  <c:v>-4.3726934042292998E-3</c:v>
                </c:pt>
                <c:pt idx="802">
                  <c:v>-7.7209563796709624E-3</c:v>
                </c:pt>
                <c:pt idx="803">
                  <c:v>2.3989306611666983E-3</c:v>
                </c:pt>
                <c:pt idx="804">
                  <c:v>-2.0016837692883316E-3</c:v>
                </c:pt>
                <c:pt idx="805">
                  <c:v>7.6098562386073265E-3</c:v>
                </c:pt>
                <c:pt idx="806">
                  <c:v>1.6337152458622883E-2</c:v>
                </c:pt>
                <c:pt idx="807">
                  <c:v>2.2062529702329137E-3</c:v>
                </c:pt>
                <c:pt idx="808">
                  <c:v>9.1389552277409969E-3</c:v>
                </c:pt>
                <c:pt idx="809">
                  <c:v>2.3978971410345551E-3</c:v>
                </c:pt>
                <c:pt idx="810">
                  <c:v>1.4148410576646508E-3</c:v>
                </c:pt>
                <c:pt idx="811">
                  <c:v>5.5747685690858972E-3</c:v>
                </c:pt>
                <c:pt idx="812">
                  <c:v>5.083990227002344E-3</c:v>
                </c:pt>
                <c:pt idx="813">
                  <c:v>8.7579439042451135E-4</c:v>
                </c:pt>
                <c:pt idx="814">
                  <c:v>-6.7954902400718664E-3</c:v>
                </c:pt>
                <c:pt idx="815">
                  <c:v>-2.6373973914048943E-3</c:v>
                </c:pt>
                <c:pt idx="816">
                  <c:v>-2.3442609490860189E-3</c:v>
                </c:pt>
                <c:pt idx="817">
                  <c:v>3.2351897836124799E-4</c:v>
                </c:pt>
                <c:pt idx="818">
                  <c:v>-2.2695743697065396E-5</c:v>
                </c:pt>
                <c:pt idx="819">
                  <c:v>6.7719962210730511E-3</c:v>
                </c:pt>
                <c:pt idx="820">
                  <c:v>1.4568797411995682E-3</c:v>
                </c:pt>
                <c:pt idx="821">
                  <c:v>2.4958847447134058E-3</c:v>
                </c:pt>
                <c:pt idx="822">
                  <c:v>5.6950868998968396E-3</c:v>
                </c:pt>
                <c:pt idx="823">
                  <c:v>8.3700575772884811E-3</c:v>
                </c:pt>
                <c:pt idx="824">
                  <c:v>4.5751453086078087E-3</c:v>
                </c:pt>
                <c:pt idx="825">
                  <c:v>-3.1849853837826458E-3</c:v>
                </c:pt>
                <c:pt idx="826">
                  <c:v>9.1736526284076358E-3</c:v>
                </c:pt>
                <c:pt idx="827">
                  <c:v>-1.0232364508813596E-2</c:v>
                </c:pt>
                <c:pt idx="828">
                  <c:v>1.0814101499806439E-2</c:v>
                </c:pt>
                <c:pt idx="829">
                  <c:v>8.4864545235596722E-5</c:v>
                </c:pt>
                <c:pt idx="830">
                  <c:v>2.6907990003255389E-3</c:v>
                </c:pt>
                <c:pt idx="831">
                  <c:v>-9.8825559238002736E-4</c:v>
                </c:pt>
                <c:pt idx="832">
                  <c:v>9.7283707711648404E-4</c:v>
                </c:pt>
                <c:pt idx="833">
                  <c:v>4.5891847030816724E-3</c:v>
                </c:pt>
                <c:pt idx="834">
                  <c:v>-6.1063599083637232E-3</c:v>
                </c:pt>
                <c:pt idx="835">
                  <c:v>-5.7282694884204233E-3</c:v>
                </c:pt>
                <c:pt idx="836">
                  <c:v>-2.8490106837900653E-3</c:v>
                </c:pt>
                <c:pt idx="837">
                  <c:v>4.0513073670915833E-3</c:v>
                </c:pt>
                <c:pt idx="838">
                  <c:v>6.0977619565576457E-3</c:v>
                </c:pt>
                <c:pt idx="839">
                  <c:v>1.834621936836589E-3</c:v>
                </c:pt>
                <c:pt idx="840">
                  <c:v>-3.4118160017440058E-3</c:v>
                </c:pt>
                <c:pt idx="841">
                  <c:v>1.955111728482839E-3</c:v>
                </c:pt>
                <c:pt idx="842">
                  <c:v>9.7264636772254054E-3</c:v>
                </c:pt>
                <c:pt idx="843">
                  <c:v>5.3677561644058791E-3</c:v>
                </c:pt>
                <c:pt idx="844">
                  <c:v>1.8926104851695325E-3</c:v>
                </c:pt>
                <c:pt idx="845">
                  <c:v>-5.3370613158310043E-3</c:v>
                </c:pt>
                <c:pt idx="846">
                  <c:v>-2.5169414709945714E-3</c:v>
                </c:pt>
                <c:pt idx="847">
                  <c:v>2.507065489310456E-3</c:v>
                </c:pt>
                <c:pt idx="848">
                  <c:v>3.223787505193032E-3</c:v>
                </c:pt>
                <c:pt idx="849">
                  <c:v>2.7697330031184464E-4</c:v>
                </c:pt>
                <c:pt idx="850">
                  <c:v>6.8498306360558203E-3</c:v>
                </c:pt>
                <c:pt idx="851">
                  <c:v>-4.9048402255640333E-3</c:v>
                </c:pt>
                <c:pt idx="852">
                  <c:v>-3.8181764518058214E-3</c:v>
                </c:pt>
                <c:pt idx="853">
                  <c:v>2.0524257409741953E-3</c:v>
                </c:pt>
                <c:pt idx="854">
                  <c:v>6.1634814396689386E-3</c:v>
                </c:pt>
                <c:pt idx="855">
                  <c:v>2.123834228727528E-3</c:v>
                </c:pt>
                <c:pt idx="856">
                  <c:v>-3.6148625232594878E-3</c:v>
                </c:pt>
                <c:pt idx="857">
                  <c:v>7.3790272954448177E-3</c:v>
                </c:pt>
                <c:pt idx="858">
                  <c:v>-3.7474768936576197E-3</c:v>
                </c:pt>
                <c:pt idx="859">
                  <c:v>3.2657174314665305E-3</c:v>
                </c:pt>
                <c:pt idx="860">
                  <c:v>2.1337428985952478E-3</c:v>
                </c:pt>
                <c:pt idx="861">
                  <c:v>-4.5394644386521632E-3</c:v>
                </c:pt>
                <c:pt idx="862">
                  <c:v>-5.6336152360657588E-3</c:v>
                </c:pt>
                <c:pt idx="863">
                  <c:v>1.3768717687712151E-3</c:v>
                </c:pt>
                <c:pt idx="864">
                  <c:v>6.7518404382811426E-3</c:v>
                </c:pt>
                <c:pt idx="865">
                  <c:v>1.9750337453633193E-2</c:v>
                </c:pt>
                <c:pt idx="866">
                  <c:v>6.9570927169402275E-3</c:v>
                </c:pt>
                <c:pt idx="867">
                  <c:v>3.4389870902133968E-3</c:v>
                </c:pt>
                <c:pt idx="868">
                  <c:v>4.8996853886218439E-4</c:v>
                </c:pt>
                <c:pt idx="869">
                  <c:v>5.0931773075237885E-3</c:v>
                </c:pt>
                <c:pt idx="870">
                  <c:v>-8.4883547978438223E-3</c:v>
                </c:pt>
                <c:pt idx="871">
                  <c:v>1.2466505964268126E-3</c:v>
                </c:pt>
                <c:pt idx="872">
                  <c:v>4.3139301194985435E-3</c:v>
                </c:pt>
                <c:pt idx="873">
                  <c:v>-2.8344496229308902E-3</c:v>
                </c:pt>
                <c:pt idx="874">
                  <c:v>1.5192707500399916E-3</c:v>
                </c:pt>
                <c:pt idx="875">
                  <c:v>7.7651149314275081E-3</c:v>
                </c:pt>
                <c:pt idx="876">
                  <c:v>7.5110531830611116E-3</c:v>
                </c:pt>
                <c:pt idx="877">
                  <c:v>1.9176671427012515E-3</c:v>
                </c:pt>
                <c:pt idx="878">
                  <c:v>4.248262592250418E-3</c:v>
                </c:pt>
                <c:pt idx="879">
                  <c:v>7.3614125844860823E-3</c:v>
                </c:pt>
                <c:pt idx="880">
                  <c:v>-1.1719717805812602E-2</c:v>
                </c:pt>
                <c:pt idx="881">
                  <c:v>-3.679412509496105E-3</c:v>
                </c:pt>
                <c:pt idx="882">
                  <c:v>4.1937033450500927E-4</c:v>
                </c:pt>
                <c:pt idx="883">
                  <c:v>4.9642795443227694E-3</c:v>
                </c:pt>
                <c:pt idx="884">
                  <c:v>-5.9863587871554769E-3</c:v>
                </c:pt>
                <c:pt idx="885">
                  <c:v>-7.044796769059003E-4</c:v>
                </c:pt>
                <c:pt idx="886">
                  <c:v>5.4845630546598301E-3</c:v>
                </c:pt>
                <c:pt idx="887">
                  <c:v>-1.0251192175683155E-3</c:v>
                </c:pt>
                <c:pt idx="888">
                  <c:v>-1.0489749690248296E-2</c:v>
                </c:pt>
                <c:pt idx="889">
                  <c:v>-7.4206657089961325E-3</c:v>
                </c:pt>
                <c:pt idx="890">
                  <c:v>6.983409565233023E-3</c:v>
                </c:pt>
                <c:pt idx="891">
                  <c:v>4.1143618383971958E-3</c:v>
                </c:pt>
                <c:pt idx="892">
                  <c:v>-1.3496757206350463E-3</c:v>
                </c:pt>
                <c:pt idx="893">
                  <c:v>3.152647943242215E-3</c:v>
                </c:pt>
                <c:pt idx="894">
                  <c:v>-4.5562089489139534E-3</c:v>
                </c:pt>
                <c:pt idx="895">
                  <c:v>-5.8741960077981492E-3</c:v>
                </c:pt>
                <c:pt idx="896">
                  <c:v>3.2169567074835648E-4</c:v>
                </c:pt>
                <c:pt idx="897">
                  <c:v>1.5667972759854099E-3</c:v>
                </c:pt>
                <c:pt idx="898">
                  <c:v>-5.1245825841254034E-3</c:v>
                </c:pt>
                <c:pt idx="899">
                  <c:v>-2.8453027975366973E-3</c:v>
                </c:pt>
                <c:pt idx="900">
                  <c:v>4.3215614586109563E-3</c:v>
                </c:pt>
                <c:pt idx="901">
                  <c:v>1.4695569672484865E-4</c:v>
                </c:pt>
                <c:pt idx="902">
                  <c:v>2.4514795233148146E-3</c:v>
                </c:pt>
                <c:pt idx="903">
                  <c:v>-2.9469245011314316E-3</c:v>
                </c:pt>
                <c:pt idx="904">
                  <c:v>-6.2362341192674364E-3</c:v>
                </c:pt>
                <c:pt idx="905">
                  <c:v>2.0891943236200916E-3</c:v>
                </c:pt>
                <c:pt idx="906">
                  <c:v>1.8957787843707496E-3</c:v>
                </c:pt>
                <c:pt idx="907">
                  <c:v>2.4815627641494586E-4</c:v>
                </c:pt>
                <c:pt idx="908">
                  <c:v>-4.840431167931758E-3</c:v>
                </c:pt>
                <c:pt idx="909">
                  <c:v>9.4267105714196386E-3</c:v>
                </c:pt>
                <c:pt idx="910">
                  <c:v>4.8108338950261231E-3</c:v>
                </c:pt>
                <c:pt idx="911">
                  <c:v>2.3606161156857208E-3</c:v>
                </c:pt>
                <c:pt idx="912">
                  <c:v>1.8467527292602703E-3</c:v>
                </c:pt>
                <c:pt idx="913">
                  <c:v>5.91503259641879E-3</c:v>
                </c:pt>
                <c:pt idx="914">
                  <c:v>4.7092697590365162E-3</c:v>
                </c:pt>
                <c:pt idx="915">
                  <c:v>8.9001233605532359E-3</c:v>
                </c:pt>
                <c:pt idx="916">
                  <c:v>-1.5752874899654934E-4</c:v>
                </c:pt>
                <c:pt idx="917">
                  <c:v>3.8413060440549707E-3</c:v>
                </c:pt>
                <c:pt idx="918">
                  <c:v>1.6492277030393243E-3</c:v>
                </c:pt>
                <c:pt idx="919">
                  <c:v>4.4396137909079592E-3</c:v>
                </c:pt>
                <c:pt idx="920">
                  <c:v>-2.9243748251194246E-3</c:v>
                </c:pt>
                <c:pt idx="921">
                  <c:v>-1.1518230990448575E-2</c:v>
                </c:pt>
                <c:pt idx="922">
                  <c:v>-7.9919000673320806E-3</c:v>
                </c:pt>
                <c:pt idx="923">
                  <c:v>-3.4494373770092013E-3</c:v>
                </c:pt>
                <c:pt idx="924">
                  <c:v>1.5248357624786379E-5</c:v>
                </c:pt>
                <c:pt idx="925">
                  <c:v>-5.0064677464023433E-4</c:v>
                </c:pt>
                <c:pt idx="926">
                  <c:v>2.6316190941126916E-3</c:v>
                </c:pt>
                <c:pt idx="927">
                  <c:v>-9.7837085276508695E-3</c:v>
                </c:pt>
                <c:pt idx="928">
                  <c:v>5.8775171523621772E-3</c:v>
                </c:pt>
                <c:pt idx="929">
                  <c:v>-5.5783850944327584E-3</c:v>
                </c:pt>
                <c:pt idx="930">
                  <c:v>-4.7442872687705195E-3</c:v>
                </c:pt>
                <c:pt idx="931">
                  <c:v>5.6415638939910639E-3</c:v>
                </c:pt>
                <c:pt idx="932">
                  <c:v>5.5127073660514725E-3</c:v>
                </c:pt>
                <c:pt idx="933">
                  <c:v>-7.1819268832524763E-3</c:v>
                </c:pt>
                <c:pt idx="934">
                  <c:v>9.096802794127834E-3</c:v>
                </c:pt>
                <c:pt idx="935">
                  <c:v>6.1706920062876147E-3</c:v>
                </c:pt>
                <c:pt idx="936">
                  <c:v>-8.7576061197236488E-4</c:v>
                </c:pt>
                <c:pt idx="937">
                  <c:v>-2.1698494493280762E-3</c:v>
                </c:pt>
                <c:pt idx="938">
                  <c:v>-9.7716323942265149E-4</c:v>
                </c:pt>
                <c:pt idx="939">
                  <c:v>4.0417094276989918E-3</c:v>
                </c:pt>
                <c:pt idx="940">
                  <c:v>-7.0867930242536348E-3</c:v>
                </c:pt>
                <c:pt idx="941">
                  <c:v>-2.358790306591807E-3</c:v>
                </c:pt>
                <c:pt idx="942">
                  <c:v>-4.1809556324428065E-3</c:v>
                </c:pt>
                <c:pt idx="943">
                  <c:v>-1.3350287704072983E-2</c:v>
                </c:pt>
                <c:pt idx="944">
                  <c:v>-8.2772569917148875E-3</c:v>
                </c:pt>
                <c:pt idx="945">
                  <c:v>-1.3853044767455636E-2</c:v>
                </c:pt>
                <c:pt idx="946">
                  <c:v>1.0075700327460302E-2</c:v>
                </c:pt>
                <c:pt idx="947">
                  <c:v>4.9167202614550654E-3</c:v>
                </c:pt>
                <c:pt idx="948">
                  <c:v>-3.2025662325179116E-3</c:v>
                </c:pt>
                <c:pt idx="949">
                  <c:v>-4.740665422755086E-3</c:v>
                </c:pt>
                <c:pt idx="950">
                  <c:v>7.5885439843277336E-3</c:v>
                </c:pt>
                <c:pt idx="951">
                  <c:v>5.0880012543608188E-3</c:v>
                </c:pt>
                <c:pt idx="952">
                  <c:v>9.4198828949696445E-3</c:v>
                </c:pt>
                <c:pt idx="953">
                  <c:v>-2.6015171223614519E-4</c:v>
                </c:pt>
                <c:pt idx="954">
                  <c:v>1.8962523252279428E-3</c:v>
                </c:pt>
                <c:pt idx="955">
                  <c:v>-2.4789775503382128E-3</c:v>
                </c:pt>
                <c:pt idx="956">
                  <c:v>1.549344428804833E-3</c:v>
                </c:pt>
                <c:pt idx="957">
                  <c:v>9.3692005549450563E-4</c:v>
                </c:pt>
                <c:pt idx="958">
                  <c:v>1.1926834348665816E-2</c:v>
                </c:pt>
                <c:pt idx="959">
                  <c:v>4.5615220998758144E-3</c:v>
                </c:pt>
                <c:pt idx="960">
                  <c:v>-1.6898387064133713E-3</c:v>
                </c:pt>
                <c:pt idx="961">
                  <c:v>-1.915689394784037E-3</c:v>
                </c:pt>
                <c:pt idx="962">
                  <c:v>4.5394536407028507E-3</c:v>
                </c:pt>
                <c:pt idx="963">
                  <c:v>1.4380743451578581E-3</c:v>
                </c:pt>
                <c:pt idx="964">
                  <c:v>-4.971771944567438E-4</c:v>
                </c:pt>
                <c:pt idx="965">
                  <c:v>-3.6864963135030404E-4</c:v>
                </c:pt>
                <c:pt idx="966">
                  <c:v>4.7992644495749026E-3</c:v>
                </c:pt>
                <c:pt idx="967">
                  <c:v>1.04023690653956E-2</c:v>
                </c:pt>
                <c:pt idx="968">
                  <c:v>1.8187156036346686E-3</c:v>
                </c:pt>
                <c:pt idx="969">
                  <c:v>6.6929417403636116E-3</c:v>
                </c:pt>
                <c:pt idx="970">
                  <c:v>2.0668150129021567E-2</c:v>
                </c:pt>
                <c:pt idx="971">
                  <c:v>8.1356227159348204E-3</c:v>
                </c:pt>
                <c:pt idx="972">
                  <c:v>3.9606619004464161E-3</c:v>
                </c:pt>
                <c:pt idx="973">
                  <c:v>-1.7456549668778409E-3</c:v>
                </c:pt>
                <c:pt idx="974">
                  <c:v>3.2653705657343934E-3</c:v>
                </c:pt>
                <c:pt idx="975">
                  <c:v>1.3209724646388032E-3</c:v>
                </c:pt>
                <c:pt idx="976">
                  <c:v>-4.3196441413336784E-3</c:v>
                </c:pt>
                <c:pt idx="977">
                  <c:v>9.5425324302600423E-4</c:v>
                </c:pt>
                <c:pt idx="978">
                  <c:v>1.2250105727946048E-2</c:v>
                </c:pt>
                <c:pt idx="979">
                  <c:v>1.2932723401643864E-2</c:v>
                </c:pt>
                <c:pt idx="980">
                  <c:v>-1.7710127163373945E-3</c:v>
                </c:pt>
                <c:pt idx="981">
                  <c:v>1.6084113611267714E-3</c:v>
                </c:pt>
                <c:pt idx="982">
                  <c:v>-1.4121502253753415E-2</c:v>
                </c:pt>
                <c:pt idx="983">
                  <c:v>4.9597756989903097E-3</c:v>
                </c:pt>
                <c:pt idx="984">
                  <c:v>4.4389450977533329E-3</c:v>
                </c:pt>
                <c:pt idx="985">
                  <c:v>4.306912606443225E-3</c:v>
                </c:pt>
                <c:pt idx="986">
                  <c:v>9.9527315211029865E-3</c:v>
                </c:pt>
                <c:pt idx="987">
                  <c:v>5.7239173853311787E-3</c:v>
                </c:pt>
                <c:pt idx="988">
                  <c:v>-2.1718468044464867E-3</c:v>
                </c:pt>
                <c:pt idx="989">
                  <c:v>4.8317181589774272E-4</c:v>
                </c:pt>
                <c:pt idx="990">
                  <c:v>-3.5001540803702991E-3</c:v>
                </c:pt>
                <c:pt idx="991">
                  <c:v>-6.8518125340398806E-3</c:v>
                </c:pt>
                <c:pt idx="992">
                  <c:v>6.5644700671783074E-3</c:v>
                </c:pt>
                <c:pt idx="993">
                  <c:v>2.4101280784538659E-3</c:v>
                </c:pt>
                <c:pt idx="994">
                  <c:v>-9.1106730290915205E-3</c:v>
                </c:pt>
                <c:pt idx="995">
                  <c:v>1.4805001626922998E-3</c:v>
                </c:pt>
                <c:pt idx="996">
                  <c:v>3.4277333098164942E-3</c:v>
                </c:pt>
                <c:pt idx="997">
                  <c:v>1.3183031357111297E-3</c:v>
                </c:pt>
                <c:pt idx="998">
                  <c:v>1.1426420045086649E-2</c:v>
                </c:pt>
                <c:pt idx="999">
                  <c:v>9.2671463903117868E-3</c:v>
                </c:pt>
                <c:pt idx="1000">
                  <c:v>-2.9483039898269281E-3</c:v>
                </c:pt>
                <c:pt idx="1001">
                  <c:v>-2.0894323334377241E-2</c:v>
                </c:pt>
                <c:pt idx="1002">
                  <c:v>-5.0853075405793424E-3</c:v>
                </c:pt>
                <c:pt idx="1003">
                  <c:v>7.4619389858938678E-3</c:v>
                </c:pt>
                <c:pt idx="1004">
                  <c:v>-1.7740861328992219E-2</c:v>
                </c:pt>
                <c:pt idx="1005">
                  <c:v>1.0130045011959243E-2</c:v>
                </c:pt>
                <c:pt idx="1006">
                  <c:v>-4.7240717909756702E-3</c:v>
                </c:pt>
                <c:pt idx="1007">
                  <c:v>1.8030591122392581E-2</c:v>
                </c:pt>
                <c:pt idx="1008">
                  <c:v>-9.9136979243338308E-3</c:v>
                </c:pt>
                <c:pt idx="1009">
                  <c:v>9.4600433972522602E-3</c:v>
                </c:pt>
                <c:pt idx="1010">
                  <c:v>-1.3003033273956133E-3</c:v>
                </c:pt>
                <c:pt idx="1011">
                  <c:v>7.2059159025599229E-3</c:v>
                </c:pt>
                <c:pt idx="1012">
                  <c:v>-3.756783717248191E-3</c:v>
                </c:pt>
                <c:pt idx="1013">
                  <c:v>7.2433480160023489E-3</c:v>
                </c:pt>
                <c:pt idx="1014">
                  <c:v>5.0160971116319786E-5</c:v>
                </c:pt>
                <c:pt idx="1015">
                  <c:v>-9.6919814869701471E-3</c:v>
                </c:pt>
                <c:pt idx="1016">
                  <c:v>2.9721958103781088E-3</c:v>
                </c:pt>
                <c:pt idx="1017">
                  <c:v>-7.6414552966831417E-3</c:v>
                </c:pt>
                <c:pt idx="1018">
                  <c:v>5.8845163663112654E-3</c:v>
                </c:pt>
                <c:pt idx="1019">
                  <c:v>4.4519563542708696E-3</c:v>
                </c:pt>
                <c:pt idx="1020">
                  <c:v>3.2371720760713263E-3</c:v>
                </c:pt>
                <c:pt idx="1021">
                  <c:v>5.9308786782743539E-3</c:v>
                </c:pt>
                <c:pt idx="1022">
                  <c:v>3.6999732313400813E-3</c:v>
                </c:pt>
                <c:pt idx="1023">
                  <c:v>3.3766908881329716E-3</c:v>
                </c:pt>
                <c:pt idx="1024">
                  <c:v>-6.3927701778848656E-3</c:v>
                </c:pt>
                <c:pt idx="1025">
                  <c:v>7.3633929644232321E-3</c:v>
                </c:pt>
                <c:pt idx="1026">
                  <c:v>-2.1379591267223219E-4</c:v>
                </c:pt>
                <c:pt idx="1027">
                  <c:v>-4.0809987079464261E-3</c:v>
                </c:pt>
                <c:pt idx="1028">
                  <c:v>3.4490474436139618E-3</c:v>
                </c:pt>
                <c:pt idx="1029">
                  <c:v>-1.1135962808046407E-2</c:v>
                </c:pt>
                <c:pt idx="1030">
                  <c:v>1.4418378991531977E-3</c:v>
                </c:pt>
                <c:pt idx="1031">
                  <c:v>1.6192204814673428E-2</c:v>
                </c:pt>
                <c:pt idx="1032">
                  <c:v>2.9925577751663823E-3</c:v>
                </c:pt>
                <c:pt idx="1033">
                  <c:v>-2.2003427714499812E-3</c:v>
                </c:pt>
                <c:pt idx="1034">
                  <c:v>5.2669717260906967E-3</c:v>
                </c:pt>
                <c:pt idx="1035">
                  <c:v>8.6766737637411495E-4</c:v>
                </c:pt>
                <c:pt idx="1036">
                  <c:v>-7.1531616841271628E-3</c:v>
                </c:pt>
                <c:pt idx="1037">
                  <c:v>1.3657134285449679E-4</c:v>
                </c:pt>
                <c:pt idx="1038">
                  <c:v>-1.5132724741109493E-2</c:v>
                </c:pt>
                <c:pt idx="1039">
                  <c:v>6.7711624397095438E-3</c:v>
                </c:pt>
                <c:pt idx="1040">
                  <c:v>-5.5674334493028832E-3</c:v>
                </c:pt>
                <c:pt idx="1041">
                  <c:v>1.4688955131714199E-3</c:v>
                </c:pt>
                <c:pt idx="1042">
                  <c:v>-1.0802196257656771E-2</c:v>
                </c:pt>
                <c:pt idx="1043">
                  <c:v>9.9232495089940365E-4</c:v>
                </c:pt>
                <c:pt idx="1044">
                  <c:v>7.9147034447391018E-3</c:v>
                </c:pt>
                <c:pt idx="1045">
                  <c:v>3.8524528721899376E-3</c:v>
                </c:pt>
                <c:pt idx="1046">
                  <c:v>-4.1657709844207247E-3</c:v>
                </c:pt>
                <c:pt idx="1047">
                  <c:v>5.4056633355601402E-3</c:v>
                </c:pt>
                <c:pt idx="1048">
                  <c:v>9.1870012407537782E-3</c:v>
                </c:pt>
                <c:pt idx="1049">
                  <c:v>6.0509967796693598E-3</c:v>
                </c:pt>
                <c:pt idx="1050">
                  <c:v>-3.8732080847658779E-4</c:v>
                </c:pt>
                <c:pt idx="1051">
                  <c:v>-8.306128720498851E-4</c:v>
                </c:pt>
                <c:pt idx="1052">
                  <c:v>3.5659125504521327E-3</c:v>
                </c:pt>
                <c:pt idx="1053">
                  <c:v>-4.2194748752555356E-5</c:v>
                </c:pt>
                <c:pt idx="1054">
                  <c:v>6.7780951154186031E-3</c:v>
                </c:pt>
                <c:pt idx="1055">
                  <c:v>-1.0389873953843276E-3</c:v>
                </c:pt>
                <c:pt idx="1056">
                  <c:v>4.904439610913025E-3</c:v>
                </c:pt>
                <c:pt idx="1057">
                  <c:v>-1.0301576000492085E-2</c:v>
                </c:pt>
                <c:pt idx="1058">
                  <c:v>-1.0963880032327733E-2</c:v>
                </c:pt>
                <c:pt idx="1059">
                  <c:v>-5.5943427994162853E-3</c:v>
                </c:pt>
                <c:pt idx="1060">
                  <c:v>-6.8652106971768267E-3</c:v>
                </c:pt>
                <c:pt idx="1061">
                  <c:v>6.8717508075386569E-3</c:v>
                </c:pt>
                <c:pt idx="1062">
                  <c:v>8.5519483451483858E-3</c:v>
                </c:pt>
                <c:pt idx="1063">
                  <c:v>1.4147311115488836E-3</c:v>
                </c:pt>
                <c:pt idx="1064">
                  <c:v>1.5379113018598733E-3</c:v>
                </c:pt>
                <c:pt idx="1065">
                  <c:v>7.496964610934409E-3</c:v>
                </c:pt>
                <c:pt idx="1066">
                  <c:v>-6.6636095585579369E-3</c:v>
                </c:pt>
                <c:pt idx="1067">
                  <c:v>9.9665699522077933E-3</c:v>
                </c:pt>
                <c:pt idx="1068">
                  <c:v>-1.7024828426828176E-3</c:v>
                </c:pt>
                <c:pt idx="1069">
                  <c:v>1.917730044658672E-3</c:v>
                </c:pt>
                <c:pt idx="1070">
                  <c:v>-7.6098762815588472E-3</c:v>
                </c:pt>
                <c:pt idx="1071">
                  <c:v>-1.4749164102803025E-3</c:v>
                </c:pt>
                <c:pt idx="1072">
                  <c:v>-6.2470201891929866E-3</c:v>
                </c:pt>
                <c:pt idx="1073">
                  <c:v>0</c:v>
                </c:pt>
                <c:pt idx="1074">
                  <c:v>-1.546911781190452E-2</c:v>
                </c:pt>
                <c:pt idx="1075">
                  <c:v>4.4495047250370234E-3</c:v>
                </c:pt>
                <c:pt idx="1076">
                  <c:v>2.2148971671078765E-3</c:v>
                </c:pt>
                <c:pt idx="1077">
                  <c:v>5.1483777859713253E-3</c:v>
                </c:pt>
                <c:pt idx="1078">
                  <c:v>-7.7865320001702099E-4</c:v>
                </c:pt>
                <c:pt idx="1079">
                  <c:v>9.1574307843724778E-3</c:v>
                </c:pt>
                <c:pt idx="1080">
                  <c:v>2.7785402955295968E-3</c:v>
                </c:pt>
                <c:pt idx="1081">
                  <c:v>2.8019994569596918E-3</c:v>
                </c:pt>
                <c:pt idx="1082">
                  <c:v>3.0516155807722711E-3</c:v>
                </c:pt>
                <c:pt idx="1083">
                  <c:v>1.6366637460283773E-2</c:v>
                </c:pt>
                <c:pt idx="1084">
                  <c:v>-4.5934172629780168E-4</c:v>
                </c:pt>
                <c:pt idx="1085">
                  <c:v>-1.073741892486324E-3</c:v>
                </c:pt>
                <c:pt idx="1086">
                  <c:v>-1.9317604529824894E-3</c:v>
                </c:pt>
                <c:pt idx="1087">
                  <c:v>-8.015064563977492E-3</c:v>
                </c:pt>
                <c:pt idx="1088">
                  <c:v>-9.515650944518117E-3</c:v>
                </c:pt>
                <c:pt idx="1089">
                  <c:v>1.8698321153114428E-3</c:v>
                </c:pt>
                <c:pt idx="1090">
                  <c:v>3.2542264554585643E-2</c:v>
                </c:pt>
                <c:pt idx="1091">
                  <c:v>-5.9293583620975032E-2</c:v>
                </c:pt>
                <c:pt idx="1092">
                  <c:v>3.3624254609426751E-2</c:v>
                </c:pt>
                <c:pt idx="1093">
                  <c:v>8.888014553267487E-3</c:v>
                </c:pt>
                <c:pt idx="1094">
                  <c:v>2.0539931818380985E-2</c:v>
                </c:pt>
                <c:pt idx="1095">
                  <c:v>-1.3288879633664985E-3</c:v>
                </c:pt>
                <c:pt idx="1096">
                  <c:v>2.4291463162962046E-4</c:v>
                </c:pt>
                <c:pt idx="1097">
                  <c:v>2.4973296625596664E-3</c:v>
                </c:pt>
                <c:pt idx="1098">
                  <c:v>3.2564491198583401E-3</c:v>
                </c:pt>
                <c:pt idx="1099">
                  <c:v>2.8505613511744521E-3</c:v>
                </c:pt>
                <c:pt idx="1100">
                  <c:v>3.933417428064967E-3</c:v>
                </c:pt>
                <c:pt idx="1101">
                  <c:v>-1.7785965642099777E-3</c:v>
                </c:pt>
                <c:pt idx="1102">
                  <c:v>2.1687361796223215E-3</c:v>
                </c:pt>
                <c:pt idx="1103">
                  <c:v>-2.7962829380066001E-3</c:v>
                </c:pt>
                <c:pt idx="1104">
                  <c:v>1.5637565901169825E-3</c:v>
                </c:pt>
                <c:pt idx="1105">
                  <c:v>7.7938299377386944E-3</c:v>
                </c:pt>
                <c:pt idx="1106">
                  <c:v>6.2180403266263173E-3</c:v>
                </c:pt>
                <c:pt idx="1107">
                  <c:v>7.3610738704921186E-3</c:v>
                </c:pt>
                <c:pt idx="1108">
                  <c:v>-1.4098858366778932E-3</c:v>
                </c:pt>
                <c:pt idx="1109">
                  <c:v>5.4705005289330533E-3</c:v>
                </c:pt>
                <c:pt idx="1110">
                  <c:v>-7.4973231242725369E-4</c:v>
                </c:pt>
                <c:pt idx="1111">
                  <c:v>6.7422903060665451E-3</c:v>
                </c:pt>
                <c:pt idx="1112">
                  <c:v>6.4439091676460336E-4</c:v>
                </c:pt>
                <c:pt idx="1113">
                  <c:v>8.9292511156413568E-4</c:v>
                </c:pt>
                <c:pt idx="1114">
                  <c:v>-1.3566931221820067E-4</c:v>
                </c:pt>
                <c:pt idx="1115">
                  <c:v>4.6318853808815508E-3</c:v>
                </c:pt>
                <c:pt idx="1116">
                  <c:v>-4.4509110554491471E-3</c:v>
                </c:pt>
                <c:pt idx="1117">
                  <c:v>-3.4944263899083783E-4</c:v>
                </c:pt>
                <c:pt idx="1118">
                  <c:v>7.6575252046495734E-3</c:v>
                </c:pt>
                <c:pt idx="1119">
                  <c:v>3.4507175900890807E-3</c:v>
                </c:pt>
                <c:pt idx="1120">
                  <c:v>1.0696840161550369E-3</c:v>
                </c:pt>
                <c:pt idx="1121">
                  <c:v>7.6321456141064115E-3</c:v>
                </c:pt>
                <c:pt idx="1122">
                  <c:v>-1.0884707580586794E-2</c:v>
                </c:pt>
                <c:pt idx="1123">
                  <c:v>-8.8256036264466875E-4</c:v>
                </c:pt>
                <c:pt idx="1124">
                  <c:v>-1.2321878474453873E-3</c:v>
                </c:pt>
                <c:pt idx="1125">
                  <c:v>-2.6777999963233379E-3</c:v>
                </c:pt>
                <c:pt idx="1126">
                  <c:v>-3.0311098367707956E-4</c:v>
                </c:pt>
                <c:pt idx="1127">
                  <c:v>1.7567329479105664E-2</c:v>
                </c:pt>
                <c:pt idx="1128">
                  <c:v>5.0332496471794386E-5</c:v>
                </c:pt>
                <c:pt idx="1129">
                  <c:v>8.5359617653346653E-4</c:v>
                </c:pt>
                <c:pt idx="1130">
                  <c:v>3.7755508442189889E-3</c:v>
                </c:pt>
                <c:pt idx="1131">
                  <c:v>2.3946792031630526E-3</c:v>
                </c:pt>
                <c:pt idx="1132">
                  <c:v>-1.1722888820474342E-2</c:v>
                </c:pt>
                <c:pt idx="1133">
                  <c:v>-2.6786472851438536E-2</c:v>
                </c:pt>
                <c:pt idx="1134">
                  <c:v>-2.6210113237665755E-3</c:v>
                </c:pt>
                <c:pt idx="1135">
                  <c:v>1.2710195456506312E-2</c:v>
                </c:pt>
                <c:pt idx="1136">
                  <c:v>-7.4287478135610652E-3</c:v>
                </c:pt>
                <c:pt idx="1137">
                  <c:v>1.0386864037815746E-2</c:v>
                </c:pt>
                <c:pt idx="1138">
                  <c:v>-8.4128449779419245E-4</c:v>
                </c:pt>
                <c:pt idx="1139">
                  <c:v>-8.5431469996303244E-3</c:v>
                </c:pt>
                <c:pt idx="1140">
                  <c:v>1.9677699987563635E-4</c:v>
                </c:pt>
                <c:pt idx="1141">
                  <c:v>1.6459746311157097E-2</c:v>
                </c:pt>
                <c:pt idx="1142">
                  <c:v>1.283558431450782E-3</c:v>
                </c:pt>
                <c:pt idx="1143">
                  <c:v>5.1357912150296059E-3</c:v>
                </c:pt>
                <c:pt idx="1144">
                  <c:v>2.888798466325504E-3</c:v>
                </c:pt>
                <c:pt idx="1145">
                  <c:v>1.6673260611541618E-3</c:v>
                </c:pt>
                <c:pt idx="1146">
                  <c:v>4.6954033411927831E-4</c:v>
                </c:pt>
                <c:pt idx="1147">
                  <c:v>7.5514187361394036E-3</c:v>
                </c:pt>
                <c:pt idx="1148">
                  <c:v>2.8587878739427808E-4</c:v>
                </c:pt>
                <c:pt idx="1149">
                  <c:v>1.3830180571794415E-3</c:v>
                </c:pt>
                <c:pt idx="1150">
                  <c:v>3.975674936682605E-3</c:v>
                </c:pt>
                <c:pt idx="1151">
                  <c:v>3.3377133780880808E-3</c:v>
                </c:pt>
                <c:pt idx="1152">
                  <c:v>1.6959965763059248E-3</c:v>
                </c:pt>
                <c:pt idx="1153">
                  <c:v>4.5492845755390476E-5</c:v>
                </c:pt>
                <c:pt idx="1154">
                  <c:v>-3.2100665154262131E-3</c:v>
                </c:pt>
                <c:pt idx="1155">
                  <c:v>-2.127093858016571E-3</c:v>
                </c:pt>
                <c:pt idx="1156">
                  <c:v>-1.16503811875871E-2</c:v>
                </c:pt>
                <c:pt idx="1157">
                  <c:v>3.3900487482974029E-3</c:v>
                </c:pt>
                <c:pt idx="1158">
                  <c:v>4.1986814455974297E-3</c:v>
                </c:pt>
                <c:pt idx="1159">
                  <c:v>-4.8979477738596566E-3</c:v>
                </c:pt>
                <c:pt idx="1160">
                  <c:v>1.8879585206944993E-2</c:v>
                </c:pt>
                <c:pt idx="1161">
                  <c:v>-1.276148238009589E-3</c:v>
                </c:pt>
                <c:pt idx="1162">
                  <c:v>1.0746751326089488E-3</c:v>
                </c:pt>
                <c:pt idx="1163">
                  <c:v>1.3709558280394774E-3</c:v>
                </c:pt>
                <c:pt idx="1164">
                  <c:v>-1.6129952337957665E-3</c:v>
                </c:pt>
                <c:pt idx="1165">
                  <c:v>1.5072376963103373E-3</c:v>
                </c:pt>
                <c:pt idx="1166">
                  <c:v>1.4760503308965278E-2</c:v>
                </c:pt>
                <c:pt idx="1167">
                  <c:v>5.7423243424534753E-3</c:v>
                </c:pt>
                <c:pt idx="1168">
                  <c:v>5.2045082607143911E-5</c:v>
                </c:pt>
                <c:pt idx="1169">
                  <c:v>2.4575565527131804E-3</c:v>
                </c:pt>
                <c:pt idx="1170">
                  <c:v>8.1486993422204002E-3</c:v>
                </c:pt>
                <c:pt idx="1171">
                  <c:v>-1.4151636116043198E-3</c:v>
                </c:pt>
                <c:pt idx="1172">
                  <c:v>-1.4060915353747983E-2</c:v>
                </c:pt>
                <c:pt idx="1173">
                  <c:v>-5.4047038357885047E-4</c:v>
                </c:pt>
                <c:pt idx="1174">
                  <c:v>-2.1196345297303298E-2</c:v>
                </c:pt>
                <c:pt idx="1175">
                  <c:v>-9.3266957358584257E-3</c:v>
                </c:pt>
                <c:pt idx="1176">
                  <c:v>-8.7488906478615514E-3</c:v>
                </c:pt>
                <c:pt idx="1177">
                  <c:v>8.7676315497615676E-3</c:v>
                </c:pt>
                <c:pt idx="1178">
                  <c:v>-1.2473438971101203E-3</c:v>
                </c:pt>
                <c:pt idx="1179">
                  <c:v>6.6047686429593355E-4</c:v>
                </c:pt>
                <c:pt idx="1180">
                  <c:v>-1.3680848212589414E-3</c:v>
                </c:pt>
                <c:pt idx="1181">
                  <c:v>6.5573770491802463E-3</c:v>
                </c:pt>
                <c:pt idx="1182">
                  <c:v>-2.809620362982379E-3</c:v>
                </c:pt>
                <c:pt idx="1183">
                  <c:v>-3.4341221238478603E-3</c:v>
                </c:pt>
                <c:pt idx="1184">
                  <c:v>-8.8681806714108191E-3</c:v>
                </c:pt>
                <c:pt idx="1185">
                  <c:v>4.2101265260194864E-3</c:v>
                </c:pt>
                <c:pt idx="1186">
                  <c:v>-2.9351353199982277E-3</c:v>
                </c:pt>
                <c:pt idx="1187">
                  <c:v>-1.2469180141317371E-2</c:v>
                </c:pt>
                <c:pt idx="1188">
                  <c:v>-1.4955806816742134E-3</c:v>
                </c:pt>
                <c:pt idx="1189">
                  <c:v>-1.4773587608192251E-3</c:v>
                </c:pt>
                <c:pt idx="1190">
                  <c:v>-8.9592367025419506E-3</c:v>
                </c:pt>
                <c:pt idx="1191">
                  <c:v>6.5485840005294893E-3</c:v>
                </c:pt>
                <c:pt idx="1192">
                  <c:v>5.2466910307056303E-3</c:v>
                </c:pt>
                <c:pt idx="1193">
                  <c:v>-5.1498251716097787E-3</c:v>
                </c:pt>
                <c:pt idx="1194">
                  <c:v>-5.5667735514577377E-3</c:v>
                </c:pt>
                <c:pt idx="1195">
                  <c:v>-8.6757679603889359E-3</c:v>
                </c:pt>
                <c:pt idx="1196">
                  <c:v>9.0830098331551312E-3</c:v>
                </c:pt>
                <c:pt idx="1197">
                  <c:v>1.1181871120417242E-2</c:v>
                </c:pt>
                <c:pt idx="1198">
                  <c:v>-1.1627978214388546E-2</c:v>
                </c:pt>
                <c:pt idx="1199">
                  <c:v>-2.1136931363857636E-3</c:v>
                </c:pt>
                <c:pt idx="1200">
                  <c:v>-2.8573558277644739E-4</c:v>
                </c:pt>
                <c:pt idx="1201">
                  <c:v>-1.0680866399075395E-2</c:v>
                </c:pt>
                <c:pt idx="1202">
                  <c:v>-1.3582627300494754E-2</c:v>
                </c:pt>
                <c:pt idx="1203">
                  <c:v>-1.1184661520731165E-3</c:v>
                </c:pt>
                <c:pt idx="1204">
                  <c:v>-3.3527814487925856E-3</c:v>
                </c:pt>
                <c:pt idx="1205">
                  <c:v>2.758614808687776E-3</c:v>
                </c:pt>
                <c:pt idx="1206">
                  <c:v>-7.1688245423814356E-3</c:v>
                </c:pt>
                <c:pt idx="1207">
                  <c:v>2.3869481239748191E-2</c:v>
                </c:pt>
                <c:pt idx="1208">
                  <c:v>1.3161279528176584E-2</c:v>
                </c:pt>
                <c:pt idx="1209">
                  <c:v>-1.1312077087264338E-3</c:v>
                </c:pt>
                <c:pt idx="1210">
                  <c:v>3.3230692926078387E-3</c:v>
                </c:pt>
                <c:pt idx="1211">
                  <c:v>-1.4861029293632533E-2</c:v>
                </c:pt>
                <c:pt idx="1212">
                  <c:v>9.0720347576642713E-3</c:v>
                </c:pt>
                <c:pt idx="1213">
                  <c:v>6.0067713448621607E-3</c:v>
                </c:pt>
                <c:pt idx="1214">
                  <c:v>7.4600274756395635E-3</c:v>
                </c:pt>
                <c:pt idx="1215">
                  <c:v>4.2114473681520437E-4</c:v>
                </c:pt>
                <c:pt idx="1216">
                  <c:v>9.8477773531773227E-3</c:v>
                </c:pt>
                <c:pt idx="1217">
                  <c:v>-1.2384452251057443E-3</c:v>
                </c:pt>
                <c:pt idx="1218">
                  <c:v>-2.3827083451523068E-3</c:v>
                </c:pt>
                <c:pt idx="1219">
                  <c:v>-3.6354035501040549E-4</c:v>
                </c:pt>
                <c:pt idx="1220">
                  <c:v>1.2901233439184256E-3</c:v>
                </c:pt>
                <c:pt idx="1221">
                  <c:v>-3.778133090926783E-3</c:v>
                </c:pt>
                <c:pt idx="1222">
                  <c:v>8.9454838749098986E-3</c:v>
                </c:pt>
                <c:pt idx="1223">
                  <c:v>-4.0394375068131261E-3</c:v>
                </c:pt>
                <c:pt idx="1224">
                  <c:v>-1.3468730047733413E-2</c:v>
                </c:pt>
                <c:pt idx="1225">
                  <c:v>-5.6356837606837962E-3</c:v>
                </c:pt>
                <c:pt idx="1226">
                  <c:v>-1.0213295259898669E-2</c:v>
                </c:pt>
                <c:pt idx="1227">
                  <c:v>-1.5205601272561098E-2</c:v>
                </c:pt>
                <c:pt idx="1228">
                  <c:v>7.0355060943296799E-3</c:v>
                </c:pt>
                <c:pt idx="1229">
                  <c:v>-1.0861580107310864E-3</c:v>
                </c:pt>
                <c:pt idx="1230">
                  <c:v>9.5036803054671104E-4</c:v>
                </c:pt>
                <c:pt idx="1231">
                  <c:v>2.6610302229033156E-3</c:v>
                </c:pt>
                <c:pt idx="1232">
                  <c:v>-7.0758480519371725E-3</c:v>
                </c:pt>
                <c:pt idx="1233">
                  <c:v>-4.2292418238609741E-6</c:v>
                </c:pt>
                <c:pt idx="1234">
                  <c:v>4.1489037758830616E-3</c:v>
                </c:pt>
                <c:pt idx="1235">
                  <c:v>1.8774033500541298E-2</c:v>
                </c:pt>
                <c:pt idx="1236">
                  <c:v>-7.6027393012839672E-3</c:v>
                </c:pt>
                <c:pt idx="1237">
                  <c:v>-1.6192628542267662E-2</c:v>
                </c:pt>
                <c:pt idx="1238">
                  <c:v>3.8893040961549552E-3</c:v>
                </c:pt>
                <c:pt idx="1239">
                  <c:v>-7.9931162186441806E-4</c:v>
                </c:pt>
                <c:pt idx="1240">
                  <c:v>-6.8576277124988705E-3</c:v>
                </c:pt>
                <c:pt idx="1241">
                  <c:v>-4.037999702463213E-3</c:v>
                </c:pt>
                <c:pt idx="1242">
                  <c:v>-1.4747241960608504E-2</c:v>
                </c:pt>
                <c:pt idx="1243">
                  <c:v>3.9028066854513987E-3</c:v>
                </c:pt>
                <c:pt idx="1244">
                  <c:v>1.6029478707546563E-3</c:v>
                </c:pt>
                <c:pt idx="1245">
                  <c:v>4.2475832715866968E-3</c:v>
                </c:pt>
                <c:pt idx="1246">
                  <c:v>-4.6585849226571385E-3</c:v>
                </c:pt>
                <c:pt idx="1247">
                  <c:v>6.1004516618397009E-3</c:v>
                </c:pt>
                <c:pt idx="1248">
                  <c:v>-1.3711862410177855E-2</c:v>
                </c:pt>
                <c:pt idx="1249">
                  <c:v>5.6765249417471964E-3</c:v>
                </c:pt>
                <c:pt idx="1250">
                  <c:v>2.1593281898135697E-3</c:v>
                </c:pt>
                <c:pt idx="1251">
                  <c:v>-4.876030742910431E-3</c:v>
                </c:pt>
                <c:pt idx="1252">
                  <c:v>-1.139129229783209E-2</c:v>
                </c:pt>
                <c:pt idx="1253">
                  <c:v>5.6112470240896606E-3</c:v>
                </c:pt>
                <c:pt idx="1254">
                  <c:v>8.9666663036731542E-3</c:v>
                </c:pt>
                <c:pt idx="1255">
                  <c:v>3.7300706727512178E-3</c:v>
                </c:pt>
                <c:pt idx="1256">
                  <c:v>1.1135723348889348E-2</c:v>
                </c:pt>
                <c:pt idx="1257">
                  <c:v>-6.2679722992633469E-3</c:v>
                </c:pt>
                <c:pt idx="1258">
                  <c:v>1.6189340804458663E-2</c:v>
                </c:pt>
                <c:pt idx="1259">
                  <c:v>-1.8092399717767327E-3</c:v>
                </c:pt>
                <c:pt idx="1260">
                  <c:v>-3.922553310010457E-3</c:v>
                </c:pt>
                <c:pt idx="1261">
                  <c:v>-1.8387220458111475E-3</c:v>
                </c:pt>
                <c:pt idx="1262">
                  <c:v>-7.5700500213287114E-3</c:v>
                </c:pt>
                <c:pt idx="1263">
                  <c:v>-1.3249734834228644E-2</c:v>
                </c:pt>
                <c:pt idx="1264">
                  <c:v>-1.1507554677138154E-3</c:v>
                </c:pt>
                <c:pt idx="1265">
                  <c:v>-6.0099152753811946E-4</c:v>
                </c:pt>
                <c:pt idx="1266">
                  <c:v>-4.4352492683902289E-3</c:v>
                </c:pt>
                <c:pt idx="1267">
                  <c:v>1.3192755977626813E-3</c:v>
                </c:pt>
                <c:pt idx="1268">
                  <c:v>-6.1848036760381309E-4</c:v>
                </c:pt>
                <c:pt idx="1269">
                  <c:v>-5.4041568425766684E-4</c:v>
                </c:pt>
                <c:pt idx="1270">
                  <c:v>-8.6120813329326751E-4</c:v>
                </c:pt>
                <c:pt idx="1271">
                  <c:v>-5.1171488861200265E-3</c:v>
                </c:pt>
                <c:pt idx="1272">
                  <c:v>-1.0640071240881177E-2</c:v>
                </c:pt>
                <c:pt idx="1273">
                  <c:v>-2.5716800386632599E-4</c:v>
                </c:pt>
                <c:pt idx="1274">
                  <c:v>-1.1087679149179852E-4</c:v>
                </c:pt>
                <c:pt idx="1275">
                  <c:v>-1.8644891007116748E-2</c:v>
                </c:pt>
                <c:pt idx="1276">
                  <c:v>-2.4407110604895976E-4</c:v>
                </c:pt>
                <c:pt idx="1277">
                  <c:v>-1.6569240437083188E-3</c:v>
                </c:pt>
                <c:pt idx="1278">
                  <c:v>1.1531677583985545E-2</c:v>
                </c:pt>
                <c:pt idx="1279">
                  <c:v>9.2849180518683738E-3</c:v>
                </c:pt>
                <c:pt idx="1280">
                  <c:v>3.459793210820461E-4</c:v>
                </c:pt>
                <c:pt idx="1281">
                  <c:v>-4.0882385544840361E-3</c:v>
                </c:pt>
                <c:pt idx="1282">
                  <c:v>1.6740649056334878E-3</c:v>
                </c:pt>
                <c:pt idx="1283">
                  <c:v>-1.2178914476462799E-3</c:v>
                </c:pt>
                <c:pt idx="1284">
                  <c:v>-3.2620546939320372E-3</c:v>
                </c:pt>
                <c:pt idx="1285">
                  <c:v>4.9805332809458314E-3</c:v>
                </c:pt>
                <c:pt idx="1286">
                  <c:v>1.4463264286110888E-2</c:v>
                </c:pt>
                <c:pt idx="1287">
                  <c:v>3.2100830767747279E-3</c:v>
                </c:pt>
                <c:pt idx="1288">
                  <c:v>1.2356161273987754E-2</c:v>
                </c:pt>
                <c:pt idx="1289">
                  <c:v>6.8885520673203082E-3</c:v>
                </c:pt>
                <c:pt idx="1290">
                  <c:v>1.3188210908592346E-2</c:v>
                </c:pt>
                <c:pt idx="1291">
                  <c:v>4.353642582852757E-4</c:v>
                </c:pt>
                <c:pt idx="1292">
                  <c:v>-7.6810464475161044E-3</c:v>
                </c:pt>
                <c:pt idx="1293">
                  <c:v>4.4748444342259663E-3</c:v>
                </c:pt>
                <c:pt idx="1294">
                  <c:v>-3.0773208658039231E-3</c:v>
                </c:pt>
                <c:pt idx="1295">
                  <c:v>-1.5036555006834651E-2</c:v>
                </c:pt>
                <c:pt idx="1296">
                  <c:v>7.1938253538634811E-3</c:v>
                </c:pt>
                <c:pt idx="1297">
                  <c:v>-3.5251485598322141E-3</c:v>
                </c:pt>
                <c:pt idx="1298">
                  <c:v>-1.4866602724289302E-2</c:v>
                </c:pt>
                <c:pt idx="1299">
                  <c:v>-3.2432562231356932E-2</c:v>
                </c:pt>
                <c:pt idx="1300">
                  <c:v>1.68873186051548E-2</c:v>
                </c:pt>
                <c:pt idx="1301">
                  <c:v>-6.0658905699140231E-3</c:v>
                </c:pt>
                <c:pt idx="1302">
                  <c:v>1.91703703042303E-2</c:v>
                </c:pt>
                <c:pt idx="1303">
                  <c:v>2.1902398531663314E-2</c:v>
                </c:pt>
                <c:pt idx="1304">
                  <c:v>4.6573833350123106E-3</c:v>
                </c:pt>
                <c:pt idx="1305">
                  <c:v>1.7683426347857356E-2</c:v>
                </c:pt>
                <c:pt idx="1306">
                  <c:v>1.1483482274811108E-2</c:v>
                </c:pt>
                <c:pt idx="1307">
                  <c:v>1.7284580040661801E-3</c:v>
                </c:pt>
                <c:pt idx="1308">
                  <c:v>6.6908729789281196E-3</c:v>
                </c:pt>
                <c:pt idx="1309">
                  <c:v>-3.380745983694311E-3</c:v>
                </c:pt>
                <c:pt idx="1310">
                  <c:v>-8.5516791975815964E-3</c:v>
                </c:pt>
                <c:pt idx="1311">
                  <c:v>1.2028195437896683E-2</c:v>
                </c:pt>
                <c:pt idx="1312">
                  <c:v>3.0622520911682827E-4</c:v>
                </c:pt>
                <c:pt idx="1313">
                  <c:v>-7.1910075423398112E-5</c:v>
                </c:pt>
                <c:pt idx="1314">
                  <c:v>-8.8353017563758129E-4</c:v>
                </c:pt>
                <c:pt idx="1315">
                  <c:v>6.1058623682272994E-3</c:v>
                </c:pt>
                <c:pt idx="1316">
                  <c:v>-3.3338579747886898E-3</c:v>
                </c:pt>
                <c:pt idx="1317">
                  <c:v>1.4274229273656402E-3</c:v>
                </c:pt>
                <c:pt idx="1318">
                  <c:v>-5.758896389016388E-3</c:v>
                </c:pt>
                <c:pt idx="1319">
                  <c:v>-1.0950077861727414E-2</c:v>
                </c:pt>
                <c:pt idx="1320">
                  <c:v>3.8183105631456105E-2</c:v>
                </c:pt>
                <c:pt idx="1321">
                  <c:v>-1.3895854313191403E-2</c:v>
                </c:pt>
                <c:pt idx="1322">
                  <c:v>3.602764221357635E-3</c:v>
                </c:pt>
                <c:pt idx="1323">
                  <c:v>1.6021470067175025E-2</c:v>
                </c:pt>
                <c:pt idx="1324">
                  <c:v>-1.6878074862042292E-3</c:v>
                </c:pt>
                <c:pt idx="1325">
                  <c:v>-2.9716464560067823E-3</c:v>
                </c:pt>
                <c:pt idx="1326">
                  <c:v>-1.0484878003804265E-2</c:v>
                </c:pt>
                <c:pt idx="1327">
                  <c:v>5.2483602672186436E-3</c:v>
                </c:pt>
                <c:pt idx="1328">
                  <c:v>-8.2112725155107924E-3</c:v>
                </c:pt>
                <c:pt idx="1329">
                  <c:v>9.8924407855438545E-3</c:v>
                </c:pt>
                <c:pt idx="1330">
                  <c:v>5.954979549875894E-3</c:v>
                </c:pt>
                <c:pt idx="1331">
                  <c:v>-6.9976781068070704E-3</c:v>
                </c:pt>
                <c:pt idx="1332">
                  <c:v>-2.9706519725128944E-3</c:v>
                </c:pt>
                <c:pt idx="1333">
                  <c:v>3.2784633440325894E-3</c:v>
                </c:pt>
                <c:pt idx="1334">
                  <c:v>-3.3382191869080202E-3</c:v>
                </c:pt>
                <c:pt idx="1335">
                  <c:v>-1.3777388114276645E-3</c:v>
                </c:pt>
                <c:pt idx="1336">
                  <c:v>-7.0438490730925229E-3</c:v>
                </c:pt>
                <c:pt idx="1337">
                  <c:v>3.1659366405216716E-3</c:v>
                </c:pt>
                <c:pt idx="1338">
                  <c:v>5.3086489955402882E-3</c:v>
                </c:pt>
                <c:pt idx="1339">
                  <c:v>1.0187508333030282E-2</c:v>
                </c:pt>
                <c:pt idx="1340">
                  <c:v>4.0055113276180609E-3</c:v>
                </c:pt>
                <c:pt idx="1341">
                  <c:v>4.1827336753952338E-5</c:v>
                </c:pt>
                <c:pt idx="1342">
                  <c:v>1.4798291126005836E-3</c:v>
                </c:pt>
                <c:pt idx="1343">
                  <c:v>-1.0071038207896121E-2</c:v>
                </c:pt>
                <c:pt idx="1344">
                  <c:v>-6.8144743292002374E-3</c:v>
                </c:pt>
                <c:pt idx="1345">
                  <c:v>9.2197778191323021E-3</c:v>
                </c:pt>
                <c:pt idx="1346">
                  <c:v>-3.7319864510051426E-3</c:v>
                </c:pt>
                <c:pt idx="1347">
                  <c:v>-1.6637562667483063E-3</c:v>
                </c:pt>
                <c:pt idx="1348">
                  <c:v>-7.5769636124378703E-4</c:v>
                </c:pt>
                <c:pt idx="1349">
                  <c:v>1.2872455204541611E-2</c:v>
                </c:pt>
                <c:pt idx="1350">
                  <c:v>-5.594845574297902E-3</c:v>
                </c:pt>
                <c:pt idx="1351">
                  <c:v>2.9012610173835274E-3</c:v>
                </c:pt>
                <c:pt idx="1352">
                  <c:v>8.001804798287937E-3</c:v>
                </c:pt>
                <c:pt idx="1353">
                  <c:v>1.2052010814129765E-2</c:v>
                </c:pt>
                <c:pt idx="1354">
                  <c:v>3.4756741946846414E-3</c:v>
                </c:pt>
                <c:pt idx="1355">
                  <c:v>-4.7098424981862896E-3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928-4B25-B75A-A790DD13C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9409032"/>
        <c:axId val="2009411080"/>
      </c:scatterChart>
      <c:valAx>
        <c:axId val="2009409032"/>
        <c:scaling>
          <c:orientation val="minMax"/>
          <c:min val="9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411080"/>
        <c:crosses val="autoZero"/>
        <c:crossBetween val="midCat"/>
      </c:valAx>
      <c:valAx>
        <c:axId val="2009411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40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Change%: UNITEDSPR vs NIFTY50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NSE:UNITEDSPR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UNITEDSPR!$C$9:$C$1364</c:f>
              <c:numCache>
                <c:formatCode>0.00%</c:formatCode>
                <c:ptCount val="1356"/>
                <c:pt idx="1">
                  <c:v>-5.4000000000000003E-3</c:v>
                </c:pt>
                <c:pt idx="2">
                  <c:v>-1.7899999999999999E-2</c:v>
                </c:pt>
                <c:pt idx="3">
                  <c:v>-2.5100000000000001E-2</c:v>
                </c:pt>
                <c:pt idx="4">
                  <c:v>-7.1999999999999998E-3</c:v>
                </c:pt>
                <c:pt idx="5">
                  <c:v>1.6299999999999999E-2</c:v>
                </c:pt>
                <c:pt idx="6">
                  <c:v>3.2000000000000001E-2</c:v>
                </c:pt>
                <c:pt idx="7">
                  <c:v>-9.7000000000000003E-3</c:v>
                </c:pt>
                <c:pt idx="8">
                  <c:v>-4.4000000000000003E-3</c:v>
                </c:pt>
                <c:pt idx="9">
                  <c:v>-3.7000000000000002E-3</c:v>
                </c:pt>
                <c:pt idx="10">
                  <c:v>-5.7000000000000002E-3</c:v>
                </c:pt>
                <c:pt idx="11">
                  <c:v>1.2E-2</c:v>
                </c:pt>
                <c:pt idx="12">
                  <c:v>-5.4999999999999997E-3</c:v>
                </c:pt>
                <c:pt idx="13">
                  <c:v>-6.4000000000000003E-3</c:v>
                </c:pt>
                <c:pt idx="14">
                  <c:v>2.0000000000000001E-4</c:v>
                </c:pt>
                <c:pt idx="15">
                  <c:v>1.8200000000000001E-2</c:v>
                </c:pt>
                <c:pt idx="16">
                  <c:v>-1.0800000000000001E-2</c:v>
                </c:pt>
                <c:pt idx="17">
                  <c:v>-7.3000000000000001E-3</c:v>
                </c:pt>
                <c:pt idx="18">
                  <c:v>-4.1999999999999997E-3</c:v>
                </c:pt>
                <c:pt idx="19">
                  <c:v>0.13930000000000001</c:v>
                </c:pt>
                <c:pt idx="20">
                  <c:v>-3.2199999999999999E-2</c:v>
                </c:pt>
                <c:pt idx="21">
                  <c:v>-5.0000000000000001E-4</c:v>
                </c:pt>
                <c:pt idx="22">
                  <c:v>-2.4400000000000002E-2</c:v>
                </c:pt>
                <c:pt idx="23">
                  <c:v>6.1999999999999998E-3</c:v>
                </c:pt>
                <c:pt idx="24">
                  <c:v>-1.8E-3</c:v>
                </c:pt>
                <c:pt idx="25">
                  <c:v>3.6799999999999999E-2</c:v>
                </c:pt>
                <c:pt idx="26">
                  <c:v>1.2699999999999999E-2</c:v>
                </c:pt>
                <c:pt idx="27">
                  <c:v>2.2000000000000001E-3</c:v>
                </c:pt>
                <c:pt idx="28">
                  <c:v>3.4299999999999997E-2</c:v>
                </c:pt>
                <c:pt idx="29">
                  <c:v>1.66E-2</c:v>
                </c:pt>
                <c:pt idx="30">
                  <c:v>-2.4199999999999999E-2</c:v>
                </c:pt>
                <c:pt idx="31">
                  <c:v>3.1399999999999997E-2</c:v>
                </c:pt>
                <c:pt idx="32">
                  <c:v>2.6100000000000002E-2</c:v>
                </c:pt>
                <c:pt idx="33">
                  <c:v>-9.5999999999999992E-3</c:v>
                </c:pt>
                <c:pt idx="34">
                  <c:v>-4.7999999999999996E-3</c:v>
                </c:pt>
                <c:pt idx="35">
                  <c:v>3.1300000000000001E-2</c:v>
                </c:pt>
                <c:pt idx="36">
                  <c:v>1.11E-2</c:v>
                </c:pt>
                <c:pt idx="37">
                  <c:v>-9.4999999999999998E-3</c:v>
                </c:pt>
                <c:pt idx="38">
                  <c:v>-2.81E-2</c:v>
                </c:pt>
                <c:pt idx="39">
                  <c:v>5.9999999999999995E-4</c:v>
                </c:pt>
                <c:pt idx="40">
                  <c:v>-2.18E-2</c:v>
                </c:pt>
                <c:pt idx="41">
                  <c:v>-2.3E-3</c:v>
                </c:pt>
                <c:pt idx="42">
                  <c:v>-1E-4</c:v>
                </c:pt>
                <c:pt idx="43">
                  <c:v>-4.2099999999999999E-2</c:v>
                </c:pt>
                <c:pt idx="44">
                  <c:v>1.52E-2</c:v>
                </c:pt>
                <c:pt idx="45">
                  <c:v>-4.1000000000000003E-3</c:v>
                </c:pt>
                <c:pt idx="46">
                  <c:v>-3.8E-3</c:v>
                </c:pt>
                <c:pt idx="47">
                  <c:v>-2.5700000000000001E-2</c:v>
                </c:pt>
                <c:pt idx="48">
                  <c:v>-3.9100000000000003E-2</c:v>
                </c:pt>
                <c:pt idx="49">
                  <c:v>-1.8800000000000001E-2</c:v>
                </c:pt>
                <c:pt idx="50">
                  <c:v>-0.1066</c:v>
                </c:pt>
                <c:pt idx="51">
                  <c:v>3.9699999999999999E-2</c:v>
                </c:pt>
                <c:pt idx="52">
                  <c:v>-7.1099999999999997E-2</c:v>
                </c:pt>
                <c:pt idx="53">
                  <c:v>8.9999999999999998E-4</c:v>
                </c:pt>
                <c:pt idx="54">
                  <c:v>-3.8300000000000001E-2</c:v>
                </c:pt>
                <c:pt idx="55">
                  <c:v>-1.12E-2</c:v>
                </c:pt>
                <c:pt idx="56">
                  <c:v>3.5400000000000001E-2</c:v>
                </c:pt>
                <c:pt idx="57">
                  <c:v>-0.13350000000000001</c:v>
                </c:pt>
                <c:pt idx="58">
                  <c:v>8.0000000000000002E-3</c:v>
                </c:pt>
                <c:pt idx="59">
                  <c:v>3.0700000000000002E-2</c:v>
                </c:pt>
                <c:pt idx="60">
                  <c:v>5.3900000000000003E-2</c:v>
                </c:pt>
                <c:pt idx="61">
                  <c:v>-4.1300000000000003E-2</c:v>
                </c:pt>
                <c:pt idx="62">
                  <c:v>-6.6E-3</c:v>
                </c:pt>
                <c:pt idx="63">
                  <c:v>3.6999999999999998E-2</c:v>
                </c:pt>
                <c:pt idx="64">
                  <c:v>-4.4900000000000002E-2</c:v>
                </c:pt>
                <c:pt idx="65">
                  <c:v>6.4000000000000003E-3</c:v>
                </c:pt>
                <c:pt idx="66">
                  <c:v>9.6000000000000002E-2</c:v>
                </c:pt>
                <c:pt idx="67">
                  <c:v>2.1700000000000001E-2</c:v>
                </c:pt>
                <c:pt idx="68">
                  <c:v>5.62E-2</c:v>
                </c:pt>
                <c:pt idx="69">
                  <c:v>3.7400000000000003E-2</c:v>
                </c:pt>
                <c:pt idx="70">
                  <c:v>-1.6199999999999999E-2</c:v>
                </c:pt>
                <c:pt idx="71">
                  <c:v>-3.2599999999999997E-2</c:v>
                </c:pt>
                <c:pt idx="72">
                  <c:v>-2.5499999999999998E-2</c:v>
                </c:pt>
                <c:pt idx="73">
                  <c:v>-5.4000000000000003E-3</c:v>
                </c:pt>
                <c:pt idx="74">
                  <c:v>-6.4000000000000003E-3</c:v>
                </c:pt>
                <c:pt idx="75">
                  <c:v>3.2399999999999998E-2</c:v>
                </c:pt>
                <c:pt idx="76">
                  <c:v>-2.07E-2</c:v>
                </c:pt>
                <c:pt idx="77">
                  <c:v>-1.9E-2</c:v>
                </c:pt>
                <c:pt idx="78">
                  <c:v>4.8999999999999998E-3</c:v>
                </c:pt>
                <c:pt idx="79">
                  <c:v>1.6000000000000001E-3</c:v>
                </c:pt>
                <c:pt idx="80">
                  <c:v>1.7999999999999999E-2</c:v>
                </c:pt>
                <c:pt idx="81">
                  <c:v>8.2000000000000007E-3</c:v>
                </c:pt>
                <c:pt idx="82">
                  <c:v>9.7000000000000003E-3</c:v>
                </c:pt>
                <c:pt idx="83">
                  <c:v>-8.6599999999999996E-2</c:v>
                </c:pt>
                <c:pt idx="84">
                  <c:v>-2.0999999999999999E-3</c:v>
                </c:pt>
                <c:pt idx="85">
                  <c:v>2.2100000000000002E-2</c:v>
                </c:pt>
                <c:pt idx="86">
                  <c:v>-6.7000000000000002E-3</c:v>
                </c:pt>
                <c:pt idx="87">
                  <c:v>-1.6299999999999999E-2</c:v>
                </c:pt>
                <c:pt idx="88">
                  <c:v>2.4899999999999999E-2</c:v>
                </c:pt>
                <c:pt idx="89">
                  <c:v>9.2999999999999992E-3</c:v>
                </c:pt>
                <c:pt idx="90">
                  <c:v>5.8000000000000003E-2</c:v>
                </c:pt>
                <c:pt idx="91">
                  <c:v>1.9E-3</c:v>
                </c:pt>
                <c:pt idx="92">
                  <c:v>3.2000000000000002E-3</c:v>
                </c:pt>
                <c:pt idx="93">
                  <c:v>2.3E-2</c:v>
                </c:pt>
                <c:pt idx="94">
                  <c:v>3.61E-2</c:v>
                </c:pt>
                <c:pt idx="95">
                  <c:v>6.0499999999999998E-2</c:v>
                </c:pt>
                <c:pt idx="96">
                  <c:v>-3.39E-2</c:v>
                </c:pt>
                <c:pt idx="97">
                  <c:v>-1.06E-2</c:v>
                </c:pt>
                <c:pt idx="98">
                  <c:v>-8.2000000000000007E-3</c:v>
                </c:pt>
                <c:pt idx="99">
                  <c:v>-2.53E-2</c:v>
                </c:pt>
                <c:pt idx="100">
                  <c:v>5.4100000000000002E-2</c:v>
                </c:pt>
                <c:pt idx="101">
                  <c:v>-8.0999999999999996E-3</c:v>
                </c:pt>
                <c:pt idx="102">
                  <c:v>-2.69E-2</c:v>
                </c:pt>
                <c:pt idx="103">
                  <c:v>-1.6999999999999999E-3</c:v>
                </c:pt>
                <c:pt idx="104">
                  <c:v>1.03E-2</c:v>
                </c:pt>
                <c:pt idx="105">
                  <c:v>1.3299999999999999E-2</c:v>
                </c:pt>
                <c:pt idx="106">
                  <c:v>1.83E-2</c:v>
                </c:pt>
                <c:pt idx="107">
                  <c:v>1.9099999999999999E-2</c:v>
                </c:pt>
                <c:pt idx="108">
                  <c:v>2.9999999999999997E-4</c:v>
                </c:pt>
                <c:pt idx="109">
                  <c:v>-2.3199999999999998E-2</c:v>
                </c:pt>
                <c:pt idx="110">
                  <c:v>3.9E-2</c:v>
                </c:pt>
                <c:pt idx="111">
                  <c:v>-7.7000000000000002E-3</c:v>
                </c:pt>
                <c:pt idx="112">
                  <c:v>-1.29E-2</c:v>
                </c:pt>
                <c:pt idx="113">
                  <c:v>1.1999999999999999E-3</c:v>
                </c:pt>
                <c:pt idx="114">
                  <c:v>7.3000000000000001E-3</c:v>
                </c:pt>
                <c:pt idx="115">
                  <c:v>1.32E-2</c:v>
                </c:pt>
                <c:pt idx="116">
                  <c:v>2.76E-2</c:v>
                </c:pt>
                <c:pt idx="117">
                  <c:v>-1.9900000000000001E-2</c:v>
                </c:pt>
                <c:pt idx="118">
                  <c:v>-2.3199999999999998E-2</c:v>
                </c:pt>
                <c:pt idx="119">
                  <c:v>-1.1299999999999999E-2</c:v>
                </c:pt>
                <c:pt idx="120">
                  <c:v>-1.61E-2</c:v>
                </c:pt>
                <c:pt idx="121">
                  <c:v>-1.2500000000000001E-2</c:v>
                </c:pt>
                <c:pt idx="122">
                  <c:v>1.41E-2</c:v>
                </c:pt>
                <c:pt idx="123">
                  <c:v>1.1599999999999999E-2</c:v>
                </c:pt>
                <c:pt idx="124">
                  <c:v>-7.6E-3</c:v>
                </c:pt>
                <c:pt idx="125">
                  <c:v>-1.03E-2</c:v>
                </c:pt>
                <c:pt idx="126">
                  <c:v>6.9999999999999999E-4</c:v>
                </c:pt>
                <c:pt idx="127">
                  <c:v>8.0999999999999996E-3</c:v>
                </c:pt>
                <c:pt idx="128">
                  <c:v>3.2399999999999998E-2</c:v>
                </c:pt>
                <c:pt idx="129">
                  <c:v>2.0400000000000001E-2</c:v>
                </c:pt>
                <c:pt idx="130">
                  <c:v>1.7000000000000001E-2</c:v>
                </c:pt>
                <c:pt idx="131">
                  <c:v>-1.0500000000000001E-2</c:v>
                </c:pt>
                <c:pt idx="132">
                  <c:v>-1.5699999999999999E-2</c:v>
                </c:pt>
                <c:pt idx="133">
                  <c:v>-3.4700000000000002E-2</c:v>
                </c:pt>
                <c:pt idx="134">
                  <c:v>1.8200000000000001E-2</c:v>
                </c:pt>
                <c:pt idx="135">
                  <c:v>-6.7999999999999996E-3</c:v>
                </c:pt>
                <c:pt idx="136">
                  <c:v>-7.3000000000000001E-3</c:v>
                </c:pt>
                <c:pt idx="137">
                  <c:v>-1.17E-2</c:v>
                </c:pt>
                <c:pt idx="138">
                  <c:v>4.1999999999999997E-3</c:v>
                </c:pt>
                <c:pt idx="139">
                  <c:v>2.6499999999999999E-2</c:v>
                </c:pt>
                <c:pt idx="140">
                  <c:v>-2.0899999999999998E-2</c:v>
                </c:pt>
                <c:pt idx="141">
                  <c:v>-1.34E-2</c:v>
                </c:pt>
                <c:pt idx="142">
                  <c:v>-9.4000000000000004E-3</c:v>
                </c:pt>
                <c:pt idx="143">
                  <c:v>-1.32E-2</c:v>
                </c:pt>
                <c:pt idx="144">
                  <c:v>-3.3999999999999998E-3</c:v>
                </c:pt>
                <c:pt idx="145">
                  <c:v>9.7000000000000003E-3</c:v>
                </c:pt>
                <c:pt idx="146">
                  <c:v>-1.24E-2</c:v>
                </c:pt>
                <c:pt idx="147">
                  <c:v>2.2000000000000001E-3</c:v>
                </c:pt>
                <c:pt idx="148">
                  <c:v>1.5100000000000001E-2</c:v>
                </c:pt>
                <c:pt idx="149">
                  <c:v>-7.4000000000000003E-3</c:v>
                </c:pt>
                <c:pt idx="150">
                  <c:v>1.2500000000000001E-2</c:v>
                </c:pt>
                <c:pt idx="151">
                  <c:v>1.35E-2</c:v>
                </c:pt>
                <c:pt idx="152">
                  <c:v>-2.0299999999999999E-2</c:v>
                </c:pt>
                <c:pt idx="153">
                  <c:v>-2.9999999999999997E-4</c:v>
                </c:pt>
                <c:pt idx="154">
                  <c:v>1.61E-2</c:v>
                </c:pt>
                <c:pt idx="155">
                  <c:v>-1.3299999999999999E-2</c:v>
                </c:pt>
                <c:pt idx="156">
                  <c:v>1.8E-3</c:v>
                </c:pt>
                <c:pt idx="157">
                  <c:v>6.3E-3</c:v>
                </c:pt>
                <c:pt idx="158">
                  <c:v>3.7000000000000002E-3</c:v>
                </c:pt>
                <c:pt idx="159">
                  <c:v>-1.2999999999999999E-2</c:v>
                </c:pt>
                <c:pt idx="160">
                  <c:v>1.6999999999999999E-3</c:v>
                </c:pt>
                <c:pt idx="161">
                  <c:v>-5.1999999999999998E-3</c:v>
                </c:pt>
                <c:pt idx="162">
                  <c:v>-4.8999999999999998E-3</c:v>
                </c:pt>
                <c:pt idx="163">
                  <c:v>-6.1000000000000004E-3</c:v>
                </c:pt>
                <c:pt idx="164">
                  <c:v>-8.3999999999999995E-3</c:v>
                </c:pt>
                <c:pt idx="165">
                  <c:v>2.64E-2</c:v>
                </c:pt>
                <c:pt idx="166">
                  <c:v>-6.5799999999999997E-2</c:v>
                </c:pt>
                <c:pt idx="167">
                  <c:v>2.8000000000000001E-2</c:v>
                </c:pt>
                <c:pt idx="168">
                  <c:v>1.17E-2</c:v>
                </c:pt>
                <c:pt idx="169">
                  <c:v>2.0500000000000001E-2</c:v>
                </c:pt>
                <c:pt idx="170">
                  <c:v>-2.06E-2</c:v>
                </c:pt>
                <c:pt idx="171">
                  <c:v>-1.3899999999999999E-2</c:v>
                </c:pt>
                <c:pt idx="172">
                  <c:v>-1.78E-2</c:v>
                </c:pt>
                <c:pt idx="173">
                  <c:v>2.0000000000000001E-4</c:v>
                </c:pt>
                <c:pt idx="174">
                  <c:v>-2.0999999999999999E-3</c:v>
                </c:pt>
                <c:pt idx="175">
                  <c:v>-4.1999999999999997E-3</c:v>
                </c:pt>
                <c:pt idx="176">
                  <c:v>-5.9999999999999995E-4</c:v>
                </c:pt>
                <c:pt idx="177">
                  <c:v>-9.5999999999999992E-3</c:v>
                </c:pt>
                <c:pt idx="178">
                  <c:v>1.21E-2</c:v>
                </c:pt>
                <c:pt idx="179">
                  <c:v>7.4999999999999997E-3</c:v>
                </c:pt>
                <c:pt idx="180">
                  <c:v>-1.5100000000000001E-2</c:v>
                </c:pt>
                <c:pt idx="181">
                  <c:v>-3.95E-2</c:v>
                </c:pt>
                <c:pt idx="182">
                  <c:v>-1.3100000000000001E-2</c:v>
                </c:pt>
                <c:pt idx="183">
                  <c:v>-1.21E-2</c:v>
                </c:pt>
                <c:pt idx="184">
                  <c:v>-2.6700000000000002E-2</c:v>
                </c:pt>
                <c:pt idx="185">
                  <c:v>3.2300000000000002E-2</c:v>
                </c:pt>
                <c:pt idx="186">
                  <c:v>3.27E-2</c:v>
                </c:pt>
                <c:pt idx="187">
                  <c:v>-3.09E-2</c:v>
                </c:pt>
                <c:pt idx="188">
                  <c:v>7.6E-3</c:v>
                </c:pt>
                <c:pt idx="189">
                  <c:v>1.35E-2</c:v>
                </c:pt>
                <c:pt idx="190">
                  <c:v>2.8E-3</c:v>
                </c:pt>
                <c:pt idx="191">
                  <c:v>6.1999999999999998E-3</c:v>
                </c:pt>
                <c:pt idx="192">
                  <c:v>4.7999999999999996E-3</c:v>
                </c:pt>
                <c:pt idx="193">
                  <c:v>-1.77E-2</c:v>
                </c:pt>
                <c:pt idx="194">
                  <c:v>1.2999999999999999E-3</c:v>
                </c:pt>
                <c:pt idx="195">
                  <c:v>1.84E-2</c:v>
                </c:pt>
                <c:pt idx="196">
                  <c:v>-8.6E-3</c:v>
                </c:pt>
                <c:pt idx="197">
                  <c:v>-4.4999999999999997E-3</c:v>
                </c:pt>
                <c:pt idx="198">
                  <c:v>-3.3500000000000002E-2</c:v>
                </c:pt>
                <c:pt idx="199">
                  <c:v>7.0000000000000001E-3</c:v>
                </c:pt>
                <c:pt idx="200">
                  <c:v>8.2000000000000007E-3</c:v>
                </c:pt>
                <c:pt idx="201">
                  <c:v>-2.9999999999999997E-4</c:v>
                </c:pt>
                <c:pt idx="202">
                  <c:v>1.2800000000000001E-2</c:v>
                </c:pt>
                <c:pt idx="203">
                  <c:v>-1.06E-2</c:v>
                </c:pt>
                <c:pt idx="204">
                  <c:v>2.2200000000000001E-2</c:v>
                </c:pt>
                <c:pt idx="205">
                  <c:v>-1.9699999999999999E-2</c:v>
                </c:pt>
                <c:pt idx="206">
                  <c:v>4.1000000000000003E-3</c:v>
                </c:pt>
                <c:pt idx="207">
                  <c:v>-1.15E-2</c:v>
                </c:pt>
                <c:pt idx="208">
                  <c:v>-1.4800000000000001E-2</c:v>
                </c:pt>
                <c:pt idx="209">
                  <c:v>-1.1000000000000001E-3</c:v>
                </c:pt>
                <c:pt idx="210">
                  <c:v>-6.9999999999999999E-4</c:v>
                </c:pt>
                <c:pt idx="211">
                  <c:v>1.14E-2</c:v>
                </c:pt>
                <c:pt idx="212">
                  <c:v>1.5E-3</c:v>
                </c:pt>
                <c:pt idx="213">
                  <c:v>4.5999999999999999E-2</c:v>
                </c:pt>
                <c:pt idx="214">
                  <c:v>1.9199999999999998E-2</c:v>
                </c:pt>
                <c:pt idx="215">
                  <c:v>2.1299999999999999E-2</c:v>
                </c:pt>
                <c:pt idx="216">
                  <c:v>1.47E-2</c:v>
                </c:pt>
                <c:pt idx="217">
                  <c:v>8.9999999999999993E-3</c:v>
                </c:pt>
                <c:pt idx="218">
                  <c:v>-1.9199999999999998E-2</c:v>
                </c:pt>
                <c:pt idx="219">
                  <c:v>-5.8999999999999999E-3</c:v>
                </c:pt>
                <c:pt idx="220">
                  <c:v>9.7999999999999997E-3</c:v>
                </c:pt>
                <c:pt idx="221">
                  <c:v>6.1999999999999998E-3</c:v>
                </c:pt>
                <c:pt idx="222">
                  <c:v>1.47E-2</c:v>
                </c:pt>
                <c:pt idx="223">
                  <c:v>-1.1000000000000001E-3</c:v>
                </c:pt>
                <c:pt idx="224">
                  <c:v>-8.0999999999999996E-3</c:v>
                </c:pt>
                <c:pt idx="225">
                  <c:v>-6.0000000000000001E-3</c:v>
                </c:pt>
                <c:pt idx="226">
                  <c:v>-2.3400000000000001E-2</c:v>
                </c:pt>
                <c:pt idx="227">
                  <c:v>1.24E-2</c:v>
                </c:pt>
                <c:pt idx="228">
                  <c:v>-1.54E-2</c:v>
                </c:pt>
                <c:pt idx="229">
                  <c:v>3.3799999999999997E-2</c:v>
                </c:pt>
                <c:pt idx="230">
                  <c:v>4.3E-3</c:v>
                </c:pt>
                <c:pt idx="231">
                  <c:v>3.5000000000000001E-3</c:v>
                </c:pt>
                <c:pt idx="232">
                  <c:v>1.44E-2</c:v>
                </c:pt>
                <c:pt idx="233">
                  <c:v>1.6E-2</c:v>
                </c:pt>
                <c:pt idx="234">
                  <c:v>-4.3E-3</c:v>
                </c:pt>
                <c:pt idx="235">
                  <c:v>-4.3E-3</c:v>
                </c:pt>
                <c:pt idx="236">
                  <c:v>1.5800000000000002E-2</c:v>
                </c:pt>
                <c:pt idx="237">
                  <c:v>6.9999999999999999E-4</c:v>
                </c:pt>
                <c:pt idx="238">
                  <c:v>3.8E-3</c:v>
                </c:pt>
                <c:pt idx="239">
                  <c:v>-2.3E-3</c:v>
                </c:pt>
                <c:pt idx="240">
                  <c:v>8.9999999999999998E-4</c:v>
                </c:pt>
                <c:pt idx="241">
                  <c:v>-1.9E-2</c:v>
                </c:pt>
                <c:pt idx="242">
                  <c:v>8.3999999999999995E-3</c:v>
                </c:pt>
                <c:pt idx="243">
                  <c:v>-5.5E-2</c:v>
                </c:pt>
                <c:pt idx="244">
                  <c:v>-5.0000000000000001E-4</c:v>
                </c:pt>
                <c:pt idx="245">
                  <c:v>9.9000000000000008E-3</c:v>
                </c:pt>
                <c:pt idx="246">
                  <c:v>1.43E-2</c:v>
                </c:pt>
                <c:pt idx="247">
                  <c:v>1.84E-2</c:v>
                </c:pt>
                <c:pt idx="248">
                  <c:v>-1.66E-2</c:v>
                </c:pt>
                <c:pt idx="249">
                  <c:v>1.32E-2</c:v>
                </c:pt>
                <c:pt idx="250">
                  <c:v>8.9999999999999998E-4</c:v>
                </c:pt>
                <c:pt idx="251">
                  <c:v>5.5999999999999999E-3</c:v>
                </c:pt>
                <c:pt idx="252">
                  <c:v>4.8999999999999998E-3</c:v>
                </c:pt>
                <c:pt idx="253">
                  <c:v>-3.5999999999999999E-3</c:v>
                </c:pt>
                <c:pt idx="254">
                  <c:v>6.7000000000000002E-3</c:v>
                </c:pt>
                <c:pt idx="255">
                  <c:v>4.7300000000000002E-2</c:v>
                </c:pt>
                <c:pt idx="256">
                  <c:v>2.7699999999999999E-2</c:v>
                </c:pt>
                <c:pt idx="257">
                  <c:v>1.7399999999999999E-2</c:v>
                </c:pt>
                <c:pt idx="258">
                  <c:v>3.3E-3</c:v>
                </c:pt>
                <c:pt idx="259">
                  <c:v>-5.0000000000000001E-3</c:v>
                </c:pt>
                <c:pt idx="260">
                  <c:v>-2.8E-3</c:v>
                </c:pt>
                <c:pt idx="261">
                  <c:v>-8.3000000000000001E-3</c:v>
                </c:pt>
                <c:pt idx="262">
                  <c:v>-9.9000000000000008E-3</c:v>
                </c:pt>
                <c:pt idx="263">
                  <c:v>2.0999999999999999E-3</c:v>
                </c:pt>
                <c:pt idx="264">
                  <c:v>-1.41E-2</c:v>
                </c:pt>
                <c:pt idx="265">
                  <c:v>1.32E-2</c:v>
                </c:pt>
                <c:pt idx="266">
                  <c:v>-4.8999999999999998E-3</c:v>
                </c:pt>
                <c:pt idx="267">
                  <c:v>1.6E-2</c:v>
                </c:pt>
                <c:pt idx="268">
                  <c:v>1.55E-2</c:v>
                </c:pt>
                <c:pt idx="269">
                  <c:v>-7.8299999999999995E-2</c:v>
                </c:pt>
                <c:pt idx="270">
                  <c:v>-2.64E-2</c:v>
                </c:pt>
                <c:pt idx="271">
                  <c:v>-1.06E-2</c:v>
                </c:pt>
                <c:pt idx="272">
                  <c:v>1.01E-2</c:v>
                </c:pt>
                <c:pt idx="273">
                  <c:v>5.9999999999999995E-4</c:v>
                </c:pt>
                <c:pt idx="274">
                  <c:v>2.0199999999999999E-2</c:v>
                </c:pt>
                <c:pt idx="275">
                  <c:v>-1.6400000000000001E-2</c:v>
                </c:pt>
                <c:pt idx="276">
                  <c:v>-8.9999999999999998E-4</c:v>
                </c:pt>
                <c:pt idx="277">
                  <c:v>-2.0500000000000001E-2</c:v>
                </c:pt>
                <c:pt idx="278">
                  <c:v>8.0000000000000002E-3</c:v>
                </c:pt>
                <c:pt idx="279">
                  <c:v>-2E-3</c:v>
                </c:pt>
                <c:pt idx="280">
                  <c:v>-7.1000000000000004E-3</c:v>
                </c:pt>
                <c:pt idx="281">
                  <c:v>3.3E-3</c:v>
                </c:pt>
                <c:pt idx="282">
                  <c:v>-1.9E-3</c:v>
                </c:pt>
                <c:pt idx="283">
                  <c:v>-6.1999999999999998E-3</c:v>
                </c:pt>
                <c:pt idx="284">
                  <c:v>-8.0999999999999996E-3</c:v>
                </c:pt>
                <c:pt idx="285">
                  <c:v>-7.1000000000000004E-3</c:v>
                </c:pt>
                <c:pt idx="286">
                  <c:v>-1.6899999999999998E-2</c:v>
                </c:pt>
                <c:pt idx="287">
                  <c:v>6.3E-3</c:v>
                </c:pt>
                <c:pt idx="288">
                  <c:v>-6.8999999999999999E-3</c:v>
                </c:pt>
                <c:pt idx="289">
                  <c:v>-4.0000000000000001E-3</c:v>
                </c:pt>
                <c:pt idx="290">
                  <c:v>-1.7100000000000001E-2</c:v>
                </c:pt>
                <c:pt idx="291">
                  <c:v>2.1000000000000001E-2</c:v>
                </c:pt>
                <c:pt idx="292">
                  <c:v>1.04E-2</c:v>
                </c:pt>
                <c:pt idx="293">
                  <c:v>2.8299999999999999E-2</c:v>
                </c:pt>
                <c:pt idx="294">
                  <c:v>-9.1000000000000004E-3</c:v>
                </c:pt>
                <c:pt idx="295">
                  <c:v>-1.8599999999999998E-2</c:v>
                </c:pt>
                <c:pt idx="296">
                  <c:v>8.6999999999999994E-3</c:v>
                </c:pt>
                <c:pt idx="297">
                  <c:v>-2.3E-3</c:v>
                </c:pt>
                <c:pt idx="298">
                  <c:v>-4.1000000000000003E-3</c:v>
                </c:pt>
                <c:pt idx="299">
                  <c:v>-1.7100000000000001E-2</c:v>
                </c:pt>
                <c:pt idx="300">
                  <c:v>-1.9400000000000001E-2</c:v>
                </c:pt>
                <c:pt idx="301">
                  <c:v>8.2000000000000007E-3</c:v>
                </c:pt>
                <c:pt idx="302">
                  <c:v>2.9999999999999997E-4</c:v>
                </c:pt>
                <c:pt idx="303">
                  <c:v>-2.3800000000000002E-2</c:v>
                </c:pt>
                <c:pt idx="304">
                  <c:v>2.1700000000000001E-2</c:v>
                </c:pt>
                <c:pt idx="305">
                  <c:v>1.1900000000000001E-2</c:v>
                </c:pt>
                <c:pt idx="306">
                  <c:v>2.1299999999999999E-2</c:v>
                </c:pt>
                <c:pt idx="307">
                  <c:v>-5.7999999999999996E-3</c:v>
                </c:pt>
                <c:pt idx="308">
                  <c:v>-8.5000000000000006E-3</c:v>
                </c:pt>
                <c:pt idx="309">
                  <c:v>1.49E-2</c:v>
                </c:pt>
                <c:pt idx="310">
                  <c:v>-2.8999999999999998E-3</c:v>
                </c:pt>
                <c:pt idx="311">
                  <c:v>6.1000000000000004E-3</c:v>
                </c:pt>
                <c:pt idx="312">
                  <c:v>3.5000000000000001E-3</c:v>
                </c:pt>
                <c:pt idx="313">
                  <c:v>-3.3099999999999997E-2</c:v>
                </c:pt>
                <c:pt idx="314">
                  <c:v>2.2000000000000001E-3</c:v>
                </c:pt>
                <c:pt idx="315">
                  <c:v>4.4999999999999997E-3</c:v>
                </c:pt>
                <c:pt idx="316">
                  <c:v>5.4999999999999997E-3</c:v>
                </c:pt>
                <c:pt idx="317">
                  <c:v>-1.6899999999999998E-2</c:v>
                </c:pt>
                <c:pt idx="318">
                  <c:v>-4.0099999999999997E-2</c:v>
                </c:pt>
                <c:pt idx="319">
                  <c:v>1.66E-2</c:v>
                </c:pt>
                <c:pt idx="320">
                  <c:v>-3.8E-3</c:v>
                </c:pt>
                <c:pt idx="321">
                  <c:v>-6.0000000000000001E-3</c:v>
                </c:pt>
                <c:pt idx="322">
                  <c:v>-2.0999999999999999E-3</c:v>
                </c:pt>
                <c:pt idx="323">
                  <c:v>9.5999999999999992E-3</c:v>
                </c:pt>
                <c:pt idx="324">
                  <c:v>-7.6E-3</c:v>
                </c:pt>
                <c:pt idx="325">
                  <c:v>6.3E-3</c:v>
                </c:pt>
                <c:pt idx="326">
                  <c:v>-7.9000000000000008E-3</c:v>
                </c:pt>
                <c:pt idx="327">
                  <c:v>5.4000000000000003E-3</c:v>
                </c:pt>
                <c:pt idx="328">
                  <c:v>2.9399999999999999E-2</c:v>
                </c:pt>
                <c:pt idx="329">
                  <c:v>-2.0299999999999999E-2</c:v>
                </c:pt>
                <c:pt idx="330">
                  <c:v>-1.09E-2</c:v>
                </c:pt>
                <c:pt idx="331">
                  <c:v>0.01</c:v>
                </c:pt>
                <c:pt idx="332">
                  <c:v>2.5999999999999999E-3</c:v>
                </c:pt>
                <c:pt idx="333">
                  <c:v>3.0499999999999999E-2</c:v>
                </c:pt>
                <c:pt idx="334">
                  <c:v>2.3999999999999998E-3</c:v>
                </c:pt>
                <c:pt idx="335">
                  <c:v>8.3000000000000001E-3</c:v>
                </c:pt>
                <c:pt idx="336">
                  <c:v>6.6E-3</c:v>
                </c:pt>
                <c:pt idx="337">
                  <c:v>6.3E-3</c:v>
                </c:pt>
                <c:pt idx="338">
                  <c:v>7.7999999999999996E-3</c:v>
                </c:pt>
                <c:pt idx="339">
                  <c:v>1.0500000000000001E-2</c:v>
                </c:pt>
                <c:pt idx="340">
                  <c:v>2E-3</c:v>
                </c:pt>
                <c:pt idx="341">
                  <c:v>1.24E-2</c:v>
                </c:pt>
                <c:pt idx="342">
                  <c:v>-1.8E-3</c:v>
                </c:pt>
                <c:pt idx="343">
                  <c:v>-4.0000000000000002E-4</c:v>
                </c:pt>
                <c:pt idx="344">
                  <c:v>2.0000000000000001E-4</c:v>
                </c:pt>
                <c:pt idx="345">
                  <c:v>1.6999999999999999E-3</c:v>
                </c:pt>
                <c:pt idx="346">
                  <c:v>2.63E-2</c:v>
                </c:pt>
                <c:pt idx="347">
                  <c:v>4.3E-3</c:v>
                </c:pt>
                <c:pt idx="348">
                  <c:v>1.9199999999999998E-2</c:v>
                </c:pt>
                <c:pt idx="349">
                  <c:v>1.4999999999999999E-2</c:v>
                </c:pt>
                <c:pt idx="350">
                  <c:v>2E-3</c:v>
                </c:pt>
                <c:pt idx="351">
                  <c:v>-1E-4</c:v>
                </c:pt>
                <c:pt idx="352">
                  <c:v>6.0000000000000001E-3</c:v>
                </c:pt>
                <c:pt idx="353">
                  <c:v>-3.0999999999999999E-3</c:v>
                </c:pt>
                <c:pt idx="354">
                  <c:v>2.47E-2</c:v>
                </c:pt>
                <c:pt idx="355">
                  <c:v>6.4000000000000003E-3</c:v>
                </c:pt>
                <c:pt idx="356">
                  <c:v>1.04E-2</c:v>
                </c:pt>
                <c:pt idx="357">
                  <c:v>-1.15E-2</c:v>
                </c:pt>
                <c:pt idx="358">
                  <c:v>1.8599999999999998E-2</c:v>
                </c:pt>
                <c:pt idx="359">
                  <c:v>2.5999999999999999E-3</c:v>
                </c:pt>
                <c:pt idx="360">
                  <c:v>2.5999999999999999E-3</c:v>
                </c:pt>
                <c:pt idx="361">
                  <c:v>7.7000000000000002E-3</c:v>
                </c:pt>
                <c:pt idx="362">
                  <c:v>-8.0000000000000004E-4</c:v>
                </c:pt>
                <c:pt idx="363">
                  <c:v>1.6E-2</c:v>
                </c:pt>
                <c:pt idx="364">
                  <c:v>1.52E-2</c:v>
                </c:pt>
                <c:pt idx="365">
                  <c:v>-2.3999999999999998E-3</c:v>
                </c:pt>
                <c:pt idx="366">
                  <c:v>4.0000000000000001E-3</c:v>
                </c:pt>
                <c:pt idx="367">
                  <c:v>-1.5100000000000001E-2</c:v>
                </c:pt>
                <c:pt idx="368">
                  <c:v>1.7299999999999999E-2</c:v>
                </c:pt>
                <c:pt idx="369">
                  <c:v>-1.6199999999999999E-2</c:v>
                </c:pt>
                <c:pt idx="370">
                  <c:v>9.9000000000000008E-3</c:v>
                </c:pt>
                <c:pt idx="371">
                  <c:v>-4.7999999999999996E-3</c:v>
                </c:pt>
                <c:pt idx="372">
                  <c:v>-8.8000000000000005E-3</c:v>
                </c:pt>
                <c:pt idx="373">
                  <c:v>3.5000000000000001E-3</c:v>
                </c:pt>
                <c:pt idx="374">
                  <c:v>-2.3E-3</c:v>
                </c:pt>
                <c:pt idx="375">
                  <c:v>-2.3999999999999998E-3</c:v>
                </c:pt>
                <c:pt idx="376">
                  <c:v>-6.1000000000000004E-3</c:v>
                </c:pt>
                <c:pt idx="377">
                  <c:v>1.0699999999999999E-2</c:v>
                </c:pt>
                <c:pt idx="378">
                  <c:v>-1.0500000000000001E-2</c:v>
                </c:pt>
                <c:pt idx="379">
                  <c:v>-2.5000000000000001E-3</c:v>
                </c:pt>
                <c:pt idx="380">
                  <c:v>7.6E-3</c:v>
                </c:pt>
                <c:pt idx="381">
                  <c:v>-1.3599999999999999E-2</c:v>
                </c:pt>
                <c:pt idx="382">
                  <c:v>-5.7999999999999996E-3</c:v>
                </c:pt>
                <c:pt idx="383">
                  <c:v>5.5999999999999999E-3</c:v>
                </c:pt>
                <c:pt idx="384">
                  <c:v>2.5000000000000001E-2</c:v>
                </c:pt>
                <c:pt idx="385">
                  <c:v>-1.12E-2</c:v>
                </c:pt>
                <c:pt idx="386">
                  <c:v>-9.4999999999999998E-3</c:v>
                </c:pt>
                <c:pt idx="387">
                  <c:v>3.2099999999999997E-2</c:v>
                </c:pt>
                <c:pt idx="388">
                  <c:v>1.2999999999999999E-2</c:v>
                </c:pt>
                <c:pt idx="389">
                  <c:v>-3.7699999999999997E-2</c:v>
                </c:pt>
                <c:pt idx="390">
                  <c:v>-0.02</c:v>
                </c:pt>
                <c:pt idx="391">
                  <c:v>-1.3299999999999999E-2</c:v>
                </c:pt>
                <c:pt idx="392">
                  <c:v>3.2000000000000002E-3</c:v>
                </c:pt>
                <c:pt idx="393">
                  <c:v>4.3E-3</c:v>
                </c:pt>
                <c:pt idx="394">
                  <c:v>1.6400000000000001E-2</c:v>
                </c:pt>
                <c:pt idx="395">
                  <c:v>2.0999999999999999E-3</c:v>
                </c:pt>
                <c:pt idx="396">
                  <c:v>-1.46E-2</c:v>
                </c:pt>
                <c:pt idx="397">
                  <c:v>5.4999999999999997E-3</c:v>
                </c:pt>
                <c:pt idx="398">
                  <c:v>1.9E-3</c:v>
                </c:pt>
                <c:pt idx="399">
                  <c:v>-7.3000000000000001E-3</c:v>
                </c:pt>
                <c:pt idx="400">
                  <c:v>-9.1000000000000004E-3</c:v>
                </c:pt>
                <c:pt idx="401">
                  <c:v>1.37E-2</c:v>
                </c:pt>
                <c:pt idx="402">
                  <c:v>1.5299999999999999E-2</c:v>
                </c:pt>
                <c:pt idx="403">
                  <c:v>6.8999999999999999E-3</c:v>
                </c:pt>
                <c:pt idx="404">
                  <c:v>-5.7999999999999996E-3</c:v>
                </c:pt>
                <c:pt idx="405">
                  <c:v>5.4000000000000003E-3</c:v>
                </c:pt>
                <c:pt idx="406">
                  <c:v>9.7299999999999998E-2</c:v>
                </c:pt>
                <c:pt idx="407">
                  <c:v>-2.8400000000000002E-2</c:v>
                </c:pt>
                <c:pt idx="408">
                  <c:v>-2.8999999999999998E-3</c:v>
                </c:pt>
                <c:pt idx="409">
                  <c:v>-1.2800000000000001E-2</c:v>
                </c:pt>
                <c:pt idx="410">
                  <c:v>-1.3299999999999999E-2</c:v>
                </c:pt>
                <c:pt idx="411">
                  <c:v>1.1000000000000001E-3</c:v>
                </c:pt>
                <c:pt idx="412">
                  <c:v>2.35E-2</c:v>
                </c:pt>
                <c:pt idx="413">
                  <c:v>1.17E-2</c:v>
                </c:pt>
                <c:pt idx="414">
                  <c:v>9.1999999999999998E-3</c:v>
                </c:pt>
                <c:pt idx="415">
                  <c:v>2.87E-2</c:v>
                </c:pt>
                <c:pt idx="416">
                  <c:v>1.6799999999999999E-2</c:v>
                </c:pt>
                <c:pt idx="417">
                  <c:v>6.6E-3</c:v>
                </c:pt>
                <c:pt idx="418">
                  <c:v>-4.7999999999999996E-3</c:v>
                </c:pt>
                <c:pt idx="419">
                  <c:v>4.4999999999999997E-3</c:v>
                </c:pt>
                <c:pt idx="420">
                  <c:v>-6.0000000000000001E-3</c:v>
                </c:pt>
                <c:pt idx="421">
                  <c:v>9.7999999999999997E-3</c:v>
                </c:pt>
                <c:pt idx="422">
                  <c:v>-1.1000000000000001E-3</c:v>
                </c:pt>
                <c:pt idx="423">
                  <c:v>5.7000000000000002E-3</c:v>
                </c:pt>
                <c:pt idx="424">
                  <c:v>-8.3999999999999995E-3</c:v>
                </c:pt>
                <c:pt idx="425">
                  <c:v>-1.26E-2</c:v>
                </c:pt>
                <c:pt idx="426">
                  <c:v>-1.8E-3</c:v>
                </c:pt>
                <c:pt idx="427">
                  <c:v>-5.1000000000000004E-3</c:v>
                </c:pt>
                <c:pt idx="428">
                  <c:v>1.2E-2</c:v>
                </c:pt>
                <c:pt idx="429">
                  <c:v>3.5700000000000003E-2</c:v>
                </c:pt>
                <c:pt idx="430">
                  <c:v>7.1900000000000006E-2</c:v>
                </c:pt>
                <c:pt idx="431">
                  <c:v>-1.6999999999999999E-3</c:v>
                </c:pt>
                <c:pt idx="432">
                  <c:v>-7.3000000000000001E-3</c:v>
                </c:pt>
                <c:pt idx="433">
                  <c:v>6.4999999999999997E-3</c:v>
                </c:pt>
                <c:pt idx="434">
                  <c:v>2.0000000000000001E-4</c:v>
                </c:pt>
                <c:pt idx="435">
                  <c:v>3.1399999999999997E-2</c:v>
                </c:pt>
                <c:pt idx="436">
                  <c:v>1.41E-2</c:v>
                </c:pt>
                <c:pt idx="437">
                  <c:v>1.9E-3</c:v>
                </c:pt>
                <c:pt idx="438">
                  <c:v>1.7899999999999999E-2</c:v>
                </c:pt>
                <c:pt idx="439">
                  <c:v>-9.9000000000000008E-3</c:v>
                </c:pt>
                <c:pt idx="440">
                  <c:v>3.3300000000000003E-2</c:v>
                </c:pt>
                <c:pt idx="441">
                  <c:v>1.29E-2</c:v>
                </c:pt>
                <c:pt idx="442">
                  <c:v>-2.0299999999999999E-2</c:v>
                </c:pt>
                <c:pt idx="443">
                  <c:v>1.1299999999999999E-2</c:v>
                </c:pt>
                <c:pt idx="444">
                  <c:v>-5.4000000000000003E-3</c:v>
                </c:pt>
                <c:pt idx="445">
                  <c:v>-1.38E-2</c:v>
                </c:pt>
                <c:pt idx="446">
                  <c:v>-5.7000000000000002E-3</c:v>
                </c:pt>
                <c:pt idx="447">
                  <c:v>-2.9700000000000001E-2</c:v>
                </c:pt>
                <c:pt idx="448">
                  <c:v>-2.1299999999999999E-2</c:v>
                </c:pt>
                <c:pt idx="449">
                  <c:v>-2.5000000000000001E-3</c:v>
                </c:pt>
                <c:pt idx="450">
                  <c:v>-3.5999999999999999E-3</c:v>
                </c:pt>
                <c:pt idx="451">
                  <c:v>-9.1000000000000004E-3</c:v>
                </c:pt>
                <c:pt idx="452">
                  <c:v>9.9000000000000008E-3</c:v>
                </c:pt>
                <c:pt idx="453">
                  <c:v>5.8099999999999999E-2</c:v>
                </c:pt>
                <c:pt idx="454">
                  <c:v>1.09E-2</c:v>
                </c:pt>
                <c:pt idx="455">
                  <c:v>6.1400000000000003E-2</c:v>
                </c:pt>
                <c:pt idx="456">
                  <c:v>2.7699999999999999E-2</c:v>
                </c:pt>
                <c:pt idx="457">
                  <c:v>1.6000000000000001E-3</c:v>
                </c:pt>
                <c:pt idx="458">
                  <c:v>-1.34E-2</c:v>
                </c:pt>
                <c:pt idx="459">
                  <c:v>1.47E-2</c:v>
                </c:pt>
                <c:pt idx="460">
                  <c:v>2.3400000000000001E-2</c:v>
                </c:pt>
                <c:pt idx="461">
                  <c:v>5.4999999999999997E-3</c:v>
                </c:pt>
                <c:pt idx="462">
                  <c:v>-3.3799999999999997E-2</c:v>
                </c:pt>
                <c:pt idx="463">
                  <c:v>-2.0199999999999999E-2</c:v>
                </c:pt>
                <c:pt idx="464">
                  <c:v>8.0999999999999996E-3</c:v>
                </c:pt>
                <c:pt idx="465">
                  <c:v>-2.2599999999999999E-2</c:v>
                </c:pt>
                <c:pt idx="466">
                  <c:v>-1.9E-3</c:v>
                </c:pt>
                <c:pt idx="467">
                  <c:v>-7.3000000000000001E-3</c:v>
                </c:pt>
                <c:pt idx="468">
                  <c:v>-8.8999999999999999E-3</c:v>
                </c:pt>
                <c:pt idx="469">
                  <c:v>-1E-4</c:v>
                </c:pt>
                <c:pt idx="470">
                  <c:v>1.1900000000000001E-2</c:v>
                </c:pt>
                <c:pt idx="471">
                  <c:v>7.9000000000000008E-3</c:v>
                </c:pt>
                <c:pt idx="472">
                  <c:v>4.4000000000000003E-3</c:v>
                </c:pt>
                <c:pt idx="473">
                  <c:v>-6.0100000000000001E-2</c:v>
                </c:pt>
                <c:pt idx="474">
                  <c:v>5.0000000000000001E-3</c:v>
                </c:pt>
                <c:pt idx="475">
                  <c:v>-8.0000000000000002E-3</c:v>
                </c:pt>
                <c:pt idx="476">
                  <c:v>-1.01E-2</c:v>
                </c:pt>
                <c:pt idx="477">
                  <c:v>1.5900000000000001E-2</c:v>
                </c:pt>
                <c:pt idx="478">
                  <c:v>8.0999999999999996E-3</c:v>
                </c:pt>
                <c:pt idx="479">
                  <c:v>-1.8700000000000001E-2</c:v>
                </c:pt>
                <c:pt idx="480">
                  <c:v>2.0199999999999999E-2</c:v>
                </c:pt>
                <c:pt idx="481">
                  <c:v>2.24E-2</c:v>
                </c:pt>
                <c:pt idx="482">
                  <c:v>1.4999999999999999E-2</c:v>
                </c:pt>
                <c:pt idx="483">
                  <c:v>-5.0000000000000001E-3</c:v>
                </c:pt>
                <c:pt idx="484">
                  <c:v>-4.7999999999999996E-3</c:v>
                </c:pt>
                <c:pt idx="485">
                  <c:v>5.7999999999999996E-3</c:v>
                </c:pt>
                <c:pt idx="486">
                  <c:v>-4.5999999999999999E-3</c:v>
                </c:pt>
                <c:pt idx="487">
                  <c:v>4.0000000000000002E-4</c:v>
                </c:pt>
                <c:pt idx="488">
                  <c:v>-4.2900000000000001E-2</c:v>
                </c:pt>
                <c:pt idx="489">
                  <c:v>-2.2700000000000001E-2</c:v>
                </c:pt>
                <c:pt idx="490">
                  <c:v>3.0300000000000001E-2</c:v>
                </c:pt>
                <c:pt idx="491">
                  <c:v>1.6799999999999999E-2</c:v>
                </c:pt>
                <c:pt idx="492">
                  <c:v>4.0000000000000002E-4</c:v>
                </c:pt>
                <c:pt idx="493">
                  <c:v>-1.9699999999999999E-2</c:v>
                </c:pt>
                <c:pt idx="494">
                  <c:v>-2.5000000000000001E-3</c:v>
                </c:pt>
                <c:pt idx="495">
                  <c:v>1.7600000000000001E-2</c:v>
                </c:pt>
                <c:pt idx="496">
                  <c:v>-8.8999999999999999E-3</c:v>
                </c:pt>
                <c:pt idx="497">
                  <c:v>-3.3999999999999998E-3</c:v>
                </c:pt>
                <c:pt idx="498">
                  <c:v>1.09E-2</c:v>
                </c:pt>
                <c:pt idx="499">
                  <c:v>2.5999999999999999E-3</c:v>
                </c:pt>
                <c:pt idx="500">
                  <c:v>1.0800000000000001E-2</c:v>
                </c:pt>
                <c:pt idx="501">
                  <c:v>-1.2200000000000001E-2</c:v>
                </c:pt>
                <c:pt idx="502">
                  <c:v>-2.5999999999999999E-3</c:v>
                </c:pt>
                <c:pt idx="503">
                  <c:v>-1.2699999999999999E-2</c:v>
                </c:pt>
                <c:pt idx="504">
                  <c:v>1.2800000000000001E-2</c:v>
                </c:pt>
                <c:pt idx="505">
                  <c:v>-1.72E-2</c:v>
                </c:pt>
                <c:pt idx="506">
                  <c:v>3.78E-2</c:v>
                </c:pt>
                <c:pt idx="507">
                  <c:v>3.0200000000000001E-2</c:v>
                </c:pt>
                <c:pt idx="508">
                  <c:v>2E-3</c:v>
                </c:pt>
                <c:pt idx="509">
                  <c:v>2.5000000000000001E-3</c:v>
                </c:pt>
                <c:pt idx="510">
                  <c:v>-3.0599999999999999E-2</c:v>
                </c:pt>
                <c:pt idx="511">
                  <c:v>6.4999999999999997E-3</c:v>
                </c:pt>
                <c:pt idx="512">
                  <c:v>-1.4200000000000001E-2</c:v>
                </c:pt>
                <c:pt idx="513">
                  <c:v>-1.2200000000000001E-2</c:v>
                </c:pt>
                <c:pt idx="514">
                  <c:v>-4.8899999999999999E-2</c:v>
                </c:pt>
                <c:pt idx="515">
                  <c:v>2.29E-2</c:v>
                </c:pt>
                <c:pt idx="516">
                  <c:v>-3.7499999999999999E-2</c:v>
                </c:pt>
                <c:pt idx="517">
                  <c:v>1.5299999999999999E-2</c:v>
                </c:pt>
                <c:pt idx="518">
                  <c:v>1.34E-2</c:v>
                </c:pt>
                <c:pt idx="519">
                  <c:v>1.67E-2</c:v>
                </c:pt>
                <c:pt idx="520">
                  <c:v>7.0000000000000001E-3</c:v>
                </c:pt>
                <c:pt idx="521">
                  <c:v>6.9999999999999999E-4</c:v>
                </c:pt>
                <c:pt idx="522">
                  <c:v>-2.8999999999999998E-3</c:v>
                </c:pt>
                <c:pt idx="523">
                  <c:v>-3.3000000000000002E-2</c:v>
                </c:pt>
                <c:pt idx="524">
                  <c:v>-9.4999999999999998E-3</c:v>
                </c:pt>
                <c:pt idx="525">
                  <c:v>8.0000000000000002E-3</c:v>
                </c:pt>
                <c:pt idx="526">
                  <c:v>7.9000000000000008E-3</c:v>
                </c:pt>
                <c:pt idx="527">
                  <c:v>-1.9800000000000002E-2</c:v>
                </c:pt>
                <c:pt idx="528">
                  <c:v>-3.6400000000000002E-2</c:v>
                </c:pt>
                <c:pt idx="529">
                  <c:v>4.6800000000000001E-2</c:v>
                </c:pt>
                <c:pt idx="530">
                  <c:v>-2.2000000000000001E-3</c:v>
                </c:pt>
                <c:pt idx="531">
                  <c:v>1.6000000000000001E-3</c:v>
                </c:pt>
                <c:pt idx="532">
                  <c:v>-1.7899999999999999E-2</c:v>
                </c:pt>
                <c:pt idx="533">
                  <c:v>3.5000000000000001E-3</c:v>
                </c:pt>
                <c:pt idx="534">
                  <c:v>1E-4</c:v>
                </c:pt>
                <c:pt idx="535">
                  <c:v>2.12E-2</c:v>
                </c:pt>
                <c:pt idx="536">
                  <c:v>-1.4200000000000001E-2</c:v>
                </c:pt>
                <c:pt idx="537">
                  <c:v>4.2000000000000003E-2</c:v>
                </c:pt>
                <c:pt idx="538">
                  <c:v>5.7999999999999996E-3</c:v>
                </c:pt>
                <c:pt idx="539">
                  <c:v>-1.8E-3</c:v>
                </c:pt>
                <c:pt idx="540">
                  <c:v>-7.7999999999999996E-3</c:v>
                </c:pt>
                <c:pt idx="541">
                  <c:v>-5.8099999999999999E-2</c:v>
                </c:pt>
                <c:pt idx="542">
                  <c:v>-6.1499999999999999E-2</c:v>
                </c:pt>
                <c:pt idx="543">
                  <c:v>1.8200000000000001E-2</c:v>
                </c:pt>
                <c:pt idx="544">
                  <c:v>3.5499999999999997E-2</c:v>
                </c:pt>
                <c:pt idx="545">
                  <c:v>3.5999999999999997E-2</c:v>
                </c:pt>
                <c:pt idx="546">
                  <c:v>6.3E-3</c:v>
                </c:pt>
                <c:pt idx="547">
                  <c:v>3.5999999999999999E-3</c:v>
                </c:pt>
                <c:pt idx="548">
                  <c:v>3.8999999999999998E-3</c:v>
                </c:pt>
                <c:pt idx="549">
                  <c:v>2.2100000000000002E-2</c:v>
                </c:pt>
                <c:pt idx="550">
                  <c:v>4.82E-2</c:v>
                </c:pt>
                <c:pt idx="551">
                  <c:v>-1.5900000000000001E-2</c:v>
                </c:pt>
                <c:pt idx="552">
                  <c:v>1.24E-2</c:v>
                </c:pt>
                <c:pt idx="553">
                  <c:v>-1.32E-2</c:v>
                </c:pt>
                <c:pt idx="554">
                  <c:v>1.8E-3</c:v>
                </c:pt>
                <c:pt idx="555">
                  <c:v>-2.0400000000000001E-2</c:v>
                </c:pt>
                <c:pt idx="556">
                  <c:v>-1.7000000000000001E-2</c:v>
                </c:pt>
                <c:pt idx="557">
                  <c:v>-1.43E-2</c:v>
                </c:pt>
                <c:pt idx="558">
                  <c:v>2.4E-2</c:v>
                </c:pt>
                <c:pt idx="559">
                  <c:v>9.1999999999999998E-3</c:v>
                </c:pt>
                <c:pt idx="560">
                  <c:v>1.24E-2</c:v>
                </c:pt>
                <c:pt idx="561">
                  <c:v>1.0800000000000001E-2</c:v>
                </c:pt>
                <c:pt idx="562">
                  <c:v>2.1100000000000001E-2</c:v>
                </c:pt>
                <c:pt idx="563">
                  <c:v>2.0000000000000001E-4</c:v>
                </c:pt>
                <c:pt idx="564">
                  <c:v>-2.7799999999999998E-2</c:v>
                </c:pt>
                <c:pt idx="565">
                  <c:v>5.0000000000000001E-4</c:v>
                </c:pt>
                <c:pt idx="566">
                  <c:v>8.0999999999999996E-3</c:v>
                </c:pt>
                <c:pt idx="567">
                  <c:v>-1.09E-2</c:v>
                </c:pt>
                <c:pt idx="568">
                  <c:v>-7.1999999999999998E-3</c:v>
                </c:pt>
                <c:pt idx="569">
                  <c:v>-7.9000000000000008E-3</c:v>
                </c:pt>
                <c:pt idx="570">
                  <c:v>-3.15E-2</c:v>
                </c:pt>
                <c:pt idx="571">
                  <c:v>4.7999999999999996E-3</c:v>
                </c:pt>
                <c:pt idx="572">
                  <c:v>9.2999999999999992E-3</c:v>
                </c:pt>
                <c:pt idx="573">
                  <c:v>1.1999999999999999E-3</c:v>
                </c:pt>
                <c:pt idx="574">
                  <c:v>-3.2000000000000001E-2</c:v>
                </c:pt>
                <c:pt idx="575">
                  <c:v>3.09E-2</c:v>
                </c:pt>
                <c:pt idx="576">
                  <c:v>-5.8999999999999999E-3</c:v>
                </c:pt>
                <c:pt idx="577">
                  <c:v>-2.5000000000000001E-3</c:v>
                </c:pt>
                <c:pt idx="578">
                  <c:v>-2.0000000000000001E-4</c:v>
                </c:pt>
                <c:pt idx="579">
                  <c:v>-1.9400000000000001E-2</c:v>
                </c:pt>
                <c:pt idx="580">
                  <c:v>-2.41E-2</c:v>
                </c:pt>
                <c:pt idx="581">
                  <c:v>-0.01</c:v>
                </c:pt>
                <c:pt idx="582">
                  <c:v>-1E-4</c:v>
                </c:pt>
                <c:pt idx="583">
                  <c:v>-2.0400000000000001E-2</c:v>
                </c:pt>
                <c:pt idx="584">
                  <c:v>7.7000000000000002E-3</c:v>
                </c:pt>
                <c:pt idx="585">
                  <c:v>4.4999999999999997E-3</c:v>
                </c:pt>
                <c:pt idx="586">
                  <c:v>-2.3199999999999998E-2</c:v>
                </c:pt>
                <c:pt idx="587">
                  <c:v>3.9E-2</c:v>
                </c:pt>
                <c:pt idx="588">
                  <c:v>-1.4200000000000001E-2</c:v>
                </c:pt>
                <c:pt idx="589">
                  <c:v>2.81E-2</c:v>
                </c:pt>
                <c:pt idx="590">
                  <c:v>4.7000000000000002E-3</c:v>
                </c:pt>
                <c:pt idx="591">
                  <c:v>-4.99E-2</c:v>
                </c:pt>
                <c:pt idx="592">
                  <c:v>3.8E-3</c:v>
                </c:pt>
                <c:pt idx="593">
                  <c:v>-1.8800000000000001E-2</c:v>
                </c:pt>
                <c:pt idx="594">
                  <c:v>-1.35E-2</c:v>
                </c:pt>
                <c:pt idx="595">
                  <c:v>-3.5099999999999999E-2</c:v>
                </c:pt>
                <c:pt idx="596">
                  <c:v>1.5100000000000001E-2</c:v>
                </c:pt>
                <c:pt idx="597">
                  <c:v>2.69E-2</c:v>
                </c:pt>
                <c:pt idx="598">
                  <c:v>5.7700000000000001E-2</c:v>
                </c:pt>
                <c:pt idx="599">
                  <c:v>-1.61E-2</c:v>
                </c:pt>
                <c:pt idx="600">
                  <c:v>-9.7999999999999997E-3</c:v>
                </c:pt>
                <c:pt idx="601">
                  <c:v>2.8299999999999999E-2</c:v>
                </c:pt>
                <c:pt idx="602">
                  <c:v>-2.12E-2</c:v>
                </c:pt>
                <c:pt idx="603">
                  <c:v>-5.1000000000000004E-3</c:v>
                </c:pt>
                <c:pt idx="604">
                  <c:v>-1.5599999999999999E-2</c:v>
                </c:pt>
                <c:pt idx="605">
                  <c:v>-2.35E-2</c:v>
                </c:pt>
                <c:pt idx="606">
                  <c:v>1.89E-2</c:v>
                </c:pt>
                <c:pt idx="607">
                  <c:v>2.9999999999999997E-4</c:v>
                </c:pt>
                <c:pt idx="608">
                  <c:v>-7.7999999999999996E-3</c:v>
                </c:pt>
                <c:pt idx="609">
                  <c:v>-1.5699999999999999E-2</c:v>
                </c:pt>
                <c:pt idx="610">
                  <c:v>2.9999999999999997E-4</c:v>
                </c:pt>
                <c:pt idx="611">
                  <c:v>-2.7E-2</c:v>
                </c:pt>
                <c:pt idx="612">
                  <c:v>-2.0299999999999999E-2</c:v>
                </c:pt>
                <c:pt idx="613">
                  <c:v>7.7999999999999996E-3</c:v>
                </c:pt>
                <c:pt idx="614">
                  <c:v>2.1399999999999999E-2</c:v>
                </c:pt>
                <c:pt idx="615">
                  <c:v>-6.8999999999999999E-3</c:v>
                </c:pt>
                <c:pt idx="616">
                  <c:v>7.0000000000000001E-3</c:v>
                </c:pt>
                <c:pt idx="617">
                  <c:v>0.01</c:v>
                </c:pt>
                <c:pt idx="618">
                  <c:v>1.17E-2</c:v>
                </c:pt>
                <c:pt idx="619">
                  <c:v>2.7000000000000001E-3</c:v>
                </c:pt>
                <c:pt idx="620">
                  <c:v>-3.44E-2</c:v>
                </c:pt>
                <c:pt idx="621">
                  <c:v>1.8800000000000001E-2</c:v>
                </c:pt>
                <c:pt idx="622">
                  <c:v>3.8199999999999998E-2</c:v>
                </c:pt>
                <c:pt idx="623">
                  <c:v>1.18E-2</c:v>
                </c:pt>
                <c:pt idx="624">
                  <c:v>-6.3E-3</c:v>
                </c:pt>
                <c:pt idx="625">
                  <c:v>2.1000000000000001E-2</c:v>
                </c:pt>
                <c:pt idx="626">
                  <c:v>6.4999999999999997E-3</c:v>
                </c:pt>
                <c:pt idx="627">
                  <c:v>-1.1999999999999999E-3</c:v>
                </c:pt>
                <c:pt idx="628">
                  <c:v>3.7000000000000002E-3</c:v>
                </c:pt>
                <c:pt idx="629">
                  <c:v>-6.8999999999999999E-3</c:v>
                </c:pt>
                <c:pt idx="630">
                  <c:v>-5.7999999999999996E-3</c:v>
                </c:pt>
                <c:pt idx="631">
                  <c:v>2.2499999999999999E-2</c:v>
                </c:pt>
                <c:pt idx="632">
                  <c:v>-1.1999999999999999E-3</c:v>
                </c:pt>
                <c:pt idx="633">
                  <c:v>8.6999999999999994E-3</c:v>
                </c:pt>
                <c:pt idx="634">
                  <c:v>-1.1599999999999999E-2</c:v>
                </c:pt>
                <c:pt idx="635">
                  <c:v>-5.7000000000000002E-3</c:v>
                </c:pt>
                <c:pt idx="636">
                  <c:v>3.2500000000000001E-2</c:v>
                </c:pt>
                <c:pt idx="637">
                  <c:v>6.9999999999999999E-4</c:v>
                </c:pt>
                <c:pt idx="638">
                  <c:v>2.52E-2</c:v>
                </c:pt>
                <c:pt idx="639">
                  <c:v>-1.72E-2</c:v>
                </c:pt>
                <c:pt idx="640">
                  <c:v>-6.7599999999999993E-2</c:v>
                </c:pt>
                <c:pt idx="641">
                  <c:v>-1.54E-2</c:v>
                </c:pt>
                <c:pt idx="642">
                  <c:v>-2.0999999999999999E-3</c:v>
                </c:pt>
                <c:pt idx="643">
                  <c:v>1.8599999999999998E-2</c:v>
                </c:pt>
                <c:pt idx="644">
                  <c:v>-1.01E-2</c:v>
                </c:pt>
                <c:pt idx="645">
                  <c:v>-1.3299999999999999E-2</c:v>
                </c:pt>
                <c:pt idx="646">
                  <c:v>1.4500000000000001E-2</c:v>
                </c:pt>
                <c:pt idx="647">
                  <c:v>4.0000000000000002E-4</c:v>
                </c:pt>
                <c:pt idx="648">
                  <c:v>-6.8999999999999999E-3</c:v>
                </c:pt>
                <c:pt idx="649">
                  <c:v>-6.1000000000000004E-3</c:v>
                </c:pt>
                <c:pt idx="650">
                  <c:v>1.11E-2</c:v>
                </c:pt>
                <c:pt idx="651">
                  <c:v>4.1999999999999997E-3</c:v>
                </c:pt>
                <c:pt idx="652">
                  <c:v>2.93E-2</c:v>
                </c:pt>
                <c:pt idx="653">
                  <c:v>-5.7000000000000002E-3</c:v>
                </c:pt>
                <c:pt idx="654">
                  <c:v>2E-3</c:v>
                </c:pt>
                <c:pt idx="655">
                  <c:v>-2.0199999999999999E-2</c:v>
                </c:pt>
                <c:pt idx="656">
                  <c:v>-2.3E-2</c:v>
                </c:pt>
                <c:pt idx="657">
                  <c:v>-7.9000000000000008E-3</c:v>
                </c:pt>
                <c:pt idx="658">
                  <c:v>1.06E-2</c:v>
                </c:pt>
                <c:pt idx="659">
                  <c:v>5.1700000000000003E-2</c:v>
                </c:pt>
                <c:pt idx="660">
                  <c:v>-6.4000000000000003E-3</c:v>
                </c:pt>
                <c:pt idx="661">
                  <c:v>-1.0500000000000001E-2</c:v>
                </c:pt>
                <c:pt idx="662">
                  <c:v>1.21E-2</c:v>
                </c:pt>
                <c:pt idx="663">
                  <c:v>-2.3E-3</c:v>
                </c:pt>
                <c:pt idx="664">
                  <c:v>1.77E-2</c:v>
                </c:pt>
                <c:pt idx="665">
                  <c:v>-7.0000000000000001E-3</c:v>
                </c:pt>
                <c:pt idx="666">
                  <c:v>-1.6000000000000001E-3</c:v>
                </c:pt>
                <c:pt idx="667">
                  <c:v>-1.35E-2</c:v>
                </c:pt>
                <c:pt idx="668">
                  <c:v>-5.7999999999999996E-3</c:v>
                </c:pt>
                <c:pt idx="669">
                  <c:v>8.3999999999999995E-3</c:v>
                </c:pt>
                <c:pt idx="670">
                  <c:v>-1E-3</c:v>
                </c:pt>
                <c:pt idx="671">
                  <c:v>1.8200000000000001E-2</c:v>
                </c:pt>
                <c:pt idx="672">
                  <c:v>1E-3</c:v>
                </c:pt>
                <c:pt idx="673">
                  <c:v>-1.8200000000000001E-2</c:v>
                </c:pt>
                <c:pt idx="674">
                  <c:v>1.5800000000000002E-2</c:v>
                </c:pt>
                <c:pt idx="675">
                  <c:v>2.2700000000000001E-2</c:v>
                </c:pt>
                <c:pt idx="676">
                  <c:v>2.8999999999999998E-3</c:v>
                </c:pt>
                <c:pt idx="677">
                  <c:v>2.3E-3</c:v>
                </c:pt>
                <c:pt idx="678">
                  <c:v>-4.4000000000000003E-3</c:v>
                </c:pt>
                <c:pt idx="679">
                  <c:v>-2.93E-2</c:v>
                </c:pt>
                <c:pt idx="680">
                  <c:v>1.5800000000000002E-2</c:v>
                </c:pt>
                <c:pt idx="681">
                  <c:v>-1.14E-2</c:v>
                </c:pt>
                <c:pt idx="682">
                  <c:v>-1.18E-2</c:v>
                </c:pt>
                <c:pt idx="683">
                  <c:v>3.5999999999999999E-3</c:v>
                </c:pt>
                <c:pt idx="684">
                  <c:v>-1.78E-2</c:v>
                </c:pt>
                <c:pt idx="685">
                  <c:v>4.1500000000000002E-2</c:v>
                </c:pt>
                <c:pt idx="686">
                  <c:v>3.7000000000000002E-3</c:v>
                </c:pt>
                <c:pt idx="687">
                  <c:v>1.12E-2</c:v>
                </c:pt>
                <c:pt idx="688">
                  <c:v>-1.89E-2</c:v>
                </c:pt>
                <c:pt idx="689">
                  <c:v>-4.9399999999999999E-2</c:v>
                </c:pt>
                <c:pt idx="690">
                  <c:v>2.69E-2</c:v>
                </c:pt>
                <c:pt idx="691">
                  <c:v>-1.24E-2</c:v>
                </c:pt>
                <c:pt idx="692">
                  <c:v>-4.4000000000000003E-3</c:v>
                </c:pt>
                <c:pt idx="693">
                  <c:v>2.7000000000000001E-3</c:v>
                </c:pt>
                <c:pt idx="694">
                  <c:v>1.0200000000000001E-2</c:v>
                </c:pt>
                <c:pt idx="695">
                  <c:v>-6.7000000000000002E-3</c:v>
                </c:pt>
                <c:pt idx="696">
                  <c:v>2.8999999999999998E-3</c:v>
                </c:pt>
                <c:pt idx="697">
                  <c:v>-1.2500000000000001E-2</c:v>
                </c:pt>
                <c:pt idx="698">
                  <c:v>3.3599999999999998E-2</c:v>
                </c:pt>
                <c:pt idx="699">
                  <c:v>1.18E-2</c:v>
                </c:pt>
                <c:pt idx="700">
                  <c:v>-5.0000000000000001E-4</c:v>
                </c:pt>
                <c:pt idx="701">
                  <c:v>2.6499999999999999E-2</c:v>
                </c:pt>
                <c:pt idx="702">
                  <c:v>-2E-3</c:v>
                </c:pt>
                <c:pt idx="703">
                  <c:v>-5.9999999999999995E-4</c:v>
                </c:pt>
                <c:pt idx="704">
                  <c:v>-8.0000000000000004E-4</c:v>
                </c:pt>
                <c:pt idx="705">
                  <c:v>-9.9000000000000008E-3</c:v>
                </c:pt>
                <c:pt idx="706">
                  <c:v>1.11E-2</c:v>
                </c:pt>
                <c:pt idx="707">
                  <c:v>-1.9599999999999999E-2</c:v>
                </c:pt>
                <c:pt idx="708">
                  <c:v>3.0000000000000001E-3</c:v>
                </c:pt>
                <c:pt idx="709">
                  <c:v>6.4000000000000003E-3</c:v>
                </c:pt>
                <c:pt idx="710">
                  <c:v>-4.0000000000000001E-3</c:v>
                </c:pt>
                <c:pt idx="711">
                  <c:v>2.75E-2</c:v>
                </c:pt>
                <c:pt idx="712">
                  <c:v>-1.8700000000000001E-2</c:v>
                </c:pt>
                <c:pt idx="713">
                  <c:v>-6.8999999999999999E-3</c:v>
                </c:pt>
                <c:pt idx="714">
                  <c:v>-9.7000000000000003E-3</c:v>
                </c:pt>
                <c:pt idx="715">
                  <c:v>2.7000000000000001E-3</c:v>
                </c:pt>
                <c:pt idx="716">
                  <c:v>3.3999999999999998E-3</c:v>
                </c:pt>
                <c:pt idx="717">
                  <c:v>-6.9999999999999999E-4</c:v>
                </c:pt>
                <c:pt idx="718">
                  <c:v>3.2000000000000002E-3</c:v>
                </c:pt>
                <c:pt idx="719">
                  <c:v>8.6999999999999994E-3</c:v>
                </c:pt>
                <c:pt idx="720">
                  <c:v>1.24E-2</c:v>
                </c:pt>
                <c:pt idx="721">
                  <c:v>7.9000000000000008E-3</c:v>
                </c:pt>
                <c:pt idx="722">
                  <c:v>2.7400000000000001E-2</c:v>
                </c:pt>
                <c:pt idx="723">
                  <c:v>-6.7000000000000002E-3</c:v>
                </c:pt>
                <c:pt idx="724">
                  <c:v>1.06E-2</c:v>
                </c:pt>
                <c:pt idx="725">
                  <c:v>-6.7000000000000002E-3</c:v>
                </c:pt>
                <c:pt idx="726">
                  <c:v>2.7000000000000001E-3</c:v>
                </c:pt>
                <c:pt idx="727">
                  <c:v>3.2000000000000002E-3</c:v>
                </c:pt>
                <c:pt idx="728">
                  <c:v>7.3000000000000001E-3</c:v>
                </c:pt>
                <c:pt idx="729">
                  <c:v>-4.1000000000000003E-3</c:v>
                </c:pt>
                <c:pt idx="730">
                  <c:v>-5.7999999999999996E-3</c:v>
                </c:pt>
                <c:pt idx="731">
                  <c:v>-2.9999999999999997E-4</c:v>
                </c:pt>
                <c:pt idx="732">
                  <c:v>2.3999999999999998E-3</c:v>
                </c:pt>
                <c:pt idx="733">
                  <c:v>4.7999999999999996E-3</c:v>
                </c:pt>
                <c:pt idx="734">
                  <c:v>-3.7699999999999997E-2</c:v>
                </c:pt>
                <c:pt idx="735">
                  <c:v>1.17E-2</c:v>
                </c:pt>
                <c:pt idx="736">
                  <c:v>4.1000000000000003E-3</c:v>
                </c:pt>
                <c:pt idx="737">
                  <c:v>-1.6299999999999999E-2</c:v>
                </c:pt>
                <c:pt idx="738">
                  <c:v>-5.4999999999999997E-3</c:v>
                </c:pt>
                <c:pt idx="739">
                  <c:v>-2.6499999999999999E-2</c:v>
                </c:pt>
                <c:pt idx="740">
                  <c:v>7.7999999999999996E-3</c:v>
                </c:pt>
                <c:pt idx="741">
                  <c:v>-5.0000000000000001E-4</c:v>
                </c:pt>
                <c:pt idx="742">
                  <c:v>-3.8999999999999998E-3</c:v>
                </c:pt>
                <c:pt idx="743">
                  <c:v>1.1000000000000001E-3</c:v>
                </c:pt>
                <c:pt idx="744">
                  <c:v>-6.9999999999999999E-4</c:v>
                </c:pt>
                <c:pt idx="745">
                  <c:v>-8.8999999999999999E-3</c:v>
                </c:pt>
                <c:pt idx="746">
                  <c:v>-5.3E-3</c:v>
                </c:pt>
                <c:pt idx="747">
                  <c:v>-1.5699999999999999E-2</c:v>
                </c:pt>
                <c:pt idx="748">
                  <c:v>-1.5E-3</c:v>
                </c:pt>
                <c:pt idx="749">
                  <c:v>7.4000000000000003E-3</c:v>
                </c:pt>
                <c:pt idx="750">
                  <c:v>7.7000000000000002E-3</c:v>
                </c:pt>
                <c:pt idx="751">
                  <c:v>1.1999999999999999E-3</c:v>
                </c:pt>
                <c:pt idx="752">
                  <c:v>5.1000000000000004E-3</c:v>
                </c:pt>
                <c:pt idx="753">
                  <c:v>-1.24E-2</c:v>
                </c:pt>
                <c:pt idx="754">
                  <c:v>-1.37E-2</c:v>
                </c:pt>
                <c:pt idx="755">
                  <c:v>-2.0999999999999999E-3</c:v>
                </c:pt>
                <c:pt idx="756">
                  <c:v>6.6E-3</c:v>
                </c:pt>
                <c:pt idx="757">
                  <c:v>-4.0000000000000002E-4</c:v>
                </c:pt>
                <c:pt idx="758">
                  <c:v>-1.7100000000000001E-2</c:v>
                </c:pt>
                <c:pt idx="759">
                  <c:v>-1.55E-2</c:v>
                </c:pt>
                <c:pt idx="760">
                  <c:v>8.5000000000000006E-3</c:v>
                </c:pt>
                <c:pt idx="761">
                  <c:v>-1.47E-2</c:v>
                </c:pt>
                <c:pt idx="762">
                  <c:v>-5.8999999999999997E-2</c:v>
                </c:pt>
                <c:pt idx="763">
                  <c:v>-1.8E-3</c:v>
                </c:pt>
                <c:pt idx="764">
                  <c:v>-1.6999999999999999E-3</c:v>
                </c:pt>
                <c:pt idx="765">
                  <c:v>3.7000000000000002E-3</c:v>
                </c:pt>
                <c:pt idx="766">
                  <c:v>2.3999999999999998E-3</c:v>
                </c:pt>
                <c:pt idx="767">
                  <c:v>1E-3</c:v>
                </c:pt>
                <c:pt idx="768">
                  <c:v>-3.0999999999999999E-3</c:v>
                </c:pt>
                <c:pt idx="769">
                  <c:v>1.4999999999999999E-2</c:v>
                </c:pt>
                <c:pt idx="770">
                  <c:v>-1E-4</c:v>
                </c:pt>
                <c:pt idx="771">
                  <c:v>1.4E-2</c:v>
                </c:pt>
                <c:pt idx="772">
                  <c:v>8.9999999999999998E-4</c:v>
                </c:pt>
                <c:pt idx="773">
                  <c:v>-1.4999999999999999E-2</c:v>
                </c:pt>
                <c:pt idx="774">
                  <c:v>-2.8999999999999998E-3</c:v>
                </c:pt>
                <c:pt idx="775">
                  <c:v>-6.3E-3</c:v>
                </c:pt>
                <c:pt idx="776">
                  <c:v>1.9400000000000001E-2</c:v>
                </c:pt>
                <c:pt idx="777">
                  <c:v>-1.5E-3</c:v>
                </c:pt>
                <c:pt idx="778">
                  <c:v>-1.89E-2</c:v>
                </c:pt>
                <c:pt idx="779">
                  <c:v>-7.7999999999999996E-3</c:v>
                </c:pt>
                <c:pt idx="780">
                  <c:v>-1.7000000000000001E-2</c:v>
                </c:pt>
                <c:pt idx="781">
                  <c:v>-9.5999999999999992E-3</c:v>
                </c:pt>
                <c:pt idx="782">
                  <c:v>-5.1999999999999998E-3</c:v>
                </c:pt>
                <c:pt idx="783">
                  <c:v>2.3E-3</c:v>
                </c:pt>
                <c:pt idx="784">
                  <c:v>-4.5999999999999999E-3</c:v>
                </c:pt>
                <c:pt idx="785">
                  <c:v>8.0000000000000004E-4</c:v>
                </c:pt>
                <c:pt idx="786">
                  <c:v>1.6999999999999999E-3</c:v>
                </c:pt>
                <c:pt idx="787">
                  <c:v>-8.3999999999999995E-3</c:v>
                </c:pt>
                <c:pt idx="788">
                  <c:v>2.7699999999999999E-2</c:v>
                </c:pt>
                <c:pt idx="789">
                  <c:v>5.9999999999999995E-4</c:v>
                </c:pt>
                <c:pt idx="790">
                  <c:v>-6.7999999999999996E-3</c:v>
                </c:pt>
                <c:pt idx="791">
                  <c:v>-8.6999999999999994E-3</c:v>
                </c:pt>
                <c:pt idx="792">
                  <c:v>2.8E-3</c:v>
                </c:pt>
                <c:pt idx="793">
                  <c:v>1.01E-2</c:v>
                </c:pt>
                <c:pt idx="794">
                  <c:v>1.8499999999999999E-2</c:v>
                </c:pt>
                <c:pt idx="795">
                  <c:v>-8.3000000000000001E-3</c:v>
                </c:pt>
                <c:pt idx="796">
                  <c:v>1.9E-2</c:v>
                </c:pt>
                <c:pt idx="797">
                  <c:v>-7.4999999999999997E-3</c:v>
                </c:pt>
                <c:pt idx="798">
                  <c:v>-6.1999999999999998E-3</c:v>
                </c:pt>
                <c:pt idx="799">
                  <c:v>5.4999999999999997E-3</c:v>
                </c:pt>
                <c:pt idx="800">
                  <c:v>8.0999999999999996E-3</c:v>
                </c:pt>
                <c:pt idx="801">
                  <c:v>-9.7000000000000003E-3</c:v>
                </c:pt>
                <c:pt idx="802">
                  <c:v>-6.4999999999999997E-3</c:v>
                </c:pt>
                <c:pt idx="803">
                  <c:v>-1.8700000000000001E-2</c:v>
                </c:pt>
                <c:pt idx="804">
                  <c:v>-1.35E-2</c:v>
                </c:pt>
                <c:pt idx="805">
                  <c:v>2.2000000000000001E-3</c:v>
                </c:pt>
                <c:pt idx="806">
                  <c:v>2.07E-2</c:v>
                </c:pt>
                <c:pt idx="807">
                  <c:v>-7.4999999999999997E-3</c:v>
                </c:pt>
                <c:pt idx="808">
                  <c:v>6.4999999999999997E-3</c:v>
                </c:pt>
                <c:pt idx="809">
                  <c:v>1.1999999999999999E-3</c:v>
                </c:pt>
                <c:pt idx="810">
                  <c:v>-7.3000000000000001E-3</c:v>
                </c:pt>
                <c:pt idx="811">
                  <c:v>-2.8999999999999998E-3</c:v>
                </c:pt>
                <c:pt idx="812">
                  <c:v>2.3199999999999998E-2</c:v>
                </c:pt>
                <c:pt idx="813">
                  <c:v>-5.4000000000000003E-3</c:v>
                </c:pt>
                <c:pt idx="814">
                  <c:v>4.4999999999999997E-3</c:v>
                </c:pt>
                <c:pt idx="815">
                  <c:v>1.2500000000000001E-2</c:v>
                </c:pt>
                <c:pt idx="816">
                  <c:v>-2.18E-2</c:v>
                </c:pt>
                <c:pt idx="817">
                  <c:v>-5.9999999999999995E-4</c:v>
                </c:pt>
                <c:pt idx="818">
                  <c:v>3.0000000000000001E-3</c:v>
                </c:pt>
                <c:pt idx="819">
                  <c:v>7.4999999999999997E-3</c:v>
                </c:pt>
                <c:pt idx="820">
                  <c:v>7.1999999999999998E-3</c:v>
                </c:pt>
                <c:pt idx="821">
                  <c:v>6.4999999999999997E-3</c:v>
                </c:pt>
                <c:pt idx="822">
                  <c:v>-1.0800000000000001E-2</c:v>
                </c:pt>
                <c:pt idx="823">
                  <c:v>1.2200000000000001E-2</c:v>
                </c:pt>
                <c:pt idx="824">
                  <c:v>2.5999999999999999E-3</c:v>
                </c:pt>
                <c:pt idx="825">
                  <c:v>8.5000000000000006E-3</c:v>
                </c:pt>
                <c:pt idx="826">
                  <c:v>-2.8999999999999998E-3</c:v>
                </c:pt>
                <c:pt idx="827">
                  <c:v>4.4000000000000003E-3</c:v>
                </c:pt>
                <c:pt idx="828">
                  <c:v>8.6999999999999994E-3</c:v>
                </c:pt>
                <c:pt idx="829">
                  <c:v>-1.9E-3</c:v>
                </c:pt>
                <c:pt idx="830">
                  <c:v>2.0999999999999999E-3</c:v>
                </c:pt>
                <c:pt idx="831">
                  <c:v>2.3E-3</c:v>
                </c:pt>
                <c:pt idx="832">
                  <c:v>-4.0000000000000002E-4</c:v>
                </c:pt>
                <c:pt idx="833">
                  <c:v>1.2699999999999999E-2</c:v>
                </c:pt>
                <c:pt idx="834">
                  <c:v>-4.0000000000000001E-3</c:v>
                </c:pt>
                <c:pt idx="835">
                  <c:v>-7.9000000000000008E-3</c:v>
                </c:pt>
                <c:pt idx="836">
                  <c:v>1.1000000000000001E-3</c:v>
                </c:pt>
                <c:pt idx="837">
                  <c:v>2.52E-2</c:v>
                </c:pt>
                <c:pt idx="838">
                  <c:v>8.0999999999999996E-3</c:v>
                </c:pt>
                <c:pt idx="839">
                  <c:v>-2.0999999999999999E-3</c:v>
                </c:pt>
                <c:pt idx="840">
                  <c:v>1.6199999999999999E-2</c:v>
                </c:pt>
                <c:pt idx="841">
                  <c:v>7.1999999999999998E-3</c:v>
                </c:pt>
                <c:pt idx="842">
                  <c:v>2.06E-2</c:v>
                </c:pt>
                <c:pt idx="843">
                  <c:v>9.1999999999999998E-3</c:v>
                </c:pt>
                <c:pt idx="844">
                  <c:v>6.9999999999999999E-4</c:v>
                </c:pt>
                <c:pt idx="845">
                  <c:v>1.89E-2</c:v>
                </c:pt>
                <c:pt idx="846">
                  <c:v>-8.3000000000000001E-3</c:v>
                </c:pt>
                <c:pt idx="847">
                  <c:v>-1.6999999999999999E-3</c:v>
                </c:pt>
                <c:pt idx="848">
                  <c:v>1.6999999999999999E-3</c:v>
                </c:pt>
                <c:pt idx="849">
                  <c:v>-1.04E-2</c:v>
                </c:pt>
                <c:pt idx="850">
                  <c:v>9.7000000000000003E-3</c:v>
                </c:pt>
                <c:pt idx="851">
                  <c:v>-5.0000000000000001E-3</c:v>
                </c:pt>
                <c:pt idx="852">
                  <c:v>1.9699999999999999E-2</c:v>
                </c:pt>
                <c:pt idx="853">
                  <c:v>-8.3999999999999995E-3</c:v>
                </c:pt>
                <c:pt idx="854">
                  <c:v>1.4500000000000001E-2</c:v>
                </c:pt>
                <c:pt idx="855">
                  <c:v>5.1000000000000004E-3</c:v>
                </c:pt>
                <c:pt idx="856">
                  <c:v>-2.2000000000000001E-3</c:v>
                </c:pt>
                <c:pt idx="857">
                  <c:v>1.4800000000000001E-2</c:v>
                </c:pt>
                <c:pt idx="858">
                  <c:v>-1.1299999999999999E-2</c:v>
                </c:pt>
                <c:pt idx="859">
                  <c:v>-8.0999999999999996E-3</c:v>
                </c:pt>
                <c:pt idx="860">
                  <c:v>5.1999999999999998E-3</c:v>
                </c:pt>
                <c:pt idx="861">
                  <c:v>-2.3999999999999998E-3</c:v>
                </c:pt>
                <c:pt idx="862">
                  <c:v>1.38E-2</c:v>
                </c:pt>
                <c:pt idx="863">
                  <c:v>-6.1999999999999998E-3</c:v>
                </c:pt>
                <c:pt idx="864">
                  <c:v>0.01</c:v>
                </c:pt>
                <c:pt idx="865">
                  <c:v>-1.1000000000000001E-3</c:v>
                </c:pt>
                <c:pt idx="866">
                  <c:v>8.6E-3</c:v>
                </c:pt>
                <c:pt idx="867">
                  <c:v>-2.5999999999999999E-3</c:v>
                </c:pt>
                <c:pt idx="868">
                  <c:v>1.35E-2</c:v>
                </c:pt>
                <c:pt idx="869">
                  <c:v>1.5100000000000001E-2</c:v>
                </c:pt>
                <c:pt idx="870">
                  <c:v>-3.1099999999999999E-2</c:v>
                </c:pt>
                <c:pt idx="871">
                  <c:v>2.9999999999999997E-4</c:v>
                </c:pt>
                <c:pt idx="872">
                  <c:v>1.14E-2</c:v>
                </c:pt>
                <c:pt idx="873">
                  <c:v>4.1000000000000003E-3</c:v>
                </c:pt>
                <c:pt idx="874">
                  <c:v>-5.0000000000000001E-3</c:v>
                </c:pt>
                <c:pt idx="875">
                  <c:v>2.1999999999999999E-2</c:v>
                </c:pt>
                <c:pt idx="876">
                  <c:v>0.03</c:v>
                </c:pt>
                <c:pt idx="877">
                  <c:v>-1.32E-2</c:v>
                </c:pt>
                <c:pt idx="878">
                  <c:v>1.11E-2</c:v>
                </c:pt>
                <c:pt idx="879">
                  <c:v>4.1999999999999997E-3</c:v>
                </c:pt>
                <c:pt idx="880">
                  <c:v>6.5600000000000006E-2</c:v>
                </c:pt>
                <c:pt idx="881">
                  <c:v>-5.91E-2</c:v>
                </c:pt>
                <c:pt idx="882">
                  <c:v>5.8999999999999999E-3</c:v>
                </c:pt>
                <c:pt idx="883">
                  <c:v>5.0000000000000001E-4</c:v>
                </c:pt>
                <c:pt idx="884">
                  <c:v>1.3299999999999999E-2</c:v>
                </c:pt>
                <c:pt idx="885">
                  <c:v>1.49E-2</c:v>
                </c:pt>
                <c:pt idx="886">
                  <c:v>4.0000000000000001E-3</c:v>
                </c:pt>
                <c:pt idx="887">
                  <c:v>1.9E-3</c:v>
                </c:pt>
                <c:pt idx="888">
                  <c:v>-1.3899999999999999E-2</c:v>
                </c:pt>
                <c:pt idx="889">
                  <c:v>-1.1999999999999999E-3</c:v>
                </c:pt>
                <c:pt idx="890">
                  <c:v>3.5000000000000001E-3</c:v>
                </c:pt>
                <c:pt idx="891">
                  <c:v>0</c:v>
                </c:pt>
                <c:pt idx="892">
                  <c:v>1.37E-2</c:v>
                </c:pt>
                <c:pt idx="893">
                  <c:v>-1E-3</c:v>
                </c:pt>
                <c:pt idx="894">
                  <c:v>-7.6E-3</c:v>
                </c:pt>
                <c:pt idx="895">
                  <c:v>-2.3E-2</c:v>
                </c:pt>
                <c:pt idx="896">
                  <c:v>-8.9999999999999998E-4</c:v>
                </c:pt>
                <c:pt idx="897">
                  <c:v>8.5000000000000006E-3</c:v>
                </c:pt>
                <c:pt idx="898">
                  <c:v>7.7000000000000002E-3</c:v>
                </c:pt>
                <c:pt idx="899">
                  <c:v>-7.3000000000000001E-3</c:v>
                </c:pt>
                <c:pt idx="900">
                  <c:v>7.1000000000000004E-3</c:v>
                </c:pt>
                <c:pt idx="901">
                  <c:v>3.1600000000000003E-2</c:v>
                </c:pt>
                <c:pt idx="902">
                  <c:v>-1.9699999999999999E-2</c:v>
                </c:pt>
                <c:pt idx="903">
                  <c:v>4.7999999999999996E-3</c:v>
                </c:pt>
                <c:pt idx="904">
                  <c:v>-1.04E-2</c:v>
                </c:pt>
                <c:pt idx="905">
                  <c:v>-7.7000000000000002E-3</c:v>
                </c:pt>
                <c:pt idx="906">
                  <c:v>3.0999999999999999E-3</c:v>
                </c:pt>
                <c:pt idx="907">
                  <c:v>9.9000000000000008E-3</c:v>
                </c:pt>
                <c:pt idx="908">
                  <c:v>-5.7000000000000002E-3</c:v>
                </c:pt>
                <c:pt idx="909">
                  <c:v>4.8999999999999998E-3</c:v>
                </c:pt>
                <c:pt idx="910">
                  <c:v>1.2200000000000001E-2</c:v>
                </c:pt>
                <c:pt idx="911">
                  <c:v>6.6E-3</c:v>
                </c:pt>
                <c:pt idx="912">
                  <c:v>2.6200000000000001E-2</c:v>
                </c:pt>
                <c:pt idx="913">
                  <c:v>-6.1000000000000004E-3</c:v>
                </c:pt>
                <c:pt idx="914">
                  <c:v>2.8999999999999998E-3</c:v>
                </c:pt>
                <c:pt idx="915">
                  <c:v>1.1299999999999999E-2</c:v>
                </c:pt>
                <c:pt idx="916">
                  <c:v>-2.76E-2</c:v>
                </c:pt>
                <c:pt idx="917">
                  <c:v>-8.0000000000000002E-3</c:v>
                </c:pt>
                <c:pt idx="918">
                  <c:v>3.4799999999999998E-2</c:v>
                </c:pt>
                <c:pt idx="919">
                  <c:v>-1.5299999999999999E-2</c:v>
                </c:pt>
                <c:pt idx="920">
                  <c:v>-4.1999999999999997E-3</c:v>
                </c:pt>
                <c:pt idx="921">
                  <c:v>-5.5999999999999999E-3</c:v>
                </c:pt>
                <c:pt idx="922">
                  <c:v>-1.9400000000000001E-2</c:v>
                </c:pt>
                <c:pt idx="923">
                  <c:v>-1E-3</c:v>
                </c:pt>
                <c:pt idx="924">
                  <c:v>5.0000000000000001E-4</c:v>
                </c:pt>
                <c:pt idx="925">
                  <c:v>-4.0000000000000001E-3</c:v>
                </c:pt>
                <c:pt idx="926">
                  <c:v>3.0999999999999999E-3</c:v>
                </c:pt>
                <c:pt idx="927">
                  <c:v>-1.47E-2</c:v>
                </c:pt>
                <c:pt idx="928">
                  <c:v>5.1999999999999998E-3</c:v>
                </c:pt>
                <c:pt idx="929">
                  <c:v>-8.3999999999999995E-3</c:v>
                </c:pt>
                <c:pt idx="930">
                  <c:v>-1.2999999999999999E-2</c:v>
                </c:pt>
                <c:pt idx="931">
                  <c:v>2.6100000000000002E-2</c:v>
                </c:pt>
                <c:pt idx="932">
                  <c:v>1.2999999999999999E-2</c:v>
                </c:pt>
                <c:pt idx="933">
                  <c:v>-9.9000000000000008E-3</c:v>
                </c:pt>
                <c:pt idx="934">
                  <c:v>1.0200000000000001E-2</c:v>
                </c:pt>
                <c:pt idx="935">
                  <c:v>2.4899999999999999E-2</c:v>
                </c:pt>
                <c:pt idx="936">
                  <c:v>2.8E-3</c:v>
                </c:pt>
                <c:pt idx="937">
                  <c:v>1.4200000000000001E-2</c:v>
                </c:pt>
                <c:pt idx="938">
                  <c:v>9.1000000000000004E-3</c:v>
                </c:pt>
                <c:pt idx="939">
                  <c:v>7.7999999999999996E-3</c:v>
                </c:pt>
                <c:pt idx="940">
                  <c:v>-2.7699999999999999E-2</c:v>
                </c:pt>
                <c:pt idx="941">
                  <c:v>-9.7999999999999997E-3</c:v>
                </c:pt>
                <c:pt idx="942">
                  <c:v>-5.7000000000000002E-3</c:v>
                </c:pt>
                <c:pt idx="943">
                  <c:v>-2.69E-2</c:v>
                </c:pt>
                <c:pt idx="944">
                  <c:v>-1.1000000000000001E-3</c:v>
                </c:pt>
                <c:pt idx="945">
                  <c:v>-2.0000000000000001E-4</c:v>
                </c:pt>
                <c:pt idx="946">
                  <c:v>1.11E-2</c:v>
                </c:pt>
                <c:pt idx="947">
                  <c:v>5.7000000000000002E-3</c:v>
                </c:pt>
                <c:pt idx="948">
                  <c:v>4.3E-3</c:v>
                </c:pt>
                <c:pt idx="949">
                  <c:v>1.2999999999999999E-2</c:v>
                </c:pt>
                <c:pt idx="950">
                  <c:v>1.11E-2</c:v>
                </c:pt>
                <c:pt idx="951">
                  <c:v>1.32E-2</c:v>
                </c:pt>
                <c:pt idx="952">
                  <c:v>-8.0000000000000004E-4</c:v>
                </c:pt>
                <c:pt idx="953">
                  <c:v>1.15E-2</c:v>
                </c:pt>
                <c:pt idx="954">
                  <c:v>1.5599999999999999E-2</c:v>
                </c:pt>
                <c:pt idx="955">
                  <c:v>-2.2000000000000001E-3</c:v>
                </c:pt>
                <c:pt idx="956">
                  <c:v>-4.8099999999999997E-2</c:v>
                </c:pt>
                <c:pt idx="957">
                  <c:v>-6.6E-3</c:v>
                </c:pt>
                <c:pt idx="958">
                  <c:v>1.1000000000000001E-3</c:v>
                </c:pt>
                <c:pt idx="959">
                  <c:v>-5.1999999999999998E-3</c:v>
                </c:pt>
                <c:pt idx="960">
                  <c:v>1.52E-2</c:v>
                </c:pt>
                <c:pt idx="961">
                  <c:v>3.3999999999999998E-3</c:v>
                </c:pt>
                <c:pt idx="962">
                  <c:v>-6.4999999999999997E-3</c:v>
                </c:pt>
                <c:pt idx="963">
                  <c:v>2.8E-3</c:v>
                </c:pt>
                <c:pt idx="964">
                  <c:v>3.7000000000000002E-3</c:v>
                </c:pt>
                <c:pt idx="965">
                  <c:v>-1.66E-2</c:v>
                </c:pt>
                <c:pt idx="966">
                  <c:v>-1.2999999999999999E-3</c:v>
                </c:pt>
                <c:pt idx="967">
                  <c:v>8.9999999999999993E-3</c:v>
                </c:pt>
                <c:pt idx="968">
                  <c:v>-1.6000000000000001E-3</c:v>
                </c:pt>
                <c:pt idx="969">
                  <c:v>4.7000000000000002E-3</c:v>
                </c:pt>
                <c:pt idx="970">
                  <c:v>-3.3E-3</c:v>
                </c:pt>
                <c:pt idx="971">
                  <c:v>1.77E-2</c:v>
                </c:pt>
                <c:pt idx="972">
                  <c:v>-6.4999999999999997E-3</c:v>
                </c:pt>
                <c:pt idx="973">
                  <c:v>3.8999999999999998E-3</c:v>
                </c:pt>
                <c:pt idx="974">
                  <c:v>-1.95E-2</c:v>
                </c:pt>
                <c:pt idx="975">
                  <c:v>2.2000000000000001E-3</c:v>
                </c:pt>
                <c:pt idx="976">
                  <c:v>2.3E-3</c:v>
                </c:pt>
                <c:pt idx="977">
                  <c:v>2.1499999999999998E-2</c:v>
                </c:pt>
                <c:pt idx="978">
                  <c:v>1.14E-2</c:v>
                </c:pt>
                <c:pt idx="979">
                  <c:v>-1.4E-3</c:v>
                </c:pt>
                <c:pt idx="980">
                  <c:v>2.0199999999999999E-2</c:v>
                </c:pt>
                <c:pt idx="981">
                  <c:v>-1.7100000000000001E-2</c:v>
                </c:pt>
                <c:pt idx="982">
                  <c:v>-2.4199999999999999E-2</c:v>
                </c:pt>
                <c:pt idx="983">
                  <c:v>-6.9999999999999999E-4</c:v>
                </c:pt>
                <c:pt idx="984">
                  <c:v>1.5900000000000001E-2</c:v>
                </c:pt>
                <c:pt idx="985">
                  <c:v>1E-3</c:v>
                </c:pt>
                <c:pt idx="986">
                  <c:v>5.7000000000000002E-3</c:v>
                </c:pt>
                <c:pt idx="987">
                  <c:v>9.7999999999999997E-3</c:v>
                </c:pt>
                <c:pt idx="988">
                  <c:v>2.1899999999999999E-2</c:v>
                </c:pt>
                <c:pt idx="989">
                  <c:v>-9.4000000000000004E-3</c:v>
                </c:pt>
                <c:pt idx="990">
                  <c:v>-1.2E-2</c:v>
                </c:pt>
                <c:pt idx="991">
                  <c:v>3.8999999999999998E-3</c:v>
                </c:pt>
                <c:pt idx="992">
                  <c:v>9.4999999999999998E-3</c:v>
                </c:pt>
                <c:pt idx="993">
                  <c:v>-6.7999999999999996E-3</c:v>
                </c:pt>
                <c:pt idx="994">
                  <c:v>-3.0000000000000001E-3</c:v>
                </c:pt>
                <c:pt idx="995">
                  <c:v>-1.2999999999999999E-3</c:v>
                </c:pt>
                <c:pt idx="996">
                  <c:v>1.9199999999999998E-2</c:v>
                </c:pt>
                <c:pt idx="997">
                  <c:v>5.0000000000000001E-4</c:v>
                </c:pt>
                <c:pt idx="998">
                  <c:v>-5.7000000000000002E-3</c:v>
                </c:pt>
                <c:pt idx="999">
                  <c:v>-5.1000000000000004E-3</c:v>
                </c:pt>
                <c:pt idx="1000">
                  <c:v>3.8E-3</c:v>
                </c:pt>
                <c:pt idx="1001">
                  <c:v>-1.3100000000000001E-2</c:v>
                </c:pt>
                <c:pt idx="1002">
                  <c:v>-2.3699999999999999E-2</c:v>
                </c:pt>
                <c:pt idx="1003">
                  <c:v>1.23E-2</c:v>
                </c:pt>
                <c:pt idx="1004">
                  <c:v>-5.9999999999999995E-4</c:v>
                </c:pt>
                <c:pt idx="1005">
                  <c:v>3.7000000000000002E-3</c:v>
                </c:pt>
                <c:pt idx="1006">
                  <c:v>-1.46E-2</c:v>
                </c:pt>
                <c:pt idx="1007">
                  <c:v>-1.9E-3</c:v>
                </c:pt>
                <c:pt idx="1008">
                  <c:v>-1.23E-2</c:v>
                </c:pt>
                <c:pt idx="1009">
                  <c:v>8.6999999999999994E-3</c:v>
                </c:pt>
                <c:pt idx="1010">
                  <c:v>-8.8999999999999999E-3</c:v>
                </c:pt>
                <c:pt idx="1011">
                  <c:v>5.5999999999999999E-3</c:v>
                </c:pt>
                <c:pt idx="1012">
                  <c:v>-2.1299999999999999E-2</c:v>
                </c:pt>
                <c:pt idx="1013">
                  <c:v>8.6E-3</c:v>
                </c:pt>
                <c:pt idx="1014">
                  <c:v>8.9999999999999993E-3</c:v>
                </c:pt>
                <c:pt idx="1015">
                  <c:v>-5.9999999999999995E-4</c:v>
                </c:pt>
                <c:pt idx="1016">
                  <c:v>2.8199999999999999E-2</c:v>
                </c:pt>
                <c:pt idx="1017">
                  <c:v>-1.44E-2</c:v>
                </c:pt>
                <c:pt idx="1018">
                  <c:v>1.6400000000000001E-2</c:v>
                </c:pt>
                <c:pt idx="1019">
                  <c:v>1.41E-2</c:v>
                </c:pt>
                <c:pt idx="1020">
                  <c:v>1.32E-2</c:v>
                </c:pt>
                <c:pt idx="1021">
                  <c:v>-1.54E-2</c:v>
                </c:pt>
                <c:pt idx="1022">
                  <c:v>2.7099999999999999E-2</c:v>
                </c:pt>
                <c:pt idx="1023">
                  <c:v>-1.15E-2</c:v>
                </c:pt>
                <c:pt idx="1024">
                  <c:v>-2.0999999999999999E-3</c:v>
                </c:pt>
                <c:pt idx="1025">
                  <c:v>1.6299999999999999E-2</c:v>
                </c:pt>
                <c:pt idx="1026">
                  <c:v>5.4000000000000003E-3</c:v>
                </c:pt>
                <c:pt idx="1027">
                  <c:v>-1.6500000000000001E-2</c:v>
                </c:pt>
                <c:pt idx="1028">
                  <c:v>5.7000000000000002E-3</c:v>
                </c:pt>
                <c:pt idx="1029">
                  <c:v>-1.3599999999999999E-2</c:v>
                </c:pt>
                <c:pt idx="1030">
                  <c:v>2.4799999999999999E-2</c:v>
                </c:pt>
                <c:pt idx="1031">
                  <c:v>1.1999999999999999E-3</c:v>
                </c:pt>
                <c:pt idx="1032">
                  <c:v>-2.7000000000000001E-3</c:v>
                </c:pt>
                <c:pt idx="1033">
                  <c:v>-1.0500000000000001E-2</c:v>
                </c:pt>
                <c:pt idx="1034">
                  <c:v>-2.9999999999999997E-4</c:v>
                </c:pt>
                <c:pt idx="1035">
                  <c:v>-5.8999999999999999E-3</c:v>
                </c:pt>
                <c:pt idx="1036">
                  <c:v>1.1999999999999999E-3</c:v>
                </c:pt>
                <c:pt idx="1037">
                  <c:v>-1.3100000000000001E-2</c:v>
                </c:pt>
                <c:pt idx="1038">
                  <c:v>-2.0799999999999999E-2</c:v>
                </c:pt>
                <c:pt idx="1039">
                  <c:v>1.6199999999999999E-2</c:v>
                </c:pt>
                <c:pt idx="1040">
                  <c:v>-8.8000000000000005E-3</c:v>
                </c:pt>
                <c:pt idx="1041">
                  <c:v>-8.0999999999999996E-3</c:v>
                </c:pt>
                <c:pt idx="1042">
                  <c:v>-1.8800000000000001E-2</c:v>
                </c:pt>
                <c:pt idx="1043">
                  <c:v>1.2999999999999999E-2</c:v>
                </c:pt>
                <c:pt idx="1044">
                  <c:v>7.4999999999999997E-3</c:v>
                </c:pt>
                <c:pt idx="1045">
                  <c:v>2.2200000000000001E-2</c:v>
                </c:pt>
                <c:pt idx="1046">
                  <c:v>-7.4000000000000003E-3</c:v>
                </c:pt>
                <c:pt idx="1047">
                  <c:v>1.1900000000000001E-2</c:v>
                </c:pt>
                <c:pt idx="1048">
                  <c:v>-4.5999999999999999E-3</c:v>
                </c:pt>
                <c:pt idx="1049">
                  <c:v>2.12E-2</c:v>
                </c:pt>
                <c:pt idx="1050">
                  <c:v>-4.7000000000000002E-3</c:v>
                </c:pt>
                <c:pt idx="1051">
                  <c:v>-1.9599999999999999E-2</c:v>
                </c:pt>
                <c:pt idx="1052">
                  <c:v>-8.8999999999999999E-3</c:v>
                </c:pt>
                <c:pt idx="1053">
                  <c:v>7.1999999999999998E-3</c:v>
                </c:pt>
                <c:pt idx="1054">
                  <c:v>1.0999999999999999E-2</c:v>
                </c:pt>
                <c:pt idx="1055">
                  <c:v>-1.09E-2</c:v>
                </c:pt>
                <c:pt idx="1056">
                  <c:v>6.3600000000000004E-2</c:v>
                </c:pt>
                <c:pt idx="1057">
                  <c:v>-1.43E-2</c:v>
                </c:pt>
                <c:pt idx="1058">
                  <c:v>-2.87E-2</c:v>
                </c:pt>
                <c:pt idx="1059">
                  <c:v>1.6999999999999999E-3</c:v>
                </c:pt>
                <c:pt idx="1060">
                  <c:v>-1.6999999999999999E-3</c:v>
                </c:pt>
                <c:pt idx="1061">
                  <c:v>-2.2499999999999999E-2</c:v>
                </c:pt>
                <c:pt idx="1062">
                  <c:v>3.27E-2</c:v>
                </c:pt>
                <c:pt idx="1063">
                  <c:v>8.8000000000000005E-3</c:v>
                </c:pt>
                <c:pt idx="1064">
                  <c:v>1.0999999999999999E-2</c:v>
                </c:pt>
                <c:pt idx="1065">
                  <c:v>1.01E-2</c:v>
                </c:pt>
                <c:pt idx="1066">
                  <c:v>3.3999999999999998E-3</c:v>
                </c:pt>
                <c:pt idx="1067">
                  <c:v>-1.54E-2</c:v>
                </c:pt>
                <c:pt idx="1068">
                  <c:v>-3.0000000000000001E-3</c:v>
                </c:pt>
                <c:pt idx="1069">
                  <c:v>1.52E-2</c:v>
                </c:pt>
                <c:pt idx="1070">
                  <c:v>1.12E-2</c:v>
                </c:pt>
                <c:pt idx="1071">
                  <c:v>1.9400000000000001E-2</c:v>
                </c:pt>
                <c:pt idx="1072">
                  <c:v>-2.3699999999999999E-2</c:v>
                </c:pt>
                <c:pt idx="1073">
                  <c:v>2.9399999999999999E-2</c:v>
                </c:pt>
                <c:pt idx="1074">
                  <c:v>-3.4799999999999998E-2</c:v>
                </c:pt>
                <c:pt idx="1075">
                  <c:v>6.4000000000000003E-3</c:v>
                </c:pt>
                <c:pt idx="1076">
                  <c:v>-1.0500000000000001E-2</c:v>
                </c:pt>
                <c:pt idx="1077">
                  <c:v>-1.1900000000000001E-2</c:v>
                </c:pt>
                <c:pt idx="1078">
                  <c:v>-1.1000000000000001E-3</c:v>
                </c:pt>
                <c:pt idx="1079">
                  <c:v>2.3999999999999998E-3</c:v>
                </c:pt>
                <c:pt idx="1080">
                  <c:v>4.5999999999999999E-3</c:v>
                </c:pt>
                <c:pt idx="1081">
                  <c:v>-8.5000000000000006E-3</c:v>
                </c:pt>
                <c:pt idx="1082">
                  <c:v>1.3899999999999999E-2</c:v>
                </c:pt>
                <c:pt idx="1083">
                  <c:v>-1.0999999999999999E-2</c:v>
                </c:pt>
                <c:pt idx="1084">
                  <c:v>3.5999999999999999E-3</c:v>
                </c:pt>
                <c:pt idx="1085">
                  <c:v>-1.7500000000000002E-2</c:v>
                </c:pt>
                <c:pt idx="1086">
                  <c:v>2.8000000000000001E-2</c:v>
                </c:pt>
                <c:pt idx="1087">
                  <c:v>-8.3999999999999995E-3</c:v>
                </c:pt>
                <c:pt idx="1088">
                  <c:v>-7.4999999999999997E-3</c:v>
                </c:pt>
                <c:pt idx="1089">
                  <c:v>-1.0200000000000001E-2</c:v>
                </c:pt>
                <c:pt idx="1090">
                  <c:v>1.8700000000000001E-2</c:v>
                </c:pt>
                <c:pt idx="1091">
                  <c:v>1.9400000000000001E-2</c:v>
                </c:pt>
                <c:pt idx="1092">
                  <c:v>7.85E-2</c:v>
                </c:pt>
                <c:pt idx="1093">
                  <c:v>5.4000000000000003E-3</c:v>
                </c:pt>
                <c:pt idx="1094">
                  <c:v>1.6000000000000001E-3</c:v>
                </c:pt>
                <c:pt idx="1095">
                  <c:v>5.7999999999999996E-3</c:v>
                </c:pt>
                <c:pt idx="1096">
                  <c:v>2E-3</c:v>
                </c:pt>
                <c:pt idx="1097">
                  <c:v>-2.0400000000000001E-2</c:v>
                </c:pt>
                <c:pt idx="1098">
                  <c:v>-1.1900000000000001E-2</c:v>
                </c:pt>
                <c:pt idx="1099">
                  <c:v>-5.1000000000000004E-3</c:v>
                </c:pt>
                <c:pt idx="1100">
                  <c:v>-1.29E-2</c:v>
                </c:pt>
                <c:pt idx="1101">
                  <c:v>1.6199999999999999E-2</c:v>
                </c:pt>
                <c:pt idx="1102">
                  <c:v>-5.7000000000000002E-3</c:v>
                </c:pt>
                <c:pt idx="1103">
                  <c:v>-3.8999999999999998E-3</c:v>
                </c:pt>
                <c:pt idx="1104">
                  <c:v>2.9899999999999999E-2</c:v>
                </c:pt>
                <c:pt idx="1105">
                  <c:v>-1.2699999999999999E-2</c:v>
                </c:pt>
                <c:pt idx="1106">
                  <c:v>-4.0000000000000001E-3</c:v>
                </c:pt>
                <c:pt idx="1107">
                  <c:v>8.6E-3</c:v>
                </c:pt>
                <c:pt idx="1108">
                  <c:v>-8.8000000000000005E-3</c:v>
                </c:pt>
                <c:pt idx="1109">
                  <c:v>-6.7999999999999996E-3</c:v>
                </c:pt>
                <c:pt idx="1110">
                  <c:v>5.5999999999999999E-3</c:v>
                </c:pt>
                <c:pt idx="1111">
                  <c:v>-2.7000000000000001E-3</c:v>
                </c:pt>
                <c:pt idx="1112">
                  <c:v>-9.4999999999999998E-3</c:v>
                </c:pt>
                <c:pt idx="1113">
                  <c:v>-4.1999999999999997E-3</c:v>
                </c:pt>
                <c:pt idx="1114">
                  <c:v>1.43E-2</c:v>
                </c:pt>
                <c:pt idx="1115">
                  <c:v>1.2699999999999999E-2</c:v>
                </c:pt>
                <c:pt idx="1116">
                  <c:v>-5.5999999999999999E-3</c:v>
                </c:pt>
                <c:pt idx="1117">
                  <c:v>2.7000000000000001E-3</c:v>
                </c:pt>
                <c:pt idx="1118">
                  <c:v>4.0000000000000001E-3</c:v>
                </c:pt>
                <c:pt idx="1119">
                  <c:v>1.09E-2</c:v>
                </c:pt>
                <c:pt idx="1120">
                  <c:v>-3.8999999999999998E-3</c:v>
                </c:pt>
                <c:pt idx="1121">
                  <c:v>6.9999999999999999E-4</c:v>
                </c:pt>
                <c:pt idx="1122">
                  <c:v>-1.2999999999999999E-3</c:v>
                </c:pt>
                <c:pt idx="1123">
                  <c:v>8.0000000000000002E-3</c:v>
                </c:pt>
                <c:pt idx="1124">
                  <c:v>1.83E-2</c:v>
                </c:pt>
                <c:pt idx="1125">
                  <c:v>3.8199999999999998E-2</c:v>
                </c:pt>
                <c:pt idx="1126">
                  <c:v>4.41E-2</c:v>
                </c:pt>
                <c:pt idx="1127">
                  <c:v>-1.9699999999999999E-2</c:v>
                </c:pt>
                <c:pt idx="1128">
                  <c:v>4.0000000000000001E-3</c:v>
                </c:pt>
                <c:pt idx="1129">
                  <c:v>-8.3000000000000001E-3</c:v>
                </c:pt>
                <c:pt idx="1130">
                  <c:v>2.8999999999999998E-3</c:v>
                </c:pt>
                <c:pt idx="1131">
                  <c:v>2.9999999999999997E-4</c:v>
                </c:pt>
                <c:pt idx="1132">
                  <c:v>5.1000000000000004E-3</c:v>
                </c:pt>
                <c:pt idx="1133">
                  <c:v>-1.46E-2</c:v>
                </c:pt>
                <c:pt idx="1134">
                  <c:v>7.7000000000000002E-3</c:v>
                </c:pt>
                <c:pt idx="1135">
                  <c:v>3.6600000000000001E-2</c:v>
                </c:pt>
                <c:pt idx="1136">
                  <c:v>-2.0999999999999999E-3</c:v>
                </c:pt>
                <c:pt idx="1137">
                  <c:v>-3.3E-3</c:v>
                </c:pt>
                <c:pt idx="1138">
                  <c:v>-2.5399999999999999E-2</c:v>
                </c:pt>
                <c:pt idx="1139">
                  <c:v>-1.04E-2</c:v>
                </c:pt>
                <c:pt idx="1140">
                  <c:v>1E-3</c:v>
                </c:pt>
                <c:pt idx="1141">
                  <c:v>1.1999999999999999E-3</c:v>
                </c:pt>
                <c:pt idx="1142">
                  <c:v>-2.3999999999999998E-3</c:v>
                </c:pt>
                <c:pt idx="1143">
                  <c:v>3.0999999999999999E-3</c:v>
                </c:pt>
                <c:pt idx="1144">
                  <c:v>1.7299999999999999E-2</c:v>
                </c:pt>
                <c:pt idx="1145">
                  <c:v>1.41E-2</c:v>
                </c:pt>
                <c:pt idx="1146">
                  <c:v>-1.5299999999999999E-2</c:v>
                </c:pt>
                <c:pt idx="1147">
                  <c:v>1.9400000000000001E-2</c:v>
                </c:pt>
                <c:pt idx="1148">
                  <c:v>-1.9599999999999999E-2</c:v>
                </c:pt>
                <c:pt idx="1149">
                  <c:v>1.35E-2</c:v>
                </c:pt>
                <c:pt idx="1150">
                  <c:v>4.0000000000000002E-4</c:v>
                </c:pt>
                <c:pt idx="1151">
                  <c:v>1.7600000000000001E-2</c:v>
                </c:pt>
                <c:pt idx="1152">
                  <c:v>7.1000000000000004E-3</c:v>
                </c:pt>
                <c:pt idx="1153">
                  <c:v>-4.0000000000000001E-3</c:v>
                </c:pt>
                <c:pt idx="1154">
                  <c:v>1.38E-2</c:v>
                </c:pt>
                <c:pt idx="1155">
                  <c:v>-9.5999999999999992E-3</c:v>
                </c:pt>
                <c:pt idx="1156">
                  <c:v>-1.5699999999999999E-2</c:v>
                </c:pt>
                <c:pt idx="1157">
                  <c:v>2.9000000000000001E-2</c:v>
                </c:pt>
                <c:pt idx="1158">
                  <c:v>2.8E-3</c:v>
                </c:pt>
                <c:pt idx="1159">
                  <c:v>0.01</c:v>
                </c:pt>
                <c:pt idx="1160">
                  <c:v>3.8999999999999998E-3</c:v>
                </c:pt>
                <c:pt idx="1161">
                  <c:v>-3.8E-3</c:v>
                </c:pt>
                <c:pt idx="1162">
                  <c:v>1.5699999999999999E-2</c:v>
                </c:pt>
                <c:pt idx="1163">
                  <c:v>5.4999999999999997E-3</c:v>
                </c:pt>
                <c:pt idx="1164">
                  <c:v>-1.1599999999999999E-2</c:v>
                </c:pt>
                <c:pt idx="1165">
                  <c:v>-5.1999999999999998E-3</c:v>
                </c:pt>
                <c:pt idx="1166">
                  <c:v>2.9000000000000001E-2</c:v>
                </c:pt>
                <c:pt idx="1167">
                  <c:v>3.44E-2</c:v>
                </c:pt>
                <c:pt idx="1168">
                  <c:v>4.4999999999999997E-3</c:v>
                </c:pt>
                <c:pt idx="1169">
                  <c:v>-5.4999999999999997E-3</c:v>
                </c:pt>
                <c:pt idx="1170">
                  <c:v>1.11E-2</c:v>
                </c:pt>
                <c:pt idx="1171">
                  <c:v>-2.92E-2</c:v>
                </c:pt>
                <c:pt idx="1172">
                  <c:v>-4.1999999999999997E-3</c:v>
                </c:pt>
                <c:pt idx="1173">
                  <c:v>1.32E-2</c:v>
                </c:pt>
                <c:pt idx="1174">
                  <c:v>-2.9100000000000001E-2</c:v>
                </c:pt>
                <c:pt idx="1175">
                  <c:v>-2.0899999999999998E-2</c:v>
                </c:pt>
                <c:pt idx="1176">
                  <c:v>-1.6400000000000001E-2</c:v>
                </c:pt>
                <c:pt idx="1177">
                  <c:v>8.3999999999999995E-3</c:v>
                </c:pt>
                <c:pt idx="1178">
                  <c:v>2.8999999999999998E-3</c:v>
                </c:pt>
                <c:pt idx="1179">
                  <c:v>-1.03E-2</c:v>
                </c:pt>
                <c:pt idx="1180">
                  <c:v>7.7999999999999996E-3</c:v>
                </c:pt>
                <c:pt idx="1181">
                  <c:v>1.38E-2</c:v>
                </c:pt>
                <c:pt idx="1182">
                  <c:v>4.7999999999999996E-3</c:v>
                </c:pt>
                <c:pt idx="1183">
                  <c:v>3.5999999999999999E-3</c:v>
                </c:pt>
                <c:pt idx="1184">
                  <c:v>-1.6199999999999999E-2</c:v>
                </c:pt>
                <c:pt idx="1185">
                  <c:v>-5.7999999999999996E-3</c:v>
                </c:pt>
                <c:pt idx="1186">
                  <c:v>-1.5800000000000002E-2</c:v>
                </c:pt>
                <c:pt idx="1187">
                  <c:v>-1.4800000000000001E-2</c:v>
                </c:pt>
                <c:pt idx="1188">
                  <c:v>-4.4999999999999997E-3</c:v>
                </c:pt>
                <c:pt idx="1189">
                  <c:v>-4.4999999999999997E-3</c:v>
                </c:pt>
                <c:pt idx="1190">
                  <c:v>1.4E-2</c:v>
                </c:pt>
                <c:pt idx="1191">
                  <c:v>-9.1000000000000004E-3</c:v>
                </c:pt>
                <c:pt idx="1192">
                  <c:v>-1.26E-2</c:v>
                </c:pt>
                <c:pt idx="1193">
                  <c:v>-1.6999999999999999E-3</c:v>
                </c:pt>
                <c:pt idx="1194">
                  <c:v>2.2000000000000001E-3</c:v>
                </c:pt>
                <c:pt idx="1195">
                  <c:v>-1.18E-2</c:v>
                </c:pt>
                <c:pt idx="1196">
                  <c:v>7.1999999999999998E-3</c:v>
                </c:pt>
                <c:pt idx="1197">
                  <c:v>6.8999999999999999E-3</c:v>
                </c:pt>
                <c:pt idx="1198">
                  <c:v>-1.1900000000000001E-2</c:v>
                </c:pt>
                <c:pt idx="1199">
                  <c:v>6.7000000000000002E-3</c:v>
                </c:pt>
                <c:pt idx="1200">
                  <c:v>1.8800000000000001E-2</c:v>
                </c:pt>
                <c:pt idx="1201">
                  <c:v>-1.9699999999999999E-2</c:v>
                </c:pt>
                <c:pt idx="1202">
                  <c:v>-1.32E-2</c:v>
                </c:pt>
                <c:pt idx="1203">
                  <c:v>1.03E-2</c:v>
                </c:pt>
                <c:pt idx="1204">
                  <c:v>1.9699999999999999E-2</c:v>
                </c:pt>
                <c:pt idx="1205">
                  <c:v>1.1299999999999999E-2</c:v>
                </c:pt>
                <c:pt idx="1206">
                  <c:v>3.8E-3</c:v>
                </c:pt>
                <c:pt idx="1207">
                  <c:v>4.7999999999999996E-3</c:v>
                </c:pt>
                <c:pt idx="1208">
                  <c:v>-9.4000000000000004E-3</c:v>
                </c:pt>
                <c:pt idx="1209">
                  <c:v>1.6899999999999998E-2</c:v>
                </c:pt>
                <c:pt idx="1210">
                  <c:v>3.0000000000000001E-3</c:v>
                </c:pt>
                <c:pt idx="1211">
                  <c:v>-8.6E-3</c:v>
                </c:pt>
                <c:pt idx="1212">
                  <c:v>1.7500000000000002E-2</c:v>
                </c:pt>
                <c:pt idx="1213">
                  <c:v>2E-3</c:v>
                </c:pt>
                <c:pt idx="1214">
                  <c:v>7.0000000000000001E-3</c:v>
                </c:pt>
                <c:pt idx="1215">
                  <c:v>-1.0999999999999999E-2</c:v>
                </c:pt>
                <c:pt idx="1216">
                  <c:v>2.7000000000000001E-3</c:v>
                </c:pt>
                <c:pt idx="1217">
                  <c:v>-8.8000000000000005E-3</c:v>
                </c:pt>
                <c:pt idx="1218">
                  <c:v>-6.7999999999999996E-3</c:v>
                </c:pt>
                <c:pt idx="1219">
                  <c:v>4.7999999999999996E-3</c:v>
                </c:pt>
                <c:pt idx="1220">
                  <c:v>2.2000000000000001E-3</c:v>
                </c:pt>
                <c:pt idx="1221">
                  <c:v>6.0000000000000001E-3</c:v>
                </c:pt>
                <c:pt idx="1222">
                  <c:v>-9.1000000000000004E-3</c:v>
                </c:pt>
                <c:pt idx="1223">
                  <c:v>4.7000000000000002E-3</c:v>
                </c:pt>
                <c:pt idx="1224">
                  <c:v>2.9000000000000001E-2</c:v>
                </c:pt>
                <c:pt idx="1225">
                  <c:v>1.04E-2</c:v>
                </c:pt>
                <c:pt idx="1226">
                  <c:v>-4.5999999999999999E-3</c:v>
                </c:pt>
                <c:pt idx="1227">
                  <c:v>-1.7500000000000002E-2</c:v>
                </c:pt>
                <c:pt idx="1228">
                  <c:v>2.0000000000000001E-4</c:v>
                </c:pt>
                <c:pt idx="1229">
                  <c:v>1.2800000000000001E-2</c:v>
                </c:pt>
                <c:pt idx="1230">
                  <c:v>1.4E-3</c:v>
                </c:pt>
                <c:pt idx="1231">
                  <c:v>7.9000000000000008E-3</c:v>
                </c:pt>
                <c:pt idx="1232">
                  <c:v>2.5399999999999999E-2</c:v>
                </c:pt>
                <c:pt idx="1233">
                  <c:v>3.5999999999999999E-3</c:v>
                </c:pt>
                <c:pt idx="1234">
                  <c:v>2.1000000000000001E-2</c:v>
                </c:pt>
                <c:pt idx="1235">
                  <c:v>1.7399999999999999E-2</c:v>
                </c:pt>
                <c:pt idx="1236">
                  <c:v>-3.5999999999999999E-3</c:v>
                </c:pt>
                <c:pt idx="1237">
                  <c:v>-2.4500000000000001E-2</c:v>
                </c:pt>
                <c:pt idx="1238">
                  <c:v>-8.9999999999999993E-3</c:v>
                </c:pt>
                <c:pt idx="1239">
                  <c:v>-3.1099999999999999E-2</c:v>
                </c:pt>
                <c:pt idx="1240">
                  <c:v>-8.9999999999999998E-4</c:v>
                </c:pt>
                <c:pt idx="1241">
                  <c:v>-2.24E-2</c:v>
                </c:pt>
                <c:pt idx="1242">
                  <c:v>-3.61E-2</c:v>
                </c:pt>
                <c:pt idx="1243">
                  <c:v>-5.1400000000000001E-2</c:v>
                </c:pt>
                <c:pt idx="1244">
                  <c:v>2.5999999999999999E-3</c:v>
                </c:pt>
                <c:pt idx="1245">
                  <c:v>2.3E-3</c:v>
                </c:pt>
                <c:pt idx="1246">
                  <c:v>9.4999999999999998E-3</c:v>
                </c:pt>
                <c:pt idx="1247">
                  <c:v>2.12E-2</c:v>
                </c:pt>
                <c:pt idx="1248">
                  <c:v>-1.37E-2</c:v>
                </c:pt>
                <c:pt idx="1249">
                  <c:v>1.44E-2</c:v>
                </c:pt>
                <c:pt idx="1250">
                  <c:v>2.8799999999999999E-2</c:v>
                </c:pt>
                <c:pt idx="1251">
                  <c:v>-2.06E-2</c:v>
                </c:pt>
                <c:pt idx="1252">
                  <c:v>-5.3699999999999998E-2</c:v>
                </c:pt>
                <c:pt idx="1253">
                  <c:v>4.4999999999999997E-3</c:v>
                </c:pt>
                <c:pt idx="1254">
                  <c:v>2.2100000000000002E-2</c:v>
                </c:pt>
                <c:pt idx="1255">
                  <c:v>-6.9999999999999999E-4</c:v>
                </c:pt>
                <c:pt idx="1256">
                  <c:v>-2E-3</c:v>
                </c:pt>
                <c:pt idx="1257">
                  <c:v>-1.67E-2</c:v>
                </c:pt>
                <c:pt idx="1258">
                  <c:v>6.4000000000000003E-3</c:v>
                </c:pt>
                <c:pt idx="1259">
                  <c:v>-2.7300000000000001E-2</c:v>
                </c:pt>
                <c:pt idx="1260">
                  <c:v>-1.8700000000000001E-2</c:v>
                </c:pt>
                <c:pt idx="1261">
                  <c:v>8.8000000000000005E-3</c:v>
                </c:pt>
                <c:pt idx="1262">
                  <c:v>-5.5999999999999999E-3</c:v>
                </c:pt>
                <c:pt idx="1263">
                  <c:v>-2.1100000000000001E-2</c:v>
                </c:pt>
                <c:pt idx="1264">
                  <c:v>5.7000000000000002E-3</c:v>
                </c:pt>
                <c:pt idx="1265">
                  <c:v>-5.0000000000000001E-4</c:v>
                </c:pt>
                <c:pt idx="1266">
                  <c:v>-2.3199999999999998E-2</c:v>
                </c:pt>
                <c:pt idx="1267">
                  <c:v>-1.0800000000000001E-2</c:v>
                </c:pt>
                <c:pt idx="1268">
                  <c:v>-1.09E-2</c:v>
                </c:pt>
                <c:pt idx="1269">
                  <c:v>-4.5999999999999999E-3</c:v>
                </c:pt>
                <c:pt idx="1270">
                  <c:v>1.21E-2</c:v>
                </c:pt>
                <c:pt idx="1271">
                  <c:v>-2.86E-2</c:v>
                </c:pt>
                <c:pt idx="1272">
                  <c:v>2.7799999999999998E-2</c:v>
                </c:pt>
                <c:pt idx="1273">
                  <c:v>2.5000000000000001E-3</c:v>
                </c:pt>
                <c:pt idx="1274">
                  <c:v>-7.9000000000000008E-3</c:v>
                </c:pt>
                <c:pt idx="1275">
                  <c:v>-3.8199999999999998E-2</c:v>
                </c:pt>
                <c:pt idx="1276">
                  <c:v>1.6899999999999998E-2</c:v>
                </c:pt>
                <c:pt idx="1277">
                  <c:v>-1.3899999999999999E-2</c:v>
                </c:pt>
                <c:pt idx="1278">
                  <c:v>2.5000000000000001E-2</c:v>
                </c:pt>
                <c:pt idx="1279">
                  <c:v>9.5999999999999992E-3</c:v>
                </c:pt>
                <c:pt idx="1280">
                  <c:v>-3.8E-3</c:v>
                </c:pt>
                <c:pt idx="1281">
                  <c:v>-1.11E-2</c:v>
                </c:pt>
                <c:pt idx="1282">
                  <c:v>5.1000000000000004E-3</c:v>
                </c:pt>
                <c:pt idx="1283">
                  <c:v>1.24E-2</c:v>
                </c:pt>
                <c:pt idx="1284">
                  <c:v>1.3100000000000001E-2</c:v>
                </c:pt>
                <c:pt idx="1285">
                  <c:v>-5.0000000000000001E-4</c:v>
                </c:pt>
                <c:pt idx="1286">
                  <c:v>1.06E-2</c:v>
                </c:pt>
                <c:pt idx="1287">
                  <c:v>-1.47E-2</c:v>
                </c:pt>
                <c:pt idx="1288">
                  <c:v>2.2599999999999999E-2</c:v>
                </c:pt>
                <c:pt idx="1289">
                  <c:v>1.01E-2</c:v>
                </c:pt>
                <c:pt idx="1290">
                  <c:v>5.9999999999999995E-4</c:v>
                </c:pt>
                <c:pt idx="1291">
                  <c:v>-1.9400000000000001E-2</c:v>
                </c:pt>
                <c:pt idx="1292">
                  <c:v>-3.0000000000000001E-3</c:v>
                </c:pt>
                <c:pt idx="1293">
                  <c:v>3.4200000000000001E-2</c:v>
                </c:pt>
                <c:pt idx="1294">
                  <c:v>-4.7999999999999996E-3</c:v>
                </c:pt>
                <c:pt idx="1295">
                  <c:v>3.5000000000000001E-3</c:v>
                </c:pt>
                <c:pt idx="1296">
                  <c:v>2.01E-2</c:v>
                </c:pt>
                <c:pt idx="1297">
                  <c:v>-3.0000000000000001E-3</c:v>
                </c:pt>
                <c:pt idx="1298">
                  <c:v>-2E-3</c:v>
                </c:pt>
                <c:pt idx="1299">
                  <c:v>-1.6500000000000001E-2</c:v>
                </c:pt>
                <c:pt idx="1300">
                  <c:v>1.52E-2</c:v>
                </c:pt>
                <c:pt idx="1301">
                  <c:v>1.8599999999999998E-2</c:v>
                </c:pt>
                <c:pt idx="1302">
                  <c:v>1.7399999999999999E-2</c:v>
                </c:pt>
                <c:pt idx="1303">
                  <c:v>1.6799999999999999E-2</c:v>
                </c:pt>
                <c:pt idx="1304">
                  <c:v>1E-3</c:v>
                </c:pt>
                <c:pt idx="1305">
                  <c:v>9.7000000000000003E-3</c:v>
                </c:pt>
                <c:pt idx="1306">
                  <c:v>-6.9999999999999999E-4</c:v>
                </c:pt>
                <c:pt idx="1307">
                  <c:v>2.7E-2</c:v>
                </c:pt>
                <c:pt idx="1308">
                  <c:v>1.46E-2</c:v>
                </c:pt>
                <c:pt idx="1309">
                  <c:v>-1.24E-2</c:v>
                </c:pt>
                <c:pt idx="1310">
                  <c:v>-8.6E-3</c:v>
                </c:pt>
                <c:pt idx="1311">
                  <c:v>5.8999999999999999E-3</c:v>
                </c:pt>
                <c:pt idx="1312">
                  <c:v>-6.8999999999999999E-3</c:v>
                </c:pt>
                <c:pt idx="1313">
                  <c:v>1.1599999999999999E-2</c:v>
                </c:pt>
                <c:pt idx="1314">
                  <c:v>-5.3E-3</c:v>
                </c:pt>
                <c:pt idx="1315">
                  <c:v>2.2000000000000001E-3</c:v>
                </c:pt>
                <c:pt idx="1316">
                  <c:v>1.0999999999999999E-2</c:v>
                </c:pt>
                <c:pt idx="1317">
                  <c:v>8.3999999999999995E-3</c:v>
                </c:pt>
                <c:pt idx="1318">
                  <c:v>-3.2899999999999999E-2</c:v>
                </c:pt>
                <c:pt idx="1319">
                  <c:v>-3.8999999999999998E-3</c:v>
                </c:pt>
                <c:pt idx="1320">
                  <c:v>2.1600000000000001E-2</c:v>
                </c:pt>
                <c:pt idx="1321">
                  <c:v>-6.6E-3</c:v>
                </c:pt>
                <c:pt idx="1322">
                  <c:v>-1.2500000000000001E-2</c:v>
                </c:pt>
                <c:pt idx="1323">
                  <c:v>2.7000000000000001E-3</c:v>
                </c:pt>
                <c:pt idx="1324">
                  <c:v>1.1999999999999999E-3</c:v>
                </c:pt>
                <c:pt idx="1325">
                  <c:v>1.0200000000000001E-2</c:v>
                </c:pt>
                <c:pt idx="1326">
                  <c:v>4.0000000000000002E-4</c:v>
                </c:pt>
                <c:pt idx="1327">
                  <c:v>5.0000000000000001E-4</c:v>
                </c:pt>
                <c:pt idx="1328">
                  <c:v>7.1000000000000004E-3</c:v>
                </c:pt>
                <c:pt idx="1329">
                  <c:v>6.7000000000000002E-3</c:v>
                </c:pt>
                <c:pt idx="1330">
                  <c:v>-1.4800000000000001E-2</c:v>
                </c:pt>
                <c:pt idx="1331">
                  <c:v>-1.44E-2</c:v>
                </c:pt>
                <c:pt idx="1332">
                  <c:v>-6.7999999999999996E-3</c:v>
                </c:pt>
                <c:pt idx="1333">
                  <c:v>-1E-4</c:v>
                </c:pt>
                <c:pt idx="1334">
                  <c:v>-1.6000000000000001E-3</c:v>
                </c:pt>
                <c:pt idx="1335">
                  <c:v>1.9099999999999999E-2</c:v>
                </c:pt>
                <c:pt idx="1336">
                  <c:v>1.9599999999999999E-2</c:v>
                </c:pt>
                <c:pt idx="1337">
                  <c:v>2.8E-3</c:v>
                </c:pt>
                <c:pt idx="1338">
                  <c:v>1.6299999999999999E-2</c:v>
                </c:pt>
                <c:pt idx="1339">
                  <c:v>-1.03E-2</c:v>
                </c:pt>
                <c:pt idx="1340">
                  <c:v>-4.0000000000000002E-4</c:v>
                </c:pt>
                <c:pt idx="1341">
                  <c:v>1.0800000000000001E-2</c:v>
                </c:pt>
                <c:pt idx="1342">
                  <c:v>-6.59E-2</c:v>
                </c:pt>
                <c:pt idx="1343">
                  <c:v>-1.24E-2</c:v>
                </c:pt>
                <c:pt idx="1344">
                  <c:v>-2.1499999999999998E-2</c:v>
                </c:pt>
                <c:pt idx="1345">
                  <c:v>2.2200000000000001E-2</c:v>
                </c:pt>
                <c:pt idx="1346">
                  <c:v>-7.1000000000000004E-3</c:v>
                </c:pt>
                <c:pt idx="1347">
                  <c:v>-8.8000000000000005E-3</c:v>
                </c:pt>
                <c:pt idx="1348">
                  <c:v>-6.9999999999999999E-4</c:v>
                </c:pt>
                <c:pt idx="1349">
                  <c:v>-1.2999999999999999E-3</c:v>
                </c:pt>
                <c:pt idx="1350">
                  <c:v>-2.6700000000000002E-2</c:v>
                </c:pt>
                <c:pt idx="1351">
                  <c:v>1.6500000000000001E-2</c:v>
                </c:pt>
                <c:pt idx="1352">
                  <c:v>8.0000000000000002E-3</c:v>
                </c:pt>
                <c:pt idx="1353">
                  <c:v>-7.1000000000000004E-3</c:v>
                </c:pt>
                <c:pt idx="1354">
                  <c:v>-1.6000000000000001E-3</c:v>
                </c:pt>
                <c:pt idx="1355">
                  <c:v>-9.7999999999999997E-3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58-4E57-959D-E1C24755CF72}"/>
            </c:ext>
          </c:extLst>
        </c:ser>
        <c:ser>
          <c:idx val="1"/>
          <c:order val="1"/>
          <c:tx>
            <c:v>INDEXNSE:NIFTY_50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UNITEDSPR!$G$9:$G$1364</c:f>
              <c:numCache>
                <c:formatCode>0.00%</c:formatCode>
                <c:ptCount val="1356"/>
                <c:pt idx="1">
                  <c:v>8.1838703057666162E-3</c:v>
                </c:pt>
                <c:pt idx="2">
                  <c:v>-4.5228053606032326E-3</c:v>
                </c:pt>
                <c:pt idx="3">
                  <c:v>-1.91058057603678E-2</c:v>
                </c:pt>
                <c:pt idx="4">
                  <c:v>4.9945593489564288E-3</c:v>
                </c:pt>
                <c:pt idx="5">
                  <c:v>-2.2898958346296849E-3</c:v>
                </c:pt>
                <c:pt idx="6">
                  <c:v>1.5845692640962472E-2</c:v>
                </c:pt>
                <c:pt idx="7">
                  <c:v>3.3480955148617042E-3</c:v>
                </c:pt>
                <c:pt idx="8">
                  <c:v>5.9354807127471876E-3</c:v>
                </c:pt>
                <c:pt idx="9">
                  <c:v>2.6562202189048811E-3</c:v>
                </c:pt>
                <c:pt idx="10">
                  <c:v>-1.5369308300234863E-3</c:v>
                </c:pt>
                <c:pt idx="11">
                  <c:v>9.8839046284227017E-4</c:v>
                </c:pt>
                <c:pt idx="12">
                  <c:v>-2.5494718951069029E-4</c:v>
                </c:pt>
                <c:pt idx="13">
                  <c:v>-1.0346209425736941E-2</c:v>
                </c:pt>
                <c:pt idx="14">
                  <c:v>-4.4746023371002863E-3</c:v>
                </c:pt>
                <c:pt idx="15">
                  <c:v>-5.172619218807184E-3</c:v>
                </c:pt>
                <c:pt idx="16">
                  <c:v>6.0667883603564565E-3</c:v>
                </c:pt>
                <c:pt idx="17">
                  <c:v>5.5745524553891812E-3</c:v>
                </c:pt>
                <c:pt idx="18">
                  <c:v>-1.0552527912150667E-2</c:v>
                </c:pt>
                <c:pt idx="19">
                  <c:v>-5.2149517286905755E-3</c:v>
                </c:pt>
                <c:pt idx="20">
                  <c:v>6.1132401002008674E-3</c:v>
                </c:pt>
                <c:pt idx="21">
                  <c:v>-7.7249680530937503E-3</c:v>
                </c:pt>
                <c:pt idx="22">
                  <c:v>-6.1233985277254765E-3</c:v>
                </c:pt>
                <c:pt idx="23">
                  <c:v>-2.682221349094227E-2</c:v>
                </c:pt>
                <c:pt idx="24">
                  <c:v>5.7253301836142079E-3</c:v>
                </c:pt>
                <c:pt idx="25">
                  <c:v>2.3210823461081942E-2</c:v>
                </c:pt>
                <c:pt idx="26">
                  <c:v>9.1405007658822424E-3</c:v>
                </c:pt>
                <c:pt idx="27">
                  <c:v>4.0366775166162938E-3</c:v>
                </c:pt>
                <c:pt idx="28">
                  <c:v>-3.2624949023517535E-3</c:v>
                </c:pt>
                <c:pt idx="29">
                  <c:v>-5.525546872094167E-3</c:v>
                </c:pt>
                <c:pt idx="30">
                  <c:v>6.3499979221210978E-3</c:v>
                </c:pt>
                <c:pt idx="31">
                  <c:v>7.7057127990816099E-3</c:v>
                </c:pt>
                <c:pt idx="32">
                  <c:v>-2.1760154738879045E-3</c:v>
                </c:pt>
                <c:pt idx="33">
                  <c:v>-5.0268385538803084E-3</c:v>
                </c:pt>
                <c:pt idx="34">
                  <c:v>-5.5847013030970727E-3</c:v>
                </c:pt>
                <c:pt idx="35">
                  <c:v>-4.4247787610618428E-3</c:v>
                </c:pt>
                <c:pt idx="36">
                  <c:v>1.1123618928496892E-2</c:v>
                </c:pt>
                <c:pt idx="37">
                  <c:v>-3.7151881509825957E-3</c:v>
                </c:pt>
                <c:pt idx="38">
                  <c:v>-2.0813932794463974E-2</c:v>
                </c:pt>
                <c:pt idx="39">
                  <c:v>-2.6628569496339738E-3</c:v>
                </c:pt>
                <c:pt idx="40">
                  <c:v>-1.0120445163969816E-2</c:v>
                </c:pt>
                <c:pt idx="41">
                  <c:v>-3.8703600633643864E-3</c:v>
                </c:pt>
                <c:pt idx="42">
                  <c:v>-3.709609483121723E-2</c:v>
                </c:pt>
                <c:pt idx="43">
                  <c:v>-6.1597518244916882E-3</c:v>
                </c:pt>
                <c:pt idx="44">
                  <c:v>1.5319664952504919E-2</c:v>
                </c:pt>
                <c:pt idx="45">
                  <c:v>-4.626967345819244E-3</c:v>
                </c:pt>
                <c:pt idx="46">
                  <c:v>1.5998577904186018E-3</c:v>
                </c:pt>
                <c:pt idx="47">
                  <c:v>-2.4806992634661351E-2</c:v>
                </c:pt>
                <c:pt idx="48">
                  <c:v>-4.8956044206033944E-2</c:v>
                </c:pt>
                <c:pt idx="49">
                  <c:v>6.6497950045207865E-4</c:v>
                </c:pt>
                <c:pt idx="50">
                  <c:v>-8.3019391111451069E-2</c:v>
                </c:pt>
                <c:pt idx="51">
                  <c:v>3.8065098043305046E-2</c:v>
                </c:pt>
                <c:pt idx="52">
                  <c:v>-7.6121022179363673E-2</c:v>
                </c:pt>
                <c:pt idx="53">
                  <c:v>-2.5045121447365593E-2</c:v>
                </c:pt>
                <c:pt idx="54">
                  <c:v>-5.5564539062456397E-2</c:v>
                </c:pt>
                <c:pt idx="55">
                  <c:v>-2.4247827319100579E-2</c:v>
                </c:pt>
                <c:pt idx="56">
                  <c:v>5.8329148237116435E-2</c:v>
                </c:pt>
                <c:pt idx="57">
                  <c:v>-0.12980464127060365</c:v>
                </c:pt>
                <c:pt idx="58">
                  <c:v>2.507144968956343E-2</c:v>
                </c:pt>
                <c:pt idx="59">
                  <c:v>6.6247492324751134E-2</c:v>
                </c:pt>
                <c:pt idx="60">
                  <c:v>3.890428415996916E-2</c:v>
                </c:pt>
                <c:pt idx="61">
                  <c:v>2.1755608144464755E-3</c:v>
                </c:pt>
                <c:pt idx="62">
                  <c:v>-4.3780491325308146E-2</c:v>
                </c:pt>
                <c:pt idx="63">
                  <c:v>3.8237673738996003E-2</c:v>
                </c:pt>
                <c:pt idx="64">
                  <c:v>-4.0004652379983185E-2</c:v>
                </c:pt>
                <c:pt idx="65">
                  <c:v>-2.0596573699386833E-2</c:v>
                </c:pt>
                <c:pt idx="66">
                  <c:v>8.7632054231920664E-2</c:v>
                </c:pt>
                <c:pt idx="67">
                  <c:v>-4.9418803029959157E-3</c:v>
                </c:pt>
                <c:pt idx="68">
                  <c:v>4.1508786969566946E-2</c:v>
                </c:pt>
                <c:pt idx="69">
                  <c:v>-1.2955585552958171E-2</c:v>
                </c:pt>
                <c:pt idx="70">
                  <c:v>-7.6218749478811354E-3</c:v>
                </c:pt>
                <c:pt idx="71">
                  <c:v>7.5627709992940328E-3</c:v>
                </c:pt>
                <c:pt idx="72">
                  <c:v>3.0463259496486206E-2</c:v>
                </c:pt>
                <c:pt idx="73">
                  <c:v>-5.2877222327130102E-4</c:v>
                </c:pt>
                <c:pt idx="74">
                  <c:v>-3.0274729130789213E-2</c:v>
                </c:pt>
                <c:pt idx="75">
                  <c:v>2.2919461779556505E-2</c:v>
                </c:pt>
                <c:pt idx="76">
                  <c:v>1.3779891807168543E-2</c:v>
                </c:pt>
                <c:pt idx="77">
                  <c:v>-1.7124942290554945E-2</c:v>
                </c:pt>
                <c:pt idx="78">
                  <c:v>1.3971423577733066E-2</c:v>
                </c:pt>
                <c:pt idx="79">
                  <c:v>1.0622367301207802E-2</c:v>
                </c:pt>
                <c:pt idx="80">
                  <c:v>1.8383097570595641E-2</c:v>
                </c:pt>
                <c:pt idx="81">
                  <c:v>3.2088220362490594E-2</c:v>
                </c:pt>
                <c:pt idx="82">
                  <c:v>-5.7444801671416523E-2</c:v>
                </c:pt>
                <c:pt idx="83">
                  <c:v>-9.4582234895356221E-3</c:v>
                </c:pt>
                <c:pt idx="84">
                  <c:v>7.093508299296003E-3</c:v>
                </c:pt>
                <c:pt idx="85">
                  <c:v>-7.7500566288063455E-3</c:v>
                </c:pt>
                <c:pt idx="86">
                  <c:v>5.701675716514254E-3</c:v>
                </c:pt>
                <c:pt idx="87">
                  <c:v>-1.3295141328432125E-3</c:v>
                </c:pt>
                <c:pt idx="88">
                  <c:v>-4.6162005368431958E-3</c:v>
                </c:pt>
                <c:pt idx="89">
                  <c:v>2.0333712098558721E-2</c:v>
                </c:pt>
                <c:pt idx="90">
                  <c:v>-2.5661929653489235E-2</c:v>
                </c:pt>
                <c:pt idx="91">
                  <c:v>-6.4532006234441219E-4</c:v>
                </c:pt>
                <c:pt idx="92">
                  <c:v>-3.4322550988579281E-2</c:v>
                </c:pt>
                <c:pt idx="93">
                  <c:v>6.3298671124585315E-3</c:v>
                </c:pt>
                <c:pt idx="94">
                  <c:v>2.1111373900507768E-2</c:v>
                </c:pt>
                <c:pt idx="95">
                  <c:v>4.3787328145767912E-3</c:v>
                </c:pt>
                <c:pt idx="96">
                  <c:v>-7.3575840768702605E-3</c:v>
                </c:pt>
                <c:pt idx="97">
                  <c:v>-1.1284122023398346E-3</c:v>
                </c:pt>
                <c:pt idx="98">
                  <c:v>3.1664460823674911E-2</c:v>
                </c:pt>
                <c:pt idx="99">
                  <c:v>1.8803106833638283E-2</c:v>
                </c:pt>
                <c:pt idx="100">
                  <c:v>9.5046416792234911E-3</c:v>
                </c:pt>
                <c:pt idx="101">
                  <c:v>2.5662035635627412E-2</c:v>
                </c:pt>
                <c:pt idx="102">
                  <c:v>1.5565608096762329E-2</c:v>
                </c:pt>
                <c:pt idx="103">
                  <c:v>8.2622681404134202E-3</c:v>
                </c:pt>
                <c:pt idx="104">
                  <c:v>-3.2251492066330822E-3</c:v>
                </c:pt>
                <c:pt idx="105">
                  <c:v>1.1272197904099057E-2</c:v>
                </c:pt>
                <c:pt idx="106">
                  <c:v>2.4945401123037669E-3</c:v>
                </c:pt>
                <c:pt idx="107">
                  <c:v>-1.1881051787813179E-2</c:v>
                </c:pt>
                <c:pt idx="108">
                  <c:v>6.9177287951704969E-3</c:v>
                </c:pt>
                <c:pt idx="109">
                  <c:v>-2.1169120663493524E-2</c:v>
                </c:pt>
                <c:pt idx="110">
                  <c:v>7.1601696626943934E-3</c:v>
                </c:pt>
                <c:pt idx="111">
                  <c:v>-1.596326043578089E-2</c:v>
                </c:pt>
                <c:pt idx="112">
                  <c:v>1.0220406166889129E-2</c:v>
                </c:pt>
                <c:pt idx="113">
                  <c:v>-3.3134960661690416E-3</c:v>
                </c:pt>
                <c:pt idx="114">
                  <c:v>2.1303188394063532E-2</c:v>
                </c:pt>
                <c:pt idx="115">
                  <c:v>1.5136276030183415E-2</c:v>
                </c:pt>
                <c:pt idx="116">
                  <c:v>6.5206356643630059E-3</c:v>
                </c:pt>
                <c:pt idx="117">
                  <c:v>1.5497711226627242E-2</c:v>
                </c:pt>
                <c:pt idx="118">
                  <c:v>-1.5824658580842366E-2</c:v>
                </c:pt>
                <c:pt idx="119">
                  <c:v>-1.5914141267114879E-3</c:v>
                </c:pt>
                <c:pt idx="120">
                  <c:v>9.1457784602824166E-3</c:v>
                </c:pt>
                <c:pt idx="121">
                  <c:v>-6.7995762303766361E-3</c:v>
                </c:pt>
                <c:pt idx="122">
                  <c:v>-9.9879756409748666E-4</c:v>
                </c:pt>
                <c:pt idx="123">
                  <c:v>1.241979790528136E-2</c:v>
                </c:pt>
                <c:pt idx="124">
                  <c:v>1.1663414844607756E-2</c:v>
                </c:pt>
                <c:pt idx="125">
                  <c:v>5.2740316726214154E-3</c:v>
                </c:pt>
                <c:pt idx="126">
                  <c:v>1.4735065779860168E-2</c:v>
                </c:pt>
                <c:pt idx="127">
                  <c:v>3.3445903573601221E-3</c:v>
                </c:pt>
                <c:pt idx="128">
                  <c:v>-8.6947262179792872E-3</c:v>
                </c:pt>
                <c:pt idx="129">
                  <c:v>1.006001447820104E-2</c:v>
                </c:pt>
                <c:pt idx="130">
                  <c:v>-4.1984750472792154E-3</c:v>
                </c:pt>
                <c:pt idx="131">
                  <c:v>3.2178528145765384E-3</c:v>
                </c:pt>
                <c:pt idx="132">
                  <c:v>-1.8083442102437397E-2</c:v>
                </c:pt>
                <c:pt idx="133">
                  <c:v>1.0228756475463285E-3</c:v>
                </c:pt>
                <c:pt idx="134">
                  <c:v>1.1466161873010527E-2</c:v>
                </c:pt>
                <c:pt idx="135">
                  <c:v>1.5060591529755696E-2</c:v>
                </c:pt>
                <c:pt idx="136">
                  <c:v>1.1053321958960582E-2</c:v>
                </c:pt>
                <c:pt idx="137">
                  <c:v>1.2706174810836135E-2</c:v>
                </c:pt>
                <c:pt idx="138">
                  <c:v>-2.6562744966291962E-3</c:v>
                </c:pt>
                <c:pt idx="139">
                  <c:v>7.4421069651293692E-3</c:v>
                </c:pt>
                <c:pt idx="140">
                  <c:v>-1.8991658827778313E-3</c:v>
                </c:pt>
                <c:pt idx="141">
                  <c:v>-5.5698735500239183E-3</c:v>
                </c:pt>
                <c:pt idx="142">
                  <c:v>1.5159273432868048E-2</c:v>
                </c:pt>
                <c:pt idx="143">
                  <c:v>-8.6455968957261931E-3</c:v>
                </c:pt>
                <c:pt idx="144">
                  <c:v>-8.9887841040450223E-3</c:v>
                </c:pt>
                <c:pt idx="145">
                  <c:v>-2.5850848709483287E-3</c:v>
                </c:pt>
                <c:pt idx="146">
                  <c:v>-1.6422162921221561E-2</c:v>
                </c:pt>
                <c:pt idx="147">
                  <c:v>1.8697895625986893E-2</c:v>
                </c:pt>
                <c:pt idx="148">
                  <c:v>5.7682341542553139E-4</c:v>
                </c:pt>
                <c:pt idx="149">
                  <c:v>8.8725549805659387E-3</c:v>
                </c:pt>
                <c:pt idx="150">
                  <c:v>1.2410548073016336E-3</c:v>
                </c:pt>
                <c:pt idx="151">
                  <c:v>5.0026529220041915E-3</c:v>
                </c:pt>
                <c:pt idx="152">
                  <c:v>4.6450135978670648E-3</c:v>
                </c:pt>
                <c:pt idx="153">
                  <c:v>-1.2453080150144347E-3</c:v>
                </c:pt>
                <c:pt idx="154">
                  <c:v>-7.0301722613264062E-4</c:v>
                </c:pt>
                <c:pt idx="155">
                  <c:v>-1.0800454849143271E-2</c:v>
                </c:pt>
                <c:pt idx="156">
                  <c:v>6.1457811493594861E-3</c:v>
                </c:pt>
                <c:pt idx="157">
                  <c:v>1.2292057508157761E-2</c:v>
                </c:pt>
                <c:pt idx="158">
                  <c:v>2.024531525161688E-3</c:v>
                </c:pt>
                <c:pt idx="159">
                  <c:v>-8.4323831562707063E-3</c:v>
                </c:pt>
                <c:pt idx="160">
                  <c:v>5.2509679814713994E-3</c:v>
                </c:pt>
                <c:pt idx="161">
                  <c:v>8.3409546589749972E-3</c:v>
                </c:pt>
                <c:pt idx="162">
                  <c:v>5.0582351120009861E-4</c:v>
                </c:pt>
                <c:pt idx="163">
                  <c:v>6.7423565560373877E-3</c:v>
                </c:pt>
                <c:pt idx="164">
                  <c:v>8.3552677148990284E-4</c:v>
                </c:pt>
                <c:pt idx="165">
                  <c:v>7.6432294482773333E-3</c:v>
                </c:pt>
                <c:pt idx="166">
                  <c:v>-2.2330780589992827E-2</c:v>
                </c:pt>
                <c:pt idx="167">
                  <c:v>7.2667398463226451E-3</c:v>
                </c:pt>
                <c:pt idx="168">
                  <c:v>5.6450382511279429E-3</c:v>
                </c:pt>
                <c:pt idx="169">
                  <c:v>-6.5452969224089053E-4</c:v>
                </c:pt>
                <c:pt idx="170">
                  <c:v>-1.6794694403359012E-2</c:v>
                </c:pt>
                <c:pt idx="171">
                  <c:v>1.8705029623649061E-3</c:v>
                </c:pt>
                <c:pt idx="172">
                  <c:v>-3.3201086741140307E-3</c:v>
                </c:pt>
                <c:pt idx="173">
                  <c:v>-3.4769623630973578E-3</c:v>
                </c:pt>
                <c:pt idx="174">
                  <c:v>1.5184429863450921E-2</c:v>
                </c:pt>
                <c:pt idx="175">
                  <c:v>1.3275978775904029E-3</c:v>
                </c:pt>
                <c:pt idx="176">
                  <c:v>-2.1283184103905173E-3</c:v>
                </c:pt>
                <c:pt idx="177">
                  <c:v>7.1459477886897105E-3</c:v>
                </c:pt>
                <c:pt idx="178">
                  <c:v>7.182037528858265E-3</c:v>
                </c:pt>
                <c:pt idx="179">
                  <c:v>-7.6220103321541499E-3</c:v>
                </c:pt>
                <c:pt idx="180">
                  <c:v>-9.6820972377797965E-4</c:v>
                </c:pt>
                <c:pt idx="181">
                  <c:v>-2.2112221261283316E-2</c:v>
                </c:pt>
                <c:pt idx="182">
                  <c:v>-8.6129122576229511E-3</c:v>
                </c:pt>
                <c:pt idx="183">
                  <c:v>-1.9545171311632359E-3</c:v>
                </c:pt>
                <c:pt idx="184">
                  <c:v>-2.9312288613303372E-2</c:v>
                </c:pt>
                <c:pt idx="185">
                  <c:v>2.2645769997825305E-2</c:v>
                </c:pt>
                <c:pt idx="186">
                  <c:v>1.6044885862310787E-2</c:v>
                </c:pt>
                <c:pt idx="187">
                  <c:v>-4.5869312539237317E-4</c:v>
                </c:pt>
                <c:pt idx="188">
                  <c:v>2.2410536070716081E-3</c:v>
                </c:pt>
                <c:pt idx="189">
                  <c:v>1.5061057741463824E-2</c:v>
                </c:pt>
                <c:pt idx="190">
                  <c:v>7.5676954002601438E-3</c:v>
                </c:pt>
                <c:pt idx="191">
                  <c:v>1.3826407090108406E-2</c:v>
                </c:pt>
                <c:pt idx="192">
                  <c:v>6.555254493071816E-3</c:v>
                </c:pt>
                <c:pt idx="193">
                  <c:v>8.1566763354161687E-3</c:v>
                </c:pt>
                <c:pt idx="194">
                  <c:v>6.7260405928379896E-3</c:v>
                </c:pt>
                <c:pt idx="195">
                  <c:v>1.4058854140437393E-3</c:v>
                </c:pt>
                <c:pt idx="196">
                  <c:v>2.9754545949822742E-4</c:v>
                </c:pt>
                <c:pt idx="197">
                  <c:v>3.0625497507226207E-3</c:v>
                </c:pt>
                <c:pt idx="198">
                  <c:v>-2.4283584146753912E-2</c:v>
                </c:pt>
                <c:pt idx="199">
                  <c:v>7.0288989627880216E-3</c:v>
                </c:pt>
                <c:pt idx="200">
                  <c:v>9.4028029874726471E-3</c:v>
                </c:pt>
                <c:pt idx="201">
                  <c:v>2.0003284749916528E-3</c:v>
                </c:pt>
                <c:pt idx="202">
                  <c:v>3.4336964561898498E-3</c:v>
                </c:pt>
                <c:pt idx="203">
                  <c:v>-3.4512655338361231E-3</c:v>
                </c:pt>
                <c:pt idx="204">
                  <c:v>2.8495895834470542E-3</c:v>
                </c:pt>
                <c:pt idx="205">
                  <c:v>-1.362910560042252E-2</c:v>
                </c:pt>
                <c:pt idx="206">
                  <c:v>1.0337575152429279E-2</c:v>
                </c:pt>
                <c:pt idx="207">
                  <c:v>-1.3440543677561423E-2</c:v>
                </c:pt>
                <c:pt idx="208">
                  <c:v>-5.0129586686673555E-3</c:v>
                </c:pt>
                <c:pt idx="209">
                  <c:v>-2.4334235870719922E-3</c:v>
                </c:pt>
                <c:pt idx="210">
                  <c:v>2.297636226207711E-3</c:v>
                </c:pt>
                <c:pt idx="211">
                  <c:v>1.237022405230892E-2</c:v>
                </c:pt>
                <c:pt idx="212">
                  <c:v>8.0416472679560869E-3</c:v>
                </c:pt>
                <c:pt idx="213">
                  <c:v>1.7785615316790571E-2</c:v>
                </c:pt>
                <c:pt idx="214">
                  <c:v>1.1819014380832105E-2</c:v>
                </c:pt>
                <c:pt idx="215">
                  <c:v>1.6104635280974833E-2</c:v>
                </c:pt>
                <c:pt idx="216">
                  <c:v>1.3646522564310537E-2</c:v>
                </c:pt>
                <c:pt idx="217">
                  <c:v>9.3459793683843273E-3</c:v>
                </c:pt>
                <c:pt idx="218">
                  <c:v>-4.5767757066157433E-3</c:v>
                </c:pt>
                <c:pt idx="219">
                  <c:v>2.2969395152394601E-3</c:v>
                </c:pt>
                <c:pt idx="220">
                  <c:v>1.2126619994575538E-2</c:v>
                </c:pt>
                <c:pt idx="221">
                  <c:v>4.9750664118934917E-3</c:v>
                </c:pt>
                <c:pt idx="222">
                  <c:v>-1.2872683709156951E-2</c:v>
                </c:pt>
                <c:pt idx="223">
                  <c:v>6.8393401035100609E-3</c:v>
                </c:pt>
                <c:pt idx="224">
                  <c:v>5.2414447412523213E-3</c:v>
                </c:pt>
                <c:pt idx="225">
                  <c:v>9.956329850809631E-3</c:v>
                </c:pt>
                <c:pt idx="226">
                  <c:v>-1.5070680919024304E-2</c:v>
                </c:pt>
                <c:pt idx="227">
                  <c:v>1.000124432277727E-2</c:v>
                </c:pt>
                <c:pt idx="228">
                  <c:v>-1.3898513898513709E-3</c:v>
                </c:pt>
                <c:pt idx="229">
                  <c:v>1.0802724970024435E-2</c:v>
                </c:pt>
                <c:pt idx="230">
                  <c:v>3.5853093855009455E-4</c:v>
                </c:pt>
                <c:pt idx="231">
                  <c:v>1.5365551425030599E-3</c:v>
                </c:pt>
                <c:pt idx="232">
                  <c:v>9.4907072537480097E-3</c:v>
                </c:pt>
                <c:pt idx="233">
                  <c:v>7.331118410384363E-3</c:v>
                </c:pt>
                <c:pt idx="234">
                  <c:v>2.785317185481917E-3</c:v>
                </c:pt>
                <c:pt idx="235">
                  <c:v>1.0165796183813081E-2</c:v>
                </c:pt>
                <c:pt idx="236">
                  <c:v>-3.7548691339409634E-3</c:v>
                </c:pt>
                <c:pt idx="237">
                  <c:v>2.6375729876915166E-3</c:v>
                </c:pt>
                <c:pt idx="238">
                  <c:v>3.2781183748524789E-3</c:v>
                </c:pt>
                <c:pt idx="239">
                  <c:v>7.1543684057195911E-4</c:v>
                </c:pt>
                <c:pt idx="240">
                  <c:v>8.4648636298307878E-3</c:v>
                </c:pt>
                <c:pt idx="241">
                  <c:v>4.2389294510585263E-3</c:v>
                </c:pt>
                <c:pt idx="242">
                  <c:v>1.4446134476409078E-3</c:v>
                </c:pt>
                <c:pt idx="243">
                  <c:v>-3.1404994713147394E-2</c:v>
                </c:pt>
                <c:pt idx="244">
                  <c:v>1.0346328141412231E-2</c:v>
                </c:pt>
                <c:pt idx="245">
                  <c:v>1.0010173544329204E-2</c:v>
                </c:pt>
                <c:pt idx="246">
                  <c:v>1.0892501341803307E-2</c:v>
                </c:pt>
                <c:pt idx="247">
                  <c:v>9.0150371838464416E-3</c:v>
                </c:pt>
                <c:pt idx="248">
                  <c:v>4.2816365366318276E-3</c:v>
                </c:pt>
                <c:pt idx="249">
                  <c:v>3.5420524525213715E-3</c:v>
                </c:pt>
                <c:pt idx="250">
                  <c:v>-1.430415643033367E-5</c:v>
                </c:pt>
                <c:pt idx="251">
                  <c:v>2.6284263414808606E-3</c:v>
                </c:pt>
                <c:pt idx="252">
                  <c:v>8.1606448621465155E-3</c:v>
                </c:pt>
                <c:pt idx="253">
                  <c:v>4.7124086351704175E-3</c:v>
                </c:pt>
                <c:pt idx="254">
                  <c:v>-3.7501320469031096E-3</c:v>
                </c:pt>
                <c:pt idx="255">
                  <c:v>-6.2914199876284993E-4</c:v>
                </c:pt>
                <c:pt idx="256">
                  <c:v>1.4847195549378078E-2</c:v>
                </c:pt>
                <c:pt idx="257">
                  <c:v>9.5837181341371647E-3</c:v>
                </c:pt>
                <c:pt idx="258">
                  <c:v>5.4333005402233958E-3</c:v>
                </c:pt>
                <c:pt idx="259">
                  <c:v>9.6131067844451579E-5</c:v>
                </c:pt>
                <c:pt idx="260">
                  <c:v>2.1112472837001572E-3</c:v>
                </c:pt>
                <c:pt idx="261">
                  <c:v>-1.1092384006138767E-2</c:v>
                </c:pt>
                <c:pt idx="262">
                  <c:v>-1.0558623222042929E-2</c:v>
                </c:pt>
                <c:pt idx="263">
                  <c:v>1.6794689559073817E-2</c:v>
                </c:pt>
                <c:pt idx="264">
                  <c:v>8.508279302947841E-3</c:v>
                </c:pt>
                <c:pt idx="265">
                  <c:v>-3.711240243910785E-3</c:v>
                </c:pt>
                <c:pt idx="266">
                  <c:v>-1.4972224792414224E-2</c:v>
                </c:pt>
                <c:pt idx="267">
                  <c:v>-9.2541695948343827E-3</c:v>
                </c:pt>
                <c:pt idx="268">
                  <c:v>-1.9060461131126694E-2</c:v>
                </c:pt>
                <c:pt idx="269">
                  <c:v>-1.0735636298550233E-2</c:v>
                </c:pt>
                <c:pt idx="270">
                  <c:v>-1.3240408031814588E-2</c:v>
                </c:pt>
                <c:pt idx="271">
                  <c:v>4.7423466768368838E-2</c:v>
                </c:pt>
                <c:pt idx="272">
                  <c:v>2.5673612861664363E-2</c:v>
                </c:pt>
                <c:pt idx="273">
                  <c:v>9.7010824114118765E-3</c:v>
                </c:pt>
                <c:pt idx="274">
                  <c:v>7.1467449180016018E-3</c:v>
                </c:pt>
                <c:pt idx="275">
                  <c:v>1.9200236310601415E-3</c:v>
                </c:pt>
                <c:pt idx="276">
                  <c:v>1.2834815819890322E-2</c:v>
                </c:pt>
                <c:pt idx="277">
                  <c:v>-4.3001362812422617E-4</c:v>
                </c:pt>
                <c:pt idx="278">
                  <c:v>-1.8531632835405709E-4</c:v>
                </c:pt>
                <c:pt idx="279">
                  <c:v>4.4219375765397473E-3</c:v>
                </c:pt>
                <c:pt idx="280">
                  <c:v>-6.5905241443853235E-4</c:v>
                </c:pt>
                <c:pt idx="281">
                  <c:v>9.9846339517124516E-3</c:v>
                </c:pt>
                <c:pt idx="282">
                  <c:v>-8.1620926299597052E-5</c:v>
                </c:pt>
                <c:pt idx="283">
                  <c:v>-6.8273315288195358E-3</c:v>
                </c:pt>
                <c:pt idx="284">
                  <c:v>-5.9143001795001204E-3</c:v>
                </c:pt>
                <c:pt idx="285">
                  <c:v>-9.0747042618700702E-3</c:v>
                </c:pt>
                <c:pt idx="286">
                  <c:v>-2.0428187628281025E-2</c:v>
                </c:pt>
                <c:pt idx="287">
                  <c:v>2.1872891923382376E-3</c:v>
                </c:pt>
                <c:pt idx="288">
                  <c:v>1.8643168930771559E-2</c:v>
                </c:pt>
                <c:pt idx="289">
                  <c:v>7.699239086904397E-3</c:v>
                </c:pt>
                <c:pt idx="290">
                  <c:v>-3.7635744021301765E-2</c:v>
                </c:pt>
                <c:pt idx="291">
                  <c:v>1.5995429877177836E-2</c:v>
                </c:pt>
                <c:pt idx="292">
                  <c:v>1.0672998431736636E-2</c:v>
                </c:pt>
                <c:pt idx="293">
                  <c:v>2.188469813862759E-2</c:v>
                </c:pt>
                <c:pt idx="294">
                  <c:v>-1.0812955869234475E-2</c:v>
                </c:pt>
                <c:pt idx="295">
                  <c:v>-9.4590786267261251E-3</c:v>
                </c:pt>
                <c:pt idx="296">
                  <c:v>1.2116668117096996E-3</c:v>
                </c:pt>
                <c:pt idx="297">
                  <c:v>9.5077626669874959E-3</c:v>
                </c:pt>
                <c:pt idx="298">
                  <c:v>5.0601388226567678E-3</c:v>
                </c:pt>
                <c:pt idx="299">
                  <c:v>-9.4795318554444785E-3</c:v>
                </c:pt>
                <c:pt idx="300">
                  <c:v>-6.7494070567729603E-3</c:v>
                </c:pt>
                <c:pt idx="301">
                  <c:v>-1.2759971867778441E-3</c:v>
                </c:pt>
                <c:pt idx="302">
                  <c:v>-1.2685733830971047E-2</c:v>
                </c:pt>
                <c:pt idx="303">
                  <c:v>-1.1102959657095401E-2</c:v>
                </c:pt>
                <c:pt idx="304">
                  <c:v>1.2786915650319308E-2</c:v>
                </c:pt>
                <c:pt idx="305">
                  <c:v>-5.1546391752577136E-4</c:v>
                </c:pt>
                <c:pt idx="306">
                  <c:v>5.3167666458564522E-3</c:v>
                </c:pt>
                <c:pt idx="307">
                  <c:v>-1.7911203361514749E-2</c:v>
                </c:pt>
                <c:pt idx="308">
                  <c:v>-1.5430189561081553E-2</c:v>
                </c:pt>
                <c:pt idx="309">
                  <c:v>1.2733073180266397E-2</c:v>
                </c:pt>
                <c:pt idx="310">
                  <c:v>2.3284829017115705E-2</c:v>
                </c:pt>
                <c:pt idx="311">
                  <c:v>-1.0400738290749056E-2</c:v>
                </c:pt>
                <c:pt idx="312">
                  <c:v>1.2024614211712192E-2</c:v>
                </c:pt>
                <c:pt idx="313">
                  <c:v>-1.5439873279367244E-2</c:v>
                </c:pt>
                <c:pt idx="314">
                  <c:v>3.1220538605529757E-3</c:v>
                </c:pt>
                <c:pt idx="315">
                  <c:v>9.2314502673067622E-3</c:v>
                </c:pt>
                <c:pt idx="316">
                  <c:v>3.6945688151399647E-3</c:v>
                </c:pt>
                <c:pt idx="317">
                  <c:v>-2.6186986513196953E-3</c:v>
                </c:pt>
                <c:pt idx="318">
                  <c:v>-3.5325601539617946E-2</c:v>
                </c:pt>
                <c:pt idx="319">
                  <c:v>1.3556195321016373E-2</c:v>
                </c:pt>
                <c:pt idx="320">
                  <c:v>5.2844575588770759E-3</c:v>
                </c:pt>
                <c:pt idx="321">
                  <c:v>2.4963223822047631E-3</c:v>
                </c:pt>
                <c:pt idx="322">
                  <c:v>-1.7677018166146197E-2</c:v>
                </c:pt>
                <c:pt idx="323">
                  <c:v>-4.3908366963916201E-3</c:v>
                </c:pt>
                <c:pt idx="324">
                  <c:v>7.6767577851766244E-3</c:v>
                </c:pt>
                <c:pt idx="325">
                  <c:v>-4.4980789454502901E-3</c:v>
                </c:pt>
                <c:pt idx="326">
                  <c:v>1.0016490776670217E-2</c:v>
                </c:pt>
                <c:pt idx="327">
                  <c:v>1.1601656886434109E-2</c:v>
                </c:pt>
                <c:pt idx="328">
                  <c:v>1.4433855067716328E-2</c:v>
                </c:pt>
                <c:pt idx="329">
                  <c:v>2.0417705211392967E-3</c:v>
                </c:pt>
                <c:pt idx="330">
                  <c:v>-1.7710760058812003E-2</c:v>
                </c:pt>
                <c:pt idx="331">
                  <c:v>2.0846006110275539E-4</c:v>
                </c:pt>
                <c:pt idx="332">
                  <c:v>-9.4060809818130586E-3</c:v>
                </c:pt>
                <c:pt idx="333">
                  <c:v>8.3709861000931252E-3</c:v>
                </c:pt>
                <c:pt idx="334">
                  <c:v>7.3163974182248737E-3</c:v>
                </c:pt>
                <c:pt idx="335">
                  <c:v>6.6792078669999366E-3</c:v>
                </c:pt>
                <c:pt idx="336">
                  <c:v>8.0414756647542163E-3</c:v>
                </c:pt>
                <c:pt idx="337">
                  <c:v>-6.1302271731019653E-3</c:v>
                </c:pt>
                <c:pt idx="338">
                  <c:v>-1.0386680807366599E-2</c:v>
                </c:pt>
                <c:pt idx="339">
                  <c:v>-1.2724117987276129E-3</c:v>
                </c:pt>
                <c:pt idx="340">
                  <c:v>1.671572033956048E-2</c:v>
                </c:pt>
                <c:pt idx="341">
                  <c:v>1.2393496011230853E-2</c:v>
                </c:pt>
                <c:pt idx="342">
                  <c:v>-5.1594839854118835E-3</c:v>
                </c:pt>
                <c:pt idx="343">
                  <c:v>-8.2567372913776582E-3</c:v>
                </c:pt>
                <c:pt idx="344">
                  <c:v>1.8063135438295186E-2</c:v>
                </c:pt>
                <c:pt idx="345">
                  <c:v>1.4760828451498842E-3</c:v>
                </c:pt>
                <c:pt idx="346">
                  <c:v>7.0734387440207769E-4</c:v>
                </c:pt>
                <c:pt idx="347">
                  <c:v>6.115021583396052E-3</c:v>
                </c:pt>
                <c:pt idx="348">
                  <c:v>2.3788595198495077E-3</c:v>
                </c:pt>
                <c:pt idx="349">
                  <c:v>6.3763826090357245E-3</c:v>
                </c:pt>
                <c:pt idx="350">
                  <c:v>9.5331262369904302E-3</c:v>
                </c:pt>
                <c:pt idx="351">
                  <c:v>-5.1017788844098799E-4</c:v>
                </c:pt>
                <c:pt idx="352">
                  <c:v>8.667820235830348E-5</c:v>
                </c:pt>
                <c:pt idx="353">
                  <c:v>7.3284883347670693E-3</c:v>
                </c:pt>
                <c:pt idx="354">
                  <c:v>-1.2810421692314167E-3</c:v>
                </c:pt>
                <c:pt idx="355">
                  <c:v>5.1945565641899893E-3</c:v>
                </c:pt>
                <c:pt idx="356">
                  <c:v>-7.3325651598399322E-4</c:v>
                </c:pt>
                <c:pt idx="357">
                  <c:v>-6.6549767790547998E-3</c:v>
                </c:pt>
                <c:pt idx="358">
                  <c:v>6.5492617690041666E-3</c:v>
                </c:pt>
                <c:pt idx="359">
                  <c:v>3.9141554542421186E-3</c:v>
                </c:pt>
                <c:pt idx="360">
                  <c:v>7.911717887127967E-4</c:v>
                </c:pt>
                <c:pt idx="361">
                  <c:v>3.6301887508418673E-3</c:v>
                </c:pt>
                <c:pt idx="362">
                  <c:v>-6.4086204452006301E-3</c:v>
                </c:pt>
                <c:pt idx="363">
                  <c:v>-4.8295391484409755E-3</c:v>
                </c:pt>
                <c:pt idx="364">
                  <c:v>-5.1301987075713651E-4</c:v>
                </c:pt>
                <c:pt idx="365">
                  <c:v>4.0265632023770426E-3</c:v>
                </c:pt>
                <c:pt idx="366">
                  <c:v>1.6670371193598932E-3</c:v>
                </c:pt>
                <c:pt idx="367">
                  <c:v>-5.4397616141762528E-3</c:v>
                </c:pt>
                <c:pt idx="368">
                  <c:v>6.5978408804769906E-3</c:v>
                </c:pt>
                <c:pt idx="369">
                  <c:v>4.4267262807582419E-3</c:v>
                </c:pt>
                <c:pt idx="370">
                  <c:v>-2.8782466969518028E-3</c:v>
                </c:pt>
                <c:pt idx="371">
                  <c:v>-4.1891404832212764E-3</c:v>
                </c:pt>
                <c:pt idx="372">
                  <c:v>-1.7112795227467448E-3</c:v>
                </c:pt>
                <c:pt idx="373">
                  <c:v>-2.639697229908089E-3</c:v>
                </c:pt>
                <c:pt idx="374">
                  <c:v>2.6913265306123257E-3</c:v>
                </c:pt>
                <c:pt idx="375">
                  <c:v>7.1332256300009611E-3</c:v>
                </c:pt>
                <c:pt idx="376">
                  <c:v>-1.0167768174885738E-3</c:v>
                </c:pt>
                <c:pt idx="377">
                  <c:v>3.8815924644002298E-3</c:v>
                </c:pt>
                <c:pt idx="378">
                  <c:v>-9.5562559628203925E-3</c:v>
                </c:pt>
                <c:pt idx="379">
                  <c:v>-2.4224467347834233E-3</c:v>
                </c:pt>
                <c:pt idx="380">
                  <c:v>1.7845989113962624E-4</c:v>
                </c:pt>
                <c:pt idx="381">
                  <c:v>7.6309853051756971E-3</c:v>
                </c:pt>
                <c:pt idx="382">
                  <c:v>2.6308549962530403E-3</c:v>
                </c:pt>
                <c:pt idx="383">
                  <c:v>4.4310723825924381E-3</c:v>
                </c:pt>
                <c:pt idx="384">
                  <c:v>-5.023800253711741E-5</c:v>
                </c:pt>
                <c:pt idx="385">
                  <c:v>-1.0738912543803436E-2</c:v>
                </c:pt>
                <c:pt idx="386">
                  <c:v>-7.6369315151976203E-3</c:v>
                </c:pt>
                <c:pt idx="387">
                  <c:v>1.2279220322285456E-2</c:v>
                </c:pt>
                <c:pt idx="388">
                  <c:v>2.022238301825352E-3</c:v>
                </c:pt>
                <c:pt idx="389">
                  <c:v>-1.9929301433836422E-3</c:v>
                </c:pt>
                <c:pt idx="390">
                  <c:v>-4.929081263487789E-3</c:v>
                </c:pt>
                <c:pt idx="391">
                  <c:v>-2.3529112911164773E-3</c:v>
                </c:pt>
                <c:pt idx="392">
                  <c:v>4.3954574967854931E-3</c:v>
                </c:pt>
                <c:pt idx="393">
                  <c:v>-9.7601475430109108E-4</c:v>
                </c:pt>
                <c:pt idx="394">
                  <c:v>7.7459628688609783E-3</c:v>
                </c:pt>
                <c:pt idx="395">
                  <c:v>1.5460980853186701E-2</c:v>
                </c:pt>
                <c:pt idx="396">
                  <c:v>7.9382545758877043E-3</c:v>
                </c:pt>
                <c:pt idx="397">
                  <c:v>2.201884517922581E-3</c:v>
                </c:pt>
                <c:pt idx="398">
                  <c:v>-3.4612693775851744E-3</c:v>
                </c:pt>
                <c:pt idx="399">
                  <c:v>1.2347427670553746E-3</c:v>
                </c:pt>
                <c:pt idx="400">
                  <c:v>1.3439330801285898E-3</c:v>
                </c:pt>
                <c:pt idx="401">
                  <c:v>1.3206307086566227E-4</c:v>
                </c:pt>
                <c:pt idx="402">
                  <c:v>5.0453714934974858E-3</c:v>
                </c:pt>
                <c:pt idx="403">
                  <c:v>1.006453032191823E-2</c:v>
                </c:pt>
                <c:pt idx="404">
                  <c:v>2.0539533307923907E-3</c:v>
                </c:pt>
                <c:pt idx="405">
                  <c:v>3.1123494766964743E-3</c:v>
                </c:pt>
                <c:pt idx="406">
                  <c:v>-2.7536022534397908E-3</c:v>
                </c:pt>
                <c:pt idx="407">
                  <c:v>-7.1429218080916179E-3</c:v>
                </c:pt>
                <c:pt idx="408">
                  <c:v>2.7932281693565653E-3</c:v>
                </c:pt>
                <c:pt idx="409">
                  <c:v>7.7683380363653409E-3</c:v>
                </c:pt>
                <c:pt idx="410">
                  <c:v>6.0452582317793713E-4</c:v>
                </c:pt>
                <c:pt idx="411">
                  <c:v>1.3525983414131026E-4</c:v>
                </c:pt>
                <c:pt idx="412">
                  <c:v>4.1053321231718787E-3</c:v>
                </c:pt>
                <c:pt idx="413">
                  <c:v>1.3519742355673658E-2</c:v>
                </c:pt>
                <c:pt idx="414">
                  <c:v>1.1880539009689439E-2</c:v>
                </c:pt>
                <c:pt idx="415">
                  <c:v>-3.2657802267076486E-3</c:v>
                </c:pt>
                <c:pt idx="416">
                  <c:v>9.2467608520607758E-3</c:v>
                </c:pt>
                <c:pt idx="417">
                  <c:v>5.1902762828452964E-3</c:v>
                </c:pt>
                <c:pt idx="418">
                  <c:v>3.1286799510494845E-3</c:v>
                </c:pt>
                <c:pt idx="419">
                  <c:v>-9.0345153011317514E-4</c:v>
                </c:pt>
                <c:pt idx="420">
                  <c:v>-4.9533178590144278E-4</c:v>
                </c:pt>
                <c:pt idx="421">
                  <c:v>9.0759789091543475E-4</c:v>
                </c:pt>
                <c:pt idx="422">
                  <c:v>-8.0314348633370169E-4</c:v>
                </c:pt>
                <c:pt idx="423">
                  <c:v>1.4231963722897145E-3</c:v>
                </c:pt>
                <c:pt idx="424">
                  <c:v>8.0235903337169123E-3</c:v>
                </c:pt>
                <c:pt idx="425">
                  <c:v>6.2815898900936418E-3</c:v>
                </c:pt>
                <c:pt idx="426">
                  <c:v>-2.5156697580758225E-3</c:v>
                </c:pt>
                <c:pt idx="427">
                  <c:v>-1.0705055117528173E-2</c:v>
                </c:pt>
                <c:pt idx="428">
                  <c:v>9.4901965292666368E-3</c:v>
                </c:pt>
                <c:pt idx="429">
                  <c:v>-8.7404623619169453E-4</c:v>
                </c:pt>
                <c:pt idx="430">
                  <c:v>1.574659550398505E-2</c:v>
                </c:pt>
                <c:pt idx="431">
                  <c:v>1.6972498940972525E-3</c:v>
                </c:pt>
                <c:pt idx="432">
                  <c:v>1.0642349830836118E-4</c:v>
                </c:pt>
                <c:pt idx="433">
                  <c:v>-5.9646823596619658E-3</c:v>
                </c:pt>
                <c:pt idx="434">
                  <c:v>-2.1015742086699651E-3</c:v>
                </c:pt>
                <c:pt idx="435">
                  <c:v>-5.2593541976024838E-3</c:v>
                </c:pt>
                <c:pt idx="436">
                  <c:v>-4.8870057298866509E-3</c:v>
                </c:pt>
                <c:pt idx="437">
                  <c:v>9.0805125470210246E-3</c:v>
                </c:pt>
                <c:pt idx="438">
                  <c:v>7.4076167596974773E-3</c:v>
                </c:pt>
                <c:pt idx="439">
                  <c:v>-9.8921014683850395E-3</c:v>
                </c:pt>
                <c:pt idx="440">
                  <c:v>8.1803241527824699E-3</c:v>
                </c:pt>
                <c:pt idx="441">
                  <c:v>5.893644588217839E-3</c:v>
                </c:pt>
                <c:pt idx="442">
                  <c:v>2.8359560105504222E-3</c:v>
                </c:pt>
                <c:pt idx="443">
                  <c:v>2.5632524330001516E-3</c:v>
                </c:pt>
                <c:pt idx="444">
                  <c:v>9.4375540172131345E-3</c:v>
                </c:pt>
                <c:pt idx="445">
                  <c:v>9.7347447244895413E-3</c:v>
                </c:pt>
                <c:pt idx="446">
                  <c:v>7.5523964544634836E-3</c:v>
                </c:pt>
                <c:pt idx="447">
                  <c:v>-3.1552655862272516E-3</c:v>
                </c:pt>
                <c:pt idx="448">
                  <c:v>-8.2606040040720252E-3</c:v>
                </c:pt>
                <c:pt idx="449">
                  <c:v>-4.8449081930955762E-3</c:v>
                </c:pt>
                <c:pt idx="450">
                  <c:v>-3.4767109873967694E-3</c:v>
                </c:pt>
                <c:pt idx="451">
                  <c:v>5.7963334050969983E-4</c:v>
                </c:pt>
                <c:pt idx="452">
                  <c:v>7.8894810597283094E-3</c:v>
                </c:pt>
                <c:pt idx="453">
                  <c:v>-3.1447745834337626E-3</c:v>
                </c:pt>
                <c:pt idx="454">
                  <c:v>-1.9422380490858537E-2</c:v>
                </c:pt>
                <c:pt idx="455">
                  <c:v>-1.0393537638774042E-2</c:v>
                </c:pt>
                <c:pt idx="456">
                  <c:v>1.4599655380227672E-2</c:v>
                </c:pt>
                <c:pt idx="457">
                  <c:v>-2.2699829611844136E-3</c:v>
                </c:pt>
                <c:pt idx="458">
                  <c:v>-3.3400507016901892E-3</c:v>
                </c:pt>
                <c:pt idx="459">
                  <c:v>4.913288313552977E-3</c:v>
                </c:pt>
                <c:pt idx="460">
                  <c:v>8.469704411502077E-3</c:v>
                </c:pt>
                <c:pt idx="461">
                  <c:v>-1.3448782553109329E-3</c:v>
                </c:pt>
                <c:pt idx="462">
                  <c:v>-1.4990925086938445E-3</c:v>
                </c:pt>
                <c:pt idx="463">
                  <c:v>-7.9701618453479339E-3</c:v>
                </c:pt>
                <c:pt idx="464">
                  <c:v>1.2820584549279479E-2</c:v>
                </c:pt>
                <c:pt idx="465">
                  <c:v>3.7010951374805146E-4</c:v>
                </c:pt>
                <c:pt idx="466">
                  <c:v>-6.0879816891180605E-3</c:v>
                </c:pt>
                <c:pt idx="467">
                  <c:v>-5.5863593937507394E-3</c:v>
                </c:pt>
                <c:pt idx="468">
                  <c:v>-7.4782176309388104E-3</c:v>
                </c:pt>
                <c:pt idx="469">
                  <c:v>-1.9603372962262444E-2</c:v>
                </c:pt>
                <c:pt idx="470">
                  <c:v>4.9837654414910393E-3</c:v>
                </c:pt>
                <c:pt idx="471">
                  <c:v>-5.0447485767010081E-3</c:v>
                </c:pt>
                <c:pt idx="472">
                  <c:v>6.959497675860904E-3</c:v>
                </c:pt>
                <c:pt idx="473">
                  <c:v>-2.9071209637180129E-2</c:v>
                </c:pt>
                <c:pt idx="474">
                  <c:v>1.6151341001793273E-3</c:v>
                </c:pt>
                <c:pt idx="475">
                  <c:v>-4.1485990049225929E-3</c:v>
                </c:pt>
                <c:pt idx="476">
                  <c:v>1.0816571670827724E-2</c:v>
                </c:pt>
                <c:pt idx="477">
                  <c:v>1.3674571413592407E-2</c:v>
                </c:pt>
                <c:pt idx="478">
                  <c:v>-1.1777618789022948E-2</c:v>
                </c:pt>
                <c:pt idx="479">
                  <c:v>-1.6540964254769808E-2</c:v>
                </c:pt>
                <c:pt idx="480">
                  <c:v>1.5636594775976009E-2</c:v>
                </c:pt>
                <c:pt idx="481">
                  <c:v>1.7060902268771105E-2</c:v>
                </c:pt>
                <c:pt idx="482">
                  <c:v>2.6960889537628319E-3</c:v>
                </c:pt>
                <c:pt idx="483">
                  <c:v>-3.1683778761593118E-4</c:v>
                </c:pt>
                <c:pt idx="484">
                  <c:v>-8.1690108672685113E-3</c:v>
                </c:pt>
                <c:pt idx="485">
                  <c:v>-2.4959336720740133E-3</c:v>
                </c:pt>
                <c:pt idx="486">
                  <c:v>-5.9740604563374156E-3</c:v>
                </c:pt>
                <c:pt idx="487">
                  <c:v>1.5678167860917469E-3</c:v>
                </c:pt>
                <c:pt idx="488">
                  <c:v>-1.5259386377866946E-2</c:v>
                </c:pt>
                <c:pt idx="489">
                  <c:v>-2.1842545274709746E-2</c:v>
                </c:pt>
                <c:pt idx="490">
                  <c:v>9.4286814893282944E-3</c:v>
                </c:pt>
                <c:pt idx="491">
                  <c:v>1.1007194030117962E-2</c:v>
                </c:pt>
                <c:pt idx="492">
                  <c:v>6.9092828559547126E-3</c:v>
                </c:pt>
                <c:pt idx="493">
                  <c:v>-4.0327776671390536E-3</c:v>
                </c:pt>
                <c:pt idx="494">
                  <c:v>4.8518709108285041E-3</c:v>
                </c:pt>
                <c:pt idx="495">
                  <c:v>8.6034091740434526E-3</c:v>
                </c:pt>
                <c:pt idx="496">
                  <c:v>-1.1402376220388533E-3</c:v>
                </c:pt>
                <c:pt idx="497">
                  <c:v>-5.6060324394646699E-4</c:v>
                </c:pt>
                <c:pt idx="498">
                  <c:v>8.7247405392365529E-3</c:v>
                </c:pt>
                <c:pt idx="499">
                  <c:v>1.5653406553513438E-2</c:v>
                </c:pt>
                <c:pt idx="500">
                  <c:v>1.0186829459255531E-2</c:v>
                </c:pt>
                <c:pt idx="501">
                  <c:v>6.7395852346920915E-3</c:v>
                </c:pt>
                <c:pt idx="502">
                  <c:v>-1.0005439254682558E-2</c:v>
                </c:pt>
                <c:pt idx="503">
                  <c:v>3.7642497703693767E-3</c:v>
                </c:pt>
                <c:pt idx="504">
                  <c:v>1.0700230734251415E-2</c:v>
                </c:pt>
                <c:pt idx="505">
                  <c:v>2.9133547738471322E-3</c:v>
                </c:pt>
                <c:pt idx="506">
                  <c:v>8.6731373662130018E-3</c:v>
                </c:pt>
                <c:pt idx="507">
                  <c:v>2.495559331991748E-3</c:v>
                </c:pt>
                <c:pt idx="508">
                  <c:v>-1.1228077862612817E-4</c:v>
                </c:pt>
                <c:pt idx="509">
                  <c:v>2.8675896635306231E-3</c:v>
                </c:pt>
                <c:pt idx="510">
                  <c:v>-1.0653754349167821E-2</c:v>
                </c:pt>
                <c:pt idx="511">
                  <c:v>-9.6422192838863108E-3</c:v>
                </c:pt>
                <c:pt idx="512">
                  <c:v>-1.0112384605093117E-2</c:v>
                </c:pt>
                <c:pt idx="513">
                  <c:v>-7.875767303035297E-3</c:v>
                </c:pt>
                <c:pt idx="514">
                  <c:v>-2.6567861430481288E-2</c:v>
                </c:pt>
                <c:pt idx="515">
                  <c:v>7.5135138287141245E-3</c:v>
                </c:pt>
                <c:pt idx="516">
                  <c:v>-9.7118003003827669E-3</c:v>
                </c:pt>
                <c:pt idx="517">
                  <c:v>-4.7924769800389289E-4</c:v>
                </c:pt>
                <c:pt idx="518">
                  <c:v>1.3910694394498657E-2</c:v>
                </c:pt>
                <c:pt idx="519">
                  <c:v>1.3667938303964622E-2</c:v>
                </c:pt>
                <c:pt idx="520">
                  <c:v>1.1557816104706076E-2</c:v>
                </c:pt>
                <c:pt idx="521">
                  <c:v>-1.2362204724409409E-2</c:v>
                </c:pt>
                <c:pt idx="522">
                  <c:v>-2.4999715265202616E-3</c:v>
                </c:pt>
                <c:pt idx="523">
                  <c:v>-1.7281046796412514E-2</c:v>
                </c:pt>
                <c:pt idx="524">
                  <c:v>3.0876748617372218E-3</c:v>
                </c:pt>
                <c:pt idx="525">
                  <c:v>1.1412107084425305E-2</c:v>
                </c:pt>
                <c:pt idx="526">
                  <c:v>8.1339685520904759E-3</c:v>
                </c:pt>
                <c:pt idx="527">
                  <c:v>-1.3126318808804993E-2</c:v>
                </c:pt>
                <c:pt idx="528">
                  <c:v>-3.0616267859969293E-2</c:v>
                </c:pt>
                <c:pt idx="529">
                  <c:v>3.0259220557152133E-2</c:v>
                </c:pt>
                <c:pt idx="530">
                  <c:v>-1.7432696823791449E-3</c:v>
                </c:pt>
                <c:pt idx="531">
                  <c:v>-1.0160372239093052E-3</c:v>
                </c:pt>
                <c:pt idx="532">
                  <c:v>-1.6354033031679149E-3</c:v>
                </c:pt>
                <c:pt idx="533">
                  <c:v>-4.0315345299628547E-3</c:v>
                </c:pt>
                <c:pt idx="534">
                  <c:v>-6.651498112648313E-3</c:v>
                </c:pt>
                <c:pt idx="535">
                  <c:v>-1.693755046161427E-3</c:v>
                </c:pt>
                <c:pt idx="536">
                  <c:v>-4.7781049917219764E-2</c:v>
                </c:pt>
                <c:pt idx="537">
                  <c:v>2.5261648392566505E-2</c:v>
                </c:pt>
                <c:pt idx="538">
                  <c:v>8.1340344811027254E-3</c:v>
                </c:pt>
                <c:pt idx="539">
                  <c:v>-1.1191563603451304E-2</c:v>
                </c:pt>
                <c:pt idx="540">
                  <c:v>-6.4976710155095763E-3</c:v>
                </c:pt>
                <c:pt idx="541">
                  <c:v>-1.5316961701534404E-2</c:v>
                </c:pt>
                <c:pt idx="542">
                  <c:v>-2.3526732264925077E-2</c:v>
                </c:pt>
                <c:pt idx="543">
                  <c:v>9.4747890551372116E-3</c:v>
                </c:pt>
                <c:pt idx="544">
                  <c:v>2.0726326931423289E-2</c:v>
                </c:pt>
                <c:pt idx="545">
                  <c:v>1.5267339029142901E-2</c:v>
                </c:pt>
                <c:pt idx="546">
                  <c:v>2.1422244183453287E-3</c:v>
                </c:pt>
                <c:pt idx="547">
                  <c:v>1.4482470408196946E-2</c:v>
                </c:pt>
                <c:pt idx="548">
                  <c:v>-1.2346410768583338E-2</c:v>
                </c:pt>
                <c:pt idx="549">
                  <c:v>1.8745123927264018E-2</c:v>
                </c:pt>
                <c:pt idx="550">
                  <c:v>1.8361918900052121E-2</c:v>
                </c:pt>
                <c:pt idx="551">
                  <c:v>-9.8021351242694177E-3</c:v>
                </c:pt>
                <c:pt idx="552">
                  <c:v>1.1561200168247909E-2</c:v>
                </c:pt>
                <c:pt idx="553">
                  <c:v>-4.0339580144955756E-3</c:v>
                </c:pt>
                <c:pt idx="554">
                  <c:v>-1.3278710863320331E-3</c:v>
                </c:pt>
                <c:pt idx="555">
                  <c:v>-4.049875890900112E-3</c:v>
                </c:pt>
                <c:pt idx="556">
                  <c:v>4.0226199498629711E-3</c:v>
                </c:pt>
                <c:pt idx="557">
                  <c:v>5.9981419115084922E-3</c:v>
                </c:pt>
                <c:pt idx="558">
                  <c:v>9.9825111253484256E-3</c:v>
                </c:pt>
                <c:pt idx="559">
                  <c:v>-1.9144771620018819E-3</c:v>
                </c:pt>
                <c:pt idx="560">
                  <c:v>1.1778009991554539E-2</c:v>
                </c:pt>
                <c:pt idx="561">
                  <c:v>2.1671774063478866E-2</c:v>
                </c:pt>
                <c:pt idx="562">
                  <c:v>-5.3175579115291027E-3</c:v>
                </c:pt>
                <c:pt idx="563">
                  <c:v>-8.3391805049728429E-3</c:v>
                </c:pt>
                <c:pt idx="564">
                  <c:v>-9.4397632478178117E-3</c:v>
                </c:pt>
                <c:pt idx="565">
                  <c:v>8.208826188876639E-3</c:v>
                </c:pt>
                <c:pt idx="566">
                  <c:v>-6.1514758762618582E-3</c:v>
                </c:pt>
                <c:pt idx="567">
                  <c:v>-8.1838986814674053E-3</c:v>
                </c:pt>
                <c:pt idx="568">
                  <c:v>-3.1174594844354253E-3</c:v>
                </c:pt>
                <c:pt idx="569">
                  <c:v>-1.7281188396425895E-2</c:v>
                </c:pt>
                <c:pt idx="570">
                  <c:v>-1.251917909122402E-2</c:v>
                </c:pt>
                <c:pt idx="571">
                  <c:v>1.0490221804211775E-2</c:v>
                </c:pt>
                <c:pt idx="572">
                  <c:v>1.4941747317867238E-2</c:v>
                </c:pt>
                <c:pt idx="573">
                  <c:v>-1.2686429860975235E-2</c:v>
                </c:pt>
                <c:pt idx="574">
                  <c:v>-1.2695121986728397E-2</c:v>
                </c:pt>
                <c:pt idx="575">
                  <c:v>1.4560028783852541E-2</c:v>
                </c:pt>
                <c:pt idx="576">
                  <c:v>-9.4414213292404181E-3</c:v>
                </c:pt>
                <c:pt idx="577">
                  <c:v>1.2128486242839465E-2</c:v>
                </c:pt>
                <c:pt idx="578">
                  <c:v>-8.263240756043011E-3</c:v>
                </c:pt>
                <c:pt idx="579">
                  <c:v>-1.9558486892305993E-3</c:v>
                </c:pt>
                <c:pt idx="580">
                  <c:v>-2.293618292704358E-2</c:v>
                </c:pt>
                <c:pt idx="581">
                  <c:v>3.0280136230653731E-4</c:v>
                </c:pt>
                <c:pt idx="582">
                  <c:v>-1.6268398605737144E-2</c:v>
                </c:pt>
                <c:pt idx="583">
                  <c:v>-6.6661588849112885E-3</c:v>
                </c:pt>
                <c:pt idx="584">
                  <c:v>-3.7909807782553484E-3</c:v>
                </c:pt>
                <c:pt idx="585">
                  <c:v>-4.4919812439000451E-3</c:v>
                </c:pt>
                <c:pt idx="586">
                  <c:v>-2.2211775766835085E-2</c:v>
                </c:pt>
                <c:pt idx="587">
                  <c:v>-1.6352479757085758E-3</c:v>
                </c:pt>
                <c:pt idx="588">
                  <c:v>3.811267793044637E-3</c:v>
                </c:pt>
                <c:pt idx="589">
                  <c:v>2.6321935577536149E-2</c:v>
                </c:pt>
                <c:pt idx="590">
                  <c:v>-1.1685619922137125E-3</c:v>
                </c:pt>
                <c:pt idx="591">
                  <c:v>-2.6532761094314794E-2</c:v>
                </c:pt>
                <c:pt idx="592">
                  <c:v>2.8891039508140759E-2</c:v>
                </c:pt>
                <c:pt idx="593">
                  <c:v>-3.1630103005320098E-3</c:v>
                </c:pt>
                <c:pt idx="594">
                  <c:v>-5.5227663786564518E-3</c:v>
                </c:pt>
                <c:pt idx="595">
                  <c:v>-6.1611829967473941E-3</c:v>
                </c:pt>
                <c:pt idx="596">
                  <c:v>9.0073506470815801E-3</c:v>
                </c:pt>
                <c:pt idx="597">
                  <c:v>1.1273859549849607E-2</c:v>
                </c:pt>
                <c:pt idx="598">
                  <c:v>1.8893193374693196E-2</c:v>
                </c:pt>
                <c:pt idx="599">
                  <c:v>-4.6124575365816822E-3</c:v>
                </c:pt>
                <c:pt idx="600">
                  <c:v>-3.7263597746094446E-3</c:v>
                </c:pt>
                <c:pt idx="601">
                  <c:v>6.3700049931154634E-3</c:v>
                </c:pt>
                <c:pt idx="602">
                  <c:v>-2.6280971854703017E-3</c:v>
                </c:pt>
                <c:pt idx="603">
                  <c:v>-8.8939539202737006E-4</c:v>
                </c:pt>
                <c:pt idx="604">
                  <c:v>-9.2458757178076612E-3</c:v>
                </c:pt>
                <c:pt idx="605">
                  <c:v>-3.6609843235554385E-3</c:v>
                </c:pt>
                <c:pt idx="606">
                  <c:v>7.4497516239968586E-3</c:v>
                </c:pt>
                <c:pt idx="607">
                  <c:v>-1.6767709869463077E-2</c:v>
                </c:pt>
                <c:pt idx="608">
                  <c:v>-2.6379784962164643E-2</c:v>
                </c:pt>
                <c:pt idx="609">
                  <c:v>-2.6815599959427727E-3</c:v>
                </c:pt>
                <c:pt idx="610">
                  <c:v>-2.5393939779178032E-3</c:v>
                </c:pt>
                <c:pt idx="611">
                  <c:v>-2.1128398594201458E-2</c:v>
                </c:pt>
                <c:pt idx="612">
                  <c:v>-4.3683189458745275E-3</c:v>
                </c:pt>
                <c:pt idx="613">
                  <c:v>3.7041880537482808E-3</c:v>
                </c:pt>
                <c:pt idx="614">
                  <c:v>1.8804376504464093E-2</c:v>
                </c:pt>
                <c:pt idx="615">
                  <c:v>-1.4419264905235707E-2</c:v>
                </c:pt>
                <c:pt idx="616">
                  <c:v>9.300409386698627E-3</c:v>
                </c:pt>
                <c:pt idx="617">
                  <c:v>9.1664979285386305E-3</c:v>
                </c:pt>
                <c:pt idx="618">
                  <c:v>8.4590028186060096E-3</c:v>
                </c:pt>
                <c:pt idx="619">
                  <c:v>1.1464087089165798E-3</c:v>
                </c:pt>
                <c:pt idx="620">
                  <c:v>-3.2239340828507101E-3</c:v>
                </c:pt>
                <c:pt idx="621">
                  <c:v>-1.193105936414085E-3</c:v>
                </c:pt>
                <c:pt idx="622">
                  <c:v>-1.7870439314966458E-3</c:v>
                </c:pt>
                <c:pt idx="623">
                  <c:v>5.2882005834162804E-3</c:v>
                </c:pt>
                <c:pt idx="624">
                  <c:v>-1.5471713602793757E-3</c:v>
                </c:pt>
                <c:pt idx="625">
                  <c:v>1.1318177074603808E-2</c:v>
                </c:pt>
                <c:pt idx="626">
                  <c:v>8.9494552777396041E-3</c:v>
                </c:pt>
                <c:pt idx="627">
                  <c:v>5.4360964240776077E-3</c:v>
                </c:pt>
                <c:pt idx="628">
                  <c:v>-2.8359000283595392E-4</c:v>
                </c:pt>
                <c:pt idx="629">
                  <c:v>-9.7249629995067588E-3</c:v>
                </c:pt>
                <c:pt idx="630">
                  <c:v>-5.7073289202468347E-3</c:v>
                </c:pt>
                <c:pt idx="631">
                  <c:v>-1.7536552752143164E-3</c:v>
                </c:pt>
                <c:pt idx="632">
                  <c:v>6.9359701103921534E-3</c:v>
                </c:pt>
                <c:pt idx="633">
                  <c:v>1.4287316501756964E-2</c:v>
                </c:pt>
                <c:pt idx="634">
                  <c:v>3.8117762693121726E-3</c:v>
                </c:pt>
                <c:pt idx="635">
                  <c:v>1.1033900327712232E-2</c:v>
                </c:pt>
                <c:pt idx="636">
                  <c:v>5.1086959811390553E-3</c:v>
                </c:pt>
                <c:pt idx="637">
                  <c:v>6.8773430089881238E-3</c:v>
                </c:pt>
                <c:pt idx="638">
                  <c:v>-5.2902457915781076E-3</c:v>
                </c:pt>
                <c:pt idx="639">
                  <c:v>-8.8479345800013265E-3</c:v>
                </c:pt>
                <c:pt idx="640">
                  <c:v>9.5821061220529025E-3</c:v>
                </c:pt>
                <c:pt idx="641">
                  <c:v>1.7293802353110843E-2</c:v>
                </c:pt>
                <c:pt idx="642">
                  <c:v>1.3505930441357172E-2</c:v>
                </c:pt>
                <c:pt idx="643">
                  <c:v>1.0595486136406596E-2</c:v>
                </c:pt>
                <c:pt idx="644">
                  <c:v>3.1141778714594004E-4</c:v>
                </c:pt>
                <c:pt idx="645">
                  <c:v>2.4617406870390823E-3</c:v>
                </c:pt>
                <c:pt idx="646">
                  <c:v>-3.5368915036970705E-4</c:v>
                </c:pt>
                <c:pt idx="647">
                  <c:v>8.9172707398454953E-4</c:v>
                </c:pt>
                <c:pt idx="648">
                  <c:v>7.3343871245867831E-3</c:v>
                </c:pt>
                <c:pt idx="649">
                  <c:v>5.5063879806693805E-4</c:v>
                </c:pt>
                <c:pt idx="650">
                  <c:v>7.0859293688247948E-3</c:v>
                </c:pt>
                <c:pt idx="651">
                  <c:v>2.2169998301151406E-3</c:v>
                </c:pt>
                <c:pt idx="652">
                  <c:v>7.1815415735541066E-3</c:v>
                </c:pt>
                <c:pt idx="653">
                  <c:v>6.6759231988331447E-3</c:v>
                </c:pt>
                <c:pt idx="654">
                  <c:v>6.826699360520383E-4</c:v>
                </c:pt>
                <c:pt idx="655">
                  <c:v>-1.1029432239022086E-2</c:v>
                </c:pt>
                <c:pt idx="656">
                  <c:v>-1.5077329384039717E-2</c:v>
                </c:pt>
                <c:pt idx="657">
                  <c:v>4.9626372872439983E-3</c:v>
                </c:pt>
                <c:pt idx="658">
                  <c:v>1.5616555255297815E-3</c:v>
                </c:pt>
                <c:pt idx="659">
                  <c:v>-4.6861820113093255E-3</c:v>
                </c:pt>
                <c:pt idx="660">
                  <c:v>2.0801885581069879E-3</c:v>
                </c:pt>
                <c:pt idx="661">
                  <c:v>-1.400998923622776E-2</c:v>
                </c:pt>
                <c:pt idx="662">
                  <c:v>2.5784241808131325E-2</c:v>
                </c:pt>
                <c:pt idx="663">
                  <c:v>-1.2190795808393329E-2</c:v>
                </c:pt>
                <c:pt idx="664">
                  <c:v>-1.9096153407660577E-4</c:v>
                </c:pt>
                <c:pt idx="665">
                  <c:v>7.2037606652430863E-3</c:v>
                </c:pt>
                <c:pt idx="666">
                  <c:v>-5.773868152022521E-4</c:v>
                </c:pt>
                <c:pt idx="667">
                  <c:v>-1.7671447019640407E-3</c:v>
                </c:pt>
                <c:pt idx="668">
                  <c:v>9.8925353487209211E-3</c:v>
                </c:pt>
                <c:pt idx="669">
                  <c:v>1.9439567385348688E-3</c:v>
                </c:pt>
                <c:pt idx="670">
                  <c:v>1.3272884791696526E-2</c:v>
                </c:pt>
                <c:pt idx="671">
                  <c:v>-3.6690545958644183E-3</c:v>
                </c:pt>
                <c:pt idx="672">
                  <c:v>-7.0179823647850137E-3</c:v>
                </c:pt>
                <c:pt idx="673">
                  <c:v>-1.9384809871681674E-2</c:v>
                </c:pt>
                <c:pt idx="674">
                  <c:v>5.2136661941664109E-3</c:v>
                </c:pt>
                <c:pt idx="675">
                  <c:v>1.1008809885230342E-2</c:v>
                </c:pt>
                <c:pt idx="676">
                  <c:v>-5.4949835122430901E-3</c:v>
                </c:pt>
                <c:pt idx="677">
                  <c:v>-4.9976436857833706E-3</c:v>
                </c:pt>
                <c:pt idx="678">
                  <c:v>-1.7155611521401326E-2</c:v>
                </c:pt>
                <c:pt idx="679">
                  <c:v>-1.7951388989083661E-2</c:v>
                </c:pt>
                <c:pt idx="680">
                  <c:v>-5.230279202880217E-4</c:v>
                </c:pt>
                <c:pt idx="681">
                  <c:v>-8.7491327304586308E-3</c:v>
                </c:pt>
                <c:pt idx="682">
                  <c:v>-2.4023347134399797E-3</c:v>
                </c:pt>
                <c:pt idx="683">
                  <c:v>1.6425755584756896E-2</c:v>
                </c:pt>
                <c:pt idx="684">
                  <c:v>-1.2109264172080247E-2</c:v>
                </c:pt>
                <c:pt idx="685">
                  <c:v>2.2913601009039386E-2</c:v>
                </c:pt>
                <c:pt idx="686">
                  <c:v>3.3286442865991805E-3</c:v>
                </c:pt>
                <c:pt idx="687">
                  <c:v>-9.8951061055385647E-4</c:v>
                </c:pt>
                <c:pt idx="688">
                  <c:v>-4.2536233767359599E-3</c:v>
                </c:pt>
                <c:pt idx="689">
                  <c:v>-1.4932428513427354E-2</c:v>
                </c:pt>
                <c:pt idx="690">
                  <c:v>8.2462147195374591E-3</c:v>
                </c:pt>
                <c:pt idx="691">
                  <c:v>-6.380083627274602E-3</c:v>
                </c:pt>
                <c:pt idx="692">
                  <c:v>1.0070910731235783E-2</c:v>
                </c:pt>
                <c:pt idx="693">
                  <c:v>7.337495708641395E-3</c:v>
                </c:pt>
                <c:pt idx="694">
                  <c:v>1.0117376587067906E-2</c:v>
                </c:pt>
                <c:pt idx="695">
                  <c:v>1.4467931800570266E-3</c:v>
                </c:pt>
                <c:pt idx="696">
                  <c:v>2.9522191608730708E-3</c:v>
                </c:pt>
                <c:pt idx="697">
                  <c:v>7.0314479373934091E-4</c:v>
                </c:pt>
                <c:pt idx="698">
                  <c:v>4.5544284064336082E-3</c:v>
                </c:pt>
                <c:pt idx="699">
                  <c:v>4.5649298977423758E-3</c:v>
                </c:pt>
                <c:pt idx="700">
                  <c:v>2.8105170280121605E-3</c:v>
                </c:pt>
                <c:pt idx="701">
                  <c:v>1.2672318798210069E-2</c:v>
                </c:pt>
                <c:pt idx="702">
                  <c:v>7.3949878415739967E-3</c:v>
                </c:pt>
                <c:pt idx="703">
                  <c:v>-3.4471546507656159E-3</c:v>
                </c:pt>
                <c:pt idx="704">
                  <c:v>-1.6673256704555772E-3</c:v>
                </c:pt>
                <c:pt idx="705">
                  <c:v>3.5701030870729511E-3</c:v>
                </c:pt>
                <c:pt idx="706">
                  <c:v>4.7275647659812403E-3</c:v>
                </c:pt>
                <c:pt idx="707">
                  <c:v>-2.5160964247258333E-3</c:v>
                </c:pt>
                <c:pt idx="708">
                  <c:v>-7.0936828771271943E-3</c:v>
                </c:pt>
                <c:pt idx="709">
                  <c:v>1.7833172474234882E-2</c:v>
                </c:pt>
                <c:pt idx="710">
                  <c:v>-1.1199093173185348E-3</c:v>
                </c:pt>
                <c:pt idx="711">
                  <c:v>4.0509243472828249E-3</c:v>
                </c:pt>
                <c:pt idx="712">
                  <c:v>3.3961115880765114E-4</c:v>
                </c:pt>
                <c:pt idx="713">
                  <c:v>-3.5714964706010655E-3</c:v>
                </c:pt>
                <c:pt idx="714">
                  <c:v>-1.9761337556354341E-3</c:v>
                </c:pt>
                <c:pt idx="715">
                  <c:v>-8.0676657025888776E-3</c:v>
                </c:pt>
                <c:pt idx="716">
                  <c:v>4.6393299541023225E-3</c:v>
                </c:pt>
                <c:pt idx="717">
                  <c:v>1.2634152223720552E-3</c:v>
                </c:pt>
                <c:pt idx="718">
                  <c:v>1.1870971273727493E-2</c:v>
                </c:pt>
                <c:pt idx="719">
                  <c:v>1.5499807943044619E-3</c:v>
                </c:pt>
                <c:pt idx="720">
                  <c:v>2.7008413120686026E-3</c:v>
                </c:pt>
                <c:pt idx="721">
                  <c:v>2.9790844567749719E-3</c:v>
                </c:pt>
                <c:pt idx="722">
                  <c:v>7.5356978845797506E-3</c:v>
                </c:pt>
                <c:pt idx="723">
                  <c:v>2.8867144498316843E-3</c:v>
                </c:pt>
                <c:pt idx="724">
                  <c:v>-6.18737541528247E-3</c:v>
                </c:pt>
                <c:pt idx="725">
                  <c:v>2.6476109990847263E-4</c:v>
                </c:pt>
                <c:pt idx="726">
                  <c:v>-3.1174720136034617E-3</c:v>
                </c:pt>
                <c:pt idx="727">
                  <c:v>-4.4119027503989328E-3</c:v>
                </c:pt>
                <c:pt idx="728">
                  <c:v>2.6319334069664357E-3</c:v>
                </c:pt>
                <c:pt idx="729">
                  <c:v>-6.058782278800745E-3</c:v>
                </c:pt>
                <c:pt idx="730">
                  <c:v>2.9735194576385737E-5</c:v>
                </c:pt>
                <c:pt idx="731">
                  <c:v>5.9928151093546767E-3</c:v>
                </c:pt>
                <c:pt idx="732">
                  <c:v>2.8106190885639482E-3</c:v>
                </c:pt>
                <c:pt idx="733">
                  <c:v>-1.3150913972444056E-2</c:v>
                </c:pt>
                <c:pt idx="734">
                  <c:v>-7.9229319735649728E-3</c:v>
                </c:pt>
                <c:pt idx="735">
                  <c:v>8.2899994526246523E-3</c:v>
                </c:pt>
                <c:pt idx="736">
                  <c:v>-1.9082052827157359E-3</c:v>
                </c:pt>
                <c:pt idx="737">
                  <c:v>-1.0127656334136592E-2</c:v>
                </c:pt>
                <c:pt idx="738">
                  <c:v>-3.9425026512299732E-3</c:v>
                </c:pt>
                <c:pt idx="739">
                  <c:v>-1.7683224519855267E-2</c:v>
                </c:pt>
                <c:pt idx="740">
                  <c:v>1.1669699216029894E-2</c:v>
                </c:pt>
                <c:pt idx="741">
                  <c:v>6.5335894219133994E-3</c:v>
                </c:pt>
                <c:pt idx="742">
                  <c:v>-5.4047197542506087E-4</c:v>
                </c:pt>
                <c:pt idx="743">
                  <c:v>3.7798317009243299E-3</c:v>
                </c:pt>
                <c:pt idx="744">
                  <c:v>-4.7111208839536456E-3</c:v>
                </c:pt>
                <c:pt idx="745">
                  <c:v>5.0896698756719427E-3</c:v>
                </c:pt>
                <c:pt idx="746">
                  <c:v>1.9288416783669327E-3</c:v>
                </c:pt>
                <c:pt idx="747">
                  <c:v>-1.0398984234240349E-2</c:v>
                </c:pt>
                <c:pt idx="748">
                  <c:v>-2.8155041165662809E-3</c:v>
                </c:pt>
                <c:pt idx="749">
                  <c:v>-7.3754387330030591E-3</c:v>
                </c:pt>
                <c:pt idx="750">
                  <c:v>1.3536251116355702E-2</c:v>
                </c:pt>
                <c:pt idx="751">
                  <c:v>-1.0333569045146151E-2</c:v>
                </c:pt>
                <c:pt idx="752">
                  <c:v>-1.0299121085846075E-3</c:v>
                </c:pt>
                <c:pt idx="753">
                  <c:v>-2.0954754494096894E-3</c:v>
                </c:pt>
                <c:pt idx="754">
                  <c:v>5.5100738036306662E-3</c:v>
                </c:pt>
                <c:pt idx="755">
                  <c:v>-3.4388469977613134E-3</c:v>
                </c:pt>
                <c:pt idx="756">
                  <c:v>8.8545028318203212E-3</c:v>
                </c:pt>
                <c:pt idx="757">
                  <c:v>6.2066215041016726E-3</c:v>
                </c:pt>
                <c:pt idx="758">
                  <c:v>-3.1653670311885262E-3</c:v>
                </c:pt>
                <c:pt idx="759">
                  <c:v>-4.4290183539181793E-3</c:v>
                </c:pt>
                <c:pt idx="760">
                  <c:v>5.0422545367809768E-3</c:v>
                </c:pt>
                <c:pt idx="761">
                  <c:v>-1.3798013637988937E-5</c:v>
                </c:pt>
                <c:pt idx="762">
                  <c:v>-1.2492893924926696E-2</c:v>
                </c:pt>
                <c:pt idx="763">
                  <c:v>-1.6074268036742945E-2</c:v>
                </c:pt>
                <c:pt idx="764">
                  <c:v>2.5334647402490695E-3</c:v>
                </c:pt>
                <c:pt idx="765">
                  <c:v>7.4791984792299537E-4</c:v>
                </c:pt>
                <c:pt idx="766">
                  <c:v>-2.5959466995808533E-3</c:v>
                </c:pt>
                <c:pt idx="767">
                  <c:v>-3.3491709382771351E-4</c:v>
                </c:pt>
                <c:pt idx="768">
                  <c:v>1.3835574433289199E-2</c:v>
                </c:pt>
                <c:pt idx="769">
                  <c:v>-5.0100677437332486E-3</c:v>
                </c:pt>
                <c:pt idx="770">
                  <c:v>-2.4261734010334601E-3</c:v>
                </c:pt>
                <c:pt idx="771">
                  <c:v>8.475580509550662E-3</c:v>
                </c:pt>
                <c:pt idx="772">
                  <c:v>1.2170078951638796E-3</c:v>
                </c:pt>
                <c:pt idx="773">
                  <c:v>-2.0650014390740656E-3</c:v>
                </c:pt>
                <c:pt idx="774">
                  <c:v>-4.7937725758125938E-3</c:v>
                </c:pt>
                <c:pt idx="775">
                  <c:v>8.9443978639234256E-3</c:v>
                </c:pt>
                <c:pt idx="776">
                  <c:v>4.7964706899388254E-3</c:v>
                </c:pt>
                <c:pt idx="777">
                  <c:v>1.1101335768226583E-3</c:v>
                </c:pt>
                <c:pt idx="778">
                  <c:v>-5.0815459210404867E-3</c:v>
                </c:pt>
                <c:pt idx="779">
                  <c:v>-5.5505400073562194E-3</c:v>
                </c:pt>
                <c:pt idx="780">
                  <c:v>-1.0031045806573324E-3</c:v>
                </c:pt>
                <c:pt idx="781">
                  <c:v>-1.528045011134993E-2</c:v>
                </c:pt>
                <c:pt idx="782">
                  <c:v>-2.4523905823643499E-3</c:v>
                </c:pt>
                <c:pt idx="783">
                  <c:v>-2.5954743379256184E-3</c:v>
                </c:pt>
                <c:pt idx="784">
                  <c:v>-4.1853221724741374E-3</c:v>
                </c:pt>
                <c:pt idx="785">
                  <c:v>-5.1027155070805241E-3</c:v>
                </c:pt>
                <c:pt idx="786">
                  <c:v>8.4922806642413473E-3</c:v>
                </c:pt>
                <c:pt idx="787">
                  <c:v>-7.3921688852723877E-3</c:v>
                </c:pt>
                <c:pt idx="788">
                  <c:v>1.5728644086387522E-2</c:v>
                </c:pt>
                <c:pt idx="789">
                  <c:v>6.6555456723325079E-3</c:v>
                </c:pt>
                <c:pt idx="790">
                  <c:v>2.4249849673516621E-3</c:v>
                </c:pt>
                <c:pt idx="791">
                  <c:v>-9.2822061010230383E-3</c:v>
                </c:pt>
                <c:pt idx="792">
                  <c:v>-1.0045708827943645E-2</c:v>
                </c:pt>
                <c:pt idx="793">
                  <c:v>-1.4851058697862074E-2</c:v>
                </c:pt>
                <c:pt idx="794">
                  <c:v>-6.4706808205522437E-3</c:v>
                </c:pt>
                <c:pt idx="795">
                  <c:v>-4.1746610104849147E-3</c:v>
                </c:pt>
                <c:pt idx="796">
                  <c:v>7.9247473066157426E-4</c:v>
                </c:pt>
                <c:pt idx="797">
                  <c:v>6.7380604747551143E-3</c:v>
                </c:pt>
                <c:pt idx="798">
                  <c:v>-6.5292206747932235E-3</c:v>
                </c:pt>
                <c:pt idx="799">
                  <c:v>7.0106661015751914E-3</c:v>
                </c:pt>
                <c:pt idx="800">
                  <c:v>2.5953529153881494E-3</c:v>
                </c:pt>
                <c:pt idx="801">
                  <c:v>-4.3726934042292998E-3</c:v>
                </c:pt>
                <c:pt idx="802">
                  <c:v>-7.7209563796709624E-3</c:v>
                </c:pt>
                <c:pt idx="803">
                  <c:v>2.3989306611666983E-3</c:v>
                </c:pt>
                <c:pt idx="804">
                  <c:v>-2.0016837692883316E-3</c:v>
                </c:pt>
                <c:pt idx="805">
                  <c:v>7.6098562386073265E-3</c:v>
                </c:pt>
                <c:pt idx="806">
                  <c:v>1.6337152458622883E-2</c:v>
                </c:pt>
                <c:pt idx="807">
                  <c:v>2.2062529702329137E-3</c:v>
                </c:pt>
                <c:pt idx="808">
                  <c:v>9.1389552277409969E-3</c:v>
                </c:pt>
                <c:pt idx="809">
                  <c:v>2.3978971410345551E-3</c:v>
                </c:pt>
                <c:pt idx="810">
                  <c:v>1.4148410576646508E-3</c:v>
                </c:pt>
                <c:pt idx="811">
                  <c:v>5.5747685690858972E-3</c:v>
                </c:pt>
                <c:pt idx="812">
                  <c:v>5.083990227002344E-3</c:v>
                </c:pt>
                <c:pt idx="813">
                  <c:v>8.7579439042451135E-4</c:v>
                </c:pt>
                <c:pt idx="814">
                  <c:v>-6.7954902400718664E-3</c:v>
                </c:pt>
                <c:pt idx="815">
                  <c:v>-2.6373973914048943E-3</c:v>
                </c:pt>
                <c:pt idx="816">
                  <c:v>-2.3442609490860189E-3</c:v>
                </c:pt>
                <c:pt idx="817">
                  <c:v>3.2351897836124799E-4</c:v>
                </c:pt>
                <c:pt idx="818">
                  <c:v>-2.2695743697065396E-5</c:v>
                </c:pt>
                <c:pt idx="819">
                  <c:v>6.7719962210730511E-3</c:v>
                </c:pt>
                <c:pt idx="820">
                  <c:v>1.4568797411995682E-3</c:v>
                </c:pt>
                <c:pt idx="821">
                  <c:v>2.4958847447134058E-3</c:v>
                </c:pt>
                <c:pt idx="822">
                  <c:v>5.6950868998968396E-3</c:v>
                </c:pt>
                <c:pt idx="823">
                  <c:v>8.3700575772884811E-3</c:v>
                </c:pt>
                <c:pt idx="824">
                  <c:v>4.5751453086078087E-3</c:v>
                </c:pt>
                <c:pt idx="825">
                  <c:v>-3.1849853837826458E-3</c:v>
                </c:pt>
                <c:pt idx="826">
                  <c:v>9.1736526284076358E-3</c:v>
                </c:pt>
                <c:pt idx="827">
                  <c:v>-1.0232364508813596E-2</c:v>
                </c:pt>
                <c:pt idx="828">
                  <c:v>1.0814101499806439E-2</c:v>
                </c:pt>
                <c:pt idx="829">
                  <c:v>8.4864545235596722E-5</c:v>
                </c:pt>
                <c:pt idx="830">
                  <c:v>2.6907990003255389E-3</c:v>
                </c:pt>
                <c:pt idx="831">
                  <c:v>-9.8825559238002736E-4</c:v>
                </c:pt>
                <c:pt idx="832">
                  <c:v>9.7283707711648404E-4</c:v>
                </c:pt>
                <c:pt idx="833">
                  <c:v>4.5891847030816724E-3</c:v>
                </c:pt>
                <c:pt idx="834">
                  <c:v>-6.1063599083637232E-3</c:v>
                </c:pt>
                <c:pt idx="835">
                  <c:v>-5.7282694884204233E-3</c:v>
                </c:pt>
                <c:pt idx="836">
                  <c:v>-2.8490106837900653E-3</c:v>
                </c:pt>
                <c:pt idx="837">
                  <c:v>4.0513073670915833E-3</c:v>
                </c:pt>
                <c:pt idx="838">
                  <c:v>6.0977619565576457E-3</c:v>
                </c:pt>
                <c:pt idx="839">
                  <c:v>1.834621936836589E-3</c:v>
                </c:pt>
                <c:pt idx="840">
                  <c:v>-3.4118160017440058E-3</c:v>
                </c:pt>
                <c:pt idx="841">
                  <c:v>1.955111728482839E-3</c:v>
                </c:pt>
                <c:pt idx="842">
                  <c:v>9.7264636772254054E-3</c:v>
                </c:pt>
                <c:pt idx="843">
                  <c:v>5.3677561644058791E-3</c:v>
                </c:pt>
                <c:pt idx="844">
                  <c:v>1.8926104851695325E-3</c:v>
                </c:pt>
                <c:pt idx="845">
                  <c:v>-5.3370613158310043E-3</c:v>
                </c:pt>
                <c:pt idx="846">
                  <c:v>-2.5169414709945714E-3</c:v>
                </c:pt>
                <c:pt idx="847">
                  <c:v>2.507065489310456E-3</c:v>
                </c:pt>
                <c:pt idx="848">
                  <c:v>3.223787505193032E-3</c:v>
                </c:pt>
                <c:pt idx="849">
                  <c:v>2.7697330031184464E-4</c:v>
                </c:pt>
                <c:pt idx="850">
                  <c:v>6.8498306360558203E-3</c:v>
                </c:pt>
                <c:pt idx="851">
                  <c:v>-4.9048402255640333E-3</c:v>
                </c:pt>
                <c:pt idx="852">
                  <c:v>-3.8181764518058214E-3</c:v>
                </c:pt>
                <c:pt idx="853">
                  <c:v>2.0524257409741953E-3</c:v>
                </c:pt>
                <c:pt idx="854">
                  <c:v>6.1634814396689386E-3</c:v>
                </c:pt>
                <c:pt idx="855">
                  <c:v>2.123834228727528E-3</c:v>
                </c:pt>
                <c:pt idx="856">
                  <c:v>-3.6148625232594878E-3</c:v>
                </c:pt>
                <c:pt idx="857">
                  <c:v>7.3790272954448177E-3</c:v>
                </c:pt>
                <c:pt idx="858">
                  <c:v>-3.7474768936576197E-3</c:v>
                </c:pt>
                <c:pt idx="859">
                  <c:v>3.2657174314665305E-3</c:v>
                </c:pt>
                <c:pt idx="860">
                  <c:v>2.1337428985952478E-3</c:v>
                </c:pt>
                <c:pt idx="861">
                  <c:v>-4.5394644386521632E-3</c:v>
                </c:pt>
                <c:pt idx="862">
                  <c:v>-5.6336152360657588E-3</c:v>
                </c:pt>
                <c:pt idx="863">
                  <c:v>1.3768717687712151E-3</c:v>
                </c:pt>
                <c:pt idx="864">
                  <c:v>6.7518404382811426E-3</c:v>
                </c:pt>
                <c:pt idx="865">
                  <c:v>1.9750337453633193E-2</c:v>
                </c:pt>
                <c:pt idx="866">
                  <c:v>6.9570927169402275E-3</c:v>
                </c:pt>
                <c:pt idx="867">
                  <c:v>3.4389870902133968E-3</c:v>
                </c:pt>
                <c:pt idx="868">
                  <c:v>4.8996853886218439E-4</c:v>
                </c:pt>
                <c:pt idx="869">
                  <c:v>5.0931773075237885E-3</c:v>
                </c:pt>
                <c:pt idx="870">
                  <c:v>-8.4883547978438223E-3</c:v>
                </c:pt>
                <c:pt idx="871">
                  <c:v>1.2466505964268126E-3</c:v>
                </c:pt>
                <c:pt idx="872">
                  <c:v>4.3139301194985435E-3</c:v>
                </c:pt>
                <c:pt idx="873">
                  <c:v>-2.8344496229308902E-3</c:v>
                </c:pt>
                <c:pt idx="874">
                  <c:v>1.5192707500399916E-3</c:v>
                </c:pt>
                <c:pt idx="875">
                  <c:v>7.7651149314275081E-3</c:v>
                </c:pt>
                <c:pt idx="876">
                  <c:v>7.5110531830611116E-3</c:v>
                </c:pt>
                <c:pt idx="877">
                  <c:v>1.9176671427012515E-3</c:v>
                </c:pt>
                <c:pt idx="878">
                  <c:v>4.248262592250418E-3</c:v>
                </c:pt>
                <c:pt idx="879">
                  <c:v>7.3614125844860823E-3</c:v>
                </c:pt>
                <c:pt idx="880">
                  <c:v>-1.1719717805812602E-2</c:v>
                </c:pt>
                <c:pt idx="881">
                  <c:v>-3.679412509496105E-3</c:v>
                </c:pt>
                <c:pt idx="882">
                  <c:v>4.1937033450500927E-4</c:v>
                </c:pt>
                <c:pt idx="883">
                  <c:v>4.9642795443227694E-3</c:v>
                </c:pt>
                <c:pt idx="884">
                  <c:v>-5.9863587871554769E-3</c:v>
                </c:pt>
                <c:pt idx="885">
                  <c:v>-7.044796769059003E-4</c:v>
                </c:pt>
                <c:pt idx="886">
                  <c:v>5.4845630546598301E-3</c:v>
                </c:pt>
                <c:pt idx="887">
                  <c:v>-1.0251192175683155E-3</c:v>
                </c:pt>
                <c:pt idx="888">
                  <c:v>-1.0489749690248296E-2</c:v>
                </c:pt>
                <c:pt idx="889">
                  <c:v>-7.4206657089961325E-3</c:v>
                </c:pt>
                <c:pt idx="890">
                  <c:v>6.983409565233023E-3</c:v>
                </c:pt>
                <c:pt idx="891">
                  <c:v>4.1143618383971958E-3</c:v>
                </c:pt>
                <c:pt idx="892">
                  <c:v>-1.3496757206350463E-3</c:v>
                </c:pt>
                <c:pt idx="893">
                  <c:v>3.152647943242215E-3</c:v>
                </c:pt>
                <c:pt idx="894">
                  <c:v>-4.5562089489139534E-3</c:v>
                </c:pt>
                <c:pt idx="895">
                  <c:v>-5.8741960077981492E-3</c:v>
                </c:pt>
                <c:pt idx="896">
                  <c:v>3.2169567074835648E-4</c:v>
                </c:pt>
                <c:pt idx="897">
                  <c:v>1.5667972759854099E-3</c:v>
                </c:pt>
                <c:pt idx="898">
                  <c:v>-5.1245825841254034E-3</c:v>
                </c:pt>
                <c:pt idx="899">
                  <c:v>-2.8453027975366973E-3</c:v>
                </c:pt>
                <c:pt idx="900">
                  <c:v>4.3215614586109563E-3</c:v>
                </c:pt>
                <c:pt idx="901">
                  <c:v>1.4695569672484865E-4</c:v>
                </c:pt>
                <c:pt idx="902">
                  <c:v>2.4514795233148146E-3</c:v>
                </c:pt>
                <c:pt idx="903">
                  <c:v>-2.9469245011314316E-3</c:v>
                </c:pt>
                <c:pt idx="904">
                  <c:v>-6.2362341192674364E-3</c:v>
                </c:pt>
                <c:pt idx="905">
                  <c:v>2.0891943236200916E-3</c:v>
                </c:pt>
                <c:pt idx="906">
                  <c:v>1.8957787843707496E-3</c:v>
                </c:pt>
                <c:pt idx="907">
                  <c:v>2.4815627641494586E-4</c:v>
                </c:pt>
                <c:pt idx="908">
                  <c:v>-4.840431167931758E-3</c:v>
                </c:pt>
                <c:pt idx="909">
                  <c:v>9.4267105714196386E-3</c:v>
                </c:pt>
                <c:pt idx="910">
                  <c:v>4.8108338950261231E-3</c:v>
                </c:pt>
                <c:pt idx="911">
                  <c:v>2.3606161156857208E-3</c:v>
                </c:pt>
                <c:pt idx="912">
                  <c:v>1.8467527292602703E-3</c:v>
                </c:pt>
                <c:pt idx="913">
                  <c:v>5.91503259641879E-3</c:v>
                </c:pt>
                <c:pt idx="914">
                  <c:v>4.7092697590365162E-3</c:v>
                </c:pt>
                <c:pt idx="915">
                  <c:v>8.9001233605532359E-3</c:v>
                </c:pt>
                <c:pt idx="916">
                  <c:v>-1.5752874899654934E-4</c:v>
                </c:pt>
                <c:pt idx="917">
                  <c:v>3.8413060440549707E-3</c:v>
                </c:pt>
                <c:pt idx="918">
                  <c:v>1.6492277030393243E-3</c:v>
                </c:pt>
                <c:pt idx="919">
                  <c:v>4.4396137909079592E-3</c:v>
                </c:pt>
                <c:pt idx="920">
                  <c:v>-2.9243748251194246E-3</c:v>
                </c:pt>
                <c:pt idx="921">
                  <c:v>-1.1518230990448575E-2</c:v>
                </c:pt>
                <c:pt idx="922">
                  <c:v>-7.9919000673320806E-3</c:v>
                </c:pt>
                <c:pt idx="923">
                  <c:v>-3.4494373770092013E-3</c:v>
                </c:pt>
                <c:pt idx="924">
                  <c:v>1.5248357624786379E-5</c:v>
                </c:pt>
                <c:pt idx="925">
                  <c:v>-5.0064677464023433E-4</c:v>
                </c:pt>
                <c:pt idx="926">
                  <c:v>2.6316190941126916E-3</c:v>
                </c:pt>
                <c:pt idx="927">
                  <c:v>-9.7837085276508695E-3</c:v>
                </c:pt>
                <c:pt idx="928">
                  <c:v>5.8775171523621772E-3</c:v>
                </c:pt>
                <c:pt idx="929">
                  <c:v>-5.5783850944327584E-3</c:v>
                </c:pt>
                <c:pt idx="930">
                  <c:v>-4.7442872687705195E-3</c:v>
                </c:pt>
                <c:pt idx="931">
                  <c:v>5.6415638939910639E-3</c:v>
                </c:pt>
                <c:pt idx="932">
                  <c:v>5.5127073660514725E-3</c:v>
                </c:pt>
                <c:pt idx="933">
                  <c:v>-7.1819268832524763E-3</c:v>
                </c:pt>
                <c:pt idx="934">
                  <c:v>9.096802794127834E-3</c:v>
                </c:pt>
                <c:pt idx="935">
                  <c:v>6.1706920062876147E-3</c:v>
                </c:pt>
                <c:pt idx="936">
                  <c:v>-8.7576061197236488E-4</c:v>
                </c:pt>
                <c:pt idx="937">
                  <c:v>-2.1698494493280762E-3</c:v>
                </c:pt>
                <c:pt idx="938">
                  <c:v>-9.7716323942265149E-4</c:v>
                </c:pt>
                <c:pt idx="939">
                  <c:v>4.0417094276989918E-3</c:v>
                </c:pt>
                <c:pt idx="940">
                  <c:v>-7.0867930242536348E-3</c:v>
                </c:pt>
                <c:pt idx="941">
                  <c:v>-2.358790306591807E-3</c:v>
                </c:pt>
                <c:pt idx="942">
                  <c:v>-4.1809556324428065E-3</c:v>
                </c:pt>
                <c:pt idx="943">
                  <c:v>-1.3350287704072983E-2</c:v>
                </c:pt>
                <c:pt idx="944">
                  <c:v>-8.2772569917148875E-3</c:v>
                </c:pt>
                <c:pt idx="945">
                  <c:v>-1.3853044767455636E-2</c:v>
                </c:pt>
                <c:pt idx="946">
                  <c:v>1.0075700327460302E-2</c:v>
                </c:pt>
                <c:pt idx="947">
                  <c:v>4.9167202614550654E-3</c:v>
                </c:pt>
                <c:pt idx="948">
                  <c:v>-3.2025662325179116E-3</c:v>
                </c:pt>
                <c:pt idx="949">
                  <c:v>-4.740665422755086E-3</c:v>
                </c:pt>
                <c:pt idx="950">
                  <c:v>7.5885439843277336E-3</c:v>
                </c:pt>
                <c:pt idx="951">
                  <c:v>5.0880012543608188E-3</c:v>
                </c:pt>
                <c:pt idx="952">
                  <c:v>9.4198828949696445E-3</c:v>
                </c:pt>
                <c:pt idx="953">
                  <c:v>-2.6015171223614519E-4</c:v>
                </c:pt>
                <c:pt idx="954">
                  <c:v>1.8962523252279428E-3</c:v>
                </c:pt>
                <c:pt idx="955">
                  <c:v>-2.4789775503382128E-3</c:v>
                </c:pt>
                <c:pt idx="956">
                  <c:v>1.549344428804833E-3</c:v>
                </c:pt>
                <c:pt idx="957">
                  <c:v>9.3692005549450563E-4</c:v>
                </c:pt>
                <c:pt idx="958">
                  <c:v>1.1926834348665816E-2</c:v>
                </c:pt>
                <c:pt idx="959">
                  <c:v>4.5615220998758144E-3</c:v>
                </c:pt>
                <c:pt idx="960">
                  <c:v>-1.6898387064133713E-3</c:v>
                </c:pt>
                <c:pt idx="961">
                  <c:v>-1.915689394784037E-3</c:v>
                </c:pt>
                <c:pt idx="962">
                  <c:v>4.5394536407028507E-3</c:v>
                </c:pt>
                <c:pt idx="963">
                  <c:v>1.4380743451578581E-3</c:v>
                </c:pt>
                <c:pt idx="964">
                  <c:v>-4.971771944567438E-4</c:v>
                </c:pt>
                <c:pt idx="965">
                  <c:v>-3.6864963135030404E-4</c:v>
                </c:pt>
                <c:pt idx="966">
                  <c:v>4.7992644495749026E-3</c:v>
                </c:pt>
                <c:pt idx="967">
                  <c:v>1.04023690653956E-2</c:v>
                </c:pt>
                <c:pt idx="968">
                  <c:v>1.8187156036346686E-3</c:v>
                </c:pt>
                <c:pt idx="969">
                  <c:v>6.6929417403636116E-3</c:v>
                </c:pt>
                <c:pt idx="970">
                  <c:v>2.0668150129021567E-2</c:v>
                </c:pt>
                <c:pt idx="971">
                  <c:v>8.1356227159348204E-3</c:v>
                </c:pt>
                <c:pt idx="972">
                  <c:v>3.9606619004464161E-3</c:v>
                </c:pt>
                <c:pt idx="973">
                  <c:v>-1.7456549668778409E-3</c:v>
                </c:pt>
                <c:pt idx="974">
                  <c:v>3.2653705657343934E-3</c:v>
                </c:pt>
                <c:pt idx="975">
                  <c:v>1.3209724646388032E-3</c:v>
                </c:pt>
                <c:pt idx="976">
                  <c:v>-4.3196441413336784E-3</c:v>
                </c:pt>
                <c:pt idx="977">
                  <c:v>9.5425324302600423E-4</c:v>
                </c:pt>
                <c:pt idx="978">
                  <c:v>1.2250105727946048E-2</c:v>
                </c:pt>
                <c:pt idx="979">
                  <c:v>1.2932723401643864E-2</c:v>
                </c:pt>
                <c:pt idx="980">
                  <c:v>-1.7710127163373945E-3</c:v>
                </c:pt>
                <c:pt idx="981">
                  <c:v>1.6084113611267714E-3</c:v>
                </c:pt>
                <c:pt idx="982">
                  <c:v>-1.4121502253753415E-2</c:v>
                </c:pt>
                <c:pt idx="983">
                  <c:v>4.9597756989903097E-3</c:v>
                </c:pt>
                <c:pt idx="984">
                  <c:v>4.4389450977533329E-3</c:v>
                </c:pt>
                <c:pt idx="985">
                  <c:v>4.306912606443225E-3</c:v>
                </c:pt>
                <c:pt idx="986">
                  <c:v>9.9527315211029865E-3</c:v>
                </c:pt>
                <c:pt idx="987">
                  <c:v>5.7239173853311787E-3</c:v>
                </c:pt>
                <c:pt idx="988">
                  <c:v>-2.1718468044464867E-3</c:v>
                </c:pt>
                <c:pt idx="989">
                  <c:v>4.8317181589774272E-4</c:v>
                </c:pt>
                <c:pt idx="990">
                  <c:v>-3.5001540803702991E-3</c:v>
                </c:pt>
                <c:pt idx="991">
                  <c:v>-6.8518125340398806E-3</c:v>
                </c:pt>
                <c:pt idx="992">
                  <c:v>6.5644700671783074E-3</c:v>
                </c:pt>
                <c:pt idx="993">
                  <c:v>2.4101280784538659E-3</c:v>
                </c:pt>
                <c:pt idx="994">
                  <c:v>-9.1106730290915205E-3</c:v>
                </c:pt>
                <c:pt idx="995">
                  <c:v>1.4805001626922998E-3</c:v>
                </c:pt>
                <c:pt idx="996">
                  <c:v>3.4277333098164942E-3</c:v>
                </c:pt>
                <c:pt idx="997">
                  <c:v>1.3183031357111297E-3</c:v>
                </c:pt>
                <c:pt idx="998">
                  <c:v>1.1426420045086649E-2</c:v>
                </c:pt>
                <c:pt idx="999">
                  <c:v>9.2671463903117868E-3</c:v>
                </c:pt>
                <c:pt idx="1000">
                  <c:v>-2.9483039898269281E-3</c:v>
                </c:pt>
                <c:pt idx="1001">
                  <c:v>-2.0894323334377241E-2</c:v>
                </c:pt>
                <c:pt idx="1002">
                  <c:v>-5.0853075405793424E-3</c:v>
                </c:pt>
                <c:pt idx="1003">
                  <c:v>7.4619389858938678E-3</c:v>
                </c:pt>
                <c:pt idx="1004">
                  <c:v>-1.7740861328992219E-2</c:v>
                </c:pt>
                <c:pt idx="1005">
                  <c:v>1.0130045011959243E-2</c:v>
                </c:pt>
                <c:pt idx="1006">
                  <c:v>-4.7240717909756702E-3</c:v>
                </c:pt>
                <c:pt idx="1007">
                  <c:v>1.8030591122392581E-2</c:v>
                </c:pt>
                <c:pt idx="1008">
                  <c:v>-9.9136979243338308E-3</c:v>
                </c:pt>
                <c:pt idx="1009">
                  <c:v>9.4600433972522602E-3</c:v>
                </c:pt>
                <c:pt idx="1010">
                  <c:v>-1.3003033273956133E-3</c:v>
                </c:pt>
                <c:pt idx="1011">
                  <c:v>7.2059159025599229E-3</c:v>
                </c:pt>
                <c:pt idx="1012">
                  <c:v>-3.756783717248191E-3</c:v>
                </c:pt>
                <c:pt idx="1013">
                  <c:v>7.2433480160023489E-3</c:v>
                </c:pt>
                <c:pt idx="1014">
                  <c:v>5.0160971116319786E-5</c:v>
                </c:pt>
                <c:pt idx="1015">
                  <c:v>-9.6919814869701471E-3</c:v>
                </c:pt>
                <c:pt idx="1016">
                  <c:v>2.9721958103781088E-3</c:v>
                </c:pt>
                <c:pt idx="1017">
                  <c:v>-7.6414552966831417E-3</c:v>
                </c:pt>
                <c:pt idx="1018">
                  <c:v>5.8845163663112654E-3</c:v>
                </c:pt>
                <c:pt idx="1019">
                  <c:v>4.4519563542708696E-3</c:v>
                </c:pt>
                <c:pt idx="1020">
                  <c:v>3.2371720760713263E-3</c:v>
                </c:pt>
                <c:pt idx="1021">
                  <c:v>5.9308786782743539E-3</c:v>
                </c:pt>
                <c:pt idx="1022">
                  <c:v>3.6999732313400813E-3</c:v>
                </c:pt>
                <c:pt idx="1023">
                  <c:v>3.3766908881329716E-3</c:v>
                </c:pt>
                <c:pt idx="1024">
                  <c:v>-6.3927701778848656E-3</c:v>
                </c:pt>
                <c:pt idx="1025">
                  <c:v>7.3633929644232321E-3</c:v>
                </c:pt>
                <c:pt idx="1026">
                  <c:v>-2.1379591267223219E-4</c:v>
                </c:pt>
                <c:pt idx="1027">
                  <c:v>-4.0809987079464261E-3</c:v>
                </c:pt>
                <c:pt idx="1028">
                  <c:v>3.4490474436139618E-3</c:v>
                </c:pt>
                <c:pt idx="1029">
                  <c:v>-1.1135962808046407E-2</c:v>
                </c:pt>
                <c:pt idx="1030">
                  <c:v>1.4418378991531977E-3</c:v>
                </c:pt>
                <c:pt idx="1031">
                  <c:v>1.6192204814673428E-2</c:v>
                </c:pt>
                <c:pt idx="1032">
                  <c:v>2.9925577751663823E-3</c:v>
                </c:pt>
                <c:pt idx="1033">
                  <c:v>-2.2003427714499812E-3</c:v>
                </c:pt>
                <c:pt idx="1034">
                  <c:v>5.2669717260906967E-3</c:v>
                </c:pt>
                <c:pt idx="1035">
                  <c:v>8.6766737637411495E-4</c:v>
                </c:pt>
                <c:pt idx="1036">
                  <c:v>-7.1531616841271628E-3</c:v>
                </c:pt>
                <c:pt idx="1037">
                  <c:v>1.3657134285449679E-4</c:v>
                </c:pt>
                <c:pt idx="1038">
                  <c:v>-1.5132724741109493E-2</c:v>
                </c:pt>
                <c:pt idx="1039">
                  <c:v>6.7711624397095438E-3</c:v>
                </c:pt>
                <c:pt idx="1040">
                  <c:v>-5.5674334493028832E-3</c:v>
                </c:pt>
                <c:pt idx="1041">
                  <c:v>1.4688955131714199E-3</c:v>
                </c:pt>
                <c:pt idx="1042">
                  <c:v>-1.0802196257656771E-2</c:v>
                </c:pt>
                <c:pt idx="1043">
                  <c:v>9.9232495089940365E-4</c:v>
                </c:pt>
                <c:pt idx="1044">
                  <c:v>7.9147034447391018E-3</c:v>
                </c:pt>
                <c:pt idx="1045">
                  <c:v>3.8524528721899376E-3</c:v>
                </c:pt>
                <c:pt idx="1046">
                  <c:v>-4.1657709844207247E-3</c:v>
                </c:pt>
                <c:pt idx="1047">
                  <c:v>5.4056633355601402E-3</c:v>
                </c:pt>
                <c:pt idx="1048">
                  <c:v>9.1870012407537782E-3</c:v>
                </c:pt>
                <c:pt idx="1049">
                  <c:v>6.0509967796693598E-3</c:v>
                </c:pt>
                <c:pt idx="1050">
                  <c:v>-3.8732080847658779E-4</c:v>
                </c:pt>
                <c:pt idx="1051">
                  <c:v>-8.306128720498851E-4</c:v>
                </c:pt>
                <c:pt idx="1052">
                  <c:v>3.5659125504521327E-3</c:v>
                </c:pt>
                <c:pt idx="1053">
                  <c:v>-4.2194748752555356E-5</c:v>
                </c:pt>
                <c:pt idx="1054">
                  <c:v>6.7780951154186031E-3</c:v>
                </c:pt>
                <c:pt idx="1055">
                  <c:v>-1.0389873953843276E-3</c:v>
                </c:pt>
                <c:pt idx="1056">
                  <c:v>4.904439610913025E-3</c:v>
                </c:pt>
                <c:pt idx="1057">
                  <c:v>-1.0301576000492085E-2</c:v>
                </c:pt>
                <c:pt idx="1058">
                  <c:v>-1.0963880032327733E-2</c:v>
                </c:pt>
                <c:pt idx="1059">
                  <c:v>-5.5943427994162853E-3</c:v>
                </c:pt>
                <c:pt idx="1060">
                  <c:v>-6.8652106971768267E-3</c:v>
                </c:pt>
                <c:pt idx="1061">
                  <c:v>6.8717508075386569E-3</c:v>
                </c:pt>
                <c:pt idx="1062">
                  <c:v>8.5519483451483858E-3</c:v>
                </c:pt>
                <c:pt idx="1063">
                  <c:v>1.4147311115488836E-3</c:v>
                </c:pt>
                <c:pt idx="1064">
                  <c:v>1.5379113018598733E-3</c:v>
                </c:pt>
                <c:pt idx="1065">
                  <c:v>7.496964610934409E-3</c:v>
                </c:pt>
                <c:pt idx="1066">
                  <c:v>-6.6636095585579369E-3</c:v>
                </c:pt>
                <c:pt idx="1067">
                  <c:v>9.9665699522077933E-3</c:v>
                </c:pt>
                <c:pt idx="1068">
                  <c:v>-1.7024828426828176E-3</c:v>
                </c:pt>
                <c:pt idx="1069">
                  <c:v>1.917730044658672E-3</c:v>
                </c:pt>
                <c:pt idx="1070">
                  <c:v>-7.6098762815588472E-3</c:v>
                </c:pt>
                <c:pt idx="1071">
                  <c:v>-1.4749164102803025E-3</c:v>
                </c:pt>
                <c:pt idx="1072">
                  <c:v>-6.2470201891929866E-3</c:v>
                </c:pt>
                <c:pt idx="1073">
                  <c:v>0</c:v>
                </c:pt>
                <c:pt idx="1074">
                  <c:v>-1.546911781190452E-2</c:v>
                </c:pt>
                <c:pt idx="1075">
                  <c:v>4.4495047250370234E-3</c:v>
                </c:pt>
                <c:pt idx="1076">
                  <c:v>2.2148971671078765E-3</c:v>
                </c:pt>
                <c:pt idx="1077">
                  <c:v>5.1483777859713253E-3</c:v>
                </c:pt>
                <c:pt idx="1078">
                  <c:v>-7.7865320001702099E-4</c:v>
                </c:pt>
                <c:pt idx="1079">
                  <c:v>9.1574307843724778E-3</c:v>
                </c:pt>
                <c:pt idx="1080">
                  <c:v>2.7785402955295968E-3</c:v>
                </c:pt>
                <c:pt idx="1081">
                  <c:v>2.8019994569596918E-3</c:v>
                </c:pt>
                <c:pt idx="1082">
                  <c:v>3.0516155807722711E-3</c:v>
                </c:pt>
                <c:pt idx="1083">
                  <c:v>1.6366637460283773E-2</c:v>
                </c:pt>
                <c:pt idx="1084">
                  <c:v>-4.5934172629780168E-4</c:v>
                </c:pt>
                <c:pt idx="1085">
                  <c:v>-1.073741892486324E-3</c:v>
                </c:pt>
                <c:pt idx="1086">
                  <c:v>-1.9317604529824894E-3</c:v>
                </c:pt>
                <c:pt idx="1087">
                  <c:v>-8.015064563977492E-3</c:v>
                </c:pt>
                <c:pt idx="1088">
                  <c:v>-9.515650944518117E-3</c:v>
                </c:pt>
                <c:pt idx="1089">
                  <c:v>1.8698321153114428E-3</c:v>
                </c:pt>
                <c:pt idx="1090">
                  <c:v>3.2542264554585643E-2</c:v>
                </c:pt>
                <c:pt idx="1091">
                  <c:v>-5.9293583620975032E-2</c:v>
                </c:pt>
                <c:pt idx="1092">
                  <c:v>3.3624254609426751E-2</c:v>
                </c:pt>
                <c:pt idx="1093">
                  <c:v>8.888014553267487E-3</c:v>
                </c:pt>
                <c:pt idx="1094">
                  <c:v>2.0539931818380985E-2</c:v>
                </c:pt>
                <c:pt idx="1095">
                  <c:v>-1.3288879633664985E-3</c:v>
                </c:pt>
                <c:pt idx="1096">
                  <c:v>2.4291463162962046E-4</c:v>
                </c:pt>
                <c:pt idx="1097">
                  <c:v>2.4973296625596664E-3</c:v>
                </c:pt>
                <c:pt idx="1098">
                  <c:v>3.2564491198583401E-3</c:v>
                </c:pt>
                <c:pt idx="1099">
                  <c:v>2.8505613511744521E-3</c:v>
                </c:pt>
                <c:pt idx="1100">
                  <c:v>3.933417428064967E-3</c:v>
                </c:pt>
                <c:pt idx="1101">
                  <c:v>-1.7785965642099777E-3</c:v>
                </c:pt>
                <c:pt idx="1102">
                  <c:v>2.1687361796223215E-3</c:v>
                </c:pt>
                <c:pt idx="1103">
                  <c:v>-2.7962829380066001E-3</c:v>
                </c:pt>
                <c:pt idx="1104">
                  <c:v>1.5637565901169825E-3</c:v>
                </c:pt>
                <c:pt idx="1105">
                  <c:v>7.7938299377386944E-3</c:v>
                </c:pt>
                <c:pt idx="1106">
                  <c:v>6.2180403266263173E-3</c:v>
                </c:pt>
                <c:pt idx="1107">
                  <c:v>7.3610738704921186E-3</c:v>
                </c:pt>
                <c:pt idx="1108">
                  <c:v>-1.4098858366778932E-3</c:v>
                </c:pt>
                <c:pt idx="1109">
                  <c:v>5.4705005289330533E-3</c:v>
                </c:pt>
                <c:pt idx="1110">
                  <c:v>-7.4973231242725369E-4</c:v>
                </c:pt>
                <c:pt idx="1111">
                  <c:v>6.7422903060665451E-3</c:v>
                </c:pt>
                <c:pt idx="1112">
                  <c:v>6.4439091676460336E-4</c:v>
                </c:pt>
                <c:pt idx="1113">
                  <c:v>8.9292511156413568E-4</c:v>
                </c:pt>
                <c:pt idx="1114">
                  <c:v>-1.3566931221820067E-4</c:v>
                </c:pt>
                <c:pt idx="1115">
                  <c:v>4.6318853808815508E-3</c:v>
                </c:pt>
                <c:pt idx="1116">
                  <c:v>-4.4509110554491471E-3</c:v>
                </c:pt>
                <c:pt idx="1117">
                  <c:v>-3.4944263899083783E-4</c:v>
                </c:pt>
                <c:pt idx="1118">
                  <c:v>7.6575252046495734E-3</c:v>
                </c:pt>
                <c:pt idx="1119">
                  <c:v>3.4507175900890807E-3</c:v>
                </c:pt>
                <c:pt idx="1120">
                  <c:v>1.0696840161550369E-3</c:v>
                </c:pt>
                <c:pt idx="1121">
                  <c:v>7.6321456141064115E-3</c:v>
                </c:pt>
                <c:pt idx="1122">
                  <c:v>-1.0884707580586794E-2</c:v>
                </c:pt>
                <c:pt idx="1123">
                  <c:v>-8.8256036264466875E-4</c:v>
                </c:pt>
                <c:pt idx="1124">
                  <c:v>-1.2321878474453873E-3</c:v>
                </c:pt>
                <c:pt idx="1125">
                  <c:v>-2.6777999963233379E-3</c:v>
                </c:pt>
                <c:pt idx="1126">
                  <c:v>-3.0311098367707956E-4</c:v>
                </c:pt>
                <c:pt idx="1127">
                  <c:v>1.7567329479105664E-2</c:v>
                </c:pt>
                <c:pt idx="1128">
                  <c:v>5.0332496471794386E-5</c:v>
                </c:pt>
                <c:pt idx="1129">
                  <c:v>8.5359617653346653E-4</c:v>
                </c:pt>
                <c:pt idx="1130">
                  <c:v>3.7755508442189889E-3</c:v>
                </c:pt>
                <c:pt idx="1131">
                  <c:v>2.3946792031630526E-3</c:v>
                </c:pt>
                <c:pt idx="1132">
                  <c:v>-1.1722888820474342E-2</c:v>
                </c:pt>
                <c:pt idx="1133">
                  <c:v>-2.6786472851438536E-2</c:v>
                </c:pt>
                <c:pt idx="1134">
                  <c:v>-2.6210113237665755E-3</c:v>
                </c:pt>
                <c:pt idx="1135">
                  <c:v>1.2710195456506312E-2</c:v>
                </c:pt>
                <c:pt idx="1136">
                  <c:v>-7.4287478135610652E-3</c:v>
                </c:pt>
                <c:pt idx="1137">
                  <c:v>1.0386864037815746E-2</c:v>
                </c:pt>
                <c:pt idx="1138">
                  <c:v>-8.4128449779419245E-4</c:v>
                </c:pt>
                <c:pt idx="1139">
                  <c:v>-8.5431469996303244E-3</c:v>
                </c:pt>
                <c:pt idx="1140">
                  <c:v>1.9677699987563635E-4</c:v>
                </c:pt>
                <c:pt idx="1141">
                  <c:v>1.6459746311157097E-2</c:v>
                </c:pt>
                <c:pt idx="1142">
                  <c:v>1.283558431450782E-3</c:v>
                </c:pt>
                <c:pt idx="1143">
                  <c:v>5.1357912150296059E-3</c:v>
                </c:pt>
                <c:pt idx="1144">
                  <c:v>2.888798466325504E-3</c:v>
                </c:pt>
                <c:pt idx="1145">
                  <c:v>1.6673260611541618E-3</c:v>
                </c:pt>
                <c:pt idx="1146">
                  <c:v>4.6954033411927831E-4</c:v>
                </c:pt>
                <c:pt idx="1147">
                  <c:v>7.5514187361394036E-3</c:v>
                </c:pt>
                <c:pt idx="1148">
                  <c:v>2.8587878739427808E-4</c:v>
                </c:pt>
                <c:pt idx="1149">
                  <c:v>1.3830180571794415E-3</c:v>
                </c:pt>
                <c:pt idx="1150">
                  <c:v>3.975674936682605E-3</c:v>
                </c:pt>
                <c:pt idx="1151">
                  <c:v>3.3377133780880808E-3</c:v>
                </c:pt>
                <c:pt idx="1152">
                  <c:v>1.6959965763059248E-3</c:v>
                </c:pt>
                <c:pt idx="1153">
                  <c:v>4.5492845755390476E-5</c:v>
                </c:pt>
                <c:pt idx="1154">
                  <c:v>-3.2100665154262131E-3</c:v>
                </c:pt>
                <c:pt idx="1155">
                  <c:v>-2.127093858016571E-3</c:v>
                </c:pt>
                <c:pt idx="1156">
                  <c:v>-1.16503811875871E-2</c:v>
                </c:pt>
                <c:pt idx="1157">
                  <c:v>3.3900487482974029E-3</c:v>
                </c:pt>
                <c:pt idx="1158">
                  <c:v>4.1986814455974297E-3</c:v>
                </c:pt>
                <c:pt idx="1159">
                  <c:v>-4.8979477738596566E-3</c:v>
                </c:pt>
                <c:pt idx="1160">
                  <c:v>1.8879585206944993E-2</c:v>
                </c:pt>
                <c:pt idx="1161">
                  <c:v>-1.276148238009589E-3</c:v>
                </c:pt>
                <c:pt idx="1162">
                  <c:v>1.0746751326089488E-3</c:v>
                </c:pt>
                <c:pt idx="1163">
                  <c:v>1.3709558280394774E-3</c:v>
                </c:pt>
                <c:pt idx="1164">
                  <c:v>-1.6129952337957665E-3</c:v>
                </c:pt>
                <c:pt idx="1165">
                  <c:v>1.5072376963103373E-3</c:v>
                </c:pt>
                <c:pt idx="1166">
                  <c:v>1.4760503308965278E-2</c:v>
                </c:pt>
                <c:pt idx="1167">
                  <c:v>5.7423243424534753E-3</c:v>
                </c:pt>
                <c:pt idx="1168">
                  <c:v>5.2045082607143911E-5</c:v>
                </c:pt>
                <c:pt idx="1169">
                  <c:v>2.4575565527131804E-3</c:v>
                </c:pt>
                <c:pt idx="1170">
                  <c:v>8.1486993422204002E-3</c:v>
                </c:pt>
                <c:pt idx="1171">
                  <c:v>-1.4151636116043198E-3</c:v>
                </c:pt>
                <c:pt idx="1172">
                  <c:v>-1.4060915353747983E-2</c:v>
                </c:pt>
                <c:pt idx="1173">
                  <c:v>-5.4047038357885047E-4</c:v>
                </c:pt>
                <c:pt idx="1174">
                  <c:v>-2.1196345297303298E-2</c:v>
                </c:pt>
                <c:pt idx="1175">
                  <c:v>-9.3266957358584257E-3</c:v>
                </c:pt>
                <c:pt idx="1176">
                  <c:v>-8.7488906478615514E-3</c:v>
                </c:pt>
                <c:pt idx="1177">
                  <c:v>8.7676315497615676E-3</c:v>
                </c:pt>
                <c:pt idx="1178">
                  <c:v>-1.2473438971101203E-3</c:v>
                </c:pt>
                <c:pt idx="1179">
                  <c:v>6.6047686429593355E-4</c:v>
                </c:pt>
                <c:pt idx="1180">
                  <c:v>-1.3680848212589414E-3</c:v>
                </c:pt>
                <c:pt idx="1181">
                  <c:v>6.5573770491802463E-3</c:v>
                </c:pt>
                <c:pt idx="1182">
                  <c:v>-2.809620362982379E-3</c:v>
                </c:pt>
                <c:pt idx="1183">
                  <c:v>-3.4341221238478603E-3</c:v>
                </c:pt>
                <c:pt idx="1184">
                  <c:v>-8.8681806714108191E-3</c:v>
                </c:pt>
                <c:pt idx="1185">
                  <c:v>4.2101265260194864E-3</c:v>
                </c:pt>
                <c:pt idx="1186">
                  <c:v>-2.9351353199982277E-3</c:v>
                </c:pt>
                <c:pt idx="1187">
                  <c:v>-1.2469180141317371E-2</c:v>
                </c:pt>
                <c:pt idx="1188">
                  <c:v>-1.4955806816742134E-3</c:v>
                </c:pt>
                <c:pt idx="1189">
                  <c:v>-1.4773587608192251E-3</c:v>
                </c:pt>
                <c:pt idx="1190">
                  <c:v>-8.9592367025419506E-3</c:v>
                </c:pt>
                <c:pt idx="1191">
                  <c:v>6.5485840005294893E-3</c:v>
                </c:pt>
                <c:pt idx="1192">
                  <c:v>5.2466910307056303E-3</c:v>
                </c:pt>
                <c:pt idx="1193">
                  <c:v>-5.1498251716097787E-3</c:v>
                </c:pt>
                <c:pt idx="1194">
                  <c:v>-5.5667735514577377E-3</c:v>
                </c:pt>
                <c:pt idx="1195">
                  <c:v>-8.6757679603889359E-3</c:v>
                </c:pt>
                <c:pt idx="1196">
                  <c:v>9.0830098331551312E-3</c:v>
                </c:pt>
                <c:pt idx="1197">
                  <c:v>1.1181871120417242E-2</c:v>
                </c:pt>
                <c:pt idx="1198">
                  <c:v>-1.1627978214388546E-2</c:v>
                </c:pt>
                <c:pt idx="1199">
                  <c:v>-2.1136931363857636E-3</c:v>
                </c:pt>
                <c:pt idx="1200">
                  <c:v>-2.8573558277644739E-4</c:v>
                </c:pt>
                <c:pt idx="1201">
                  <c:v>-1.0680866399075395E-2</c:v>
                </c:pt>
                <c:pt idx="1202">
                  <c:v>-1.3582627300494754E-2</c:v>
                </c:pt>
                <c:pt idx="1203">
                  <c:v>-1.1184661520731165E-3</c:v>
                </c:pt>
                <c:pt idx="1204">
                  <c:v>-3.3527814487925856E-3</c:v>
                </c:pt>
                <c:pt idx="1205">
                  <c:v>2.758614808687776E-3</c:v>
                </c:pt>
                <c:pt idx="1206">
                  <c:v>-7.1688245423814356E-3</c:v>
                </c:pt>
                <c:pt idx="1207">
                  <c:v>2.3869481239748191E-2</c:v>
                </c:pt>
                <c:pt idx="1208">
                  <c:v>1.3161279528176584E-2</c:v>
                </c:pt>
                <c:pt idx="1209">
                  <c:v>-1.1312077087264338E-3</c:v>
                </c:pt>
                <c:pt idx="1210">
                  <c:v>3.3230692926078387E-3</c:v>
                </c:pt>
                <c:pt idx="1211">
                  <c:v>-1.4861029293632533E-2</c:v>
                </c:pt>
                <c:pt idx="1212">
                  <c:v>9.0720347576642713E-3</c:v>
                </c:pt>
                <c:pt idx="1213">
                  <c:v>6.0067713448621607E-3</c:v>
                </c:pt>
                <c:pt idx="1214">
                  <c:v>7.4600274756395635E-3</c:v>
                </c:pt>
                <c:pt idx="1215">
                  <c:v>4.2114473681520437E-4</c:v>
                </c:pt>
                <c:pt idx="1216">
                  <c:v>9.8477773531773227E-3</c:v>
                </c:pt>
                <c:pt idx="1217">
                  <c:v>-1.2384452251057443E-3</c:v>
                </c:pt>
                <c:pt idx="1218">
                  <c:v>-2.3827083451523068E-3</c:v>
                </c:pt>
                <c:pt idx="1219">
                  <c:v>-3.6354035501040549E-4</c:v>
                </c:pt>
                <c:pt idx="1220">
                  <c:v>1.2901233439184256E-3</c:v>
                </c:pt>
                <c:pt idx="1221">
                  <c:v>-3.778133090926783E-3</c:v>
                </c:pt>
                <c:pt idx="1222">
                  <c:v>8.9454838749098986E-3</c:v>
                </c:pt>
                <c:pt idx="1223">
                  <c:v>-4.0394375068131261E-3</c:v>
                </c:pt>
                <c:pt idx="1224">
                  <c:v>-1.3468730047733413E-2</c:v>
                </c:pt>
                <c:pt idx="1225">
                  <c:v>-5.6356837606837962E-3</c:v>
                </c:pt>
                <c:pt idx="1226">
                  <c:v>-1.0213295259898669E-2</c:v>
                </c:pt>
                <c:pt idx="1227">
                  <c:v>-1.5205601272561098E-2</c:v>
                </c:pt>
                <c:pt idx="1228">
                  <c:v>7.0355060943296799E-3</c:v>
                </c:pt>
                <c:pt idx="1229">
                  <c:v>-1.0861580107310864E-3</c:v>
                </c:pt>
                <c:pt idx="1230">
                  <c:v>9.5036803054671104E-4</c:v>
                </c:pt>
                <c:pt idx="1231">
                  <c:v>2.6610302229033156E-3</c:v>
                </c:pt>
                <c:pt idx="1232">
                  <c:v>-7.0758480519371725E-3</c:v>
                </c:pt>
                <c:pt idx="1233">
                  <c:v>-4.2292418238609741E-6</c:v>
                </c:pt>
                <c:pt idx="1234">
                  <c:v>4.1489037758830616E-3</c:v>
                </c:pt>
                <c:pt idx="1235">
                  <c:v>1.8774033500541298E-2</c:v>
                </c:pt>
                <c:pt idx="1236">
                  <c:v>-7.6027393012839672E-3</c:v>
                </c:pt>
                <c:pt idx="1237">
                  <c:v>-1.6192628542267662E-2</c:v>
                </c:pt>
                <c:pt idx="1238">
                  <c:v>3.8893040961549552E-3</c:v>
                </c:pt>
                <c:pt idx="1239">
                  <c:v>-7.9931162186441806E-4</c:v>
                </c:pt>
                <c:pt idx="1240">
                  <c:v>-6.8576277124988705E-3</c:v>
                </c:pt>
                <c:pt idx="1241">
                  <c:v>-4.037999702463213E-3</c:v>
                </c:pt>
                <c:pt idx="1242">
                  <c:v>-1.4747241960608504E-2</c:v>
                </c:pt>
                <c:pt idx="1243">
                  <c:v>3.9028066854513987E-3</c:v>
                </c:pt>
                <c:pt idx="1244">
                  <c:v>1.6029478707546563E-3</c:v>
                </c:pt>
                <c:pt idx="1245">
                  <c:v>4.2475832715866968E-3</c:v>
                </c:pt>
                <c:pt idx="1246">
                  <c:v>-4.6585849226571385E-3</c:v>
                </c:pt>
                <c:pt idx="1247">
                  <c:v>6.1004516618397009E-3</c:v>
                </c:pt>
                <c:pt idx="1248">
                  <c:v>-1.3711862410177855E-2</c:v>
                </c:pt>
                <c:pt idx="1249">
                  <c:v>5.6765249417471964E-3</c:v>
                </c:pt>
                <c:pt idx="1250">
                  <c:v>2.1593281898135697E-3</c:v>
                </c:pt>
                <c:pt idx="1251">
                  <c:v>-4.876030742910431E-3</c:v>
                </c:pt>
                <c:pt idx="1252">
                  <c:v>-1.139129229783209E-2</c:v>
                </c:pt>
                <c:pt idx="1253">
                  <c:v>5.6112470240896606E-3</c:v>
                </c:pt>
                <c:pt idx="1254">
                  <c:v>8.9666663036731542E-3</c:v>
                </c:pt>
                <c:pt idx="1255">
                  <c:v>3.7300706727512178E-3</c:v>
                </c:pt>
                <c:pt idx="1256">
                  <c:v>1.1135723348889348E-2</c:v>
                </c:pt>
                <c:pt idx="1257">
                  <c:v>-6.2679722992633469E-3</c:v>
                </c:pt>
                <c:pt idx="1258">
                  <c:v>1.6189340804458663E-2</c:v>
                </c:pt>
                <c:pt idx="1259">
                  <c:v>-1.8092399717767327E-3</c:v>
                </c:pt>
                <c:pt idx="1260">
                  <c:v>-3.922553310010457E-3</c:v>
                </c:pt>
                <c:pt idx="1261">
                  <c:v>-1.8387220458111475E-3</c:v>
                </c:pt>
                <c:pt idx="1262">
                  <c:v>-7.5700500213287114E-3</c:v>
                </c:pt>
                <c:pt idx="1263">
                  <c:v>-1.3249734834228644E-2</c:v>
                </c:pt>
                <c:pt idx="1264">
                  <c:v>-1.1507554677138154E-3</c:v>
                </c:pt>
                <c:pt idx="1265">
                  <c:v>-6.0099152753811946E-4</c:v>
                </c:pt>
                <c:pt idx="1266">
                  <c:v>-4.4352492683902289E-3</c:v>
                </c:pt>
                <c:pt idx="1267">
                  <c:v>1.3192755977626813E-3</c:v>
                </c:pt>
                <c:pt idx="1268">
                  <c:v>-6.1848036760381309E-4</c:v>
                </c:pt>
                <c:pt idx="1269">
                  <c:v>-5.4041568425766684E-4</c:v>
                </c:pt>
                <c:pt idx="1270">
                  <c:v>-8.6120813329326751E-4</c:v>
                </c:pt>
                <c:pt idx="1271">
                  <c:v>-5.1171488861200265E-3</c:v>
                </c:pt>
                <c:pt idx="1272">
                  <c:v>-1.0640071240881177E-2</c:v>
                </c:pt>
                <c:pt idx="1273">
                  <c:v>-2.5716800386632599E-4</c:v>
                </c:pt>
                <c:pt idx="1274">
                  <c:v>-1.1087679149179852E-4</c:v>
                </c:pt>
                <c:pt idx="1275">
                  <c:v>-1.8644891007116748E-2</c:v>
                </c:pt>
                <c:pt idx="1276">
                  <c:v>-2.4407110604895976E-4</c:v>
                </c:pt>
                <c:pt idx="1277">
                  <c:v>-1.6569240437083188E-3</c:v>
                </c:pt>
                <c:pt idx="1278">
                  <c:v>1.1531677583985545E-2</c:v>
                </c:pt>
                <c:pt idx="1279">
                  <c:v>9.2849180518683738E-3</c:v>
                </c:pt>
                <c:pt idx="1280">
                  <c:v>3.459793210820461E-4</c:v>
                </c:pt>
                <c:pt idx="1281">
                  <c:v>-4.0882385544840361E-3</c:v>
                </c:pt>
                <c:pt idx="1282">
                  <c:v>1.6740649056334878E-3</c:v>
                </c:pt>
                <c:pt idx="1283">
                  <c:v>-1.2178914476462799E-3</c:v>
                </c:pt>
                <c:pt idx="1284">
                  <c:v>-3.2620546939320372E-3</c:v>
                </c:pt>
                <c:pt idx="1285">
                  <c:v>4.9805332809458314E-3</c:v>
                </c:pt>
                <c:pt idx="1286">
                  <c:v>1.4463264286110888E-2</c:v>
                </c:pt>
                <c:pt idx="1287">
                  <c:v>3.2100830767747279E-3</c:v>
                </c:pt>
                <c:pt idx="1288">
                  <c:v>1.2356161273987754E-2</c:v>
                </c:pt>
                <c:pt idx="1289">
                  <c:v>6.8885520673203082E-3</c:v>
                </c:pt>
                <c:pt idx="1290">
                  <c:v>1.3188210908592346E-2</c:v>
                </c:pt>
                <c:pt idx="1291">
                  <c:v>4.353642582852757E-4</c:v>
                </c:pt>
                <c:pt idx="1292">
                  <c:v>-7.6810464475161044E-3</c:v>
                </c:pt>
                <c:pt idx="1293">
                  <c:v>4.4748444342259663E-3</c:v>
                </c:pt>
                <c:pt idx="1294">
                  <c:v>-3.0773208658039231E-3</c:v>
                </c:pt>
                <c:pt idx="1295">
                  <c:v>-1.5036555006834651E-2</c:v>
                </c:pt>
                <c:pt idx="1296">
                  <c:v>7.1938253538634811E-3</c:v>
                </c:pt>
                <c:pt idx="1297">
                  <c:v>-3.5251485598322141E-3</c:v>
                </c:pt>
                <c:pt idx="1298">
                  <c:v>-1.4866602724289302E-2</c:v>
                </c:pt>
                <c:pt idx="1299">
                  <c:v>-3.2432562231356932E-2</c:v>
                </c:pt>
                <c:pt idx="1300">
                  <c:v>1.68873186051548E-2</c:v>
                </c:pt>
                <c:pt idx="1301">
                  <c:v>-6.0658905699140231E-3</c:v>
                </c:pt>
                <c:pt idx="1302">
                  <c:v>1.91703703042303E-2</c:v>
                </c:pt>
                <c:pt idx="1303">
                  <c:v>2.1902398531663314E-2</c:v>
                </c:pt>
                <c:pt idx="1304">
                  <c:v>4.6573833350123106E-3</c:v>
                </c:pt>
                <c:pt idx="1305">
                  <c:v>1.7683426347857356E-2</c:v>
                </c:pt>
                <c:pt idx="1306">
                  <c:v>1.1483482274811108E-2</c:v>
                </c:pt>
                <c:pt idx="1307">
                  <c:v>1.7284580040661801E-3</c:v>
                </c:pt>
                <c:pt idx="1308">
                  <c:v>6.6908729789281196E-3</c:v>
                </c:pt>
                <c:pt idx="1309">
                  <c:v>-3.380745983694311E-3</c:v>
                </c:pt>
                <c:pt idx="1310">
                  <c:v>-8.5516791975815964E-3</c:v>
                </c:pt>
                <c:pt idx="1311">
                  <c:v>1.2028195437896683E-2</c:v>
                </c:pt>
                <c:pt idx="1312">
                  <c:v>3.0622520911682827E-4</c:v>
                </c:pt>
                <c:pt idx="1313">
                  <c:v>-7.1910075423398112E-5</c:v>
                </c:pt>
                <c:pt idx="1314">
                  <c:v>-8.8353017563758129E-4</c:v>
                </c:pt>
                <c:pt idx="1315">
                  <c:v>6.1058623682272994E-3</c:v>
                </c:pt>
                <c:pt idx="1316">
                  <c:v>-3.3338579747886898E-3</c:v>
                </c:pt>
                <c:pt idx="1317">
                  <c:v>1.4274229273656402E-3</c:v>
                </c:pt>
                <c:pt idx="1318">
                  <c:v>-5.758896389016388E-3</c:v>
                </c:pt>
                <c:pt idx="1319">
                  <c:v>-1.0950077861727414E-2</c:v>
                </c:pt>
                <c:pt idx="1320">
                  <c:v>3.8183105631456105E-2</c:v>
                </c:pt>
                <c:pt idx="1321">
                  <c:v>-1.3895854313191403E-2</c:v>
                </c:pt>
                <c:pt idx="1322">
                  <c:v>3.602764221357635E-3</c:v>
                </c:pt>
                <c:pt idx="1323">
                  <c:v>1.6021470067175025E-2</c:v>
                </c:pt>
                <c:pt idx="1324">
                  <c:v>-1.6878074862042292E-3</c:v>
                </c:pt>
                <c:pt idx="1325">
                  <c:v>-2.9716464560067823E-3</c:v>
                </c:pt>
                <c:pt idx="1326">
                  <c:v>-1.0484878003804265E-2</c:v>
                </c:pt>
                <c:pt idx="1327">
                  <c:v>5.2483602672186436E-3</c:v>
                </c:pt>
                <c:pt idx="1328">
                  <c:v>-8.2112725155107924E-3</c:v>
                </c:pt>
                <c:pt idx="1329">
                  <c:v>9.8924407855438545E-3</c:v>
                </c:pt>
                <c:pt idx="1330">
                  <c:v>5.954979549875894E-3</c:v>
                </c:pt>
                <c:pt idx="1331">
                  <c:v>-6.9976781068070704E-3</c:v>
                </c:pt>
                <c:pt idx="1332">
                  <c:v>-2.9706519725128944E-3</c:v>
                </c:pt>
                <c:pt idx="1333">
                  <c:v>3.2784633440325894E-3</c:v>
                </c:pt>
                <c:pt idx="1334">
                  <c:v>-3.3382191869080202E-3</c:v>
                </c:pt>
                <c:pt idx="1335">
                  <c:v>-1.3777388114276645E-3</c:v>
                </c:pt>
                <c:pt idx="1336">
                  <c:v>-7.0438490730925229E-3</c:v>
                </c:pt>
                <c:pt idx="1337">
                  <c:v>3.1659366405216716E-3</c:v>
                </c:pt>
                <c:pt idx="1338">
                  <c:v>5.3086489955402882E-3</c:v>
                </c:pt>
                <c:pt idx="1339">
                  <c:v>1.0187508333030282E-2</c:v>
                </c:pt>
                <c:pt idx="1340">
                  <c:v>4.0055113276180609E-3</c:v>
                </c:pt>
                <c:pt idx="1341">
                  <c:v>4.1827336753952338E-5</c:v>
                </c:pt>
                <c:pt idx="1342">
                  <c:v>1.4798291126005836E-3</c:v>
                </c:pt>
                <c:pt idx="1343">
                  <c:v>-1.0071038207896121E-2</c:v>
                </c:pt>
                <c:pt idx="1344">
                  <c:v>-6.8144743292002374E-3</c:v>
                </c:pt>
                <c:pt idx="1345">
                  <c:v>9.2197778191323021E-3</c:v>
                </c:pt>
                <c:pt idx="1346">
                  <c:v>-3.7319864510051426E-3</c:v>
                </c:pt>
                <c:pt idx="1347">
                  <c:v>-1.6637562667483063E-3</c:v>
                </c:pt>
                <c:pt idx="1348">
                  <c:v>-7.5769636124378703E-4</c:v>
                </c:pt>
                <c:pt idx="1349">
                  <c:v>1.2872455204541611E-2</c:v>
                </c:pt>
                <c:pt idx="1350">
                  <c:v>-5.594845574297902E-3</c:v>
                </c:pt>
                <c:pt idx="1351">
                  <c:v>2.9012610173835274E-3</c:v>
                </c:pt>
                <c:pt idx="1352">
                  <c:v>8.001804798287937E-3</c:v>
                </c:pt>
                <c:pt idx="1353">
                  <c:v>1.2052010814129765E-2</c:v>
                </c:pt>
                <c:pt idx="1354">
                  <c:v>3.4756741946846414E-3</c:v>
                </c:pt>
                <c:pt idx="1355">
                  <c:v>-4.7098424981862896E-3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58-4E57-959D-E1C24755C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3869703"/>
        <c:axId val="776951816"/>
      </c:lineChart>
      <c:catAx>
        <c:axId val="883869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951816"/>
        <c:crosses val="autoZero"/>
        <c:auto val="1"/>
        <c:lblAlgn val="ctr"/>
        <c:lblOffset val="100"/>
        <c:noMultiLvlLbl val="0"/>
      </c:catAx>
      <c:valAx>
        <c:axId val="776951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869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Regression: UNITED SPR vs NIFTY 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NSE:UNITEDSPR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UNITEDSPR!$C$9:$C$1364</c:f>
              <c:numCache>
                <c:formatCode>0.00%</c:formatCode>
                <c:ptCount val="1356"/>
                <c:pt idx="1">
                  <c:v>-5.4000000000000003E-3</c:v>
                </c:pt>
                <c:pt idx="2">
                  <c:v>-1.7899999999999999E-2</c:v>
                </c:pt>
                <c:pt idx="3">
                  <c:v>-2.5100000000000001E-2</c:v>
                </c:pt>
                <c:pt idx="4">
                  <c:v>-7.1999999999999998E-3</c:v>
                </c:pt>
                <c:pt idx="5">
                  <c:v>1.6299999999999999E-2</c:v>
                </c:pt>
                <c:pt idx="6">
                  <c:v>3.2000000000000001E-2</c:v>
                </c:pt>
                <c:pt idx="7">
                  <c:v>-9.7000000000000003E-3</c:v>
                </c:pt>
                <c:pt idx="8">
                  <c:v>-4.4000000000000003E-3</c:v>
                </c:pt>
                <c:pt idx="9">
                  <c:v>-3.7000000000000002E-3</c:v>
                </c:pt>
                <c:pt idx="10">
                  <c:v>-5.7000000000000002E-3</c:v>
                </c:pt>
                <c:pt idx="11">
                  <c:v>1.2E-2</c:v>
                </c:pt>
                <c:pt idx="12">
                  <c:v>-5.4999999999999997E-3</c:v>
                </c:pt>
                <c:pt idx="13">
                  <c:v>-6.4000000000000003E-3</c:v>
                </c:pt>
                <c:pt idx="14">
                  <c:v>2.0000000000000001E-4</c:v>
                </c:pt>
                <c:pt idx="15">
                  <c:v>1.8200000000000001E-2</c:v>
                </c:pt>
                <c:pt idx="16">
                  <c:v>-1.0800000000000001E-2</c:v>
                </c:pt>
                <c:pt idx="17">
                  <c:v>-7.3000000000000001E-3</c:v>
                </c:pt>
                <c:pt idx="18">
                  <c:v>-4.1999999999999997E-3</c:v>
                </c:pt>
                <c:pt idx="19">
                  <c:v>0.13930000000000001</c:v>
                </c:pt>
                <c:pt idx="20">
                  <c:v>-3.2199999999999999E-2</c:v>
                </c:pt>
                <c:pt idx="21">
                  <c:v>-5.0000000000000001E-4</c:v>
                </c:pt>
                <c:pt idx="22">
                  <c:v>-2.4400000000000002E-2</c:v>
                </c:pt>
                <c:pt idx="23">
                  <c:v>6.1999999999999998E-3</c:v>
                </c:pt>
                <c:pt idx="24">
                  <c:v>-1.8E-3</c:v>
                </c:pt>
                <c:pt idx="25">
                  <c:v>3.6799999999999999E-2</c:v>
                </c:pt>
                <c:pt idx="26">
                  <c:v>1.2699999999999999E-2</c:v>
                </c:pt>
                <c:pt idx="27">
                  <c:v>2.2000000000000001E-3</c:v>
                </c:pt>
                <c:pt idx="28">
                  <c:v>3.4299999999999997E-2</c:v>
                </c:pt>
                <c:pt idx="29">
                  <c:v>1.66E-2</c:v>
                </c:pt>
                <c:pt idx="30">
                  <c:v>-2.4199999999999999E-2</c:v>
                </c:pt>
                <c:pt idx="31">
                  <c:v>3.1399999999999997E-2</c:v>
                </c:pt>
                <c:pt idx="32">
                  <c:v>2.6100000000000002E-2</c:v>
                </c:pt>
                <c:pt idx="33">
                  <c:v>-9.5999999999999992E-3</c:v>
                </c:pt>
                <c:pt idx="34">
                  <c:v>-4.7999999999999996E-3</c:v>
                </c:pt>
                <c:pt idx="35">
                  <c:v>3.1300000000000001E-2</c:v>
                </c:pt>
                <c:pt idx="36">
                  <c:v>1.11E-2</c:v>
                </c:pt>
                <c:pt idx="37">
                  <c:v>-9.4999999999999998E-3</c:v>
                </c:pt>
                <c:pt idx="38">
                  <c:v>-2.81E-2</c:v>
                </c:pt>
                <c:pt idx="39">
                  <c:v>5.9999999999999995E-4</c:v>
                </c:pt>
                <c:pt idx="40">
                  <c:v>-2.18E-2</c:v>
                </c:pt>
                <c:pt idx="41">
                  <c:v>-2.3E-3</c:v>
                </c:pt>
                <c:pt idx="42">
                  <c:v>-1E-4</c:v>
                </c:pt>
                <c:pt idx="43">
                  <c:v>-4.2099999999999999E-2</c:v>
                </c:pt>
                <c:pt idx="44">
                  <c:v>1.52E-2</c:v>
                </c:pt>
                <c:pt idx="45">
                  <c:v>-4.1000000000000003E-3</c:v>
                </c:pt>
                <c:pt idx="46">
                  <c:v>-3.8E-3</c:v>
                </c:pt>
                <c:pt idx="47">
                  <c:v>-2.5700000000000001E-2</c:v>
                </c:pt>
                <c:pt idx="48">
                  <c:v>-3.9100000000000003E-2</c:v>
                </c:pt>
                <c:pt idx="49">
                  <c:v>-1.8800000000000001E-2</c:v>
                </c:pt>
                <c:pt idx="50">
                  <c:v>-0.1066</c:v>
                </c:pt>
                <c:pt idx="51">
                  <c:v>3.9699999999999999E-2</c:v>
                </c:pt>
                <c:pt idx="52">
                  <c:v>-7.1099999999999997E-2</c:v>
                </c:pt>
                <c:pt idx="53">
                  <c:v>8.9999999999999998E-4</c:v>
                </c:pt>
                <c:pt idx="54">
                  <c:v>-3.8300000000000001E-2</c:v>
                </c:pt>
                <c:pt idx="55">
                  <c:v>-1.12E-2</c:v>
                </c:pt>
                <c:pt idx="56">
                  <c:v>3.5400000000000001E-2</c:v>
                </c:pt>
                <c:pt idx="57">
                  <c:v>-0.13350000000000001</c:v>
                </c:pt>
                <c:pt idx="58">
                  <c:v>8.0000000000000002E-3</c:v>
                </c:pt>
                <c:pt idx="59">
                  <c:v>3.0700000000000002E-2</c:v>
                </c:pt>
                <c:pt idx="60">
                  <c:v>5.3900000000000003E-2</c:v>
                </c:pt>
                <c:pt idx="61">
                  <c:v>-4.1300000000000003E-2</c:v>
                </c:pt>
                <c:pt idx="62">
                  <c:v>-6.6E-3</c:v>
                </c:pt>
                <c:pt idx="63">
                  <c:v>3.6999999999999998E-2</c:v>
                </c:pt>
                <c:pt idx="64">
                  <c:v>-4.4900000000000002E-2</c:v>
                </c:pt>
                <c:pt idx="65">
                  <c:v>6.4000000000000003E-3</c:v>
                </c:pt>
                <c:pt idx="66">
                  <c:v>9.6000000000000002E-2</c:v>
                </c:pt>
                <c:pt idx="67">
                  <c:v>2.1700000000000001E-2</c:v>
                </c:pt>
                <c:pt idx="68">
                  <c:v>5.62E-2</c:v>
                </c:pt>
                <c:pt idx="69">
                  <c:v>3.7400000000000003E-2</c:v>
                </c:pt>
                <c:pt idx="70">
                  <c:v>-1.6199999999999999E-2</c:v>
                </c:pt>
                <c:pt idx="71">
                  <c:v>-3.2599999999999997E-2</c:v>
                </c:pt>
                <c:pt idx="72">
                  <c:v>-2.5499999999999998E-2</c:v>
                </c:pt>
                <c:pt idx="73">
                  <c:v>-5.4000000000000003E-3</c:v>
                </c:pt>
                <c:pt idx="74">
                  <c:v>-6.4000000000000003E-3</c:v>
                </c:pt>
                <c:pt idx="75">
                  <c:v>3.2399999999999998E-2</c:v>
                </c:pt>
                <c:pt idx="76">
                  <c:v>-2.07E-2</c:v>
                </c:pt>
                <c:pt idx="77">
                  <c:v>-1.9E-2</c:v>
                </c:pt>
                <c:pt idx="78">
                  <c:v>4.8999999999999998E-3</c:v>
                </c:pt>
                <c:pt idx="79">
                  <c:v>1.6000000000000001E-3</c:v>
                </c:pt>
                <c:pt idx="80">
                  <c:v>1.7999999999999999E-2</c:v>
                </c:pt>
                <c:pt idx="81">
                  <c:v>8.2000000000000007E-3</c:v>
                </c:pt>
                <c:pt idx="82">
                  <c:v>9.7000000000000003E-3</c:v>
                </c:pt>
                <c:pt idx="83">
                  <c:v>-8.6599999999999996E-2</c:v>
                </c:pt>
                <c:pt idx="84">
                  <c:v>-2.0999999999999999E-3</c:v>
                </c:pt>
                <c:pt idx="85">
                  <c:v>2.2100000000000002E-2</c:v>
                </c:pt>
                <c:pt idx="86">
                  <c:v>-6.7000000000000002E-3</c:v>
                </c:pt>
                <c:pt idx="87">
                  <c:v>-1.6299999999999999E-2</c:v>
                </c:pt>
                <c:pt idx="88">
                  <c:v>2.4899999999999999E-2</c:v>
                </c:pt>
                <c:pt idx="89">
                  <c:v>9.2999999999999992E-3</c:v>
                </c:pt>
                <c:pt idx="90">
                  <c:v>5.8000000000000003E-2</c:v>
                </c:pt>
                <c:pt idx="91">
                  <c:v>1.9E-3</c:v>
                </c:pt>
                <c:pt idx="92">
                  <c:v>3.2000000000000002E-3</c:v>
                </c:pt>
                <c:pt idx="93">
                  <c:v>2.3E-2</c:v>
                </c:pt>
                <c:pt idx="94">
                  <c:v>3.61E-2</c:v>
                </c:pt>
                <c:pt idx="95">
                  <c:v>6.0499999999999998E-2</c:v>
                </c:pt>
                <c:pt idx="96">
                  <c:v>-3.39E-2</c:v>
                </c:pt>
                <c:pt idx="97">
                  <c:v>-1.06E-2</c:v>
                </c:pt>
                <c:pt idx="98">
                  <c:v>-8.2000000000000007E-3</c:v>
                </c:pt>
                <c:pt idx="99">
                  <c:v>-2.53E-2</c:v>
                </c:pt>
                <c:pt idx="100">
                  <c:v>5.4100000000000002E-2</c:v>
                </c:pt>
                <c:pt idx="101">
                  <c:v>-8.0999999999999996E-3</c:v>
                </c:pt>
                <c:pt idx="102">
                  <c:v>-2.69E-2</c:v>
                </c:pt>
                <c:pt idx="103">
                  <c:v>-1.6999999999999999E-3</c:v>
                </c:pt>
                <c:pt idx="104">
                  <c:v>1.03E-2</c:v>
                </c:pt>
                <c:pt idx="105">
                  <c:v>1.3299999999999999E-2</c:v>
                </c:pt>
                <c:pt idx="106">
                  <c:v>1.83E-2</c:v>
                </c:pt>
                <c:pt idx="107">
                  <c:v>1.9099999999999999E-2</c:v>
                </c:pt>
                <c:pt idx="108">
                  <c:v>2.9999999999999997E-4</c:v>
                </c:pt>
                <c:pt idx="109">
                  <c:v>-2.3199999999999998E-2</c:v>
                </c:pt>
                <c:pt idx="110">
                  <c:v>3.9E-2</c:v>
                </c:pt>
                <c:pt idx="111">
                  <c:v>-7.7000000000000002E-3</c:v>
                </c:pt>
                <c:pt idx="112">
                  <c:v>-1.29E-2</c:v>
                </c:pt>
                <c:pt idx="113">
                  <c:v>1.1999999999999999E-3</c:v>
                </c:pt>
                <c:pt idx="114">
                  <c:v>7.3000000000000001E-3</c:v>
                </c:pt>
                <c:pt idx="115">
                  <c:v>1.32E-2</c:v>
                </c:pt>
                <c:pt idx="116">
                  <c:v>2.76E-2</c:v>
                </c:pt>
                <c:pt idx="117">
                  <c:v>-1.9900000000000001E-2</c:v>
                </c:pt>
                <c:pt idx="118">
                  <c:v>-2.3199999999999998E-2</c:v>
                </c:pt>
                <c:pt idx="119">
                  <c:v>-1.1299999999999999E-2</c:v>
                </c:pt>
                <c:pt idx="120">
                  <c:v>-1.61E-2</c:v>
                </c:pt>
                <c:pt idx="121">
                  <c:v>-1.2500000000000001E-2</c:v>
                </c:pt>
                <c:pt idx="122">
                  <c:v>1.41E-2</c:v>
                </c:pt>
                <c:pt idx="123">
                  <c:v>1.1599999999999999E-2</c:v>
                </c:pt>
                <c:pt idx="124">
                  <c:v>-7.6E-3</c:v>
                </c:pt>
                <c:pt idx="125">
                  <c:v>-1.03E-2</c:v>
                </c:pt>
                <c:pt idx="126">
                  <c:v>6.9999999999999999E-4</c:v>
                </c:pt>
                <c:pt idx="127">
                  <c:v>8.0999999999999996E-3</c:v>
                </c:pt>
                <c:pt idx="128">
                  <c:v>3.2399999999999998E-2</c:v>
                </c:pt>
                <c:pt idx="129">
                  <c:v>2.0400000000000001E-2</c:v>
                </c:pt>
                <c:pt idx="130">
                  <c:v>1.7000000000000001E-2</c:v>
                </c:pt>
                <c:pt idx="131">
                  <c:v>-1.0500000000000001E-2</c:v>
                </c:pt>
                <c:pt idx="132">
                  <c:v>-1.5699999999999999E-2</c:v>
                </c:pt>
                <c:pt idx="133">
                  <c:v>-3.4700000000000002E-2</c:v>
                </c:pt>
                <c:pt idx="134">
                  <c:v>1.8200000000000001E-2</c:v>
                </c:pt>
                <c:pt idx="135">
                  <c:v>-6.7999999999999996E-3</c:v>
                </c:pt>
                <c:pt idx="136">
                  <c:v>-7.3000000000000001E-3</c:v>
                </c:pt>
                <c:pt idx="137">
                  <c:v>-1.17E-2</c:v>
                </c:pt>
                <c:pt idx="138">
                  <c:v>4.1999999999999997E-3</c:v>
                </c:pt>
                <c:pt idx="139">
                  <c:v>2.6499999999999999E-2</c:v>
                </c:pt>
                <c:pt idx="140">
                  <c:v>-2.0899999999999998E-2</c:v>
                </c:pt>
                <c:pt idx="141">
                  <c:v>-1.34E-2</c:v>
                </c:pt>
                <c:pt idx="142">
                  <c:v>-9.4000000000000004E-3</c:v>
                </c:pt>
                <c:pt idx="143">
                  <c:v>-1.32E-2</c:v>
                </c:pt>
                <c:pt idx="144">
                  <c:v>-3.3999999999999998E-3</c:v>
                </c:pt>
                <c:pt idx="145">
                  <c:v>9.7000000000000003E-3</c:v>
                </c:pt>
                <c:pt idx="146">
                  <c:v>-1.24E-2</c:v>
                </c:pt>
                <c:pt idx="147">
                  <c:v>2.2000000000000001E-3</c:v>
                </c:pt>
                <c:pt idx="148">
                  <c:v>1.5100000000000001E-2</c:v>
                </c:pt>
                <c:pt idx="149">
                  <c:v>-7.4000000000000003E-3</c:v>
                </c:pt>
                <c:pt idx="150">
                  <c:v>1.2500000000000001E-2</c:v>
                </c:pt>
                <c:pt idx="151">
                  <c:v>1.35E-2</c:v>
                </c:pt>
                <c:pt idx="152">
                  <c:v>-2.0299999999999999E-2</c:v>
                </c:pt>
                <c:pt idx="153">
                  <c:v>-2.9999999999999997E-4</c:v>
                </c:pt>
                <c:pt idx="154">
                  <c:v>1.61E-2</c:v>
                </c:pt>
                <c:pt idx="155">
                  <c:v>-1.3299999999999999E-2</c:v>
                </c:pt>
                <c:pt idx="156">
                  <c:v>1.8E-3</c:v>
                </c:pt>
                <c:pt idx="157">
                  <c:v>6.3E-3</c:v>
                </c:pt>
                <c:pt idx="158">
                  <c:v>3.7000000000000002E-3</c:v>
                </c:pt>
                <c:pt idx="159">
                  <c:v>-1.2999999999999999E-2</c:v>
                </c:pt>
                <c:pt idx="160">
                  <c:v>1.6999999999999999E-3</c:v>
                </c:pt>
                <c:pt idx="161">
                  <c:v>-5.1999999999999998E-3</c:v>
                </c:pt>
                <c:pt idx="162">
                  <c:v>-4.8999999999999998E-3</c:v>
                </c:pt>
                <c:pt idx="163">
                  <c:v>-6.1000000000000004E-3</c:v>
                </c:pt>
                <c:pt idx="164">
                  <c:v>-8.3999999999999995E-3</c:v>
                </c:pt>
                <c:pt idx="165">
                  <c:v>2.64E-2</c:v>
                </c:pt>
                <c:pt idx="166">
                  <c:v>-6.5799999999999997E-2</c:v>
                </c:pt>
                <c:pt idx="167">
                  <c:v>2.8000000000000001E-2</c:v>
                </c:pt>
                <c:pt idx="168">
                  <c:v>1.17E-2</c:v>
                </c:pt>
                <c:pt idx="169">
                  <c:v>2.0500000000000001E-2</c:v>
                </c:pt>
                <c:pt idx="170">
                  <c:v>-2.06E-2</c:v>
                </c:pt>
                <c:pt idx="171">
                  <c:v>-1.3899999999999999E-2</c:v>
                </c:pt>
                <c:pt idx="172">
                  <c:v>-1.78E-2</c:v>
                </c:pt>
                <c:pt idx="173">
                  <c:v>2.0000000000000001E-4</c:v>
                </c:pt>
                <c:pt idx="174">
                  <c:v>-2.0999999999999999E-3</c:v>
                </c:pt>
                <c:pt idx="175">
                  <c:v>-4.1999999999999997E-3</c:v>
                </c:pt>
                <c:pt idx="176">
                  <c:v>-5.9999999999999995E-4</c:v>
                </c:pt>
                <c:pt idx="177">
                  <c:v>-9.5999999999999992E-3</c:v>
                </c:pt>
                <c:pt idx="178">
                  <c:v>1.21E-2</c:v>
                </c:pt>
                <c:pt idx="179">
                  <c:v>7.4999999999999997E-3</c:v>
                </c:pt>
                <c:pt idx="180">
                  <c:v>-1.5100000000000001E-2</c:v>
                </c:pt>
                <c:pt idx="181">
                  <c:v>-3.95E-2</c:v>
                </c:pt>
                <c:pt idx="182">
                  <c:v>-1.3100000000000001E-2</c:v>
                </c:pt>
                <c:pt idx="183">
                  <c:v>-1.21E-2</c:v>
                </c:pt>
                <c:pt idx="184">
                  <c:v>-2.6700000000000002E-2</c:v>
                </c:pt>
                <c:pt idx="185">
                  <c:v>3.2300000000000002E-2</c:v>
                </c:pt>
                <c:pt idx="186">
                  <c:v>3.27E-2</c:v>
                </c:pt>
                <c:pt idx="187">
                  <c:v>-3.09E-2</c:v>
                </c:pt>
                <c:pt idx="188">
                  <c:v>7.6E-3</c:v>
                </c:pt>
                <c:pt idx="189">
                  <c:v>1.35E-2</c:v>
                </c:pt>
                <c:pt idx="190">
                  <c:v>2.8E-3</c:v>
                </c:pt>
                <c:pt idx="191">
                  <c:v>6.1999999999999998E-3</c:v>
                </c:pt>
                <c:pt idx="192">
                  <c:v>4.7999999999999996E-3</c:v>
                </c:pt>
                <c:pt idx="193">
                  <c:v>-1.77E-2</c:v>
                </c:pt>
                <c:pt idx="194">
                  <c:v>1.2999999999999999E-3</c:v>
                </c:pt>
                <c:pt idx="195">
                  <c:v>1.84E-2</c:v>
                </c:pt>
                <c:pt idx="196">
                  <c:v>-8.6E-3</c:v>
                </c:pt>
                <c:pt idx="197">
                  <c:v>-4.4999999999999997E-3</c:v>
                </c:pt>
                <c:pt idx="198">
                  <c:v>-3.3500000000000002E-2</c:v>
                </c:pt>
                <c:pt idx="199">
                  <c:v>7.0000000000000001E-3</c:v>
                </c:pt>
                <c:pt idx="200">
                  <c:v>8.2000000000000007E-3</c:v>
                </c:pt>
                <c:pt idx="201">
                  <c:v>-2.9999999999999997E-4</c:v>
                </c:pt>
                <c:pt idx="202">
                  <c:v>1.2800000000000001E-2</c:v>
                </c:pt>
                <c:pt idx="203">
                  <c:v>-1.06E-2</c:v>
                </c:pt>
                <c:pt idx="204">
                  <c:v>2.2200000000000001E-2</c:v>
                </c:pt>
                <c:pt idx="205">
                  <c:v>-1.9699999999999999E-2</c:v>
                </c:pt>
                <c:pt idx="206">
                  <c:v>4.1000000000000003E-3</c:v>
                </c:pt>
                <c:pt idx="207">
                  <c:v>-1.15E-2</c:v>
                </c:pt>
                <c:pt idx="208">
                  <c:v>-1.4800000000000001E-2</c:v>
                </c:pt>
                <c:pt idx="209">
                  <c:v>-1.1000000000000001E-3</c:v>
                </c:pt>
                <c:pt idx="210">
                  <c:v>-6.9999999999999999E-4</c:v>
                </c:pt>
                <c:pt idx="211">
                  <c:v>1.14E-2</c:v>
                </c:pt>
                <c:pt idx="212">
                  <c:v>1.5E-3</c:v>
                </c:pt>
                <c:pt idx="213">
                  <c:v>4.5999999999999999E-2</c:v>
                </c:pt>
                <c:pt idx="214">
                  <c:v>1.9199999999999998E-2</c:v>
                </c:pt>
                <c:pt idx="215">
                  <c:v>2.1299999999999999E-2</c:v>
                </c:pt>
                <c:pt idx="216">
                  <c:v>1.47E-2</c:v>
                </c:pt>
                <c:pt idx="217">
                  <c:v>8.9999999999999993E-3</c:v>
                </c:pt>
                <c:pt idx="218">
                  <c:v>-1.9199999999999998E-2</c:v>
                </c:pt>
                <c:pt idx="219">
                  <c:v>-5.8999999999999999E-3</c:v>
                </c:pt>
                <c:pt idx="220">
                  <c:v>9.7999999999999997E-3</c:v>
                </c:pt>
                <c:pt idx="221">
                  <c:v>6.1999999999999998E-3</c:v>
                </c:pt>
                <c:pt idx="222">
                  <c:v>1.47E-2</c:v>
                </c:pt>
                <c:pt idx="223">
                  <c:v>-1.1000000000000001E-3</c:v>
                </c:pt>
                <c:pt idx="224">
                  <c:v>-8.0999999999999996E-3</c:v>
                </c:pt>
                <c:pt idx="225">
                  <c:v>-6.0000000000000001E-3</c:v>
                </c:pt>
                <c:pt idx="226">
                  <c:v>-2.3400000000000001E-2</c:v>
                </c:pt>
                <c:pt idx="227">
                  <c:v>1.24E-2</c:v>
                </c:pt>
                <c:pt idx="228">
                  <c:v>-1.54E-2</c:v>
                </c:pt>
                <c:pt idx="229">
                  <c:v>3.3799999999999997E-2</c:v>
                </c:pt>
                <c:pt idx="230">
                  <c:v>4.3E-3</c:v>
                </c:pt>
                <c:pt idx="231">
                  <c:v>3.5000000000000001E-3</c:v>
                </c:pt>
                <c:pt idx="232">
                  <c:v>1.44E-2</c:v>
                </c:pt>
                <c:pt idx="233">
                  <c:v>1.6E-2</c:v>
                </c:pt>
                <c:pt idx="234">
                  <c:v>-4.3E-3</c:v>
                </c:pt>
                <c:pt idx="235">
                  <c:v>-4.3E-3</c:v>
                </c:pt>
                <c:pt idx="236">
                  <c:v>1.5800000000000002E-2</c:v>
                </c:pt>
                <c:pt idx="237">
                  <c:v>6.9999999999999999E-4</c:v>
                </c:pt>
                <c:pt idx="238">
                  <c:v>3.8E-3</c:v>
                </c:pt>
                <c:pt idx="239">
                  <c:v>-2.3E-3</c:v>
                </c:pt>
                <c:pt idx="240">
                  <c:v>8.9999999999999998E-4</c:v>
                </c:pt>
                <c:pt idx="241">
                  <c:v>-1.9E-2</c:v>
                </c:pt>
                <c:pt idx="242">
                  <c:v>8.3999999999999995E-3</c:v>
                </c:pt>
                <c:pt idx="243">
                  <c:v>-5.5E-2</c:v>
                </c:pt>
                <c:pt idx="244">
                  <c:v>-5.0000000000000001E-4</c:v>
                </c:pt>
                <c:pt idx="245">
                  <c:v>9.9000000000000008E-3</c:v>
                </c:pt>
                <c:pt idx="246">
                  <c:v>1.43E-2</c:v>
                </c:pt>
                <c:pt idx="247">
                  <c:v>1.84E-2</c:v>
                </c:pt>
                <c:pt idx="248">
                  <c:v>-1.66E-2</c:v>
                </c:pt>
                <c:pt idx="249">
                  <c:v>1.32E-2</c:v>
                </c:pt>
                <c:pt idx="250">
                  <c:v>8.9999999999999998E-4</c:v>
                </c:pt>
                <c:pt idx="251">
                  <c:v>5.5999999999999999E-3</c:v>
                </c:pt>
                <c:pt idx="252">
                  <c:v>4.8999999999999998E-3</c:v>
                </c:pt>
                <c:pt idx="253">
                  <c:v>-3.5999999999999999E-3</c:v>
                </c:pt>
                <c:pt idx="254">
                  <c:v>6.7000000000000002E-3</c:v>
                </c:pt>
                <c:pt idx="255">
                  <c:v>4.7300000000000002E-2</c:v>
                </c:pt>
                <c:pt idx="256">
                  <c:v>2.7699999999999999E-2</c:v>
                </c:pt>
                <c:pt idx="257">
                  <c:v>1.7399999999999999E-2</c:v>
                </c:pt>
                <c:pt idx="258">
                  <c:v>3.3E-3</c:v>
                </c:pt>
                <c:pt idx="259">
                  <c:v>-5.0000000000000001E-3</c:v>
                </c:pt>
                <c:pt idx="260">
                  <c:v>-2.8E-3</c:v>
                </c:pt>
                <c:pt idx="261">
                  <c:v>-8.3000000000000001E-3</c:v>
                </c:pt>
                <c:pt idx="262">
                  <c:v>-9.9000000000000008E-3</c:v>
                </c:pt>
                <c:pt idx="263">
                  <c:v>2.0999999999999999E-3</c:v>
                </c:pt>
                <c:pt idx="264">
                  <c:v>-1.41E-2</c:v>
                </c:pt>
                <c:pt idx="265">
                  <c:v>1.32E-2</c:v>
                </c:pt>
                <c:pt idx="266">
                  <c:v>-4.8999999999999998E-3</c:v>
                </c:pt>
                <c:pt idx="267">
                  <c:v>1.6E-2</c:v>
                </c:pt>
                <c:pt idx="268">
                  <c:v>1.55E-2</c:v>
                </c:pt>
                <c:pt idx="269">
                  <c:v>-7.8299999999999995E-2</c:v>
                </c:pt>
                <c:pt idx="270">
                  <c:v>-2.64E-2</c:v>
                </c:pt>
                <c:pt idx="271">
                  <c:v>-1.06E-2</c:v>
                </c:pt>
                <c:pt idx="272">
                  <c:v>1.01E-2</c:v>
                </c:pt>
                <c:pt idx="273">
                  <c:v>5.9999999999999995E-4</c:v>
                </c:pt>
                <c:pt idx="274">
                  <c:v>2.0199999999999999E-2</c:v>
                </c:pt>
                <c:pt idx="275">
                  <c:v>-1.6400000000000001E-2</c:v>
                </c:pt>
                <c:pt idx="276">
                  <c:v>-8.9999999999999998E-4</c:v>
                </c:pt>
                <c:pt idx="277">
                  <c:v>-2.0500000000000001E-2</c:v>
                </c:pt>
                <c:pt idx="278">
                  <c:v>8.0000000000000002E-3</c:v>
                </c:pt>
                <c:pt idx="279">
                  <c:v>-2E-3</c:v>
                </c:pt>
                <c:pt idx="280">
                  <c:v>-7.1000000000000004E-3</c:v>
                </c:pt>
                <c:pt idx="281">
                  <c:v>3.3E-3</c:v>
                </c:pt>
                <c:pt idx="282">
                  <c:v>-1.9E-3</c:v>
                </c:pt>
                <c:pt idx="283">
                  <c:v>-6.1999999999999998E-3</c:v>
                </c:pt>
                <c:pt idx="284">
                  <c:v>-8.0999999999999996E-3</c:v>
                </c:pt>
                <c:pt idx="285">
                  <c:v>-7.1000000000000004E-3</c:v>
                </c:pt>
                <c:pt idx="286">
                  <c:v>-1.6899999999999998E-2</c:v>
                </c:pt>
                <c:pt idx="287">
                  <c:v>6.3E-3</c:v>
                </c:pt>
                <c:pt idx="288">
                  <c:v>-6.8999999999999999E-3</c:v>
                </c:pt>
                <c:pt idx="289">
                  <c:v>-4.0000000000000001E-3</c:v>
                </c:pt>
                <c:pt idx="290">
                  <c:v>-1.7100000000000001E-2</c:v>
                </c:pt>
                <c:pt idx="291">
                  <c:v>2.1000000000000001E-2</c:v>
                </c:pt>
                <c:pt idx="292">
                  <c:v>1.04E-2</c:v>
                </c:pt>
                <c:pt idx="293">
                  <c:v>2.8299999999999999E-2</c:v>
                </c:pt>
                <c:pt idx="294">
                  <c:v>-9.1000000000000004E-3</c:v>
                </c:pt>
                <c:pt idx="295">
                  <c:v>-1.8599999999999998E-2</c:v>
                </c:pt>
                <c:pt idx="296">
                  <c:v>8.6999999999999994E-3</c:v>
                </c:pt>
                <c:pt idx="297">
                  <c:v>-2.3E-3</c:v>
                </c:pt>
                <c:pt idx="298">
                  <c:v>-4.1000000000000003E-3</c:v>
                </c:pt>
                <c:pt idx="299">
                  <c:v>-1.7100000000000001E-2</c:v>
                </c:pt>
                <c:pt idx="300">
                  <c:v>-1.9400000000000001E-2</c:v>
                </c:pt>
                <c:pt idx="301">
                  <c:v>8.2000000000000007E-3</c:v>
                </c:pt>
                <c:pt idx="302">
                  <c:v>2.9999999999999997E-4</c:v>
                </c:pt>
                <c:pt idx="303">
                  <c:v>-2.3800000000000002E-2</c:v>
                </c:pt>
                <c:pt idx="304">
                  <c:v>2.1700000000000001E-2</c:v>
                </c:pt>
                <c:pt idx="305">
                  <c:v>1.1900000000000001E-2</c:v>
                </c:pt>
                <c:pt idx="306">
                  <c:v>2.1299999999999999E-2</c:v>
                </c:pt>
                <c:pt idx="307">
                  <c:v>-5.7999999999999996E-3</c:v>
                </c:pt>
                <c:pt idx="308">
                  <c:v>-8.5000000000000006E-3</c:v>
                </c:pt>
                <c:pt idx="309">
                  <c:v>1.49E-2</c:v>
                </c:pt>
                <c:pt idx="310">
                  <c:v>-2.8999999999999998E-3</c:v>
                </c:pt>
                <c:pt idx="311">
                  <c:v>6.1000000000000004E-3</c:v>
                </c:pt>
                <c:pt idx="312">
                  <c:v>3.5000000000000001E-3</c:v>
                </c:pt>
                <c:pt idx="313">
                  <c:v>-3.3099999999999997E-2</c:v>
                </c:pt>
                <c:pt idx="314">
                  <c:v>2.2000000000000001E-3</c:v>
                </c:pt>
                <c:pt idx="315">
                  <c:v>4.4999999999999997E-3</c:v>
                </c:pt>
                <c:pt idx="316">
                  <c:v>5.4999999999999997E-3</c:v>
                </c:pt>
                <c:pt idx="317">
                  <c:v>-1.6899999999999998E-2</c:v>
                </c:pt>
                <c:pt idx="318">
                  <c:v>-4.0099999999999997E-2</c:v>
                </c:pt>
                <c:pt idx="319">
                  <c:v>1.66E-2</c:v>
                </c:pt>
                <c:pt idx="320">
                  <c:v>-3.8E-3</c:v>
                </c:pt>
                <c:pt idx="321">
                  <c:v>-6.0000000000000001E-3</c:v>
                </c:pt>
                <c:pt idx="322">
                  <c:v>-2.0999999999999999E-3</c:v>
                </c:pt>
                <c:pt idx="323">
                  <c:v>9.5999999999999992E-3</c:v>
                </c:pt>
                <c:pt idx="324">
                  <c:v>-7.6E-3</c:v>
                </c:pt>
                <c:pt idx="325">
                  <c:v>6.3E-3</c:v>
                </c:pt>
                <c:pt idx="326">
                  <c:v>-7.9000000000000008E-3</c:v>
                </c:pt>
                <c:pt idx="327">
                  <c:v>5.4000000000000003E-3</c:v>
                </c:pt>
                <c:pt idx="328">
                  <c:v>2.9399999999999999E-2</c:v>
                </c:pt>
                <c:pt idx="329">
                  <c:v>-2.0299999999999999E-2</c:v>
                </c:pt>
                <c:pt idx="330">
                  <c:v>-1.09E-2</c:v>
                </c:pt>
                <c:pt idx="331">
                  <c:v>0.01</c:v>
                </c:pt>
                <c:pt idx="332">
                  <c:v>2.5999999999999999E-3</c:v>
                </c:pt>
                <c:pt idx="333">
                  <c:v>3.0499999999999999E-2</c:v>
                </c:pt>
                <c:pt idx="334">
                  <c:v>2.3999999999999998E-3</c:v>
                </c:pt>
                <c:pt idx="335">
                  <c:v>8.3000000000000001E-3</c:v>
                </c:pt>
                <c:pt idx="336">
                  <c:v>6.6E-3</c:v>
                </c:pt>
                <c:pt idx="337">
                  <c:v>6.3E-3</c:v>
                </c:pt>
                <c:pt idx="338">
                  <c:v>7.7999999999999996E-3</c:v>
                </c:pt>
                <c:pt idx="339">
                  <c:v>1.0500000000000001E-2</c:v>
                </c:pt>
                <c:pt idx="340">
                  <c:v>2E-3</c:v>
                </c:pt>
                <c:pt idx="341">
                  <c:v>1.24E-2</c:v>
                </c:pt>
                <c:pt idx="342">
                  <c:v>-1.8E-3</c:v>
                </c:pt>
                <c:pt idx="343">
                  <c:v>-4.0000000000000002E-4</c:v>
                </c:pt>
                <c:pt idx="344">
                  <c:v>2.0000000000000001E-4</c:v>
                </c:pt>
                <c:pt idx="345">
                  <c:v>1.6999999999999999E-3</c:v>
                </c:pt>
                <c:pt idx="346">
                  <c:v>2.63E-2</c:v>
                </c:pt>
                <c:pt idx="347">
                  <c:v>4.3E-3</c:v>
                </c:pt>
                <c:pt idx="348">
                  <c:v>1.9199999999999998E-2</c:v>
                </c:pt>
                <c:pt idx="349">
                  <c:v>1.4999999999999999E-2</c:v>
                </c:pt>
                <c:pt idx="350">
                  <c:v>2E-3</c:v>
                </c:pt>
                <c:pt idx="351">
                  <c:v>-1E-4</c:v>
                </c:pt>
                <c:pt idx="352">
                  <c:v>6.0000000000000001E-3</c:v>
                </c:pt>
                <c:pt idx="353">
                  <c:v>-3.0999999999999999E-3</c:v>
                </c:pt>
                <c:pt idx="354">
                  <c:v>2.47E-2</c:v>
                </c:pt>
                <c:pt idx="355">
                  <c:v>6.4000000000000003E-3</c:v>
                </c:pt>
                <c:pt idx="356">
                  <c:v>1.04E-2</c:v>
                </c:pt>
                <c:pt idx="357">
                  <c:v>-1.15E-2</c:v>
                </c:pt>
                <c:pt idx="358">
                  <c:v>1.8599999999999998E-2</c:v>
                </c:pt>
                <c:pt idx="359">
                  <c:v>2.5999999999999999E-3</c:v>
                </c:pt>
                <c:pt idx="360">
                  <c:v>2.5999999999999999E-3</c:v>
                </c:pt>
                <c:pt idx="361">
                  <c:v>7.7000000000000002E-3</c:v>
                </c:pt>
                <c:pt idx="362">
                  <c:v>-8.0000000000000004E-4</c:v>
                </c:pt>
                <c:pt idx="363">
                  <c:v>1.6E-2</c:v>
                </c:pt>
                <c:pt idx="364">
                  <c:v>1.52E-2</c:v>
                </c:pt>
                <c:pt idx="365">
                  <c:v>-2.3999999999999998E-3</c:v>
                </c:pt>
                <c:pt idx="366">
                  <c:v>4.0000000000000001E-3</c:v>
                </c:pt>
                <c:pt idx="367">
                  <c:v>-1.5100000000000001E-2</c:v>
                </c:pt>
                <c:pt idx="368">
                  <c:v>1.7299999999999999E-2</c:v>
                </c:pt>
                <c:pt idx="369">
                  <c:v>-1.6199999999999999E-2</c:v>
                </c:pt>
                <c:pt idx="370">
                  <c:v>9.9000000000000008E-3</c:v>
                </c:pt>
                <c:pt idx="371">
                  <c:v>-4.7999999999999996E-3</c:v>
                </c:pt>
                <c:pt idx="372">
                  <c:v>-8.8000000000000005E-3</c:v>
                </c:pt>
                <c:pt idx="373">
                  <c:v>3.5000000000000001E-3</c:v>
                </c:pt>
                <c:pt idx="374">
                  <c:v>-2.3E-3</c:v>
                </c:pt>
                <c:pt idx="375">
                  <c:v>-2.3999999999999998E-3</c:v>
                </c:pt>
                <c:pt idx="376">
                  <c:v>-6.1000000000000004E-3</c:v>
                </c:pt>
                <c:pt idx="377">
                  <c:v>1.0699999999999999E-2</c:v>
                </c:pt>
                <c:pt idx="378">
                  <c:v>-1.0500000000000001E-2</c:v>
                </c:pt>
                <c:pt idx="379">
                  <c:v>-2.5000000000000001E-3</c:v>
                </c:pt>
                <c:pt idx="380">
                  <c:v>7.6E-3</c:v>
                </c:pt>
                <c:pt idx="381">
                  <c:v>-1.3599999999999999E-2</c:v>
                </c:pt>
                <c:pt idx="382">
                  <c:v>-5.7999999999999996E-3</c:v>
                </c:pt>
                <c:pt idx="383">
                  <c:v>5.5999999999999999E-3</c:v>
                </c:pt>
                <c:pt idx="384">
                  <c:v>2.5000000000000001E-2</c:v>
                </c:pt>
                <c:pt idx="385">
                  <c:v>-1.12E-2</c:v>
                </c:pt>
                <c:pt idx="386">
                  <c:v>-9.4999999999999998E-3</c:v>
                </c:pt>
                <c:pt idx="387">
                  <c:v>3.2099999999999997E-2</c:v>
                </c:pt>
                <c:pt idx="388">
                  <c:v>1.2999999999999999E-2</c:v>
                </c:pt>
                <c:pt idx="389">
                  <c:v>-3.7699999999999997E-2</c:v>
                </c:pt>
                <c:pt idx="390">
                  <c:v>-0.02</c:v>
                </c:pt>
                <c:pt idx="391">
                  <c:v>-1.3299999999999999E-2</c:v>
                </c:pt>
                <c:pt idx="392">
                  <c:v>3.2000000000000002E-3</c:v>
                </c:pt>
                <c:pt idx="393">
                  <c:v>4.3E-3</c:v>
                </c:pt>
                <c:pt idx="394">
                  <c:v>1.6400000000000001E-2</c:v>
                </c:pt>
                <c:pt idx="395">
                  <c:v>2.0999999999999999E-3</c:v>
                </c:pt>
                <c:pt idx="396">
                  <c:v>-1.46E-2</c:v>
                </c:pt>
                <c:pt idx="397">
                  <c:v>5.4999999999999997E-3</c:v>
                </c:pt>
                <c:pt idx="398">
                  <c:v>1.9E-3</c:v>
                </c:pt>
                <c:pt idx="399">
                  <c:v>-7.3000000000000001E-3</c:v>
                </c:pt>
                <c:pt idx="400">
                  <c:v>-9.1000000000000004E-3</c:v>
                </c:pt>
                <c:pt idx="401">
                  <c:v>1.37E-2</c:v>
                </c:pt>
                <c:pt idx="402">
                  <c:v>1.5299999999999999E-2</c:v>
                </c:pt>
                <c:pt idx="403">
                  <c:v>6.8999999999999999E-3</c:v>
                </c:pt>
                <c:pt idx="404">
                  <c:v>-5.7999999999999996E-3</c:v>
                </c:pt>
                <c:pt idx="405">
                  <c:v>5.4000000000000003E-3</c:v>
                </c:pt>
                <c:pt idx="406">
                  <c:v>9.7299999999999998E-2</c:v>
                </c:pt>
                <c:pt idx="407">
                  <c:v>-2.8400000000000002E-2</c:v>
                </c:pt>
                <c:pt idx="408">
                  <c:v>-2.8999999999999998E-3</c:v>
                </c:pt>
                <c:pt idx="409">
                  <c:v>-1.2800000000000001E-2</c:v>
                </c:pt>
                <c:pt idx="410">
                  <c:v>-1.3299999999999999E-2</c:v>
                </c:pt>
                <c:pt idx="411">
                  <c:v>1.1000000000000001E-3</c:v>
                </c:pt>
                <c:pt idx="412">
                  <c:v>2.35E-2</c:v>
                </c:pt>
                <c:pt idx="413">
                  <c:v>1.17E-2</c:v>
                </c:pt>
                <c:pt idx="414">
                  <c:v>9.1999999999999998E-3</c:v>
                </c:pt>
                <c:pt idx="415">
                  <c:v>2.87E-2</c:v>
                </c:pt>
                <c:pt idx="416">
                  <c:v>1.6799999999999999E-2</c:v>
                </c:pt>
                <c:pt idx="417">
                  <c:v>6.6E-3</c:v>
                </c:pt>
                <c:pt idx="418">
                  <c:v>-4.7999999999999996E-3</c:v>
                </c:pt>
                <c:pt idx="419">
                  <c:v>4.4999999999999997E-3</c:v>
                </c:pt>
                <c:pt idx="420">
                  <c:v>-6.0000000000000001E-3</c:v>
                </c:pt>
                <c:pt idx="421">
                  <c:v>9.7999999999999997E-3</c:v>
                </c:pt>
                <c:pt idx="422">
                  <c:v>-1.1000000000000001E-3</c:v>
                </c:pt>
                <c:pt idx="423">
                  <c:v>5.7000000000000002E-3</c:v>
                </c:pt>
                <c:pt idx="424">
                  <c:v>-8.3999999999999995E-3</c:v>
                </c:pt>
                <c:pt idx="425">
                  <c:v>-1.26E-2</c:v>
                </c:pt>
                <c:pt idx="426">
                  <c:v>-1.8E-3</c:v>
                </c:pt>
                <c:pt idx="427">
                  <c:v>-5.1000000000000004E-3</c:v>
                </c:pt>
                <c:pt idx="428">
                  <c:v>1.2E-2</c:v>
                </c:pt>
                <c:pt idx="429">
                  <c:v>3.5700000000000003E-2</c:v>
                </c:pt>
                <c:pt idx="430">
                  <c:v>7.1900000000000006E-2</c:v>
                </c:pt>
                <c:pt idx="431">
                  <c:v>-1.6999999999999999E-3</c:v>
                </c:pt>
                <c:pt idx="432">
                  <c:v>-7.3000000000000001E-3</c:v>
                </c:pt>
                <c:pt idx="433">
                  <c:v>6.4999999999999997E-3</c:v>
                </c:pt>
                <c:pt idx="434">
                  <c:v>2.0000000000000001E-4</c:v>
                </c:pt>
                <c:pt idx="435">
                  <c:v>3.1399999999999997E-2</c:v>
                </c:pt>
                <c:pt idx="436">
                  <c:v>1.41E-2</c:v>
                </c:pt>
                <c:pt idx="437">
                  <c:v>1.9E-3</c:v>
                </c:pt>
                <c:pt idx="438">
                  <c:v>1.7899999999999999E-2</c:v>
                </c:pt>
                <c:pt idx="439">
                  <c:v>-9.9000000000000008E-3</c:v>
                </c:pt>
                <c:pt idx="440">
                  <c:v>3.3300000000000003E-2</c:v>
                </c:pt>
                <c:pt idx="441">
                  <c:v>1.29E-2</c:v>
                </c:pt>
                <c:pt idx="442">
                  <c:v>-2.0299999999999999E-2</c:v>
                </c:pt>
                <c:pt idx="443">
                  <c:v>1.1299999999999999E-2</c:v>
                </c:pt>
                <c:pt idx="444">
                  <c:v>-5.4000000000000003E-3</c:v>
                </c:pt>
                <c:pt idx="445">
                  <c:v>-1.38E-2</c:v>
                </c:pt>
                <c:pt idx="446">
                  <c:v>-5.7000000000000002E-3</c:v>
                </c:pt>
                <c:pt idx="447">
                  <c:v>-2.9700000000000001E-2</c:v>
                </c:pt>
                <c:pt idx="448">
                  <c:v>-2.1299999999999999E-2</c:v>
                </c:pt>
                <c:pt idx="449">
                  <c:v>-2.5000000000000001E-3</c:v>
                </c:pt>
                <c:pt idx="450">
                  <c:v>-3.5999999999999999E-3</c:v>
                </c:pt>
                <c:pt idx="451">
                  <c:v>-9.1000000000000004E-3</c:v>
                </c:pt>
                <c:pt idx="452">
                  <c:v>9.9000000000000008E-3</c:v>
                </c:pt>
                <c:pt idx="453">
                  <c:v>5.8099999999999999E-2</c:v>
                </c:pt>
                <c:pt idx="454">
                  <c:v>1.09E-2</c:v>
                </c:pt>
                <c:pt idx="455">
                  <c:v>6.1400000000000003E-2</c:v>
                </c:pt>
                <c:pt idx="456">
                  <c:v>2.7699999999999999E-2</c:v>
                </c:pt>
                <c:pt idx="457">
                  <c:v>1.6000000000000001E-3</c:v>
                </c:pt>
                <c:pt idx="458">
                  <c:v>-1.34E-2</c:v>
                </c:pt>
                <c:pt idx="459">
                  <c:v>1.47E-2</c:v>
                </c:pt>
                <c:pt idx="460">
                  <c:v>2.3400000000000001E-2</c:v>
                </c:pt>
                <c:pt idx="461">
                  <c:v>5.4999999999999997E-3</c:v>
                </c:pt>
                <c:pt idx="462">
                  <c:v>-3.3799999999999997E-2</c:v>
                </c:pt>
                <c:pt idx="463">
                  <c:v>-2.0199999999999999E-2</c:v>
                </c:pt>
                <c:pt idx="464">
                  <c:v>8.0999999999999996E-3</c:v>
                </c:pt>
                <c:pt idx="465">
                  <c:v>-2.2599999999999999E-2</c:v>
                </c:pt>
                <c:pt idx="466">
                  <c:v>-1.9E-3</c:v>
                </c:pt>
                <c:pt idx="467">
                  <c:v>-7.3000000000000001E-3</c:v>
                </c:pt>
                <c:pt idx="468">
                  <c:v>-8.8999999999999999E-3</c:v>
                </c:pt>
                <c:pt idx="469">
                  <c:v>-1E-4</c:v>
                </c:pt>
                <c:pt idx="470">
                  <c:v>1.1900000000000001E-2</c:v>
                </c:pt>
                <c:pt idx="471">
                  <c:v>7.9000000000000008E-3</c:v>
                </c:pt>
                <c:pt idx="472">
                  <c:v>4.4000000000000003E-3</c:v>
                </c:pt>
                <c:pt idx="473">
                  <c:v>-6.0100000000000001E-2</c:v>
                </c:pt>
                <c:pt idx="474">
                  <c:v>5.0000000000000001E-3</c:v>
                </c:pt>
                <c:pt idx="475">
                  <c:v>-8.0000000000000002E-3</c:v>
                </c:pt>
                <c:pt idx="476">
                  <c:v>-1.01E-2</c:v>
                </c:pt>
                <c:pt idx="477">
                  <c:v>1.5900000000000001E-2</c:v>
                </c:pt>
                <c:pt idx="478">
                  <c:v>8.0999999999999996E-3</c:v>
                </c:pt>
                <c:pt idx="479">
                  <c:v>-1.8700000000000001E-2</c:v>
                </c:pt>
                <c:pt idx="480">
                  <c:v>2.0199999999999999E-2</c:v>
                </c:pt>
                <c:pt idx="481">
                  <c:v>2.24E-2</c:v>
                </c:pt>
                <c:pt idx="482">
                  <c:v>1.4999999999999999E-2</c:v>
                </c:pt>
                <c:pt idx="483">
                  <c:v>-5.0000000000000001E-3</c:v>
                </c:pt>
                <c:pt idx="484">
                  <c:v>-4.7999999999999996E-3</c:v>
                </c:pt>
                <c:pt idx="485">
                  <c:v>5.7999999999999996E-3</c:v>
                </c:pt>
                <c:pt idx="486">
                  <c:v>-4.5999999999999999E-3</c:v>
                </c:pt>
                <c:pt idx="487">
                  <c:v>4.0000000000000002E-4</c:v>
                </c:pt>
                <c:pt idx="488">
                  <c:v>-4.2900000000000001E-2</c:v>
                </c:pt>
                <c:pt idx="489">
                  <c:v>-2.2700000000000001E-2</c:v>
                </c:pt>
                <c:pt idx="490">
                  <c:v>3.0300000000000001E-2</c:v>
                </c:pt>
                <c:pt idx="491">
                  <c:v>1.6799999999999999E-2</c:v>
                </c:pt>
                <c:pt idx="492">
                  <c:v>4.0000000000000002E-4</c:v>
                </c:pt>
                <c:pt idx="493">
                  <c:v>-1.9699999999999999E-2</c:v>
                </c:pt>
                <c:pt idx="494">
                  <c:v>-2.5000000000000001E-3</c:v>
                </c:pt>
                <c:pt idx="495">
                  <c:v>1.7600000000000001E-2</c:v>
                </c:pt>
                <c:pt idx="496">
                  <c:v>-8.8999999999999999E-3</c:v>
                </c:pt>
                <c:pt idx="497">
                  <c:v>-3.3999999999999998E-3</c:v>
                </c:pt>
                <c:pt idx="498">
                  <c:v>1.09E-2</c:v>
                </c:pt>
                <c:pt idx="499">
                  <c:v>2.5999999999999999E-3</c:v>
                </c:pt>
                <c:pt idx="500">
                  <c:v>1.0800000000000001E-2</c:v>
                </c:pt>
                <c:pt idx="501">
                  <c:v>-1.2200000000000001E-2</c:v>
                </c:pt>
                <c:pt idx="502">
                  <c:v>-2.5999999999999999E-3</c:v>
                </c:pt>
                <c:pt idx="503">
                  <c:v>-1.2699999999999999E-2</c:v>
                </c:pt>
                <c:pt idx="504">
                  <c:v>1.2800000000000001E-2</c:v>
                </c:pt>
                <c:pt idx="505">
                  <c:v>-1.72E-2</c:v>
                </c:pt>
                <c:pt idx="506">
                  <c:v>3.78E-2</c:v>
                </c:pt>
                <c:pt idx="507">
                  <c:v>3.0200000000000001E-2</c:v>
                </c:pt>
                <c:pt idx="508">
                  <c:v>2E-3</c:v>
                </c:pt>
                <c:pt idx="509">
                  <c:v>2.5000000000000001E-3</c:v>
                </c:pt>
                <c:pt idx="510">
                  <c:v>-3.0599999999999999E-2</c:v>
                </c:pt>
                <c:pt idx="511">
                  <c:v>6.4999999999999997E-3</c:v>
                </c:pt>
                <c:pt idx="512">
                  <c:v>-1.4200000000000001E-2</c:v>
                </c:pt>
                <c:pt idx="513">
                  <c:v>-1.2200000000000001E-2</c:v>
                </c:pt>
                <c:pt idx="514">
                  <c:v>-4.8899999999999999E-2</c:v>
                </c:pt>
                <c:pt idx="515">
                  <c:v>2.29E-2</c:v>
                </c:pt>
                <c:pt idx="516">
                  <c:v>-3.7499999999999999E-2</c:v>
                </c:pt>
                <c:pt idx="517">
                  <c:v>1.5299999999999999E-2</c:v>
                </c:pt>
                <c:pt idx="518">
                  <c:v>1.34E-2</c:v>
                </c:pt>
                <c:pt idx="519">
                  <c:v>1.67E-2</c:v>
                </c:pt>
                <c:pt idx="520">
                  <c:v>7.0000000000000001E-3</c:v>
                </c:pt>
                <c:pt idx="521">
                  <c:v>6.9999999999999999E-4</c:v>
                </c:pt>
                <c:pt idx="522">
                  <c:v>-2.8999999999999998E-3</c:v>
                </c:pt>
                <c:pt idx="523">
                  <c:v>-3.3000000000000002E-2</c:v>
                </c:pt>
                <c:pt idx="524">
                  <c:v>-9.4999999999999998E-3</c:v>
                </c:pt>
                <c:pt idx="525">
                  <c:v>8.0000000000000002E-3</c:v>
                </c:pt>
                <c:pt idx="526">
                  <c:v>7.9000000000000008E-3</c:v>
                </c:pt>
                <c:pt idx="527">
                  <c:v>-1.9800000000000002E-2</c:v>
                </c:pt>
                <c:pt idx="528">
                  <c:v>-3.6400000000000002E-2</c:v>
                </c:pt>
                <c:pt idx="529">
                  <c:v>4.6800000000000001E-2</c:v>
                </c:pt>
                <c:pt idx="530">
                  <c:v>-2.2000000000000001E-3</c:v>
                </c:pt>
                <c:pt idx="531">
                  <c:v>1.6000000000000001E-3</c:v>
                </c:pt>
                <c:pt idx="532">
                  <c:v>-1.7899999999999999E-2</c:v>
                </c:pt>
                <c:pt idx="533">
                  <c:v>3.5000000000000001E-3</c:v>
                </c:pt>
                <c:pt idx="534">
                  <c:v>1E-4</c:v>
                </c:pt>
                <c:pt idx="535">
                  <c:v>2.12E-2</c:v>
                </c:pt>
                <c:pt idx="536">
                  <c:v>-1.4200000000000001E-2</c:v>
                </c:pt>
                <c:pt idx="537">
                  <c:v>4.2000000000000003E-2</c:v>
                </c:pt>
                <c:pt idx="538">
                  <c:v>5.7999999999999996E-3</c:v>
                </c:pt>
                <c:pt idx="539">
                  <c:v>-1.8E-3</c:v>
                </c:pt>
                <c:pt idx="540">
                  <c:v>-7.7999999999999996E-3</c:v>
                </c:pt>
                <c:pt idx="541">
                  <c:v>-5.8099999999999999E-2</c:v>
                </c:pt>
                <c:pt idx="542">
                  <c:v>-6.1499999999999999E-2</c:v>
                </c:pt>
                <c:pt idx="543">
                  <c:v>1.8200000000000001E-2</c:v>
                </c:pt>
                <c:pt idx="544">
                  <c:v>3.5499999999999997E-2</c:v>
                </c:pt>
                <c:pt idx="545">
                  <c:v>3.5999999999999997E-2</c:v>
                </c:pt>
                <c:pt idx="546">
                  <c:v>6.3E-3</c:v>
                </c:pt>
                <c:pt idx="547">
                  <c:v>3.5999999999999999E-3</c:v>
                </c:pt>
                <c:pt idx="548">
                  <c:v>3.8999999999999998E-3</c:v>
                </c:pt>
                <c:pt idx="549">
                  <c:v>2.2100000000000002E-2</c:v>
                </c:pt>
                <c:pt idx="550">
                  <c:v>4.82E-2</c:v>
                </c:pt>
                <c:pt idx="551">
                  <c:v>-1.5900000000000001E-2</c:v>
                </c:pt>
                <c:pt idx="552">
                  <c:v>1.24E-2</c:v>
                </c:pt>
                <c:pt idx="553">
                  <c:v>-1.32E-2</c:v>
                </c:pt>
                <c:pt idx="554">
                  <c:v>1.8E-3</c:v>
                </c:pt>
                <c:pt idx="555">
                  <c:v>-2.0400000000000001E-2</c:v>
                </c:pt>
                <c:pt idx="556">
                  <c:v>-1.7000000000000001E-2</c:v>
                </c:pt>
                <c:pt idx="557">
                  <c:v>-1.43E-2</c:v>
                </c:pt>
                <c:pt idx="558">
                  <c:v>2.4E-2</c:v>
                </c:pt>
                <c:pt idx="559">
                  <c:v>9.1999999999999998E-3</c:v>
                </c:pt>
                <c:pt idx="560">
                  <c:v>1.24E-2</c:v>
                </c:pt>
                <c:pt idx="561">
                  <c:v>1.0800000000000001E-2</c:v>
                </c:pt>
                <c:pt idx="562">
                  <c:v>2.1100000000000001E-2</c:v>
                </c:pt>
                <c:pt idx="563">
                  <c:v>2.0000000000000001E-4</c:v>
                </c:pt>
                <c:pt idx="564">
                  <c:v>-2.7799999999999998E-2</c:v>
                </c:pt>
                <c:pt idx="565">
                  <c:v>5.0000000000000001E-4</c:v>
                </c:pt>
                <c:pt idx="566">
                  <c:v>8.0999999999999996E-3</c:v>
                </c:pt>
                <c:pt idx="567">
                  <c:v>-1.09E-2</c:v>
                </c:pt>
                <c:pt idx="568">
                  <c:v>-7.1999999999999998E-3</c:v>
                </c:pt>
                <c:pt idx="569">
                  <c:v>-7.9000000000000008E-3</c:v>
                </c:pt>
                <c:pt idx="570">
                  <c:v>-3.15E-2</c:v>
                </c:pt>
                <c:pt idx="571">
                  <c:v>4.7999999999999996E-3</c:v>
                </c:pt>
                <c:pt idx="572">
                  <c:v>9.2999999999999992E-3</c:v>
                </c:pt>
                <c:pt idx="573">
                  <c:v>1.1999999999999999E-3</c:v>
                </c:pt>
                <c:pt idx="574">
                  <c:v>-3.2000000000000001E-2</c:v>
                </c:pt>
                <c:pt idx="575">
                  <c:v>3.09E-2</c:v>
                </c:pt>
                <c:pt idx="576">
                  <c:v>-5.8999999999999999E-3</c:v>
                </c:pt>
                <c:pt idx="577">
                  <c:v>-2.5000000000000001E-3</c:v>
                </c:pt>
                <c:pt idx="578">
                  <c:v>-2.0000000000000001E-4</c:v>
                </c:pt>
                <c:pt idx="579">
                  <c:v>-1.9400000000000001E-2</c:v>
                </c:pt>
                <c:pt idx="580">
                  <c:v>-2.41E-2</c:v>
                </c:pt>
                <c:pt idx="581">
                  <c:v>-0.01</c:v>
                </c:pt>
                <c:pt idx="582">
                  <c:v>-1E-4</c:v>
                </c:pt>
                <c:pt idx="583">
                  <c:v>-2.0400000000000001E-2</c:v>
                </c:pt>
                <c:pt idx="584">
                  <c:v>7.7000000000000002E-3</c:v>
                </c:pt>
                <c:pt idx="585">
                  <c:v>4.4999999999999997E-3</c:v>
                </c:pt>
                <c:pt idx="586">
                  <c:v>-2.3199999999999998E-2</c:v>
                </c:pt>
                <c:pt idx="587">
                  <c:v>3.9E-2</c:v>
                </c:pt>
                <c:pt idx="588">
                  <c:v>-1.4200000000000001E-2</c:v>
                </c:pt>
                <c:pt idx="589">
                  <c:v>2.81E-2</c:v>
                </c:pt>
                <c:pt idx="590">
                  <c:v>4.7000000000000002E-3</c:v>
                </c:pt>
                <c:pt idx="591">
                  <c:v>-4.99E-2</c:v>
                </c:pt>
                <c:pt idx="592">
                  <c:v>3.8E-3</c:v>
                </c:pt>
                <c:pt idx="593">
                  <c:v>-1.8800000000000001E-2</c:v>
                </c:pt>
                <c:pt idx="594">
                  <c:v>-1.35E-2</c:v>
                </c:pt>
                <c:pt idx="595">
                  <c:v>-3.5099999999999999E-2</c:v>
                </c:pt>
                <c:pt idx="596">
                  <c:v>1.5100000000000001E-2</c:v>
                </c:pt>
                <c:pt idx="597">
                  <c:v>2.69E-2</c:v>
                </c:pt>
                <c:pt idx="598">
                  <c:v>5.7700000000000001E-2</c:v>
                </c:pt>
                <c:pt idx="599">
                  <c:v>-1.61E-2</c:v>
                </c:pt>
                <c:pt idx="600">
                  <c:v>-9.7999999999999997E-3</c:v>
                </c:pt>
                <c:pt idx="601">
                  <c:v>2.8299999999999999E-2</c:v>
                </c:pt>
                <c:pt idx="602">
                  <c:v>-2.12E-2</c:v>
                </c:pt>
                <c:pt idx="603">
                  <c:v>-5.1000000000000004E-3</c:v>
                </c:pt>
                <c:pt idx="604">
                  <c:v>-1.5599999999999999E-2</c:v>
                </c:pt>
                <c:pt idx="605">
                  <c:v>-2.35E-2</c:v>
                </c:pt>
                <c:pt idx="606">
                  <c:v>1.89E-2</c:v>
                </c:pt>
                <c:pt idx="607">
                  <c:v>2.9999999999999997E-4</c:v>
                </c:pt>
                <c:pt idx="608">
                  <c:v>-7.7999999999999996E-3</c:v>
                </c:pt>
                <c:pt idx="609">
                  <c:v>-1.5699999999999999E-2</c:v>
                </c:pt>
                <c:pt idx="610">
                  <c:v>2.9999999999999997E-4</c:v>
                </c:pt>
                <c:pt idx="611">
                  <c:v>-2.7E-2</c:v>
                </c:pt>
                <c:pt idx="612">
                  <c:v>-2.0299999999999999E-2</c:v>
                </c:pt>
                <c:pt idx="613">
                  <c:v>7.7999999999999996E-3</c:v>
                </c:pt>
                <c:pt idx="614">
                  <c:v>2.1399999999999999E-2</c:v>
                </c:pt>
                <c:pt idx="615">
                  <c:v>-6.8999999999999999E-3</c:v>
                </c:pt>
                <c:pt idx="616">
                  <c:v>7.0000000000000001E-3</c:v>
                </c:pt>
                <c:pt idx="617">
                  <c:v>0.01</c:v>
                </c:pt>
                <c:pt idx="618">
                  <c:v>1.17E-2</c:v>
                </c:pt>
                <c:pt idx="619">
                  <c:v>2.7000000000000001E-3</c:v>
                </c:pt>
                <c:pt idx="620">
                  <c:v>-3.44E-2</c:v>
                </c:pt>
                <c:pt idx="621">
                  <c:v>1.8800000000000001E-2</c:v>
                </c:pt>
                <c:pt idx="622">
                  <c:v>3.8199999999999998E-2</c:v>
                </c:pt>
                <c:pt idx="623">
                  <c:v>1.18E-2</c:v>
                </c:pt>
                <c:pt idx="624">
                  <c:v>-6.3E-3</c:v>
                </c:pt>
                <c:pt idx="625">
                  <c:v>2.1000000000000001E-2</c:v>
                </c:pt>
                <c:pt idx="626">
                  <c:v>6.4999999999999997E-3</c:v>
                </c:pt>
                <c:pt idx="627">
                  <c:v>-1.1999999999999999E-3</c:v>
                </c:pt>
                <c:pt idx="628">
                  <c:v>3.7000000000000002E-3</c:v>
                </c:pt>
                <c:pt idx="629">
                  <c:v>-6.8999999999999999E-3</c:v>
                </c:pt>
                <c:pt idx="630">
                  <c:v>-5.7999999999999996E-3</c:v>
                </c:pt>
                <c:pt idx="631">
                  <c:v>2.2499999999999999E-2</c:v>
                </c:pt>
                <c:pt idx="632">
                  <c:v>-1.1999999999999999E-3</c:v>
                </c:pt>
                <c:pt idx="633">
                  <c:v>8.6999999999999994E-3</c:v>
                </c:pt>
                <c:pt idx="634">
                  <c:v>-1.1599999999999999E-2</c:v>
                </c:pt>
                <c:pt idx="635">
                  <c:v>-5.7000000000000002E-3</c:v>
                </c:pt>
                <c:pt idx="636">
                  <c:v>3.2500000000000001E-2</c:v>
                </c:pt>
                <c:pt idx="637">
                  <c:v>6.9999999999999999E-4</c:v>
                </c:pt>
                <c:pt idx="638">
                  <c:v>2.52E-2</c:v>
                </c:pt>
                <c:pt idx="639">
                  <c:v>-1.72E-2</c:v>
                </c:pt>
                <c:pt idx="640">
                  <c:v>-6.7599999999999993E-2</c:v>
                </c:pt>
                <c:pt idx="641">
                  <c:v>-1.54E-2</c:v>
                </c:pt>
                <c:pt idx="642">
                  <c:v>-2.0999999999999999E-3</c:v>
                </c:pt>
                <c:pt idx="643">
                  <c:v>1.8599999999999998E-2</c:v>
                </c:pt>
                <c:pt idx="644">
                  <c:v>-1.01E-2</c:v>
                </c:pt>
                <c:pt idx="645">
                  <c:v>-1.3299999999999999E-2</c:v>
                </c:pt>
                <c:pt idx="646">
                  <c:v>1.4500000000000001E-2</c:v>
                </c:pt>
                <c:pt idx="647">
                  <c:v>4.0000000000000002E-4</c:v>
                </c:pt>
                <c:pt idx="648">
                  <c:v>-6.8999999999999999E-3</c:v>
                </c:pt>
                <c:pt idx="649">
                  <c:v>-6.1000000000000004E-3</c:v>
                </c:pt>
                <c:pt idx="650">
                  <c:v>1.11E-2</c:v>
                </c:pt>
                <c:pt idx="651">
                  <c:v>4.1999999999999997E-3</c:v>
                </c:pt>
                <c:pt idx="652">
                  <c:v>2.93E-2</c:v>
                </c:pt>
                <c:pt idx="653">
                  <c:v>-5.7000000000000002E-3</c:v>
                </c:pt>
                <c:pt idx="654">
                  <c:v>2E-3</c:v>
                </c:pt>
                <c:pt idx="655">
                  <c:v>-2.0199999999999999E-2</c:v>
                </c:pt>
                <c:pt idx="656">
                  <c:v>-2.3E-2</c:v>
                </c:pt>
                <c:pt idx="657">
                  <c:v>-7.9000000000000008E-3</c:v>
                </c:pt>
                <c:pt idx="658">
                  <c:v>1.06E-2</c:v>
                </c:pt>
                <c:pt idx="659">
                  <c:v>5.1700000000000003E-2</c:v>
                </c:pt>
                <c:pt idx="660">
                  <c:v>-6.4000000000000003E-3</c:v>
                </c:pt>
                <c:pt idx="661">
                  <c:v>-1.0500000000000001E-2</c:v>
                </c:pt>
                <c:pt idx="662">
                  <c:v>1.21E-2</c:v>
                </c:pt>
                <c:pt idx="663">
                  <c:v>-2.3E-3</c:v>
                </c:pt>
                <c:pt idx="664">
                  <c:v>1.77E-2</c:v>
                </c:pt>
                <c:pt idx="665">
                  <c:v>-7.0000000000000001E-3</c:v>
                </c:pt>
                <c:pt idx="666">
                  <c:v>-1.6000000000000001E-3</c:v>
                </c:pt>
                <c:pt idx="667">
                  <c:v>-1.35E-2</c:v>
                </c:pt>
                <c:pt idx="668">
                  <c:v>-5.7999999999999996E-3</c:v>
                </c:pt>
                <c:pt idx="669">
                  <c:v>8.3999999999999995E-3</c:v>
                </c:pt>
                <c:pt idx="670">
                  <c:v>-1E-3</c:v>
                </c:pt>
                <c:pt idx="671">
                  <c:v>1.8200000000000001E-2</c:v>
                </c:pt>
                <c:pt idx="672">
                  <c:v>1E-3</c:v>
                </c:pt>
                <c:pt idx="673">
                  <c:v>-1.8200000000000001E-2</c:v>
                </c:pt>
                <c:pt idx="674">
                  <c:v>1.5800000000000002E-2</c:v>
                </c:pt>
                <c:pt idx="675">
                  <c:v>2.2700000000000001E-2</c:v>
                </c:pt>
                <c:pt idx="676">
                  <c:v>2.8999999999999998E-3</c:v>
                </c:pt>
                <c:pt idx="677">
                  <c:v>2.3E-3</c:v>
                </c:pt>
                <c:pt idx="678">
                  <c:v>-4.4000000000000003E-3</c:v>
                </c:pt>
                <c:pt idx="679">
                  <c:v>-2.93E-2</c:v>
                </c:pt>
                <c:pt idx="680">
                  <c:v>1.5800000000000002E-2</c:v>
                </c:pt>
                <c:pt idx="681">
                  <c:v>-1.14E-2</c:v>
                </c:pt>
                <c:pt idx="682">
                  <c:v>-1.18E-2</c:v>
                </c:pt>
                <c:pt idx="683">
                  <c:v>3.5999999999999999E-3</c:v>
                </c:pt>
                <c:pt idx="684">
                  <c:v>-1.78E-2</c:v>
                </c:pt>
                <c:pt idx="685">
                  <c:v>4.1500000000000002E-2</c:v>
                </c:pt>
                <c:pt idx="686">
                  <c:v>3.7000000000000002E-3</c:v>
                </c:pt>
                <c:pt idx="687">
                  <c:v>1.12E-2</c:v>
                </c:pt>
                <c:pt idx="688">
                  <c:v>-1.89E-2</c:v>
                </c:pt>
                <c:pt idx="689">
                  <c:v>-4.9399999999999999E-2</c:v>
                </c:pt>
                <c:pt idx="690">
                  <c:v>2.69E-2</c:v>
                </c:pt>
                <c:pt idx="691">
                  <c:v>-1.24E-2</c:v>
                </c:pt>
                <c:pt idx="692">
                  <c:v>-4.4000000000000003E-3</c:v>
                </c:pt>
                <c:pt idx="693">
                  <c:v>2.7000000000000001E-3</c:v>
                </c:pt>
                <c:pt idx="694">
                  <c:v>1.0200000000000001E-2</c:v>
                </c:pt>
                <c:pt idx="695">
                  <c:v>-6.7000000000000002E-3</c:v>
                </c:pt>
                <c:pt idx="696">
                  <c:v>2.8999999999999998E-3</c:v>
                </c:pt>
                <c:pt idx="697">
                  <c:v>-1.2500000000000001E-2</c:v>
                </c:pt>
                <c:pt idx="698">
                  <c:v>3.3599999999999998E-2</c:v>
                </c:pt>
                <c:pt idx="699">
                  <c:v>1.18E-2</c:v>
                </c:pt>
                <c:pt idx="700">
                  <c:v>-5.0000000000000001E-4</c:v>
                </c:pt>
                <c:pt idx="701">
                  <c:v>2.6499999999999999E-2</c:v>
                </c:pt>
                <c:pt idx="702">
                  <c:v>-2E-3</c:v>
                </c:pt>
                <c:pt idx="703">
                  <c:v>-5.9999999999999995E-4</c:v>
                </c:pt>
                <c:pt idx="704">
                  <c:v>-8.0000000000000004E-4</c:v>
                </c:pt>
                <c:pt idx="705">
                  <c:v>-9.9000000000000008E-3</c:v>
                </c:pt>
                <c:pt idx="706">
                  <c:v>1.11E-2</c:v>
                </c:pt>
                <c:pt idx="707">
                  <c:v>-1.9599999999999999E-2</c:v>
                </c:pt>
                <c:pt idx="708">
                  <c:v>3.0000000000000001E-3</c:v>
                </c:pt>
                <c:pt idx="709">
                  <c:v>6.4000000000000003E-3</c:v>
                </c:pt>
                <c:pt idx="710">
                  <c:v>-4.0000000000000001E-3</c:v>
                </c:pt>
                <c:pt idx="711">
                  <c:v>2.75E-2</c:v>
                </c:pt>
                <c:pt idx="712">
                  <c:v>-1.8700000000000001E-2</c:v>
                </c:pt>
                <c:pt idx="713">
                  <c:v>-6.8999999999999999E-3</c:v>
                </c:pt>
                <c:pt idx="714">
                  <c:v>-9.7000000000000003E-3</c:v>
                </c:pt>
                <c:pt idx="715">
                  <c:v>2.7000000000000001E-3</c:v>
                </c:pt>
                <c:pt idx="716">
                  <c:v>3.3999999999999998E-3</c:v>
                </c:pt>
                <c:pt idx="717">
                  <c:v>-6.9999999999999999E-4</c:v>
                </c:pt>
                <c:pt idx="718">
                  <c:v>3.2000000000000002E-3</c:v>
                </c:pt>
                <c:pt idx="719">
                  <c:v>8.6999999999999994E-3</c:v>
                </c:pt>
                <c:pt idx="720">
                  <c:v>1.24E-2</c:v>
                </c:pt>
                <c:pt idx="721">
                  <c:v>7.9000000000000008E-3</c:v>
                </c:pt>
                <c:pt idx="722">
                  <c:v>2.7400000000000001E-2</c:v>
                </c:pt>
                <c:pt idx="723">
                  <c:v>-6.7000000000000002E-3</c:v>
                </c:pt>
                <c:pt idx="724">
                  <c:v>1.06E-2</c:v>
                </c:pt>
                <c:pt idx="725">
                  <c:v>-6.7000000000000002E-3</c:v>
                </c:pt>
                <c:pt idx="726">
                  <c:v>2.7000000000000001E-3</c:v>
                </c:pt>
                <c:pt idx="727">
                  <c:v>3.2000000000000002E-3</c:v>
                </c:pt>
                <c:pt idx="728">
                  <c:v>7.3000000000000001E-3</c:v>
                </c:pt>
                <c:pt idx="729">
                  <c:v>-4.1000000000000003E-3</c:v>
                </c:pt>
                <c:pt idx="730">
                  <c:v>-5.7999999999999996E-3</c:v>
                </c:pt>
                <c:pt idx="731">
                  <c:v>-2.9999999999999997E-4</c:v>
                </c:pt>
                <c:pt idx="732">
                  <c:v>2.3999999999999998E-3</c:v>
                </c:pt>
                <c:pt idx="733">
                  <c:v>4.7999999999999996E-3</c:v>
                </c:pt>
                <c:pt idx="734">
                  <c:v>-3.7699999999999997E-2</c:v>
                </c:pt>
                <c:pt idx="735">
                  <c:v>1.17E-2</c:v>
                </c:pt>
                <c:pt idx="736">
                  <c:v>4.1000000000000003E-3</c:v>
                </c:pt>
                <c:pt idx="737">
                  <c:v>-1.6299999999999999E-2</c:v>
                </c:pt>
                <c:pt idx="738">
                  <c:v>-5.4999999999999997E-3</c:v>
                </c:pt>
                <c:pt idx="739">
                  <c:v>-2.6499999999999999E-2</c:v>
                </c:pt>
                <c:pt idx="740">
                  <c:v>7.7999999999999996E-3</c:v>
                </c:pt>
                <c:pt idx="741">
                  <c:v>-5.0000000000000001E-4</c:v>
                </c:pt>
                <c:pt idx="742">
                  <c:v>-3.8999999999999998E-3</c:v>
                </c:pt>
                <c:pt idx="743">
                  <c:v>1.1000000000000001E-3</c:v>
                </c:pt>
                <c:pt idx="744">
                  <c:v>-6.9999999999999999E-4</c:v>
                </c:pt>
                <c:pt idx="745">
                  <c:v>-8.8999999999999999E-3</c:v>
                </c:pt>
                <c:pt idx="746">
                  <c:v>-5.3E-3</c:v>
                </c:pt>
                <c:pt idx="747">
                  <c:v>-1.5699999999999999E-2</c:v>
                </c:pt>
                <c:pt idx="748">
                  <c:v>-1.5E-3</c:v>
                </c:pt>
                <c:pt idx="749">
                  <c:v>7.4000000000000003E-3</c:v>
                </c:pt>
                <c:pt idx="750">
                  <c:v>7.7000000000000002E-3</c:v>
                </c:pt>
                <c:pt idx="751">
                  <c:v>1.1999999999999999E-3</c:v>
                </c:pt>
                <c:pt idx="752">
                  <c:v>5.1000000000000004E-3</c:v>
                </c:pt>
                <c:pt idx="753">
                  <c:v>-1.24E-2</c:v>
                </c:pt>
                <c:pt idx="754">
                  <c:v>-1.37E-2</c:v>
                </c:pt>
                <c:pt idx="755">
                  <c:v>-2.0999999999999999E-3</c:v>
                </c:pt>
                <c:pt idx="756">
                  <c:v>6.6E-3</c:v>
                </c:pt>
                <c:pt idx="757">
                  <c:v>-4.0000000000000002E-4</c:v>
                </c:pt>
                <c:pt idx="758">
                  <c:v>-1.7100000000000001E-2</c:v>
                </c:pt>
                <c:pt idx="759">
                  <c:v>-1.55E-2</c:v>
                </c:pt>
                <c:pt idx="760">
                  <c:v>8.5000000000000006E-3</c:v>
                </c:pt>
                <c:pt idx="761">
                  <c:v>-1.47E-2</c:v>
                </c:pt>
                <c:pt idx="762">
                  <c:v>-5.8999999999999997E-2</c:v>
                </c:pt>
                <c:pt idx="763">
                  <c:v>-1.8E-3</c:v>
                </c:pt>
                <c:pt idx="764">
                  <c:v>-1.6999999999999999E-3</c:v>
                </c:pt>
                <c:pt idx="765">
                  <c:v>3.7000000000000002E-3</c:v>
                </c:pt>
                <c:pt idx="766">
                  <c:v>2.3999999999999998E-3</c:v>
                </c:pt>
                <c:pt idx="767">
                  <c:v>1E-3</c:v>
                </c:pt>
                <c:pt idx="768">
                  <c:v>-3.0999999999999999E-3</c:v>
                </c:pt>
                <c:pt idx="769">
                  <c:v>1.4999999999999999E-2</c:v>
                </c:pt>
                <c:pt idx="770">
                  <c:v>-1E-4</c:v>
                </c:pt>
                <c:pt idx="771">
                  <c:v>1.4E-2</c:v>
                </c:pt>
                <c:pt idx="772">
                  <c:v>8.9999999999999998E-4</c:v>
                </c:pt>
                <c:pt idx="773">
                  <c:v>-1.4999999999999999E-2</c:v>
                </c:pt>
                <c:pt idx="774">
                  <c:v>-2.8999999999999998E-3</c:v>
                </c:pt>
                <c:pt idx="775">
                  <c:v>-6.3E-3</c:v>
                </c:pt>
                <c:pt idx="776">
                  <c:v>1.9400000000000001E-2</c:v>
                </c:pt>
                <c:pt idx="777">
                  <c:v>-1.5E-3</c:v>
                </c:pt>
                <c:pt idx="778">
                  <c:v>-1.89E-2</c:v>
                </c:pt>
                <c:pt idx="779">
                  <c:v>-7.7999999999999996E-3</c:v>
                </c:pt>
                <c:pt idx="780">
                  <c:v>-1.7000000000000001E-2</c:v>
                </c:pt>
                <c:pt idx="781">
                  <c:v>-9.5999999999999992E-3</c:v>
                </c:pt>
                <c:pt idx="782">
                  <c:v>-5.1999999999999998E-3</c:v>
                </c:pt>
                <c:pt idx="783">
                  <c:v>2.3E-3</c:v>
                </c:pt>
                <c:pt idx="784">
                  <c:v>-4.5999999999999999E-3</c:v>
                </c:pt>
                <c:pt idx="785">
                  <c:v>8.0000000000000004E-4</c:v>
                </c:pt>
                <c:pt idx="786">
                  <c:v>1.6999999999999999E-3</c:v>
                </c:pt>
                <c:pt idx="787">
                  <c:v>-8.3999999999999995E-3</c:v>
                </c:pt>
                <c:pt idx="788">
                  <c:v>2.7699999999999999E-2</c:v>
                </c:pt>
                <c:pt idx="789">
                  <c:v>5.9999999999999995E-4</c:v>
                </c:pt>
                <c:pt idx="790">
                  <c:v>-6.7999999999999996E-3</c:v>
                </c:pt>
                <c:pt idx="791">
                  <c:v>-8.6999999999999994E-3</c:v>
                </c:pt>
                <c:pt idx="792">
                  <c:v>2.8E-3</c:v>
                </c:pt>
                <c:pt idx="793">
                  <c:v>1.01E-2</c:v>
                </c:pt>
                <c:pt idx="794">
                  <c:v>1.8499999999999999E-2</c:v>
                </c:pt>
                <c:pt idx="795">
                  <c:v>-8.3000000000000001E-3</c:v>
                </c:pt>
                <c:pt idx="796">
                  <c:v>1.9E-2</c:v>
                </c:pt>
                <c:pt idx="797">
                  <c:v>-7.4999999999999997E-3</c:v>
                </c:pt>
                <c:pt idx="798">
                  <c:v>-6.1999999999999998E-3</c:v>
                </c:pt>
                <c:pt idx="799">
                  <c:v>5.4999999999999997E-3</c:v>
                </c:pt>
                <c:pt idx="800">
                  <c:v>8.0999999999999996E-3</c:v>
                </c:pt>
                <c:pt idx="801">
                  <c:v>-9.7000000000000003E-3</c:v>
                </c:pt>
                <c:pt idx="802">
                  <c:v>-6.4999999999999997E-3</c:v>
                </c:pt>
                <c:pt idx="803">
                  <c:v>-1.8700000000000001E-2</c:v>
                </c:pt>
                <c:pt idx="804">
                  <c:v>-1.35E-2</c:v>
                </c:pt>
                <c:pt idx="805">
                  <c:v>2.2000000000000001E-3</c:v>
                </c:pt>
                <c:pt idx="806">
                  <c:v>2.07E-2</c:v>
                </c:pt>
                <c:pt idx="807">
                  <c:v>-7.4999999999999997E-3</c:v>
                </c:pt>
                <c:pt idx="808">
                  <c:v>6.4999999999999997E-3</c:v>
                </c:pt>
                <c:pt idx="809">
                  <c:v>1.1999999999999999E-3</c:v>
                </c:pt>
                <c:pt idx="810">
                  <c:v>-7.3000000000000001E-3</c:v>
                </c:pt>
                <c:pt idx="811">
                  <c:v>-2.8999999999999998E-3</c:v>
                </c:pt>
                <c:pt idx="812">
                  <c:v>2.3199999999999998E-2</c:v>
                </c:pt>
                <c:pt idx="813">
                  <c:v>-5.4000000000000003E-3</c:v>
                </c:pt>
                <c:pt idx="814">
                  <c:v>4.4999999999999997E-3</c:v>
                </c:pt>
                <c:pt idx="815">
                  <c:v>1.2500000000000001E-2</c:v>
                </c:pt>
                <c:pt idx="816">
                  <c:v>-2.18E-2</c:v>
                </c:pt>
                <c:pt idx="817">
                  <c:v>-5.9999999999999995E-4</c:v>
                </c:pt>
                <c:pt idx="818">
                  <c:v>3.0000000000000001E-3</c:v>
                </c:pt>
                <c:pt idx="819">
                  <c:v>7.4999999999999997E-3</c:v>
                </c:pt>
                <c:pt idx="820">
                  <c:v>7.1999999999999998E-3</c:v>
                </c:pt>
                <c:pt idx="821">
                  <c:v>6.4999999999999997E-3</c:v>
                </c:pt>
                <c:pt idx="822">
                  <c:v>-1.0800000000000001E-2</c:v>
                </c:pt>
                <c:pt idx="823">
                  <c:v>1.2200000000000001E-2</c:v>
                </c:pt>
                <c:pt idx="824">
                  <c:v>2.5999999999999999E-3</c:v>
                </c:pt>
                <c:pt idx="825">
                  <c:v>8.5000000000000006E-3</c:v>
                </c:pt>
                <c:pt idx="826">
                  <c:v>-2.8999999999999998E-3</c:v>
                </c:pt>
                <c:pt idx="827">
                  <c:v>4.4000000000000003E-3</c:v>
                </c:pt>
                <c:pt idx="828">
                  <c:v>8.6999999999999994E-3</c:v>
                </c:pt>
                <c:pt idx="829">
                  <c:v>-1.9E-3</c:v>
                </c:pt>
                <c:pt idx="830">
                  <c:v>2.0999999999999999E-3</c:v>
                </c:pt>
                <c:pt idx="831">
                  <c:v>2.3E-3</c:v>
                </c:pt>
                <c:pt idx="832">
                  <c:v>-4.0000000000000002E-4</c:v>
                </c:pt>
                <c:pt idx="833">
                  <c:v>1.2699999999999999E-2</c:v>
                </c:pt>
                <c:pt idx="834">
                  <c:v>-4.0000000000000001E-3</c:v>
                </c:pt>
                <c:pt idx="835">
                  <c:v>-7.9000000000000008E-3</c:v>
                </c:pt>
                <c:pt idx="836">
                  <c:v>1.1000000000000001E-3</c:v>
                </c:pt>
                <c:pt idx="837">
                  <c:v>2.52E-2</c:v>
                </c:pt>
                <c:pt idx="838">
                  <c:v>8.0999999999999996E-3</c:v>
                </c:pt>
                <c:pt idx="839">
                  <c:v>-2.0999999999999999E-3</c:v>
                </c:pt>
                <c:pt idx="840">
                  <c:v>1.6199999999999999E-2</c:v>
                </c:pt>
                <c:pt idx="841">
                  <c:v>7.1999999999999998E-3</c:v>
                </c:pt>
                <c:pt idx="842">
                  <c:v>2.06E-2</c:v>
                </c:pt>
                <c:pt idx="843">
                  <c:v>9.1999999999999998E-3</c:v>
                </c:pt>
                <c:pt idx="844">
                  <c:v>6.9999999999999999E-4</c:v>
                </c:pt>
                <c:pt idx="845">
                  <c:v>1.89E-2</c:v>
                </c:pt>
                <c:pt idx="846">
                  <c:v>-8.3000000000000001E-3</c:v>
                </c:pt>
                <c:pt idx="847">
                  <c:v>-1.6999999999999999E-3</c:v>
                </c:pt>
                <c:pt idx="848">
                  <c:v>1.6999999999999999E-3</c:v>
                </c:pt>
                <c:pt idx="849">
                  <c:v>-1.04E-2</c:v>
                </c:pt>
                <c:pt idx="850">
                  <c:v>9.7000000000000003E-3</c:v>
                </c:pt>
                <c:pt idx="851">
                  <c:v>-5.0000000000000001E-3</c:v>
                </c:pt>
                <c:pt idx="852">
                  <c:v>1.9699999999999999E-2</c:v>
                </c:pt>
                <c:pt idx="853">
                  <c:v>-8.3999999999999995E-3</c:v>
                </c:pt>
                <c:pt idx="854">
                  <c:v>1.4500000000000001E-2</c:v>
                </c:pt>
                <c:pt idx="855">
                  <c:v>5.1000000000000004E-3</c:v>
                </c:pt>
                <c:pt idx="856">
                  <c:v>-2.2000000000000001E-3</c:v>
                </c:pt>
                <c:pt idx="857">
                  <c:v>1.4800000000000001E-2</c:v>
                </c:pt>
                <c:pt idx="858">
                  <c:v>-1.1299999999999999E-2</c:v>
                </c:pt>
                <c:pt idx="859">
                  <c:v>-8.0999999999999996E-3</c:v>
                </c:pt>
                <c:pt idx="860">
                  <c:v>5.1999999999999998E-3</c:v>
                </c:pt>
                <c:pt idx="861">
                  <c:v>-2.3999999999999998E-3</c:v>
                </c:pt>
                <c:pt idx="862">
                  <c:v>1.38E-2</c:v>
                </c:pt>
                <c:pt idx="863">
                  <c:v>-6.1999999999999998E-3</c:v>
                </c:pt>
                <c:pt idx="864">
                  <c:v>0.01</c:v>
                </c:pt>
                <c:pt idx="865">
                  <c:v>-1.1000000000000001E-3</c:v>
                </c:pt>
                <c:pt idx="866">
                  <c:v>8.6E-3</c:v>
                </c:pt>
                <c:pt idx="867">
                  <c:v>-2.5999999999999999E-3</c:v>
                </c:pt>
                <c:pt idx="868">
                  <c:v>1.35E-2</c:v>
                </c:pt>
                <c:pt idx="869">
                  <c:v>1.5100000000000001E-2</c:v>
                </c:pt>
                <c:pt idx="870">
                  <c:v>-3.1099999999999999E-2</c:v>
                </c:pt>
                <c:pt idx="871">
                  <c:v>2.9999999999999997E-4</c:v>
                </c:pt>
                <c:pt idx="872">
                  <c:v>1.14E-2</c:v>
                </c:pt>
                <c:pt idx="873">
                  <c:v>4.1000000000000003E-3</c:v>
                </c:pt>
                <c:pt idx="874">
                  <c:v>-5.0000000000000001E-3</c:v>
                </c:pt>
                <c:pt idx="875">
                  <c:v>2.1999999999999999E-2</c:v>
                </c:pt>
                <c:pt idx="876">
                  <c:v>0.03</c:v>
                </c:pt>
                <c:pt idx="877">
                  <c:v>-1.32E-2</c:v>
                </c:pt>
                <c:pt idx="878">
                  <c:v>1.11E-2</c:v>
                </c:pt>
                <c:pt idx="879">
                  <c:v>4.1999999999999997E-3</c:v>
                </c:pt>
                <c:pt idx="880">
                  <c:v>6.5600000000000006E-2</c:v>
                </c:pt>
                <c:pt idx="881">
                  <c:v>-5.91E-2</c:v>
                </c:pt>
                <c:pt idx="882">
                  <c:v>5.8999999999999999E-3</c:v>
                </c:pt>
                <c:pt idx="883">
                  <c:v>5.0000000000000001E-4</c:v>
                </c:pt>
                <c:pt idx="884">
                  <c:v>1.3299999999999999E-2</c:v>
                </c:pt>
                <c:pt idx="885">
                  <c:v>1.49E-2</c:v>
                </c:pt>
                <c:pt idx="886">
                  <c:v>4.0000000000000001E-3</c:v>
                </c:pt>
                <c:pt idx="887">
                  <c:v>1.9E-3</c:v>
                </c:pt>
                <c:pt idx="888">
                  <c:v>-1.3899999999999999E-2</c:v>
                </c:pt>
                <c:pt idx="889">
                  <c:v>-1.1999999999999999E-3</c:v>
                </c:pt>
                <c:pt idx="890">
                  <c:v>3.5000000000000001E-3</c:v>
                </c:pt>
                <c:pt idx="891">
                  <c:v>0</c:v>
                </c:pt>
                <c:pt idx="892">
                  <c:v>1.37E-2</c:v>
                </c:pt>
                <c:pt idx="893">
                  <c:v>-1E-3</c:v>
                </c:pt>
                <c:pt idx="894">
                  <c:v>-7.6E-3</c:v>
                </c:pt>
                <c:pt idx="895">
                  <c:v>-2.3E-2</c:v>
                </c:pt>
                <c:pt idx="896">
                  <c:v>-8.9999999999999998E-4</c:v>
                </c:pt>
                <c:pt idx="897">
                  <c:v>8.5000000000000006E-3</c:v>
                </c:pt>
                <c:pt idx="898">
                  <c:v>7.7000000000000002E-3</c:v>
                </c:pt>
                <c:pt idx="899">
                  <c:v>-7.3000000000000001E-3</c:v>
                </c:pt>
                <c:pt idx="900">
                  <c:v>7.1000000000000004E-3</c:v>
                </c:pt>
                <c:pt idx="901">
                  <c:v>3.1600000000000003E-2</c:v>
                </c:pt>
                <c:pt idx="902">
                  <c:v>-1.9699999999999999E-2</c:v>
                </c:pt>
                <c:pt idx="903">
                  <c:v>4.7999999999999996E-3</c:v>
                </c:pt>
                <c:pt idx="904">
                  <c:v>-1.04E-2</c:v>
                </c:pt>
                <c:pt idx="905">
                  <c:v>-7.7000000000000002E-3</c:v>
                </c:pt>
                <c:pt idx="906">
                  <c:v>3.0999999999999999E-3</c:v>
                </c:pt>
                <c:pt idx="907">
                  <c:v>9.9000000000000008E-3</c:v>
                </c:pt>
                <c:pt idx="908">
                  <c:v>-5.7000000000000002E-3</c:v>
                </c:pt>
                <c:pt idx="909">
                  <c:v>4.8999999999999998E-3</c:v>
                </c:pt>
                <c:pt idx="910">
                  <c:v>1.2200000000000001E-2</c:v>
                </c:pt>
                <c:pt idx="911">
                  <c:v>6.6E-3</c:v>
                </c:pt>
                <c:pt idx="912">
                  <c:v>2.6200000000000001E-2</c:v>
                </c:pt>
                <c:pt idx="913">
                  <c:v>-6.1000000000000004E-3</c:v>
                </c:pt>
                <c:pt idx="914">
                  <c:v>2.8999999999999998E-3</c:v>
                </c:pt>
                <c:pt idx="915">
                  <c:v>1.1299999999999999E-2</c:v>
                </c:pt>
                <c:pt idx="916">
                  <c:v>-2.76E-2</c:v>
                </c:pt>
                <c:pt idx="917">
                  <c:v>-8.0000000000000002E-3</c:v>
                </c:pt>
                <c:pt idx="918">
                  <c:v>3.4799999999999998E-2</c:v>
                </c:pt>
                <c:pt idx="919">
                  <c:v>-1.5299999999999999E-2</c:v>
                </c:pt>
                <c:pt idx="920">
                  <c:v>-4.1999999999999997E-3</c:v>
                </c:pt>
                <c:pt idx="921">
                  <c:v>-5.5999999999999999E-3</c:v>
                </c:pt>
                <c:pt idx="922">
                  <c:v>-1.9400000000000001E-2</c:v>
                </c:pt>
                <c:pt idx="923">
                  <c:v>-1E-3</c:v>
                </c:pt>
                <c:pt idx="924">
                  <c:v>5.0000000000000001E-4</c:v>
                </c:pt>
                <c:pt idx="925">
                  <c:v>-4.0000000000000001E-3</c:v>
                </c:pt>
                <c:pt idx="926">
                  <c:v>3.0999999999999999E-3</c:v>
                </c:pt>
                <c:pt idx="927">
                  <c:v>-1.47E-2</c:v>
                </c:pt>
                <c:pt idx="928">
                  <c:v>5.1999999999999998E-3</c:v>
                </c:pt>
                <c:pt idx="929">
                  <c:v>-8.3999999999999995E-3</c:v>
                </c:pt>
                <c:pt idx="930">
                  <c:v>-1.2999999999999999E-2</c:v>
                </c:pt>
                <c:pt idx="931">
                  <c:v>2.6100000000000002E-2</c:v>
                </c:pt>
                <c:pt idx="932">
                  <c:v>1.2999999999999999E-2</c:v>
                </c:pt>
                <c:pt idx="933">
                  <c:v>-9.9000000000000008E-3</c:v>
                </c:pt>
                <c:pt idx="934">
                  <c:v>1.0200000000000001E-2</c:v>
                </c:pt>
                <c:pt idx="935">
                  <c:v>2.4899999999999999E-2</c:v>
                </c:pt>
                <c:pt idx="936">
                  <c:v>2.8E-3</c:v>
                </c:pt>
                <c:pt idx="937">
                  <c:v>1.4200000000000001E-2</c:v>
                </c:pt>
                <c:pt idx="938">
                  <c:v>9.1000000000000004E-3</c:v>
                </c:pt>
                <c:pt idx="939">
                  <c:v>7.7999999999999996E-3</c:v>
                </c:pt>
                <c:pt idx="940">
                  <c:v>-2.7699999999999999E-2</c:v>
                </c:pt>
                <c:pt idx="941">
                  <c:v>-9.7999999999999997E-3</c:v>
                </c:pt>
                <c:pt idx="942">
                  <c:v>-5.7000000000000002E-3</c:v>
                </c:pt>
                <c:pt idx="943">
                  <c:v>-2.69E-2</c:v>
                </c:pt>
                <c:pt idx="944">
                  <c:v>-1.1000000000000001E-3</c:v>
                </c:pt>
                <c:pt idx="945">
                  <c:v>-2.0000000000000001E-4</c:v>
                </c:pt>
                <c:pt idx="946">
                  <c:v>1.11E-2</c:v>
                </c:pt>
                <c:pt idx="947">
                  <c:v>5.7000000000000002E-3</c:v>
                </c:pt>
                <c:pt idx="948">
                  <c:v>4.3E-3</c:v>
                </c:pt>
                <c:pt idx="949">
                  <c:v>1.2999999999999999E-2</c:v>
                </c:pt>
                <c:pt idx="950">
                  <c:v>1.11E-2</c:v>
                </c:pt>
                <c:pt idx="951">
                  <c:v>1.32E-2</c:v>
                </c:pt>
                <c:pt idx="952">
                  <c:v>-8.0000000000000004E-4</c:v>
                </c:pt>
                <c:pt idx="953">
                  <c:v>1.15E-2</c:v>
                </c:pt>
                <c:pt idx="954">
                  <c:v>1.5599999999999999E-2</c:v>
                </c:pt>
                <c:pt idx="955">
                  <c:v>-2.2000000000000001E-3</c:v>
                </c:pt>
                <c:pt idx="956">
                  <c:v>-4.8099999999999997E-2</c:v>
                </c:pt>
                <c:pt idx="957">
                  <c:v>-6.6E-3</c:v>
                </c:pt>
                <c:pt idx="958">
                  <c:v>1.1000000000000001E-3</c:v>
                </c:pt>
                <c:pt idx="959">
                  <c:v>-5.1999999999999998E-3</c:v>
                </c:pt>
                <c:pt idx="960">
                  <c:v>1.52E-2</c:v>
                </c:pt>
                <c:pt idx="961">
                  <c:v>3.3999999999999998E-3</c:v>
                </c:pt>
                <c:pt idx="962">
                  <c:v>-6.4999999999999997E-3</c:v>
                </c:pt>
                <c:pt idx="963">
                  <c:v>2.8E-3</c:v>
                </c:pt>
                <c:pt idx="964">
                  <c:v>3.7000000000000002E-3</c:v>
                </c:pt>
                <c:pt idx="965">
                  <c:v>-1.66E-2</c:v>
                </c:pt>
                <c:pt idx="966">
                  <c:v>-1.2999999999999999E-3</c:v>
                </c:pt>
                <c:pt idx="967">
                  <c:v>8.9999999999999993E-3</c:v>
                </c:pt>
                <c:pt idx="968">
                  <c:v>-1.6000000000000001E-3</c:v>
                </c:pt>
                <c:pt idx="969">
                  <c:v>4.7000000000000002E-3</c:v>
                </c:pt>
                <c:pt idx="970">
                  <c:v>-3.3E-3</c:v>
                </c:pt>
                <c:pt idx="971">
                  <c:v>1.77E-2</c:v>
                </c:pt>
                <c:pt idx="972">
                  <c:v>-6.4999999999999997E-3</c:v>
                </c:pt>
                <c:pt idx="973">
                  <c:v>3.8999999999999998E-3</c:v>
                </c:pt>
                <c:pt idx="974">
                  <c:v>-1.95E-2</c:v>
                </c:pt>
                <c:pt idx="975">
                  <c:v>2.2000000000000001E-3</c:v>
                </c:pt>
                <c:pt idx="976">
                  <c:v>2.3E-3</c:v>
                </c:pt>
                <c:pt idx="977">
                  <c:v>2.1499999999999998E-2</c:v>
                </c:pt>
                <c:pt idx="978">
                  <c:v>1.14E-2</c:v>
                </c:pt>
                <c:pt idx="979">
                  <c:v>-1.4E-3</c:v>
                </c:pt>
                <c:pt idx="980">
                  <c:v>2.0199999999999999E-2</c:v>
                </c:pt>
                <c:pt idx="981">
                  <c:v>-1.7100000000000001E-2</c:v>
                </c:pt>
                <c:pt idx="982">
                  <c:v>-2.4199999999999999E-2</c:v>
                </c:pt>
                <c:pt idx="983">
                  <c:v>-6.9999999999999999E-4</c:v>
                </c:pt>
                <c:pt idx="984">
                  <c:v>1.5900000000000001E-2</c:v>
                </c:pt>
                <c:pt idx="985">
                  <c:v>1E-3</c:v>
                </c:pt>
                <c:pt idx="986">
                  <c:v>5.7000000000000002E-3</c:v>
                </c:pt>
                <c:pt idx="987">
                  <c:v>9.7999999999999997E-3</c:v>
                </c:pt>
                <c:pt idx="988">
                  <c:v>2.1899999999999999E-2</c:v>
                </c:pt>
                <c:pt idx="989">
                  <c:v>-9.4000000000000004E-3</c:v>
                </c:pt>
                <c:pt idx="990">
                  <c:v>-1.2E-2</c:v>
                </c:pt>
                <c:pt idx="991">
                  <c:v>3.8999999999999998E-3</c:v>
                </c:pt>
                <c:pt idx="992">
                  <c:v>9.4999999999999998E-3</c:v>
                </c:pt>
                <c:pt idx="993">
                  <c:v>-6.7999999999999996E-3</c:v>
                </c:pt>
                <c:pt idx="994">
                  <c:v>-3.0000000000000001E-3</c:v>
                </c:pt>
                <c:pt idx="995">
                  <c:v>-1.2999999999999999E-3</c:v>
                </c:pt>
                <c:pt idx="996">
                  <c:v>1.9199999999999998E-2</c:v>
                </c:pt>
                <c:pt idx="997">
                  <c:v>5.0000000000000001E-4</c:v>
                </c:pt>
                <c:pt idx="998">
                  <c:v>-5.7000000000000002E-3</c:v>
                </c:pt>
                <c:pt idx="999">
                  <c:v>-5.1000000000000004E-3</c:v>
                </c:pt>
                <c:pt idx="1000">
                  <c:v>3.8E-3</c:v>
                </c:pt>
                <c:pt idx="1001">
                  <c:v>-1.3100000000000001E-2</c:v>
                </c:pt>
                <c:pt idx="1002">
                  <c:v>-2.3699999999999999E-2</c:v>
                </c:pt>
                <c:pt idx="1003">
                  <c:v>1.23E-2</c:v>
                </c:pt>
                <c:pt idx="1004">
                  <c:v>-5.9999999999999995E-4</c:v>
                </c:pt>
                <c:pt idx="1005">
                  <c:v>3.7000000000000002E-3</c:v>
                </c:pt>
                <c:pt idx="1006">
                  <c:v>-1.46E-2</c:v>
                </c:pt>
                <c:pt idx="1007">
                  <c:v>-1.9E-3</c:v>
                </c:pt>
                <c:pt idx="1008">
                  <c:v>-1.23E-2</c:v>
                </c:pt>
                <c:pt idx="1009">
                  <c:v>8.6999999999999994E-3</c:v>
                </c:pt>
                <c:pt idx="1010">
                  <c:v>-8.8999999999999999E-3</c:v>
                </c:pt>
                <c:pt idx="1011">
                  <c:v>5.5999999999999999E-3</c:v>
                </c:pt>
                <c:pt idx="1012">
                  <c:v>-2.1299999999999999E-2</c:v>
                </c:pt>
                <c:pt idx="1013">
                  <c:v>8.6E-3</c:v>
                </c:pt>
                <c:pt idx="1014">
                  <c:v>8.9999999999999993E-3</c:v>
                </c:pt>
                <c:pt idx="1015">
                  <c:v>-5.9999999999999995E-4</c:v>
                </c:pt>
                <c:pt idx="1016">
                  <c:v>2.8199999999999999E-2</c:v>
                </c:pt>
                <c:pt idx="1017">
                  <c:v>-1.44E-2</c:v>
                </c:pt>
                <c:pt idx="1018">
                  <c:v>1.6400000000000001E-2</c:v>
                </c:pt>
                <c:pt idx="1019">
                  <c:v>1.41E-2</c:v>
                </c:pt>
                <c:pt idx="1020">
                  <c:v>1.32E-2</c:v>
                </c:pt>
                <c:pt idx="1021">
                  <c:v>-1.54E-2</c:v>
                </c:pt>
                <c:pt idx="1022">
                  <c:v>2.7099999999999999E-2</c:v>
                </c:pt>
                <c:pt idx="1023">
                  <c:v>-1.15E-2</c:v>
                </c:pt>
                <c:pt idx="1024">
                  <c:v>-2.0999999999999999E-3</c:v>
                </c:pt>
                <c:pt idx="1025">
                  <c:v>1.6299999999999999E-2</c:v>
                </c:pt>
                <c:pt idx="1026">
                  <c:v>5.4000000000000003E-3</c:v>
                </c:pt>
                <c:pt idx="1027">
                  <c:v>-1.6500000000000001E-2</c:v>
                </c:pt>
                <c:pt idx="1028">
                  <c:v>5.7000000000000002E-3</c:v>
                </c:pt>
                <c:pt idx="1029">
                  <c:v>-1.3599999999999999E-2</c:v>
                </c:pt>
                <c:pt idx="1030">
                  <c:v>2.4799999999999999E-2</c:v>
                </c:pt>
                <c:pt idx="1031">
                  <c:v>1.1999999999999999E-3</c:v>
                </c:pt>
                <c:pt idx="1032">
                  <c:v>-2.7000000000000001E-3</c:v>
                </c:pt>
                <c:pt idx="1033">
                  <c:v>-1.0500000000000001E-2</c:v>
                </c:pt>
                <c:pt idx="1034">
                  <c:v>-2.9999999999999997E-4</c:v>
                </c:pt>
                <c:pt idx="1035">
                  <c:v>-5.8999999999999999E-3</c:v>
                </c:pt>
                <c:pt idx="1036">
                  <c:v>1.1999999999999999E-3</c:v>
                </c:pt>
                <c:pt idx="1037">
                  <c:v>-1.3100000000000001E-2</c:v>
                </c:pt>
                <c:pt idx="1038">
                  <c:v>-2.0799999999999999E-2</c:v>
                </c:pt>
                <c:pt idx="1039">
                  <c:v>1.6199999999999999E-2</c:v>
                </c:pt>
                <c:pt idx="1040">
                  <c:v>-8.8000000000000005E-3</c:v>
                </c:pt>
                <c:pt idx="1041">
                  <c:v>-8.0999999999999996E-3</c:v>
                </c:pt>
                <c:pt idx="1042">
                  <c:v>-1.8800000000000001E-2</c:v>
                </c:pt>
                <c:pt idx="1043">
                  <c:v>1.2999999999999999E-2</c:v>
                </c:pt>
                <c:pt idx="1044">
                  <c:v>7.4999999999999997E-3</c:v>
                </c:pt>
                <c:pt idx="1045">
                  <c:v>2.2200000000000001E-2</c:v>
                </c:pt>
                <c:pt idx="1046">
                  <c:v>-7.4000000000000003E-3</c:v>
                </c:pt>
                <c:pt idx="1047">
                  <c:v>1.1900000000000001E-2</c:v>
                </c:pt>
                <c:pt idx="1048">
                  <c:v>-4.5999999999999999E-3</c:v>
                </c:pt>
                <c:pt idx="1049">
                  <c:v>2.12E-2</c:v>
                </c:pt>
                <c:pt idx="1050">
                  <c:v>-4.7000000000000002E-3</c:v>
                </c:pt>
                <c:pt idx="1051">
                  <c:v>-1.9599999999999999E-2</c:v>
                </c:pt>
                <c:pt idx="1052">
                  <c:v>-8.8999999999999999E-3</c:v>
                </c:pt>
                <c:pt idx="1053">
                  <c:v>7.1999999999999998E-3</c:v>
                </c:pt>
                <c:pt idx="1054">
                  <c:v>1.0999999999999999E-2</c:v>
                </c:pt>
                <c:pt idx="1055">
                  <c:v>-1.09E-2</c:v>
                </c:pt>
                <c:pt idx="1056">
                  <c:v>6.3600000000000004E-2</c:v>
                </c:pt>
                <c:pt idx="1057">
                  <c:v>-1.43E-2</c:v>
                </c:pt>
                <c:pt idx="1058">
                  <c:v>-2.87E-2</c:v>
                </c:pt>
                <c:pt idx="1059">
                  <c:v>1.6999999999999999E-3</c:v>
                </c:pt>
                <c:pt idx="1060">
                  <c:v>-1.6999999999999999E-3</c:v>
                </c:pt>
                <c:pt idx="1061">
                  <c:v>-2.2499999999999999E-2</c:v>
                </c:pt>
                <c:pt idx="1062">
                  <c:v>3.27E-2</c:v>
                </c:pt>
                <c:pt idx="1063">
                  <c:v>8.8000000000000005E-3</c:v>
                </c:pt>
                <c:pt idx="1064">
                  <c:v>1.0999999999999999E-2</c:v>
                </c:pt>
                <c:pt idx="1065">
                  <c:v>1.01E-2</c:v>
                </c:pt>
                <c:pt idx="1066">
                  <c:v>3.3999999999999998E-3</c:v>
                </c:pt>
                <c:pt idx="1067">
                  <c:v>-1.54E-2</c:v>
                </c:pt>
                <c:pt idx="1068">
                  <c:v>-3.0000000000000001E-3</c:v>
                </c:pt>
                <c:pt idx="1069">
                  <c:v>1.52E-2</c:v>
                </c:pt>
                <c:pt idx="1070">
                  <c:v>1.12E-2</c:v>
                </c:pt>
                <c:pt idx="1071">
                  <c:v>1.9400000000000001E-2</c:v>
                </c:pt>
                <c:pt idx="1072">
                  <c:v>-2.3699999999999999E-2</c:v>
                </c:pt>
                <c:pt idx="1073">
                  <c:v>2.9399999999999999E-2</c:v>
                </c:pt>
                <c:pt idx="1074">
                  <c:v>-3.4799999999999998E-2</c:v>
                </c:pt>
                <c:pt idx="1075">
                  <c:v>6.4000000000000003E-3</c:v>
                </c:pt>
                <c:pt idx="1076">
                  <c:v>-1.0500000000000001E-2</c:v>
                </c:pt>
                <c:pt idx="1077">
                  <c:v>-1.1900000000000001E-2</c:v>
                </c:pt>
                <c:pt idx="1078">
                  <c:v>-1.1000000000000001E-3</c:v>
                </c:pt>
                <c:pt idx="1079">
                  <c:v>2.3999999999999998E-3</c:v>
                </c:pt>
                <c:pt idx="1080">
                  <c:v>4.5999999999999999E-3</c:v>
                </c:pt>
                <c:pt idx="1081">
                  <c:v>-8.5000000000000006E-3</c:v>
                </c:pt>
                <c:pt idx="1082">
                  <c:v>1.3899999999999999E-2</c:v>
                </c:pt>
                <c:pt idx="1083">
                  <c:v>-1.0999999999999999E-2</c:v>
                </c:pt>
                <c:pt idx="1084">
                  <c:v>3.5999999999999999E-3</c:v>
                </c:pt>
                <c:pt idx="1085">
                  <c:v>-1.7500000000000002E-2</c:v>
                </c:pt>
                <c:pt idx="1086">
                  <c:v>2.8000000000000001E-2</c:v>
                </c:pt>
                <c:pt idx="1087">
                  <c:v>-8.3999999999999995E-3</c:v>
                </c:pt>
                <c:pt idx="1088">
                  <c:v>-7.4999999999999997E-3</c:v>
                </c:pt>
                <c:pt idx="1089">
                  <c:v>-1.0200000000000001E-2</c:v>
                </c:pt>
                <c:pt idx="1090">
                  <c:v>1.8700000000000001E-2</c:v>
                </c:pt>
                <c:pt idx="1091">
                  <c:v>1.9400000000000001E-2</c:v>
                </c:pt>
                <c:pt idx="1092">
                  <c:v>7.85E-2</c:v>
                </c:pt>
                <c:pt idx="1093">
                  <c:v>5.4000000000000003E-3</c:v>
                </c:pt>
                <c:pt idx="1094">
                  <c:v>1.6000000000000001E-3</c:v>
                </c:pt>
                <c:pt idx="1095">
                  <c:v>5.7999999999999996E-3</c:v>
                </c:pt>
                <c:pt idx="1096">
                  <c:v>2E-3</c:v>
                </c:pt>
                <c:pt idx="1097">
                  <c:v>-2.0400000000000001E-2</c:v>
                </c:pt>
                <c:pt idx="1098">
                  <c:v>-1.1900000000000001E-2</c:v>
                </c:pt>
                <c:pt idx="1099">
                  <c:v>-5.1000000000000004E-3</c:v>
                </c:pt>
                <c:pt idx="1100">
                  <c:v>-1.29E-2</c:v>
                </c:pt>
                <c:pt idx="1101">
                  <c:v>1.6199999999999999E-2</c:v>
                </c:pt>
                <c:pt idx="1102">
                  <c:v>-5.7000000000000002E-3</c:v>
                </c:pt>
                <c:pt idx="1103">
                  <c:v>-3.8999999999999998E-3</c:v>
                </c:pt>
                <c:pt idx="1104">
                  <c:v>2.9899999999999999E-2</c:v>
                </c:pt>
                <c:pt idx="1105">
                  <c:v>-1.2699999999999999E-2</c:v>
                </c:pt>
                <c:pt idx="1106">
                  <c:v>-4.0000000000000001E-3</c:v>
                </c:pt>
                <c:pt idx="1107">
                  <c:v>8.6E-3</c:v>
                </c:pt>
                <c:pt idx="1108">
                  <c:v>-8.8000000000000005E-3</c:v>
                </c:pt>
                <c:pt idx="1109">
                  <c:v>-6.7999999999999996E-3</c:v>
                </c:pt>
                <c:pt idx="1110">
                  <c:v>5.5999999999999999E-3</c:v>
                </c:pt>
                <c:pt idx="1111">
                  <c:v>-2.7000000000000001E-3</c:v>
                </c:pt>
                <c:pt idx="1112">
                  <c:v>-9.4999999999999998E-3</c:v>
                </c:pt>
                <c:pt idx="1113">
                  <c:v>-4.1999999999999997E-3</c:v>
                </c:pt>
                <c:pt idx="1114">
                  <c:v>1.43E-2</c:v>
                </c:pt>
                <c:pt idx="1115">
                  <c:v>1.2699999999999999E-2</c:v>
                </c:pt>
                <c:pt idx="1116">
                  <c:v>-5.5999999999999999E-3</c:v>
                </c:pt>
                <c:pt idx="1117">
                  <c:v>2.7000000000000001E-3</c:v>
                </c:pt>
                <c:pt idx="1118">
                  <c:v>4.0000000000000001E-3</c:v>
                </c:pt>
                <c:pt idx="1119">
                  <c:v>1.09E-2</c:v>
                </c:pt>
                <c:pt idx="1120">
                  <c:v>-3.8999999999999998E-3</c:v>
                </c:pt>
                <c:pt idx="1121">
                  <c:v>6.9999999999999999E-4</c:v>
                </c:pt>
                <c:pt idx="1122">
                  <c:v>-1.2999999999999999E-3</c:v>
                </c:pt>
                <c:pt idx="1123">
                  <c:v>8.0000000000000002E-3</c:v>
                </c:pt>
                <c:pt idx="1124">
                  <c:v>1.83E-2</c:v>
                </c:pt>
                <c:pt idx="1125">
                  <c:v>3.8199999999999998E-2</c:v>
                </c:pt>
                <c:pt idx="1126">
                  <c:v>4.41E-2</c:v>
                </c:pt>
                <c:pt idx="1127">
                  <c:v>-1.9699999999999999E-2</c:v>
                </c:pt>
                <c:pt idx="1128">
                  <c:v>4.0000000000000001E-3</c:v>
                </c:pt>
                <c:pt idx="1129">
                  <c:v>-8.3000000000000001E-3</c:v>
                </c:pt>
                <c:pt idx="1130">
                  <c:v>2.8999999999999998E-3</c:v>
                </c:pt>
                <c:pt idx="1131">
                  <c:v>2.9999999999999997E-4</c:v>
                </c:pt>
                <c:pt idx="1132">
                  <c:v>5.1000000000000004E-3</c:v>
                </c:pt>
                <c:pt idx="1133">
                  <c:v>-1.46E-2</c:v>
                </c:pt>
                <c:pt idx="1134">
                  <c:v>7.7000000000000002E-3</c:v>
                </c:pt>
                <c:pt idx="1135">
                  <c:v>3.6600000000000001E-2</c:v>
                </c:pt>
                <c:pt idx="1136">
                  <c:v>-2.0999999999999999E-3</c:v>
                </c:pt>
                <c:pt idx="1137">
                  <c:v>-3.3E-3</c:v>
                </c:pt>
                <c:pt idx="1138">
                  <c:v>-2.5399999999999999E-2</c:v>
                </c:pt>
                <c:pt idx="1139">
                  <c:v>-1.04E-2</c:v>
                </c:pt>
                <c:pt idx="1140">
                  <c:v>1E-3</c:v>
                </c:pt>
                <c:pt idx="1141">
                  <c:v>1.1999999999999999E-3</c:v>
                </c:pt>
                <c:pt idx="1142">
                  <c:v>-2.3999999999999998E-3</c:v>
                </c:pt>
                <c:pt idx="1143">
                  <c:v>3.0999999999999999E-3</c:v>
                </c:pt>
                <c:pt idx="1144">
                  <c:v>1.7299999999999999E-2</c:v>
                </c:pt>
                <c:pt idx="1145">
                  <c:v>1.41E-2</c:v>
                </c:pt>
                <c:pt idx="1146">
                  <c:v>-1.5299999999999999E-2</c:v>
                </c:pt>
                <c:pt idx="1147">
                  <c:v>1.9400000000000001E-2</c:v>
                </c:pt>
                <c:pt idx="1148">
                  <c:v>-1.9599999999999999E-2</c:v>
                </c:pt>
                <c:pt idx="1149">
                  <c:v>1.35E-2</c:v>
                </c:pt>
                <c:pt idx="1150">
                  <c:v>4.0000000000000002E-4</c:v>
                </c:pt>
                <c:pt idx="1151">
                  <c:v>1.7600000000000001E-2</c:v>
                </c:pt>
                <c:pt idx="1152">
                  <c:v>7.1000000000000004E-3</c:v>
                </c:pt>
                <c:pt idx="1153">
                  <c:v>-4.0000000000000001E-3</c:v>
                </c:pt>
                <c:pt idx="1154">
                  <c:v>1.38E-2</c:v>
                </c:pt>
                <c:pt idx="1155">
                  <c:v>-9.5999999999999992E-3</c:v>
                </c:pt>
                <c:pt idx="1156">
                  <c:v>-1.5699999999999999E-2</c:v>
                </c:pt>
                <c:pt idx="1157">
                  <c:v>2.9000000000000001E-2</c:v>
                </c:pt>
                <c:pt idx="1158">
                  <c:v>2.8E-3</c:v>
                </c:pt>
                <c:pt idx="1159">
                  <c:v>0.01</c:v>
                </c:pt>
                <c:pt idx="1160">
                  <c:v>3.8999999999999998E-3</c:v>
                </c:pt>
                <c:pt idx="1161">
                  <c:v>-3.8E-3</c:v>
                </c:pt>
                <c:pt idx="1162">
                  <c:v>1.5699999999999999E-2</c:v>
                </c:pt>
                <c:pt idx="1163">
                  <c:v>5.4999999999999997E-3</c:v>
                </c:pt>
                <c:pt idx="1164">
                  <c:v>-1.1599999999999999E-2</c:v>
                </c:pt>
                <c:pt idx="1165">
                  <c:v>-5.1999999999999998E-3</c:v>
                </c:pt>
                <c:pt idx="1166">
                  <c:v>2.9000000000000001E-2</c:v>
                </c:pt>
                <c:pt idx="1167">
                  <c:v>3.44E-2</c:v>
                </c:pt>
                <c:pt idx="1168">
                  <c:v>4.4999999999999997E-3</c:v>
                </c:pt>
                <c:pt idx="1169">
                  <c:v>-5.4999999999999997E-3</c:v>
                </c:pt>
                <c:pt idx="1170">
                  <c:v>1.11E-2</c:v>
                </c:pt>
                <c:pt idx="1171">
                  <c:v>-2.92E-2</c:v>
                </c:pt>
                <c:pt idx="1172">
                  <c:v>-4.1999999999999997E-3</c:v>
                </c:pt>
                <c:pt idx="1173">
                  <c:v>1.32E-2</c:v>
                </c:pt>
                <c:pt idx="1174">
                  <c:v>-2.9100000000000001E-2</c:v>
                </c:pt>
                <c:pt idx="1175">
                  <c:v>-2.0899999999999998E-2</c:v>
                </c:pt>
                <c:pt idx="1176">
                  <c:v>-1.6400000000000001E-2</c:v>
                </c:pt>
                <c:pt idx="1177">
                  <c:v>8.3999999999999995E-3</c:v>
                </c:pt>
                <c:pt idx="1178">
                  <c:v>2.8999999999999998E-3</c:v>
                </c:pt>
                <c:pt idx="1179">
                  <c:v>-1.03E-2</c:v>
                </c:pt>
                <c:pt idx="1180">
                  <c:v>7.7999999999999996E-3</c:v>
                </c:pt>
                <c:pt idx="1181">
                  <c:v>1.38E-2</c:v>
                </c:pt>
                <c:pt idx="1182">
                  <c:v>4.7999999999999996E-3</c:v>
                </c:pt>
                <c:pt idx="1183">
                  <c:v>3.5999999999999999E-3</c:v>
                </c:pt>
                <c:pt idx="1184">
                  <c:v>-1.6199999999999999E-2</c:v>
                </c:pt>
                <c:pt idx="1185">
                  <c:v>-5.7999999999999996E-3</c:v>
                </c:pt>
                <c:pt idx="1186">
                  <c:v>-1.5800000000000002E-2</c:v>
                </c:pt>
                <c:pt idx="1187">
                  <c:v>-1.4800000000000001E-2</c:v>
                </c:pt>
                <c:pt idx="1188">
                  <c:v>-4.4999999999999997E-3</c:v>
                </c:pt>
                <c:pt idx="1189">
                  <c:v>-4.4999999999999997E-3</c:v>
                </c:pt>
                <c:pt idx="1190">
                  <c:v>1.4E-2</c:v>
                </c:pt>
                <c:pt idx="1191">
                  <c:v>-9.1000000000000004E-3</c:v>
                </c:pt>
                <c:pt idx="1192">
                  <c:v>-1.26E-2</c:v>
                </c:pt>
                <c:pt idx="1193">
                  <c:v>-1.6999999999999999E-3</c:v>
                </c:pt>
                <c:pt idx="1194">
                  <c:v>2.2000000000000001E-3</c:v>
                </c:pt>
                <c:pt idx="1195">
                  <c:v>-1.18E-2</c:v>
                </c:pt>
                <c:pt idx="1196">
                  <c:v>7.1999999999999998E-3</c:v>
                </c:pt>
                <c:pt idx="1197">
                  <c:v>6.8999999999999999E-3</c:v>
                </c:pt>
                <c:pt idx="1198">
                  <c:v>-1.1900000000000001E-2</c:v>
                </c:pt>
                <c:pt idx="1199">
                  <c:v>6.7000000000000002E-3</c:v>
                </c:pt>
                <c:pt idx="1200">
                  <c:v>1.8800000000000001E-2</c:v>
                </c:pt>
                <c:pt idx="1201">
                  <c:v>-1.9699999999999999E-2</c:v>
                </c:pt>
                <c:pt idx="1202">
                  <c:v>-1.32E-2</c:v>
                </c:pt>
                <c:pt idx="1203">
                  <c:v>1.03E-2</c:v>
                </c:pt>
                <c:pt idx="1204">
                  <c:v>1.9699999999999999E-2</c:v>
                </c:pt>
                <c:pt idx="1205">
                  <c:v>1.1299999999999999E-2</c:v>
                </c:pt>
                <c:pt idx="1206">
                  <c:v>3.8E-3</c:v>
                </c:pt>
                <c:pt idx="1207">
                  <c:v>4.7999999999999996E-3</c:v>
                </c:pt>
                <c:pt idx="1208">
                  <c:v>-9.4000000000000004E-3</c:v>
                </c:pt>
                <c:pt idx="1209">
                  <c:v>1.6899999999999998E-2</c:v>
                </c:pt>
                <c:pt idx="1210">
                  <c:v>3.0000000000000001E-3</c:v>
                </c:pt>
                <c:pt idx="1211">
                  <c:v>-8.6E-3</c:v>
                </c:pt>
                <c:pt idx="1212">
                  <c:v>1.7500000000000002E-2</c:v>
                </c:pt>
                <c:pt idx="1213">
                  <c:v>2E-3</c:v>
                </c:pt>
                <c:pt idx="1214">
                  <c:v>7.0000000000000001E-3</c:v>
                </c:pt>
                <c:pt idx="1215">
                  <c:v>-1.0999999999999999E-2</c:v>
                </c:pt>
                <c:pt idx="1216">
                  <c:v>2.7000000000000001E-3</c:v>
                </c:pt>
                <c:pt idx="1217">
                  <c:v>-8.8000000000000005E-3</c:v>
                </c:pt>
                <c:pt idx="1218">
                  <c:v>-6.7999999999999996E-3</c:v>
                </c:pt>
                <c:pt idx="1219">
                  <c:v>4.7999999999999996E-3</c:v>
                </c:pt>
                <c:pt idx="1220">
                  <c:v>2.2000000000000001E-3</c:v>
                </c:pt>
                <c:pt idx="1221">
                  <c:v>6.0000000000000001E-3</c:v>
                </c:pt>
                <c:pt idx="1222">
                  <c:v>-9.1000000000000004E-3</c:v>
                </c:pt>
                <c:pt idx="1223">
                  <c:v>4.7000000000000002E-3</c:v>
                </c:pt>
                <c:pt idx="1224">
                  <c:v>2.9000000000000001E-2</c:v>
                </c:pt>
                <c:pt idx="1225">
                  <c:v>1.04E-2</c:v>
                </c:pt>
                <c:pt idx="1226">
                  <c:v>-4.5999999999999999E-3</c:v>
                </c:pt>
                <c:pt idx="1227">
                  <c:v>-1.7500000000000002E-2</c:v>
                </c:pt>
                <c:pt idx="1228">
                  <c:v>2.0000000000000001E-4</c:v>
                </c:pt>
                <c:pt idx="1229">
                  <c:v>1.2800000000000001E-2</c:v>
                </c:pt>
                <c:pt idx="1230">
                  <c:v>1.4E-3</c:v>
                </c:pt>
                <c:pt idx="1231">
                  <c:v>7.9000000000000008E-3</c:v>
                </c:pt>
                <c:pt idx="1232">
                  <c:v>2.5399999999999999E-2</c:v>
                </c:pt>
                <c:pt idx="1233">
                  <c:v>3.5999999999999999E-3</c:v>
                </c:pt>
                <c:pt idx="1234">
                  <c:v>2.1000000000000001E-2</c:v>
                </c:pt>
                <c:pt idx="1235">
                  <c:v>1.7399999999999999E-2</c:v>
                </c:pt>
                <c:pt idx="1236">
                  <c:v>-3.5999999999999999E-3</c:v>
                </c:pt>
                <c:pt idx="1237">
                  <c:v>-2.4500000000000001E-2</c:v>
                </c:pt>
                <c:pt idx="1238">
                  <c:v>-8.9999999999999993E-3</c:v>
                </c:pt>
                <c:pt idx="1239">
                  <c:v>-3.1099999999999999E-2</c:v>
                </c:pt>
                <c:pt idx="1240">
                  <c:v>-8.9999999999999998E-4</c:v>
                </c:pt>
                <c:pt idx="1241">
                  <c:v>-2.24E-2</c:v>
                </c:pt>
                <c:pt idx="1242">
                  <c:v>-3.61E-2</c:v>
                </c:pt>
                <c:pt idx="1243">
                  <c:v>-5.1400000000000001E-2</c:v>
                </c:pt>
                <c:pt idx="1244">
                  <c:v>2.5999999999999999E-3</c:v>
                </c:pt>
                <c:pt idx="1245">
                  <c:v>2.3E-3</c:v>
                </c:pt>
                <c:pt idx="1246">
                  <c:v>9.4999999999999998E-3</c:v>
                </c:pt>
                <c:pt idx="1247">
                  <c:v>2.12E-2</c:v>
                </c:pt>
                <c:pt idx="1248">
                  <c:v>-1.37E-2</c:v>
                </c:pt>
                <c:pt idx="1249">
                  <c:v>1.44E-2</c:v>
                </c:pt>
                <c:pt idx="1250">
                  <c:v>2.8799999999999999E-2</c:v>
                </c:pt>
                <c:pt idx="1251">
                  <c:v>-2.06E-2</c:v>
                </c:pt>
                <c:pt idx="1252">
                  <c:v>-5.3699999999999998E-2</c:v>
                </c:pt>
                <c:pt idx="1253">
                  <c:v>4.4999999999999997E-3</c:v>
                </c:pt>
                <c:pt idx="1254">
                  <c:v>2.2100000000000002E-2</c:v>
                </c:pt>
                <c:pt idx="1255">
                  <c:v>-6.9999999999999999E-4</c:v>
                </c:pt>
                <c:pt idx="1256">
                  <c:v>-2E-3</c:v>
                </c:pt>
                <c:pt idx="1257">
                  <c:v>-1.67E-2</c:v>
                </c:pt>
                <c:pt idx="1258">
                  <c:v>6.4000000000000003E-3</c:v>
                </c:pt>
                <c:pt idx="1259">
                  <c:v>-2.7300000000000001E-2</c:v>
                </c:pt>
                <c:pt idx="1260">
                  <c:v>-1.8700000000000001E-2</c:v>
                </c:pt>
                <c:pt idx="1261">
                  <c:v>8.8000000000000005E-3</c:v>
                </c:pt>
                <c:pt idx="1262">
                  <c:v>-5.5999999999999999E-3</c:v>
                </c:pt>
                <c:pt idx="1263">
                  <c:v>-2.1100000000000001E-2</c:v>
                </c:pt>
                <c:pt idx="1264">
                  <c:v>5.7000000000000002E-3</c:v>
                </c:pt>
                <c:pt idx="1265">
                  <c:v>-5.0000000000000001E-4</c:v>
                </c:pt>
                <c:pt idx="1266">
                  <c:v>-2.3199999999999998E-2</c:v>
                </c:pt>
                <c:pt idx="1267">
                  <c:v>-1.0800000000000001E-2</c:v>
                </c:pt>
                <c:pt idx="1268">
                  <c:v>-1.09E-2</c:v>
                </c:pt>
                <c:pt idx="1269">
                  <c:v>-4.5999999999999999E-3</c:v>
                </c:pt>
                <c:pt idx="1270">
                  <c:v>1.21E-2</c:v>
                </c:pt>
                <c:pt idx="1271">
                  <c:v>-2.86E-2</c:v>
                </c:pt>
                <c:pt idx="1272">
                  <c:v>2.7799999999999998E-2</c:v>
                </c:pt>
                <c:pt idx="1273">
                  <c:v>2.5000000000000001E-3</c:v>
                </c:pt>
                <c:pt idx="1274">
                  <c:v>-7.9000000000000008E-3</c:v>
                </c:pt>
                <c:pt idx="1275">
                  <c:v>-3.8199999999999998E-2</c:v>
                </c:pt>
                <c:pt idx="1276">
                  <c:v>1.6899999999999998E-2</c:v>
                </c:pt>
                <c:pt idx="1277">
                  <c:v>-1.3899999999999999E-2</c:v>
                </c:pt>
                <c:pt idx="1278">
                  <c:v>2.5000000000000001E-2</c:v>
                </c:pt>
                <c:pt idx="1279">
                  <c:v>9.5999999999999992E-3</c:v>
                </c:pt>
                <c:pt idx="1280">
                  <c:v>-3.8E-3</c:v>
                </c:pt>
                <c:pt idx="1281">
                  <c:v>-1.11E-2</c:v>
                </c:pt>
                <c:pt idx="1282">
                  <c:v>5.1000000000000004E-3</c:v>
                </c:pt>
                <c:pt idx="1283">
                  <c:v>1.24E-2</c:v>
                </c:pt>
                <c:pt idx="1284">
                  <c:v>1.3100000000000001E-2</c:v>
                </c:pt>
                <c:pt idx="1285">
                  <c:v>-5.0000000000000001E-4</c:v>
                </c:pt>
                <c:pt idx="1286">
                  <c:v>1.06E-2</c:v>
                </c:pt>
                <c:pt idx="1287">
                  <c:v>-1.47E-2</c:v>
                </c:pt>
                <c:pt idx="1288">
                  <c:v>2.2599999999999999E-2</c:v>
                </c:pt>
                <c:pt idx="1289">
                  <c:v>1.01E-2</c:v>
                </c:pt>
                <c:pt idx="1290">
                  <c:v>5.9999999999999995E-4</c:v>
                </c:pt>
                <c:pt idx="1291">
                  <c:v>-1.9400000000000001E-2</c:v>
                </c:pt>
                <c:pt idx="1292">
                  <c:v>-3.0000000000000001E-3</c:v>
                </c:pt>
                <c:pt idx="1293">
                  <c:v>3.4200000000000001E-2</c:v>
                </c:pt>
                <c:pt idx="1294">
                  <c:v>-4.7999999999999996E-3</c:v>
                </c:pt>
                <c:pt idx="1295">
                  <c:v>3.5000000000000001E-3</c:v>
                </c:pt>
                <c:pt idx="1296">
                  <c:v>2.01E-2</c:v>
                </c:pt>
                <c:pt idx="1297">
                  <c:v>-3.0000000000000001E-3</c:v>
                </c:pt>
                <c:pt idx="1298">
                  <c:v>-2E-3</c:v>
                </c:pt>
                <c:pt idx="1299">
                  <c:v>-1.6500000000000001E-2</c:v>
                </c:pt>
                <c:pt idx="1300">
                  <c:v>1.52E-2</c:v>
                </c:pt>
                <c:pt idx="1301">
                  <c:v>1.8599999999999998E-2</c:v>
                </c:pt>
                <c:pt idx="1302">
                  <c:v>1.7399999999999999E-2</c:v>
                </c:pt>
                <c:pt idx="1303">
                  <c:v>1.6799999999999999E-2</c:v>
                </c:pt>
                <c:pt idx="1304">
                  <c:v>1E-3</c:v>
                </c:pt>
                <c:pt idx="1305">
                  <c:v>9.7000000000000003E-3</c:v>
                </c:pt>
                <c:pt idx="1306">
                  <c:v>-6.9999999999999999E-4</c:v>
                </c:pt>
                <c:pt idx="1307">
                  <c:v>2.7E-2</c:v>
                </c:pt>
                <c:pt idx="1308">
                  <c:v>1.46E-2</c:v>
                </c:pt>
                <c:pt idx="1309">
                  <c:v>-1.24E-2</c:v>
                </c:pt>
                <c:pt idx="1310">
                  <c:v>-8.6E-3</c:v>
                </c:pt>
                <c:pt idx="1311">
                  <c:v>5.8999999999999999E-3</c:v>
                </c:pt>
                <c:pt idx="1312">
                  <c:v>-6.8999999999999999E-3</c:v>
                </c:pt>
                <c:pt idx="1313">
                  <c:v>1.1599999999999999E-2</c:v>
                </c:pt>
                <c:pt idx="1314">
                  <c:v>-5.3E-3</c:v>
                </c:pt>
                <c:pt idx="1315">
                  <c:v>2.2000000000000001E-3</c:v>
                </c:pt>
                <c:pt idx="1316">
                  <c:v>1.0999999999999999E-2</c:v>
                </c:pt>
                <c:pt idx="1317">
                  <c:v>8.3999999999999995E-3</c:v>
                </c:pt>
                <c:pt idx="1318">
                  <c:v>-3.2899999999999999E-2</c:v>
                </c:pt>
                <c:pt idx="1319">
                  <c:v>-3.8999999999999998E-3</c:v>
                </c:pt>
                <c:pt idx="1320">
                  <c:v>2.1600000000000001E-2</c:v>
                </c:pt>
                <c:pt idx="1321">
                  <c:v>-6.6E-3</c:v>
                </c:pt>
                <c:pt idx="1322">
                  <c:v>-1.2500000000000001E-2</c:v>
                </c:pt>
                <c:pt idx="1323">
                  <c:v>2.7000000000000001E-3</c:v>
                </c:pt>
                <c:pt idx="1324">
                  <c:v>1.1999999999999999E-3</c:v>
                </c:pt>
                <c:pt idx="1325">
                  <c:v>1.0200000000000001E-2</c:v>
                </c:pt>
                <c:pt idx="1326">
                  <c:v>4.0000000000000002E-4</c:v>
                </c:pt>
                <c:pt idx="1327">
                  <c:v>5.0000000000000001E-4</c:v>
                </c:pt>
                <c:pt idx="1328">
                  <c:v>7.1000000000000004E-3</c:v>
                </c:pt>
                <c:pt idx="1329">
                  <c:v>6.7000000000000002E-3</c:v>
                </c:pt>
                <c:pt idx="1330">
                  <c:v>-1.4800000000000001E-2</c:v>
                </c:pt>
                <c:pt idx="1331">
                  <c:v>-1.44E-2</c:v>
                </c:pt>
                <c:pt idx="1332">
                  <c:v>-6.7999999999999996E-3</c:v>
                </c:pt>
                <c:pt idx="1333">
                  <c:v>-1E-4</c:v>
                </c:pt>
                <c:pt idx="1334">
                  <c:v>-1.6000000000000001E-3</c:v>
                </c:pt>
                <c:pt idx="1335">
                  <c:v>1.9099999999999999E-2</c:v>
                </c:pt>
                <c:pt idx="1336">
                  <c:v>1.9599999999999999E-2</c:v>
                </c:pt>
                <c:pt idx="1337">
                  <c:v>2.8E-3</c:v>
                </c:pt>
                <c:pt idx="1338">
                  <c:v>1.6299999999999999E-2</c:v>
                </c:pt>
                <c:pt idx="1339">
                  <c:v>-1.03E-2</c:v>
                </c:pt>
                <c:pt idx="1340">
                  <c:v>-4.0000000000000002E-4</c:v>
                </c:pt>
                <c:pt idx="1341">
                  <c:v>1.0800000000000001E-2</c:v>
                </c:pt>
                <c:pt idx="1342">
                  <c:v>-6.59E-2</c:v>
                </c:pt>
                <c:pt idx="1343">
                  <c:v>-1.24E-2</c:v>
                </c:pt>
                <c:pt idx="1344">
                  <c:v>-2.1499999999999998E-2</c:v>
                </c:pt>
                <c:pt idx="1345">
                  <c:v>2.2200000000000001E-2</c:v>
                </c:pt>
                <c:pt idx="1346">
                  <c:v>-7.1000000000000004E-3</c:v>
                </c:pt>
                <c:pt idx="1347">
                  <c:v>-8.8000000000000005E-3</c:v>
                </c:pt>
                <c:pt idx="1348">
                  <c:v>-6.9999999999999999E-4</c:v>
                </c:pt>
                <c:pt idx="1349">
                  <c:v>-1.2999999999999999E-3</c:v>
                </c:pt>
                <c:pt idx="1350">
                  <c:v>-2.6700000000000002E-2</c:v>
                </c:pt>
                <c:pt idx="1351">
                  <c:v>1.6500000000000001E-2</c:v>
                </c:pt>
                <c:pt idx="1352">
                  <c:v>8.0000000000000002E-3</c:v>
                </c:pt>
                <c:pt idx="1353">
                  <c:v>-7.1000000000000004E-3</c:v>
                </c:pt>
                <c:pt idx="1354">
                  <c:v>-1.6000000000000001E-3</c:v>
                </c:pt>
                <c:pt idx="1355">
                  <c:v>-9.7999999999999997E-3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D5-4D5A-9479-E37E977BB65B}"/>
            </c:ext>
          </c:extLst>
        </c:ser>
        <c:ser>
          <c:idx val="1"/>
          <c:order val="1"/>
          <c:tx>
            <c:v>INDEXNSE:NIFTY_50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UNITEDSPR!$G$9:$G$1364</c:f>
              <c:numCache>
                <c:formatCode>0.00%</c:formatCode>
                <c:ptCount val="1356"/>
                <c:pt idx="1">
                  <c:v>8.1838703057666162E-3</c:v>
                </c:pt>
                <c:pt idx="2">
                  <c:v>-4.5228053606032326E-3</c:v>
                </c:pt>
                <c:pt idx="3">
                  <c:v>-1.91058057603678E-2</c:v>
                </c:pt>
                <c:pt idx="4">
                  <c:v>4.9945593489564288E-3</c:v>
                </c:pt>
                <c:pt idx="5">
                  <c:v>-2.2898958346296849E-3</c:v>
                </c:pt>
                <c:pt idx="6">
                  <c:v>1.5845692640962472E-2</c:v>
                </c:pt>
                <c:pt idx="7">
                  <c:v>3.3480955148617042E-3</c:v>
                </c:pt>
                <c:pt idx="8">
                  <c:v>5.9354807127471876E-3</c:v>
                </c:pt>
                <c:pt idx="9">
                  <c:v>2.6562202189048811E-3</c:v>
                </c:pt>
                <c:pt idx="10">
                  <c:v>-1.5369308300234863E-3</c:v>
                </c:pt>
                <c:pt idx="11">
                  <c:v>9.8839046284227017E-4</c:v>
                </c:pt>
                <c:pt idx="12">
                  <c:v>-2.5494718951069029E-4</c:v>
                </c:pt>
                <c:pt idx="13">
                  <c:v>-1.0346209425736941E-2</c:v>
                </c:pt>
                <c:pt idx="14">
                  <c:v>-4.4746023371002863E-3</c:v>
                </c:pt>
                <c:pt idx="15">
                  <c:v>-5.172619218807184E-3</c:v>
                </c:pt>
                <c:pt idx="16">
                  <c:v>6.0667883603564565E-3</c:v>
                </c:pt>
                <c:pt idx="17">
                  <c:v>5.5745524553891812E-3</c:v>
                </c:pt>
                <c:pt idx="18">
                  <c:v>-1.0552527912150667E-2</c:v>
                </c:pt>
                <c:pt idx="19">
                  <c:v>-5.2149517286905755E-3</c:v>
                </c:pt>
                <c:pt idx="20">
                  <c:v>6.1132401002008674E-3</c:v>
                </c:pt>
                <c:pt idx="21">
                  <c:v>-7.7249680530937503E-3</c:v>
                </c:pt>
                <c:pt idx="22">
                  <c:v>-6.1233985277254765E-3</c:v>
                </c:pt>
                <c:pt idx="23">
                  <c:v>-2.682221349094227E-2</c:v>
                </c:pt>
                <c:pt idx="24">
                  <c:v>5.7253301836142079E-3</c:v>
                </c:pt>
                <c:pt idx="25">
                  <c:v>2.3210823461081942E-2</c:v>
                </c:pt>
                <c:pt idx="26">
                  <c:v>9.1405007658822424E-3</c:v>
                </c:pt>
                <c:pt idx="27">
                  <c:v>4.0366775166162938E-3</c:v>
                </c:pt>
                <c:pt idx="28">
                  <c:v>-3.2624949023517535E-3</c:v>
                </c:pt>
                <c:pt idx="29">
                  <c:v>-5.525546872094167E-3</c:v>
                </c:pt>
                <c:pt idx="30">
                  <c:v>6.3499979221210978E-3</c:v>
                </c:pt>
                <c:pt idx="31">
                  <c:v>7.7057127990816099E-3</c:v>
                </c:pt>
                <c:pt idx="32">
                  <c:v>-2.1760154738879045E-3</c:v>
                </c:pt>
                <c:pt idx="33">
                  <c:v>-5.0268385538803084E-3</c:v>
                </c:pt>
                <c:pt idx="34">
                  <c:v>-5.5847013030970727E-3</c:v>
                </c:pt>
                <c:pt idx="35">
                  <c:v>-4.4247787610618428E-3</c:v>
                </c:pt>
                <c:pt idx="36">
                  <c:v>1.1123618928496892E-2</c:v>
                </c:pt>
                <c:pt idx="37">
                  <c:v>-3.7151881509825957E-3</c:v>
                </c:pt>
                <c:pt idx="38">
                  <c:v>-2.0813932794463974E-2</c:v>
                </c:pt>
                <c:pt idx="39">
                  <c:v>-2.6628569496339738E-3</c:v>
                </c:pt>
                <c:pt idx="40">
                  <c:v>-1.0120445163969816E-2</c:v>
                </c:pt>
                <c:pt idx="41">
                  <c:v>-3.8703600633643864E-3</c:v>
                </c:pt>
                <c:pt idx="42">
                  <c:v>-3.709609483121723E-2</c:v>
                </c:pt>
                <c:pt idx="43">
                  <c:v>-6.1597518244916882E-3</c:v>
                </c:pt>
                <c:pt idx="44">
                  <c:v>1.5319664952504919E-2</c:v>
                </c:pt>
                <c:pt idx="45">
                  <c:v>-4.626967345819244E-3</c:v>
                </c:pt>
                <c:pt idx="46">
                  <c:v>1.5998577904186018E-3</c:v>
                </c:pt>
                <c:pt idx="47">
                  <c:v>-2.4806992634661351E-2</c:v>
                </c:pt>
                <c:pt idx="48">
                  <c:v>-4.8956044206033944E-2</c:v>
                </c:pt>
                <c:pt idx="49">
                  <c:v>6.6497950045207865E-4</c:v>
                </c:pt>
                <c:pt idx="50">
                  <c:v>-8.3019391111451069E-2</c:v>
                </c:pt>
                <c:pt idx="51">
                  <c:v>3.8065098043305046E-2</c:v>
                </c:pt>
                <c:pt idx="52">
                  <c:v>-7.6121022179363673E-2</c:v>
                </c:pt>
                <c:pt idx="53">
                  <c:v>-2.5045121447365593E-2</c:v>
                </c:pt>
                <c:pt idx="54">
                  <c:v>-5.5564539062456397E-2</c:v>
                </c:pt>
                <c:pt idx="55">
                  <c:v>-2.4247827319100579E-2</c:v>
                </c:pt>
                <c:pt idx="56">
                  <c:v>5.8329148237116435E-2</c:v>
                </c:pt>
                <c:pt idx="57">
                  <c:v>-0.12980464127060365</c:v>
                </c:pt>
                <c:pt idx="58">
                  <c:v>2.507144968956343E-2</c:v>
                </c:pt>
                <c:pt idx="59">
                  <c:v>6.6247492324751134E-2</c:v>
                </c:pt>
                <c:pt idx="60">
                  <c:v>3.890428415996916E-2</c:v>
                </c:pt>
                <c:pt idx="61">
                  <c:v>2.1755608144464755E-3</c:v>
                </c:pt>
                <c:pt idx="62">
                  <c:v>-4.3780491325308146E-2</c:v>
                </c:pt>
                <c:pt idx="63">
                  <c:v>3.8237673738996003E-2</c:v>
                </c:pt>
                <c:pt idx="64">
                  <c:v>-4.0004652379983185E-2</c:v>
                </c:pt>
                <c:pt idx="65">
                  <c:v>-2.0596573699386833E-2</c:v>
                </c:pt>
                <c:pt idx="66">
                  <c:v>8.7632054231920664E-2</c:v>
                </c:pt>
                <c:pt idx="67">
                  <c:v>-4.9418803029959157E-3</c:v>
                </c:pt>
                <c:pt idx="68">
                  <c:v>4.1508786969566946E-2</c:v>
                </c:pt>
                <c:pt idx="69">
                  <c:v>-1.2955585552958171E-2</c:v>
                </c:pt>
                <c:pt idx="70">
                  <c:v>-7.6218749478811354E-3</c:v>
                </c:pt>
                <c:pt idx="71">
                  <c:v>7.5627709992940328E-3</c:v>
                </c:pt>
                <c:pt idx="72">
                  <c:v>3.0463259496486206E-2</c:v>
                </c:pt>
                <c:pt idx="73">
                  <c:v>-5.2877222327130102E-4</c:v>
                </c:pt>
                <c:pt idx="74">
                  <c:v>-3.0274729130789213E-2</c:v>
                </c:pt>
                <c:pt idx="75">
                  <c:v>2.2919461779556505E-2</c:v>
                </c:pt>
                <c:pt idx="76">
                  <c:v>1.3779891807168543E-2</c:v>
                </c:pt>
                <c:pt idx="77">
                  <c:v>-1.7124942290554945E-2</c:v>
                </c:pt>
                <c:pt idx="78">
                  <c:v>1.3971423577733066E-2</c:v>
                </c:pt>
                <c:pt idx="79">
                  <c:v>1.0622367301207802E-2</c:v>
                </c:pt>
                <c:pt idx="80">
                  <c:v>1.8383097570595641E-2</c:v>
                </c:pt>
                <c:pt idx="81">
                  <c:v>3.2088220362490594E-2</c:v>
                </c:pt>
                <c:pt idx="82">
                  <c:v>-5.7444801671416523E-2</c:v>
                </c:pt>
                <c:pt idx="83">
                  <c:v>-9.4582234895356221E-3</c:v>
                </c:pt>
                <c:pt idx="84">
                  <c:v>7.093508299296003E-3</c:v>
                </c:pt>
                <c:pt idx="85">
                  <c:v>-7.7500566288063455E-3</c:v>
                </c:pt>
                <c:pt idx="86">
                  <c:v>5.701675716514254E-3</c:v>
                </c:pt>
                <c:pt idx="87">
                  <c:v>-1.3295141328432125E-3</c:v>
                </c:pt>
                <c:pt idx="88">
                  <c:v>-4.6162005368431958E-3</c:v>
                </c:pt>
                <c:pt idx="89">
                  <c:v>2.0333712098558721E-2</c:v>
                </c:pt>
                <c:pt idx="90">
                  <c:v>-2.5661929653489235E-2</c:v>
                </c:pt>
                <c:pt idx="91">
                  <c:v>-6.4532006234441219E-4</c:v>
                </c:pt>
                <c:pt idx="92">
                  <c:v>-3.4322550988579281E-2</c:v>
                </c:pt>
                <c:pt idx="93">
                  <c:v>6.3298671124585315E-3</c:v>
                </c:pt>
                <c:pt idx="94">
                  <c:v>2.1111373900507768E-2</c:v>
                </c:pt>
                <c:pt idx="95">
                  <c:v>4.3787328145767912E-3</c:v>
                </c:pt>
                <c:pt idx="96">
                  <c:v>-7.3575840768702605E-3</c:v>
                </c:pt>
                <c:pt idx="97">
                  <c:v>-1.1284122023398346E-3</c:v>
                </c:pt>
                <c:pt idx="98">
                  <c:v>3.1664460823674911E-2</c:v>
                </c:pt>
                <c:pt idx="99">
                  <c:v>1.8803106833638283E-2</c:v>
                </c:pt>
                <c:pt idx="100">
                  <c:v>9.5046416792234911E-3</c:v>
                </c:pt>
                <c:pt idx="101">
                  <c:v>2.5662035635627412E-2</c:v>
                </c:pt>
                <c:pt idx="102">
                  <c:v>1.5565608096762329E-2</c:v>
                </c:pt>
                <c:pt idx="103">
                  <c:v>8.2622681404134202E-3</c:v>
                </c:pt>
                <c:pt idx="104">
                  <c:v>-3.2251492066330822E-3</c:v>
                </c:pt>
                <c:pt idx="105">
                  <c:v>1.1272197904099057E-2</c:v>
                </c:pt>
                <c:pt idx="106">
                  <c:v>2.4945401123037669E-3</c:v>
                </c:pt>
                <c:pt idx="107">
                  <c:v>-1.1881051787813179E-2</c:v>
                </c:pt>
                <c:pt idx="108">
                  <c:v>6.9177287951704969E-3</c:v>
                </c:pt>
                <c:pt idx="109">
                  <c:v>-2.1169120663493524E-2</c:v>
                </c:pt>
                <c:pt idx="110">
                  <c:v>7.1601696626943934E-3</c:v>
                </c:pt>
                <c:pt idx="111">
                  <c:v>-1.596326043578089E-2</c:v>
                </c:pt>
                <c:pt idx="112">
                  <c:v>1.0220406166889129E-2</c:v>
                </c:pt>
                <c:pt idx="113">
                  <c:v>-3.3134960661690416E-3</c:v>
                </c:pt>
                <c:pt idx="114">
                  <c:v>2.1303188394063532E-2</c:v>
                </c:pt>
                <c:pt idx="115">
                  <c:v>1.5136276030183415E-2</c:v>
                </c:pt>
                <c:pt idx="116">
                  <c:v>6.5206356643630059E-3</c:v>
                </c:pt>
                <c:pt idx="117">
                  <c:v>1.5497711226627242E-2</c:v>
                </c:pt>
                <c:pt idx="118">
                  <c:v>-1.5824658580842366E-2</c:v>
                </c:pt>
                <c:pt idx="119">
                  <c:v>-1.5914141267114879E-3</c:v>
                </c:pt>
                <c:pt idx="120">
                  <c:v>9.1457784602824166E-3</c:v>
                </c:pt>
                <c:pt idx="121">
                  <c:v>-6.7995762303766361E-3</c:v>
                </c:pt>
                <c:pt idx="122">
                  <c:v>-9.9879756409748666E-4</c:v>
                </c:pt>
                <c:pt idx="123">
                  <c:v>1.241979790528136E-2</c:v>
                </c:pt>
                <c:pt idx="124">
                  <c:v>1.1663414844607756E-2</c:v>
                </c:pt>
                <c:pt idx="125">
                  <c:v>5.2740316726214154E-3</c:v>
                </c:pt>
                <c:pt idx="126">
                  <c:v>1.4735065779860168E-2</c:v>
                </c:pt>
                <c:pt idx="127">
                  <c:v>3.3445903573601221E-3</c:v>
                </c:pt>
                <c:pt idx="128">
                  <c:v>-8.6947262179792872E-3</c:v>
                </c:pt>
                <c:pt idx="129">
                  <c:v>1.006001447820104E-2</c:v>
                </c:pt>
                <c:pt idx="130">
                  <c:v>-4.1984750472792154E-3</c:v>
                </c:pt>
                <c:pt idx="131">
                  <c:v>3.2178528145765384E-3</c:v>
                </c:pt>
                <c:pt idx="132">
                  <c:v>-1.8083442102437397E-2</c:v>
                </c:pt>
                <c:pt idx="133">
                  <c:v>1.0228756475463285E-3</c:v>
                </c:pt>
                <c:pt idx="134">
                  <c:v>1.1466161873010527E-2</c:v>
                </c:pt>
                <c:pt idx="135">
                  <c:v>1.5060591529755696E-2</c:v>
                </c:pt>
                <c:pt idx="136">
                  <c:v>1.1053321958960582E-2</c:v>
                </c:pt>
                <c:pt idx="137">
                  <c:v>1.2706174810836135E-2</c:v>
                </c:pt>
                <c:pt idx="138">
                  <c:v>-2.6562744966291962E-3</c:v>
                </c:pt>
                <c:pt idx="139">
                  <c:v>7.4421069651293692E-3</c:v>
                </c:pt>
                <c:pt idx="140">
                  <c:v>-1.8991658827778313E-3</c:v>
                </c:pt>
                <c:pt idx="141">
                  <c:v>-5.5698735500239183E-3</c:v>
                </c:pt>
                <c:pt idx="142">
                  <c:v>1.5159273432868048E-2</c:v>
                </c:pt>
                <c:pt idx="143">
                  <c:v>-8.6455968957261931E-3</c:v>
                </c:pt>
                <c:pt idx="144">
                  <c:v>-8.9887841040450223E-3</c:v>
                </c:pt>
                <c:pt idx="145">
                  <c:v>-2.5850848709483287E-3</c:v>
                </c:pt>
                <c:pt idx="146">
                  <c:v>-1.6422162921221561E-2</c:v>
                </c:pt>
                <c:pt idx="147">
                  <c:v>1.8697895625986893E-2</c:v>
                </c:pt>
                <c:pt idx="148">
                  <c:v>5.7682341542553139E-4</c:v>
                </c:pt>
                <c:pt idx="149">
                  <c:v>8.8725549805659387E-3</c:v>
                </c:pt>
                <c:pt idx="150">
                  <c:v>1.2410548073016336E-3</c:v>
                </c:pt>
                <c:pt idx="151">
                  <c:v>5.0026529220041915E-3</c:v>
                </c:pt>
                <c:pt idx="152">
                  <c:v>4.6450135978670648E-3</c:v>
                </c:pt>
                <c:pt idx="153">
                  <c:v>-1.2453080150144347E-3</c:v>
                </c:pt>
                <c:pt idx="154">
                  <c:v>-7.0301722613264062E-4</c:v>
                </c:pt>
                <c:pt idx="155">
                  <c:v>-1.0800454849143271E-2</c:v>
                </c:pt>
                <c:pt idx="156">
                  <c:v>6.1457811493594861E-3</c:v>
                </c:pt>
                <c:pt idx="157">
                  <c:v>1.2292057508157761E-2</c:v>
                </c:pt>
                <c:pt idx="158">
                  <c:v>2.024531525161688E-3</c:v>
                </c:pt>
                <c:pt idx="159">
                  <c:v>-8.4323831562707063E-3</c:v>
                </c:pt>
                <c:pt idx="160">
                  <c:v>5.2509679814713994E-3</c:v>
                </c:pt>
                <c:pt idx="161">
                  <c:v>8.3409546589749972E-3</c:v>
                </c:pt>
                <c:pt idx="162">
                  <c:v>5.0582351120009861E-4</c:v>
                </c:pt>
                <c:pt idx="163">
                  <c:v>6.7423565560373877E-3</c:v>
                </c:pt>
                <c:pt idx="164">
                  <c:v>8.3552677148990284E-4</c:v>
                </c:pt>
                <c:pt idx="165">
                  <c:v>7.6432294482773333E-3</c:v>
                </c:pt>
                <c:pt idx="166">
                  <c:v>-2.2330780589992827E-2</c:v>
                </c:pt>
                <c:pt idx="167">
                  <c:v>7.2667398463226451E-3</c:v>
                </c:pt>
                <c:pt idx="168">
                  <c:v>5.6450382511279429E-3</c:v>
                </c:pt>
                <c:pt idx="169">
                  <c:v>-6.5452969224089053E-4</c:v>
                </c:pt>
                <c:pt idx="170">
                  <c:v>-1.6794694403359012E-2</c:v>
                </c:pt>
                <c:pt idx="171">
                  <c:v>1.8705029623649061E-3</c:v>
                </c:pt>
                <c:pt idx="172">
                  <c:v>-3.3201086741140307E-3</c:v>
                </c:pt>
                <c:pt idx="173">
                  <c:v>-3.4769623630973578E-3</c:v>
                </c:pt>
                <c:pt idx="174">
                  <c:v>1.5184429863450921E-2</c:v>
                </c:pt>
                <c:pt idx="175">
                  <c:v>1.3275978775904029E-3</c:v>
                </c:pt>
                <c:pt idx="176">
                  <c:v>-2.1283184103905173E-3</c:v>
                </c:pt>
                <c:pt idx="177">
                  <c:v>7.1459477886897105E-3</c:v>
                </c:pt>
                <c:pt idx="178">
                  <c:v>7.182037528858265E-3</c:v>
                </c:pt>
                <c:pt idx="179">
                  <c:v>-7.6220103321541499E-3</c:v>
                </c:pt>
                <c:pt idx="180">
                  <c:v>-9.6820972377797965E-4</c:v>
                </c:pt>
                <c:pt idx="181">
                  <c:v>-2.2112221261283316E-2</c:v>
                </c:pt>
                <c:pt idx="182">
                  <c:v>-8.6129122576229511E-3</c:v>
                </c:pt>
                <c:pt idx="183">
                  <c:v>-1.9545171311632359E-3</c:v>
                </c:pt>
                <c:pt idx="184">
                  <c:v>-2.9312288613303372E-2</c:v>
                </c:pt>
                <c:pt idx="185">
                  <c:v>2.2645769997825305E-2</c:v>
                </c:pt>
                <c:pt idx="186">
                  <c:v>1.6044885862310787E-2</c:v>
                </c:pt>
                <c:pt idx="187">
                  <c:v>-4.5869312539237317E-4</c:v>
                </c:pt>
                <c:pt idx="188">
                  <c:v>2.2410536070716081E-3</c:v>
                </c:pt>
                <c:pt idx="189">
                  <c:v>1.5061057741463824E-2</c:v>
                </c:pt>
                <c:pt idx="190">
                  <c:v>7.5676954002601438E-3</c:v>
                </c:pt>
                <c:pt idx="191">
                  <c:v>1.3826407090108406E-2</c:v>
                </c:pt>
                <c:pt idx="192">
                  <c:v>6.555254493071816E-3</c:v>
                </c:pt>
                <c:pt idx="193">
                  <c:v>8.1566763354161687E-3</c:v>
                </c:pt>
                <c:pt idx="194">
                  <c:v>6.7260405928379896E-3</c:v>
                </c:pt>
                <c:pt idx="195">
                  <c:v>1.4058854140437393E-3</c:v>
                </c:pt>
                <c:pt idx="196">
                  <c:v>2.9754545949822742E-4</c:v>
                </c:pt>
                <c:pt idx="197">
                  <c:v>3.0625497507226207E-3</c:v>
                </c:pt>
                <c:pt idx="198">
                  <c:v>-2.4283584146753912E-2</c:v>
                </c:pt>
                <c:pt idx="199">
                  <c:v>7.0288989627880216E-3</c:v>
                </c:pt>
                <c:pt idx="200">
                  <c:v>9.4028029874726471E-3</c:v>
                </c:pt>
                <c:pt idx="201">
                  <c:v>2.0003284749916528E-3</c:v>
                </c:pt>
                <c:pt idx="202">
                  <c:v>3.4336964561898498E-3</c:v>
                </c:pt>
                <c:pt idx="203">
                  <c:v>-3.4512655338361231E-3</c:v>
                </c:pt>
                <c:pt idx="204">
                  <c:v>2.8495895834470542E-3</c:v>
                </c:pt>
                <c:pt idx="205">
                  <c:v>-1.362910560042252E-2</c:v>
                </c:pt>
                <c:pt idx="206">
                  <c:v>1.0337575152429279E-2</c:v>
                </c:pt>
                <c:pt idx="207">
                  <c:v>-1.3440543677561423E-2</c:v>
                </c:pt>
                <c:pt idx="208">
                  <c:v>-5.0129586686673555E-3</c:v>
                </c:pt>
                <c:pt idx="209">
                  <c:v>-2.4334235870719922E-3</c:v>
                </c:pt>
                <c:pt idx="210">
                  <c:v>2.297636226207711E-3</c:v>
                </c:pt>
                <c:pt idx="211">
                  <c:v>1.237022405230892E-2</c:v>
                </c:pt>
                <c:pt idx="212">
                  <c:v>8.0416472679560869E-3</c:v>
                </c:pt>
                <c:pt idx="213">
                  <c:v>1.7785615316790571E-2</c:v>
                </c:pt>
                <c:pt idx="214">
                  <c:v>1.1819014380832105E-2</c:v>
                </c:pt>
                <c:pt idx="215">
                  <c:v>1.6104635280974833E-2</c:v>
                </c:pt>
                <c:pt idx="216">
                  <c:v>1.3646522564310537E-2</c:v>
                </c:pt>
                <c:pt idx="217">
                  <c:v>9.3459793683843273E-3</c:v>
                </c:pt>
                <c:pt idx="218">
                  <c:v>-4.5767757066157433E-3</c:v>
                </c:pt>
                <c:pt idx="219">
                  <c:v>2.2969395152394601E-3</c:v>
                </c:pt>
                <c:pt idx="220">
                  <c:v>1.2126619994575538E-2</c:v>
                </c:pt>
                <c:pt idx="221">
                  <c:v>4.9750664118934917E-3</c:v>
                </c:pt>
                <c:pt idx="222">
                  <c:v>-1.2872683709156951E-2</c:v>
                </c:pt>
                <c:pt idx="223">
                  <c:v>6.8393401035100609E-3</c:v>
                </c:pt>
                <c:pt idx="224">
                  <c:v>5.2414447412523213E-3</c:v>
                </c:pt>
                <c:pt idx="225">
                  <c:v>9.956329850809631E-3</c:v>
                </c:pt>
                <c:pt idx="226">
                  <c:v>-1.5070680919024304E-2</c:v>
                </c:pt>
                <c:pt idx="227">
                  <c:v>1.000124432277727E-2</c:v>
                </c:pt>
                <c:pt idx="228">
                  <c:v>-1.3898513898513709E-3</c:v>
                </c:pt>
                <c:pt idx="229">
                  <c:v>1.0802724970024435E-2</c:v>
                </c:pt>
                <c:pt idx="230">
                  <c:v>3.5853093855009455E-4</c:v>
                </c:pt>
                <c:pt idx="231">
                  <c:v>1.5365551425030599E-3</c:v>
                </c:pt>
                <c:pt idx="232">
                  <c:v>9.4907072537480097E-3</c:v>
                </c:pt>
                <c:pt idx="233">
                  <c:v>7.331118410384363E-3</c:v>
                </c:pt>
                <c:pt idx="234">
                  <c:v>2.785317185481917E-3</c:v>
                </c:pt>
                <c:pt idx="235">
                  <c:v>1.0165796183813081E-2</c:v>
                </c:pt>
                <c:pt idx="236">
                  <c:v>-3.7548691339409634E-3</c:v>
                </c:pt>
                <c:pt idx="237">
                  <c:v>2.6375729876915166E-3</c:v>
                </c:pt>
                <c:pt idx="238">
                  <c:v>3.2781183748524789E-3</c:v>
                </c:pt>
                <c:pt idx="239">
                  <c:v>7.1543684057195911E-4</c:v>
                </c:pt>
                <c:pt idx="240">
                  <c:v>8.4648636298307878E-3</c:v>
                </c:pt>
                <c:pt idx="241">
                  <c:v>4.2389294510585263E-3</c:v>
                </c:pt>
                <c:pt idx="242">
                  <c:v>1.4446134476409078E-3</c:v>
                </c:pt>
                <c:pt idx="243">
                  <c:v>-3.1404994713147394E-2</c:v>
                </c:pt>
                <c:pt idx="244">
                  <c:v>1.0346328141412231E-2</c:v>
                </c:pt>
                <c:pt idx="245">
                  <c:v>1.0010173544329204E-2</c:v>
                </c:pt>
                <c:pt idx="246">
                  <c:v>1.0892501341803307E-2</c:v>
                </c:pt>
                <c:pt idx="247">
                  <c:v>9.0150371838464416E-3</c:v>
                </c:pt>
                <c:pt idx="248">
                  <c:v>4.2816365366318276E-3</c:v>
                </c:pt>
                <c:pt idx="249">
                  <c:v>3.5420524525213715E-3</c:v>
                </c:pt>
                <c:pt idx="250">
                  <c:v>-1.430415643033367E-5</c:v>
                </c:pt>
                <c:pt idx="251">
                  <c:v>2.6284263414808606E-3</c:v>
                </c:pt>
                <c:pt idx="252">
                  <c:v>8.1606448621465155E-3</c:v>
                </c:pt>
                <c:pt idx="253">
                  <c:v>4.7124086351704175E-3</c:v>
                </c:pt>
                <c:pt idx="254">
                  <c:v>-3.7501320469031096E-3</c:v>
                </c:pt>
                <c:pt idx="255">
                  <c:v>-6.2914199876284993E-4</c:v>
                </c:pt>
                <c:pt idx="256">
                  <c:v>1.4847195549378078E-2</c:v>
                </c:pt>
                <c:pt idx="257">
                  <c:v>9.5837181341371647E-3</c:v>
                </c:pt>
                <c:pt idx="258">
                  <c:v>5.4333005402233958E-3</c:v>
                </c:pt>
                <c:pt idx="259">
                  <c:v>9.6131067844451579E-5</c:v>
                </c:pt>
                <c:pt idx="260">
                  <c:v>2.1112472837001572E-3</c:v>
                </c:pt>
                <c:pt idx="261">
                  <c:v>-1.1092384006138767E-2</c:v>
                </c:pt>
                <c:pt idx="262">
                  <c:v>-1.0558623222042929E-2</c:v>
                </c:pt>
                <c:pt idx="263">
                  <c:v>1.6794689559073817E-2</c:v>
                </c:pt>
                <c:pt idx="264">
                  <c:v>8.508279302947841E-3</c:v>
                </c:pt>
                <c:pt idx="265">
                  <c:v>-3.711240243910785E-3</c:v>
                </c:pt>
                <c:pt idx="266">
                  <c:v>-1.4972224792414224E-2</c:v>
                </c:pt>
                <c:pt idx="267">
                  <c:v>-9.2541695948343827E-3</c:v>
                </c:pt>
                <c:pt idx="268">
                  <c:v>-1.9060461131126694E-2</c:v>
                </c:pt>
                <c:pt idx="269">
                  <c:v>-1.0735636298550233E-2</c:v>
                </c:pt>
                <c:pt idx="270">
                  <c:v>-1.3240408031814588E-2</c:v>
                </c:pt>
                <c:pt idx="271">
                  <c:v>4.7423466768368838E-2</c:v>
                </c:pt>
                <c:pt idx="272">
                  <c:v>2.5673612861664363E-2</c:v>
                </c:pt>
                <c:pt idx="273">
                  <c:v>9.7010824114118765E-3</c:v>
                </c:pt>
                <c:pt idx="274">
                  <c:v>7.1467449180016018E-3</c:v>
                </c:pt>
                <c:pt idx="275">
                  <c:v>1.9200236310601415E-3</c:v>
                </c:pt>
                <c:pt idx="276">
                  <c:v>1.2834815819890322E-2</c:v>
                </c:pt>
                <c:pt idx="277">
                  <c:v>-4.3001362812422617E-4</c:v>
                </c:pt>
                <c:pt idx="278">
                  <c:v>-1.8531632835405709E-4</c:v>
                </c:pt>
                <c:pt idx="279">
                  <c:v>4.4219375765397473E-3</c:v>
                </c:pt>
                <c:pt idx="280">
                  <c:v>-6.5905241443853235E-4</c:v>
                </c:pt>
                <c:pt idx="281">
                  <c:v>9.9846339517124516E-3</c:v>
                </c:pt>
                <c:pt idx="282">
                  <c:v>-8.1620926299597052E-5</c:v>
                </c:pt>
                <c:pt idx="283">
                  <c:v>-6.8273315288195358E-3</c:v>
                </c:pt>
                <c:pt idx="284">
                  <c:v>-5.9143001795001204E-3</c:v>
                </c:pt>
                <c:pt idx="285">
                  <c:v>-9.0747042618700702E-3</c:v>
                </c:pt>
                <c:pt idx="286">
                  <c:v>-2.0428187628281025E-2</c:v>
                </c:pt>
                <c:pt idx="287">
                  <c:v>2.1872891923382376E-3</c:v>
                </c:pt>
                <c:pt idx="288">
                  <c:v>1.8643168930771559E-2</c:v>
                </c:pt>
                <c:pt idx="289">
                  <c:v>7.699239086904397E-3</c:v>
                </c:pt>
                <c:pt idx="290">
                  <c:v>-3.7635744021301765E-2</c:v>
                </c:pt>
                <c:pt idx="291">
                  <c:v>1.5995429877177836E-2</c:v>
                </c:pt>
                <c:pt idx="292">
                  <c:v>1.0672998431736636E-2</c:v>
                </c:pt>
                <c:pt idx="293">
                  <c:v>2.188469813862759E-2</c:v>
                </c:pt>
                <c:pt idx="294">
                  <c:v>-1.0812955869234475E-2</c:v>
                </c:pt>
                <c:pt idx="295">
                  <c:v>-9.4590786267261251E-3</c:v>
                </c:pt>
                <c:pt idx="296">
                  <c:v>1.2116668117096996E-3</c:v>
                </c:pt>
                <c:pt idx="297">
                  <c:v>9.5077626669874959E-3</c:v>
                </c:pt>
                <c:pt idx="298">
                  <c:v>5.0601388226567678E-3</c:v>
                </c:pt>
                <c:pt idx="299">
                  <c:v>-9.4795318554444785E-3</c:v>
                </c:pt>
                <c:pt idx="300">
                  <c:v>-6.7494070567729603E-3</c:v>
                </c:pt>
                <c:pt idx="301">
                  <c:v>-1.2759971867778441E-3</c:v>
                </c:pt>
                <c:pt idx="302">
                  <c:v>-1.2685733830971047E-2</c:v>
                </c:pt>
                <c:pt idx="303">
                  <c:v>-1.1102959657095401E-2</c:v>
                </c:pt>
                <c:pt idx="304">
                  <c:v>1.2786915650319308E-2</c:v>
                </c:pt>
                <c:pt idx="305">
                  <c:v>-5.1546391752577136E-4</c:v>
                </c:pt>
                <c:pt idx="306">
                  <c:v>5.3167666458564522E-3</c:v>
                </c:pt>
                <c:pt idx="307">
                  <c:v>-1.7911203361514749E-2</c:v>
                </c:pt>
                <c:pt idx="308">
                  <c:v>-1.5430189561081553E-2</c:v>
                </c:pt>
                <c:pt idx="309">
                  <c:v>1.2733073180266397E-2</c:v>
                </c:pt>
                <c:pt idx="310">
                  <c:v>2.3284829017115705E-2</c:v>
                </c:pt>
                <c:pt idx="311">
                  <c:v>-1.0400738290749056E-2</c:v>
                </c:pt>
                <c:pt idx="312">
                  <c:v>1.2024614211712192E-2</c:v>
                </c:pt>
                <c:pt idx="313">
                  <c:v>-1.5439873279367244E-2</c:v>
                </c:pt>
                <c:pt idx="314">
                  <c:v>3.1220538605529757E-3</c:v>
                </c:pt>
                <c:pt idx="315">
                  <c:v>9.2314502673067622E-3</c:v>
                </c:pt>
                <c:pt idx="316">
                  <c:v>3.6945688151399647E-3</c:v>
                </c:pt>
                <c:pt idx="317">
                  <c:v>-2.6186986513196953E-3</c:v>
                </c:pt>
                <c:pt idx="318">
                  <c:v>-3.5325601539617946E-2</c:v>
                </c:pt>
                <c:pt idx="319">
                  <c:v>1.3556195321016373E-2</c:v>
                </c:pt>
                <c:pt idx="320">
                  <c:v>5.2844575588770759E-3</c:v>
                </c:pt>
                <c:pt idx="321">
                  <c:v>2.4963223822047631E-3</c:v>
                </c:pt>
                <c:pt idx="322">
                  <c:v>-1.7677018166146197E-2</c:v>
                </c:pt>
                <c:pt idx="323">
                  <c:v>-4.3908366963916201E-3</c:v>
                </c:pt>
                <c:pt idx="324">
                  <c:v>7.6767577851766244E-3</c:v>
                </c:pt>
                <c:pt idx="325">
                  <c:v>-4.4980789454502901E-3</c:v>
                </c:pt>
                <c:pt idx="326">
                  <c:v>1.0016490776670217E-2</c:v>
                </c:pt>
                <c:pt idx="327">
                  <c:v>1.1601656886434109E-2</c:v>
                </c:pt>
                <c:pt idx="328">
                  <c:v>1.4433855067716328E-2</c:v>
                </c:pt>
                <c:pt idx="329">
                  <c:v>2.0417705211392967E-3</c:v>
                </c:pt>
                <c:pt idx="330">
                  <c:v>-1.7710760058812003E-2</c:v>
                </c:pt>
                <c:pt idx="331">
                  <c:v>2.0846006110275539E-4</c:v>
                </c:pt>
                <c:pt idx="332">
                  <c:v>-9.4060809818130586E-3</c:v>
                </c:pt>
                <c:pt idx="333">
                  <c:v>8.3709861000931252E-3</c:v>
                </c:pt>
                <c:pt idx="334">
                  <c:v>7.3163974182248737E-3</c:v>
                </c:pt>
                <c:pt idx="335">
                  <c:v>6.6792078669999366E-3</c:v>
                </c:pt>
                <c:pt idx="336">
                  <c:v>8.0414756647542163E-3</c:v>
                </c:pt>
                <c:pt idx="337">
                  <c:v>-6.1302271731019653E-3</c:v>
                </c:pt>
                <c:pt idx="338">
                  <c:v>-1.0386680807366599E-2</c:v>
                </c:pt>
                <c:pt idx="339">
                  <c:v>-1.2724117987276129E-3</c:v>
                </c:pt>
                <c:pt idx="340">
                  <c:v>1.671572033956048E-2</c:v>
                </c:pt>
                <c:pt idx="341">
                  <c:v>1.2393496011230853E-2</c:v>
                </c:pt>
                <c:pt idx="342">
                  <c:v>-5.1594839854118835E-3</c:v>
                </c:pt>
                <c:pt idx="343">
                  <c:v>-8.2567372913776582E-3</c:v>
                </c:pt>
                <c:pt idx="344">
                  <c:v>1.8063135438295186E-2</c:v>
                </c:pt>
                <c:pt idx="345">
                  <c:v>1.4760828451498842E-3</c:v>
                </c:pt>
                <c:pt idx="346">
                  <c:v>7.0734387440207769E-4</c:v>
                </c:pt>
                <c:pt idx="347">
                  <c:v>6.115021583396052E-3</c:v>
                </c:pt>
                <c:pt idx="348">
                  <c:v>2.3788595198495077E-3</c:v>
                </c:pt>
                <c:pt idx="349">
                  <c:v>6.3763826090357245E-3</c:v>
                </c:pt>
                <c:pt idx="350">
                  <c:v>9.5331262369904302E-3</c:v>
                </c:pt>
                <c:pt idx="351">
                  <c:v>-5.1017788844098799E-4</c:v>
                </c:pt>
                <c:pt idx="352">
                  <c:v>8.667820235830348E-5</c:v>
                </c:pt>
                <c:pt idx="353">
                  <c:v>7.3284883347670693E-3</c:v>
                </c:pt>
                <c:pt idx="354">
                  <c:v>-1.2810421692314167E-3</c:v>
                </c:pt>
                <c:pt idx="355">
                  <c:v>5.1945565641899893E-3</c:v>
                </c:pt>
                <c:pt idx="356">
                  <c:v>-7.3325651598399322E-4</c:v>
                </c:pt>
                <c:pt idx="357">
                  <c:v>-6.6549767790547998E-3</c:v>
                </c:pt>
                <c:pt idx="358">
                  <c:v>6.5492617690041666E-3</c:v>
                </c:pt>
                <c:pt idx="359">
                  <c:v>3.9141554542421186E-3</c:v>
                </c:pt>
                <c:pt idx="360">
                  <c:v>7.911717887127967E-4</c:v>
                </c:pt>
                <c:pt idx="361">
                  <c:v>3.6301887508418673E-3</c:v>
                </c:pt>
                <c:pt idx="362">
                  <c:v>-6.4086204452006301E-3</c:v>
                </c:pt>
                <c:pt idx="363">
                  <c:v>-4.8295391484409755E-3</c:v>
                </c:pt>
                <c:pt idx="364">
                  <c:v>-5.1301987075713651E-4</c:v>
                </c:pt>
                <c:pt idx="365">
                  <c:v>4.0265632023770426E-3</c:v>
                </c:pt>
                <c:pt idx="366">
                  <c:v>1.6670371193598932E-3</c:v>
                </c:pt>
                <c:pt idx="367">
                  <c:v>-5.4397616141762528E-3</c:v>
                </c:pt>
                <c:pt idx="368">
                  <c:v>6.5978408804769906E-3</c:v>
                </c:pt>
                <c:pt idx="369">
                  <c:v>4.4267262807582419E-3</c:v>
                </c:pt>
                <c:pt idx="370">
                  <c:v>-2.8782466969518028E-3</c:v>
                </c:pt>
                <c:pt idx="371">
                  <c:v>-4.1891404832212764E-3</c:v>
                </c:pt>
                <c:pt idx="372">
                  <c:v>-1.7112795227467448E-3</c:v>
                </c:pt>
                <c:pt idx="373">
                  <c:v>-2.639697229908089E-3</c:v>
                </c:pt>
                <c:pt idx="374">
                  <c:v>2.6913265306123257E-3</c:v>
                </c:pt>
                <c:pt idx="375">
                  <c:v>7.1332256300009611E-3</c:v>
                </c:pt>
                <c:pt idx="376">
                  <c:v>-1.0167768174885738E-3</c:v>
                </c:pt>
                <c:pt idx="377">
                  <c:v>3.8815924644002298E-3</c:v>
                </c:pt>
                <c:pt idx="378">
                  <c:v>-9.5562559628203925E-3</c:v>
                </c:pt>
                <c:pt idx="379">
                  <c:v>-2.4224467347834233E-3</c:v>
                </c:pt>
                <c:pt idx="380">
                  <c:v>1.7845989113962624E-4</c:v>
                </c:pt>
                <c:pt idx="381">
                  <c:v>7.6309853051756971E-3</c:v>
                </c:pt>
                <c:pt idx="382">
                  <c:v>2.6308549962530403E-3</c:v>
                </c:pt>
                <c:pt idx="383">
                  <c:v>4.4310723825924381E-3</c:v>
                </c:pt>
                <c:pt idx="384">
                  <c:v>-5.023800253711741E-5</c:v>
                </c:pt>
                <c:pt idx="385">
                  <c:v>-1.0738912543803436E-2</c:v>
                </c:pt>
                <c:pt idx="386">
                  <c:v>-7.6369315151976203E-3</c:v>
                </c:pt>
                <c:pt idx="387">
                  <c:v>1.2279220322285456E-2</c:v>
                </c:pt>
                <c:pt idx="388">
                  <c:v>2.022238301825352E-3</c:v>
                </c:pt>
                <c:pt idx="389">
                  <c:v>-1.9929301433836422E-3</c:v>
                </c:pt>
                <c:pt idx="390">
                  <c:v>-4.929081263487789E-3</c:v>
                </c:pt>
                <c:pt idx="391">
                  <c:v>-2.3529112911164773E-3</c:v>
                </c:pt>
                <c:pt idx="392">
                  <c:v>4.3954574967854931E-3</c:v>
                </c:pt>
                <c:pt idx="393">
                  <c:v>-9.7601475430109108E-4</c:v>
                </c:pt>
                <c:pt idx="394">
                  <c:v>7.7459628688609783E-3</c:v>
                </c:pt>
                <c:pt idx="395">
                  <c:v>1.5460980853186701E-2</c:v>
                </c:pt>
                <c:pt idx="396">
                  <c:v>7.9382545758877043E-3</c:v>
                </c:pt>
                <c:pt idx="397">
                  <c:v>2.201884517922581E-3</c:v>
                </c:pt>
                <c:pt idx="398">
                  <c:v>-3.4612693775851744E-3</c:v>
                </c:pt>
                <c:pt idx="399">
                  <c:v>1.2347427670553746E-3</c:v>
                </c:pt>
                <c:pt idx="400">
                  <c:v>1.3439330801285898E-3</c:v>
                </c:pt>
                <c:pt idx="401">
                  <c:v>1.3206307086566227E-4</c:v>
                </c:pt>
                <c:pt idx="402">
                  <c:v>5.0453714934974858E-3</c:v>
                </c:pt>
                <c:pt idx="403">
                  <c:v>1.006453032191823E-2</c:v>
                </c:pt>
                <c:pt idx="404">
                  <c:v>2.0539533307923907E-3</c:v>
                </c:pt>
                <c:pt idx="405">
                  <c:v>3.1123494766964743E-3</c:v>
                </c:pt>
                <c:pt idx="406">
                  <c:v>-2.7536022534397908E-3</c:v>
                </c:pt>
                <c:pt idx="407">
                  <c:v>-7.1429218080916179E-3</c:v>
                </c:pt>
                <c:pt idx="408">
                  <c:v>2.7932281693565653E-3</c:v>
                </c:pt>
                <c:pt idx="409">
                  <c:v>7.7683380363653409E-3</c:v>
                </c:pt>
                <c:pt idx="410">
                  <c:v>6.0452582317793713E-4</c:v>
                </c:pt>
                <c:pt idx="411">
                  <c:v>1.3525983414131026E-4</c:v>
                </c:pt>
                <c:pt idx="412">
                  <c:v>4.1053321231718787E-3</c:v>
                </c:pt>
                <c:pt idx="413">
                  <c:v>1.3519742355673658E-2</c:v>
                </c:pt>
                <c:pt idx="414">
                  <c:v>1.1880539009689439E-2</c:v>
                </c:pt>
                <c:pt idx="415">
                  <c:v>-3.2657802267076486E-3</c:v>
                </c:pt>
                <c:pt idx="416">
                  <c:v>9.2467608520607758E-3</c:v>
                </c:pt>
                <c:pt idx="417">
                  <c:v>5.1902762828452964E-3</c:v>
                </c:pt>
                <c:pt idx="418">
                  <c:v>3.1286799510494845E-3</c:v>
                </c:pt>
                <c:pt idx="419">
                  <c:v>-9.0345153011317514E-4</c:v>
                </c:pt>
                <c:pt idx="420">
                  <c:v>-4.9533178590144278E-4</c:v>
                </c:pt>
                <c:pt idx="421">
                  <c:v>9.0759789091543475E-4</c:v>
                </c:pt>
                <c:pt idx="422">
                  <c:v>-8.0314348633370169E-4</c:v>
                </c:pt>
                <c:pt idx="423">
                  <c:v>1.4231963722897145E-3</c:v>
                </c:pt>
                <c:pt idx="424">
                  <c:v>8.0235903337169123E-3</c:v>
                </c:pt>
                <c:pt idx="425">
                  <c:v>6.2815898900936418E-3</c:v>
                </c:pt>
                <c:pt idx="426">
                  <c:v>-2.5156697580758225E-3</c:v>
                </c:pt>
                <c:pt idx="427">
                  <c:v>-1.0705055117528173E-2</c:v>
                </c:pt>
                <c:pt idx="428">
                  <c:v>9.4901965292666368E-3</c:v>
                </c:pt>
                <c:pt idx="429">
                  <c:v>-8.7404623619169453E-4</c:v>
                </c:pt>
                <c:pt idx="430">
                  <c:v>1.574659550398505E-2</c:v>
                </c:pt>
                <c:pt idx="431">
                  <c:v>1.6972498940972525E-3</c:v>
                </c:pt>
                <c:pt idx="432">
                  <c:v>1.0642349830836118E-4</c:v>
                </c:pt>
                <c:pt idx="433">
                  <c:v>-5.9646823596619658E-3</c:v>
                </c:pt>
                <c:pt idx="434">
                  <c:v>-2.1015742086699651E-3</c:v>
                </c:pt>
                <c:pt idx="435">
                  <c:v>-5.2593541976024838E-3</c:v>
                </c:pt>
                <c:pt idx="436">
                  <c:v>-4.8870057298866509E-3</c:v>
                </c:pt>
                <c:pt idx="437">
                  <c:v>9.0805125470210246E-3</c:v>
                </c:pt>
                <c:pt idx="438">
                  <c:v>7.4076167596974773E-3</c:v>
                </c:pt>
                <c:pt idx="439">
                  <c:v>-9.8921014683850395E-3</c:v>
                </c:pt>
                <c:pt idx="440">
                  <c:v>8.1803241527824699E-3</c:v>
                </c:pt>
                <c:pt idx="441">
                  <c:v>5.893644588217839E-3</c:v>
                </c:pt>
                <c:pt idx="442">
                  <c:v>2.8359560105504222E-3</c:v>
                </c:pt>
                <c:pt idx="443">
                  <c:v>2.5632524330001516E-3</c:v>
                </c:pt>
                <c:pt idx="444">
                  <c:v>9.4375540172131345E-3</c:v>
                </c:pt>
                <c:pt idx="445">
                  <c:v>9.7347447244895413E-3</c:v>
                </c:pt>
                <c:pt idx="446">
                  <c:v>7.5523964544634836E-3</c:v>
                </c:pt>
                <c:pt idx="447">
                  <c:v>-3.1552655862272516E-3</c:v>
                </c:pt>
                <c:pt idx="448">
                  <c:v>-8.2606040040720252E-3</c:v>
                </c:pt>
                <c:pt idx="449">
                  <c:v>-4.8449081930955762E-3</c:v>
                </c:pt>
                <c:pt idx="450">
                  <c:v>-3.4767109873967694E-3</c:v>
                </c:pt>
                <c:pt idx="451">
                  <c:v>5.7963334050969983E-4</c:v>
                </c:pt>
                <c:pt idx="452">
                  <c:v>7.8894810597283094E-3</c:v>
                </c:pt>
                <c:pt idx="453">
                  <c:v>-3.1447745834337626E-3</c:v>
                </c:pt>
                <c:pt idx="454">
                  <c:v>-1.9422380490858537E-2</c:v>
                </c:pt>
                <c:pt idx="455">
                  <c:v>-1.0393537638774042E-2</c:v>
                </c:pt>
                <c:pt idx="456">
                  <c:v>1.4599655380227672E-2</c:v>
                </c:pt>
                <c:pt idx="457">
                  <c:v>-2.2699829611844136E-3</c:v>
                </c:pt>
                <c:pt idx="458">
                  <c:v>-3.3400507016901892E-3</c:v>
                </c:pt>
                <c:pt idx="459">
                  <c:v>4.913288313552977E-3</c:v>
                </c:pt>
                <c:pt idx="460">
                  <c:v>8.469704411502077E-3</c:v>
                </c:pt>
                <c:pt idx="461">
                  <c:v>-1.3448782553109329E-3</c:v>
                </c:pt>
                <c:pt idx="462">
                  <c:v>-1.4990925086938445E-3</c:v>
                </c:pt>
                <c:pt idx="463">
                  <c:v>-7.9701618453479339E-3</c:v>
                </c:pt>
                <c:pt idx="464">
                  <c:v>1.2820584549279479E-2</c:v>
                </c:pt>
                <c:pt idx="465">
                  <c:v>3.7010951374805146E-4</c:v>
                </c:pt>
                <c:pt idx="466">
                  <c:v>-6.0879816891180605E-3</c:v>
                </c:pt>
                <c:pt idx="467">
                  <c:v>-5.5863593937507394E-3</c:v>
                </c:pt>
                <c:pt idx="468">
                  <c:v>-7.4782176309388104E-3</c:v>
                </c:pt>
                <c:pt idx="469">
                  <c:v>-1.9603372962262444E-2</c:v>
                </c:pt>
                <c:pt idx="470">
                  <c:v>4.9837654414910393E-3</c:v>
                </c:pt>
                <c:pt idx="471">
                  <c:v>-5.0447485767010081E-3</c:v>
                </c:pt>
                <c:pt idx="472">
                  <c:v>6.959497675860904E-3</c:v>
                </c:pt>
                <c:pt idx="473">
                  <c:v>-2.9071209637180129E-2</c:v>
                </c:pt>
                <c:pt idx="474">
                  <c:v>1.6151341001793273E-3</c:v>
                </c:pt>
                <c:pt idx="475">
                  <c:v>-4.1485990049225929E-3</c:v>
                </c:pt>
                <c:pt idx="476">
                  <c:v>1.0816571670827724E-2</c:v>
                </c:pt>
                <c:pt idx="477">
                  <c:v>1.3674571413592407E-2</c:v>
                </c:pt>
                <c:pt idx="478">
                  <c:v>-1.1777618789022948E-2</c:v>
                </c:pt>
                <c:pt idx="479">
                  <c:v>-1.6540964254769808E-2</c:v>
                </c:pt>
                <c:pt idx="480">
                  <c:v>1.5636594775976009E-2</c:v>
                </c:pt>
                <c:pt idx="481">
                  <c:v>1.7060902268771105E-2</c:v>
                </c:pt>
                <c:pt idx="482">
                  <c:v>2.6960889537628319E-3</c:v>
                </c:pt>
                <c:pt idx="483">
                  <c:v>-3.1683778761593118E-4</c:v>
                </c:pt>
                <c:pt idx="484">
                  <c:v>-8.1690108672685113E-3</c:v>
                </c:pt>
                <c:pt idx="485">
                  <c:v>-2.4959336720740133E-3</c:v>
                </c:pt>
                <c:pt idx="486">
                  <c:v>-5.9740604563374156E-3</c:v>
                </c:pt>
                <c:pt idx="487">
                  <c:v>1.5678167860917469E-3</c:v>
                </c:pt>
                <c:pt idx="488">
                  <c:v>-1.5259386377866946E-2</c:v>
                </c:pt>
                <c:pt idx="489">
                  <c:v>-2.1842545274709746E-2</c:v>
                </c:pt>
                <c:pt idx="490">
                  <c:v>9.4286814893282944E-3</c:v>
                </c:pt>
                <c:pt idx="491">
                  <c:v>1.1007194030117962E-2</c:v>
                </c:pt>
                <c:pt idx="492">
                  <c:v>6.9092828559547126E-3</c:v>
                </c:pt>
                <c:pt idx="493">
                  <c:v>-4.0327776671390536E-3</c:v>
                </c:pt>
                <c:pt idx="494">
                  <c:v>4.8518709108285041E-3</c:v>
                </c:pt>
                <c:pt idx="495">
                  <c:v>8.6034091740434526E-3</c:v>
                </c:pt>
                <c:pt idx="496">
                  <c:v>-1.1402376220388533E-3</c:v>
                </c:pt>
                <c:pt idx="497">
                  <c:v>-5.6060324394646699E-4</c:v>
                </c:pt>
                <c:pt idx="498">
                  <c:v>8.7247405392365529E-3</c:v>
                </c:pt>
                <c:pt idx="499">
                  <c:v>1.5653406553513438E-2</c:v>
                </c:pt>
                <c:pt idx="500">
                  <c:v>1.0186829459255531E-2</c:v>
                </c:pt>
                <c:pt idx="501">
                  <c:v>6.7395852346920915E-3</c:v>
                </c:pt>
                <c:pt idx="502">
                  <c:v>-1.0005439254682558E-2</c:v>
                </c:pt>
                <c:pt idx="503">
                  <c:v>3.7642497703693767E-3</c:v>
                </c:pt>
                <c:pt idx="504">
                  <c:v>1.0700230734251415E-2</c:v>
                </c:pt>
                <c:pt idx="505">
                  <c:v>2.9133547738471322E-3</c:v>
                </c:pt>
                <c:pt idx="506">
                  <c:v>8.6731373662130018E-3</c:v>
                </c:pt>
                <c:pt idx="507">
                  <c:v>2.495559331991748E-3</c:v>
                </c:pt>
                <c:pt idx="508">
                  <c:v>-1.1228077862612817E-4</c:v>
                </c:pt>
                <c:pt idx="509">
                  <c:v>2.8675896635306231E-3</c:v>
                </c:pt>
                <c:pt idx="510">
                  <c:v>-1.0653754349167821E-2</c:v>
                </c:pt>
                <c:pt idx="511">
                  <c:v>-9.6422192838863108E-3</c:v>
                </c:pt>
                <c:pt idx="512">
                  <c:v>-1.0112384605093117E-2</c:v>
                </c:pt>
                <c:pt idx="513">
                  <c:v>-7.875767303035297E-3</c:v>
                </c:pt>
                <c:pt idx="514">
                  <c:v>-2.6567861430481288E-2</c:v>
                </c:pt>
                <c:pt idx="515">
                  <c:v>7.5135138287141245E-3</c:v>
                </c:pt>
                <c:pt idx="516">
                  <c:v>-9.7118003003827669E-3</c:v>
                </c:pt>
                <c:pt idx="517">
                  <c:v>-4.7924769800389289E-4</c:v>
                </c:pt>
                <c:pt idx="518">
                  <c:v>1.3910694394498657E-2</c:v>
                </c:pt>
                <c:pt idx="519">
                  <c:v>1.3667938303964622E-2</c:v>
                </c:pt>
                <c:pt idx="520">
                  <c:v>1.1557816104706076E-2</c:v>
                </c:pt>
                <c:pt idx="521">
                  <c:v>-1.2362204724409409E-2</c:v>
                </c:pt>
                <c:pt idx="522">
                  <c:v>-2.4999715265202616E-3</c:v>
                </c:pt>
                <c:pt idx="523">
                  <c:v>-1.7281046796412514E-2</c:v>
                </c:pt>
                <c:pt idx="524">
                  <c:v>3.0876748617372218E-3</c:v>
                </c:pt>
                <c:pt idx="525">
                  <c:v>1.1412107084425305E-2</c:v>
                </c:pt>
                <c:pt idx="526">
                  <c:v>8.1339685520904759E-3</c:v>
                </c:pt>
                <c:pt idx="527">
                  <c:v>-1.3126318808804993E-2</c:v>
                </c:pt>
                <c:pt idx="528">
                  <c:v>-3.0616267859969293E-2</c:v>
                </c:pt>
                <c:pt idx="529">
                  <c:v>3.0259220557152133E-2</c:v>
                </c:pt>
                <c:pt idx="530">
                  <c:v>-1.7432696823791449E-3</c:v>
                </c:pt>
                <c:pt idx="531">
                  <c:v>-1.0160372239093052E-3</c:v>
                </c:pt>
                <c:pt idx="532">
                  <c:v>-1.6354033031679149E-3</c:v>
                </c:pt>
                <c:pt idx="533">
                  <c:v>-4.0315345299628547E-3</c:v>
                </c:pt>
                <c:pt idx="534">
                  <c:v>-6.651498112648313E-3</c:v>
                </c:pt>
                <c:pt idx="535">
                  <c:v>-1.693755046161427E-3</c:v>
                </c:pt>
                <c:pt idx="536">
                  <c:v>-4.7781049917219764E-2</c:v>
                </c:pt>
                <c:pt idx="537">
                  <c:v>2.5261648392566505E-2</c:v>
                </c:pt>
                <c:pt idx="538">
                  <c:v>8.1340344811027254E-3</c:v>
                </c:pt>
                <c:pt idx="539">
                  <c:v>-1.1191563603451304E-2</c:v>
                </c:pt>
                <c:pt idx="540">
                  <c:v>-6.4976710155095763E-3</c:v>
                </c:pt>
                <c:pt idx="541">
                  <c:v>-1.5316961701534404E-2</c:v>
                </c:pt>
                <c:pt idx="542">
                  <c:v>-2.3526732264925077E-2</c:v>
                </c:pt>
                <c:pt idx="543">
                  <c:v>9.4747890551372116E-3</c:v>
                </c:pt>
                <c:pt idx="544">
                  <c:v>2.0726326931423289E-2</c:v>
                </c:pt>
                <c:pt idx="545">
                  <c:v>1.5267339029142901E-2</c:v>
                </c:pt>
                <c:pt idx="546">
                  <c:v>2.1422244183453287E-3</c:v>
                </c:pt>
                <c:pt idx="547">
                  <c:v>1.4482470408196946E-2</c:v>
                </c:pt>
                <c:pt idx="548">
                  <c:v>-1.2346410768583338E-2</c:v>
                </c:pt>
                <c:pt idx="549">
                  <c:v>1.8745123927264018E-2</c:v>
                </c:pt>
                <c:pt idx="550">
                  <c:v>1.8361918900052121E-2</c:v>
                </c:pt>
                <c:pt idx="551">
                  <c:v>-9.8021351242694177E-3</c:v>
                </c:pt>
                <c:pt idx="552">
                  <c:v>1.1561200168247909E-2</c:v>
                </c:pt>
                <c:pt idx="553">
                  <c:v>-4.0339580144955756E-3</c:v>
                </c:pt>
                <c:pt idx="554">
                  <c:v>-1.3278710863320331E-3</c:v>
                </c:pt>
                <c:pt idx="555">
                  <c:v>-4.049875890900112E-3</c:v>
                </c:pt>
                <c:pt idx="556">
                  <c:v>4.0226199498629711E-3</c:v>
                </c:pt>
                <c:pt idx="557">
                  <c:v>5.9981419115084922E-3</c:v>
                </c:pt>
                <c:pt idx="558">
                  <c:v>9.9825111253484256E-3</c:v>
                </c:pt>
                <c:pt idx="559">
                  <c:v>-1.9144771620018819E-3</c:v>
                </c:pt>
                <c:pt idx="560">
                  <c:v>1.1778009991554539E-2</c:v>
                </c:pt>
                <c:pt idx="561">
                  <c:v>2.1671774063478866E-2</c:v>
                </c:pt>
                <c:pt idx="562">
                  <c:v>-5.3175579115291027E-3</c:v>
                </c:pt>
                <c:pt idx="563">
                  <c:v>-8.3391805049728429E-3</c:v>
                </c:pt>
                <c:pt idx="564">
                  <c:v>-9.4397632478178117E-3</c:v>
                </c:pt>
                <c:pt idx="565">
                  <c:v>8.208826188876639E-3</c:v>
                </c:pt>
                <c:pt idx="566">
                  <c:v>-6.1514758762618582E-3</c:v>
                </c:pt>
                <c:pt idx="567">
                  <c:v>-8.1838986814674053E-3</c:v>
                </c:pt>
                <c:pt idx="568">
                  <c:v>-3.1174594844354253E-3</c:v>
                </c:pt>
                <c:pt idx="569">
                  <c:v>-1.7281188396425895E-2</c:v>
                </c:pt>
                <c:pt idx="570">
                  <c:v>-1.251917909122402E-2</c:v>
                </c:pt>
                <c:pt idx="571">
                  <c:v>1.0490221804211775E-2</c:v>
                </c:pt>
                <c:pt idx="572">
                  <c:v>1.4941747317867238E-2</c:v>
                </c:pt>
                <c:pt idx="573">
                  <c:v>-1.2686429860975235E-2</c:v>
                </c:pt>
                <c:pt idx="574">
                  <c:v>-1.2695121986728397E-2</c:v>
                </c:pt>
                <c:pt idx="575">
                  <c:v>1.4560028783852541E-2</c:v>
                </c:pt>
                <c:pt idx="576">
                  <c:v>-9.4414213292404181E-3</c:v>
                </c:pt>
                <c:pt idx="577">
                  <c:v>1.2128486242839465E-2</c:v>
                </c:pt>
                <c:pt idx="578">
                  <c:v>-8.263240756043011E-3</c:v>
                </c:pt>
                <c:pt idx="579">
                  <c:v>-1.9558486892305993E-3</c:v>
                </c:pt>
                <c:pt idx="580">
                  <c:v>-2.293618292704358E-2</c:v>
                </c:pt>
                <c:pt idx="581">
                  <c:v>3.0280136230653731E-4</c:v>
                </c:pt>
                <c:pt idx="582">
                  <c:v>-1.6268398605737144E-2</c:v>
                </c:pt>
                <c:pt idx="583">
                  <c:v>-6.6661588849112885E-3</c:v>
                </c:pt>
                <c:pt idx="584">
                  <c:v>-3.7909807782553484E-3</c:v>
                </c:pt>
                <c:pt idx="585">
                  <c:v>-4.4919812439000451E-3</c:v>
                </c:pt>
                <c:pt idx="586">
                  <c:v>-2.2211775766835085E-2</c:v>
                </c:pt>
                <c:pt idx="587">
                  <c:v>-1.6352479757085758E-3</c:v>
                </c:pt>
                <c:pt idx="588">
                  <c:v>3.811267793044637E-3</c:v>
                </c:pt>
                <c:pt idx="589">
                  <c:v>2.6321935577536149E-2</c:v>
                </c:pt>
                <c:pt idx="590">
                  <c:v>-1.1685619922137125E-3</c:v>
                </c:pt>
                <c:pt idx="591">
                  <c:v>-2.6532761094314794E-2</c:v>
                </c:pt>
                <c:pt idx="592">
                  <c:v>2.8891039508140759E-2</c:v>
                </c:pt>
                <c:pt idx="593">
                  <c:v>-3.1630103005320098E-3</c:v>
                </c:pt>
                <c:pt idx="594">
                  <c:v>-5.5227663786564518E-3</c:v>
                </c:pt>
                <c:pt idx="595">
                  <c:v>-6.1611829967473941E-3</c:v>
                </c:pt>
                <c:pt idx="596">
                  <c:v>9.0073506470815801E-3</c:v>
                </c:pt>
                <c:pt idx="597">
                  <c:v>1.1273859549849607E-2</c:v>
                </c:pt>
                <c:pt idx="598">
                  <c:v>1.8893193374693196E-2</c:v>
                </c:pt>
                <c:pt idx="599">
                  <c:v>-4.6124575365816822E-3</c:v>
                </c:pt>
                <c:pt idx="600">
                  <c:v>-3.7263597746094446E-3</c:v>
                </c:pt>
                <c:pt idx="601">
                  <c:v>6.3700049931154634E-3</c:v>
                </c:pt>
                <c:pt idx="602">
                  <c:v>-2.6280971854703017E-3</c:v>
                </c:pt>
                <c:pt idx="603">
                  <c:v>-8.8939539202737006E-4</c:v>
                </c:pt>
                <c:pt idx="604">
                  <c:v>-9.2458757178076612E-3</c:v>
                </c:pt>
                <c:pt idx="605">
                  <c:v>-3.6609843235554385E-3</c:v>
                </c:pt>
                <c:pt idx="606">
                  <c:v>7.4497516239968586E-3</c:v>
                </c:pt>
                <c:pt idx="607">
                  <c:v>-1.6767709869463077E-2</c:v>
                </c:pt>
                <c:pt idx="608">
                  <c:v>-2.6379784962164643E-2</c:v>
                </c:pt>
                <c:pt idx="609">
                  <c:v>-2.6815599959427727E-3</c:v>
                </c:pt>
                <c:pt idx="610">
                  <c:v>-2.5393939779178032E-3</c:v>
                </c:pt>
                <c:pt idx="611">
                  <c:v>-2.1128398594201458E-2</c:v>
                </c:pt>
                <c:pt idx="612">
                  <c:v>-4.3683189458745275E-3</c:v>
                </c:pt>
                <c:pt idx="613">
                  <c:v>3.7041880537482808E-3</c:v>
                </c:pt>
                <c:pt idx="614">
                  <c:v>1.8804376504464093E-2</c:v>
                </c:pt>
                <c:pt idx="615">
                  <c:v>-1.4419264905235707E-2</c:v>
                </c:pt>
                <c:pt idx="616">
                  <c:v>9.300409386698627E-3</c:v>
                </c:pt>
                <c:pt idx="617">
                  <c:v>9.1664979285386305E-3</c:v>
                </c:pt>
                <c:pt idx="618">
                  <c:v>8.4590028186060096E-3</c:v>
                </c:pt>
                <c:pt idx="619">
                  <c:v>1.1464087089165798E-3</c:v>
                </c:pt>
                <c:pt idx="620">
                  <c:v>-3.2239340828507101E-3</c:v>
                </c:pt>
                <c:pt idx="621">
                  <c:v>-1.193105936414085E-3</c:v>
                </c:pt>
                <c:pt idx="622">
                  <c:v>-1.7870439314966458E-3</c:v>
                </c:pt>
                <c:pt idx="623">
                  <c:v>5.2882005834162804E-3</c:v>
                </c:pt>
                <c:pt idx="624">
                  <c:v>-1.5471713602793757E-3</c:v>
                </c:pt>
                <c:pt idx="625">
                  <c:v>1.1318177074603808E-2</c:v>
                </c:pt>
                <c:pt idx="626">
                  <c:v>8.9494552777396041E-3</c:v>
                </c:pt>
                <c:pt idx="627">
                  <c:v>5.4360964240776077E-3</c:v>
                </c:pt>
                <c:pt idx="628">
                  <c:v>-2.8359000283595392E-4</c:v>
                </c:pt>
                <c:pt idx="629">
                  <c:v>-9.7249629995067588E-3</c:v>
                </c:pt>
                <c:pt idx="630">
                  <c:v>-5.7073289202468347E-3</c:v>
                </c:pt>
                <c:pt idx="631">
                  <c:v>-1.7536552752143164E-3</c:v>
                </c:pt>
                <c:pt idx="632">
                  <c:v>6.9359701103921534E-3</c:v>
                </c:pt>
                <c:pt idx="633">
                  <c:v>1.4287316501756964E-2</c:v>
                </c:pt>
                <c:pt idx="634">
                  <c:v>3.8117762693121726E-3</c:v>
                </c:pt>
                <c:pt idx="635">
                  <c:v>1.1033900327712232E-2</c:v>
                </c:pt>
                <c:pt idx="636">
                  <c:v>5.1086959811390553E-3</c:v>
                </c:pt>
                <c:pt idx="637">
                  <c:v>6.8773430089881238E-3</c:v>
                </c:pt>
                <c:pt idx="638">
                  <c:v>-5.2902457915781076E-3</c:v>
                </c:pt>
                <c:pt idx="639">
                  <c:v>-8.8479345800013265E-3</c:v>
                </c:pt>
                <c:pt idx="640">
                  <c:v>9.5821061220529025E-3</c:v>
                </c:pt>
                <c:pt idx="641">
                  <c:v>1.7293802353110843E-2</c:v>
                </c:pt>
                <c:pt idx="642">
                  <c:v>1.3505930441357172E-2</c:v>
                </c:pt>
                <c:pt idx="643">
                  <c:v>1.0595486136406596E-2</c:v>
                </c:pt>
                <c:pt idx="644">
                  <c:v>3.1141778714594004E-4</c:v>
                </c:pt>
                <c:pt idx="645">
                  <c:v>2.4617406870390823E-3</c:v>
                </c:pt>
                <c:pt idx="646">
                  <c:v>-3.5368915036970705E-4</c:v>
                </c:pt>
                <c:pt idx="647">
                  <c:v>8.9172707398454953E-4</c:v>
                </c:pt>
                <c:pt idx="648">
                  <c:v>7.3343871245867831E-3</c:v>
                </c:pt>
                <c:pt idx="649">
                  <c:v>5.5063879806693805E-4</c:v>
                </c:pt>
                <c:pt idx="650">
                  <c:v>7.0859293688247948E-3</c:v>
                </c:pt>
                <c:pt idx="651">
                  <c:v>2.2169998301151406E-3</c:v>
                </c:pt>
                <c:pt idx="652">
                  <c:v>7.1815415735541066E-3</c:v>
                </c:pt>
                <c:pt idx="653">
                  <c:v>6.6759231988331447E-3</c:v>
                </c:pt>
                <c:pt idx="654">
                  <c:v>6.826699360520383E-4</c:v>
                </c:pt>
                <c:pt idx="655">
                  <c:v>-1.1029432239022086E-2</c:v>
                </c:pt>
                <c:pt idx="656">
                  <c:v>-1.5077329384039717E-2</c:v>
                </c:pt>
                <c:pt idx="657">
                  <c:v>4.9626372872439983E-3</c:v>
                </c:pt>
                <c:pt idx="658">
                  <c:v>1.5616555255297815E-3</c:v>
                </c:pt>
                <c:pt idx="659">
                  <c:v>-4.6861820113093255E-3</c:v>
                </c:pt>
                <c:pt idx="660">
                  <c:v>2.0801885581069879E-3</c:v>
                </c:pt>
                <c:pt idx="661">
                  <c:v>-1.400998923622776E-2</c:v>
                </c:pt>
                <c:pt idx="662">
                  <c:v>2.5784241808131325E-2</c:v>
                </c:pt>
                <c:pt idx="663">
                  <c:v>-1.2190795808393329E-2</c:v>
                </c:pt>
                <c:pt idx="664">
                  <c:v>-1.9096153407660577E-4</c:v>
                </c:pt>
                <c:pt idx="665">
                  <c:v>7.2037606652430863E-3</c:v>
                </c:pt>
                <c:pt idx="666">
                  <c:v>-5.773868152022521E-4</c:v>
                </c:pt>
                <c:pt idx="667">
                  <c:v>-1.7671447019640407E-3</c:v>
                </c:pt>
                <c:pt idx="668">
                  <c:v>9.8925353487209211E-3</c:v>
                </c:pt>
                <c:pt idx="669">
                  <c:v>1.9439567385348688E-3</c:v>
                </c:pt>
                <c:pt idx="670">
                  <c:v>1.3272884791696526E-2</c:v>
                </c:pt>
                <c:pt idx="671">
                  <c:v>-3.6690545958644183E-3</c:v>
                </c:pt>
                <c:pt idx="672">
                  <c:v>-7.0179823647850137E-3</c:v>
                </c:pt>
                <c:pt idx="673">
                  <c:v>-1.9384809871681674E-2</c:v>
                </c:pt>
                <c:pt idx="674">
                  <c:v>5.2136661941664109E-3</c:v>
                </c:pt>
                <c:pt idx="675">
                  <c:v>1.1008809885230342E-2</c:v>
                </c:pt>
                <c:pt idx="676">
                  <c:v>-5.4949835122430901E-3</c:v>
                </c:pt>
                <c:pt idx="677">
                  <c:v>-4.9976436857833706E-3</c:v>
                </c:pt>
                <c:pt idx="678">
                  <c:v>-1.7155611521401326E-2</c:v>
                </c:pt>
                <c:pt idx="679">
                  <c:v>-1.7951388989083661E-2</c:v>
                </c:pt>
                <c:pt idx="680">
                  <c:v>-5.230279202880217E-4</c:v>
                </c:pt>
                <c:pt idx="681">
                  <c:v>-8.7491327304586308E-3</c:v>
                </c:pt>
                <c:pt idx="682">
                  <c:v>-2.4023347134399797E-3</c:v>
                </c:pt>
                <c:pt idx="683">
                  <c:v>1.6425755584756896E-2</c:v>
                </c:pt>
                <c:pt idx="684">
                  <c:v>-1.2109264172080247E-2</c:v>
                </c:pt>
                <c:pt idx="685">
                  <c:v>2.2913601009039386E-2</c:v>
                </c:pt>
                <c:pt idx="686">
                  <c:v>3.3286442865991805E-3</c:v>
                </c:pt>
                <c:pt idx="687">
                  <c:v>-9.8951061055385647E-4</c:v>
                </c:pt>
                <c:pt idx="688">
                  <c:v>-4.2536233767359599E-3</c:v>
                </c:pt>
                <c:pt idx="689">
                  <c:v>-1.4932428513427354E-2</c:v>
                </c:pt>
                <c:pt idx="690">
                  <c:v>8.2462147195374591E-3</c:v>
                </c:pt>
                <c:pt idx="691">
                  <c:v>-6.380083627274602E-3</c:v>
                </c:pt>
                <c:pt idx="692">
                  <c:v>1.0070910731235783E-2</c:v>
                </c:pt>
                <c:pt idx="693">
                  <c:v>7.337495708641395E-3</c:v>
                </c:pt>
                <c:pt idx="694">
                  <c:v>1.0117376587067906E-2</c:v>
                </c:pt>
                <c:pt idx="695">
                  <c:v>1.4467931800570266E-3</c:v>
                </c:pt>
                <c:pt idx="696">
                  <c:v>2.9522191608730708E-3</c:v>
                </c:pt>
                <c:pt idx="697">
                  <c:v>7.0314479373934091E-4</c:v>
                </c:pt>
                <c:pt idx="698">
                  <c:v>4.5544284064336082E-3</c:v>
                </c:pt>
                <c:pt idx="699">
                  <c:v>4.5649298977423758E-3</c:v>
                </c:pt>
                <c:pt idx="700">
                  <c:v>2.8105170280121605E-3</c:v>
                </c:pt>
                <c:pt idx="701">
                  <c:v>1.2672318798210069E-2</c:v>
                </c:pt>
                <c:pt idx="702">
                  <c:v>7.3949878415739967E-3</c:v>
                </c:pt>
                <c:pt idx="703">
                  <c:v>-3.4471546507656159E-3</c:v>
                </c:pt>
                <c:pt idx="704">
                  <c:v>-1.6673256704555772E-3</c:v>
                </c:pt>
                <c:pt idx="705">
                  <c:v>3.5701030870729511E-3</c:v>
                </c:pt>
                <c:pt idx="706">
                  <c:v>4.7275647659812403E-3</c:v>
                </c:pt>
                <c:pt idx="707">
                  <c:v>-2.5160964247258333E-3</c:v>
                </c:pt>
                <c:pt idx="708">
                  <c:v>-7.0936828771271943E-3</c:v>
                </c:pt>
                <c:pt idx="709">
                  <c:v>1.7833172474234882E-2</c:v>
                </c:pt>
                <c:pt idx="710">
                  <c:v>-1.1199093173185348E-3</c:v>
                </c:pt>
                <c:pt idx="711">
                  <c:v>4.0509243472828249E-3</c:v>
                </c:pt>
                <c:pt idx="712">
                  <c:v>3.3961115880765114E-4</c:v>
                </c:pt>
                <c:pt idx="713">
                  <c:v>-3.5714964706010655E-3</c:v>
                </c:pt>
                <c:pt idx="714">
                  <c:v>-1.9761337556354341E-3</c:v>
                </c:pt>
                <c:pt idx="715">
                  <c:v>-8.0676657025888776E-3</c:v>
                </c:pt>
                <c:pt idx="716">
                  <c:v>4.6393299541023225E-3</c:v>
                </c:pt>
                <c:pt idx="717">
                  <c:v>1.2634152223720552E-3</c:v>
                </c:pt>
                <c:pt idx="718">
                  <c:v>1.1870971273727493E-2</c:v>
                </c:pt>
                <c:pt idx="719">
                  <c:v>1.5499807943044619E-3</c:v>
                </c:pt>
                <c:pt idx="720">
                  <c:v>2.7008413120686026E-3</c:v>
                </c:pt>
                <c:pt idx="721">
                  <c:v>2.9790844567749719E-3</c:v>
                </c:pt>
                <c:pt idx="722">
                  <c:v>7.5356978845797506E-3</c:v>
                </c:pt>
                <c:pt idx="723">
                  <c:v>2.8867144498316843E-3</c:v>
                </c:pt>
                <c:pt idx="724">
                  <c:v>-6.18737541528247E-3</c:v>
                </c:pt>
                <c:pt idx="725">
                  <c:v>2.6476109990847263E-4</c:v>
                </c:pt>
                <c:pt idx="726">
                  <c:v>-3.1174720136034617E-3</c:v>
                </c:pt>
                <c:pt idx="727">
                  <c:v>-4.4119027503989328E-3</c:v>
                </c:pt>
                <c:pt idx="728">
                  <c:v>2.6319334069664357E-3</c:v>
                </c:pt>
                <c:pt idx="729">
                  <c:v>-6.058782278800745E-3</c:v>
                </c:pt>
                <c:pt idx="730">
                  <c:v>2.9735194576385737E-5</c:v>
                </c:pt>
                <c:pt idx="731">
                  <c:v>5.9928151093546767E-3</c:v>
                </c:pt>
                <c:pt idx="732">
                  <c:v>2.8106190885639482E-3</c:v>
                </c:pt>
                <c:pt idx="733">
                  <c:v>-1.3150913972444056E-2</c:v>
                </c:pt>
                <c:pt idx="734">
                  <c:v>-7.9229319735649728E-3</c:v>
                </c:pt>
                <c:pt idx="735">
                  <c:v>8.2899994526246523E-3</c:v>
                </c:pt>
                <c:pt idx="736">
                  <c:v>-1.9082052827157359E-3</c:v>
                </c:pt>
                <c:pt idx="737">
                  <c:v>-1.0127656334136592E-2</c:v>
                </c:pt>
                <c:pt idx="738">
                  <c:v>-3.9425026512299732E-3</c:v>
                </c:pt>
                <c:pt idx="739">
                  <c:v>-1.7683224519855267E-2</c:v>
                </c:pt>
                <c:pt idx="740">
                  <c:v>1.1669699216029894E-2</c:v>
                </c:pt>
                <c:pt idx="741">
                  <c:v>6.5335894219133994E-3</c:v>
                </c:pt>
                <c:pt idx="742">
                  <c:v>-5.4047197542506087E-4</c:v>
                </c:pt>
                <c:pt idx="743">
                  <c:v>3.7798317009243299E-3</c:v>
                </c:pt>
                <c:pt idx="744">
                  <c:v>-4.7111208839536456E-3</c:v>
                </c:pt>
                <c:pt idx="745">
                  <c:v>5.0896698756719427E-3</c:v>
                </c:pt>
                <c:pt idx="746">
                  <c:v>1.9288416783669327E-3</c:v>
                </c:pt>
                <c:pt idx="747">
                  <c:v>-1.0398984234240349E-2</c:v>
                </c:pt>
                <c:pt idx="748">
                  <c:v>-2.8155041165662809E-3</c:v>
                </c:pt>
                <c:pt idx="749">
                  <c:v>-7.3754387330030591E-3</c:v>
                </c:pt>
                <c:pt idx="750">
                  <c:v>1.3536251116355702E-2</c:v>
                </c:pt>
                <c:pt idx="751">
                  <c:v>-1.0333569045146151E-2</c:v>
                </c:pt>
                <c:pt idx="752">
                  <c:v>-1.0299121085846075E-3</c:v>
                </c:pt>
                <c:pt idx="753">
                  <c:v>-2.0954754494096894E-3</c:v>
                </c:pt>
                <c:pt idx="754">
                  <c:v>5.5100738036306662E-3</c:v>
                </c:pt>
                <c:pt idx="755">
                  <c:v>-3.4388469977613134E-3</c:v>
                </c:pt>
                <c:pt idx="756">
                  <c:v>8.8545028318203212E-3</c:v>
                </c:pt>
                <c:pt idx="757">
                  <c:v>6.2066215041016726E-3</c:v>
                </c:pt>
                <c:pt idx="758">
                  <c:v>-3.1653670311885262E-3</c:v>
                </c:pt>
                <c:pt idx="759">
                  <c:v>-4.4290183539181793E-3</c:v>
                </c:pt>
                <c:pt idx="760">
                  <c:v>5.0422545367809768E-3</c:v>
                </c:pt>
                <c:pt idx="761">
                  <c:v>-1.3798013637988937E-5</c:v>
                </c:pt>
                <c:pt idx="762">
                  <c:v>-1.2492893924926696E-2</c:v>
                </c:pt>
                <c:pt idx="763">
                  <c:v>-1.6074268036742945E-2</c:v>
                </c:pt>
                <c:pt idx="764">
                  <c:v>2.5334647402490695E-3</c:v>
                </c:pt>
                <c:pt idx="765">
                  <c:v>7.4791984792299537E-4</c:v>
                </c:pt>
                <c:pt idx="766">
                  <c:v>-2.5959466995808533E-3</c:v>
                </c:pt>
                <c:pt idx="767">
                  <c:v>-3.3491709382771351E-4</c:v>
                </c:pt>
                <c:pt idx="768">
                  <c:v>1.3835574433289199E-2</c:v>
                </c:pt>
                <c:pt idx="769">
                  <c:v>-5.0100677437332486E-3</c:v>
                </c:pt>
                <c:pt idx="770">
                  <c:v>-2.4261734010334601E-3</c:v>
                </c:pt>
                <c:pt idx="771">
                  <c:v>8.475580509550662E-3</c:v>
                </c:pt>
                <c:pt idx="772">
                  <c:v>1.2170078951638796E-3</c:v>
                </c:pt>
                <c:pt idx="773">
                  <c:v>-2.0650014390740656E-3</c:v>
                </c:pt>
                <c:pt idx="774">
                  <c:v>-4.7937725758125938E-3</c:v>
                </c:pt>
                <c:pt idx="775">
                  <c:v>8.9443978639234256E-3</c:v>
                </c:pt>
                <c:pt idx="776">
                  <c:v>4.7964706899388254E-3</c:v>
                </c:pt>
                <c:pt idx="777">
                  <c:v>1.1101335768226583E-3</c:v>
                </c:pt>
                <c:pt idx="778">
                  <c:v>-5.0815459210404867E-3</c:v>
                </c:pt>
                <c:pt idx="779">
                  <c:v>-5.5505400073562194E-3</c:v>
                </c:pt>
                <c:pt idx="780">
                  <c:v>-1.0031045806573324E-3</c:v>
                </c:pt>
                <c:pt idx="781">
                  <c:v>-1.528045011134993E-2</c:v>
                </c:pt>
                <c:pt idx="782">
                  <c:v>-2.4523905823643499E-3</c:v>
                </c:pt>
                <c:pt idx="783">
                  <c:v>-2.5954743379256184E-3</c:v>
                </c:pt>
                <c:pt idx="784">
                  <c:v>-4.1853221724741374E-3</c:v>
                </c:pt>
                <c:pt idx="785">
                  <c:v>-5.1027155070805241E-3</c:v>
                </c:pt>
                <c:pt idx="786">
                  <c:v>8.4922806642413473E-3</c:v>
                </c:pt>
                <c:pt idx="787">
                  <c:v>-7.3921688852723877E-3</c:v>
                </c:pt>
                <c:pt idx="788">
                  <c:v>1.5728644086387522E-2</c:v>
                </c:pt>
                <c:pt idx="789">
                  <c:v>6.6555456723325079E-3</c:v>
                </c:pt>
                <c:pt idx="790">
                  <c:v>2.4249849673516621E-3</c:v>
                </c:pt>
                <c:pt idx="791">
                  <c:v>-9.2822061010230383E-3</c:v>
                </c:pt>
                <c:pt idx="792">
                  <c:v>-1.0045708827943645E-2</c:v>
                </c:pt>
                <c:pt idx="793">
                  <c:v>-1.4851058697862074E-2</c:v>
                </c:pt>
                <c:pt idx="794">
                  <c:v>-6.4706808205522437E-3</c:v>
                </c:pt>
                <c:pt idx="795">
                  <c:v>-4.1746610104849147E-3</c:v>
                </c:pt>
                <c:pt idx="796">
                  <c:v>7.9247473066157426E-4</c:v>
                </c:pt>
                <c:pt idx="797">
                  <c:v>6.7380604747551143E-3</c:v>
                </c:pt>
                <c:pt idx="798">
                  <c:v>-6.5292206747932235E-3</c:v>
                </c:pt>
                <c:pt idx="799">
                  <c:v>7.0106661015751914E-3</c:v>
                </c:pt>
                <c:pt idx="800">
                  <c:v>2.5953529153881494E-3</c:v>
                </c:pt>
                <c:pt idx="801">
                  <c:v>-4.3726934042292998E-3</c:v>
                </c:pt>
                <c:pt idx="802">
                  <c:v>-7.7209563796709624E-3</c:v>
                </c:pt>
                <c:pt idx="803">
                  <c:v>2.3989306611666983E-3</c:v>
                </c:pt>
                <c:pt idx="804">
                  <c:v>-2.0016837692883316E-3</c:v>
                </c:pt>
                <c:pt idx="805">
                  <c:v>7.6098562386073265E-3</c:v>
                </c:pt>
                <c:pt idx="806">
                  <c:v>1.6337152458622883E-2</c:v>
                </c:pt>
                <c:pt idx="807">
                  <c:v>2.2062529702329137E-3</c:v>
                </c:pt>
                <c:pt idx="808">
                  <c:v>9.1389552277409969E-3</c:v>
                </c:pt>
                <c:pt idx="809">
                  <c:v>2.3978971410345551E-3</c:v>
                </c:pt>
                <c:pt idx="810">
                  <c:v>1.4148410576646508E-3</c:v>
                </c:pt>
                <c:pt idx="811">
                  <c:v>5.5747685690858972E-3</c:v>
                </c:pt>
                <c:pt idx="812">
                  <c:v>5.083990227002344E-3</c:v>
                </c:pt>
                <c:pt idx="813">
                  <c:v>8.7579439042451135E-4</c:v>
                </c:pt>
                <c:pt idx="814">
                  <c:v>-6.7954902400718664E-3</c:v>
                </c:pt>
                <c:pt idx="815">
                  <c:v>-2.6373973914048943E-3</c:v>
                </c:pt>
                <c:pt idx="816">
                  <c:v>-2.3442609490860189E-3</c:v>
                </c:pt>
                <c:pt idx="817">
                  <c:v>3.2351897836124799E-4</c:v>
                </c:pt>
                <c:pt idx="818">
                  <c:v>-2.2695743697065396E-5</c:v>
                </c:pt>
                <c:pt idx="819">
                  <c:v>6.7719962210730511E-3</c:v>
                </c:pt>
                <c:pt idx="820">
                  <c:v>1.4568797411995682E-3</c:v>
                </c:pt>
                <c:pt idx="821">
                  <c:v>2.4958847447134058E-3</c:v>
                </c:pt>
                <c:pt idx="822">
                  <c:v>5.6950868998968396E-3</c:v>
                </c:pt>
                <c:pt idx="823">
                  <c:v>8.3700575772884811E-3</c:v>
                </c:pt>
                <c:pt idx="824">
                  <c:v>4.5751453086078087E-3</c:v>
                </c:pt>
                <c:pt idx="825">
                  <c:v>-3.1849853837826458E-3</c:v>
                </c:pt>
                <c:pt idx="826">
                  <c:v>9.1736526284076358E-3</c:v>
                </c:pt>
                <c:pt idx="827">
                  <c:v>-1.0232364508813596E-2</c:v>
                </c:pt>
                <c:pt idx="828">
                  <c:v>1.0814101499806439E-2</c:v>
                </c:pt>
                <c:pt idx="829">
                  <c:v>8.4864545235596722E-5</c:v>
                </c:pt>
                <c:pt idx="830">
                  <c:v>2.6907990003255389E-3</c:v>
                </c:pt>
                <c:pt idx="831">
                  <c:v>-9.8825559238002736E-4</c:v>
                </c:pt>
                <c:pt idx="832">
                  <c:v>9.7283707711648404E-4</c:v>
                </c:pt>
                <c:pt idx="833">
                  <c:v>4.5891847030816724E-3</c:v>
                </c:pt>
                <c:pt idx="834">
                  <c:v>-6.1063599083637232E-3</c:v>
                </c:pt>
                <c:pt idx="835">
                  <c:v>-5.7282694884204233E-3</c:v>
                </c:pt>
                <c:pt idx="836">
                  <c:v>-2.8490106837900653E-3</c:v>
                </c:pt>
                <c:pt idx="837">
                  <c:v>4.0513073670915833E-3</c:v>
                </c:pt>
                <c:pt idx="838">
                  <c:v>6.0977619565576457E-3</c:v>
                </c:pt>
                <c:pt idx="839">
                  <c:v>1.834621936836589E-3</c:v>
                </c:pt>
                <c:pt idx="840">
                  <c:v>-3.4118160017440058E-3</c:v>
                </c:pt>
                <c:pt idx="841">
                  <c:v>1.955111728482839E-3</c:v>
                </c:pt>
                <c:pt idx="842">
                  <c:v>9.7264636772254054E-3</c:v>
                </c:pt>
                <c:pt idx="843">
                  <c:v>5.3677561644058791E-3</c:v>
                </c:pt>
                <c:pt idx="844">
                  <c:v>1.8926104851695325E-3</c:v>
                </c:pt>
                <c:pt idx="845">
                  <c:v>-5.3370613158310043E-3</c:v>
                </c:pt>
                <c:pt idx="846">
                  <c:v>-2.5169414709945714E-3</c:v>
                </c:pt>
                <c:pt idx="847">
                  <c:v>2.507065489310456E-3</c:v>
                </c:pt>
                <c:pt idx="848">
                  <c:v>3.223787505193032E-3</c:v>
                </c:pt>
                <c:pt idx="849">
                  <c:v>2.7697330031184464E-4</c:v>
                </c:pt>
                <c:pt idx="850">
                  <c:v>6.8498306360558203E-3</c:v>
                </c:pt>
                <c:pt idx="851">
                  <c:v>-4.9048402255640333E-3</c:v>
                </c:pt>
                <c:pt idx="852">
                  <c:v>-3.8181764518058214E-3</c:v>
                </c:pt>
                <c:pt idx="853">
                  <c:v>2.0524257409741953E-3</c:v>
                </c:pt>
                <c:pt idx="854">
                  <c:v>6.1634814396689386E-3</c:v>
                </c:pt>
                <c:pt idx="855">
                  <c:v>2.123834228727528E-3</c:v>
                </c:pt>
                <c:pt idx="856">
                  <c:v>-3.6148625232594878E-3</c:v>
                </c:pt>
                <c:pt idx="857">
                  <c:v>7.3790272954448177E-3</c:v>
                </c:pt>
                <c:pt idx="858">
                  <c:v>-3.7474768936576197E-3</c:v>
                </c:pt>
                <c:pt idx="859">
                  <c:v>3.2657174314665305E-3</c:v>
                </c:pt>
                <c:pt idx="860">
                  <c:v>2.1337428985952478E-3</c:v>
                </c:pt>
                <c:pt idx="861">
                  <c:v>-4.5394644386521632E-3</c:v>
                </c:pt>
                <c:pt idx="862">
                  <c:v>-5.6336152360657588E-3</c:v>
                </c:pt>
                <c:pt idx="863">
                  <c:v>1.3768717687712151E-3</c:v>
                </c:pt>
                <c:pt idx="864">
                  <c:v>6.7518404382811426E-3</c:v>
                </c:pt>
                <c:pt idx="865">
                  <c:v>1.9750337453633193E-2</c:v>
                </c:pt>
                <c:pt idx="866">
                  <c:v>6.9570927169402275E-3</c:v>
                </c:pt>
                <c:pt idx="867">
                  <c:v>3.4389870902133968E-3</c:v>
                </c:pt>
                <c:pt idx="868">
                  <c:v>4.8996853886218439E-4</c:v>
                </c:pt>
                <c:pt idx="869">
                  <c:v>5.0931773075237885E-3</c:v>
                </c:pt>
                <c:pt idx="870">
                  <c:v>-8.4883547978438223E-3</c:v>
                </c:pt>
                <c:pt idx="871">
                  <c:v>1.2466505964268126E-3</c:v>
                </c:pt>
                <c:pt idx="872">
                  <c:v>4.3139301194985435E-3</c:v>
                </c:pt>
                <c:pt idx="873">
                  <c:v>-2.8344496229308902E-3</c:v>
                </c:pt>
                <c:pt idx="874">
                  <c:v>1.5192707500399916E-3</c:v>
                </c:pt>
                <c:pt idx="875">
                  <c:v>7.7651149314275081E-3</c:v>
                </c:pt>
                <c:pt idx="876">
                  <c:v>7.5110531830611116E-3</c:v>
                </c:pt>
                <c:pt idx="877">
                  <c:v>1.9176671427012515E-3</c:v>
                </c:pt>
                <c:pt idx="878">
                  <c:v>4.248262592250418E-3</c:v>
                </c:pt>
                <c:pt idx="879">
                  <c:v>7.3614125844860823E-3</c:v>
                </c:pt>
                <c:pt idx="880">
                  <c:v>-1.1719717805812602E-2</c:v>
                </c:pt>
                <c:pt idx="881">
                  <c:v>-3.679412509496105E-3</c:v>
                </c:pt>
                <c:pt idx="882">
                  <c:v>4.1937033450500927E-4</c:v>
                </c:pt>
                <c:pt idx="883">
                  <c:v>4.9642795443227694E-3</c:v>
                </c:pt>
                <c:pt idx="884">
                  <c:v>-5.9863587871554769E-3</c:v>
                </c:pt>
                <c:pt idx="885">
                  <c:v>-7.044796769059003E-4</c:v>
                </c:pt>
                <c:pt idx="886">
                  <c:v>5.4845630546598301E-3</c:v>
                </c:pt>
                <c:pt idx="887">
                  <c:v>-1.0251192175683155E-3</c:v>
                </c:pt>
                <c:pt idx="888">
                  <c:v>-1.0489749690248296E-2</c:v>
                </c:pt>
                <c:pt idx="889">
                  <c:v>-7.4206657089961325E-3</c:v>
                </c:pt>
                <c:pt idx="890">
                  <c:v>6.983409565233023E-3</c:v>
                </c:pt>
                <c:pt idx="891">
                  <c:v>4.1143618383971958E-3</c:v>
                </c:pt>
                <c:pt idx="892">
                  <c:v>-1.3496757206350463E-3</c:v>
                </c:pt>
                <c:pt idx="893">
                  <c:v>3.152647943242215E-3</c:v>
                </c:pt>
                <c:pt idx="894">
                  <c:v>-4.5562089489139534E-3</c:v>
                </c:pt>
                <c:pt idx="895">
                  <c:v>-5.8741960077981492E-3</c:v>
                </c:pt>
                <c:pt idx="896">
                  <c:v>3.2169567074835648E-4</c:v>
                </c:pt>
                <c:pt idx="897">
                  <c:v>1.5667972759854099E-3</c:v>
                </c:pt>
                <c:pt idx="898">
                  <c:v>-5.1245825841254034E-3</c:v>
                </c:pt>
                <c:pt idx="899">
                  <c:v>-2.8453027975366973E-3</c:v>
                </c:pt>
                <c:pt idx="900">
                  <c:v>4.3215614586109563E-3</c:v>
                </c:pt>
                <c:pt idx="901">
                  <c:v>1.4695569672484865E-4</c:v>
                </c:pt>
                <c:pt idx="902">
                  <c:v>2.4514795233148146E-3</c:v>
                </c:pt>
                <c:pt idx="903">
                  <c:v>-2.9469245011314316E-3</c:v>
                </c:pt>
                <c:pt idx="904">
                  <c:v>-6.2362341192674364E-3</c:v>
                </c:pt>
                <c:pt idx="905">
                  <c:v>2.0891943236200916E-3</c:v>
                </c:pt>
                <c:pt idx="906">
                  <c:v>1.8957787843707496E-3</c:v>
                </c:pt>
                <c:pt idx="907">
                  <c:v>2.4815627641494586E-4</c:v>
                </c:pt>
                <c:pt idx="908">
                  <c:v>-4.840431167931758E-3</c:v>
                </c:pt>
                <c:pt idx="909">
                  <c:v>9.4267105714196386E-3</c:v>
                </c:pt>
                <c:pt idx="910">
                  <c:v>4.8108338950261231E-3</c:v>
                </c:pt>
                <c:pt idx="911">
                  <c:v>2.3606161156857208E-3</c:v>
                </c:pt>
                <c:pt idx="912">
                  <c:v>1.8467527292602703E-3</c:v>
                </c:pt>
                <c:pt idx="913">
                  <c:v>5.91503259641879E-3</c:v>
                </c:pt>
                <c:pt idx="914">
                  <c:v>4.7092697590365162E-3</c:v>
                </c:pt>
                <c:pt idx="915">
                  <c:v>8.9001233605532359E-3</c:v>
                </c:pt>
                <c:pt idx="916">
                  <c:v>-1.5752874899654934E-4</c:v>
                </c:pt>
                <c:pt idx="917">
                  <c:v>3.8413060440549707E-3</c:v>
                </c:pt>
                <c:pt idx="918">
                  <c:v>1.6492277030393243E-3</c:v>
                </c:pt>
                <c:pt idx="919">
                  <c:v>4.4396137909079592E-3</c:v>
                </c:pt>
                <c:pt idx="920">
                  <c:v>-2.9243748251194246E-3</c:v>
                </c:pt>
                <c:pt idx="921">
                  <c:v>-1.1518230990448575E-2</c:v>
                </c:pt>
                <c:pt idx="922">
                  <c:v>-7.9919000673320806E-3</c:v>
                </c:pt>
                <c:pt idx="923">
                  <c:v>-3.4494373770092013E-3</c:v>
                </c:pt>
                <c:pt idx="924">
                  <c:v>1.5248357624786379E-5</c:v>
                </c:pt>
                <c:pt idx="925">
                  <c:v>-5.0064677464023433E-4</c:v>
                </c:pt>
                <c:pt idx="926">
                  <c:v>2.6316190941126916E-3</c:v>
                </c:pt>
                <c:pt idx="927">
                  <c:v>-9.7837085276508695E-3</c:v>
                </c:pt>
                <c:pt idx="928">
                  <c:v>5.8775171523621772E-3</c:v>
                </c:pt>
                <c:pt idx="929">
                  <c:v>-5.5783850944327584E-3</c:v>
                </c:pt>
                <c:pt idx="930">
                  <c:v>-4.7442872687705195E-3</c:v>
                </c:pt>
                <c:pt idx="931">
                  <c:v>5.6415638939910639E-3</c:v>
                </c:pt>
                <c:pt idx="932">
                  <c:v>5.5127073660514725E-3</c:v>
                </c:pt>
                <c:pt idx="933">
                  <c:v>-7.1819268832524763E-3</c:v>
                </c:pt>
                <c:pt idx="934">
                  <c:v>9.096802794127834E-3</c:v>
                </c:pt>
                <c:pt idx="935">
                  <c:v>6.1706920062876147E-3</c:v>
                </c:pt>
                <c:pt idx="936">
                  <c:v>-8.7576061197236488E-4</c:v>
                </c:pt>
                <c:pt idx="937">
                  <c:v>-2.1698494493280762E-3</c:v>
                </c:pt>
                <c:pt idx="938">
                  <c:v>-9.7716323942265149E-4</c:v>
                </c:pt>
                <c:pt idx="939">
                  <c:v>4.0417094276989918E-3</c:v>
                </c:pt>
                <c:pt idx="940">
                  <c:v>-7.0867930242536348E-3</c:v>
                </c:pt>
                <c:pt idx="941">
                  <c:v>-2.358790306591807E-3</c:v>
                </c:pt>
                <c:pt idx="942">
                  <c:v>-4.1809556324428065E-3</c:v>
                </c:pt>
                <c:pt idx="943">
                  <c:v>-1.3350287704072983E-2</c:v>
                </c:pt>
                <c:pt idx="944">
                  <c:v>-8.2772569917148875E-3</c:v>
                </c:pt>
                <c:pt idx="945">
                  <c:v>-1.3853044767455636E-2</c:v>
                </c:pt>
                <c:pt idx="946">
                  <c:v>1.0075700327460302E-2</c:v>
                </c:pt>
                <c:pt idx="947">
                  <c:v>4.9167202614550654E-3</c:v>
                </c:pt>
                <c:pt idx="948">
                  <c:v>-3.2025662325179116E-3</c:v>
                </c:pt>
                <c:pt idx="949">
                  <c:v>-4.740665422755086E-3</c:v>
                </c:pt>
                <c:pt idx="950">
                  <c:v>7.5885439843277336E-3</c:v>
                </c:pt>
                <c:pt idx="951">
                  <c:v>5.0880012543608188E-3</c:v>
                </c:pt>
                <c:pt idx="952">
                  <c:v>9.4198828949696445E-3</c:v>
                </c:pt>
                <c:pt idx="953">
                  <c:v>-2.6015171223614519E-4</c:v>
                </c:pt>
                <c:pt idx="954">
                  <c:v>1.8962523252279428E-3</c:v>
                </c:pt>
                <c:pt idx="955">
                  <c:v>-2.4789775503382128E-3</c:v>
                </c:pt>
                <c:pt idx="956">
                  <c:v>1.549344428804833E-3</c:v>
                </c:pt>
                <c:pt idx="957">
                  <c:v>9.3692005549450563E-4</c:v>
                </c:pt>
                <c:pt idx="958">
                  <c:v>1.1926834348665816E-2</c:v>
                </c:pt>
                <c:pt idx="959">
                  <c:v>4.5615220998758144E-3</c:v>
                </c:pt>
                <c:pt idx="960">
                  <c:v>-1.6898387064133713E-3</c:v>
                </c:pt>
                <c:pt idx="961">
                  <c:v>-1.915689394784037E-3</c:v>
                </c:pt>
                <c:pt idx="962">
                  <c:v>4.5394536407028507E-3</c:v>
                </c:pt>
                <c:pt idx="963">
                  <c:v>1.4380743451578581E-3</c:v>
                </c:pt>
                <c:pt idx="964">
                  <c:v>-4.971771944567438E-4</c:v>
                </c:pt>
                <c:pt idx="965">
                  <c:v>-3.6864963135030404E-4</c:v>
                </c:pt>
                <c:pt idx="966">
                  <c:v>4.7992644495749026E-3</c:v>
                </c:pt>
                <c:pt idx="967">
                  <c:v>1.04023690653956E-2</c:v>
                </c:pt>
                <c:pt idx="968">
                  <c:v>1.8187156036346686E-3</c:v>
                </c:pt>
                <c:pt idx="969">
                  <c:v>6.6929417403636116E-3</c:v>
                </c:pt>
                <c:pt idx="970">
                  <c:v>2.0668150129021567E-2</c:v>
                </c:pt>
                <c:pt idx="971">
                  <c:v>8.1356227159348204E-3</c:v>
                </c:pt>
                <c:pt idx="972">
                  <c:v>3.9606619004464161E-3</c:v>
                </c:pt>
                <c:pt idx="973">
                  <c:v>-1.7456549668778409E-3</c:v>
                </c:pt>
                <c:pt idx="974">
                  <c:v>3.2653705657343934E-3</c:v>
                </c:pt>
                <c:pt idx="975">
                  <c:v>1.3209724646388032E-3</c:v>
                </c:pt>
                <c:pt idx="976">
                  <c:v>-4.3196441413336784E-3</c:v>
                </c:pt>
                <c:pt idx="977">
                  <c:v>9.5425324302600423E-4</c:v>
                </c:pt>
                <c:pt idx="978">
                  <c:v>1.2250105727946048E-2</c:v>
                </c:pt>
                <c:pt idx="979">
                  <c:v>1.2932723401643864E-2</c:v>
                </c:pt>
                <c:pt idx="980">
                  <c:v>-1.7710127163373945E-3</c:v>
                </c:pt>
                <c:pt idx="981">
                  <c:v>1.6084113611267714E-3</c:v>
                </c:pt>
                <c:pt idx="982">
                  <c:v>-1.4121502253753415E-2</c:v>
                </c:pt>
                <c:pt idx="983">
                  <c:v>4.9597756989903097E-3</c:v>
                </c:pt>
                <c:pt idx="984">
                  <c:v>4.4389450977533329E-3</c:v>
                </c:pt>
                <c:pt idx="985">
                  <c:v>4.306912606443225E-3</c:v>
                </c:pt>
                <c:pt idx="986">
                  <c:v>9.9527315211029865E-3</c:v>
                </c:pt>
                <c:pt idx="987">
                  <c:v>5.7239173853311787E-3</c:v>
                </c:pt>
                <c:pt idx="988">
                  <c:v>-2.1718468044464867E-3</c:v>
                </c:pt>
                <c:pt idx="989">
                  <c:v>4.8317181589774272E-4</c:v>
                </c:pt>
                <c:pt idx="990">
                  <c:v>-3.5001540803702991E-3</c:v>
                </c:pt>
                <c:pt idx="991">
                  <c:v>-6.8518125340398806E-3</c:v>
                </c:pt>
                <c:pt idx="992">
                  <c:v>6.5644700671783074E-3</c:v>
                </c:pt>
                <c:pt idx="993">
                  <c:v>2.4101280784538659E-3</c:v>
                </c:pt>
                <c:pt idx="994">
                  <c:v>-9.1106730290915205E-3</c:v>
                </c:pt>
                <c:pt idx="995">
                  <c:v>1.4805001626922998E-3</c:v>
                </c:pt>
                <c:pt idx="996">
                  <c:v>3.4277333098164942E-3</c:v>
                </c:pt>
                <c:pt idx="997">
                  <c:v>1.3183031357111297E-3</c:v>
                </c:pt>
                <c:pt idx="998">
                  <c:v>1.1426420045086649E-2</c:v>
                </c:pt>
                <c:pt idx="999">
                  <c:v>9.2671463903117868E-3</c:v>
                </c:pt>
                <c:pt idx="1000">
                  <c:v>-2.9483039898269281E-3</c:v>
                </c:pt>
                <c:pt idx="1001">
                  <c:v>-2.0894323334377241E-2</c:v>
                </c:pt>
                <c:pt idx="1002">
                  <c:v>-5.0853075405793424E-3</c:v>
                </c:pt>
                <c:pt idx="1003">
                  <c:v>7.4619389858938678E-3</c:v>
                </c:pt>
                <c:pt idx="1004">
                  <c:v>-1.7740861328992219E-2</c:v>
                </c:pt>
                <c:pt idx="1005">
                  <c:v>1.0130045011959243E-2</c:v>
                </c:pt>
                <c:pt idx="1006">
                  <c:v>-4.7240717909756702E-3</c:v>
                </c:pt>
                <c:pt idx="1007">
                  <c:v>1.8030591122392581E-2</c:v>
                </c:pt>
                <c:pt idx="1008">
                  <c:v>-9.9136979243338308E-3</c:v>
                </c:pt>
                <c:pt idx="1009">
                  <c:v>9.4600433972522602E-3</c:v>
                </c:pt>
                <c:pt idx="1010">
                  <c:v>-1.3003033273956133E-3</c:v>
                </c:pt>
                <c:pt idx="1011">
                  <c:v>7.2059159025599229E-3</c:v>
                </c:pt>
                <c:pt idx="1012">
                  <c:v>-3.756783717248191E-3</c:v>
                </c:pt>
                <c:pt idx="1013">
                  <c:v>7.2433480160023489E-3</c:v>
                </c:pt>
                <c:pt idx="1014">
                  <c:v>5.0160971116319786E-5</c:v>
                </c:pt>
                <c:pt idx="1015">
                  <c:v>-9.6919814869701471E-3</c:v>
                </c:pt>
                <c:pt idx="1016">
                  <c:v>2.9721958103781088E-3</c:v>
                </c:pt>
                <c:pt idx="1017">
                  <c:v>-7.6414552966831417E-3</c:v>
                </c:pt>
                <c:pt idx="1018">
                  <c:v>5.8845163663112654E-3</c:v>
                </c:pt>
                <c:pt idx="1019">
                  <c:v>4.4519563542708696E-3</c:v>
                </c:pt>
                <c:pt idx="1020">
                  <c:v>3.2371720760713263E-3</c:v>
                </c:pt>
                <c:pt idx="1021">
                  <c:v>5.9308786782743539E-3</c:v>
                </c:pt>
                <c:pt idx="1022">
                  <c:v>3.6999732313400813E-3</c:v>
                </c:pt>
                <c:pt idx="1023">
                  <c:v>3.3766908881329716E-3</c:v>
                </c:pt>
                <c:pt idx="1024">
                  <c:v>-6.3927701778848656E-3</c:v>
                </c:pt>
                <c:pt idx="1025">
                  <c:v>7.3633929644232321E-3</c:v>
                </c:pt>
                <c:pt idx="1026">
                  <c:v>-2.1379591267223219E-4</c:v>
                </c:pt>
                <c:pt idx="1027">
                  <c:v>-4.0809987079464261E-3</c:v>
                </c:pt>
                <c:pt idx="1028">
                  <c:v>3.4490474436139618E-3</c:v>
                </c:pt>
                <c:pt idx="1029">
                  <c:v>-1.1135962808046407E-2</c:v>
                </c:pt>
                <c:pt idx="1030">
                  <c:v>1.4418378991531977E-3</c:v>
                </c:pt>
                <c:pt idx="1031">
                  <c:v>1.6192204814673428E-2</c:v>
                </c:pt>
                <c:pt idx="1032">
                  <c:v>2.9925577751663823E-3</c:v>
                </c:pt>
                <c:pt idx="1033">
                  <c:v>-2.2003427714499812E-3</c:v>
                </c:pt>
                <c:pt idx="1034">
                  <c:v>5.2669717260906967E-3</c:v>
                </c:pt>
                <c:pt idx="1035">
                  <c:v>8.6766737637411495E-4</c:v>
                </c:pt>
                <c:pt idx="1036">
                  <c:v>-7.1531616841271628E-3</c:v>
                </c:pt>
                <c:pt idx="1037">
                  <c:v>1.3657134285449679E-4</c:v>
                </c:pt>
                <c:pt idx="1038">
                  <c:v>-1.5132724741109493E-2</c:v>
                </c:pt>
                <c:pt idx="1039">
                  <c:v>6.7711624397095438E-3</c:v>
                </c:pt>
                <c:pt idx="1040">
                  <c:v>-5.5674334493028832E-3</c:v>
                </c:pt>
                <c:pt idx="1041">
                  <c:v>1.4688955131714199E-3</c:v>
                </c:pt>
                <c:pt idx="1042">
                  <c:v>-1.0802196257656771E-2</c:v>
                </c:pt>
                <c:pt idx="1043">
                  <c:v>9.9232495089940365E-4</c:v>
                </c:pt>
                <c:pt idx="1044">
                  <c:v>7.9147034447391018E-3</c:v>
                </c:pt>
                <c:pt idx="1045">
                  <c:v>3.8524528721899376E-3</c:v>
                </c:pt>
                <c:pt idx="1046">
                  <c:v>-4.1657709844207247E-3</c:v>
                </c:pt>
                <c:pt idx="1047">
                  <c:v>5.4056633355601402E-3</c:v>
                </c:pt>
                <c:pt idx="1048">
                  <c:v>9.1870012407537782E-3</c:v>
                </c:pt>
                <c:pt idx="1049">
                  <c:v>6.0509967796693598E-3</c:v>
                </c:pt>
                <c:pt idx="1050">
                  <c:v>-3.8732080847658779E-4</c:v>
                </c:pt>
                <c:pt idx="1051">
                  <c:v>-8.306128720498851E-4</c:v>
                </c:pt>
                <c:pt idx="1052">
                  <c:v>3.5659125504521327E-3</c:v>
                </c:pt>
                <c:pt idx="1053">
                  <c:v>-4.2194748752555356E-5</c:v>
                </c:pt>
                <c:pt idx="1054">
                  <c:v>6.7780951154186031E-3</c:v>
                </c:pt>
                <c:pt idx="1055">
                  <c:v>-1.0389873953843276E-3</c:v>
                </c:pt>
                <c:pt idx="1056">
                  <c:v>4.904439610913025E-3</c:v>
                </c:pt>
                <c:pt idx="1057">
                  <c:v>-1.0301576000492085E-2</c:v>
                </c:pt>
                <c:pt idx="1058">
                  <c:v>-1.0963880032327733E-2</c:v>
                </c:pt>
                <c:pt idx="1059">
                  <c:v>-5.5943427994162853E-3</c:v>
                </c:pt>
                <c:pt idx="1060">
                  <c:v>-6.8652106971768267E-3</c:v>
                </c:pt>
                <c:pt idx="1061">
                  <c:v>6.8717508075386569E-3</c:v>
                </c:pt>
                <c:pt idx="1062">
                  <c:v>8.5519483451483858E-3</c:v>
                </c:pt>
                <c:pt idx="1063">
                  <c:v>1.4147311115488836E-3</c:v>
                </c:pt>
                <c:pt idx="1064">
                  <c:v>1.5379113018598733E-3</c:v>
                </c:pt>
                <c:pt idx="1065">
                  <c:v>7.496964610934409E-3</c:v>
                </c:pt>
                <c:pt idx="1066">
                  <c:v>-6.6636095585579369E-3</c:v>
                </c:pt>
                <c:pt idx="1067">
                  <c:v>9.9665699522077933E-3</c:v>
                </c:pt>
                <c:pt idx="1068">
                  <c:v>-1.7024828426828176E-3</c:v>
                </c:pt>
                <c:pt idx="1069">
                  <c:v>1.917730044658672E-3</c:v>
                </c:pt>
                <c:pt idx="1070">
                  <c:v>-7.6098762815588472E-3</c:v>
                </c:pt>
                <c:pt idx="1071">
                  <c:v>-1.4749164102803025E-3</c:v>
                </c:pt>
                <c:pt idx="1072">
                  <c:v>-6.2470201891929866E-3</c:v>
                </c:pt>
                <c:pt idx="1073">
                  <c:v>0</c:v>
                </c:pt>
                <c:pt idx="1074">
                  <c:v>-1.546911781190452E-2</c:v>
                </c:pt>
                <c:pt idx="1075">
                  <c:v>4.4495047250370234E-3</c:v>
                </c:pt>
                <c:pt idx="1076">
                  <c:v>2.2148971671078765E-3</c:v>
                </c:pt>
                <c:pt idx="1077">
                  <c:v>5.1483777859713253E-3</c:v>
                </c:pt>
                <c:pt idx="1078">
                  <c:v>-7.7865320001702099E-4</c:v>
                </c:pt>
                <c:pt idx="1079">
                  <c:v>9.1574307843724778E-3</c:v>
                </c:pt>
                <c:pt idx="1080">
                  <c:v>2.7785402955295968E-3</c:v>
                </c:pt>
                <c:pt idx="1081">
                  <c:v>2.8019994569596918E-3</c:v>
                </c:pt>
                <c:pt idx="1082">
                  <c:v>3.0516155807722711E-3</c:v>
                </c:pt>
                <c:pt idx="1083">
                  <c:v>1.6366637460283773E-2</c:v>
                </c:pt>
                <c:pt idx="1084">
                  <c:v>-4.5934172629780168E-4</c:v>
                </c:pt>
                <c:pt idx="1085">
                  <c:v>-1.073741892486324E-3</c:v>
                </c:pt>
                <c:pt idx="1086">
                  <c:v>-1.9317604529824894E-3</c:v>
                </c:pt>
                <c:pt idx="1087">
                  <c:v>-8.015064563977492E-3</c:v>
                </c:pt>
                <c:pt idx="1088">
                  <c:v>-9.515650944518117E-3</c:v>
                </c:pt>
                <c:pt idx="1089">
                  <c:v>1.8698321153114428E-3</c:v>
                </c:pt>
                <c:pt idx="1090">
                  <c:v>3.2542264554585643E-2</c:v>
                </c:pt>
                <c:pt idx="1091">
                  <c:v>-5.9293583620975032E-2</c:v>
                </c:pt>
                <c:pt idx="1092">
                  <c:v>3.3624254609426751E-2</c:v>
                </c:pt>
                <c:pt idx="1093">
                  <c:v>8.888014553267487E-3</c:v>
                </c:pt>
                <c:pt idx="1094">
                  <c:v>2.0539931818380985E-2</c:v>
                </c:pt>
                <c:pt idx="1095">
                  <c:v>-1.3288879633664985E-3</c:v>
                </c:pt>
                <c:pt idx="1096">
                  <c:v>2.4291463162962046E-4</c:v>
                </c:pt>
                <c:pt idx="1097">
                  <c:v>2.4973296625596664E-3</c:v>
                </c:pt>
                <c:pt idx="1098">
                  <c:v>3.2564491198583401E-3</c:v>
                </c:pt>
                <c:pt idx="1099">
                  <c:v>2.8505613511744521E-3</c:v>
                </c:pt>
                <c:pt idx="1100">
                  <c:v>3.933417428064967E-3</c:v>
                </c:pt>
                <c:pt idx="1101">
                  <c:v>-1.7785965642099777E-3</c:v>
                </c:pt>
                <c:pt idx="1102">
                  <c:v>2.1687361796223215E-3</c:v>
                </c:pt>
                <c:pt idx="1103">
                  <c:v>-2.7962829380066001E-3</c:v>
                </c:pt>
                <c:pt idx="1104">
                  <c:v>1.5637565901169825E-3</c:v>
                </c:pt>
                <c:pt idx="1105">
                  <c:v>7.7938299377386944E-3</c:v>
                </c:pt>
                <c:pt idx="1106">
                  <c:v>6.2180403266263173E-3</c:v>
                </c:pt>
                <c:pt idx="1107">
                  <c:v>7.3610738704921186E-3</c:v>
                </c:pt>
                <c:pt idx="1108">
                  <c:v>-1.4098858366778932E-3</c:v>
                </c:pt>
                <c:pt idx="1109">
                  <c:v>5.4705005289330533E-3</c:v>
                </c:pt>
                <c:pt idx="1110">
                  <c:v>-7.4973231242725369E-4</c:v>
                </c:pt>
                <c:pt idx="1111">
                  <c:v>6.7422903060665451E-3</c:v>
                </c:pt>
                <c:pt idx="1112">
                  <c:v>6.4439091676460336E-4</c:v>
                </c:pt>
                <c:pt idx="1113">
                  <c:v>8.9292511156413568E-4</c:v>
                </c:pt>
                <c:pt idx="1114">
                  <c:v>-1.3566931221820067E-4</c:v>
                </c:pt>
                <c:pt idx="1115">
                  <c:v>4.6318853808815508E-3</c:v>
                </c:pt>
                <c:pt idx="1116">
                  <c:v>-4.4509110554491471E-3</c:v>
                </c:pt>
                <c:pt idx="1117">
                  <c:v>-3.4944263899083783E-4</c:v>
                </c:pt>
                <c:pt idx="1118">
                  <c:v>7.6575252046495734E-3</c:v>
                </c:pt>
                <c:pt idx="1119">
                  <c:v>3.4507175900890807E-3</c:v>
                </c:pt>
                <c:pt idx="1120">
                  <c:v>1.0696840161550369E-3</c:v>
                </c:pt>
                <c:pt idx="1121">
                  <c:v>7.6321456141064115E-3</c:v>
                </c:pt>
                <c:pt idx="1122">
                  <c:v>-1.0884707580586794E-2</c:v>
                </c:pt>
                <c:pt idx="1123">
                  <c:v>-8.8256036264466875E-4</c:v>
                </c:pt>
                <c:pt idx="1124">
                  <c:v>-1.2321878474453873E-3</c:v>
                </c:pt>
                <c:pt idx="1125">
                  <c:v>-2.6777999963233379E-3</c:v>
                </c:pt>
                <c:pt idx="1126">
                  <c:v>-3.0311098367707956E-4</c:v>
                </c:pt>
                <c:pt idx="1127">
                  <c:v>1.7567329479105664E-2</c:v>
                </c:pt>
                <c:pt idx="1128">
                  <c:v>5.0332496471794386E-5</c:v>
                </c:pt>
                <c:pt idx="1129">
                  <c:v>8.5359617653346653E-4</c:v>
                </c:pt>
                <c:pt idx="1130">
                  <c:v>3.7755508442189889E-3</c:v>
                </c:pt>
                <c:pt idx="1131">
                  <c:v>2.3946792031630526E-3</c:v>
                </c:pt>
                <c:pt idx="1132">
                  <c:v>-1.1722888820474342E-2</c:v>
                </c:pt>
                <c:pt idx="1133">
                  <c:v>-2.6786472851438536E-2</c:v>
                </c:pt>
                <c:pt idx="1134">
                  <c:v>-2.6210113237665755E-3</c:v>
                </c:pt>
                <c:pt idx="1135">
                  <c:v>1.2710195456506312E-2</c:v>
                </c:pt>
                <c:pt idx="1136">
                  <c:v>-7.4287478135610652E-3</c:v>
                </c:pt>
                <c:pt idx="1137">
                  <c:v>1.0386864037815746E-2</c:v>
                </c:pt>
                <c:pt idx="1138">
                  <c:v>-8.4128449779419245E-4</c:v>
                </c:pt>
                <c:pt idx="1139">
                  <c:v>-8.5431469996303244E-3</c:v>
                </c:pt>
                <c:pt idx="1140">
                  <c:v>1.9677699987563635E-4</c:v>
                </c:pt>
                <c:pt idx="1141">
                  <c:v>1.6459746311157097E-2</c:v>
                </c:pt>
                <c:pt idx="1142">
                  <c:v>1.283558431450782E-3</c:v>
                </c:pt>
                <c:pt idx="1143">
                  <c:v>5.1357912150296059E-3</c:v>
                </c:pt>
                <c:pt idx="1144">
                  <c:v>2.888798466325504E-3</c:v>
                </c:pt>
                <c:pt idx="1145">
                  <c:v>1.6673260611541618E-3</c:v>
                </c:pt>
                <c:pt idx="1146">
                  <c:v>4.6954033411927831E-4</c:v>
                </c:pt>
                <c:pt idx="1147">
                  <c:v>7.5514187361394036E-3</c:v>
                </c:pt>
                <c:pt idx="1148">
                  <c:v>2.8587878739427808E-4</c:v>
                </c:pt>
                <c:pt idx="1149">
                  <c:v>1.3830180571794415E-3</c:v>
                </c:pt>
                <c:pt idx="1150">
                  <c:v>3.975674936682605E-3</c:v>
                </c:pt>
                <c:pt idx="1151">
                  <c:v>3.3377133780880808E-3</c:v>
                </c:pt>
                <c:pt idx="1152">
                  <c:v>1.6959965763059248E-3</c:v>
                </c:pt>
                <c:pt idx="1153">
                  <c:v>4.5492845755390476E-5</c:v>
                </c:pt>
                <c:pt idx="1154">
                  <c:v>-3.2100665154262131E-3</c:v>
                </c:pt>
                <c:pt idx="1155">
                  <c:v>-2.127093858016571E-3</c:v>
                </c:pt>
                <c:pt idx="1156">
                  <c:v>-1.16503811875871E-2</c:v>
                </c:pt>
                <c:pt idx="1157">
                  <c:v>3.3900487482974029E-3</c:v>
                </c:pt>
                <c:pt idx="1158">
                  <c:v>4.1986814455974297E-3</c:v>
                </c:pt>
                <c:pt idx="1159">
                  <c:v>-4.8979477738596566E-3</c:v>
                </c:pt>
                <c:pt idx="1160">
                  <c:v>1.8879585206944993E-2</c:v>
                </c:pt>
                <c:pt idx="1161">
                  <c:v>-1.276148238009589E-3</c:v>
                </c:pt>
                <c:pt idx="1162">
                  <c:v>1.0746751326089488E-3</c:v>
                </c:pt>
                <c:pt idx="1163">
                  <c:v>1.3709558280394774E-3</c:v>
                </c:pt>
                <c:pt idx="1164">
                  <c:v>-1.6129952337957665E-3</c:v>
                </c:pt>
                <c:pt idx="1165">
                  <c:v>1.5072376963103373E-3</c:v>
                </c:pt>
                <c:pt idx="1166">
                  <c:v>1.4760503308965278E-2</c:v>
                </c:pt>
                <c:pt idx="1167">
                  <c:v>5.7423243424534753E-3</c:v>
                </c:pt>
                <c:pt idx="1168">
                  <c:v>5.2045082607143911E-5</c:v>
                </c:pt>
                <c:pt idx="1169">
                  <c:v>2.4575565527131804E-3</c:v>
                </c:pt>
                <c:pt idx="1170">
                  <c:v>8.1486993422204002E-3</c:v>
                </c:pt>
                <c:pt idx="1171">
                  <c:v>-1.4151636116043198E-3</c:v>
                </c:pt>
                <c:pt idx="1172">
                  <c:v>-1.4060915353747983E-2</c:v>
                </c:pt>
                <c:pt idx="1173">
                  <c:v>-5.4047038357885047E-4</c:v>
                </c:pt>
                <c:pt idx="1174">
                  <c:v>-2.1196345297303298E-2</c:v>
                </c:pt>
                <c:pt idx="1175">
                  <c:v>-9.3266957358584257E-3</c:v>
                </c:pt>
                <c:pt idx="1176">
                  <c:v>-8.7488906478615514E-3</c:v>
                </c:pt>
                <c:pt idx="1177">
                  <c:v>8.7676315497615676E-3</c:v>
                </c:pt>
                <c:pt idx="1178">
                  <c:v>-1.2473438971101203E-3</c:v>
                </c:pt>
                <c:pt idx="1179">
                  <c:v>6.6047686429593355E-4</c:v>
                </c:pt>
                <c:pt idx="1180">
                  <c:v>-1.3680848212589414E-3</c:v>
                </c:pt>
                <c:pt idx="1181">
                  <c:v>6.5573770491802463E-3</c:v>
                </c:pt>
                <c:pt idx="1182">
                  <c:v>-2.809620362982379E-3</c:v>
                </c:pt>
                <c:pt idx="1183">
                  <c:v>-3.4341221238478603E-3</c:v>
                </c:pt>
                <c:pt idx="1184">
                  <c:v>-8.8681806714108191E-3</c:v>
                </c:pt>
                <c:pt idx="1185">
                  <c:v>4.2101265260194864E-3</c:v>
                </c:pt>
                <c:pt idx="1186">
                  <c:v>-2.9351353199982277E-3</c:v>
                </c:pt>
                <c:pt idx="1187">
                  <c:v>-1.2469180141317371E-2</c:v>
                </c:pt>
                <c:pt idx="1188">
                  <c:v>-1.4955806816742134E-3</c:v>
                </c:pt>
                <c:pt idx="1189">
                  <c:v>-1.4773587608192251E-3</c:v>
                </c:pt>
                <c:pt idx="1190">
                  <c:v>-8.9592367025419506E-3</c:v>
                </c:pt>
                <c:pt idx="1191">
                  <c:v>6.5485840005294893E-3</c:v>
                </c:pt>
                <c:pt idx="1192">
                  <c:v>5.2466910307056303E-3</c:v>
                </c:pt>
                <c:pt idx="1193">
                  <c:v>-5.1498251716097787E-3</c:v>
                </c:pt>
                <c:pt idx="1194">
                  <c:v>-5.5667735514577377E-3</c:v>
                </c:pt>
                <c:pt idx="1195">
                  <c:v>-8.6757679603889359E-3</c:v>
                </c:pt>
                <c:pt idx="1196">
                  <c:v>9.0830098331551312E-3</c:v>
                </c:pt>
                <c:pt idx="1197">
                  <c:v>1.1181871120417242E-2</c:v>
                </c:pt>
                <c:pt idx="1198">
                  <c:v>-1.1627978214388546E-2</c:v>
                </c:pt>
                <c:pt idx="1199">
                  <c:v>-2.1136931363857636E-3</c:v>
                </c:pt>
                <c:pt idx="1200">
                  <c:v>-2.8573558277644739E-4</c:v>
                </c:pt>
                <c:pt idx="1201">
                  <c:v>-1.0680866399075395E-2</c:v>
                </c:pt>
                <c:pt idx="1202">
                  <c:v>-1.3582627300494754E-2</c:v>
                </c:pt>
                <c:pt idx="1203">
                  <c:v>-1.1184661520731165E-3</c:v>
                </c:pt>
                <c:pt idx="1204">
                  <c:v>-3.3527814487925856E-3</c:v>
                </c:pt>
                <c:pt idx="1205">
                  <c:v>2.758614808687776E-3</c:v>
                </c:pt>
                <c:pt idx="1206">
                  <c:v>-7.1688245423814356E-3</c:v>
                </c:pt>
                <c:pt idx="1207">
                  <c:v>2.3869481239748191E-2</c:v>
                </c:pt>
                <c:pt idx="1208">
                  <c:v>1.3161279528176584E-2</c:v>
                </c:pt>
                <c:pt idx="1209">
                  <c:v>-1.1312077087264338E-3</c:v>
                </c:pt>
                <c:pt idx="1210">
                  <c:v>3.3230692926078387E-3</c:v>
                </c:pt>
                <c:pt idx="1211">
                  <c:v>-1.4861029293632533E-2</c:v>
                </c:pt>
                <c:pt idx="1212">
                  <c:v>9.0720347576642713E-3</c:v>
                </c:pt>
                <c:pt idx="1213">
                  <c:v>6.0067713448621607E-3</c:v>
                </c:pt>
                <c:pt idx="1214">
                  <c:v>7.4600274756395635E-3</c:v>
                </c:pt>
                <c:pt idx="1215">
                  <c:v>4.2114473681520437E-4</c:v>
                </c:pt>
                <c:pt idx="1216">
                  <c:v>9.8477773531773227E-3</c:v>
                </c:pt>
                <c:pt idx="1217">
                  <c:v>-1.2384452251057443E-3</c:v>
                </c:pt>
                <c:pt idx="1218">
                  <c:v>-2.3827083451523068E-3</c:v>
                </c:pt>
                <c:pt idx="1219">
                  <c:v>-3.6354035501040549E-4</c:v>
                </c:pt>
                <c:pt idx="1220">
                  <c:v>1.2901233439184256E-3</c:v>
                </c:pt>
                <c:pt idx="1221">
                  <c:v>-3.778133090926783E-3</c:v>
                </c:pt>
                <c:pt idx="1222">
                  <c:v>8.9454838749098986E-3</c:v>
                </c:pt>
                <c:pt idx="1223">
                  <c:v>-4.0394375068131261E-3</c:v>
                </c:pt>
                <c:pt idx="1224">
                  <c:v>-1.3468730047733413E-2</c:v>
                </c:pt>
                <c:pt idx="1225">
                  <c:v>-5.6356837606837962E-3</c:v>
                </c:pt>
                <c:pt idx="1226">
                  <c:v>-1.0213295259898669E-2</c:v>
                </c:pt>
                <c:pt idx="1227">
                  <c:v>-1.5205601272561098E-2</c:v>
                </c:pt>
                <c:pt idx="1228">
                  <c:v>7.0355060943296799E-3</c:v>
                </c:pt>
                <c:pt idx="1229">
                  <c:v>-1.0861580107310864E-3</c:v>
                </c:pt>
                <c:pt idx="1230">
                  <c:v>9.5036803054671104E-4</c:v>
                </c:pt>
                <c:pt idx="1231">
                  <c:v>2.6610302229033156E-3</c:v>
                </c:pt>
                <c:pt idx="1232">
                  <c:v>-7.0758480519371725E-3</c:v>
                </c:pt>
                <c:pt idx="1233">
                  <c:v>-4.2292418238609741E-6</c:v>
                </c:pt>
                <c:pt idx="1234">
                  <c:v>4.1489037758830616E-3</c:v>
                </c:pt>
                <c:pt idx="1235">
                  <c:v>1.8774033500541298E-2</c:v>
                </c:pt>
                <c:pt idx="1236">
                  <c:v>-7.6027393012839672E-3</c:v>
                </c:pt>
                <c:pt idx="1237">
                  <c:v>-1.6192628542267662E-2</c:v>
                </c:pt>
                <c:pt idx="1238">
                  <c:v>3.8893040961549552E-3</c:v>
                </c:pt>
                <c:pt idx="1239">
                  <c:v>-7.9931162186441806E-4</c:v>
                </c:pt>
                <c:pt idx="1240">
                  <c:v>-6.8576277124988705E-3</c:v>
                </c:pt>
                <c:pt idx="1241">
                  <c:v>-4.037999702463213E-3</c:v>
                </c:pt>
                <c:pt idx="1242">
                  <c:v>-1.4747241960608504E-2</c:v>
                </c:pt>
                <c:pt idx="1243">
                  <c:v>3.9028066854513987E-3</c:v>
                </c:pt>
                <c:pt idx="1244">
                  <c:v>1.6029478707546563E-3</c:v>
                </c:pt>
                <c:pt idx="1245">
                  <c:v>4.2475832715866968E-3</c:v>
                </c:pt>
                <c:pt idx="1246">
                  <c:v>-4.6585849226571385E-3</c:v>
                </c:pt>
                <c:pt idx="1247">
                  <c:v>6.1004516618397009E-3</c:v>
                </c:pt>
                <c:pt idx="1248">
                  <c:v>-1.3711862410177855E-2</c:v>
                </c:pt>
                <c:pt idx="1249">
                  <c:v>5.6765249417471964E-3</c:v>
                </c:pt>
                <c:pt idx="1250">
                  <c:v>2.1593281898135697E-3</c:v>
                </c:pt>
                <c:pt idx="1251">
                  <c:v>-4.876030742910431E-3</c:v>
                </c:pt>
                <c:pt idx="1252">
                  <c:v>-1.139129229783209E-2</c:v>
                </c:pt>
                <c:pt idx="1253">
                  <c:v>5.6112470240896606E-3</c:v>
                </c:pt>
                <c:pt idx="1254">
                  <c:v>8.9666663036731542E-3</c:v>
                </c:pt>
                <c:pt idx="1255">
                  <c:v>3.7300706727512178E-3</c:v>
                </c:pt>
                <c:pt idx="1256">
                  <c:v>1.1135723348889348E-2</c:v>
                </c:pt>
                <c:pt idx="1257">
                  <c:v>-6.2679722992633469E-3</c:v>
                </c:pt>
                <c:pt idx="1258">
                  <c:v>1.6189340804458663E-2</c:v>
                </c:pt>
                <c:pt idx="1259">
                  <c:v>-1.8092399717767327E-3</c:v>
                </c:pt>
                <c:pt idx="1260">
                  <c:v>-3.922553310010457E-3</c:v>
                </c:pt>
                <c:pt idx="1261">
                  <c:v>-1.8387220458111475E-3</c:v>
                </c:pt>
                <c:pt idx="1262">
                  <c:v>-7.5700500213287114E-3</c:v>
                </c:pt>
                <c:pt idx="1263">
                  <c:v>-1.3249734834228644E-2</c:v>
                </c:pt>
                <c:pt idx="1264">
                  <c:v>-1.1507554677138154E-3</c:v>
                </c:pt>
                <c:pt idx="1265">
                  <c:v>-6.0099152753811946E-4</c:v>
                </c:pt>
                <c:pt idx="1266">
                  <c:v>-4.4352492683902289E-3</c:v>
                </c:pt>
                <c:pt idx="1267">
                  <c:v>1.3192755977626813E-3</c:v>
                </c:pt>
                <c:pt idx="1268">
                  <c:v>-6.1848036760381309E-4</c:v>
                </c:pt>
                <c:pt idx="1269">
                  <c:v>-5.4041568425766684E-4</c:v>
                </c:pt>
                <c:pt idx="1270">
                  <c:v>-8.6120813329326751E-4</c:v>
                </c:pt>
                <c:pt idx="1271">
                  <c:v>-5.1171488861200265E-3</c:v>
                </c:pt>
                <c:pt idx="1272">
                  <c:v>-1.0640071240881177E-2</c:v>
                </c:pt>
                <c:pt idx="1273">
                  <c:v>-2.5716800386632599E-4</c:v>
                </c:pt>
                <c:pt idx="1274">
                  <c:v>-1.1087679149179852E-4</c:v>
                </c:pt>
                <c:pt idx="1275">
                  <c:v>-1.8644891007116748E-2</c:v>
                </c:pt>
                <c:pt idx="1276">
                  <c:v>-2.4407110604895976E-4</c:v>
                </c:pt>
                <c:pt idx="1277">
                  <c:v>-1.6569240437083188E-3</c:v>
                </c:pt>
                <c:pt idx="1278">
                  <c:v>1.1531677583985545E-2</c:v>
                </c:pt>
                <c:pt idx="1279">
                  <c:v>9.2849180518683738E-3</c:v>
                </c:pt>
                <c:pt idx="1280">
                  <c:v>3.459793210820461E-4</c:v>
                </c:pt>
                <c:pt idx="1281">
                  <c:v>-4.0882385544840361E-3</c:v>
                </c:pt>
                <c:pt idx="1282">
                  <c:v>1.6740649056334878E-3</c:v>
                </c:pt>
                <c:pt idx="1283">
                  <c:v>-1.2178914476462799E-3</c:v>
                </c:pt>
                <c:pt idx="1284">
                  <c:v>-3.2620546939320372E-3</c:v>
                </c:pt>
                <c:pt idx="1285">
                  <c:v>4.9805332809458314E-3</c:v>
                </c:pt>
                <c:pt idx="1286">
                  <c:v>1.4463264286110888E-2</c:v>
                </c:pt>
                <c:pt idx="1287">
                  <c:v>3.2100830767747279E-3</c:v>
                </c:pt>
                <c:pt idx="1288">
                  <c:v>1.2356161273987754E-2</c:v>
                </c:pt>
                <c:pt idx="1289">
                  <c:v>6.8885520673203082E-3</c:v>
                </c:pt>
                <c:pt idx="1290">
                  <c:v>1.3188210908592346E-2</c:v>
                </c:pt>
                <c:pt idx="1291">
                  <c:v>4.353642582852757E-4</c:v>
                </c:pt>
                <c:pt idx="1292">
                  <c:v>-7.6810464475161044E-3</c:v>
                </c:pt>
                <c:pt idx="1293">
                  <c:v>4.4748444342259663E-3</c:v>
                </c:pt>
                <c:pt idx="1294">
                  <c:v>-3.0773208658039231E-3</c:v>
                </c:pt>
                <c:pt idx="1295">
                  <c:v>-1.5036555006834651E-2</c:v>
                </c:pt>
                <c:pt idx="1296">
                  <c:v>7.1938253538634811E-3</c:v>
                </c:pt>
                <c:pt idx="1297">
                  <c:v>-3.5251485598322141E-3</c:v>
                </c:pt>
                <c:pt idx="1298">
                  <c:v>-1.4866602724289302E-2</c:v>
                </c:pt>
                <c:pt idx="1299">
                  <c:v>-3.2432562231356932E-2</c:v>
                </c:pt>
                <c:pt idx="1300">
                  <c:v>1.68873186051548E-2</c:v>
                </c:pt>
                <c:pt idx="1301">
                  <c:v>-6.0658905699140231E-3</c:v>
                </c:pt>
                <c:pt idx="1302">
                  <c:v>1.91703703042303E-2</c:v>
                </c:pt>
                <c:pt idx="1303">
                  <c:v>2.1902398531663314E-2</c:v>
                </c:pt>
                <c:pt idx="1304">
                  <c:v>4.6573833350123106E-3</c:v>
                </c:pt>
                <c:pt idx="1305">
                  <c:v>1.7683426347857356E-2</c:v>
                </c:pt>
                <c:pt idx="1306">
                  <c:v>1.1483482274811108E-2</c:v>
                </c:pt>
                <c:pt idx="1307">
                  <c:v>1.7284580040661801E-3</c:v>
                </c:pt>
                <c:pt idx="1308">
                  <c:v>6.6908729789281196E-3</c:v>
                </c:pt>
                <c:pt idx="1309">
                  <c:v>-3.380745983694311E-3</c:v>
                </c:pt>
                <c:pt idx="1310">
                  <c:v>-8.5516791975815964E-3</c:v>
                </c:pt>
                <c:pt idx="1311">
                  <c:v>1.2028195437896683E-2</c:v>
                </c:pt>
                <c:pt idx="1312">
                  <c:v>3.0622520911682827E-4</c:v>
                </c:pt>
                <c:pt idx="1313">
                  <c:v>-7.1910075423398112E-5</c:v>
                </c:pt>
                <c:pt idx="1314">
                  <c:v>-8.8353017563758129E-4</c:v>
                </c:pt>
                <c:pt idx="1315">
                  <c:v>6.1058623682272994E-3</c:v>
                </c:pt>
                <c:pt idx="1316">
                  <c:v>-3.3338579747886898E-3</c:v>
                </c:pt>
                <c:pt idx="1317">
                  <c:v>1.4274229273656402E-3</c:v>
                </c:pt>
                <c:pt idx="1318">
                  <c:v>-5.758896389016388E-3</c:v>
                </c:pt>
                <c:pt idx="1319">
                  <c:v>-1.0950077861727414E-2</c:v>
                </c:pt>
                <c:pt idx="1320">
                  <c:v>3.8183105631456105E-2</c:v>
                </c:pt>
                <c:pt idx="1321">
                  <c:v>-1.3895854313191403E-2</c:v>
                </c:pt>
                <c:pt idx="1322">
                  <c:v>3.602764221357635E-3</c:v>
                </c:pt>
                <c:pt idx="1323">
                  <c:v>1.6021470067175025E-2</c:v>
                </c:pt>
                <c:pt idx="1324">
                  <c:v>-1.6878074862042292E-3</c:v>
                </c:pt>
                <c:pt idx="1325">
                  <c:v>-2.9716464560067823E-3</c:v>
                </c:pt>
                <c:pt idx="1326">
                  <c:v>-1.0484878003804265E-2</c:v>
                </c:pt>
                <c:pt idx="1327">
                  <c:v>5.2483602672186436E-3</c:v>
                </c:pt>
                <c:pt idx="1328">
                  <c:v>-8.2112725155107924E-3</c:v>
                </c:pt>
                <c:pt idx="1329">
                  <c:v>9.8924407855438545E-3</c:v>
                </c:pt>
                <c:pt idx="1330">
                  <c:v>5.954979549875894E-3</c:v>
                </c:pt>
                <c:pt idx="1331">
                  <c:v>-6.9976781068070704E-3</c:v>
                </c:pt>
                <c:pt idx="1332">
                  <c:v>-2.9706519725128944E-3</c:v>
                </c:pt>
                <c:pt idx="1333">
                  <c:v>3.2784633440325894E-3</c:v>
                </c:pt>
                <c:pt idx="1334">
                  <c:v>-3.3382191869080202E-3</c:v>
                </c:pt>
                <c:pt idx="1335">
                  <c:v>-1.3777388114276645E-3</c:v>
                </c:pt>
                <c:pt idx="1336">
                  <c:v>-7.0438490730925229E-3</c:v>
                </c:pt>
                <c:pt idx="1337">
                  <c:v>3.1659366405216716E-3</c:v>
                </c:pt>
                <c:pt idx="1338">
                  <c:v>5.3086489955402882E-3</c:v>
                </c:pt>
                <c:pt idx="1339">
                  <c:v>1.0187508333030282E-2</c:v>
                </c:pt>
                <c:pt idx="1340">
                  <c:v>4.0055113276180609E-3</c:v>
                </c:pt>
                <c:pt idx="1341">
                  <c:v>4.1827336753952338E-5</c:v>
                </c:pt>
                <c:pt idx="1342">
                  <c:v>1.4798291126005836E-3</c:v>
                </c:pt>
                <c:pt idx="1343">
                  <c:v>-1.0071038207896121E-2</c:v>
                </c:pt>
                <c:pt idx="1344">
                  <c:v>-6.8144743292002374E-3</c:v>
                </c:pt>
                <c:pt idx="1345">
                  <c:v>9.2197778191323021E-3</c:v>
                </c:pt>
                <c:pt idx="1346">
                  <c:v>-3.7319864510051426E-3</c:v>
                </c:pt>
                <c:pt idx="1347">
                  <c:v>-1.6637562667483063E-3</c:v>
                </c:pt>
                <c:pt idx="1348">
                  <c:v>-7.5769636124378703E-4</c:v>
                </c:pt>
                <c:pt idx="1349">
                  <c:v>1.2872455204541611E-2</c:v>
                </c:pt>
                <c:pt idx="1350">
                  <c:v>-5.594845574297902E-3</c:v>
                </c:pt>
                <c:pt idx="1351">
                  <c:v>2.9012610173835274E-3</c:v>
                </c:pt>
                <c:pt idx="1352">
                  <c:v>8.001804798287937E-3</c:v>
                </c:pt>
                <c:pt idx="1353">
                  <c:v>1.2052010814129765E-2</c:v>
                </c:pt>
                <c:pt idx="1354">
                  <c:v>3.4756741946846414E-3</c:v>
                </c:pt>
                <c:pt idx="1355">
                  <c:v>-4.7098424981862896E-3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ED5-4D5A-9479-E37E977BB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2897800"/>
        <c:axId val="741897223"/>
      </c:scatterChart>
      <c:valAx>
        <c:axId val="2052897800"/>
        <c:scaling>
          <c:orientation val="minMax"/>
          <c:max val="1400"/>
          <c:min val="9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897223"/>
        <c:crosses val="autoZero"/>
        <c:crossBetween val="midCat"/>
        <c:majorUnit val="400"/>
      </c:valAx>
      <c:valAx>
        <c:axId val="741897223"/>
        <c:scaling>
          <c:orientation val="minMax"/>
          <c:max val="0.1"/>
          <c:min val="-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897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Beta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'Bottom up BETA'!$V$5</c:f>
              <c:strCache>
                <c:ptCount val="1"/>
                <c:pt idx="0">
                  <c:v>Regression Beta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'Bottom up BETA'!$W$4:$Z$4</c:f>
              <c:strCache>
                <c:ptCount val="4"/>
                <c:pt idx="0">
                  <c:v>UBL</c:v>
                </c:pt>
                <c:pt idx="1">
                  <c:v>GLOBUSSPR</c:v>
                </c:pt>
                <c:pt idx="2">
                  <c:v>TI</c:v>
                </c:pt>
                <c:pt idx="3">
                  <c:v>SDBL</c:v>
                </c:pt>
              </c:strCache>
            </c:strRef>
          </c:cat>
          <c:val>
            <c:numRef>
              <c:f>'Bottom up BETA'!$W$5:$Z$5</c:f>
              <c:numCache>
                <c:formatCode>General</c:formatCode>
                <c:ptCount val="4"/>
                <c:pt idx="0">
                  <c:v>0.62846983127198586</c:v>
                </c:pt>
                <c:pt idx="1">
                  <c:v>0.93044297353415906</c:v>
                </c:pt>
                <c:pt idx="2">
                  <c:v>0.64192168374641401</c:v>
                </c:pt>
                <c:pt idx="3">
                  <c:v>0.63931990791513715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F7-42F2-A682-6CB2C17BB6B1}"/>
            </c:ext>
          </c:extLst>
        </c:ser>
        <c:ser>
          <c:idx val="1"/>
          <c:order val="1"/>
          <c:tx>
            <c:strRef>
              <c:f>'Bottom up BETA'!$V$8</c:f>
              <c:strCache>
                <c:ptCount val="1"/>
                <c:pt idx="0">
                  <c:v>Unlevered Beta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'Bottom up BETA'!$W$4:$Z$4</c:f>
              <c:strCache>
                <c:ptCount val="4"/>
                <c:pt idx="0">
                  <c:v>UBL</c:v>
                </c:pt>
                <c:pt idx="1">
                  <c:v>GLOBUSSPR</c:v>
                </c:pt>
                <c:pt idx="2">
                  <c:v>TI</c:v>
                </c:pt>
                <c:pt idx="3">
                  <c:v>SDBL</c:v>
                </c:pt>
              </c:strCache>
            </c:strRef>
          </c:cat>
          <c:val>
            <c:numRef>
              <c:f>'Bottom up BETA'!$W$8:$Z$8</c:f>
              <c:numCache>
                <c:formatCode>General</c:formatCode>
                <c:ptCount val="4"/>
                <c:pt idx="0">
                  <c:v>0.57031655337909715</c:v>
                </c:pt>
                <c:pt idx="1">
                  <c:v>0.66046830003933177</c:v>
                </c:pt>
                <c:pt idx="2">
                  <c:v>0.61093376552823198</c:v>
                </c:pt>
                <c:pt idx="3">
                  <c:v>0.54218964515102619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F7-42F2-A682-6CB2C17BB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01655816"/>
        <c:axId val="1401657864"/>
      </c:barChart>
      <c:catAx>
        <c:axId val="1401655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657864"/>
        <c:crosses val="autoZero"/>
        <c:auto val="1"/>
        <c:lblAlgn val="ctr"/>
        <c:lblOffset val="100"/>
        <c:noMultiLvlLbl val="0"/>
      </c:catAx>
      <c:valAx>
        <c:axId val="1401657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655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Bond Rates: US vs INDIA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'Default spread'!$R$4</c:f>
              <c:strCache>
                <c:ptCount val="1"/>
                <c:pt idx="0">
                  <c:v>US Yield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'Default spread'!$Q$5:$Q$1430</c:f>
              <c:strCache>
                <c:ptCount val="1426"/>
                <c:pt idx="0">
                  <c:v>1/1/2020</c:v>
                </c:pt>
                <c:pt idx="1">
                  <c:v>2/1/2020</c:v>
                </c:pt>
                <c:pt idx="2">
                  <c:v>3/1/2020</c:v>
                </c:pt>
                <c:pt idx="3">
                  <c:v>6/1/2020</c:v>
                </c:pt>
                <c:pt idx="4">
                  <c:v>7/1/2020</c:v>
                </c:pt>
                <c:pt idx="5">
                  <c:v>8/1/2020</c:v>
                </c:pt>
                <c:pt idx="6">
                  <c:v>9/1/2020</c:v>
                </c:pt>
                <c:pt idx="7">
                  <c:v>10/1/2020</c:v>
                </c:pt>
                <c:pt idx="8">
                  <c:v>13-01-2020</c:v>
                </c:pt>
                <c:pt idx="9">
                  <c:v>14-01-2020</c:v>
                </c:pt>
                <c:pt idx="10">
                  <c:v>15-01-2020</c:v>
                </c:pt>
                <c:pt idx="11">
                  <c:v>16-01-2020</c:v>
                </c:pt>
                <c:pt idx="12">
                  <c:v>17-01-2020</c:v>
                </c:pt>
                <c:pt idx="13">
                  <c:v>20-01-2020</c:v>
                </c:pt>
                <c:pt idx="14">
                  <c:v>21-01-2020</c:v>
                </c:pt>
                <c:pt idx="15">
                  <c:v>22-01-2020</c:v>
                </c:pt>
                <c:pt idx="16">
                  <c:v>23-01-2020</c:v>
                </c:pt>
                <c:pt idx="17">
                  <c:v>24-01-2020</c:v>
                </c:pt>
                <c:pt idx="18">
                  <c:v>27-01-2020</c:v>
                </c:pt>
                <c:pt idx="19">
                  <c:v>28-01-2020</c:v>
                </c:pt>
                <c:pt idx="20">
                  <c:v>29-01-2020</c:v>
                </c:pt>
                <c:pt idx="21">
                  <c:v>30-01-2020</c:v>
                </c:pt>
                <c:pt idx="22">
                  <c:v>31-01-2020</c:v>
                </c:pt>
                <c:pt idx="23">
                  <c:v>3/2/2020</c:v>
                </c:pt>
                <c:pt idx="24">
                  <c:v>4/2/2020</c:v>
                </c:pt>
                <c:pt idx="25">
                  <c:v>5/2/2020</c:v>
                </c:pt>
                <c:pt idx="26">
                  <c:v>6/2/2020</c:v>
                </c:pt>
                <c:pt idx="27">
                  <c:v>7/2/2020</c:v>
                </c:pt>
                <c:pt idx="28">
                  <c:v>10/2/2020</c:v>
                </c:pt>
                <c:pt idx="29">
                  <c:v>11/2/2020</c:v>
                </c:pt>
                <c:pt idx="30">
                  <c:v>12/2/2020</c:v>
                </c:pt>
                <c:pt idx="31">
                  <c:v>13-02-2020</c:v>
                </c:pt>
                <c:pt idx="32">
                  <c:v>14-02-2020</c:v>
                </c:pt>
                <c:pt idx="33">
                  <c:v>17-02-2020</c:v>
                </c:pt>
                <c:pt idx="34">
                  <c:v>18-02-2020</c:v>
                </c:pt>
                <c:pt idx="35">
                  <c:v>1/0/1900</c:v>
                </c:pt>
                <c:pt idx="36">
                  <c:v>20-02-2020</c:v>
                </c:pt>
                <c:pt idx="37">
                  <c:v>1/0/1900</c:v>
                </c:pt>
                <c:pt idx="38">
                  <c:v>24-02-2020</c:v>
                </c:pt>
                <c:pt idx="39">
                  <c:v>25-02-2020</c:v>
                </c:pt>
                <c:pt idx="40">
                  <c:v>26-02-2020</c:v>
                </c:pt>
                <c:pt idx="41">
                  <c:v>27-02-2020</c:v>
                </c:pt>
                <c:pt idx="42">
                  <c:v>28-02-2020</c:v>
                </c:pt>
                <c:pt idx="43">
                  <c:v>2/3/2020</c:v>
                </c:pt>
                <c:pt idx="44">
                  <c:v>3/3/2020</c:v>
                </c:pt>
                <c:pt idx="45">
                  <c:v>4/3/2020</c:v>
                </c:pt>
                <c:pt idx="46">
                  <c:v>5/3/2020</c:v>
                </c:pt>
                <c:pt idx="47">
                  <c:v>6/3/2020</c:v>
                </c:pt>
                <c:pt idx="48">
                  <c:v>9/3/2020</c:v>
                </c:pt>
                <c:pt idx="49">
                  <c:v>1/0/1900</c:v>
                </c:pt>
                <c:pt idx="50">
                  <c:v>11/3/2020</c:v>
                </c:pt>
                <c:pt idx="51">
                  <c:v>12/3/2020</c:v>
                </c:pt>
                <c:pt idx="52">
                  <c:v>13-03-2020</c:v>
                </c:pt>
                <c:pt idx="53">
                  <c:v>16-03-2020</c:v>
                </c:pt>
                <c:pt idx="54">
                  <c:v>17-03-2020</c:v>
                </c:pt>
                <c:pt idx="55">
                  <c:v>18-03-2020</c:v>
                </c:pt>
                <c:pt idx="56">
                  <c:v>19-03-2020</c:v>
                </c:pt>
                <c:pt idx="57">
                  <c:v>20-03-2020</c:v>
                </c:pt>
                <c:pt idx="58">
                  <c:v>23-03-2020</c:v>
                </c:pt>
                <c:pt idx="59">
                  <c:v>24-03-2020</c:v>
                </c:pt>
                <c:pt idx="60">
                  <c:v>1/0/1900</c:v>
                </c:pt>
                <c:pt idx="61">
                  <c:v>26-03-2020</c:v>
                </c:pt>
                <c:pt idx="62">
                  <c:v>27-03-2020</c:v>
                </c:pt>
                <c:pt idx="63">
                  <c:v>30-03-2020</c:v>
                </c:pt>
                <c:pt idx="64">
                  <c:v>31-03-2020</c:v>
                </c:pt>
                <c:pt idx="65">
                  <c:v>1/0/1900</c:v>
                </c:pt>
                <c:pt idx="66">
                  <c:v>1/0/1900</c:v>
                </c:pt>
                <c:pt idx="67">
                  <c:v>3/4/2020</c:v>
                </c:pt>
                <c:pt idx="68">
                  <c:v>1/0/1900</c:v>
                </c:pt>
                <c:pt idx="69">
                  <c:v>7/4/2020</c:v>
                </c:pt>
                <c:pt idx="70">
                  <c:v>8/4/2020</c:v>
                </c:pt>
                <c:pt idx="71">
                  <c:v>9/4/2020</c:v>
                </c:pt>
                <c:pt idx="72">
                  <c:v>13-04-2020</c:v>
                </c:pt>
                <c:pt idx="73">
                  <c:v>1/0/1900</c:v>
                </c:pt>
                <c:pt idx="74">
                  <c:v>15-04-2020</c:v>
                </c:pt>
                <c:pt idx="75">
                  <c:v>16-04-2020</c:v>
                </c:pt>
                <c:pt idx="76">
                  <c:v>17-04-2020</c:v>
                </c:pt>
                <c:pt idx="77">
                  <c:v>20-04-2020</c:v>
                </c:pt>
                <c:pt idx="78">
                  <c:v>21-04-2020</c:v>
                </c:pt>
                <c:pt idx="79">
                  <c:v>22-04-2020</c:v>
                </c:pt>
                <c:pt idx="80">
                  <c:v>23-04-2020</c:v>
                </c:pt>
                <c:pt idx="81">
                  <c:v>24-04-2020</c:v>
                </c:pt>
                <c:pt idx="82">
                  <c:v>27-04-2020</c:v>
                </c:pt>
                <c:pt idx="83">
                  <c:v>28-04-2020</c:v>
                </c:pt>
                <c:pt idx="84">
                  <c:v>29-04-2020</c:v>
                </c:pt>
                <c:pt idx="85">
                  <c:v>30-04-2020</c:v>
                </c:pt>
                <c:pt idx="86">
                  <c:v>1/0/1900</c:v>
                </c:pt>
                <c:pt idx="87">
                  <c:v>4/5/2020</c:v>
                </c:pt>
                <c:pt idx="88">
                  <c:v>5/5/2020</c:v>
                </c:pt>
                <c:pt idx="89">
                  <c:v>6/5/2020</c:v>
                </c:pt>
                <c:pt idx="90">
                  <c:v>1/0/1900</c:v>
                </c:pt>
                <c:pt idx="91">
                  <c:v>8/5/2020</c:v>
                </c:pt>
                <c:pt idx="92">
                  <c:v>11/5/2020</c:v>
                </c:pt>
                <c:pt idx="93">
                  <c:v>12/5/2020</c:v>
                </c:pt>
                <c:pt idx="94">
                  <c:v>13-05-2020</c:v>
                </c:pt>
                <c:pt idx="95">
                  <c:v>14-05-2020</c:v>
                </c:pt>
                <c:pt idx="96">
                  <c:v>15-05-2020</c:v>
                </c:pt>
                <c:pt idx="97">
                  <c:v>18-05-2020</c:v>
                </c:pt>
                <c:pt idx="98">
                  <c:v>19-05-2020</c:v>
                </c:pt>
                <c:pt idx="99">
                  <c:v>20-05-2020</c:v>
                </c:pt>
                <c:pt idx="100">
                  <c:v>21-05-2020</c:v>
                </c:pt>
                <c:pt idx="101">
                  <c:v>22-05-2020</c:v>
                </c:pt>
                <c:pt idx="102">
                  <c:v>1/0/1900</c:v>
                </c:pt>
                <c:pt idx="103">
                  <c:v>26-05-2020</c:v>
                </c:pt>
                <c:pt idx="104">
                  <c:v>27-05-2020</c:v>
                </c:pt>
                <c:pt idx="105">
                  <c:v>28-05-2020</c:v>
                </c:pt>
                <c:pt idx="106">
                  <c:v>29-05-2020</c:v>
                </c:pt>
                <c:pt idx="107">
                  <c:v>1/6/2020</c:v>
                </c:pt>
                <c:pt idx="108">
                  <c:v>2/6/2020</c:v>
                </c:pt>
                <c:pt idx="109">
                  <c:v>3/6/2020</c:v>
                </c:pt>
                <c:pt idx="110">
                  <c:v>4/6/2020</c:v>
                </c:pt>
                <c:pt idx="111">
                  <c:v>5/6/2020</c:v>
                </c:pt>
                <c:pt idx="112">
                  <c:v>8/6/2020</c:v>
                </c:pt>
                <c:pt idx="113">
                  <c:v>9/6/2020</c:v>
                </c:pt>
                <c:pt idx="114">
                  <c:v>10/6/2020</c:v>
                </c:pt>
                <c:pt idx="115">
                  <c:v>11/6/2020</c:v>
                </c:pt>
                <c:pt idx="116">
                  <c:v>12/6/2020</c:v>
                </c:pt>
                <c:pt idx="117">
                  <c:v>15-06-2020</c:v>
                </c:pt>
                <c:pt idx="118">
                  <c:v>16-06-2020</c:v>
                </c:pt>
                <c:pt idx="119">
                  <c:v>17-06-2020</c:v>
                </c:pt>
                <c:pt idx="120">
                  <c:v>18-06-2020</c:v>
                </c:pt>
                <c:pt idx="121">
                  <c:v>19-06-2020</c:v>
                </c:pt>
                <c:pt idx="122">
                  <c:v>22-06-2020</c:v>
                </c:pt>
                <c:pt idx="123">
                  <c:v>23-06-2020</c:v>
                </c:pt>
                <c:pt idx="124">
                  <c:v>24-06-2020</c:v>
                </c:pt>
                <c:pt idx="125">
                  <c:v>25-06-2020</c:v>
                </c:pt>
                <c:pt idx="126">
                  <c:v>26-06-2020</c:v>
                </c:pt>
                <c:pt idx="127">
                  <c:v>29-06-2020</c:v>
                </c:pt>
                <c:pt idx="128">
                  <c:v>30-06-2020</c:v>
                </c:pt>
                <c:pt idx="129">
                  <c:v>1/7/2020</c:v>
                </c:pt>
                <c:pt idx="130">
                  <c:v>2/7/2020</c:v>
                </c:pt>
                <c:pt idx="131">
                  <c:v>6/7/2020</c:v>
                </c:pt>
                <c:pt idx="132">
                  <c:v>7/7/2020</c:v>
                </c:pt>
                <c:pt idx="133">
                  <c:v>8/7/2020</c:v>
                </c:pt>
                <c:pt idx="134">
                  <c:v>9/7/2020</c:v>
                </c:pt>
                <c:pt idx="135">
                  <c:v>10/7/2020</c:v>
                </c:pt>
                <c:pt idx="136">
                  <c:v>13-07-2020</c:v>
                </c:pt>
                <c:pt idx="137">
                  <c:v>14-07-2020</c:v>
                </c:pt>
                <c:pt idx="138">
                  <c:v>15-07-2020</c:v>
                </c:pt>
                <c:pt idx="139">
                  <c:v>16-07-2020</c:v>
                </c:pt>
                <c:pt idx="140">
                  <c:v>17-07-2020</c:v>
                </c:pt>
                <c:pt idx="141">
                  <c:v>20-07-2020</c:v>
                </c:pt>
                <c:pt idx="142">
                  <c:v>21-07-2020</c:v>
                </c:pt>
                <c:pt idx="143">
                  <c:v>22-07-2020</c:v>
                </c:pt>
                <c:pt idx="144">
                  <c:v>23-07-2020</c:v>
                </c:pt>
                <c:pt idx="145">
                  <c:v>24-07-2020</c:v>
                </c:pt>
                <c:pt idx="146">
                  <c:v>27-07-2020</c:v>
                </c:pt>
                <c:pt idx="147">
                  <c:v>28-07-2020</c:v>
                </c:pt>
                <c:pt idx="148">
                  <c:v>29-07-2020</c:v>
                </c:pt>
                <c:pt idx="149">
                  <c:v>30-07-2020</c:v>
                </c:pt>
                <c:pt idx="150">
                  <c:v>31-07-2020</c:v>
                </c:pt>
                <c:pt idx="151">
                  <c:v>3/8/2020</c:v>
                </c:pt>
                <c:pt idx="152">
                  <c:v>4/8/2020</c:v>
                </c:pt>
                <c:pt idx="153">
                  <c:v>5/8/2020</c:v>
                </c:pt>
                <c:pt idx="154">
                  <c:v>6/8/2020</c:v>
                </c:pt>
                <c:pt idx="155">
                  <c:v>7/8/2020</c:v>
                </c:pt>
                <c:pt idx="156">
                  <c:v>10/8/2020</c:v>
                </c:pt>
                <c:pt idx="157">
                  <c:v>11/8/2020</c:v>
                </c:pt>
                <c:pt idx="158">
                  <c:v>12/8/2020</c:v>
                </c:pt>
                <c:pt idx="159">
                  <c:v>13-08-2020</c:v>
                </c:pt>
                <c:pt idx="160">
                  <c:v>14-08-2020</c:v>
                </c:pt>
                <c:pt idx="161">
                  <c:v>17-08-2020</c:v>
                </c:pt>
                <c:pt idx="162">
                  <c:v>18-08-2020</c:v>
                </c:pt>
                <c:pt idx="163">
                  <c:v>19-08-2020</c:v>
                </c:pt>
                <c:pt idx="164">
                  <c:v>20-08-2020</c:v>
                </c:pt>
                <c:pt idx="165">
                  <c:v>21-08-2020</c:v>
                </c:pt>
                <c:pt idx="166">
                  <c:v>24-08-2020</c:v>
                </c:pt>
                <c:pt idx="167">
                  <c:v>25-08-2020</c:v>
                </c:pt>
                <c:pt idx="168">
                  <c:v>26-08-2020</c:v>
                </c:pt>
                <c:pt idx="169">
                  <c:v>27-08-2020</c:v>
                </c:pt>
                <c:pt idx="170">
                  <c:v>28-08-2020</c:v>
                </c:pt>
                <c:pt idx="171">
                  <c:v>31-08-2020</c:v>
                </c:pt>
                <c:pt idx="172">
                  <c:v>1/9/2020</c:v>
                </c:pt>
                <c:pt idx="173">
                  <c:v>2/9/2020</c:v>
                </c:pt>
                <c:pt idx="174">
                  <c:v>3/9/2020</c:v>
                </c:pt>
                <c:pt idx="175">
                  <c:v>4/9/2020</c:v>
                </c:pt>
                <c:pt idx="176">
                  <c:v>7/9/2020</c:v>
                </c:pt>
                <c:pt idx="177">
                  <c:v>8/9/2020</c:v>
                </c:pt>
                <c:pt idx="178">
                  <c:v>9/9/2020</c:v>
                </c:pt>
                <c:pt idx="179">
                  <c:v>10/9/2020</c:v>
                </c:pt>
                <c:pt idx="180">
                  <c:v>11/9/2020</c:v>
                </c:pt>
                <c:pt idx="181">
                  <c:v>14-09-2020</c:v>
                </c:pt>
                <c:pt idx="182">
                  <c:v>15-09-2020</c:v>
                </c:pt>
                <c:pt idx="183">
                  <c:v>16-09-2020</c:v>
                </c:pt>
                <c:pt idx="184">
                  <c:v>17-09-2020</c:v>
                </c:pt>
                <c:pt idx="185">
                  <c:v>18-09-2020</c:v>
                </c:pt>
                <c:pt idx="186">
                  <c:v>21-09-2020</c:v>
                </c:pt>
                <c:pt idx="187">
                  <c:v>22-09-2020</c:v>
                </c:pt>
                <c:pt idx="188">
                  <c:v>23-09-2020</c:v>
                </c:pt>
                <c:pt idx="189">
                  <c:v>24-09-2020</c:v>
                </c:pt>
                <c:pt idx="190">
                  <c:v>25-09-2020</c:v>
                </c:pt>
                <c:pt idx="191">
                  <c:v>28-09-2020</c:v>
                </c:pt>
                <c:pt idx="192">
                  <c:v>29-09-2020</c:v>
                </c:pt>
                <c:pt idx="193">
                  <c:v>30-09-2020</c:v>
                </c:pt>
                <c:pt idx="194">
                  <c:v>1/10/2020</c:v>
                </c:pt>
                <c:pt idx="195">
                  <c:v>1/0/1900</c:v>
                </c:pt>
                <c:pt idx="196">
                  <c:v>5/10/2020</c:v>
                </c:pt>
                <c:pt idx="197">
                  <c:v>6/10/2020</c:v>
                </c:pt>
                <c:pt idx="198">
                  <c:v>7/10/2020</c:v>
                </c:pt>
                <c:pt idx="199">
                  <c:v>8/10/2020</c:v>
                </c:pt>
                <c:pt idx="200">
                  <c:v>9/10/2020</c:v>
                </c:pt>
                <c:pt idx="201">
                  <c:v>12/10/2020</c:v>
                </c:pt>
                <c:pt idx="202">
                  <c:v>13-10-2020</c:v>
                </c:pt>
                <c:pt idx="203">
                  <c:v>14-10-2020</c:v>
                </c:pt>
                <c:pt idx="204">
                  <c:v>15-10-2020</c:v>
                </c:pt>
                <c:pt idx="205">
                  <c:v>16-10-2020</c:v>
                </c:pt>
                <c:pt idx="206">
                  <c:v>19-10-2020</c:v>
                </c:pt>
                <c:pt idx="207">
                  <c:v>20-10-2020</c:v>
                </c:pt>
                <c:pt idx="208">
                  <c:v>21-10-2020</c:v>
                </c:pt>
                <c:pt idx="209">
                  <c:v>22-10-2020</c:v>
                </c:pt>
                <c:pt idx="210">
                  <c:v>23-10-2020</c:v>
                </c:pt>
                <c:pt idx="211">
                  <c:v>26-10-2020</c:v>
                </c:pt>
                <c:pt idx="212">
                  <c:v>27-10-2020</c:v>
                </c:pt>
                <c:pt idx="213">
                  <c:v>28-10-2020</c:v>
                </c:pt>
                <c:pt idx="214">
                  <c:v>29-10-2020</c:v>
                </c:pt>
                <c:pt idx="215">
                  <c:v>1/0/1900</c:v>
                </c:pt>
                <c:pt idx="216">
                  <c:v>2/11/2020</c:v>
                </c:pt>
                <c:pt idx="217">
                  <c:v>3/11/2020</c:v>
                </c:pt>
                <c:pt idx="218">
                  <c:v>4/11/2020</c:v>
                </c:pt>
                <c:pt idx="219">
                  <c:v>5/11/2020</c:v>
                </c:pt>
                <c:pt idx="220">
                  <c:v>6/11/2020</c:v>
                </c:pt>
                <c:pt idx="221">
                  <c:v>9/11/2020</c:v>
                </c:pt>
                <c:pt idx="222">
                  <c:v>10/11/2020</c:v>
                </c:pt>
                <c:pt idx="223">
                  <c:v>11/11/2020</c:v>
                </c:pt>
                <c:pt idx="224">
                  <c:v>12/11/2020</c:v>
                </c:pt>
                <c:pt idx="225">
                  <c:v>13-11-2020</c:v>
                </c:pt>
                <c:pt idx="226">
                  <c:v>1/0/1900</c:v>
                </c:pt>
                <c:pt idx="227">
                  <c:v>17-11-2020</c:v>
                </c:pt>
                <c:pt idx="228">
                  <c:v>18-11-2020</c:v>
                </c:pt>
                <c:pt idx="229">
                  <c:v>19-11-2020</c:v>
                </c:pt>
                <c:pt idx="230">
                  <c:v>20-11-2020</c:v>
                </c:pt>
                <c:pt idx="231">
                  <c:v>23-11-2020</c:v>
                </c:pt>
                <c:pt idx="232">
                  <c:v>24-11-2020</c:v>
                </c:pt>
                <c:pt idx="233">
                  <c:v>25-11-2020</c:v>
                </c:pt>
                <c:pt idx="234">
                  <c:v>26-11-2020</c:v>
                </c:pt>
                <c:pt idx="235">
                  <c:v>27-11-2020</c:v>
                </c:pt>
                <c:pt idx="236">
                  <c:v>1/0/1900</c:v>
                </c:pt>
                <c:pt idx="237">
                  <c:v>1/12/2020</c:v>
                </c:pt>
                <c:pt idx="238">
                  <c:v>2/12/2020</c:v>
                </c:pt>
                <c:pt idx="239">
                  <c:v>3/12/2020</c:v>
                </c:pt>
                <c:pt idx="240">
                  <c:v>4/12/2020</c:v>
                </c:pt>
                <c:pt idx="241">
                  <c:v>7/12/2020</c:v>
                </c:pt>
                <c:pt idx="242">
                  <c:v>8/12/2020</c:v>
                </c:pt>
                <c:pt idx="243">
                  <c:v>9/12/2020</c:v>
                </c:pt>
                <c:pt idx="244">
                  <c:v>10/12/2020</c:v>
                </c:pt>
                <c:pt idx="245">
                  <c:v>11/12/2020</c:v>
                </c:pt>
                <c:pt idx="246">
                  <c:v>14-12-2020</c:v>
                </c:pt>
                <c:pt idx="247">
                  <c:v>15-12-2020</c:v>
                </c:pt>
                <c:pt idx="248">
                  <c:v>16-12-2020</c:v>
                </c:pt>
                <c:pt idx="249">
                  <c:v>17-12-2020</c:v>
                </c:pt>
                <c:pt idx="250">
                  <c:v>18-12-2020</c:v>
                </c:pt>
                <c:pt idx="251">
                  <c:v>21-12-2020</c:v>
                </c:pt>
                <c:pt idx="252">
                  <c:v>22-12-2020</c:v>
                </c:pt>
                <c:pt idx="253">
                  <c:v>23-12-2020</c:v>
                </c:pt>
                <c:pt idx="254">
                  <c:v>24-12-2020</c:v>
                </c:pt>
                <c:pt idx="255">
                  <c:v>28-12-2020</c:v>
                </c:pt>
                <c:pt idx="256">
                  <c:v>29-12-2020</c:v>
                </c:pt>
                <c:pt idx="257">
                  <c:v>30-12-2020</c:v>
                </c:pt>
                <c:pt idx="258">
                  <c:v>31-12-2020</c:v>
                </c:pt>
                <c:pt idx="259">
                  <c:v>4/1/2021</c:v>
                </c:pt>
                <c:pt idx="260">
                  <c:v>5/1/2021</c:v>
                </c:pt>
                <c:pt idx="261">
                  <c:v>6/1/2021</c:v>
                </c:pt>
                <c:pt idx="262">
                  <c:v>7/1/2021</c:v>
                </c:pt>
                <c:pt idx="263">
                  <c:v>8/1/2021</c:v>
                </c:pt>
                <c:pt idx="264">
                  <c:v>11/1/2021</c:v>
                </c:pt>
                <c:pt idx="265">
                  <c:v>12/1/2021</c:v>
                </c:pt>
                <c:pt idx="266">
                  <c:v>13-01-2021</c:v>
                </c:pt>
                <c:pt idx="267">
                  <c:v>14-01-2021</c:v>
                </c:pt>
                <c:pt idx="268">
                  <c:v>15-01-2021</c:v>
                </c:pt>
                <c:pt idx="269">
                  <c:v>18-01-2021</c:v>
                </c:pt>
                <c:pt idx="270">
                  <c:v>19-01-2021</c:v>
                </c:pt>
                <c:pt idx="271">
                  <c:v>20-01-2021</c:v>
                </c:pt>
                <c:pt idx="272">
                  <c:v>21-01-2021</c:v>
                </c:pt>
                <c:pt idx="273">
                  <c:v>22-01-2021</c:v>
                </c:pt>
                <c:pt idx="274">
                  <c:v>25-01-2021</c:v>
                </c:pt>
                <c:pt idx="275">
                  <c:v>1/0/1900</c:v>
                </c:pt>
                <c:pt idx="276">
                  <c:v>27-01-2021</c:v>
                </c:pt>
                <c:pt idx="277">
                  <c:v>28-01-2021</c:v>
                </c:pt>
                <c:pt idx="278">
                  <c:v>29-01-2021</c:v>
                </c:pt>
                <c:pt idx="279">
                  <c:v>1/2/2021</c:v>
                </c:pt>
                <c:pt idx="280">
                  <c:v>2/2/2021</c:v>
                </c:pt>
                <c:pt idx="281">
                  <c:v>3/2/2021</c:v>
                </c:pt>
                <c:pt idx="282">
                  <c:v>4/2/2021</c:v>
                </c:pt>
                <c:pt idx="283">
                  <c:v>5/2/2021</c:v>
                </c:pt>
                <c:pt idx="284">
                  <c:v>8/2/2021</c:v>
                </c:pt>
                <c:pt idx="285">
                  <c:v>9/2/2021</c:v>
                </c:pt>
                <c:pt idx="286">
                  <c:v>10/2/2021</c:v>
                </c:pt>
                <c:pt idx="287">
                  <c:v>11/2/2021</c:v>
                </c:pt>
                <c:pt idx="288">
                  <c:v>12/2/2021</c:v>
                </c:pt>
                <c:pt idx="289">
                  <c:v>15-02-2021</c:v>
                </c:pt>
                <c:pt idx="290">
                  <c:v>16-02-2021</c:v>
                </c:pt>
                <c:pt idx="291">
                  <c:v>17-02-2021</c:v>
                </c:pt>
                <c:pt idx="292">
                  <c:v>18-02-2021</c:v>
                </c:pt>
                <c:pt idx="293">
                  <c:v>1/0/1900</c:v>
                </c:pt>
                <c:pt idx="294">
                  <c:v>22-02-2021</c:v>
                </c:pt>
                <c:pt idx="295">
                  <c:v>23-02-2021</c:v>
                </c:pt>
                <c:pt idx="296">
                  <c:v>24-02-2021</c:v>
                </c:pt>
                <c:pt idx="297">
                  <c:v>25-02-2021</c:v>
                </c:pt>
                <c:pt idx="298">
                  <c:v>26-02-2021</c:v>
                </c:pt>
                <c:pt idx="299">
                  <c:v>1/3/2021</c:v>
                </c:pt>
                <c:pt idx="300">
                  <c:v>2/3/2021</c:v>
                </c:pt>
                <c:pt idx="301">
                  <c:v>3/3/2021</c:v>
                </c:pt>
                <c:pt idx="302">
                  <c:v>4/3/2021</c:v>
                </c:pt>
                <c:pt idx="303">
                  <c:v>5/3/2021</c:v>
                </c:pt>
                <c:pt idx="304">
                  <c:v>8/3/2021</c:v>
                </c:pt>
                <c:pt idx="305">
                  <c:v>9/3/2021</c:v>
                </c:pt>
                <c:pt idx="306">
                  <c:v>10/3/2021</c:v>
                </c:pt>
                <c:pt idx="307">
                  <c:v>1/0/1900</c:v>
                </c:pt>
                <c:pt idx="308">
                  <c:v>12/3/2021</c:v>
                </c:pt>
                <c:pt idx="309">
                  <c:v>15-03-2021</c:v>
                </c:pt>
                <c:pt idx="310">
                  <c:v>16-03-2021</c:v>
                </c:pt>
                <c:pt idx="311">
                  <c:v>17-03-2021</c:v>
                </c:pt>
                <c:pt idx="312">
                  <c:v>18-03-2021</c:v>
                </c:pt>
                <c:pt idx="313">
                  <c:v>19-03-2021</c:v>
                </c:pt>
                <c:pt idx="314">
                  <c:v>22-03-2021</c:v>
                </c:pt>
                <c:pt idx="315">
                  <c:v>23-03-2021</c:v>
                </c:pt>
                <c:pt idx="316">
                  <c:v>24-03-2021</c:v>
                </c:pt>
                <c:pt idx="317">
                  <c:v>25-03-2021</c:v>
                </c:pt>
                <c:pt idx="318">
                  <c:v>26-03-2021</c:v>
                </c:pt>
                <c:pt idx="319">
                  <c:v>1/0/1900</c:v>
                </c:pt>
                <c:pt idx="320">
                  <c:v>30-03-2021</c:v>
                </c:pt>
                <c:pt idx="321">
                  <c:v>31-03-2021</c:v>
                </c:pt>
                <c:pt idx="322">
                  <c:v>1/0/1900</c:v>
                </c:pt>
                <c:pt idx="323">
                  <c:v>1/0/1900</c:v>
                </c:pt>
                <c:pt idx="324">
                  <c:v>5/4/2021</c:v>
                </c:pt>
                <c:pt idx="325">
                  <c:v>6/4/2021</c:v>
                </c:pt>
                <c:pt idx="326">
                  <c:v>7/4/2021</c:v>
                </c:pt>
                <c:pt idx="327">
                  <c:v>8/4/2021</c:v>
                </c:pt>
                <c:pt idx="328">
                  <c:v>9/4/2021</c:v>
                </c:pt>
                <c:pt idx="329">
                  <c:v>12/4/2021</c:v>
                </c:pt>
                <c:pt idx="330">
                  <c:v>1/0/1900</c:v>
                </c:pt>
                <c:pt idx="331">
                  <c:v>1/0/1900</c:v>
                </c:pt>
                <c:pt idx="332">
                  <c:v>15-04-2021</c:v>
                </c:pt>
                <c:pt idx="333">
                  <c:v>16-04-2021</c:v>
                </c:pt>
                <c:pt idx="334">
                  <c:v>19-04-2021</c:v>
                </c:pt>
                <c:pt idx="335">
                  <c:v>20-04-2021</c:v>
                </c:pt>
                <c:pt idx="336">
                  <c:v>1/0/1900</c:v>
                </c:pt>
                <c:pt idx="337">
                  <c:v>22-04-2021</c:v>
                </c:pt>
                <c:pt idx="338">
                  <c:v>23-04-2021</c:v>
                </c:pt>
                <c:pt idx="339">
                  <c:v>26-04-2021</c:v>
                </c:pt>
                <c:pt idx="340">
                  <c:v>27-04-2021</c:v>
                </c:pt>
                <c:pt idx="341">
                  <c:v>28-04-2021</c:v>
                </c:pt>
                <c:pt idx="342">
                  <c:v>29-04-2021</c:v>
                </c:pt>
                <c:pt idx="343">
                  <c:v>30-04-2021</c:v>
                </c:pt>
                <c:pt idx="344">
                  <c:v>3/5/2021</c:v>
                </c:pt>
                <c:pt idx="345">
                  <c:v>4/5/2021</c:v>
                </c:pt>
                <c:pt idx="346">
                  <c:v>5/5/2021</c:v>
                </c:pt>
                <c:pt idx="347">
                  <c:v>6/5/2021</c:v>
                </c:pt>
                <c:pt idx="348">
                  <c:v>7/5/2021</c:v>
                </c:pt>
                <c:pt idx="349">
                  <c:v>10/5/2021</c:v>
                </c:pt>
                <c:pt idx="350">
                  <c:v>11/5/2021</c:v>
                </c:pt>
                <c:pt idx="351">
                  <c:v>12/5/2021</c:v>
                </c:pt>
                <c:pt idx="352">
                  <c:v>1/0/1900</c:v>
                </c:pt>
                <c:pt idx="353">
                  <c:v>14-05-2021</c:v>
                </c:pt>
                <c:pt idx="354">
                  <c:v>17-05-2021</c:v>
                </c:pt>
                <c:pt idx="355">
                  <c:v>18-05-2021</c:v>
                </c:pt>
                <c:pt idx="356">
                  <c:v>19-05-2021</c:v>
                </c:pt>
                <c:pt idx="357">
                  <c:v>20-05-2021</c:v>
                </c:pt>
                <c:pt idx="358">
                  <c:v>21-05-2021</c:v>
                </c:pt>
                <c:pt idx="359">
                  <c:v>24-05-2021</c:v>
                </c:pt>
                <c:pt idx="360">
                  <c:v>25-05-2021</c:v>
                </c:pt>
                <c:pt idx="361">
                  <c:v>1/0/1900</c:v>
                </c:pt>
                <c:pt idx="362">
                  <c:v>27-05-2021</c:v>
                </c:pt>
                <c:pt idx="363">
                  <c:v>28-05-2021</c:v>
                </c:pt>
                <c:pt idx="364">
                  <c:v>31-05-2021</c:v>
                </c:pt>
                <c:pt idx="365">
                  <c:v>1/6/2021</c:v>
                </c:pt>
                <c:pt idx="366">
                  <c:v>2/6/2021</c:v>
                </c:pt>
                <c:pt idx="367">
                  <c:v>3/6/2021</c:v>
                </c:pt>
                <c:pt idx="368">
                  <c:v>4/6/2021</c:v>
                </c:pt>
                <c:pt idx="369">
                  <c:v>7/6/2021</c:v>
                </c:pt>
                <c:pt idx="370">
                  <c:v>8/6/2021</c:v>
                </c:pt>
                <c:pt idx="371">
                  <c:v>9/6/2021</c:v>
                </c:pt>
                <c:pt idx="372">
                  <c:v>10/6/2021</c:v>
                </c:pt>
                <c:pt idx="373">
                  <c:v>11/6/2021</c:v>
                </c:pt>
                <c:pt idx="374">
                  <c:v>14-06-2021</c:v>
                </c:pt>
                <c:pt idx="375">
                  <c:v>15-06-2021</c:v>
                </c:pt>
                <c:pt idx="376">
                  <c:v>16-06-2021</c:v>
                </c:pt>
                <c:pt idx="377">
                  <c:v>17-06-2021</c:v>
                </c:pt>
                <c:pt idx="378">
                  <c:v>18-06-2021</c:v>
                </c:pt>
                <c:pt idx="379">
                  <c:v>21-06-2021</c:v>
                </c:pt>
                <c:pt idx="380">
                  <c:v>22-06-2021</c:v>
                </c:pt>
                <c:pt idx="381">
                  <c:v>23-06-2021</c:v>
                </c:pt>
                <c:pt idx="382">
                  <c:v>24-06-2021</c:v>
                </c:pt>
                <c:pt idx="383">
                  <c:v>25-06-2021</c:v>
                </c:pt>
                <c:pt idx="384">
                  <c:v>28-06-2021</c:v>
                </c:pt>
                <c:pt idx="385">
                  <c:v>29-06-2021</c:v>
                </c:pt>
                <c:pt idx="386">
                  <c:v>30-06-2021</c:v>
                </c:pt>
                <c:pt idx="387">
                  <c:v>1/7/2021</c:v>
                </c:pt>
                <c:pt idx="388">
                  <c:v>2/7/2021</c:v>
                </c:pt>
                <c:pt idx="389">
                  <c:v>5/7/2021</c:v>
                </c:pt>
                <c:pt idx="390">
                  <c:v>6/7/2021</c:v>
                </c:pt>
                <c:pt idx="391">
                  <c:v>7/7/2021</c:v>
                </c:pt>
                <c:pt idx="392">
                  <c:v>8/7/2021</c:v>
                </c:pt>
                <c:pt idx="393">
                  <c:v>9/7/2021</c:v>
                </c:pt>
                <c:pt idx="394">
                  <c:v>12/7/2021</c:v>
                </c:pt>
                <c:pt idx="395">
                  <c:v>13-07-2021</c:v>
                </c:pt>
                <c:pt idx="396">
                  <c:v>14-07-2021</c:v>
                </c:pt>
                <c:pt idx="397">
                  <c:v>15-07-2021</c:v>
                </c:pt>
                <c:pt idx="398">
                  <c:v>16-07-2021</c:v>
                </c:pt>
                <c:pt idx="399">
                  <c:v>19-07-2021</c:v>
                </c:pt>
                <c:pt idx="400">
                  <c:v>20-07-2021</c:v>
                </c:pt>
                <c:pt idx="401">
                  <c:v>1/0/1900</c:v>
                </c:pt>
                <c:pt idx="402">
                  <c:v>22-07-2021</c:v>
                </c:pt>
                <c:pt idx="403">
                  <c:v>23-07-2021</c:v>
                </c:pt>
                <c:pt idx="404">
                  <c:v>26-07-2021</c:v>
                </c:pt>
                <c:pt idx="405">
                  <c:v>27-07-2021</c:v>
                </c:pt>
                <c:pt idx="406">
                  <c:v>28-07-2021</c:v>
                </c:pt>
                <c:pt idx="407">
                  <c:v>29-07-2021</c:v>
                </c:pt>
                <c:pt idx="408">
                  <c:v>30-07-2021</c:v>
                </c:pt>
                <c:pt idx="409">
                  <c:v>2/8/2021</c:v>
                </c:pt>
                <c:pt idx="410">
                  <c:v>3/8/2021</c:v>
                </c:pt>
                <c:pt idx="411">
                  <c:v>4/8/2021</c:v>
                </c:pt>
                <c:pt idx="412">
                  <c:v>5/8/2021</c:v>
                </c:pt>
                <c:pt idx="413">
                  <c:v>6/8/2021</c:v>
                </c:pt>
                <c:pt idx="414">
                  <c:v>9/8/2021</c:v>
                </c:pt>
                <c:pt idx="415">
                  <c:v>10/8/2021</c:v>
                </c:pt>
                <c:pt idx="416">
                  <c:v>11/8/2021</c:v>
                </c:pt>
                <c:pt idx="417">
                  <c:v>12/8/2021</c:v>
                </c:pt>
                <c:pt idx="418">
                  <c:v>13-08-2021</c:v>
                </c:pt>
                <c:pt idx="419">
                  <c:v>1/0/1900</c:v>
                </c:pt>
                <c:pt idx="420">
                  <c:v>17-08-2021</c:v>
                </c:pt>
                <c:pt idx="421">
                  <c:v>18-08-2021</c:v>
                </c:pt>
                <c:pt idx="422">
                  <c:v>1/0/1900</c:v>
                </c:pt>
                <c:pt idx="423">
                  <c:v>20-08-2021</c:v>
                </c:pt>
                <c:pt idx="424">
                  <c:v>23-08-2021</c:v>
                </c:pt>
                <c:pt idx="425">
                  <c:v>24-08-2021</c:v>
                </c:pt>
                <c:pt idx="426">
                  <c:v>25-08-2021</c:v>
                </c:pt>
                <c:pt idx="427">
                  <c:v>26-08-2021</c:v>
                </c:pt>
                <c:pt idx="428">
                  <c:v>27-08-2021</c:v>
                </c:pt>
                <c:pt idx="429">
                  <c:v>30-08-2021</c:v>
                </c:pt>
                <c:pt idx="430">
                  <c:v>31-08-2021</c:v>
                </c:pt>
                <c:pt idx="431">
                  <c:v>1/9/2021</c:v>
                </c:pt>
                <c:pt idx="432">
                  <c:v>2/9/2021</c:v>
                </c:pt>
                <c:pt idx="433">
                  <c:v>3/9/2021</c:v>
                </c:pt>
                <c:pt idx="434">
                  <c:v>6/9/2021</c:v>
                </c:pt>
                <c:pt idx="435">
                  <c:v>7/9/2021</c:v>
                </c:pt>
                <c:pt idx="436">
                  <c:v>8/9/2021</c:v>
                </c:pt>
                <c:pt idx="437">
                  <c:v>9/9/2021</c:v>
                </c:pt>
                <c:pt idx="438">
                  <c:v>1/0/1900</c:v>
                </c:pt>
                <c:pt idx="439">
                  <c:v>13-09-2021</c:v>
                </c:pt>
                <c:pt idx="440">
                  <c:v>14-09-2021</c:v>
                </c:pt>
                <c:pt idx="441">
                  <c:v>15-09-2021</c:v>
                </c:pt>
                <c:pt idx="442">
                  <c:v>16-09-2021</c:v>
                </c:pt>
                <c:pt idx="443">
                  <c:v>17-09-2021</c:v>
                </c:pt>
                <c:pt idx="444">
                  <c:v>20-09-2021</c:v>
                </c:pt>
                <c:pt idx="445">
                  <c:v>21-09-2021</c:v>
                </c:pt>
                <c:pt idx="446">
                  <c:v>22-09-2021</c:v>
                </c:pt>
                <c:pt idx="447">
                  <c:v>23-09-2021</c:v>
                </c:pt>
                <c:pt idx="448">
                  <c:v>24-09-2021</c:v>
                </c:pt>
                <c:pt idx="449">
                  <c:v>27-09-2021</c:v>
                </c:pt>
                <c:pt idx="450">
                  <c:v>28-09-2021</c:v>
                </c:pt>
                <c:pt idx="451">
                  <c:v>29-09-2021</c:v>
                </c:pt>
                <c:pt idx="452">
                  <c:v>30-09-2021</c:v>
                </c:pt>
                <c:pt idx="453">
                  <c:v>1/10/2021</c:v>
                </c:pt>
                <c:pt idx="454">
                  <c:v>4/10/2021</c:v>
                </c:pt>
                <c:pt idx="455">
                  <c:v>5/10/2021</c:v>
                </c:pt>
                <c:pt idx="456">
                  <c:v>6/10/2021</c:v>
                </c:pt>
                <c:pt idx="457">
                  <c:v>7/10/2021</c:v>
                </c:pt>
                <c:pt idx="458">
                  <c:v>8/10/2021</c:v>
                </c:pt>
                <c:pt idx="459">
                  <c:v>11/10/2021</c:v>
                </c:pt>
                <c:pt idx="460">
                  <c:v>12/10/2021</c:v>
                </c:pt>
                <c:pt idx="461">
                  <c:v>13-10-2021</c:v>
                </c:pt>
                <c:pt idx="462">
                  <c:v>14-10-2021</c:v>
                </c:pt>
                <c:pt idx="463">
                  <c:v>1/0/1900</c:v>
                </c:pt>
                <c:pt idx="464">
                  <c:v>18-10-2021</c:v>
                </c:pt>
                <c:pt idx="465">
                  <c:v>1/0/1900</c:v>
                </c:pt>
                <c:pt idx="466">
                  <c:v>20-10-2021</c:v>
                </c:pt>
                <c:pt idx="467">
                  <c:v>21-10-2021</c:v>
                </c:pt>
                <c:pt idx="468">
                  <c:v>22-10-2021</c:v>
                </c:pt>
                <c:pt idx="469">
                  <c:v>25-10-2021</c:v>
                </c:pt>
                <c:pt idx="470">
                  <c:v>26-10-2021</c:v>
                </c:pt>
                <c:pt idx="471">
                  <c:v>27-10-2021</c:v>
                </c:pt>
                <c:pt idx="472">
                  <c:v>28-10-2021</c:v>
                </c:pt>
                <c:pt idx="473">
                  <c:v>29-10-2021</c:v>
                </c:pt>
                <c:pt idx="474">
                  <c:v>1/11/2021</c:v>
                </c:pt>
                <c:pt idx="475">
                  <c:v>2/11/2021</c:v>
                </c:pt>
                <c:pt idx="476">
                  <c:v>3/11/2021</c:v>
                </c:pt>
                <c:pt idx="477">
                  <c:v>1/0/1900</c:v>
                </c:pt>
                <c:pt idx="478">
                  <c:v>1/0/1900</c:v>
                </c:pt>
                <c:pt idx="479">
                  <c:v>8/11/2021</c:v>
                </c:pt>
                <c:pt idx="480">
                  <c:v>9/11/2021</c:v>
                </c:pt>
                <c:pt idx="481">
                  <c:v>10/11/2021</c:v>
                </c:pt>
                <c:pt idx="482">
                  <c:v>11/11/2021</c:v>
                </c:pt>
                <c:pt idx="483">
                  <c:v>12/11/2021</c:v>
                </c:pt>
                <c:pt idx="484">
                  <c:v>15-11-2021</c:v>
                </c:pt>
                <c:pt idx="485">
                  <c:v>16-11-2021</c:v>
                </c:pt>
                <c:pt idx="486">
                  <c:v>17-11-2021</c:v>
                </c:pt>
                <c:pt idx="487">
                  <c:v>18-11-2021</c:v>
                </c:pt>
                <c:pt idx="488">
                  <c:v>1/0/1900</c:v>
                </c:pt>
                <c:pt idx="489">
                  <c:v>22-11-2021</c:v>
                </c:pt>
                <c:pt idx="490">
                  <c:v>23-11-2021</c:v>
                </c:pt>
                <c:pt idx="491">
                  <c:v>24-11-2021</c:v>
                </c:pt>
                <c:pt idx="492">
                  <c:v>25-11-2021</c:v>
                </c:pt>
                <c:pt idx="493">
                  <c:v>26-11-2021</c:v>
                </c:pt>
                <c:pt idx="494">
                  <c:v>29-11-2021</c:v>
                </c:pt>
                <c:pt idx="495">
                  <c:v>30-11-2021</c:v>
                </c:pt>
                <c:pt idx="496">
                  <c:v>1/12/2021</c:v>
                </c:pt>
                <c:pt idx="497">
                  <c:v>2/12/2021</c:v>
                </c:pt>
                <c:pt idx="498">
                  <c:v>3/12/2021</c:v>
                </c:pt>
                <c:pt idx="499">
                  <c:v>6/12/2021</c:v>
                </c:pt>
                <c:pt idx="500">
                  <c:v>7/12/2021</c:v>
                </c:pt>
                <c:pt idx="501">
                  <c:v>8/12/2021</c:v>
                </c:pt>
                <c:pt idx="502">
                  <c:v>9/12/2021</c:v>
                </c:pt>
                <c:pt idx="503">
                  <c:v>10/12/2021</c:v>
                </c:pt>
                <c:pt idx="504">
                  <c:v>13-12-2021</c:v>
                </c:pt>
                <c:pt idx="505">
                  <c:v>14-12-2021</c:v>
                </c:pt>
                <c:pt idx="506">
                  <c:v>15-12-2021</c:v>
                </c:pt>
                <c:pt idx="507">
                  <c:v>16-12-2021</c:v>
                </c:pt>
                <c:pt idx="508">
                  <c:v>17-12-2021</c:v>
                </c:pt>
                <c:pt idx="509">
                  <c:v>20-12-2021</c:v>
                </c:pt>
                <c:pt idx="510">
                  <c:v>21-12-2021</c:v>
                </c:pt>
                <c:pt idx="511">
                  <c:v>22-12-2021</c:v>
                </c:pt>
                <c:pt idx="512">
                  <c:v>23-12-2021</c:v>
                </c:pt>
                <c:pt idx="513">
                  <c:v>27-12-2021</c:v>
                </c:pt>
                <c:pt idx="514">
                  <c:v>28-12-2021</c:v>
                </c:pt>
                <c:pt idx="515">
                  <c:v>29-12-2021</c:v>
                </c:pt>
                <c:pt idx="516">
                  <c:v>30-12-2021</c:v>
                </c:pt>
                <c:pt idx="517">
                  <c:v>31-12-2021</c:v>
                </c:pt>
                <c:pt idx="518">
                  <c:v>3/1/2022</c:v>
                </c:pt>
                <c:pt idx="519">
                  <c:v>4/1/2022</c:v>
                </c:pt>
                <c:pt idx="520">
                  <c:v>5/1/2022</c:v>
                </c:pt>
                <c:pt idx="521">
                  <c:v>6/1/2022</c:v>
                </c:pt>
                <c:pt idx="522">
                  <c:v>7/1/2022</c:v>
                </c:pt>
                <c:pt idx="523">
                  <c:v>10/1/2022</c:v>
                </c:pt>
                <c:pt idx="524">
                  <c:v>11/1/2022</c:v>
                </c:pt>
                <c:pt idx="525">
                  <c:v>12/1/2022</c:v>
                </c:pt>
                <c:pt idx="526">
                  <c:v>13-01-2022</c:v>
                </c:pt>
                <c:pt idx="527">
                  <c:v>14-01-2022</c:v>
                </c:pt>
                <c:pt idx="528">
                  <c:v>17-01-2022</c:v>
                </c:pt>
                <c:pt idx="529">
                  <c:v>18-01-2022</c:v>
                </c:pt>
                <c:pt idx="530">
                  <c:v>19-01-2022</c:v>
                </c:pt>
                <c:pt idx="531">
                  <c:v>20-01-2022</c:v>
                </c:pt>
                <c:pt idx="532">
                  <c:v>21-01-2022</c:v>
                </c:pt>
                <c:pt idx="533">
                  <c:v>24-01-2022</c:v>
                </c:pt>
                <c:pt idx="534">
                  <c:v>25-01-2022</c:v>
                </c:pt>
                <c:pt idx="535">
                  <c:v>1/0/1900</c:v>
                </c:pt>
                <c:pt idx="536">
                  <c:v>27-01-2022</c:v>
                </c:pt>
                <c:pt idx="537">
                  <c:v>28-01-2022</c:v>
                </c:pt>
                <c:pt idx="538">
                  <c:v>31-01-2022</c:v>
                </c:pt>
                <c:pt idx="539">
                  <c:v>1/2/2022</c:v>
                </c:pt>
                <c:pt idx="540">
                  <c:v>2/2/2022</c:v>
                </c:pt>
                <c:pt idx="541">
                  <c:v>3/2/2022</c:v>
                </c:pt>
                <c:pt idx="542">
                  <c:v>4/2/2022</c:v>
                </c:pt>
                <c:pt idx="543">
                  <c:v>1/0/1900</c:v>
                </c:pt>
                <c:pt idx="544">
                  <c:v>8/2/2022</c:v>
                </c:pt>
                <c:pt idx="545">
                  <c:v>9/2/2022</c:v>
                </c:pt>
                <c:pt idx="546">
                  <c:v>10/2/2022</c:v>
                </c:pt>
                <c:pt idx="547">
                  <c:v>11/2/2022</c:v>
                </c:pt>
                <c:pt idx="548">
                  <c:v>14-02-2022</c:v>
                </c:pt>
                <c:pt idx="549">
                  <c:v>15-02-2022</c:v>
                </c:pt>
                <c:pt idx="550">
                  <c:v>16-02-2022</c:v>
                </c:pt>
                <c:pt idx="551">
                  <c:v>17-02-2022</c:v>
                </c:pt>
                <c:pt idx="552">
                  <c:v>18-02-2022</c:v>
                </c:pt>
                <c:pt idx="553">
                  <c:v>21-02-2022</c:v>
                </c:pt>
                <c:pt idx="554">
                  <c:v>22-02-2022</c:v>
                </c:pt>
                <c:pt idx="555">
                  <c:v>23-02-2022</c:v>
                </c:pt>
                <c:pt idx="556">
                  <c:v>24-02-2022</c:v>
                </c:pt>
                <c:pt idx="557">
                  <c:v>25-02-2022</c:v>
                </c:pt>
                <c:pt idx="558">
                  <c:v>28-02-2022</c:v>
                </c:pt>
                <c:pt idx="559">
                  <c:v>1/0/1900</c:v>
                </c:pt>
                <c:pt idx="560">
                  <c:v>2/3/2022</c:v>
                </c:pt>
                <c:pt idx="561">
                  <c:v>3/3/2022</c:v>
                </c:pt>
                <c:pt idx="562">
                  <c:v>4/3/2022</c:v>
                </c:pt>
                <c:pt idx="563">
                  <c:v>7/3/2022</c:v>
                </c:pt>
                <c:pt idx="564">
                  <c:v>8/3/2022</c:v>
                </c:pt>
                <c:pt idx="565">
                  <c:v>9/3/2022</c:v>
                </c:pt>
                <c:pt idx="566">
                  <c:v>10/3/2022</c:v>
                </c:pt>
                <c:pt idx="567">
                  <c:v>11/3/2022</c:v>
                </c:pt>
                <c:pt idx="568">
                  <c:v>14-03-2022</c:v>
                </c:pt>
                <c:pt idx="569">
                  <c:v>15-03-2022</c:v>
                </c:pt>
                <c:pt idx="570">
                  <c:v>16-03-2022</c:v>
                </c:pt>
                <c:pt idx="571">
                  <c:v>17-03-2022</c:v>
                </c:pt>
                <c:pt idx="572">
                  <c:v>1/0/1900</c:v>
                </c:pt>
                <c:pt idx="573">
                  <c:v>21-03-2022</c:v>
                </c:pt>
                <c:pt idx="574">
                  <c:v>22-03-2022</c:v>
                </c:pt>
                <c:pt idx="575">
                  <c:v>23-03-2022</c:v>
                </c:pt>
                <c:pt idx="576">
                  <c:v>24-03-2022</c:v>
                </c:pt>
                <c:pt idx="577">
                  <c:v>25-03-2022</c:v>
                </c:pt>
                <c:pt idx="578">
                  <c:v>28-03-2022</c:v>
                </c:pt>
                <c:pt idx="579">
                  <c:v>29-03-2022</c:v>
                </c:pt>
                <c:pt idx="580">
                  <c:v>30-03-2022</c:v>
                </c:pt>
                <c:pt idx="581">
                  <c:v>31-03-2022</c:v>
                </c:pt>
                <c:pt idx="582">
                  <c:v>1/0/1900</c:v>
                </c:pt>
                <c:pt idx="583">
                  <c:v>4/4/2022</c:v>
                </c:pt>
                <c:pt idx="584">
                  <c:v>5/4/2022</c:v>
                </c:pt>
                <c:pt idx="585">
                  <c:v>6/4/2022</c:v>
                </c:pt>
                <c:pt idx="586">
                  <c:v>7/4/2022</c:v>
                </c:pt>
                <c:pt idx="587">
                  <c:v>8/4/2022</c:v>
                </c:pt>
                <c:pt idx="588">
                  <c:v>11/4/2022</c:v>
                </c:pt>
                <c:pt idx="589">
                  <c:v>12/4/2022</c:v>
                </c:pt>
                <c:pt idx="590">
                  <c:v>13-04-2022</c:v>
                </c:pt>
                <c:pt idx="591">
                  <c:v>1/0/1900</c:v>
                </c:pt>
                <c:pt idx="592">
                  <c:v>18-04-2022</c:v>
                </c:pt>
                <c:pt idx="593">
                  <c:v>19-04-2022</c:v>
                </c:pt>
                <c:pt idx="594">
                  <c:v>20-04-2022</c:v>
                </c:pt>
                <c:pt idx="595">
                  <c:v>21-04-2022</c:v>
                </c:pt>
                <c:pt idx="596">
                  <c:v>22-04-2022</c:v>
                </c:pt>
                <c:pt idx="597">
                  <c:v>25-04-2022</c:v>
                </c:pt>
                <c:pt idx="598">
                  <c:v>26-04-2022</c:v>
                </c:pt>
                <c:pt idx="599">
                  <c:v>27-04-2022</c:v>
                </c:pt>
                <c:pt idx="600">
                  <c:v>28-04-2022</c:v>
                </c:pt>
                <c:pt idx="601">
                  <c:v>29-04-2022</c:v>
                </c:pt>
                <c:pt idx="602">
                  <c:v>2/5/2022</c:v>
                </c:pt>
                <c:pt idx="603">
                  <c:v>1/0/1900</c:v>
                </c:pt>
                <c:pt idx="604">
                  <c:v>4/5/2022</c:v>
                </c:pt>
                <c:pt idx="605">
                  <c:v>5/5/2022</c:v>
                </c:pt>
                <c:pt idx="606">
                  <c:v>6/5/2022</c:v>
                </c:pt>
                <c:pt idx="607">
                  <c:v>9/5/2022</c:v>
                </c:pt>
                <c:pt idx="608">
                  <c:v>10/5/2022</c:v>
                </c:pt>
                <c:pt idx="609">
                  <c:v>11/5/2022</c:v>
                </c:pt>
                <c:pt idx="610">
                  <c:v>12/5/2022</c:v>
                </c:pt>
                <c:pt idx="611">
                  <c:v>13-05-2022</c:v>
                </c:pt>
                <c:pt idx="612">
                  <c:v>1/0/1900</c:v>
                </c:pt>
                <c:pt idx="613">
                  <c:v>17-05-2022</c:v>
                </c:pt>
                <c:pt idx="614">
                  <c:v>18-05-2022</c:v>
                </c:pt>
                <c:pt idx="615">
                  <c:v>19-05-2022</c:v>
                </c:pt>
                <c:pt idx="616">
                  <c:v>20-05-2022</c:v>
                </c:pt>
                <c:pt idx="617">
                  <c:v>23-05-2022</c:v>
                </c:pt>
                <c:pt idx="618">
                  <c:v>24-05-2022</c:v>
                </c:pt>
                <c:pt idx="619">
                  <c:v>25-05-2022</c:v>
                </c:pt>
                <c:pt idx="620">
                  <c:v>26-05-2022</c:v>
                </c:pt>
                <c:pt idx="621">
                  <c:v>27-05-2022</c:v>
                </c:pt>
                <c:pt idx="622">
                  <c:v>30-05-2022</c:v>
                </c:pt>
                <c:pt idx="623">
                  <c:v>31-05-2022</c:v>
                </c:pt>
                <c:pt idx="624">
                  <c:v>1/6/2022</c:v>
                </c:pt>
                <c:pt idx="625">
                  <c:v>2/6/2022</c:v>
                </c:pt>
                <c:pt idx="626">
                  <c:v>3/6/2022</c:v>
                </c:pt>
                <c:pt idx="627">
                  <c:v>6/6/2022</c:v>
                </c:pt>
                <c:pt idx="628">
                  <c:v>7/6/2022</c:v>
                </c:pt>
                <c:pt idx="629">
                  <c:v>8/6/2022</c:v>
                </c:pt>
                <c:pt idx="630">
                  <c:v>9/6/2022</c:v>
                </c:pt>
                <c:pt idx="631">
                  <c:v>10/6/2022</c:v>
                </c:pt>
                <c:pt idx="632">
                  <c:v>13-06-2022</c:v>
                </c:pt>
                <c:pt idx="633">
                  <c:v>14-06-2022</c:v>
                </c:pt>
                <c:pt idx="634">
                  <c:v>15-06-2022</c:v>
                </c:pt>
                <c:pt idx="635">
                  <c:v>16-06-2022</c:v>
                </c:pt>
                <c:pt idx="636">
                  <c:v>17-06-2022</c:v>
                </c:pt>
                <c:pt idx="637">
                  <c:v>20-06-2022</c:v>
                </c:pt>
                <c:pt idx="638">
                  <c:v>21-06-2022</c:v>
                </c:pt>
                <c:pt idx="639">
                  <c:v>22-06-2022</c:v>
                </c:pt>
                <c:pt idx="640">
                  <c:v>23-06-2022</c:v>
                </c:pt>
                <c:pt idx="641">
                  <c:v>24-06-2022</c:v>
                </c:pt>
                <c:pt idx="642">
                  <c:v>27-06-2022</c:v>
                </c:pt>
                <c:pt idx="643">
                  <c:v>28-06-2022</c:v>
                </c:pt>
                <c:pt idx="644">
                  <c:v>29-06-2022</c:v>
                </c:pt>
                <c:pt idx="645">
                  <c:v>30-06-2022</c:v>
                </c:pt>
                <c:pt idx="646">
                  <c:v>1/7/2022</c:v>
                </c:pt>
                <c:pt idx="647">
                  <c:v>4/7/2022</c:v>
                </c:pt>
                <c:pt idx="648">
                  <c:v>5/7/2022</c:v>
                </c:pt>
                <c:pt idx="649">
                  <c:v>6/7/2022</c:v>
                </c:pt>
                <c:pt idx="650">
                  <c:v>7/7/2022</c:v>
                </c:pt>
                <c:pt idx="651">
                  <c:v>8/7/2022</c:v>
                </c:pt>
                <c:pt idx="652">
                  <c:v>11/7/2022</c:v>
                </c:pt>
                <c:pt idx="653">
                  <c:v>12/7/2022</c:v>
                </c:pt>
                <c:pt idx="654">
                  <c:v>13-07-2022</c:v>
                </c:pt>
                <c:pt idx="655">
                  <c:v>14-07-2022</c:v>
                </c:pt>
                <c:pt idx="656">
                  <c:v>15-07-2022</c:v>
                </c:pt>
                <c:pt idx="657">
                  <c:v>18-07-2022</c:v>
                </c:pt>
                <c:pt idx="658">
                  <c:v>19-07-2022</c:v>
                </c:pt>
                <c:pt idx="659">
                  <c:v>20-07-2022</c:v>
                </c:pt>
                <c:pt idx="660">
                  <c:v>21-07-2022</c:v>
                </c:pt>
                <c:pt idx="661">
                  <c:v>22-07-2022</c:v>
                </c:pt>
                <c:pt idx="662">
                  <c:v>25-07-2022</c:v>
                </c:pt>
                <c:pt idx="663">
                  <c:v>26-07-2022</c:v>
                </c:pt>
                <c:pt idx="664">
                  <c:v>27-07-2022</c:v>
                </c:pt>
                <c:pt idx="665">
                  <c:v>28-07-2022</c:v>
                </c:pt>
                <c:pt idx="666">
                  <c:v>29-07-2022</c:v>
                </c:pt>
                <c:pt idx="667">
                  <c:v>1/8/2022</c:v>
                </c:pt>
                <c:pt idx="668">
                  <c:v>2/8/2022</c:v>
                </c:pt>
                <c:pt idx="669">
                  <c:v>3/8/2022</c:v>
                </c:pt>
                <c:pt idx="670">
                  <c:v>4/8/2022</c:v>
                </c:pt>
                <c:pt idx="671">
                  <c:v>5/8/2022</c:v>
                </c:pt>
                <c:pt idx="672">
                  <c:v>8/8/2022</c:v>
                </c:pt>
                <c:pt idx="673">
                  <c:v>1/0/1900</c:v>
                </c:pt>
                <c:pt idx="674">
                  <c:v>10/8/2022</c:v>
                </c:pt>
                <c:pt idx="675">
                  <c:v>11/8/2022</c:v>
                </c:pt>
                <c:pt idx="676">
                  <c:v>12/8/2022</c:v>
                </c:pt>
                <c:pt idx="677">
                  <c:v>1/0/1900</c:v>
                </c:pt>
                <c:pt idx="678">
                  <c:v>1/0/1900</c:v>
                </c:pt>
                <c:pt idx="679">
                  <c:v>17-08-2022</c:v>
                </c:pt>
                <c:pt idx="680">
                  <c:v>18-08-2022</c:v>
                </c:pt>
                <c:pt idx="681">
                  <c:v>19-08-2022</c:v>
                </c:pt>
                <c:pt idx="682">
                  <c:v>22-08-2022</c:v>
                </c:pt>
                <c:pt idx="683">
                  <c:v>23-08-2022</c:v>
                </c:pt>
                <c:pt idx="684">
                  <c:v>24-08-2022</c:v>
                </c:pt>
                <c:pt idx="685">
                  <c:v>25-08-2022</c:v>
                </c:pt>
                <c:pt idx="686">
                  <c:v>26-08-2022</c:v>
                </c:pt>
                <c:pt idx="687">
                  <c:v>29-08-2022</c:v>
                </c:pt>
                <c:pt idx="688">
                  <c:v>30-08-2022</c:v>
                </c:pt>
                <c:pt idx="689">
                  <c:v>1/0/1900</c:v>
                </c:pt>
                <c:pt idx="690">
                  <c:v>1/9/2022</c:v>
                </c:pt>
                <c:pt idx="691">
                  <c:v>2/9/2022</c:v>
                </c:pt>
                <c:pt idx="692">
                  <c:v>5/9/2022</c:v>
                </c:pt>
                <c:pt idx="693">
                  <c:v>6/9/2022</c:v>
                </c:pt>
                <c:pt idx="694">
                  <c:v>7/9/2022</c:v>
                </c:pt>
                <c:pt idx="695">
                  <c:v>8/9/2022</c:v>
                </c:pt>
                <c:pt idx="696">
                  <c:v>9/9/2022</c:v>
                </c:pt>
                <c:pt idx="697">
                  <c:v>12/9/2022</c:v>
                </c:pt>
                <c:pt idx="698">
                  <c:v>13-09-2022</c:v>
                </c:pt>
                <c:pt idx="699">
                  <c:v>14-09-2022</c:v>
                </c:pt>
                <c:pt idx="700">
                  <c:v>15-09-2022</c:v>
                </c:pt>
                <c:pt idx="701">
                  <c:v>16-09-2022</c:v>
                </c:pt>
                <c:pt idx="702">
                  <c:v>19-09-2022</c:v>
                </c:pt>
                <c:pt idx="703">
                  <c:v>20-09-2022</c:v>
                </c:pt>
                <c:pt idx="704">
                  <c:v>21-09-2022</c:v>
                </c:pt>
                <c:pt idx="705">
                  <c:v>22-09-2022</c:v>
                </c:pt>
                <c:pt idx="706">
                  <c:v>23-09-2022</c:v>
                </c:pt>
                <c:pt idx="707">
                  <c:v>26-09-2022</c:v>
                </c:pt>
                <c:pt idx="708">
                  <c:v>27-09-2022</c:v>
                </c:pt>
                <c:pt idx="709">
                  <c:v>28-09-2022</c:v>
                </c:pt>
                <c:pt idx="710">
                  <c:v>29-09-2022</c:v>
                </c:pt>
                <c:pt idx="711">
                  <c:v>30-09-2022</c:v>
                </c:pt>
                <c:pt idx="712">
                  <c:v>3/10/2022</c:v>
                </c:pt>
                <c:pt idx="713">
                  <c:v>4/10/2022</c:v>
                </c:pt>
                <c:pt idx="714">
                  <c:v>1/0/1900</c:v>
                </c:pt>
                <c:pt idx="715">
                  <c:v>6/10/2022</c:v>
                </c:pt>
                <c:pt idx="716">
                  <c:v>7/10/2022</c:v>
                </c:pt>
                <c:pt idx="717">
                  <c:v>10/10/2022</c:v>
                </c:pt>
                <c:pt idx="718">
                  <c:v>11/10/2022</c:v>
                </c:pt>
                <c:pt idx="719">
                  <c:v>12/10/2022</c:v>
                </c:pt>
                <c:pt idx="720">
                  <c:v>13-10-2022</c:v>
                </c:pt>
                <c:pt idx="721">
                  <c:v>14-10-2022</c:v>
                </c:pt>
                <c:pt idx="722">
                  <c:v>17-10-2022</c:v>
                </c:pt>
                <c:pt idx="723">
                  <c:v>18-10-2022</c:v>
                </c:pt>
                <c:pt idx="724">
                  <c:v>19-10-2022</c:v>
                </c:pt>
                <c:pt idx="725">
                  <c:v>20-10-2022</c:v>
                </c:pt>
                <c:pt idx="726">
                  <c:v>21-10-2022</c:v>
                </c:pt>
                <c:pt idx="727">
                  <c:v>1/0/1900</c:v>
                </c:pt>
                <c:pt idx="728">
                  <c:v>25-10-2022</c:v>
                </c:pt>
                <c:pt idx="729">
                  <c:v>1/0/1900</c:v>
                </c:pt>
                <c:pt idx="730">
                  <c:v>27-10-2022</c:v>
                </c:pt>
                <c:pt idx="731">
                  <c:v>28-10-2022</c:v>
                </c:pt>
                <c:pt idx="732">
                  <c:v>31-10-2022</c:v>
                </c:pt>
                <c:pt idx="733">
                  <c:v>1/11/2022</c:v>
                </c:pt>
                <c:pt idx="734">
                  <c:v>2/11/2022</c:v>
                </c:pt>
                <c:pt idx="735">
                  <c:v>3/11/2022</c:v>
                </c:pt>
                <c:pt idx="736">
                  <c:v>4/11/2022</c:v>
                </c:pt>
                <c:pt idx="737">
                  <c:v>7/11/2022</c:v>
                </c:pt>
                <c:pt idx="738">
                  <c:v>1/0/1900</c:v>
                </c:pt>
                <c:pt idx="739">
                  <c:v>9/11/2022</c:v>
                </c:pt>
                <c:pt idx="740">
                  <c:v>10/11/2022</c:v>
                </c:pt>
                <c:pt idx="741">
                  <c:v>14-11-2022</c:v>
                </c:pt>
                <c:pt idx="742">
                  <c:v>15-11-2022</c:v>
                </c:pt>
                <c:pt idx="743">
                  <c:v>16-11-2022</c:v>
                </c:pt>
                <c:pt idx="744">
                  <c:v>17-11-2022</c:v>
                </c:pt>
                <c:pt idx="745">
                  <c:v>18-11-2022</c:v>
                </c:pt>
                <c:pt idx="746">
                  <c:v>21-11-2022</c:v>
                </c:pt>
                <c:pt idx="747">
                  <c:v>22-11-2022</c:v>
                </c:pt>
                <c:pt idx="748">
                  <c:v>23-11-2022</c:v>
                </c:pt>
                <c:pt idx="749">
                  <c:v>24-11-2022</c:v>
                </c:pt>
                <c:pt idx="750">
                  <c:v>25-11-2022</c:v>
                </c:pt>
                <c:pt idx="751">
                  <c:v>28-11-2022</c:v>
                </c:pt>
                <c:pt idx="752">
                  <c:v>29-11-2022</c:v>
                </c:pt>
                <c:pt idx="753">
                  <c:v>30-11-2022</c:v>
                </c:pt>
                <c:pt idx="754">
                  <c:v>1/12/2022</c:v>
                </c:pt>
                <c:pt idx="755">
                  <c:v>2/12/2022</c:v>
                </c:pt>
                <c:pt idx="756">
                  <c:v>5/12/2022</c:v>
                </c:pt>
                <c:pt idx="757">
                  <c:v>6/12/2022</c:v>
                </c:pt>
                <c:pt idx="758">
                  <c:v>7/12/2022</c:v>
                </c:pt>
                <c:pt idx="759">
                  <c:v>8/12/2022</c:v>
                </c:pt>
                <c:pt idx="760">
                  <c:v>9/12/2022</c:v>
                </c:pt>
                <c:pt idx="761">
                  <c:v>12/12/2022</c:v>
                </c:pt>
                <c:pt idx="762">
                  <c:v>13-12-2022</c:v>
                </c:pt>
                <c:pt idx="763">
                  <c:v>14-12-2022</c:v>
                </c:pt>
                <c:pt idx="764">
                  <c:v>15-12-2022</c:v>
                </c:pt>
                <c:pt idx="765">
                  <c:v>16-12-2022</c:v>
                </c:pt>
                <c:pt idx="766">
                  <c:v>19-12-2022</c:v>
                </c:pt>
                <c:pt idx="767">
                  <c:v>20-12-2022</c:v>
                </c:pt>
                <c:pt idx="768">
                  <c:v>21-12-2022</c:v>
                </c:pt>
                <c:pt idx="769">
                  <c:v>22-12-2022</c:v>
                </c:pt>
                <c:pt idx="770">
                  <c:v>23-12-2022</c:v>
                </c:pt>
                <c:pt idx="771">
                  <c:v>26-12-2022</c:v>
                </c:pt>
                <c:pt idx="772">
                  <c:v>27-12-2022</c:v>
                </c:pt>
                <c:pt idx="773">
                  <c:v>28-12-2022</c:v>
                </c:pt>
                <c:pt idx="774">
                  <c:v>29-12-2022</c:v>
                </c:pt>
                <c:pt idx="775">
                  <c:v>30-12-2022</c:v>
                </c:pt>
                <c:pt idx="776">
                  <c:v>2/1/2023</c:v>
                </c:pt>
                <c:pt idx="777">
                  <c:v>3/1/2023</c:v>
                </c:pt>
                <c:pt idx="778">
                  <c:v>4/1/2023</c:v>
                </c:pt>
                <c:pt idx="779">
                  <c:v>5/1/2023</c:v>
                </c:pt>
                <c:pt idx="780">
                  <c:v>6/1/2023</c:v>
                </c:pt>
                <c:pt idx="781">
                  <c:v>9/1/2023</c:v>
                </c:pt>
                <c:pt idx="782">
                  <c:v>10/1/2023</c:v>
                </c:pt>
                <c:pt idx="783">
                  <c:v>11/1/2023</c:v>
                </c:pt>
                <c:pt idx="784">
                  <c:v>12/1/2023</c:v>
                </c:pt>
                <c:pt idx="785">
                  <c:v>13-01-2023</c:v>
                </c:pt>
                <c:pt idx="786">
                  <c:v>16-01-2023</c:v>
                </c:pt>
                <c:pt idx="787">
                  <c:v>17-01-2023</c:v>
                </c:pt>
                <c:pt idx="788">
                  <c:v>18-01-2023</c:v>
                </c:pt>
                <c:pt idx="789">
                  <c:v>19-01-2023</c:v>
                </c:pt>
                <c:pt idx="790">
                  <c:v>20-01-2023</c:v>
                </c:pt>
                <c:pt idx="791">
                  <c:v>23-01-2023</c:v>
                </c:pt>
                <c:pt idx="792">
                  <c:v>24-01-2023</c:v>
                </c:pt>
                <c:pt idx="793">
                  <c:v>25-01-2023</c:v>
                </c:pt>
                <c:pt idx="794">
                  <c:v>1/0/1900</c:v>
                </c:pt>
                <c:pt idx="795">
                  <c:v>27-01-2023</c:v>
                </c:pt>
                <c:pt idx="796">
                  <c:v>30-01-2023</c:v>
                </c:pt>
                <c:pt idx="797">
                  <c:v>31-01-2023</c:v>
                </c:pt>
                <c:pt idx="798">
                  <c:v>1/2/2023</c:v>
                </c:pt>
                <c:pt idx="799">
                  <c:v>2/2/2023</c:v>
                </c:pt>
                <c:pt idx="800">
                  <c:v>3/2/2023</c:v>
                </c:pt>
                <c:pt idx="801">
                  <c:v>6/2/2023</c:v>
                </c:pt>
                <c:pt idx="802">
                  <c:v>7/2/2023</c:v>
                </c:pt>
                <c:pt idx="803">
                  <c:v>8/2/2023</c:v>
                </c:pt>
                <c:pt idx="804">
                  <c:v>9/2/2023</c:v>
                </c:pt>
                <c:pt idx="805">
                  <c:v>10/2/2023</c:v>
                </c:pt>
                <c:pt idx="806">
                  <c:v>13-02-2023</c:v>
                </c:pt>
                <c:pt idx="807">
                  <c:v>14-02-2023</c:v>
                </c:pt>
                <c:pt idx="808">
                  <c:v>15-02-2023</c:v>
                </c:pt>
                <c:pt idx="809">
                  <c:v>16-02-2023</c:v>
                </c:pt>
                <c:pt idx="810">
                  <c:v>17-02-2023</c:v>
                </c:pt>
                <c:pt idx="811">
                  <c:v>20-02-2023</c:v>
                </c:pt>
                <c:pt idx="812">
                  <c:v>21-02-2023</c:v>
                </c:pt>
                <c:pt idx="813">
                  <c:v>22-02-2023</c:v>
                </c:pt>
                <c:pt idx="814">
                  <c:v>23-02-2023</c:v>
                </c:pt>
                <c:pt idx="815">
                  <c:v>24-02-2023</c:v>
                </c:pt>
                <c:pt idx="816">
                  <c:v>27-02-2023</c:v>
                </c:pt>
                <c:pt idx="817">
                  <c:v>28-02-2023</c:v>
                </c:pt>
                <c:pt idx="818">
                  <c:v>1/3/2023</c:v>
                </c:pt>
                <c:pt idx="819">
                  <c:v>2/3/2023</c:v>
                </c:pt>
                <c:pt idx="820">
                  <c:v>3/3/2023</c:v>
                </c:pt>
                <c:pt idx="821">
                  <c:v>6/3/2023</c:v>
                </c:pt>
                <c:pt idx="822">
                  <c:v>1/0/1900</c:v>
                </c:pt>
                <c:pt idx="823">
                  <c:v>8/3/2023</c:v>
                </c:pt>
                <c:pt idx="824">
                  <c:v>9/3/2023</c:v>
                </c:pt>
                <c:pt idx="825">
                  <c:v>10/3/2023</c:v>
                </c:pt>
                <c:pt idx="826">
                  <c:v>13-03-2023</c:v>
                </c:pt>
                <c:pt idx="827">
                  <c:v>14-03-2023</c:v>
                </c:pt>
                <c:pt idx="828">
                  <c:v>15-03-2023</c:v>
                </c:pt>
                <c:pt idx="829">
                  <c:v>16-03-2023</c:v>
                </c:pt>
                <c:pt idx="830">
                  <c:v>17-03-2023</c:v>
                </c:pt>
                <c:pt idx="831">
                  <c:v>20-03-2023</c:v>
                </c:pt>
                <c:pt idx="832">
                  <c:v>21-03-2023</c:v>
                </c:pt>
                <c:pt idx="833">
                  <c:v>1/0/1900</c:v>
                </c:pt>
                <c:pt idx="834">
                  <c:v>23-03-2023</c:v>
                </c:pt>
                <c:pt idx="835">
                  <c:v>24-03-2023</c:v>
                </c:pt>
                <c:pt idx="836">
                  <c:v>27-03-2023</c:v>
                </c:pt>
                <c:pt idx="837">
                  <c:v>28-03-2023</c:v>
                </c:pt>
                <c:pt idx="838">
                  <c:v>29-03-2023</c:v>
                </c:pt>
                <c:pt idx="839">
                  <c:v>1/0/1900</c:v>
                </c:pt>
                <c:pt idx="840">
                  <c:v>31-03-2023</c:v>
                </c:pt>
                <c:pt idx="841">
                  <c:v>3/4/2023</c:v>
                </c:pt>
                <c:pt idx="842">
                  <c:v>1/0/1900</c:v>
                </c:pt>
                <c:pt idx="843">
                  <c:v>5/4/2023</c:v>
                </c:pt>
                <c:pt idx="844">
                  <c:v>6/4/2023</c:v>
                </c:pt>
                <c:pt idx="845">
                  <c:v>1/0/1900</c:v>
                </c:pt>
                <c:pt idx="846">
                  <c:v>10/4/2023</c:v>
                </c:pt>
                <c:pt idx="847">
                  <c:v>11/4/2023</c:v>
                </c:pt>
                <c:pt idx="848">
                  <c:v>12/4/2023</c:v>
                </c:pt>
                <c:pt idx="849">
                  <c:v>13-04-2023</c:v>
                </c:pt>
                <c:pt idx="850">
                  <c:v>1/0/1900</c:v>
                </c:pt>
                <c:pt idx="851">
                  <c:v>17-04-2023</c:v>
                </c:pt>
                <c:pt idx="852">
                  <c:v>18-04-2023</c:v>
                </c:pt>
                <c:pt idx="853">
                  <c:v>19-04-2023</c:v>
                </c:pt>
                <c:pt idx="854">
                  <c:v>20-04-2023</c:v>
                </c:pt>
                <c:pt idx="855">
                  <c:v>21-04-2023</c:v>
                </c:pt>
                <c:pt idx="856">
                  <c:v>24-04-2023</c:v>
                </c:pt>
                <c:pt idx="857">
                  <c:v>25-04-2023</c:v>
                </c:pt>
                <c:pt idx="858">
                  <c:v>26-04-2023</c:v>
                </c:pt>
                <c:pt idx="859">
                  <c:v>27-04-2023</c:v>
                </c:pt>
                <c:pt idx="860">
                  <c:v>28-04-2023</c:v>
                </c:pt>
                <c:pt idx="861">
                  <c:v>1/0/1900</c:v>
                </c:pt>
                <c:pt idx="862">
                  <c:v>2/5/2023</c:v>
                </c:pt>
                <c:pt idx="863">
                  <c:v>3/5/2023</c:v>
                </c:pt>
                <c:pt idx="864">
                  <c:v>4/5/2023</c:v>
                </c:pt>
                <c:pt idx="865">
                  <c:v>1/0/1900</c:v>
                </c:pt>
                <c:pt idx="866">
                  <c:v>8/5/2023</c:v>
                </c:pt>
                <c:pt idx="867">
                  <c:v>9/5/2023</c:v>
                </c:pt>
                <c:pt idx="868">
                  <c:v>10/5/2023</c:v>
                </c:pt>
                <c:pt idx="869">
                  <c:v>11/5/2023</c:v>
                </c:pt>
                <c:pt idx="870">
                  <c:v>12/5/2023</c:v>
                </c:pt>
                <c:pt idx="871">
                  <c:v>15-05-2023</c:v>
                </c:pt>
                <c:pt idx="872">
                  <c:v>16-05-2023</c:v>
                </c:pt>
                <c:pt idx="873">
                  <c:v>17-05-2023</c:v>
                </c:pt>
                <c:pt idx="874">
                  <c:v>18-05-2023</c:v>
                </c:pt>
                <c:pt idx="875">
                  <c:v>19-05-2023</c:v>
                </c:pt>
                <c:pt idx="876">
                  <c:v>22-05-2023</c:v>
                </c:pt>
                <c:pt idx="877">
                  <c:v>23-05-2023</c:v>
                </c:pt>
                <c:pt idx="878">
                  <c:v>24-05-2023</c:v>
                </c:pt>
                <c:pt idx="879">
                  <c:v>25-05-2023</c:v>
                </c:pt>
                <c:pt idx="880">
                  <c:v>26-05-2023</c:v>
                </c:pt>
                <c:pt idx="881">
                  <c:v>1/0/1900</c:v>
                </c:pt>
                <c:pt idx="882">
                  <c:v>29-05-2023</c:v>
                </c:pt>
                <c:pt idx="883">
                  <c:v>30-05-2023</c:v>
                </c:pt>
                <c:pt idx="884">
                  <c:v>31-05-2023</c:v>
                </c:pt>
                <c:pt idx="885">
                  <c:v>1/6/2023</c:v>
                </c:pt>
                <c:pt idx="886">
                  <c:v>2/6/2023</c:v>
                </c:pt>
                <c:pt idx="887">
                  <c:v>5/6/2023</c:v>
                </c:pt>
                <c:pt idx="888">
                  <c:v>6/6/2023</c:v>
                </c:pt>
                <c:pt idx="889">
                  <c:v>7/6/2023</c:v>
                </c:pt>
                <c:pt idx="890">
                  <c:v>8/6/2023</c:v>
                </c:pt>
                <c:pt idx="891">
                  <c:v>9/6/2023</c:v>
                </c:pt>
                <c:pt idx="892">
                  <c:v>12/6/2023</c:v>
                </c:pt>
                <c:pt idx="893">
                  <c:v>13-06-2023</c:v>
                </c:pt>
                <c:pt idx="894">
                  <c:v>14-06-2023</c:v>
                </c:pt>
                <c:pt idx="895">
                  <c:v>15-06-2023</c:v>
                </c:pt>
                <c:pt idx="896">
                  <c:v>16-06-2023</c:v>
                </c:pt>
                <c:pt idx="897">
                  <c:v>19-06-2023</c:v>
                </c:pt>
                <c:pt idx="898">
                  <c:v>20-06-2023</c:v>
                </c:pt>
                <c:pt idx="899">
                  <c:v>21-06-2023</c:v>
                </c:pt>
                <c:pt idx="900">
                  <c:v>22-06-2023</c:v>
                </c:pt>
                <c:pt idx="901">
                  <c:v>23-06-2023</c:v>
                </c:pt>
                <c:pt idx="902">
                  <c:v>26-06-2023</c:v>
                </c:pt>
                <c:pt idx="903">
                  <c:v>27-06-2023</c:v>
                </c:pt>
                <c:pt idx="904">
                  <c:v>28-06-2023</c:v>
                </c:pt>
                <c:pt idx="905">
                  <c:v>1/0/1900</c:v>
                </c:pt>
                <c:pt idx="906">
                  <c:v>30-06-2023</c:v>
                </c:pt>
                <c:pt idx="907">
                  <c:v>3/7/2023</c:v>
                </c:pt>
                <c:pt idx="908">
                  <c:v>4/7/2023</c:v>
                </c:pt>
                <c:pt idx="909">
                  <c:v>5/7/2023</c:v>
                </c:pt>
                <c:pt idx="910">
                  <c:v>6/7/2023</c:v>
                </c:pt>
                <c:pt idx="911">
                  <c:v>7/7/2023</c:v>
                </c:pt>
                <c:pt idx="912">
                  <c:v>10/7/2023</c:v>
                </c:pt>
                <c:pt idx="913">
                  <c:v>11/7/2023</c:v>
                </c:pt>
                <c:pt idx="914">
                  <c:v>12/7/2023</c:v>
                </c:pt>
                <c:pt idx="915">
                  <c:v>13-07-2023</c:v>
                </c:pt>
                <c:pt idx="916">
                  <c:v>14-07-2023</c:v>
                </c:pt>
                <c:pt idx="917">
                  <c:v>17-07-2023</c:v>
                </c:pt>
                <c:pt idx="918">
                  <c:v>18-07-2023</c:v>
                </c:pt>
                <c:pt idx="919">
                  <c:v>19-07-2023</c:v>
                </c:pt>
                <c:pt idx="920">
                  <c:v>20-07-2023</c:v>
                </c:pt>
                <c:pt idx="921">
                  <c:v>21-07-2023</c:v>
                </c:pt>
                <c:pt idx="922">
                  <c:v>24-07-2023</c:v>
                </c:pt>
                <c:pt idx="923">
                  <c:v>25-07-2023</c:v>
                </c:pt>
                <c:pt idx="924">
                  <c:v>26-07-2023</c:v>
                </c:pt>
                <c:pt idx="925">
                  <c:v>27-07-2023</c:v>
                </c:pt>
                <c:pt idx="926">
                  <c:v>28-07-2023</c:v>
                </c:pt>
                <c:pt idx="927">
                  <c:v>31-07-2023</c:v>
                </c:pt>
                <c:pt idx="928">
                  <c:v>1/8/2023</c:v>
                </c:pt>
                <c:pt idx="929">
                  <c:v>2/8/2023</c:v>
                </c:pt>
                <c:pt idx="930">
                  <c:v>3/8/2023</c:v>
                </c:pt>
                <c:pt idx="931">
                  <c:v>4/8/2023</c:v>
                </c:pt>
                <c:pt idx="932">
                  <c:v>7/8/2023</c:v>
                </c:pt>
                <c:pt idx="933">
                  <c:v>8/8/2023</c:v>
                </c:pt>
                <c:pt idx="934">
                  <c:v>9/8/2023</c:v>
                </c:pt>
                <c:pt idx="935">
                  <c:v>10/8/2023</c:v>
                </c:pt>
                <c:pt idx="936">
                  <c:v>11/8/2023</c:v>
                </c:pt>
                <c:pt idx="937">
                  <c:v>14-08-2023</c:v>
                </c:pt>
                <c:pt idx="938">
                  <c:v>1/0/1900</c:v>
                </c:pt>
                <c:pt idx="939">
                  <c:v>1/0/1900</c:v>
                </c:pt>
                <c:pt idx="940">
                  <c:v>17-08-2023</c:v>
                </c:pt>
                <c:pt idx="941">
                  <c:v>18-08-2023</c:v>
                </c:pt>
                <c:pt idx="942">
                  <c:v>21-08-2023</c:v>
                </c:pt>
                <c:pt idx="943">
                  <c:v>22-08-2023</c:v>
                </c:pt>
                <c:pt idx="944">
                  <c:v>23-08-2023</c:v>
                </c:pt>
                <c:pt idx="945">
                  <c:v>24-08-2023</c:v>
                </c:pt>
                <c:pt idx="946">
                  <c:v>25-08-2023</c:v>
                </c:pt>
                <c:pt idx="947">
                  <c:v>28-08-2023</c:v>
                </c:pt>
                <c:pt idx="948">
                  <c:v>29-08-2023</c:v>
                </c:pt>
                <c:pt idx="949">
                  <c:v>30-08-2023</c:v>
                </c:pt>
                <c:pt idx="950">
                  <c:v>31-08-2023</c:v>
                </c:pt>
                <c:pt idx="951">
                  <c:v>1/9/2023</c:v>
                </c:pt>
                <c:pt idx="952">
                  <c:v>1/0/1900</c:v>
                </c:pt>
                <c:pt idx="953">
                  <c:v>4/9/2023</c:v>
                </c:pt>
                <c:pt idx="954">
                  <c:v>5/9/2023</c:v>
                </c:pt>
                <c:pt idx="955">
                  <c:v>6/9/2023</c:v>
                </c:pt>
                <c:pt idx="956">
                  <c:v>7/9/2023</c:v>
                </c:pt>
                <c:pt idx="957">
                  <c:v>8/9/2023</c:v>
                </c:pt>
                <c:pt idx="958">
                  <c:v>11/9/2023</c:v>
                </c:pt>
                <c:pt idx="959">
                  <c:v>12/9/2023</c:v>
                </c:pt>
                <c:pt idx="960">
                  <c:v>13-09-2023</c:v>
                </c:pt>
                <c:pt idx="961">
                  <c:v>14-09-2023</c:v>
                </c:pt>
                <c:pt idx="962">
                  <c:v>15-09-2023</c:v>
                </c:pt>
                <c:pt idx="963">
                  <c:v>18-09-2023</c:v>
                </c:pt>
                <c:pt idx="964">
                  <c:v>1/0/1900</c:v>
                </c:pt>
                <c:pt idx="965">
                  <c:v>20-09-2023</c:v>
                </c:pt>
                <c:pt idx="966">
                  <c:v>21-09-2023</c:v>
                </c:pt>
                <c:pt idx="967">
                  <c:v>22-09-2023</c:v>
                </c:pt>
                <c:pt idx="968">
                  <c:v>25-09-2023</c:v>
                </c:pt>
                <c:pt idx="969">
                  <c:v>26-09-2023</c:v>
                </c:pt>
                <c:pt idx="970">
                  <c:v>27-09-2023</c:v>
                </c:pt>
                <c:pt idx="971">
                  <c:v>28-09-2023</c:v>
                </c:pt>
                <c:pt idx="972">
                  <c:v>29-09-2023</c:v>
                </c:pt>
                <c:pt idx="973">
                  <c:v>1/0/1900</c:v>
                </c:pt>
                <c:pt idx="974">
                  <c:v>3/10/2023</c:v>
                </c:pt>
                <c:pt idx="975">
                  <c:v>4/10/2023</c:v>
                </c:pt>
                <c:pt idx="976">
                  <c:v>5/10/2023</c:v>
                </c:pt>
                <c:pt idx="977">
                  <c:v>6/10/2023</c:v>
                </c:pt>
                <c:pt idx="978">
                  <c:v>1/0/1900</c:v>
                </c:pt>
                <c:pt idx="979">
                  <c:v>9/10/2023</c:v>
                </c:pt>
                <c:pt idx="980">
                  <c:v>10/10/2023</c:v>
                </c:pt>
                <c:pt idx="981">
                  <c:v>11/10/2023</c:v>
                </c:pt>
                <c:pt idx="982">
                  <c:v>12/10/2023</c:v>
                </c:pt>
                <c:pt idx="983">
                  <c:v>13-10-2023</c:v>
                </c:pt>
                <c:pt idx="984">
                  <c:v>16-10-2023</c:v>
                </c:pt>
                <c:pt idx="985">
                  <c:v>17-10-2023</c:v>
                </c:pt>
                <c:pt idx="986">
                  <c:v>18-10-2023</c:v>
                </c:pt>
                <c:pt idx="987">
                  <c:v>19-10-2023</c:v>
                </c:pt>
                <c:pt idx="988">
                  <c:v>20-10-2023</c:v>
                </c:pt>
                <c:pt idx="989">
                  <c:v>23-10-2023</c:v>
                </c:pt>
                <c:pt idx="990">
                  <c:v>1/0/1900</c:v>
                </c:pt>
                <c:pt idx="991">
                  <c:v>25-10-2023</c:v>
                </c:pt>
                <c:pt idx="992">
                  <c:v>26-10-2023</c:v>
                </c:pt>
                <c:pt idx="993">
                  <c:v>27-10-2023</c:v>
                </c:pt>
                <c:pt idx="994">
                  <c:v>30-10-2023</c:v>
                </c:pt>
                <c:pt idx="995">
                  <c:v>31-10-2023</c:v>
                </c:pt>
                <c:pt idx="996">
                  <c:v>1/11/2023</c:v>
                </c:pt>
                <c:pt idx="997">
                  <c:v>2/11/2023</c:v>
                </c:pt>
                <c:pt idx="998">
                  <c:v>3/11/2023</c:v>
                </c:pt>
                <c:pt idx="999">
                  <c:v>6/11/2023</c:v>
                </c:pt>
                <c:pt idx="1000">
                  <c:v>7/11/2023</c:v>
                </c:pt>
                <c:pt idx="1001">
                  <c:v>8/11/2023</c:v>
                </c:pt>
                <c:pt idx="1002">
                  <c:v>9/11/2023</c:v>
                </c:pt>
                <c:pt idx="1003">
                  <c:v>10/11/2023</c:v>
                </c:pt>
                <c:pt idx="1004">
                  <c:v>13-11-2023</c:v>
                </c:pt>
                <c:pt idx="1005">
                  <c:v>1/0/1900</c:v>
                </c:pt>
                <c:pt idx="1006">
                  <c:v>15-11-2023</c:v>
                </c:pt>
                <c:pt idx="1007">
                  <c:v>16-11-2023</c:v>
                </c:pt>
                <c:pt idx="1008">
                  <c:v>17-11-2023</c:v>
                </c:pt>
                <c:pt idx="1009">
                  <c:v>20-11-2023</c:v>
                </c:pt>
                <c:pt idx="1010">
                  <c:v>21-11-2023</c:v>
                </c:pt>
                <c:pt idx="1011">
                  <c:v>22-11-2023</c:v>
                </c:pt>
                <c:pt idx="1012">
                  <c:v>23-11-2023</c:v>
                </c:pt>
                <c:pt idx="1013">
                  <c:v>24-11-2023</c:v>
                </c:pt>
                <c:pt idx="1014">
                  <c:v>1/0/1900</c:v>
                </c:pt>
                <c:pt idx="1015">
                  <c:v>28-11-2023</c:v>
                </c:pt>
                <c:pt idx="1016">
                  <c:v>29-11-2023</c:v>
                </c:pt>
                <c:pt idx="1017">
                  <c:v>30-11-2023</c:v>
                </c:pt>
                <c:pt idx="1018">
                  <c:v>1/12/2023</c:v>
                </c:pt>
                <c:pt idx="1019">
                  <c:v>4/12/2023</c:v>
                </c:pt>
                <c:pt idx="1020">
                  <c:v>5/12/2023</c:v>
                </c:pt>
                <c:pt idx="1021">
                  <c:v>6/12/2023</c:v>
                </c:pt>
                <c:pt idx="1022">
                  <c:v>7/12/2023</c:v>
                </c:pt>
                <c:pt idx="1023">
                  <c:v>8/12/2023</c:v>
                </c:pt>
                <c:pt idx="1024">
                  <c:v>11/12/2023</c:v>
                </c:pt>
                <c:pt idx="1025">
                  <c:v>12/12/2023</c:v>
                </c:pt>
                <c:pt idx="1026">
                  <c:v>13-12-2023</c:v>
                </c:pt>
                <c:pt idx="1027">
                  <c:v>14-12-2023</c:v>
                </c:pt>
                <c:pt idx="1028">
                  <c:v>15-12-2023</c:v>
                </c:pt>
                <c:pt idx="1029">
                  <c:v>18-12-2023</c:v>
                </c:pt>
                <c:pt idx="1030">
                  <c:v>19-12-2023</c:v>
                </c:pt>
                <c:pt idx="1031">
                  <c:v>20-12-2023</c:v>
                </c:pt>
                <c:pt idx="1032">
                  <c:v>21-12-2023</c:v>
                </c:pt>
                <c:pt idx="1033">
                  <c:v>22-12-2023</c:v>
                </c:pt>
                <c:pt idx="1034">
                  <c:v>1/0/1900</c:v>
                </c:pt>
                <c:pt idx="1035">
                  <c:v>26-12-2023</c:v>
                </c:pt>
                <c:pt idx="1036">
                  <c:v>27-12-2023</c:v>
                </c:pt>
                <c:pt idx="1037">
                  <c:v>28-12-2023</c:v>
                </c:pt>
                <c:pt idx="1038">
                  <c:v>29-12-2023</c:v>
                </c:pt>
                <c:pt idx="1039">
                  <c:v>1/1/2024</c:v>
                </c:pt>
                <c:pt idx="1040">
                  <c:v>2/1/2024</c:v>
                </c:pt>
                <c:pt idx="1041">
                  <c:v>3/1/2024</c:v>
                </c:pt>
                <c:pt idx="1042">
                  <c:v>4/1/2024</c:v>
                </c:pt>
                <c:pt idx="1043">
                  <c:v>5/1/2024</c:v>
                </c:pt>
                <c:pt idx="1044">
                  <c:v>8/1/2024</c:v>
                </c:pt>
                <c:pt idx="1045">
                  <c:v>9/1/2024</c:v>
                </c:pt>
                <c:pt idx="1046">
                  <c:v>10/1/2024</c:v>
                </c:pt>
                <c:pt idx="1047">
                  <c:v>11/1/2024</c:v>
                </c:pt>
                <c:pt idx="1048">
                  <c:v>12/1/2024</c:v>
                </c:pt>
                <c:pt idx="1049">
                  <c:v>1/0/1900</c:v>
                </c:pt>
                <c:pt idx="1050">
                  <c:v>15-01-2024</c:v>
                </c:pt>
                <c:pt idx="1051">
                  <c:v>16-01-2024</c:v>
                </c:pt>
                <c:pt idx="1052">
                  <c:v>17-01-2024</c:v>
                </c:pt>
                <c:pt idx="1053">
                  <c:v>18-01-2024</c:v>
                </c:pt>
                <c:pt idx="1054">
                  <c:v>19-01-2024</c:v>
                </c:pt>
                <c:pt idx="1055">
                  <c:v>1/0/1900</c:v>
                </c:pt>
                <c:pt idx="1056">
                  <c:v>23-01-2024</c:v>
                </c:pt>
                <c:pt idx="1057">
                  <c:v>24-01-2024</c:v>
                </c:pt>
                <c:pt idx="1058">
                  <c:v>25-01-2024</c:v>
                </c:pt>
                <c:pt idx="1059">
                  <c:v>1/0/1900</c:v>
                </c:pt>
                <c:pt idx="1060">
                  <c:v>29-01-2024</c:v>
                </c:pt>
                <c:pt idx="1061">
                  <c:v>30-01-2024</c:v>
                </c:pt>
                <c:pt idx="1062">
                  <c:v>31-01-2024</c:v>
                </c:pt>
                <c:pt idx="1063">
                  <c:v>1/2/2024</c:v>
                </c:pt>
                <c:pt idx="1064">
                  <c:v>2/2/2024</c:v>
                </c:pt>
                <c:pt idx="1065">
                  <c:v>5/2/2024</c:v>
                </c:pt>
                <c:pt idx="1066">
                  <c:v>6/2/2024</c:v>
                </c:pt>
                <c:pt idx="1067">
                  <c:v>7/2/2024</c:v>
                </c:pt>
                <c:pt idx="1068">
                  <c:v>8/2/2024</c:v>
                </c:pt>
                <c:pt idx="1069">
                  <c:v>9/2/2024</c:v>
                </c:pt>
                <c:pt idx="1070">
                  <c:v>12/2/2024</c:v>
                </c:pt>
                <c:pt idx="1071">
                  <c:v>13-02-2024</c:v>
                </c:pt>
                <c:pt idx="1072">
                  <c:v>14-02-2024</c:v>
                </c:pt>
                <c:pt idx="1073">
                  <c:v>15-02-2024</c:v>
                </c:pt>
                <c:pt idx="1074">
                  <c:v>16-02-2024</c:v>
                </c:pt>
                <c:pt idx="1075">
                  <c:v>1/0/1900</c:v>
                </c:pt>
                <c:pt idx="1076">
                  <c:v>1/0/1900</c:v>
                </c:pt>
                <c:pt idx="1077">
                  <c:v>20-02-2024</c:v>
                </c:pt>
                <c:pt idx="1078">
                  <c:v>21-02-2024</c:v>
                </c:pt>
                <c:pt idx="1079">
                  <c:v>22-02-2024</c:v>
                </c:pt>
                <c:pt idx="1080">
                  <c:v>23-02-2024</c:v>
                </c:pt>
                <c:pt idx="1081">
                  <c:v>26-02-2024</c:v>
                </c:pt>
                <c:pt idx="1082">
                  <c:v>27-02-2024</c:v>
                </c:pt>
                <c:pt idx="1083">
                  <c:v>28-02-2024</c:v>
                </c:pt>
                <c:pt idx="1084">
                  <c:v>29-02-2024</c:v>
                </c:pt>
                <c:pt idx="1085">
                  <c:v>1/3/2024</c:v>
                </c:pt>
                <c:pt idx="1086">
                  <c:v>4/3/2024</c:v>
                </c:pt>
                <c:pt idx="1087">
                  <c:v>5/3/2024</c:v>
                </c:pt>
                <c:pt idx="1088">
                  <c:v>6/3/2024</c:v>
                </c:pt>
                <c:pt idx="1089">
                  <c:v>7/3/2024</c:v>
                </c:pt>
                <c:pt idx="1090">
                  <c:v>1/0/1900</c:v>
                </c:pt>
                <c:pt idx="1091">
                  <c:v>11/3/2024</c:v>
                </c:pt>
                <c:pt idx="1092">
                  <c:v>12/3/2024</c:v>
                </c:pt>
                <c:pt idx="1093">
                  <c:v>13-03-2024</c:v>
                </c:pt>
                <c:pt idx="1094">
                  <c:v>14-03-2024</c:v>
                </c:pt>
                <c:pt idx="1095">
                  <c:v>15-03-2024</c:v>
                </c:pt>
                <c:pt idx="1096">
                  <c:v>18-03-2024</c:v>
                </c:pt>
                <c:pt idx="1097">
                  <c:v>19-03-2024</c:v>
                </c:pt>
                <c:pt idx="1098">
                  <c:v>20-03-2024</c:v>
                </c:pt>
                <c:pt idx="1099">
                  <c:v>21-03-2024</c:v>
                </c:pt>
                <c:pt idx="1100">
                  <c:v>22-03-2024</c:v>
                </c:pt>
                <c:pt idx="1101">
                  <c:v>1/0/1900</c:v>
                </c:pt>
                <c:pt idx="1102">
                  <c:v>26-03-2024</c:v>
                </c:pt>
                <c:pt idx="1103">
                  <c:v>27-03-2024</c:v>
                </c:pt>
                <c:pt idx="1104">
                  <c:v>28-03-2024</c:v>
                </c:pt>
                <c:pt idx="1105">
                  <c:v>1/0/1900</c:v>
                </c:pt>
                <c:pt idx="1106">
                  <c:v>1/0/1900</c:v>
                </c:pt>
                <c:pt idx="1107">
                  <c:v>2/4/2024</c:v>
                </c:pt>
                <c:pt idx="1108">
                  <c:v>3/4/2024</c:v>
                </c:pt>
                <c:pt idx="1109">
                  <c:v>4/4/2024</c:v>
                </c:pt>
                <c:pt idx="1110">
                  <c:v>5/4/2024</c:v>
                </c:pt>
                <c:pt idx="1111">
                  <c:v>8/4/2024</c:v>
                </c:pt>
                <c:pt idx="1112">
                  <c:v>1/0/1900</c:v>
                </c:pt>
                <c:pt idx="1113">
                  <c:v>10/4/2024</c:v>
                </c:pt>
                <c:pt idx="1114">
                  <c:v>1/0/1900</c:v>
                </c:pt>
                <c:pt idx="1115">
                  <c:v>12/4/2024</c:v>
                </c:pt>
                <c:pt idx="1116">
                  <c:v>15-04-2024</c:v>
                </c:pt>
                <c:pt idx="1117">
                  <c:v>16-04-2024</c:v>
                </c:pt>
                <c:pt idx="1118">
                  <c:v>1/0/1900</c:v>
                </c:pt>
                <c:pt idx="1119">
                  <c:v>18-04-2024</c:v>
                </c:pt>
                <c:pt idx="1120">
                  <c:v>19-04-2024</c:v>
                </c:pt>
                <c:pt idx="1121">
                  <c:v>22-04-2024</c:v>
                </c:pt>
                <c:pt idx="1122">
                  <c:v>23-04-2024</c:v>
                </c:pt>
                <c:pt idx="1123">
                  <c:v>24-04-2024</c:v>
                </c:pt>
                <c:pt idx="1124">
                  <c:v>25-04-2024</c:v>
                </c:pt>
                <c:pt idx="1125">
                  <c:v>26-04-2024</c:v>
                </c:pt>
                <c:pt idx="1126">
                  <c:v>29-04-2024</c:v>
                </c:pt>
                <c:pt idx="1127">
                  <c:v>30-04-2024</c:v>
                </c:pt>
                <c:pt idx="1128">
                  <c:v>1/0/1900</c:v>
                </c:pt>
                <c:pt idx="1129">
                  <c:v>2/5/2024</c:v>
                </c:pt>
                <c:pt idx="1130">
                  <c:v>3/5/2024</c:v>
                </c:pt>
                <c:pt idx="1131">
                  <c:v>6/5/2024</c:v>
                </c:pt>
                <c:pt idx="1132">
                  <c:v>7/5/2024</c:v>
                </c:pt>
                <c:pt idx="1133">
                  <c:v>8/5/2024</c:v>
                </c:pt>
                <c:pt idx="1134">
                  <c:v>9/5/2024</c:v>
                </c:pt>
                <c:pt idx="1135">
                  <c:v>10/5/2024</c:v>
                </c:pt>
                <c:pt idx="1136">
                  <c:v>13-05-2024</c:v>
                </c:pt>
                <c:pt idx="1137">
                  <c:v>14-05-2024</c:v>
                </c:pt>
                <c:pt idx="1138">
                  <c:v>15-05-2024</c:v>
                </c:pt>
                <c:pt idx="1139">
                  <c:v>16-05-2024</c:v>
                </c:pt>
                <c:pt idx="1140">
                  <c:v>17-05-2024</c:v>
                </c:pt>
                <c:pt idx="1141">
                  <c:v>1/0/1900</c:v>
                </c:pt>
                <c:pt idx="1142">
                  <c:v>21-05-2024</c:v>
                </c:pt>
                <c:pt idx="1143">
                  <c:v>22-05-2024</c:v>
                </c:pt>
                <c:pt idx="1144">
                  <c:v>1/0/1900</c:v>
                </c:pt>
                <c:pt idx="1145">
                  <c:v>24-05-2024</c:v>
                </c:pt>
                <c:pt idx="1146">
                  <c:v>27-05-2024</c:v>
                </c:pt>
                <c:pt idx="1147">
                  <c:v>28-05-2024</c:v>
                </c:pt>
                <c:pt idx="1148">
                  <c:v>29-05-2024</c:v>
                </c:pt>
                <c:pt idx="1149">
                  <c:v>30-05-2024</c:v>
                </c:pt>
                <c:pt idx="1150">
                  <c:v>31-05-2024</c:v>
                </c:pt>
                <c:pt idx="1151">
                  <c:v>3/6/2024</c:v>
                </c:pt>
                <c:pt idx="1152">
                  <c:v>4/6/2024</c:v>
                </c:pt>
                <c:pt idx="1153">
                  <c:v>5/6/2024</c:v>
                </c:pt>
                <c:pt idx="1154">
                  <c:v>6/6/2024</c:v>
                </c:pt>
                <c:pt idx="1155">
                  <c:v>7/6/2024</c:v>
                </c:pt>
                <c:pt idx="1156">
                  <c:v>10/6/2024</c:v>
                </c:pt>
                <c:pt idx="1157">
                  <c:v>11/6/2024</c:v>
                </c:pt>
                <c:pt idx="1158">
                  <c:v>12/6/2024</c:v>
                </c:pt>
                <c:pt idx="1159">
                  <c:v>13-06-2024</c:v>
                </c:pt>
                <c:pt idx="1160">
                  <c:v>14-06-2024</c:v>
                </c:pt>
                <c:pt idx="1161">
                  <c:v>1/0/1900</c:v>
                </c:pt>
                <c:pt idx="1162">
                  <c:v>18-06-2024</c:v>
                </c:pt>
                <c:pt idx="1163">
                  <c:v>19-06-2024</c:v>
                </c:pt>
                <c:pt idx="1164">
                  <c:v>20-06-2024</c:v>
                </c:pt>
                <c:pt idx="1165">
                  <c:v>21-06-2024</c:v>
                </c:pt>
                <c:pt idx="1166">
                  <c:v>24-06-2024</c:v>
                </c:pt>
                <c:pt idx="1167">
                  <c:v>25-06-2024</c:v>
                </c:pt>
                <c:pt idx="1168">
                  <c:v>26-06-2024</c:v>
                </c:pt>
                <c:pt idx="1169">
                  <c:v>27-06-2024</c:v>
                </c:pt>
                <c:pt idx="1170">
                  <c:v>28-06-2024</c:v>
                </c:pt>
                <c:pt idx="1171">
                  <c:v>1/7/2024</c:v>
                </c:pt>
                <c:pt idx="1172">
                  <c:v>2/7/2024</c:v>
                </c:pt>
                <c:pt idx="1173">
                  <c:v>3/7/2024</c:v>
                </c:pt>
                <c:pt idx="1174">
                  <c:v>4/7/2024</c:v>
                </c:pt>
                <c:pt idx="1175">
                  <c:v>5/7/2024</c:v>
                </c:pt>
                <c:pt idx="1176">
                  <c:v>8/7/2024</c:v>
                </c:pt>
                <c:pt idx="1177">
                  <c:v>9/7/2024</c:v>
                </c:pt>
                <c:pt idx="1178">
                  <c:v>10/7/2024</c:v>
                </c:pt>
                <c:pt idx="1179">
                  <c:v>11/7/2024</c:v>
                </c:pt>
                <c:pt idx="1180">
                  <c:v>12/7/2024</c:v>
                </c:pt>
                <c:pt idx="1181">
                  <c:v>15-07-2024</c:v>
                </c:pt>
                <c:pt idx="1182">
                  <c:v>16-07-2024</c:v>
                </c:pt>
                <c:pt idx="1183">
                  <c:v>1/0/1900</c:v>
                </c:pt>
                <c:pt idx="1184">
                  <c:v>18-07-2024</c:v>
                </c:pt>
                <c:pt idx="1185">
                  <c:v>19-07-2024</c:v>
                </c:pt>
                <c:pt idx="1186">
                  <c:v>22-07-2024</c:v>
                </c:pt>
                <c:pt idx="1187">
                  <c:v>23-07-2024</c:v>
                </c:pt>
                <c:pt idx="1188">
                  <c:v>24-07-2024</c:v>
                </c:pt>
                <c:pt idx="1189">
                  <c:v>25-07-2024</c:v>
                </c:pt>
                <c:pt idx="1190">
                  <c:v>26-07-2024</c:v>
                </c:pt>
                <c:pt idx="1191">
                  <c:v>29-07-2024</c:v>
                </c:pt>
                <c:pt idx="1192">
                  <c:v>30-07-2024</c:v>
                </c:pt>
                <c:pt idx="1193">
                  <c:v>31-07-2024</c:v>
                </c:pt>
                <c:pt idx="1194">
                  <c:v>1/8/2024</c:v>
                </c:pt>
                <c:pt idx="1195">
                  <c:v>2/8/2024</c:v>
                </c:pt>
                <c:pt idx="1196">
                  <c:v>5/8/2024</c:v>
                </c:pt>
                <c:pt idx="1197">
                  <c:v>6/8/2024</c:v>
                </c:pt>
                <c:pt idx="1198">
                  <c:v>7/8/2024</c:v>
                </c:pt>
                <c:pt idx="1199">
                  <c:v>8/8/2024</c:v>
                </c:pt>
                <c:pt idx="1200">
                  <c:v>9/8/2024</c:v>
                </c:pt>
                <c:pt idx="1201">
                  <c:v>12/8/2024</c:v>
                </c:pt>
                <c:pt idx="1202">
                  <c:v>13-08-2024</c:v>
                </c:pt>
                <c:pt idx="1203">
                  <c:v>14-08-2024</c:v>
                </c:pt>
                <c:pt idx="1204">
                  <c:v>1/0/1900</c:v>
                </c:pt>
                <c:pt idx="1205">
                  <c:v>16-08-2024</c:v>
                </c:pt>
                <c:pt idx="1206">
                  <c:v>19-08-2024</c:v>
                </c:pt>
                <c:pt idx="1207">
                  <c:v>20-08-2024</c:v>
                </c:pt>
                <c:pt idx="1208">
                  <c:v>21-08-2024</c:v>
                </c:pt>
                <c:pt idx="1209">
                  <c:v>22-08-2024</c:v>
                </c:pt>
                <c:pt idx="1210">
                  <c:v>23-08-2024</c:v>
                </c:pt>
                <c:pt idx="1211">
                  <c:v>26-08-2024</c:v>
                </c:pt>
                <c:pt idx="1212">
                  <c:v>27-08-2024</c:v>
                </c:pt>
                <c:pt idx="1213">
                  <c:v>28-08-2024</c:v>
                </c:pt>
                <c:pt idx="1214">
                  <c:v>29-08-2024</c:v>
                </c:pt>
                <c:pt idx="1215">
                  <c:v>30-08-2024</c:v>
                </c:pt>
                <c:pt idx="1216">
                  <c:v>1/0/1900</c:v>
                </c:pt>
                <c:pt idx="1217">
                  <c:v>2/9/2024</c:v>
                </c:pt>
                <c:pt idx="1218">
                  <c:v>3/9/2024</c:v>
                </c:pt>
                <c:pt idx="1219">
                  <c:v>4/9/2024</c:v>
                </c:pt>
                <c:pt idx="1220">
                  <c:v>5/9/2024</c:v>
                </c:pt>
                <c:pt idx="1221">
                  <c:v>6/9/2024</c:v>
                </c:pt>
                <c:pt idx="1222">
                  <c:v>9/9/2024</c:v>
                </c:pt>
                <c:pt idx="1223">
                  <c:v>10/9/2024</c:v>
                </c:pt>
                <c:pt idx="1224">
                  <c:v>11/9/2024</c:v>
                </c:pt>
                <c:pt idx="1225">
                  <c:v>12/9/2024</c:v>
                </c:pt>
                <c:pt idx="1226">
                  <c:v>13-09-2024</c:v>
                </c:pt>
                <c:pt idx="1227">
                  <c:v>16-09-2024</c:v>
                </c:pt>
                <c:pt idx="1228">
                  <c:v>17-09-2024</c:v>
                </c:pt>
                <c:pt idx="1229">
                  <c:v>1/0/1900</c:v>
                </c:pt>
                <c:pt idx="1230">
                  <c:v>19-09-2024</c:v>
                </c:pt>
                <c:pt idx="1231">
                  <c:v>20-09-2024</c:v>
                </c:pt>
                <c:pt idx="1232">
                  <c:v>23-09-2024</c:v>
                </c:pt>
                <c:pt idx="1233">
                  <c:v>24-09-2024</c:v>
                </c:pt>
                <c:pt idx="1234">
                  <c:v>25-09-2024</c:v>
                </c:pt>
                <c:pt idx="1235">
                  <c:v>26-09-2024</c:v>
                </c:pt>
                <c:pt idx="1236">
                  <c:v>27-09-2024</c:v>
                </c:pt>
                <c:pt idx="1237">
                  <c:v>30-09-2024</c:v>
                </c:pt>
                <c:pt idx="1238">
                  <c:v>1/10/2024</c:v>
                </c:pt>
                <c:pt idx="1239">
                  <c:v>1/0/1900</c:v>
                </c:pt>
                <c:pt idx="1240">
                  <c:v>3/10/2024</c:v>
                </c:pt>
                <c:pt idx="1241">
                  <c:v>4/10/2024</c:v>
                </c:pt>
                <c:pt idx="1242">
                  <c:v>7/10/2024</c:v>
                </c:pt>
                <c:pt idx="1243">
                  <c:v>8/10/2024</c:v>
                </c:pt>
                <c:pt idx="1244">
                  <c:v>9/10/2024</c:v>
                </c:pt>
                <c:pt idx="1245">
                  <c:v>10/10/2024</c:v>
                </c:pt>
                <c:pt idx="1246">
                  <c:v>11/10/2024</c:v>
                </c:pt>
                <c:pt idx="1247">
                  <c:v>15-10-2024</c:v>
                </c:pt>
                <c:pt idx="1248">
                  <c:v>16-10-2024</c:v>
                </c:pt>
                <c:pt idx="1249">
                  <c:v>17-10-2024</c:v>
                </c:pt>
                <c:pt idx="1250">
                  <c:v>18-10-2024</c:v>
                </c:pt>
                <c:pt idx="1251">
                  <c:v>21-10-2024</c:v>
                </c:pt>
                <c:pt idx="1252">
                  <c:v>22-10-2024</c:v>
                </c:pt>
                <c:pt idx="1253">
                  <c:v>23-10-2024</c:v>
                </c:pt>
                <c:pt idx="1254">
                  <c:v>24-10-2024</c:v>
                </c:pt>
                <c:pt idx="1255">
                  <c:v>25-10-2024</c:v>
                </c:pt>
                <c:pt idx="1256">
                  <c:v>28-10-2024</c:v>
                </c:pt>
                <c:pt idx="1257">
                  <c:v>29-10-2024</c:v>
                </c:pt>
                <c:pt idx="1258">
                  <c:v>30-10-2024</c:v>
                </c:pt>
                <c:pt idx="1259">
                  <c:v>31-10-2024</c:v>
                </c:pt>
                <c:pt idx="1260">
                  <c:v>1/0/1900</c:v>
                </c:pt>
                <c:pt idx="1261">
                  <c:v>4/11/2024</c:v>
                </c:pt>
                <c:pt idx="1262">
                  <c:v>5/11/2024</c:v>
                </c:pt>
                <c:pt idx="1263">
                  <c:v>6/11/2024</c:v>
                </c:pt>
                <c:pt idx="1264">
                  <c:v>7/11/2024</c:v>
                </c:pt>
                <c:pt idx="1265">
                  <c:v>8/11/2024</c:v>
                </c:pt>
                <c:pt idx="1266">
                  <c:v>12/11/2024</c:v>
                </c:pt>
                <c:pt idx="1267">
                  <c:v>13-11-2024</c:v>
                </c:pt>
                <c:pt idx="1268">
                  <c:v>14-11-2024</c:v>
                </c:pt>
                <c:pt idx="1269">
                  <c:v>1/0/1900</c:v>
                </c:pt>
                <c:pt idx="1270">
                  <c:v>18-11-2024</c:v>
                </c:pt>
                <c:pt idx="1271">
                  <c:v>19-11-2024</c:v>
                </c:pt>
                <c:pt idx="1272">
                  <c:v>1/0/1900</c:v>
                </c:pt>
                <c:pt idx="1273">
                  <c:v>21-11-2024</c:v>
                </c:pt>
                <c:pt idx="1274">
                  <c:v>22-11-2024</c:v>
                </c:pt>
                <c:pt idx="1275">
                  <c:v>25-11-2024</c:v>
                </c:pt>
                <c:pt idx="1276">
                  <c:v>26-11-2024</c:v>
                </c:pt>
                <c:pt idx="1277">
                  <c:v>27-11-2024</c:v>
                </c:pt>
                <c:pt idx="1278">
                  <c:v>29-11-2024</c:v>
                </c:pt>
                <c:pt idx="1279">
                  <c:v>2/12/2024</c:v>
                </c:pt>
                <c:pt idx="1280">
                  <c:v>3/12/2024</c:v>
                </c:pt>
                <c:pt idx="1281">
                  <c:v>4/12/2024</c:v>
                </c:pt>
                <c:pt idx="1282">
                  <c:v>5/12/2024</c:v>
                </c:pt>
                <c:pt idx="1283">
                  <c:v>6/12/2024</c:v>
                </c:pt>
                <c:pt idx="1284">
                  <c:v>9/12/2024</c:v>
                </c:pt>
                <c:pt idx="1285">
                  <c:v>10/12/2024</c:v>
                </c:pt>
                <c:pt idx="1286">
                  <c:v>11/12/2024</c:v>
                </c:pt>
                <c:pt idx="1287">
                  <c:v>12/12/2024</c:v>
                </c:pt>
                <c:pt idx="1288">
                  <c:v>13-12-2024</c:v>
                </c:pt>
                <c:pt idx="1289">
                  <c:v>16-12-2024</c:v>
                </c:pt>
                <c:pt idx="1290">
                  <c:v>17-12-2024</c:v>
                </c:pt>
                <c:pt idx="1291">
                  <c:v>18-12-2024</c:v>
                </c:pt>
                <c:pt idx="1292">
                  <c:v>19-12-2024</c:v>
                </c:pt>
                <c:pt idx="1293">
                  <c:v>20-12-2024</c:v>
                </c:pt>
                <c:pt idx="1294">
                  <c:v>23-12-2024</c:v>
                </c:pt>
                <c:pt idx="1295">
                  <c:v>24-12-2024</c:v>
                </c:pt>
                <c:pt idx="1296">
                  <c:v>26-12-2024</c:v>
                </c:pt>
                <c:pt idx="1297">
                  <c:v>27-12-2024</c:v>
                </c:pt>
                <c:pt idx="1298">
                  <c:v>30-12-2024</c:v>
                </c:pt>
                <c:pt idx="1299">
                  <c:v>31-12-2024</c:v>
                </c:pt>
                <c:pt idx="1300">
                  <c:v>2/1/2025</c:v>
                </c:pt>
                <c:pt idx="1301">
                  <c:v>3/1/2025</c:v>
                </c:pt>
                <c:pt idx="1302">
                  <c:v>6/1/2025</c:v>
                </c:pt>
                <c:pt idx="1303">
                  <c:v>7/1/2025</c:v>
                </c:pt>
                <c:pt idx="1304">
                  <c:v>8/1/2025</c:v>
                </c:pt>
                <c:pt idx="1305">
                  <c:v>9/1/2025</c:v>
                </c:pt>
                <c:pt idx="1306">
                  <c:v>10/1/2025</c:v>
                </c:pt>
                <c:pt idx="1307">
                  <c:v>13-01-2025</c:v>
                </c:pt>
                <c:pt idx="1308">
                  <c:v>14-01-2025</c:v>
                </c:pt>
                <c:pt idx="1309">
                  <c:v>15-01-2025</c:v>
                </c:pt>
                <c:pt idx="1310">
                  <c:v>16-01-2025</c:v>
                </c:pt>
                <c:pt idx="1311">
                  <c:v>17-01-2025</c:v>
                </c:pt>
                <c:pt idx="1312">
                  <c:v>21-01-2025</c:v>
                </c:pt>
                <c:pt idx="1313">
                  <c:v>22-01-2025</c:v>
                </c:pt>
                <c:pt idx="1314">
                  <c:v>23-01-2025</c:v>
                </c:pt>
                <c:pt idx="1315">
                  <c:v>24-01-2025</c:v>
                </c:pt>
                <c:pt idx="1316">
                  <c:v>27-01-2025</c:v>
                </c:pt>
                <c:pt idx="1317">
                  <c:v>28-01-2025</c:v>
                </c:pt>
                <c:pt idx="1318">
                  <c:v>29-01-2025</c:v>
                </c:pt>
                <c:pt idx="1319">
                  <c:v>30-01-2025</c:v>
                </c:pt>
                <c:pt idx="1320">
                  <c:v>31-01-2025</c:v>
                </c:pt>
                <c:pt idx="1321">
                  <c:v>3/2/2025</c:v>
                </c:pt>
                <c:pt idx="1322">
                  <c:v>4/2/2025</c:v>
                </c:pt>
                <c:pt idx="1323">
                  <c:v>5/2/2025</c:v>
                </c:pt>
                <c:pt idx="1324">
                  <c:v>6/2/2025</c:v>
                </c:pt>
                <c:pt idx="1325">
                  <c:v>7/2/2025</c:v>
                </c:pt>
                <c:pt idx="1326">
                  <c:v>10/2/2025</c:v>
                </c:pt>
                <c:pt idx="1327">
                  <c:v>11/2/2025</c:v>
                </c:pt>
                <c:pt idx="1328">
                  <c:v>12/2/2025</c:v>
                </c:pt>
                <c:pt idx="1329">
                  <c:v>13-02-2025</c:v>
                </c:pt>
                <c:pt idx="1330">
                  <c:v>14-02-2025</c:v>
                </c:pt>
                <c:pt idx="1331">
                  <c:v>18-02-2025</c:v>
                </c:pt>
                <c:pt idx="1332">
                  <c:v>1/0/1900</c:v>
                </c:pt>
                <c:pt idx="1333">
                  <c:v>20-02-2025</c:v>
                </c:pt>
                <c:pt idx="1334">
                  <c:v>21-02-2025</c:v>
                </c:pt>
                <c:pt idx="1335">
                  <c:v>24-02-2025</c:v>
                </c:pt>
                <c:pt idx="1336">
                  <c:v>25-02-2025</c:v>
                </c:pt>
                <c:pt idx="1337">
                  <c:v>1/0/1900</c:v>
                </c:pt>
                <c:pt idx="1338">
                  <c:v>27-02-2025</c:v>
                </c:pt>
                <c:pt idx="1339">
                  <c:v>28-02-2025</c:v>
                </c:pt>
                <c:pt idx="1340">
                  <c:v>3/3/2025</c:v>
                </c:pt>
                <c:pt idx="1341">
                  <c:v>4/3/2025</c:v>
                </c:pt>
                <c:pt idx="1342">
                  <c:v>5/3/2025</c:v>
                </c:pt>
                <c:pt idx="1343">
                  <c:v>6/3/2025</c:v>
                </c:pt>
                <c:pt idx="1344">
                  <c:v>7/3/2025</c:v>
                </c:pt>
                <c:pt idx="1345">
                  <c:v>10/3/2025</c:v>
                </c:pt>
                <c:pt idx="1346">
                  <c:v>11/3/2025</c:v>
                </c:pt>
                <c:pt idx="1347">
                  <c:v>12/3/2025</c:v>
                </c:pt>
                <c:pt idx="1348">
                  <c:v>13-03-2025</c:v>
                </c:pt>
                <c:pt idx="1349">
                  <c:v>1/0/1900</c:v>
                </c:pt>
                <c:pt idx="1350">
                  <c:v>17-03-2025</c:v>
                </c:pt>
                <c:pt idx="1351">
                  <c:v>18-03-2025</c:v>
                </c:pt>
                <c:pt idx="1352">
                  <c:v>19-03-2025</c:v>
                </c:pt>
                <c:pt idx="1353">
                  <c:v>20-03-2025</c:v>
                </c:pt>
                <c:pt idx="1354">
                  <c:v>21-03-2025</c:v>
                </c:pt>
                <c:pt idx="1355">
                  <c:v>24-03-2025</c:v>
                </c:pt>
                <c:pt idx="1356">
                  <c:v>25-03-2025</c:v>
                </c:pt>
                <c:pt idx="1357">
                  <c:v>26-03-2025</c:v>
                </c:pt>
                <c:pt idx="1358">
                  <c:v>27-03-2025</c:v>
                </c:pt>
                <c:pt idx="1359">
                  <c:v>28-03-2025</c:v>
                </c:pt>
                <c:pt idx="1360">
                  <c:v>1/0/1900</c:v>
                </c:pt>
                <c:pt idx="1361">
                  <c:v>1/0/1900</c:v>
                </c:pt>
                <c:pt idx="1362">
                  <c:v>2/4/2025</c:v>
                </c:pt>
                <c:pt idx="1363">
                  <c:v>3/4/2025</c:v>
                </c:pt>
                <c:pt idx="1364">
                  <c:v>4/4/2025</c:v>
                </c:pt>
                <c:pt idx="1365">
                  <c:v>7/4/2025</c:v>
                </c:pt>
                <c:pt idx="1366">
                  <c:v>8/4/2025</c:v>
                </c:pt>
                <c:pt idx="1367">
                  <c:v>9/4/2025</c:v>
                </c:pt>
                <c:pt idx="1368">
                  <c:v>1/0/1900</c:v>
                </c:pt>
                <c:pt idx="1369">
                  <c:v>11/4/2025</c:v>
                </c:pt>
                <c:pt idx="1370">
                  <c:v>1/0/1900</c:v>
                </c:pt>
                <c:pt idx="1371">
                  <c:v>15-04-2025</c:v>
                </c:pt>
                <c:pt idx="1372">
                  <c:v>16-04-2025</c:v>
                </c:pt>
                <c:pt idx="1373">
                  <c:v>17-04-2025</c:v>
                </c:pt>
                <c:pt idx="1374">
                  <c:v>21-04-2025</c:v>
                </c:pt>
                <c:pt idx="1375">
                  <c:v>22-04-2025</c:v>
                </c:pt>
                <c:pt idx="1376">
                  <c:v>23-04-2025</c:v>
                </c:pt>
                <c:pt idx="1377">
                  <c:v>24-04-2025</c:v>
                </c:pt>
                <c:pt idx="1378">
                  <c:v>25-04-2025</c:v>
                </c:pt>
                <c:pt idx="1379">
                  <c:v>28-04-2025</c:v>
                </c:pt>
                <c:pt idx="1380">
                  <c:v>29-04-2025</c:v>
                </c:pt>
                <c:pt idx="1381">
                  <c:v>1/0/1900</c:v>
                </c:pt>
                <c:pt idx="1382">
                  <c:v>1/5/2025</c:v>
                </c:pt>
                <c:pt idx="1383">
                  <c:v>1/0/1900</c:v>
                </c:pt>
                <c:pt idx="1384">
                  <c:v>5/5/2025</c:v>
                </c:pt>
                <c:pt idx="1385">
                  <c:v>6/5/2025</c:v>
                </c:pt>
                <c:pt idx="1386">
                  <c:v>7/5/2025</c:v>
                </c:pt>
                <c:pt idx="1387">
                  <c:v>8/5/2025</c:v>
                </c:pt>
                <c:pt idx="1388">
                  <c:v>1/0/1900</c:v>
                </c:pt>
                <c:pt idx="1389">
                  <c:v>12/5/2025</c:v>
                </c:pt>
                <c:pt idx="1390">
                  <c:v>13-05-2025</c:v>
                </c:pt>
                <c:pt idx="1391">
                  <c:v>14-05-2025</c:v>
                </c:pt>
                <c:pt idx="1392">
                  <c:v>15-05-2025</c:v>
                </c:pt>
                <c:pt idx="1393">
                  <c:v>16-05-2025</c:v>
                </c:pt>
                <c:pt idx="1394">
                  <c:v>19-05-2025</c:v>
                </c:pt>
                <c:pt idx="1395">
                  <c:v>20-05-2025</c:v>
                </c:pt>
                <c:pt idx="1396">
                  <c:v>21-05-2025</c:v>
                </c:pt>
                <c:pt idx="1397">
                  <c:v>22-05-2025</c:v>
                </c:pt>
                <c:pt idx="1398">
                  <c:v>23-05-2025</c:v>
                </c:pt>
                <c:pt idx="1399">
                  <c:v>1/0/1900</c:v>
                </c:pt>
                <c:pt idx="1400">
                  <c:v>26-05-2025</c:v>
                </c:pt>
                <c:pt idx="1401">
                  <c:v>27-05-2025</c:v>
                </c:pt>
                <c:pt idx="1402">
                  <c:v>28-05-2025</c:v>
                </c:pt>
                <c:pt idx="1403">
                  <c:v>29-05-2025</c:v>
                </c:pt>
                <c:pt idx="1404">
                  <c:v>30-05-2025</c:v>
                </c:pt>
                <c:pt idx="1405">
                  <c:v>2/6/2025</c:v>
                </c:pt>
                <c:pt idx="1406">
                  <c:v>3/6/2025</c:v>
                </c:pt>
                <c:pt idx="1407">
                  <c:v>4/6/2025</c:v>
                </c:pt>
                <c:pt idx="1408">
                  <c:v>5/6/2025</c:v>
                </c:pt>
                <c:pt idx="1409">
                  <c:v>6/6/2025</c:v>
                </c:pt>
                <c:pt idx="1410">
                  <c:v>9/6/2025</c:v>
                </c:pt>
                <c:pt idx="1411">
                  <c:v>10/6/2025</c:v>
                </c:pt>
                <c:pt idx="1412">
                  <c:v>11/6/2025</c:v>
                </c:pt>
                <c:pt idx="1413">
                  <c:v>12/6/2025</c:v>
                </c:pt>
                <c:pt idx="1414">
                  <c:v>13-06-2025</c:v>
                </c:pt>
                <c:pt idx="1415">
                  <c:v>16-06-2025</c:v>
                </c:pt>
                <c:pt idx="1416">
                  <c:v>17-06-2025</c:v>
                </c:pt>
                <c:pt idx="1417">
                  <c:v>18-06-2025</c:v>
                </c:pt>
                <c:pt idx="1418">
                  <c:v>19-06-2025</c:v>
                </c:pt>
                <c:pt idx="1419">
                  <c:v>20-06-2025</c:v>
                </c:pt>
                <c:pt idx="1420">
                  <c:v>23-06-2025</c:v>
                </c:pt>
                <c:pt idx="1421">
                  <c:v>24-06-2025</c:v>
                </c:pt>
                <c:pt idx="1422">
                  <c:v>25-06-2025</c:v>
                </c:pt>
                <c:pt idx="1423">
                  <c:v>26-06-2025</c:v>
                </c:pt>
                <c:pt idx="1424">
                  <c:v>27-06-2025</c:v>
                </c:pt>
                <c:pt idx="1425">
                  <c:v>30-06-2025</c:v>
                </c:pt>
              </c:strCache>
            </c:strRef>
          </c:xVal>
          <c:yVal>
            <c:numRef>
              <c:f>'Default spread'!$R$5:$R$1430</c:f>
              <c:numCache>
                <c:formatCode>General</c:formatCode>
                <c:ptCount val="1426"/>
                <c:pt idx="0">
                  <c:v>1.921</c:v>
                </c:pt>
                <c:pt idx="1">
                  <c:v>1.877</c:v>
                </c:pt>
                <c:pt idx="2">
                  <c:v>1.7929999999999999</c:v>
                </c:pt>
                <c:pt idx="3">
                  <c:v>1.8089999999999999</c:v>
                </c:pt>
                <c:pt idx="4">
                  <c:v>1.8109999999999999</c:v>
                </c:pt>
                <c:pt idx="5">
                  <c:v>1.8740000000000001</c:v>
                </c:pt>
                <c:pt idx="6">
                  <c:v>1.855</c:v>
                </c:pt>
                <c:pt idx="7">
                  <c:v>1.82</c:v>
                </c:pt>
                <c:pt idx="8">
                  <c:v>1.8480000000000001</c:v>
                </c:pt>
                <c:pt idx="9">
                  <c:v>1.8129999999999999</c:v>
                </c:pt>
                <c:pt idx="10">
                  <c:v>1.786</c:v>
                </c:pt>
                <c:pt idx="11">
                  <c:v>1.8089999999999999</c:v>
                </c:pt>
                <c:pt idx="12">
                  <c:v>1.825</c:v>
                </c:pt>
                <c:pt idx="13">
                  <c:v>1.823</c:v>
                </c:pt>
                <c:pt idx="14">
                  <c:v>1.774</c:v>
                </c:pt>
                <c:pt idx="15">
                  <c:v>1.7689999999999999</c:v>
                </c:pt>
                <c:pt idx="16">
                  <c:v>1.7310000000000001</c:v>
                </c:pt>
                <c:pt idx="17">
                  <c:v>1.6859999999999999</c:v>
                </c:pt>
                <c:pt idx="18">
                  <c:v>1.613</c:v>
                </c:pt>
                <c:pt idx="19">
                  <c:v>1.661</c:v>
                </c:pt>
                <c:pt idx="20">
                  <c:v>1.581</c:v>
                </c:pt>
                <c:pt idx="21">
                  <c:v>1.591</c:v>
                </c:pt>
                <c:pt idx="22">
                  <c:v>1.5049999999999999</c:v>
                </c:pt>
                <c:pt idx="23">
                  <c:v>1.526</c:v>
                </c:pt>
                <c:pt idx="24">
                  <c:v>1.603</c:v>
                </c:pt>
                <c:pt idx="25">
                  <c:v>1.649</c:v>
                </c:pt>
                <c:pt idx="26">
                  <c:v>1.6439999999999999</c:v>
                </c:pt>
                <c:pt idx="27">
                  <c:v>1.5820000000000001</c:v>
                </c:pt>
                <c:pt idx="28">
                  <c:v>1.5629999999999999</c:v>
                </c:pt>
                <c:pt idx="29">
                  <c:v>1.6020000000000001</c:v>
                </c:pt>
                <c:pt idx="30">
                  <c:v>1.637</c:v>
                </c:pt>
                <c:pt idx="31">
                  <c:v>1.619</c:v>
                </c:pt>
                <c:pt idx="32">
                  <c:v>1.5880000000000001</c:v>
                </c:pt>
                <c:pt idx="33">
                  <c:v>1.5780000000000001</c:v>
                </c:pt>
                <c:pt idx="34">
                  <c:v>1.5589999999999999</c:v>
                </c:pt>
                <c:pt idx="35">
                  <c:v>0</c:v>
                </c:pt>
                <c:pt idx="36">
                  <c:v>1.5189999999999999</c:v>
                </c:pt>
                <c:pt idx="37">
                  <c:v>0</c:v>
                </c:pt>
                <c:pt idx="38">
                  <c:v>1.37</c:v>
                </c:pt>
                <c:pt idx="39">
                  <c:v>1.355</c:v>
                </c:pt>
                <c:pt idx="40">
                  <c:v>1.335</c:v>
                </c:pt>
                <c:pt idx="41">
                  <c:v>1.274</c:v>
                </c:pt>
                <c:pt idx="42">
                  <c:v>1.163</c:v>
                </c:pt>
                <c:pt idx="43">
                  <c:v>1.1519999999999999</c:v>
                </c:pt>
                <c:pt idx="44">
                  <c:v>0.999</c:v>
                </c:pt>
                <c:pt idx="45">
                  <c:v>1.0549999999999999</c:v>
                </c:pt>
                <c:pt idx="46">
                  <c:v>0.91700000000000004</c:v>
                </c:pt>
                <c:pt idx="47">
                  <c:v>0.77300000000000002</c:v>
                </c:pt>
                <c:pt idx="48">
                  <c:v>0.55900000000000005</c:v>
                </c:pt>
                <c:pt idx="49">
                  <c:v>0</c:v>
                </c:pt>
                <c:pt idx="50">
                  <c:v>0.877</c:v>
                </c:pt>
                <c:pt idx="51">
                  <c:v>0.81200000000000006</c:v>
                </c:pt>
                <c:pt idx="52">
                  <c:v>0.98299999999999998</c:v>
                </c:pt>
                <c:pt idx="53">
                  <c:v>0.74</c:v>
                </c:pt>
                <c:pt idx="54">
                  <c:v>1.069</c:v>
                </c:pt>
                <c:pt idx="55">
                  <c:v>1.1830000000000001</c:v>
                </c:pt>
                <c:pt idx="56">
                  <c:v>1.1579999999999999</c:v>
                </c:pt>
                <c:pt idx="57">
                  <c:v>0.88500000000000001</c:v>
                </c:pt>
                <c:pt idx="58">
                  <c:v>0.76300000000000001</c:v>
                </c:pt>
                <c:pt idx="59">
                  <c:v>0.85799999999999998</c:v>
                </c:pt>
                <c:pt idx="60">
                  <c:v>0</c:v>
                </c:pt>
                <c:pt idx="61">
                  <c:v>0.84799999999999998</c:v>
                </c:pt>
                <c:pt idx="62">
                  <c:v>0.67600000000000005</c:v>
                </c:pt>
                <c:pt idx="63">
                  <c:v>0.72599999999999998</c:v>
                </c:pt>
                <c:pt idx="64">
                  <c:v>0.66800000000000004</c:v>
                </c:pt>
                <c:pt idx="65">
                  <c:v>0</c:v>
                </c:pt>
                <c:pt idx="66">
                  <c:v>0</c:v>
                </c:pt>
                <c:pt idx="67">
                  <c:v>0.59899999999999998</c:v>
                </c:pt>
                <c:pt idx="68">
                  <c:v>0</c:v>
                </c:pt>
                <c:pt idx="69">
                  <c:v>0.72599999999999998</c:v>
                </c:pt>
                <c:pt idx="70">
                  <c:v>0.77100000000000002</c:v>
                </c:pt>
                <c:pt idx="71">
                  <c:v>0.72899999999999998</c:v>
                </c:pt>
                <c:pt idx="72">
                  <c:v>0.77</c:v>
                </c:pt>
                <c:pt idx="73">
                  <c:v>0</c:v>
                </c:pt>
                <c:pt idx="74">
                  <c:v>0.63500000000000001</c:v>
                </c:pt>
                <c:pt idx="75">
                  <c:v>0.61699999999999999</c:v>
                </c:pt>
                <c:pt idx="76">
                  <c:v>0.64200000000000002</c:v>
                </c:pt>
                <c:pt idx="77">
                  <c:v>0.61599999999999999</c:v>
                </c:pt>
                <c:pt idx="78">
                  <c:v>0.56599999999999995</c:v>
                </c:pt>
                <c:pt idx="79">
                  <c:v>0.61799999999999999</c:v>
                </c:pt>
                <c:pt idx="80">
                  <c:v>0.60299999999999998</c:v>
                </c:pt>
                <c:pt idx="81">
                  <c:v>0.60499999999999998</c:v>
                </c:pt>
                <c:pt idx="82">
                  <c:v>0.66400000000000003</c:v>
                </c:pt>
                <c:pt idx="83">
                  <c:v>0.61599999999999999</c:v>
                </c:pt>
                <c:pt idx="84">
                  <c:v>0.628</c:v>
                </c:pt>
                <c:pt idx="85">
                  <c:v>0.64600000000000002</c:v>
                </c:pt>
                <c:pt idx="86">
                  <c:v>0</c:v>
                </c:pt>
                <c:pt idx="87">
                  <c:v>0.63100000000000001</c:v>
                </c:pt>
                <c:pt idx="88">
                  <c:v>0.66200000000000003</c:v>
                </c:pt>
                <c:pt idx="89">
                  <c:v>0.70899999999999996</c:v>
                </c:pt>
                <c:pt idx="90">
                  <c:v>0</c:v>
                </c:pt>
                <c:pt idx="91">
                  <c:v>0.68500000000000005</c:v>
                </c:pt>
                <c:pt idx="92">
                  <c:v>0.70699999999999996</c:v>
                </c:pt>
                <c:pt idx="93">
                  <c:v>0.66700000000000004</c:v>
                </c:pt>
                <c:pt idx="94">
                  <c:v>0.65400000000000003</c:v>
                </c:pt>
                <c:pt idx="95">
                  <c:v>0.61699999999999999</c:v>
                </c:pt>
                <c:pt idx="96">
                  <c:v>0.64400000000000002</c:v>
                </c:pt>
                <c:pt idx="97">
                  <c:v>0.72599999999999998</c:v>
                </c:pt>
                <c:pt idx="98">
                  <c:v>0.69199999999999995</c:v>
                </c:pt>
                <c:pt idx="99">
                  <c:v>0.69</c:v>
                </c:pt>
                <c:pt idx="100">
                  <c:v>0.68</c:v>
                </c:pt>
                <c:pt idx="101">
                  <c:v>0.65700000000000003</c:v>
                </c:pt>
                <c:pt idx="102">
                  <c:v>0</c:v>
                </c:pt>
                <c:pt idx="103">
                  <c:v>0.69499999999999995</c:v>
                </c:pt>
                <c:pt idx="104">
                  <c:v>0.69499999999999995</c:v>
                </c:pt>
                <c:pt idx="105">
                  <c:v>0.69699999999999995</c:v>
                </c:pt>
                <c:pt idx="106">
                  <c:v>0.65300000000000002</c:v>
                </c:pt>
                <c:pt idx="107">
                  <c:v>0.66700000000000004</c:v>
                </c:pt>
                <c:pt idx="108">
                  <c:v>0.68700000000000006</c:v>
                </c:pt>
                <c:pt idx="109">
                  <c:v>0.746</c:v>
                </c:pt>
                <c:pt idx="110">
                  <c:v>0.82499999999999996</c:v>
                </c:pt>
                <c:pt idx="111">
                  <c:v>0.89300000000000002</c:v>
                </c:pt>
                <c:pt idx="112">
                  <c:v>0.878</c:v>
                </c:pt>
                <c:pt idx="113">
                  <c:v>0.82399999999999995</c:v>
                </c:pt>
                <c:pt idx="114">
                  <c:v>0.73599999999999999</c:v>
                </c:pt>
                <c:pt idx="115">
                  <c:v>0.66600000000000004</c:v>
                </c:pt>
                <c:pt idx="116">
                  <c:v>0.71</c:v>
                </c:pt>
                <c:pt idx="117">
                  <c:v>0.72</c:v>
                </c:pt>
                <c:pt idx="118">
                  <c:v>0.74099999999999999</c:v>
                </c:pt>
                <c:pt idx="119">
                  <c:v>0.73299999999999998</c:v>
                </c:pt>
                <c:pt idx="120">
                  <c:v>0.70699999999999996</c:v>
                </c:pt>
                <c:pt idx="121">
                  <c:v>0.69399999999999995</c:v>
                </c:pt>
                <c:pt idx="122">
                  <c:v>0.71</c:v>
                </c:pt>
                <c:pt idx="123">
                  <c:v>0.71499999999999997</c:v>
                </c:pt>
                <c:pt idx="124">
                  <c:v>0.67900000000000005</c:v>
                </c:pt>
                <c:pt idx="125">
                  <c:v>0.68200000000000005</c:v>
                </c:pt>
                <c:pt idx="126">
                  <c:v>0.64</c:v>
                </c:pt>
                <c:pt idx="127">
                  <c:v>0.627</c:v>
                </c:pt>
                <c:pt idx="128">
                  <c:v>0.65800000000000003</c:v>
                </c:pt>
                <c:pt idx="129">
                  <c:v>0.67600000000000005</c:v>
                </c:pt>
                <c:pt idx="130">
                  <c:v>0.66900000000000004</c:v>
                </c:pt>
                <c:pt idx="131">
                  <c:v>0.67800000000000005</c:v>
                </c:pt>
                <c:pt idx="132">
                  <c:v>0.64</c:v>
                </c:pt>
                <c:pt idx="133">
                  <c:v>0.66600000000000004</c:v>
                </c:pt>
                <c:pt idx="134">
                  <c:v>0.61299999999999999</c:v>
                </c:pt>
                <c:pt idx="135">
                  <c:v>0.64300000000000002</c:v>
                </c:pt>
                <c:pt idx="136">
                  <c:v>0.61799999999999999</c:v>
                </c:pt>
                <c:pt idx="137">
                  <c:v>0.625</c:v>
                </c:pt>
                <c:pt idx="138">
                  <c:v>0.63300000000000001</c:v>
                </c:pt>
                <c:pt idx="139">
                  <c:v>0.61799999999999999</c:v>
                </c:pt>
                <c:pt idx="140">
                  <c:v>0.623</c:v>
                </c:pt>
                <c:pt idx="141">
                  <c:v>0.61299999999999999</c:v>
                </c:pt>
                <c:pt idx="142">
                  <c:v>0.60499999999999998</c:v>
                </c:pt>
                <c:pt idx="143">
                  <c:v>0.6</c:v>
                </c:pt>
                <c:pt idx="144">
                  <c:v>0.57699999999999996</c:v>
                </c:pt>
                <c:pt idx="145">
                  <c:v>0.58699999999999997</c:v>
                </c:pt>
                <c:pt idx="146">
                  <c:v>0.61499999999999999</c:v>
                </c:pt>
                <c:pt idx="147">
                  <c:v>0.57899999999999996</c:v>
                </c:pt>
                <c:pt idx="148">
                  <c:v>0.57699999999999996</c:v>
                </c:pt>
                <c:pt idx="149">
                  <c:v>0.54500000000000004</c:v>
                </c:pt>
                <c:pt idx="150">
                  <c:v>0.53300000000000003</c:v>
                </c:pt>
                <c:pt idx="151">
                  <c:v>0.55400000000000005</c:v>
                </c:pt>
                <c:pt idx="152">
                  <c:v>0.51200000000000001</c:v>
                </c:pt>
                <c:pt idx="153">
                  <c:v>0.54900000000000004</c:v>
                </c:pt>
                <c:pt idx="154">
                  <c:v>0.53800000000000003</c:v>
                </c:pt>
                <c:pt idx="155">
                  <c:v>0.56599999999999995</c:v>
                </c:pt>
                <c:pt idx="156">
                  <c:v>0.58099999999999996</c:v>
                </c:pt>
                <c:pt idx="157">
                  <c:v>0.64300000000000002</c:v>
                </c:pt>
                <c:pt idx="158">
                  <c:v>0.67300000000000004</c:v>
                </c:pt>
                <c:pt idx="159">
                  <c:v>0.71699999999999997</c:v>
                </c:pt>
                <c:pt idx="160">
                  <c:v>0.70899999999999996</c:v>
                </c:pt>
                <c:pt idx="161">
                  <c:v>0.69199999999999995</c:v>
                </c:pt>
                <c:pt idx="162">
                  <c:v>0.67</c:v>
                </c:pt>
                <c:pt idx="163">
                  <c:v>0.68500000000000005</c:v>
                </c:pt>
                <c:pt idx="164">
                  <c:v>0.65200000000000002</c:v>
                </c:pt>
                <c:pt idx="165">
                  <c:v>0.63600000000000001</c:v>
                </c:pt>
                <c:pt idx="166">
                  <c:v>0.65400000000000003</c:v>
                </c:pt>
                <c:pt idx="167">
                  <c:v>0.68799999999999994</c:v>
                </c:pt>
                <c:pt idx="168">
                  <c:v>0.68799999999999994</c:v>
                </c:pt>
                <c:pt idx="169">
                  <c:v>0.754</c:v>
                </c:pt>
                <c:pt idx="170">
                  <c:v>0.72399999999999998</c:v>
                </c:pt>
                <c:pt idx="171">
                  <c:v>0.70599999999999996</c:v>
                </c:pt>
                <c:pt idx="172">
                  <c:v>0.67200000000000004</c:v>
                </c:pt>
                <c:pt idx="173">
                  <c:v>0.64800000000000002</c:v>
                </c:pt>
                <c:pt idx="174">
                  <c:v>0.63600000000000001</c:v>
                </c:pt>
                <c:pt idx="175">
                  <c:v>0.72099999999999997</c:v>
                </c:pt>
                <c:pt idx="176">
                  <c:v>0.72</c:v>
                </c:pt>
                <c:pt idx="177">
                  <c:v>0.68200000000000005</c:v>
                </c:pt>
                <c:pt idx="178">
                  <c:v>0.69799999999999995</c:v>
                </c:pt>
                <c:pt idx="179">
                  <c:v>0.68200000000000005</c:v>
                </c:pt>
                <c:pt idx="180">
                  <c:v>0.66900000000000004</c:v>
                </c:pt>
                <c:pt idx="181">
                  <c:v>0.67600000000000005</c:v>
                </c:pt>
                <c:pt idx="182">
                  <c:v>0.68</c:v>
                </c:pt>
                <c:pt idx="183">
                  <c:v>0.69799999999999995</c:v>
                </c:pt>
                <c:pt idx="184">
                  <c:v>0.68899999999999995</c:v>
                </c:pt>
                <c:pt idx="185">
                  <c:v>0.69699999999999995</c:v>
                </c:pt>
                <c:pt idx="186">
                  <c:v>0.66900000000000004</c:v>
                </c:pt>
                <c:pt idx="187">
                  <c:v>0.67100000000000004</c:v>
                </c:pt>
                <c:pt idx="188">
                  <c:v>0.67700000000000005</c:v>
                </c:pt>
                <c:pt idx="189">
                  <c:v>0.66800000000000004</c:v>
                </c:pt>
                <c:pt idx="190">
                  <c:v>0.65600000000000003</c:v>
                </c:pt>
                <c:pt idx="191">
                  <c:v>0.65800000000000003</c:v>
                </c:pt>
                <c:pt idx="192">
                  <c:v>0.65100000000000002</c:v>
                </c:pt>
                <c:pt idx="193">
                  <c:v>0.68600000000000005</c:v>
                </c:pt>
                <c:pt idx="194">
                  <c:v>0.67900000000000005</c:v>
                </c:pt>
                <c:pt idx="195">
                  <c:v>0</c:v>
                </c:pt>
                <c:pt idx="196">
                  <c:v>0.77800000000000002</c:v>
                </c:pt>
                <c:pt idx="197">
                  <c:v>0.73399999999999999</c:v>
                </c:pt>
                <c:pt idx="198">
                  <c:v>0.78400000000000003</c:v>
                </c:pt>
                <c:pt idx="199">
                  <c:v>0.77900000000000003</c:v>
                </c:pt>
                <c:pt idx="200">
                  <c:v>0.77900000000000003</c:v>
                </c:pt>
                <c:pt idx="201">
                  <c:v>0.76400000000000001</c:v>
                </c:pt>
                <c:pt idx="202">
                  <c:v>0.72899999999999998</c:v>
                </c:pt>
                <c:pt idx="203">
                  <c:v>0.72699999999999998</c:v>
                </c:pt>
                <c:pt idx="204">
                  <c:v>0.73899999999999999</c:v>
                </c:pt>
                <c:pt idx="205">
                  <c:v>0.749</c:v>
                </c:pt>
                <c:pt idx="206">
                  <c:v>0.77200000000000002</c:v>
                </c:pt>
                <c:pt idx="207">
                  <c:v>0.78600000000000003</c:v>
                </c:pt>
                <c:pt idx="208">
                  <c:v>0.82099999999999995</c:v>
                </c:pt>
                <c:pt idx="209">
                  <c:v>0.86099999999999999</c:v>
                </c:pt>
                <c:pt idx="210">
                  <c:v>0.84099999999999997</c:v>
                </c:pt>
                <c:pt idx="211">
                  <c:v>0.80300000000000005</c:v>
                </c:pt>
                <c:pt idx="212">
                  <c:v>0.77100000000000002</c:v>
                </c:pt>
                <c:pt idx="213">
                  <c:v>0.77400000000000002</c:v>
                </c:pt>
                <c:pt idx="214">
                  <c:v>0.83099999999999996</c:v>
                </c:pt>
                <c:pt idx="215">
                  <c:v>0</c:v>
                </c:pt>
                <c:pt idx="216">
                  <c:v>0.85199999999999998</c:v>
                </c:pt>
                <c:pt idx="217">
                  <c:v>0.89600000000000002</c:v>
                </c:pt>
                <c:pt idx="218">
                  <c:v>0.77100000000000002</c:v>
                </c:pt>
                <c:pt idx="219">
                  <c:v>0.76600000000000001</c:v>
                </c:pt>
                <c:pt idx="220">
                  <c:v>0.82</c:v>
                </c:pt>
                <c:pt idx="221">
                  <c:v>0.92400000000000004</c:v>
                </c:pt>
                <c:pt idx="222">
                  <c:v>0.96</c:v>
                </c:pt>
                <c:pt idx="223">
                  <c:v>0.97699999999999998</c:v>
                </c:pt>
                <c:pt idx="224">
                  <c:v>0.88300000000000001</c:v>
                </c:pt>
                <c:pt idx="225">
                  <c:v>0.89800000000000002</c:v>
                </c:pt>
                <c:pt idx="226">
                  <c:v>0</c:v>
                </c:pt>
                <c:pt idx="227">
                  <c:v>0.86199999999999999</c:v>
                </c:pt>
                <c:pt idx="228">
                  <c:v>0.87</c:v>
                </c:pt>
                <c:pt idx="229">
                  <c:v>0.84199999999999997</c:v>
                </c:pt>
                <c:pt idx="230">
                  <c:v>0.82399999999999995</c:v>
                </c:pt>
                <c:pt idx="231">
                  <c:v>0.85899999999999999</c:v>
                </c:pt>
                <c:pt idx="232">
                  <c:v>0.88500000000000001</c:v>
                </c:pt>
                <c:pt idx="233">
                  <c:v>0.88200000000000001</c:v>
                </c:pt>
                <c:pt idx="234">
                  <c:v>0.85899999999999999</c:v>
                </c:pt>
                <c:pt idx="235">
                  <c:v>0.84199999999999997</c:v>
                </c:pt>
                <c:pt idx="236">
                  <c:v>0</c:v>
                </c:pt>
                <c:pt idx="237">
                  <c:v>0.92900000000000005</c:v>
                </c:pt>
                <c:pt idx="238">
                  <c:v>0.93799999999999994</c:v>
                </c:pt>
                <c:pt idx="239">
                  <c:v>0.91100000000000003</c:v>
                </c:pt>
                <c:pt idx="240">
                  <c:v>0.97299999999999998</c:v>
                </c:pt>
                <c:pt idx="241">
                  <c:v>0.92800000000000005</c:v>
                </c:pt>
                <c:pt idx="242">
                  <c:v>0.92100000000000004</c:v>
                </c:pt>
                <c:pt idx="243">
                  <c:v>0.93799999999999994</c:v>
                </c:pt>
                <c:pt idx="244">
                  <c:v>0.90600000000000003</c:v>
                </c:pt>
                <c:pt idx="245">
                  <c:v>0.89600000000000002</c:v>
                </c:pt>
                <c:pt idx="246">
                  <c:v>0.89800000000000002</c:v>
                </c:pt>
                <c:pt idx="247">
                  <c:v>0.91100000000000003</c:v>
                </c:pt>
                <c:pt idx="248">
                  <c:v>0.92</c:v>
                </c:pt>
                <c:pt idx="249">
                  <c:v>0.93500000000000005</c:v>
                </c:pt>
                <c:pt idx="250">
                  <c:v>0.94499999999999995</c:v>
                </c:pt>
                <c:pt idx="251">
                  <c:v>0.93799999999999994</c:v>
                </c:pt>
                <c:pt idx="252">
                  <c:v>0.92100000000000004</c:v>
                </c:pt>
                <c:pt idx="253">
                  <c:v>0.94499999999999995</c:v>
                </c:pt>
                <c:pt idx="254">
                  <c:v>0.92600000000000005</c:v>
                </c:pt>
                <c:pt idx="255">
                  <c:v>0.92300000000000004</c:v>
                </c:pt>
                <c:pt idx="256">
                  <c:v>0.94</c:v>
                </c:pt>
                <c:pt idx="257">
                  <c:v>0.92600000000000005</c:v>
                </c:pt>
                <c:pt idx="258">
                  <c:v>0.91600000000000004</c:v>
                </c:pt>
                <c:pt idx="259">
                  <c:v>0.91800000000000004</c:v>
                </c:pt>
                <c:pt idx="260">
                  <c:v>0.95499999999999996</c:v>
                </c:pt>
                <c:pt idx="261">
                  <c:v>1.0389999999999999</c:v>
                </c:pt>
                <c:pt idx="262">
                  <c:v>1.081</c:v>
                </c:pt>
                <c:pt idx="263">
                  <c:v>1.119</c:v>
                </c:pt>
                <c:pt idx="264">
                  <c:v>1.1439999999999999</c:v>
                </c:pt>
                <c:pt idx="265">
                  <c:v>1.129</c:v>
                </c:pt>
                <c:pt idx="266">
                  <c:v>1.0920000000000001</c:v>
                </c:pt>
                <c:pt idx="267">
                  <c:v>1.129</c:v>
                </c:pt>
                <c:pt idx="268">
                  <c:v>1.087</c:v>
                </c:pt>
                <c:pt idx="269">
                  <c:v>1.1000000000000001</c:v>
                </c:pt>
                <c:pt idx="270">
                  <c:v>1.0920000000000001</c:v>
                </c:pt>
                <c:pt idx="271">
                  <c:v>1.077</c:v>
                </c:pt>
                <c:pt idx="272">
                  <c:v>1.109</c:v>
                </c:pt>
                <c:pt idx="273">
                  <c:v>1.0860000000000001</c:v>
                </c:pt>
                <c:pt idx="274">
                  <c:v>1.0329999999999999</c:v>
                </c:pt>
                <c:pt idx="275">
                  <c:v>0</c:v>
                </c:pt>
                <c:pt idx="276">
                  <c:v>1.0129999999999999</c:v>
                </c:pt>
                <c:pt idx="277">
                  <c:v>1.052</c:v>
                </c:pt>
                <c:pt idx="278">
                  <c:v>1.071</c:v>
                </c:pt>
                <c:pt idx="279">
                  <c:v>1.079</c:v>
                </c:pt>
                <c:pt idx="280">
                  <c:v>1.095</c:v>
                </c:pt>
                <c:pt idx="281">
                  <c:v>1.139</c:v>
                </c:pt>
                <c:pt idx="282">
                  <c:v>1.1359999999999999</c:v>
                </c:pt>
                <c:pt idx="283">
                  <c:v>1.169</c:v>
                </c:pt>
                <c:pt idx="284">
                  <c:v>1.1759999999999999</c:v>
                </c:pt>
                <c:pt idx="285">
                  <c:v>1.1599999999999999</c:v>
                </c:pt>
                <c:pt idx="286">
                  <c:v>1.1240000000000001</c:v>
                </c:pt>
                <c:pt idx="287">
                  <c:v>1.165</c:v>
                </c:pt>
                <c:pt idx="288">
                  <c:v>1.21</c:v>
                </c:pt>
                <c:pt idx="289">
                  <c:v>1.25</c:v>
                </c:pt>
                <c:pt idx="290">
                  <c:v>1.3109999999999999</c:v>
                </c:pt>
                <c:pt idx="291">
                  <c:v>1.282</c:v>
                </c:pt>
                <c:pt idx="292">
                  <c:v>1.2969999999999999</c:v>
                </c:pt>
                <c:pt idx="293">
                  <c:v>0</c:v>
                </c:pt>
                <c:pt idx="294">
                  <c:v>1.369</c:v>
                </c:pt>
                <c:pt idx="295">
                  <c:v>1.343</c:v>
                </c:pt>
                <c:pt idx="296">
                  <c:v>1.3720000000000001</c:v>
                </c:pt>
                <c:pt idx="297">
                  <c:v>1.53</c:v>
                </c:pt>
                <c:pt idx="298">
                  <c:v>1.407</c:v>
                </c:pt>
                <c:pt idx="299">
                  <c:v>1.4259999999999999</c:v>
                </c:pt>
                <c:pt idx="300">
                  <c:v>1.3979999999999999</c:v>
                </c:pt>
                <c:pt idx="301">
                  <c:v>1.484</c:v>
                </c:pt>
                <c:pt idx="302">
                  <c:v>1.5569999999999999</c:v>
                </c:pt>
                <c:pt idx="303">
                  <c:v>1.577</c:v>
                </c:pt>
                <c:pt idx="304">
                  <c:v>1.603</c:v>
                </c:pt>
                <c:pt idx="305">
                  <c:v>1.528</c:v>
                </c:pt>
                <c:pt idx="306">
                  <c:v>1.5209999999999999</c:v>
                </c:pt>
                <c:pt idx="307">
                  <c:v>0</c:v>
                </c:pt>
                <c:pt idx="308">
                  <c:v>1.625</c:v>
                </c:pt>
                <c:pt idx="309">
                  <c:v>1.607</c:v>
                </c:pt>
                <c:pt idx="310">
                  <c:v>1.621</c:v>
                </c:pt>
                <c:pt idx="311">
                  <c:v>1.6459999999999999</c:v>
                </c:pt>
                <c:pt idx="312">
                  <c:v>1.706</c:v>
                </c:pt>
                <c:pt idx="313">
                  <c:v>1.73</c:v>
                </c:pt>
                <c:pt idx="314">
                  <c:v>1.6950000000000001</c:v>
                </c:pt>
                <c:pt idx="315">
                  <c:v>1.6220000000000001</c:v>
                </c:pt>
                <c:pt idx="316">
                  <c:v>1.6140000000000001</c:v>
                </c:pt>
                <c:pt idx="317">
                  <c:v>1.633</c:v>
                </c:pt>
                <c:pt idx="318">
                  <c:v>1.6739999999999999</c:v>
                </c:pt>
                <c:pt idx="319">
                  <c:v>0</c:v>
                </c:pt>
                <c:pt idx="320">
                  <c:v>1.71</c:v>
                </c:pt>
                <c:pt idx="321">
                  <c:v>1.744</c:v>
                </c:pt>
                <c:pt idx="322">
                  <c:v>0</c:v>
                </c:pt>
                <c:pt idx="323">
                  <c:v>0</c:v>
                </c:pt>
                <c:pt idx="324">
                  <c:v>1.7070000000000001</c:v>
                </c:pt>
                <c:pt idx="325">
                  <c:v>1.6579999999999999</c:v>
                </c:pt>
                <c:pt idx="326">
                  <c:v>1.679</c:v>
                </c:pt>
                <c:pt idx="327">
                  <c:v>1.6259999999999999</c:v>
                </c:pt>
                <c:pt idx="328">
                  <c:v>1.6619999999999999</c:v>
                </c:pt>
                <c:pt idx="329">
                  <c:v>1.669</c:v>
                </c:pt>
                <c:pt idx="330">
                  <c:v>0</c:v>
                </c:pt>
                <c:pt idx="331">
                  <c:v>0</c:v>
                </c:pt>
                <c:pt idx="332">
                  <c:v>1.5740000000000001</c:v>
                </c:pt>
                <c:pt idx="333">
                  <c:v>1.59</c:v>
                </c:pt>
                <c:pt idx="334">
                  <c:v>1.61</c:v>
                </c:pt>
                <c:pt idx="335">
                  <c:v>1.5660000000000001</c:v>
                </c:pt>
                <c:pt idx="336">
                  <c:v>0</c:v>
                </c:pt>
                <c:pt idx="337">
                  <c:v>1.542</c:v>
                </c:pt>
                <c:pt idx="338">
                  <c:v>1.5589999999999999</c:v>
                </c:pt>
                <c:pt idx="339">
                  <c:v>1.5680000000000001</c:v>
                </c:pt>
                <c:pt idx="340">
                  <c:v>1.625</c:v>
                </c:pt>
                <c:pt idx="341">
                  <c:v>1.611</c:v>
                </c:pt>
                <c:pt idx="342">
                  <c:v>1.641</c:v>
                </c:pt>
                <c:pt idx="343">
                  <c:v>1.6259999999999999</c:v>
                </c:pt>
                <c:pt idx="344">
                  <c:v>1.599</c:v>
                </c:pt>
                <c:pt idx="345">
                  <c:v>1.591</c:v>
                </c:pt>
                <c:pt idx="346">
                  <c:v>1.571</c:v>
                </c:pt>
                <c:pt idx="347">
                  <c:v>1.57</c:v>
                </c:pt>
                <c:pt idx="348">
                  <c:v>1.579</c:v>
                </c:pt>
                <c:pt idx="349">
                  <c:v>1.6040000000000001</c:v>
                </c:pt>
                <c:pt idx="350">
                  <c:v>1.6220000000000001</c:v>
                </c:pt>
                <c:pt idx="351">
                  <c:v>1.6930000000000001</c:v>
                </c:pt>
                <c:pt idx="352">
                  <c:v>0</c:v>
                </c:pt>
                <c:pt idx="353">
                  <c:v>1.635</c:v>
                </c:pt>
                <c:pt idx="354">
                  <c:v>1.6519999999999999</c:v>
                </c:pt>
                <c:pt idx="355">
                  <c:v>1.64</c:v>
                </c:pt>
                <c:pt idx="356">
                  <c:v>1.6759999999999999</c:v>
                </c:pt>
                <c:pt idx="357">
                  <c:v>1.6279999999999999</c:v>
                </c:pt>
                <c:pt idx="358">
                  <c:v>1.623</c:v>
                </c:pt>
                <c:pt idx="359">
                  <c:v>1.603</c:v>
                </c:pt>
                <c:pt idx="360">
                  <c:v>1.56</c:v>
                </c:pt>
                <c:pt idx="361">
                  <c:v>0</c:v>
                </c:pt>
                <c:pt idx="362">
                  <c:v>1.6060000000000001</c:v>
                </c:pt>
                <c:pt idx="363">
                  <c:v>1.581</c:v>
                </c:pt>
                <c:pt idx="364">
                  <c:v>1.61</c:v>
                </c:pt>
                <c:pt idx="365">
                  <c:v>1.6060000000000001</c:v>
                </c:pt>
                <c:pt idx="366">
                  <c:v>1.589</c:v>
                </c:pt>
                <c:pt idx="367">
                  <c:v>1.625</c:v>
                </c:pt>
                <c:pt idx="368">
                  <c:v>1.5569999999999999</c:v>
                </c:pt>
                <c:pt idx="369">
                  <c:v>1.569</c:v>
                </c:pt>
                <c:pt idx="370">
                  <c:v>1.538</c:v>
                </c:pt>
                <c:pt idx="371">
                  <c:v>1.492</c:v>
                </c:pt>
                <c:pt idx="372">
                  <c:v>1.4370000000000001</c:v>
                </c:pt>
                <c:pt idx="373">
                  <c:v>1.454</c:v>
                </c:pt>
                <c:pt idx="374">
                  <c:v>1.4970000000000001</c:v>
                </c:pt>
                <c:pt idx="375">
                  <c:v>1.4890000000000001</c:v>
                </c:pt>
                <c:pt idx="376">
                  <c:v>1.581</c:v>
                </c:pt>
                <c:pt idx="377">
                  <c:v>1.5109999999999999</c:v>
                </c:pt>
                <c:pt idx="378">
                  <c:v>1.4430000000000001</c:v>
                </c:pt>
                <c:pt idx="379">
                  <c:v>1.4970000000000001</c:v>
                </c:pt>
                <c:pt idx="380">
                  <c:v>1.4670000000000001</c:v>
                </c:pt>
                <c:pt idx="381">
                  <c:v>1.4850000000000001</c:v>
                </c:pt>
                <c:pt idx="382">
                  <c:v>1.4990000000000001</c:v>
                </c:pt>
                <c:pt idx="383">
                  <c:v>1.524</c:v>
                </c:pt>
                <c:pt idx="384">
                  <c:v>1.482</c:v>
                </c:pt>
                <c:pt idx="385">
                  <c:v>1.4750000000000001</c:v>
                </c:pt>
                <c:pt idx="386">
                  <c:v>1.468</c:v>
                </c:pt>
                <c:pt idx="387">
                  <c:v>1.4590000000000001</c:v>
                </c:pt>
                <c:pt idx="388">
                  <c:v>1.431</c:v>
                </c:pt>
                <c:pt idx="389">
                  <c:v>1.4359999999999999</c:v>
                </c:pt>
                <c:pt idx="390">
                  <c:v>1.3520000000000001</c:v>
                </c:pt>
                <c:pt idx="391">
                  <c:v>1.323</c:v>
                </c:pt>
                <c:pt idx="392">
                  <c:v>1.294</c:v>
                </c:pt>
                <c:pt idx="393">
                  <c:v>1.361</c:v>
                </c:pt>
                <c:pt idx="394">
                  <c:v>1.3680000000000001</c:v>
                </c:pt>
                <c:pt idx="395">
                  <c:v>1.4179999999999999</c:v>
                </c:pt>
                <c:pt idx="396">
                  <c:v>1.349</c:v>
                </c:pt>
                <c:pt idx="397">
                  <c:v>1.3009999999999999</c:v>
                </c:pt>
                <c:pt idx="398">
                  <c:v>1.3</c:v>
                </c:pt>
                <c:pt idx="399">
                  <c:v>1.1990000000000001</c:v>
                </c:pt>
                <c:pt idx="400">
                  <c:v>1.222</c:v>
                </c:pt>
                <c:pt idx="401">
                  <c:v>0</c:v>
                </c:pt>
                <c:pt idx="402">
                  <c:v>1.2769999999999999</c:v>
                </c:pt>
                <c:pt idx="403">
                  <c:v>1.2809999999999999</c:v>
                </c:pt>
                <c:pt idx="404">
                  <c:v>1.2949999999999999</c:v>
                </c:pt>
                <c:pt idx="405">
                  <c:v>1.2390000000000001</c:v>
                </c:pt>
                <c:pt idx="406">
                  <c:v>1.238</c:v>
                </c:pt>
                <c:pt idx="407">
                  <c:v>1.266</c:v>
                </c:pt>
                <c:pt idx="408">
                  <c:v>1.226</c:v>
                </c:pt>
                <c:pt idx="409">
                  <c:v>1.179</c:v>
                </c:pt>
                <c:pt idx="410">
                  <c:v>1.1739999999999999</c:v>
                </c:pt>
                <c:pt idx="411">
                  <c:v>1.18</c:v>
                </c:pt>
                <c:pt idx="412">
                  <c:v>1.2250000000000001</c:v>
                </c:pt>
                <c:pt idx="413">
                  <c:v>1.3049999999999999</c:v>
                </c:pt>
                <c:pt idx="414">
                  <c:v>1.325</c:v>
                </c:pt>
                <c:pt idx="415">
                  <c:v>1.3540000000000001</c:v>
                </c:pt>
                <c:pt idx="416">
                  <c:v>1.335</c:v>
                </c:pt>
                <c:pt idx="417">
                  <c:v>1.361</c:v>
                </c:pt>
                <c:pt idx="418">
                  <c:v>1.2829999999999999</c:v>
                </c:pt>
                <c:pt idx="419">
                  <c:v>0</c:v>
                </c:pt>
                <c:pt idx="420">
                  <c:v>1.2669999999999999</c:v>
                </c:pt>
                <c:pt idx="421">
                  <c:v>1.26</c:v>
                </c:pt>
                <c:pt idx="422">
                  <c:v>0</c:v>
                </c:pt>
                <c:pt idx="423">
                  <c:v>1.2549999999999999</c:v>
                </c:pt>
                <c:pt idx="424">
                  <c:v>1.2529999999999999</c:v>
                </c:pt>
                <c:pt idx="425">
                  <c:v>1.2969999999999999</c:v>
                </c:pt>
                <c:pt idx="426">
                  <c:v>1.349</c:v>
                </c:pt>
                <c:pt idx="427">
                  <c:v>1.3540000000000001</c:v>
                </c:pt>
                <c:pt idx="428">
                  <c:v>1.31</c:v>
                </c:pt>
                <c:pt idx="429">
                  <c:v>1.28</c:v>
                </c:pt>
                <c:pt idx="430">
                  <c:v>1.3069999999999999</c:v>
                </c:pt>
                <c:pt idx="431">
                  <c:v>1.2989999999999999</c:v>
                </c:pt>
                <c:pt idx="432">
                  <c:v>1.2849999999999999</c:v>
                </c:pt>
                <c:pt idx="433">
                  <c:v>1.3260000000000001</c:v>
                </c:pt>
                <c:pt idx="434">
                  <c:v>1.3360000000000001</c:v>
                </c:pt>
                <c:pt idx="435">
                  <c:v>1.377</c:v>
                </c:pt>
                <c:pt idx="436">
                  <c:v>1.3360000000000001</c:v>
                </c:pt>
                <c:pt idx="437">
                  <c:v>1.2969999999999999</c:v>
                </c:pt>
                <c:pt idx="438">
                  <c:v>0</c:v>
                </c:pt>
                <c:pt idx="439">
                  <c:v>1.3260000000000001</c:v>
                </c:pt>
                <c:pt idx="440">
                  <c:v>1.284</c:v>
                </c:pt>
                <c:pt idx="441">
                  <c:v>1.304</c:v>
                </c:pt>
                <c:pt idx="442">
                  <c:v>1.3360000000000001</c:v>
                </c:pt>
                <c:pt idx="443">
                  <c:v>1.363</c:v>
                </c:pt>
                <c:pt idx="444">
                  <c:v>1.3120000000000001</c:v>
                </c:pt>
                <c:pt idx="445">
                  <c:v>1.3280000000000001</c:v>
                </c:pt>
                <c:pt idx="446">
                  <c:v>1.304</c:v>
                </c:pt>
                <c:pt idx="447">
                  <c:v>1.4350000000000001</c:v>
                </c:pt>
                <c:pt idx="448">
                  <c:v>1.4530000000000001</c:v>
                </c:pt>
                <c:pt idx="449">
                  <c:v>1.4910000000000001</c:v>
                </c:pt>
                <c:pt idx="450">
                  <c:v>1.546</c:v>
                </c:pt>
                <c:pt idx="451">
                  <c:v>1.524</c:v>
                </c:pt>
                <c:pt idx="452">
                  <c:v>1.492</c:v>
                </c:pt>
                <c:pt idx="453">
                  <c:v>1.4650000000000001</c:v>
                </c:pt>
                <c:pt idx="454">
                  <c:v>1.4810000000000001</c:v>
                </c:pt>
                <c:pt idx="455">
                  <c:v>1.528</c:v>
                </c:pt>
                <c:pt idx="456">
                  <c:v>1.528</c:v>
                </c:pt>
                <c:pt idx="457">
                  <c:v>1.5760000000000001</c:v>
                </c:pt>
                <c:pt idx="458">
                  <c:v>1.6120000000000001</c:v>
                </c:pt>
                <c:pt idx="459">
                  <c:v>1.6279999999999999</c:v>
                </c:pt>
                <c:pt idx="460">
                  <c:v>1.5720000000000001</c:v>
                </c:pt>
                <c:pt idx="461">
                  <c:v>1.542</c:v>
                </c:pt>
                <c:pt idx="462">
                  <c:v>1.516</c:v>
                </c:pt>
                <c:pt idx="463">
                  <c:v>0</c:v>
                </c:pt>
                <c:pt idx="464">
                  <c:v>1.591</c:v>
                </c:pt>
                <c:pt idx="465">
                  <c:v>0</c:v>
                </c:pt>
                <c:pt idx="466">
                  <c:v>1.66</c:v>
                </c:pt>
                <c:pt idx="467">
                  <c:v>1.696</c:v>
                </c:pt>
                <c:pt idx="468">
                  <c:v>1.6379999999999999</c:v>
                </c:pt>
                <c:pt idx="469">
                  <c:v>1.633</c:v>
                </c:pt>
                <c:pt idx="470">
                  <c:v>1.61</c:v>
                </c:pt>
                <c:pt idx="471">
                  <c:v>1.55</c:v>
                </c:pt>
                <c:pt idx="472">
                  <c:v>1.5780000000000001</c:v>
                </c:pt>
                <c:pt idx="473">
                  <c:v>1.5609999999999999</c:v>
                </c:pt>
                <c:pt idx="474">
                  <c:v>1.5609999999999999</c:v>
                </c:pt>
                <c:pt idx="475">
                  <c:v>1.5469999999999999</c:v>
                </c:pt>
                <c:pt idx="476">
                  <c:v>1.603</c:v>
                </c:pt>
                <c:pt idx="477">
                  <c:v>0</c:v>
                </c:pt>
                <c:pt idx="478">
                  <c:v>0</c:v>
                </c:pt>
                <c:pt idx="479">
                  <c:v>1.4930000000000001</c:v>
                </c:pt>
                <c:pt idx="480">
                  <c:v>1.4390000000000001</c:v>
                </c:pt>
                <c:pt idx="481">
                  <c:v>1.57</c:v>
                </c:pt>
                <c:pt idx="482">
                  <c:v>1.5780000000000001</c:v>
                </c:pt>
                <c:pt idx="483">
                  <c:v>1.57</c:v>
                </c:pt>
                <c:pt idx="484">
                  <c:v>1.6180000000000001</c:v>
                </c:pt>
                <c:pt idx="485">
                  <c:v>1.64</c:v>
                </c:pt>
                <c:pt idx="486">
                  <c:v>1.585</c:v>
                </c:pt>
                <c:pt idx="487">
                  <c:v>1.587</c:v>
                </c:pt>
                <c:pt idx="488">
                  <c:v>0</c:v>
                </c:pt>
                <c:pt idx="489">
                  <c:v>1.6319999999999999</c:v>
                </c:pt>
                <c:pt idx="490">
                  <c:v>1.6759999999999999</c:v>
                </c:pt>
                <c:pt idx="491">
                  <c:v>1.643</c:v>
                </c:pt>
                <c:pt idx="492">
                  <c:v>1.5960000000000001</c:v>
                </c:pt>
                <c:pt idx="493">
                  <c:v>1.482</c:v>
                </c:pt>
                <c:pt idx="494">
                  <c:v>1.502</c:v>
                </c:pt>
                <c:pt idx="495">
                  <c:v>1.456</c:v>
                </c:pt>
                <c:pt idx="496">
                  <c:v>1.4039999999999999</c:v>
                </c:pt>
                <c:pt idx="497">
                  <c:v>1.444</c:v>
                </c:pt>
                <c:pt idx="498">
                  <c:v>1.3560000000000001</c:v>
                </c:pt>
                <c:pt idx="499">
                  <c:v>1.4330000000000001</c:v>
                </c:pt>
                <c:pt idx="500">
                  <c:v>1.482</c:v>
                </c:pt>
                <c:pt idx="501">
                  <c:v>1.528</c:v>
                </c:pt>
                <c:pt idx="502">
                  <c:v>1.4970000000000001</c:v>
                </c:pt>
                <c:pt idx="503">
                  <c:v>1.482</c:v>
                </c:pt>
                <c:pt idx="504">
                  <c:v>1.4139999999999999</c:v>
                </c:pt>
                <c:pt idx="505">
                  <c:v>1.4410000000000001</c:v>
                </c:pt>
                <c:pt idx="506">
                  <c:v>1.458</c:v>
                </c:pt>
                <c:pt idx="507">
                  <c:v>1.4239999999999999</c:v>
                </c:pt>
                <c:pt idx="508">
                  <c:v>1.407</c:v>
                </c:pt>
                <c:pt idx="509">
                  <c:v>1.4279999999999999</c:v>
                </c:pt>
                <c:pt idx="510">
                  <c:v>1.4670000000000001</c:v>
                </c:pt>
                <c:pt idx="511">
                  <c:v>1.4530000000000001</c:v>
                </c:pt>
                <c:pt idx="512">
                  <c:v>1.4930000000000001</c:v>
                </c:pt>
                <c:pt idx="513">
                  <c:v>1.4770000000000001</c:v>
                </c:pt>
                <c:pt idx="514">
                  <c:v>1.484</c:v>
                </c:pt>
                <c:pt idx="515">
                  <c:v>1.556</c:v>
                </c:pt>
                <c:pt idx="516">
                  <c:v>1.5069999999999999</c:v>
                </c:pt>
                <c:pt idx="517">
                  <c:v>1.512</c:v>
                </c:pt>
                <c:pt idx="518">
                  <c:v>1.637</c:v>
                </c:pt>
                <c:pt idx="519">
                  <c:v>1.649</c:v>
                </c:pt>
                <c:pt idx="520">
                  <c:v>1.7</c:v>
                </c:pt>
                <c:pt idx="521">
                  <c:v>1.728</c:v>
                </c:pt>
                <c:pt idx="522">
                  <c:v>1.7649999999999999</c:v>
                </c:pt>
                <c:pt idx="523">
                  <c:v>1.7549999999999999</c:v>
                </c:pt>
                <c:pt idx="524">
                  <c:v>1.746</c:v>
                </c:pt>
                <c:pt idx="525">
                  <c:v>1.752</c:v>
                </c:pt>
                <c:pt idx="526">
                  <c:v>1.7010000000000001</c:v>
                </c:pt>
                <c:pt idx="527">
                  <c:v>1.7929999999999999</c:v>
                </c:pt>
                <c:pt idx="528">
                  <c:v>1.8089999999999999</c:v>
                </c:pt>
                <c:pt idx="529">
                  <c:v>1.875</c:v>
                </c:pt>
                <c:pt idx="530">
                  <c:v>1.8540000000000001</c:v>
                </c:pt>
                <c:pt idx="531">
                  <c:v>1.8109999999999999</c:v>
                </c:pt>
                <c:pt idx="532">
                  <c:v>1.77</c:v>
                </c:pt>
                <c:pt idx="533">
                  <c:v>1.776</c:v>
                </c:pt>
                <c:pt idx="534">
                  <c:v>1.776</c:v>
                </c:pt>
                <c:pt idx="535">
                  <c:v>0</c:v>
                </c:pt>
                <c:pt idx="536">
                  <c:v>1.8029999999999999</c:v>
                </c:pt>
                <c:pt idx="537">
                  <c:v>1.778</c:v>
                </c:pt>
                <c:pt idx="538">
                  <c:v>1.784</c:v>
                </c:pt>
                <c:pt idx="539">
                  <c:v>1.7949999999999999</c:v>
                </c:pt>
                <c:pt idx="540">
                  <c:v>1.7709999999999999</c:v>
                </c:pt>
                <c:pt idx="541">
                  <c:v>1.8360000000000001</c:v>
                </c:pt>
                <c:pt idx="542">
                  <c:v>1.9159999999999999</c:v>
                </c:pt>
                <c:pt idx="543">
                  <c:v>0</c:v>
                </c:pt>
                <c:pt idx="544">
                  <c:v>1.9650000000000001</c:v>
                </c:pt>
                <c:pt idx="545">
                  <c:v>1.9450000000000001</c:v>
                </c:pt>
                <c:pt idx="546">
                  <c:v>2.0430000000000001</c:v>
                </c:pt>
                <c:pt idx="547">
                  <c:v>1.9179999999999999</c:v>
                </c:pt>
                <c:pt idx="548">
                  <c:v>1.986</c:v>
                </c:pt>
                <c:pt idx="549">
                  <c:v>2.0430000000000001</c:v>
                </c:pt>
                <c:pt idx="550">
                  <c:v>2.04</c:v>
                </c:pt>
                <c:pt idx="551">
                  <c:v>1.968</c:v>
                </c:pt>
                <c:pt idx="552">
                  <c:v>1.927</c:v>
                </c:pt>
                <c:pt idx="553">
                  <c:v>1.873</c:v>
                </c:pt>
                <c:pt idx="554">
                  <c:v>1.944</c:v>
                </c:pt>
                <c:pt idx="555">
                  <c:v>1.998</c:v>
                </c:pt>
                <c:pt idx="556">
                  <c:v>1.97</c:v>
                </c:pt>
                <c:pt idx="557">
                  <c:v>1.97</c:v>
                </c:pt>
                <c:pt idx="558">
                  <c:v>1.8220000000000001</c:v>
                </c:pt>
                <c:pt idx="559">
                  <c:v>0</c:v>
                </c:pt>
                <c:pt idx="560">
                  <c:v>1.8779999999999999</c:v>
                </c:pt>
                <c:pt idx="561">
                  <c:v>1.84</c:v>
                </c:pt>
                <c:pt idx="562">
                  <c:v>1.7370000000000001</c:v>
                </c:pt>
                <c:pt idx="563">
                  <c:v>1.7769999999999999</c:v>
                </c:pt>
                <c:pt idx="564">
                  <c:v>1.84</c:v>
                </c:pt>
                <c:pt idx="565">
                  <c:v>1.9510000000000001</c:v>
                </c:pt>
                <c:pt idx="566">
                  <c:v>1.9930000000000001</c:v>
                </c:pt>
                <c:pt idx="567">
                  <c:v>1.9970000000000001</c:v>
                </c:pt>
                <c:pt idx="568">
                  <c:v>2.1419999999999999</c:v>
                </c:pt>
                <c:pt idx="569">
                  <c:v>2.149</c:v>
                </c:pt>
                <c:pt idx="570">
                  <c:v>2.1920000000000002</c:v>
                </c:pt>
                <c:pt idx="571">
                  <c:v>2.1669999999999998</c:v>
                </c:pt>
                <c:pt idx="572">
                  <c:v>0</c:v>
                </c:pt>
                <c:pt idx="573">
                  <c:v>2.2970000000000002</c:v>
                </c:pt>
                <c:pt idx="574">
                  <c:v>2.3809999999999998</c:v>
                </c:pt>
                <c:pt idx="575">
                  <c:v>2.29</c:v>
                </c:pt>
                <c:pt idx="576">
                  <c:v>2.37</c:v>
                </c:pt>
                <c:pt idx="577">
                  <c:v>2.488</c:v>
                </c:pt>
                <c:pt idx="578">
                  <c:v>2.4660000000000002</c:v>
                </c:pt>
                <c:pt idx="579">
                  <c:v>2.3980000000000001</c:v>
                </c:pt>
                <c:pt idx="580">
                  <c:v>2.3580000000000001</c:v>
                </c:pt>
                <c:pt idx="581">
                  <c:v>2.3450000000000002</c:v>
                </c:pt>
                <c:pt idx="582">
                  <c:v>0</c:v>
                </c:pt>
                <c:pt idx="583">
                  <c:v>2.3929999999999998</c:v>
                </c:pt>
                <c:pt idx="584">
                  <c:v>2.5539999999999998</c:v>
                </c:pt>
                <c:pt idx="585">
                  <c:v>2.5979999999999999</c:v>
                </c:pt>
                <c:pt idx="586">
                  <c:v>2.665</c:v>
                </c:pt>
                <c:pt idx="587">
                  <c:v>2.7040000000000002</c:v>
                </c:pt>
                <c:pt idx="588">
                  <c:v>2.774</c:v>
                </c:pt>
                <c:pt idx="589">
                  <c:v>2.7269999999999999</c:v>
                </c:pt>
                <c:pt idx="590">
                  <c:v>2.7029999999999998</c:v>
                </c:pt>
                <c:pt idx="591">
                  <c:v>0</c:v>
                </c:pt>
                <c:pt idx="592">
                  <c:v>2.8570000000000002</c:v>
                </c:pt>
                <c:pt idx="593">
                  <c:v>2.94</c:v>
                </c:pt>
                <c:pt idx="594">
                  <c:v>2.8340000000000001</c:v>
                </c:pt>
                <c:pt idx="595">
                  <c:v>2.9079999999999999</c:v>
                </c:pt>
                <c:pt idx="596">
                  <c:v>2.9049999999999998</c:v>
                </c:pt>
                <c:pt idx="597">
                  <c:v>2.8180000000000001</c:v>
                </c:pt>
                <c:pt idx="598">
                  <c:v>2.7280000000000002</c:v>
                </c:pt>
                <c:pt idx="599">
                  <c:v>2.8260000000000001</c:v>
                </c:pt>
                <c:pt idx="600">
                  <c:v>2.8319999999999999</c:v>
                </c:pt>
                <c:pt idx="601">
                  <c:v>2.9380000000000002</c:v>
                </c:pt>
                <c:pt idx="602">
                  <c:v>2.9769999999999999</c:v>
                </c:pt>
                <c:pt idx="603">
                  <c:v>0</c:v>
                </c:pt>
                <c:pt idx="604">
                  <c:v>2.9460000000000002</c:v>
                </c:pt>
                <c:pt idx="605">
                  <c:v>3.0350000000000001</c:v>
                </c:pt>
                <c:pt idx="606">
                  <c:v>3.1419999999999999</c:v>
                </c:pt>
                <c:pt idx="607">
                  <c:v>3.0339999999999998</c:v>
                </c:pt>
                <c:pt idx="608">
                  <c:v>2.9889999999999999</c:v>
                </c:pt>
                <c:pt idx="609">
                  <c:v>2.9249999999999998</c:v>
                </c:pt>
                <c:pt idx="610">
                  <c:v>2.855</c:v>
                </c:pt>
                <c:pt idx="611">
                  <c:v>2.9279999999999999</c:v>
                </c:pt>
                <c:pt idx="612">
                  <c:v>0</c:v>
                </c:pt>
                <c:pt idx="613">
                  <c:v>2.9950000000000001</c:v>
                </c:pt>
                <c:pt idx="614">
                  <c:v>2.8839999999999999</c:v>
                </c:pt>
                <c:pt idx="615">
                  <c:v>2.8370000000000002</c:v>
                </c:pt>
                <c:pt idx="616">
                  <c:v>2.7879999999999998</c:v>
                </c:pt>
                <c:pt idx="617">
                  <c:v>2.8610000000000002</c:v>
                </c:pt>
                <c:pt idx="618">
                  <c:v>2.754</c:v>
                </c:pt>
                <c:pt idx="619">
                  <c:v>2.7509999999999999</c:v>
                </c:pt>
                <c:pt idx="620">
                  <c:v>2.742</c:v>
                </c:pt>
                <c:pt idx="621">
                  <c:v>2.7429999999999999</c:v>
                </c:pt>
                <c:pt idx="622">
                  <c:v>2.8119999999999998</c:v>
                </c:pt>
                <c:pt idx="623">
                  <c:v>2.8490000000000002</c:v>
                </c:pt>
                <c:pt idx="624">
                  <c:v>2.911</c:v>
                </c:pt>
                <c:pt idx="625">
                  <c:v>2.9129999999999998</c:v>
                </c:pt>
                <c:pt idx="626">
                  <c:v>2.9409999999999998</c:v>
                </c:pt>
                <c:pt idx="627">
                  <c:v>3.04</c:v>
                </c:pt>
                <c:pt idx="628">
                  <c:v>2.9790000000000001</c:v>
                </c:pt>
                <c:pt idx="629">
                  <c:v>3.0270000000000001</c:v>
                </c:pt>
                <c:pt idx="630">
                  <c:v>3.0459999999999998</c:v>
                </c:pt>
                <c:pt idx="631">
                  <c:v>3.165</c:v>
                </c:pt>
                <c:pt idx="632">
                  <c:v>3.3620000000000001</c:v>
                </c:pt>
                <c:pt idx="633">
                  <c:v>3.4790000000000001</c:v>
                </c:pt>
                <c:pt idx="634">
                  <c:v>3.2919999999999998</c:v>
                </c:pt>
                <c:pt idx="635">
                  <c:v>3.1949999999999998</c:v>
                </c:pt>
                <c:pt idx="636">
                  <c:v>3.2309999999999999</c:v>
                </c:pt>
                <c:pt idx="637">
                  <c:v>3.2770000000000001</c:v>
                </c:pt>
                <c:pt idx="638">
                  <c:v>3.2789999999999999</c:v>
                </c:pt>
                <c:pt idx="639">
                  <c:v>3.16</c:v>
                </c:pt>
                <c:pt idx="640">
                  <c:v>3.089</c:v>
                </c:pt>
                <c:pt idx="641">
                  <c:v>3.1379999999999999</c:v>
                </c:pt>
                <c:pt idx="642">
                  <c:v>3.202</c:v>
                </c:pt>
                <c:pt idx="643">
                  <c:v>3.177</c:v>
                </c:pt>
                <c:pt idx="644">
                  <c:v>3.0870000000000002</c:v>
                </c:pt>
                <c:pt idx="645">
                  <c:v>3.0169999999999999</c:v>
                </c:pt>
                <c:pt idx="646">
                  <c:v>2.8889999999999998</c:v>
                </c:pt>
                <c:pt idx="647">
                  <c:v>2.9319999999999999</c:v>
                </c:pt>
                <c:pt idx="648">
                  <c:v>2.8180000000000001</c:v>
                </c:pt>
                <c:pt idx="649">
                  <c:v>2.9340000000000002</c:v>
                </c:pt>
                <c:pt idx="650">
                  <c:v>3</c:v>
                </c:pt>
                <c:pt idx="651">
                  <c:v>3.08</c:v>
                </c:pt>
                <c:pt idx="652">
                  <c:v>2.9929999999999999</c:v>
                </c:pt>
                <c:pt idx="653">
                  <c:v>2.9710000000000001</c:v>
                </c:pt>
                <c:pt idx="654">
                  <c:v>2.9350000000000001</c:v>
                </c:pt>
                <c:pt idx="655">
                  <c:v>2.9580000000000002</c:v>
                </c:pt>
                <c:pt idx="656">
                  <c:v>2.9279999999999999</c:v>
                </c:pt>
                <c:pt idx="657">
                  <c:v>2.9889999999999999</c:v>
                </c:pt>
                <c:pt idx="658">
                  <c:v>3.028</c:v>
                </c:pt>
                <c:pt idx="659">
                  <c:v>3.03</c:v>
                </c:pt>
                <c:pt idx="660">
                  <c:v>2.8820000000000001</c:v>
                </c:pt>
                <c:pt idx="661">
                  <c:v>2.754</c:v>
                </c:pt>
                <c:pt idx="662">
                  <c:v>2.8069999999999999</c:v>
                </c:pt>
                <c:pt idx="663">
                  <c:v>2.8029999999999999</c:v>
                </c:pt>
                <c:pt idx="664">
                  <c:v>2.7850000000000001</c:v>
                </c:pt>
                <c:pt idx="665">
                  <c:v>2.6709999999999998</c:v>
                </c:pt>
                <c:pt idx="666">
                  <c:v>2.6579999999999999</c:v>
                </c:pt>
                <c:pt idx="667">
                  <c:v>2.5880000000000001</c:v>
                </c:pt>
                <c:pt idx="668">
                  <c:v>2.7480000000000002</c:v>
                </c:pt>
                <c:pt idx="669">
                  <c:v>2.706</c:v>
                </c:pt>
                <c:pt idx="670">
                  <c:v>2.694</c:v>
                </c:pt>
                <c:pt idx="671">
                  <c:v>2.827</c:v>
                </c:pt>
                <c:pt idx="672">
                  <c:v>2.75</c:v>
                </c:pt>
                <c:pt idx="673">
                  <c:v>0</c:v>
                </c:pt>
                <c:pt idx="674">
                  <c:v>2.7850000000000001</c:v>
                </c:pt>
                <c:pt idx="675">
                  <c:v>2.8889999999999998</c:v>
                </c:pt>
                <c:pt idx="676">
                  <c:v>2.8420000000000001</c:v>
                </c:pt>
                <c:pt idx="677">
                  <c:v>0</c:v>
                </c:pt>
                <c:pt idx="678">
                  <c:v>0</c:v>
                </c:pt>
                <c:pt idx="679">
                  <c:v>2.9020000000000001</c:v>
                </c:pt>
                <c:pt idx="680">
                  <c:v>2.8860000000000001</c:v>
                </c:pt>
                <c:pt idx="681">
                  <c:v>2.976</c:v>
                </c:pt>
                <c:pt idx="682">
                  <c:v>3.024</c:v>
                </c:pt>
                <c:pt idx="683">
                  <c:v>3.0569999999999999</c:v>
                </c:pt>
                <c:pt idx="684">
                  <c:v>3.109</c:v>
                </c:pt>
                <c:pt idx="685">
                  <c:v>3.0310000000000001</c:v>
                </c:pt>
                <c:pt idx="686">
                  <c:v>3.03</c:v>
                </c:pt>
                <c:pt idx="687">
                  <c:v>3.1139999999999999</c:v>
                </c:pt>
                <c:pt idx="688">
                  <c:v>3.1120000000000001</c:v>
                </c:pt>
                <c:pt idx="689">
                  <c:v>0</c:v>
                </c:pt>
                <c:pt idx="690">
                  <c:v>3.2589999999999999</c:v>
                </c:pt>
                <c:pt idx="691">
                  <c:v>3.1949999999999998</c:v>
                </c:pt>
                <c:pt idx="692">
                  <c:v>3.2229999999999999</c:v>
                </c:pt>
                <c:pt idx="693">
                  <c:v>3.351</c:v>
                </c:pt>
                <c:pt idx="694">
                  <c:v>3.2669999999999999</c:v>
                </c:pt>
                <c:pt idx="695">
                  <c:v>3.323</c:v>
                </c:pt>
                <c:pt idx="696">
                  <c:v>3.3149999999999999</c:v>
                </c:pt>
                <c:pt idx="697">
                  <c:v>3.3580000000000001</c:v>
                </c:pt>
                <c:pt idx="698">
                  <c:v>3.4119999999999999</c:v>
                </c:pt>
                <c:pt idx="699">
                  <c:v>3.4039999999999999</c:v>
                </c:pt>
                <c:pt idx="700">
                  <c:v>3.4489999999999998</c:v>
                </c:pt>
                <c:pt idx="701">
                  <c:v>3.4550000000000001</c:v>
                </c:pt>
                <c:pt idx="702">
                  <c:v>3.4940000000000002</c:v>
                </c:pt>
                <c:pt idx="703">
                  <c:v>3.569</c:v>
                </c:pt>
                <c:pt idx="704">
                  <c:v>3.5339999999999998</c:v>
                </c:pt>
                <c:pt idx="705">
                  <c:v>3.71</c:v>
                </c:pt>
                <c:pt idx="706">
                  <c:v>3.6869999999999998</c:v>
                </c:pt>
                <c:pt idx="707">
                  <c:v>3.9279999999999999</c:v>
                </c:pt>
                <c:pt idx="708">
                  <c:v>3.9489999999999998</c:v>
                </c:pt>
                <c:pt idx="709">
                  <c:v>3.7370000000000001</c:v>
                </c:pt>
                <c:pt idx="710">
                  <c:v>3.782</c:v>
                </c:pt>
                <c:pt idx="711">
                  <c:v>3.8290000000000002</c:v>
                </c:pt>
                <c:pt idx="712">
                  <c:v>3.6429999999999998</c:v>
                </c:pt>
                <c:pt idx="713">
                  <c:v>3.6349999999999998</c:v>
                </c:pt>
                <c:pt idx="714">
                  <c:v>0</c:v>
                </c:pt>
                <c:pt idx="715">
                  <c:v>3.8279999999999998</c:v>
                </c:pt>
                <c:pt idx="716">
                  <c:v>3.8879999999999999</c:v>
                </c:pt>
                <c:pt idx="717">
                  <c:v>3.9550000000000001</c:v>
                </c:pt>
                <c:pt idx="718">
                  <c:v>3.9449999999999998</c:v>
                </c:pt>
                <c:pt idx="719">
                  <c:v>3.9020000000000001</c:v>
                </c:pt>
                <c:pt idx="720">
                  <c:v>3.95</c:v>
                </c:pt>
                <c:pt idx="721">
                  <c:v>4.0229999999999997</c:v>
                </c:pt>
                <c:pt idx="722">
                  <c:v>4.0119999999999996</c:v>
                </c:pt>
                <c:pt idx="723">
                  <c:v>4.0069999999999997</c:v>
                </c:pt>
                <c:pt idx="724">
                  <c:v>4.1379999999999999</c:v>
                </c:pt>
                <c:pt idx="725">
                  <c:v>4.2329999999999997</c:v>
                </c:pt>
                <c:pt idx="726">
                  <c:v>4.2190000000000003</c:v>
                </c:pt>
                <c:pt idx="727">
                  <c:v>0</c:v>
                </c:pt>
                <c:pt idx="728">
                  <c:v>4.0999999999999996</c:v>
                </c:pt>
                <c:pt idx="729">
                  <c:v>0</c:v>
                </c:pt>
                <c:pt idx="730">
                  <c:v>3.927</c:v>
                </c:pt>
                <c:pt idx="731">
                  <c:v>4.01</c:v>
                </c:pt>
                <c:pt idx="732">
                  <c:v>4.05</c:v>
                </c:pt>
                <c:pt idx="733">
                  <c:v>4.048</c:v>
                </c:pt>
                <c:pt idx="734">
                  <c:v>4.0960000000000001</c:v>
                </c:pt>
                <c:pt idx="735">
                  <c:v>4.149</c:v>
                </c:pt>
                <c:pt idx="736">
                  <c:v>4.1630000000000003</c:v>
                </c:pt>
                <c:pt idx="737">
                  <c:v>4.218</c:v>
                </c:pt>
                <c:pt idx="738">
                  <c:v>0</c:v>
                </c:pt>
                <c:pt idx="739">
                  <c:v>4.0990000000000002</c:v>
                </c:pt>
                <c:pt idx="740">
                  <c:v>3.8109999999999999</c:v>
                </c:pt>
                <c:pt idx="741">
                  <c:v>3.863</c:v>
                </c:pt>
                <c:pt idx="742">
                  <c:v>3.7770000000000001</c:v>
                </c:pt>
                <c:pt idx="743">
                  <c:v>3.69</c:v>
                </c:pt>
                <c:pt idx="744">
                  <c:v>3.7690000000000001</c:v>
                </c:pt>
                <c:pt idx="745">
                  <c:v>3.8290000000000002</c:v>
                </c:pt>
                <c:pt idx="746">
                  <c:v>3.84</c:v>
                </c:pt>
                <c:pt idx="747">
                  <c:v>3.758</c:v>
                </c:pt>
                <c:pt idx="748">
                  <c:v>3.6890000000000001</c:v>
                </c:pt>
                <c:pt idx="749">
                  <c:v>3.661</c:v>
                </c:pt>
                <c:pt idx="750">
                  <c:v>3.6909999999999998</c:v>
                </c:pt>
                <c:pt idx="751">
                  <c:v>3.6789999999999998</c:v>
                </c:pt>
                <c:pt idx="752">
                  <c:v>3.75</c:v>
                </c:pt>
                <c:pt idx="753">
                  <c:v>3.6110000000000002</c:v>
                </c:pt>
                <c:pt idx="754">
                  <c:v>3.51</c:v>
                </c:pt>
                <c:pt idx="755">
                  <c:v>3.492</c:v>
                </c:pt>
                <c:pt idx="756">
                  <c:v>3.5830000000000002</c:v>
                </c:pt>
                <c:pt idx="757">
                  <c:v>3.5310000000000001</c:v>
                </c:pt>
                <c:pt idx="758">
                  <c:v>3.4209999999999998</c:v>
                </c:pt>
                <c:pt idx="759">
                  <c:v>3.4889999999999999</c:v>
                </c:pt>
                <c:pt idx="760">
                  <c:v>3.5859999999999999</c:v>
                </c:pt>
                <c:pt idx="761">
                  <c:v>3.617</c:v>
                </c:pt>
                <c:pt idx="762">
                  <c:v>3.5009999999999999</c:v>
                </c:pt>
                <c:pt idx="763">
                  <c:v>3.4790000000000001</c:v>
                </c:pt>
                <c:pt idx="764">
                  <c:v>3.45</c:v>
                </c:pt>
                <c:pt idx="765">
                  <c:v>3.488</c:v>
                </c:pt>
                <c:pt idx="766">
                  <c:v>3.59</c:v>
                </c:pt>
                <c:pt idx="767">
                  <c:v>3.6920000000000002</c:v>
                </c:pt>
                <c:pt idx="768">
                  <c:v>3.673</c:v>
                </c:pt>
                <c:pt idx="769">
                  <c:v>3.6859999999999999</c:v>
                </c:pt>
                <c:pt idx="770">
                  <c:v>3.7509999999999999</c:v>
                </c:pt>
                <c:pt idx="771">
                  <c:v>3.7429999999999999</c:v>
                </c:pt>
                <c:pt idx="772">
                  <c:v>3.8490000000000002</c:v>
                </c:pt>
                <c:pt idx="773">
                  <c:v>3.8860000000000001</c:v>
                </c:pt>
                <c:pt idx="774">
                  <c:v>3.82</c:v>
                </c:pt>
                <c:pt idx="775">
                  <c:v>3.879</c:v>
                </c:pt>
                <c:pt idx="776">
                  <c:v>3.879</c:v>
                </c:pt>
                <c:pt idx="777">
                  <c:v>3.7519999999999998</c:v>
                </c:pt>
                <c:pt idx="778">
                  <c:v>3.69</c:v>
                </c:pt>
                <c:pt idx="779">
                  <c:v>3.722</c:v>
                </c:pt>
                <c:pt idx="780">
                  <c:v>3.56</c:v>
                </c:pt>
                <c:pt idx="781">
                  <c:v>3.5270000000000001</c:v>
                </c:pt>
                <c:pt idx="782">
                  <c:v>3.6150000000000002</c:v>
                </c:pt>
                <c:pt idx="783">
                  <c:v>3.5430000000000001</c:v>
                </c:pt>
                <c:pt idx="784">
                  <c:v>3.444</c:v>
                </c:pt>
                <c:pt idx="785">
                  <c:v>3.4980000000000002</c:v>
                </c:pt>
                <c:pt idx="786">
                  <c:v>3.5289999999999999</c:v>
                </c:pt>
                <c:pt idx="787">
                  <c:v>3.5489999999999999</c:v>
                </c:pt>
                <c:pt idx="788">
                  <c:v>3.3730000000000002</c:v>
                </c:pt>
                <c:pt idx="789">
                  <c:v>3.399</c:v>
                </c:pt>
                <c:pt idx="790">
                  <c:v>3.4820000000000002</c:v>
                </c:pt>
                <c:pt idx="791">
                  <c:v>3.5209999999999999</c:v>
                </c:pt>
                <c:pt idx="792">
                  <c:v>3.4550000000000001</c:v>
                </c:pt>
                <c:pt idx="793">
                  <c:v>3.4510000000000001</c:v>
                </c:pt>
                <c:pt idx="794">
                  <c:v>0</c:v>
                </c:pt>
                <c:pt idx="795">
                  <c:v>3.5070000000000001</c:v>
                </c:pt>
                <c:pt idx="796">
                  <c:v>3.5419999999999998</c:v>
                </c:pt>
                <c:pt idx="797">
                  <c:v>3.51</c:v>
                </c:pt>
                <c:pt idx="798">
                  <c:v>3.4169999999999998</c:v>
                </c:pt>
                <c:pt idx="799">
                  <c:v>3.4020000000000001</c:v>
                </c:pt>
                <c:pt idx="800">
                  <c:v>3.5190000000000001</c:v>
                </c:pt>
                <c:pt idx="801">
                  <c:v>3.6440000000000001</c:v>
                </c:pt>
                <c:pt idx="802">
                  <c:v>3.6789999999999998</c:v>
                </c:pt>
                <c:pt idx="803">
                  <c:v>3.6150000000000002</c:v>
                </c:pt>
                <c:pt idx="804">
                  <c:v>3.6640000000000001</c:v>
                </c:pt>
                <c:pt idx="805">
                  <c:v>3.7429999999999999</c:v>
                </c:pt>
                <c:pt idx="806">
                  <c:v>3.7040000000000002</c:v>
                </c:pt>
                <c:pt idx="807">
                  <c:v>3.7530000000000001</c:v>
                </c:pt>
                <c:pt idx="808">
                  <c:v>3.8029999999999999</c:v>
                </c:pt>
                <c:pt idx="809">
                  <c:v>3.863</c:v>
                </c:pt>
                <c:pt idx="810">
                  <c:v>3.8170000000000002</c:v>
                </c:pt>
                <c:pt idx="811">
                  <c:v>3.851</c:v>
                </c:pt>
                <c:pt idx="812">
                  <c:v>3.9540000000000002</c:v>
                </c:pt>
                <c:pt idx="813">
                  <c:v>3.927</c:v>
                </c:pt>
                <c:pt idx="814">
                  <c:v>3.89</c:v>
                </c:pt>
                <c:pt idx="815">
                  <c:v>3.9470000000000001</c:v>
                </c:pt>
                <c:pt idx="816">
                  <c:v>3.9220000000000002</c:v>
                </c:pt>
                <c:pt idx="817">
                  <c:v>3.9279999999999999</c:v>
                </c:pt>
                <c:pt idx="818">
                  <c:v>3.9940000000000002</c:v>
                </c:pt>
                <c:pt idx="819">
                  <c:v>4.0620000000000003</c:v>
                </c:pt>
                <c:pt idx="820">
                  <c:v>3.9580000000000002</c:v>
                </c:pt>
                <c:pt idx="821">
                  <c:v>3.964</c:v>
                </c:pt>
                <c:pt idx="822">
                  <c:v>0</c:v>
                </c:pt>
                <c:pt idx="823">
                  <c:v>3.9889999999999999</c:v>
                </c:pt>
                <c:pt idx="824">
                  <c:v>3.907</c:v>
                </c:pt>
                <c:pt idx="825">
                  <c:v>3.7040000000000002</c:v>
                </c:pt>
                <c:pt idx="826">
                  <c:v>3.5449999999999999</c:v>
                </c:pt>
                <c:pt idx="827">
                  <c:v>3.6850000000000001</c:v>
                </c:pt>
                <c:pt idx="828">
                  <c:v>3.4620000000000002</c:v>
                </c:pt>
                <c:pt idx="829">
                  <c:v>3.5790000000000002</c:v>
                </c:pt>
                <c:pt idx="830">
                  <c:v>3.4380000000000002</c:v>
                </c:pt>
                <c:pt idx="831">
                  <c:v>3.4830000000000001</c:v>
                </c:pt>
                <c:pt idx="832">
                  <c:v>3.6080000000000001</c:v>
                </c:pt>
                <c:pt idx="833">
                  <c:v>0</c:v>
                </c:pt>
                <c:pt idx="834">
                  <c:v>3.4140000000000001</c:v>
                </c:pt>
                <c:pt idx="835">
                  <c:v>3.3719999999999999</c:v>
                </c:pt>
                <c:pt idx="836">
                  <c:v>3.5390000000000001</c:v>
                </c:pt>
                <c:pt idx="837">
                  <c:v>3.5720000000000001</c:v>
                </c:pt>
                <c:pt idx="838">
                  <c:v>3.5659999999999998</c:v>
                </c:pt>
                <c:pt idx="839">
                  <c:v>0</c:v>
                </c:pt>
                <c:pt idx="840">
                  <c:v>3.4729999999999999</c:v>
                </c:pt>
                <c:pt idx="841">
                  <c:v>3.415</c:v>
                </c:pt>
                <c:pt idx="842">
                  <c:v>0</c:v>
                </c:pt>
                <c:pt idx="843">
                  <c:v>3.3090000000000002</c:v>
                </c:pt>
                <c:pt idx="844">
                  <c:v>3.3029999999999999</c:v>
                </c:pt>
                <c:pt idx="845">
                  <c:v>0</c:v>
                </c:pt>
                <c:pt idx="846">
                  <c:v>3.415</c:v>
                </c:pt>
                <c:pt idx="847">
                  <c:v>3.4319999999999999</c:v>
                </c:pt>
                <c:pt idx="848">
                  <c:v>3.4</c:v>
                </c:pt>
                <c:pt idx="849">
                  <c:v>3.4489999999999998</c:v>
                </c:pt>
                <c:pt idx="850">
                  <c:v>0</c:v>
                </c:pt>
                <c:pt idx="851">
                  <c:v>3.6059999999999999</c:v>
                </c:pt>
                <c:pt idx="852">
                  <c:v>3.5779999999999998</c:v>
                </c:pt>
                <c:pt idx="853">
                  <c:v>3.5910000000000002</c:v>
                </c:pt>
                <c:pt idx="854">
                  <c:v>3.536</c:v>
                </c:pt>
                <c:pt idx="855">
                  <c:v>3.5680000000000001</c:v>
                </c:pt>
                <c:pt idx="856">
                  <c:v>3.496</c:v>
                </c:pt>
                <c:pt idx="857">
                  <c:v>3.4</c:v>
                </c:pt>
                <c:pt idx="858">
                  <c:v>3.4449999999999998</c:v>
                </c:pt>
                <c:pt idx="859">
                  <c:v>3.528</c:v>
                </c:pt>
                <c:pt idx="860">
                  <c:v>3.4329999999999998</c:v>
                </c:pt>
                <c:pt idx="861">
                  <c:v>0</c:v>
                </c:pt>
                <c:pt idx="862">
                  <c:v>3.4329999999999998</c:v>
                </c:pt>
                <c:pt idx="863">
                  <c:v>3.3639999999999999</c:v>
                </c:pt>
                <c:pt idx="864">
                  <c:v>3.3769999999999998</c:v>
                </c:pt>
                <c:pt idx="865">
                  <c:v>0</c:v>
                </c:pt>
                <c:pt idx="866">
                  <c:v>3.5070000000000001</c:v>
                </c:pt>
                <c:pt idx="867">
                  <c:v>3.5219999999999998</c:v>
                </c:pt>
                <c:pt idx="868">
                  <c:v>3.4390000000000001</c:v>
                </c:pt>
                <c:pt idx="869">
                  <c:v>3.3860000000000001</c:v>
                </c:pt>
                <c:pt idx="870">
                  <c:v>3.4630000000000001</c:v>
                </c:pt>
                <c:pt idx="871">
                  <c:v>3.5070000000000001</c:v>
                </c:pt>
                <c:pt idx="872">
                  <c:v>3.5409999999999999</c:v>
                </c:pt>
                <c:pt idx="873">
                  <c:v>3.5720000000000001</c:v>
                </c:pt>
                <c:pt idx="874">
                  <c:v>3.6509999999999998</c:v>
                </c:pt>
                <c:pt idx="875">
                  <c:v>3.6819999999999999</c:v>
                </c:pt>
                <c:pt idx="876">
                  <c:v>3.7189999999999999</c:v>
                </c:pt>
                <c:pt idx="877">
                  <c:v>3.698</c:v>
                </c:pt>
                <c:pt idx="878">
                  <c:v>3.7440000000000002</c:v>
                </c:pt>
                <c:pt idx="879">
                  <c:v>3.823</c:v>
                </c:pt>
                <c:pt idx="880">
                  <c:v>3.81</c:v>
                </c:pt>
                <c:pt idx="881">
                  <c:v>0</c:v>
                </c:pt>
                <c:pt idx="882">
                  <c:v>3.7639999999999998</c:v>
                </c:pt>
                <c:pt idx="883">
                  <c:v>3.694</c:v>
                </c:pt>
                <c:pt idx="884">
                  <c:v>3.6459999999999999</c:v>
                </c:pt>
                <c:pt idx="885">
                  <c:v>3.601</c:v>
                </c:pt>
                <c:pt idx="886">
                  <c:v>3.698</c:v>
                </c:pt>
                <c:pt idx="887">
                  <c:v>3.6890000000000001</c:v>
                </c:pt>
                <c:pt idx="888">
                  <c:v>3.677</c:v>
                </c:pt>
                <c:pt idx="889">
                  <c:v>3.7930000000000001</c:v>
                </c:pt>
                <c:pt idx="890">
                  <c:v>3.718</c:v>
                </c:pt>
                <c:pt idx="891">
                  <c:v>3.7429999999999999</c:v>
                </c:pt>
                <c:pt idx="892">
                  <c:v>3.7429999999999999</c:v>
                </c:pt>
                <c:pt idx="893">
                  <c:v>3.827</c:v>
                </c:pt>
                <c:pt idx="894">
                  <c:v>3.79</c:v>
                </c:pt>
                <c:pt idx="895">
                  <c:v>3.72</c:v>
                </c:pt>
                <c:pt idx="896">
                  <c:v>3.7669999999999999</c:v>
                </c:pt>
                <c:pt idx="897">
                  <c:v>3.8220000000000001</c:v>
                </c:pt>
                <c:pt idx="898">
                  <c:v>3.7189999999999999</c:v>
                </c:pt>
                <c:pt idx="899">
                  <c:v>3.7269999999999999</c:v>
                </c:pt>
                <c:pt idx="900">
                  <c:v>3.7970000000000002</c:v>
                </c:pt>
                <c:pt idx="901">
                  <c:v>3.7370000000000001</c:v>
                </c:pt>
                <c:pt idx="902">
                  <c:v>3.7229999999999999</c:v>
                </c:pt>
                <c:pt idx="903">
                  <c:v>3.7719999999999998</c:v>
                </c:pt>
                <c:pt idx="904">
                  <c:v>3.714</c:v>
                </c:pt>
                <c:pt idx="905">
                  <c:v>0</c:v>
                </c:pt>
                <c:pt idx="906">
                  <c:v>3.8410000000000002</c:v>
                </c:pt>
                <c:pt idx="907">
                  <c:v>3.8580000000000001</c:v>
                </c:pt>
                <c:pt idx="908">
                  <c:v>3.839</c:v>
                </c:pt>
                <c:pt idx="909">
                  <c:v>3.9340000000000002</c:v>
                </c:pt>
                <c:pt idx="910">
                  <c:v>4.0309999999999997</c:v>
                </c:pt>
                <c:pt idx="911">
                  <c:v>4.0659999999999998</c:v>
                </c:pt>
                <c:pt idx="912">
                  <c:v>4</c:v>
                </c:pt>
                <c:pt idx="913">
                  <c:v>3.9780000000000002</c:v>
                </c:pt>
                <c:pt idx="914">
                  <c:v>3.8610000000000002</c:v>
                </c:pt>
                <c:pt idx="915">
                  <c:v>3.7669999999999999</c:v>
                </c:pt>
                <c:pt idx="916">
                  <c:v>3.83</c:v>
                </c:pt>
                <c:pt idx="917">
                  <c:v>3.8090000000000002</c:v>
                </c:pt>
                <c:pt idx="918">
                  <c:v>3.7890000000000001</c:v>
                </c:pt>
                <c:pt idx="919">
                  <c:v>3.7480000000000002</c:v>
                </c:pt>
                <c:pt idx="920">
                  <c:v>3.8559999999999999</c:v>
                </c:pt>
                <c:pt idx="921">
                  <c:v>3.8370000000000002</c:v>
                </c:pt>
                <c:pt idx="922">
                  <c:v>3.8780000000000001</c:v>
                </c:pt>
                <c:pt idx="923">
                  <c:v>3.89</c:v>
                </c:pt>
                <c:pt idx="924">
                  <c:v>3.8730000000000002</c:v>
                </c:pt>
                <c:pt idx="925">
                  <c:v>4.0019999999999998</c:v>
                </c:pt>
                <c:pt idx="926">
                  <c:v>3.9569999999999999</c:v>
                </c:pt>
                <c:pt idx="927">
                  <c:v>3.9670000000000001</c:v>
                </c:pt>
                <c:pt idx="928">
                  <c:v>4.0369999999999999</c:v>
                </c:pt>
                <c:pt idx="929">
                  <c:v>4.09</c:v>
                </c:pt>
                <c:pt idx="930">
                  <c:v>4.1790000000000003</c:v>
                </c:pt>
                <c:pt idx="931">
                  <c:v>4.0419999999999998</c:v>
                </c:pt>
                <c:pt idx="932">
                  <c:v>4.0970000000000004</c:v>
                </c:pt>
                <c:pt idx="933">
                  <c:v>4.0279999999999996</c:v>
                </c:pt>
                <c:pt idx="934">
                  <c:v>4.016</c:v>
                </c:pt>
                <c:pt idx="935">
                  <c:v>4.1070000000000002</c:v>
                </c:pt>
                <c:pt idx="936">
                  <c:v>4.1580000000000004</c:v>
                </c:pt>
                <c:pt idx="937">
                  <c:v>4.2009999999999996</c:v>
                </c:pt>
                <c:pt idx="938">
                  <c:v>0</c:v>
                </c:pt>
                <c:pt idx="939">
                  <c:v>0</c:v>
                </c:pt>
                <c:pt idx="940">
                  <c:v>4.2839999999999998</c:v>
                </c:pt>
                <c:pt idx="941">
                  <c:v>4.2510000000000003</c:v>
                </c:pt>
                <c:pt idx="942">
                  <c:v>4.3419999999999996</c:v>
                </c:pt>
                <c:pt idx="943">
                  <c:v>4.3319999999999999</c:v>
                </c:pt>
                <c:pt idx="944">
                  <c:v>4.1959999999999997</c:v>
                </c:pt>
                <c:pt idx="945">
                  <c:v>4.2409999999999997</c:v>
                </c:pt>
                <c:pt idx="946">
                  <c:v>4.2309999999999999</c:v>
                </c:pt>
                <c:pt idx="947">
                  <c:v>4.2060000000000004</c:v>
                </c:pt>
                <c:pt idx="948">
                  <c:v>4.12</c:v>
                </c:pt>
                <c:pt idx="949">
                  <c:v>4.1120000000000001</c:v>
                </c:pt>
                <c:pt idx="950">
                  <c:v>4.1059999999999999</c:v>
                </c:pt>
                <c:pt idx="951">
                  <c:v>4.181</c:v>
                </c:pt>
                <c:pt idx="952">
                  <c:v>0</c:v>
                </c:pt>
                <c:pt idx="953">
                  <c:v>4.2060000000000004</c:v>
                </c:pt>
                <c:pt idx="954">
                  <c:v>4.266</c:v>
                </c:pt>
                <c:pt idx="955">
                  <c:v>4.2960000000000003</c:v>
                </c:pt>
                <c:pt idx="956">
                  <c:v>4.25</c:v>
                </c:pt>
                <c:pt idx="957">
                  <c:v>4.26</c:v>
                </c:pt>
                <c:pt idx="958">
                  <c:v>4.2939999999999996</c:v>
                </c:pt>
                <c:pt idx="959">
                  <c:v>4.28</c:v>
                </c:pt>
                <c:pt idx="960">
                  <c:v>4.2539999999999996</c:v>
                </c:pt>
                <c:pt idx="961">
                  <c:v>4.2859999999999996</c:v>
                </c:pt>
                <c:pt idx="962">
                  <c:v>4.3360000000000003</c:v>
                </c:pt>
                <c:pt idx="963">
                  <c:v>4.3029999999999999</c:v>
                </c:pt>
                <c:pt idx="964">
                  <c:v>0</c:v>
                </c:pt>
                <c:pt idx="965">
                  <c:v>4.399</c:v>
                </c:pt>
                <c:pt idx="966">
                  <c:v>4.4939999999999998</c:v>
                </c:pt>
                <c:pt idx="967">
                  <c:v>4.4379999999999997</c:v>
                </c:pt>
                <c:pt idx="968">
                  <c:v>4.5309999999999997</c:v>
                </c:pt>
                <c:pt idx="969">
                  <c:v>4.55</c:v>
                </c:pt>
                <c:pt idx="970">
                  <c:v>4.6079999999999997</c:v>
                </c:pt>
                <c:pt idx="971">
                  <c:v>4.5789999999999997</c:v>
                </c:pt>
                <c:pt idx="972">
                  <c:v>4.5789999999999997</c:v>
                </c:pt>
                <c:pt idx="973">
                  <c:v>0</c:v>
                </c:pt>
                <c:pt idx="974">
                  <c:v>4.7949999999999999</c:v>
                </c:pt>
                <c:pt idx="975">
                  <c:v>4.7350000000000003</c:v>
                </c:pt>
                <c:pt idx="976">
                  <c:v>4.7210000000000001</c:v>
                </c:pt>
                <c:pt idx="977">
                  <c:v>4.7949999999999999</c:v>
                </c:pt>
                <c:pt idx="978">
                  <c:v>0</c:v>
                </c:pt>
                <c:pt idx="979">
                  <c:v>4.6280000000000001</c:v>
                </c:pt>
                <c:pt idx="980">
                  <c:v>4.657</c:v>
                </c:pt>
                <c:pt idx="981">
                  <c:v>4.5579999999999998</c:v>
                </c:pt>
                <c:pt idx="982">
                  <c:v>4.6970000000000001</c:v>
                </c:pt>
                <c:pt idx="983">
                  <c:v>4.6159999999999997</c:v>
                </c:pt>
                <c:pt idx="984">
                  <c:v>4.7</c:v>
                </c:pt>
                <c:pt idx="985">
                  <c:v>4.8360000000000003</c:v>
                </c:pt>
                <c:pt idx="986">
                  <c:v>4.9109999999999996</c:v>
                </c:pt>
                <c:pt idx="987">
                  <c:v>4.99</c:v>
                </c:pt>
                <c:pt idx="988">
                  <c:v>4.9139999999999997</c:v>
                </c:pt>
                <c:pt idx="989">
                  <c:v>4.8479999999999999</c:v>
                </c:pt>
                <c:pt idx="990">
                  <c:v>0</c:v>
                </c:pt>
                <c:pt idx="991">
                  <c:v>4.9610000000000003</c:v>
                </c:pt>
                <c:pt idx="992">
                  <c:v>4.8490000000000002</c:v>
                </c:pt>
                <c:pt idx="993">
                  <c:v>4.8449999999999998</c:v>
                </c:pt>
                <c:pt idx="994">
                  <c:v>4.8879999999999999</c:v>
                </c:pt>
                <c:pt idx="995">
                  <c:v>4.9260000000000002</c:v>
                </c:pt>
                <c:pt idx="996">
                  <c:v>4.734</c:v>
                </c:pt>
                <c:pt idx="997">
                  <c:v>4.6609999999999996</c:v>
                </c:pt>
                <c:pt idx="998">
                  <c:v>4.5759999999999996</c:v>
                </c:pt>
                <c:pt idx="999">
                  <c:v>4.6470000000000002</c:v>
                </c:pt>
                <c:pt idx="1000">
                  <c:v>4.569</c:v>
                </c:pt>
                <c:pt idx="1001">
                  <c:v>4.492</c:v>
                </c:pt>
                <c:pt idx="1002">
                  <c:v>4.6319999999999997</c:v>
                </c:pt>
                <c:pt idx="1003">
                  <c:v>4.6459999999999999</c:v>
                </c:pt>
                <c:pt idx="1004">
                  <c:v>4.6379999999999999</c:v>
                </c:pt>
                <c:pt idx="1005">
                  <c:v>0</c:v>
                </c:pt>
                <c:pt idx="1006">
                  <c:v>4.5369999999999999</c:v>
                </c:pt>
                <c:pt idx="1007">
                  <c:v>4.4409999999999998</c:v>
                </c:pt>
                <c:pt idx="1008">
                  <c:v>4.4390000000000001</c:v>
                </c:pt>
                <c:pt idx="1009">
                  <c:v>4.4260000000000002</c:v>
                </c:pt>
                <c:pt idx="1010">
                  <c:v>4.3979999999999997</c:v>
                </c:pt>
                <c:pt idx="1011">
                  <c:v>4.4080000000000004</c:v>
                </c:pt>
                <c:pt idx="1012">
                  <c:v>4.4530000000000003</c:v>
                </c:pt>
                <c:pt idx="1013">
                  <c:v>4.4720000000000004</c:v>
                </c:pt>
                <c:pt idx="1014">
                  <c:v>0</c:v>
                </c:pt>
                <c:pt idx="1015">
                  <c:v>4.3250000000000002</c:v>
                </c:pt>
                <c:pt idx="1016">
                  <c:v>4.2590000000000003</c:v>
                </c:pt>
                <c:pt idx="1017">
                  <c:v>4.33</c:v>
                </c:pt>
                <c:pt idx="1018">
                  <c:v>4.2089999999999996</c:v>
                </c:pt>
                <c:pt idx="1019">
                  <c:v>4.2590000000000003</c:v>
                </c:pt>
                <c:pt idx="1020">
                  <c:v>4.1669999999999998</c:v>
                </c:pt>
                <c:pt idx="1021">
                  <c:v>4.1139999999999999</c:v>
                </c:pt>
                <c:pt idx="1022">
                  <c:v>4.1479999999999997</c:v>
                </c:pt>
                <c:pt idx="1023">
                  <c:v>4.2290000000000001</c:v>
                </c:pt>
                <c:pt idx="1024">
                  <c:v>4.2370000000000001</c:v>
                </c:pt>
                <c:pt idx="1025">
                  <c:v>4.21</c:v>
                </c:pt>
                <c:pt idx="1026">
                  <c:v>4.024</c:v>
                </c:pt>
                <c:pt idx="1027">
                  <c:v>3.9209999999999998</c:v>
                </c:pt>
                <c:pt idx="1028">
                  <c:v>3.915</c:v>
                </c:pt>
                <c:pt idx="1029">
                  <c:v>3.9350000000000001</c:v>
                </c:pt>
                <c:pt idx="1030">
                  <c:v>3.931</c:v>
                </c:pt>
                <c:pt idx="1031">
                  <c:v>3.8530000000000002</c:v>
                </c:pt>
                <c:pt idx="1032">
                  <c:v>3.8919999999999999</c:v>
                </c:pt>
                <c:pt idx="1033">
                  <c:v>3.9009999999999998</c:v>
                </c:pt>
                <c:pt idx="1034">
                  <c:v>0</c:v>
                </c:pt>
                <c:pt idx="1035">
                  <c:v>3.8969999999999998</c:v>
                </c:pt>
                <c:pt idx="1036">
                  <c:v>3.7890000000000001</c:v>
                </c:pt>
                <c:pt idx="1037">
                  <c:v>3.8460000000000001</c:v>
                </c:pt>
                <c:pt idx="1038">
                  <c:v>3.8660000000000001</c:v>
                </c:pt>
                <c:pt idx="1039">
                  <c:v>3.8980000000000001</c:v>
                </c:pt>
                <c:pt idx="1040">
                  <c:v>3.9409999999999998</c:v>
                </c:pt>
                <c:pt idx="1041">
                  <c:v>3.92</c:v>
                </c:pt>
                <c:pt idx="1042">
                  <c:v>4.0030000000000001</c:v>
                </c:pt>
                <c:pt idx="1043">
                  <c:v>4.0510000000000002</c:v>
                </c:pt>
                <c:pt idx="1044">
                  <c:v>4.0270000000000001</c:v>
                </c:pt>
                <c:pt idx="1045">
                  <c:v>4.0149999999999997</c:v>
                </c:pt>
                <c:pt idx="1046">
                  <c:v>4.03</c:v>
                </c:pt>
                <c:pt idx="1047">
                  <c:v>3.9750000000000001</c:v>
                </c:pt>
                <c:pt idx="1048">
                  <c:v>3.9390000000000001</c:v>
                </c:pt>
                <c:pt idx="1049">
                  <c:v>0</c:v>
                </c:pt>
                <c:pt idx="1050">
                  <c:v>3.9860000000000002</c:v>
                </c:pt>
                <c:pt idx="1051">
                  <c:v>4.0540000000000003</c:v>
                </c:pt>
                <c:pt idx="1052">
                  <c:v>4.1059999999999999</c:v>
                </c:pt>
                <c:pt idx="1053">
                  <c:v>4.1420000000000003</c:v>
                </c:pt>
                <c:pt idx="1054">
                  <c:v>4.13</c:v>
                </c:pt>
                <c:pt idx="1055">
                  <c:v>0</c:v>
                </c:pt>
                <c:pt idx="1056">
                  <c:v>4.1319999999999997</c:v>
                </c:pt>
                <c:pt idx="1057">
                  <c:v>4.18</c:v>
                </c:pt>
                <c:pt idx="1058">
                  <c:v>4.12</c:v>
                </c:pt>
                <c:pt idx="1059">
                  <c:v>0</c:v>
                </c:pt>
                <c:pt idx="1060">
                  <c:v>4.0759999999999996</c:v>
                </c:pt>
                <c:pt idx="1061">
                  <c:v>4.0359999999999996</c:v>
                </c:pt>
                <c:pt idx="1062">
                  <c:v>3.9180000000000001</c:v>
                </c:pt>
                <c:pt idx="1063">
                  <c:v>3.8820000000000001</c:v>
                </c:pt>
                <c:pt idx="1064">
                  <c:v>4.024</c:v>
                </c:pt>
                <c:pt idx="1065">
                  <c:v>4.1619999999999999</c:v>
                </c:pt>
                <c:pt idx="1066">
                  <c:v>4.09</c:v>
                </c:pt>
                <c:pt idx="1067">
                  <c:v>4.1150000000000002</c:v>
                </c:pt>
                <c:pt idx="1068">
                  <c:v>4.1580000000000004</c:v>
                </c:pt>
                <c:pt idx="1069">
                  <c:v>4.1769999999999996</c:v>
                </c:pt>
                <c:pt idx="1070">
                  <c:v>4.1790000000000003</c:v>
                </c:pt>
                <c:pt idx="1071">
                  <c:v>4.3259999999999996</c:v>
                </c:pt>
                <c:pt idx="1072">
                  <c:v>4.2610000000000001</c:v>
                </c:pt>
                <c:pt idx="1073">
                  <c:v>4.234</c:v>
                </c:pt>
                <c:pt idx="1074">
                  <c:v>4.2809999999999997</c:v>
                </c:pt>
                <c:pt idx="1075">
                  <c:v>0</c:v>
                </c:pt>
                <c:pt idx="1076">
                  <c:v>0</c:v>
                </c:pt>
                <c:pt idx="1077">
                  <c:v>4.2750000000000004</c:v>
                </c:pt>
                <c:pt idx="1078">
                  <c:v>4.319</c:v>
                </c:pt>
                <c:pt idx="1079">
                  <c:v>4.3310000000000004</c:v>
                </c:pt>
                <c:pt idx="1080">
                  <c:v>4.2480000000000002</c:v>
                </c:pt>
                <c:pt idx="1081">
                  <c:v>4.2809999999999997</c:v>
                </c:pt>
                <c:pt idx="1082">
                  <c:v>4.3029999999999999</c:v>
                </c:pt>
                <c:pt idx="1083">
                  <c:v>4.266</c:v>
                </c:pt>
                <c:pt idx="1084">
                  <c:v>4.2539999999999996</c:v>
                </c:pt>
                <c:pt idx="1085">
                  <c:v>4.1859999999999999</c:v>
                </c:pt>
                <c:pt idx="1086">
                  <c:v>4.2169999999999996</c:v>
                </c:pt>
                <c:pt idx="1087">
                  <c:v>4.1509999999999998</c:v>
                </c:pt>
                <c:pt idx="1088">
                  <c:v>4.1079999999999997</c:v>
                </c:pt>
                <c:pt idx="1089">
                  <c:v>4.0890000000000004</c:v>
                </c:pt>
                <c:pt idx="1090">
                  <c:v>0</c:v>
                </c:pt>
                <c:pt idx="1091">
                  <c:v>4.0979999999999999</c:v>
                </c:pt>
                <c:pt idx="1092">
                  <c:v>4.1509999999999998</c:v>
                </c:pt>
                <c:pt idx="1093">
                  <c:v>4.1879999999999997</c:v>
                </c:pt>
                <c:pt idx="1094">
                  <c:v>4.2919999999999998</c:v>
                </c:pt>
                <c:pt idx="1095">
                  <c:v>4.3079999999999998</c:v>
                </c:pt>
                <c:pt idx="1096">
                  <c:v>4.3280000000000003</c:v>
                </c:pt>
                <c:pt idx="1097">
                  <c:v>4.2930000000000001</c:v>
                </c:pt>
                <c:pt idx="1098">
                  <c:v>4.2770000000000001</c:v>
                </c:pt>
                <c:pt idx="1099">
                  <c:v>4.2690000000000001</c:v>
                </c:pt>
                <c:pt idx="1100">
                  <c:v>4.202</c:v>
                </c:pt>
                <c:pt idx="1101">
                  <c:v>0</c:v>
                </c:pt>
                <c:pt idx="1102">
                  <c:v>4.2380000000000004</c:v>
                </c:pt>
                <c:pt idx="1103">
                  <c:v>4.1879999999999997</c:v>
                </c:pt>
                <c:pt idx="1104">
                  <c:v>4.2060000000000004</c:v>
                </c:pt>
                <c:pt idx="1105">
                  <c:v>0</c:v>
                </c:pt>
                <c:pt idx="1106">
                  <c:v>0</c:v>
                </c:pt>
                <c:pt idx="1107">
                  <c:v>4.3529999999999998</c:v>
                </c:pt>
                <c:pt idx="1108">
                  <c:v>4.351</c:v>
                </c:pt>
                <c:pt idx="1109">
                  <c:v>4.3070000000000004</c:v>
                </c:pt>
                <c:pt idx="1110">
                  <c:v>4.4000000000000004</c:v>
                </c:pt>
                <c:pt idx="1111">
                  <c:v>4.4219999999999997</c:v>
                </c:pt>
                <c:pt idx="1112">
                  <c:v>0</c:v>
                </c:pt>
                <c:pt idx="1113">
                  <c:v>4.5460000000000003</c:v>
                </c:pt>
                <c:pt idx="1114">
                  <c:v>0</c:v>
                </c:pt>
                <c:pt idx="1115">
                  <c:v>4.5170000000000003</c:v>
                </c:pt>
                <c:pt idx="1116">
                  <c:v>4.6100000000000003</c:v>
                </c:pt>
                <c:pt idx="1117">
                  <c:v>4.6689999999999996</c:v>
                </c:pt>
                <c:pt idx="1118">
                  <c:v>0</c:v>
                </c:pt>
                <c:pt idx="1119">
                  <c:v>4.6369999999999996</c:v>
                </c:pt>
                <c:pt idx="1120">
                  <c:v>4.6230000000000002</c:v>
                </c:pt>
                <c:pt idx="1121">
                  <c:v>4.6100000000000003</c:v>
                </c:pt>
                <c:pt idx="1122">
                  <c:v>4.6070000000000002</c:v>
                </c:pt>
                <c:pt idx="1123">
                  <c:v>4.6479999999999997</c:v>
                </c:pt>
                <c:pt idx="1124">
                  <c:v>4.7039999999999997</c:v>
                </c:pt>
                <c:pt idx="1125">
                  <c:v>4.6630000000000003</c:v>
                </c:pt>
                <c:pt idx="1126">
                  <c:v>4.6109999999999998</c:v>
                </c:pt>
                <c:pt idx="1127">
                  <c:v>4.6820000000000004</c:v>
                </c:pt>
                <c:pt idx="1128">
                  <c:v>0</c:v>
                </c:pt>
                <c:pt idx="1129">
                  <c:v>4.5890000000000004</c:v>
                </c:pt>
                <c:pt idx="1130">
                  <c:v>4.4969999999999999</c:v>
                </c:pt>
                <c:pt idx="1131">
                  <c:v>4.4870000000000001</c:v>
                </c:pt>
                <c:pt idx="1132">
                  <c:v>4.4610000000000003</c:v>
                </c:pt>
                <c:pt idx="1133">
                  <c:v>4.5</c:v>
                </c:pt>
                <c:pt idx="1134">
                  <c:v>4.4589999999999996</c:v>
                </c:pt>
                <c:pt idx="1135">
                  <c:v>4.5</c:v>
                </c:pt>
                <c:pt idx="1136">
                  <c:v>4.49</c:v>
                </c:pt>
                <c:pt idx="1137">
                  <c:v>4.4450000000000003</c:v>
                </c:pt>
                <c:pt idx="1138">
                  <c:v>4.3440000000000003</c:v>
                </c:pt>
                <c:pt idx="1139">
                  <c:v>4.3769999999999998</c:v>
                </c:pt>
                <c:pt idx="1140">
                  <c:v>4.4219999999999997</c:v>
                </c:pt>
                <c:pt idx="1141">
                  <c:v>0</c:v>
                </c:pt>
                <c:pt idx="1142">
                  <c:v>4.4119999999999999</c:v>
                </c:pt>
                <c:pt idx="1143">
                  <c:v>4.4260000000000002</c:v>
                </c:pt>
                <c:pt idx="1144">
                  <c:v>0</c:v>
                </c:pt>
                <c:pt idx="1145">
                  <c:v>4.4669999999999996</c:v>
                </c:pt>
                <c:pt idx="1146">
                  <c:v>4.4610000000000003</c:v>
                </c:pt>
                <c:pt idx="1147">
                  <c:v>4.548</c:v>
                </c:pt>
                <c:pt idx="1148">
                  <c:v>4.6159999999999997</c:v>
                </c:pt>
                <c:pt idx="1149">
                  <c:v>4.55</c:v>
                </c:pt>
                <c:pt idx="1150">
                  <c:v>4.5030000000000001</c:v>
                </c:pt>
                <c:pt idx="1151">
                  <c:v>4.3920000000000003</c:v>
                </c:pt>
                <c:pt idx="1152">
                  <c:v>4.33</c:v>
                </c:pt>
                <c:pt idx="1153">
                  <c:v>4.2770000000000001</c:v>
                </c:pt>
                <c:pt idx="1154">
                  <c:v>4.2869999999999999</c:v>
                </c:pt>
                <c:pt idx="1155">
                  <c:v>4.4329999999999998</c:v>
                </c:pt>
                <c:pt idx="1156">
                  <c:v>4.4710000000000001</c:v>
                </c:pt>
                <c:pt idx="1157">
                  <c:v>4.4020000000000001</c:v>
                </c:pt>
                <c:pt idx="1158">
                  <c:v>4.3179999999999996</c:v>
                </c:pt>
                <c:pt idx="1159">
                  <c:v>4.2480000000000002</c:v>
                </c:pt>
                <c:pt idx="1160">
                  <c:v>4.2210000000000001</c:v>
                </c:pt>
                <c:pt idx="1161">
                  <c:v>0</c:v>
                </c:pt>
                <c:pt idx="1162">
                  <c:v>4.2190000000000003</c:v>
                </c:pt>
                <c:pt idx="1163">
                  <c:v>4.2359999999999998</c:v>
                </c:pt>
                <c:pt idx="1164">
                  <c:v>4.2610000000000001</c:v>
                </c:pt>
                <c:pt idx="1165">
                  <c:v>4.2569999999999997</c:v>
                </c:pt>
                <c:pt idx="1166">
                  <c:v>4.234</c:v>
                </c:pt>
                <c:pt idx="1167">
                  <c:v>4.2480000000000002</c:v>
                </c:pt>
                <c:pt idx="1168">
                  <c:v>4.3289999999999997</c:v>
                </c:pt>
                <c:pt idx="1169">
                  <c:v>4.2859999999999996</c:v>
                </c:pt>
                <c:pt idx="1170">
                  <c:v>4.3920000000000003</c:v>
                </c:pt>
                <c:pt idx="1171">
                  <c:v>4.4710000000000001</c:v>
                </c:pt>
                <c:pt idx="1172">
                  <c:v>4.4379999999999997</c:v>
                </c:pt>
                <c:pt idx="1173">
                  <c:v>4.3550000000000004</c:v>
                </c:pt>
                <c:pt idx="1174">
                  <c:v>4.3719999999999999</c:v>
                </c:pt>
                <c:pt idx="1175">
                  <c:v>4.2779999999999996</c:v>
                </c:pt>
                <c:pt idx="1176">
                  <c:v>4.28</c:v>
                </c:pt>
                <c:pt idx="1177">
                  <c:v>4.298</c:v>
                </c:pt>
                <c:pt idx="1178">
                  <c:v>4.282</c:v>
                </c:pt>
                <c:pt idx="1179">
                  <c:v>4.2119999999999997</c:v>
                </c:pt>
                <c:pt idx="1180">
                  <c:v>4.1870000000000003</c:v>
                </c:pt>
                <c:pt idx="1181">
                  <c:v>4.2309999999999999</c:v>
                </c:pt>
                <c:pt idx="1182">
                  <c:v>4.16</c:v>
                </c:pt>
                <c:pt idx="1183">
                  <c:v>0</c:v>
                </c:pt>
                <c:pt idx="1184">
                  <c:v>4.202</c:v>
                </c:pt>
                <c:pt idx="1185">
                  <c:v>4.2430000000000003</c:v>
                </c:pt>
                <c:pt idx="1186">
                  <c:v>4.2539999999999996</c:v>
                </c:pt>
                <c:pt idx="1187">
                  <c:v>4.2539999999999996</c:v>
                </c:pt>
                <c:pt idx="1188">
                  <c:v>4.2859999999999996</c:v>
                </c:pt>
                <c:pt idx="1189">
                  <c:v>4.2450000000000001</c:v>
                </c:pt>
                <c:pt idx="1190">
                  <c:v>4.194</c:v>
                </c:pt>
                <c:pt idx="1191">
                  <c:v>4.1719999999999997</c:v>
                </c:pt>
                <c:pt idx="1192">
                  <c:v>4.141</c:v>
                </c:pt>
                <c:pt idx="1193">
                  <c:v>4.0330000000000004</c:v>
                </c:pt>
                <c:pt idx="1194">
                  <c:v>3.9820000000000002</c:v>
                </c:pt>
                <c:pt idx="1195">
                  <c:v>3.7919999999999998</c:v>
                </c:pt>
                <c:pt idx="1196">
                  <c:v>3.7789999999999999</c:v>
                </c:pt>
                <c:pt idx="1197">
                  <c:v>3.9009999999999998</c:v>
                </c:pt>
                <c:pt idx="1198">
                  <c:v>3.9529999999999998</c:v>
                </c:pt>
                <c:pt idx="1199">
                  <c:v>3.99</c:v>
                </c:pt>
                <c:pt idx="1200">
                  <c:v>3.94</c:v>
                </c:pt>
                <c:pt idx="1201">
                  <c:v>3.907</c:v>
                </c:pt>
                <c:pt idx="1202">
                  <c:v>3.8460000000000001</c:v>
                </c:pt>
                <c:pt idx="1203">
                  <c:v>3.839</c:v>
                </c:pt>
                <c:pt idx="1204">
                  <c:v>0</c:v>
                </c:pt>
                <c:pt idx="1205">
                  <c:v>3.883</c:v>
                </c:pt>
                <c:pt idx="1206">
                  <c:v>3.875</c:v>
                </c:pt>
                <c:pt idx="1207">
                  <c:v>3.81</c:v>
                </c:pt>
                <c:pt idx="1208">
                  <c:v>3.7989999999999999</c:v>
                </c:pt>
                <c:pt idx="1209">
                  <c:v>3.8580000000000001</c:v>
                </c:pt>
                <c:pt idx="1210">
                  <c:v>3.7949999999999999</c:v>
                </c:pt>
                <c:pt idx="1211">
                  <c:v>3.82</c:v>
                </c:pt>
                <c:pt idx="1212">
                  <c:v>3.8290000000000002</c:v>
                </c:pt>
                <c:pt idx="1213">
                  <c:v>3.839</c:v>
                </c:pt>
                <c:pt idx="1214">
                  <c:v>3.863</c:v>
                </c:pt>
                <c:pt idx="1215">
                  <c:v>3.9089999999999998</c:v>
                </c:pt>
                <c:pt idx="1216">
                  <c:v>0</c:v>
                </c:pt>
                <c:pt idx="1217">
                  <c:v>3.9260000000000002</c:v>
                </c:pt>
                <c:pt idx="1218">
                  <c:v>3.831</c:v>
                </c:pt>
                <c:pt idx="1219">
                  <c:v>3.7570000000000001</c:v>
                </c:pt>
                <c:pt idx="1220">
                  <c:v>3.7250000000000001</c:v>
                </c:pt>
                <c:pt idx="1221">
                  <c:v>3.7160000000000002</c:v>
                </c:pt>
                <c:pt idx="1222">
                  <c:v>3.702</c:v>
                </c:pt>
                <c:pt idx="1223">
                  <c:v>3.64</c:v>
                </c:pt>
                <c:pt idx="1224">
                  <c:v>3.661</c:v>
                </c:pt>
                <c:pt idx="1225">
                  <c:v>3.68</c:v>
                </c:pt>
                <c:pt idx="1226">
                  <c:v>3.657</c:v>
                </c:pt>
                <c:pt idx="1227">
                  <c:v>3.6179999999999999</c:v>
                </c:pt>
                <c:pt idx="1228">
                  <c:v>3.6480000000000001</c:v>
                </c:pt>
                <c:pt idx="1229">
                  <c:v>0</c:v>
                </c:pt>
                <c:pt idx="1230">
                  <c:v>3.7189999999999999</c:v>
                </c:pt>
                <c:pt idx="1231">
                  <c:v>3.7410000000000001</c:v>
                </c:pt>
                <c:pt idx="1232">
                  <c:v>3.7509999999999999</c:v>
                </c:pt>
                <c:pt idx="1233">
                  <c:v>3.7320000000000002</c:v>
                </c:pt>
                <c:pt idx="1234">
                  <c:v>3.7909999999999999</c:v>
                </c:pt>
                <c:pt idx="1235">
                  <c:v>3.7959999999999998</c:v>
                </c:pt>
                <c:pt idx="1236">
                  <c:v>3.7509999999999999</c:v>
                </c:pt>
                <c:pt idx="1237">
                  <c:v>3.7869999999999999</c:v>
                </c:pt>
                <c:pt idx="1238">
                  <c:v>3.7309999999999999</c:v>
                </c:pt>
                <c:pt idx="1239">
                  <c:v>0</c:v>
                </c:pt>
                <c:pt idx="1240">
                  <c:v>3.8460000000000001</c:v>
                </c:pt>
                <c:pt idx="1241">
                  <c:v>3.9809999999999999</c:v>
                </c:pt>
                <c:pt idx="1242">
                  <c:v>4.0259999999999998</c:v>
                </c:pt>
                <c:pt idx="1243">
                  <c:v>4.0350000000000001</c:v>
                </c:pt>
                <c:pt idx="1244">
                  <c:v>4.0670000000000002</c:v>
                </c:pt>
                <c:pt idx="1245">
                  <c:v>4.0940000000000003</c:v>
                </c:pt>
                <c:pt idx="1246">
                  <c:v>4.0730000000000004</c:v>
                </c:pt>
                <c:pt idx="1247">
                  <c:v>4.0380000000000003</c:v>
                </c:pt>
                <c:pt idx="1248">
                  <c:v>4.016</c:v>
                </c:pt>
                <c:pt idx="1249">
                  <c:v>4.0960000000000001</c:v>
                </c:pt>
                <c:pt idx="1250">
                  <c:v>4.0750000000000002</c:v>
                </c:pt>
                <c:pt idx="1251">
                  <c:v>4.1820000000000004</c:v>
                </c:pt>
                <c:pt idx="1252">
                  <c:v>4.2060000000000004</c:v>
                </c:pt>
                <c:pt idx="1253">
                  <c:v>4.242</c:v>
                </c:pt>
                <c:pt idx="1254">
                  <c:v>4.202</c:v>
                </c:pt>
                <c:pt idx="1255">
                  <c:v>4.2320000000000002</c:v>
                </c:pt>
                <c:pt idx="1256">
                  <c:v>4.2779999999999996</c:v>
                </c:pt>
                <c:pt idx="1257">
                  <c:v>4.274</c:v>
                </c:pt>
                <c:pt idx="1258">
                  <c:v>4.2990000000000004</c:v>
                </c:pt>
                <c:pt idx="1259">
                  <c:v>4.2809999999999997</c:v>
                </c:pt>
                <c:pt idx="1260">
                  <c:v>0</c:v>
                </c:pt>
                <c:pt idx="1261">
                  <c:v>4.2859999999999996</c:v>
                </c:pt>
                <c:pt idx="1262">
                  <c:v>4.28</c:v>
                </c:pt>
                <c:pt idx="1263">
                  <c:v>4.431</c:v>
                </c:pt>
                <c:pt idx="1264">
                  <c:v>4.3250000000000002</c:v>
                </c:pt>
                <c:pt idx="1265">
                  <c:v>4.3049999999999997</c:v>
                </c:pt>
                <c:pt idx="1266">
                  <c:v>4.4290000000000003</c:v>
                </c:pt>
                <c:pt idx="1267">
                  <c:v>4.45</c:v>
                </c:pt>
                <c:pt idx="1268">
                  <c:v>4.4450000000000003</c:v>
                </c:pt>
                <c:pt idx="1269">
                  <c:v>0</c:v>
                </c:pt>
                <c:pt idx="1270">
                  <c:v>4.4130000000000003</c:v>
                </c:pt>
                <c:pt idx="1271">
                  <c:v>4.3949999999999996</c:v>
                </c:pt>
                <c:pt idx="1272">
                  <c:v>0</c:v>
                </c:pt>
                <c:pt idx="1273">
                  <c:v>4.4189999999999996</c:v>
                </c:pt>
                <c:pt idx="1274">
                  <c:v>4.4109999999999996</c:v>
                </c:pt>
                <c:pt idx="1275">
                  <c:v>4.274</c:v>
                </c:pt>
                <c:pt idx="1276">
                  <c:v>4.2939999999999996</c:v>
                </c:pt>
                <c:pt idx="1277">
                  <c:v>4.26</c:v>
                </c:pt>
                <c:pt idx="1278">
                  <c:v>4.1769999999999996</c:v>
                </c:pt>
                <c:pt idx="1279">
                  <c:v>4.1950000000000003</c:v>
                </c:pt>
                <c:pt idx="1280">
                  <c:v>4.226</c:v>
                </c:pt>
                <c:pt idx="1281">
                  <c:v>4.1829999999999998</c:v>
                </c:pt>
                <c:pt idx="1282">
                  <c:v>4.1769999999999996</c:v>
                </c:pt>
                <c:pt idx="1283">
                  <c:v>4.1479999999999997</c:v>
                </c:pt>
                <c:pt idx="1284">
                  <c:v>4.2</c:v>
                </c:pt>
                <c:pt idx="1285">
                  <c:v>4.2270000000000003</c:v>
                </c:pt>
                <c:pt idx="1286">
                  <c:v>4.274</c:v>
                </c:pt>
                <c:pt idx="1287">
                  <c:v>4.335</c:v>
                </c:pt>
                <c:pt idx="1288">
                  <c:v>4.3940000000000001</c:v>
                </c:pt>
                <c:pt idx="1289">
                  <c:v>4.4020000000000001</c:v>
                </c:pt>
                <c:pt idx="1290">
                  <c:v>4.3940000000000001</c:v>
                </c:pt>
                <c:pt idx="1291">
                  <c:v>4.5179999999999998</c:v>
                </c:pt>
                <c:pt idx="1292">
                  <c:v>4.5650000000000004</c:v>
                </c:pt>
                <c:pt idx="1293">
                  <c:v>4.5289999999999999</c:v>
                </c:pt>
                <c:pt idx="1294">
                  <c:v>4.5880000000000001</c:v>
                </c:pt>
                <c:pt idx="1295">
                  <c:v>4.59</c:v>
                </c:pt>
                <c:pt idx="1296">
                  <c:v>4.5839999999999996</c:v>
                </c:pt>
                <c:pt idx="1297">
                  <c:v>4.6289999999999996</c:v>
                </c:pt>
                <c:pt idx="1298">
                  <c:v>4.532</c:v>
                </c:pt>
                <c:pt idx="1299">
                  <c:v>4.5720000000000001</c:v>
                </c:pt>
                <c:pt idx="1300">
                  <c:v>4.5609999999999999</c:v>
                </c:pt>
                <c:pt idx="1301">
                  <c:v>4.601</c:v>
                </c:pt>
                <c:pt idx="1302">
                  <c:v>4.6230000000000002</c:v>
                </c:pt>
                <c:pt idx="1303">
                  <c:v>4.6840000000000002</c:v>
                </c:pt>
                <c:pt idx="1304">
                  <c:v>4.6920000000000002</c:v>
                </c:pt>
                <c:pt idx="1305">
                  <c:v>4.6879999999999997</c:v>
                </c:pt>
                <c:pt idx="1306">
                  <c:v>4.7619999999999996</c:v>
                </c:pt>
                <c:pt idx="1307">
                  <c:v>4.7889999999999997</c:v>
                </c:pt>
                <c:pt idx="1308">
                  <c:v>4.7919999999999998</c:v>
                </c:pt>
                <c:pt idx="1309">
                  <c:v>4.6539999999999999</c:v>
                </c:pt>
                <c:pt idx="1310">
                  <c:v>4.6109999999999998</c:v>
                </c:pt>
                <c:pt idx="1311">
                  <c:v>4.6219999999999999</c:v>
                </c:pt>
                <c:pt idx="1312">
                  <c:v>4.5720000000000001</c:v>
                </c:pt>
                <c:pt idx="1313">
                  <c:v>4.6120000000000001</c:v>
                </c:pt>
                <c:pt idx="1314">
                  <c:v>4.6449999999999996</c:v>
                </c:pt>
                <c:pt idx="1315">
                  <c:v>4.6159999999999997</c:v>
                </c:pt>
                <c:pt idx="1316">
                  <c:v>4.5330000000000004</c:v>
                </c:pt>
                <c:pt idx="1317">
                  <c:v>4.5330000000000004</c:v>
                </c:pt>
                <c:pt idx="1318">
                  <c:v>4.5330000000000004</c:v>
                </c:pt>
                <c:pt idx="1319">
                  <c:v>4.5190000000000001</c:v>
                </c:pt>
                <c:pt idx="1320">
                  <c:v>4.5419999999999998</c:v>
                </c:pt>
                <c:pt idx="1321">
                  <c:v>4.5510000000000002</c:v>
                </c:pt>
                <c:pt idx="1322">
                  <c:v>4.5119999999999996</c:v>
                </c:pt>
                <c:pt idx="1323">
                  <c:v>4.423</c:v>
                </c:pt>
                <c:pt idx="1324">
                  <c:v>4.4349999999999996</c:v>
                </c:pt>
                <c:pt idx="1325">
                  <c:v>4.4939999999999998</c:v>
                </c:pt>
                <c:pt idx="1326">
                  <c:v>4.5</c:v>
                </c:pt>
                <c:pt idx="1327">
                  <c:v>4.5359999999999996</c:v>
                </c:pt>
                <c:pt idx="1328">
                  <c:v>4.625</c:v>
                </c:pt>
                <c:pt idx="1329">
                  <c:v>4.532</c:v>
                </c:pt>
                <c:pt idx="1330">
                  <c:v>4.4770000000000003</c:v>
                </c:pt>
                <c:pt idx="1331">
                  <c:v>4.5510000000000002</c:v>
                </c:pt>
                <c:pt idx="1332">
                  <c:v>0</c:v>
                </c:pt>
                <c:pt idx="1333">
                  <c:v>4.5060000000000002</c:v>
                </c:pt>
                <c:pt idx="1334">
                  <c:v>4.43</c:v>
                </c:pt>
                <c:pt idx="1335">
                  <c:v>4.399</c:v>
                </c:pt>
                <c:pt idx="1336">
                  <c:v>4.2969999999999997</c:v>
                </c:pt>
                <c:pt idx="1337">
                  <c:v>0</c:v>
                </c:pt>
                <c:pt idx="1338">
                  <c:v>4.2649999999999997</c:v>
                </c:pt>
                <c:pt idx="1339">
                  <c:v>4.202</c:v>
                </c:pt>
                <c:pt idx="1340">
                  <c:v>4.1580000000000004</c:v>
                </c:pt>
                <c:pt idx="1341">
                  <c:v>4.2409999999999997</c:v>
                </c:pt>
                <c:pt idx="1342">
                  <c:v>4.2789999999999999</c:v>
                </c:pt>
                <c:pt idx="1343">
                  <c:v>4.2789999999999999</c:v>
                </c:pt>
                <c:pt idx="1344">
                  <c:v>4.3040000000000003</c:v>
                </c:pt>
                <c:pt idx="1345">
                  <c:v>4.218</c:v>
                </c:pt>
                <c:pt idx="1346">
                  <c:v>4.2809999999999997</c:v>
                </c:pt>
                <c:pt idx="1347">
                  <c:v>4.3150000000000004</c:v>
                </c:pt>
                <c:pt idx="1348">
                  <c:v>4.2690000000000001</c:v>
                </c:pt>
                <c:pt idx="1349">
                  <c:v>0</c:v>
                </c:pt>
                <c:pt idx="1350">
                  <c:v>4.298</c:v>
                </c:pt>
                <c:pt idx="1351">
                  <c:v>4.2830000000000004</c:v>
                </c:pt>
                <c:pt idx="1352">
                  <c:v>4.2460000000000004</c:v>
                </c:pt>
                <c:pt idx="1353">
                  <c:v>4.24</c:v>
                </c:pt>
                <c:pt idx="1354">
                  <c:v>4.2489999999999997</c:v>
                </c:pt>
                <c:pt idx="1355">
                  <c:v>4.3380000000000001</c:v>
                </c:pt>
                <c:pt idx="1356">
                  <c:v>4.3159999999999998</c:v>
                </c:pt>
                <c:pt idx="1357">
                  <c:v>4.3529999999999998</c:v>
                </c:pt>
                <c:pt idx="1358">
                  <c:v>4.3600000000000003</c:v>
                </c:pt>
                <c:pt idx="1359">
                  <c:v>4.2510000000000003</c:v>
                </c:pt>
                <c:pt idx="1360">
                  <c:v>0</c:v>
                </c:pt>
                <c:pt idx="1361">
                  <c:v>0</c:v>
                </c:pt>
                <c:pt idx="1362">
                  <c:v>4.125</c:v>
                </c:pt>
                <c:pt idx="1363">
                  <c:v>4.0359999999999996</c:v>
                </c:pt>
                <c:pt idx="1364">
                  <c:v>3.9990000000000001</c:v>
                </c:pt>
                <c:pt idx="1365">
                  <c:v>4.2009999999999996</c:v>
                </c:pt>
                <c:pt idx="1366">
                  <c:v>4.2889999999999997</c:v>
                </c:pt>
                <c:pt idx="1367">
                  <c:v>4.3250000000000002</c:v>
                </c:pt>
                <c:pt idx="1368">
                  <c:v>0</c:v>
                </c:pt>
                <c:pt idx="1369">
                  <c:v>4.4950000000000001</c:v>
                </c:pt>
                <c:pt idx="1370">
                  <c:v>0</c:v>
                </c:pt>
                <c:pt idx="1371">
                  <c:v>4.3390000000000004</c:v>
                </c:pt>
                <c:pt idx="1372">
                  <c:v>4.28</c:v>
                </c:pt>
                <c:pt idx="1373">
                  <c:v>4.3319999999999999</c:v>
                </c:pt>
                <c:pt idx="1374">
                  <c:v>4.4160000000000004</c:v>
                </c:pt>
                <c:pt idx="1375">
                  <c:v>4.4000000000000004</c:v>
                </c:pt>
                <c:pt idx="1376">
                  <c:v>4.3840000000000003</c:v>
                </c:pt>
                <c:pt idx="1377">
                  <c:v>4.3140000000000001</c:v>
                </c:pt>
                <c:pt idx="1378">
                  <c:v>4.2539999999999996</c:v>
                </c:pt>
                <c:pt idx="1379">
                  <c:v>4.2050000000000001</c:v>
                </c:pt>
                <c:pt idx="1380">
                  <c:v>4.1710000000000003</c:v>
                </c:pt>
                <c:pt idx="1381">
                  <c:v>0</c:v>
                </c:pt>
                <c:pt idx="1382">
                  <c:v>4.2149999999999999</c:v>
                </c:pt>
                <c:pt idx="1383">
                  <c:v>0</c:v>
                </c:pt>
                <c:pt idx="1384">
                  <c:v>4.3479999999999999</c:v>
                </c:pt>
                <c:pt idx="1385">
                  <c:v>4.298</c:v>
                </c:pt>
                <c:pt idx="1386">
                  <c:v>4.2679999999999998</c:v>
                </c:pt>
                <c:pt idx="1387">
                  <c:v>4.3789999999999996</c:v>
                </c:pt>
                <c:pt idx="1388">
                  <c:v>0</c:v>
                </c:pt>
                <c:pt idx="1389">
                  <c:v>4.4720000000000004</c:v>
                </c:pt>
                <c:pt idx="1390">
                  <c:v>4.47</c:v>
                </c:pt>
                <c:pt idx="1391">
                  <c:v>4.5410000000000004</c:v>
                </c:pt>
                <c:pt idx="1392">
                  <c:v>4.431</c:v>
                </c:pt>
                <c:pt idx="1393">
                  <c:v>4.4429999999999996</c:v>
                </c:pt>
                <c:pt idx="1394">
                  <c:v>4.4470000000000001</c:v>
                </c:pt>
                <c:pt idx="1395">
                  <c:v>4.4829999999999997</c:v>
                </c:pt>
                <c:pt idx="1396">
                  <c:v>4.5949999999999998</c:v>
                </c:pt>
                <c:pt idx="1397">
                  <c:v>4.5279999999999996</c:v>
                </c:pt>
                <c:pt idx="1398">
                  <c:v>4.5069999999999997</c:v>
                </c:pt>
                <c:pt idx="1399">
                  <c:v>0</c:v>
                </c:pt>
                <c:pt idx="1400">
                  <c:v>4.5110000000000001</c:v>
                </c:pt>
                <c:pt idx="1401">
                  <c:v>4.4450000000000003</c:v>
                </c:pt>
                <c:pt idx="1402">
                  <c:v>4.4740000000000002</c:v>
                </c:pt>
                <c:pt idx="1403">
                  <c:v>4.4249999999999998</c:v>
                </c:pt>
                <c:pt idx="1404">
                  <c:v>4.3970000000000002</c:v>
                </c:pt>
                <c:pt idx="1405">
                  <c:v>4.4409999999999998</c:v>
                </c:pt>
                <c:pt idx="1406">
                  <c:v>4.4569999999999999</c:v>
                </c:pt>
                <c:pt idx="1407">
                  <c:v>4.3559999999999999</c:v>
                </c:pt>
                <c:pt idx="1408">
                  <c:v>4.3890000000000002</c:v>
                </c:pt>
                <c:pt idx="1409">
                  <c:v>4.5049999999999999</c:v>
                </c:pt>
                <c:pt idx="1410">
                  <c:v>4.4749999999999996</c:v>
                </c:pt>
                <c:pt idx="1411">
                  <c:v>4.4729999999999999</c:v>
                </c:pt>
                <c:pt idx="1412">
                  <c:v>4.4189999999999996</c:v>
                </c:pt>
                <c:pt idx="1413">
                  <c:v>4.3639999999999999</c:v>
                </c:pt>
                <c:pt idx="1414">
                  <c:v>4.4059999999999997</c:v>
                </c:pt>
                <c:pt idx="1415">
                  <c:v>4.4480000000000004</c:v>
                </c:pt>
                <c:pt idx="1416">
                  <c:v>4.3860000000000001</c:v>
                </c:pt>
                <c:pt idx="1417">
                  <c:v>4.3899999999999997</c:v>
                </c:pt>
                <c:pt idx="1418">
                  <c:v>4.3849999999999998</c:v>
                </c:pt>
                <c:pt idx="1419">
                  <c:v>4.3760000000000003</c:v>
                </c:pt>
                <c:pt idx="1420">
                  <c:v>4.3410000000000002</c:v>
                </c:pt>
                <c:pt idx="1421">
                  <c:v>4.2939999999999996</c:v>
                </c:pt>
                <c:pt idx="1422">
                  <c:v>4.29</c:v>
                </c:pt>
                <c:pt idx="1423">
                  <c:v>4.2450000000000001</c:v>
                </c:pt>
                <c:pt idx="1424">
                  <c:v>4.274</c:v>
                </c:pt>
                <c:pt idx="1425">
                  <c:v>4.2309999999999999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F9-45F9-84FB-A38A6D20222A}"/>
            </c:ext>
          </c:extLst>
        </c:ser>
        <c:ser>
          <c:idx val="1"/>
          <c:order val="1"/>
          <c:tx>
            <c:strRef>
              <c:f>'Default spread'!$S$4</c:f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'Default spread'!$Q$5:$Q$1430</c:f>
              <c:strCache>
                <c:ptCount val="1426"/>
                <c:pt idx="0">
                  <c:v>1/1/2020</c:v>
                </c:pt>
                <c:pt idx="1">
                  <c:v>2/1/2020</c:v>
                </c:pt>
                <c:pt idx="2">
                  <c:v>3/1/2020</c:v>
                </c:pt>
                <c:pt idx="3">
                  <c:v>6/1/2020</c:v>
                </c:pt>
                <c:pt idx="4">
                  <c:v>7/1/2020</c:v>
                </c:pt>
                <c:pt idx="5">
                  <c:v>8/1/2020</c:v>
                </c:pt>
                <c:pt idx="6">
                  <c:v>9/1/2020</c:v>
                </c:pt>
                <c:pt idx="7">
                  <c:v>10/1/2020</c:v>
                </c:pt>
                <c:pt idx="8">
                  <c:v>13-01-2020</c:v>
                </c:pt>
                <c:pt idx="9">
                  <c:v>14-01-2020</c:v>
                </c:pt>
                <c:pt idx="10">
                  <c:v>15-01-2020</c:v>
                </c:pt>
                <c:pt idx="11">
                  <c:v>16-01-2020</c:v>
                </c:pt>
                <c:pt idx="12">
                  <c:v>17-01-2020</c:v>
                </c:pt>
                <c:pt idx="13">
                  <c:v>20-01-2020</c:v>
                </c:pt>
                <c:pt idx="14">
                  <c:v>21-01-2020</c:v>
                </c:pt>
                <c:pt idx="15">
                  <c:v>22-01-2020</c:v>
                </c:pt>
                <c:pt idx="16">
                  <c:v>23-01-2020</c:v>
                </c:pt>
                <c:pt idx="17">
                  <c:v>24-01-2020</c:v>
                </c:pt>
                <c:pt idx="18">
                  <c:v>27-01-2020</c:v>
                </c:pt>
                <c:pt idx="19">
                  <c:v>28-01-2020</c:v>
                </c:pt>
                <c:pt idx="20">
                  <c:v>29-01-2020</c:v>
                </c:pt>
                <c:pt idx="21">
                  <c:v>30-01-2020</c:v>
                </c:pt>
                <c:pt idx="22">
                  <c:v>31-01-2020</c:v>
                </c:pt>
                <c:pt idx="23">
                  <c:v>3/2/2020</c:v>
                </c:pt>
                <c:pt idx="24">
                  <c:v>4/2/2020</c:v>
                </c:pt>
                <c:pt idx="25">
                  <c:v>5/2/2020</c:v>
                </c:pt>
                <c:pt idx="26">
                  <c:v>6/2/2020</c:v>
                </c:pt>
                <c:pt idx="27">
                  <c:v>7/2/2020</c:v>
                </c:pt>
                <c:pt idx="28">
                  <c:v>10/2/2020</c:v>
                </c:pt>
                <c:pt idx="29">
                  <c:v>11/2/2020</c:v>
                </c:pt>
                <c:pt idx="30">
                  <c:v>12/2/2020</c:v>
                </c:pt>
                <c:pt idx="31">
                  <c:v>13-02-2020</c:v>
                </c:pt>
                <c:pt idx="32">
                  <c:v>14-02-2020</c:v>
                </c:pt>
                <c:pt idx="33">
                  <c:v>17-02-2020</c:v>
                </c:pt>
                <c:pt idx="34">
                  <c:v>18-02-2020</c:v>
                </c:pt>
                <c:pt idx="35">
                  <c:v>1/0/1900</c:v>
                </c:pt>
                <c:pt idx="36">
                  <c:v>20-02-2020</c:v>
                </c:pt>
                <c:pt idx="37">
                  <c:v>1/0/1900</c:v>
                </c:pt>
                <c:pt idx="38">
                  <c:v>24-02-2020</c:v>
                </c:pt>
                <c:pt idx="39">
                  <c:v>25-02-2020</c:v>
                </c:pt>
                <c:pt idx="40">
                  <c:v>26-02-2020</c:v>
                </c:pt>
                <c:pt idx="41">
                  <c:v>27-02-2020</c:v>
                </c:pt>
                <c:pt idx="42">
                  <c:v>28-02-2020</c:v>
                </c:pt>
                <c:pt idx="43">
                  <c:v>2/3/2020</c:v>
                </c:pt>
                <c:pt idx="44">
                  <c:v>3/3/2020</c:v>
                </c:pt>
                <c:pt idx="45">
                  <c:v>4/3/2020</c:v>
                </c:pt>
                <c:pt idx="46">
                  <c:v>5/3/2020</c:v>
                </c:pt>
                <c:pt idx="47">
                  <c:v>6/3/2020</c:v>
                </c:pt>
                <c:pt idx="48">
                  <c:v>9/3/2020</c:v>
                </c:pt>
                <c:pt idx="49">
                  <c:v>1/0/1900</c:v>
                </c:pt>
                <c:pt idx="50">
                  <c:v>11/3/2020</c:v>
                </c:pt>
                <c:pt idx="51">
                  <c:v>12/3/2020</c:v>
                </c:pt>
                <c:pt idx="52">
                  <c:v>13-03-2020</c:v>
                </c:pt>
                <c:pt idx="53">
                  <c:v>16-03-2020</c:v>
                </c:pt>
                <c:pt idx="54">
                  <c:v>17-03-2020</c:v>
                </c:pt>
                <c:pt idx="55">
                  <c:v>18-03-2020</c:v>
                </c:pt>
                <c:pt idx="56">
                  <c:v>19-03-2020</c:v>
                </c:pt>
                <c:pt idx="57">
                  <c:v>20-03-2020</c:v>
                </c:pt>
                <c:pt idx="58">
                  <c:v>23-03-2020</c:v>
                </c:pt>
                <c:pt idx="59">
                  <c:v>24-03-2020</c:v>
                </c:pt>
                <c:pt idx="60">
                  <c:v>1/0/1900</c:v>
                </c:pt>
                <c:pt idx="61">
                  <c:v>26-03-2020</c:v>
                </c:pt>
                <c:pt idx="62">
                  <c:v>27-03-2020</c:v>
                </c:pt>
                <c:pt idx="63">
                  <c:v>30-03-2020</c:v>
                </c:pt>
                <c:pt idx="64">
                  <c:v>31-03-2020</c:v>
                </c:pt>
                <c:pt idx="65">
                  <c:v>1/0/1900</c:v>
                </c:pt>
                <c:pt idx="66">
                  <c:v>1/0/1900</c:v>
                </c:pt>
                <c:pt idx="67">
                  <c:v>3/4/2020</c:v>
                </c:pt>
                <c:pt idx="68">
                  <c:v>1/0/1900</c:v>
                </c:pt>
                <c:pt idx="69">
                  <c:v>7/4/2020</c:v>
                </c:pt>
                <c:pt idx="70">
                  <c:v>8/4/2020</c:v>
                </c:pt>
                <c:pt idx="71">
                  <c:v>9/4/2020</c:v>
                </c:pt>
                <c:pt idx="72">
                  <c:v>13-04-2020</c:v>
                </c:pt>
                <c:pt idx="73">
                  <c:v>1/0/1900</c:v>
                </c:pt>
                <c:pt idx="74">
                  <c:v>15-04-2020</c:v>
                </c:pt>
                <c:pt idx="75">
                  <c:v>16-04-2020</c:v>
                </c:pt>
                <c:pt idx="76">
                  <c:v>17-04-2020</c:v>
                </c:pt>
                <c:pt idx="77">
                  <c:v>20-04-2020</c:v>
                </c:pt>
                <c:pt idx="78">
                  <c:v>21-04-2020</c:v>
                </c:pt>
                <c:pt idx="79">
                  <c:v>22-04-2020</c:v>
                </c:pt>
                <c:pt idx="80">
                  <c:v>23-04-2020</c:v>
                </c:pt>
                <c:pt idx="81">
                  <c:v>24-04-2020</c:v>
                </c:pt>
                <c:pt idx="82">
                  <c:v>27-04-2020</c:v>
                </c:pt>
                <c:pt idx="83">
                  <c:v>28-04-2020</c:v>
                </c:pt>
                <c:pt idx="84">
                  <c:v>29-04-2020</c:v>
                </c:pt>
                <c:pt idx="85">
                  <c:v>30-04-2020</c:v>
                </c:pt>
                <c:pt idx="86">
                  <c:v>1/0/1900</c:v>
                </c:pt>
                <c:pt idx="87">
                  <c:v>4/5/2020</c:v>
                </c:pt>
                <c:pt idx="88">
                  <c:v>5/5/2020</c:v>
                </c:pt>
                <c:pt idx="89">
                  <c:v>6/5/2020</c:v>
                </c:pt>
                <c:pt idx="90">
                  <c:v>1/0/1900</c:v>
                </c:pt>
                <c:pt idx="91">
                  <c:v>8/5/2020</c:v>
                </c:pt>
                <c:pt idx="92">
                  <c:v>11/5/2020</c:v>
                </c:pt>
                <c:pt idx="93">
                  <c:v>12/5/2020</c:v>
                </c:pt>
                <c:pt idx="94">
                  <c:v>13-05-2020</c:v>
                </c:pt>
                <c:pt idx="95">
                  <c:v>14-05-2020</c:v>
                </c:pt>
                <c:pt idx="96">
                  <c:v>15-05-2020</c:v>
                </c:pt>
                <c:pt idx="97">
                  <c:v>18-05-2020</c:v>
                </c:pt>
                <c:pt idx="98">
                  <c:v>19-05-2020</c:v>
                </c:pt>
                <c:pt idx="99">
                  <c:v>20-05-2020</c:v>
                </c:pt>
                <c:pt idx="100">
                  <c:v>21-05-2020</c:v>
                </c:pt>
                <c:pt idx="101">
                  <c:v>22-05-2020</c:v>
                </c:pt>
                <c:pt idx="102">
                  <c:v>1/0/1900</c:v>
                </c:pt>
                <c:pt idx="103">
                  <c:v>26-05-2020</c:v>
                </c:pt>
                <c:pt idx="104">
                  <c:v>27-05-2020</c:v>
                </c:pt>
                <c:pt idx="105">
                  <c:v>28-05-2020</c:v>
                </c:pt>
                <c:pt idx="106">
                  <c:v>29-05-2020</c:v>
                </c:pt>
                <c:pt idx="107">
                  <c:v>1/6/2020</c:v>
                </c:pt>
                <c:pt idx="108">
                  <c:v>2/6/2020</c:v>
                </c:pt>
                <c:pt idx="109">
                  <c:v>3/6/2020</c:v>
                </c:pt>
                <c:pt idx="110">
                  <c:v>4/6/2020</c:v>
                </c:pt>
                <c:pt idx="111">
                  <c:v>5/6/2020</c:v>
                </c:pt>
                <c:pt idx="112">
                  <c:v>8/6/2020</c:v>
                </c:pt>
                <c:pt idx="113">
                  <c:v>9/6/2020</c:v>
                </c:pt>
                <c:pt idx="114">
                  <c:v>10/6/2020</c:v>
                </c:pt>
                <c:pt idx="115">
                  <c:v>11/6/2020</c:v>
                </c:pt>
                <c:pt idx="116">
                  <c:v>12/6/2020</c:v>
                </c:pt>
                <c:pt idx="117">
                  <c:v>15-06-2020</c:v>
                </c:pt>
                <c:pt idx="118">
                  <c:v>16-06-2020</c:v>
                </c:pt>
                <c:pt idx="119">
                  <c:v>17-06-2020</c:v>
                </c:pt>
                <c:pt idx="120">
                  <c:v>18-06-2020</c:v>
                </c:pt>
                <c:pt idx="121">
                  <c:v>19-06-2020</c:v>
                </c:pt>
                <c:pt idx="122">
                  <c:v>22-06-2020</c:v>
                </c:pt>
                <c:pt idx="123">
                  <c:v>23-06-2020</c:v>
                </c:pt>
                <c:pt idx="124">
                  <c:v>24-06-2020</c:v>
                </c:pt>
                <c:pt idx="125">
                  <c:v>25-06-2020</c:v>
                </c:pt>
                <c:pt idx="126">
                  <c:v>26-06-2020</c:v>
                </c:pt>
                <c:pt idx="127">
                  <c:v>29-06-2020</c:v>
                </c:pt>
                <c:pt idx="128">
                  <c:v>30-06-2020</c:v>
                </c:pt>
                <c:pt idx="129">
                  <c:v>1/7/2020</c:v>
                </c:pt>
                <c:pt idx="130">
                  <c:v>2/7/2020</c:v>
                </c:pt>
                <c:pt idx="131">
                  <c:v>6/7/2020</c:v>
                </c:pt>
                <c:pt idx="132">
                  <c:v>7/7/2020</c:v>
                </c:pt>
                <c:pt idx="133">
                  <c:v>8/7/2020</c:v>
                </c:pt>
                <c:pt idx="134">
                  <c:v>9/7/2020</c:v>
                </c:pt>
                <c:pt idx="135">
                  <c:v>10/7/2020</c:v>
                </c:pt>
                <c:pt idx="136">
                  <c:v>13-07-2020</c:v>
                </c:pt>
                <c:pt idx="137">
                  <c:v>14-07-2020</c:v>
                </c:pt>
                <c:pt idx="138">
                  <c:v>15-07-2020</c:v>
                </c:pt>
                <c:pt idx="139">
                  <c:v>16-07-2020</c:v>
                </c:pt>
                <c:pt idx="140">
                  <c:v>17-07-2020</c:v>
                </c:pt>
                <c:pt idx="141">
                  <c:v>20-07-2020</c:v>
                </c:pt>
                <c:pt idx="142">
                  <c:v>21-07-2020</c:v>
                </c:pt>
                <c:pt idx="143">
                  <c:v>22-07-2020</c:v>
                </c:pt>
                <c:pt idx="144">
                  <c:v>23-07-2020</c:v>
                </c:pt>
                <c:pt idx="145">
                  <c:v>24-07-2020</c:v>
                </c:pt>
                <c:pt idx="146">
                  <c:v>27-07-2020</c:v>
                </c:pt>
                <c:pt idx="147">
                  <c:v>28-07-2020</c:v>
                </c:pt>
                <c:pt idx="148">
                  <c:v>29-07-2020</c:v>
                </c:pt>
                <c:pt idx="149">
                  <c:v>30-07-2020</c:v>
                </c:pt>
                <c:pt idx="150">
                  <c:v>31-07-2020</c:v>
                </c:pt>
                <c:pt idx="151">
                  <c:v>3/8/2020</c:v>
                </c:pt>
                <c:pt idx="152">
                  <c:v>4/8/2020</c:v>
                </c:pt>
                <c:pt idx="153">
                  <c:v>5/8/2020</c:v>
                </c:pt>
                <c:pt idx="154">
                  <c:v>6/8/2020</c:v>
                </c:pt>
                <c:pt idx="155">
                  <c:v>7/8/2020</c:v>
                </c:pt>
                <c:pt idx="156">
                  <c:v>10/8/2020</c:v>
                </c:pt>
                <c:pt idx="157">
                  <c:v>11/8/2020</c:v>
                </c:pt>
                <c:pt idx="158">
                  <c:v>12/8/2020</c:v>
                </c:pt>
                <c:pt idx="159">
                  <c:v>13-08-2020</c:v>
                </c:pt>
                <c:pt idx="160">
                  <c:v>14-08-2020</c:v>
                </c:pt>
                <c:pt idx="161">
                  <c:v>17-08-2020</c:v>
                </c:pt>
                <c:pt idx="162">
                  <c:v>18-08-2020</c:v>
                </c:pt>
                <c:pt idx="163">
                  <c:v>19-08-2020</c:v>
                </c:pt>
                <c:pt idx="164">
                  <c:v>20-08-2020</c:v>
                </c:pt>
                <c:pt idx="165">
                  <c:v>21-08-2020</c:v>
                </c:pt>
                <c:pt idx="166">
                  <c:v>24-08-2020</c:v>
                </c:pt>
                <c:pt idx="167">
                  <c:v>25-08-2020</c:v>
                </c:pt>
                <c:pt idx="168">
                  <c:v>26-08-2020</c:v>
                </c:pt>
                <c:pt idx="169">
                  <c:v>27-08-2020</c:v>
                </c:pt>
                <c:pt idx="170">
                  <c:v>28-08-2020</c:v>
                </c:pt>
                <c:pt idx="171">
                  <c:v>31-08-2020</c:v>
                </c:pt>
                <c:pt idx="172">
                  <c:v>1/9/2020</c:v>
                </c:pt>
                <c:pt idx="173">
                  <c:v>2/9/2020</c:v>
                </c:pt>
                <c:pt idx="174">
                  <c:v>3/9/2020</c:v>
                </c:pt>
                <c:pt idx="175">
                  <c:v>4/9/2020</c:v>
                </c:pt>
                <c:pt idx="176">
                  <c:v>7/9/2020</c:v>
                </c:pt>
                <c:pt idx="177">
                  <c:v>8/9/2020</c:v>
                </c:pt>
                <c:pt idx="178">
                  <c:v>9/9/2020</c:v>
                </c:pt>
                <c:pt idx="179">
                  <c:v>10/9/2020</c:v>
                </c:pt>
                <c:pt idx="180">
                  <c:v>11/9/2020</c:v>
                </c:pt>
                <c:pt idx="181">
                  <c:v>14-09-2020</c:v>
                </c:pt>
                <c:pt idx="182">
                  <c:v>15-09-2020</c:v>
                </c:pt>
                <c:pt idx="183">
                  <c:v>16-09-2020</c:v>
                </c:pt>
                <c:pt idx="184">
                  <c:v>17-09-2020</c:v>
                </c:pt>
                <c:pt idx="185">
                  <c:v>18-09-2020</c:v>
                </c:pt>
                <c:pt idx="186">
                  <c:v>21-09-2020</c:v>
                </c:pt>
                <c:pt idx="187">
                  <c:v>22-09-2020</c:v>
                </c:pt>
                <c:pt idx="188">
                  <c:v>23-09-2020</c:v>
                </c:pt>
                <c:pt idx="189">
                  <c:v>24-09-2020</c:v>
                </c:pt>
                <c:pt idx="190">
                  <c:v>25-09-2020</c:v>
                </c:pt>
                <c:pt idx="191">
                  <c:v>28-09-2020</c:v>
                </c:pt>
                <c:pt idx="192">
                  <c:v>29-09-2020</c:v>
                </c:pt>
                <c:pt idx="193">
                  <c:v>30-09-2020</c:v>
                </c:pt>
                <c:pt idx="194">
                  <c:v>1/10/2020</c:v>
                </c:pt>
                <c:pt idx="195">
                  <c:v>1/0/1900</c:v>
                </c:pt>
                <c:pt idx="196">
                  <c:v>5/10/2020</c:v>
                </c:pt>
                <c:pt idx="197">
                  <c:v>6/10/2020</c:v>
                </c:pt>
                <c:pt idx="198">
                  <c:v>7/10/2020</c:v>
                </c:pt>
                <c:pt idx="199">
                  <c:v>8/10/2020</c:v>
                </c:pt>
                <c:pt idx="200">
                  <c:v>9/10/2020</c:v>
                </c:pt>
                <c:pt idx="201">
                  <c:v>12/10/2020</c:v>
                </c:pt>
                <c:pt idx="202">
                  <c:v>13-10-2020</c:v>
                </c:pt>
                <c:pt idx="203">
                  <c:v>14-10-2020</c:v>
                </c:pt>
                <c:pt idx="204">
                  <c:v>15-10-2020</c:v>
                </c:pt>
                <c:pt idx="205">
                  <c:v>16-10-2020</c:v>
                </c:pt>
                <c:pt idx="206">
                  <c:v>19-10-2020</c:v>
                </c:pt>
                <c:pt idx="207">
                  <c:v>20-10-2020</c:v>
                </c:pt>
                <c:pt idx="208">
                  <c:v>21-10-2020</c:v>
                </c:pt>
                <c:pt idx="209">
                  <c:v>22-10-2020</c:v>
                </c:pt>
                <c:pt idx="210">
                  <c:v>23-10-2020</c:v>
                </c:pt>
                <c:pt idx="211">
                  <c:v>26-10-2020</c:v>
                </c:pt>
                <c:pt idx="212">
                  <c:v>27-10-2020</c:v>
                </c:pt>
                <c:pt idx="213">
                  <c:v>28-10-2020</c:v>
                </c:pt>
                <c:pt idx="214">
                  <c:v>29-10-2020</c:v>
                </c:pt>
                <c:pt idx="215">
                  <c:v>1/0/1900</c:v>
                </c:pt>
                <c:pt idx="216">
                  <c:v>2/11/2020</c:v>
                </c:pt>
                <c:pt idx="217">
                  <c:v>3/11/2020</c:v>
                </c:pt>
                <c:pt idx="218">
                  <c:v>4/11/2020</c:v>
                </c:pt>
                <c:pt idx="219">
                  <c:v>5/11/2020</c:v>
                </c:pt>
                <c:pt idx="220">
                  <c:v>6/11/2020</c:v>
                </c:pt>
                <c:pt idx="221">
                  <c:v>9/11/2020</c:v>
                </c:pt>
                <c:pt idx="222">
                  <c:v>10/11/2020</c:v>
                </c:pt>
                <c:pt idx="223">
                  <c:v>11/11/2020</c:v>
                </c:pt>
                <c:pt idx="224">
                  <c:v>12/11/2020</c:v>
                </c:pt>
                <c:pt idx="225">
                  <c:v>13-11-2020</c:v>
                </c:pt>
                <c:pt idx="226">
                  <c:v>1/0/1900</c:v>
                </c:pt>
                <c:pt idx="227">
                  <c:v>17-11-2020</c:v>
                </c:pt>
                <c:pt idx="228">
                  <c:v>18-11-2020</c:v>
                </c:pt>
                <c:pt idx="229">
                  <c:v>19-11-2020</c:v>
                </c:pt>
                <c:pt idx="230">
                  <c:v>20-11-2020</c:v>
                </c:pt>
                <c:pt idx="231">
                  <c:v>23-11-2020</c:v>
                </c:pt>
                <c:pt idx="232">
                  <c:v>24-11-2020</c:v>
                </c:pt>
                <c:pt idx="233">
                  <c:v>25-11-2020</c:v>
                </c:pt>
                <c:pt idx="234">
                  <c:v>26-11-2020</c:v>
                </c:pt>
                <c:pt idx="235">
                  <c:v>27-11-2020</c:v>
                </c:pt>
                <c:pt idx="236">
                  <c:v>1/0/1900</c:v>
                </c:pt>
                <c:pt idx="237">
                  <c:v>1/12/2020</c:v>
                </c:pt>
                <c:pt idx="238">
                  <c:v>2/12/2020</c:v>
                </c:pt>
                <c:pt idx="239">
                  <c:v>3/12/2020</c:v>
                </c:pt>
                <c:pt idx="240">
                  <c:v>4/12/2020</c:v>
                </c:pt>
                <c:pt idx="241">
                  <c:v>7/12/2020</c:v>
                </c:pt>
                <c:pt idx="242">
                  <c:v>8/12/2020</c:v>
                </c:pt>
                <c:pt idx="243">
                  <c:v>9/12/2020</c:v>
                </c:pt>
                <c:pt idx="244">
                  <c:v>10/12/2020</c:v>
                </c:pt>
                <c:pt idx="245">
                  <c:v>11/12/2020</c:v>
                </c:pt>
                <c:pt idx="246">
                  <c:v>14-12-2020</c:v>
                </c:pt>
                <c:pt idx="247">
                  <c:v>15-12-2020</c:v>
                </c:pt>
                <c:pt idx="248">
                  <c:v>16-12-2020</c:v>
                </c:pt>
                <c:pt idx="249">
                  <c:v>17-12-2020</c:v>
                </c:pt>
                <c:pt idx="250">
                  <c:v>18-12-2020</c:v>
                </c:pt>
                <c:pt idx="251">
                  <c:v>21-12-2020</c:v>
                </c:pt>
                <c:pt idx="252">
                  <c:v>22-12-2020</c:v>
                </c:pt>
                <c:pt idx="253">
                  <c:v>23-12-2020</c:v>
                </c:pt>
                <c:pt idx="254">
                  <c:v>24-12-2020</c:v>
                </c:pt>
                <c:pt idx="255">
                  <c:v>28-12-2020</c:v>
                </c:pt>
                <c:pt idx="256">
                  <c:v>29-12-2020</c:v>
                </c:pt>
                <c:pt idx="257">
                  <c:v>30-12-2020</c:v>
                </c:pt>
                <c:pt idx="258">
                  <c:v>31-12-2020</c:v>
                </c:pt>
                <c:pt idx="259">
                  <c:v>4/1/2021</c:v>
                </c:pt>
                <c:pt idx="260">
                  <c:v>5/1/2021</c:v>
                </c:pt>
                <c:pt idx="261">
                  <c:v>6/1/2021</c:v>
                </c:pt>
                <c:pt idx="262">
                  <c:v>7/1/2021</c:v>
                </c:pt>
                <c:pt idx="263">
                  <c:v>8/1/2021</c:v>
                </c:pt>
                <c:pt idx="264">
                  <c:v>11/1/2021</c:v>
                </c:pt>
                <c:pt idx="265">
                  <c:v>12/1/2021</c:v>
                </c:pt>
                <c:pt idx="266">
                  <c:v>13-01-2021</c:v>
                </c:pt>
                <c:pt idx="267">
                  <c:v>14-01-2021</c:v>
                </c:pt>
                <c:pt idx="268">
                  <c:v>15-01-2021</c:v>
                </c:pt>
                <c:pt idx="269">
                  <c:v>18-01-2021</c:v>
                </c:pt>
                <c:pt idx="270">
                  <c:v>19-01-2021</c:v>
                </c:pt>
                <c:pt idx="271">
                  <c:v>20-01-2021</c:v>
                </c:pt>
                <c:pt idx="272">
                  <c:v>21-01-2021</c:v>
                </c:pt>
                <c:pt idx="273">
                  <c:v>22-01-2021</c:v>
                </c:pt>
                <c:pt idx="274">
                  <c:v>25-01-2021</c:v>
                </c:pt>
                <c:pt idx="275">
                  <c:v>1/0/1900</c:v>
                </c:pt>
                <c:pt idx="276">
                  <c:v>27-01-2021</c:v>
                </c:pt>
                <c:pt idx="277">
                  <c:v>28-01-2021</c:v>
                </c:pt>
                <c:pt idx="278">
                  <c:v>29-01-2021</c:v>
                </c:pt>
                <c:pt idx="279">
                  <c:v>1/2/2021</c:v>
                </c:pt>
                <c:pt idx="280">
                  <c:v>2/2/2021</c:v>
                </c:pt>
                <c:pt idx="281">
                  <c:v>3/2/2021</c:v>
                </c:pt>
                <c:pt idx="282">
                  <c:v>4/2/2021</c:v>
                </c:pt>
                <c:pt idx="283">
                  <c:v>5/2/2021</c:v>
                </c:pt>
                <c:pt idx="284">
                  <c:v>8/2/2021</c:v>
                </c:pt>
                <c:pt idx="285">
                  <c:v>9/2/2021</c:v>
                </c:pt>
                <c:pt idx="286">
                  <c:v>10/2/2021</c:v>
                </c:pt>
                <c:pt idx="287">
                  <c:v>11/2/2021</c:v>
                </c:pt>
                <c:pt idx="288">
                  <c:v>12/2/2021</c:v>
                </c:pt>
                <c:pt idx="289">
                  <c:v>15-02-2021</c:v>
                </c:pt>
                <c:pt idx="290">
                  <c:v>16-02-2021</c:v>
                </c:pt>
                <c:pt idx="291">
                  <c:v>17-02-2021</c:v>
                </c:pt>
                <c:pt idx="292">
                  <c:v>18-02-2021</c:v>
                </c:pt>
                <c:pt idx="293">
                  <c:v>1/0/1900</c:v>
                </c:pt>
                <c:pt idx="294">
                  <c:v>22-02-2021</c:v>
                </c:pt>
                <c:pt idx="295">
                  <c:v>23-02-2021</c:v>
                </c:pt>
                <c:pt idx="296">
                  <c:v>24-02-2021</c:v>
                </c:pt>
                <c:pt idx="297">
                  <c:v>25-02-2021</c:v>
                </c:pt>
                <c:pt idx="298">
                  <c:v>26-02-2021</c:v>
                </c:pt>
                <c:pt idx="299">
                  <c:v>1/3/2021</c:v>
                </c:pt>
                <c:pt idx="300">
                  <c:v>2/3/2021</c:v>
                </c:pt>
                <c:pt idx="301">
                  <c:v>3/3/2021</c:v>
                </c:pt>
                <c:pt idx="302">
                  <c:v>4/3/2021</c:v>
                </c:pt>
                <c:pt idx="303">
                  <c:v>5/3/2021</c:v>
                </c:pt>
                <c:pt idx="304">
                  <c:v>8/3/2021</c:v>
                </c:pt>
                <c:pt idx="305">
                  <c:v>9/3/2021</c:v>
                </c:pt>
                <c:pt idx="306">
                  <c:v>10/3/2021</c:v>
                </c:pt>
                <c:pt idx="307">
                  <c:v>1/0/1900</c:v>
                </c:pt>
                <c:pt idx="308">
                  <c:v>12/3/2021</c:v>
                </c:pt>
                <c:pt idx="309">
                  <c:v>15-03-2021</c:v>
                </c:pt>
                <c:pt idx="310">
                  <c:v>16-03-2021</c:v>
                </c:pt>
                <c:pt idx="311">
                  <c:v>17-03-2021</c:v>
                </c:pt>
                <c:pt idx="312">
                  <c:v>18-03-2021</c:v>
                </c:pt>
                <c:pt idx="313">
                  <c:v>19-03-2021</c:v>
                </c:pt>
                <c:pt idx="314">
                  <c:v>22-03-2021</c:v>
                </c:pt>
                <c:pt idx="315">
                  <c:v>23-03-2021</c:v>
                </c:pt>
                <c:pt idx="316">
                  <c:v>24-03-2021</c:v>
                </c:pt>
                <c:pt idx="317">
                  <c:v>25-03-2021</c:v>
                </c:pt>
                <c:pt idx="318">
                  <c:v>26-03-2021</c:v>
                </c:pt>
                <c:pt idx="319">
                  <c:v>1/0/1900</c:v>
                </c:pt>
                <c:pt idx="320">
                  <c:v>30-03-2021</c:v>
                </c:pt>
                <c:pt idx="321">
                  <c:v>31-03-2021</c:v>
                </c:pt>
                <c:pt idx="322">
                  <c:v>1/0/1900</c:v>
                </c:pt>
                <c:pt idx="323">
                  <c:v>1/0/1900</c:v>
                </c:pt>
                <c:pt idx="324">
                  <c:v>5/4/2021</c:v>
                </c:pt>
                <c:pt idx="325">
                  <c:v>6/4/2021</c:v>
                </c:pt>
                <c:pt idx="326">
                  <c:v>7/4/2021</c:v>
                </c:pt>
                <c:pt idx="327">
                  <c:v>8/4/2021</c:v>
                </c:pt>
                <c:pt idx="328">
                  <c:v>9/4/2021</c:v>
                </c:pt>
                <c:pt idx="329">
                  <c:v>12/4/2021</c:v>
                </c:pt>
                <c:pt idx="330">
                  <c:v>1/0/1900</c:v>
                </c:pt>
                <c:pt idx="331">
                  <c:v>1/0/1900</c:v>
                </c:pt>
                <c:pt idx="332">
                  <c:v>15-04-2021</c:v>
                </c:pt>
                <c:pt idx="333">
                  <c:v>16-04-2021</c:v>
                </c:pt>
                <c:pt idx="334">
                  <c:v>19-04-2021</c:v>
                </c:pt>
                <c:pt idx="335">
                  <c:v>20-04-2021</c:v>
                </c:pt>
                <c:pt idx="336">
                  <c:v>1/0/1900</c:v>
                </c:pt>
                <c:pt idx="337">
                  <c:v>22-04-2021</c:v>
                </c:pt>
                <c:pt idx="338">
                  <c:v>23-04-2021</c:v>
                </c:pt>
                <c:pt idx="339">
                  <c:v>26-04-2021</c:v>
                </c:pt>
                <c:pt idx="340">
                  <c:v>27-04-2021</c:v>
                </c:pt>
                <c:pt idx="341">
                  <c:v>28-04-2021</c:v>
                </c:pt>
                <c:pt idx="342">
                  <c:v>29-04-2021</c:v>
                </c:pt>
                <c:pt idx="343">
                  <c:v>30-04-2021</c:v>
                </c:pt>
                <c:pt idx="344">
                  <c:v>3/5/2021</c:v>
                </c:pt>
                <c:pt idx="345">
                  <c:v>4/5/2021</c:v>
                </c:pt>
                <c:pt idx="346">
                  <c:v>5/5/2021</c:v>
                </c:pt>
                <c:pt idx="347">
                  <c:v>6/5/2021</c:v>
                </c:pt>
                <c:pt idx="348">
                  <c:v>7/5/2021</c:v>
                </c:pt>
                <c:pt idx="349">
                  <c:v>10/5/2021</c:v>
                </c:pt>
                <c:pt idx="350">
                  <c:v>11/5/2021</c:v>
                </c:pt>
                <c:pt idx="351">
                  <c:v>12/5/2021</c:v>
                </c:pt>
                <c:pt idx="352">
                  <c:v>1/0/1900</c:v>
                </c:pt>
                <c:pt idx="353">
                  <c:v>14-05-2021</c:v>
                </c:pt>
                <c:pt idx="354">
                  <c:v>17-05-2021</c:v>
                </c:pt>
                <c:pt idx="355">
                  <c:v>18-05-2021</c:v>
                </c:pt>
                <c:pt idx="356">
                  <c:v>19-05-2021</c:v>
                </c:pt>
                <c:pt idx="357">
                  <c:v>20-05-2021</c:v>
                </c:pt>
                <c:pt idx="358">
                  <c:v>21-05-2021</c:v>
                </c:pt>
                <c:pt idx="359">
                  <c:v>24-05-2021</c:v>
                </c:pt>
                <c:pt idx="360">
                  <c:v>25-05-2021</c:v>
                </c:pt>
                <c:pt idx="361">
                  <c:v>1/0/1900</c:v>
                </c:pt>
                <c:pt idx="362">
                  <c:v>27-05-2021</c:v>
                </c:pt>
                <c:pt idx="363">
                  <c:v>28-05-2021</c:v>
                </c:pt>
                <c:pt idx="364">
                  <c:v>31-05-2021</c:v>
                </c:pt>
                <c:pt idx="365">
                  <c:v>1/6/2021</c:v>
                </c:pt>
                <c:pt idx="366">
                  <c:v>2/6/2021</c:v>
                </c:pt>
                <c:pt idx="367">
                  <c:v>3/6/2021</c:v>
                </c:pt>
                <c:pt idx="368">
                  <c:v>4/6/2021</c:v>
                </c:pt>
                <c:pt idx="369">
                  <c:v>7/6/2021</c:v>
                </c:pt>
                <c:pt idx="370">
                  <c:v>8/6/2021</c:v>
                </c:pt>
                <c:pt idx="371">
                  <c:v>9/6/2021</c:v>
                </c:pt>
                <c:pt idx="372">
                  <c:v>10/6/2021</c:v>
                </c:pt>
                <c:pt idx="373">
                  <c:v>11/6/2021</c:v>
                </c:pt>
                <c:pt idx="374">
                  <c:v>14-06-2021</c:v>
                </c:pt>
                <c:pt idx="375">
                  <c:v>15-06-2021</c:v>
                </c:pt>
                <c:pt idx="376">
                  <c:v>16-06-2021</c:v>
                </c:pt>
                <c:pt idx="377">
                  <c:v>17-06-2021</c:v>
                </c:pt>
                <c:pt idx="378">
                  <c:v>18-06-2021</c:v>
                </c:pt>
                <c:pt idx="379">
                  <c:v>21-06-2021</c:v>
                </c:pt>
                <c:pt idx="380">
                  <c:v>22-06-2021</c:v>
                </c:pt>
                <c:pt idx="381">
                  <c:v>23-06-2021</c:v>
                </c:pt>
                <c:pt idx="382">
                  <c:v>24-06-2021</c:v>
                </c:pt>
                <c:pt idx="383">
                  <c:v>25-06-2021</c:v>
                </c:pt>
                <c:pt idx="384">
                  <c:v>28-06-2021</c:v>
                </c:pt>
                <c:pt idx="385">
                  <c:v>29-06-2021</c:v>
                </c:pt>
                <c:pt idx="386">
                  <c:v>30-06-2021</c:v>
                </c:pt>
                <c:pt idx="387">
                  <c:v>1/7/2021</c:v>
                </c:pt>
                <c:pt idx="388">
                  <c:v>2/7/2021</c:v>
                </c:pt>
                <c:pt idx="389">
                  <c:v>5/7/2021</c:v>
                </c:pt>
                <c:pt idx="390">
                  <c:v>6/7/2021</c:v>
                </c:pt>
                <c:pt idx="391">
                  <c:v>7/7/2021</c:v>
                </c:pt>
                <c:pt idx="392">
                  <c:v>8/7/2021</c:v>
                </c:pt>
                <c:pt idx="393">
                  <c:v>9/7/2021</c:v>
                </c:pt>
                <c:pt idx="394">
                  <c:v>12/7/2021</c:v>
                </c:pt>
                <c:pt idx="395">
                  <c:v>13-07-2021</c:v>
                </c:pt>
                <c:pt idx="396">
                  <c:v>14-07-2021</c:v>
                </c:pt>
                <c:pt idx="397">
                  <c:v>15-07-2021</c:v>
                </c:pt>
                <c:pt idx="398">
                  <c:v>16-07-2021</c:v>
                </c:pt>
                <c:pt idx="399">
                  <c:v>19-07-2021</c:v>
                </c:pt>
                <c:pt idx="400">
                  <c:v>20-07-2021</c:v>
                </c:pt>
                <c:pt idx="401">
                  <c:v>1/0/1900</c:v>
                </c:pt>
                <c:pt idx="402">
                  <c:v>22-07-2021</c:v>
                </c:pt>
                <c:pt idx="403">
                  <c:v>23-07-2021</c:v>
                </c:pt>
                <c:pt idx="404">
                  <c:v>26-07-2021</c:v>
                </c:pt>
                <c:pt idx="405">
                  <c:v>27-07-2021</c:v>
                </c:pt>
                <c:pt idx="406">
                  <c:v>28-07-2021</c:v>
                </c:pt>
                <c:pt idx="407">
                  <c:v>29-07-2021</c:v>
                </c:pt>
                <c:pt idx="408">
                  <c:v>30-07-2021</c:v>
                </c:pt>
                <c:pt idx="409">
                  <c:v>2/8/2021</c:v>
                </c:pt>
                <c:pt idx="410">
                  <c:v>3/8/2021</c:v>
                </c:pt>
                <c:pt idx="411">
                  <c:v>4/8/2021</c:v>
                </c:pt>
                <c:pt idx="412">
                  <c:v>5/8/2021</c:v>
                </c:pt>
                <c:pt idx="413">
                  <c:v>6/8/2021</c:v>
                </c:pt>
                <c:pt idx="414">
                  <c:v>9/8/2021</c:v>
                </c:pt>
                <c:pt idx="415">
                  <c:v>10/8/2021</c:v>
                </c:pt>
                <c:pt idx="416">
                  <c:v>11/8/2021</c:v>
                </c:pt>
                <c:pt idx="417">
                  <c:v>12/8/2021</c:v>
                </c:pt>
                <c:pt idx="418">
                  <c:v>13-08-2021</c:v>
                </c:pt>
                <c:pt idx="419">
                  <c:v>1/0/1900</c:v>
                </c:pt>
                <c:pt idx="420">
                  <c:v>17-08-2021</c:v>
                </c:pt>
                <c:pt idx="421">
                  <c:v>18-08-2021</c:v>
                </c:pt>
                <c:pt idx="422">
                  <c:v>1/0/1900</c:v>
                </c:pt>
                <c:pt idx="423">
                  <c:v>20-08-2021</c:v>
                </c:pt>
                <c:pt idx="424">
                  <c:v>23-08-2021</c:v>
                </c:pt>
                <c:pt idx="425">
                  <c:v>24-08-2021</c:v>
                </c:pt>
                <c:pt idx="426">
                  <c:v>25-08-2021</c:v>
                </c:pt>
                <c:pt idx="427">
                  <c:v>26-08-2021</c:v>
                </c:pt>
                <c:pt idx="428">
                  <c:v>27-08-2021</c:v>
                </c:pt>
                <c:pt idx="429">
                  <c:v>30-08-2021</c:v>
                </c:pt>
                <c:pt idx="430">
                  <c:v>31-08-2021</c:v>
                </c:pt>
                <c:pt idx="431">
                  <c:v>1/9/2021</c:v>
                </c:pt>
                <c:pt idx="432">
                  <c:v>2/9/2021</c:v>
                </c:pt>
                <c:pt idx="433">
                  <c:v>3/9/2021</c:v>
                </c:pt>
                <c:pt idx="434">
                  <c:v>6/9/2021</c:v>
                </c:pt>
                <c:pt idx="435">
                  <c:v>7/9/2021</c:v>
                </c:pt>
                <c:pt idx="436">
                  <c:v>8/9/2021</c:v>
                </c:pt>
                <c:pt idx="437">
                  <c:v>9/9/2021</c:v>
                </c:pt>
                <c:pt idx="438">
                  <c:v>1/0/1900</c:v>
                </c:pt>
                <c:pt idx="439">
                  <c:v>13-09-2021</c:v>
                </c:pt>
                <c:pt idx="440">
                  <c:v>14-09-2021</c:v>
                </c:pt>
                <c:pt idx="441">
                  <c:v>15-09-2021</c:v>
                </c:pt>
                <c:pt idx="442">
                  <c:v>16-09-2021</c:v>
                </c:pt>
                <c:pt idx="443">
                  <c:v>17-09-2021</c:v>
                </c:pt>
                <c:pt idx="444">
                  <c:v>20-09-2021</c:v>
                </c:pt>
                <c:pt idx="445">
                  <c:v>21-09-2021</c:v>
                </c:pt>
                <c:pt idx="446">
                  <c:v>22-09-2021</c:v>
                </c:pt>
                <c:pt idx="447">
                  <c:v>23-09-2021</c:v>
                </c:pt>
                <c:pt idx="448">
                  <c:v>24-09-2021</c:v>
                </c:pt>
                <c:pt idx="449">
                  <c:v>27-09-2021</c:v>
                </c:pt>
                <c:pt idx="450">
                  <c:v>28-09-2021</c:v>
                </c:pt>
                <c:pt idx="451">
                  <c:v>29-09-2021</c:v>
                </c:pt>
                <c:pt idx="452">
                  <c:v>30-09-2021</c:v>
                </c:pt>
                <c:pt idx="453">
                  <c:v>1/10/2021</c:v>
                </c:pt>
                <c:pt idx="454">
                  <c:v>4/10/2021</c:v>
                </c:pt>
                <c:pt idx="455">
                  <c:v>5/10/2021</c:v>
                </c:pt>
                <c:pt idx="456">
                  <c:v>6/10/2021</c:v>
                </c:pt>
                <c:pt idx="457">
                  <c:v>7/10/2021</c:v>
                </c:pt>
                <c:pt idx="458">
                  <c:v>8/10/2021</c:v>
                </c:pt>
                <c:pt idx="459">
                  <c:v>11/10/2021</c:v>
                </c:pt>
                <c:pt idx="460">
                  <c:v>12/10/2021</c:v>
                </c:pt>
                <c:pt idx="461">
                  <c:v>13-10-2021</c:v>
                </c:pt>
                <c:pt idx="462">
                  <c:v>14-10-2021</c:v>
                </c:pt>
                <c:pt idx="463">
                  <c:v>1/0/1900</c:v>
                </c:pt>
                <c:pt idx="464">
                  <c:v>18-10-2021</c:v>
                </c:pt>
                <c:pt idx="465">
                  <c:v>1/0/1900</c:v>
                </c:pt>
                <c:pt idx="466">
                  <c:v>20-10-2021</c:v>
                </c:pt>
                <c:pt idx="467">
                  <c:v>21-10-2021</c:v>
                </c:pt>
                <c:pt idx="468">
                  <c:v>22-10-2021</c:v>
                </c:pt>
                <c:pt idx="469">
                  <c:v>25-10-2021</c:v>
                </c:pt>
                <c:pt idx="470">
                  <c:v>26-10-2021</c:v>
                </c:pt>
                <c:pt idx="471">
                  <c:v>27-10-2021</c:v>
                </c:pt>
                <c:pt idx="472">
                  <c:v>28-10-2021</c:v>
                </c:pt>
                <c:pt idx="473">
                  <c:v>29-10-2021</c:v>
                </c:pt>
                <c:pt idx="474">
                  <c:v>1/11/2021</c:v>
                </c:pt>
                <c:pt idx="475">
                  <c:v>2/11/2021</c:v>
                </c:pt>
                <c:pt idx="476">
                  <c:v>3/11/2021</c:v>
                </c:pt>
                <c:pt idx="477">
                  <c:v>1/0/1900</c:v>
                </c:pt>
                <c:pt idx="478">
                  <c:v>1/0/1900</c:v>
                </c:pt>
                <c:pt idx="479">
                  <c:v>8/11/2021</c:v>
                </c:pt>
                <c:pt idx="480">
                  <c:v>9/11/2021</c:v>
                </c:pt>
                <c:pt idx="481">
                  <c:v>10/11/2021</c:v>
                </c:pt>
                <c:pt idx="482">
                  <c:v>11/11/2021</c:v>
                </c:pt>
                <c:pt idx="483">
                  <c:v>12/11/2021</c:v>
                </c:pt>
                <c:pt idx="484">
                  <c:v>15-11-2021</c:v>
                </c:pt>
                <c:pt idx="485">
                  <c:v>16-11-2021</c:v>
                </c:pt>
                <c:pt idx="486">
                  <c:v>17-11-2021</c:v>
                </c:pt>
                <c:pt idx="487">
                  <c:v>18-11-2021</c:v>
                </c:pt>
                <c:pt idx="488">
                  <c:v>1/0/1900</c:v>
                </c:pt>
                <c:pt idx="489">
                  <c:v>22-11-2021</c:v>
                </c:pt>
                <c:pt idx="490">
                  <c:v>23-11-2021</c:v>
                </c:pt>
                <c:pt idx="491">
                  <c:v>24-11-2021</c:v>
                </c:pt>
                <c:pt idx="492">
                  <c:v>25-11-2021</c:v>
                </c:pt>
                <c:pt idx="493">
                  <c:v>26-11-2021</c:v>
                </c:pt>
                <c:pt idx="494">
                  <c:v>29-11-2021</c:v>
                </c:pt>
                <c:pt idx="495">
                  <c:v>30-11-2021</c:v>
                </c:pt>
                <c:pt idx="496">
                  <c:v>1/12/2021</c:v>
                </c:pt>
                <c:pt idx="497">
                  <c:v>2/12/2021</c:v>
                </c:pt>
                <c:pt idx="498">
                  <c:v>3/12/2021</c:v>
                </c:pt>
                <c:pt idx="499">
                  <c:v>6/12/2021</c:v>
                </c:pt>
                <c:pt idx="500">
                  <c:v>7/12/2021</c:v>
                </c:pt>
                <c:pt idx="501">
                  <c:v>8/12/2021</c:v>
                </c:pt>
                <c:pt idx="502">
                  <c:v>9/12/2021</c:v>
                </c:pt>
                <c:pt idx="503">
                  <c:v>10/12/2021</c:v>
                </c:pt>
                <c:pt idx="504">
                  <c:v>13-12-2021</c:v>
                </c:pt>
                <c:pt idx="505">
                  <c:v>14-12-2021</c:v>
                </c:pt>
                <c:pt idx="506">
                  <c:v>15-12-2021</c:v>
                </c:pt>
                <c:pt idx="507">
                  <c:v>16-12-2021</c:v>
                </c:pt>
                <c:pt idx="508">
                  <c:v>17-12-2021</c:v>
                </c:pt>
                <c:pt idx="509">
                  <c:v>20-12-2021</c:v>
                </c:pt>
                <c:pt idx="510">
                  <c:v>21-12-2021</c:v>
                </c:pt>
                <c:pt idx="511">
                  <c:v>22-12-2021</c:v>
                </c:pt>
                <c:pt idx="512">
                  <c:v>23-12-2021</c:v>
                </c:pt>
                <c:pt idx="513">
                  <c:v>27-12-2021</c:v>
                </c:pt>
                <c:pt idx="514">
                  <c:v>28-12-2021</c:v>
                </c:pt>
                <c:pt idx="515">
                  <c:v>29-12-2021</c:v>
                </c:pt>
                <c:pt idx="516">
                  <c:v>30-12-2021</c:v>
                </c:pt>
                <c:pt idx="517">
                  <c:v>31-12-2021</c:v>
                </c:pt>
                <c:pt idx="518">
                  <c:v>3/1/2022</c:v>
                </c:pt>
                <c:pt idx="519">
                  <c:v>4/1/2022</c:v>
                </c:pt>
                <c:pt idx="520">
                  <c:v>5/1/2022</c:v>
                </c:pt>
                <c:pt idx="521">
                  <c:v>6/1/2022</c:v>
                </c:pt>
                <c:pt idx="522">
                  <c:v>7/1/2022</c:v>
                </c:pt>
                <c:pt idx="523">
                  <c:v>10/1/2022</c:v>
                </c:pt>
                <c:pt idx="524">
                  <c:v>11/1/2022</c:v>
                </c:pt>
                <c:pt idx="525">
                  <c:v>12/1/2022</c:v>
                </c:pt>
                <c:pt idx="526">
                  <c:v>13-01-2022</c:v>
                </c:pt>
                <c:pt idx="527">
                  <c:v>14-01-2022</c:v>
                </c:pt>
                <c:pt idx="528">
                  <c:v>17-01-2022</c:v>
                </c:pt>
                <c:pt idx="529">
                  <c:v>18-01-2022</c:v>
                </c:pt>
                <c:pt idx="530">
                  <c:v>19-01-2022</c:v>
                </c:pt>
                <c:pt idx="531">
                  <c:v>20-01-2022</c:v>
                </c:pt>
                <c:pt idx="532">
                  <c:v>21-01-2022</c:v>
                </c:pt>
                <c:pt idx="533">
                  <c:v>24-01-2022</c:v>
                </c:pt>
                <c:pt idx="534">
                  <c:v>25-01-2022</c:v>
                </c:pt>
                <c:pt idx="535">
                  <c:v>1/0/1900</c:v>
                </c:pt>
                <c:pt idx="536">
                  <c:v>27-01-2022</c:v>
                </c:pt>
                <c:pt idx="537">
                  <c:v>28-01-2022</c:v>
                </c:pt>
                <c:pt idx="538">
                  <c:v>31-01-2022</c:v>
                </c:pt>
                <c:pt idx="539">
                  <c:v>1/2/2022</c:v>
                </c:pt>
                <c:pt idx="540">
                  <c:v>2/2/2022</c:v>
                </c:pt>
                <c:pt idx="541">
                  <c:v>3/2/2022</c:v>
                </c:pt>
                <c:pt idx="542">
                  <c:v>4/2/2022</c:v>
                </c:pt>
                <c:pt idx="543">
                  <c:v>1/0/1900</c:v>
                </c:pt>
                <c:pt idx="544">
                  <c:v>8/2/2022</c:v>
                </c:pt>
                <c:pt idx="545">
                  <c:v>9/2/2022</c:v>
                </c:pt>
                <c:pt idx="546">
                  <c:v>10/2/2022</c:v>
                </c:pt>
                <c:pt idx="547">
                  <c:v>11/2/2022</c:v>
                </c:pt>
                <c:pt idx="548">
                  <c:v>14-02-2022</c:v>
                </c:pt>
                <c:pt idx="549">
                  <c:v>15-02-2022</c:v>
                </c:pt>
                <c:pt idx="550">
                  <c:v>16-02-2022</c:v>
                </c:pt>
                <c:pt idx="551">
                  <c:v>17-02-2022</c:v>
                </c:pt>
                <c:pt idx="552">
                  <c:v>18-02-2022</c:v>
                </c:pt>
                <c:pt idx="553">
                  <c:v>21-02-2022</c:v>
                </c:pt>
                <c:pt idx="554">
                  <c:v>22-02-2022</c:v>
                </c:pt>
                <c:pt idx="555">
                  <c:v>23-02-2022</c:v>
                </c:pt>
                <c:pt idx="556">
                  <c:v>24-02-2022</c:v>
                </c:pt>
                <c:pt idx="557">
                  <c:v>25-02-2022</c:v>
                </c:pt>
                <c:pt idx="558">
                  <c:v>28-02-2022</c:v>
                </c:pt>
                <c:pt idx="559">
                  <c:v>1/0/1900</c:v>
                </c:pt>
                <c:pt idx="560">
                  <c:v>2/3/2022</c:v>
                </c:pt>
                <c:pt idx="561">
                  <c:v>3/3/2022</c:v>
                </c:pt>
                <c:pt idx="562">
                  <c:v>4/3/2022</c:v>
                </c:pt>
                <c:pt idx="563">
                  <c:v>7/3/2022</c:v>
                </c:pt>
                <c:pt idx="564">
                  <c:v>8/3/2022</c:v>
                </c:pt>
                <c:pt idx="565">
                  <c:v>9/3/2022</c:v>
                </c:pt>
                <c:pt idx="566">
                  <c:v>10/3/2022</c:v>
                </c:pt>
                <c:pt idx="567">
                  <c:v>11/3/2022</c:v>
                </c:pt>
                <c:pt idx="568">
                  <c:v>14-03-2022</c:v>
                </c:pt>
                <c:pt idx="569">
                  <c:v>15-03-2022</c:v>
                </c:pt>
                <c:pt idx="570">
                  <c:v>16-03-2022</c:v>
                </c:pt>
                <c:pt idx="571">
                  <c:v>17-03-2022</c:v>
                </c:pt>
                <c:pt idx="572">
                  <c:v>1/0/1900</c:v>
                </c:pt>
                <c:pt idx="573">
                  <c:v>21-03-2022</c:v>
                </c:pt>
                <c:pt idx="574">
                  <c:v>22-03-2022</c:v>
                </c:pt>
                <c:pt idx="575">
                  <c:v>23-03-2022</c:v>
                </c:pt>
                <c:pt idx="576">
                  <c:v>24-03-2022</c:v>
                </c:pt>
                <c:pt idx="577">
                  <c:v>25-03-2022</c:v>
                </c:pt>
                <c:pt idx="578">
                  <c:v>28-03-2022</c:v>
                </c:pt>
                <c:pt idx="579">
                  <c:v>29-03-2022</c:v>
                </c:pt>
                <c:pt idx="580">
                  <c:v>30-03-2022</c:v>
                </c:pt>
                <c:pt idx="581">
                  <c:v>31-03-2022</c:v>
                </c:pt>
                <c:pt idx="582">
                  <c:v>1/0/1900</c:v>
                </c:pt>
                <c:pt idx="583">
                  <c:v>4/4/2022</c:v>
                </c:pt>
                <c:pt idx="584">
                  <c:v>5/4/2022</c:v>
                </c:pt>
                <c:pt idx="585">
                  <c:v>6/4/2022</c:v>
                </c:pt>
                <c:pt idx="586">
                  <c:v>7/4/2022</c:v>
                </c:pt>
                <c:pt idx="587">
                  <c:v>8/4/2022</c:v>
                </c:pt>
                <c:pt idx="588">
                  <c:v>11/4/2022</c:v>
                </c:pt>
                <c:pt idx="589">
                  <c:v>12/4/2022</c:v>
                </c:pt>
                <c:pt idx="590">
                  <c:v>13-04-2022</c:v>
                </c:pt>
                <c:pt idx="591">
                  <c:v>1/0/1900</c:v>
                </c:pt>
                <c:pt idx="592">
                  <c:v>18-04-2022</c:v>
                </c:pt>
                <c:pt idx="593">
                  <c:v>19-04-2022</c:v>
                </c:pt>
                <c:pt idx="594">
                  <c:v>20-04-2022</c:v>
                </c:pt>
                <c:pt idx="595">
                  <c:v>21-04-2022</c:v>
                </c:pt>
                <c:pt idx="596">
                  <c:v>22-04-2022</c:v>
                </c:pt>
                <c:pt idx="597">
                  <c:v>25-04-2022</c:v>
                </c:pt>
                <c:pt idx="598">
                  <c:v>26-04-2022</c:v>
                </c:pt>
                <c:pt idx="599">
                  <c:v>27-04-2022</c:v>
                </c:pt>
                <c:pt idx="600">
                  <c:v>28-04-2022</c:v>
                </c:pt>
                <c:pt idx="601">
                  <c:v>29-04-2022</c:v>
                </c:pt>
                <c:pt idx="602">
                  <c:v>2/5/2022</c:v>
                </c:pt>
                <c:pt idx="603">
                  <c:v>1/0/1900</c:v>
                </c:pt>
                <c:pt idx="604">
                  <c:v>4/5/2022</c:v>
                </c:pt>
                <c:pt idx="605">
                  <c:v>5/5/2022</c:v>
                </c:pt>
                <c:pt idx="606">
                  <c:v>6/5/2022</c:v>
                </c:pt>
                <c:pt idx="607">
                  <c:v>9/5/2022</c:v>
                </c:pt>
                <c:pt idx="608">
                  <c:v>10/5/2022</c:v>
                </c:pt>
                <c:pt idx="609">
                  <c:v>11/5/2022</c:v>
                </c:pt>
                <c:pt idx="610">
                  <c:v>12/5/2022</c:v>
                </c:pt>
                <c:pt idx="611">
                  <c:v>13-05-2022</c:v>
                </c:pt>
                <c:pt idx="612">
                  <c:v>1/0/1900</c:v>
                </c:pt>
                <c:pt idx="613">
                  <c:v>17-05-2022</c:v>
                </c:pt>
                <c:pt idx="614">
                  <c:v>18-05-2022</c:v>
                </c:pt>
                <c:pt idx="615">
                  <c:v>19-05-2022</c:v>
                </c:pt>
                <c:pt idx="616">
                  <c:v>20-05-2022</c:v>
                </c:pt>
                <c:pt idx="617">
                  <c:v>23-05-2022</c:v>
                </c:pt>
                <c:pt idx="618">
                  <c:v>24-05-2022</c:v>
                </c:pt>
                <c:pt idx="619">
                  <c:v>25-05-2022</c:v>
                </c:pt>
                <c:pt idx="620">
                  <c:v>26-05-2022</c:v>
                </c:pt>
                <c:pt idx="621">
                  <c:v>27-05-2022</c:v>
                </c:pt>
                <c:pt idx="622">
                  <c:v>30-05-2022</c:v>
                </c:pt>
                <c:pt idx="623">
                  <c:v>31-05-2022</c:v>
                </c:pt>
                <c:pt idx="624">
                  <c:v>1/6/2022</c:v>
                </c:pt>
                <c:pt idx="625">
                  <c:v>2/6/2022</c:v>
                </c:pt>
                <c:pt idx="626">
                  <c:v>3/6/2022</c:v>
                </c:pt>
                <c:pt idx="627">
                  <c:v>6/6/2022</c:v>
                </c:pt>
                <c:pt idx="628">
                  <c:v>7/6/2022</c:v>
                </c:pt>
                <c:pt idx="629">
                  <c:v>8/6/2022</c:v>
                </c:pt>
                <c:pt idx="630">
                  <c:v>9/6/2022</c:v>
                </c:pt>
                <c:pt idx="631">
                  <c:v>10/6/2022</c:v>
                </c:pt>
                <c:pt idx="632">
                  <c:v>13-06-2022</c:v>
                </c:pt>
                <c:pt idx="633">
                  <c:v>14-06-2022</c:v>
                </c:pt>
                <c:pt idx="634">
                  <c:v>15-06-2022</c:v>
                </c:pt>
                <c:pt idx="635">
                  <c:v>16-06-2022</c:v>
                </c:pt>
                <c:pt idx="636">
                  <c:v>17-06-2022</c:v>
                </c:pt>
                <c:pt idx="637">
                  <c:v>20-06-2022</c:v>
                </c:pt>
                <c:pt idx="638">
                  <c:v>21-06-2022</c:v>
                </c:pt>
                <c:pt idx="639">
                  <c:v>22-06-2022</c:v>
                </c:pt>
                <c:pt idx="640">
                  <c:v>23-06-2022</c:v>
                </c:pt>
                <c:pt idx="641">
                  <c:v>24-06-2022</c:v>
                </c:pt>
                <c:pt idx="642">
                  <c:v>27-06-2022</c:v>
                </c:pt>
                <c:pt idx="643">
                  <c:v>28-06-2022</c:v>
                </c:pt>
                <c:pt idx="644">
                  <c:v>29-06-2022</c:v>
                </c:pt>
                <c:pt idx="645">
                  <c:v>30-06-2022</c:v>
                </c:pt>
                <c:pt idx="646">
                  <c:v>1/7/2022</c:v>
                </c:pt>
                <c:pt idx="647">
                  <c:v>4/7/2022</c:v>
                </c:pt>
                <c:pt idx="648">
                  <c:v>5/7/2022</c:v>
                </c:pt>
                <c:pt idx="649">
                  <c:v>6/7/2022</c:v>
                </c:pt>
                <c:pt idx="650">
                  <c:v>7/7/2022</c:v>
                </c:pt>
                <c:pt idx="651">
                  <c:v>8/7/2022</c:v>
                </c:pt>
                <c:pt idx="652">
                  <c:v>11/7/2022</c:v>
                </c:pt>
                <c:pt idx="653">
                  <c:v>12/7/2022</c:v>
                </c:pt>
                <c:pt idx="654">
                  <c:v>13-07-2022</c:v>
                </c:pt>
                <c:pt idx="655">
                  <c:v>14-07-2022</c:v>
                </c:pt>
                <c:pt idx="656">
                  <c:v>15-07-2022</c:v>
                </c:pt>
                <c:pt idx="657">
                  <c:v>18-07-2022</c:v>
                </c:pt>
                <c:pt idx="658">
                  <c:v>19-07-2022</c:v>
                </c:pt>
                <c:pt idx="659">
                  <c:v>20-07-2022</c:v>
                </c:pt>
                <c:pt idx="660">
                  <c:v>21-07-2022</c:v>
                </c:pt>
                <c:pt idx="661">
                  <c:v>22-07-2022</c:v>
                </c:pt>
                <c:pt idx="662">
                  <c:v>25-07-2022</c:v>
                </c:pt>
                <c:pt idx="663">
                  <c:v>26-07-2022</c:v>
                </c:pt>
                <c:pt idx="664">
                  <c:v>27-07-2022</c:v>
                </c:pt>
                <c:pt idx="665">
                  <c:v>28-07-2022</c:v>
                </c:pt>
                <c:pt idx="666">
                  <c:v>29-07-2022</c:v>
                </c:pt>
                <c:pt idx="667">
                  <c:v>1/8/2022</c:v>
                </c:pt>
                <c:pt idx="668">
                  <c:v>2/8/2022</c:v>
                </c:pt>
                <c:pt idx="669">
                  <c:v>3/8/2022</c:v>
                </c:pt>
                <c:pt idx="670">
                  <c:v>4/8/2022</c:v>
                </c:pt>
                <c:pt idx="671">
                  <c:v>5/8/2022</c:v>
                </c:pt>
                <c:pt idx="672">
                  <c:v>8/8/2022</c:v>
                </c:pt>
                <c:pt idx="673">
                  <c:v>1/0/1900</c:v>
                </c:pt>
                <c:pt idx="674">
                  <c:v>10/8/2022</c:v>
                </c:pt>
                <c:pt idx="675">
                  <c:v>11/8/2022</c:v>
                </c:pt>
                <c:pt idx="676">
                  <c:v>12/8/2022</c:v>
                </c:pt>
                <c:pt idx="677">
                  <c:v>1/0/1900</c:v>
                </c:pt>
                <c:pt idx="678">
                  <c:v>1/0/1900</c:v>
                </c:pt>
                <c:pt idx="679">
                  <c:v>17-08-2022</c:v>
                </c:pt>
                <c:pt idx="680">
                  <c:v>18-08-2022</c:v>
                </c:pt>
                <c:pt idx="681">
                  <c:v>19-08-2022</c:v>
                </c:pt>
                <c:pt idx="682">
                  <c:v>22-08-2022</c:v>
                </c:pt>
                <c:pt idx="683">
                  <c:v>23-08-2022</c:v>
                </c:pt>
                <c:pt idx="684">
                  <c:v>24-08-2022</c:v>
                </c:pt>
                <c:pt idx="685">
                  <c:v>25-08-2022</c:v>
                </c:pt>
                <c:pt idx="686">
                  <c:v>26-08-2022</c:v>
                </c:pt>
                <c:pt idx="687">
                  <c:v>29-08-2022</c:v>
                </c:pt>
                <c:pt idx="688">
                  <c:v>30-08-2022</c:v>
                </c:pt>
                <c:pt idx="689">
                  <c:v>1/0/1900</c:v>
                </c:pt>
                <c:pt idx="690">
                  <c:v>1/9/2022</c:v>
                </c:pt>
                <c:pt idx="691">
                  <c:v>2/9/2022</c:v>
                </c:pt>
                <c:pt idx="692">
                  <c:v>5/9/2022</c:v>
                </c:pt>
                <c:pt idx="693">
                  <c:v>6/9/2022</c:v>
                </c:pt>
                <c:pt idx="694">
                  <c:v>7/9/2022</c:v>
                </c:pt>
                <c:pt idx="695">
                  <c:v>8/9/2022</c:v>
                </c:pt>
                <c:pt idx="696">
                  <c:v>9/9/2022</c:v>
                </c:pt>
                <c:pt idx="697">
                  <c:v>12/9/2022</c:v>
                </c:pt>
                <c:pt idx="698">
                  <c:v>13-09-2022</c:v>
                </c:pt>
                <c:pt idx="699">
                  <c:v>14-09-2022</c:v>
                </c:pt>
                <c:pt idx="700">
                  <c:v>15-09-2022</c:v>
                </c:pt>
                <c:pt idx="701">
                  <c:v>16-09-2022</c:v>
                </c:pt>
                <c:pt idx="702">
                  <c:v>19-09-2022</c:v>
                </c:pt>
                <c:pt idx="703">
                  <c:v>20-09-2022</c:v>
                </c:pt>
                <c:pt idx="704">
                  <c:v>21-09-2022</c:v>
                </c:pt>
                <c:pt idx="705">
                  <c:v>22-09-2022</c:v>
                </c:pt>
                <c:pt idx="706">
                  <c:v>23-09-2022</c:v>
                </c:pt>
                <c:pt idx="707">
                  <c:v>26-09-2022</c:v>
                </c:pt>
                <c:pt idx="708">
                  <c:v>27-09-2022</c:v>
                </c:pt>
                <c:pt idx="709">
                  <c:v>28-09-2022</c:v>
                </c:pt>
                <c:pt idx="710">
                  <c:v>29-09-2022</c:v>
                </c:pt>
                <c:pt idx="711">
                  <c:v>30-09-2022</c:v>
                </c:pt>
                <c:pt idx="712">
                  <c:v>3/10/2022</c:v>
                </c:pt>
                <c:pt idx="713">
                  <c:v>4/10/2022</c:v>
                </c:pt>
                <c:pt idx="714">
                  <c:v>1/0/1900</c:v>
                </c:pt>
                <c:pt idx="715">
                  <c:v>6/10/2022</c:v>
                </c:pt>
                <c:pt idx="716">
                  <c:v>7/10/2022</c:v>
                </c:pt>
                <c:pt idx="717">
                  <c:v>10/10/2022</c:v>
                </c:pt>
                <c:pt idx="718">
                  <c:v>11/10/2022</c:v>
                </c:pt>
                <c:pt idx="719">
                  <c:v>12/10/2022</c:v>
                </c:pt>
                <c:pt idx="720">
                  <c:v>13-10-2022</c:v>
                </c:pt>
                <c:pt idx="721">
                  <c:v>14-10-2022</c:v>
                </c:pt>
                <c:pt idx="722">
                  <c:v>17-10-2022</c:v>
                </c:pt>
                <c:pt idx="723">
                  <c:v>18-10-2022</c:v>
                </c:pt>
                <c:pt idx="724">
                  <c:v>19-10-2022</c:v>
                </c:pt>
                <c:pt idx="725">
                  <c:v>20-10-2022</c:v>
                </c:pt>
                <c:pt idx="726">
                  <c:v>21-10-2022</c:v>
                </c:pt>
                <c:pt idx="727">
                  <c:v>1/0/1900</c:v>
                </c:pt>
                <c:pt idx="728">
                  <c:v>25-10-2022</c:v>
                </c:pt>
                <c:pt idx="729">
                  <c:v>1/0/1900</c:v>
                </c:pt>
                <c:pt idx="730">
                  <c:v>27-10-2022</c:v>
                </c:pt>
                <c:pt idx="731">
                  <c:v>28-10-2022</c:v>
                </c:pt>
                <c:pt idx="732">
                  <c:v>31-10-2022</c:v>
                </c:pt>
                <c:pt idx="733">
                  <c:v>1/11/2022</c:v>
                </c:pt>
                <c:pt idx="734">
                  <c:v>2/11/2022</c:v>
                </c:pt>
                <c:pt idx="735">
                  <c:v>3/11/2022</c:v>
                </c:pt>
                <c:pt idx="736">
                  <c:v>4/11/2022</c:v>
                </c:pt>
                <c:pt idx="737">
                  <c:v>7/11/2022</c:v>
                </c:pt>
                <c:pt idx="738">
                  <c:v>1/0/1900</c:v>
                </c:pt>
                <c:pt idx="739">
                  <c:v>9/11/2022</c:v>
                </c:pt>
                <c:pt idx="740">
                  <c:v>10/11/2022</c:v>
                </c:pt>
                <c:pt idx="741">
                  <c:v>14-11-2022</c:v>
                </c:pt>
                <c:pt idx="742">
                  <c:v>15-11-2022</c:v>
                </c:pt>
                <c:pt idx="743">
                  <c:v>16-11-2022</c:v>
                </c:pt>
                <c:pt idx="744">
                  <c:v>17-11-2022</c:v>
                </c:pt>
                <c:pt idx="745">
                  <c:v>18-11-2022</c:v>
                </c:pt>
                <c:pt idx="746">
                  <c:v>21-11-2022</c:v>
                </c:pt>
                <c:pt idx="747">
                  <c:v>22-11-2022</c:v>
                </c:pt>
                <c:pt idx="748">
                  <c:v>23-11-2022</c:v>
                </c:pt>
                <c:pt idx="749">
                  <c:v>24-11-2022</c:v>
                </c:pt>
                <c:pt idx="750">
                  <c:v>25-11-2022</c:v>
                </c:pt>
                <c:pt idx="751">
                  <c:v>28-11-2022</c:v>
                </c:pt>
                <c:pt idx="752">
                  <c:v>29-11-2022</c:v>
                </c:pt>
                <c:pt idx="753">
                  <c:v>30-11-2022</c:v>
                </c:pt>
                <c:pt idx="754">
                  <c:v>1/12/2022</c:v>
                </c:pt>
                <c:pt idx="755">
                  <c:v>2/12/2022</c:v>
                </c:pt>
                <c:pt idx="756">
                  <c:v>5/12/2022</c:v>
                </c:pt>
                <c:pt idx="757">
                  <c:v>6/12/2022</c:v>
                </c:pt>
                <c:pt idx="758">
                  <c:v>7/12/2022</c:v>
                </c:pt>
                <c:pt idx="759">
                  <c:v>8/12/2022</c:v>
                </c:pt>
                <c:pt idx="760">
                  <c:v>9/12/2022</c:v>
                </c:pt>
                <c:pt idx="761">
                  <c:v>12/12/2022</c:v>
                </c:pt>
                <c:pt idx="762">
                  <c:v>13-12-2022</c:v>
                </c:pt>
                <c:pt idx="763">
                  <c:v>14-12-2022</c:v>
                </c:pt>
                <c:pt idx="764">
                  <c:v>15-12-2022</c:v>
                </c:pt>
                <c:pt idx="765">
                  <c:v>16-12-2022</c:v>
                </c:pt>
                <c:pt idx="766">
                  <c:v>19-12-2022</c:v>
                </c:pt>
                <c:pt idx="767">
                  <c:v>20-12-2022</c:v>
                </c:pt>
                <c:pt idx="768">
                  <c:v>21-12-2022</c:v>
                </c:pt>
                <c:pt idx="769">
                  <c:v>22-12-2022</c:v>
                </c:pt>
                <c:pt idx="770">
                  <c:v>23-12-2022</c:v>
                </c:pt>
                <c:pt idx="771">
                  <c:v>26-12-2022</c:v>
                </c:pt>
                <c:pt idx="772">
                  <c:v>27-12-2022</c:v>
                </c:pt>
                <c:pt idx="773">
                  <c:v>28-12-2022</c:v>
                </c:pt>
                <c:pt idx="774">
                  <c:v>29-12-2022</c:v>
                </c:pt>
                <c:pt idx="775">
                  <c:v>30-12-2022</c:v>
                </c:pt>
                <c:pt idx="776">
                  <c:v>2/1/2023</c:v>
                </c:pt>
                <c:pt idx="777">
                  <c:v>3/1/2023</c:v>
                </c:pt>
                <c:pt idx="778">
                  <c:v>4/1/2023</c:v>
                </c:pt>
                <c:pt idx="779">
                  <c:v>5/1/2023</c:v>
                </c:pt>
                <c:pt idx="780">
                  <c:v>6/1/2023</c:v>
                </c:pt>
                <c:pt idx="781">
                  <c:v>9/1/2023</c:v>
                </c:pt>
                <c:pt idx="782">
                  <c:v>10/1/2023</c:v>
                </c:pt>
                <c:pt idx="783">
                  <c:v>11/1/2023</c:v>
                </c:pt>
                <c:pt idx="784">
                  <c:v>12/1/2023</c:v>
                </c:pt>
                <c:pt idx="785">
                  <c:v>13-01-2023</c:v>
                </c:pt>
                <c:pt idx="786">
                  <c:v>16-01-2023</c:v>
                </c:pt>
                <c:pt idx="787">
                  <c:v>17-01-2023</c:v>
                </c:pt>
                <c:pt idx="788">
                  <c:v>18-01-2023</c:v>
                </c:pt>
                <c:pt idx="789">
                  <c:v>19-01-2023</c:v>
                </c:pt>
                <c:pt idx="790">
                  <c:v>20-01-2023</c:v>
                </c:pt>
                <c:pt idx="791">
                  <c:v>23-01-2023</c:v>
                </c:pt>
                <c:pt idx="792">
                  <c:v>24-01-2023</c:v>
                </c:pt>
                <c:pt idx="793">
                  <c:v>25-01-2023</c:v>
                </c:pt>
                <c:pt idx="794">
                  <c:v>1/0/1900</c:v>
                </c:pt>
                <c:pt idx="795">
                  <c:v>27-01-2023</c:v>
                </c:pt>
                <c:pt idx="796">
                  <c:v>30-01-2023</c:v>
                </c:pt>
                <c:pt idx="797">
                  <c:v>31-01-2023</c:v>
                </c:pt>
                <c:pt idx="798">
                  <c:v>1/2/2023</c:v>
                </c:pt>
                <c:pt idx="799">
                  <c:v>2/2/2023</c:v>
                </c:pt>
                <c:pt idx="800">
                  <c:v>3/2/2023</c:v>
                </c:pt>
                <c:pt idx="801">
                  <c:v>6/2/2023</c:v>
                </c:pt>
                <c:pt idx="802">
                  <c:v>7/2/2023</c:v>
                </c:pt>
                <c:pt idx="803">
                  <c:v>8/2/2023</c:v>
                </c:pt>
                <c:pt idx="804">
                  <c:v>9/2/2023</c:v>
                </c:pt>
                <c:pt idx="805">
                  <c:v>10/2/2023</c:v>
                </c:pt>
                <c:pt idx="806">
                  <c:v>13-02-2023</c:v>
                </c:pt>
                <c:pt idx="807">
                  <c:v>14-02-2023</c:v>
                </c:pt>
                <c:pt idx="808">
                  <c:v>15-02-2023</c:v>
                </c:pt>
                <c:pt idx="809">
                  <c:v>16-02-2023</c:v>
                </c:pt>
                <c:pt idx="810">
                  <c:v>17-02-2023</c:v>
                </c:pt>
                <c:pt idx="811">
                  <c:v>20-02-2023</c:v>
                </c:pt>
                <c:pt idx="812">
                  <c:v>21-02-2023</c:v>
                </c:pt>
                <c:pt idx="813">
                  <c:v>22-02-2023</c:v>
                </c:pt>
                <c:pt idx="814">
                  <c:v>23-02-2023</c:v>
                </c:pt>
                <c:pt idx="815">
                  <c:v>24-02-2023</c:v>
                </c:pt>
                <c:pt idx="816">
                  <c:v>27-02-2023</c:v>
                </c:pt>
                <c:pt idx="817">
                  <c:v>28-02-2023</c:v>
                </c:pt>
                <c:pt idx="818">
                  <c:v>1/3/2023</c:v>
                </c:pt>
                <c:pt idx="819">
                  <c:v>2/3/2023</c:v>
                </c:pt>
                <c:pt idx="820">
                  <c:v>3/3/2023</c:v>
                </c:pt>
                <c:pt idx="821">
                  <c:v>6/3/2023</c:v>
                </c:pt>
                <c:pt idx="822">
                  <c:v>1/0/1900</c:v>
                </c:pt>
                <c:pt idx="823">
                  <c:v>8/3/2023</c:v>
                </c:pt>
                <c:pt idx="824">
                  <c:v>9/3/2023</c:v>
                </c:pt>
                <c:pt idx="825">
                  <c:v>10/3/2023</c:v>
                </c:pt>
                <c:pt idx="826">
                  <c:v>13-03-2023</c:v>
                </c:pt>
                <c:pt idx="827">
                  <c:v>14-03-2023</c:v>
                </c:pt>
                <c:pt idx="828">
                  <c:v>15-03-2023</c:v>
                </c:pt>
                <c:pt idx="829">
                  <c:v>16-03-2023</c:v>
                </c:pt>
                <c:pt idx="830">
                  <c:v>17-03-2023</c:v>
                </c:pt>
                <c:pt idx="831">
                  <c:v>20-03-2023</c:v>
                </c:pt>
                <c:pt idx="832">
                  <c:v>21-03-2023</c:v>
                </c:pt>
                <c:pt idx="833">
                  <c:v>1/0/1900</c:v>
                </c:pt>
                <c:pt idx="834">
                  <c:v>23-03-2023</c:v>
                </c:pt>
                <c:pt idx="835">
                  <c:v>24-03-2023</c:v>
                </c:pt>
                <c:pt idx="836">
                  <c:v>27-03-2023</c:v>
                </c:pt>
                <c:pt idx="837">
                  <c:v>28-03-2023</c:v>
                </c:pt>
                <c:pt idx="838">
                  <c:v>29-03-2023</c:v>
                </c:pt>
                <c:pt idx="839">
                  <c:v>1/0/1900</c:v>
                </c:pt>
                <c:pt idx="840">
                  <c:v>31-03-2023</c:v>
                </c:pt>
                <c:pt idx="841">
                  <c:v>3/4/2023</c:v>
                </c:pt>
                <c:pt idx="842">
                  <c:v>1/0/1900</c:v>
                </c:pt>
                <c:pt idx="843">
                  <c:v>5/4/2023</c:v>
                </c:pt>
                <c:pt idx="844">
                  <c:v>6/4/2023</c:v>
                </c:pt>
                <c:pt idx="845">
                  <c:v>1/0/1900</c:v>
                </c:pt>
                <c:pt idx="846">
                  <c:v>10/4/2023</c:v>
                </c:pt>
                <c:pt idx="847">
                  <c:v>11/4/2023</c:v>
                </c:pt>
                <c:pt idx="848">
                  <c:v>12/4/2023</c:v>
                </c:pt>
                <c:pt idx="849">
                  <c:v>13-04-2023</c:v>
                </c:pt>
                <c:pt idx="850">
                  <c:v>1/0/1900</c:v>
                </c:pt>
                <c:pt idx="851">
                  <c:v>17-04-2023</c:v>
                </c:pt>
                <c:pt idx="852">
                  <c:v>18-04-2023</c:v>
                </c:pt>
                <c:pt idx="853">
                  <c:v>19-04-2023</c:v>
                </c:pt>
                <c:pt idx="854">
                  <c:v>20-04-2023</c:v>
                </c:pt>
                <c:pt idx="855">
                  <c:v>21-04-2023</c:v>
                </c:pt>
                <c:pt idx="856">
                  <c:v>24-04-2023</c:v>
                </c:pt>
                <c:pt idx="857">
                  <c:v>25-04-2023</c:v>
                </c:pt>
                <c:pt idx="858">
                  <c:v>26-04-2023</c:v>
                </c:pt>
                <c:pt idx="859">
                  <c:v>27-04-2023</c:v>
                </c:pt>
                <c:pt idx="860">
                  <c:v>28-04-2023</c:v>
                </c:pt>
                <c:pt idx="861">
                  <c:v>1/0/1900</c:v>
                </c:pt>
                <c:pt idx="862">
                  <c:v>2/5/2023</c:v>
                </c:pt>
                <c:pt idx="863">
                  <c:v>3/5/2023</c:v>
                </c:pt>
                <c:pt idx="864">
                  <c:v>4/5/2023</c:v>
                </c:pt>
                <c:pt idx="865">
                  <c:v>1/0/1900</c:v>
                </c:pt>
                <c:pt idx="866">
                  <c:v>8/5/2023</c:v>
                </c:pt>
                <c:pt idx="867">
                  <c:v>9/5/2023</c:v>
                </c:pt>
                <c:pt idx="868">
                  <c:v>10/5/2023</c:v>
                </c:pt>
                <c:pt idx="869">
                  <c:v>11/5/2023</c:v>
                </c:pt>
                <c:pt idx="870">
                  <c:v>12/5/2023</c:v>
                </c:pt>
                <c:pt idx="871">
                  <c:v>15-05-2023</c:v>
                </c:pt>
                <c:pt idx="872">
                  <c:v>16-05-2023</c:v>
                </c:pt>
                <c:pt idx="873">
                  <c:v>17-05-2023</c:v>
                </c:pt>
                <c:pt idx="874">
                  <c:v>18-05-2023</c:v>
                </c:pt>
                <c:pt idx="875">
                  <c:v>19-05-2023</c:v>
                </c:pt>
                <c:pt idx="876">
                  <c:v>22-05-2023</c:v>
                </c:pt>
                <c:pt idx="877">
                  <c:v>23-05-2023</c:v>
                </c:pt>
                <c:pt idx="878">
                  <c:v>24-05-2023</c:v>
                </c:pt>
                <c:pt idx="879">
                  <c:v>25-05-2023</c:v>
                </c:pt>
                <c:pt idx="880">
                  <c:v>26-05-2023</c:v>
                </c:pt>
                <c:pt idx="881">
                  <c:v>1/0/1900</c:v>
                </c:pt>
                <c:pt idx="882">
                  <c:v>29-05-2023</c:v>
                </c:pt>
                <c:pt idx="883">
                  <c:v>30-05-2023</c:v>
                </c:pt>
                <c:pt idx="884">
                  <c:v>31-05-2023</c:v>
                </c:pt>
                <c:pt idx="885">
                  <c:v>1/6/2023</c:v>
                </c:pt>
                <c:pt idx="886">
                  <c:v>2/6/2023</c:v>
                </c:pt>
                <c:pt idx="887">
                  <c:v>5/6/2023</c:v>
                </c:pt>
                <c:pt idx="888">
                  <c:v>6/6/2023</c:v>
                </c:pt>
                <c:pt idx="889">
                  <c:v>7/6/2023</c:v>
                </c:pt>
                <c:pt idx="890">
                  <c:v>8/6/2023</c:v>
                </c:pt>
                <c:pt idx="891">
                  <c:v>9/6/2023</c:v>
                </c:pt>
                <c:pt idx="892">
                  <c:v>12/6/2023</c:v>
                </c:pt>
                <c:pt idx="893">
                  <c:v>13-06-2023</c:v>
                </c:pt>
                <c:pt idx="894">
                  <c:v>14-06-2023</c:v>
                </c:pt>
                <c:pt idx="895">
                  <c:v>15-06-2023</c:v>
                </c:pt>
                <c:pt idx="896">
                  <c:v>16-06-2023</c:v>
                </c:pt>
                <c:pt idx="897">
                  <c:v>19-06-2023</c:v>
                </c:pt>
                <c:pt idx="898">
                  <c:v>20-06-2023</c:v>
                </c:pt>
                <c:pt idx="899">
                  <c:v>21-06-2023</c:v>
                </c:pt>
                <c:pt idx="900">
                  <c:v>22-06-2023</c:v>
                </c:pt>
                <c:pt idx="901">
                  <c:v>23-06-2023</c:v>
                </c:pt>
                <c:pt idx="902">
                  <c:v>26-06-2023</c:v>
                </c:pt>
                <c:pt idx="903">
                  <c:v>27-06-2023</c:v>
                </c:pt>
                <c:pt idx="904">
                  <c:v>28-06-2023</c:v>
                </c:pt>
                <c:pt idx="905">
                  <c:v>1/0/1900</c:v>
                </c:pt>
                <c:pt idx="906">
                  <c:v>30-06-2023</c:v>
                </c:pt>
                <c:pt idx="907">
                  <c:v>3/7/2023</c:v>
                </c:pt>
                <c:pt idx="908">
                  <c:v>4/7/2023</c:v>
                </c:pt>
                <c:pt idx="909">
                  <c:v>5/7/2023</c:v>
                </c:pt>
                <c:pt idx="910">
                  <c:v>6/7/2023</c:v>
                </c:pt>
                <c:pt idx="911">
                  <c:v>7/7/2023</c:v>
                </c:pt>
                <c:pt idx="912">
                  <c:v>10/7/2023</c:v>
                </c:pt>
                <c:pt idx="913">
                  <c:v>11/7/2023</c:v>
                </c:pt>
                <c:pt idx="914">
                  <c:v>12/7/2023</c:v>
                </c:pt>
                <c:pt idx="915">
                  <c:v>13-07-2023</c:v>
                </c:pt>
                <c:pt idx="916">
                  <c:v>14-07-2023</c:v>
                </c:pt>
                <c:pt idx="917">
                  <c:v>17-07-2023</c:v>
                </c:pt>
                <c:pt idx="918">
                  <c:v>18-07-2023</c:v>
                </c:pt>
                <c:pt idx="919">
                  <c:v>19-07-2023</c:v>
                </c:pt>
                <c:pt idx="920">
                  <c:v>20-07-2023</c:v>
                </c:pt>
                <c:pt idx="921">
                  <c:v>21-07-2023</c:v>
                </c:pt>
                <c:pt idx="922">
                  <c:v>24-07-2023</c:v>
                </c:pt>
                <c:pt idx="923">
                  <c:v>25-07-2023</c:v>
                </c:pt>
                <c:pt idx="924">
                  <c:v>26-07-2023</c:v>
                </c:pt>
                <c:pt idx="925">
                  <c:v>27-07-2023</c:v>
                </c:pt>
                <c:pt idx="926">
                  <c:v>28-07-2023</c:v>
                </c:pt>
                <c:pt idx="927">
                  <c:v>31-07-2023</c:v>
                </c:pt>
                <c:pt idx="928">
                  <c:v>1/8/2023</c:v>
                </c:pt>
                <c:pt idx="929">
                  <c:v>2/8/2023</c:v>
                </c:pt>
                <c:pt idx="930">
                  <c:v>3/8/2023</c:v>
                </c:pt>
                <c:pt idx="931">
                  <c:v>4/8/2023</c:v>
                </c:pt>
                <c:pt idx="932">
                  <c:v>7/8/2023</c:v>
                </c:pt>
                <c:pt idx="933">
                  <c:v>8/8/2023</c:v>
                </c:pt>
                <c:pt idx="934">
                  <c:v>9/8/2023</c:v>
                </c:pt>
                <c:pt idx="935">
                  <c:v>10/8/2023</c:v>
                </c:pt>
                <c:pt idx="936">
                  <c:v>11/8/2023</c:v>
                </c:pt>
                <c:pt idx="937">
                  <c:v>14-08-2023</c:v>
                </c:pt>
                <c:pt idx="938">
                  <c:v>1/0/1900</c:v>
                </c:pt>
                <c:pt idx="939">
                  <c:v>1/0/1900</c:v>
                </c:pt>
                <c:pt idx="940">
                  <c:v>17-08-2023</c:v>
                </c:pt>
                <c:pt idx="941">
                  <c:v>18-08-2023</c:v>
                </c:pt>
                <c:pt idx="942">
                  <c:v>21-08-2023</c:v>
                </c:pt>
                <c:pt idx="943">
                  <c:v>22-08-2023</c:v>
                </c:pt>
                <c:pt idx="944">
                  <c:v>23-08-2023</c:v>
                </c:pt>
                <c:pt idx="945">
                  <c:v>24-08-2023</c:v>
                </c:pt>
                <c:pt idx="946">
                  <c:v>25-08-2023</c:v>
                </c:pt>
                <c:pt idx="947">
                  <c:v>28-08-2023</c:v>
                </c:pt>
                <c:pt idx="948">
                  <c:v>29-08-2023</c:v>
                </c:pt>
                <c:pt idx="949">
                  <c:v>30-08-2023</c:v>
                </c:pt>
                <c:pt idx="950">
                  <c:v>31-08-2023</c:v>
                </c:pt>
                <c:pt idx="951">
                  <c:v>1/9/2023</c:v>
                </c:pt>
                <c:pt idx="952">
                  <c:v>1/0/1900</c:v>
                </c:pt>
                <c:pt idx="953">
                  <c:v>4/9/2023</c:v>
                </c:pt>
                <c:pt idx="954">
                  <c:v>5/9/2023</c:v>
                </c:pt>
                <c:pt idx="955">
                  <c:v>6/9/2023</c:v>
                </c:pt>
                <c:pt idx="956">
                  <c:v>7/9/2023</c:v>
                </c:pt>
                <c:pt idx="957">
                  <c:v>8/9/2023</c:v>
                </c:pt>
                <c:pt idx="958">
                  <c:v>11/9/2023</c:v>
                </c:pt>
                <c:pt idx="959">
                  <c:v>12/9/2023</c:v>
                </c:pt>
                <c:pt idx="960">
                  <c:v>13-09-2023</c:v>
                </c:pt>
                <c:pt idx="961">
                  <c:v>14-09-2023</c:v>
                </c:pt>
                <c:pt idx="962">
                  <c:v>15-09-2023</c:v>
                </c:pt>
                <c:pt idx="963">
                  <c:v>18-09-2023</c:v>
                </c:pt>
                <c:pt idx="964">
                  <c:v>1/0/1900</c:v>
                </c:pt>
                <c:pt idx="965">
                  <c:v>20-09-2023</c:v>
                </c:pt>
                <c:pt idx="966">
                  <c:v>21-09-2023</c:v>
                </c:pt>
                <c:pt idx="967">
                  <c:v>22-09-2023</c:v>
                </c:pt>
                <c:pt idx="968">
                  <c:v>25-09-2023</c:v>
                </c:pt>
                <c:pt idx="969">
                  <c:v>26-09-2023</c:v>
                </c:pt>
                <c:pt idx="970">
                  <c:v>27-09-2023</c:v>
                </c:pt>
                <c:pt idx="971">
                  <c:v>28-09-2023</c:v>
                </c:pt>
                <c:pt idx="972">
                  <c:v>29-09-2023</c:v>
                </c:pt>
                <c:pt idx="973">
                  <c:v>1/0/1900</c:v>
                </c:pt>
                <c:pt idx="974">
                  <c:v>3/10/2023</c:v>
                </c:pt>
                <c:pt idx="975">
                  <c:v>4/10/2023</c:v>
                </c:pt>
                <c:pt idx="976">
                  <c:v>5/10/2023</c:v>
                </c:pt>
                <c:pt idx="977">
                  <c:v>6/10/2023</c:v>
                </c:pt>
                <c:pt idx="978">
                  <c:v>1/0/1900</c:v>
                </c:pt>
                <c:pt idx="979">
                  <c:v>9/10/2023</c:v>
                </c:pt>
                <c:pt idx="980">
                  <c:v>10/10/2023</c:v>
                </c:pt>
                <c:pt idx="981">
                  <c:v>11/10/2023</c:v>
                </c:pt>
                <c:pt idx="982">
                  <c:v>12/10/2023</c:v>
                </c:pt>
                <c:pt idx="983">
                  <c:v>13-10-2023</c:v>
                </c:pt>
                <c:pt idx="984">
                  <c:v>16-10-2023</c:v>
                </c:pt>
                <c:pt idx="985">
                  <c:v>17-10-2023</c:v>
                </c:pt>
                <c:pt idx="986">
                  <c:v>18-10-2023</c:v>
                </c:pt>
                <c:pt idx="987">
                  <c:v>19-10-2023</c:v>
                </c:pt>
                <c:pt idx="988">
                  <c:v>20-10-2023</c:v>
                </c:pt>
                <c:pt idx="989">
                  <c:v>23-10-2023</c:v>
                </c:pt>
                <c:pt idx="990">
                  <c:v>1/0/1900</c:v>
                </c:pt>
                <c:pt idx="991">
                  <c:v>25-10-2023</c:v>
                </c:pt>
                <c:pt idx="992">
                  <c:v>26-10-2023</c:v>
                </c:pt>
                <c:pt idx="993">
                  <c:v>27-10-2023</c:v>
                </c:pt>
                <c:pt idx="994">
                  <c:v>30-10-2023</c:v>
                </c:pt>
                <c:pt idx="995">
                  <c:v>31-10-2023</c:v>
                </c:pt>
                <c:pt idx="996">
                  <c:v>1/11/2023</c:v>
                </c:pt>
                <c:pt idx="997">
                  <c:v>2/11/2023</c:v>
                </c:pt>
                <c:pt idx="998">
                  <c:v>3/11/2023</c:v>
                </c:pt>
                <c:pt idx="999">
                  <c:v>6/11/2023</c:v>
                </c:pt>
                <c:pt idx="1000">
                  <c:v>7/11/2023</c:v>
                </c:pt>
                <c:pt idx="1001">
                  <c:v>8/11/2023</c:v>
                </c:pt>
                <c:pt idx="1002">
                  <c:v>9/11/2023</c:v>
                </c:pt>
                <c:pt idx="1003">
                  <c:v>10/11/2023</c:v>
                </c:pt>
                <c:pt idx="1004">
                  <c:v>13-11-2023</c:v>
                </c:pt>
                <c:pt idx="1005">
                  <c:v>1/0/1900</c:v>
                </c:pt>
                <c:pt idx="1006">
                  <c:v>15-11-2023</c:v>
                </c:pt>
                <c:pt idx="1007">
                  <c:v>16-11-2023</c:v>
                </c:pt>
                <c:pt idx="1008">
                  <c:v>17-11-2023</c:v>
                </c:pt>
                <c:pt idx="1009">
                  <c:v>20-11-2023</c:v>
                </c:pt>
                <c:pt idx="1010">
                  <c:v>21-11-2023</c:v>
                </c:pt>
                <c:pt idx="1011">
                  <c:v>22-11-2023</c:v>
                </c:pt>
                <c:pt idx="1012">
                  <c:v>23-11-2023</c:v>
                </c:pt>
                <c:pt idx="1013">
                  <c:v>24-11-2023</c:v>
                </c:pt>
                <c:pt idx="1014">
                  <c:v>1/0/1900</c:v>
                </c:pt>
                <c:pt idx="1015">
                  <c:v>28-11-2023</c:v>
                </c:pt>
                <c:pt idx="1016">
                  <c:v>29-11-2023</c:v>
                </c:pt>
                <c:pt idx="1017">
                  <c:v>30-11-2023</c:v>
                </c:pt>
                <c:pt idx="1018">
                  <c:v>1/12/2023</c:v>
                </c:pt>
                <c:pt idx="1019">
                  <c:v>4/12/2023</c:v>
                </c:pt>
                <c:pt idx="1020">
                  <c:v>5/12/2023</c:v>
                </c:pt>
                <c:pt idx="1021">
                  <c:v>6/12/2023</c:v>
                </c:pt>
                <c:pt idx="1022">
                  <c:v>7/12/2023</c:v>
                </c:pt>
                <c:pt idx="1023">
                  <c:v>8/12/2023</c:v>
                </c:pt>
                <c:pt idx="1024">
                  <c:v>11/12/2023</c:v>
                </c:pt>
                <c:pt idx="1025">
                  <c:v>12/12/2023</c:v>
                </c:pt>
                <c:pt idx="1026">
                  <c:v>13-12-2023</c:v>
                </c:pt>
                <c:pt idx="1027">
                  <c:v>14-12-2023</c:v>
                </c:pt>
                <c:pt idx="1028">
                  <c:v>15-12-2023</c:v>
                </c:pt>
                <c:pt idx="1029">
                  <c:v>18-12-2023</c:v>
                </c:pt>
                <c:pt idx="1030">
                  <c:v>19-12-2023</c:v>
                </c:pt>
                <c:pt idx="1031">
                  <c:v>20-12-2023</c:v>
                </c:pt>
                <c:pt idx="1032">
                  <c:v>21-12-2023</c:v>
                </c:pt>
                <c:pt idx="1033">
                  <c:v>22-12-2023</c:v>
                </c:pt>
                <c:pt idx="1034">
                  <c:v>1/0/1900</c:v>
                </c:pt>
                <c:pt idx="1035">
                  <c:v>26-12-2023</c:v>
                </c:pt>
                <c:pt idx="1036">
                  <c:v>27-12-2023</c:v>
                </c:pt>
                <c:pt idx="1037">
                  <c:v>28-12-2023</c:v>
                </c:pt>
                <c:pt idx="1038">
                  <c:v>29-12-2023</c:v>
                </c:pt>
                <c:pt idx="1039">
                  <c:v>1/1/2024</c:v>
                </c:pt>
                <c:pt idx="1040">
                  <c:v>2/1/2024</c:v>
                </c:pt>
                <c:pt idx="1041">
                  <c:v>3/1/2024</c:v>
                </c:pt>
                <c:pt idx="1042">
                  <c:v>4/1/2024</c:v>
                </c:pt>
                <c:pt idx="1043">
                  <c:v>5/1/2024</c:v>
                </c:pt>
                <c:pt idx="1044">
                  <c:v>8/1/2024</c:v>
                </c:pt>
                <c:pt idx="1045">
                  <c:v>9/1/2024</c:v>
                </c:pt>
                <c:pt idx="1046">
                  <c:v>10/1/2024</c:v>
                </c:pt>
                <c:pt idx="1047">
                  <c:v>11/1/2024</c:v>
                </c:pt>
                <c:pt idx="1048">
                  <c:v>12/1/2024</c:v>
                </c:pt>
                <c:pt idx="1049">
                  <c:v>1/0/1900</c:v>
                </c:pt>
                <c:pt idx="1050">
                  <c:v>15-01-2024</c:v>
                </c:pt>
                <c:pt idx="1051">
                  <c:v>16-01-2024</c:v>
                </c:pt>
                <c:pt idx="1052">
                  <c:v>17-01-2024</c:v>
                </c:pt>
                <c:pt idx="1053">
                  <c:v>18-01-2024</c:v>
                </c:pt>
                <c:pt idx="1054">
                  <c:v>19-01-2024</c:v>
                </c:pt>
                <c:pt idx="1055">
                  <c:v>1/0/1900</c:v>
                </c:pt>
                <c:pt idx="1056">
                  <c:v>23-01-2024</c:v>
                </c:pt>
                <c:pt idx="1057">
                  <c:v>24-01-2024</c:v>
                </c:pt>
                <c:pt idx="1058">
                  <c:v>25-01-2024</c:v>
                </c:pt>
                <c:pt idx="1059">
                  <c:v>1/0/1900</c:v>
                </c:pt>
                <c:pt idx="1060">
                  <c:v>29-01-2024</c:v>
                </c:pt>
                <c:pt idx="1061">
                  <c:v>30-01-2024</c:v>
                </c:pt>
                <c:pt idx="1062">
                  <c:v>31-01-2024</c:v>
                </c:pt>
                <c:pt idx="1063">
                  <c:v>1/2/2024</c:v>
                </c:pt>
                <c:pt idx="1064">
                  <c:v>2/2/2024</c:v>
                </c:pt>
                <c:pt idx="1065">
                  <c:v>5/2/2024</c:v>
                </c:pt>
                <c:pt idx="1066">
                  <c:v>6/2/2024</c:v>
                </c:pt>
                <c:pt idx="1067">
                  <c:v>7/2/2024</c:v>
                </c:pt>
                <c:pt idx="1068">
                  <c:v>8/2/2024</c:v>
                </c:pt>
                <c:pt idx="1069">
                  <c:v>9/2/2024</c:v>
                </c:pt>
                <c:pt idx="1070">
                  <c:v>12/2/2024</c:v>
                </c:pt>
                <c:pt idx="1071">
                  <c:v>13-02-2024</c:v>
                </c:pt>
                <c:pt idx="1072">
                  <c:v>14-02-2024</c:v>
                </c:pt>
                <c:pt idx="1073">
                  <c:v>15-02-2024</c:v>
                </c:pt>
                <c:pt idx="1074">
                  <c:v>16-02-2024</c:v>
                </c:pt>
                <c:pt idx="1075">
                  <c:v>1/0/1900</c:v>
                </c:pt>
                <c:pt idx="1076">
                  <c:v>1/0/1900</c:v>
                </c:pt>
                <c:pt idx="1077">
                  <c:v>20-02-2024</c:v>
                </c:pt>
                <c:pt idx="1078">
                  <c:v>21-02-2024</c:v>
                </c:pt>
                <c:pt idx="1079">
                  <c:v>22-02-2024</c:v>
                </c:pt>
                <c:pt idx="1080">
                  <c:v>23-02-2024</c:v>
                </c:pt>
                <c:pt idx="1081">
                  <c:v>26-02-2024</c:v>
                </c:pt>
                <c:pt idx="1082">
                  <c:v>27-02-2024</c:v>
                </c:pt>
                <c:pt idx="1083">
                  <c:v>28-02-2024</c:v>
                </c:pt>
                <c:pt idx="1084">
                  <c:v>29-02-2024</c:v>
                </c:pt>
                <c:pt idx="1085">
                  <c:v>1/3/2024</c:v>
                </c:pt>
                <c:pt idx="1086">
                  <c:v>4/3/2024</c:v>
                </c:pt>
                <c:pt idx="1087">
                  <c:v>5/3/2024</c:v>
                </c:pt>
                <c:pt idx="1088">
                  <c:v>6/3/2024</c:v>
                </c:pt>
                <c:pt idx="1089">
                  <c:v>7/3/2024</c:v>
                </c:pt>
                <c:pt idx="1090">
                  <c:v>1/0/1900</c:v>
                </c:pt>
                <c:pt idx="1091">
                  <c:v>11/3/2024</c:v>
                </c:pt>
                <c:pt idx="1092">
                  <c:v>12/3/2024</c:v>
                </c:pt>
                <c:pt idx="1093">
                  <c:v>13-03-2024</c:v>
                </c:pt>
                <c:pt idx="1094">
                  <c:v>14-03-2024</c:v>
                </c:pt>
                <c:pt idx="1095">
                  <c:v>15-03-2024</c:v>
                </c:pt>
                <c:pt idx="1096">
                  <c:v>18-03-2024</c:v>
                </c:pt>
                <c:pt idx="1097">
                  <c:v>19-03-2024</c:v>
                </c:pt>
                <c:pt idx="1098">
                  <c:v>20-03-2024</c:v>
                </c:pt>
                <c:pt idx="1099">
                  <c:v>21-03-2024</c:v>
                </c:pt>
                <c:pt idx="1100">
                  <c:v>22-03-2024</c:v>
                </c:pt>
                <c:pt idx="1101">
                  <c:v>1/0/1900</c:v>
                </c:pt>
                <c:pt idx="1102">
                  <c:v>26-03-2024</c:v>
                </c:pt>
                <c:pt idx="1103">
                  <c:v>27-03-2024</c:v>
                </c:pt>
                <c:pt idx="1104">
                  <c:v>28-03-2024</c:v>
                </c:pt>
                <c:pt idx="1105">
                  <c:v>1/0/1900</c:v>
                </c:pt>
                <c:pt idx="1106">
                  <c:v>1/0/1900</c:v>
                </c:pt>
                <c:pt idx="1107">
                  <c:v>2/4/2024</c:v>
                </c:pt>
                <c:pt idx="1108">
                  <c:v>3/4/2024</c:v>
                </c:pt>
                <c:pt idx="1109">
                  <c:v>4/4/2024</c:v>
                </c:pt>
                <c:pt idx="1110">
                  <c:v>5/4/2024</c:v>
                </c:pt>
                <c:pt idx="1111">
                  <c:v>8/4/2024</c:v>
                </c:pt>
                <c:pt idx="1112">
                  <c:v>1/0/1900</c:v>
                </c:pt>
                <c:pt idx="1113">
                  <c:v>10/4/2024</c:v>
                </c:pt>
                <c:pt idx="1114">
                  <c:v>1/0/1900</c:v>
                </c:pt>
                <c:pt idx="1115">
                  <c:v>12/4/2024</c:v>
                </c:pt>
                <c:pt idx="1116">
                  <c:v>15-04-2024</c:v>
                </c:pt>
                <c:pt idx="1117">
                  <c:v>16-04-2024</c:v>
                </c:pt>
                <c:pt idx="1118">
                  <c:v>1/0/1900</c:v>
                </c:pt>
                <c:pt idx="1119">
                  <c:v>18-04-2024</c:v>
                </c:pt>
                <c:pt idx="1120">
                  <c:v>19-04-2024</c:v>
                </c:pt>
                <c:pt idx="1121">
                  <c:v>22-04-2024</c:v>
                </c:pt>
                <c:pt idx="1122">
                  <c:v>23-04-2024</c:v>
                </c:pt>
                <c:pt idx="1123">
                  <c:v>24-04-2024</c:v>
                </c:pt>
                <c:pt idx="1124">
                  <c:v>25-04-2024</c:v>
                </c:pt>
                <c:pt idx="1125">
                  <c:v>26-04-2024</c:v>
                </c:pt>
                <c:pt idx="1126">
                  <c:v>29-04-2024</c:v>
                </c:pt>
                <c:pt idx="1127">
                  <c:v>30-04-2024</c:v>
                </c:pt>
                <c:pt idx="1128">
                  <c:v>1/0/1900</c:v>
                </c:pt>
                <c:pt idx="1129">
                  <c:v>2/5/2024</c:v>
                </c:pt>
                <c:pt idx="1130">
                  <c:v>3/5/2024</c:v>
                </c:pt>
                <c:pt idx="1131">
                  <c:v>6/5/2024</c:v>
                </c:pt>
                <c:pt idx="1132">
                  <c:v>7/5/2024</c:v>
                </c:pt>
                <c:pt idx="1133">
                  <c:v>8/5/2024</c:v>
                </c:pt>
                <c:pt idx="1134">
                  <c:v>9/5/2024</c:v>
                </c:pt>
                <c:pt idx="1135">
                  <c:v>10/5/2024</c:v>
                </c:pt>
                <c:pt idx="1136">
                  <c:v>13-05-2024</c:v>
                </c:pt>
                <c:pt idx="1137">
                  <c:v>14-05-2024</c:v>
                </c:pt>
                <c:pt idx="1138">
                  <c:v>15-05-2024</c:v>
                </c:pt>
                <c:pt idx="1139">
                  <c:v>16-05-2024</c:v>
                </c:pt>
                <c:pt idx="1140">
                  <c:v>17-05-2024</c:v>
                </c:pt>
                <c:pt idx="1141">
                  <c:v>1/0/1900</c:v>
                </c:pt>
                <c:pt idx="1142">
                  <c:v>21-05-2024</c:v>
                </c:pt>
                <c:pt idx="1143">
                  <c:v>22-05-2024</c:v>
                </c:pt>
                <c:pt idx="1144">
                  <c:v>1/0/1900</c:v>
                </c:pt>
                <c:pt idx="1145">
                  <c:v>24-05-2024</c:v>
                </c:pt>
                <c:pt idx="1146">
                  <c:v>27-05-2024</c:v>
                </c:pt>
                <c:pt idx="1147">
                  <c:v>28-05-2024</c:v>
                </c:pt>
                <c:pt idx="1148">
                  <c:v>29-05-2024</c:v>
                </c:pt>
                <c:pt idx="1149">
                  <c:v>30-05-2024</c:v>
                </c:pt>
                <c:pt idx="1150">
                  <c:v>31-05-2024</c:v>
                </c:pt>
                <c:pt idx="1151">
                  <c:v>3/6/2024</c:v>
                </c:pt>
                <c:pt idx="1152">
                  <c:v>4/6/2024</c:v>
                </c:pt>
                <c:pt idx="1153">
                  <c:v>5/6/2024</c:v>
                </c:pt>
                <c:pt idx="1154">
                  <c:v>6/6/2024</c:v>
                </c:pt>
                <c:pt idx="1155">
                  <c:v>7/6/2024</c:v>
                </c:pt>
                <c:pt idx="1156">
                  <c:v>10/6/2024</c:v>
                </c:pt>
                <c:pt idx="1157">
                  <c:v>11/6/2024</c:v>
                </c:pt>
                <c:pt idx="1158">
                  <c:v>12/6/2024</c:v>
                </c:pt>
                <c:pt idx="1159">
                  <c:v>13-06-2024</c:v>
                </c:pt>
                <c:pt idx="1160">
                  <c:v>14-06-2024</c:v>
                </c:pt>
                <c:pt idx="1161">
                  <c:v>1/0/1900</c:v>
                </c:pt>
                <c:pt idx="1162">
                  <c:v>18-06-2024</c:v>
                </c:pt>
                <c:pt idx="1163">
                  <c:v>19-06-2024</c:v>
                </c:pt>
                <c:pt idx="1164">
                  <c:v>20-06-2024</c:v>
                </c:pt>
                <c:pt idx="1165">
                  <c:v>21-06-2024</c:v>
                </c:pt>
                <c:pt idx="1166">
                  <c:v>24-06-2024</c:v>
                </c:pt>
                <c:pt idx="1167">
                  <c:v>25-06-2024</c:v>
                </c:pt>
                <c:pt idx="1168">
                  <c:v>26-06-2024</c:v>
                </c:pt>
                <c:pt idx="1169">
                  <c:v>27-06-2024</c:v>
                </c:pt>
                <c:pt idx="1170">
                  <c:v>28-06-2024</c:v>
                </c:pt>
                <c:pt idx="1171">
                  <c:v>1/7/2024</c:v>
                </c:pt>
                <c:pt idx="1172">
                  <c:v>2/7/2024</c:v>
                </c:pt>
                <c:pt idx="1173">
                  <c:v>3/7/2024</c:v>
                </c:pt>
                <c:pt idx="1174">
                  <c:v>4/7/2024</c:v>
                </c:pt>
                <c:pt idx="1175">
                  <c:v>5/7/2024</c:v>
                </c:pt>
                <c:pt idx="1176">
                  <c:v>8/7/2024</c:v>
                </c:pt>
                <c:pt idx="1177">
                  <c:v>9/7/2024</c:v>
                </c:pt>
                <c:pt idx="1178">
                  <c:v>10/7/2024</c:v>
                </c:pt>
                <c:pt idx="1179">
                  <c:v>11/7/2024</c:v>
                </c:pt>
                <c:pt idx="1180">
                  <c:v>12/7/2024</c:v>
                </c:pt>
                <c:pt idx="1181">
                  <c:v>15-07-2024</c:v>
                </c:pt>
                <c:pt idx="1182">
                  <c:v>16-07-2024</c:v>
                </c:pt>
                <c:pt idx="1183">
                  <c:v>1/0/1900</c:v>
                </c:pt>
                <c:pt idx="1184">
                  <c:v>18-07-2024</c:v>
                </c:pt>
                <c:pt idx="1185">
                  <c:v>19-07-2024</c:v>
                </c:pt>
                <c:pt idx="1186">
                  <c:v>22-07-2024</c:v>
                </c:pt>
                <c:pt idx="1187">
                  <c:v>23-07-2024</c:v>
                </c:pt>
                <c:pt idx="1188">
                  <c:v>24-07-2024</c:v>
                </c:pt>
                <c:pt idx="1189">
                  <c:v>25-07-2024</c:v>
                </c:pt>
                <c:pt idx="1190">
                  <c:v>26-07-2024</c:v>
                </c:pt>
                <c:pt idx="1191">
                  <c:v>29-07-2024</c:v>
                </c:pt>
                <c:pt idx="1192">
                  <c:v>30-07-2024</c:v>
                </c:pt>
                <c:pt idx="1193">
                  <c:v>31-07-2024</c:v>
                </c:pt>
                <c:pt idx="1194">
                  <c:v>1/8/2024</c:v>
                </c:pt>
                <c:pt idx="1195">
                  <c:v>2/8/2024</c:v>
                </c:pt>
                <c:pt idx="1196">
                  <c:v>5/8/2024</c:v>
                </c:pt>
                <c:pt idx="1197">
                  <c:v>6/8/2024</c:v>
                </c:pt>
                <c:pt idx="1198">
                  <c:v>7/8/2024</c:v>
                </c:pt>
                <c:pt idx="1199">
                  <c:v>8/8/2024</c:v>
                </c:pt>
                <c:pt idx="1200">
                  <c:v>9/8/2024</c:v>
                </c:pt>
                <c:pt idx="1201">
                  <c:v>12/8/2024</c:v>
                </c:pt>
                <c:pt idx="1202">
                  <c:v>13-08-2024</c:v>
                </c:pt>
                <c:pt idx="1203">
                  <c:v>14-08-2024</c:v>
                </c:pt>
                <c:pt idx="1204">
                  <c:v>1/0/1900</c:v>
                </c:pt>
                <c:pt idx="1205">
                  <c:v>16-08-2024</c:v>
                </c:pt>
                <c:pt idx="1206">
                  <c:v>19-08-2024</c:v>
                </c:pt>
                <c:pt idx="1207">
                  <c:v>20-08-2024</c:v>
                </c:pt>
                <c:pt idx="1208">
                  <c:v>21-08-2024</c:v>
                </c:pt>
                <c:pt idx="1209">
                  <c:v>22-08-2024</c:v>
                </c:pt>
                <c:pt idx="1210">
                  <c:v>23-08-2024</c:v>
                </c:pt>
                <c:pt idx="1211">
                  <c:v>26-08-2024</c:v>
                </c:pt>
                <c:pt idx="1212">
                  <c:v>27-08-2024</c:v>
                </c:pt>
                <c:pt idx="1213">
                  <c:v>28-08-2024</c:v>
                </c:pt>
                <c:pt idx="1214">
                  <c:v>29-08-2024</c:v>
                </c:pt>
                <c:pt idx="1215">
                  <c:v>30-08-2024</c:v>
                </c:pt>
                <c:pt idx="1216">
                  <c:v>1/0/1900</c:v>
                </c:pt>
                <c:pt idx="1217">
                  <c:v>2/9/2024</c:v>
                </c:pt>
                <c:pt idx="1218">
                  <c:v>3/9/2024</c:v>
                </c:pt>
                <c:pt idx="1219">
                  <c:v>4/9/2024</c:v>
                </c:pt>
                <c:pt idx="1220">
                  <c:v>5/9/2024</c:v>
                </c:pt>
                <c:pt idx="1221">
                  <c:v>6/9/2024</c:v>
                </c:pt>
                <c:pt idx="1222">
                  <c:v>9/9/2024</c:v>
                </c:pt>
                <c:pt idx="1223">
                  <c:v>10/9/2024</c:v>
                </c:pt>
                <c:pt idx="1224">
                  <c:v>11/9/2024</c:v>
                </c:pt>
                <c:pt idx="1225">
                  <c:v>12/9/2024</c:v>
                </c:pt>
                <c:pt idx="1226">
                  <c:v>13-09-2024</c:v>
                </c:pt>
                <c:pt idx="1227">
                  <c:v>16-09-2024</c:v>
                </c:pt>
                <c:pt idx="1228">
                  <c:v>17-09-2024</c:v>
                </c:pt>
                <c:pt idx="1229">
                  <c:v>1/0/1900</c:v>
                </c:pt>
                <c:pt idx="1230">
                  <c:v>19-09-2024</c:v>
                </c:pt>
                <c:pt idx="1231">
                  <c:v>20-09-2024</c:v>
                </c:pt>
                <c:pt idx="1232">
                  <c:v>23-09-2024</c:v>
                </c:pt>
                <c:pt idx="1233">
                  <c:v>24-09-2024</c:v>
                </c:pt>
                <c:pt idx="1234">
                  <c:v>25-09-2024</c:v>
                </c:pt>
                <c:pt idx="1235">
                  <c:v>26-09-2024</c:v>
                </c:pt>
                <c:pt idx="1236">
                  <c:v>27-09-2024</c:v>
                </c:pt>
                <c:pt idx="1237">
                  <c:v>30-09-2024</c:v>
                </c:pt>
                <c:pt idx="1238">
                  <c:v>1/10/2024</c:v>
                </c:pt>
                <c:pt idx="1239">
                  <c:v>1/0/1900</c:v>
                </c:pt>
                <c:pt idx="1240">
                  <c:v>3/10/2024</c:v>
                </c:pt>
                <c:pt idx="1241">
                  <c:v>4/10/2024</c:v>
                </c:pt>
                <c:pt idx="1242">
                  <c:v>7/10/2024</c:v>
                </c:pt>
                <c:pt idx="1243">
                  <c:v>8/10/2024</c:v>
                </c:pt>
                <c:pt idx="1244">
                  <c:v>9/10/2024</c:v>
                </c:pt>
                <c:pt idx="1245">
                  <c:v>10/10/2024</c:v>
                </c:pt>
                <c:pt idx="1246">
                  <c:v>11/10/2024</c:v>
                </c:pt>
                <c:pt idx="1247">
                  <c:v>15-10-2024</c:v>
                </c:pt>
                <c:pt idx="1248">
                  <c:v>16-10-2024</c:v>
                </c:pt>
                <c:pt idx="1249">
                  <c:v>17-10-2024</c:v>
                </c:pt>
                <c:pt idx="1250">
                  <c:v>18-10-2024</c:v>
                </c:pt>
                <c:pt idx="1251">
                  <c:v>21-10-2024</c:v>
                </c:pt>
                <c:pt idx="1252">
                  <c:v>22-10-2024</c:v>
                </c:pt>
                <c:pt idx="1253">
                  <c:v>23-10-2024</c:v>
                </c:pt>
                <c:pt idx="1254">
                  <c:v>24-10-2024</c:v>
                </c:pt>
                <c:pt idx="1255">
                  <c:v>25-10-2024</c:v>
                </c:pt>
                <c:pt idx="1256">
                  <c:v>28-10-2024</c:v>
                </c:pt>
                <c:pt idx="1257">
                  <c:v>29-10-2024</c:v>
                </c:pt>
                <c:pt idx="1258">
                  <c:v>30-10-2024</c:v>
                </c:pt>
                <c:pt idx="1259">
                  <c:v>31-10-2024</c:v>
                </c:pt>
                <c:pt idx="1260">
                  <c:v>1/0/1900</c:v>
                </c:pt>
                <c:pt idx="1261">
                  <c:v>4/11/2024</c:v>
                </c:pt>
                <c:pt idx="1262">
                  <c:v>5/11/2024</c:v>
                </c:pt>
                <c:pt idx="1263">
                  <c:v>6/11/2024</c:v>
                </c:pt>
                <c:pt idx="1264">
                  <c:v>7/11/2024</c:v>
                </c:pt>
                <c:pt idx="1265">
                  <c:v>8/11/2024</c:v>
                </c:pt>
                <c:pt idx="1266">
                  <c:v>12/11/2024</c:v>
                </c:pt>
                <c:pt idx="1267">
                  <c:v>13-11-2024</c:v>
                </c:pt>
                <c:pt idx="1268">
                  <c:v>14-11-2024</c:v>
                </c:pt>
                <c:pt idx="1269">
                  <c:v>1/0/1900</c:v>
                </c:pt>
                <c:pt idx="1270">
                  <c:v>18-11-2024</c:v>
                </c:pt>
                <c:pt idx="1271">
                  <c:v>19-11-2024</c:v>
                </c:pt>
                <c:pt idx="1272">
                  <c:v>1/0/1900</c:v>
                </c:pt>
                <c:pt idx="1273">
                  <c:v>21-11-2024</c:v>
                </c:pt>
                <c:pt idx="1274">
                  <c:v>22-11-2024</c:v>
                </c:pt>
                <c:pt idx="1275">
                  <c:v>25-11-2024</c:v>
                </c:pt>
                <c:pt idx="1276">
                  <c:v>26-11-2024</c:v>
                </c:pt>
                <c:pt idx="1277">
                  <c:v>27-11-2024</c:v>
                </c:pt>
                <c:pt idx="1278">
                  <c:v>29-11-2024</c:v>
                </c:pt>
                <c:pt idx="1279">
                  <c:v>2/12/2024</c:v>
                </c:pt>
                <c:pt idx="1280">
                  <c:v>3/12/2024</c:v>
                </c:pt>
                <c:pt idx="1281">
                  <c:v>4/12/2024</c:v>
                </c:pt>
                <c:pt idx="1282">
                  <c:v>5/12/2024</c:v>
                </c:pt>
                <c:pt idx="1283">
                  <c:v>6/12/2024</c:v>
                </c:pt>
                <c:pt idx="1284">
                  <c:v>9/12/2024</c:v>
                </c:pt>
                <c:pt idx="1285">
                  <c:v>10/12/2024</c:v>
                </c:pt>
                <c:pt idx="1286">
                  <c:v>11/12/2024</c:v>
                </c:pt>
                <c:pt idx="1287">
                  <c:v>12/12/2024</c:v>
                </c:pt>
                <c:pt idx="1288">
                  <c:v>13-12-2024</c:v>
                </c:pt>
                <c:pt idx="1289">
                  <c:v>16-12-2024</c:v>
                </c:pt>
                <c:pt idx="1290">
                  <c:v>17-12-2024</c:v>
                </c:pt>
                <c:pt idx="1291">
                  <c:v>18-12-2024</c:v>
                </c:pt>
                <c:pt idx="1292">
                  <c:v>19-12-2024</c:v>
                </c:pt>
                <c:pt idx="1293">
                  <c:v>20-12-2024</c:v>
                </c:pt>
                <c:pt idx="1294">
                  <c:v>23-12-2024</c:v>
                </c:pt>
                <c:pt idx="1295">
                  <c:v>24-12-2024</c:v>
                </c:pt>
                <c:pt idx="1296">
                  <c:v>26-12-2024</c:v>
                </c:pt>
                <c:pt idx="1297">
                  <c:v>27-12-2024</c:v>
                </c:pt>
                <c:pt idx="1298">
                  <c:v>30-12-2024</c:v>
                </c:pt>
                <c:pt idx="1299">
                  <c:v>31-12-2024</c:v>
                </c:pt>
                <c:pt idx="1300">
                  <c:v>2/1/2025</c:v>
                </c:pt>
                <c:pt idx="1301">
                  <c:v>3/1/2025</c:v>
                </c:pt>
                <c:pt idx="1302">
                  <c:v>6/1/2025</c:v>
                </c:pt>
                <c:pt idx="1303">
                  <c:v>7/1/2025</c:v>
                </c:pt>
                <c:pt idx="1304">
                  <c:v>8/1/2025</c:v>
                </c:pt>
                <c:pt idx="1305">
                  <c:v>9/1/2025</c:v>
                </c:pt>
                <c:pt idx="1306">
                  <c:v>10/1/2025</c:v>
                </c:pt>
                <c:pt idx="1307">
                  <c:v>13-01-2025</c:v>
                </c:pt>
                <c:pt idx="1308">
                  <c:v>14-01-2025</c:v>
                </c:pt>
                <c:pt idx="1309">
                  <c:v>15-01-2025</c:v>
                </c:pt>
                <c:pt idx="1310">
                  <c:v>16-01-2025</c:v>
                </c:pt>
                <c:pt idx="1311">
                  <c:v>17-01-2025</c:v>
                </c:pt>
                <c:pt idx="1312">
                  <c:v>21-01-2025</c:v>
                </c:pt>
                <c:pt idx="1313">
                  <c:v>22-01-2025</c:v>
                </c:pt>
                <c:pt idx="1314">
                  <c:v>23-01-2025</c:v>
                </c:pt>
                <c:pt idx="1315">
                  <c:v>24-01-2025</c:v>
                </c:pt>
                <c:pt idx="1316">
                  <c:v>27-01-2025</c:v>
                </c:pt>
                <c:pt idx="1317">
                  <c:v>28-01-2025</c:v>
                </c:pt>
                <c:pt idx="1318">
                  <c:v>29-01-2025</c:v>
                </c:pt>
                <c:pt idx="1319">
                  <c:v>30-01-2025</c:v>
                </c:pt>
                <c:pt idx="1320">
                  <c:v>31-01-2025</c:v>
                </c:pt>
                <c:pt idx="1321">
                  <c:v>3/2/2025</c:v>
                </c:pt>
                <c:pt idx="1322">
                  <c:v>4/2/2025</c:v>
                </c:pt>
                <c:pt idx="1323">
                  <c:v>5/2/2025</c:v>
                </c:pt>
                <c:pt idx="1324">
                  <c:v>6/2/2025</c:v>
                </c:pt>
                <c:pt idx="1325">
                  <c:v>7/2/2025</c:v>
                </c:pt>
                <c:pt idx="1326">
                  <c:v>10/2/2025</c:v>
                </c:pt>
                <c:pt idx="1327">
                  <c:v>11/2/2025</c:v>
                </c:pt>
                <c:pt idx="1328">
                  <c:v>12/2/2025</c:v>
                </c:pt>
                <c:pt idx="1329">
                  <c:v>13-02-2025</c:v>
                </c:pt>
                <c:pt idx="1330">
                  <c:v>14-02-2025</c:v>
                </c:pt>
                <c:pt idx="1331">
                  <c:v>18-02-2025</c:v>
                </c:pt>
                <c:pt idx="1332">
                  <c:v>1/0/1900</c:v>
                </c:pt>
                <c:pt idx="1333">
                  <c:v>20-02-2025</c:v>
                </c:pt>
                <c:pt idx="1334">
                  <c:v>21-02-2025</c:v>
                </c:pt>
                <c:pt idx="1335">
                  <c:v>24-02-2025</c:v>
                </c:pt>
                <c:pt idx="1336">
                  <c:v>25-02-2025</c:v>
                </c:pt>
                <c:pt idx="1337">
                  <c:v>1/0/1900</c:v>
                </c:pt>
                <c:pt idx="1338">
                  <c:v>27-02-2025</c:v>
                </c:pt>
                <c:pt idx="1339">
                  <c:v>28-02-2025</c:v>
                </c:pt>
                <c:pt idx="1340">
                  <c:v>3/3/2025</c:v>
                </c:pt>
                <c:pt idx="1341">
                  <c:v>4/3/2025</c:v>
                </c:pt>
                <c:pt idx="1342">
                  <c:v>5/3/2025</c:v>
                </c:pt>
                <c:pt idx="1343">
                  <c:v>6/3/2025</c:v>
                </c:pt>
                <c:pt idx="1344">
                  <c:v>7/3/2025</c:v>
                </c:pt>
                <c:pt idx="1345">
                  <c:v>10/3/2025</c:v>
                </c:pt>
                <c:pt idx="1346">
                  <c:v>11/3/2025</c:v>
                </c:pt>
                <c:pt idx="1347">
                  <c:v>12/3/2025</c:v>
                </c:pt>
                <c:pt idx="1348">
                  <c:v>13-03-2025</c:v>
                </c:pt>
                <c:pt idx="1349">
                  <c:v>1/0/1900</c:v>
                </c:pt>
                <c:pt idx="1350">
                  <c:v>17-03-2025</c:v>
                </c:pt>
                <c:pt idx="1351">
                  <c:v>18-03-2025</c:v>
                </c:pt>
                <c:pt idx="1352">
                  <c:v>19-03-2025</c:v>
                </c:pt>
                <c:pt idx="1353">
                  <c:v>20-03-2025</c:v>
                </c:pt>
                <c:pt idx="1354">
                  <c:v>21-03-2025</c:v>
                </c:pt>
                <c:pt idx="1355">
                  <c:v>24-03-2025</c:v>
                </c:pt>
                <c:pt idx="1356">
                  <c:v>25-03-2025</c:v>
                </c:pt>
                <c:pt idx="1357">
                  <c:v>26-03-2025</c:v>
                </c:pt>
                <c:pt idx="1358">
                  <c:v>27-03-2025</c:v>
                </c:pt>
                <c:pt idx="1359">
                  <c:v>28-03-2025</c:v>
                </c:pt>
                <c:pt idx="1360">
                  <c:v>1/0/1900</c:v>
                </c:pt>
                <c:pt idx="1361">
                  <c:v>1/0/1900</c:v>
                </c:pt>
                <c:pt idx="1362">
                  <c:v>2/4/2025</c:v>
                </c:pt>
                <c:pt idx="1363">
                  <c:v>3/4/2025</c:v>
                </c:pt>
                <c:pt idx="1364">
                  <c:v>4/4/2025</c:v>
                </c:pt>
                <c:pt idx="1365">
                  <c:v>7/4/2025</c:v>
                </c:pt>
                <c:pt idx="1366">
                  <c:v>8/4/2025</c:v>
                </c:pt>
                <c:pt idx="1367">
                  <c:v>9/4/2025</c:v>
                </c:pt>
                <c:pt idx="1368">
                  <c:v>1/0/1900</c:v>
                </c:pt>
                <c:pt idx="1369">
                  <c:v>11/4/2025</c:v>
                </c:pt>
                <c:pt idx="1370">
                  <c:v>1/0/1900</c:v>
                </c:pt>
                <c:pt idx="1371">
                  <c:v>15-04-2025</c:v>
                </c:pt>
                <c:pt idx="1372">
                  <c:v>16-04-2025</c:v>
                </c:pt>
                <c:pt idx="1373">
                  <c:v>17-04-2025</c:v>
                </c:pt>
                <c:pt idx="1374">
                  <c:v>21-04-2025</c:v>
                </c:pt>
                <c:pt idx="1375">
                  <c:v>22-04-2025</c:v>
                </c:pt>
                <c:pt idx="1376">
                  <c:v>23-04-2025</c:v>
                </c:pt>
                <c:pt idx="1377">
                  <c:v>24-04-2025</c:v>
                </c:pt>
                <c:pt idx="1378">
                  <c:v>25-04-2025</c:v>
                </c:pt>
                <c:pt idx="1379">
                  <c:v>28-04-2025</c:v>
                </c:pt>
                <c:pt idx="1380">
                  <c:v>29-04-2025</c:v>
                </c:pt>
                <c:pt idx="1381">
                  <c:v>1/0/1900</c:v>
                </c:pt>
                <c:pt idx="1382">
                  <c:v>1/5/2025</c:v>
                </c:pt>
                <c:pt idx="1383">
                  <c:v>1/0/1900</c:v>
                </c:pt>
                <c:pt idx="1384">
                  <c:v>5/5/2025</c:v>
                </c:pt>
                <c:pt idx="1385">
                  <c:v>6/5/2025</c:v>
                </c:pt>
                <c:pt idx="1386">
                  <c:v>7/5/2025</c:v>
                </c:pt>
                <c:pt idx="1387">
                  <c:v>8/5/2025</c:v>
                </c:pt>
                <c:pt idx="1388">
                  <c:v>1/0/1900</c:v>
                </c:pt>
                <c:pt idx="1389">
                  <c:v>12/5/2025</c:v>
                </c:pt>
                <c:pt idx="1390">
                  <c:v>13-05-2025</c:v>
                </c:pt>
                <c:pt idx="1391">
                  <c:v>14-05-2025</c:v>
                </c:pt>
                <c:pt idx="1392">
                  <c:v>15-05-2025</c:v>
                </c:pt>
                <c:pt idx="1393">
                  <c:v>16-05-2025</c:v>
                </c:pt>
                <c:pt idx="1394">
                  <c:v>19-05-2025</c:v>
                </c:pt>
                <c:pt idx="1395">
                  <c:v>20-05-2025</c:v>
                </c:pt>
                <c:pt idx="1396">
                  <c:v>21-05-2025</c:v>
                </c:pt>
                <c:pt idx="1397">
                  <c:v>22-05-2025</c:v>
                </c:pt>
                <c:pt idx="1398">
                  <c:v>23-05-2025</c:v>
                </c:pt>
                <c:pt idx="1399">
                  <c:v>1/0/1900</c:v>
                </c:pt>
                <c:pt idx="1400">
                  <c:v>26-05-2025</c:v>
                </c:pt>
                <c:pt idx="1401">
                  <c:v>27-05-2025</c:v>
                </c:pt>
                <c:pt idx="1402">
                  <c:v>28-05-2025</c:v>
                </c:pt>
                <c:pt idx="1403">
                  <c:v>29-05-2025</c:v>
                </c:pt>
                <c:pt idx="1404">
                  <c:v>30-05-2025</c:v>
                </c:pt>
                <c:pt idx="1405">
                  <c:v>2/6/2025</c:v>
                </c:pt>
                <c:pt idx="1406">
                  <c:v>3/6/2025</c:v>
                </c:pt>
                <c:pt idx="1407">
                  <c:v>4/6/2025</c:v>
                </c:pt>
                <c:pt idx="1408">
                  <c:v>5/6/2025</c:v>
                </c:pt>
                <c:pt idx="1409">
                  <c:v>6/6/2025</c:v>
                </c:pt>
                <c:pt idx="1410">
                  <c:v>9/6/2025</c:v>
                </c:pt>
                <c:pt idx="1411">
                  <c:v>10/6/2025</c:v>
                </c:pt>
                <c:pt idx="1412">
                  <c:v>11/6/2025</c:v>
                </c:pt>
                <c:pt idx="1413">
                  <c:v>12/6/2025</c:v>
                </c:pt>
                <c:pt idx="1414">
                  <c:v>13-06-2025</c:v>
                </c:pt>
                <c:pt idx="1415">
                  <c:v>16-06-2025</c:v>
                </c:pt>
                <c:pt idx="1416">
                  <c:v>17-06-2025</c:v>
                </c:pt>
                <c:pt idx="1417">
                  <c:v>18-06-2025</c:v>
                </c:pt>
                <c:pt idx="1418">
                  <c:v>19-06-2025</c:v>
                </c:pt>
                <c:pt idx="1419">
                  <c:v>20-06-2025</c:v>
                </c:pt>
                <c:pt idx="1420">
                  <c:v>23-06-2025</c:v>
                </c:pt>
                <c:pt idx="1421">
                  <c:v>24-06-2025</c:v>
                </c:pt>
                <c:pt idx="1422">
                  <c:v>25-06-2025</c:v>
                </c:pt>
                <c:pt idx="1423">
                  <c:v>26-06-2025</c:v>
                </c:pt>
                <c:pt idx="1424">
                  <c:v>27-06-2025</c:v>
                </c:pt>
                <c:pt idx="1425">
                  <c:v>30-06-2025</c:v>
                </c:pt>
              </c:strCache>
            </c:strRef>
          </c:xVal>
          <c:yVal>
            <c:numRef>
              <c:f>'Default spread'!$S$5:$S$1430</c:f>
            </c:numRef>
          </c:yVal>
          <c:smooth val="0"/>
          <c:extLst>
            <c:ext xmlns:c16="http://schemas.microsoft.com/office/drawing/2014/chart" uri="{C3380CC4-5D6E-409C-BE32-E72D297353CC}">
              <c16:uniqueId val="{00000001-92F9-45F9-84FB-A38A6D20222A}"/>
            </c:ext>
          </c:extLst>
        </c:ser>
        <c:ser>
          <c:idx val="2"/>
          <c:order val="2"/>
          <c:tx>
            <c:strRef>
              <c:f>'Default spread'!$T$4</c:f>
              <c:strCache>
                <c:ptCount val="1"/>
                <c:pt idx="0">
                  <c:v>India Yield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'Default spread'!$Q$5:$Q$1430</c:f>
              <c:strCache>
                <c:ptCount val="1426"/>
                <c:pt idx="0">
                  <c:v>1/1/2020</c:v>
                </c:pt>
                <c:pt idx="1">
                  <c:v>2/1/2020</c:v>
                </c:pt>
                <c:pt idx="2">
                  <c:v>3/1/2020</c:v>
                </c:pt>
                <c:pt idx="3">
                  <c:v>6/1/2020</c:v>
                </c:pt>
                <c:pt idx="4">
                  <c:v>7/1/2020</c:v>
                </c:pt>
                <c:pt idx="5">
                  <c:v>8/1/2020</c:v>
                </c:pt>
                <c:pt idx="6">
                  <c:v>9/1/2020</c:v>
                </c:pt>
                <c:pt idx="7">
                  <c:v>10/1/2020</c:v>
                </c:pt>
                <c:pt idx="8">
                  <c:v>13-01-2020</c:v>
                </c:pt>
                <c:pt idx="9">
                  <c:v>14-01-2020</c:v>
                </c:pt>
                <c:pt idx="10">
                  <c:v>15-01-2020</c:v>
                </c:pt>
                <c:pt idx="11">
                  <c:v>16-01-2020</c:v>
                </c:pt>
                <c:pt idx="12">
                  <c:v>17-01-2020</c:v>
                </c:pt>
                <c:pt idx="13">
                  <c:v>20-01-2020</c:v>
                </c:pt>
                <c:pt idx="14">
                  <c:v>21-01-2020</c:v>
                </c:pt>
                <c:pt idx="15">
                  <c:v>22-01-2020</c:v>
                </c:pt>
                <c:pt idx="16">
                  <c:v>23-01-2020</c:v>
                </c:pt>
                <c:pt idx="17">
                  <c:v>24-01-2020</c:v>
                </c:pt>
                <c:pt idx="18">
                  <c:v>27-01-2020</c:v>
                </c:pt>
                <c:pt idx="19">
                  <c:v>28-01-2020</c:v>
                </c:pt>
                <c:pt idx="20">
                  <c:v>29-01-2020</c:v>
                </c:pt>
                <c:pt idx="21">
                  <c:v>30-01-2020</c:v>
                </c:pt>
                <c:pt idx="22">
                  <c:v>31-01-2020</c:v>
                </c:pt>
                <c:pt idx="23">
                  <c:v>3/2/2020</c:v>
                </c:pt>
                <c:pt idx="24">
                  <c:v>4/2/2020</c:v>
                </c:pt>
                <c:pt idx="25">
                  <c:v>5/2/2020</c:v>
                </c:pt>
                <c:pt idx="26">
                  <c:v>6/2/2020</c:v>
                </c:pt>
                <c:pt idx="27">
                  <c:v>7/2/2020</c:v>
                </c:pt>
                <c:pt idx="28">
                  <c:v>10/2/2020</c:v>
                </c:pt>
                <c:pt idx="29">
                  <c:v>11/2/2020</c:v>
                </c:pt>
                <c:pt idx="30">
                  <c:v>12/2/2020</c:v>
                </c:pt>
                <c:pt idx="31">
                  <c:v>13-02-2020</c:v>
                </c:pt>
                <c:pt idx="32">
                  <c:v>14-02-2020</c:v>
                </c:pt>
                <c:pt idx="33">
                  <c:v>17-02-2020</c:v>
                </c:pt>
                <c:pt idx="34">
                  <c:v>18-02-2020</c:v>
                </c:pt>
                <c:pt idx="35">
                  <c:v>1/0/1900</c:v>
                </c:pt>
                <c:pt idx="36">
                  <c:v>20-02-2020</c:v>
                </c:pt>
                <c:pt idx="37">
                  <c:v>1/0/1900</c:v>
                </c:pt>
                <c:pt idx="38">
                  <c:v>24-02-2020</c:v>
                </c:pt>
                <c:pt idx="39">
                  <c:v>25-02-2020</c:v>
                </c:pt>
                <c:pt idx="40">
                  <c:v>26-02-2020</c:v>
                </c:pt>
                <c:pt idx="41">
                  <c:v>27-02-2020</c:v>
                </c:pt>
                <c:pt idx="42">
                  <c:v>28-02-2020</c:v>
                </c:pt>
                <c:pt idx="43">
                  <c:v>2/3/2020</c:v>
                </c:pt>
                <c:pt idx="44">
                  <c:v>3/3/2020</c:v>
                </c:pt>
                <c:pt idx="45">
                  <c:v>4/3/2020</c:v>
                </c:pt>
                <c:pt idx="46">
                  <c:v>5/3/2020</c:v>
                </c:pt>
                <c:pt idx="47">
                  <c:v>6/3/2020</c:v>
                </c:pt>
                <c:pt idx="48">
                  <c:v>9/3/2020</c:v>
                </c:pt>
                <c:pt idx="49">
                  <c:v>1/0/1900</c:v>
                </c:pt>
                <c:pt idx="50">
                  <c:v>11/3/2020</c:v>
                </c:pt>
                <c:pt idx="51">
                  <c:v>12/3/2020</c:v>
                </c:pt>
                <c:pt idx="52">
                  <c:v>13-03-2020</c:v>
                </c:pt>
                <c:pt idx="53">
                  <c:v>16-03-2020</c:v>
                </c:pt>
                <c:pt idx="54">
                  <c:v>17-03-2020</c:v>
                </c:pt>
                <c:pt idx="55">
                  <c:v>18-03-2020</c:v>
                </c:pt>
                <c:pt idx="56">
                  <c:v>19-03-2020</c:v>
                </c:pt>
                <c:pt idx="57">
                  <c:v>20-03-2020</c:v>
                </c:pt>
                <c:pt idx="58">
                  <c:v>23-03-2020</c:v>
                </c:pt>
                <c:pt idx="59">
                  <c:v>24-03-2020</c:v>
                </c:pt>
                <c:pt idx="60">
                  <c:v>1/0/1900</c:v>
                </c:pt>
                <c:pt idx="61">
                  <c:v>26-03-2020</c:v>
                </c:pt>
                <c:pt idx="62">
                  <c:v>27-03-2020</c:v>
                </c:pt>
                <c:pt idx="63">
                  <c:v>30-03-2020</c:v>
                </c:pt>
                <c:pt idx="64">
                  <c:v>31-03-2020</c:v>
                </c:pt>
                <c:pt idx="65">
                  <c:v>1/0/1900</c:v>
                </c:pt>
                <c:pt idx="66">
                  <c:v>1/0/1900</c:v>
                </c:pt>
                <c:pt idx="67">
                  <c:v>3/4/2020</c:v>
                </c:pt>
                <c:pt idx="68">
                  <c:v>1/0/1900</c:v>
                </c:pt>
                <c:pt idx="69">
                  <c:v>7/4/2020</c:v>
                </c:pt>
                <c:pt idx="70">
                  <c:v>8/4/2020</c:v>
                </c:pt>
                <c:pt idx="71">
                  <c:v>9/4/2020</c:v>
                </c:pt>
                <c:pt idx="72">
                  <c:v>13-04-2020</c:v>
                </c:pt>
                <c:pt idx="73">
                  <c:v>1/0/1900</c:v>
                </c:pt>
                <c:pt idx="74">
                  <c:v>15-04-2020</c:v>
                </c:pt>
                <c:pt idx="75">
                  <c:v>16-04-2020</c:v>
                </c:pt>
                <c:pt idx="76">
                  <c:v>17-04-2020</c:v>
                </c:pt>
                <c:pt idx="77">
                  <c:v>20-04-2020</c:v>
                </c:pt>
                <c:pt idx="78">
                  <c:v>21-04-2020</c:v>
                </c:pt>
                <c:pt idx="79">
                  <c:v>22-04-2020</c:v>
                </c:pt>
                <c:pt idx="80">
                  <c:v>23-04-2020</c:v>
                </c:pt>
                <c:pt idx="81">
                  <c:v>24-04-2020</c:v>
                </c:pt>
                <c:pt idx="82">
                  <c:v>27-04-2020</c:v>
                </c:pt>
                <c:pt idx="83">
                  <c:v>28-04-2020</c:v>
                </c:pt>
                <c:pt idx="84">
                  <c:v>29-04-2020</c:v>
                </c:pt>
                <c:pt idx="85">
                  <c:v>30-04-2020</c:v>
                </c:pt>
                <c:pt idx="86">
                  <c:v>1/0/1900</c:v>
                </c:pt>
                <c:pt idx="87">
                  <c:v>4/5/2020</c:v>
                </c:pt>
                <c:pt idx="88">
                  <c:v>5/5/2020</c:v>
                </c:pt>
                <c:pt idx="89">
                  <c:v>6/5/2020</c:v>
                </c:pt>
                <c:pt idx="90">
                  <c:v>1/0/1900</c:v>
                </c:pt>
                <c:pt idx="91">
                  <c:v>8/5/2020</c:v>
                </c:pt>
                <c:pt idx="92">
                  <c:v>11/5/2020</c:v>
                </c:pt>
                <c:pt idx="93">
                  <c:v>12/5/2020</c:v>
                </c:pt>
                <c:pt idx="94">
                  <c:v>13-05-2020</c:v>
                </c:pt>
                <c:pt idx="95">
                  <c:v>14-05-2020</c:v>
                </c:pt>
                <c:pt idx="96">
                  <c:v>15-05-2020</c:v>
                </c:pt>
                <c:pt idx="97">
                  <c:v>18-05-2020</c:v>
                </c:pt>
                <c:pt idx="98">
                  <c:v>19-05-2020</c:v>
                </c:pt>
                <c:pt idx="99">
                  <c:v>20-05-2020</c:v>
                </c:pt>
                <c:pt idx="100">
                  <c:v>21-05-2020</c:v>
                </c:pt>
                <c:pt idx="101">
                  <c:v>22-05-2020</c:v>
                </c:pt>
                <c:pt idx="102">
                  <c:v>1/0/1900</c:v>
                </c:pt>
                <c:pt idx="103">
                  <c:v>26-05-2020</c:v>
                </c:pt>
                <c:pt idx="104">
                  <c:v>27-05-2020</c:v>
                </c:pt>
                <c:pt idx="105">
                  <c:v>28-05-2020</c:v>
                </c:pt>
                <c:pt idx="106">
                  <c:v>29-05-2020</c:v>
                </c:pt>
                <c:pt idx="107">
                  <c:v>1/6/2020</c:v>
                </c:pt>
                <c:pt idx="108">
                  <c:v>2/6/2020</c:v>
                </c:pt>
                <c:pt idx="109">
                  <c:v>3/6/2020</c:v>
                </c:pt>
                <c:pt idx="110">
                  <c:v>4/6/2020</c:v>
                </c:pt>
                <c:pt idx="111">
                  <c:v>5/6/2020</c:v>
                </c:pt>
                <c:pt idx="112">
                  <c:v>8/6/2020</c:v>
                </c:pt>
                <c:pt idx="113">
                  <c:v>9/6/2020</c:v>
                </c:pt>
                <c:pt idx="114">
                  <c:v>10/6/2020</c:v>
                </c:pt>
                <c:pt idx="115">
                  <c:v>11/6/2020</c:v>
                </c:pt>
                <c:pt idx="116">
                  <c:v>12/6/2020</c:v>
                </c:pt>
                <c:pt idx="117">
                  <c:v>15-06-2020</c:v>
                </c:pt>
                <c:pt idx="118">
                  <c:v>16-06-2020</c:v>
                </c:pt>
                <c:pt idx="119">
                  <c:v>17-06-2020</c:v>
                </c:pt>
                <c:pt idx="120">
                  <c:v>18-06-2020</c:v>
                </c:pt>
                <c:pt idx="121">
                  <c:v>19-06-2020</c:v>
                </c:pt>
                <c:pt idx="122">
                  <c:v>22-06-2020</c:v>
                </c:pt>
                <c:pt idx="123">
                  <c:v>23-06-2020</c:v>
                </c:pt>
                <c:pt idx="124">
                  <c:v>24-06-2020</c:v>
                </c:pt>
                <c:pt idx="125">
                  <c:v>25-06-2020</c:v>
                </c:pt>
                <c:pt idx="126">
                  <c:v>26-06-2020</c:v>
                </c:pt>
                <c:pt idx="127">
                  <c:v>29-06-2020</c:v>
                </c:pt>
                <c:pt idx="128">
                  <c:v>30-06-2020</c:v>
                </c:pt>
                <c:pt idx="129">
                  <c:v>1/7/2020</c:v>
                </c:pt>
                <c:pt idx="130">
                  <c:v>2/7/2020</c:v>
                </c:pt>
                <c:pt idx="131">
                  <c:v>6/7/2020</c:v>
                </c:pt>
                <c:pt idx="132">
                  <c:v>7/7/2020</c:v>
                </c:pt>
                <c:pt idx="133">
                  <c:v>8/7/2020</c:v>
                </c:pt>
                <c:pt idx="134">
                  <c:v>9/7/2020</c:v>
                </c:pt>
                <c:pt idx="135">
                  <c:v>10/7/2020</c:v>
                </c:pt>
                <c:pt idx="136">
                  <c:v>13-07-2020</c:v>
                </c:pt>
                <c:pt idx="137">
                  <c:v>14-07-2020</c:v>
                </c:pt>
                <c:pt idx="138">
                  <c:v>15-07-2020</c:v>
                </c:pt>
                <c:pt idx="139">
                  <c:v>16-07-2020</c:v>
                </c:pt>
                <c:pt idx="140">
                  <c:v>17-07-2020</c:v>
                </c:pt>
                <c:pt idx="141">
                  <c:v>20-07-2020</c:v>
                </c:pt>
                <c:pt idx="142">
                  <c:v>21-07-2020</c:v>
                </c:pt>
                <c:pt idx="143">
                  <c:v>22-07-2020</c:v>
                </c:pt>
                <c:pt idx="144">
                  <c:v>23-07-2020</c:v>
                </c:pt>
                <c:pt idx="145">
                  <c:v>24-07-2020</c:v>
                </c:pt>
                <c:pt idx="146">
                  <c:v>27-07-2020</c:v>
                </c:pt>
                <c:pt idx="147">
                  <c:v>28-07-2020</c:v>
                </c:pt>
                <c:pt idx="148">
                  <c:v>29-07-2020</c:v>
                </c:pt>
                <c:pt idx="149">
                  <c:v>30-07-2020</c:v>
                </c:pt>
                <c:pt idx="150">
                  <c:v>31-07-2020</c:v>
                </c:pt>
                <c:pt idx="151">
                  <c:v>3/8/2020</c:v>
                </c:pt>
                <c:pt idx="152">
                  <c:v>4/8/2020</c:v>
                </c:pt>
                <c:pt idx="153">
                  <c:v>5/8/2020</c:v>
                </c:pt>
                <c:pt idx="154">
                  <c:v>6/8/2020</c:v>
                </c:pt>
                <c:pt idx="155">
                  <c:v>7/8/2020</c:v>
                </c:pt>
                <c:pt idx="156">
                  <c:v>10/8/2020</c:v>
                </c:pt>
                <c:pt idx="157">
                  <c:v>11/8/2020</c:v>
                </c:pt>
                <c:pt idx="158">
                  <c:v>12/8/2020</c:v>
                </c:pt>
                <c:pt idx="159">
                  <c:v>13-08-2020</c:v>
                </c:pt>
                <c:pt idx="160">
                  <c:v>14-08-2020</c:v>
                </c:pt>
                <c:pt idx="161">
                  <c:v>17-08-2020</c:v>
                </c:pt>
                <c:pt idx="162">
                  <c:v>18-08-2020</c:v>
                </c:pt>
                <c:pt idx="163">
                  <c:v>19-08-2020</c:v>
                </c:pt>
                <c:pt idx="164">
                  <c:v>20-08-2020</c:v>
                </c:pt>
                <c:pt idx="165">
                  <c:v>21-08-2020</c:v>
                </c:pt>
                <c:pt idx="166">
                  <c:v>24-08-2020</c:v>
                </c:pt>
                <c:pt idx="167">
                  <c:v>25-08-2020</c:v>
                </c:pt>
                <c:pt idx="168">
                  <c:v>26-08-2020</c:v>
                </c:pt>
                <c:pt idx="169">
                  <c:v>27-08-2020</c:v>
                </c:pt>
                <c:pt idx="170">
                  <c:v>28-08-2020</c:v>
                </c:pt>
                <c:pt idx="171">
                  <c:v>31-08-2020</c:v>
                </c:pt>
                <c:pt idx="172">
                  <c:v>1/9/2020</c:v>
                </c:pt>
                <c:pt idx="173">
                  <c:v>2/9/2020</c:v>
                </c:pt>
                <c:pt idx="174">
                  <c:v>3/9/2020</c:v>
                </c:pt>
                <c:pt idx="175">
                  <c:v>4/9/2020</c:v>
                </c:pt>
                <c:pt idx="176">
                  <c:v>7/9/2020</c:v>
                </c:pt>
                <c:pt idx="177">
                  <c:v>8/9/2020</c:v>
                </c:pt>
                <c:pt idx="178">
                  <c:v>9/9/2020</c:v>
                </c:pt>
                <c:pt idx="179">
                  <c:v>10/9/2020</c:v>
                </c:pt>
                <c:pt idx="180">
                  <c:v>11/9/2020</c:v>
                </c:pt>
                <c:pt idx="181">
                  <c:v>14-09-2020</c:v>
                </c:pt>
                <c:pt idx="182">
                  <c:v>15-09-2020</c:v>
                </c:pt>
                <c:pt idx="183">
                  <c:v>16-09-2020</c:v>
                </c:pt>
                <c:pt idx="184">
                  <c:v>17-09-2020</c:v>
                </c:pt>
                <c:pt idx="185">
                  <c:v>18-09-2020</c:v>
                </c:pt>
                <c:pt idx="186">
                  <c:v>21-09-2020</c:v>
                </c:pt>
                <c:pt idx="187">
                  <c:v>22-09-2020</c:v>
                </c:pt>
                <c:pt idx="188">
                  <c:v>23-09-2020</c:v>
                </c:pt>
                <c:pt idx="189">
                  <c:v>24-09-2020</c:v>
                </c:pt>
                <c:pt idx="190">
                  <c:v>25-09-2020</c:v>
                </c:pt>
                <c:pt idx="191">
                  <c:v>28-09-2020</c:v>
                </c:pt>
                <c:pt idx="192">
                  <c:v>29-09-2020</c:v>
                </c:pt>
                <c:pt idx="193">
                  <c:v>30-09-2020</c:v>
                </c:pt>
                <c:pt idx="194">
                  <c:v>1/10/2020</c:v>
                </c:pt>
                <c:pt idx="195">
                  <c:v>1/0/1900</c:v>
                </c:pt>
                <c:pt idx="196">
                  <c:v>5/10/2020</c:v>
                </c:pt>
                <c:pt idx="197">
                  <c:v>6/10/2020</c:v>
                </c:pt>
                <c:pt idx="198">
                  <c:v>7/10/2020</c:v>
                </c:pt>
                <c:pt idx="199">
                  <c:v>8/10/2020</c:v>
                </c:pt>
                <c:pt idx="200">
                  <c:v>9/10/2020</c:v>
                </c:pt>
                <c:pt idx="201">
                  <c:v>12/10/2020</c:v>
                </c:pt>
                <c:pt idx="202">
                  <c:v>13-10-2020</c:v>
                </c:pt>
                <c:pt idx="203">
                  <c:v>14-10-2020</c:v>
                </c:pt>
                <c:pt idx="204">
                  <c:v>15-10-2020</c:v>
                </c:pt>
                <c:pt idx="205">
                  <c:v>16-10-2020</c:v>
                </c:pt>
                <c:pt idx="206">
                  <c:v>19-10-2020</c:v>
                </c:pt>
                <c:pt idx="207">
                  <c:v>20-10-2020</c:v>
                </c:pt>
                <c:pt idx="208">
                  <c:v>21-10-2020</c:v>
                </c:pt>
                <c:pt idx="209">
                  <c:v>22-10-2020</c:v>
                </c:pt>
                <c:pt idx="210">
                  <c:v>23-10-2020</c:v>
                </c:pt>
                <c:pt idx="211">
                  <c:v>26-10-2020</c:v>
                </c:pt>
                <c:pt idx="212">
                  <c:v>27-10-2020</c:v>
                </c:pt>
                <c:pt idx="213">
                  <c:v>28-10-2020</c:v>
                </c:pt>
                <c:pt idx="214">
                  <c:v>29-10-2020</c:v>
                </c:pt>
                <c:pt idx="215">
                  <c:v>1/0/1900</c:v>
                </c:pt>
                <c:pt idx="216">
                  <c:v>2/11/2020</c:v>
                </c:pt>
                <c:pt idx="217">
                  <c:v>3/11/2020</c:v>
                </c:pt>
                <c:pt idx="218">
                  <c:v>4/11/2020</c:v>
                </c:pt>
                <c:pt idx="219">
                  <c:v>5/11/2020</c:v>
                </c:pt>
                <c:pt idx="220">
                  <c:v>6/11/2020</c:v>
                </c:pt>
                <c:pt idx="221">
                  <c:v>9/11/2020</c:v>
                </c:pt>
                <c:pt idx="222">
                  <c:v>10/11/2020</c:v>
                </c:pt>
                <c:pt idx="223">
                  <c:v>11/11/2020</c:v>
                </c:pt>
                <c:pt idx="224">
                  <c:v>12/11/2020</c:v>
                </c:pt>
                <c:pt idx="225">
                  <c:v>13-11-2020</c:v>
                </c:pt>
                <c:pt idx="226">
                  <c:v>1/0/1900</c:v>
                </c:pt>
                <c:pt idx="227">
                  <c:v>17-11-2020</c:v>
                </c:pt>
                <c:pt idx="228">
                  <c:v>18-11-2020</c:v>
                </c:pt>
                <c:pt idx="229">
                  <c:v>19-11-2020</c:v>
                </c:pt>
                <c:pt idx="230">
                  <c:v>20-11-2020</c:v>
                </c:pt>
                <c:pt idx="231">
                  <c:v>23-11-2020</c:v>
                </c:pt>
                <c:pt idx="232">
                  <c:v>24-11-2020</c:v>
                </c:pt>
                <c:pt idx="233">
                  <c:v>25-11-2020</c:v>
                </c:pt>
                <c:pt idx="234">
                  <c:v>26-11-2020</c:v>
                </c:pt>
                <c:pt idx="235">
                  <c:v>27-11-2020</c:v>
                </c:pt>
                <c:pt idx="236">
                  <c:v>1/0/1900</c:v>
                </c:pt>
                <c:pt idx="237">
                  <c:v>1/12/2020</c:v>
                </c:pt>
                <c:pt idx="238">
                  <c:v>2/12/2020</c:v>
                </c:pt>
                <c:pt idx="239">
                  <c:v>3/12/2020</c:v>
                </c:pt>
                <c:pt idx="240">
                  <c:v>4/12/2020</c:v>
                </c:pt>
                <c:pt idx="241">
                  <c:v>7/12/2020</c:v>
                </c:pt>
                <c:pt idx="242">
                  <c:v>8/12/2020</c:v>
                </c:pt>
                <c:pt idx="243">
                  <c:v>9/12/2020</c:v>
                </c:pt>
                <c:pt idx="244">
                  <c:v>10/12/2020</c:v>
                </c:pt>
                <c:pt idx="245">
                  <c:v>11/12/2020</c:v>
                </c:pt>
                <c:pt idx="246">
                  <c:v>14-12-2020</c:v>
                </c:pt>
                <c:pt idx="247">
                  <c:v>15-12-2020</c:v>
                </c:pt>
                <c:pt idx="248">
                  <c:v>16-12-2020</c:v>
                </c:pt>
                <c:pt idx="249">
                  <c:v>17-12-2020</c:v>
                </c:pt>
                <c:pt idx="250">
                  <c:v>18-12-2020</c:v>
                </c:pt>
                <c:pt idx="251">
                  <c:v>21-12-2020</c:v>
                </c:pt>
                <c:pt idx="252">
                  <c:v>22-12-2020</c:v>
                </c:pt>
                <c:pt idx="253">
                  <c:v>23-12-2020</c:v>
                </c:pt>
                <c:pt idx="254">
                  <c:v>24-12-2020</c:v>
                </c:pt>
                <c:pt idx="255">
                  <c:v>28-12-2020</c:v>
                </c:pt>
                <c:pt idx="256">
                  <c:v>29-12-2020</c:v>
                </c:pt>
                <c:pt idx="257">
                  <c:v>30-12-2020</c:v>
                </c:pt>
                <c:pt idx="258">
                  <c:v>31-12-2020</c:v>
                </c:pt>
                <c:pt idx="259">
                  <c:v>4/1/2021</c:v>
                </c:pt>
                <c:pt idx="260">
                  <c:v>5/1/2021</c:v>
                </c:pt>
                <c:pt idx="261">
                  <c:v>6/1/2021</c:v>
                </c:pt>
                <c:pt idx="262">
                  <c:v>7/1/2021</c:v>
                </c:pt>
                <c:pt idx="263">
                  <c:v>8/1/2021</c:v>
                </c:pt>
                <c:pt idx="264">
                  <c:v>11/1/2021</c:v>
                </c:pt>
                <c:pt idx="265">
                  <c:v>12/1/2021</c:v>
                </c:pt>
                <c:pt idx="266">
                  <c:v>13-01-2021</c:v>
                </c:pt>
                <c:pt idx="267">
                  <c:v>14-01-2021</c:v>
                </c:pt>
                <c:pt idx="268">
                  <c:v>15-01-2021</c:v>
                </c:pt>
                <c:pt idx="269">
                  <c:v>18-01-2021</c:v>
                </c:pt>
                <c:pt idx="270">
                  <c:v>19-01-2021</c:v>
                </c:pt>
                <c:pt idx="271">
                  <c:v>20-01-2021</c:v>
                </c:pt>
                <c:pt idx="272">
                  <c:v>21-01-2021</c:v>
                </c:pt>
                <c:pt idx="273">
                  <c:v>22-01-2021</c:v>
                </c:pt>
                <c:pt idx="274">
                  <c:v>25-01-2021</c:v>
                </c:pt>
                <c:pt idx="275">
                  <c:v>1/0/1900</c:v>
                </c:pt>
                <c:pt idx="276">
                  <c:v>27-01-2021</c:v>
                </c:pt>
                <c:pt idx="277">
                  <c:v>28-01-2021</c:v>
                </c:pt>
                <c:pt idx="278">
                  <c:v>29-01-2021</c:v>
                </c:pt>
                <c:pt idx="279">
                  <c:v>1/2/2021</c:v>
                </c:pt>
                <c:pt idx="280">
                  <c:v>2/2/2021</c:v>
                </c:pt>
                <c:pt idx="281">
                  <c:v>3/2/2021</c:v>
                </c:pt>
                <c:pt idx="282">
                  <c:v>4/2/2021</c:v>
                </c:pt>
                <c:pt idx="283">
                  <c:v>5/2/2021</c:v>
                </c:pt>
                <c:pt idx="284">
                  <c:v>8/2/2021</c:v>
                </c:pt>
                <c:pt idx="285">
                  <c:v>9/2/2021</c:v>
                </c:pt>
                <c:pt idx="286">
                  <c:v>10/2/2021</c:v>
                </c:pt>
                <c:pt idx="287">
                  <c:v>11/2/2021</c:v>
                </c:pt>
                <c:pt idx="288">
                  <c:v>12/2/2021</c:v>
                </c:pt>
                <c:pt idx="289">
                  <c:v>15-02-2021</c:v>
                </c:pt>
                <c:pt idx="290">
                  <c:v>16-02-2021</c:v>
                </c:pt>
                <c:pt idx="291">
                  <c:v>17-02-2021</c:v>
                </c:pt>
                <c:pt idx="292">
                  <c:v>18-02-2021</c:v>
                </c:pt>
                <c:pt idx="293">
                  <c:v>1/0/1900</c:v>
                </c:pt>
                <c:pt idx="294">
                  <c:v>22-02-2021</c:v>
                </c:pt>
                <c:pt idx="295">
                  <c:v>23-02-2021</c:v>
                </c:pt>
                <c:pt idx="296">
                  <c:v>24-02-2021</c:v>
                </c:pt>
                <c:pt idx="297">
                  <c:v>25-02-2021</c:v>
                </c:pt>
                <c:pt idx="298">
                  <c:v>26-02-2021</c:v>
                </c:pt>
                <c:pt idx="299">
                  <c:v>1/3/2021</c:v>
                </c:pt>
                <c:pt idx="300">
                  <c:v>2/3/2021</c:v>
                </c:pt>
                <c:pt idx="301">
                  <c:v>3/3/2021</c:v>
                </c:pt>
                <c:pt idx="302">
                  <c:v>4/3/2021</c:v>
                </c:pt>
                <c:pt idx="303">
                  <c:v>5/3/2021</c:v>
                </c:pt>
                <c:pt idx="304">
                  <c:v>8/3/2021</c:v>
                </c:pt>
                <c:pt idx="305">
                  <c:v>9/3/2021</c:v>
                </c:pt>
                <c:pt idx="306">
                  <c:v>10/3/2021</c:v>
                </c:pt>
                <c:pt idx="307">
                  <c:v>1/0/1900</c:v>
                </c:pt>
                <c:pt idx="308">
                  <c:v>12/3/2021</c:v>
                </c:pt>
                <c:pt idx="309">
                  <c:v>15-03-2021</c:v>
                </c:pt>
                <c:pt idx="310">
                  <c:v>16-03-2021</c:v>
                </c:pt>
                <c:pt idx="311">
                  <c:v>17-03-2021</c:v>
                </c:pt>
                <c:pt idx="312">
                  <c:v>18-03-2021</c:v>
                </c:pt>
                <c:pt idx="313">
                  <c:v>19-03-2021</c:v>
                </c:pt>
                <c:pt idx="314">
                  <c:v>22-03-2021</c:v>
                </c:pt>
                <c:pt idx="315">
                  <c:v>23-03-2021</c:v>
                </c:pt>
                <c:pt idx="316">
                  <c:v>24-03-2021</c:v>
                </c:pt>
                <c:pt idx="317">
                  <c:v>25-03-2021</c:v>
                </c:pt>
                <c:pt idx="318">
                  <c:v>26-03-2021</c:v>
                </c:pt>
                <c:pt idx="319">
                  <c:v>1/0/1900</c:v>
                </c:pt>
                <c:pt idx="320">
                  <c:v>30-03-2021</c:v>
                </c:pt>
                <c:pt idx="321">
                  <c:v>31-03-2021</c:v>
                </c:pt>
                <c:pt idx="322">
                  <c:v>1/0/1900</c:v>
                </c:pt>
                <c:pt idx="323">
                  <c:v>1/0/1900</c:v>
                </c:pt>
                <c:pt idx="324">
                  <c:v>5/4/2021</c:v>
                </c:pt>
                <c:pt idx="325">
                  <c:v>6/4/2021</c:v>
                </c:pt>
                <c:pt idx="326">
                  <c:v>7/4/2021</c:v>
                </c:pt>
                <c:pt idx="327">
                  <c:v>8/4/2021</c:v>
                </c:pt>
                <c:pt idx="328">
                  <c:v>9/4/2021</c:v>
                </c:pt>
                <c:pt idx="329">
                  <c:v>12/4/2021</c:v>
                </c:pt>
                <c:pt idx="330">
                  <c:v>1/0/1900</c:v>
                </c:pt>
                <c:pt idx="331">
                  <c:v>1/0/1900</c:v>
                </c:pt>
                <c:pt idx="332">
                  <c:v>15-04-2021</c:v>
                </c:pt>
                <c:pt idx="333">
                  <c:v>16-04-2021</c:v>
                </c:pt>
                <c:pt idx="334">
                  <c:v>19-04-2021</c:v>
                </c:pt>
                <c:pt idx="335">
                  <c:v>20-04-2021</c:v>
                </c:pt>
                <c:pt idx="336">
                  <c:v>1/0/1900</c:v>
                </c:pt>
                <c:pt idx="337">
                  <c:v>22-04-2021</c:v>
                </c:pt>
                <c:pt idx="338">
                  <c:v>23-04-2021</c:v>
                </c:pt>
                <c:pt idx="339">
                  <c:v>26-04-2021</c:v>
                </c:pt>
                <c:pt idx="340">
                  <c:v>27-04-2021</c:v>
                </c:pt>
                <c:pt idx="341">
                  <c:v>28-04-2021</c:v>
                </c:pt>
                <c:pt idx="342">
                  <c:v>29-04-2021</c:v>
                </c:pt>
                <c:pt idx="343">
                  <c:v>30-04-2021</c:v>
                </c:pt>
                <c:pt idx="344">
                  <c:v>3/5/2021</c:v>
                </c:pt>
                <c:pt idx="345">
                  <c:v>4/5/2021</c:v>
                </c:pt>
                <c:pt idx="346">
                  <c:v>5/5/2021</c:v>
                </c:pt>
                <c:pt idx="347">
                  <c:v>6/5/2021</c:v>
                </c:pt>
                <c:pt idx="348">
                  <c:v>7/5/2021</c:v>
                </c:pt>
                <c:pt idx="349">
                  <c:v>10/5/2021</c:v>
                </c:pt>
                <c:pt idx="350">
                  <c:v>11/5/2021</c:v>
                </c:pt>
                <c:pt idx="351">
                  <c:v>12/5/2021</c:v>
                </c:pt>
                <c:pt idx="352">
                  <c:v>1/0/1900</c:v>
                </c:pt>
                <c:pt idx="353">
                  <c:v>14-05-2021</c:v>
                </c:pt>
                <c:pt idx="354">
                  <c:v>17-05-2021</c:v>
                </c:pt>
                <c:pt idx="355">
                  <c:v>18-05-2021</c:v>
                </c:pt>
                <c:pt idx="356">
                  <c:v>19-05-2021</c:v>
                </c:pt>
                <c:pt idx="357">
                  <c:v>20-05-2021</c:v>
                </c:pt>
                <c:pt idx="358">
                  <c:v>21-05-2021</c:v>
                </c:pt>
                <c:pt idx="359">
                  <c:v>24-05-2021</c:v>
                </c:pt>
                <c:pt idx="360">
                  <c:v>25-05-2021</c:v>
                </c:pt>
                <c:pt idx="361">
                  <c:v>1/0/1900</c:v>
                </c:pt>
                <c:pt idx="362">
                  <c:v>27-05-2021</c:v>
                </c:pt>
                <c:pt idx="363">
                  <c:v>28-05-2021</c:v>
                </c:pt>
                <c:pt idx="364">
                  <c:v>31-05-2021</c:v>
                </c:pt>
                <c:pt idx="365">
                  <c:v>1/6/2021</c:v>
                </c:pt>
                <c:pt idx="366">
                  <c:v>2/6/2021</c:v>
                </c:pt>
                <c:pt idx="367">
                  <c:v>3/6/2021</c:v>
                </c:pt>
                <c:pt idx="368">
                  <c:v>4/6/2021</c:v>
                </c:pt>
                <c:pt idx="369">
                  <c:v>7/6/2021</c:v>
                </c:pt>
                <c:pt idx="370">
                  <c:v>8/6/2021</c:v>
                </c:pt>
                <c:pt idx="371">
                  <c:v>9/6/2021</c:v>
                </c:pt>
                <c:pt idx="372">
                  <c:v>10/6/2021</c:v>
                </c:pt>
                <c:pt idx="373">
                  <c:v>11/6/2021</c:v>
                </c:pt>
                <c:pt idx="374">
                  <c:v>14-06-2021</c:v>
                </c:pt>
                <c:pt idx="375">
                  <c:v>15-06-2021</c:v>
                </c:pt>
                <c:pt idx="376">
                  <c:v>16-06-2021</c:v>
                </c:pt>
                <c:pt idx="377">
                  <c:v>17-06-2021</c:v>
                </c:pt>
                <c:pt idx="378">
                  <c:v>18-06-2021</c:v>
                </c:pt>
                <c:pt idx="379">
                  <c:v>21-06-2021</c:v>
                </c:pt>
                <c:pt idx="380">
                  <c:v>22-06-2021</c:v>
                </c:pt>
                <c:pt idx="381">
                  <c:v>23-06-2021</c:v>
                </c:pt>
                <c:pt idx="382">
                  <c:v>24-06-2021</c:v>
                </c:pt>
                <c:pt idx="383">
                  <c:v>25-06-2021</c:v>
                </c:pt>
                <c:pt idx="384">
                  <c:v>28-06-2021</c:v>
                </c:pt>
                <c:pt idx="385">
                  <c:v>29-06-2021</c:v>
                </c:pt>
                <c:pt idx="386">
                  <c:v>30-06-2021</c:v>
                </c:pt>
                <c:pt idx="387">
                  <c:v>1/7/2021</c:v>
                </c:pt>
                <c:pt idx="388">
                  <c:v>2/7/2021</c:v>
                </c:pt>
                <c:pt idx="389">
                  <c:v>5/7/2021</c:v>
                </c:pt>
                <c:pt idx="390">
                  <c:v>6/7/2021</c:v>
                </c:pt>
                <c:pt idx="391">
                  <c:v>7/7/2021</c:v>
                </c:pt>
                <c:pt idx="392">
                  <c:v>8/7/2021</c:v>
                </c:pt>
                <c:pt idx="393">
                  <c:v>9/7/2021</c:v>
                </c:pt>
                <c:pt idx="394">
                  <c:v>12/7/2021</c:v>
                </c:pt>
                <c:pt idx="395">
                  <c:v>13-07-2021</c:v>
                </c:pt>
                <c:pt idx="396">
                  <c:v>14-07-2021</c:v>
                </c:pt>
                <c:pt idx="397">
                  <c:v>15-07-2021</c:v>
                </c:pt>
                <c:pt idx="398">
                  <c:v>16-07-2021</c:v>
                </c:pt>
                <c:pt idx="399">
                  <c:v>19-07-2021</c:v>
                </c:pt>
                <c:pt idx="400">
                  <c:v>20-07-2021</c:v>
                </c:pt>
                <c:pt idx="401">
                  <c:v>1/0/1900</c:v>
                </c:pt>
                <c:pt idx="402">
                  <c:v>22-07-2021</c:v>
                </c:pt>
                <c:pt idx="403">
                  <c:v>23-07-2021</c:v>
                </c:pt>
                <c:pt idx="404">
                  <c:v>26-07-2021</c:v>
                </c:pt>
                <c:pt idx="405">
                  <c:v>27-07-2021</c:v>
                </c:pt>
                <c:pt idx="406">
                  <c:v>28-07-2021</c:v>
                </c:pt>
                <c:pt idx="407">
                  <c:v>29-07-2021</c:v>
                </c:pt>
                <c:pt idx="408">
                  <c:v>30-07-2021</c:v>
                </c:pt>
                <c:pt idx="409">
                  <c:v>2/8/2021</c:v>
                </c:pt>
                <c:pt idx="410">
                  <c:v>3/8/2021</c:v>
                </c:pt>
                <c:pt idx="411">
                  <c:v>4/8/2021</c:v>
                </c:pt>
                <c:pt idx="412">
                  <c:v>5/8/2021</c:v>
                </c:pt>
                <c:pt idx="413">
                  <c:v>6/8/2021</c:v>
                </c:pt>
                <c:pt idx="414">
                  <c:v>9/8/2021</c:v>
                </c:pt>
                <c:pt idx="415">
                  <c:v>10/8/2021</c:v>
                </c:pt>
                <c:pt idx="416">
                  <c:v>11/8/2021</c:v>
                </c:pt>
                <c:pt idx="417">
                  <c:v>12/8/2021</c:v>
                </c:pt>
                <c:pt idx="418">
                  <c:v>13-08-2021</c:v>
                </c:pt>
                <c:pt idx="419">
                  <c:v>1/0/1900</c:v>
                </c:pt>
                <c:pt idx="420">
                  <c:v>17-08-2021</c:v>
                </c:pt>
                <c:pt idx="421">
                  <c:v>18-08-2021</c:v>
                </c:pt>
                <c:pt idx="422">
                  <c:v>1/0/1900</c:v>
                </c:pt>
                <c:pt idx="423">
                  <c:v>20-08-2021</c:v>
                </c:pt>
                <c:pt idx="424">
                  <c:v>23-08-2021</c:v>
                </c:pt>
                <c:pt idx="425">
                  <c:v>24-08-2021</c:v>
                </c:pt>
                <c:pt idx="426">
                  <c:v>25-08-2021</c:v>
                </c:pt>
                <c:pt idx="427">
                  <c:v>26-08-2021</c:v>
                </c:pt>
                <c:pt idx="428">
                  <c:v>27-08-2021</c:v>
                </c:pt>
                <c:pt idx="429">
                  <c:v>30-08-2021</c:v>
                </c:pt>
                <c:pt idx="430">
                  <c:v>31-08-2021</c:v>
                </c:pt>
                <c:pt idx="431">
                  <c:v>1/9/2021</c:v>
                </c:pt>
                <c:pt idx="432">
                  <c:v>2/9/2021</c:v>
                </c:pt>
                <c:pt idx="433">
                  <c:v>3/9/2021</c:v>
                </c:pt>
                <c:pt idx="434">
                  <c:v>6/9/2021</c:v>
                </c:pt>
                <c:pt idx="435">
                  <c:v>7/9/2021</c:v>
                </c:pt>
                <c:pt idx="436">
                  <c:v>8/9/2021</c:v>
                </c:pt>
                <c:pt idx="437">
                  <c:v>9/9/2021</c:v>
                </c:pt>
                <c:pt idx="438">
                  <c:v>1/0/1900</c:v>
                </c:pt>
                <c:pt idx="439">
                  <c:v>13-09-2021</c:v>
                </c:pt>
                <c:pt idx="440">
                  <c:v>14-09-2021</c:v>
                </c:pt>
                <c:pt idx="441">
                  <c:v>15-09-2021</c:v>
                </c:pt>
                <c:pt idx="442">
                  <c:v>16-09-2021</c:v>
                </c:pt>
                <c:pt idx="443">
                  <c:v>17-09-2021</c:v>
                </c:pt>
                <c:pt idx="444">
                  <c:v>20-09-2021</c:v>
                </c:pt>
                <c:pt idx="445">
                  <c:v>21-09-2021</c:v>
                </c:pt>
                <c:pt idx="446">
                  <c:v>22-09-2021</c:v>
                </c:pt>
                <c:pt idx="447">
                  <c:v>23-09-2021</c:v>
                </c:pt>
                <c:pt idx="448">
                  <c:v>24-09-2021</c:v>
                </c:pt>
                <c:pt idx="449">
                  <c:v>27-09-2021</c:v>
                </c:pt>
                <c:pt idx="450">
                  <c:v>28-09-2021</c:v>
                </c:pt>
                <c:pt idx="451">
                  <c:v>29-09-2021</c:v>
                </c:pt>
                <c:pt idx="452">
                  <c:v>30-09-2021</c:v>
                </c:pt>
                <c:pt idx="453">
                  <c:v>1/10/2021</c:v>
                </c:pt>
                <c:pt idx="454">
                  <c:v>4/10/2021</c:v>
                </c:pt>
                <c:pt idx="455">
                  <c:v>5/10/2021</c:v>
                </c:pt>
                <c:pt idx="456">
                  <c:v>6/10/2021</c:v>
                </c:pt>
                <c:pt idx="457">
                  <c:v>7/10/2021</c:v>
                </c:pt>
                <c:pt idx="458">
                  <c:v>8/10/2021</c:v>
                </c:pt>
                <c:pt idx="459">
                  <c:v>11/10/2021</c:v>
                </c:pt>
                <c:pt idx="460">
                  <c:v>12/10/2021</c:v>
                </c:pt>
                <c:pt idx="461">
                  <c:v>13-10-2021</c:v>
                </c:pt>
                <c:pt idx="462">
                  <c:v>14-10-2021</c:v>
                </c:pt>
                <c:pt idx="463">
                  <c:v>1/0/1900</c:v>
                </c:pt>
                <c:pt idx="464">
                  <c:v>18-10-2021</c:v>
                </c:pt>
                <c:pt idx="465">
                  <c:v>1/0/1900</c:v>
                </c:pt>
                <c:pt idx="466">
                  <c:v>20-10-2021</c:v>
                </c:pt>
                <c:pt idx="467">
                  <c:v>21-10-2021</c:v>
                </c:pt>
                <c:pt idx="468">
                  <c:v>22-10-2021</c:v>
                </c:pt>
                <c:pt idx="469">
                  <c:v>25-10-2021</c:v>
                </c:pt>
                <c:pt idx="470">
                  <c:v>26-10-2021</c:v>
                </c:pt>
                <c:pt idx="471">
                  <c:v>27-10-2021</c:v>
                </c:pt>
                <c:pt idx="472">
                  <c:v>28-10-2021</c:v>
                </c:pt>
                <c:pt idx="473">
                  <c:v>29-10-2021</c:v>
                </c:pt>
                <c:pt idx="474">
                  <c:v>1/11/2021</c:v>
                </c:pt>
                <c:pt idx="475">
                  <c:v>2/11/2021</c:v>
                </c:pt>
                <c:pt idx="476">
                  <c:v>3/11/2021</c:v>
                </c:pt>
                <c:pt idx="477">
                  <c:v>1/0/1900</c:v>
                </c:pt>
                <c:pt idx="478">
                  <c:v>1/0/1900</c:v>
                </c:pt>
                <c:pt idx="479">
                  <c:v>8/11/2021</c:v>
                </c:pt>
                <c:pt idx="480">
                  <c:v>9/11/2021</c:v>
                </c:pt>
                <c:pt idx="481">
                  <c:v>10/11/2021</c:v>
                </c:pt>
                <c:pt idx="482">
                  <c:v>11/11/2021</c:v>
                </c:pt>
                <c:pt idx="483">
                  <c:v>12/11/2021</c:v>
                </c:pt>
                <c:pt idx="484">
                  <c:v>15-11-2021</c:v>
                </c:pt>
                <c:pt idx="485">
                  <c:v>16-11-2021</c:v>
                </c:pt>
                <c:pt idx="486">
                  <c:v>17-11-2021</c:v>
                </c:pt>
                <c:pt idx="487">
                  <c:v>18-11-2021</c:v>
                </c:pt>
                <c:pt idx="488">
                  <c:v>1/0/1900</c:v>
                </c:pt>
                <c:pt idx="489">
                  <c:v>22-11-2021</c:v>
                </c:pt>
                <c:pt idx="490">
                  <c:v>23-11-2021</c:v>
                </c:pt>
                <c:pt idx="491">
                  <c:v>24-11-2021</c:v>
                </c:pt>
                <c:pt idx="492">
                  <c:v>25-11-2021</c:v>
                </c:pt>
                <c:pt idx="493">
                  <c:v>26-11-2021</c:v>
                </c:pt>
                <c:pt idx="494">
                  <c:v>29-11-2021</c:v>
                </c:pt>
                <c:pt idx="495">
                  <c:v>30-11-2021</c:v>
                </c:pt>
                <c:pt idx="496">
                  <c:v>1/12/2021</c:v>
                </c:pt>
                <c:pt idx="497">
                  <c:v>2/12/2021</c:v>
                </c:pt>
                <c:pt idx="498">
                  <c:v>3/12/2021</c:v>
                </c:pt>
                <c:pt idx="499">
                  <c:v>6/12/2021</c:v>
                </c:pt>
                <c:pt idx="500">
                  <c:v>7/12/2021</c:v>
                </c:pt>
                <c:pt idx="501">
                  <c:v>8/12/2021</c:v>
                </c:pt>
                <c:pt idx="502">
                  <c:v>9/12/2021</c:v>
                </c:pt>
                <c:pt idx="503">
                  <c:v>10/12/2021</c:v>
                </c:pt>
                <c:pt idx="504">
                  <c:v>13-12-2021</c:v>
                </c:pt>
                <c:pt idx="505">
                  <c:v>14-12-2021</c:v>
                </c:pt>
                <c:pt idx="506">
                  <c:v>15-12-2021</c:v>
                </c:pt>
                <c:pt idx="507">
                  <c:v>16-12-2021</c:v>
                </c:pt>
                <c:pt idx="508">
                  <c:v>17-12-2021</c:v>
                </c:pt>
                <c:pt idx="509">
                  <c:v>20-12-2021</c:v>
                </c:pt>
                <c:pt idx="510">
                  <c:v>21-12-2021</c:v>
                </c:pt>
                <c:pt idx="511">
                  <c:v>22-12-2021</c:v>
                </c:pt>
                <c:pt idx="512">
                  <c:v>23-12-2021</c:v>
                </c:pt>
                <c:pt idx="513">
                  <c:v>27-12-2021</c:v>
                </c:pt>
                <c:pt idx="514">
                  <c:v>28-12-2021</c:v>
                </c:pt>
                <c:pt idx="515">
                  <c:v>29-12-2021</c:v>
                </c:pt>
                <c:pt idx="516">
                  <c:v>30-12-2021</c:v>
                </c:pt>
                <c:pt idx="517">
                  <c:v>31-12-2021</c:v>
                </c:pt>
                <c:pt idx="518">
                  <c:v>3/1/2022</c:v>
                </c:pt>
                <c:pt idx="519">
                  <c:v>4/1/2022</c:v>
                </c:pt>
                <c:pt idx="520">
                  <c:v>5/1/2022</c:v>
                </c:pt>
                <c:pt idx="521">
                  <c:v>6/1/2022</c:v>
                </c:pt>
                <c:pt idx="522">
                  <c:v>7/1/2022</c:v>
                </c:pt>
                <c:pt idx="523">
                  <c:v>10/1/2022</c:v>
                </c:pt>
                <c:pt idx="524">
                  <c:v>11/1/2022</c:v>
                </c:pt>
                <c:pt idx="525">
                  <c:v>12/1/2022</c:v>
                </c:pt>
                <c:pt idx="526">
                  <c:v>13-01-2022</c:v>
                </c:pt>
                <c:pt idx="527">
                  <c:v>14-01-2022</c:v>
                </c:pt>
                <c:pt idx="528">
                  <c:v>17-01-2022</c:v>
                </c:pt>
                <c:pt idx="529">
                  <c:v>18-01-2022</c:v>
                </c:pt>
                <c:pt idx="530">
                  <c:v>19-01-2022</c:v>
                </c:pt>
                <c:pt idx="531">
                  <c:v>20-01-2022</c:v>
                </c:pt>
                <c:pt idx="532">
                  <c:v>21-01-2022</c:v>
                </c:pt>
                <c:pt idx="533">
                  <c:v>24-01-2022</c:v>
                </c:pt>
                <c:pt idx="534">
                  <c:v>25-01-2022</c:v>
                </c:pt>
                <c:pt idx="535">
                  <c:v>1/0/1900</c:v>
                </c:pt>
                <c:pt idx="536">
                  <c:v>27-01-2022</c:v>
                </c:pt>
                <c:pt idx="537">
                  <c:v>28-01-2022</c:v>
                </c:pt>
                <c:pt idx="538">
                  <c:v>31-01-2022</c:v>
                </c:pt>
                <c:pt idx="539">
                  <c:v>1/2/2022</c:v>
                </c:pt>
                <c:pt idx="540">
                  <c:v>2/2/2022</c:v>
                </c:pt>
                <c:pt idx="541">
                  <c:v>3/2/2022</c:v>
                </c:pt>
                <c:pt idx="542">
                  <c:v>4/2/2022</c:v>
                </c:pt>
                <c:pt idx="543">
                  <c:v>1/0/1900</c:v>
                </c:pt>
                <c:pt idx="544">
                  <c:v>8/2/2022</c:v>
                </c:pt>
                <c:pt idx="545">
                  <c:v>9/2/2022</c:v>
                </c:pt>
                <c:pt idx="546">
                  <c:v>10/2/2022</c:v>
                </c:pt>
                <c:pt idx="547">
                  <c:v>11/2/2022</c:v>
                </c:pt>
                <c:pt idx="548">
                  <c:v>14-02-2022</c:v>
                </c:pt>
                <c:pt idx="549">
                  <c:v>15-02-2022</c:v>
                </c:pt>
                <c:pt idx="550">
                  <c:v>16-02-2022</c:v>
                </c:pt>
                <c:pt idx="551">
                  <c:v>17-02-2022</c:v>
                </c:pt>
                <c:pt idx="552">
                  <c:v>18-02-2022</c:v>
                </c:pt>
                <c:pt idx="553">
                  <c:v>21-02-2022</c:v>
                </c:pt>
                <c:pt idx="554">
                  <c:v>22-02-2022</c:v>
                </c:pt>
                <c:pt idx="555">
                  <c:v>23-02-2022</c:v>
                </c:pt>
                <c:pt idx="556">
                  <c:v>24-02-2022</c:v>
                </c:pt>
                <c:pt idx="557">
                  <c:v>25-02-2022</c:v>
                </c:pt>
                <c:pt idx="558">
                  <c:v>28-02-2022</c:v>
                </c:pt>
                <c:pt idx="559">
                  <c:v>1/0/1900</c:v>
                </c:pt>
                <c:pt idx="560">
                  <c:v>2/3/2022</c:v>
                </c:pt>
                <c:pt idx="561">
                  <c:v>3/3/2022</c:v>
                </c:pt>
                <c:pt idx="562">
                  <c:v>4/3/2022</c:v>
                </c:pt>
                <c:pt idx="563">
                  <c:v>7/3/2022</c:v>
                </c:pt>
                <c:pt idx="564">
                  <c:v>8/3/2022</c:v>
                </c:pt>
                <c:pt idx="565">
                  <c:v>9/3/2022</c:v>
                </c:pt>
                <c:pt idx="566">
                  <c:v>10/3/2022</c:v>
                </c:pt>
                <c:pt idx="567">
                  <c:v>11/3/2022</c:v>
                </c:pt>
                <c:pt idx="568">
                  <c:v>14-03-2022</c:v>
                </c:pt>
                <c:pt idx="569">
                  <c:v>15-03-2022</c:v>
                </c:pt>
                <c:pt idx="570">
                  <c:v>16-03-2022</c:v>
                </c:pt>
                <c:pt idx="571">
                  <c:v>17-03-2022</c:v>
                </c:pt>
                <c:pt idx="572">
                  <c:v>1/0/1900</c:v>
                </c:pt>
                <c:pt idx="573">
                  <c:v>21-03-2022</c:v>
                </c:pt>
                <c:pt idx="574">
                  <c:v>22-03-2022</c:v>
                </c:pt>
                <c:pt idx="575">
                  <c:v>23-03-2022</c:v>
                </c:pt>
                <c:pt idx="576">
                  <c:v>24-03-2022</c:v>
                </c:pt>
                <c:pt idx="577">
                  <c:v>25-03-2022</c:v>
                </c:pt>
                <c:pt idx="578">
                  <c:v>28-03-2022</c:v>
                </c:pt>
                <c:pt idx="579">
                  <c:v>29-03-2022</c:v>
                </c:pt>
                <c:pt idx="580">
                  <c:v>30-03-2022</c:v>
                </c:pt>
                <c:pt idx="581">
                  <c:v>31-03-2022</c:v>
                </c:pt>
                <c:pt idx="582">
                  <c:v>1/0/1900</c:v>
                </c:pt>
                <c:pt idx="583">
                  <c:v>4/4/2022</c:v>
                </c:pt>
                <c:pt idx="584">
                  <c:v>5/4/2022</c:v>
                </c:pt>
                <c:pt idx="585">
                  <c:v>6/4/2022</c:v>
                </c:pt>
                <c:pt idx="586">
                  <c:v>7/4/2022</c:v>
                </c:pt>
                <c:pt idx="587">
                  <c:v>8/4/2022</c:v>
                </c:pt>
                <c:pt idx="588">
                  <c:v>11/4/2022</c:v>
                </c:pt>
                <c:pt idx="589">
                  <c:v>12/4/2022</c:v>
                </c:pt>
                <c:pt idx="590">
                  <c:v>13-04-2022</c:v>
                </c:pt>
                <c:pt idx="591">
                  <c:v>1/0/1900</c:v>
                </c:pt>
                <c:pt idx="592">
                  <c:v>18-04-2022</c:v>
                </c:pt>
                <c:pt idx="593">
                  <c:v>19-04-2022</c:v>
                </c:pt>
                <c:pt idx="594">
                  <c:v>20-04-2022</c:v>
                </c:pt>
                <c:pt idx="595">
                  <c:v>21-04-2022</c:v>
                </c:pt>
                <c:pt idx="596">
                  <c:v>22-04-2022</c:v>
                </c:pt>
                <c:pt idx="597">
                  <c:v>25-04-2022</c:v>
                </c:pt>
                <c:pt idx="598">
                  <c:v>26-04-2022</c:v>
                </c:pt>
                <c:pt idx="599">
                  <c:v>27-04-2022</c:v>
                </c:pt>
                <c:pt idx="600">
                  <c:v>28-04-2022</c:v>
                </c:pt>
                <c:pt idx="601">
                  <c:v>29-04-2022</c:v>
                </c:pt>
                <c:pt idx="602">
                  <c:v>2/5/2022</c:v>
                </c:pt>
                <c:pt idx="603">
                  <c:v>1/0/1900</c:v>
                </c:pt>
                <c:pt idx="604">
                  <c:v>4/5/2022</c:v>
                </c:pt>
                <c:pt idx="605">
                  <c:v>5/5/2022</c:v>
                </c:pt>
                <c:pt idx="606">
                  <c:v>6/5/2022</c:v>
                </c:pt>
                <c:pt idx="607">
                  <c:v>9/5/2022</c:v>
                </c:pt>
                <c:pt idx="608">
                  <c:v>10/5/2022</c:v>
                </c:pt>
                <c:pt idx="609">
                  <c:v>11/5/2022</c:v>
                </c:pt>
                <c:pt idx="610">
                  <c:v>12/5/2022</c:v>
                </c:pt>
                <c:pt idx="611">
                  <c:v>13-05-2022</c:v>
                </c:pt>
                <c:pt idx="612">
                  <c:v>1/0/1900</c:v>
                </c:pt>
                <c:pt idx="613">
                  <c:v>17-05-2022</c:v>
                </c:pt>
                <c:pt idx="614">
                  <c:v>18-05-2022</c:v>
                </c:pt>
                <c:pt idx="615">
                  <c:v>19-05-2022</c:v>
                </c:pt>
                <c:pt idx="616">
                  <c:v>20-05-2022</c:v>
                </c:pt>
                <c:pt idx="617">
                  <c:v>23-05-2022</c:v>
                </c:pt>
                <c:pt idx="618">
                  <c:v>24-05-2022</c:v>
                </c:pt>
                <c:pt idx="619">
                  <c:v>25-05-2022</c:v>
                </c:pt>
                <c:pt idx="620">
                  <c:v>26-05-2022</c:v>
                </c:pt>
                <c:pt idx="621">
                  <c:v>27-05-2022</c:v>
                </c:pt>
                <c:pt idx="622">
                  <c:v>30-05-2022</c:v>
                </c:pt>
                <c:pt idx="623">
                  <c:v>31-05-2022</c:v>
                </c:pt>
                <c:pt idx="624">
                  <c:v>1/6/2022</c:v>
                </c:pt>
                <c:pt idx="625">
                  <c:v>2/6/2022</c:v>
                </c:pt>
                <c:pt idx="626">
                  <c:v>3/6/2022</c:v>
                </c:pt>
                <c:pt idx="627">
                  <c:v>6/6/2022</c:v>
                </c:pt>
                <c:pt idx="628">
                  <c:v>7/6/2022</c:v>
                </c:pt>
                <c:pt idx="629">
                  <c:v>8/6/2022</c:v>
                </c:pt>
                <c:pt idx="630">
                  <c:v>9/6/2022</c:v>
                </c:pt>
                <c:pt idx="631">
                  <c:v>10/6/2022</c:v>
                </c:pt>
                <c:pt idx="632">
                  <c:v>13-06-2022</c:v>
                </c:pt>
                <c:pt idx="633">
                  <c:v>14-06-2022</c:v>
                </c:pt>
                <c:pt idx="634">
                  <c:v>15-06-2022</c:v>
                </c:pt>
                <c:pt idx="635">
                  <c:v>16-06-2022</c:v>
                </c:pt>
                <c:pt idx="636">
                  <c:v>17-06-2022</c:v>
                </c:pt>
                <c:pt idx="637">
                  <c:v>20-06-2022</c:v>
                </c:pt>
                <c:pt idx="638">
                  <c:v>21-06-2022</c:v>
                </c:pt>
                <c:pt idx="639">
                  <c:v>22-06-2022</c:v>
                </c:pt>
                <c:pt idx="640">
                  <c:v>23-06-2022</c:v>
                </c:pt>
                <c:pt idx="641">
                  <c:v>24-06-2022</c:v>
                </c:pt>
                <c:pt idx="642">
                  <c:v>27-06-2022</c:v>
                </c:pt>
                <c:pt idx="643">
                  <c:v>28-06-2022</c:v>
                </c:pt>
                <c:pt idx="644">
                  <c:v>29-06-2022</c:v>
                </c:pt>
                <c:pt idx="645">
                  <c:v>30-06-2022</c:v>
                </c:pt>
                <c:pt idx="646">
                  <c:v>1/7/2022</c:v>
                </c:pt>
                <c:pt idx="647">
                  <c:v>4/7/2022</c:v>
                </c:pt>
                <c:pt idx="648">
                  <c:v>5/7/2022</c:v>
                </c:pt>
                <c:pt idx="649">
                  <c:v>6/7/2022</c:v>
                </c:pt>
                <c:pt idx="650">
                  <c:v>7/7/2022</c:v>
                </c:pt>
                <c:pt idx="651">
                  <c:v>8/7/2022</c:v>
                </c:pt>
                <c:pt idx="652">
                  <c:v>11/7/2022</c:v>
                </c:pt>
                <c:pt idx="653">
                  <c:v>12/7/2022</c:v>
                </c:pt>
                <c:pt idx="654">
                  <c:v>13-07-2022</c:v>
                </c:pt>
                <c:pt idx="655">
                  <c:v>14-07-2022</c:v>
                </c:pt>
                <c:pt idx="656">
                  <c:v>15-07-2022</c:v>
                </c:pt>
                <c:pt idx="657">
                  <c:v>18-07-2022</c:v>
                </c:pt>
                <c:pt idx="658">
                  <c:v>19-07-2022</c:v>
                </c:pt>
                <c:pt idx="659">
                  <c:v>20-07-2022</c:v>
                </c:pt>
                <c:pt idx="660">
                  <c:v>21-07-2022</c:v>
                </c:pt>
                <c:pt idx="661">
                  <c:v>22-07-2022</c:v>
                </c:pt>
                <c:pt idx="662">
                  <c:v>25-07-2022</c:v>
                </c:pt>
                <c:pt idx="663">
                  <c:v>26-07-2022</c:v>
                </c:pt>
                <c:pt idx="664">
                  <c:v>27-07-2022</c:v>
                </c:pt>
                <c:pt idx="665">
                  <c:v>28-07-2022</c:v>
                </c:pt>
                <c:pt idx="666">
                  <c:v>29-07-2022</c:v>
                </c:pt>
                <c:pt idx="667">
                  <c:v>1/8/2022</c:v>
                </c:pt>
                <c:pt idx="668">
                  <c:v>2/8/2022</c:v>
                </c:pt>
                <c:pt idx="669">
                  <c:v>3/8/2022</c:v>
                </c:pt>
                <c:pt idx="670">
                  <c:v>4/8/2022</c:v>
                </c:pt>
                <c:pt idx="671">
                  <c:v>5/8/2022</c:v>
                </c:pt>
                <c:pt idx="672">
                  <c:v>8/8/2022</c:v>
                </c:pt>
                <c:pt idx="673">
                  <c:v>1/0/1900</c:v>
                </c:pt>
                <c:pt idx="674">
                  <c:v>10/8/2022</c:v>
                </c:pt>
                <c:pt idx="675">
                  <c:v>11/8/2022</c:v>
                </c:pt>
                <c:pt idx="676">
                  <c:v>12/8/2022</c:v>
                </c:pt>
                <c:pt idx="677">
                  <c:v>1/0/1900</c:v>
                </c:pt>
                <c:pt idx="678">
                  <c:v>1/0/1900</c:v>
                </c:pt>
                <c:pt idx="679">
                  <c:v>17-08-2022</c:v>
                </c:pt>
                <c:pt idx="680">
                  <c:v>18-08-2022</c:v>
                </c:pt>
                <c:pt idx="681">
                  <c:v>19-08-2022</c:v>
                </c:pt>
                <c:pt idx="682">
                  <c:v>22-08-2022</c:v>
                </c:pt>
                <c:pt idx="683">
                  <c:v>23-08-2022</c:v>
                </c:pt>
                <c:pt idx="684">
                  <c:v>24-08-2022</c:v>
                </c:pt>
                <c:pt idx="685">
                  <c:v>25-08-2022</c:v>
                </c:pt>
                <c:pt idx="686">
                  <c:v>26-08-2022</c:v>
                </c:pt>
                <c:pt idx="687">
                  <c:v>29-08-2022</c:v>
                </c:pt>
                <c:pt idx="688">
                  <c:v>30-08-2022</c:v>
                </c:pt>
                <c:pt idx="689">
                  <c:v>1/0/1900</c:v>
                </c:pt>
                <c:pt idx="690">
                  <c:v>1/9/2022</c:v>
                </c:pt>
                <c:pt idx="691">
                  <c:v>2/9/2022</c:v>
                </c:pt>
                <c:pt idx="692">
                  <c:v>5/9/2022</c:v>
                </c:pt>
                <c:pt idx="693">
                  <c:v>6/9/2022</c:v>
                </c:pt>
                <c:pt idx="694">
                  <c:v>7/9/2022</c:v>
                </c:pt>
                <c:pt idx="695">
                  <c:v>8/9/2022</c:v>
                </c:pt>
                <c:pt idx="696">
                  <c:v>9/9/2022</c:v>
                </c:pt>
                <c:pt idx="697">
                  <c:v>12/9/2022</c:v>
                </c:pt>
                <c:pt idx="698">
                  <c:v>13-09-2022</c:v>
                </c:pt>
                <c:pt idx="699">
                  <c:v>14-09-2022</c:v>
                </c:pt>
                <c:pt idx="700">
                  <c:v>15-09-2022</c:v>
                </c:pt>
                <c:pt idx="701">
                  <c:v>16-09-2022</c:v>
                </c:pt>
                <c:pt idx="702">
                  <c:v>19-09-2022</c:v>
                </c:pt>
                <c:pt idx="703">
                  <c:v>20-09-2022</c:v>
                </c:pt>
                <c:pt idx="704">
                  <c:v>21-09-2022</c:v>
                </c:pt>
                <c:pt idx="705">
                  <c:v>22-09-2022</c:v>
                </c:pt>
                <c:pt idx="706">
                  <c:v>23-09-2022</c:v>
                </c:pt>
                <c:pt idx="707">
                  <c:v>26-09-2022</c:v>
                </c:pt>
                <c:pt idx="708">
                  <c:v>27-09-2022</c:v>
                </c:pt>
                <c:pt idx="709">
                  <c:v>28-09-2022</c:v>
                </c:pt>
                <c:pt idx="710">
                  <c:v>29-09-2022</c:v>
                </c:pt>
                <c:pt idx="711">
                  <c:v>30-09-2022</c:v>
                </c:pt>
                <c:pt idx="712">
                  <c:v>3/10/2022</c:v>
                </c:pt>
                <c:pt idx="713">
                  <c:v>4/10/2022</c:v>
                </c:pt>
                <c:pt idx="714">
                  <c:v>1/0/1900</c:v>
                </c:pt>
                <c:pt idx="715">
                  <c:v>6/10/2022</c:v>
                </c:pt>
                <c:pt idx="716">
                  <c:v>7/10/2022</c:v>
                </c:pt>
                <c:pt idx="717">
                  <c:v>10/10/2022</c:v>
                </c:pt>
                <c:pt idx="718">
                  <c:v>11/10/2022</c:v>
                </c:pt>
                <c:pt idx="719">
                  <c:v>12/10/2022</c:v>
                </c:pt>
                <c:pt idx="720">
                  <c:v>13-10-2022</c:v>
                </c:pt>
                <c:pt idx="721">
                  <c:v>14-10-2022</c:v>
                </c:pt>
                <c:pt idx="722">
                  <c:v>17-10-2022</c:v>
                </c:pt>
                <c:pt idx="723">
                  <c:v>18-10-2022</c:v>
                </c:pt>
                <c:pt idx="724">
                  <c:v>19-10-2022</c:v>
                </c:pt>
                <c:pt idx="725">
                  <c:v>20-10-2022</c:v>
                </c:pt>
                <c:pt idx="726">
                  <c:v>21-10-2022</c:v>
                </c:pt>
                <c:pt idx="727">
                  <c:v>1/0/1900</c:v>
                </c:pt>
                <c:pt idx="728">
                  <c:v>25-10-2022</c:v>
                </c:pt>
                <c:pt idx="729">
                  <c:v>1/0/1900</c:v>
                </c:pt>
                <c:pt idx="730">
                  <c:v>27-10-2022</c:v>
                </c:pt>
                <c:pt idx="731">
                  <c:v>28-10-2022</c:v>
                </c:pt>
                <c:pt idx="732">
                  <c:v>31-10-2022</c:v>
                </c:pt>
                <c:pt idx="733">
                  <c:v>1/11/2022</c:v>
                </c:pt>
                <c:pt idx="734">
                  <c:v>2/11/2022</c:v>
                </c:pt>
                <c:pt idx="735">
                  <c:v>3/11/2022</c:v>
                </c:pt>
                <c:pt idx="736">
                  <c:v>4/11/2022</c:v>
                </c:pt>
                <c:pt idx="737">
                  <c:v>7/11/2022</c:v>
                </c:pt>
                <c:pt idx="738">
                  <c:v>1/0/1900</c:v>
                </c:pt>
                <c:pt idx="739">
                  <c:v>9/11/2022</c:v>
                </c:pt>
                <c:pt idx="740">
                  <c:v>10/11/2022</c:v>
                </c:pt>
                <c:pt idx="741">
                  <c:v>14-11-2022</c:v>
                </c:pt>
                <c:pt idx="742">
                  <c:v>15-11-2022</c:v>
                </c:pt>
                <c:pt idx="743">
                  <c:v>16-11-2022</c:v>
                </c:pt>
                <c:pt idx="744">
                  <c:v>17-11-2022</c:v>
                </c:pt>
                <c:pt idx="745">
                  <c:v>18-11-2022</c:v>
                </c:pt>
                <c:pt idx="746">
                  <c:v>21-11-2022</c:v>
                </c:pt>
                <c:pt idx="747">
                  <c:v>22-11-2022</c:v>
                </c:pt>
                <c:pt idx="748">
                  <c:v>23-11-2022</c:v>
                </c:pt>
                <c:pt idx="749">
                  <c:v>24-11-2022</c:v>
                </c:pt>
                <c:pt idx="750">
                  <c:v>25-11-2022</c:v>
                </c:pt>
                <c:pt idx="751">
                  <c:v>28-11-2022</c:v>
                </c:pt>
                <c:pt idx="752">
                  <c:v>29-11-2022</c:v>
                </c:pt>
                <c:pt idx="753">
                  <c:v>30-11-2022</c:v>
                </c:pt>
                <c:pt idx="754">
                  <c:v>1/12/2022</c:v>
                </c:pt>
                <c:pt idx="755">
                  <c:v>2/12/2022</c:v>
                </c:pt>
                <c:pt idx="756">
                  <c:v>5/12/2022</c:v>
                </c:pt>
                <c:pt idx="757">
                  <c:v>6/12/2022</c:v>
                </c:pt>
                <c:pt idx="758">
                  <c:v>7/12/2022</c:v>
                </c:pt>
                <c:pt idx="759">
                  <c:v>8/12/2022</c:v>
                </c:pt>
                <c:pt idx="760">
                  <c:v>9/12/2022</c:v>
                </c:pt>
                <c:pt idx="761">
                  <c:v>12/12/2022</c:v>
                </c:pt>
                <c:pt idx="762">
                  <c:v>13-12-2022</c:v>
                </c:pt>
                <c:pt idx="763">
                  <c:v>14-12-2022</c:v>
                </c:pt>
                <c:pt idx="764">
                  <c:v>15-12-2022</c:v>
                </c:pt>
                <c:pt idx="765">
                  <c:v>16-12-2022</c:v>
                </c:pt>
                <c:pt idx="766">
                  <c:v>19-12-2022</c:v>
                </c:pt>
                <c:pt idx="767">
                  <c:v>20-12-2022</c:v>
                </c:pt>
                <c:pt idx="768">
                  <c:v>21-12-2022</c:v>
                </c:pt>
                <c:pt idx="769">
                  <c:v>22-12-2022</c:v>
                </c:pt>
                <c:pt idx="770">
                  <c:v>23-12-2022</c:v>
                </c:pt>
                <c:pt idx="771">
                  <c:v>26-12-2022</c:v>
                </c:pt>
                <c:pt idx="772">
                  <c:v>27-12-2022</c:v>
                </c:pt>
                <c:pt idx="773">
                  <c:v>28-12-2022</c:v>
                </c:pt>
                <c:pt idx="774">
                  <c:v>29-12-2022</c:v>
                </c:pt>
                <c:pt idx="775">
                  <c:v>30-12-2022</c:v>
                </c:pt>
                <c:pt idx="776">
                  <c:v>2/1/2023</c:v>
                </c:pt>
                <c:pt idx="777">
                  <c:v>3/1/2023</c:v>
                </c:pt>
                <c:pt idx="778">
                  <c:v>4/1/2023</c:v>
                </c:pt>
                <c:pt idx="779">
                  <c:v>5/1/2023</c:v>
                </c:pt>
                <c:pt idx="780">
                  <c:v>6/1/2023</c:v>
                </c:pt>
                <c:pt idx="781">
                  <c:v>9/1/2023</c:v>
                </c:pt>
                <c:pt idx="782">
                  <c:v>10/1/2023</c:v>
                </c:pt>
                <c:pt idx="783">
                  <c:v>11/1/2023</c:v>
                </c:pt>
                <c:pt idx="784">
                  <c:v>12/1/2023</c:v>
                </c:pt>
                <c:pt idx="785">
                  <c:v>13-01-2023</c:v>
                </c:pt>
                <c:pt idx="786">
                  <c:v>16-01-2023</c:v>
                </c:pt>
                <c:pt idx="787">
                  <c:v>17-01-2023</c:v>
                </c:pt>
                <c:pt idx="788">
                  <c:v>18-01-2023</c:v>
                </c:pt>
                <c:pt idx="789">
                  <c:v>19-01-2023</c:v>
                </c:pt>
                <c:pt idx="790">
                  <c:v>20-01-2023</c:v>
                </c:pt>
                <c:pt idx="791">
                  <c:v>23-01-2023</c:v>
                </c:pt>
                <c:pt idx="792">
                  <c:v>24-01-2023</c:v>
                </c:pt>
                <c:pt idx="793">
                  <c:v>25-01-2023</c:v>
                </c:pt>
                <c:pt idx="794">
                  <c:v>1/0/1900</c:v>
                </c:pt>
                <c:pt idx="795">
                  <c:v>27-01-2023</c:v>
                </c:pt>
                <c:pt idx="796">
                  <c:v>30-01-2023</c:v>
                </c:pt>
                <c:pt idx="797">
                  <c:v>31-01-2023</c:v>
                </c:pt>
                <c:pt idx="798">
                  <c:v>1/2/2023</c:v>
                </c:pt>
                <c:pt idx="799">
                  <c:v>2/2/2023</c:v>
                </c:pt>
                <c:pt idx="800">
                  <c:v>3/2/2023</c:v>
                </c:pt>
                <c:pt idx="801">
                  <c:v>6/2/2023</c:v>
                </c:pt>
                <c:pt idx="802">
                  <c:v>7/2/2023</c:v>
                </c:pt>
                <c:pt idx="803">
                  <c:v>8/2/2023</c:v>
                </c:pt>
                <c:pt idx="804">
                  <c:v>9/2/2023</c:v>
                </c:pt>
                <c:pt idx="805">
                  <c:v>10/2/2023</c:v>
                </c:pt>
                <c:pt idx="806">
                  <c:v>13-02-2023</c:v>
                </c:pt>
                <c:pt idx="807">
                  <c:v>14-02-2023</c:v>
                </c:pt>
                <c:pt idx="808">
                  <c:v>15-02-2023</c:v>
                </c:pt>
                <c:pt idx="809">
                  <c:v>16-02-2023</c:v>
                </c:pt>
                <c:pt idx="810">
                  <c:v>17-02-2023</c:v>
                </c:pt>
                <c:pt idx="811">
                  <c:v>20-02-2023</c:v>
                </c:pt>
                <c:pt idx="812">
                  <c:v>21-02-2023</c:v>
                </c:pt>
                <c:pt idx="813">
                  <c:v>22-02-2023</c:v>
                </c:pt>
                <c:pt idx="814">
                  <c:v>23-02-2023</c:v>
                </c:pt>
                <c:pt idx="815">
                  <c:v>24-02-2023</c:v>
                </c:pt>
                <c:pt idx="816">
                  <c:v>27-02-2023</c:v>
                </c:pt>
                <c:pt idx="817">
                  <c:v>28-02-2023</c:v>
                </c:pt>
                <c:pt idx="818">
                  <c:v>1/3/2023</c:v>
                </c:pt>
                <c:pt idx="819">
                  <c:v>2/3/2023</c:v>
                </c:pt>
                <c:pt idx="820">
                  <c:v>3/3/2023</c:v>
                </c:pt>
                <c:pt idx="821">
                  <c:v>6/3/2023</c:v>
                </c:pt>
                <c:pt idx="822">
                  <c:v>1/0/1900</c:v>
                </c:pt>
                <c:pt idx="823">
                  <c:v>8/3/2023</c:v>
                </c:pt>
                <c:pt idx="824">
                  <c:v>9/3/2023</c:v>
                </c:pt>
                <c:pt idx="825">
                  <c:v>10/3/2023</c:v>
                </c:pt>
                <c:pt idx="826">
                  <c:v>13-03-2023</c:v>
                </c:pt>
                <c:pt idx="827">
                  <c:v>14-03-2023</c:v>
                </c:pt>
                <c:pt idx="828">
                  <c:v>15-03-2023</c:v>
                </c:pt>
                <c:pt idx="829">
                  <c:v>16-03-2023</c:v>
                </c:pt>
                <c:pt idx="830">
                  <c:v>17-03-2023</c:v>
                </c:pt>
                <c:pt idx="831">
                  <c:v>20-03-2023</c:v>
                </c:pt>
                <c:pt idx="832">
                  <c:v>21-03-2023</c:v>
                </c:pt>
                <c:pt idx="833">
                  <c:v>1/0/1900</c:v>
                </c:pt>
                <c:pt idx="834">
                  <c:v>23-03-2023</c:v>
                </c:pt>
                <c:pt idx="835">
                  <c:v>24-03-2023</c:v>
                </c:pt>
                <c:pt idx="836">
                  <c:v>27-03-2023</c:v>
                </c:pt>
                <c:pt idx="837">
                  <c:v>28-03-2023</c:v>
                </c:pt>
                <c:pt idx="838">
                  <c:v>29-03-2023</c:v>
                </c:pt>
                <c:pt idx="839">
                  <c:v>1/0/1900</c:v>
                </c:pt>
                <c:pt idx="840">
                  <c:v>31-03-2023</c:v>
                </c:pt>
                <c:pt idx="841">
                  <c:v>3/4/2023</c:v>
                </c:pt>
                <c:pt idx="842">
                  <c:v>1/0/1900</c:v>
                </c:pt>
                <c:pt idx="843">
                  <c:v>5/4/2023</c:v>
                </c:pt>
                <c:pt idx="844">
                  <c:v>6/4/2023</c:v>
                </c:pt>
                <c:pt idx="845">
                  <c:v>1/0/1900</c:v>
                </c:pt>
                <c:pt idx="846">
                  <c:v>10/4/2023</c:v>
                </c:pt>
                <c:pt idx="847">
                  <c:v>11/4/2023</c:v>
                </c:pt>
                <c:pt idx="848">
                  <c:v>12/4/2023</c:v>
                </c:pt>
                <c:pt idx="849">
                  <c:v>13-04-2023</c:v>
                </c:pt>
                <c:pt idx="850">
                  <c:v>1/0/1900</c:v>
                </c:pt>
                <c:pt idx="851">
                  <c:v>17-04-2023</c:v>
                </c:pt>
                <c:pt idx="852">
                  <c:v>18-04-2023</c:v>
                </c:pt>
                <c:pt idx="853">
                  <c:v>19-04-2023</c:v>
                </c:pt>
                <c:pt idx="854">
                  <c:v>20-04-2023</c:v>
                </c:pt>
                <c:pt idx="855">
                  <c:v>21-04-2023</c:v>
                </c:pt>
                <c:pt idx="856">
                  <c:v>24-04-2023</c:v>
                </c:pt>
                <c:pt idx="857">
                  <c:v>25-04-2023</c:v>
                </c:pt>
                <c:pt idx="858">
                  <c:v>26-04-2023</c:v>
                </c:pt>
                <c:pt idx="859">
                  <c:v>27-04-2023</c:v>
                </c:pt>
                <c:pt idx="860">
                  <c:v>28-04-2023</c:v>
                </c:pt>
                <c:pt idx="861">
                  <c:v>1/0/1900</c:v>
                </c:pt>
                <c:pt idx="862">
                  <c:v>2/5/2023</c:v>
                </c:pt>
                <c:pt idx="863">
                  <c:v>3/5/2023</c:v>
                </c:pt>
                <c:pt idx="864">
                  <c:v>4/5/2023</c:v>
                </c:pt>
                <c:pt idx="865">
                  <c:v>1/0/1900</c:v>
                </c:pt>
                <c:pt idx="866">
                  <c:v>8/5/2023</c:v>
                </c:pt>
                <c:pt idx="867">
                  <c:v>9/5/2023</c:v>
                </c:pt>
                <c:pt idx="868">
                  <c:v>10/5/2023</c:v>
                </c:pt>
                <c:pt idx="869">
                  <c:v>11/5/2023</c:v>
                </c:pt>
                <c:pt idx="870">
                  <c:v>12/5/2023</c:v>
                </c:pt>
                <c:pt idx="871">
                  <c:v>15-05-2023</c:v>
                </c:pt>
                <c:pt idx="872">
                  <c:v>16-05-2023</c:v>
                </c:pt>
                <c:pt idx="873">
                  <c:v>17-05-2023</c:v>
                </c:pt>
                <c:pt idx="874">
                  <c:v>18-05-2023</c:v>
                </c:pt>
                <c:pt idx="875">
                  <c:v>19-05-2023</c:v>
                </c:pt>
                <c:pt idx="876">
                  <c:v>22-05-2023</c:v>
                </c:pt>
                <c:pt idx="877">
                  <c:v>23-05-2023</c:v>
                </c:pt>
                <c:pt idx="878">
                  <c:v>24-05-2023</c:v>
                </c:pt>
                <c:pt idx="879">
                  <c:v>25-05-2023</c:v>
                </c:pt>
                <c:pt idx="880">
                  <c:v>26-05-2023</c:v>
                </c:pt>
                <c:pt idx="881">
                  <c:v>1/0/1900</c:v>
                </c:pt>
                <c:pt idx="882">
                  <c:v>29-05-2023</c:v>
                </c:pt>
                <c:pt idx="883">
                  <c:v>30-05-2023</c:v>
                </c:pt>
                <c:pt idx="884">
                  <c:v>31-05-2023</c:v>
                </c:pt>
                <c:pt idx="885">
                  <c:v>1/6/2023</c:v>
                </c:pt>
                <c:pt idx="886">
                  <c:v>2/6/2023</c:v>
                </c:pt>
                <c:pt idx="887">
                  <c:v>5/6/2023</c:v>
                </c:pt>
                <c:pt idx="888">
                  <c:v>6/6/2023</c:v>
                </c:pt>
                <c:pt idx="889">
                  <c:v>7/6/2023</c:v>
                </c:pt>
                <c:pt idx="890">
                  <c:v>8/6/2023</c:v>
                </c:pt>
                <c:pt idx="891">
                  <c:v>9/6/2023</c:v>
                </c:pt>
                <c:pt idx="892">
                  <c:v>12/6/2023</c:v>
                </c:pt>
                <c:pt idx="893">
                  <c:v>13-06-2023</c:v>
                </c:pt>
                <c:pt idx="894">
                  <c:v>14-06-2023</c:v>
                </c:pt>
                <c:pt idx="895">
                  <c:v>15-06-2023</c:v>
                </c:pt>
                <c:pt idx="896">
                  <c:v>16-06-2023</c:v>
                </c:pt>
                <c:pt idx="897">
                  <c:v>19-06-2023</c:v>
                </c:pt>
                <c:pt idx="898">
                  <c:v>20-06-2023</c:v>
                </c:pt>
                <c:pt idx="899">
                  <c:v>21-06-2023</c:v>
                </c:pt>
                <c:pt idx="900">
                  <c:v>22-06-2023</c:v>
                </c:pt>
                <c:pt idx="901">
                  <c:v>23-06-2023</c:v>
                </c:pt>
                <c:pt idx="902">
                  <c:v>26-06-2023</c:v>
                </c:pt>
                <c:pt idx="903">
                  <c:v>27-06-2023</c:v>
                </c:pt>
                <c:pt idx="904">
                  <c:v>28-06-2023</c:v>
                </c:pt>
                <c:pt idx="905">
                  <c:v>1/0/1900</c:v>
                </c:pt>
                <c:pt idx="906">
                  <c:v>30-06-2023</c:v>
                </c:pt>
                <c:pt idx="907">
                  <c:v>3/7/2023</c:v>
                </c:pt>
                <c:pt idx="908">
                  <c:v>4/7/2023</c:v>
                </c:pt>
                <c:pt idx="909">
                  <c:v>5/7/2023</c:v>
                </c:pt>
                <c:pt idx="910">
                  <c:v>6/7/2023</c:v>
                </c:pt>
                <c:pt idx="911">
                  <c:v>7/7/2023</c:v>
                </c:pt>
                <c:pt idx="912">
                  <c:v>10/7/2023</c:v>
                </c:pt>
                <c:pt idx="913">
                  <c:v>11/7/2023</c:v>
                </c:pt>
                <c:pt idx="914">
                  <c:v>12/7/2023</c:v>
                </c:pt>
                <c:pt idx="915">
                  <c:v>13-07-2023</c:v>
                </c:pt>
                <c:pt idx="916">
                  <c:v>14-07-2023</c:v>
                </c:pt>
                <c:pt idx="917">
                  <c:v>17-07-2023</c:v>
                </c:pt>
                <c:pt idx="918">
                  <c:v>18-07-2023</c:v>
                </c:pt>
                <c:pt idx="919">
                  <c:v>19-07-2023</c:v>
                </c:pt>
                <c:pt idx="920">
                  <c:v>20-07-2023</c:v>
                </c:pt>
                <c:pt idx="921">
                  <c:v>21-07-2023</c:v>
                </c:pt>
                <c:pt idx="922">
                  <c:v>24-07-2023</c:v>
                </c:pt>
                <c:pt idx="923">
                  <c:v>25-07-2023</c:v>
                </c:pt>
                <c:pt idx="924">
                  <c:v>26-07-2023</c:v>
                </c:pt>
                <c:pt idx="925">
                  <c:v>27-07-2023</c:v>
                </c:pt>
                <c:pt idx="926">
                  <c:v>28-07-2023</c:v>
                </c:pt>
                <c:pt idx="927">
                  <c:v>31-07-2023</c:v>
                </c:pt>
                <c:pt idx="928">
                  <c:v>1/8/2023</c:v>
                </c:pt>
                <c:pt idx="929">
                  <c:v>2/8/2023</c:v>
                </c:pt>
                <c:pt idx="930">
                  <c:v>3/8/2023</c:v>
                </c:pt>
                <c:pt idx="931">
                  <c:v>4/8/2023</c:v>
                </c:pt>
                <c:pt idx="932">
                  <c:v>7/8/2023</c:v>
                </c:pt>
                <c:pt idx="933">
                  <c:v>8/8/2023</c:v>
                </c:pt>
                <c:pt idx="934">
                  <c:v>9/8/2023</c:v>
                </c:pt>
                <c:pt idx="935">
                  <c:v>10/8/2023</c:v>
                </c:pt>
                <c:pt idx="936">
                  <c:v>11/8/2023</c:v>
                </c:pt>
                <c:pt idx="937">
                  <c:v>14-08-2023</c:v>
                </c:pt>
                <c:pt idx="938">
                  <c:v>1/0/1900</c:v>
                </c:pt>
                <c:pt idx="939">
                  <c:v>1/0/1900</c:v>
                </c:pt>
                <c:pt idx="940">
                  <c:v>17-08-2023</c:v>
                </c:pt>
                <c:pt idx="941">
                  <c:v>18-08-2023</c:v>
                </c:pt>
                <c:pt idx="942">
                  <c:v>21-08-2023</c:v>
                </c:pt>
                <c:pt idx="943">
                  <c:v>22-08-2023</c:v>
                </c:pt>
                <c:pt idx="944">
                  <c:v>23-08-2023</c:v>
                </c:pt>
                <c:pt idx="945">
                  <c:v>24-08-2023</c:v>
                </c:pt>
                <c:pt idx="946">
                  <c:v>25-08-2023</c:v>
                </c:pt>
                <c:pt idx="947">
                  <c:v>28-08-2023</c:v>
                </c:pt>
                <c:pt idx="948">
                  <c:v>29-08-2023</c:v>
                </c:pt>
                <c:pt idx="949">
                  <c:v>30-08-2023</c:v>
                </c:pt>
                <c:pt idx="950">
                  <c:v>31-08-2023</c:v>
                </c:pt>
                <c:pt idx="951">
                  <c:v>1/9/2023</c:v>
                </c:pt>
                <c:pt idx="952">
                  <c:v>1/0/1900</c:v>
                </c:pt>
                <c:pt idx="953">
                  <c:v>4/9/2023</c:v>
                </c:pt>
                <c:pt idx="954">
                  <c:v>5/9/2023</c:v>
                </c:pt>
                <c:pt idx="955">
                  <c:v>6/9/2023</c:v>
                </c:pt>
                <c:pt idx="956">
                  <c:v>7/9/2023</c:v>
                </c:pt>
                <c:pt idx="957">
                  <c:v>8/9/2023</c:v>
                </c:pt>
                <c:pt idx="958">
                  <c:v>11/9/2023</c:v>
                </c:pt>
                <c:pt idx="959">
                  <c:v>12/9/2023</c:v>
                </c:pt>
                <c:pt idx="960">
                  <c:v>13-09-2023</c:v>
                </c:pt>
                <c:pt idx="961">
                  <c:v>14-09-2023</c:v>
                </c:pt>
                <c:pt idx="962">
                  <c:v>15-09-2023</c:v>
                </c:pt>
                <c:pt idx="963">
                  <c:v>18-09-2023</c:v>
                </c:pt>
                <c:pt idx="964">
                  <c:v>1/0/1900</c:v>
                </c:pt>
                <c:pt idx="965">
                  <c:v>20-09-2023</c:v>
                </c:pt>
                <c:pt idx="966">
                  <c:v>21-09-2023</c:v>
                </c:pt>
                <c:pt idx="967">
                  <c:v>22-09-2023</c:v>
                </c:pt>
                <c:pt idx="968">
                  <c:v>25-09-2023</c:v>
                </c:pt>
                <c:pt idx="969">
                  <c:v>26-09-2023</c:v>
                </c:pt>
                <c:pt idx="970">
                  <c:v>27-09-2023</c:v>
                </c:pt>
                <c:pt idx="971">
                  <c:v>28-09-2023</c:v>
                </c:pt>
                <c:pt idx="972">
                  <c:v>29-09-2023</c:v>
                </c:pt>
                <c:pt idx="973">
                  <c:v>1/0/1900</c:v>
                </c:pt>
                <c:pt idx="974">
                  <c:v>3/10/2023</c:v>
                </c:pt>
                <c:pt idx="975">
                  <c:v>4/10/2023</c:v>
                </c:pt>
                <c:pt idx="976">
                  <c:v>5/10/2023</c:v>
                </c:pt>
                <c:pt idx="977">
                  <c:v>6/10/2023</c:v>
                </c:pt>
                <c:pt idx="978">
                  <c:v>1/0/1900</c:v>
                </c:pt>
                <c:pt idx="979">
                  <c:v>9/10/2023</c:v>
                </c:pt>
                <c:pt idx="980">
                  <c:v>10/10/2023</c:v>
                </c:pt>
                <c:pt idx="981">
                  <c:v>11/10/2023</c:v>
                </c:pt>
                <c:pt idx="982">
                  <c:v>12/10/2023</c:v>
                </c:pt>
                <c:pt idx="983">
                  <c:v>13-10-2023</c:v>
                </c:pt>
                <c:pt idx="984">
                  <c:v>16-10-2023</c:v>
                </c:pt>
                <c:pt idx="985">
                  <c:v>17-10-2023</c:v>
                </c:pt>
                <c:pt idx="986">
                  <c:v>18-10-2023</c:v>
                </c:pt>
                <c:pt idx="987">
                  <c:v>19-10-2023</c:v>
                </c:pt>
                <c:pt idx="988">
                  <c:v>20-10-2023</c:v>
                </c:pt>
                <c:pt idx="989">
                  <c:v>23-10-2023</c:v>
                </c:pt>
                <c:pt idx="990">
                  <c:v>1/0/1900</c:v>
                </c:pt>
                <c:pt idx="991">
                  <c:v>25-10-2023</c:v>
                </c:pt>
                <c:pt idx="992">
                  <c:v>26-10-2023</c:v>
                </c:pt>
                <c:pt idx="993">
                  <c:v>27-10-2023</c:v>
                </c:pt>
                <c:pt idx="994">
                  <c:v>30-10-2023</c:v>
                </c:pt>
                <c:pt idx="995">
                  <c:v>31-10-2023</c:v>
                </c:pt>
                <c:pt idx="996">
                  <c:v>1/11/2023</c:v>
                </c:pt>
                <c:pt idx="997">
                  <c:v>2/11/2023</c:v>
                </c:pt>
                <c:pt idx="998">
                  <c:v>3/11/2023</c:v>
                </c:pt>
                <c:pt idx="999">
                  <c:v>6/11/2023</c:v>
                </c:pt>
                <c:pt idx="1000">
                  <c:v>7/11/2023</c:v>
                </c:pt>
                <c:pt idx="1001">
                  <c:v>8/11/2023</c:v>
                </c:pt>
                <c:pt idx="1002">
                  <c:v>9/11/2023</c:v>
                </c:pt>
                <c:pt idx="1003">
                  <c:v>10/11/2023</c:v>
                </c:pt>
                <c:pt idx="1004">
                  <c:v>13-11-2023</c:v>
                </c:pt>
                <c:pt idx="1005">
                  <c:v>1/0/1900</c:v>
                </c:pt>
                <c:pt idx="1006">
                  <c:v>15-11-2023</c:v>
                </c:pt>
                <c:pt idx="1007">
                  <c:v>16-11-2023</c:v>
                </c:pt>
                <c:pt idx="1008">
                  <c:v>17-11-2023</c:v>
                </c:pt>
                <c:pt idx="1009">
                  <c:v>20-11-2023</c:v>
                </c:pt>
                <c:pt idx="1010">
                  <c:v>21-11-2023</c:v>
                </c:pt>
                <c:pt idx="1011">
                  <c:v>22-11-2023</c:v>
                </c:pt>
                <c:pt idx="1012">
                  <c:v>23-11-2023</c:v>
                </c:pt>
                <c:pt idx="1013">
                  <c:v>24-11-2023</c:v>
                </c:pt>
                <c:pt idx="1014">
                  <c:v>1/0/1900</c:v>
                </c:pt>
                <c:pt idx="1015">
                  <c:v>28-11-2023</c:v>
                </c:pt>
                <c:pt idx="1016">
                  <c:v>29-11-2023</c:v>
                </c:pt>
                <c:pt idx="1017">
                  <c:v>30-11-2023</c:v>
                </c:pt>
                <c:pt idx="1018">
                  <c:v>1/12/2023</c:v>
                </c:pt>
                <c:pt idx="1019">
                  <c:v>4/12/2023</c:v>
                </c:pt>
                <c:pt idx="1020">
                  <c:v>5/12/2023</c:v>
                </c:pt>
                <c:pt idx="1021">
                  <c:v>6/12/2023</c:v>
                </c:pt>
                <c:pt idx="1022">
                  <c:v>7/12/2023</c:v>
                </c:pt>
                <c:pt idx="1023">
                  <c:v>8/12/2023</c:v>
                </c:pt>
                <c:pt idx="1024">
                  <c:v>11/12/2023</c:v>
                </c:pt>
                <c:pt idx="1025">
                  <c:v>12/12/2023</c:v>
                </c:pt>
                <c:pt idx="1026">
                  <c:v>13-12-2023</c:v>
                </c:pt>
                <c:pt idx="1027">
                  <c:v>14-12-2023</c:v>
                </c:pt>
                <c:pt idx="1028">
                  <c:v>15-12-2023</c:v>
                </c:pt>
                <c:pt idx="1029">
                  <c:v>18-12-2023</c:v>
                </c:pt>
                <c:pt idx="1030">
                  <c:v>19-12-2023</c:v>
                </c:pt>
                <c:pt idx="1031">
                  <c:v>20-12-2023</c:v>
                </c:pt>
                <c:pt idx="1032">
                  <c:v>21-12-2023</c:v>
                </c:pt>
                <c:pt idx="1033">
                  <c:v>22-12-2023</c:v>
                </c:pt>
                <c:pt idx="1034">
                  <c:v>1/0/1900</c:v>
                </c:pt>
                <c:pt idx="1035">
                  <c:v>26-12-2023</c:v>
                </c:pt>
                <c:pt idx="1036">
                  <c:v>27-12-2023</c:v>
                </c:pt>
                <c:pt idx="1037">
                  <c:v>28-12-2023</c:v>
                </c:pt>
                <c:pt idx="1038">
                  <c:v>29-12-2023</c:v>
                </c:pt>
                <c:pt idx="1039">
                  <c:v>1/1/2024</c:v>
                </c:pt>
                <c:pt idx="1040">
                  <c:v>2/1/2024</c:v>
                </c:pt>
                <c:pt idx="1041">
                  <c:v>3/1/2024</c:v>
                </c:pt>
                <c:pt idx="1042">
                  <c:v>4/1/2024</c:v>
                </c:pt>
                <c:pt idx="1043">
                  <c:v>5/1/2024</c:v>
                </c:pt>
                <c:pt idx="1044">
                  <c:v>8/1/2024</c:v>
                </c:pt>
                <c:pt idx="1045">
                  <c:v>9/1/2024</c:v>
                </c:pt>
                <c:pt idx="1046">
                  <c:v>10/1/2024</c:v>
                </c:pt>
                <c:pt idx="1047">
                  <c:v>11/1/2024</c:v>
                </c:pt>
                <c:pt idx="1048">
                  <c:v>12/1/2024</c:v>
                </c:pt>
                <c:pt idx="1049">
                  <c:v>1/0/1900</c:v>
                </c:pt>
                <c:pt idx="1050">
                  <c:v>15-01-2024</c:v>
                </c:pt>
                <c:pt idx="1051">
                  <c:v>16-01-2024</c:v>
                </c:pt>
                <c:pt idx="1052">
                  <c:v>17-01-2024</c:v>
                </c:pt>
                <c:pt idx="1053">
                  <c:v>18-01-2024</c:v>
                </c:pt>
                <c:pt idx="1054">
                  <c:v>19-01-2024</c:v>
                </c:pt>
                <c:pt idx="1055">
                  <c:v>1/0/1900</c:v>
                </c:pt>
                <c:pt idx="1056">
                  <c:v>23-01-2024</c:v>
                </c:pt>
                <c:pt idx="1057">
                  <c:v>24-01-2024</c:v>
                </c:pt>
                <c:pt idx="1058">
                  <c:v>25-01-2024</c:v>
                </c:pt>
                <c:pt idx="1059">
                  <c:v>1/0/1900</c:v>
                </c:pt>
                <c:pt idx="1060">
                  <c:v>29-01-2024</c:v>
                </c:pt>
                <c:pt idx="1061">
                  <c:v>30-01-2024</c:v>
                </c:pt>
                <c:pt idx="1062">
                  <c:v>31-01-2024</c:v>
                </c:pt>
                <c:pt idx="1063">
                  <c:v>1/2/2024</c:v>
                </c:pt>
                <c:pt idx="1064">
                  <c:v>2/2/2024</c:v>
                </c:pt>
                <c:pt idx="1065">
                  <c:v>5/2/2024</c:v>
                </c:pt>
                <c:pt idx="1066">
                  <c:v>6/2/2024</c:v>
                </c:pt>
                <c:pt idx="1067">
                  <c:v>7/2/2024</c:v>
                </c:pt>
                <c:pt idx="1068">
                  <c:v>8/2/2024</c:v>
                </c:pt>
                <c:pt idx="1069">
                  <c:v>9/2/2024</c:v>
                </c:pt>
                <c:pt idx="1070">
                  <c:v>12/2/2024</c:v>
                </c:pt>
                <c:pt idx="1071">
                  <c:v>13-02-2024</c:v>
                </c:pt>
                <c:pt idx="1072">
                  <c:v>14-02-2024</c:v>
                </c:pt>
                <c:pt idx="1073">
                  <c:v>15-02-2024</c:v>
                </c:pt>
                <c:pt idx="1074">
                  <c:v>16-02-2024</c:v>
                </c:pt>
                <c:pt idx="1075">
                  <c:v>1/0/1900</c:v>
                </c:pt>
                <c:pt idx="1076">
                  <c:v>1/0/1900</c:v>
                </c:pt>
                <c:pt idx="1077">
                  <c:v>20-02-2024</c:v>
                </c:pt>
                <c:pt idx="1078">
                  <c:v>21-02-2024</c:v>
                </c:pt>
                <c:pt idx="1079">
                  <c:v>22-02-2024</c:v>
                </c:pt>
                <c:pt idx="1080">
                  <c:v>23-02-2024</c:v>
                </c:pt>
                <c:pt idx="1081">
                  <c:v>26-02-2024</c:v>
                </c:pt>
                <c:pt idx="1082">
                  <c:v>27-02-2024</c:v>
                </c:pt>
                <c:pt idx="1083">
                  <c:v>28-02-2024</c:v>
                </c:pt>
                <c:pt idx="1084">
                  <c:v>29-02-2024</c:v>
                </c:pt>
                <c:pt idx="1085">
                  <c:v>1/3/2024</c:v>
                </c:pt>
                <c:pt idx="1086">
                  <c:v>4/3/2024</c:v>
                </c:pt>
                <c:pt idx="1087">
                  <c:v>5/3/2024</c:v>
                </c:pt>
                <c:pt idx="1088">
                  <c:v>6/3/2024</c:v>
                </c:pt>
                <c:pt idx="1089">
                  <c:v>7/3/2024</c:v>
                </c:pt>
                <c:pt idx="1090">
                  <c:v>1/0/1900</c:v>
                </c:pt>
                <c:pt idx="1091">
                  <c:v>11/3/2024</c:v>
                </c:pt>
                <c:pt idx="1092">
                  <c:v>12/3/2024</c:v>
                </c:pt>
                <c:pt idx="1093">
                  <c:v>13-03-2024</c:v>
                </c:pt>
                <c:pt idx="1094">
                  <c:v>14-03-2024</c:v>
                </c:pt>
                <c:pt idx="1095">
                  <c:v>15-03-2024</c:v>
                </c:pt>
                <c:pt idx="1096">
                  <c:v>18-03-2024</c:v>
                </c:pt>
                <c:pt idx="1097">
                  <c:v>19-03-2024</c:v>
                </c:pt>
                <c:pt idx="1098">
                  <c:v>20-03-2024</c:v>
                </c:pt>
                <c:pt idx="1099">
                  <c:v>21-03-2024</c:v>
                </c:pt>
                <c:pt idx="1100">
                  <c:v>22-03-2024</c:v>
                </c:pt>
                <c:pt idx="1101">
                  <c:v>1/0/1900</c:v>
                </c:pt>
                <c:pt idx="1102">
                  <c:v>26-03-2024</c:v>
                </c:pt>
                <c:pt idx="1103">
                  <c:v>27-03-2024</c:v>
                </c:pt>
                <c:pt idx="1104">
                  <c:v>28-03-2024</c:v>
                </c:pt>
                <c:pt idx="1105">
                  <c:v>1/0/1900</c:v>
                </c:pt>
                <c:pt idx="1106">
                  <c:v>1/0/1900</c:v>
                </c:pt>
                <c:pt idx="1107">
                  <c:v>2/4/2024</c:v>
                </c:pt>
                <c:pt idx="1108">
                  <c:v>3/4/2024</c:v>
                </c:pt>
                <c:pt idx="1109">
                  <c:v>4/4/2024</c:v>
                </c:pt>
                <c:pt idx="1110">
                  <c:v>5/4/2024</c:v>
                </c:pt>
                <c:pt idx="1111">
                  <c:v>8/4/2024</c:v>
                </c:pt>
                <c:pt idx="1112">
                  <c:v>1/0/1900</c:v>
                </c:pt>
                <c:pt idx="1113">
                  <c:v>10/4/2024</c:v>
                </c:pt>
                <c:pt idx="1114">
                  <c:v>1/0/1900</c:v>
                </c:pt>
                <c:pt idx="1115">
                  <c:v>12/4/2024</c:v>
                </c:pt>
                <c:pt idx="1116">
                  <c:v>15-04-2024</c:v>
                </c:pt>
                <c:pt idx="1117">
                  <c:v>16-04-2024</c:v>
                </c:pt>
                <c:pt idx="1118">
                  <c:v>1/0/1900</c:v>
                </c:pt>
                <c:pt idx="1119">
                  <c:v>18-04-2024</c:v>
                </c:pt>
                <c:pt idx="1120">
                  <c:v>19-04-2024</c:v>
                </c:pt>
                <c:pt idx="1121">
                  <c:v>22-04-2024</c:v>
                </c:pt>
                <c:pt idx="1122">
                  <c:v>23-04-2024</c:v>
                </c:pt>
                <c:pt idx="1123">
                  <c:v>24-04-2024</c:v>
                </c:pt>
                <c:pt idx="1124">
                  <c:v>25-04-2024</c:v>
                </c:pt>
                <c:pt idx="1125">
                  <c:v>26-04-2024</c:v>
                </c:pt>
                <c:pt idx="1126">
                  <c:v>29-04-2024</c:v>
                </c:pt>
                <c:pt idx="1127">
                  <c:v>30-04-2024</c:v>
                </c:pt>
                <c:pt idx="1128">
                  <c:v>1/0/1900</c:v>
                </c:pt>
                <c:pt idx="1129">
                  <c:v>2/5/2024</c:v>
                </c:pt>
                <c:pt idx="1130">
                  <c:v>3/5/2024</c:v>
                </c:pt>
                <c:pt idx="1131">
                  <c:v>6/5/2024</c:v>
                </c:pt>
                <c:pt idx="1132">
                  <c:v>7/5/2024</c:v>
                </c:pt>
                <c:pt idx="1133">
                  <c:v>8/5/2024</c:v>
                </c:pt>
                <c:pt idx="1134">
                  <c:v>9/5/2024</c:v>
                </c:pt>
                <c:pt idx="1135">
                  <c:v>10/5/2024</c:v>
                </c:pt>
                <c:pt idx="1136">
                  <c:v>13-05-2024</c:v>
                </c:pt>
                <c:pt idx="1137">
                  <c:v>14-05-2024</c:v>
                </c:pt>
                <c:pt idx="1138">
                  <c:v>15-05-2024</c:v>
                </c:pt>
                <c:pt idx="1139">
                  <c:v>16-05-2024</c:v>
                </c:pt>
                <c:pt idx="1140">
                  <c:v>17-05-2024</c:v>
                </c:pt>
                <c:pt idx="1141">
                  <c:v>1/0/1900</c:v>
                </c:pt>
                <c:pt idx="1142">
                  <c:v>21-05-2024</c:v>
                </c:pt>
                <c:pt idx="1143">
                  <c:v>22-05-2024</c:v>
                </c:pt>
                <c:pt idx="1144">
                  <c:v>1/0/1900</c:v>
                </c:pt>
                <c:pt idx="1145">
                  <c:v>24-05-2024</c:v>
                </c:pt>
                <c:pt idx="1146">
                  <c:v>27-05-2024</c:v>
                </c:pt>
                <c:pt idx="1147">
                  <c:v>28-05-2024</c:v>
                </c:pt>
                <c:pt idx="1148">
                  <c:v>29-05-2024</c:v>
                </c:pt>
                <c:pt idx="1149">
                  <c:v>30-05-2024</c:v>
                </c:pt>
                <c:pt idx="1150">
                  <c:v>31-05-2024</c:v>
                </c:pt>
                <c:pt idx="1151">
                  <c:v>3/6/2024</c:v>
                </c:pt>
                <c:pt idx="1152">
                  <c:v>4/6/2024</c:v>
                </c:pt>
                <c:pt idx="1153">
                  <c:v>5/6/2024</c:v>
                </c:pt>
                <c:pt idx="1154">
                  <c:v>6/6/2024</c:v>
                </c:pt>
                <c:pt idx="1155">
                  <c:v>7/6/2024</c:v>
                </c:pt>
                <c:pt idx="1156">
                  <c:v>10/6/2024</c:v>
                </c:pt>
                <c:pt idx="1157">
                  <c:v>11/6/2024</c:v>
                </c:pt>
                <c:pt idx="1158">
                  <c:v>12/6/2024</c:v>
                </c:pt>
                <c:pt idx="1159">
                  <c:v>13-06-2024</c:v>
                </c:pt>
                <c:pt idx="1160">
                  <c:v>14-06-2024</c:v>
                </c:pt>
                <c:pt idx="1161">
                  <c:v>1/0/1900</c:v>
                </c:pt>
                <c:pt idx="1162">
                  <c:v>18-06-2024</c:v>
                </c:pt>
                <c:pt idx="1163">
                  <c:v>19-06-2024</c:v>
                </c:pt>
                <c:pt idx="1164">
                  <c:v>20-06-2024</c:v>
                </c:pt>
                <c:pt idx="1165">
                  <c:v>21-06-2024</c:v>
                </c:pt>
                <c:pt idx="1166">
                  <c:v>24-06-2024</c:v>
                </c:pt>
                <c:pt idx="1167">
                  <c:v>25-06-2024</c:v>
                </c:pt>
                <c:pt idx="1168">
                  <c:v>26-06-2024</c:v>
                </c:pt>
                <c:pt idx="1169">
                  <c:v>27-06-2024</c:v>
                </c:pt>
                <c:pt idx="1170">
                  <c:v>28-06-2024</c:v>
                </c:pt>
                <c:pt idx="1171">
                  <c:v>1/7/2024</c:v>
                </c:pt>
                <c:pt idx="1172">
                  <c:v>2/7/2024</c:v>
                </c:pt>
                <c:pt idx="1173">
                  <c:v>3/7/2024</c:v>
                </c:pt>
                <c:pt idx="1174">
                  <c:v>4/7/2024</c:v>
                </c:pt>
                <c:pt idx="1175">
                  <c:v>5/7/2024</c:v>
                </c:pt>
                <c:pt idx="1176">
                  <c:v>8/7/2024</c:v>
                </c:pt>
                <c:pt idx="1177">
                  <c:v>9/7/2024</c:v>
                </c:pt>
                <c:pt idx="1178">
                  <c:v>10/7/2024</c:v>
                </c:pt>
                <c:pt idx="1179">
                  <c:v>11/7/2024</c:v>
                </c:pt>
                <c:pt idx="1180">
                  <c:v>12/7/2024</c:v>
                </c:pt>
                <c:pt idx="1181">
                  <c:v>15-07-2024</c:v>
                </c:pt>
                <c:pt idx="1182">
                  <c:v>16-07-2024</c:v>
                </c:pt>
                <c:pt idx="1183">
                  <c:v>1/0/1900</c:v>
                </c:pt>
                <c:pt idx="1184">
                  <c:v>18-07-2024</c:v>
                </c:pt>
                <c:pt idx="1185">
                  <c:v>19-07-2024</c:v>
                </c:pt>
                <c:pt idx="1186">
                  <c:v>22-07-2024</c:v>
                </c:pt>
                <c:pt idx="1187">
                  <c:v>23-07-2024</c:v>
                </c:pt>
                <c:pt idx="1188">
                  <c:v>24-07-2024</c:v>
                </c:pt>
                <c:pt idx="1189">
                  <c:v>25-07-2024</c:v>
                </c:pt>
                <c:pt idx="1190">
                  <c:v>26-07-2024</c:v>
                </c:pt>
                <c:pt idx="1191">
                  <c:v>29-07-2024</c:v>
                </c:pt>
                <c:pt idx="1192">
                  <c:v>30-07-2024</c:v>
                </c:pt>
                <c:pt idx="1193">
                  <c:v>31-07-2024</c:v>
                </c:pt>
                <c:pt idx="1194">
                  <c:v>1/8/2024</c:v>
                </c:pt>
                <c:pt idx="1195">
                  <c:v>2/8/2024</c:v>
                </c:pt>
                <c:pt idx="1196">
                  <c:v>5/8/2024</c:v>
                </c:pt>
                <c:pt idx="1197">
                  <c:v>6/8/2024</c:v>
                </c:pt>
                <c:pt idx="1198">
                  <c:v>7/8/2024</c:v>
                </c:pt>
                <c:pt idx="1199">
                  <c:v>8/8/2024</c:v>
                </c:pt>
                <c:pt idx="1200">
                  <c:v>9/8/2024</c:v>
                </c:pt>
                <c:pt idx="1201">
                  <c:v>12/8/2024</c:v>
                </c:pt>
                <c:pt idx="1202">
                  <c:v>13-08-2024</c:v>
                </c:pt>
                <c:pt idx="1203">
                  <c:v>14-08-2024</c:v>
                </c:pt>
                <c:pt idx="1204">
                  <c:v>1/0/1900</c:v>
                </c:pt>
                <c:pt idx="1205">
                  <c:v>16-08-2024</c:v>
                </c:pt>
                <c:pt idx="1206">
                  <c:v>19-08-2024</c:v>
                </c:pt>
                <c:pt idx="1207">
                  <c:v>20-08-2024</c:v>
                </c:pt>
                <c:pt idx="1208">
                  <c:v>21-08-2024</c:v>
                </c:pt>
                <c:pt idx="1209">
                  <c:v>22-08-2024</c:v>
                </c:pt>
                <c:pt idx="1210">
                  <c:v>23-08-2024</c:v>
                </c:pt>
                <c:pt idx="1211">
                  <c:v>26-08-2024</c:v>
                </c:pt>
                <c:pt idx="1212">
                  <c:v>27-08-2024</c:v>
                </c:pt>
                <c:pt idx="1213">
                  <c:v>28-08-2024</c:v>
                </c:pt>
                <c:pt idx="1214">
                  <c:v>29-08-2024</c:v>
                </c:pt>
                <c:pt idx="1215">
                  <c:v>30-08-2024</c:v>
                </c:pt>
                <c:pt idx="1216">
                  <c:v>1/0/1900</c:v>
                </c:pt>
                <c:pt idx="1217">
                  <c:v>2/9/2024</c:v>
                </c:pt>
                <c:pt idx="1218">
                  <c:v>3/9/2024</c:v>
                </c:pt>
                <c:pt idx="1219">
                  <c:v>4/9/2024</c:v>
                </c:pt>
                <c:pt idx="1220">
                  <c:v>5/9/2024</c:v>
                </c:pt>
                <c:pt idx="1221">
                  <c:v>6/9/2024</c:v>
                </c:pt>
                <c:pt idx="1222">
                  <c:v>9/9/2024</c:v>
                </c:pt>
                <c:pt idx="1223">
                  <c:v>10/9/2024</c:v>
                </c:pt>
                <c:pt idx="1224">
                  <c:v>11/9/2024</c:v>
                </c:pt>
                <c:pt idx="1225">
                  <c:v>12/9/2024</c:v>
                </c:pt>
                <c:pt idx="1226">
                  <c:v>13-09-2024</c:v>
                </c:pt>
                <c:pt idx="1227">
                  <c:v>16-09-2024</c:v>
                </c:pt>
                <c:pt idx="1228">
                  <c:v>17-09-2024</c:v>
                </c:pt>
                <c:pt idx="1229">
                  <c:v>1/0/1900</c:v>
                </c:pt>
                <c:pt idx="1230">
                  <c:v>19-09-2024</c:v>
                </c:pt>
                <c:pt idx="1231">
                  <c:v>20-09-2024</c:v>
                </c:pt>
                <c:pt idx="1232">
                  <c:v>23-09-2024</c:v>
                </c:pt>
                <c:pt idx="1233">
                  <c:v>24-09-2024</c:v>
                </c:pt>
                <c:pt idx="1234">
                  <c:v>25-09-2024</c:v>
                </c:pt>
                <c:pt idx="1235">
                  <c:v>26-09-2024</c:v>
                </c:pt>
                <c:pt idx="1236">
                  <c:v>27-09-2024</c:v>
                </c:pt>
                <c:pt idx="1237">
                  <c:v>30-09-2024</c:v>
                </c:pt>
                <c:pt idx="1238">
                  <c:v>1/10/2024</c:v>
                </c:pt>
                <c:pt idx="1239">
                  <c:v>1/0/1900</c:v>
                </c:pt>
                <c:pt idx="1240">
                  <c:v>3/10/2024</c:v>
                </c:pt>
                <c:pt idx="1241">
                  <c:v>4/10/2024</c:v>
                </c:pt>
                <c:pt idx="1242">
                  <c:v>7/10/2024</c:v>
                </c:pt>
                <c:pt idx="1243">
                  <c:v>8/10/2024</c:v>
                </c:pt>
                <c:pt idx="1244">
                  <c:v>9/10/2024</c:v>
                </c:pt>
                <c:pt idx="1245">
                  <c:v>10/10/2024</c:v>
                </c:pt>
                <c:pt idx="1246">
                  <c:v>11/10/2024</c:v>
                </c:pt>
                <c:pt idx="1247">
                  <c:v>15-10-2024</c:v>
                </c:pt>
                <c:pt idx="1248">
                  <c:v>16-10-2024</c:v>
                </c:pt>
                <c:pt idx="1249">
                  <c:v>17-10-2024</c:v>
                </c:pt>
                <c:pt idx="1250">
                  <c:v>18-10-2024</c:v>
                </c:pt>
                <c:pt idx="1251">
                  <c:v>21-10-2024</c:v>
                </c:pt>
                <c:pt idx="1252">
                  <c:v>22-10-2024</c:v>
                </c:pt>
                <c:pt idx="1253">
                  <c:v>23-10-2024</c:v>
                </c:pt>
                <c:pt idx="1254">
                  <c:v>24-10-2024</c:v>
                </c:pt>
                <c:pt idx="1255">
                  <c:v>25-10-2024</c:v>
                </c:pt>
                <c:pt idx="1256">
                  <c:v>28-10-2024</c:v>
                </c:pt>
                <c:pt idx="1257">
                  <c:v>29-10-2024</c:v>
                </c:pt>
                <c:pt idx="1258">
                  <c:v>30-10-2024</c:v>
                </c:pt>
                <c:pt idx="1259">
                  <c:v>31-10-2024</c:v>
                </c:pt>
                <c:pt idx="1260">
                  <c:v>1/0/1900</c:v>
                </c:pt>
                <c:pt idx="1261">
                  <c:v>4/11/2024</c:v>
                </c:pt>
                <c:pt idx="1262">
                  <c:v>5/11/2024</c:v>
                </c:pt>
                <c:pt idx="1263">
                  <c:v>6/11/2024</c:v>
                </c:pt>
                <c:pt idx="1264">
                  <c:v>7/11/2024</c:v>
                </c:pt>
                <c:pt idx="1265">
                  <c:v>8/11/2024</c:v>
                </c:pt>
                <c:pt idx="1266">
                  <c:v>12/11/2024</c:v>
                </c:pt>
                <c:pt idx="1267">
                  <c:v>13-11-2024</c:v>
                </c:pt>
                <c:pt idx="1268">
                  <c:v>14-11-2024</c:v>
                </c:pt>
                <c:pt idx="1269">
                  <c:v>1/0/1900</c:v>
                </c:pt>
                <c:pt idx="1270">
                  <c:v>18-11-2024</c:v>
                </c:pt>
                <c:pt idx="1271">
                  <c:v>19-11-2024</c:v>
                </c:pt>
                <c:pt idx="1272">
                  <c:v>1/0/1900</c:v>
                </c:pt>
                <c:pt idx="1273">
                  <c:v>21-11-2024</c:v>
                </c:pt>
                <c:pt idx="1274">
                  <c:v>22-11-2024</c:v>
                </c:pt>
                <c:pt idx="1275">
                  <c:v>25-11-2024</c:v>
                </c:pt>
                <c:pt idx="1276">
                  <c:v>26-11-2024</c:v>
                </c:pt>
                <c:pt idx="1277">
                  <c:v>27-11-2024</c:v>
                </c:pt>
                <c:pt idx="1278">
                  <c:v>29-11-2024</c:v>
                </c:pt>
                <c:pt idx="1279">
                  <c:v>2/12/2024</c:v>
                </c:pt>
                <c:pt idx="1280">
                  <c:v>3/12/2024</c:v>
                </c:pt>
                <c:pt idx="1281">
                  <c:v>4/12/2024</c:v>
                </c:pt>
                <c:pt idx="1282">
                  <c:v>5/12/2024</c:v>
                </c:pt>
                <c:pt idx="1283">
                  <c:v>6/12/2024</c:v>
                </c:pt>
                <c:pt idx="1284">
                  <c:v>9/12/2024</c:v>
                </c:pt>
                <c:pt idx="1285">
                  <c:v>10/12/2024</c:v>
                </c:pt>
                <c:pt idx="1286">
                  <c:v>11/12/2024</c:v>
                </c:pt>
                <c:pt idx="1287">
                  <c:v>12/12/2024</c:v>
                </c:pt>
                <c:pt idx="1288">
                  <c:v>13-12-2024</c:v>
                </c:pt>
                <c:pt idx="1289">
                  <c:v>16-12-2024</c:v>
                </c:pt>
                <c:pt idx="1290">
                  <c:v>17-12-2024</c:v>
                </c:pt>
                <c:pt idx="1291">
                  <c:v>18-12-2024</c:v>
                </c:pt>
                <c:pt idx="1292">
                  <c:v>19-12-2024</c:v>
                </c:pt>
                <c:pt idx="1293">
                  <c:v>20-12-2024</c:v>
                </c:pt>
                <c:pt idx="1294">
                  <c:v>23-12-2024</c:v>
                </c:pt>
                <c:pt idx="1295">
                  <c:v>24-12-2024</c:v>
                </c:pt>
                <c:pt idx="1296">
                  <c:v>26-12-2024</c:v>
                </c:pt>
                <c:pt idx="1297">
                  <c:v>27-12-2024</c:v>
                </c:pt>
                <c:pt idx="1298">
                  <c:v>30-12-2024</c:v>
                </c:pt>
                <c:pt idx="1299">
                  <c:v>31-12-2024</c:v>
                </c:pt>
                <c:pt idx="1300">
                  <c:v>2/1/2025</c:v>
                </c:pt>
                <c:pt idx="1301">
                  <c:v>3/1/2025</c:v>
                </c:pt>
                <c:pt idx="1302">
                  <c:v>6/1/2025</c:v>
                </c:pt>
                <c:pt idx="1303">
                  <c:v>7/1/2025</c:v>
                </c:pt>
                <c:pt idx="1304">
                  <c:v>8/1/2025</c:v>
                </c:pt>
                <c:pt idx="1305">
                  <c:v>9/1/2025</c:v>
                </c:pt>
                <c:pt idx="1306">
                  <c:v>10/1/2025</c:v>
                </c:pt>
                <c:pt idx="1307">
                  <c:v>13-01-2025</c:v>
                </c:pt>
                <c:pt idx="1308">
                  <c:v>14-01-2025</c:v>
                </c:pt>
                <c:pt idx="1309">
                  <c:v>15-01-2025</c:v>
                </c:pt>
                <c:pt idx="1310">
                  <c:v>16-01-2025</c:v>
                </c:pt>
                <c:pt idx="1311">
                  <c:v>17-01-2025</c:v>
                </c:pt>
                <c:pt idx="1312">
                  <c:v>21-01-2025</c:v>
                </c:pt>
                <c:pt idx="1313">
                  <c:v>22-01-2025</c:v>
                </c:pt>
                <c:pt idx="1314">
                  <c:v>23-01-2025</c:v>
                </c:pt>
                <c:pt idx="1315">
                  <c:v>24-01-2025</c:v>
                </c:pt>
                <c:pt idx="1316">
                  <c:v>27-01-2025</c:v>
                </c:pt>
                <c:pt idx="1317">
                  <c:v>28-01-2025</c:v>
                </c:pt>
                <c:pt idx="1318">
                  <c:v>29-01-2025</c:v>
                </c:pt>
                <c:pt idx="1319">
                  <c:v>30-01-2025</c:v>
                </c:pt>
                <c:pt idx="1320">
                  <c:v>31-01-2025</c:v>
                </c:pt>
                <c:pt idx="1321">
                  <c:v>3/2/2025</c:v>
                </c:pt>
                <c:pt idx="1322">
                  <c:v>4/2/2025</c:v>
                </c:pt>
                <c:pt idx="1323">
                  <c:v>5/2/2025</c:v>
                </c:pt>
                <c:pt idx="1324">
                  <c:v>6/2/2025</c:v>
                </c:pt>
                <c:pt idx="1325">
                  <c:v>7/2/2025</c:v>
                </c:pt>
                <c:pt idx="1326">
                  <c:v>10/2/2025</c:v>
                </c:pt>
                <c:pt idx="1327">
                  <c:v>11/2/2025</c:v>
                </c:pt>
                <c:pt idx="1328">
                  <c:v>12/2/2025</c:v>
                </c:pt>
                <c:pt idx="1329">
                  <c:v>13-02-2025</c:v>
                </c:pt>
                <c:pt idx="1330">
                  <c:v>14-02-2025</c:v>
                </c:pt>
                <c:pt idx="1331">
                  <c:v>18-02-2025</c:v>
                </c:pt>
                <c:pt idx="1332">
                  <c:v>1/0/1900</c:v>
                </c:pt>
                <c:pt idx="1333">
                  <c:v>20-02-2025</c:v>
                </c:pt>
                <c:pt idx="1334">
                  <c:v>21-02-2025</c:v>
                </c:pt>
                <c:pt idx="1335">
                  <c:v>24-02-2025</c:v>
                </c:pt>
                <c:pt idx="1336">
                  <c:v>25-02-2025</c:v>
                </c:pt>
                <c:pt idx="1337">
                  <c:v>1/0/1900</c:v>
                </c:pt>
                <c:pt idx="1338">
                  <c:v>27-02-2025</c:v>
                </c:pt>
                <c:pt idx="1339">
                  <c:v>28-02-2025</c:v>
                </c:pt>
                <c:pt idx="1340">
                  <c:v>3/3/2025</c:v>
                </c:pt>
                <c:pt idx="1341">
                  <c:v>4/3/2025</c:v>
                </c:pt>
                <c:pt idx="1342">
                  <c:v>5/3/2025</c:v>
                </c:pt>
                <c:pt idx="1343">
                  <c:v>6/3/2025</c:v>
                </c:pt>
                <c:pt idx="1344">
                  <c:v>7/3/2025</c:v>
                </c:pt>
                <c:pt idx="1345">
                  <c:v>10/3/2025</c:v>
                </c:pt>
                <c:pt idx="1346">
                  <c:v>11/3/2025</c:v>
                </c:pt>
                <c:pt idx="1347">
                  <c:v>12/3/2025</c:v>
                </c:pt>
                <c:pt idx="1348">
                  <c:v>13-03-2025</c:v>
                </c:pt>
                <c:pt idx="1349">
                  <c:v>1/0/1900</c:v>
                </c:pt>
                <c:pt idx="1350">
                  <c:v>17-03-2025</c:v>
                </c:pt>
                <c:pt idx="1351">
                  <c:v>18-03-2025</c:v>
                </c:pt>
                <c:pt idx="1352">
                  <c:v>19-03-2025</c:v>
                </c:pt>
                <c:pt idx="1353">
                  <c:v>20-03-2025</c:v>
                </c:pt>
                <c:pt idx="1354">
                  <c:v>21-03-2025</c:v>
                </c:pt>
                <c:pt idx="1355">
                  <c:v>24-03-2025</c:v>
                </c:pt>
                <c:pt idx="1356">
                  <c:v>25-03-2025</c:v>
                </c:pt>
                <c:pt idx="1357">
                  <c:v>26-03-2025</c:v>
                </c:pt>
                <c:pt idx="1358">
                  <c:v>27-03-2025</c:v>
                </c:pt>
                <c:pt idx="1359">
                  <c:v>28-03-2025</c:v>
                </c:pt>
                <c:pt idx="1360">
                  <c:v>1/0/1900</c:v>
                </c:pt>
                <c:pt idx="1361">
                  <c:v>1/0/1900</c:v>
                </c:pt>
                <c:pt idx="1362">
                  <c:v>2/4/2025</c:v>
                </c:pt>
                <c:pt idx="1363">
                  <c:v>3/4/2025</c:v>
                </c:pt>
                <c:pt idx="1364">
                  <c:v>4/4/2025</c:v>
                </c:pt>
                <c:pt idx="1365">
                  <c:v>7/4/2025</c:v>
                </c:pt>
                <c:pt idx="1366">
                  <c:v>8/4/2025</c:v>
                </c:pt>
                <c:pt idx="1367">
                  <c:v>9/4/2025</c:v>
                </c:pt>
                <c:pt idx="1368">
                  <c:v>1/0/1900</c:v>
                </c:pt>
                <c:pt idx="1369">
                  <c:v>11/4/2025</c:v>
                </c:pt>
                <c:pt idx="1370">
                  <c:v>1/0/1900</c:v>
                </c:pt>
                <c:pt idx="1371">
                  <c:v>15-04-2025</c:v>
                </c:pt>
                <c:pt idx="1372">
                  <c:v>16-04-2025</c:v>
                </c:pt>
                <c:pt idx="1373">
                  <c:v>17-04-2025</c:v>
                </c:pt>
                <c:pt idx="1374">
                  <c:v>21-04-2025</c:v>
                </c:pt>
                <c:pt idx="1375">
                  <c:v>22-04-2025</c:v>
                </c:pt>
                <c:pt idx="1376">
                  <c:v>23-04-2025</c:v>
                </c:pt>
                <c:pt idx="1377">
                  <c:v>24-04-2025</c:v>
                </c:pt>
                <c:pt idx="1378">
                  <c:v>25-04-2025</c:v>
                </c:pt>
                <c:pt idx="1379">
                  <c:v>28-04-2025</c:v>
                </c:pt>
                <c:pt idx="1380">
                  <c:v>29-04-2025</c:v>
                </c:pt>
                <c:pt idx="1381">
                  <c:v>1/0/1900</c:v>
                </c:pt>
                <c:pt idx="1382">
                  <c:v>1/5/2025</c:v>
                </c:pt>
                <c:pt idx="1383">
                  <c:v>1/0/1900</c:v>
                </c:pt>
                <c:pt idx="1384">
                  <c:v>5/5/2025</c:v>
                </c:pt>
                <c:pt idx="1385">
                  <c:v>6/5/2025</c:v>
                </c:pt>
                <c:pt idx="1386">
                  <c:v>7/5/2025</c:v>
                </c:pt>
                <c:pt idx="1387">
                  <c:v>8/5/2025</c:v>
                </c:pt>
                <c:pt idx="1388">
                  <c:v>1/0/1900</c:v>
                </c:pt>
                <c:pt idx="1389">
                  <c:v>12/5/2025</c:v>
                </c:pt>
                <c:pt idx="1390">
                  <c:v>13-05-2025</c:v>
                </c:pt>
                <c:pt idx="1391">
                  <c:v>14-05-2025</c:v>
                </c:pt>
                <c:pt idx="1392">
                  <c:v>15-05-2025</c:v>
                </c:pt>
                <c:pt idx="1393">
                  <c:v>16-05-2025</c:v>
                </c:pt>
                <c:pt idx="1394">
                  <c:v>19-05-2025</c:v>
                </c:pt>
                <c:pt idx="1395">
                  <c:v>20-05-2025</c:v>
                </c:pt>
                <c:pt idx="1396">
                  <c:v>21-05-2025</c:v>
                </c:pt>
                <c:pt idx="1397">
                  <c:v>22-05-2025</c:v>
                </c:pt>
                <c:pt idx="1398">
                  <c:v>23-05-2025</c:v>
                </c:pt>
                <c:pt idx="1399">
                  <c:v>1/0/1900</c:v>
                </c:pt>
                <c:pt idx="1400">
                  <c:v>26-05-2025</c:v>
                </c:pt>
                <c:pt idx="1401">
                  <c:v>27-05-2025</c:v>
                </c:pt>
                <c:pt idx="1402">
                  <c:v>28-05-2025</c:v>
                </c:pt>
                <c:pt idx="1403">
                  <c:v>29-05-2025</c:v>
                </c:pt>
                <c:pt idx="1404">
                  <c:v>30-05-2025</c:v>
                </c:pt>
                <c:pt idx="1405">
                  <c:v>2/6/2025</c:v>
                </c:pt>
                <c:pt idx="1406">
                  <c:v>3/6/2025</c:v>
                </c:pt>
                <c:pt idx="1407">
                  <c:v>4/6/2025</c:v>
                </c:pt>
                <c:pt idx="1408">
                  <c:v>5/6/2025</c:v>
                </c:pt>
                <c:pt idx="1409">
                  <c:v>6/6/2025</c:v>
                </c:pt>
                <c:pt idx="1410">
                  <c:v>9/6/2025</c:v>
                </c:pt>
                <c:pt idx="1411">
                  <c:v>10/6/2025</c:v>
                </c:pt>
                <c:pt idx="1412">
                  <c:v>11/6/2025</c:v>
                </c:pt>
                <c:pt idx="1413">
                  <c:v>12/6/2025</c:v>
                </c:pt>
                <c:pt idx="1414">
                  <c:v>13-06-2025</c:v>
                </c:pt>
                <c:pt idx="1415">
                  <c:v>16-06-2025</c:v>
                </c:pt>
                <c:pt idx="1416">
                  <c:v>17-06-2025</c:v>
                </c:pt>
                <c:pt idx="1417">
                  <c:v>18-06-2025</c:v>
                </c:pt>
                <c:pt idx="1418">
                  <c:v>19-06-2025</c:v>
                </c:pt>
                <c:pt idx="1419">
                  <c:v>20-06-2025</c:v>
                </c:pt>
                <c:pt idx="1420">
                  <c:v>23-06-2025</c:v>
                </c:pt>
                <c:pt idx="1421">
                  <c:v>24-06-2025</c:v>
                </c:pt>
                <c:pt idx="1422">
                  <c:v>25-06-2025</c:v>
                </c:pt>
                <c:pt idx="1423">
                  <c:v>26-06-2025</c:v>
                </c:pt>
                <c:pt idx="1424">
                  <c:v>27-06-2025</c:v>
                </c:pt>
                <c:pt idx="1425">
                  <c:v>30-06-2025</c:v>
                </c:pt>
              </c:strCache>
            </c:strRef>
          </c:xVal>
          <c:yVal>
            <c:numRef>
              <c:f>'Default spread'!$T$5:$T$1430</c:f>
              <c:numCache>
                <c:formatCode>General</c:formatCode>
                <c:ptCount val="1426"/>
                <c:pt idx="0">
                  <c:v>6.5010000000000003</c:v>
                </c:pt>
                <c:pt idx="1">
                  <c:v>6.5019999999999998</c:v>
                </c:pt>
                <c:pt idx="2">
                  <c:v>6.51</c:v>
                </c:pt>
                <c:pt idx="3">
                  <c:v>6.5650000000000004</c:v>
                </c:pt>
                <c:pt idx="4">
                  <c:v>6.55</c:v>
                </c:pt>
                <c:pt idx="5">
                  <c:v>6.5570000000000004</c:v>
                </c:pt>
                <c:pt idx="6">
                  <c:v>6.524</c:v>
                </c:pt>
                <c:pt idx="7">
                  <c:v>6.585</c:v>
                </c:pt>
                <c:pt idx="8">
                  <c:v>6.5919999999999996</c:v>
                </c:pt>
                <c:pt idx="9">
                  <c:v>6.6619999999999999</c:v>
                </c:pt>
                <c:pt idx="10">
                  <c:v>6.6230000000000002</c:v>
                </c:pt>
                <c:pt idx="11">
                  <c:v>6.5979999999999999</c:v>
                </c:pt>
                <c:pt idx="12">
                  <c:v>6.6219999999999999</c:v>
                </c:pt>
                <c:pt idx="13">
                  <c:v>6.6390000000000002</c:v>
                </c:pt>
                <c:pt idx="14">
                  <c:v>6.633</c:v>
                </c:pt>
                <c:pt idx="15">
                  <c:v>6.6349999999999998</c:v>
                </c:pt>
                <c:pt idx="16">
                  <c:v>6.5960000000000001</c:v>
                </c:pt>
                <c:pt idx="17">
                  <c:v>6.5780000000000003</c:v>
                </c:pt>
                <c:pt idx="18">
                  <c:v>6.5510000000000002</c:v>
                </c:pt>
                <c:pt idx="19">
                  <c:v>6.5750000000000002</c:v>
                </c:pt>
                <c:pt idx="20">
                  <c:v>6.5679999999999996</c:v>
                </c:pt>
                <c:pt idx="21">
                  <c:v>6.5579999999999998</c:v>
                </c:pt>
                <c:pt idx="22">
                  <c:v>6.5990000000000002</c:v>
                </c:pt>
                <c:pt idx="23">
                  <c:v>6.5030000000000001</c:v>
                </c:pt>
                <c:pt idx="24">
                  <c:v>6.5039999999999996</c:v>
                </c:pt>
                <c:pt idx="25">
                  <c:v>6.5049999999999999</c:v>
                </c:pt>
                <c:pt idx="26">
                  <c:v>6.4459999999999997</c:v>
                </c:pt>
                <c:pt idx="27">
                  <c:v>6.4390000000000001</c:v>
                </c:pt>
                <c:pt idx="28">
                  <c:v>6.44</c:v>
                </c:pt>
                <c:pt idx="29">
                  <c:v>6.4640000000000004</c:v>
                </c:pt>
                <c:pt idx="30">
                  <c:v>6.4729999999999999</c:v>
                </c:pt>
                <c:pt idx="31">
                  <c:v>6.423</c:v>
                </c:pt>
                <c:pt idx="32">
                  <c:v>6.3689999999999998</c:v>
                </c:pt>
                <c:pt idx="33">
                  <c:v>6.3869999999999996</c:v>
                </c:pt>
                <c:pt idx="34">
                  <c:v>6.3840000000000003</c:v>
                </c:pt>
                <c:pt idx="35">
                  <c:v>0</c:v>
                </c:pt>
                <c:pt idx="36">
                  <c:v>6.4219999999999997</c:v>
                </c:pt>
                <c:pt idx="37">
                  <c:v>0</c:v>
                </c:pt>
                <c:pt idx="38">
                  <c:v>6.367</c:v>
                </c:pt>
                <c:pt idx="39">
                  <c:v>6.367</c:v>
                </c:pt>
                <c:pt idx="40">
                  <c:v>6.3460000000000001</c:v>
                </c:pt>
                <c:pt idx="41">
                  <c:v>6.3780000000000001</c:v>
                </c:pt>
                <c:pt idx="42">
                  <c:v>6.3710000000000004</c:v>
                </c:pt>
                <c:pt idx="43">
                  <c:v>6.3460000000000001</c:v>
                </c:pt>
                <c:pt idx="44">
                  <c:v>6.3419999999999996</c:v>
                </c:pt>
                <c:pt idx="45">
                  <c:v>6.226</c:v>
                </c:pt>
                <c:pt idx="46">
                  <c:v>6.2389999999999999</c:v>
                </c:pt>
                <c:pt idx="47">
                  <c:v>6.1849999999999996</c:v>
                </c:pt>
                <c:pt idx="48">
                  <c:v>6.0659999999999998</c:v>
                </c:pt>
                <c:pt idx="49">
                  <c:v>0</c:v>
                </c:pt>
                <c:pt idx="50">
                  <c:v>6.125</c:v>
                </c:pt>
                <c:pt idx="51">
                  <c:v>6.2359999999999998</c:v>
                </c:pt>
                <c:pt idx="52">
                  <c:v>6.3220000000000001</c:v>
                </c:pt>
                <c:pt idx="53">
                  <c:v>6.2080000000000002</c:v>
                </c:pt>
                <c:pt idx="54">
                  <c:v>6.2649999999999997</c:v>
                </c:pt>
                <c:pt idx="55">
                  <c:v>6.2960000000000003</c:v>
                </c:pt>
                <c:pt idx="56">
                  <c:v>6.41</c:v>
                </c:pt>
                <c:pt idx="57">
                  <c:v>6.2590000000000003</c:v>
                </c:pt>
                <c:pt idx="58">
                  <c:v>6.3789999999999996</c:v>
                </c:pt>
                <c:pt idx="59">
                  <c:v>6.3040000000000003</c:v>
                </c:pt>
                <c:pt idx="60">
                  <c:v>0</c:v>
                </c:pt>
                <c:pt idx="61">
                  <c:v>6.2249999999999996</c:v>
                </c:pt>
                <c:pt idx="62">
                  <c:v>6.1440000000000001</c:v>
                </c:pt>
                <c:pt idx="63">
                  <c:v>6.2089999999999996</c:v>
                </c:pt>
                <c:pt idx="64">
                  <c:v>6.1379999999999999</c:v>
                </c:pt>
                <c:pt idx="65">
                  <c:v>0</c:v>
                </c:pt>
                <c:pt idx="66">
                  <c:v>0</c:v>
                </c:pt>
                <c:pt idx="67">
                  <c:v>6.306</c:v>
                </c:pt>
                <c:pt idx="68">
                  <c:v>0</c:v>
                </c:pt>
                <c:pt idx="69">
                  <c:v>6.4139999999999997</c:v>
                </c:pt>
                <c:pt idx="70">
                  <c:v>6.4409999999999998</c:v>
                </c:pt>
                <c:pt idx="71">
                  <c:v>6.49</c:v>
                </c:pt>
                <c:pt idx="72">
                  <c:v>6.4950000000000001</c:v>
                </c:pt>
                <c:pt idx="73">
                  <c:v>0</c:v>
                </c:pt>
                <c:pt idx="74">
                  <c:v>6.4249999999999998</c:v>
                </c:pt>
                <c:pt idx="75">
                  <c:v>6.44</c:v>
                </c:pt>
                <c:pt idx="76">
                  <c:v>6.3470000000000004</c:v>
                </c:pt>
                <c:pt idx="77">
                  <c:v>6.2089999999999996</c:v>
                </c:pt>
                <c:pt idx="78">
                  <c:v>6.2119999999999997</c:v>
                </c:pt>
                <c:pt idx="79">
                  <c:v>6.2240000000000002</c:v>
                </c:pt>
                <c:pt idx="80">
                  <c:v>6.06</c:v>
                </c:pt>
                <c:pt idx="81">
                  <c:v>6.1669999999999998</c:v>
                </c:pt>
                <c:pt idx="82">
                  <c:v>6.1529999999999996</c:v>
                </c:pt>
                <c:pt idx="83">
                  <c:v>6.1369999999999996</c:v>
                </c:pt>
                <c:pt idx="84">
                  <c:v>6.125</c:v>
                </c:pt>
                <c:pt idx="85">
                  <c:v>6.11</c:v>
                </c:pt>
                <c:pt idx="86">
                  <c:v>0</c:v>
                </c:pt>
                <c:pt idx="87">
                  <c:v>6.0839999999999996</c:v>
                </c:pt>
                <c:pt idx="88">
                  <c:v>6.0730000000000004</c:v>
                </c:pt>
                <c:pt idx="89">
                  <c:v>6.0279999999999996</c:v>
                </c:pt>
                <c:pt idx="90">
                  <c:v>0</c:v>
                </c:pt>
                <c:pt idx="91">
                  <c:v>5.9669999999999996</c:v>
                </c:pt>
                <c:pt idx="92">
                  <c:v>6.1669999999999998</c:v>
                </c:pt>
                <c:pt idx="93">
                  <c:v>6.1630000000000003</c:v>
                </c:pt>
                <c:pt idx="94">
                  <c:v>6.0949999999999998</c:v>
                </c:pt>
                <c:pt idx="95">
                  <c:v>6.056</c:v>
                </c:pt>
                <c:pt idx="96">
                  <c:v>6.0810000000000004</c:v>
                </c:pt>
                <c:pt idx="97">
                  <c:v>6.05</c:v>
                </c:pt>
                <c:pt idx="98">
                  <c:v>6.0350000000000001</c:v>
                </c:pt>
                <c:pt idx="99">
                  <c:v>6.0410000000000004</c:v>
                </c:pt>
                <c:pt idx="100">
                  <c:v>6.0339999999999998</c:v>
                </c:pt>
                <c:pt idx="101">
                  <c:v>5.9610000000000003</c:v>
                </c:pt>
                <c:pt idx="102">
                  <c:v>0</c:v>
                </c:pt>
                <c:pt idx="103">
                  <c:v>5.9749999999999996</c:v>
                </c:pt>
                <c:pt idx="104">
                  <c:v>5.984</c:v>
                </c:pt>
                <c:pt idx="105">
                  <c:v>5.99</c:v>
                </c:pt>
                <c:pt idx="106">
                  <c:v>6.0129999999999999</c:v>
                </c:pt>
                <c:pt idx="107">
                  <c:v>6.0419999999999998</c:v>
                </c:pt>
                <c:pt idx="108">
                  <c:v>5.9980000000000002</c:v>
                </c:pt>
                <c:pt idx="109">
                  <c:v>6.0309999999999997</c:v>
                </c:pt>
                <c:pt idx="110">
                  <c:v>5.7960000000000003</c:v>
                </c:pt>
                <c:pt idx="111">
                  <c:v>5.8209999999999997</c:v>
                </c:pt>
                <c:pt idx="112">
                  <c:v>5.8070000000000004</c:v>
                </c:pt>
                <c:pt idx="113">
                  <c:v>5.7750000000000004</c:v>
                </c:pt>
                <c:pt idx="114">
                  <c:v>5.7720000000000002</c:v>
                </c:pt>
                <c:pt idx="115">
                  <c:v>5.7809999999999997</c:v>
                </c:pt>
                <c:pt idx="116">
                  <c:v>5.7960000000000003</c:v>
                </c:pt>
                <c:pt idx="117">
                  <c:v>5.7919999999999998</c:v>
                </c:pt>
                <c:pt idx="118">
                  <c:v>5.8460000000000001</c:v>
                </c:pt>
                <c:pt idx="119">
                  <c:v>5.835</c:v>
                </c:pt>
                <c:pt idx="120">
                  <c:v>5.8220000000000001</c:v>
                </c:pt>
                <c:pt idx="121">
                  <c:v>5.8490000000000002</c:v>
                </c:pt>
                <c:pt idx="122">
                  <c:v>5.8769999999999998</c:v>
                </c:pt>
                <c:pt idx="123">
                  <c:v>5.9029999999999996</c:v>
                </c:pt>
                <c:pt idx="124">
                  <c:v>5.9180000000000001</c:v>
                </c:pt>
                <c:pt idx="125">
                  <c:v>5.891</c:v>
                </c:pt>
                <c:pt idx="126">
                  <c:v>5.9130000000000003</c:v>
                </c:pt>
                <c:pt idx="127">
                  <c:v>5.9029999999999996</c:v>
                </c:pt>
                <c:pt idx="128">
                  <c:v>5.8879999999999999</c:v>
                </c:pt>
                <c:pt idx="129">
                  <c:v>5.8380000000000001</c:v>
                </c:pt>
                <c:pt idx="130">
                  <c:v>5.8410000000000002</c:v>
                </c:pt>
                <c:pt idx="131">
                  <c:v>5.8360000000000003</c:v>
                </c:pt>
                <c:pt idx="132">
                  <c:v>5.7919999999999998</c:v>
                </c:pt>
                <c:pt idx="133">
                  <c:v>5.7779999999999996</c:v>
                </c:pt>
                <c:pt idx="134">
                  <c:v>5.7720000000000002</c:v>
                </c:pt>
                <c:pt idx="135">
                  <c:v>5.76</c:v>
                </c:pt>
                <c:pt idx="136">
                  <c:v>5.7859999999999996</c:v>
                </c:pt>
                <c:pt idx="137">
                  <c:v>5.8250000000000002</c:v>
                </c:pt>
                <c:pt idx="138">
                  <c:v>5.8150000000000004</c:v>
                </c:pt>
                <c:pt idx="139">
                  <c:v>5.8129999999999997</c:v>
                </c:pt>
                <c:pt idx="140">
                  <c:v>5.8049999999999997</c:v>
                </c:pt>
                <c:pt idx="141">
                  <c:v>5.7990000000000004</c:v>
                </c:pt>
                <c:pt idx="142">
                  <c:v>5.8289999999999997</c:v>
                </c:pt>
                <c:pt idx="143">
                  <c:v>5.8140000000000001</c:v>
                </c:pt>
                <c:pt idx="144">
                  <c:v>5.8049999999999997</c:v>
                </c:pt>
                <c:pt idx="145">
                  <c:v>5.8170000000000002</c:v>
                </c:pt>
                <c:pt idx="146">
                  <c:v>5.859</c:v>
                </c:pt>
                <c:pt idx="147">
                  <c:v>5.85</c:v>
                </c:pt>
                <c:pt idx="148">
                  <c:v>5.835</c:v>
                </c:pt>
                <c:pt idx="149">
                  <c:v>5.8250000000000002</c:v>
                </c:pt>
                <c:pt idx="150">
                  <c:v>5.8369999999999997</c:v>
                </c:pt>
                <c:pt idx="151">
                  <c:v>5.8369999999999997</c:v>
                </c:pt>
                <c:pt idx="152">
                  <c:v>5.8330000000000002</c:v>
                </c:pt>
                <c:pt idx="153">
                  <c:v>5.8259999999999996</c:v>
                </c:pt>
                <c:pt idx="154">
                  <c:v>5.8620000000000001</c:v>
                </c:pt>
                <c:pt idx="155">
                  <c:v>5.8860000000000001</c:v>
                </c:pt>
                <c:pt idx="156">
                  <c:v>5.8929999999999998</c:v>
                </c:pt>
                <c:pt idx="157">
                  <c:v>5.9029999999999996</c:v>
                </c:pt>
                <c:pt idx="158">
                  <c:v>5.8840000000000003</c:v>
                </c:pt>
                <c:pt idx="159">
                  <c:v>5.8949999999999996</c:v>
                </c:pt>
                <c:pt idx="160">
                  <c:v>5.9649999999999999</c:v>
                </c:pt>
                <c:pt idx="161">
                  <c:v>5.9749999999999996</c:v>
                </c:pt>
                <c:pt idx="162">
                  <c:v>5.9859999999999998</c:v>
                </c:pt>
                <c:pt idx="163">
                  <c:v>6.008</c:v>
                </c:pt>
                <c:pt idx="164">
                  <c:v>6</c:v>
                </c:pt>
                <c:pt idx="165">
                  <c:v>6.14</c:v>
                </c:pt>
                <c:pt idx="166">
                  <c:v>6.2210000000000001</c:v>
                </c:pt>
                <c:pt idx="167">
                  <c:v>6.157</c:v>
                </c:pt>
                <c:pt idx="168">
                  <c:v>6.2030000000000003</c:v>
                </c:pt>
                <c:pt idx="169">
                  <c:v>6.1470000000000002</c:v>
                </c:pt>
                <c:pt idx="170">
                  <c:v>6.0970000000000004</c:v>
                </c:pt>
                <c:pt idx="171">
                  <c:v>6.0780000000000003</c:v>
                </c:pt>
                <c:pt idx="172">
                  <c:v>5.9429999999999996</c:v>
                </c:pt>
                <c:pt idx="173">
                  <c:v>5.92</c:v>
                </c:pt>
                <c:pt idx="174">
                  <c:v>5.8959999999999999</c:v>
                </c:pt>
                <c:pt idx="175">
                  <c:v>5.93</c:v>
                </c:pt>
                <c:pt idx="176">
                  <c:v>5.9930000000000003</c:v>
                </c:pt>
                <c:pt idx="177">
                  <c:v>6.056</c:v>
                </c:pt>
                <c:pt idx="178">
                  <c:v>5.9889999999999999</c:v>
                </c:pt>
                <c:pt idx="179">
                  <c:v>6.0529999999999999</c:v>
                </c:pt>
                <c:pt idx="180">
                  <c:v>6.0410000000000004</c:v>
                </c:pt>
                <c:pt idx="181">
                  <c:v>6.0309999999999997</c:v>
                </c:pt>
                <c:pt idx="182">
                  <c:v>6.0289999999999999</c:v>
                </c:pt>
                <c:pt idx="183">
                  <c:v>5.992</c:v>
                </c:pt>
                <c:pt idx="184">
                  <c:v>6.0330000000000004</c:v>
                </c:pt>
                <c:pt idx="185">
                  <c:v>6.0140000000000002</c:v>
                </c:pt>
                <c:pt idx="186">
                  <c:v>6.016</c:v>
                </c:pt>
                <c:pt idx="187">
                  <c:v>6.01</c:v>
                </c:pt>
                <c:pt idx="188">
                  <c:v>5.99</c:v>
                </c:pt>
                <c:pt idx="189">
                  <c:v>5.992</c:v>
                </c:pt>
                <c:pt idx="190">
                  <c:v>6.0380000000000003</c:v>
                </c:pt>
                <c:pt idx="191">
                  <c:v>6.056</c:v>
                </c:pt>
                <c:pt idx="192">
                  <c:v>6.0369999999999999</c:v>
                </c:pt>
                <c:pt idx="193">
                  <c:v>6.0149999999999997</c:v>
                </c:pt>
                <c:pt idx="194">
                  <c:v>5.9960000000000004</c:v>
                </c:pt>
                <c:pt idx="195">
                  <c:v>0</c:v>
                </c:pt>
                <c:pt idx="196">
                  <c:v>6.0039999999999996</c:v>
                </c:pt>
                <c:pt idx="197">
                  <c:v>6.0259999999999998</c:v>
                </c:pt>
                <c:pt idx="198">
                  <c:v>6.0140000000000002</c:v>
                </c:pt>
                <c:pt idx="199">
                  <c:v>6.0149999999999997</c:v>
                </c:pt>
                <c:pt idx="200">
                  <c:v>5.9370000000000003</c:v>
                </c:pt>
                <c:pt idx="201">
                  <c:v>5.899</c:v>
                </c:pt>
                <c:pt idx="202">
                  <c:v>5.9039999999999999</c:v>
                </c:pt>
                <c:pt idx="203">
                  <c:v>5.9</c:v>
                </c:pt>
                <c:pt idx="204">
                  <c:v>5.8979999999999997</c:v>
                </c:pt>
                <c:pt idx="205">
                  <c:v>5.9349999999999996</c:v>
                </c:pt>
                <c:pt idx="206">
                  <c:v>5.94</c:v>
                </c:pt>
                <c:pt idx="207">
                  <c:v>5.931</c:v>
                </c:pt>
                <c:pt idx="208">
                  <c:v>5.9119999999999999</c:v>
                </c:pt>
                <c:pt idx="209">
                  <c:v>5.915</c:v>
                </c:pt>
                <c:pt idx="210">
                  <c:v>5.8440000000000003</c:v>
                </c:pt>
                <c:pt idx="211">
                  <c:v>5.8339999999999996</c:v>
                </c:pt>
                <c:pt idx="212">
                  <c:v>5.8460000000000001</c:v>
                </c:pt>
                <c:pt idx="213">
                  <c:v>5.859</c:v>
                </c:pt>
                <c:pt idx="214">
                  <c:v>5.8810000000000002</c:v>
                </c:pt>
                <c:pt idx="215">
                  <c:v>0</c:v>
                </c:pt>
                <c:pt idx="216">
                  <c:v>5.89</c:v>
                </c:pt>
                <c:pt idx="217">
                  <c:v>5.8979999999999997</c:v>
                </c:pt>
                <c:pt idx="218">
                  <c:v>5.8860000000000001</c:v>
                </c:pt>
                <c:pt idx="219">
                  <c:v>5.86</c:v>
                </c:pt>
                <c:pt idx="220">
                  <c:v>5.8710000000000004</c:v>
                </c:pt>
                <c:pt idx="221">
                  <c:v>5.8760000000000003</c:v>
                </c:pt>
                <c:pt idx="222">
                  <c:v>5.9160000000000004</c:v>
                </c:pt>
                <c:pt idx="223">
                  <c:v>5.9029999999999996</c:v>
                </c:pt>
                <c:pt idx="224">
                  <c:v>5.9029999999999996</c:v>
                </c:pt>
                <c:pt idx="225">
                  <c:v>5.8780000000000001</c:v>
                </c:pt>
                <c:pt idx="226">
                  <c:v>0</c:v>
                </c:pt>
                <c:pt idx="227">
                  <c:v>5.8769999999999998</c:v>
                </c:pt>
                <c:pt idx="228">
                  <c:v>5.8780000000000001</c:v>
                </c:pt>
                <c:pt idx="229">
                  <c:v>5.8760000000000003</c:v>
                </c:pt>
                <c:pt idx="230">
                  <c:v>5.8769999999999998</c:v>
                </c:pt>
                <c:pt idx="231">
                  <c:v>5.9</c:v>
                </c:pt>
                <c:pt idx="232">
                  <c:v>5.88</c:v>
                </c:pt>
                <c:pt idx="233">
                  <c:v>5.8849999999999998</c:v>
                </c:pt>
                <c:pt idx="234">
                  <c:v>5.8719999999999999</c:v>
                </c:pt>
                <c:pt idx="235">
                  <c:v>5.9109999999999996</c:v>
                </c:pt>
                <c:pt idx="236">
                  <c:v>0</c:v>
                </c:pt>
                <c:pt idx="237">
                  <c:v>5.93</c:v>
                </c:pt>
                <c:pt idx="238">
                  <c:v>5.92</c:v>
                </c:pt>
                <c:pt idx="239">
                  <c:v>5.9320000000000004</c:v>
                </c:pt>
                <c:pt idx="240">
                  <c:v>5.8970000000000002</c:v>
                </c:pt>
                <c:pt idx="241">
                  <c:v>5.9240000000000004</c:v>
                </c:pt>
                <c:pt idx="242">
                  <c:v>5.9390000000000001</c:v>
                </c:pt>
                <c:pt idx="243">
                  <c:v>5.9169999999999998</c:v>
                </c:pt>
                <c:pt idx="244">
                  <c:v>5.9160000000000004</c:v>
                </c:pt>
                <c:pt idx="245">
                  <c:v>5.9560000000000004</c:v>
                </c:pt>
                <c:pt idx="246">
                  <c:v>5.9459999999999997</c:v>
                </c:pt>
                <c:pt idx="247">
                  <c:v>5.9409999999999998</c:v>
                </c:pt>
                <c:pt idx="248">
                  <c:v>5.944</c:v>
                </c:pt>
                <c:pt idx="249">
                  <c:v>5.952</c:v>
                </c:pt>
                <c:pt idx="250">
                  <c:v>5.9589999999999996</c:v>
                </c:pt>
                <c:pt idx="251">
                  <c:v>5.9569999999999999</c:v>
                </c:pt>
                <c:pt idx="252">
                  <c:v>5.9509999999999996</c:v>
                </c:pt>
                <c:pt idx="253">
                  <c:v>5.95</c:v>
                </c:pt>
                <c:pt idx="254">
                  <c:v>5.9290000000000003</c:v>
                </c:pt>
                <c:pt idx="255">
                  <c:v>5.9249999999999998</c:v>
                </c:pt>
                <c:pt idx="256">
                  <c:v>5.9269999999999996</c:v>
                </c:pt>
                <c:pt idx="257">
                  <c:v>5.899</c:v>
                </c:pt>
                <c:pt idx="258">
                  <c:v>5.8940000000000001</c:v>
                </c:pt>
                <c:pt idx="259">
                  <c:v>5.8579999999999997</c:v>
                </c:pt>
                <c:pt idx="260">
                  <c:v>5.85</c:v>
                </c:pt>
                <c:pt idx="261">
                  <c:v>5.8940000000000001</c:v>
                </c:pt>
                <c:pt idx="262">
                  <c:v>5.8920000000000003</c:v>
                </c:pt>
                <c:pt idx="263">
                  <c:v>5.8920000000000003</c:v>
                </c:pt>
                <c:pt idx="264">
                  <c:v>5.9240000000000004</c:v>
                </c:pt>
                <c:pt idx="265">
                  <c:v>5.931</c:v>
                </c:pt>
                <c:pt idx="266">
                  <c:v>5.9470000000000001</c:v>
                </c:pt>
                <c:pt idx="267">
                  <c:v>5.9240000000000004</c:v>
                </c:pt>
                <c:pt idx="268">
                  <c:v>5.9880000000000004</c:v>
                </c:pt>
                <c:pt idx="269">
                  <c:v>5.9569999999999999</c:v>
                </c:pt>
                <c:pt idx="270">
                  <c:v>5.9359999999999999</c:v>
                </c:pt>
                <c:pt idx="271">
                  <c:v>5.9420000000000002</c:v>
                </c:pt>
                <c:pt idx="272">
                  <c:v>5.9560000000000004</c:v>
                </c:pt>
                <c:pt idx="273">
                  <c:v>5.9390000000000001</c:v>
                </c:pt>
                <c:pt idx="274">
                  <c:v>5.9539999999999997</c:v>
                </c:pt>
                <c:pt idx="275">
                  <c:v>0</c:v>
                </c:pt>
                <c:pt idx="276">
                  <c:v>5.9539999999999997</c:v>
                </c:pt>
                <c:pt idx="277">
                  <c:v>5.9329999999999998</c:v>
                </c:pt>
                <c:pt idx="278">
                  <c:v>5.9489999999999998</c:v>
                </c:pt>
                <c:pt idx="279">
                  <c:v>6.06</c:v>
                </c:pt>
                <c:pt idx="280">
                  <c:v>6.1269999999999998</c:v>
                </c:pt>
                <c:pt idx="281">
                  <c:v>6.0839999999999996</c:v>
                </c:pt>
                <c:pt idx="282">
                  <c:v>6.0739999999999998</c:v>
                </c:pt>
                <c:pt idx="283">
                  <c:v>6.0709999999999997</c:v>
                </c:pt>
                <c:pt idx="284">
                  <c:v>6.04</c:v>
                </c:pt>
                <c:pt idx="285">
                  <c:v>6.0739999999999998</c:v>
                </c:pt>
                <c:pt idx="286">
                  <c:v>6.01</c:v>
                </c:pt>
                <c:pt idx="287">
                  <c:v>5.9619999999999997</c:v>
                </c:pt>
                <c:pt idx="288">
                  <c:v>5.99</c:v>
                </c:pt>
                <c:pt idx="289">
                  <c:v>6.0220000000000002</c:v>
                </c:pt>
                <c:pt idx="290">
                  <c:v>6.0220000000000002</c:v>
                </c:pt>
                <c:pt idx="291">
                  <c:v>6.03</c:v>
                </c:pt>
                <c:pt idx="292">
                  <c:v>6.1319999999999997</c:v>
                </c:pt>
                <c:pt idx="293">
                  <c:v>0</c:v>
                </c:pt>
                <c:pt idx="294">
                  <c:v>6.202</c:v>
                </c:pt>
                <c:pt idx="295">
                  <c:v>6.1719999999999997</c:v>
                </c:pt>
                <c:pt idx="296">
                  <c:v>6.1470000000000002</c:v>
                </c:pt>
                <c:pt idx="297">
                  <c:v>6.1820000000000004</c:v>
                </c:pt>
                <c:pt idx="298">
                  <c:v>6.2290000000000001</c:v>
                </c:pt>
                <c:pt idx="299">
                  <c:v>6.2089999999999996</c:v>
                </c:pt>
                <c:pt idx="300">
                  <c:v>6.2359999999999998</c:v>
                </c:pt>
                <c:pt idx="301">
                  <c:v>6.2380000000000004</c:v>
                </c:pt>
                <c:pt idx="302">
                  <c:v>6.2119999999999997</c:v>
                </c:pt>
                <c:pt idx="303">
                  <c:v>6.2320000000000002</c:v>
                </c:pt>
                <c:pt idx="304">
                  <c:v>6.2229999999999999</c:v>
                </c:pt>
                <c:pt idx="305">
                  <c:v>6.2060000000000004</c:v>
                </c:pt>
                <c:pt idx="306">
                  <c:v>6.2469999999999999</c:v>
                </c:pt>
                <c:pt idx="307">
                  <c:v>0</c:v>
                </c:pt>
                <c:pt idx="308">
                  <c:v>6.2320000000000002</c:v>
                </c:pt>
                <c:pt idx="309">
                  <c:v>6.2009999999999996</c:v>
                </c:pt>
                <c:pt idx="310">
                  <c:v>6.18</c:v>
                </c:pt>
                <c:pt idx="311">
                  <c:v>6.1849999999999996</c:v>
                </c:pt>
                <c:pt idx="312">
                  <c:v>6.202</c:v>
                </c:pt>
                <c:pt idx="313">
                  <c:v>6.1929999999999996</c:v>
                </c:pt>
                <c:pt idx="314">
                  <c:v>6.18</c:v>
                </c:pt>
                <c:pt idx="315">
                  <c:v>6.1440000000000001</c:v>
                </c:pt>
                <c:pt idx="316">
                  <c:v>6.1520000000000001</c:v>
                </c:pt>
                <c:pt idx="317">
                  <c:v>6.1310000000000002</c:v>
                </c:pt>
                <c:pt idx="318">
                  <c:v>6.1230000000000002</c:v>
                </c:pt>
                <c:pt idx="319">
                  <c:v>0</c:v>
                </c:pt>
                <c:pt idx="320">
                  <c:v>6.1429999999999998</c:v>
                </c:pt>
                <c:pt idx="321">
                  <c:v>6.1769999999999996</c:v>
                </c:pt>
                <c:pt idx="322">
                  <c:v>0</c:v>
                </c:pt>
                <c:pt idx="323">
                  <c:v>0</c:v>
                </c:pt>
                <c:pt idx="324">
                  <c:v>6.1230000000000002</c:v>
                </c:pt>
                <c:pt idx="325">
                  <c:v>6.1219999999999999</c:v>
                </c:pt>
                <c:pt idx="326">
                  <c:v>6.0819999999999999</c:v>
                </c:pt>
                <c:pt idx="327">
                  <c:v>6.0309999999999997</c:v>
                </c:pt>
                <c:pt idx="328">
                  <c:v>6.0170000000000003</c:v>
                </c:pt>
                <c:pt idx="329">
                  <c:v>6.0110000000000001</c:v>
                </c:pt>
                <c:pt idx="330">
                  <c:v>0</c:v>
                </c:pt>
                <c:pt idx="331">
                  <c:v>0</c:v>
                </c:pt>
                <c:pt idx="332">
                  <c:v>6.1260000000000003</c:v>
                </c:pt>
                <c:pt idx="333">
                  <c:v>6.0880000000000001</c:v>
                </c:pt>
                <c:pt idx="334">
                  <c:v>6.0810000000000004</c:v>
                </c:pt>
                <c:pt idx="335">
                  <c:v>6.0739999999999998</c:v>
                </c:pt>
                <c:pt idx="336">
                  <c:v>0</c:v>
                </c:pt>
                <c:pt idx="337">
                  <c:v>6.05</c:v>
                </c:pt>
                <c:pt idx="338">
                  <c:v>6.0350000000000001</c:v>
                </c:pt>
                <c:pt idx="339">
                  <c:v>6.0380000000000003</c:v>
                </c:pt>
                <c:pt idx="340">
                  <c:v>6.0549999999999997</c:v>
                </c:pt>
                <c:pt idx="341">
                  <c:v>6.0529999999999999</c:v>
                </c:pt>
                <c:pt idx="342">
                  <c:v>6.0590000000000002</c:v>
                </c:pt>
                <c:pt idx="343">
                  <c:v>6.03</c:v>
                </c:pt>
                <c:pt idx="344">
                  <c:v>6.0010000000000003</c:v>
                </c:pt>
                <c:pt idx="345">
                  <c:v>6.0149999999999997</c:v>
                </c:pt>
                <c:pt idx="346">
                  <c:v>5.9779999999999998</c:v>
                </c:pt>
                <c:pt idx="347">
                  <c:v>5.9740000000000002</c:v>
                </c:pt>
                <c:pt idx="348">
                  <c:v>6.0149999999999997</c:v>
                </c:pt>
                <c:pt idx="349">
                  <c:v>6.0140000000000002</c:v>
                </c:pt>
                <c:pt idx="350">
                  <c:v>6.008</c:v>
                </c:pt>
                <c:pt idx="351">
                  <c:v>6.01</c:v>
                </c:pt>
                <c:pt idx="352">
                  <c:v>0</c:v>
                </c:pt>
                <c:pt idx="353">
                  <c:v>5.9859999999999998</c:v>
                </c:pt>
                <c:pt idx="354">
                  <c:v>5.9720000000000004</c:v>
                </c:pt>
                <c:pt idx="355">
                  <c:v>5.976</c:v>
                </c:pt>
                <c:pt idx="356">
                  <c:v>5.9749999999999996</c:v>
                </c:pt>
                <c:pt idx="357">
                  <c:v>5.968</c:v>
                </c:pt>
                <c:pt idx="358">
                  <c:v>5.9770000000000003</c:v>
                </c:pt>
                <c:pt idx="359">
                  <c:v>5.9720000000000004</c:v>
                </c:pt>
                <c:pt idx="360">
                  <c:v>5.9720000000000004</c:v>
                </c:pt>
                <c:pt idx="361">
                  <c:v>0</c:v>
                </c:pt>
                <c:pt idx="362">
                  <c:v>5.9870000000000001</c:v>
                </c:pt>
                <c:pt idx="363">
                  <c:v>6.0030000000000001</c:v>
                </c:pt>
                <c:pt idx="364">
                  <c:v>6.0220000000000002</c:v>
                </c:pt>
                <c:pt idx="365">
                  <c:v>6.0250000000000004</c:v>
                </c:pt>
                <c:pt idx="366">
                  <c:v>6.0049999999999999</c:v>
                </c:pt>
                <c:pt idx="367">
                  <c:v>5.9969999999999999</c:v>
                </c:pt>
                <c:pt idx="368">
                  <c:v>6.0279999999999996</c:v>
                </c:pt>
                <c:pt idx="369">
                  <c:v>6.0220000000000002</c:v>
                </c:pt>
                <c:pt idx="370">
                  <c:v>6.0060000000000002</c:v>
                </c:pt>
                <c:pt idx="371">
                  <c:v>6.016</c:v>
                </c:pt>
                <c:pt idx="372">
                  <c:v>6.0190000000000001</c:v>
                </c:pt>
                <c:pt idx="373">
                  <c:v>6.0060000000000002</c:v>
                </c:pt>
                <c:pt idx="374">
                  <c:v>6.0039999999999996</c:v>
                </c:pt>
                <c:pt idx="375">
                  <c:v>6.04</c:v>
                </c:pt>
                <c:pt idx="376">
                  <c:v>6.0449999999999999</c:v>
                </c:pt>
                <c:pt idx="377">
                  <c:v>6.0190000000000001</c:v>
                </c:pt>
                <c:pt idx="378">
                  <c:v>6.0060000000000002</c:v>
                </c:pt>
                <c:pt idx="379">
                  <c:v>6.0289999999999999</c:v>
                </c:pt>
                <c:pt idx="380">
                  <c:v>6.0250000000000004</c:v>
                </c:pt>
                <c:pt idx="381">
                  <c:v>6.0179999999999998</c:v>
                </c:pt>
                <c:pt idx="382">
                  <c:v>6.0119999999999996</c:v>
                </c:pt>
                <c:pt idx="383">
                  <c:v>6.0279999999999996</c:v>
                </c:pt>
                <c:pt idx="384">
                  <c:v>6.056</c:v>
                </c:pt>
                <c:pt idx="385">
                  <c:v>6.0359999999999996</c:v>
                </c:pt>
                <c:pt idx="386">
                  <c:v>6.0510000000000002</c:v>
                </c:pt>
                <c:pt idx="387">
                  <c:v>6.0389999999999997</c:v>
                </c:pt>
                <c:pt idx="388">
                  <c:v>6.0650000000000004</c:v>
                </c:pt>
                <c:pt idx="389">
                  <c:v>6.0880000000000001</c:v>
                </c:pt>
                <c:pt idx="390">
                  <c:v>6.1749999999999998</c:v>
                </c:pt>
                <c:pt idx="391">
                  <c:v>6.1639999999999997</c:v>
                </c:pt>
                <c:pt idx="392">
                  <c:v>6.1239999999999997</c:v>
                </c:pt>
                <c:pt idx="393">
                  <c:v>6.1859999999999999</c:v>
                </c:pt>
                <c:pt idx="394">
                  <c:v>6.22</c:v>
                </c:pt>
                <c:pt idx="395">
                  <c:v>6.1029999999999998</c:v>
                </c:pt>
                <c:pt idx="396">
                  <c:v>6.109</c:v>
                </c:pt>
                <c:pt idx="397">
                  <c:v>6.117</c:v>
                </c:pt>
                <c:pt idx="398">
                  <c:v>6.13</c:v>
                </c:pt>
                <c:pt idx="399">
                  <c:v>6.1269999999999998</c:v>
                </c:pt>
                <c:pt idx="400">
                  <c:v>6.1189999999999998</c:v>
                </c:pt>
                <c:pt idx="401">
                  <c:v>0</c:v>
                </c:pt>
                <c:pt idx="402">
                  <c:v>6.1379999999999999</c:v>
                </c:pt>
                <c:pt idx="403">
                  <c:v>6.165</c:v>
                </c:pt>
                <c:pt idx="404">
                  <c:v>6.1689999999999996</c:v>
                </c:pt>
                <c:pt idx="405">
                  <c:v>6.1779999999999999</c:v>
                </c:pt>
                <c:pt idx="406">
                  <c:v>6.1879999999999997</c:v>
                </c:pt>
                <c:pt idx="407">
                  <c:v>6.1980000000000004</c:v>
                </c:pt>
                <c:pt idx="408">
                  <c:v>6.2039999999999997</c:v>
                </c:pt>
                <c:pt idx="409">
                  <c:v>6.1970000000000001</c:v>
                </c:pt>
                <c:pt idx="410">
                  <c:v>6.2</c:v>
                </c:pt>
                <c:pt idx="411">
                  <c:v>6.1989999999999998</c:v>
                </c:pt>
                <c:pt idx="412">
                  <c:v>6.2069999999999999</c:v>
                </c:pt>
                <c:pt idx="413">
                  <c:v>6.234</c:v>
                </c:pt>
                <c:pt idx="414">
                  <c:v>6.2210000000000001</c:v>
                </c:pt>
                <c:pt idx="415">
                  <c:v>6.2329999999999997</c:v>
                </c:pt>
                <c:pt idx="416">
                  <c:v>6.2359999999999998</c:v>
                </c:pt>
                <c:pt idx="417">
                  <c:v>6.226</c:v>
                </c:pt>
                <c:pt idx="418">
                  <c:v>6.2409999999999997</c:v>
                </c:pt>
                <c:pt idx="419">
                  <c:v>0</c:v>
                </c:pt>
                <c:pt idx="420">
                  <c:v>6.234</c:v>
                </c:pt>
                <c:pt idx="421">
                  <c:v>6.2279999999999998</c:v>
                </c:pt>
                <c:pt idx="422">
                  <c:v>0</c:v>
                </c:pt>
                <c:pt idx="423">
                  <c:v>6.234</c:v>
                </c:pt>
                <c:pt idx="424">
                  <c:v>6.2430000000000003</c:v>
                </c:pt>
                <c:pt idx="425">
                  <c:v>6.25</c:v>
                </c:pt>
                <c:pt idx="426">
                  <c:v>6.2409999999999997</c:v>
                </c:pt>
                <c:pt idx="427">
                  <c:v>6.2510000000000003</c:v>
                </c:pt>
                <c:pt idx="428">
                  <c:v>6.2539999999999996</c:v>
                </c:pt>
                <c:pt idx="429">
                  <c:v>6.2249999999999996</c:v>
                </c:pt>
                <c:pt idx="430">
                  <c:v>6.2149999999999999</c:v>
                </c:pt>
                <c:pt idx="431">
                  <c:v>6.1989999999999998</c:v>
                </c:pt>
                <c:pt idx="432">
                  <c:v>6.1710000000000003</c:v>
                </c:pt>
                <c:pt idx="433">
                  <c:v>6.1559999999999997</c:v>
                </c:pt>
                <c:pt idx="434">
                  <c:v>6.173</c:v>
                </c:pt>
                <c:pt idx="435">
                  <c:v>6.1950000000000003</c:v>
                </c:pt>
                <c:pt idx="436">
                  <c:v>6.1879999999999997</c:v>
                </c:pt>
                <c:pt idx="437">
                  <c:v>6.1779999999999999</c:v>
                </c:pt>
                <c:pt idx="438">
                  <c:v>0</c:v>
                </c:pt>
                <c:pt idx="439">
                  <c:v>6.1920000000000002</c:v>
                </c:pt>
                <c:pt idx="440">
                  <c:v>6.1980000000000004</c:v>
                </c:pt>
                <c:pt idx="441">
                  <c:v>6.1630000000000003</c:v>
                </c:pt>
                <c:pt idx="442">
                  <c:v>6.1689999999999996</c:v>
                </c:pt>
                <c:pt idx="443">
                  <c:v>6.1669999999999998</c:v>
                </c:pt>
                <c:pt idx="444">
                  <c:v>6.1379999999999999</c:v>
                </c:pt>
                <c:pt idx="445">
                  <c:v>6.1219999999999999</c:v>
                </c:pt>
                <c:pt idx="446">
                  <c:v>6.1379999999999999</c:v>
                </c:pt>
                <c:pt idx="447">
                  <c:v>6.14</c:v>
                </c:pt>
                <c:pt idx="448">
                  <c:v>6.181</c:v>
                </c:pt>
                <c:pt idx="449">
                  <c:v>6.2089999999999996</c:v>
                </c:pt>
                <c:pt idx="450">
                  <c:v>6.2279999999999998</c:v>
                </c:pt>
                <c:pt idx="451">
                  <c:v>6.2060000000000004</c:v>
                </c:pt>
                <c:pt idx="452">
                  <c:v>6.2229999999999999</c:v>
                </c:pt>
                <c:pt idx="453">
                  <c:v>6.2439999999999998</c:v>
                </c:pt>
                <c:pt idx="454">
                  <c:v>6.2480000000000002</c:v>
                </c:pt>
                <c:pt idx="455">
                  <c:v>6.26</c:v>
                </c:pt>
                <c:pt idx="456">
                  <c:v>6.2759999999999998</c:v>
                </c:pt>
                <c:pt idx="457">
                  <c:v>6.2670000000000003</c:v>
                </c:pt>
                <c:pt idx="458">
                  <c:v>6.3179999999999996</c:v>
                </c:pt>
                <c:pt idx="459">
                  <c:v>6.34</c:v>
                </c:pt>
                <c:pt idx="460">
                  <c:v>6.3259999999999996</c:v>
                </c:pt>
                <c:pt idx="461">
                  <c:v>6.3140000000000001</c:v>
                </c:pt>
                <c:pt idx="462">
                  <c:v>6.3280000000000003</c:v>
                </c:pt>
                <c:pt idx="463">
                  <c:v>0</c:v>
                </c:pt>
                <c:pt idx="464">
                  <c:v>6.3869999999999996</c:v>
                </c:pt>
                <c:pt idx="465">
                  <c:v>0</c:v>
                </c:pt>
                <c:pt idx="466">
                  <c:v>6.3730000000000002</c:v>
                </c:pt>
                <c:pt idx="467">
                  <c:v>6.3380000000000001</c:v>
                </c:pt>
                <c:pt idx="468">
                  <c:v>6.3639999999999999</c:v>
                </c:pt>
                <c:pt idx="469">
                  <c:v>6.35</c:v>
                </c:pt>
                <c:pt idx="470">
                  <c:v>6.3620000000000001</c:v>
                </c:pt>
                <c:pt idx="471">
                  <c:v>6.3360000000000003</c:v>
                </c:pt>
                <c:pt idx="472">
                  <c:v>6.367</c:v>
                </c:pt>
                <c:pt idx="473">
                  <c:v>6.3879999999999999</c:v>
                </c:pt>
                <c:pt idx="474">
                  <c:v>6.3869999999999996</c:v>
                </c:pt>
                <c:pt idx="475">
                  <c:v>6.36</c:v>
                </c:pt>
                <c:pt idx="476">
                  <c:v>6.3570000000000002</c:v>
                </c:pt>
                <c:pt idx="477">
                  <c:v>0</c:v>
                </c:pt>
                <c:pt idx="478">
                  <c:v>0</c:v>
                </c:pt>
                <c:pt idx="479">
                  <c:v>6.3010000000000002</c:v>
                </c:pt>
                <c:pt idx="480">
                  <c:v>6.2930000000000001</c:v>
                </c:pt>
                <c:pt idx="481">
                  <c:v>6.3360000000000003</c:v>
                </c:pt>
                <c:pt idx="482">
                  <c:v>6.367</c:v>
                </c:pt>
                <c:pt idx="483">
                  <c:v>6.3680000000000003</c:v>
                </c:pt>
                <c:pt idx="484">
                  <c:v>6.3419999999999996</c:v>
                </c:pt>
                <c:pt idx="485">
                  <c:v>6.3639999999999999</c:v>
                </c:pt>
                <c:pt idx="486">
                  <c:v>6.3609999999999998</c:v>
                </c:pt>
                <c:pt idx="487">
                  <c:v>6.3449999999999998</c:v>
                </c:pt>
                <c:pt idx="488">
                  <c:v>0</c:v>
                </c:pt>
                <c:pt idx="489">
                  <c:v>6.351</c:v>
                </c:pt>
                <c:pt idx="490">
                  <c:v>6.3639999999999999</c:v>
                </c:pt>
                <c:pt idx="491">
                  <c:v>6.367</c:v>
                </c:pt>
                <c:pt idx="492">
                  <c:v>6.367</c:v>
                </c:pt>
                <c:pt idx="493">
                  <c:v>6.33</c:v>
                </c:pt>
                <c:pt idx="494">
                  <c:v>6.335</c:v>
                </c:pt>
                <c:pt idx="495">
                  <c:v>6.3259999999999996</c:v>
                </c:pt>
                <c:pt idx="496">
                  <c:v>6.3529999999999998</c:v>
                </c:pt>
                <c:pt idx="497">
                  <c:v>6.3520000000000003</c:v>
                </c:pt>
                <c:pt idx="498">
                  <c:v>6.3689999999999998</c:v>
                </c:pt>
                <c:pt idx="499">
                  <c:v>6.359</c:v>
                </c:pt>
                <c:pt idx="500">
                  <c:v>6.391</c:v>
                </c:pt>
                <c:pt idx="501">
                  <c:v>6.3470000000000004</c:v>
                </c:pt>
                <c:pt idx="502">
                  <c:v>6.3479999999999999</c:v>
                </c:pt>
                <c:pt idx="503">
                  <c:v>6.37</c:v>
                </c:pt>
                <c:pt idx="504">
                  <c:v>6.37</c:v>
                </c:pt>
                <c:pt idx="505">
                  <c:v>6.3559999999999999</c:v>
                </c:pt>
                <c:pt idx="506">
                  <c:v>6.3639999999999999</c:v>
                </c:pt>
                <c:pt idx="507">
                  <c:v>6.3739999999999997</c:v>
                </c:pt>
                <c:pt idx="508">
                  <c:v>6.4109999999999996</c:v>
                </c:pt>
                <c:pt idx="509">
                  <c:v>6.4349999999999996</c:v>
                </c:pt>
                <c:pt idx="510">
                  <c:v>6.468</c:v>
                </c:pt>
                <c:pt idx="511">
                  <c:v>6.4640000000000004</c:v>
                </c:pt>
                <c:pt idx="512">
                  <c:v>6.46</c:v>
                </c:pt>
                <c:pt idx="513">
                  <c:v>6.4649999999999999</c:v>
                </c:pt>
                <c:pt idx="514">
                  <c:v>6.4779999999999998</c:v>
                </c:pt>
                <c:pt idx="515">
                  <c:v>6.4610000000000003</c:v>
                </c:pt>
                <c:pt idx="516">
                  <c:v>6.4690000000000003</c:v>
                </c:pt>
                <c:pt idx="517">
                  <c:v>6.4539999999999997</c:v>
                </c:pt>
                <c:pt idx="518">
                  <c:v>6.46</c:v>
                </c:pt>
                <c:pt idx="519">
                  <c:v>6.5179999999999998</c:v>
                </c:pt>
                <c:pt idx="520">
                  <c:v>6.508</c:v>
                </c:pt>
                <c:pt idx="521">
                  <c:v>6.5250000000000004</c:v>
                </c:pt>
                <c:pt idx="522">
                  <c:v>6.5419999999999998</c:v>
                </c:pt>
                <c:pt idx="523">
                  <c:v>6.59</c:v>
                </c:pt>
                <c:pt idx="524">
                  <c:v>6.57</c:v>
                </c:pt>
                <c:pt idx="525">
                  <c:v>6.593</c:v>
                </c:pt>
                <c:pt idx="526">
                  <c:v>6.5609999999999999</c:v>
                </c:pt>
                <c:pt idx="527">
                  <c:v>6.5819999999999999</c:v>
                </c:pt>
                <c:pt idx="528">
                  <c:v>6.6360000000000001</c:v>
                </c:pt>
                <c:pt idx="529">
                  <c:v>6.6269999999999998</c:v>
                </c:pt>
                <c:pt idx="530">
                  <c:v>6.5979999999999999</c:v>
                </c:pt>
                <c:pt idx="531">
                  <c:v>6.6079999999999997</c:v>
                </c:pt>
                <c:pt idx="532">
                  <c:v>6.62</c:v>
                </c:pt>
                <c:pt idx="533">
                  <c:v>6.6520000000000001</c:v>
                </c:pt>
                <c:pt idx="534">
                  <c:v>6.6619999999999999</c:v>
                </c:pt>
                <c:pt idx="535">
                  <c:v>0</c:v>
                </c:pt>
                <c:pt idx="536">
                  <c:v>6.7460000000000004</c:v>
                </c:pt>
                <c:pt idx="537">
                  <c:v>6.7679999999999998</c:v>
                </c:pt>
                <c:pt idx="538">
                  <c:v>6.6840000000000002</c:v>
                </c:pt>
                <c:pt idx="539">
                  <c:v>6.8280000000000003</c:v>
                </c:pt>
                <c:pt idx="540">
                  <c:v>6.88</c:v>
                </c:pt>
                <c:pt idx="541">
                  <c:v>6.8890000000000002</c:v>
                </c:pt>
                <c:pt idx="542">
                  <c:v>6.8789999999999996</c:v>
                </c:pt>
                <c:pt idx="543">
                  <c:v>0</c:v>
                </c:pt>
                <c:pt idx="544">
                  <c:v>6.81</c:v>
                </c:pt>
                <c:pt idx="545">
                  <c:v>6.798</c:v>
                </c:pt>
                <c:pt idx="546">
                  <c:v>6.7249999999999996</c:v>
                </c:pt>
                <c:pt idx="547">
                  <c:v>6.6980000000000004</c:v>
                </c:pt>
                <c:pt idx="548">
                  <c:v>6.6669999999999998</c:v>
                </c:pt>
                <c:pt idx="549">
                  <c:v>6.673</c:v>
                </c:pt>
                <c:pt idx="550">
                  <c:v>6.6859999999999999</c:v>
                </c:pt>
                <c:pt idx="551">
                  <c:v>6.6740000000000004</c:v>
                </c:pt>
                <c:pt idx="552">
                  <c:v>6.6630000000000003</c:v>
                </c:pt>
                <c:pt idx="553">
                  <c:v>6.6929999999999996</c:v>
                </c:pt>
                <c:pt idx="554">
                  <c:v>6.7489999999999997</c:v>
                </c:pt>
                <c:pt idx="555">
                  <c:v>6.7389999999999999</c:v>
                </c:pt>
                <c:pt idx="556">
                  <c:v>6.7590000000000003</c:v>
                </c:pt>
                <c:pt idx="557">
                  <c:v>6.7489999999999997</c:v>
                </c:pt>
                <c:pt idx="558">
                  <c:v>6.77</c:v>
                </c:pt>
                <c:pt idx="559">
                  <c:v>0</c:v>
                </c:pt>
                <c:pt idx="560">
                  <c:v>6.8140000000000001</c:v>
                </c:pt>
                <c:pt idx="561">
                  <c:v>6.8259999999999996</c:v>
                </c:pt>
                <c:pt idx="562">
                  <c:v>6.8129999999999997</c:v>
                </c:pt>
                <c:pt idx="563">
                  <c:v>6.8879999999999999</c:v>
                </c:pt>
                <c:pt idx="564">
                  <c:v>6.8949999999999996</c:v>
                </c:pt>
                <c:pt idx="565">
                  <c:v>6.8449999999999998</c:v>
                </c:pt>
                <c:pt idx="566">
                  <c:v>6.8090000000000002</c:v>
                </c:pt>
                <c:pt idx="567">
                  <c:v>6.8550000000000004</c:v>
                </c:pt>
                <c:pt idx="568">
                  <c:v>6.8540000000000001</c:v>
                </c:pt>
                <c:pt idx="569">
                  <c:v>6.8209999999999997</c:v>
                </c:pt>
                <c:pt idx="570">
                  <c:v>6.7880000000000003</c:v>
                </c:pt>
                <c:pt idx="571">
                  <c:v>6.7779999999999996</c:v>
                </c:pt>
                <c:pt idx="572">
                  <c:v>0</c:v>
                </c:pt>
                <c:pt idx="573">
                  <c:v>6.7809999999999997</c:v>
                </c:pt>
                <c:pt idx="574">
                  <c:v>6.8310000000000004</c:v>
                </c:pt>
                <c:pt idx="575">
                  <c:v>6.8310000000000004</c:v>
                </c:pt>
                <c:pt idx="576">
                  <c:v>6.8339999999999996</c:v>
                </c:pt>
                <c:pt idx="577">
                  <c:v>6.8109999999999999</c:v>
                </c:pt>
                <c:pt idx="578">
                  <c:v>6.8360000000000003</c:v>
                </c:pt>
                <c:pt idx="579">
                  <c:v>6.8209999999999997</c:v>
                </c:pt>
                <c:pt idx="580">
                  <c:v>6.7839999999999998</c:v>
                </c:pt>
                <c:pt idx="581">
                  <c:v>6.843</c:v>
                </c:pt>
                <c:pt idx="582">
                  <c:v>0</c:v>
                </c:pt>
                <c:pt idx="583">
                  <c:v>6.8979999999999997</c:v>
                </c:pt>
                <c:pt idx="584">
                  <c:v>6.899</c:v>
                </c:pt>
                <c:pt idx="585">
                  <c:v>6.9169999999999998</c:v>
                </c:pt>
                <c:pt idx="586">
                  <c:v>6.9139999999999997</c:v>
                </c:pt>
                <c:pt idx="587">
                  <c:v>7.1189999999999998</c:v>
                </c:pt>
                <c:pt idx="588">
                  <c:v>7.149</c:v>
                </c:pt>
                <c:pt idx="589">
                  <c:v>7.1890000000000001</c:v>
                </c:pt>
                <c:pt idx="590">
                  <c:v>7.2149999999999999</c:v>
                </c:pt>
                <c:pt idx="591">
                  <c:v>0</c:v>
                </c:pt>
                <c:pt idx="592">
                  <c:v>7.1529999999999996</c:v>
                </c:pt>
                <c:pt idx="593">
                  <c:v>7.1509999999999998</c:v>
                </c:pt>
                <c:pt idx="594">
                  <c:v>7.1050000000000004</c:v>
                </c:pt>
                <c:pt idx="595">
                  <c:v>7.1440000000000001</c:v>
                </c:pt>
                <c:pt idx="596">
                  <c:v>7.1669999999999998</c:v>
                </c:pt>
                <c:pt idx="597">
                  <c:v>7.0430000000000001</c:v>
                </c:pt>
                <c:pt idx="598">
                  <c:v>7.0529999999999999</c:v>
                </c:pt>
                <c:pt idx="599">
                  <c:v>7.0830000000000002</c:v>
                </c:pt>
                <c:pt idx="600">
                  <c:v>7.1550000000000002</c:v>
                </c:pt>
                <c:pt idx="601">
                  <c:v>7.1390000000000002</c:v>
                </c:pt>
                <c:pt idx="602">
                  <c:v>7.1189999999999998</c:v>
                </c:pt>
                <c:pt idx="603">
                  <c:v>0</c:v>
                </c:pt>
                <c:pt idx="604">
                  <c:v>7.3780000000000001</c:v>
                </c:pt>
                <c:pt idx="605">
                  <c:v>7.4029999999999996</c:v>
                </c:pt>
                <c:pt idx="606">
                  <c:v>7.4509999999999996</c:v>
                </c:pt>
                <c:pt idx="607">
                  <c:v>7.4649999999999999</c:v>
                </c:pt>
                <c:pt idx="608">
                  <c:v>7.3010000000000002</c:v>
                </c:pt>
                <c:pt idx="609">
                  <c:v>7.2149999999999999</c:v>
                </c:pt>
                <c:pt idx="610">
                  <c:v>7.2439999999999998</c:v>
                </c:pt>
                <c:pt idx="611">
                  <c:v>7.3179999999999996</c:v>
                </c:pt>
                <c:pt idx="612">
                  <c:v>0</c:v>
                </c:pt>
                <c:pt idx="613">
                  <c:v>7.3659999999999997</c:v>
                </c:pt>
                <c:pt idx="614">
                  <c:v>7.3550000000000004</c:v>
                </c:pt>
                <c:pt idx="615">
                  <c:v>7.32</c:v>
                </c:pt>
                <c:pt idx="616">
                  <c:v>7.359</c:v>
                </c:pt>
                <c:pt idx="617">
                  <c:v>7.3860000000000001</c:v>
                </c:pt>
                <c:pt idx="618">
                  <c:v>7.359</c:v>
                </c:pt>
                <c:pt idx="619">
                  <c:v>7.3049999999999997</c:v>
                </c:pt>
                <c:pt idx="620">
                  <c:v>7.2939999999999996</c:v>
                </c:pt>
                <c:pt idx="621">
                  <c:v>7.35</c:v>
                </c:pt>
                <c:pt idx="622">
                  <c:v>7.4089999999999998</c:v>
                </c:pt>
                <c:pt idx="623">
                  <c:v>7.415</c:v>
                </c:pt>
                <c:pt idx="624">
                  <c:v>7.4139999999999997</c:v>
                </c:pt>
                <c:pt idx="625">
                  <c:v>7.4340000000000002</c:v>
                </c:pt>
                <c:pt idx="626">
                  <c:v>7.4560000000000004</c:v>
                </c:pt>
                <c:pt idx="627">
                  <c:v>7.5</c:v>
                </c:pt>
                <c:pt idx="628">
                  <c:v>7.5179999999999998</c:v>
                </c:pt>
                <c:pt idx="629">
                  <c:v>7.4939999999999998</c:v>
                </c:pt>
                <c:pt idx="630">
                  <c:v>7.4960000000000004</c:v>
                </c:pt>
                <c:pt idx="631">
                  <c:v>7.5190000000000001</c:v>
                </c:pt>
                <c:pt idx="632">
                  <c:v>7.6040000000000001</c:v>
                </c:pt>
                <c:pt idx="633">
                  <c:v>7.5810000000000004</c:v>
                </c:pt>
                <c:pt idx="634">
                  <c:v>7.5919999999999996</c:v>
                </c:pt>
                <c:pt idx="635">
                  <c:v>7.617</c:v>
                </c:pt>
                <c:pt idx="636">
                  <c:v>7.5460000000000003</c:v>
                </c:pt>
                <c:pt idx="637">
                  <c:v>7.4269999999999996</c:v>
                </c:pt>
                <c:pt idx="638">
                  <c:v>7.4820000000000002</c:v>
                </c:pt>
                <c:pt idx="639">
                  <c:v>7.3959999999999999</c:v>
                </c:pt>
                <c:pt idx="640">
                  <c:v>7.4189999999999996</c:v>
                </c:pt>
                <c:pt idx="641">
                  <c:v>7.444</c:v>
                </c:pt>
                <c:pt idx="642">
                  <c:v>7.407</c:v>
                </c:pt>
                <c:pt idx="643">
                  <c:v>7.4660000000000002</c:v>
                </c:pt>
                <c:pt idx="644">
                  <c:v>7.4589999999999996</c:v>
                </c:pt>
                <c:pt idx="645">
                  <c:v>7.45</c:v>
                </c:pt>
                <c:pt idx="646">
                  <c:v>7.4240000000000004</c:v>
                </c:pt>
                <c:pt idx="647">
                  <c:v>7.3739999999999997</c:v>
                </c:pt>
                <c:pt idx="648">
                  <c:v>7.391</c:v>
                </c:pt>
                <c:pt idx="649">
                  <c:v>7.2939999999999996</c:v>
                </c:pt>
                <c:pt idx="650">
                  <c:v>7.3540000000000001</c:v>
                </c:pt>
                <c:pt idx="651">
                  <c:v>7.415</c:v>
                </c:pt>
                <c:pt idx="652">
                  <c:v>7.4269999999999996</c:v>
                </c:pt>
                <c:pt idx="653">
                  <c:v>7.391</c:v>
                </c:pt>
                <c:pt idx="654">
                  <c:v>7.3369999999999997</c:v>
                </c:pt>
                <c:pt idx="655">
                  <c:v>7.3840000000000003</c:v>
                </c:pt>
                <c:pt idx="656">
                  <c:v>7.4379999999999997</c:v>
                </c:pt>
                <c:pt idx="657">
                  <c:v>7.4370000000000003</c:v>
                </c:pt>
                <c:pt idx="658">
                  <c:v>7.4340000000000002</c:v>
                </c:pt>
                <c:pt idx="659">
                  <c:v>7.4489999999999998</c:v>
                </c:pt>
                <c:pt idx="660">
                  <c:v>7.44</c:v>
                </c:pt>
                <c:pt idx="661">
                  <c:v>7.4139999999999997</c:v>
                </c:pt>
                <c:pt idx="662">
                  <c:v>7.391</c:v>
                </c:pt>
                <c:pt idx="663">
                  <c:v>7.367</c:v>
                </c:pt>
                <c:pt idx="664">
                  <c:v>7.3380000000000001</c:v>
                </c:pt>
                <c:pt idx="665">
                  <c:v>7.3319999999999999</c:v>
                </c:pt>
                <c:pt idx="666">
                  <c:v>7.32</c:v>
                </c:pt>
                <c:pt idx="667">
                  <c:v>7.24</c:v>
                </c:pt>
                <c:pt idx="668">
                  <c:v>7.1959999999999997</c:v>
                </c:pt>
                <c:pt idx="669">
                  <c:v>7.242</c:v>
                </c:pt>
                <c:pt idx="670">
                  <c:v>7.157</c:v>
                </c:pt>
                <c:pt idx="671">
                  <c:v>7.3</c:v>
                </c:pt>
                <c:pt idx="672">
                  <c:v>7.3479999999999999</c:v>
                </c:pt>
                <c:pt idx="673">
                  <c:v>0</c:v>
                </c:pt>
                <c:pt idx="674">
                  <c:v>7.31</c:v>
                </c:pt>
                <c:pt idx="675">
                  <c:v>7.2670000000000003</c:v>
                </c:pt>
                <c:pt idx="676">
                  <c:v>7.2889999999999997</c:v>
                </c:pt>
                <c:pt idx="677">
                  <c:v>0</c:v>
                </c:pt>
                <c:pt idx="678">
                  <c:v>0</c:v>
                </c:pt>
                <c:pt idx="679">
                  <c:v>7.1820000000000004</c:v>
                </c:pt>
                <c:pt idx="680">
                  <c:v>7.242</c:v>
                </c:pt>
                <c:pt idx="681">
                  <c:v>7.2640000000000002</c:v>
                </c:pt>
                <c:pt idx="682">
                  <c:v>7.27</c:v>
                </c:pt>
                <c:pt idx="683">
                  <c:v>7.2809999999999997</c:v>
                </c:pt>
                <c:pt idx="684">
                  <c:v>7.2859999999999996</c:v>
                </c:pt>
                <c:pt idx="685">
                  <c:v>7.2919999999999998</c:v>
                </c:pt>
                <c:pt idx="686">
                  <c:v>7.2169999999999996</c:v>
                </c:pt>
                <c:pt idx="687">
                  <c:v>7.2530000000000001</c:v>
                </c:pt>
                <c:pt idx="688">
                  <c:v>7.1879999999999997</c:v>
                </c:pt>
                <c:pt idx="689">
                  <c:v>0</c:v>
                </c:pt>
                <c:pt idx="690">
                  <c:v>7.2149999999999999</c:v>
                </c:pt>
                <c:pt idx="691">
                  <c:v>7.2320000000000002</c:v>
                </c:pt>
                <c:pt idx="692">
                  <c:v>7.218</c:v>
                </c:pt>
                <c:pt idx="693">
                  <c:v>7.1790000000000003</c:v>
                </c:pt>
                <c:pt idx="694">
                  <c:v>7.1849999999999996</c:v>
                </c:pt>
                <c:pt idx="695">
                  <c:v>7.1349999999999998</c:v>
                </c:pt>
                <c:pt idx="696">
                  <c:v>7.1669999999999998</c:v>
                </c:pt>
                <c:pt idx="697">
                  <c:v>7.181</c:v>
                </c:pt>
                <c:pt idx="698">
                  <c:v>7.1079999999999997</c:v>
                </c:pt>
                <c:pt idx="699">
                  <c:v>7.1550000000000002</c:v>
                </c:pt>
                <c:pt idx="700">
                  <c:v>7.2380000000000004</c:v>
                </c:pt>
                <c:pt idx="701">
                  <c:v>7.266</c:v>
                </c:pt>
                <c:pt idx="702">
                  <c:v>7.2770000000000001</c:v>
                </c:pt>
                <c:pt idx="703">
                  <c:v>7.2939999999999996</c:v>
                </c:pt>
                <c:pt idx="704">
                  <c:v>7.2329999999999997</c:v>
                </c:pt>
                <c:pt idx="705">
                  <c:v>7.3120000000000003</c:v>
                </c:pt>
                <c:pt idx="706">
                  <c:v>7.3929999999999998</c:v>
                </c:pt>
                <c:pt idx="707">
                  <c:v>7.359</c:v>
                </c:pt>
                <c:pt idx="708">
                  <c:v>7.2919999999999998</c:v>
                </c:pt>
                <c:pt idx="709">
                  <c:v>7.3330000000000002</c:v>
                </c:pt>
                <c:pt idx="710">
                  <c:v>7.34</c:v>
                </c:pt>
                <c:pt idx="711">
                  <c:v>7.3979999999999997</c:v>
                </c:pt>
                <c:pt idx="712">
                  <c:v>7.468</c:v>
                </c:pt>
                <c:pt idx="713">
                  <c:v>7.3620000000000001</c:v>
                </c:pt>
                <c:pt idx="714">
                  <c:v>0</c:v>
                </c:pt>
                <c:pt idx="715">
                  <c:v>7.4539999999999997</c:v>
                </c:pt>
                <c:pt idx="716">
                  <c:v>7.46</c:v>
                </c:pt>
                <c:pt idx="717">
                  <c:v>7.476</c:v>
                </c:pt>
                <c:pt idx="718">
                  <c:v>7.4260000000000002</c:v>
                </c:pt>
                <c:pt idx="719">
                  <c:v>7.4349999999999996</c:v>
                </c:pt>
                <c:pt idx="720">
                  <c:v>7.4219999999999997</c:v>
                </c:pt>
                <c:pt idx="721">
                  <c:v>7.47</c:v>
                </c:pt>
                <c:pt idx="722">
                  <c:v>7.407</c:v>
                </c:pt>
                <c:pt idx="723">
                  <c:v>7.4260000000000002</c:v>
                </c:pt>
                <c:pt idx="724">
                  <c:v>7.4509999999999996</c:v>
                </c:pt>
                <c:pt idx="725">
                  <c:v>7.476</c:v>
                </c:pt>
                <c:pt idx="726">
                  <c:v>7.5110000000000001</c:v>
                </c:pt>
                <c:pt idx="727">
                  <c:v>0</c:v>
                </c:pt>
                <c:pt idx="728">
                  <c:v>7.4420000000000002</c:v>
                </c:pt>
                <c:pt idx="729">
                  <c:v>0</c:v>
                </c:pt>
                <c:pt idx="730">
                  <c:v>7.4119999999999999</c:v>
                </c:pt>
                <c:pt idx="731">
                  <c:v>7.4160000000000004</c:v>
                </c:pt>
                <c:pt idx="732">
                  <c:v>7.4450000000000003</c:v>
                </c:pt>
                <c:pt idx="733">
                  <c:v>7.3959999999999999</c:v>
                </c:pt>
                <c:pt idx="734">
                  <c:v>7.4039999999999999</c:v>
                </c:pt>
                <c:pt idx="735">
                  <c:v>7.4820000000000002</c:v>
                </c:pt>
                <c:pt idx="736">
                  <c:v>7.4690000000000003</c:v>
                </c:pt>
                <c:pt idx="737">
                  <c:v>7.4340000000000002</c:v>
                </c:pt>
                <c:pt idx="738">
                  <c:v>0</c:v>
                </c:pt>
                <c:pt idx="739">
                  <c:v>7.3869999999999996</c:v>
                </c:pt>
                <c:pt idx="740">
                  <c:v>7.3460000000000001</c:v>
                </c:pt>
                <c:pt idx="741">
                  <c:v>7.2869999999999999</c:v>
                </c:pt>
                <c:pt idx="742">
                  <c:v>7.2610000000000001</c:v>
                </c:pt>
                <c:pt idx="743">
                  <c:v>7.274</c:v>
                </c:pt>
                <c:pt idx="744">
                  <c:v>7.2809999999999997</c:v>
                </c:pt>
                <c:pt idx="745">
                  <c:v>7.3070000000000004</c:v>
                </c:pt>
                <c:pt idx="746">
                  <c:v>7.32</c:v>
                </c:pt>
                <c:pt idx="747">
                  <c:v>7.2850000000000001</c:v>
                </c:pt>
                <c:pt idx="748">
                  <c:v>7.2910000000000004</c:v>
                </c:pt>
                <c:pt idx="749">
                  <c:v>7.2549999999999999</c:v>
                </c:pt>
                <c:pt idx="750">
                  <c:v>7.3010000000000002</c:v>
                </c:pt>
                <c:pt idx="751">
                  <c:v>7.274</c:v>
                </c:pt>
                <c:pt idx="752">
                  <c:v>7.2789999999999999</c:v>
                </c:pt>
                <c:pt idx="753">
                  <c:v>7.28</c:v>
                </c:pt>
                <c:pt idx="754">
                  <c:v>7.21</c:v>
                </c:pt>
                <c:pt idx="755">
                  <c:v>7.2210000000000001</c:v>
                </c:pt>
                <c:pt idx="756">
                  <c:v>7.226</c:v>
                </c:pt>
                <c:pt idx="757">
                  <c:v>7.2489999999999997</c:v>
                </c:pt>
                <c:pt idx="758">
                  <c:v>7.2690000000000001</c:v>
                </c:pt>
                <c:pt idx="759">
                  <c:v>7.2880000000000003</c:v>
                </c:pt>
                <c:pt idx="760">
                  <c:v>7.2990000000000004</c:v>
                </c:pt>
                <c:pt idx="761">
                  <c:v>7.2939999999999996</c:v>
                </c:pt>
                <c:pt idx="762">
                  <c:v>7.2649999999999997</c:v>
                </c:pt>
                <c:pt idx="763">
                  <c:v>7.2210000000000001</c:v>
                </c:pt>
                <c:pt idx="764">
                  <c:v>7.2679999999999998</c:v>
                </c:pt>
                <c:pt idx="765">
                  <c:v>7.2809999999999997</c:v>
                </c:pt>
                <c:pt idx="766">
                  <c:v>7.2969999999999997</c:v>
                </c:pt>
                <c:pt idx="767">
                  <c:v>7.2990000000000004</c:v>
                </c:pt>
                <c:pt idx="768">
                  <c:v>7.2869999999999999</c:v>
                </c:pt>
                <c:pt idx="769">
                  <c:v>7.3159999999999998</c:v>
                </c:pt>
                <c:pt idx="770">
                  <c:v>7.3179999999999996</c:v>
                </c:pt>
                <c:pt idx="771">
                  <c:v>7.319</c:v>
                </c:pt>
                <c:pt idx="772">
                  <c:v>7.3079999999999998</c:v>
                </c:pt>
                <c:pt idx="773">
                  <c:v>7.3140000000000001</c:v>
                </c:pt>
                <c:pt idx="774">
                  <c:v>7.3109999999999999</c:v>
                </c:pt>
                <c:pt idx="775">
                  <c:v>7.327</c:v>
                </c:pt>
                <c:pt idx="776">
                  <c:v>7.34</c:v>
                </c:pt>
                <c:pt idx="777">
                  <c:v>7.3209999999999997</c:v>
                </c:pt>
                <c:pt idx="778">
                  <c:v>7.3209999999999997</c:v>
                </c:pt>
                <c:pt idx="779">
                  <c:v>7.327</c:v>
                </c:pt>
                <c:pt idx="780">
                  <c:v>7.3730000000000002</c:v>
                </c:pt>
                <c:pt idx="781">
                  <c:v>7.3419999999999996</c:v>
                </c:pt>
                <c:pt idx="782">
                  <c:v>7.3129999999999997</c:v>
                </c:pt>
                <c:pt idx="783">
                  <c:v>7.2910000000000004</c:v>
                </c:pt>
                <c:pt idx="784">
                  <c:v>7.2859999999999996</c:v>
                </c:pt>
                <c:pt idx="785">
                  <c:v>7.2990000000000004</c:v>
                </c:pt>
                <c:pt idx="786">
                  <c:v>7.327</c:v>
                </c:pt>
                <c:pt idx="787">
                  <c:v>7.3330000000000002</c:v>
                </c:pt>
                <c:pt idx="788">
                  <c:v>7.3250000000000002</c:v>
                </c:pt>
                <c:pt idx="789">
                  <c:v>7.3129999999999997</c:v>
                </c:pt>
                <c:pt idx="790">
                  <c:v>7.3470000000000004</c:v>
                </c:pt>
                <c:pt idx="791">
                  <c:v>7.3520000000000003</c:v>
                </c:pt>
                <c:pt idx="792">
                  <c:v>7.3460000000000001</c:v>
                </c:pt>
                <c:pt idx="793">
                  <c:v>7.3470000000000004</c:v>
                </c:pt>
                <c:pt idx="794">
                  <c:v>0</c:v>
                </c:pt>
                <c:pt idx="795">
                  <c:v>7.3869999999999996</c:v>
                </c:pt>
                <c:pt idx="796">
                  <c:v>7.4009999999999998</c:v>
                </c:pt>
                <c:pt idx="797">
                  <c:v>7.343</c:v>
                </c:pt>
                <c:pt idx="798">
                  <c:v>7.2770000000000001</c:v>
                </c:pt>
                <c:pt idx="799">
                  <c:v>7.2960000000000003</c:v>
                </c:pt>
                <c:pt idx="800">
                  <c:v>7.2770000000000001</c:v>
                </c:pt>
                <c:pt idx="801">
                  <c:v>7.32</c:v>
                </c:pt>
                <c:pt idx="802">
                  <c:v>7.3090000000000002</c:v>
                </c:pt>
                <c:pt idx="803">
                  <c:v>7.3440000000000003</c:v>
                </c:pt>
                <c:pt idx="804">
                  <c:v>7.3440000000000003</c:v>
                </c:pt>
                <c:pt idx="805">
                  <c:v>7.3630000000000004</c:v>
                </c:pt>
                <c:pt idx="806">
                  <c:v>7.3659999999999997</c:v>
                </c:pt>
                <c:pt idx="807">
                  <c:v>7.3710000000000004</c:v>
                </c:pt>
                <c:pt idx="808">
                  <c:v>7.3470000000000004</c:v>
                </c:pt>
                <c:pt idx="809">
                  <c:v>7.3419999999999996</c:v>
                </c:pt>
                <c:pt idx="810">
                  <c:v>7.3879999999999999</c:v>
                </c:pt>
                <c:pt idx="811">
                  <c:v>7.37</c:v>
                </c:pt>
                <c:pt idx="812">
                  <c:v>7.391</c:v>
                </c:pt>
                <c:pt idx="813">
                  <c:v>7.4290000000000003</c:v>
                </c:pt>
                <c:pt idx="814">
                  <c:v>7.391</c:v>
                </c:pt>
                <c:pt idx="815">
                  <c:v>7.4189999999999996</c:v>
                </c:pt>
                <c:pt idx="816">
                  <c:v>7.4480000000000004</c:v>
                </c:pt>
                <c:pt idx="817">
                  <c:v>7.4569999999999999</c:v>
                </c:pt>
                <c:pt idx="818">
                  <c:v>7.4340000000000002</c:v>
                </c:pt>
                <c:pt idx="819">
                  <c:v>7.43</c:v>
                </c:pt>
                <c:pt idx="820">
                  <c:v>7.4160000000000004</c:v>
                </c:pt>
                <c:pt idx="821">
                  <c:v>7.4180000000000001</c:v>
                </c:pt>
                <c:pt idx="822">
                  <c:v>0</c:v>
                </c:pt>
                <c:pt idx="823">
                  <c:v>7.4589999999999996</c:v>
                </c:pt>
                <c:pt idx="824">
                  <c:v>7.4409999999999998</c:v>
                </c:pt>
                <c:pt idx="825">
                  <c:v>7.4290000000000003</c:v>
                </c:pt>
                <c:pt idx="826">
                  <c:v>7.3650000000000002</c:v>
                </c:pt>
                <c:pt idx="827">
                  <c:v>7.3780000000000001</c:v>
                </c:pt>
                <c:pt idx="828">
                  <c:v>7.3630000000000004</c:v>
                </c:pt>
                <c:pt idx="829">
                  <c:v>7.3520000000000003</c:v>
                </c:pt>
                <c:pt idx="830">
                  <c:v>7.3540000000000001</c:v>
                </c:pt>
                <c:pt idx="831">
                  <c:v>7.3339999999999996</c:v>
                </c:pt>
                <c:pt idx="832">
                  <c:v>7.3540000000000001</c:v>
                </c:pt>
                <c:pt idx="833">
                  <c:v>0</c:v>
                </c:pt>
                <c:pt idx="834">
                  <c:v>7.3449999999999998</c:v>
                </c:pt>
                <c:pt idx="835">
                  <c:v>7.3179999999999996</c:v>
                </c:pt>
                <c:pt idx="836">
                  <c:v>7.3120000000000003</c:v>
                </c:pt>
                <c:pt idx="837">
                  <c:v>7.3209999999999997</c:v>
                </c:pt>
                <c:pt idx="838">
                  <c:v>7.2960000000000003</c:v>
                </c:pt>
                <c:pt idx="839">
                  <c:v>0</c:v>
                </c:pt>
                <c:pt idx="840">
                  <c:v>7.3150000000000004</c:v>
                </c:pt>
                <c:pt idx="841">
                  <c:v>7.3150000000000004</c:v>
                </c:pt>
                <c:pt idx="842">
                  <c:v>0</c:v>
                </c:pt>
                <c:pt idx="843">
                  <c:v>7.2729999999999997</c:v>
                </c:pt>
                <c:pt idx="844">
                  <c:v>7.2190000000000003</c:v>
                </c:pt>
                <c:pt idx="845">
                  <c:v>0</c:v>
                </c:pt>
                <c:pt idx="846">
                  <c:v>7.2270000000000003</c:v>
                </c:pt>
                <c:pt idx="847">
                  <c:v>7.2240000000000002</c:v>
                </c:pt>
                <c:pt idx="848">
                  <c:v>7.2130000000000001</c:v>
                </c:pt>
                <c:pt idx="849">
                  <c:v>7.2290000000000001</c:v>
                </c:pt>
                <c:pt idx="850">
                  <c:v>0</c:v>
                </c:pt>
                <c:pt idx="851">
                  <c:v>7.2469999999999999</c:v>
                </c:pt>
                <c:pt idx="852">
                  <c:v>7.2210000000000001</c:v>
                </c:pt>
                <c:pt idx="853">
                  <c:v>7.2270000000000003</c:v>
                </c:pt>
                <c:pt idx="854">
                  <c:v>7.22</c:v>
                </c:pt>
                <c:pt idx="855">
                  <c:v>7.1849999999999996</c:v>
                </c:pt>
                <c:pt idx="856">
                  <c:v>7.1109999999999998</c:v>
                </c:pt>
                <c:pt idx="857">
                  <c:v>7.11</c:v>
                </c:pt>
                <c:pt idx="858">
                  <c:v>7.1159999999999997</c:v>
                </c:pt>
                <c:pt idx="859">
                  <c:v>7.0970000000000004</c:v>
                </c:pt>
                <c:pt idx="860">
                  <c:v>7.1159999999999997</c:v>
                </c:pt>
                <c:pt idx="861">
                  <c:v>0</c:v>
                </c:pt>
                <c:pt idx="862">
                  <c:v>7.1059999999999999</c:v>
                </c:pt>
                <c:pt idx="863">
                  <c:v>7.0110000000000001</c:v>
                </c:pt>
                <c:pt idx="864">
                  <c:v>7.0140000000000002</c:v>
                </c:pt>
                <c:pt idx="865">
                  <c:v>0</c:v>
                </c:pt>
                <c:pt idx="866">
                  <c:v>7.0469999999999997</c:v>
                </c:pt>
                <c:pt idx="867">
                  <c:v>7.0460000000000003</c:v>
                </c:pt>
                <c:pt idx="868">
                  <c:v>7.0359999999999996</c:v>
                </c:pt>
                <c:pt idx="869">
                  <c:v>7.0229999999999997</c:v>
                </c:pt>
                <c:pt idx="870">
                  <c:v>6.9950000000000001</c:v>
                </c:pt>
                <c:pt idx="871">
                  <c:v>7.0010000000000003</c:v>
                </c:pt>
                <c:pt idx="872">
                  <c:v>6.9630000000000001</c:v>
                </c:pt>
                <c:pt idx="873">
                  <c:v>6.9720000000000004</c:v>
                </c:pt>
                <c:pt idx="874">
                  <c:v>6.9829999999999997</c:v>
                </c:pt>
                <c:pt idx="875">
                  <c:v>7.0039999999999996</c:v>
                </c:pt>
                <c:pt idx="876">
                  <c:v>6.9850000000000003</c:v>
                </c:pt>
                <c:pt idx="877">
                  <c:v>7.016</c:v>
                </c:pt>
                <c:pt idx="878">
                  <c:v>6.99</c:v>
                </c:pt>
                <c:pt idx="879">
                  <c:v>7.0069999999999997</c:v>
                </c:pt>
                <c:pt idx="880">
                  <c:v>7.0030000000000001</c:v>
                </c:pt>
                <c:pt idx="881">
                  <c:v>0</c:v>
                </c:pt>
                <c:pt idx="882">
                  <c:v>7.024</c:v>
                </c:pt>
                <c:pt idx="883">
                  <c:v>7.0110000000000001</c:v>
                </c:pt>
                <c:pt idx="884">
                  <c:v>6.9889999999999999</c:v>
                </c:pt>
                <c:pt idx="885">
                  <c:v>6.9790000000000001</c:v>
                </c:pt>
                <c:pt idx="886">
                  <c:v>6.984</c:v>
                </c:pt>
                <c:pt idx="887">
                  <c:v>6.9969999999999999</c:v>
                </c:pt>
                <c:pt idx="888">
                  <c:v>6.9770000000000003</c:v>
                </c:pt>
                <c:pt idx="889">
                  <c:v>6.9820000000000002</c:v>
                </c:pt>
                <c:pt idx="890">
                  <c:v>7.0209999999999999</c:v>
                </c:pt>
                <c:pt idx="891">
                  <c:v>7.0389999999999997</c:v>
                </c:pt>
                <c:pt idx="892">
                  <c:v>7.016</c:v>
                </c:pt>
                <c:pt idx="893">
                  <c:v>7.0019999999999998</c:v>
                </c:pt>
                <c:pt idx="894">
                  <c:v>7.0110000000000001</c:v>
                </c:pt>
                <c:pt idx="895">
                  <c:v>7.0359999999999996</c:v>
                </c:pt>
                <c:pt idx="896">
                  <c:v>7.0339999999999998</c:v>
                </c:pt>
                <c:pt idx="897">
                  <c:v>7.0529999999999999</c:v>
                </c:pt>
                <c:pt idx="898">
                  <c:v>7.0590000000000002</c:v>
                </c:pt>
                <c:pt idx="899">
                  <c:v>7.0670000000000002</c:v>
                </c:pt>
                <c:pt idx="900">
                  <c:v>7.0860000000000003</c:v>
                </c:pt>
                <c:pt idx="901">
                  <c:v>7.0739999999999998</c:v>
                </c:pt>
                <c:pt idx="902">
                  <c:v>7.0659999999999998</c:v>
                </c:pt>
                <c:pt idx="903">
                  <c:v>7.0629999999999997</c:v>
                </c:pt>
                <c:pt idx="904">
                  <c:v>7.056</c:v>
                </c:pt>
                <c:pt idx="905">
                  <c:v>0</c:v>
                </c:pt>
                <c:pt idx="906">
                  <c:v>7.11</c:v>
                </c:pt>
                <c:pt idx="907">
                  <c:v>7.117</c:v>
                </c:pt>
                <c:pt idx="908">
                  <c:v>7.1189999999999998</c:v>
                </c:pt>
                <c:pt idx="909">
                  <c:v>7.1050000000000004</c:v>
                </c:pt>
                <c:pt idx="910">
                  <c:v>7.1470000000000002</c:v>
                </c:pt>
                <c:pt idx="911">
                  <c:v>7.1589999999999998</c:v>
                </c:pt>
                <c:pt idx="912">
                  <c:v>7.149</c:v>
                </c:pt>
                <c:pt idx="913">
                  <c:v>7.0949999999999998</c:v>
                </c:pt>
                <c:pt idx="914">
                  <c:v>7.1180000000000003</c:v>
                </c:pt>
                <c:pt idx="915">
                  <c:v>7.0709999999999997</c:v>
                </c:pt>
                <c:pt idx="916">
                  <c:v>7.0890000000000004</c:v>
                </c:pt>
                <c:pt idx="917">
                  <c:v>7.0739999999999998</c:v>
                </c:pt>
                <c:pt idx="918">
                  <c:v>7.0579999999999998</c:v>
                </c:pt>
                <c:pt idx="919">
                  <c:v>7.0720000000000001</c:v>
                </c:pt>
                <c:pt idx="920">
                  <c:v>7.0830000000000002</c:v>
                </c:pt>
                <c:pt idx="921">
                  <c:v>7.0869999999999997</c:v>
                </c:pt>
                <c:pt idx="922">
                  <c:v>7.0709999999999997</c:v>
                </c:pt>
                <c:pt idx="923">
                  <c:v>7.1</c:v>
                </c:pt>
                <c:pt idx="924">
                  <c:v>7.0960000000000001</c:v>
                </c:pt>
                <c:pt idx="925">
                  <c:v>7.12</c:v>
                </c:pt>
                <c:pt idx="926">
                  <c:v>7.1609999999999996</c:v>
                </c:pt>
                <c:pt idx="927">
                  <c:v>7.1719999999999997</c:v>
                </c:pt>
                <c:pt idx="928">
                  <c:v>7.1559999999999997</c:v>
                </c:pt>
                <c:pt idx="929">
                  <c:v>7.1539999999999999</c:v>
                </c:pt>
                <c:pt idx="930">
                  <c:v>7.194</c:v>
                </c:pt>
                <c:pt idx="931">
                  <c:v>7.1929999999999996</c:v>
                </c:pt>
                <c:pt idx="932">
                  <c:v>7.1970000000000001</c:v>
                </c:pt>
                <c:pt idx="933">
                  <c:v>7.1680000000000001</c:v>
                </c:pt>
                <c:pt idx="934">
                  <c:v>7.1779999999999999</c:v>
                </c:pt>
                <c:pt idx="935">
                  <c:v>7.1539999999999999</c:v>
                </c:pt>
                <c:pt idx="936">
                  <c:v>7.1980000000000004</c:v>
                </c:pt>
                <c:pt idx="937">
                  <c:v>7.2089999999999996</c:v>
                </c:pt>
                <c:pt idx="938">
                  <c:v>0</c:v>
                </c:pt>
                <c:pt idx="939">
                  <c:v>0</c:v>
                </c:pt>
                <c:pt idx="940">
                  <c:v>7.25</c:v>
                </c:pt>
                <c:pt idx="941">
                  <c:v>7.2140000000000004</c:v>
                </c:pt>
                <c:pt idx="942">
                  <c:v>7.22</c:v>
                </c:pt>
                <c:pt idx="943">
                  <c:v>7.218</c:v>
                </c:pt>
                <c:pt idx="944">
                  <c:v>7.194</c:v>
                </c:pt>
                <c:pt idx="945">
                  <c:v>7.1929999999999996</c:v>
                </c:pt>
                <c:pt idx="946">
                  <c:v>7.2060000000000004</c:v>
                </c:pt>
                <c:pt idx="947">
                  <c:v>7.1779999999999999</c:v>
                </c:pt>
                <c:pt idx="948">
                  <c:v>7.18</c:v>
                </c:pt>
                <c:pt idx="949">
                  <c:v>7.1849999999999996</c:v>
                </c:pt>
                <c:pt idx="950">
                  <c:v>7.1660000000000004</c:v>
                </c:pt>
                <c:pt idx="951">
                  <c:v>7.1749999999999998</c:v>
                </c:pt>
                <c:pt idx="952">
                  <c:v>0</c:v>
                </c:pt>
                <c:pt idx="953">
                  <c:v>7.2039999999999997</c:v>
                </c:pt>
                <c:pt idx="954">
                  <c:v>7.2060000000000004</c:v>
                </c:pt>
                <c:pt idx="955">
                  <c:v>7.21</c:v>
                </c:pt>
                <c:pt idx="956">
                  <c:v>7.173</c:v>
                </c:pt>
                <c:pt idx="957">
                  <c:v>7.1989999999999998</c:v>
                </c:pt>
                <c:pt idx="958">
                  <c:v>7.2089999999999996</c:v>
                </c:pt>
                <c:pt idx="959">
                  <c:v>7.2030000000000003</c:v>
                </c:pt>
                <c:pt idx="960">
                  <c:v>7.1719999999999997</c:v>
                </c:pt>
                <c:pt idx="961">
                  <c:v>7.101</c:v>
                </c:pt>
                <c:pt idx="962">
                  <c:v>7.1580000000000004</c:v>
                </c:pt>
                <c:pt idx="963">
                  <c:v>7.149</c:v>
                </c:pt>
                <c:pt idx="964">
                  <c:v>0</c:v>
                </c:pt>
                <c:pt idx="965">
                  <c:v>7.1529999999999996</c:v>
                </c:pt>
                <c:pt idx="966">
                  <c:v>7.1360000000000001</c:v>
                </c:pt>
                <c:pt idx="967">
                  <c:v>7.15</c:v>
                </c:pt>
                <c:pt idx="968">
                  <c:v>7.15</c:v>
                </c:pt>
                <c:pt idx="969">
                  <c:v>7.1459999999999999</c:v>
                </c:pt>
                <c:pt idx="970">
                  <c:v>7.173</c:v>
                </c:pt>
                <c:pt idx="971">
                  <c:v>7.2380000000000004</c:v>
                </c:pt>
                <c:pt idx="972">
                  <c:v>7.21</c:v>
                </c:pt>
                <c:pt idx="973">
                  <c:v>0</c:v>
                </c:pt>
                <c:pt idx="974">
                  <c:v>7.2350000000000003</c:v>
                </c:pt>
                <c:pt idx="975">
                  <c:v>7.2380000000000004</c:v>
                </c:pt>
                <c:pt idx="976">
                  <c:v>7.2140000000000004</c:v>
                </c:pt>
                <c:pt idx="977">
                  <c:v>7.3390000000000004</c:v>
                </c:pt>
                <c:pt idx="978">
                  <c:v>0</c:v>
                </c:pt>
                <c:pt idx="979">
                  <c:v>7.3860000000000001</c:v>
                </c:pt>
                <c:pt idx="980">
                  <c:v>7.351</c:v>
                </c:pt>
                <c:pt idx="981">
                  <c:v>7.3070000000000004</c:v>
                </c:pt>
                <c:pt idx="982">
                  <c:v>7.3019999999999996</c:v>
                </c:pt>
                <c:pt idx="983">
                  <c:v>7.32</c:v>
                </c:pt>
                <c:pt idx="984">
                  <c:v>7.3330000000000002</c:v>
                </c:pt>
                <c:pt idx="985">
                  <c:v>7.3280000000000003</c:v>
                </c:pt>
                <c:pt idx="986">
                  <c:v>7.3529999999999998</c:v>
                </c:pt>
                <c:pt idx="987">
                  <c:v>7.3689999999999998</c:v>
                </c:pt>
                <c:pt idx="988">
                  <c:v>7.3650000000000002</c:v>
                </c:pt>
                <c:pt idx="989">
                  <c:v>7.3819999999999997</c:v>
                </c:pt>
                <c:pt idx="990">
                  <c:v>0</c:v>
                </c:pt>
                <c:pt idx="991">
                  <c:v>7.343</c:v>
                </c:pt>
                <c:pt idx="992">
                  <c:v>7.3659999999999997</c:v>
                </c:pt>
                <c:pt idx="993">
                  <c:v>7.351</c:v>
                </c:pt>
                <c:pt idx="994">
                  <c:v>7.3689999999999998</c:v>
                </c:pt>
                <c:pt idx="995">
                  <c:v>7.351</c:v>
                </c:pt>
                <c:pt idx="996">
                  <c:v>7.3579999999999997</c:v>
                </c:pt>
                <c:pt idx="997">
                  <c:v>7.3220000000000001</c:v>
                </c:pt>
                <c:pt idx="998">
                  <c:v>7.3170000000000002</c:v>
                </c:pt>
                <c:pt idx="999">
                  <c:v>7.3049999999999997</c:v>
                </c:pt>
                <c:pt idx="1000">
                  <c:v>7.28</c:v>
                </c:pt>
                <c:pt idx="1001">
                  <c:v>7.266</c:v>
                </c:pt>
                <c:pt idx="1002">
                  <c:v>7.2690000000000001</c:v>
                </c:pt>
                <c:pt idx="1003">
                  <c:v>7.3</c:v>
                </c:pt>
                <c:pt idx="1004">
                  <c:v>7.2830000000000004</c:v>
                </c:pt>
                <c:pt idx="1005">
                  <c:v>0</c:v>
                </c:pt>
                <c:pt idx="1006">
                  <c:v>7.2249999999999996</c:v>
                </c:pt>
                <c:pt idx="1007">
                  <c:v>7.2320000000000002</c:v>
                </c:pt>
                <c:pt idx="1008">
                  <c:v>7.2119999999999997</c:v>
                </c:pt>
                <c:pt idx="1009">
                  <c:v>7.2519999999999998</c:v>
                </c:pt>
                <c:pt idx="1010">
                  <c:v>7.2690000000000001</c:v>
                </c:pt>
                <c:pt idx="1011">
                  <c:v>7.2469999999999999</c:v>
                </c:pt>
                <c:pt idx="1012">
                  <c:v>7.2530000000000001</c:v>
                </c:pt>
                <c:pt idx="1013">
                  <c:v>7.2720000000000002</c:v>
                </c:pt>
                <c:pt idx="1014">
                  <c:v>0</c:v>
                </c:pt>
                <c:pt idx="1015">
                  <c:v>7.2729999999999997</c:v>
                </c:pt>
                <c:pt idx="1016">
                  <c:v>7.2519999999999998</c:v>
                </c:pt>
                <c:pt idx="1017">
                  <c:v>7.2789999999999999</c:v>
                </c:pt>
                <c:pt idx="1018">
                  <c:v>7.29</c:v>
                </c:pt>
                <c:pt idx="1019">
                  <c:v>7.2709999999999999</c:v>
                </c:pt>
                <c:pt idx="1020">
                  <c:v>7.2619999999999996</c:v>
                </c:pt>
                <c:pt idx="1021">
                  <c:v>7.2480000000000002</c:v>
                </c:pt>
                <c:pt idx="1022">
                  <c:v>7.2359999999999998</c:v>
                </c:pt>
                <c:pt idx="1023">
                  <c:v>7.266</c:v>
                </c:pt>
                <c:pt idx="1024">
                  <c:v>7.2809999999999997</c:v>
                </c:pt>
                <c:pt idx="1025">
                  <c:v>7.2750000000000004</c:v>
                </c:pt>
                <c:pt idx="1026">
                  <c:v>7.2590000000000003</c:v>
                </c:pt>
                <c:pt idx="1027">
                  <c:v>7.194</c:v>
                </c:pt>
                <c:pt idx="1028">
                  <c:v>7.1630000000000003</c:v>
                </c:pt>
                <c:pt idx="1029">
                  <c:v>7.1529999999999996</c:v>
                </c:pt>
                <c:pt idx="1030">
                  <c:v>7.1710000000000003</c:v>
                </c:pt>
                <c:pt idx="1031">
                  <c:v>7.1710000000000003</c:v>
                </c:pt>
                <c:pt idx="1032">
                  <c:v>7.1840000000000002</c:v>
                </c:pt>
                <c:pt idx="1033">
                  <c:v>7.1879999999999997</c:v>
                </c:pt>
                <c:pt idx="1034">
                  <c:v>0</c:v>
                </c:pt>
                <c:pt idx="1035">
                  <c:v>7.1829999999999998</c:v>
                </c:pt>
                <c:pt idx="1036">
                  <c:v>7.2050000000000001</c:v>
                </c:pt>
                <c:pt idx="1037">
                  <c:v>7.2069999999999999</c:v>
                </c:pt>
                <c:pt idx="1038">
                  <c:v>7.1760000000000002</c:v>
                </c:pt>
                <c:pt idx="1039">
                  <c:v>7.1959999999999997</c:v>
                </c:pt>
                <c:pt idx="1040">
                  <c:v>7.2060000000000004</c:v>
                </c:pt>
                <c:pt idx="1041">
                  <c:v>7.2160000000000002</c:v>
                </c:pt>
                <c:pt idx="1042">
                  <c:v>7.22</c:v>
                </c:pt>
                <c:pt idx="1043">
                  <c:v>7.2350000000000003</c:v>
                </c:pt>
                <c:pt idx="1044">
                  <c:v>7.2030000000000003</c:v>
                </c:pt>
                <c:pt idx="1045">
                  <c:v>7.1890000000000001</c:v>
                </c:pt>
                <c:pt idx="1046">
                  <c:v>7.1779999999999999</c:v>
                </c:pt>
                <c:pt idx="1047">
                  <c:v>7.165</c:v>
                </c:pt>
                <c:pt idx="1048">
                  <c:v>7.1779999999999999</c:v>
                </c:pt>
                <c:pt idx="1049">
                  <c:v>0</c:v>
                </c:pt>
                <c:pt idx="1050">
                  <c:v>7.1479999999999997</c:v>
                </c:pt>
                <c:pt idx="1051">
                  <c:v>7.1459999999999999</c:v>
                </c:pt>
                <c:pt idx="1052">
                  <c:v>7.1630000000000003</c:v>
                </c:pt>
                <c:pt idx="1053">
                  <c:v>7.1779999999999999</c:v>
                </c:pt>
                <c:pt idx="1054">
                  <c:v>7.1840000000000002</c:v>
                </c:pt>
                <c:pt idx="1055">
                  <c:v>0</c:v>
                </c:pt>
                <c:pt idx="1056">
                  <c:v>7.1740000000000004</c:v>
                </c:pt>
                <c:pt idx="1057">
                  <c:v>7.181</c:v>
                </c:pt>
                <c:pt idx="1058">
                  <c:v>7.1710000000000003</c:v>
                </c:pt>
                <c:pt idx="1059">
                  <c:v>0</c:v>
                </c:pt>
                <c:pt idx="1060">
                  <c:v>7.1710000000000003</c:v>
                </c:pt>
                <c:pt idx="1061">
                  <c:v>7.1550000000000002</c:v>
                </c:pt>
                <c:pt idx="1062">
                  <c:v>7.1440000000000001</c:v>
                </c:pt>
                <c:pt idx="1063">
                  <c:v>7.0640000000000001</c:v>
                </c:pt>
                <c:pt idx="1064">
                  <c:v>7.05</c:v>
                </c:pt>
                <c:pt idx="1065">
                  <c:v>7.0910000000000002</c:v>
                </c:pt>
                <c:pt idx="1066">
                  <c:v>7.0919999999999996</c:v>
                </c:pt>
                <c:pt idx="1067">
                  <c:v>7.0739999999999998</c:v>
                </c:pt>
                <c:pt idx="1068">
                  <c:v>7.0819999999999999</c:v>
                </c:pt>
                <c:pt idx="1069">
                  <c:v>7.1139999999999999</c:v>
                </c:pt>
                <c:pt idx="1070">
                  <c:v>7.0970000000000004</c:v>
                </c:pt>
                <c:pt idx="1071">
                  <c:v>7.0970000000000004</c:v>
                </c:pt>
                <c:pt idx="1072">
                  <c:v>7.1139999999999999</c:v>
                </c:pt>
                <c:pt idx="1073">
                  <c:v>7.085</c:v>
                </c:pt>
                <c:pt idx="1074">
                  <c:v>7.0990000000000002</c:v>
                </c:pt>
                <c:pt idx="1075">
                  <c:v>0</c:v>
                </c:pt>
                <c:pt idx="1076">
                  <c:v>0</c:v>
                </c:pt>
                <c:pt idx="1077">
                  <c:v>7.0620000000000003</c:v>
                </c:pt>
                <c:pt idx="1078">
                  <c:v>7.0449999999999999</c:v>
                </c:pt>
                <c:pt idx="1079">
                  <c:v>7.0620000000000003</c:v>
                </c:pt>
                <c:pt idx="1080">
                  <c:v>7.077</c:v>
                </c:pt>
                <c:pt idx="1081">
                  <c:v>7.0629999999999997</c:v>
                </c:pt>
                <c:pt idx="1082">
                  <c:v>7.0679999999999996</c:v>
                </c:pt>
                <c:pt idx="1083">
                  <c:v>7.0650000000000004</c:v>
                </c:pt>
                <c:pt idx="1084">
                  <c:v>7.0780000000000003</c:v>
                </c:pt>
                <c:pt idx="1085">
                  <c:v>7.06</c:v>
                </c:pt>
                <c:pt idx="1086">
                  <c:v>7.06</c:v>
                </c:pt>
                <c:pt idx="1087">
                  <c:v>7.0570000000000004</c:v>
                </c:pt>
                <c:pt idx="1088">
                  <c:v>7.0540000000000003</c:v>
                </c:pt>
                <c:pt idx="1089">
                  <c:v>7.0309999999999997</c:v>
                </c:pt>
                <c:pt idx="1090">
                  <c:v>0</c:v>
                </c:pt>
                <c:pt idx="1091">
                  <c:v>7.0140000000000002</c:v>
                </c:pt>
                <c:pt idx="1092">
                  <c:v>7.0259999999999998</c:v>
                </c:pt>
                <c:pt idx="1093">
                  <c:v>7.0389999999999997</c:v>
                </c:pt>
                <c:pt idx="1094">
                  <c:v>7.0410000000000004</c:v>
                </c:pt>
                <c:pt idx="1095">
                  <c:v>7.0620000000000003</c:v>
                </c:pt>
                <c:pt idx="1096">
                  <c:v>7.0869999999999997</c:v>
                </c:pt>
                <c:pt idx="1097">
                  <c:v>7.0949999999999998</c:v>
                </c:pt>
                <c:pt idx="1098">
                  <c:v>7.0970000000000004</c:v>
                </c:pt>
                <c:pt idx="1099">
                  <c:v>7.05</c:v>
                </c:pt>
                <c:pt idx="1100">
                  <c:v>7.0869999999999997</c:v>
                </c:pt>
                <c:pt idx="1101">
                  <c:v>0</c:v>
                </c:pt>
                <c:pt idx="1102">
                  <c:v>7.0890000000000004</c:v>
                </c:pt>
                <c:pt idx="1103">
                  <c:v>7.0720000000000001</c:v>
                </c:pt>
                <c:pt idx="1104">
                  <c:v>7.0519999999999996</c:v>
                </c:pt>
                <c:pt idx="1105">
                  <c:v>0</c:v>
                </c:pt>
                <c:pt idx="1106">
                  <c:v>0</c:v>
                </c:pt>
                <c:pt idx="1107">
                  <c:v>7.1079999999999997</c:v>
                </c:pt>
                <c:pt idx="1108">
                  <c:v>7.1040000000000001</c:v>
                </c:pt>
                <c:pt idx="1109">
                  <c:v>7.0940000000000003</c:v>
                </c:pt>
                <c:pt idx="1110">
                  <c:v>7.117</c:v>
                </c:pt>
                <c:pt idx="1111">
                  <c:v>7.1539999999999999</c:v>
                </c:pt>
                <c:pt idx="1112">
                  <c:v>0</c:v>
                </c:pt>
                <c:pt idx="1113">
                  <c:v>7.1159999999999997</c:v>
                </c:pt>
                <c:pt idx="1114">
                  <c:v>0</c:v>
                </c:pt>
                <c:pt idx="1115">
                  <c:v>7.1790000000000003</c:v>
                </c:pt>
                <c:pt idx="1116">
                  <c:v>7.1749999999999998</c:v>
                </c:pt>
                <c:pt idx="1117">
                  <c:v>7.1929999999999996</c:v>
                </c:pt>
                <c:pt idx="1118">
                  <c:v>0</c:v>
                </c:pt>
                <c:pt idx="1119">
                  <c:v>7.18</c:v>
                </c:pt>
                <c:pt idx="1120">
                  <c:v>7.2249999999999996</c:v>
                </c:pt>
                <c:pt idx="1121">
                  <c:v>7.1920000000000002</c:v>
                </c:pt>
                <c:pt idx="1122">
                  <c:v>7.1669999999999998</c:v>
                </c:pt>
                <c:pt idx="1123">
                  <c:v>7.1859999999999999</c:v>
                </c:pt>
                <c:pt idx="1124">
                  <c:v>7.2039999999999997</c:v>
                </c:pt>
                <c:pt idx="1125">
                  <c:v>7.1989999999999998</c:v>
                </c:pt>
                <c:pt idx="1126">
                  <c:v>7.1959999999999997</c:v>
                </c:pt>
                <c:pt idx="1127">
                  <c:v>7.1950000000000003</c:v>
                </c:pt>
                <c:pt idx="1128">
                  <c:v>0</c:v>
                </c:pt>
                <c:pt idx="1129">
                  <c:v>7.1619999999999999</c:v>
                </c:pt>
                <c:pt idx="1130">
                  <c:v>7.149</c:v>
                </c:pt>
                <c:pt idx="1131">
                  <c:v>7.1079999999999997</c:v>
                </c:pt>
                <c:pt idx="1132">
                  <c:v>7.1289999999999996</c:v>
                </c:pt>
                <c:pt idx="1133">
                  <c:v>7.1379999999999999</c:v>
                </c:pt>
                <c:pt idx="1134">
                  <c:v>7.1349999999999998</c:v>
                </c:pt>
                <c:pt idx="1135">
                  <c:v>7.1269999999999998</c:v>
                </c:pt>
                <c:pt idx="1136">
                  <c:v>7.1159999999999997</c:v>
                </c:pt>
                <c:pt idx="1137">
                  <c:v>7.109</c:v>
                </c:pt>
                <c:pt idx="1138">
                  <c:v>7.0860000000000003</c:v>
                </c:pt>
                <c:pt idx="1139">
                  <c:v>7.0759999999999996</c:v>
                </c:pt>
                <c:pt idx="1140">
                  <c:v>7.0949999999999998</c:v>
                </c:pt>
                <c:pt idx="1141">
                  <c:v>0</c:v>
                </c:pt>
                <c:pt idx="1142">
                  <c:v>7.0780000000000003</c:v>
                </c:pt>
                <c:pt idx="1143">
                  <c:v>6.9969999999999999</c:v>
                </c:pt>
                <c:pt idx="1144">
                  <c:v>0</c:v>
                </c:pt>
                <c:pt idx="1145">
                  <c:v>6.9980000000000002</c:v>
                </c:pt>
                <c:pt idx="1146">
                  <c:v>6.9809999999999999</c:v>
                </c:pt>
                <c:pt idx="1147">
                  <c:v>6.9950000000000001</c:v>
                </c:pt>
                <c:pt idx="1148">
                  <c:v>7.008</c:v>
                </c:pt>
                <c:pt idx="1149">
                  <c:v>7.0030000000000001</c:v>
                </c:pt>
                <c:pt idx="1150">
                  <c:v>6.9859999999999998</c:v>
                </c:pt>
                <c:pt idx="1151">
                  <c:v>6.9470000000000001</c:v>
                </c:pt>
                <c:pt idx="1152">
                  <c:v>7.0330000000000004</c:v>
                </c:pt>
                <c:pt idx="1153">
                  <c:v>7.0259999999999998</c:v>
                </c:pt>
                <c:pt idx="1154">
                  <c:v>7.0149999999999997</c:v>
                </c:pt>
                <c:pt idx="1155">
                  <c:v>7.0179999999999998</c:v>
                </c:pt>
                <c:pt idx="1156">
                  <c:v>7.032</c:v>
                </c:pt>
                <c:pt idx="1157">
                  <c:v>7.0140000000000002</c:v>
                </c:pt>
                <c:pt idx="1158">
                  <c:v>7.0119999999999996</c:v>
                </c:pt>
                <c:pt idx="1159">
                  <c:v>6.9859999999999998</c:v>
                </c:pt>
                <c:pt idx="1160">
                  <c:v>6.984</c:v>
                </c:pt>
                <c:pt idx="1161">
                  <c:v>0</c:v>
                </c:pt>
                <c:pt idx="1162">
                  <c:v>6.9809999999999999</c:v>
                </c:pt>
                <c:pt idx="1163">
                  <c:v>6.9740000000000002</c:v>
                </c:pt>
                <c:pt idx="1164">
                  <c:v>6.976</c:v>
                </c:pt>
                <c:pt idx="1165">
                  <c:v>6.9729999999999999</c:v>
                </c:pt>
                <c:pt idx="1166">
                  <c:v>6.9710000000000001</c:v>
                </c:pt>
                <c:pt idx="1167">
                  <c:v>6.9829999999999997</c:v>
                </c:pt>
                <c:pt idx="1168">
                  <c:v>6.9969999999999999</c:v>
                </c:pt>
                <c:pt idx="1169">
                  <c:v>7</c:v>
                </c:pt>
                <c:pt idx="1170">
                  <c:v>7.008</c:v>
                </c:pt>
                <c:pt idx="1171">
                  <c:v>7.0129999999999999</c:v>
                </c:pt>
                <c:pt idx="1172">
                  <c:v>7.0090000000000003</c:v>
                </c:pt>
                <c:pt idx="1173">
                  <c:v>7.0010000000000003</c:v>
                </c:pt>
                <c:pt idx="1174">
                  <c:v>6.9980000000000002</c:v>
                </c:pt>
                <c:pt idx="1175">
                  <c:v>6.9930000000000003</c:v>
                </c:pt>
                <c:pt idx="1176">
                  <c:v>6.9889999999999999</c:v>
                </c:pt>
                <c:pt idx="1177">
                  <c:v>6.9889999999999999</c:v>
                </c:pt>
                <c:pt idx="1178">
                  <c:v>6.976</c:v>
                </c:pt>
                <c:pt idx="1179">
                  <c:v>6.9820000000000002</c:v>
                </c:pt>
                <c:pt idx="1180">
                  <c:v>6.9859999999999998</c:v>
                </c:pt>
                <c:pt idx="1181">
                  <c:v>6.9809999999999999</c:v>
                </c:pt>
                <c:pt idx="1182">
                  <c:v>6.9660000000000002</c:v>
                </c:pt>
                <c:pt idx="1183">
                  <c:v>0</c:v>
                </c:pt>
                <c:pt idx="1184">
                  <c:v>6.9660000000000002</c:v>
                </c:pt>
                <c:pt idx="1185">
                  <c:v>6.9649999999999999</c:v>
                </c:pt>
                <c:pt idx="1186">
                  <c:v>6.9669999999999996</c:v>
                </c:pt>
                <c:pt idx="1187">
                  <c:v>6.97</c:v>
                </c:pt>
                <c:pt idx="1188">
                  <c:v>6.9640000000000004</c:v>
                </c:pt>
                <c:pt idx="1189">
                  <c:v>6.952</c:v>
                </c:pt>
                <c:pt idx="1190">
                  <c:v>6.94</c:v>
                </c:pt>
                <c:pt idx="1191">
                  <c:v>6.9189999999999996</c:v>
                </c:pt>
                <c:pt idx="1192">
                  <c:v>6.931</c:v>
                </c:pt>
                <c:pt idx="1193">
                  <c:v>6.9240000000000004</c:v>
                </c:pt>
                <c:pt idx="1194">
                  <c:v>6.9160000000000004</c:v>
                </c:pt>
                <c:pt idx="1195">
                  <c:v>6.9</c:v>
                </c:pt>
                <c:pt idx="1196">
                  <c:v>6.86</c:v>
                </c:pt>
                <c:pt idx="1197">
                  <c:v>6.8719999999999999</c:v>
                </c:pt>
                <c:pt idx="1198">
                  <c:v>6.8620000000000001</c:v>
                </c:pt>
                <c:pt idx="1199">
                  <c:v>6.8769999999999998</c:v>
                </c:pt>
                <c:pt idx="1200">
                  <c:v>6.88</c:v>
                </c:pt>
                <c:pt idx="1201">
                  <c:v>6.8789999999999996</c:v>
                </c:pt>
                <c:pt idx="1202">
                  <c:v>6.88</c:v>
                </c:pt>
                <c:pt idx="1203">
                  <c:v>6.8579999999999997</c:v>
                </c:pt>
                <c:pt idx="1204">
                  <c:v>0</c:v>
                </c:pt>
                <c:pt idx="1205">
                  <c:v>6.867</c:v>
                </c:pt>
                <c:pt idx="1206">
                  <c:v>6.8639999999999999</c:v>
                </c:pt>
                <c:pt idx="1207">
                  <c:v>6.8559999999999999</c:v>
                </c:pt>
                <c:pt idx="1208">
                  <c:v>6.8529999999999998</c:v>
                </c:pt>
                <c:pt idx="1209">
                  <c:v>6.8520000000000003</c:v>
                </c:pt>
                <c:pt idx="1210">
                  <c:v>6.859</c:v>
                </c:pt>
                <c:pt idx="1211">
                  <c:v>6.851</c:v>
                </c:pt>
                <c:pt idx="1212">
                  <c:v>6.8609999999999998</c:v>
                </c:pt>
                <c:pt idx="1213">
                  <c:v>6.8609999999999998</c:v>
                </c:pt>
                <c:pt idx="1214">
                  <c:v>6.8639999999999999</c:v>
                </c:pt>
                <c:pt idx="1215">
                  <c:v>6.8630000000000004</c:v>
                </c:pt>
                <c:pt idx="1216">
                  <c:v>0</c:v>
                </c:pt>
                <c:pt idx="1217">
                  <c:v>6.8760000000000003</c:v>
                </c:pt>
                <c:pt idx="1218">
                  <c:v>6.87</c:v>
                </c:pt>
                <c:pt idx="1219">
                  <c:v>6.859</c:v>
                </c:pt>
                <c:pt idx="1220">
                  <c:v>6.8550000000000004</c:v>
                </c:pt>
                <c:pt idx="1221">
                  <c:v>6.8540000000000001</c:v>
                </c:pt>
                <c:pt idx="1222">
                  <c:v>6.8540000000000001</c:v>
                </c:pt>
                <c:pt idx="1223">
                  <c:v>6.851</c:v>
                </c:pt>
                <c:pt idx="1224">
                  <c:v>6.83</c:v>
                </c:pt>
                <c:pt idx="1225">
                  <c:v>6.8109999999999999</c:v>
                </c:pt>
                <c:pt idx="1226">
                  <c:v>6.7919999999999998</c:v>
                </c:pt>
                <c:pt idx="1227">
                  <c:v>6.7619999999999996</c:v>
                </c:pt>
                <c:pt idx="1228">
                  <c:v>6.7789999999999999</c:v>
                </c:pt>
                <c:pt idx="1229">
                  <c:v>0</c:v>
                </c:pt>
                <c:pt idx="1230">
                  <c:v>6.758</c:v>
                </c:pt>
                <c:pt idx="1231">
                  <c:v>6.7610000000000001</c:v>
                </c:pt>
                <c:pt idx="1232">
                  <c:v>6.7670000000000003</c:v>
                </c:pt>
                <c:pt idx="1233">
                  <c:v>6.7610000000000001</c:v>
                </c:pt>
                <c:pt idx="1234">
                  <c:v>6.7380000000000004</c:v>
                </c:pt>
                <c:pt idx="1235">
                  <c:v>6.718</c:v>
                </c:pt>
                <c:pt idx="1236">
                  <c:v>6.7590000000000003</c:v>
                </c:pt>
                <c:pt idx="1237">
                  <c:v>6.75</c:v>
                </c:pt>
                <c:pt idx="1238">
                  <c:v>6.7320000000000002</c:v>
                </c:pt>
                <c:pt idx="1239">
                  <c:v>0</c:v>
                </c:pt>
                <c:pt idx="1240">
                  <c:v>6.7770000000000001</c:v>
                </c:pt>
                <c:pt idx="1241">
                  <c:v>6.8289999999999997</c:v>
                </c:pt>
                <c:pt idx="1242">
                  <c:v>6.8460000000000001</c:v>
                </c:pt>
                <c:pt idx="1243">
                  <c:v>6.806</c:v>
                </c:pt>
                <c:pt idx="1244">
                  <c:v>6.766</c:v>
                </c:pt>
                <c:pt idx="1245">
                  <c:v>6.7759999999999998</c:v>
                </c:pt>
                <c:pt idx="1246">
                  <c:v>6.7880000000000003</c:v>
                </c:pt>
                <c:pt idx="1247">
                  <c:v>6.7690000000000001</c:v>
                </c:pt>
                <c:pt idx="1248">
                  <c:v>6.7729999999999997</c:v>
                </c:pt>
                <c:pt idx="1249">
                  <c:v>6.7839999999999998</c:v>
                </c:pt>
                <c:pt idx="1250">
                  <c:v>6.8090000000000002</c:v>
                </c:pt>
                <c:pt idx="1251">
                  <c:v>6.8369999999999997</c:v>
                </c:pt>
                <c:pt idx="1252">
                  <c:v>6.8319999999999999</c:v>
                </c:pt>
                <c:pt idx="1253">
                  <c:v>6.8179999999999996</c:v>
                </c:pt>
                <c:pt idx="1254">
                  <c:v>6.8220000000000001</c:v>
                </c:pt>
                <c:pt idx="1255">
                  <c:v>6.8449999999999998</c:v>
                </c:pt>
                <c:pt idx="1256">
                  <c:v>6.8609999999999998</c:v>
                </c:pt>
                <c:pt idx="1257">
                  <c:v>6.8470000000000004</c:v>
                </c:pt>
                <c:pt idx="1258">
                  <c:v>6.827</c:v>
                </c:pt>
                <c:pt idx="1259">
                  <c:v>6.8410000000000002</c:v>
                </c:pt>
                <c:pt idx="1260">
                  <c:v>0</c:v>
                </c:pt>
                <c:pt idx="1261">
                  <c:v>6.7969999999999997</c:v>
                </c:pt>
                <c:pt idx="1262">
                  <c:v>6.7990000000000004</c:v>
                </c:pt>
                <c:pt idx="1263">
                  <c:v>6.798</c:v>
                </c:pt>
                <c:pt idx="1264">
                  <c:v>6.7960000000000003</c:v>
                </c:pt>
                <c:pt idx="1265">
                  <c:v>6.774</c:v>
                </c:pt>
                <c:pt idx="1266">
                  <c:v>6.7949999999999999</c:v>
                </c:pt>
                <c:pt idx="1267">
                  <c:v>6.8040000000000003</c:v>
                </c:pt>
                <c:pt idx="1268">
                  <c:v>6.827</c:v>
                </c:pt>
                <c:pt idx="1269">
                  <c:v>0</c:v>
                </c:pt>
                <c:pt idx="1270">
                  <c:v>6.8209999999999997</c:v>
                </c:pt>
                <c:pt idx="1271">
                  <c:v>6.8109999999999999</c:v>
                </c:pt>
                <c:pt idx="1272">
                  <c:v>0</c:v>
                </c:pt>
                <c:pt idx="1273">
                  <c:v>6.8310000000000004</c:v>
                </c:pt>
                <c:pt idx="1274">
                  <c:v>6.85</c:v>
                </c:pt>
                <c:pt idx="1275">
                  <c:v>6.8220000000000001</c:v>
                </c:pt>
                <c:pt idx="1276">
                  <c:v>6.827</c:v>
                </c:pt>
                <c:pt idx="1277">
                  <c:v>6.8120000000000003</c:v>
                </c:pt>
                <c:pt idx="1278">
                  <c:v>6.7510000000000003</c:v>
                </c:pt>
                <c:pt idx="1279">
                  <c:v>6.71</c:v>
                </c:pt>
                <c:pt idx="1280">
                  <c:v>6.7140000000000004</c:v>
                </c:pt>
                <c:pt idx="1281">
                  <c:v>6.6859999999999999</c:v>
                </c:pt>
                <c:pt idx="1282">
                  <c:v>6.68</c:v>
                </c:pt>
                <c:pt idx="1283">
                  <c:v>6.74</c:v>
                </c:pt>
                <c:pt idx="1284">
                  <c:v>6.7169999999999996</c:v>
                </c:pt>
                <c:pt idx="1285">
                  <c:v>6.7050000000000001</c:v>
                </c:pt>
                <c:pt idx="1286">
                  <c:v>6.718</c:v>
                </c:pt>
                <c:pt idx="1287">
                  <c:v>6.7359999999999998</c:v>
                </c:pt>
                <c:pt idx="1288">
                  <c:v>6.7290000000000001</c:v>
                </c:pt>
                <c:pt idx="1289">
                  <c:v>6.7409999999999997</c:v>
                </c:pt>
                <c:pt idx="1290">
                  <c:v>6.7590000000000003</c:v>
                </c:pt>
                <c:pt idx="1291">
                  <c:v>6.7510000000000003</c:v>
                </c:pt>
                <c:pt idx="1292">
                  <c:v>6.7869999999999999</c:v>
                </c:pt>
                <c:pt idx="1293">
                  <c:v>6.7910000000000004</c:v>
                </c:pt>
                <c:pt idx="1294">
                  <c:v>6.7759999999999998</c:v>
                </c:pt>
                <c:pt idx="1295">
                  <c:v>6.7759999999999998</c:v>
                </c:pt>
                <c:pt idx="1296">
                  <c:v>6.7839999999999998</c:v>
                </c:pt>
                <c:pt idx="1297">
                  <c:v>6.7869999999999999</c:v>
                </c:pt>
                <c:pt idx="1298">
                  <c:v>6.7750000000000004</c:v>
                </c:pt>
                <c:pt idx="1299">
                  <c:v>6.7590000000000003</c:v>
                </c:pt>
                <c:pt idx="1300">
                  <c:v>6.7869999999999999</c:v>
                </c:pt>
                <c:pt idx="1301">
                  <c:v>6.7789999999999999</c:v>
                </c:pt>
                <c:pt idx="1302">
                  <c:v>6.7629999999999999</c:v>
                </c:pt>
                <c:pt idx="1303">
                  <c:v>6.7460000000000004</c:v>
                </c:pt>
                <c:pt idx="1304">
                  <c:v>6.7670000000000003</c:v>
                </c:pt>
                <c:pt idx="1305">
                  <c:v>6.7640000000000002</c:v>
                </c:pt>
                <c:pt idx="1306">
                  <c:v>6.7690000000000001</c:v>
                </c:pt>
                <c:pt idx="1307">
                  <c:v>6.843</c:v>
                </c:pt>
                <c:pt idx="1308">
                  <c:v>6.8289999999999997</c:v>
                </c:pt>
                <c:pt idx="1309">
                  <c:v>6.8129999999999997</c:v>
                </c:pt>
                <c:pt idx="1310">
                  <c:v>6.7539999999999996</c:v>
                </c:pt>
                <c:pt idx="1311">
                  <c:v>6.774</c:v>
                </c:pt>
                <c:pt idx="1312">
                  <c:v>6.734</c:v>
                </c:pt>
                <c:pt idx="1313">
                  <c:v>6.7190000000000003</c:v>
                </c:pt>
                <c:pt idx="1314">
                  <c:v>6.7359999999999998</c:v>
                </c:pt>
                <c:pt idx="1315">
                  <c:v>6.72</c:v>
                </c:pt>
                <c:pt idx="1316">
                  <c:v>6.6749999999999998</c:v>
                </c:pt>
                <c:pt idx="1317">
                  <c:v>6.681</c:v>
                </c:pt>
                <c:pt idx="1318">
                  <c:v>6.6829999999999998</c:v>
                </c:pt>
                <c:pt idx="1319">
                  <c:v>6.6779999999999999</c:v>
                </c:pt>
                <c:pt idx="1320">
                  <c:v>6.694</c:v>
                </c:pt>
                <c:pt idx="1321">
                  <c:v>6.67</c:v>
                </c:pt>
                <c:pt idx="1322">
                  <c:v>6.6719999999999997</c:v>
                </c:pt>
                <c:pt idx="1323">
                  <c:v>6.6639999999999997</c:v>
                </c:pt>
                <c:pt idx="1324">
                  <c:v>6.657</c:v>
                </c:pt>
                <c:pt idx="1325">
                  <c:v>6.6989999999999998</c:v>
                </c:pt>
                <c:pt idx="1326">
                  <c:v>6.7130000000000001</c:v>
                </c:pt>
                <c:pt idx="1327">
                  <c:v>6.6970000000000001</c:v>
                </c:pt>
                <c:pt idx="1328">
                  <c:v>6.6970000000000001</c:v>
                </c:pt>
                <c:pt idx="1329">
                  <c:v>6.7119999999999997</c:v>
                </c:pt>
                <c:pt idx="1330">
                  <c:v>6.7050000000000001</c:v>
                </c:pt>
                <c:pt idx="1331">
                  <c:v>6.6820000000000004</c:v>
                </c:pt>
                <c:pt idx="1332">
                  <c:v>0</c:v>
                </c:pt>
                <c:pt idx="1333">
                  <c:v>6.7030000000000003</c:v>
                </c:pt>
                <c:pt idx="1334">
                  <c:v>6.7080000000000002</c:v>
                </c:pt>
                <c:pt idx="1335">
                  <c:v>6.7</c:v>
                </c:pt>
                <c:pt idx="1336">
                  <c:v>6.7060000000000004</c:v>
                </c:pt>
                <c:pt idx="1337">
                  <c:v>0</c:v>
                </c:pt>
                <c:pt idx="1338">
                  <c:v>6.71</c:v>
                </c:pt>
                <c:pt idx="1339">
                  <c:v>6.72</c:v>
                </c:pt>
                <c:pt idx="1340">
                  <c:v>6.73</c:v>
                </c:pt>
                <c:pt idx="1341">
                  <c:v>6.74</c:v>
                </c:pt>
                <c:pt idx="1342">
                  <c:v>6.71</c:v>
                </c:pt>
                <c:pt idx="1343">
                  <c:v>6.68</c:v>
                </c:pt>
                <c:pt idx="1344">
                  <c:v>6.68</c:v>
                </c:pt>
                <c:pt idx="1345">
                  <c:v>6.7</c:v>
                </c:pt>
                <c:pt idx="1346">
                  <c:v>6.69</c:v>
                </c:pt>
                <c:pt idx="1347">
                  <c:v>6.68</c:v>
                </c:pt>
                <c:pt idx="1348">
                  <c:v>6.69</c:v>
                </c:pt>
                <c:pt idx="1349">
                  <c:v>0</c:v>
                </c:pt>
                <c:pt idx="1350">
                  <c:v>6.69</c:v>
                </c:pt>
                <c:pt idx="1351">
                  <c:v>6.67</c:v>
                </c:pt>
                <c:pt idx="1352">
                  <c:v>6.66</c:v>
                </c:pt>
                <c:pt idx="1353">
                  <c:v>6.64</c:v>
                </c:pt>
                <c:pt idx="1354">
                  <c:v>6.62</c:v>
                </c:pt>
                <c:pt idx="1355">
                  <c:v>6.62</c:v>
                </c:pt>
                <c:pt idx="1356">
                  <c:v>6.63</c:v>
                </c:pt>
                <c:pt idx="1357">
                  <c:v>6.6</c:v>
                </c:pt>
                <c:pt idx="1358">
                  <c:v>6.59</c:v>
                </c:pt>
                <c:pt idx="1359">
                  <c:v>6.58</c:v>
                </c:pt>
                <c:pt idx="1360">
                  <c:v>0</c:v>
                </c:pt>
                <c:pt idx="1361">
                  <c:v>0</c:v>
                </c:pt>
                <c:pt idx="1362">
                  <c:v>6.48</c:v>
                </c:pt>
                <c:pt idx="1363">
                  <c:v>6.5</c:v>
                </c:pt>
                <c:pt idx="1364">
                  <c:v>6.46</c:v>
                </c:pt>
                <c:pt idx="1365">
                  <c:v>6.48</c:v>
                </c:pt>
                <c:pt idx="1366">
                  <c:v>6.47</c:v>
                </c:pt>
                <c:pt idx="1367">
                  <c:v>6.44</c:v>
                </c:pt>
                <c:pt idx="1368">
                  <c:v>0</c:v>
                </c:pt>
                <c:pt idx="1369">
                  <c:v>6.44</c:v>
                </c:pt>
                <c:pt idx="1370">
                  <c:v>0</c:v>
                </c:pt>
                <c:pt idx="1371">
                  <c:v>6.41</c:v>
                </c:pt>
                <c:pt idx="1372">
                  <c:v>6.39</c:v>
                </c:pt>
                <c:pt idx="1373">
                  <c:v>6.37</c:v>
                </c:pt>
                <c:pt idx="1374">
                  <c:v>6.32</c:v>
                </c:pt>
                <c:pt idx="1375">
                  <c:v>6.32</c:v>
                </c:pt>
                <c:pt idx="1376">
                  <c:v>6.33</c:v>
                </c:pt>
                <c:pt idx="1377">
                  <c:v>6.32</c:v>
                </c:pt>
                <c:pt idx="1378">
                  <c:v>6.36</c:v>
                </c:pt>
                <c:pt idx="1379">
                  <c:v>6.3419999999999996</c:v>
                </c:pt>
                <c:pt idx="1380">
                  <c:v>6.3579999999999997</c:v>
                </c:pt>
                <c:pt idx="1381">
                  <c:v>0</c:v>
                </c:pt>
                <c:pt idx="1382">
                  <c:v>6.3559999999999999</c:v>
                </c:pt>
                <c:pt idx="1383">
                  <c:v>0</c:v>
                </c:pt>
                <c:pt idx="1384">
                  <c:v>6.35</c:v>
                </c:pt>
                <c:pt idx="1385">
                  <c:v>6.3369999999999997</c:v>
                </c:pt>
                <c:pt idx="1386">
                  <c:v>6.3949999999999996</c:v>
                </c:pt>
                <c:pt idx="1387">
                  <c:v>6.3769999999999998</c:v>
                </c:pt>
                <c:pt idx="1388">
                  <c:v>0</c:v>
                </c:pt>
                <c:pt idx="1389">
                  <c:v>6.2850000000000001</c:v>
                </c:pt>
                <c:pt idx="1390">
                  <c:v>6.242</c:v>
                </c:pt>
                <c:pt idx="1391">
                  <c:v>6.2309999999999999</c:v>
                </c:pt>
                <c:pt idx="1392">
                  <c:v>6.22</c:v>
                </c:pt>
                <c:pt idx="1393">
                  <c:v>6.22</c:v>
                </c:pt>
                <c:pt idx="1394">
                  <c:v>6.23</c:v>
                </c:pt>
                <c:pt idx="1395">
                  <c:v>6.22</c:v>
                </c:pt>
                <c:pt idx="1396">
                  <c:v>6.19</c:v>
                </c:pt>
                <c:pt idx="1397">
                  <c:v>6.21</c:v>
                </c:pt>
                <c:pt idx="1398">
                  <c:v>6.21</c:v>
                </c:pt>
                <c:pt idx="1399">
                  <c:v>0</c:v>
                </c:pt>
                <c:pt idx="1400">
                  <c:v>6.2</c:v>
                </c:pt>
                <c:pt idx="1401">
                  <c:v>6.2</c:v>
                </c:pt>
                <c:pt idx="1402">
                  <c:v>6.16</c:v>
                </c:pt>
                <c:pt idx="1403">
                  <c:v>6.18</c:v>
                </c:pt>
                <c:pt idx="1404">
                  <c:v>6.2</c:v>
                </c:pt>
                <c:pt idx="1405">
                  <c:v>6.22</c:v>
                </c:pt>
                <c:pt idx="1406">
                  <c:v>6.2</c:v>
                </c:pt>
                <c:pt idx="1407">
                  <c:v>6.21</c:v>
                </c:pt>
                <c:pt idx="1408">
                  <c:v>6.18</c:v>
                </c:pt>
                <c:pt idx="1409">
                  <c:v>6.23</c:v>
                </c:pt>
                <c:pt idx="1410">
                  <c:v>6.27</c:v>
                </c:pt>
                <c:pt idx="1411">
                  <c:v>6.28</c:v>
                </c:pt>
                <c:pt idx="1412">
                  <c:v>6.29</c:v>
                </c:pt>
                <c:pt idx="1413">
                  <c:v>6.28</c:v>
                </c:pt>
                <c:pt idx="1414">
                  <c:v>6.29</c:v>
                </c:pt>
                <c:pt idx="1415">
                  <c:v>6.26</c:v>
                </c:pt>
                <c:pt idx="1416">
                  <c:v>6.25</c:v>
                </c:pt>
                <c:pt idx="1417">
                  <c:v>6.25</c:v>
                </c:pt>
                <c:pt idx="1418">
                  <c:v>6.3</c:v>
                </c:pt>
                <c:pt idx="1419">
                  <c:v>6.31</c:v>
                </c:pt>
                <c:pt idx="1420">
                  <c:v>6.3</c:v>
                </c:pt>
                <c:pt idx="1421">
                  <c:v>6.24</c:v>
                </c:pt>
                <c:pt idx="1422">
                  <c:v>6.28</c:v>
                </c:pt>
                <c:pt idx="1423">
                  <c:v>6.27</c:v>
                </c:pt>
                <c:pt idx="1424">
                  <c:v>6.31</c:v>
                </c:pt>
                <c:pt idx="1425">
                  <c:v>6.31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F9-45F9-84FB-A38A6D202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360199"/>
        <c:axId val="868362247"/>
      </c:scatterChart>
      <c:valAx>
        <c:axId val="868360199"/>
        <c:scaling>
          <c:orientation val="minMax"/>
          <c:min val="9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362247"/>
        <c:crosses val="autoZero"/>
        <c:crossBetween val="midCat"/>
      </c:valAx>
      <c:valAx>
        <c:axId val="868362247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3601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'Cost of Debt'!$F$5</c:f>
              <c:strCache>
                <c:ptCount val="1"/>
                <c:pt idx="0">
                  <c:v>Cost of Debt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'Cost of Debt'!$C$6:$C$8</c:f>
              <c:strCache>
                <c:ptCount val="3"/>
                <c:pt idx="0">
                  <c:v>United Spirits</c:v>
                </c:pt>
                <c:pt idx="1">
                  <c:v>United Breweries Limited</c:v>
                </c:pt>
                <c:pt idx="2">
                  <c:v>Radico Khaitan</c:v>
                </c:pt>
              </c:strCache>
            </c:strRef>
          </c:cat>
          <c:val>
            <c:numRef>
              <c:f>'Cost of Debt'!$F$6:$F$8</c:f>
              <c:numCache>
                <c:formatCode>0.00%</c:formatCode>
                <c:ptCount val="3"/>
                <c:pt idx="0">
                  <c:v>7.4499999999999997E-2</c:v>
                </c:pt>
                <c:pt idx="1">
                  <c:v>6.7400000000000002E-2</c:v>
                </c:pt>
                <c:pt idx="2">
                  <c:v>6.8900000000000003E-2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6F-4537-8AA4-2025DDAEC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6952328"/>
        <c:axId val="1758669831"/>
      </c:barChart>
      <c:catAx>
        <c:axId val="776952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669831"/>
        <c:crosses val="autoZero"/>
        <c:auto val="1"/>
        <c:lblAlgn val="ctr"/>
        <c:lblOffset val="100"/>
        <c:noMultiLvlLbl val="0"/>
      </c:catAx>
      <c:valAx>
        <c:axId val="1758669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952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Cost of Equity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'Cost of Equity'!$F$3</c:f>
              <c:strCache>
                <c:ptCount val="1"/>
                <c:pt idx="0">
                  <c:v>Ke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'Cost of Equity'!$B$4:$B$6</c:f>
              <c:strCache>
                <c:ptCount val="3"/>
                <c:pt idx="0">
                  <c:v>United Spirits</c:v>
                </c:pt>
                <c:pt idx="1">
                  <c:v>United Breweries Limited</c:v>
                </c:pt>
                <c:pt idx="2">
                  <c:v>Radico Khaitan</c:v>
                </c:pt>
              </c:strCache>
            </c:strRef>
          </c:cat>
          <c:val>
            <c:numRef>
              <c:f>'Cost of Equity'!$F$4:$F$6</c:f>
              <c:numCache>
                <c:formatCode>0.00%</c:formatCode>
                <c:ptCount val="3"/>
                <c:pt idx="0">
                  <c:v>0.12321875916640643</c:v>
                </c:pt>
                <c:pt idx="1">
                  <c:v>0.11256197775374804</c:v>
                </c:pt>
                <c:pt idx="2">
                  <c:v>0.11881709398784346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46-4994-8E43-F9396A211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8662663"/>
        <c:axId val="1758664711"/>
      </c:barChart>
      <c:catAx>
        <c:axId val="1758662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664711"/>
        <c:crosses val="autoZero"/>
        <c:auto val="1"/>
        <c:lblAlgn val="ctr"/>
        <c:lblOffset val="100"/>
        <c:noMultiLvlLbl val="0"/>
      </c:catAx>
      <c:valAx>
        <c:axId val="1758664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662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Debt - Equity Weight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WACC!$F$3</c:f>
              <c:strCache>
                <c:ptCount val="1"/>
                <c:pt idx="0">
                  <c:v>Debt Proportion</c:v>
                </c:pt>
              </c:strCache>
            </c:strRef>
          </c:tx>
          <c:spPr>
            <a:solidFill>
              <a:srgbClr val="15608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WACC!$B$4:$B$6</c:f>
              <c:strCache>
                <c:ptCount val="3"/>
                <c:pt idx="0">
                  <c:v>United Spirits</c:v>
                </c:pt>
                <c:pt idx="1">
                  <c:v>United Breweries Limited</c:v>
                </c:pt>
                <c:pt idx="2">
                  <c:v>Radico Khaitan</c:v>
                </c:pt>
              </c:strCache>
            </c:strRef>
          </c:cat>
          <c:val>
            <c:numRef>
              <c:f>WACC!$F$4:$F$6</c:f>
              <c:numCache>
                <c:formatCode>0.000</c:formatCode>
                <c:ptCount val="3"/>
                <c:pt idx="0">
                  <c:v>5.6603773584905759E-2</c:v>
                </c:pt>
                <c:pt idx="1">
                  <c:v>0.1228070175438597</c:v>
                </c:pt>
                <c:pt idx="2">
                  <c:v>0.21875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F6-40EB-A524-98C350E24C4A}"/>
            </c:ext>
          </c:extLst>
        </c:ser>
        <c:ser>
          <c:idx val="1"/>
          <c:order val="1"/>
          <c:tx>
            <c:strRef>
              <c:f>WACC!$G$3</c:f>
              <c:strCache>
                <c:ptCount val="1"/>
                <c:pt idx="0">
                  <c:v>Equity Proportion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WACC!$B$4:$B$6</c:f>
              <c:strCache>
                <c:ptCount val="3"/>
                <c:pt idx="0">
                  <c:v>United Spirits</c:v>
                </c:pt>
                <c:pt idx="1">
                  <c:v>United Breweries Limited</c:v>
                </c:pt>
                <c:pt idx="2">
                  <c:v>Radico Khaitan</c:v>
                </c:pt>
              </c:strCache>
            </c:strRef>
          </c:cat>
          <c:val>
            <c:numRef>
              <c:f>WACC!$G$4:$G$6</c:f>
              <c:numCache>
                <c:formatCode>0.000</c:formatCode>
                <c:ptCount val="3"/>
                <c:pt idx="0">
                  <c:v>0.94339622641509424</c:v>
                </c:pt>
                <c:pt idx="1">
                  <c:v>0.8771929824561403</c:v>
                </c:pt>
                <c:pt idx="2">
                  <c:v>0.78125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F6-40EB-A524-98C350E24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830664"/>
        <c:axId val="29861384"/>
      </c:barChart>
      <c:catAx>
        <c:axId val="29830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61384"/>
        <c:crosses val="autoZero"/>
        <c:auto val="1"/>
        <c:lblAlgn val="ctr"/>
        <c:lblOffset val="100"/>
        <c:noMultiLvlLbl val="0"/>
      </c:catAx>
      <c:valAx>
        <c:axId val="2986138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30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600075</xdr:colOff>
      <xdr:row>17</xdr:row>
      <xdr:rowOff>304800</xdr:rowOff>
    </xdr:from>
    <xdr:to>
      <xdr:col>19</xdr:col>
      <xdr:colOff>581025</xdr:colOff>
      <xdr:row>28</xdr:row>
      <xdr:rowOff>257175</xdr:rowOff>
    </xdr:to>
    <xdr:graphicFrame macro="">
      <xdr:nvGraphicFramePr>
        <xdr:cNvPr id="42" name="Chart 3">
          <a:extLst>
            <a:ext uri="{FF2B5EF4-FFF2-40B4-BE49-F238E27FC236}">
              <a16:creationId xmlns:a16="http://schemas.microsoft.com/office/drawing/2014/main" id="{61686925-9842-53C1-AEA3-31F39DCCC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600075</xdr:colOff>
      <xdr:row>28</xdr:row>
      <xdr:rowOff>333375</xdr:rowOff>
    </xdr:from>
    <xdr:to>
      <xdr:col>19</xdr:col>
      <xdr:colOff>590550</xdr:colOff>
      <xdr:row>44</xdr:row>
      <xdr:rowOff>314325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4D9C90-70F3-380D-4729-C8A679760508}"/>
            </a:ext>
            <a:ext uri="{147F2762-F138-4A5C-976F-8EAC2B608ADB}">
              <a16:predDERef xmlns:a16="http://schemas.microsoft.com/office/drawing/2014/main" pred="{61686925-9842-53C1-AEA3-31F39DCCC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600075</xdr:colOff>
      <xdr:row>17</xdr:row>
      <xdr:rowOff>323850</xdr:rowOff>
    </xdr:from>
    <xdr:to>
      <xdr:col>19</xdr:col>
      <xdr:colOff>552450</xdr:colOff>
      <xdr:row>28</xdr:row>
      <xdr:rowOff>114300</xdr:rowOff>
    </xdr:to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04BEACF2-1944-9134-D7B7-E99DF8687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19050</xdr:colOff>
      <xdr:row>30</xdr:row>
      <xdr:rowOff>19050</xdr:rowOff>
    </xdr:from>
    <xdr:to>
      <xdr:col>19</xdr:col>
      <xdr:colOff>542925</xdr:colOff>
      <xdr:row>46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ACFF8F-56DF-B754-49E1-29D434071932}"/>
            </a:ext>
            <a:ext uri="{147F2762-F138-4A5C-976F-8EAC2B608ADB}">
              <a16:predDERef xmlns:a16="http://schemas.microsoft.com/office/drawing/2014/main" pred="{04BEACF2-1944-9134-D7B7-E99DF8687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600075</xdr:colOff>
      <xdr:row>13</xdr:row>
      <xdr:rowOff>180975</xdr:rowOff>
    </xdr:from>
    <xdr:to>
      <xdr:col>17</xdr:col>
      <xdr:colOff>590550</xdr:colOff>
      <xdr:row>32</xdr:row>
      <xdr:rowOff>180975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C53C6CFC-B0A8-0A07-CEB8-C42515528C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590550</xdr:colOff>
      <xdr:row>33</xdr:row>
      <xdr:rowOff>180975</xdr:rowOff>
    </xdr:from>
    <xdr:to>
      <xdr:col>17</xdr:col>
      <xdr:colOff>571500</xdr:colOff>
      <xdr:row>51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95FAFE-C583-D64F-C5CE-AB24D57BB302}"/>
            </a:ext>
            <a:ext uri="{147F2762-F138-4A5C-976F-8EAC2B608ADB}">
              <a16:predDERef xmlns:a16="http://schemas.microsoft.com/office/drawing/2014/main" pred="{C53C6CFC-B0A8-0A07-CEB8-C42515528C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9525</xdr:colOff>
      <xdr:row>20</xdr:row>
      <xdr:rowOff>19050</xdr:rowOff>
    </xdr:from>
    <xdr:to>
      <xdr:col>25</xdr:col>
      <xdr:colOff>161925</xdr:colOff>
      <xdr:row>29</xdr:row>
      <xdr:rowOff>190500</xdr:rowOff>
    </xdr:to>
    <xdr:graphicFrame macro="">
      <xdr:nvGraphicFramePr>
        <xdr:cNvPr id="4" name="Chart 2">
          <a:extLst>
            <a:ext uri="{FF2B5EF4-FFF2-40B4-BE49-F238E27FC236}">
              <a16:creationId xmlns:a16="http://schemas.microsoft.com/office/drawing/2014/main" id="{FE69F14E-06AF-7ED5-36C4-C6261DD2AA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723900</xdr:colOff>
      <xdr:row>7</xdr:row>
      <xdr:rowOff>180975</xdr:rowOff>
    </xdr:from>
    <xdr:to>
      <xdr:col>27</xdr:col>
      <xdr:colOff>600075</xdr:colOff>
      <xdr:row>25</xdr:row>
      <xdr:rowOff>180975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ACA08F6-9E62-4937-A0E0-8E7EB30411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</xdr:colOff>
      <xdr:row>3</xdr:row>
      <xdr:rowOff>19050</xdr:rowOff>
    </xdr:from>
    <xdr:to>
      <xdr:col>13</xdr:col>
      <xdr:colOff>364131</xdr:colOff>
      <xdr:row>23</xdr:row>
      <xdr:rowOff>169245</xdr:rowOff>
    </xdr:to>
    <xdr:pic>
      <xdr:nvPicPr>
        <xdr:cNvPr id="7" name="Picture 1">
          <a:extLst>
            <a:ext uri="{FF2B5EF4-FFF2-40B4-BE49-F238E27FC236}">
              <a16:creationId xmlns:a16="http://schemas.microsoft.com/office/drawing/2014/main" id="{D8608675-0B67-9239-9E49-F446CB88F0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5482"/>
        <a:stretch>
          <a:fillRect/>
        </a:stretch>
      </xdr:blipFill>
      <xdr:spPr>
        <a:xfrm>
          <a:off x="8677275" y="571500"/>
          <a:ext cx="4002681" cy="38077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</xdr:col>
      <xdr:colOff>600075</xdr:colOff>
      <xdr:row>10</xdr:row>
      <xdr:rowOff>0</xdr:rowOff>
    </xdr:from>
    <xdr:to>
      <xdr:col>3</xdr:col>
      <xdr:colOff>3038475</xdr:colOff>
      <xdr:row>25</xdr:row>
      <xdr:rowOff>28575</xdr:rowOff>
    </xdr:to>
    <xdr:graphicFrame macro="">
      <xdr:nvGraphicFramePr>
        <xdr:cNvPr id="10" name="Chart 5">
          <a:extLst>
            <a:ext uri="{FF2B5EF4-FFF2-40B4-BE49-F238E27FC236}">
              <a16:creationId xmlns:a16="http://schemas.microsoft.com/office/drawing/2014/main" id="{025C3AD3-4C77-853E-D153-0C9942482F21}"/>
            </a:ext>
            <a:ext uri="{147F2762-F138-4A5C-976F-8EAC2B608ADB}">
              <a16:predDERef xmlns:a16="http://schemas.microsoft.com/office/drawing/2014/main" pred="{D8608675-0B67-9239-9E49-F446CB88F0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</xdr:row>
      <xdr:rowOff>28575</xdr:rowOff>
    </xdr:from>
    <xdr:to>
      <xdr:col>5</xdr:col>
      <xdr:colOff>590550</xdr:colOff>
      <xdr:row>22</xdr:row>
      <xdr:rowOff>133350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1504C9F2-95F8-9896-48FB-398CB06E66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285750</xdr:colOff>
      <xdr:row>7</xdr:row>
      <xdr:rowOff>0</xdr:rowOff>
    </xdr:from>
    <xdr:to>
      <xdr:col>7</xdr:col>
      <xdr:colOff>381000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8BD2C5-DF24-A6CF-DC16-28AB996D19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in.investing.com/rates-bonds/india-10-year-bond-yield-historical-data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pages.stern.nyu.edu/~adamodar/New_Home_Page/datafile/ctryprem.html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creener.in/company/RADICO/" TargetMode="External"/><Relationship Id="rId2" Type="http://schemas.openxmlformats.org/officeDocument/2006/relationships/hyperlink" Target="https://www.screener.in/company/UBL/consolidated/" TargetMode="External"/><Relationship Id="rId1" Type="http://schemas.openxmlformats.org/officeDocument/2006/relationships/hyperlink" Target="https://cbonds.com/bonds/590613/" TargetMode="External"/><Relationship Id="rId6" Type="http://schemas.openxmlformats.org/officeDocument/2006/relationships/drawing" Target="../drawings/drawing6.xml"/><Relationship Id="rId5" Type="http://schemas.openxmlformats.org/officeDocument/2006/relationships/hyperlink" Target="https://pages.stern.nyu.edu/~adamodar/New_Home_Page/datafile/ratings.html" TargetMode="External"/><Relationship Id="rId4" Type="http://schemas.openxmlformats.org/officeDocument/2006/relationships/hyperlink" Target="https://pages.stern.nyu.edu/~adamodar/New_Home_Page/datafile/ctryprem.html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9F1A8-0756-4DEE-94A4-4DAFFD09E7BD}">
  <dimension ref="B1:D1365"/>
  <sheetViews>
    <sheetView zoomScale="82" workbookViewId="0"/>
  </sheetViews>
  <sheetFormatPr defaultRowHeight="14.45"/>
  <cols>
    <col min="2" max="2" width="16.7109375" bestFit="1" customWidth="1"/>
    <col min="3" max="3" width="19.140625" bestFit="1" customWidth="1"/>
  </cols>
  <sheetData>
    <row r="1" spans="2:4" ht="15" thickBot="1"/>
    <row r="2" spans="2:4" ht="15" thickBot="1">
      <c r="B2" s="1"/>
      <c r="C2" s="1"/>
    </row>
    <row r="3" spans="2:4" ht="15" thickBot="1">
      <c r="B3" s="1">
        <v>6</v>
      </c>
      <c r="C3" s="7" t="s">
        <v>0</v>
      </c>
    </row>
    <row r="4" spans="2:4" ht="15" thickBot="1">
      <c r="B4" s="1" t="s">
        <v>1</v>
      </c>
      <c r="C4" s="1" t="s">
        <v>2</v>
      </c>
    </row>
    <row r="5" spans="2:4" ht="15" thickBot="1">
      <c r="B5" s="1" t="s">
        <v>3</v>
      </c>
      <c r="C5" s="2">
        <v>43831</v>
      </c>
    </row>
    <row r="6" spans="2:4" ht="15" thickBot="1">
      <c r="B6" s="1" t="s">
        <v>4</v>
      </c>
      <c r="C6" s="3" t="s">
        <v>5</v>
      </c>
    </row>
    <row r="7" spans="2:4" ht="15" thickBot="1">
      <c r="B7" s="1" t="s">
        <v>6</v>
      </c>
      <c r="C7" s="1" t="s">
        <v>7</v>
      </c>
    </row>
    <row r="8" spans="2:4" ht="15" thickBot="1">
      <c r="B8" s="1"/>
      <c r="C8" s="1"/>
    </row>
    <row r="9" spans="2:4" ht="15" thickBot="1">
      <c r="B9" s="1" t="s">
        <v>8</v>
      </c>
      <c r="C9" s="1" t="s">
        <v>9</v>
      </c>
    </row>
    <row r="10" spans="2:4" ht="15" thickBot="1">
      <c r="B10" s="4">
        <v>43831.645833333336</v>
      </c>
      <c r="C10" s="3">
        <v>12182.5</v>
      </c>
    </row>
    <row r="11" spans="2:4" ht="15" thickBot="1">
      <c r="B11" s="4">
        <v>43862.645833333336</v>
      </c>
      <c r="C11" s="3">
        <v>12282.2</v>
      </c>
      <c r="D11" s="6">
        <f>(C11/C10)-1</f>
        <v>8.1838703057666162E-3</v>
      </c>
    </row>
    <row r="12" spans="2:4" ht="15" thickBot="1">
      <c r="B12" s="4">
        <v>43891.645833333336</v>
      </c>
      <c r="C12" s="3">
        <v>12226.65</v>
      </c>
      <c r="D12" s="6">
        <f t="shared" ref="D12:D75" si="0">(C12/C11)-1</f>
        <v>-4.5228053606032326E-3</v>
      </c>
    </row>
    <row r="13" spans="2:4" ht="15" thickBot="1">
      <c r="B13" s="4">
        <v>43983.645833333336</v>
      </c>
      <c r="C13" s="3">
        <v>11993.05</v>
      </c>
      <c r="D13" s="6">
        <f t="shared" si="0"/>
        <v>-1.91058057603678E-2</v>
      </c>
    </row>
    <row r="14" spans="2:4" ht="15" thickBot="1">
      <c r="B14" s="4">
        <v>44013.645833333336</v>
      </c>
      <c r="C14" s="3">
        <v>12052.95</v>
      </c>
      <c r="D14" s="6">
        <f t="shared" si="0"/>
        <v>4.9945593489564288E-3</v>
      </c>
    </row>
    <row r="15" spans="2:4" ht="15" thickBot="1">
      <c r="B15" s="4">
        <v>44044.645833333336</v>
      </c>
      <c r="C15" s="3">
        <v>12025.35</v>
      </c>
      <c r="D15" s="6">
        <f t="shared" si="0"/>
        <v>-2.2898958346296849E-3</v>
      </c>
    </row>
    <row r="16" spans="2:4" ht="15" thickBot="1">
      <c r="B16" s="4">
        <v>44075.645833333336</v>
      </c>
      <c r="C16" s="3">
        <v>12215.9</v>
      </c>
      <c r="D16" s="6">
        <f t="shared" si="0"/>
        <v>1.5845692640962472E-2</v>
      </c>
    </row>
    <row r="17" spans="2:4" ht="15" thickBot="1">
      <c r="B17" s="4">
        <v>44105.645833333336</v>
      </c>
      <c r="C17" s="3">
        <v>12256.8</v>
      </c>
      <c r="D17" s="6">
        <f t="shared" si="0"/>
        <v>3.3480955148617042E-3</v>
      </c>
    </row>
    <row r="18" spans="2:4" ht="27.6" thickBot="1">
      <c r="B18" s="3" t="s">
        <v>10</v>
      </c>
      <c r="C18" s="3">
        <v>12329.55</v>
      </c>
      <c r="D18" s="6">
        <f t="shared" si="0"/>
        <v>5.9354807127471876E-3</v>
      </c>
    </row>
    <row r="19" spans="2:4" ht="27.6" thickBot="1">
      <c r="B19" s="3" t="s">
        <v>11</v>
      </c>
      <c r="C19" s="3">
        <v>12362.3</v>
      </c>
      <c r="D19" s="6">
        <f t="shared" si="0"/>
        <v>2.6562202189048811E-3</v>
      </c>
    </row>
    <row r="20" spans="2:4" ht="27.6" thickBot="1">
      <c r="B20" s="3" t="s">
        <v>12</v>
      </c>
      <c r="C20" s="3">
        <v>12343.3</v>
      </c>
      <c r="D20" s="6">
        <f t="shared" si="0"/>
        <v>-1.5369308300234863E-3</v>
      </c>
    </row>
    <row r="21" spans="2:4" ht="27.6" thickBot="1">
      <c r="B21" s="3" t="s">
        <v>13</v>
      </c>
      <c r="C21" s="3">
        <v>12355.5</v>
      </c>
      <c r="D21" s="6">
        <f t="shared" si="0"/>
        <v>9.8839046284227017E-4</v>
      </c>
    </row>
    <row r="22" spans="2:4" ht="27.6" thickBot="1">
      <c r="B22" s="3" t="s">
        <v>14</v>
      </c>
      <c r="C22" s="3">
        <v>12352.35</v>
      </c>
      <c r="D22" s="6">
        <f t="shared" si="0"/>
        <v>-2.5494718951069029E-4</v>
      </c>
    </row>
    <row r="23" spans="2:4" ht="27.6" thickBot="1">
      <c r="B23" s="3" t="s">
        <v>15</v>
      </c>
      <c r="C23" s="3">
        <v>12224.55</v>
      </c>
      <c r="D23" s="6">
        <f t="shared" si="0"/>
        <v>-1.0346209425736941E-2</v>
      </c>
    </row>
    <row r="24" spans="2:4" ht="27.6" thickBot="1">
      <c r="B24" s="3" t="s">
        <v>16</v>
      </c>
      <c r="C24" s="3">
        <v>12169.85</v>
      </c>
      <c r="D24" s="6">
        <f t="shared" si="0"/>
        <v>-4.4746023371002863E-3</v>
      </c>
    </row>
    <row r="25" spans="2:4" ht="27.6" thickBot="1">
      <c r="B25" s="3" t="s">
        <v>17</v>
      </c>
      <c r="C25" s="3">
        <v>12106.9</v>
      </c>
      <c r="D25" s="6">
        <f t="shared" si="0"/>
        <v>-5.172619218807184E-3</v>
      </c>
    </row>
    <row r="26" spans="2:4" ht="27.6" thickBot="1">
      <c r="B26" s="3" t="s">
        <v>18</v>
      </c>
      <c r="C26" s="3">
        <v>12180.35</v>
      </c>
      <c r="D26" s="6">
        <f t="shared" si="0"/>
        <v>6.0667883603564565E-3</v>
      </c>
    </row>
    <row r="27" spans="2:4" ht="27.6" thickBot="1">
      <c r="B27" s="3" t="s">
        <v>19</v>
      </c>
      <c r="C27" s="3">
        <v>12248.25</v>
      </c>
      <c r="D27" s="6">
        <f t="shared" si="0"/>
        <v>5.5745524553891812E-3</v>
      </c>
    </row>
    <row r="28" spans="2:4" ht="27.6" thickBot="1">
      <c r="B28" s="3" t="s">
        <v>20</v>
      </c>
      <c r="C28" s="3">
        <v>12119</v>
      </c>
      <c r="D28" s="6">
        <f t="shared" si="0"/>
        <v>-1.0552527912150667E-2</v>
      </c>
    </row>
    <row r="29" spans="2:4" ht="27.6" thickBot="1">
      <c r="B29" s="3" t="s">
        <v>21</v>
      </c>
      <c r="C29" s="3">
        <v>12055.8</v>
      </c>
      <c r="D29" s="6">
        <f t="shared" si="0"/>
        <v>-5.2149517286905755E-3</v>
      </c>
    </row>
    <row r="30" spans="2:4" ht="27.6" thickBot="1">
      <c r="B30" s="3" t="s">
        <v>22</v>
      </c>
      <c r="C30" s="3">
        <v>12129.5</v>
      </c>
      <c r="D30" s="6">
        <f t="shared" si="0"/>
        <v>6.1132401002008674E-3</v>
      </c>
    </row>
    <row r="31" spans="2:4" ht="27.6" thickBot="1">
      <c r="B31" s="3" t="s">
        <v>23</v>
      </c>
      <c r="C31" s="3">
        <v>12035.8</v>
      </c>
      <c r="D31" s="6">
        <f t="shared" si="0"/>
        <v>-7.7249680530937503E-3</v>
      </c>
    </row>
    <row r="32" spans="2:4" ht="27.6" thickBot="1">
      <c r="B32" s="3" t="s">
        <v>24</v>
      </c>
      <c r="C32" s="3">
        <v>11962.1</v>
      </c>
      <c r="D32" s="6">
        <f t="shared" si="0"/>
        <v>-6.1233985277254765E-3</v>
      </c>
    </row>
    <row r="33" spans="2:4" ht="15" thickBot="1">
      <c r="B33" s="4">
        <v>43832.708333333336</v>
      </c>
      <c r="C33" s="3">
        <v>11641.25</v>
      </c>
      <c r="D33" s="6">
        <f t="shared" si="0"/>
        <v>-2.682221349094227E-2</v>
      </c>
    </row>
    <row r="34" spans="2:4" ht="15" thickBot="1">
      <c r="B34" s="4">
        <v>43892.645833333336</v>
      </c>
      <c r="C34" s="3">
        <v>11707.9</v>
      </c>
      <c r="D34" s="6">
        <f t="shared" si="0"/>
        <v>5.7253301836142079E-3</v>
      </c>
    </row>
    <row r="35" spans="2:4" ht="15" thickBot="1">
      <c r="B35" s="4">
        <v>43923.645833333336</v>
      </c>
      <c r="C35" s="3">
        <v>11979.65</v>
      </c>
      <c r="D35" s="6">
        <f t="shared" si="0"/>
        <v>2.3210823461081942E-2</v>
      </c>
    </row>
    <row r="36" spans="2:4" ht="15" thickBot="1">
      <c r="B36" s="4">
        <v>43953.645833333336</v>
      </c>
      <c r="C36" s="3">
        <v>12089.15</v>
      </c>
      <c r="D36" s="6">
        <f t="shared" si="0"/>
        <v>9.1405007658822424E-3</v>
      </c>
    </row>
    <row r="37" spans="2:4" ht="15" thickBot="1">
      <c r="B37" s="4">
        <v>43984.645833333336</v>
      </c>
      <c r="C37" s="3">
        <v>12137.95</v>
      </c>
      <c r="D37" s="6">
        <f t="shared" si="0"/>
        <v>4.0366775166162938E-3</v>
      </c>
    </row>
    <row r="38" spans="2:4" ht="15" thickBot="1">
      <c r="B38" s="4">
        <v>44014.645833333336</v>
      </c>
      <c r="C38" s="3">
        <v>12098.35</v>
      </c>
      <c r="D38" s="6">
        <f t="shared" si="0"/>
        <v>-3.2624949023517535E-3</v>
      </c>
    </row>
    <row r="39" spans="2:4" ht="15" thickBot="1">
      <c r="B39" s="4">
        <v>44106.645833333336</v>
      </c>
      <c r="C39" s="3">
        <v>12031.5</v>
      </c>
      <c r="D39" s="6">
        <f t="shared" si="0"/>
        <v>-5.525546872094167E-3</v>
      </c>
    </row>
    <row r="40" spans="2:4" ht="15" thickBot="1">
      <c r="B40" s="4">
        <v>44137.645833333336</v>
      </c>
      <c r="C40" s="3">
        <v>12107.9</v>
      </c>
      <c r="D40" s="6">
        <f t="shared" si="0"/>
        <v>6.3499979221210978E-3</v>
      </c>
    </row>
    <row r="41" spans="2:4" ht="15" thickBot="1">
      <c r="B41" s="4">
        <v>44167.645833333336</v>
      </c>
      <c r="C41" s="3">
        <v>12201.2</v>
      </c>
      <c r="D41" s="6">
        <f t="shared" si="0"/>
        <v>7.7057127990816099E-3</v>
      </c>
    </row>
    <row r="42" spans="2:4" ht="27.6" thickBot="1">
      <c r="B42" s="3" t="s">
        <v>25</v>
      </c>
      <c r="C42" s="3">
        <v>12174.65</v>
      </c>
      <c r="D42" s="6">
        <f t="shared" si="0"/>
        <v>-2.1760154738879045E-3</v>
      </c>
    </row>
    <row r="43" spans="2:4" ht="27.6" thickBot="1">
      <c r="B43" s="3" t="s">
        <v>26</v>
      </c>
      <c r="C43" s="3">
        <v>12113.45</v>
      </c>
      <c r="D43" s="6">
        <f t="shared" si="0"/>
        <v>-5.0268385538803084E-3</v>
      </c>
    </row>
    <row r="44" spans="2:4" ht="27.6" thickBot="1">
      <c r="B44" s="3" t="s">
        <v>27</v>
      </c>
      <c r="C44" s="3">
        <v>12045.8</v>
      </c>
      <c r="D44" s="6">
        <f t="shared" si="0"/>
        <v>-5.5847013030970727E-3</v>
      </c>
    </row>
    <row r="45" spans="2:4" ht="27.6" thickBot="1">
      <c r="B45" s="3" t="s">
        <v>28</v>
      </c>
      <c r="C45" s="3">
        <v>11992.5</v>
      </c>
      <c r="D45" s="6">
        <f t="shared" si="0"/>
        <v>-4.4247787610618428E-3</v>
      </c>
    </row>
    <row r="46" spans="2:4" ht="27.6" thickBot="1">
      <c r="B46" s="3" t="s">
        <v>29</v>
      </c>
      <c r="C46" s="3">
        <v>12125.9</v>
      </c>
      <c r="D46" s="6">
        <f t="shared" si="0"/>
        <v>1.1123618928496892E-2</v>
      </c>
    </row>
    <row r="47" spans="2:4" ht="27.6" thickBot="1">
      <c r="B47" s="3" t="s">
        <v>30</v>
      </c>
      <c r="C47" s="3">
        <v>12080.85</v>
      </c>
      <c r="D47" s="6">
        <f t="shared" si="0"/>
        <v>-3.7151881509825957E-3</v>
      </c>
    </row>
    <row r="48" spans="2:4" ht="27.6" thickBot="1">
      <c r="B48" s="3" t="s">
        <v>31</v>
      </c>
      <c r="C48" s="3">
        <v>11829.4</v>
      </c>
      <c r="D48" s="6">
        <f t="shared" si="0"/>
        <v>-2.0813932794463974E-2</v>
      </c>
    </row>
    <row r="49" spans="2:4" ht="27.6" thickBot="1">
      <c r="B49" s="3" t="s">
        <v>32</v>
      </c>
      <c r="C49" s="3">
        <v>11797.9</v>
      </c>
      <c r="D49" s="6">
        <f t="shared" si="0"/>
        <v>-2.6628569496339738E-3</v>
      </c>
    </row>
    <row r="50" spans="2:4" ht="27.6" thickBot="1">
      <c r="B50" s="3" t="s">
        <v>33</v>
      </c>
      <c r="C50" s="3">
        <v>11678.5</v>
      </c>
      <c r="D50" s="6">
        <f t="shared" si="0"/>
        <v>-1.0120445163969816E-2</v>
      </c>
    </row>
    <row r="51" spans="2:4" ht="27.6" thickBot="1">
      <c r="B51" s="3" t="s">
        <v>34</v>
      </c>
      <c r="C51" s="3">
        <v>11633.3</v>
      </c>
      <c r="D51" s="6">
        <f t="shared" si="0"/>
        <v>-3.8703600633643864E-3</v>
      </c>
    </row>
    <row r="52" spans="2:4" ht="27.6" thickBot="1">
      <c r="B52" s="3" t="s">
        <v>35</v>
      </c>
      <c r="C52" s="3">
        <v>11201.75</v>
      </c>
      <c r="D52" s="6">
        <f t="shared" si="0"/>
        <v>-3.709609483121723E-2</v>
      </c>
    </row>
    <row r="53" spans="2:4" ht="15" thickBot="1">
      <c r="B53" s="4">
        <v>43864.645833333336</v>
      </c>
      <c r="C53" s="3">
        <v>11132.75</v>
      </c>
      <c r="D53" s="6">
        <f t="shared" si="0"/>
        <v>-6.1597518244916882E-3</v>
      </c>
    </row>
    <row r="54" spans="2:4" ht="15" thickBot="1">
      <c r="B54" s="4">
        <v>43893.645833333336</v>
      </c>
      <c r="C54" s="3">
        <v>11303.3</v>
      </c>
      <c r="D54" s="6">
        <f t="shared" si="0"/>
        <v>1.5319664952504919E-2</v>
      </c>
    </row>
    <row r="55" spans="2:4" ht="15" thickBot="1">
      <c r="B55" s="4">
        <v>43924.645833333336</v>
      </c>
      <c r="C55" s="3">
        <v>11251</v>
      </c>
      <c r="D55" s="6">
        <f t="shared" si="0"/>
        <v>-4.626967345819244E-3</v>
      </c>
    </row>
    <row r="56" spans="2:4" ht="15" thickBot="1">
      <c r="B56" s="4">
        <v>43954.645833333336</v>
      </c>
      <c r="C56" s="3">
        <v>11269</v>
      </c>
      <c r="D56" s="6">
        <f t="shared" si="0"/>
        <v>1.5998577904186018E-3</v>
      </c>
    </row>
    <row r="57" spans="2:4" ht="15" thickBot="1">
      <c r="B57" s="4">
        <v>43985.645833333336</v>
      </c>
      <c r="C57" s="3">
        <v>10989.45</v>
      </c>
      <c r="D57" s="6">
        <f t="shared" si="0"/>
        <v>-2.4806992634661351E-2</v>
      </c>
    </row>
    <row r="58" spans="2:4" ht="15" thickBot="1">
      <c r="B58" s="4">
        <v>44077.645833333336</v>
      </c>
      <c r="C58" s="3">
        <v>10451.450000000001</v>
      </c>
      <c r="D58" s="6">
        <f t="shared" si="0"/>
        <v>-4.8956044206033944E-2</v>
      </c>
    </row>
    <row r="59" spans="2:4" ht="15" thickBot="1">
      <c r="B59" s="4">
        <v>44138.645833333336</v>
      </c>
      <c r="C59" s="3">
        <v>10458.4</v>
      </c>
      <c r="D59" s="6">
        <f t="shared" si="0"/>
        <v>6.6497950045207865E-4</v>
      </c>
    </row>
    <row r="60" spans="2:4" ht="15" thickBot="1">
      <c r="B60" s="4">
        <v>44168.645833333336</v>
      </c>
      <c r="C60" s="3">
        <v>9590.15</v>
      </c>
      <c r="D60" s="6">
        <f t="shared" si="0"/>
        <v>-8.3019391111451069E-2</v>
      </c>
    </row>
    <row r="61" spans="2:4" ht="27.6" thickBot="1">
      <c r="B61" s="3" t="s">
        <v>36</v>
      </c>
      <c r="C61" s="3">
        <v>9955.2000000000007</v>
      </c>
      <c r="D61" s="6">
        <f t="shared" si="0"/>
        <v>3.8065098043305046E-2</v>
      </c>
    </row>
    <row r="62" spans="2:4" ht="27.6" thickBot="1">
      <c r="B62" s="3" t="s">
        <v>37</v>
      </c>
      <c r="C62" s="3">
        <v>9197.4</v>
      </c>
      <c r="D62" s="6">
        <f t="shared" si="0"/>
        <v>-7.6121022179363673E-2</v>
      </c>
    </row>
    <row r="63" spans="2:4" ht="27.6" thickBot="1">
      <c r="B63" s="3" t="s">
        <v>38</v>
      </c>
      <c r="C63" s="3">
        <v>8967.0499999999993</v>
      </c>
      <c r="D63" s="6">
        <f t="shared" si="0"/>
        <v>-2.5045121447365593E-2</v>
      </c>
    </row>
    <row r="64" spans="2:4" ht="27.6" thickBot="1">
      <c r="B64" s="3" t="s">
        <v>39</v>
      </c>
      <c r="C64" s="3">
        <v>8468.7999999999993</v>
      </c>
      <c r="D64" s="6">
        <f t="shared" si="0"/>
        <v>-5.5564539062456397E-2</v>
      </c>
    </row>
    <row r="65" spans="2:4" ht="27.6" thickBot="1">
      <c r="B65" s="3" t="s">
        <v>40</v>
      </c>
      <c r="C65" s="3">
        <v>8263.4500000000007</v>
      </c>
      <c r="D65" s="6">
        <f t="shared" si="0"/>
        <v>-2.4247827319100579E-2</v>
      </c>
    </row>
    <row r="66" spans="2:4" ht="27.6" thickBot="1">
      <c r="B66" s="3" t="s">
        <v>41</v>
      </c>
      <c r="C66" s="3">
        <v>8745.4500000000007</v>
      </c>
      <c r="D66" s="6">
        <f t="shared" si="0"/>
        <v>5.8329148237116435E-2</v>
      </c>
    </row>
    <row r="67" spans="2:4" ht="27.6" thickBot="1">
      <c r="B67" s="3" t="s">
        <v>42</v>
      </c>
      <c r="C67" s="3">
        <v>7610.25</v>
      </c>
      <c r="D67" s="6">
        <f t="shared" si="0"/>
        <v>-0.12980464127060365</v>
      </c>
    </row>
    <row r="68" spans="2:4" ht="27.6" thickBot="1">
      <c r="B68" s="3" t="s">
        <v>43</v>
      </c>
      <c r="C68" s="3">
        <v>7801.05</v>
      </c>
      <c r="D68" s="6">
        <f t="shared" si="0"/>
        <v>2.507144968956343E-2</v>
      </c>
    </row>
    <row r="69" spans="2:4" ht="27.6" thickBot="1">
      <c r="B69" s="3" t="s">
        <v>44</v>
      </c>
      <c r="C69" s="3">
        <v>8317.85</v>
      </c>
      <c r="D69" s="6">
        <f t="shared" si="0"/>
        <v>6.6247492324751134E-2</v>
      </c>
    </row>
    <row r="70" spans="2:4" ht="27.6" thickBot="1">
      <c r="B70" s="3" t="s">
        <v>45</v>
      </c>
      <c r="C70" s="3">
        <v>8641.4500000000007</v>
      </c>
      <c r="D70" s="6">
        <f t="shared" si="0"/>
        <v>3.890428415996916E-2</v>
      </c>
    </row>
    <row r="71" spans="2:4" ht="27.6" thickBot="1">
      <c r="B71" s="3" t="s">
        <v>46</v>
      </c>
      <c r="C71" s="3">
        <v>8660.25</v>
      </c>
      <c r="D71" s="6">
        <f t="shared" si="0"/>
        <v>2.1755608144464755E-3</v>
      </c>
    </row>
    <row r="72" spans="2:4" ht="27.6" thickBot="1">
      <c r="B72" s="3" t="s">
        <v>47</v>
      </c>
      <c r="C72" s="3">
        <v>8281.1</v>
      </c>
      <c r="D72" s="6">
        <f t="shared" si="0"/>
        <v>-4.3780491325308146E-2</v>
      </c>
    </row>
    <row r="73" spans="2:4" ht="27.6" thickBot="1">
      <c r="B73" s="3" t="s">
        <v>48</v>
      </c>
      <c r="C73" s="3">
        <v>8597.75</v>
      </c>
      <c r="D73" s="6">
        <f t="shared" si="0"/>
        <v>3.8237673738996003E-2</v>
      </c>
    </row>
    <row r="74" spans="2:4" ht="15" thickBot="1">
      <c r="B74" s="4">
        <v>43834.645833333336</v>
      </c>
      <c r="C74" s="3">
        <v>8253.7999999999993</v>
      </c>
      <c r="D74" s="6">
        <f t="shared" si="0"/>
        <v>-4.0004652379983185E-2</v>
      </c>
    </row>
    <row r="75" spans="2:4" ht="15" thickBot="1">
      <c r="B75" s="4">
        <v>43894.645833333336</v>
      </c>
      <c r="C75" s="3">
        <v>8083.8</v>
      </c>
      <c r="D75" s="6">
        <f t="shared" si="0"/>
        <v>-2.0596573699386833E-2</v>
      </c>
    </row>
    <row r="76" spans="2:4" ht="15" thickBot="1">
      <c r="B76" s="4">
        <v>44016.645833333336</v>
      </c>
      <c r="C76" s="3">
        <v>8792.2000000000007</v>
      </c>
      <c r="D76" s="6">
        <f t="shared" ref="D76:D139" si="1">(C76/C75)-1</f>
        <v>8.7632054231920664E-2</v>
      </c>
    </row>
    <row r="77" spans="2:4" ht="15" thickBot="1">
      <c r="B77" s="4">
        <v>44047.645833333336</v>
      </c>
      <c r="C77" s="3">
        <v>8748.75</v>
      </c>
      <c r="D77" s="6">
        <f t="shared" si="1"/>
        <v>-4.9418803029959157E-3</v>
      </c>
    </row>
    <row r="78" spans="2:4" ht="15" thickBot="1">
      <c r="B78" s="4">
        <v>44078.645833333336</v>
      </c>
      <c r="C78" s="3">
        <v>9111.9</v>
      </c>
      <c r="D78" s="6">
        <f t="shared" si="1"/>
        <v>4.1508786969566946E-2</v>
      </c>
    </row>
    <row r="79" spans="2:4" ht="27.6" thickBot="1">
      <c r="B79" s="3" t="s">
        <v>49</v>
      </c>
      <c r="C79" s="3">
        <v>8993.85</v>
      </c>
      <c r="D79" s="6">
        <f t="shared" si="1"/>
        <v>-1.2955585552958171E-2</v>
      </c>
    </row>
    <row r="80" spans="2:4" ht="27.6" thickBot="1">
      <c r="B80" s="3" t="s">
        <v>50</v>
      </c>
      <c r="C80" s="3">
        <v>8925.2999999999993</v>
      </c>
      <c r="D80" s="6">
        <f t="shared" si="1"/>
        <v>-7.6218749478811354E-3</v>
      </c>
    </row>
    <row r="81" spans="2:4" ht="27.6" thickBot="1">
      <c r="B81" s="3" t="s">
        <v>51</v>
      </c>
      <c r="C81" s="3">
        <v>8992.7999999999993</v>
      </c>
      <c r="D81" s="6">
        <f t="shared" si="1"/>
        <v>7.5627709992940328E-3</v>
      </c>
    </row>
    <row r="82" spans="2:4" ht="27.6" thickBot="1">
      <c r="B82" s="3" t="s">
        <v>52</v>
      </c>
      <c r="C82" s="3">
        <v>9266.75</v>
      </c>
      <c r="D82" s="6">
        <f t="shared" si="1"/>
        <v>3.0463259496486206E-2</v>
      </c>
    </row>
    <row r="83" spans="2:4" ht="27.6" thickBot="1">
      <c r="B83" s="3" t="s">
        <v>53</v>
      </c>
      <c r="C83" s="3">
        <v>9261.85</v>
      </c>
      <c r="D83" s="6">
        <f t="shared" si="1"/>
        <v>-5.2877222327130102E-4</v>
      </c>
    </row>
    <row r="84" spans="2:4" ht="27.6" thickBot="1">
      <c r="B84" s="3" t="s">
        <v>54</v>
      </c>
      <c r="C84" s="3">
        <v>8981.4500000000007</v>
      </c>
      <c r="D84" s="6">
        <f t="shared" si="1"/>
        <v>-3.0274729130789213E-2</v>
      </c>
    </row>
    <row r="85" spans="2:4" ht="27.6" thickBot="1">
      <c r="B85" s="3" t="s">
        <v>55</v>
      </c>
      <c r="C85" s="3">
        <v>9187.2999999999993</v>
      </c>
      <c r="D85" s="6">
        <f t="shared" si="1"/>
        <v>2.2919461779556505E-2</v>
      </c>
    </row>
    <row r="86" spans="2:4" ht="27.6" thickBot="1">
      <c r="B86" s="3" t="s">
        <v>56</v>
      </c>
      <c r="C86" s="3">
        <v>9313.9</v>
      </c>
      <c r="D86" s="6">
        <f t="shared" si="1"/>
        <v>1.3779891807168543E-2</v>
      </c>
    </row>
    <row r="87" spans="2:4" ht="27.6" thickBot="1">
      <c r="B87" s="3" t="s">
        <v>57</v>
      </c>
      <c r="C87" s="3">
        <v>9154.4</v>
      </c>
      <c r="D87" s="6">
        <f t="shared" si="1"/>
        <v>-1.7124942290554945E-2</v>
      </c>
    </row>
    <row r="88" spans="2:4" ht="27.6" thickBot="1">
      <c r="B88" s="3" t="s">
        <v>58</v>
      </c>
      <c r="C88" s="3">
        <v>9282.2999999999993</v>
      </c>
      <c r="D88" s="6">
        <f t="shared" si="1"/>
        <v>1.3971423577733066E-2</v>
      </c>
    </row>
    <row r="89" spans="2:4" ht="27.6" thickBot="1">
      <c r="B89" s="3" t="s">
        <v>59</v>
      </c>
      <c r="C89" s="3">
        <v>9380.9</v>
      </c>
      <c r="D89" s="6">
        <f t="shared" si="1"/>
        <v>1.0622367301207802E-2</v>
      </c>
    </row>
    <row r="90" spans="2:4" ht="27.6" thickBot="1">
      <c r="B90" s="3" t="s">
        <v>60</v>
      </c>
      <c r="C90" s="3">
        <v>9553.35</v>
      </c>
      <c r="D90" s="6">
        <f t="shared" si="1"/>
        <v>1.8383097570595641E-2</v>
      </c>
    </row>
    <row r="91" spans="2:4" ht="27.6" thickBot="1">
      <c r="B91" s="3" t="s">
        <v>61</v>
      </c>
      <c r="C91" s="3">
        <v>9859.9</v>
      </c>
      <c r="D91" s="6">
        <f t="shared" si="1"/>
        <v>3.2088220362490594E-2</v>
      </c>
    </row>
    <row r="92" spans="2:4" ht="15" thickBot="1">
      <c r="B92" s="4">
        <v>43926.645833333336</v>
      </c>
      <c r="C92" s="3">
        <v>9293.5</v>
      </c>
      <c r="D92" s="6">
        <f t="shared" si="1"/>
        <v>-5.7444801671416523E-2</v>
      </c>
    </row>
    <row r="93" spans="2:4" ht="15" thickBot="1">
      <c r="B93" s="4">
        <v>43956.645833333336</v>
      </c>
      <c r="C93" s="3">
        <v>9205.6</v>
      </c>
      <c r="D93" s="6">
        <f t="shared" si="1"/>
        <v>-9.4582234895356221E-3</v>
      </c>
    </row>
    <row r="94" spans="2:4" ht="15" thickBot="1">
      <c r="B94" s="4">
        <v>43987.645833333336</v>
      </c>
      <c r="C94" s="3">
        <v>9270.9</v>
      </c>
      <c r="D94" s="6">
        <f t="shared" si="1"/>
        <v>7.093508299296003E-3</v>
      </c>
    </row>
    <row r="95" spans="2:4" ht="15" thickBot="1">
      <c r="B95" s="4">
        <v>44017.645833333336</v>
      </c>
      <c r="C95" s="3">
        <v>9199.0499999999993</v>
      </c>
      <c r="D95" s="6">
        <f t="shared" si="1"/>
        <v>-7.7500566288063455E-3</v>
      </c>
    </row>
    <row r="96" spans="2:4" ht="15" thickBot="1">
      <c r="B96" s="4">
        <v>44048.645833333336</v>
      </c>
      <c r="C96" s="3">
        <v>9251.5</v>
      </c>
      <c r="D96" s="6">
        <f t="shared" si="1"/>
        <v>5.701675716514254E-3</v>
      </c>
    </row>
    <row r="97" spans="2:4" ht="15" thickBot="1">
      <c r="B97" s="4">
        <v>44140.645833333336</v>
      </c>
      <c r="C97" s="3">
        <v>9239.2000000000007</v>
      </c>
      <c r="D97" s="6">
        <f t="shared" si="1"/>
        <v>-1.3295141328432125E-3</v>
      </c>
    </row>
    <row r="98" spans="2:4" ht="15" thickBot="1">
      <c r="B98" s="4">
        <v>44170.645833333336</v>
      </c>
      <c r="C98" s="3">
        <v>9196.5499999999993</v>
      </c>
      <c r="D98" s="6">
        <f t="shared" si="1"/>
        <v>-4.6162005368431958E-3</v>
      </c>
    </row>
    <row r="99" spans="2:4" ht="27.6" thickBot="1">
      <c r="B99" s="3" t="s">
        <v>62</v>
      </c>
      <c r="C99" s="3">
        <v>9383.5499999999993</v>
      </c>
      <c r="D99" s="6">
        <f t="shared" si="1"/>
        <v>2.0333712098558721E-2</v>
      </c>
    </row>
    <row r="100" spans="2:4" ht="27.6" thickBot="1">
      <c r="B100" s="3" t="s">
        <v>63</v>
      </c>
      <c r="C100" s="3">
        <v>9142.75</v>
      </c>
      <c r="D100" s="6">
        <f t="shared" si="1"/>
        <v>-2.5661929653489235E-2</v>
      </c>
    </row>
    <row r="101" spans="2:4" ht="27.6" thickBot="1">
      <c r="B101" s="3" t="s">
        <v>64</v>
      </c>
      <c r="C101" s="3">
        <v>9136.85</v>
      </c>
      <c r="D101" s="6">
        <f t="shared" si="1"/>
        <v>-6.4532006234441219E-4</v>
      </c>
    </row>
    <row r="102" spans="2:4" ht="27.6" thickBot="1">
      <c r="B102" s="3" t="s">
        <v>65</v>
      </c>
      <c r="C102" s="3">
        <v>8823.25</v>
      </c>
      <c r="D102" s="6">
        <f t="shared" si="1"/>
        <v>-3.4322550988579281E-2</v>
      </c>
    </row>
    <row r="103" spans="2:4" ht="27.6" thickBot="1">
      <c r="B103" s="3" t="s">
        <v>66</v>
      </c>
      <c r="C103" s="3">
        <v>8879.1</v>
      </c>
      <c r="D103" s="6">
        <f t="shared" si="1"/>
        <v>6.3298671124585315E-3</v>
      </c>
    </row>
    <row r="104" spans="2:4" ht="27.6" thickBot="1">
      <c r="B104" s="3" t="s">
        <v>67</v>
      </c>
      <c r="C104" s="3">
        <v>9066.5499999999993</v>
      </c>
      <c r="D104" s="6">
        <f t="shared" si="1"/>
        <v>2.1111373900507768E-2</v>
      </c>
    </row>
    <row r="105" spans="2:4" ht="27.6" thickBot="1">
      <c r="B105" s="3" t="s">
        <v>68</v>
      </c>
      <c r="C105" s="3">
        <v>9106.25</v>
      </c>
      <c r="D105" s="6">
        <f t="shared" si="1"/>
        <v>4.3787328145767912E-3</v>
      </c>
    </row>
    <row r="106" spans="2:4" ht="27.6" thickBot="1">
      <c r="B106" s="3" t="s">
        <v>69</v>
      </c>
      <c r="C106" s="3">
        <v>9039.25</v>
      </c>
      <c r="D106" s="6">
        <f t="shared" si="1"/>
        <v>-7.3575840768702605E-3</v>
      </c>
    </row>
    <row r="107" spans="2:4" ht="27.6" thickBot="1">
      <c r="B107" s="3" t="s">
        <v>70</v>
      </c>
      <c r="C107" s="3">
        <v>9029.0499999999993</v>
      </c>
      <c r="D107" s="6">
        <f t="shared" si="1"/>
        <v>-1.1284122023398346E-3</v>
      </c>
    </row>
    <row r="108" spans="2:4" ht="27.6" thickBot="1">
      <c r="B108" s="3" t="s">
        <v>71</v>
      </c>
      <c r="C108" s="3">
        <v>9314.9500000000007</v>
      </c>
      <c r="D108" s="6">
        <f t="shared" si="1"/>
        <v>3.1664460823674911E-2</v>
      </c>
    </row>
    <row r="109" spans="2:4" ht="27.6" thickBot="1">
      <c r="B109" s="3" t="s">
        <v>72</v>
      </c>
      <c r="C109" s="3">
        <v>9490.1</v>
      </c>
      <c r="D109" s="6">
        <f t="shared" si="1"/>
        <v>1.8803106833638283E-2</v>
      </c>
    </row>
    <row r="110" spans="2:4" ht="27.6" thickBot="1">
      <c r="B110" s="3" t="s">
        <v>73</v>
      </c>
      <c r="C110" s="3">
        <v>9580.2999999999993</v>
      </c>
      <c r="D110" s="6">
        <f t="shared" si="1"/>
        <v>9.5046416792234911E-3</v>
      </c>
    </row>
    <row r="111" spans="2:4" ht="15" thickBot="1">
      <c r="B111" s="4">
        <v>43836.645833333336</v>
      </c>
      <c r="C111" s="3">
        <v>9826.15</v>
      </c>
      <c r="D111" s="6">
        <f t="shared" si="1"/>
        <v>2.5662035635627412E-2</v>
      </c>
    </row>
    <row r="112" spans="2:4" ht="15" thickBot="1">
      <c r="B112" s="4">
        <v>43867.645833333336</v>
      </c>
      <c r="C112" s="3">
        <v>9979.1</v>
      </c>
      <c r="D112" s="6">
        <f t="shared" si="1"/>
        <v>1.5565608096762329E-2</v>
      </c>
    </row>
    <row r="113" spans="2:4" ht="15" thickBot="1">
      <c r="B113" s="4">
        <v>43896.645833333336</v>
      </c>
      <c r="C113" s="3">
        <v>10061.549999999999</v>
      </c>
      <c r="D113" s="6">
        <f t="shared" si="1"/>
        <v>8.2622681404134202E-3</v>
      </c>
    </row>
    <row r="114" spans="2:4" ht="15" thickBot="1">
      <c r="B114" s="4">
        <v>43927.645833333336</v>
      </c>
      <c r="C114" s="3">
        <v>10029.1</v>
      </c>
      <c r="D114" s="6">
        <f t="shared" si="1"/>
        <v>-3.2251492066330822E-3</v>
      </c>
    </row>
    <row r="115" spans="2:4" ht="15" thickBot="1">
      <c r="B115" s="4">
        <v>43957.645833333336</v>
      </c>
      <c r="C115" s="3">
        <v>10142.15</v>
      </c>
      <c r="D115" s="6">
        <f t="shared" si="1"/>
        <v>1.1272197904099057E-2</v>
      </c>
    </row>
    <row r="116" spans="2:4" ht="15" thickBot="1">
      <c r="B116" s="4">
        <v>44049.645833333336</v>
      </c>
      <c r="C116" s="3">
        <v>10167.450000000001</v>
      </c>
      <c r="D116" s="6">
        <f t="shared" si="1"/>
        <v>2.4945401123037669E-3</v>
      </c>
    </row>
    <row r="117" spans="2:4" ht="15" thickBot="1">
      <c r="B117" s="4">
        <v>44080.645833333336</v>
      </c>
      <c r="C117" s="3">
        <v>10046.65</v>
      </c>
      <c r="D117" s="6">
        <f t="shared" si="1"/>
        <v>-1.1881051787813179E-2</v>
      </c>
    </row>
    <row r="118" spans="2:4" ht="15" thickBot="1">
      <c r="B118" s="4">
        <v>44110.645833333336</v>
      </c>
      <c r="C118" s="3">
        <v>10116.15</v>
      </c>
      <c r="D118" s="6">
        <f t="shared" si="1"/>
        <v>6.9177287951704969E-3</v>
      </c>
    </row>
    <row r="119" spans="2:4" ht="15" thickBot="1">
      <c r="B119" s="4">
        <v>44141.645833333336</v>
      </c>
      <c r="C119" s="3">
        <v>9902</v>
      </c>
      <c r="D119" s="6">
        <f t="shared" si="1"/>
        <v>-2.1169120663493524E-2</v>
      </c>
    </row>
    <row r="120" spans="2:4" ht="15" thickBot="1">
      <c r="B120" s="4">
        <v>44171.645833333336</v>
      </c>
      <c r="C120" s="3">
        <v>9972.9</v>
      </c>
      <c r="D120" s="6">
        <f t="shared" si="1"/>
        <v>7.1601696626943934E-3</v>
      </c>
    </row>
    <row r="121" spans="2:4" ht="27.6" thickBot="1">
      <c r="B121" s="3" t="s">
        <v>74</v>
      </c>
      <c r="C121" s="3">
        <v>9813.7000000000007</v>
      </c>
      <c r="D121" s="6">
        <f t="shared" si="1"/>
        <v>-1.596326043578089E-2</v>
      </c>
    </row>
    <row r="122" spans="2:4" ht="27.6" thickBot="1">
      <c r="B122" s="3" t="s">
        <v>75</v>
      </c>
      <c r="C122" s="3">
        <v>9914</v>
      </c>
      <c r="D122" s="6">
        <f t="shared" si="1"/>
        <v>1.0220406166889129E-2</v>
      </c>
    </row>
    <row r="123" spans="2:4" ht="27.6" thickBot="1">
      <c r="B123" s="3" t="s">
        <v>76</v>
      </c>
      <c r="C123" s="3">
        <v>9881.15</v>
      </c>
      <c r="D123" s="6">
        <f t="shared" si="1"/>
        <v>-3.3134960661690416E-3</v>
      </c>
    </row>
    <row r="124" spans="2:4" ht="27.6" thickBot="1">
      <c r="B124" s="3" t="s">
        <v>77</v>
      </c>
      <c r="C124" s="3">
        <v>10091.65</v>
      </c>
      <c r="D124" s="6">
        <f t="shared" si="1"/>
        <v>2.1303188394063532E-2</v>
      </c>
    </row>
    <row r="125" spans="2:4" ht="27.6" thickBot="1">
      <c r="B125" s="3" t="s">
        <v>78</v>
      </c>
      <c r="C125" s="3">
        <v>10244.4</v>
      </c>
      <c r="D125" s="6">
        <f t="shared" si="1"/>
        <v>1.5136276030183415E-2</v>
      </c>
    </row>
    <row r="126" spans="2:4" ht="27.6" thickBot="1">
      <c r="B126" s="3" t="s">
        <v>79</v>
      </c>
      <c r="C126" s="3">
        <v>10311.200000000001</v>
      </c>
      <c r="D126" s="6">
        <f t="shared" si="1"/>
        <v>6.5206356643630059E-3</v>
      </c>
    </row>
    <row r="127" spans="2:4" ht="27.6" thickBot="1">
      <c r="B127" s="3" t="s">
        <v>80</v>
      </c>
      <c r="C127" s="3">
        <v>10471</v>
      </c>
      <c r="D127" s="6">
        <f t="shared" si="1"/>
        <v>1.5497711226627242E-2</v>
      </c>
    </row>
    <row r="128" spans="2:4" ht="27.6" thickBot="1">
      <c r="B128" s="3" t="s">
        <v>81</v>
      </c>
      <c r="C128" s="3">
        <v>10305.299999999999</v>
      </c>
      <c r="D128" s="6">
        <f t="shared" si="1"/>
        <v>-1.5824658580842366E-2</v>
      </c>
    </row>
    <row r="129" spans="2:4" ht="27.6" thickBot="1">
      <c r="B129" s="3" t="s">
        <v>82</v>
      </c>
      <c r="C129" s="3">
        <v>10288.9</v>
      </c>
      <c r="D129" s="6">
        <f t="shared" si="1"/>
        <v>-1.5914141267114879E-3</v>
      </c>
    </row>
    <row r="130" spans="2:4" ht="27.6" thickBot="1">
      <c r="B130" s="3" t="s">
        <v>83</v>
      </c>
      <c r="C130" s="3">
        <v>10383</v>
      </c>
      <c r="D130" s="6">
        <f t="shared" si="1"/>
        <v>9.1457784602824166E-3</v>
      </c>
    </row>
    <row r="131" spans="2:4" ht="27.6" thickBot="1">
      <c r="B131" s="3" t="s">
        <v>84</v>
      </c>
      <c r="C131" s="3">
        <v>10312.4</v>
      </c>
      <c r="D131" s="6">
        <f t="shared" si="1"/>
        <v>-6.7995762303766361E-3</v>
      </c>
    </row>
    <row r="132" spans="2:4" ht="27.6" thickBot="1">
      <c r="B132" s="3" t="s">
        <v>85</v>
      </c>
      <c r="C132" s="3">
        <v>10302.1</v>
      </c>
      <c r="D132" s="6">
        <f t="shared" si="1"/>
        <v>-9.9879756409748666E-4</v>
      </c>
    </row>
    <row r="133" spans="2:4" ht="15" thickBot="1">
      <c r="B133" s="4">
        <v>43837.645833333336</v>
      </c>
      <c r="C133" s="3">
        <v>10430.049999999999</v>
      </c>
      <c r="D133" s="6">
        <f t="shared" si="1"/>
        <v>1.241979790528136E-2</v>
      </c>
    </row>
    <row r="134" spans="2:4" ht="15" thickBot="1">
      <c r="B134" s="4">
        <v>43868.645833333336</v>
      </c>
      <c r="C134" s="3">
        <v>10551.7</v>
      </c>
      <c r="D134" s="6">
        <f t="shared" si="1"/>
        <v>1.1663414844607756E-2</v>
      </c>
    </row>
    <row r="135" spans="2:4" ht="15" thickBot="1">
      <c r="B135" s="4">
        <v>43897.645833333336</v>
      </c>
      <c r="C135" s="3">
        <v>10607.35</v>
      </c>
      <c r="D135" s="6">
        <f t="shared" si="1"/>
        <v>5.2740316726214154E-3</v>
      </c>
    </row>
    <row r="136" spans="2:4" ht="15" thickBot="1">
      <c r="B136" s="4">
        <v>43989.645833333336</v>
      </c>
      <c r="C136" s="3">
        <v>10763.65</v>
      </c>
      <c r="D136" s="6">
        <f t="shared" si="1"/>
        <v>1.4735065779860168E-2</v>
      </c>
    </row>
    <row r="137" spans="2:4" ht="15" thickBot="1">
      <c r="B137" s="4">
        <v>44019.645833333336</v>
      </c>
      <c r="C137" s="3">
        <v>10799.65</v>
      </c>
      <c r="D137" s="6">
        <f t="shared" si="1"/>
        <v>3.3445903573601221E-3</v>
      </c>
    </row>
    <row r="138" spans="2:4" ht="15" thickBot="1">
      <c r="B138" s="4">
        <v>44050.645833333336</v>
      </c>
      <c r="C138" s="3">
        <v>10705.75</v>
      </c>
      <c r="D138" s="6">
        <f t="shared" si="1"/>
        <v>-8.6947262179792872E-3</v>
      </c>
    </row>
    <row r="139" spans="2:4" ht="15" thickBot="1">
      <c r="B139" s="4">
        <v>44081.645833333336</v>
      </c>
      <c r="C139" s="3">
        <v>10813.45</v>
      </c>
      <c r="D139" s="6">
        <f t="shared" si="1"/>
        <v>1.006001447820104E-2</v>
      </c>
    </row>
    <row r="140" spans="2:4" ht="15" thickBot="1">
      <c r="B140" s="4">
        <v>44111.645833333336</v>
      </c>
      <c r="C140" s="3">
        <v>10768.05</v>
      </c>
      <c r="D140" s="6">
        <f t="shared" ref="D140:D203" si="2">(C140/C139)-1</f>
        <v>-4.1984750472792154E-3</v>
      </c>
    </row>
    <row r="141" spans="2:4" ht="27.6" thickBot="1">
      <c r="B141" s="3" t="s">
        <v>86</v>
      </c>
      <c r="C141" s="3">
        <v>10802.7</v>
      </c>
      <c r="D141" s="6">
        <f t="shared" si="2"/>
        <v>3.2178528145765384E-3</v>
      </c>
    </row>
    <row r="142" spans="2:4" ht="27.6" thickBot="1">
      <c r="B142" s="3" t="s">
        <v>87</v>
      </c>
      <c r="C142" s="3">
        <v>10607.35</v>
      </c>
      <c r="D142" s="6">
        <f t="shared" si="2"/>
        <v>-1.8083442102437397E-2</v>
      </c>
    </row>
    <row r="143" spans="2:4" ht="27.6" thickBot="1">
      <c r="B143" s="3" t="s">
        <v>88</v>
      </c>
      <c r="C143" s="3">
        <v>10618.2</v>
      </c>
      <c r="D143" s="6">
        <f t="shared" si="2"/>
        <v>1.0228756475463285E-3</v>
      </c>
    </row>
    <row r="144" spans="2:4" ht="27.6" thickBot="1">
      <c r="B144" s="3" t="s">
        <v>89</v>
      </c>
      <c r="C144" s="3">
        <v>10739.95</v>
      </c>
      <c r="D144" s="6">
        <f t="shared" si="2"/>
        <v>1.1466161873010527E-2</v>
      </c>
    </row>
    <row r="145" spans="2:4" ht="27.6" thickBot="1">
      <c r="B145" s="3" t="s">
        <v>90</v>
      </c>
      <c r="C145" s="3">
        <v>10901.7</v>
      </c>
      <c r="D145" s="6">
        <f t="shared" si="2"/>
        <v>1.5060591529755696E-2</v>
      </c>
    </row>
    <row r="146" spans="2:4" ht="27.6" thickBot="1">
      <c r="B146" s="3" t="s">
        <v>91</v>
      </c>
      <c r="C146" s="3">
        <v>11022.2</v>
      </c>
      <c r="D146" s="6">
        <f t="shared" si="2"/>
        <v>1.1053321958960582E-2</v>
      </c>
    </row>
    <row r="147" spans="2:4" ht="27.6" thickBot="1">
      <c r="B147" s="3" t="s">
        <v>92</v>
      </c>
      <c r="C147" s="3">
        <v>11162.25</v>
      </c>
      <c r="D147" s="6">
        <f t="shared" si="2"/>
        <v>1.2706174810836135E-2</v>
      </c>
    </row>
    <row r="148" spans="2:4" ht="27.6" thickBot="1">
      <c r="B148" s="3" t="s">
        <v>93</v>
      </c>
      <c r="C148" s="3">
        <v>11132.6</v>
      </c>
      <c r="D148" s="6">
        <f t="shared" si="2"/>
        <v>-2.6562744966291962E-3</v>
      </c>
    </row>
    <row r="149" spans="2:4" ht="27.6" thickBot="1">
      <c r="B149" s="3" t="s">
        <v>94</v>
      </c>
      <c r="C149" s="3">
        <v>11215.45</v>
      </c>
      <c r="D149" s="6">
        <f t="shared" si="2"/>
        <v>7.4421069651293692E-3</v>
      </c>
    </row>
    <row r="150" spans="2:4" ht="27.6" thickBot="1">
      <c r="B150" s="3" t="s">
        <v>95</v>
      </c>
      <c r="C150" s="3">
        <v>11194.15</v>
      </c>
      <c r="D150" s="6">
        <f t="shared" si="2"/>
        <v>-1.8991658827778313E-3</v>
      </c>
    </row>
    <row r="151" spans="2:4" ht="27.6" thickBot="1">
      <c r="B151" s="3" t="s">
        <v>96</v>
      </c>
      <c r="C151" s="3">
        <v>11131.8</v>
      </c>
      <c r="D151" s="6">
        <f t="shared" si="2"/>
        <v>-5.5698735500239183E-3</v>
      </c>
    </row>
    <row r="152" spans="2:4" ht="27.6" thickBot="1">
      <c r="B152" s="3" t="s">
        <v>97</v>
      </c>
      <c r="C152" s="3">
        <v>11300.55</v>
      </c>
      <c r="D152" s="6">
        <f t="shared" si="2"/>
        <v>1.5159273432868048E-2</v>
      </c>
    </row>
    <row r="153" spans="2:4" ht="27.6" thickBot="1">
      <c r="B153" s="3" t="s">
        <v>98</v>
      </c>
      <c r="C153" s="3">
        <v>11202.85</v>
      </c>
      <c r="D153" s="6">
        <f t="shared" si="2"/>
        <v>-8.6455968957261931E-3</v>
      </c>
    </row>
    <row r="154" spans="2:4" ht="27.6" thickBot="1">
      <c r="B154" s="3" t="s">
        <v>99</v>
      </c>
      <c r="C154" s="3">
        <v>11102.15</v>
      </c>
      <c r="D154" s="6">
        <f t="shared" si="2"/>
        <v>-8.9887841040450223E-3</v>
      </c>
    </row>
    <row r="155" spans="2:4" ht="27.6" thickBot="1">
      <c r="B155" s="3" t="s">
        <v>100</v>
      </c>
      <c r="C155" s="3">
        <v>11073.45</v>
      </c>
      <c r="D155" s="6">
        <f t="shared" si="2"/>
        <v>-2.5850848709483287E-3</v>
      </c>
    </row>
    <row r="156" spans="2:4" ht="15" thickBot="1">
      <c r="B156" s="4">
        <v>43898.645833333336</v>
      </c>
      <c r="C156" s="3">
        <v>10891.6</v>
      </c>
      <c r="D156" s="6">
        <f t="shared" si="2"/>
        <v>-1.6422162921221561E-2</v>
      </c>
    </row>
    <row r="157" spans="2:4" ht="15" thickBot="1">
      <c r="B157" s="4">
        <v>43929.645833333336</v>
      </c>
      <c r="C157" s="3">
        <v>11095.25</v>
      </c>
      <c r="D157" s="6">
        <f t="shared" si="2"/>
        <v>1.8697895625986893E-2</v>
      </c>
    </row>
    <row r="158" spans="2:4" ht="15" thickBot="1">
      <c r="B158" s="4">
        <v>43959.645833333336</v>
      </c>
      <c r="C158" s="3">
        <v>11101.65</v>
      </c>
      <c r="D158" s="6">
        <f t="shared" si="2"/>
        <v>5.7682341542553139E-4</v>
      </c>
    </row>
    <row r="159" spans="2:4" ht="15" thickBot="1">
      <c r="B159" s="4">
        <v>43990.645833333336</v>
      </c>
      <c r="C159" s="3">
        <v>11200.15</v>
      </c>
      <c r="D159" s="6">
        <f t="shared" si="2"/>
        <v>8.8725549805659387E-3</v>
      </c>
    </row>
    <row r="160" spans="2:4" ht="15" thickBot="1">
      <c r="B160" s="4">
        <v>44020.645833333336</v>
      </c>
      <c r="C160" s="3">
        <v>11214.05</v>
      </c>
      <c r="D160" s="6">
        <f t="shared" si="2"/>
        <v>1.2410548073016336E-3</v>
      </c>
    </row>
    <row r="161" spans="2:4" ht="15" thickBot="1">
      <c r="B161" s="4">
        <v>44112.645833333336</v>
      </c>
      <c r="C161" s="3">
        <v>11270.15</v>
      </c>
      <c r="D161" s="6">
        <f t="shared" si="2"/>
        <v>5.0026529220041915E-3</v>
      </c>
    </row>
    <row r="162" spans="2:4" ht="15" thickBot="1">
      <c r="B162" s="4">
        <v>44143.645833333336</v>
      </c>
      <c r="C162" s="3">
        <v>11322.5</v>
      </c>
      <c r="D162" s="6">
        <f t="shared" si="2"/>
        <v>4.6450135978670648E-3</v>
      </c>
    </row>
    <row r="163" spans="2:4" ht="15" thickBot="1">
      <c r="B163" s="4">
        <v>44173.645833333336</v>
      </c>
      <c r="C163" s="3">
        <v>11308.4</v>
      </c>
      <c r="D163" s="6">
        <f t="shared" si="2"/>
        <v>-1.2453080150144347E-3</v>
      </c>
    </row>
    <row r="164" spans="2:4" ht="27.6" thickBot="1">
      <c r="B164" s="3" t="s">
        <v>101</v>
      </c>
      <c r="C164" s="3">
        <v>11300.45</v>
      </c>
      <c r="D164" s="6">
        <f t="shared" si="2"/>
        <v>-7.0301722613264062E-4</v>
      </c>
    </row>
    <row r="165" spans="2:4" ht="27.6" thickBot="1">
      <c r="B165" s="3" t="s">
        <v>102</v>
      </c>
      <c r="C165" s="3">
        <v>11178.4</v>
      </c>
      <c r="D165" s="6">
        <f t="shared" si="2"/>
        <v>-1.0800454849143271E-2</v>
      </c>
    </row>
    <row r="166" spans="2:4" ht="27.6" thickBot="1">
      <c r="B166" s="3" t="s">
        <v>103</v>
      </c>
      <c r="C166" s="3">
        <v>11247.1</v>
      </c>
      <c r="D166" s="6">
        <f t="shared" si="2"/>
        <v>6.1457811493594861E-3</v>
      </c>
    </row>
    <row r="167" spans="2:4" ht="27.6" thickBot="1">
      <c r="B167" s="3" t="s">
        <v>104</v>
      </c>
      <c r="C167" s="3">
        <v>11385.35</v>
      </c>
      <c r="D167" s="6">
        <f t="shared" si="2"/>
        <v>1.2292057508157761E-2</v>
      </c>
    </row>
    <row r="168" spans="2:4" ht="27.6" thickBot="1">
      <c r="B168" s="3" t="s">
        <v>105</v>
      </c>
      <c r="C168" s="3">
        <v>11408.4</v>
      </c>
      <c r="D168" s="6">
        <f t="shared" si="2"/>
        <v>2.024531525161688E-3</v>
      </c>
    </row>
    <row r="169" spans="2:4" ht="27.6" thickBot="1">
      <c r="B169" s="3" t="s">
        <v>106</v>
      </c>
      <c r="C169" s="3">
        <v>11312.2</v>
      </c>
      <c r="D169" s="6">
        <f t="shared" si="2"/>
        <v>-8.4323831562707063E-3</v>
      </c>
    </row>
    <row r="170" spans="2:4" ht="27.6" thickBot="1">
      <c r="B170" s="3" t="s">
        <v>107</v>
      </c>
      <c r="C170" s="3">
        <v>11371.6</v>
      </c>
      <c r="D170" s="6">
        <f t="shared" si="2"/>
        <v>5.2509679814713994E-3</v>
      </c>
    </row>
    <row r="171" spans="2:4" ht="27.6" thickBot="1">
      <c r="B171" s="3" t="s">
        <v>108</v>
      </c>
      <c r="C171" s="3">
        <v>11466.45</v>
      </c>
      <c r="D171" s="6">
        <f t="shared" si="2"/>
        <v>8.3409546589749972E-3</v>
      </c>
    </row>
    <row r="172" spans="2:4" ht="27.6" thickBot="1">
      <c r="B172" s="3" t="s">
        <v>109</v>
      </c>
      <c r="C172" s="3">
        <v>11472.25</v>
      </c>
      <c r="D172" s="6">
        <f t="shared" si="2"/>
        <v>5.0582351120009861E-4</v>
      </c>
    </row>
    <row r="173" spans="2:4" ht="27.6" thickBot="1">
      <c r="B173" s="3" t="s">
        <v>110</v>
      </c>
      <c r="C173" s="3">
        <v>11549.6</v>
      </c>
      <c r="D173" s="6">
        <f t="shared" si="2"/>
        <v>6.7423565560373877E-3</v>
      </c>
    </row>
    <row r="174" spans="2:4" ht="27.6" thickBot="1">
      <c r="B174" s="3" t="s">
        <v>111</v>
      </c>
      <c r="C174" s="3">
        <v>11559.25</v>
      </c>
      <c r="D174" s="6">
        <f t="shared" si="2"/>
        <v>8.3552677148990284E-4</v>
      </c>
    </row>
    <row r="175" spans="2:4" ht="27.6" thickBot="1">
      <c r="B175" s="3" t="s">
        <v>112</v>
      </c>
      <c r="C175" s="3">
        <v>11647.6</v>
      </c>
      <c r="D175" s="6">
        <f t="shared" si="2"/>
        <v>7.6432294482773333E-3</v>
      </c>
    </row>
    <row r="176" spans="2:4" ht="27.6" thickBot="1">
      <c r="B176" s="3" t="s">
        <v>113</v>
      </c>
      <c r="C176" s="3">
        <v>11387.5</v>
      </c>
      <c r="D176" s="6">
        <f t="shared" si="2"/>
        <v>-2.2330780589992827E-2</v>
      </c>
    </row>
    <row r="177" spans="2:4" ht="15" thickBot="1">
      <c r="B177" s="4">
        <v>43839.645833333336</v>
      </c>
      <c r="C177" s="3">
        <v>11470.25</v>
      </c>
      <c r="D177" s="6">
        <f t="shared" si="2"/>
        <v>7.2667398463226451E-3</v>
      </c>
    </row>
    <row r="178" spans="2:4" ht="15" thickBot="1">
      <c r="B178" s="4">
        <v>43870.645833333336</v>
      </c>
      <c r="C178" s="3">
        <v>11535</v>
      </c>
      <c r="D178" s="6">
        <f t="shared" si="2"/>
        <v>5.6450382511279429E-3</v>
      </c>
    </row>
    <row r="179" spans="2:4" ht="15" thickBot="1">
      <c r="B179" s="4">
        <v>43899.645833333336</v>
      </c>
      <c r="C179" s="3">
        <v>11527.45</v>
      </c>
      <c r="D179" s="6">
        <f t="shared" si="2"/>
        <v>-6.5452969224089053E-4</v>
      </c>
    </row>
    <row r="180" spans="2:4" ht="15" thickBot="1">
      <c r="B180" s="4">
        <v>43930.645833333336</v>
      </c>
      <c r="C180" s="3">
        <v>11333.85</v>
      </c>
      <c r="D180" s="6">
        <f t="shared" si="2"/>
        <v>-1.6794694403359012E-2</v>
      </c>
    </row>
    <row r="181" spans="2:4" ht="15" thickBot="1">
      <c r="B181" s="4">
        <v>44021.645833333336</v>
      </c>
      <c r="C181" s="3">
        <v>11355.05</v>
      </c>
      <c r="D181" s="6">
        <f t="shared" si="2"/>
        <v>1.8705029623649061E-3</v>
      </c>
    </row>
    <row r="182" spans="2:4" ht="15" thickBot="1">
      <c r="B182" s="4">
        <v>44052.645833333336</v>
      </c>
      <c r="C182" s="3">
        <v>11317.35</v>
      </c>
      <c r="D182" s="6">
        <f t="shared" si="2"/>
        <v>-3.3201086741140307E-3</v>
      </c>
    </row>
    <row r="183" spans="2:4" ht="15" thickBot="1">
      <c r="B183" s="4">
        <v>44083.645833333336</v>
      </c>
      <c r="C183" s="3">
        <v>11278</v>
      </c>
      <c r="D183" s="6">
        <f t="shared" si="2"/>
        <v>-3.4769623630973578E-3</v>
      </c>
    </row>
    <row r="184" spans="2:4" ht="15" thickBot="1">
      <c r="B184" s="4">
        <v>44113.645833333336</v>
      </c>
      <c r="C184" s="3">
        <v>11449.25</v>
      </c>
      <c r="D184" s="6">
        <f t="shared" si="2"/>
        <v>1.5184429863450921E-2</v>
      </c>
    </row>
    <row r="185" spans="2:4" ht="15" thickBot="1">
      <c r="B185" s="4">
        <v>44144.645833333336</v>
      </c>
      <c r="C185" s="3">
        <v>11464.45</v>
      </c>
      <c r="D185" s="6">
        <f t="shared" si="2"/>
        <v>1.3275978775904029E-3</v>
      </c>
    </row>
    <row r="186" spans="2:4" ht="27.6" thickBot="1">
      <c r="B186" s="3" t="s">
        <v>114</v>
      </c>
      <c r="C186" s="3">
        <v>11440.05</v>
      </c>
      <c r="D186" s="6">
        <f t="shared" si="2"/>
        <v>-2.1283184103905173E-3</v>
      </c>
    </row>
    <row r="187" spans="2:4" ht="27.6" thickBot="1">
      <c r="B187" s="3" t="s">
        <v>115</v>
      </c>
      <c r="C187" s="3">
        <v>11521.8</v>
      </c>
      <c r="D187" s="6">
        <f t="shared" si="2"/>
        <v>7.1459477886897105E-3</v>
      </c>
    </row>
    <row r="188" spans="2:4" ht="27.6" thickBot="1">
      <c r="B188" s="3" t="s">
        <v>116</v>
      </c>
      <c r="C188" s="3">
        <v>11604.55</v>
      </c>
      <c r="D188" s="6">
        <f t="shared" si="2"/>
        <v>7.182037528858265E-3</v>
      </c>
    </row>
    <row r="189" spans="2:4" ht="27.6" thickBot="1">
      <c r="B189" s="3" t="s">
        <v>117</v>
      </c>
      <c r="C189" s="3">
        <v>11516.1</v>
      </c>
      <c r="D189" s="6">
        <f t="shared" si="2"/>
        <v>-7.6220103321541499E-3</v>
      </c>
    </row>
    <row r="190" spans="2:4" ht="27.6" thickBot="1">
      <c r="B190" s="3" t="s">
        <v>118</v>
      </c>
      <c r="C190" s="3">
        <v>11504.95</v>
      </c>
      <c r="D190" s="6">
        <f t="shared" si="2"/>
        <v>-9.6820972377797965E-4</v>
      </c>
    </row>
    <row r="191" spans="2:4" ht="27.6" thickBot="1">
      <c r="B191" s="3" t="s">
        <v>119</v>
      </c>
      <c r="C191" s="3">
        <v>11250.55</v>
      </c>
      <c r="D191" s="6">
        <f t="shared" si="2"/>
        <v>-2.2112221261283316E-2</v>
      </c>
    </row>
    <row r="192" spans="2:4" ht="27.6" thickBot="1">
      <c r="B192" s="3" t="s">
        <v>120</v>
      </c>
      <c r="C192" s="3">
        <v>11153.65</v>
      </c>
      <c r="D192" s="6">
        <f t="shared" si="2"/>
        <v>-8.6129122576229511E-3</v>
      </c>
    </row>
    <row r="193" spans="2:4" ht="27.6" thickBot="1">
      <c r="B193" s="3" t="s">
        <v>121</v>
      </c>
      <c r="C193" s="3">
        <v>11131.85</v>
      </c>
      <c r="D193" s="6">
        <f t="shared" si="2"/>
        <v>-1.9545171311632359E-3</v>
      </c>
    </row>
    <row r="194" spans="2:4" ht="27.6" thickBot="1">
      <c r="B194" s="3" t="s">
        <v>122</v>
      </c>
      <c r="C194" s="3">
        <v>10805.55</v>
      </c>
      <c r="D194" s="6">
        <f t="shared" si="2"/>
        <v>-2.9312288613303372E-2</v>
      </c>
    </row>
    <row r="195" spans="2:4" ht="27.6" thickBot="1">
      <c r="B195" s="3" t="s">
        <v>123</v>
      </c>
      <c r="C195" s="3">
        <v>11050.25</v>
      </c>
      <c r="D195" s="6">
        <f t="shared" si="2"/>
        <v>2.2645769997825305E-2</v>
      </c>
    </row>
    <row r="196" spans="2:4" ht="27.6" thickBot="1">
      <c r="B196" s="3" t="s">
        <v>124</v>
      </c>
      <c r="C196" s="3">
        <v>11227.55</v>
      </c>
      <c r="D196" s="6">
        <f t="shared" si="2"/>
        <v>1.6044885862310787E-2</v>
      </c>
    </row>
    <row r="197" spans="2:4" ht="27.6" thickBot="1">
      <c r="B197" s="3" t="s">
        <v>125</v>
      </c>
      <c r="C197" s="3">
        <v>11222.4</v>
      </c>
      <c r="D197" s="6">
        <f t="shared" si="2"/>
        <v>-4.5869312539237317E-4</v>
      </c>
    </row>
    <row r="198" spans="2:4" ht="27.6" thickBot="1">
      <c r="B198" s="3" t="s">
        <v>126</v>
      </c>
      <c r="C198" s="3">
        <v>11247.55</v>
      </c>
      <c r="D198" s="6">
        <f t="shared" si="2"/>
        <v>2.2410536070716081E-3</v>
      </c>
    </row>
    <row r="199" spans="2:4" ht="15" thickBot="1">
      <c r="B199" s="4">
        <v>43840.645833333336</v>
      </c>
      <c r="C199" s="3">
        <v>11416.95</v>
      </c>
      <c r="D199" s="6">
        <f t="shared" si="2"/>
        <v>1.5061057741463824E-2</v>
      </c>
    </row>
    <row r="200" spans="2:4" ht="15" thickBot="1">
      <c r="B200" s="4">
        <v>43961.645833333336</v>
      </c>
      <c r="C200" s="3">
        <v>11503.35</v>
      </c>
      <c r="D200" s="6">
        <f t="shared" si="2"/>
        <v>7.5676954002601438E-3</v>
      </c>
    </row>
    <row r="201" spans="2:4" ht="15" thickBot="1">
      <c r="B201" s="4">
        <v>43992.645833333336</v>
      </c>
      <c r="C201" s="3">
        <v>11662.4</v>
      </c>
      <c r="D201" s="6">
        <f t="shared" si="2"/>
        <v>1.3826407090108406E-2</v>
      </c>
    </row>
    <row r="202" spans="2:4" ht="15" thickBot="1">
      <c r="B202" s="4">
        <v>44022.645833333336</v>
      </c>
      <c r="C202" s="3">
        <v>11738.85</v>
      </c>
      <c r="D202" s="6">
        <f t="shared" si="2"/>
        <v>6.555254493071816E-3</v>
      </c>
    </row>
    <row r="203" spans="2:4" ht="15" thickBot="1">
      <c r="B203" s="4">
        <v>44053.645833333336</v>
      </c>
      <c r="C203" s="3">
        <v>11834.6</v>
      </c>
      <c r="D203" s="6">
        <f t="shared" si="2"/>
        <v>8.1566763354161687E-3</v>
      </c>
    </row>
    <row r="204" spans="2:4" ht="15" thickBot="1">
      <c r="B204" s="4">
        <v>44084.645833333336</v>
      </c>
      <c r="C204" s="3">
        <v>11914.2</v>
      </c>
      <c r="D204" s="6">
        <f t="shared" ref="D204:D267" si="3">(C204/C203)-1</f>
        <v>6.7260405928379896E-3</v>
      </c>
    </row>
    <row r="205" spans="2:4" ht="15" thickBot="1">
      <c r="B205" s="4">
        <v>44175.645833333336</v>
      </c>
      <c r="C205" s="3">
        <v>11930.95</v>
      </c>
      <c r="D205" s="6">
        <f t="shared" si="3"/>
        <v>1.4058854140437393E-3</v>
      </c>
    </row>
    <row r="206" spans="2:4" ht="27.6" thickBot="1">
      <c r="B206" s="3" t="s">
        <v>127</v>
      </c>
      <c r="C206" s="3">
        <v>11934.5</v>
      </c>
      <c r="D206" s="6">
        <f t="shared" si="3"/>
        <v>2.9754545949822742E-4</v>
      </c>
    </row>
    <row r="207" spans="2:4" ht="27.6" thickBot="1">
      <c r="B207" s="3" t="s">
        <v>128</v>
      </c>
      <c r="C207" s="3">
        <v>11971.05</v>
      </c>
      <c r="D207" s="6">
        <f t="shared" si="3"/>
        <v>3.0625497507226207E-3</v>
      </c>
    </row>
    <row r="208" spans="2:4" ht="27.6" thickBot="1">
      <c r="B208" s="3" t="s">
        <v>129</v>
      </c>
      <c r="C208" s="3">
        <v>11680.35</v>
      </c>
      <c r="D208" s="6">
        <f t="shared" si="3"/>
        <v>-2.4283584146753912E-2</v>
      </c>
    </row>
    <row r="209" spans="2:4" ht="27.6" thickBot="1">
      <c r="B209" s="3" t="s">
        <v>130</v>
      </c>
      <c r="C209" s="3">
        <v>11762.45</v>
      </c>
      <c r="D209" s="6">
        <f t="shared" si="3"/>
        <v>7.0288989627880216E-3</v>
      </c>
    </row>
    <row r="210" spans="2:4" ht="27.6" thickBot="1">
      <c r="B210" s="3" t="s">
        <v>131</v>
      </c>
      <c r="C210" s="3">
        <v>11873.05</v>
      </c>
      <c r="D210" s="6">
        <f t="shared" si="3"/>
        <v>9.4028029874726471E-3</v>
      </c>
    </row>
    <row r="211" spans="2:4" ht="27.6" thickBot="1">
      <c r="B211" s="3" t="s">
        <v>132</v>
      </c>
      <c r="C211" s="3">
        <v>11896.8</v>
      </c>
      <c r="D211" s="6">
        <f t="shared" si="3"/>
        <v>2.0003284749916528E-3</v>
      </c>
    </row>
    <row r="212" spans="2:4" ht="27.6" thickBot="1">
      <c r="B212" s="3" t="s">
        <v>133</v>
      </c>
      <c r="C212" s="3">
        <v>11937.65</v>
      </c>
      <c r="D212" s="6">
        <f t="shared" si="3"/>
        <v>3.4336964561898498E-3</v>
      </c>
    </row>
    <row r="213" spans="2:4" ht="27.6" thickBot="1">
      <c r="B213" s="3" t="s">
        <v>134</v>
      </c>
      <c r="C213" s="3">
        <v>11896.45</v>
      </c>
      <c r="D213" s="6">
        <f t="shared" si="3"/>
        <v>-3.4512655338361231E-3</v>
      </c>
    </row>
    <row r="214" spans="2:4" ht="27.6" thickBot="1">
      <c r="B214" s="3" t="s">
        <v>135</v>
      </c>
      <c r="C214" s="3">
        <v>11930.35</v>
      </c>
      <c r="D214" s="6">
        <f t="shared" si="3"/>
        <v>2.8495895834470542E-3</v>
      </c>
    </row>
    <row r="215" spans="2:4" ht="27.6" thickBot="1">
      <c r="B215" s="3" t="s">
        <v>136</v>
      </c>
      <c r="C215" s="3">
        <v>11767.75</v>
      </c>
      <c r="D215" s="6">
        <f t="shared" si="3"/>
        <v>-1.362910560042252E-2</v>
      </c>
    </row>
    <row r="216" spans="2:4" ht="27.6" thickBot="1">
      <c r="B216" s="3" t="s">
        <v>137</v>
      </c>
      <c r="C216" s="3">
        <v>11889.4</v>
      </c>
      <c r="D216" s="6">
        <f t="shared" si="3"/>
        <v>1.0337575152429279E-2</v>
      </c>
    </row>
    <row r="217" spans="2:4" ht="27.6" thickBot="1">
      <c r="B217" s="3" t="s">
        <v>138</v>
      </c>
      <c r="C217" s="3">
        <v>11729.6</v>
      </c>
      <c r="D217" s="6">
        <f t="shared" si="3"/>
        <v>-1.3440543677561423E-2</v>
      </c>
    </row>
    <row r="218" spans="2:4" ht="27.6" thickBot="1">
      <c r="B218" s="3" t="s">
        <v>139</v>
      </c>
      <c r="C218" s="3">
        <v>11670.8</v>
      </c>
      <c r="D218" s="6">
        <f t="shared" si="3"/>
        <v>-5.0129586686673555E-3</v>
      </c>
    </row>
    <row r="219" spans="2:4" ht="27.6" thickBot="1">
      <c r="B219" s="3" t="s">
        <v>140</v>
      </c>
      <c r="C219" s="3">
        <v>11642.4</v>
      </c>
      <c r="D219" s="6">
        <f t="shared" si="3"/>
        <v>-2.4334235870719922E-3</v>
      </c>
    </row>
    <row r="220" spans="2:4" ht="15" thickBot="1">
      <c r="B220" s="4">
        <v>43872.645833333336</v>
      </c>
      <c r="C220" s="3">
        <v>11669.15</v>
      </c>
      <c r="D220" s="6">
        <f t="shared" si="3"/>
        <v>2.297636226207711E-3</v>
      </c>
    </row>
    <row r="221" spans="2:4" ht="15" thickBot="1">
      <c r="B221" s="4">
        <v>43901.645833333336</v>
      </c>
      <c r="C221" s="3">
        <v>11813.5</v>
      </c>
      <c r="D221" s="6">
        <f t="shared" si="3"/>
        <v>1.237022405230892E-2</v>
      </c>
    </row>
    <row r="222" spans="2:4" ht="15" thickBot="1">
      <c r="B222" s="4">
        <v>43932.645833333336</v>
      </c>
      <c r="C222" s="3">
        <v>11908.5</v>
      </c>
      <c r="D222" s="6">
        <f t="shared" si="3"/>
        <v>8.0416472679560869E-3</v>
      </c>
    </row>
    <row r="223" spans="2:4" ht="15" thickBot="1">
      <c r="B223" s="4">
        <v>43962.645833333336</v>
      </c>
      <c r="C223" s="3">
        <v>12120.3</v>
      </c>
      <c r="D223" s="6">
        <f t="shared" si="3"/>
        <v>1.7785615316790571E-2</v>
      </c>
    </row>
    <row r="224" spans="2:4" ht="15" thickBot="1">
      <c r="B224" s="4">
        <v>43993.645833333336</v>
      </c>
      <c r="C224" s="3">
        <v>12263.55</v>
      </c>
      <c r="D224" s="6">
        <f t="shared" si="3"/>
        <v>1.1819014380832105E-2</v>
      </c>
    </row>
    <row r="225" spans="2:4" ht="15" thickBot="1">
      <c r="B225" s="4">
        <v>44085.645833333336</v>
      </c>
      <c r="C225" s="3">
        <v>12461.05</v>
      </c>
      <c r="D225" s="6">
        <f t="shared" si="3"/>
        <v>1.6104635280974833E-2</v>
      </c>
    </row>
    <row r="226" spans="2:4" ht="15" thickBot="1">
      <c r="B226" s="4">
        <v>44115.645833333336</v>
      </c>
      <c r="C226" s="3">
        <v>12631.1</v>
      </c>
      <c r="D226" s="6">
        <f t="shared" si="3"/>
        <v>1.3646522564310537E-2</v>
      </c>
    </row>
    <row r="227" spans="2:4" ht="15" thickBot="1">
      <c r="B227" s="4">
        <v>44146.645833333336</v>
      </c>
      <c r="C227" s="3">
        <v>12749.15</v>
      </c>
      <c r="D227" s="6">
        <f t="shared" si="3"/>
        <v>9.3459793683843273E-3</v>
      </c>
    </row>
    <row r="228" spans="2:4" ht="15" thickBot="1">
      <c r="B228" s="4">
        <v>44176.645833333336</v>
      </c>
      <c r="C228" s="3">
        <v>12690.8</v>
      </c>
      <c r="D228" s="6">
        <f t="shared" si="3"/>
        <v>-4.5767757066157433E-3</v>
      </c>
    </row>
    <row r="229" spans="2:4" ht="27.6" thickBot="1">
      <c r="B229" s="3" t="s">
        <v>141</v>
      </c>
      <c r="C229" s="3">
        <v>12719.95</v>
      </c>
      <c r="D229" s="6">
        <f t="shared" si="3"/>
        <v>2.2969395152394601E-3</v>
      </c>
    </row>
    <row r="230" spans="2:4" ht="27.6" thickBot="1">
      <c r="B230" s="3" t="s">
        <v>142</v>
      </c>
      <c r="C230" s="3">
        <v>12874.2</v>
      </c>
      <c r="D230" s="6">
        <f t="shared" si="3"/>
        <v>1.2126619994575538E-2</v>
      </c>
    </row>
    <row r="231" spans="2:4" ht="27.6" thickBot="1">
      <c r="B231" s="3" t="s">
        <v>143</v>
      </c>
      <c r="C231" s="3">
        <v>12938.25</v>
      </c>
      <c r="D231" s="6">
        <f t="shared" si="3"/>
        <v>4.9750664118934917E-3</v>
      </c>
    </row>
    <row r="232" spans="2:4" ht="27.6" thickBot="1">
      <c r="B232" s="3" t="s">
        <v>144</v>
      </c>
      <c r="C232" s="3">
        <v>12771.7</v>
      </c>
      <c r="D232" s="6">
        <f t="shared" si="3"/>
        <v>-1.2872683709156951E-2</v>
      </c>
    </row>
    <row r="233" spans="2:4" ht="27.6" thickBot="1">
      <c r="B233" s="3" t="s">
        <v>145</v>
      </c>
      <c r="C233" s="3">
        <v>12859.05</v>
      </c>
      <c r="D233" s="6">
        <f t="shared" si="3"/>
        <v>6.8393401035100609E-3</v>
      </c>
    </row>
    <row r="234" spans="2:4" ht="27.6" thickBot="1">
      <c r="B234" s="3" t="s">
        <v>146</v>
      </c>
      <c r="C234" s="3">
        <v>12926.45</v>
      </c>
      <c r="D234" s="6">
        <f t="shared" si="3"/>
        <v>5.2414447412523213E-3</v>
      </c>
    </row>
    <row r="235" spans="2:4" ht="27.6" thickBot="1">
      <c r="B235" s="3" t="s">
        <v>147</v>
      </c>
      <c r="C235" s="3">
        <v>13055.15</v>
      </c>
      <c r="D235" s="6">
        <f t="shared" si="3"/>
        <v>9.956329850809631E-3</v>
      </c>
    </row>
    <row r="236" spans="2:4" ht="27.6" thickBot="1">
      <c r="B236" s="3" t="s">
        <v>148</v>
      </c>
      <c r="C236" s="3">
        <v>12858.4</v>
      </c>
      <c r="D236" s="6">
        <f t="shared" si="3"/>
        <v>-1.5070680919024304E-2</v>
      </c>
    </row>
    <row r="237" spans="2:4" ht="27.6" thickBot="1">
      <c r="B237" s="3" t="s">
        <v>149</v>
      </c>
      <c r="C237" s="3">
        <v>12987</v>
      </c>
      <c r="D237" s="6">
        <f t="shared" si="3"/>
        <v>1.000124432277727E-2</v>
      </c>
    </row>
    <row r="238" spans="2:4" ht="27.6" thickBot="1">
      <c r="B238" s="3" t="s">
        <v>150</v>
      </c>
      <c r="C238" s="3">
        <v>12968.95</v>
      </c>
      <c r="D238" s="6">
        <f t="shared" si="3"/>
        <v>-1.3898513898513709E-3</v>
      </c>
    </row>
    <row r="239" spans="2:4" ht="15" thickBot="1">
      <c r="B239" s="4">
        <v>43842.645833333336</v>
      </c>
      <c r="C239" s="3">
        <v>13109.05</v>
      </c>
      <c r="D239" s="6">
        <f t="shared" si="3"/>
        <v>1.0802724970024435E-2</v>
      </c>
    </row>
    <row r="240" spans="2:4" ht="15" thickBot="1">
      <c r="B240" s="4">
        <v>43873.645833333336</v>
      </c>
      <c r="C240" s="3">
        <v>13113.75</v>
      </c>
      <c r="D240" s="6">
        <f t="shared" si="3"/>
        <v>3.5853093855009455E-4</v>
      </c>
    </row>
    <row r="241" spans="2:4" ht="15" thickBot="1">
      <c r="B241" s="4">
        <v>43902.645833333336</v>
      </c>
      <c r="C241" s="3">
        <v>13133.9</v>
      </c>
      <c r="D241" s="6">
        <f t="shared" si="3"/>
        <v>1.5365551425030599E-3</v>
      </c>
    </row>
    <row r="242" spans="2:4" ht="15" thickBot="1">
      <c r="B242" s="4">
        <v>43933.645833333336</v>
      </c>
      <c r="C242" s="3">
        <v>13258.55</v>
      </c>
      <c r="D242" s="6">
        <f t="shared" si="3"/>
        <v>9.4907072537480097E-3</v>
      </c>
    </row>
    <row r="243" spans="2:4" ht="15" thickBot="1">
      <c r="B243" s="4">
        <v>44024.645833333336</v>
      </c>
      <c r="C243" s="3">
        <v>13355.75</v>
      </c>
      <c r="D243" s="6">
        <f t="shared" si="3"/>
        <v>7.331118410384363E-3</v>
      </c>
    </row>
    <row r="244" spans="2:4" ht="15" thickBot="1">
      <c r="B244" s="4">
        <v>44055.645833333336</v>
      </c>
      <c r="C244" s="3">
        <v>13392.95</v>
      </c>
      <c r="D244" s="6">
        <f t="shared" si="3"/>
        <v>2.785317185481917E-3</v>
      </c>
    </row>
    <row r="245" spans="2:4" ht="15" thickBot="1">
      <c r="B245" s="4">
        <v>44086.645833333336</v>
      </c>
      <c r="C245" s="3">
        <v>13529.1</v>
      </c>
      <c r="D245" s="6">
        <f t="shared" si="3"/>
        <v>1.0165796183813081E-2</v>
      </c>
    </row>
    <row r="246" spans="2:4" ht="15" thickBot="1">
      <c r="B246" s="4">
        <v>44116.645833333336</v>
      </c>
      <c r="C246" s="3">
        <v>13478.3</v>
      </c>
      <c r="D246" s="6">
        <f t="shared" si="3"/>
        <v>-3.7548691339409634E-3</v>
      </c>
    </row>
    <row r="247" spans="2:4" ht="15" thickBot="1">
      <c r="B247" s="4">
        <v>44147.645833333336</v>
      </c>
      <c r="C247" s="3">
        <v>13513.85</v>
      </c>
      <c r="D247" s="6">
        <f t="shared" si="3"/>
        <v>2.6375729876915166E-3</v>
      </c>
    </row>
    <row r="248" spans="2:4" ht="27.6" thickBot="1">
      <c r="B248" s="3" t="s">
        <v>151</v>
      </c>
      <c r="C248" s="3">
        <v>13558.15</v>
      </c>
      <c r="D248" s="6">
        <f t="shared" si="3"/>
        <v>3.2781183748524789E-3</v>
      </c>
    </row>
    <row r="249" spans="2:4" ht="27.6" thickBot="1">
      <c r="B249" s="3" t="s">
        <v>152</v>
      </c>
      <c r="C249" s="3">
        <v>13567.85</v>
      </c>
      <c r="D249" s="6">
        <f t="shared" si="3"/>
        <v>7.1543684057195911E-4</v>
      </c>
    </row>
    <row r="250" spans="2:4" ht="27.6" thickBot="1">
      <c r="B250" s="3" t="s">
        <v>153</v>
      </c>
      <c r="C250" s="3">
        <v>13682.7</v>
      </c>
      <c r="D250" s="6">
        <f t="shared" si="3"/>
        <v>8.4648636298307878E-3</v>
      </c>
    </row>
    <row r="251" spans="2:4" ht="27.6" thickBot="1">
      <c r="B251" s="3" t="s">
        <v>154</v>
      </c>
      <c r="C251" s="3">
        <v>13740.7</v>
      </c>
      <c r="D251" s="6">
        <f t="shared" si="3"/>
        <v>4.2389294510585263E-3</v>
      </c>
    </row>
    <row r="252" spans="2:4" ht="27.6" thickBot="1">
      <c r="B252" s="3" t="s">
        <v>155</v>
      </c>
      <c r="C252" s="3">
        <v>13760.55</v>
      </c>
      <c r="D252" s="6">
        <f t="shared" si="3"/>
        <v>1.4446134476409078E-3</v>
      </c>
    </row>
    <row r="253" spans="2:4" ht="27.6" thickBot="1">
      <c r="B253" s="3" t="s">
        <v>156</v>
      </c>
      <c r="C253" s="3">
        <v>13328.4</v>
      </c>
      <c r="D253" s="6">
        <f t="shared" si="3"/>
        <v>-3.1404994713147394E-2</v>
      </c>
    </row>
    <row r="254" spans="2:4" ht="27.6" thickBot="1">
      <c r="B254" s="3" t="s">
        <v>157</v>
      </c>
      <c r="C254" s="3">
        <v>13466.3</v>
      </c>
      <c r="D254" s="6">
        <f t="shared" si="3"/>
        <v>1.0346328141412231E-2</v>
      </c>
    </row>
    <row r="255" spans="2:4" ht="27.6" thickBot="1">
      <c r="B255" s="3" t="s">
        <v>158</v>
      </c>
      <c r="C255" s="3">
        <v>13601.1</v>
      </c>
      <c r="D255" s="6">
        <f t="shared" si="3"/>
        <v>1.0010173544329204E-2</v>
      </c>
    </row>
    <row r="256" spans="2:4" ht="27.6" thickBot="1">
      <c r="B256" s="3" t="s">
        <v>159</v>
      </c>
      <c r="C256" s="3">
        <v>13749.25</v>
      </c>
      <c r="D256" s="6">
        <f t="shared" si="3"/>
        <v>1.0892501341803307E-2</v>
      </c>
    </row>
    <row r="257" spans="2:4" ht="27.6" thickBot="1">
      <c r="B257" s="3" t="s">
        <v>160</v>
      </c>
      <c r="C257" s="3">
        <v>13873.2</v>
      </c>
      <c r="D257" s="6">
        <f t="shared" si="3"/>
        <v>9.0150371838464416E-3</v>
      </c>
    </row>
    <row r="258" spans="2:4" ht="27.6" thickBot="1">
      <c r="B258" s="3" t="s">
        <v>161</v>
      </c>
      <c r="C258" s="3">
        <v>13932.6</v>
      </c>
      <c r="D258" s="6">
        <f t="shared" si="3"/>
        <v>4.2816365366318276E-3</v>
      </c>
    </row>
    <row r="259" spans="2:4" ht="27.6" thickBot="1">
      <c r="B259" s="3" t="s">
        <v>162</v>
      </c>
      <c r="C259" s="3">
        <v>13981.95</v>
      </c>
      <c r="D259" s="6">
        <f t="shared" si="3"/>
        <v>3.5420524525213715E-3</v>
      </c>
    </row>
    <row r="260" spans="2:4" ht="27.6" thickBot="1">
      <c r="B260" s="3" t="s">
        <v>163</v>
      </c>
      <c r="C260" s="3">
        <v>13981.75</v>
      </c>
      <c r="D260" s="6">
        <f t="shared" si="3"/>
        <v>-1.430415643033367E-5</v>
      </c>
    </row>
    <row r="261" spans="2:4" ht="15" thickBot="1">
      <c r="B261" s="4">
        <v>44197.645833333336</v>
      </c>
      <c r="C261" s="3">
        <v>14018.5</v>
      </c>
      <c r="D261" s="6">
        <f t="shared" si="3"/>
        <v>2.6284263414808606E-3</v>
      </c>
    </row>
    <row r="262" spans="2:4" ht="15" thickBot="1">
      <c r="B262" s="4">
        <v>44287.645833333336</v>
      </c>
      <c r="C262" s="3">
        <v>14132.9</v>
      </c>
      <c r="D262" s="6">
        <f t="shared" si="3"/>
        <v>8.1606448621465155E-3</v>
      </c>
    </row>
    <row r="263" spans="2:4" ht="15" thickBot="1">
      <c r="B263" s="4">
        <v>44317.645833333336</v>
      </c>
      <c r="C263" s="3">
        <v>14199.5</v>
      </c>
      <c r="D263" s="6">
        <f t="shared" si="3"/>
        <v>4.7124086351704175E-3</v>
      </c>
    </row>
    <row r="264" spans="2:4" ht="15" thickBot="1">
      <c r="B264" s="4">
        <v>44348.645833333336</v>
      </c>
      <c r="C264" s="3">
        <v>14146.25</v>
      </c>
      <c r="D264" s="6">
        <f t="shared" si="3"/>
        <v>-3.7501320469031096E-3</v>
      </c>
    </row>
    <row r="265" spans="2:4" ht="15" thickBot="1">
      <c r="B265" s="4">
        <v>44378.645833333336</v>
      </c>
      <c r="C265" s="3">
        <v>14137.35</v>
      </c>
      <c r="D265" s="6">
        <f t="shared" si="3"/>
        <v>-6.2914199876284993E-4</v>
      </c>
    </row>
    <row r="266" spans="2:4" ht="15" thickBot="1">
      <c r="B266" s="4">
        <v>44409.645833333336</v>
      </c>
      <c r="C266" s="3">
        <v>14347.25</v>
      </c>
      <c r="D266" s="6">
        <f t="shared" si="3"/>
        <v>1.4847195549378078E-2</v>
      </c>
    </row>
    <row r="267" spans="2:4" ht="15" thickBot="1">
      <c r="B267" s="4">
        <v>44501.645833333336</v>
      </c>
      <c r="C267" s="3">
        <v>14484.75</v>
      </c>
      <c r="D267" s="6">
        <f t="shared" si="3"/>
        <v>9.5837181341371647E-3</v>
      </c>
    </row>
    <row r="268" spans="2:4" ht="15" thickBot="1">
      <c r="B268" s="4">
        <v>44531.645833333336</v>
      </c>
      <c r="C268" s="3">
        <v>14563.45</v>
      </c>
      <c r="D268" s="6">
        <f t="shared" ref="D268:D331" si="4">(C268/C267)-1</f>
        <v>5.4333005402233958E-3</v>
      </c>
    </row>
    <row r="269" spans="2:4" ht="27.6" thickBot="1">
      <c r="B269" s="3" t="s">
        <v>164</v>
      </c>
      <c r="C269" s="3">
        <v>14564.85</v>
      </c>
      <c r="D269" s="6">
        <f t="shared" si="4"/>
        <v>9.6131067844451579E-5</v>
      </c>
    </row>
    <row r="270" spans="2:4" ht="27.6" thickBot="1">
      <c r="B270" s="3" t="s">
        <v>165</v>
      </c>
      <c r="C270" s="3">
        <v>14595.6</v>
      </c>
      <c r="D270" s="6">
        <f t="shared" si="4"/>
        <v>2.1112472837001572E-3</v>
      </c>
    </row>
    <row r="271" spans="2:4" ht="27.6" thickBot="1">
      <c r="B271" s="3" t="s">
        <v>166</v>
      </c>
      <c r="C271" s="3">
        <v>14433.7</v>
      </c>
      <c r="D271" s="6">
        <f t="shared" si="4"/>
        <v>-1.1092384006138767E-2</v>
      </c>
    </row>
    <row r="272" spans="2:4" ht="27.6" thickBot="1">
      <c r="B272" s="3" t="s">
        <v>167</v>
      </c>
      <c r="C272" s="3">
        <v>14281.3</v>
      </c>
      <c r="D272" s="6">
        <f t="shared" si="4"/>
        <v>-1.0558623222042929E-2</v>
      </c>
    </row>
    <row r="273" spans="2:4" ht="27.6" thickBot="1">
      <c r="B273" s="3" t="s">
        <v>168</v>
      </c>
      <c r="C273" s="3">
        <v>14521.15</v>
      </c>
      <c r="D273" s="6">
        <f t="shared" si="4"/>
        <v>1.6794689559073817E-2</v>
      </c>
    </row>
    <row r="274" spans="2:4" ht="27.6" thickBot="1">
      <c r="B274" s="3" t="s">
        <v>169</v>
      </c>
      <c r="C274" s="3">
        <v>14644.7</v>
      </c>
      <c r="D274" s="6">
        <f t="shared" si="4"/>
        <v>8.508279302947841E-3</v>
      </c>
    </row>
    <row r="275" spans="2:4" ht="27.6" thickBot="1">
      <c r="B275" s="3" t="s">
        <v>170</v>
      </c>
      <c r="C275" s="3">
        <v>14590.35</v>
      </c>
      <c r="D275" s="6">
        <f t="shared" si="4"/>
        <v>-3.711240243910785E-3</v>
      </c>
    </row>
    <row r="276" spans="2:4" ht="27.6" thickBot="1">
      <c r="B276" s="3" t="s">
        <v>171</v>
      </c>
      <c r="C276" s="3">
        <v>14371.9</v>
      </c>
      <c r="D276" s="6">
        <f t="shared" si="4"/>
        <v>-1.4972224792414224E-2</v>
      </c>
    </row>
    <row r="277" spans="2:4" ht="27.6" thickBot="1">
      <c r="B277" s="3" t="s">
        <v>172</v>
      </c>
      <c r="C277" s="3">
        <v>14238.9</v>
      </c>
      <c r="D277" s="6">
        <f t="shared" si="4"/>
        <v>-9.2541695948343827E-3</v>
      </c>
    </row>
    <row r="278" spans="2:4" ht="27.6" thickBot="1">
      <c r="B278" s="3" t="s">
        <v>173</v>
      </c>
      <c r="C278" s="3">
        <v>13967.5</v>
      </c>
      <c r="D278" s="6">
        <f t="shared" si="4"/>
        <v>-1.9060461131126694E-2</v>
      </c>
    </row>
    <row r="279" spans="2:4" ht="27.6" thickBot="1">
      <c r="B279" s="3" t="s">
        <v>174</v>
      </c>
      <c r="C279" s="3">
        <v>13817.55</v>
      </c>
      <c r="D279" s="6">
        <f t="shared" si="4"/>
        <v>-1.0735636298550233E-2</v>
      </c>
    </row>
    <row r="280" spans="2:4" ht="27.6" thickBot="1">
      <c r="B280" s="3" t="s">
        <v>175</v>
      </c>
      <c r="C280" s="3">
        <v>13634.6</v>
      </c>
      <c r="D280" s="6">
        <f t="shared" si="4"/>
        <v>-1.3240408031814588E-2</v>
      </c>
    </row>
    <row r="281" spans="2:4" ht="15" thickBot="1">
      <c r="B281" s="4">
        <v>44198.645833333336</v>
      </c>
      <c r="C281" s="3">
        <v>14281.2</v>
      </c>
      <c r="D281" s="6">
        <f t="shared" si="4"/>
        <v>4.7423466768368838E-2</v>
      </c>
    </row>
    <row r="282" spans="2:4" ht="15" thickBot="1">
      <c r="B282" s="4">
        <v>44229.645833333336</v>
      </c>
      <c r="C282" s="3">
        <v>14647.85</v>
      </c>
      <c r="D282" s="6">
        <f t="shared" si="4"/>
        <v>2.5673612861664363E-2</v>
      </c>
    </row>
    <row r="283" spans="2:4" ht="15" thickBot="1">
      <c r="B283" s="4">
        <v>44257.645833333336</v>
      </c>
      <c r="C283" s="3">
        <v>14789.95</v>
      </c>
      <c r="D283" s="6">
        <f t="shared" si="4"/>
        <v>9.7010824114118765E-3</v>
      </c>
    </row>
    <row r="284" spans="2:4" ht="15" thickBot="1">
      <c r="B284" s="4">
        <v>44288.645833333336</v>
      </c>
      <c r="C284" s="3">
        <v>14895.65</v>
      </c>
      <c r="D284" s="6">
        <f t="shared" si="4"/>
        <v>7.1467449180016018E-3</v>
      </c>
    </row>
    <row r="285" spans="2:4" ht="15" thickBot="1">
      <c r="B285" s="4">
        <v>44318.645833333336</v>
      </c>
      <c r="C285" s="3">
        <v>14924.25</v>
      </c>
      <c r="D285" s="6">
        <f t="shared" si="4"/>
        <v>1.9200236310601415E-3</v>
      </c>
    </row>
    <row r="286" spans="2:4" ht="15" thickBot="1">
      <c r="B286" s="4">
        <v>44410.645833333336</v>
      </c>
      <c r="C286" s="3">
        <v>15115.8</v>
      </c>
      <c r="D286" s="6">
        <f t="shared" si="4"/>
        <v>1.2834815819890322E-2</v>
      </c>
    </row>
    <row r="287" spans="2:4" ht="15" thickBot="1">
      <c r="B287" s="4">
        <v>44441.645833333336</v>
      </c>
      <c r="C287" s="3">
        <v>15109.3</v>
      </c>
      <c r="D287" s="6">
        <f t="shared" si="4"/>
        <v>-4.3001362812422617E-4</v>
      </c>
    </row>
    <row r="288" spans="2:4" ht="15" thickBot="1">
      <c r="B288" s="4">
        <v>44471.645833333336</v>
      </c>
      <c r="C288" s="3">
        <v>15106.5</v>
      </c>
      <c r="D288" s="6">
        <f t="shared" si="4"/>
        <v>-1.8531632835405709E-4</v>
      </c>
    </row>
    <row r="289" spans="2:4" ht="15" thickBot="1">
      <c r="B289" s="4">
        <v>44502.645833333336</v>
      </c>
      <c r="C289" s="3">
        <v>15173.3</v>
      </c>
      <c r="D289" s="6">
        <f t="shared" si="4"/>
        <v>4.4219375765397473E-3</v>
      </c>
    </row>
    <row r="290" spans="2:4" ht="15" thickBot="1">
      <c r="B290" s="4">
        <v>44532.645833333336</v>
      </c>
      <c r="C290" s="3">
        <v>15163.3</v>
      </c>
      <c r="D290" s="6">
        <f t="shared" si="4"/>
        <v>-6.5905241443853235E-4</v>
      </c>
    </row>
    <row r="291" spans="2:4" ht="27.6" thickBot="1">
      <c r="B291" s="3" t="s">
        <v>176</v>
      </c>
      <c r="C291" s="3">
        <v>15314.7</v>
      </c>
      <c r="D291" s="6">
        <f t="shared" si="4"/>
        <v>9.9846339517124516E-3</v>
      </c>
    </row>
    <row r="292" spans="2:4" ht="27.6" thickBot="1">
      <c r="B292" s="3" t="s">
        <v>177</v>
      </c>
      <c r="C292" s="3">
        <v>15313.45</v>
      </c>
      <c r="D292" s="6">
        <f t="shared" si="4"/>
        <v>-8.1620926299597052E-5</v>
      </c>
    </row>
    <row r="293" spans="2:4" ht="27.6" thickBot="1">
      <c r="B293" s="3" t="s">
        <v>178</v>
      </c>
      <c r="C293" s="3">
        <v>15208.9</v>
      </c>
      <c r="D293" s="6">
        <f t="shared" si="4"/>
        <v>-6.8273315288195358E-3</v>
      </c>
    </row>
    <row r="294" spans="2:4" ht="27.6" thickBot="1">
      <c r="B294" s="3" t="s">
        <v>179</v>
      </c>
      <c r="C294" s="3">
        <v>15118.95</v>
      </c>
      <c r="D294" s="6">
        <f t="shared" si="4"/>
        <v>-5.9143001795001204E-3</v>
      </c>
    </row>
    <row r="295" spans="2:4" ht="27.6" thickBot="1">
      <c r="B295" s="3" t="s">
        <v>180</v>
      </c>
      <c r="C295" s="3">
        <v>14981.75</v>
      </c>
      <c r="D295" s="6">
        <f t="shared" si="4"/>
        <v>-9.0747042618700702E-3</v>
      </c>
    </row>
    <row r="296" spans="2:4" ht="27.6" thickBot="1">
      <c r="B296" s="3" t="s">
        <v>181</v>
      </c>
      <c r="C296" s="3">
        <v>14675.7</v>
      </c>
      <c r="D296" s="6">
        <f t="shared" si="4"/>
        <v>-2.0428187628281025E-2</v>
      </c>
    </row>
    <row r="297" spans="2:4" ht="27.6" thickBot="1">
      <c r="B297" s="3" t="s">
        <v>182</v>
      </c>
      <c r="C297" s="3">
        <v>14707.8</v>
      </c>
      <c r="D297" s="6">
        <f t="shared" si="4"/>
        <v>2.1872891923382376E-3</v>
      </c>
    </row>
    <row r="298" spans="2:4" ht="27.6" thickBot="1">
      <c r="B298" s="3" t="s">
        <v>183</v>
      </c>
      <c r="C298" s="3">
        <v>14982</v>
      </c>
      <c r="D298" s="6">
        <f t="shared" si="4"/>
        <v>1.8643168930771559E-2</v>
      </c>
    </row>
    <row r="299" spans="2:4" ht="27.6" thickBot="1">
      <c r="B299" s="3" t="s">
        <v>184</v>
      </c>
      <c r="C299" s="3">
        <v>15097.35</v>
      </c>
      <c r="D299" s="6">
        <f t="shared" si="4"/>
        <v>7.699239086904397E-3</v>
      </c>
    </row>
    <row r="300" spans="2:4" ht="27.6" thickBot="1">
      <c r="B300" s="3" t="s">
        <v>185</v>
      </c>
      <c r="C300" s="3">
        <v>14529.15</v>
      </c>
      <c r="D300" s="6">
        <f t="shared" si="4"/>
        <v>-3.7635744021301765E-2</v>
      </c>
    </row>
    <row r="301" spans="2:4" ht="15" thickBot="1">
      <c r="B301" s="4">
        <v>44199.645833333336</v>
      </c>
      <c r="C301" s="3">
        <v>14761.55</v>
      </c>
      <c r="D301" s="6">
        <f t="shared" si="4"/>
        <v>1.5995429877177836E-2</v>
      </c>
    </row>
    <row r="302" spans="2:4" ht="15" thickBot="1">
      <c r="B302" s="4">
        <v>44230.645833333336</v>
      </c>
      <c r="C302" s="3">
        <v>14919.1</v>
      </c>
      <c r="D302" s="6">
        <f t="shared" si="4"/>
        <v>1.0672998431736636E-2</v>
      </c>
    </row>
    <row r="303" spans="2:4" ht="15" thickBot="1">
      <c r="B303" s="4">
        <v>44258.645833333336</v>
      </c>
      <c r="C303" s="3">
        <v>15245.6</v>
      </c>
      <c r="D303" s="6">
        <f t="shared" si="4"/>
        <v>2.188469813862759E-2</v>
      </c>
    </row>
    <row r="304" spans="2:4" ht="15" thickBot="1">
      <c r="B304" s="4">
        <v>44289.645833333336</v>
      </c>
      <c r="C304" s="3">
        <v>15080.75</v>
      </c>
      <c r="D304" s="6">
        <f t="shared" si="4"/>
        <v>-1.0812955869234475E-2</v>
      </c>
    </row>
    <row r="305" spans="2:4" ht="15" thickBot="1">
      <c r="B305" s="4">
        <v>44319.645833333336</v>
      </c>
      <c r="C305" s="3">
        <v>14938.1</v>
      </c>
      <c r="D305" s="6">
        <f t="shared" si="4"/>
        <v>-9.4590786267261251E-3</v>
      </c>
    </row>
    <row r="306" spans="2:4" ht="15" thickBot="1">
      <c r="B306" s="4">
        <v>44411.645833333336</v>
      </c>
      <c r="C306" s="3">
        <v>14956.2</v>
      </c>
      <c r="D306" s="6">
        <f t="shared" si="4"/>
        <v>1.2116668117096996E-3</v>
      </c>
    </row>
    <row r="307" spans="2:4" ht="15" thickBot="1">
      <c r="B307" s="4">
        <v>44442.645833333336</v>
      </c>
      <c r="C307" s="3">
        <v>15098.4</v>
      </c>
      <c r="D307" s="6">
        <f t="shared" si="4"/>
        <v>9.5077626669874959E-3</v>
      </c>
    </row>
    <row r="308" spans="2:4" ht="15" thickBot="1">
      <c r="B308" s="4">
        <v>44472.645833333336</v>
      </c>
      <c r="C308" s="3">
        <v>15174.8</v>
      </c>
      <c r="D308" s="6">
        <f t="shared" si="4"/>
        <v>5.0601388226567678E-3</v>
      </c>
    </row>
    <row r="309" spans="2:4" ht="15" thickBot="1">
      <c r="B309" s="4">
        <v>44533.645833333336</v>
      </c>
      <c r="C309" s="3">
        <v>15030.95</v>
      </c>
      <c r="D309" s="6">
        <f t="shared" si="4"/>
        <v>-9.4795318554444785E-3</v>
      </c>
    </row>
    <row r="310" spans="2:4" ht="27.6" thickBot="1">
      <c r="B310" s="3" t="s">
        <v>186</v>
      </c>
      <c r="C310" s="3">
        <v>14929.5</v>
      </c>
      <c r="D310" s="6">
        <f t="shared" si="4"/>
        <v>-6.7494070567729603E-3</v>
      </c>
    </row>
    <row r="311" spans="2:4" ht="27.6" thickBot="1">
      <c r="B311" s="3" t="s">
        <v>187</v>
      </c>
      <c r="C311" s="3">
        <v>14910.45</v>
      </c>
      <c r="D311" s="6">
        <f t="shared" si="4"/>
        <v>-1.2759971867778441E-3</v>
      </c>
    </row>
    <row r="312" spans="2:4" ht="27.6" thickBot="1">
      <c r="B312" s="3" t="s">
        <v>188</v>
      </c>
      <c r="C312" s="3">
        <v>14721.3</v>
      </c>
      <c r="D312" s="6">
        <f t="shared" si="4"/>
        <v>-1.2685733830971047E-2</v>
      </c>
    </row>
    <row r="313" spans="2:4" ht="27.6" thickBot="1">
      <c r="B313" s="3" t="s">
        <v>189</v>
      </c>
      <c r="C313" s="3">
        <v>14557.85</v>
      </c>
      <c r="D313" s="6">
        <f t="shared" si="4"/>
        <v>-1.1102959657095401E-2</v>
      </c>
    </row>
    <row r="314" spans="2:4" ht="27.6" thickBot="1">
      <c r="B314" s="3" t="s">
        <v>190</v>
      </c>
      <c r="C314" s="3">
        <v>14744</v>
      </c>
      <c r="D314" s="6">
        <f t="shared" si="4"/>
        <v>1.2786915650319308E-2</v>
      </c>
    </row>
    <row r="315" spans="2:4" ht="27.6" thickBot="1">
      <c r="B315" s="3" t="s">
        <v>191</v>
      </c>
      <c r="C315" s="3">
        <v>14736.4</v>
      </c>
      <c r="D315" s="6">
        <f t="shared" si="4"/>
        <v>-5.1546391752577136E-4</v>
      </c>
    </row>
    <row r="316" spans="2:4" ht="27.6" thickBot="1">
      <c r="B316" s="3" t="s">
        <v>192</v>
      </c>
      <c r="C316" s="3">
        <v>14814.75</v>
      </c>
      <c r="D316" s="6">
        <f t="shared" si="4"/>
        <v>5.3167666458564522E-3</v>
      </c>
    </row>
    <row r="317" spans="2:4" ht="27.6" thickBot="1">
      <c r="B317" s="3" t="s">
        <v>193</v>
      </c>
      <c r="C317" s="3">
        <v>14549.4</v>
      </c>
      <c r="D317" s="6">
        <f t="shared" si="4"/>
        <v>-1.7911203361514749E-2</v>
      </c>
    </row>
    <row r="318" spans="2:4" ht="27.6" thickBot="1">
      <c r="B318" s="3" t="s">
        <v>194</v>
      </c>
      <c r="C318" s="3">
        <v>14324.9</v>
      </c>
      <c r="D318" s="6">
        <f t="shared" si="4"/>
        <v>-1.5430189561081553E-2</v>
      </c>
    </row>
    <row r="319" spans="2:4" ht="27.6" thickBot="1">
      <c r="B319" s="3" t="s">
        <v>195</v>
      </c>
      <c r="C319" s="3">
        <v>14507.3</v>
      </c>
      <c r="D319" s="6">
        <f t="shared" si="4"/>
        <v>1.2733073180266397E-2</v>
      </c>
    </row>
    <row r="320" spans="2:4" ht="27.6" thickBot="1">
      <c r="B320" s="3" t="s">
        <v>196</v>
      </c>
      <c r="C320" s="3">
        <v>14845.1</v>
      </c>
      <c r="D320" s="6">
        <f t="shared" si="4"/>
        <v>2.3284829017115705E-2</v>
      </c>
    </row>
    <row r="321" spans="2:4" ht="27.6" thickBot="1">
      <c r="B321" s="3" t="s">
        <v>197</v>
      </c>
      <c r="C321" s="3">
        <v>14690.7</v>
      </c>
      <c r="D321" s="6">
        <f t="shared" si="4"/>
        <v>-1.0400738290749056E-2</v>
      </c>
    </row>
    <row r="322" spans="2:4" ht="15" thickBot="1">
      <c r="B322" s="4">
        <v>44200.645833333336</v>
      </c>
      <c r="C322" s="3">
        <v>14867.35</v>
      </c>
      <c r="D322" s="6">
        <f t="shared" si="4"/>
        <v>1.2024614211712192E-2</v>
      </c>
    </row>
    <row r="323" spans="2:4" ht="15" thickBot="1">
      <c r="B323" s="4">
        <v>44320.645833333336</v>
      </c>
      <c r="C323" s="3">
        <v>14637.8</v>
      </c>
      <c r="D323" s="6">
        <f t="shared" si="4"/>
        <v>-1.5439873279367244E-2</v>
      </c>
    </row>
    <row r="324" spans="2:4" ht="15" thickBot="1">
      <c r="B324" s="4">
        <v>44351.645833333336</v>
      </c>
      <c r="C324" s="3">
        <v>14683.5</v>
      </c>
      <c r="D324" s="6">
        <f t="shared" si="4"/>
        <v>3.1220538605529757E-3</v>
      </c>
    </row>
    <row r="325" spans="2:4" ht="15" thickBot="1">
      <c r="B325" s="4">
        <v>44381.645833333336</v>
      </c>
      <c r="C325" s="3">
        <v>14819.05</v>
      </c>
      <c r="D325" s="6">
        <f t="shared" si="4"/>
        <v>9.2314502673067622E-3</v>
      </c>
    </row>
    <row r="326" spans="2:4" ht="15" thickBot="1">
      <c r="B326" s="4">
        <v>44412.645833333336</v>
      </c>
      <c r="C326" s="3">
        <v>14873.8</v>
      </c>
      <c r="D326" s="6">
        <f t="shared" si="4"/>
        <v>3.6945688151399647E-3</v>
      </c>
    </row>
    <row r="327" spans="2:4" ht="15" thickBot="1">
      <c r="B327" s="4">
        <v>44443.645833333336</v>
      </c>
      <c r="C327" s="3">
        <v>14834.85</v>
      </c>
      <c r="D327" s="6">
        <f t="shared" si="4"/>
        <v>-2.6186986513196953E-3</v>
      </c>
    </row>
    <row r="328" spans="2:4" ht="15" thickBot="1">
      <c r="B328" s="4">
        <v>44534.645833333336</v>
      </c>
      <c r="C328" s="3">
        <v>14310.8</v>
      </c>
      <c r="D328" s="6">
        <f t="shared" si="4"/>
        <v>-3.5325601539617946E-2</v>
      </c>
    </row>
    <row r="329" spans="2:4" ht="27.6" thickBot="1">
      <c r="B329" s="3" t="s">
        <v>198</v>
      </c>
      <c r="C329" s="3">
        <v>14504.8</v>
      </c>
      <c r="D329" s="6">
        <f t="shared" si="4"/>
        <v>1.3556195321016373E-2</v>
      </c>
    </row>
    <row r="330" spans="2:4" ht="27.6" thickBot="1">
      <c r="B330" s="3" t="s">
        <v>199</v>
      </c>
      <c r="C330" s="3">
        <v>14581.45</v>
      </c>
      <c r="D330" s="6">
        <f t="shared" si="4"/>
        <v>5.2844575588770759E-3</v>
      </c>
    </row>
    <row r="331" spans="2:4" ht="27.6" thickBot="1">
      <c r="B331" s="3" t="s">
        <v>200</v>
      </c>
      <c r="C331" s="3">
        <v>14617.85</v>
      </c>
      <c r="D331" s="6">
        <f t="shared" si="4"/>
        <v>2.4963223822047631E-3</v>
      </c>
    </row>
    <row r="332" spans="2:4" ht="27.6" thickBot="1">
      <c r="B332" s="3" t="s">
        <v>201</v>
      </c>
      <c r="C332" s="3">
        <v>14359.45</v>
      </c>
      <c r="D332" s="6">
        <f t="shared" ref="D332:D395" si="5">(C332/C331)-1</f>
        <v>-1.7677018166146197E-2</v>
      </c>
    </row>
    <row r="333" spans="2:4" ht="27.6" thickBot="1">
      <c r="B333" s="3" t="s">
        <v>202</v>
      </c>
      <c r="C333" s="3">
        <v>14296.4</v>
      </c>
      <c r="D333" s="6">
        <f t="shared" si="5"/>
        <v>-4.3908366963916201E-3</v>
      </c>
    </row>
    <row r="334" spans="2:4" ht="27.6" thickBot="1">
      <c r="B334" s="3" t="s">
        <v>203</v>
      </c>
      <c r="C334" s="3">
        <v>14406.15</v>
      </c>
      <c r="D334" s="6">
        <f t="shared" si="5"/>
        <v>7.6767577851766244E-3</v>
      </c>
    </row>
    <row r="335" spans="2:4" ht="27.6" thickBot="1">
      <c r="B335" s="3" t="s">
        <v>204</v>
      </c>
      <c r="C335" s="3">
        <v>14341.35</v>
      </c>
      <c r="D335" s="6">
        <f t="shared" si="5"/>
        <v>-4.4980789454502901E-3</v>
      </c>
    </row>
    <row r="336" spans="2:4" ht="27.6" thickBot="1">
      <c r="B336" s="3" t="s">
        <v>205</v>
      </c>
      <c r="C336" s="3">
        <v>14485</v>
      </c>
      <c r="D336" s="6">
        <f t="shared" si="5"/>
        <v>1.0016490776670217E-2</v>
      </c>
    </row>
    <row r="337" spans="2:4" ht="27.6" thickBot="1">
      <c r="B337" s="3" t="s">
        <v>206</v>
      </c>
      <c r="C337" s="3">
        <v>14653.05</v>
      </c>
      <c r="D337" s="6">
        <f t="shared" si="5"/>
        <v>1.1601656886434109E-2</v>
      </c>
    </row>
    <row r="338" spans="2:4" ht="27.6" thickBot="1">
      <c r="B338" s="3" t="s">
        <v>207</v>
      </c>
      <c r="C338" s="3">
        <v>14864.55</v>
      </c>
      <c r="D338" s="6">
        <f t="shared" si="5"/>
        <v>1.4433855067716328E-2</v>
      </c>
    </row>
    <row r="339" spans="2:4" ht="27.6" thickBot="1">
      <c r="B339" s="3" t="s">
        <v>208</v>
      </c>
      <c r="C339" s="3">
        <v>14894.9</v>
      </c>
      <c r="D339" s="6">
        <f t="shared" si="5"/>
        <v>2.0417705211392967E-3</v>
      </c>
    </row>
    <row r="340" spans="2:4" ht="27.6" thickBot="1">
      <c r="B340" s="3" t="s">
        <v>209</v>
      </c>
      <c r="C340" s="3">
        <v>14631.1</v>
      </c>
      <c r="D340" s="6">
        <f t="shared" si="5"/>
        <v>-1.7710760058812003E-2</v>
      </c>
    </row>
    <row r="341" spans="2:4" ht="15" thickBot="1">
      <c r="B341" s="4">
        <v>44260.645833333336</v>
      </c>
      <c r="C341" s="3">
        <v>14634.15</v>
      </c>
      <c r="D341" s="6">
        <f t="shared" si="5"/>
        <v>2.0846006110275539E-4</v>
      </c>
    </row>
    <row r="342" spans="2:4" ht="15" thickBot="1">
      <c r="B342" s="4">
        <v>44291.645833333336</v>
      </c>
      <c r="C342" s="3">
        <v>14496.5</v>
      </c>
      <c r="D342" s="6">
        <f t="shared" si="5"/>
        <v>-9.4060809818130586E-3</v>
      </c>
    </row>
    <row r="343" spans="2:4" ht="15" thickBot="1">
      <c r="B343" s="4">
        <v>44321.645833333336</v>
      </c>
      <c r="C343" s="3">
        <v>14617.85</v>
      </c>
      <c r="D343" s="6">
        <f t="shared" si="5"/>
        <v>8.3709861000931252E-3</v>
      </c>
    </row>
    <row r="344" spans="2:4" ht="15" thickBot="1">
      <c r="B344" s="4">
        <v>44352.645833333336</v>
      </c>
      <c r="C344" s="3">
        <v>14724.8</v>
      </c>
      <c r="D344" s="6">
        <f t="shared" si="5"/>
        <v>7.3163974182248737E-3</v>
      </c>
    </row>
    <row r="345" spans="2:4" ht="15" thickBot="1">
      <c r="B345" s="4">
        <v>44382.645833333336</v>
      </c>
      <c r="C345" s="3">
        <v>14823.15</v>
      </c>
      <c r="D345" s="6">
        <f t="shared" si="5"/>
        <v>6.6792078669999366E-3</v>
      </c>
    </row>
    <row r="346" spans="2:4" ht="15" thickBot="1">
      <c r="B346" s="4">
        <v>44474.645833333336</v>
      </c>
      <c r="C346" s="3">
        <v>14942.35</v>
      </c>
      <c r="D346" s="6">
        <f t="shared" si="5"/>
        <v>8.0414756647542163E-3</v>
      </c>
    </row>
    <row r="347" spans="2:4" ht="15" thickBot="1">
      <c r="B347" s="4">
        <v>44505.645833333336</v>
      </c>
      <c r="C347" s="3">
        <v>14850.75</v>
      </c>
      <c r="D347" s="6">
        <f t="shared" si="5"/>
        <v>-6.1302271731019653E-3</v>
      </c>
    </row>
    <row r="348" spans="2:4" ht="15" thickBot="1">
      <c r="B348" s="4">
        <v>44535.645833333336</v>
      </c>
      <c r="C348" s="3">
        <v>14696.5</v>
      </c>
      <c r="D348" s="6">
        <f t="shared" si="5"/>
        <v>-1.0386680807366599E-2</v>
      </c>
    </row>
    <row r="349" spans="2:4" ht="27.6" thickBot="1">
      <c r="B349" s="3" t="s">
        <v>210</v>
      </c>
      <c r="C349" s="3">
        <v>14677.8</v>
      </c>
      <c r="D349" s="6">
        <f t="shared" si="5"/>
        <v>-1.2724117987276129E-3</v>
      </c>
    </row>
    <row r="350" spans="2:4" ht="27.6" thickBot="1">
      <c r="B350" s="3" t="s">
        <v>211</v>
      </c>
      <c r="C350" s="3">
        <v>14923.15</v>
      </c>
      <c r="D350" s="6">
        <f t="shared" si="5"/>
        <v>1.671572033956048E-2</v>
      </c>
    </row>
    <row r="351" spans="2:4" ht="27.6" thickBot="1">
      <c r="B351" s="3" t="s">
        <v>212</v>
      </c>
      <c r="C351" s="3">
        <v>15108.1</v>
      </c>
      <c r="D351" s="6">
        <f t="shared" si="5"/>
        <v>1.2393496011230853E-2</v>
      </c>
    </row>
    <row r="352" spans="2:4" ht="27.6" thickBot="1">
      <c r="B352" s="3" t="s">
        <v>213</v>
      </c>
      <c r="C352" s="3">
        <v>15030.15</v>
      </c>
      <c r="D352" s="6">
        <f t="shared" si="5"/>
        <v>-5.1594839854118835E-3</v>
      </c>
    </row>
    <row r="353" spans="2:4" ht="27.6" thickBot="1">
      <c r="B353" s="3" t="s">
        <v>214</v>
      </c>
      <c r="C353" s="3">
        <v>14906.05</v>
      </c>
      <c r="D353" s="6">
        <f t="shared" si="5"/>
        <v>-8.2567372913776582E-3</v>
      </c>
    </row>
    <row r="354" spans="2:4" ht="27.6" thickBot="1">
      <c r="B354" s="3" t="s">
        <v>215</v>
      </c>
      <c r="C354" s="3">
        <v>15175.3</v>
      </c>
      <c r="D354" s="6">
        <f t="shared" si="5"/>
        <v>1.8063135438295186E-2</v>
      </c>
    </row>
    <row r="355" spans="2:4" ht="27.6" thickBot="1">
      <c r="B355" s="3" t="s">
        <v>216</v>
      </c>
      <c r="C355" s="3">
        <v>15197.7</v>
      </c>
      <c r="D355" s="6">
        <f t="shared" si="5"/>
        <v>1.4760828451498842E-3</v>
      </c>
    </row>
    <row r="356" spans="2:4" ht="27.6" thickBot="1">
      <c r="B356" s="3" t="s">
        <v>217</v>
      </c>
      <c r="C356" s="3">
        <v>15208.45</v>
      </c>
      <c r="D356" s="6">
        <f t="shared" si="5"/>
        <v>7.0734387440207769E-4</v>
      </c>
    </row>
    <row r="357" spans="2:4" ht="27.6" thickBot="1">
      <c r="B357" s="3" t="s">
        <v>218</v>
      </c>
      <c r="C357" s="3">
        <v>15301.45</v>
      </c>
      <c r="D357" s="6">
        <f t="shared" si="5"/>
        <v>6.115021583396052E-3</v>
      </c>
    </row>
    <row r="358" spans="2:4" ht="27.6" thickBot="1">
      <c r="B358" s="3" t="s">
        <v>219</v>
      </c>
      <c r="C358" s="3">
        <v>15337.85</v>
      </c>
      <c r="D358" s="6">
        <f t="shared" si="5"/>
        <v>2.3788595198495077E-3</v>
      </c>
    </row>
    <row r="359" spans="2:4" ht="27.6" thickBot="1">
      <c r="B359" s="3" t="s">
        <v>220</v>
      </c>
      <c r="C359" s="3">
        <v>15435.65</v>
      </c>
      <c r="D359" s="6">
        <f t="shared" si="5"/>
        <v>6.3763826090357245E-3</v>
      </c>
    </row>
    <row r="360" spans="2:4" ht="27.6" thickBot="1">
      <c r="B360" s="3" t="s">
        <v>221</v>
      </c>
      <c r="C360" s="3">
        <v>15582.8</v>
      </c>
      <c r="D360" s="6">
        <f t="shared" si="5"/>
        <v>9.5331262369904302E-3</v>
      </c>
    </row>
    <row r="361" spans="2:4" ht="15" thickBot="1">
      <c r="B361" s="4">
        <v>44202.645833333336</v>
      </c>
      <c r="C361" s="3">
        <v>15574.85</v>
      </c>
      <c r="D361" s="6">
        <f t="shared" si="5"/>
        <v>-5.1017788844098799E-4</v>
      </c>
    </row>
    <row r="362" spans="2:4" ht="15" thickBot="1">
      <c r="B362" s="4">
        <v>44233.645833333336</v>
      </c>
      <c r="C362" s="3">
        <v>15576.2</v>
      </c>
      <c r="D362" s="6">
        <f t="shared" si="5"/>
        <v>8.667820235830348E-5</v>
      </c>
    </row>
    <row r="363" spans="2:4" ht="15" thickBot="1">
      <c r="B363" s="4">
        <v>44261.645833333336</v>
      </c>
      <c r="C363" s="3">
        <v>15690.35</v>
      </c>
      <c r="D363" s="6">
        <f t="shared" si="5"/>
        <v>7.3284883347670693E-3</v>
      </c>
    </row>
    <row r="364" spans="2:4" ht="15" thickBot="1">
      <c r="B364" s="4">
        <v>44292.645833333336</v>
      </c>
      <c r="C364" s="3">
        <v>15670.25</v>
      </c>
      <c r="D364" s="6">
        <f t="shared" si="5"/>
        <v>-1.2810421692314167E-3</v>
      </c>
    </row>
    <row r="365" spans="2:4" ht="15" thickBot="1">
      <c r="B365" s="4">
        <v>44383.645833333336</v>
      </c>
      <c r="C365" s="3">
        <v>15751.65</v>
      </c>
      <c r="D365" s="6">
        <f t="shared" si="5"/>
        <v>5.1945565641899893E-3</v>
      </c>
    </row>
    <row r="366" spans="2:4" ht="15" thickBot="1">
      <c r="B366" s="4">
        <v>44414.645833333336</v>
      </c>
      <c r="C366" s="3">
        <v>15740.1</v>
      </c>
      <c r="D366" s="6">
        <f t="shared" si="5"/>
        <v>-7.3325651598399322E-4</v>
      </c>
    </row>
    <row r="367" spans="2:4" ht="15" thickBot="1">
      <c r="B367" s="4">
        <v>44445.645833333336</v>
      </c>
      <c r="C367" s="3">
        <v>15635.35</v>
      </c>
      <c r="D367" s="6">
        <f t="shared" si="5"/>
        <v>-6.6549767790547998E-3</v>
      </c>
    </row>
    <row r="368" spans="2:4" ht="15" thickBot="1">
      <c r="B368" s="4">
        <v>44475.645833333336</v>
      </c>
      <c r="C368" s="3">
        <v>15737.75</v>
      </c>
      <c r="D368" s="6">
        <f t="shared" si="5"/>
        <v>6.5492617690041666E-3</v>
      </c>
    </row>
    <row r="369" spans="2:4" ht="15" thickBot="1">
      <c r="B369" s="4">
        <v>44506.645833333336</v>
      </c>
      <c r="C369" s="3">
        <v>15799.35</v>
      </c>
      <c r="D369" s="6">
        <f t="shared" si="5"/>
        <v>3.9141554542421186E-3</v>
      </c>
    </row>
    <row r="370" spans="2:4" ht="27.6" thickBot="1">
      <c r="B370" s="3" t="s">
        <v>222</v>
      </c>
      <c r="C370" s="3">
        <v>15811.85</v>
      </c>
      <c r="D370" s="6">
        <f t="shared" si="5"/>
        <v>7.911717887127967E-4</v>
      </c>
    </row>
    <row r="371" spans="2:4" ht="27.6" thickBot="1">
      <c r="B371" s="3" t="s">
        <v>223</v>
      </c>
      <c r="C371" s="3">
        <v>15869.25</v>
      </c>
      <c r="D371" s="6">
        <f t="shared" si="5"/>
        <v>3.6301887508418673E-3</v>
      </c>
    </row>
    <row r="372" spans="2:4" ht="27.6" thickBot="1">
      <c r="B372" s="3" t="s">
        <v>224</v>
      </c>
      <c r="C372" s="3">
        <v>15767.55</v>
      </c>
      <c r="D372" s="6">
        <f t="shared" si="5"/>
        <v>-6.4086204452006301E-3</v>
      </c>
    </row>
    <row r="373" spans="2:4" ht="27.6" thickBot="1">
      <c r="B373" s="3" t="s">
        <v>225</v>
      </c>
      <c r="C373" s="3">
        <v>15691.4</v>
      </c>
      <c r="D373" s="6">
        <f t="shared" si="5"/>
        <v>-4.8295391484409755E-3</v>
      </c>
    </row>
    <row r="374" spans="2:4" ht="27.6" thickBot="1">
      <c r="B374" s="3" t="s">
        <v>226</v>
      </c>
      <c r="C374" s="3">
        <v>15683.35</v>
      </c>
      <c r="D374" s="6">
        <f t="shared" si="5"/>
        <v>-5.1301987075713651E-4</v>
      </c>
    </row>
    <row r="375" spans="2:4" ht="27.6" thickBot="1">
      <c r="B375" s="3" t="s">
        <v>227</v>
      </c>
      <c r="C375" s="3">
        <v>15746.5</v>
      </c>
      <c r="D375" s="6">
        <f t="shared" si="5"/>
        <v>4.0265632023770426E-3</v>
      </c>
    </row>
    <row r="376" spans="2:4" ht="27.6" thickBot="1">
      <c r="B376" s="3" t="s">
        <v>228</v>
      </c>
      <c r="C376" s="3">
        <v>15772.75</v>
      </c>
      <c r="D376" s="6">
        <f t="shared" si="5"/>
        <v>1.6670371193598932E-3</v>
      </c>
    </row>
    <row r="377" spans="2:4" ht="27.6" thickBot="1">
      <c r="B377" s="3" t="s">
        <v>229</v>
      </c>
      <c r="C377" s="3">
        <v>15686.95</v>
      </c>
      <c r="D377" s="6">
        <f t="shared" si="5"/>
        <v>-5.4397616141762528E-3</v>
      </c>
    </row>
    <row r="378" spans="2:4" ht="27.6" thickBot="1">
      <c r="B378" s="3" t="s">
        <v>230</v>
      </c>
      <c r="C378" s="3">
        <v>15790.45</v>
      </c>
      <c r="D378" s="6">
        <f t="shared" si="5"/>
        <v>6.5978408804769906E-3</v>
      </c>
    </row>
    <row r="379" spans="2:4" ht="27.6" thickBot="1">
      <c r="B379" s="3" t="s">
        <v>231</v>
      </c>
      <c r="C379" s="3">
        <v>15860.35</v>
      </c>
      <c r="D379" s="6">
        <f t="shared" si="5"/>
        <v>4.4267262807582419E-3</v>
      </c>
    </row>
    <row r="380" spans="2:4" ht="27.6" thickBot="1">
      <c r="B380" s="3" t="s">
        <v>232</v>
      </c>
      <c r="C380" s="3">
        <v>15814.7</v>
      </c>
      <c r="D380" s="6">
        <f t="shared" si="5"/>
        <v>-2.8782466969518028E-3</v>
      </c>
    </row>
    <row r="381" spans="2:4" ht="27.6" thickBot="1">
      <c r="B381" s="3" t="s">
        <v>233</v>
      </c>
      <c r="C381" s="3">
        <v>15748.45</v>
      </c>
      <c r="D381" s="6">
        <f t="shared" si="5"/>
        <v>-4.1891404832212764E-3</v>
      </c>
    </row>
    <row r="382" spans="2:4" ht="27.6" thickBot="1">
      <c r="B382" s="3" t="s">
        <v>234</v>
      </c>
      <c r="C382" s="3">
        <v>15721.5</v>
      </c>
      <c r="D382" s="6">
        <f t="shared" si="5"/>
        <v>-1.7112795227467448E-3</v>
      </c>
    </row>
    <row r="383" spans="2:4" ht="15" thickBot="1">
      <c r="B383" s="4">
        <v>44203.645833333336</v>
      </c>
      <c r="C383" s="3">
        <v>15680</v>
      </c>
      <c r="D383" s="6">
        <f t="shared" si="5"/>
        <v>-2.639697229908089E-3</v>
      </c>
    </row>
    <row r="384" spans="2:4" ht="15" thickBot="1">
      <c r="B384" s="4">
        <v>44234.645833333336</v>
      </c>
      <c r="C384" s="3">
        <v>15722.2</v>
      </c>
      <c r="D384" s="6">
        <f t="shared" si="5"/>
        <v>2.6913265306123257E-3</v>
      </c>
    </row>
    <row r="385" spans="2:4" ht="15" thickBot="1">
      <c r="B385" s="4">
        <v>44323.645833333336</v>
      </c>
      <c r="C385" s="3">
        <v>15834.35</v>
      </c>
      <c r="D385" s="6">
        <f t="shared" si="5"/>
        <v>7.1332256300009611E-3</v>
      </c>
    </row>
    <row r="386" spans="2:4" ht="15" thickBot="1">
      <c r="B386" s="4">
        <v>44354.645833333336</v>
      </c>
      <c r="C386" s="3">
        <v>15818.25</v>
      </c>
      <c r="D386" s="6">
        <f t="shared" si="5"/>
        <v>-1.0167768174885738E-3</v>
      </c>
    </row>
    <row r="387" spans="2:4" ht="15" thickBot="1">
      <c r="B387" s="4">
        <v>44384.645833333336</v>
      </c>
      <c r="C387" s="3">
        <v>15879.65</v>
      </c>
      <c r="D387" s="6">
        <f t="shared" si="5"/>
        <v>3.8815924644002298E-3</v>
      </c>
    </row>
    <row r="388" spans="2:4" ht="15" thickBot="1">
      <c r="B388" s="4">
        <v>44415.645833333336</v>
      </c>
      <c r="C388" s="3">
        <v>15727.9</v>
      </c>
      <c r="D388" s="6">
        <f t="shared" si="5"/>
        <v>-9.5562559628203925E-3</v>
      </c>
    </row>
    <row r="389" spans="2:4" ht="15" thickBot="1">
      <c r="B389" s="4">
        <v>44446.645833333336</v>
      </c>
      <c r="C389" s="3">
        <v>15689.8</v>
      </c>
      <c r="D389" s="6">
        <f t="shared" si="5"/>
        <v>-2.4224467347834233E-3</v>
      </c>
    </row>
    <row r="390" spans="2:4" ht="15" thickBot="1">
      <c r="B390" s="4">
        <v>44537.645833333336</v>
      </c>
      <c r="C390" s="3">
        <v>15692.6</v>
      </c>
      <c r="D390" s="6">
        <f t="shared" si="5"/>
        <v>1.7845989113962624E-4</v>
      </c>
    </row>
    <row r="391" spans="2:4" ht="27.6" thickBot="1">
      <c r="B391" s="3" t="s">
        <v>235</v>
      </c>
      <c r="C391" s="3">
        <v>15812.35</v>
      </c>
      <c r="D391" s="6">
        <f t="shared" si="5"/>
        <v>7.6309853051756971E-3</v>
      </c>
    </row>
    <row r="392" spans="2:4" ht="27.6" thickBot="1">
      <c r="B392" s="3" t="s">
        <v>236</v>
      </c>
      <c r="C392" s="3">
        <v>15853.95</v>
      </c>
      <c r="D392" s="6">
        <f t="shared" si="5"/>
        <v>2.6308549962530403E-3</v>
      </c>
    </row>
    <row r="393" spans="2:4" ht="27.6" thickBot="1">
      <c r="B393" s="3" t="s">
        <v>237</v>
      </c>
      <c r="C393" s="3">
        <v>15924.2</v>
      </c>
      <c r="D393" s="6">
        <f t="shared" si="5"/>
        <v>4.4310723825924381E-3</v>
      </c>
    </row>
    <row r="394" spans="2:4" ht="27.6" thickBot="1">
      <c r="B394" s="3" t="s">
        <v>238</v>
      </c>
      <c r="C394" s="3">
        <v>15923.4</v>
      </c>
      <c r="D394" s="6">
        <f t="shared" si="5"/>
        <v>-5.023800253711741E-5</v>
      </c>
    </row>
    <row r="395" spans="2:4" ht="27.6" thickBot="1">
      <c r="B395" s="3" t="s">
        <v>239</v>
      </c>
      <c r="C395" s="3">
        <v>15752.4</v>
      </c>
      <c r="D395" s="6">
        <f t="shared" si="5"/>
        <v>-1.0738912543803436E-2</v>
      </c>
    </row>
    <row r="396" spans="2:4" ht="27.6" thickBot="1">
      <c r="B396" s="3" t="s">
        <v>240</v>
      </c>
      <c r="C396" s="3">
        <v>15632.1</v>
      </c>
      <c r="D396" s="6">
        <f t="shared" ref="D396:D459" si="6">(C396/C395)-1</f>
        <v>-7.6369315151976203E-3</v>
      </c>
    </row>
    <row r="397" spans="2:4" ht="27.6" thickBot="1">
      <c r="B397" s="3" t="s">
        <v>241</v>
      </c>
      <c r="C397" s="3">
        <v>15824.05</v>
      </c>
      <c r="D397" s="6">
        <f t="shared" si="6"/>
        <v>1.2279220322285456E-2</v>
      </c>
    </row>
    <row r="398" spans="2:4" ht="27.6" thickBot="1">
      <c r="B398" s="3" t="s">
        <v>242</v>
      </c>
      <c r="C398" s="3">
        <v>15856.05</v>
      </c>
      <c r="D398" s="6">
        <f t="shared" si="6"/>
        <v>2.022238301825352E-3</v>
      </c>
    </row>
    <row r="399" spans="2:4" ht="27.6" thickBot="1">
      <c r="B399" s="3" t="s">
        <v>243</v>
      </c>
      <c r="C399" s="3">
        <v>15824.45</v>
      </c>
      <c r="D399" s="6">
        <f t="shared" si="6"/>
        <v>-1.9929301433836422E-3</v>
      </c>
    </row>
    <row r="400" spans="2:4" ht="27.6" thickBot="1">
      <c r="B400" s="3" t="s">
        <v>244</v>
      </c>
      <c r="C400" s="3">
        <v>15746.45</v>
      </c>
      <c r="D400" s="6">
        <f t="shared" si="6"/>
        <v>-4.929081263487789E-3</v>
      </c>
    </row>
    <row r="401" spans="2:4" ht="27.6" thickBot="1">
      <c r="B401" s="3" t="s">
        <v>245</v>
      </c>
      <c r="C401" s="3">
        <v>15709.4</v>
      </c>
      <c r="D401" s="6">
        <f t="shared" si="6"/>
        <v>-2.3529112911164773E-3</v>
      </c>
    </row>
    <row r="402" spans="2:4" ht="27.6" thickBot="1">
      <c r="B402" s="3" t="s">
        <v>246</v>
      </c>
      <c r="C402" s="3">
        <v>15778.45</v>
      </c>
      <c r="D402" s="6">
        <f t="shared" si="6"/>
        <v>4.3954574967854931E-3</v>
      </c>
    </row>
    <row r="403" spans="2:4" ht="27.6" thickBot="1">
      <c r="B403" s="3" t="s">
        <v>247</v>
      </c>
      <c r="C403" s="3">
        <v>15763.05</v>
      </c>
      <c r="D403" s="6">
        <f t="shared" si="6"/>
        <v>-9.7601475430109108E-4</v>
      </c>
    </row>
    <row r="404" spans="2:4" ht="15" thickBot="1">
      <c r="B404" s="4">
        <v>44235.645833333336</v>
      </c>
      <c r="C404" s="3">
        <v>15885.15</v>
      </c>
      <c r="D404" s="6">
        <f t="shared" si="6"/>
        <v>7.7459628688609783E-3</v>
      </c>
    </row>
    <row r="405" spans="2:4" ht="15" thickBot="1">
      <c r="B405" s="4">
        <v>44263.645833333336</v>
      </c>
      <c r="C405" s="3">
        <v>16130.75</v>
      </c>
      <c r="D405" s="6">
        <f t="shared" si="6"/>
        <v>1.5460980853186701E-2</v>
      </c>
    </row>
    <row r="406" spans="2:4" ht="15" thickBot="1">
      <c r="B406" s="4">
        <v>44294.645833333336</v>
      </c>
      <c r="C406" s="3">
        <v>16258.8</v>
      </c>
      <c r="D406" s="6">
        <f t="shared" si="6"/>
        <v>7.9382545758877043E-3</v>
      </c>
    </row>
    <row r="407" spans="2:4" ht="15" thickBot="1">
      <c r="B407" s="4">
        <v>44324.645833333336</v>
      </c>
      <c r="C407" s="3">
        <v>16294.6</v>
      </c>
      <c r="D407" s="6">
        <f t="shared" si="6"/>
        <v>2.201884517922581E-3</v>
      </c>
    </row>
    <row r="408" spans="2:4" ht="15" thickBot="1">
      <c r="B408" s="4">
        <v>44355.645833333336</v>
      </c>
      <c r="C408" s="3">
        <v>16238.2</v>
      </c>
      <c r="D408" s="6">
        <f t="shared" si="6"/>
        <v>-3.4612693775851744E-3</v>
      </c>
    </row>
    <row r="409" spans="2:4" ht="15" thickBot="1">
      <c r="B409" s="4">
        <v>44447.645833333336</v>
      </c>
      <c r="C409" s="3">
        <v>16258.25</v>
      </c>
      <c r="D409" s="6">
        <f t="shared" si="6"/>
        <v>1.2347427670553746E-3</v>
      </c>
    </row>
    <row r="410" spans="2:4" ht="15" thickBot="1">
      <c r="B410" s="4">
        <v>44477.645833333336</v>
      </c>
      <c r="C410" s="3">
        <v>16280.1</v>
      </c>
      <c r="D410" s="6">
        <f t="shared" si="6"/>
        <v>1.3439330801285898E-3</v>
      </c>
    </row>
    <row r="411" spans="2:4" ht="15" thickBot="1">
      <c r="B411" s="4">
        <v>44508.645833333336</v>
      </c>
      <c r="C411" s="3">
        <v>16282.25</v>
      </c>
      <c r="D411" s="6">
        <f t="shared" si="6"/>
        <v>1.3206307086566227E-4</v>
      </c>
    </row>
    <row r="412" spans="2:4" ht="15" thickBot="1">
      <c r="B412" s="4">
        <v>44538.645833333336</v>
      </c>
      <c r="C412" s="3">
        <v>16364.4</v>
      </c>
      <c r="D412" s="6">
        <f t="shared" si="6"/>
        <v>5.0453714934974858E-3</v>
      </c>
    </row>
    <row r="413" spans="2:4" ht="27.6" thickBot="1">
      <c r="B413" s="3" t="s">
        <v>248</v>
      </c>
      <c r="C413" s="3">
        <v>16529.099999999999</v>
      </c>
      <c r="D413" s="6">
        <f t="shared" si="6"/>
        <v>1.006453032191823E-2</v>
      </c>
    </row>
    <row r="414" spans="2:4" ht="27.6" thickBot="1">
      <c r="B414" s="3" t="s">
        <v>249</v>
      </c>
      <c r="C414" s="3">
        <v>16563.05</v>
      </c>
      <c r="D414" s="6">
        <f t="shared" si="6"/>
        <v>2.0539533307923907E-3</v>
      </c>
    </row>
    <row r="415" spans="2:4" ht="27.6" thickBot="1">
      <c r="B415" s="3" t="s">
        <v>250</v>
      </c>
      <c r="C415" s="3">
        <v>16614.599999999999</v>
      </c>
      <c r="D415" s="6">
        <f t="shared" si="6"/>
        <v>3.1123494766964743E-3</v>
      </c>
    </row>
    <row r="416" spans="2:4" ht="27.6" thickBot="1">
      <c r="B416" s="3" t="s">
        <v>251</v>
      </c>
      <c r="C416" s="3">
        <v>16568.849999999999</v>
      </c>
      <c r="D416" s="6">
        <f t="shared" si="6"/>
        <v>-2.7536022534397908E-3</v>
      </c>
    </row>
    <row r="417" spans="2:4" ht="27.6" thickBot="1">
      <c r="B417" s="3" t="s">
        <v>252</v>
      </c>
      <c r="C417" s="3">
        <v>16450.5</v>
      </c>
      <c r="D417" s="6">
        <f t="shared" si="6"/>
        <v>-7.1429218080916179E-3</v>
      </c>
    </row>
    <row r="418" spans="2:4" ht="27.6" thickBot="1">
      <c r="B418" s="3" t="s">
        <v>253</v>
      </c>
      <c r="C418" s="3">
        <v>16496.45</v>
      </c>
      <c r="D418" s="6">
        <f t="shared" si="6"/>
        <v>2.7932281693565653E-3</v>
      </c>
    </row>
    <row r="419" spans="2:4" ht="27.6" thickBot="1">
      <c r="B419" s="3" t="s">
        <v>254</v>
      </c>
      <c r="C419" s="3">
        <v>16624.599999999999</v>
      </c>
      <c r="D419" s="6">
        <f t="shared" si="6"/>
        <v>7.7683380363653409E-3</v>
      </c>
    </row>
    <row r="420" spans="2:4" ht="27.6" thickBot="1">
      <c r="B420" s="3" t="s">
        <v>255</v>
      </c>
      <c r="C420" s="3">
        <v>16634.650000000001</v>
      </c>
      <c r="D420" s="6">
        <f t="shared" si="6"/>
        <v>6.0452582317793713E-4</v>
      </c>
    </row>
    <row r="421" spans="2:4" ht="27.6" thickBot="1">
      <c r="B421" s="3" t="s">
        <v>256</v>
      </c>
      <c r="C421" s="3">
        <v>16636.900000000001</v>
      </c>
      <c r="D421" s="6">
        <f t="shared" si="6"/>
        <v>1.3525983414131026E-4</v>
      </c>
    </row>
    <row r="422" spans="2:4" ht="27.6" thickBot="1">
      <c r="B422" s="3" t="s">
        <v>257</v>
      </c>
      <c r="C422" s="3">
        <v>16705.2</v>
      </c>
      <c r="D422" s="6">
        <f t="shared" si="6"/>
        <v>4.1053321231718787E-3</v>
      </c>
    </row>
    <row r="423" spans="2:4" ht="27.6" thickBot="1">
      <c r="B423" s="3" t="s">
        <v>258</v>
      </c>
      <c r="C423" s="3">
        <v>16931.05</v>
      </c>
      <c r="D423" s="6">
        <f t="shared" si="6"/>
        <v>1.3519742355673658E-2</v>
      </c>
    </row>
    <row r="424" spans="2:4" ht="27.6" thickBot="1">
      <c r="B424" s="3" t="s">
        <v>259</v>
      </c>
      <c r="C424" s="3">
        <v>17132.2</v>
      </c>
      <c r="D424" s="6">
        <f t="shared" si="6"/>
        <v>1.1880539009689439E-2</v>
      </c>
    </row>
    <row r="425" spans="2:4" ht="15" thickBot="1">
      <c r="B425" s="4">
        <v>44205.645833333336</v>
      </c>
      <c r="C425" s="3">
        <v>17076.25</v>
      </c>
      <c r="D425" s="6">
        <f t="shared" si="6"/>
        <v>-3.2657802267076486E-3</v>
      </c>
    </row>
    <row r="426" spans="2:4" ht="15" thickBot="1">
      <c r="B426" s="4">
        <v>44236.645833333336</v>
      </c>
      <c r="C426" s="3">
        <v>17234.150000000001</v>
      </c>
      <c r="D426" s="6">
        <f t="shared" si="6"/>
        <v>9.2467608520607758E-3</v>
      </c>
    </row>
    <row r="427" spans="2:4" ht="15" thickBot="1">
      <c r="B427" s="4">
        <v>44264.645833333336</v>
      </c>
      <c r="C427" s="3">
        <v>17323.599999999999</v>
      </c>
      <c r="D427" s="6">
        <f t="shared" si="6"/>
        <v>5.1902762828452964E-3</v>
      </c>
    </row>
    <row r="428" spans="2:4" ht="15" thickBot="1">
      <c r="B428" s="4">
        <v>44356.645833333336</v>
      </c>
      <c r="C428" s="3">
        <v>17377.8</v>
      </c>
      <c r="D428" s="6">
        <f t="shared" si="6"/>
        <v>3.1286799510494845E-3</v>
      </c>
    </row>
    <row r="429" spans="2:4" ht="15" thickBot="1">
      <c r="B429" s="4">
        <v>44386.645833333336</v>
      </c>
      <c r="C429" s="3">
        <v>17362.099999999999</v>
      </c>
      <c r="D429" s="6">
        <f t="shared" si="6"/>
        <v>-9.0345153011317514E-4</v>
      </c>
    </row>
    <row r="430" spans="2:4" ht="15" thickBot="1">
      <c r="B430" s="4">
        <v>44417.645833333336</v>
      </c>
      <c r="C430" s="3">
        <v>17353.5</v>
      </c>
      <c r="D430" s="6">
        <f t="shared" si="6"/>
        <v>-4.9533178590144278E-4</v>
      </c>
    </row>
    <row r="431" spans="2:4" ht="15" thickBot="1">
      <c r="B431" s="4">
        <v>44448.645833333336</v>
      </c>
      <c r="C431" s="3">
        <v>17369.25</v>
      </c>
      <c r="D431" s="6">
        <f t="shared" si="6"/>
        <v>9.0759789091543475E-4</v>
      </c>
    </row>
    <row r="432" spans="2:4" ht="27.6" thickBot="1">
      <c r="B432" s="3" t="s">
        <v>260</v>
      </c>
      <c r="C432" s="3">
        <v>17355.3</v>
      </c>
      <c r="D432" s="6">
        <f t="shared" si="6"/>
        <v>-8.0314348633370169E-4</v>
      </c>
    </row>
    <row r="433" spans="2:4" ht="27.6" thickBot="1">
      <c r="B433" s="3" t="s">
        <v>261</v>
      </c>
      <c r="C433" s="3">
        <v>17380</v>
      </c>
      <c r="D433" s="6">
        <f t="shared" si="6"/>
        <v>1.4231963722897145E-3</v>
      </c>
    </row>
    <row r="434" spans="2:4" ht="27.6" thickBot="1">
      <c r="B434" s="3" t="s">
        <v>262</v>
      </c>
      <c r="C434" s="3">
        <v>17519.45</v>
      </c>
      <c r="D434" s="6">
        <f t="shared" si="6"/>
        <v>8.0235903337169123E-3</v>
      </c>
    </row>
    <row r="435" spans="2:4" ht="27.6" thickBot="1">
      <c r="B435" s="3" t="s">
        <v>263</v>
      </c>
      <c r="C435" s="3">
        <v>17629.5</v>
      </c>
      <c r="D435" s="6">
        <f t="shared" si="6"/>
        <v>6.2815898900936418E-3</v>
      </c>
    </row>
    <row r="436" spans="2:4" ht="27.6" thickBot="1">
      <c r="B436" s="3" t="s">
        <v>264</v>
      </c>
      <c r="C436" s="3">
        <v>17585.150000000001</v>
      </c>
      <c r="D436" s="6">
        <f t="shared" si="6"/>
        <v>-2.5156697580758225E-3</v>
      </c>
    </row>
    <row r="437" spans="2:4" ht="27.6" thickBot="1">
      <c r="B437" s="3" t="s">
        <v>265</v>
      </c>
      <c r="C437" s="3">
        <v>17396.900000000001</v>
      </c>
      <c r="D437" s="6">
        <f t="shared" si="6"/>
        <v>-1.0705055117528173E-2</v>
      </c>
    </row>
    <row r="438" spans="2:4" ht="27.6" thickBot="1">
      <c r="B438" s="3" t="s">
        <v>266</v>
      </c>
      <c r="C438" s="3">
        <v>17562</v>
      </c>
      <c r="D438" s="6">
        <f t="shared" si="6"/>
        <v>9.4901965292666368E-3</v>
      </c>
    </row>
    <row r="439" spans="2:4" ht="27.6" thickBot="1">
      <c r="B439" s="3" t="s">
        <v>267</v>
      </c>
      <c r="C439" s="3">
        <v>17546.650000000001</v>
      </c>
      <c r="D439" s="6">
        <f t="shared" si="6"/>
        <v>-8.7404623619169453E-4</v>
      </c>
    </row>
    <row r="440" spans="2:4" ht="27.6" thickBot="1">
      <c r="B440" s="3" t="s">
        <v>268</v>
      </c>
      <c r="C440" s="3">
        <v>17822.95</v>
      </c>
      <c r="D440" s="6">
        <f t="shared" si="6"/>
        <v>1.574659550398505E-2</v>
      </c>
    </row>
    <row r="441" spans="2:4" ht="27.6" thickBot="1">
      <c r="B441" s="3" t="s">
        <v>269</v>
      </c>
      <c r="C441" s="3">
        <v>17853.2</v>
      </c>
      <c r="D441" s="6">
        <f t="shared" si="6"/>
        <v>1.6972498940972525E-3</v>
      </c>
    </row>
    <row r="442" spans="2:4" ht="27.6" thickBot="1">
      <c r="B442" s="3" t="s">
        <v>270</v>
      </c>
      <c r="C442" s="3">
        <v>17855.099999999999</v>
      </c>
      <c r="D442" s="6">
        <f t="shared" si="6"/>
        <v>1.0642349830836118E-4</v>
      </c>
    </row>
    <row r="443" spans="2:4" ht="27.6" thickBot="1">
      <c r="B443" s="3" t="s">
        <v>271</v>
      </c>
      <c r="C443" s="3">
        <v>17748.599999999999</v>
      </c>
      <c r="D443" s="6">
        <f t="shared" si="6"/>
        <v>-5.9646823596619658E-3</v>
      </c>
    </row>
    <row r="444" spans="2:4" ht="27.6" thickBot="1">
      <c r="B444" s="3" t="s">
        <v>272</v>
      </c>
      <c r="C444" s="3">
        <v>17711.3</v>
      </c>
      <c r="D444" s="6">
        <f t="shared" si="6"/>
        <v>-2.1015742086699651E-3</v>
      </c>
    </row>
    <row r="445" spans="2:4" ht="27.6" thickBot="1">
      <c r="B445" s="3" t="s">
        <v>273</v>
      </c>
      <c r="C445" s="3">
        <v>17618.150000000001</v>
      </c>
      <c r="D445" s="6">
        <f t="shared" si="6"/>
        <v>-5.2593541976024838E-3</v>
      </c>
    </row>
    <row r="446" spans="2:4" ht="15" thickBot="1">
      <c r="B446" s="4">
        <v>44206.645833333336</v>
      </c>
      <c r="C446" s="3">
        <v>17532.05</v>
      </c>
      <c r="D446" s="6">
        <f t="shared" si="6"/>
        <v>-4.8870057298866509E-3</v>
      </c>
    </row>
    <row r="447" spans="2:4" ht="15" thickBot="1">
      <c r="B447" s="4">
        <v>44296.645833333336</v>
      </c>
      <c r="C447" s="3">
        <v>17691.25</v>
      </c>
      <c r="D447" s="6">
        <f t="shared" si="6"/>
        <v>9.0805125470210246E-3</v>
      </c>
    </row>
    <row r="448" spans="2:4" ht="15" thickBot="1">
      <c r="B448" s="4">
        <v>44326.645833333336</v>
      </c>
      <c r="C448" s="3">
        <v>17822.3</v>
      </c>
      <c r="D448" s="6">
        <f t="shared" si="6"/>
        <v>7.4076167596974773E-3</v>
      </c>
    </row>
    <row r="449" spans="2:4" ht="15" thickBot="1">
      <c r="B449" s="4">
        <v>44357.645833333336</v>
      </c>
      <c r="C449" s="3">
        <v>17646</v>
      </c>
      <c r="D449" s="6">
        <f t="shared" si="6"/>
        <v>-9.8921014683850395E-3</v>
      </c>
    </row>
    <row r="450" spans="2:4" ht="15" thickBot="1">
      <c r="B450" s="4">
        <v>44387.645833333336</v>
      </c>
      <c r="C450" s="3">
        <v>17790.349999999999</v>
      </c>
      <c r="D450" s="6">
        <f t="shared" si="6"/>
        <v>8.1803241527824699E-3</v>
      </c>
    </row>
    <row r="451" spans="2:4" ht="15" thickBot="1">
      <c r="B451" s="4">
        <v>44418.645833333336</v>
      </c>
      <c r="C451" s="3">
        <v>17895.2</v>
      </c>
      <c r="D451" s="6">
        <f t="shared" si="6"/>
        <v>5.893644588217839E-3</v>
      </c>
    </row>
    <row r="452" spans="2:4" ht="15" thickBot="1">
      <c r="B452" s="4">
        <v>44510.645833333336</v>
      </c>
      <c r="C452" s="3">
        <v>17945.95</v>
      </c>
      <c r="D452" s="6">
        <f t="shared" si="6"/>
        <v>2.8359560105504222E-3</v>
      </c>
    </row>
    <row r="453" spans="2:4" ht="15" thickBot="1">
      <c r="B453" s="4">
        <v>44540.645833333336</v>
      </c>
      <c r="C453" s="3">
        <v>17991.95</v>
      </c>
      <c r="D453" s="6">
        <f t="shared" si="6"/>
        <v>2.5632524330001516E-3</v>
      </c>
    </row>
    <row r="454" spans="2:4" ht="27.6" thickBot="1">
      <c r="B454" s="3" t="s">
        <v>274</v>
      </c>
      <c r="C454" s="3">
        <v>18161.75</v>
      </c>
      <c r="D454" s="6">
        <f t="shared" si="6"/>
        <v>9.4375540172131345E-3</v>
      </c>
    </row>
    <row r="455" spans="2:4" ht="27.6" thickBot="1">
      <c r="B455" s="3" t="s">
        <v>275</v>
      </c>
      <c r="C455" s="3">
        <v>18338.55</v>
      </c>
      <c r="D455" s="6">
        <f t="shared" si="6"/>
        <v>9.7347447244895413E-3</v>
      </c>
    </row>
    <row r="456" spans="2:4" ht="27.6" thickBot="1">
      <c r="B456" s="3" t="s">
        <v>276</v>
      </c>
      <c r="C456" s="3">
        <v>18477.05</v>
      </c>
      <c r="D456" s="6">
        <f t="shared" si="6"/>
        <v>7.5523964544634836E-3</v>
      </c>
    </row>
    <row r="457" spans="2:4" ht="27.6" thickBot="1">
      <c r="B457" s="3" t="s">
        <v>277</v>
      </c>
      <c r="C457" s="3">
        <v>18418.75</v>
      </c>
      <c r="D457" s="6">
        <f t="shared" si="6"/>
        <v>-3.1552655862272516E-3</v>
      </c>
    </row>
    <row r="458" spans="2:4" ht="27.6" thickBot="1">
      <c r="B458" s="3" t="s">
        <v>278</v>
      </c>
      <c r="C458" s="3">
        <v>18266.599999999999</v>
      </c>
      <c r="D458" s="6">
        <f t="shared" si="6"/>
        <v>-8.2606040040720252E-3</v>
      </c>
    </row>
    <row r="459" spans="2:4" ht="27.6" thickBot="1">
      <c r="B459" s="3" t="s">
        <v>279</v>
      </c>
      <c r="C459" s="3">
        <v>18178.099999999999</v>
      </c>
      <c r="D459" s="6">
        <f t="shared" si="6"/>
        <v>-4.8449081930955762E-3</v>
      </c>
    </row>
    <row r="460" spans="2:4" ht="27.6" thickBot="1">
      <c r="B460" s="3" t="s">
        <v>280</v>
      </c>
      <c r="C460" s="3">
        <v>18114.900000000001</v>
      </c>
      <c r="D460" s="6">
        <f t="shared" ref="D460:D523" si="7">(C460/C459)-1</f>
        <v>-3.4767109873967694E-3</v>
      </c>
    </row>
    <row r="461" spans="2:4" ht="27.6" thickBot="1">
      <c r="B461" s="3" t="s">
        <v>281</v>
      </c>
      <c r="C461" s="3">
        <v>18125.400000000001</v>
      </c>
      <c r="D461" s="6">
        <f t="shared" si="7"/>
        <v>5.7963334050969983E-4</v>
      </c>
    </row>
    <row r="462" spans="2:4" ht="27.6" thickBot="1">
      <c r="B462" s="3" t="s">
        <v>282</v>
      </c>
      <c r="C462" s="3">
        <v>18268.400000000001</v>
      </c>
      <c r="D462" s="6">
        <f t="shared" si="7"/>
        <v>7.8894810597283094E-3</v>
      </c>
    </row>
    <row r="463" spans="2:4" ht="27.6" thickBot="1">
      <c r="B463" s="3" t="s">
        <v>283</v>
      </c>
      <c r="C463" s="3">
        <v>18210.95</v>
      </c>
      <c r="D463" s="6">
        <f t="shared" si="7"/>
        <v>-3.1447745834337626E-3</v>
      </c>
    </row>
    <row r="464" spans="2:4" ht="27.6" thickBot="1">
      <c r="B464" s="3" t="s">
        <v>284</v>
      </c>
      <c r="C464" s="3">
        <v>17857.25</v>
      </c>
      <c r="D464" s="6">
        <f t="shared" si="7"/>
        <v>-1.9422380490858537E-2</v>
      </c>
    </row>
    <row r="465" spans="2:4" ht="27.6" thickBot="1">
      <c r="B465" s="3" t="s">
        <v>285</v>
      </c>
      <c r="C465" s="3">
        <v>17671.650000000001</v>
      </c>
      <c r="D465" s="6">
        <f t="shared" si="7"/>
        <v>-1.0393537638774042E-2</v>
      </c>
    </row>
    <row r="466" spans="2:4" ht="15" thickBot="1">
      <c r="B466" s="4">
        <v>44207.645833333336</v>
      </c>
      <c r="C466" s="3">
        <v>17929.650000000001</v>
      </c>
      <c r="D466" s="6">
        <f t="shared" si="7"/>
        <v>1.4599655380227672E-2</v>
      </c>
    </row>
    <row r="467" spans="2:4" ht="15" thickBot="1">
      <c r="B467" s="4">
        <v>44238.645833333336</v>
      </c>
      <c r="C467" s="3">
        <v>17888.95</v>
      </c>
      <c r="D467" s="6">
        <f t="shared" si="7"/>
        <v>-2.2699829611844136E-3</v>
      </c>
    </row>
    <row r="468" spans="2:4" ht="15" thickBot="1">
      <c r="B468" s="4">
        <v>44266.645833333336</v>
      </c>
      <c r="C468" s="3">
        <v>17829.2</v>
      </c>
      <c r="D468" s="6">
        <f t="shared" si="7"/>
        <v>-3.3400507016901892E-3</v>
      </c>
    </row>
    <row r="469" spans="2:4" ht="15" thickBot="1">
      <c r="B469" s="4">
        <v>44297.802083333336</v>
      </c>
      <c r="C469" s="3">
        <v>17916.8</v>
      </c>
      <c r="D469" s="6">
        <f t="shared" si="7"/>
        <v>4.913288313552977E-3</v>
      </c>
    </row>
    <row r="470" spans="2:4" ht="15" thickBot="1">
      <c r="B470" s="4">
        <v>44419.645833333336</v>
      </c>
      <c r="C470" s="3">
        <v>18068.55</v>
      </c>
      <c r="D470" s="6">
        <f t="shared" si="7"/>
        <v>8.469704411502077E-3</v>
      </c>
    </row>
    <row r="471" spans="2:4" ht="15" thickBot="1">
      <c r="B471" s="4">
        <v>44450.645833333336</v>
      </c>
      <c r="C471" s="3">
        <v>18044.25</v>
      </c>
      <c r="D471" s="6">
        <f t="shared" si="7"/>
        <v>-1.3448782553109329E-3</v>
      </c>
    </row>
    <row r="472" spans="2:4" ht="15" thickBot="1">
      <c r="B472" s="4">
        <v>44480.645833333336</v>
      </c>
      <c r="C472" s="3">
        <v>18017.2</v>
      </c>
      <c r="D472" s="6">
        <f t="shared" si="7"/>
        <v>-1.4990925086938445E-3</v>
      </c>
    </row>
    <row r="473" spans="2:4" ht="15" thickBot="1">
      <c r="B473" s="4">
        <v>44511.645833333336</v>
      </c>
      <c r="C473" s="3">
        <v>17873.599999999999</v>
      </c>
      <c r="D473" s="6">
        <f t="shared" si="7"/>
        <v>-7.9701618453479339E-3</v>
      </c>
    </row>
    <row r="474" spans="2:4" ht="15" thickBot="1">
      <c r="B474" s="4">
        <v>44541.645833333336</v>
      </c>
      <c r="C474" s="3">
        <v>18102.75</v>
      </c>
      <c r="D474" s="6">
        <f t="shared" si="7"/>
        <v>1.2820584549279479E-2</v>
      </c>
    </row>
    <row r="475" spans="2:4" ht="27.6" thickBot="1">
      <c r="B475" s="3" t="s">
        <v>286</v>
      </c>
      <c r="C475" s="3">
        <v>18109.45</v>
      </c>
      <c r="D475" s="6">
        <f t="shared" si="7"/>
        <v>3.7010951374805146E-4</v>
      </c>
    </row>
    <row r="476" spans="2:4" ht="27.6" thickBot="1">
      <c r="B476" s="3" t="s">
        <v>287</v>
      </c>
      <c r="C476" s="3">
        <v>17999.2</v>
      </c>
      <c r="D476" s="6">
        <f t="shared" si="7"/>
        <v>-6.0879816891180605E-3</v>
      </c>
    </row>
    <row r="477" spans="2:4" ht="27.6" thickBot="1">
      <c r="B477" s="3" t="s">
        <v>288</v>
      </c>
      <c r="C477" s="3">
        <v>17898.650000000001</v>
      </c>
      <c r="D477" s="6">
        <f t="shared" si="7"/>
        <v>-5.5863593937507394E-3</v>
      </c>
    </row>
    <row r="478" spans="2:4" ht="27.6" thickBot="1">
      <c r="B478" s="3" t="s">
        <v>289</v>
      </c>
      <c r="C478" s="3">
        <v>17764.8</v>
      </c>
      <c r="D478" s="6">
        <f t="shared" si="7"/>
        <v>-7.4782176309388104E-3</v>
      </c>
    </row>
    <row r="479" spans="2:4" ht="27.6" thickBot="1">
      <c r="B479" s="3" t="s">
        <v>290</v>
      </c>
      <c r="C479" s="3">
        <v>17416.55</v>
      </c>
      <c r="D479" s="6">
        <f t="shared" si="7"/>
        <v>-1.9603372962262444E-2</v>
      </c>
    </row>
    <row r="480" spans="2:4" ht="27.6" thickBot="1">
      <c r="B480" s="3" t="s">
        <v>291</v>
      </c>
      <c r="C480" s="3">
        <v>17503.349999999999</v>
      </c>
      <c r="D480" s="6">
        <f t="shared" si="7"/>
        <v>4.9837654414910393E-3</v>
      </c>
    </row>
    <row r="481" spans="2:4" ht="27.6" thickBot="1">
      <c r="B481" s="3" t="s">
        <v>292</v>
      </c>
      <c r="C481" s="3">
        <v>17415.05</v>
      </c>
      <c r="D481" s="6">
        <f t="shared" si="7"/>
        <v>-5.0447485767010081E-3</v>
      </c>
    </row>
    <row r="482" spans="2:4" ht="27.6" thickBot="1">
      <c r="B482" s="3" t="s">
        <v>293</v>
      </c>
      <c r="C482" s="3">
        <v>17536.25</v>
      </c>
      <c r="D482" s="6">
        <f t="shared" si="7"/>
        <v>6.959497675860904E-3</v>
      </c>
    </row>
    <row r="483" spans="2:4" ht="27.6" thickBot="1">
      <c r="B483" s="3" t="s">
        <v>294</v>
      </c>
      <c r="C483" s="3">
        <v>17026.45</v>
      </c>
      <c r="D483" s="6">
        <f t="shared" si="7"/>
        <v>-2.9071209637180129E-2</v>
      </c>
    </row>
    <row r="484" spans="2:4" ht="27.6" thickBot="1">
      <c r="B484" s="3" t="s">
        <v>295</v>
      </c>
      <c r="C484" s="3">
        <v>17053.95</v>
      </c>
      <c r="D484" s="6">
        <f t="shared" si="7"/>
        <v>1.6151341001793273E-3</v>
      </c>
    </row>
    <row r="485" spans="2:4" ht="27.6" thickBot="1">
      <c r="B485" s="3" t="s">
        <v>296</v>
      </c>
      <c r="C485" s="3">
        <v>16983.2</v>
      </c>
      <c r="D485" s="6">
        <f t="shared" si="7"/>
        <v>-4.1485990049225929E-3</v>
      </c>
    </row>
    <row r="486" spans="2:4" ht="15" thickBot="1">
      <c r="B486" s="4">
        <v>44208.645833333336</v>
      </c>
      <c r="C486" s="3">
        <v>17166.900000000001</v>
      </c>
      <c r="D486" s="6">
        <f t="shared" si="7"/>
        <v>1.0816571670827724E-2</v>
      </c>
    </row>
    <row r="487" spans="2:4" ht="15" thickBot="1">
      <c r="B487" s="4">
        <v>44239.645833333336</v>
      </c>
      <c r="C487" s="3">
        <v>17401.650000000001</v>
      </c>
      <c r="D487" s="6">
        <f t="shared" si="7"/>
        <v>1.3674571413592407E-2</v>
      </c>
    </row>
    <row r="488" spans="2:4" ht="15" thickBot="1">
      <c r="B488" s="4">
        <v>44267.645833333336</v>
      </c>
      <c r="C488" s="3">
        <v>17196.7</v>
      </c>
      <c r="D488" s="6">
        <f t="shared" si="7"/>
        <v>-1.1777618789022948E-2</v>
      </c>
    </row>
    <row r="489" spans="2:4" ht="15" thickBot="1">
      <c r="B489" s="4">
        <v>44359.645833333336</v>
      </c>
      <c r="C489" s="3">
        <v>16912.25</v>
      </c>
      <c r="D489" s="6">
        <f t="shared" si="7"/>
        <v>-1.6540964254769808E-2</v>
      </c>
    </row>
    <row r="490" spans="2:4" ht="15" thickBot="1">
      <c r="B490" s="4">
        <v>44389.645833333336</v>
      </c>
      <c r="C490" s="3">
        <v>17176.7</v>
      </c>
      <c r="D490" s="6">
        <f t="shared" si="7"/>
        <v>1.5636594775976009E-2</v>
      </c>
    </row>
    <row r="491" spans="2:4" ht="15" thickBot="1">
      <c r="B491" s="4">
        <v>44420.645833333336</v>
      </c>
      <c r="C491" s="3">
        <v>17469.75</v>
      </c>
      <c r="D491" s="6">
        <f t="shared" si="7"/>
        <v>1.7060902268771105E-2</v>
      </c>
    </row>
    <row r="492" spans="2:4" ht="15" thickBot="1">
      <c r="B492" s="4">
        <v>44451.645833333336</v>
      </c>
      <c r="C492" s="3">
        <v>17516.849999999999</v>
      </c>
      <c r="D492" s="6">
        <f t="shared" si="7"/>
        <v>2.6960889537628319E-3</v>
      </c>
    </row>
    <row r="493" spans="2:4" ht="15" thickBot="1">
      <c r="B493" s="4">
        <v>44481.645833333336</v>
      </c>
      <c r="C493" s="3">
        <v>17511.3</v>
      </c>
      <c r="D493" s="6">
        <f t="shared" si="7"/>
        <v>-3.1683778761593118E-4</v>
      </c>
    </row>
    <row r="494" spans="2:4" ht="27.6" thickBot="1">
      <c r="B494" s="3" t="s">
        <v>297</v>
      </c>
      <c r="C494" s="3">
        <v>17368.25</v>
      </c>
      <c r="D494" s="6">
        <f t="shared" si="7"/>
        <v>-8.1690108672685113E-3</v>
      </c>
    </row>
    <row r="495" spans="2:4" ht="27.6" thickBot="1">
      <c r="B495" s="3" t="s">
        <v>298</v>
      </c>
      <c r="C495" s="3">
        <v>17324.900000000001</v>
      </c>
      <c r="D495" s="6">
        <f t="shared" si="7"/>
        <v>-2.4959336720740133E-3</v>
      </c>
    </row>
    <row r="496" spans="2:4" ht="27.6" thickBot="1">
      <c r="B496" s="3" t="s">
        <v>299</v>
      </c>
      <c r="C496" s="3">
        <v>17221.400000000001</v>
      </c>
      <c r="D496" s="6">
        <f t="shared" si="7"/>
        <v>-5.9740604563374156E-3</v>
      </c>
    </row>
    <row r="497" spans="2:4" ht="27.6" thickBot="1">
      <c r="B497" s="3" t="s">
        <v>300</v>
      </c>
      <c r="C497" s="3">
        <v>17248.400000000001</v>
      </c>
      <c r="D497" s="6">
        <f t="shared" si="7"/>
        <v>1.5678167860917469E-3</v>
      </c>
    </row>
    <row r="498" spans="2:4" ht="27.6" thickBot="1">
      <c r="B498" s="3" t="s">
        <v>301</v>
      </c>
      <c r="C498" s="3">
        <v>16985.2</v>
      </c>
      <c r="D498" s="6">
        <f t="shared" si="7"/>
        <v>-1.5259386377866946E-2</v>
      </c>
    </row>
    <row r="499" spans="2:4" ht="27.6" thickBot="1">
      <c r="B499" s="3" t="s">
        <v>302</v>
      </c>
      <c r="C499" s="3">
        <v>16614.2</v>
      </c>
      <c r="D499" s="6">
        <f t="shared" si="7"/>
        <v>-2.1842545274709746E-2</v>
      </c>
    </row>
    <row r="500" spans="2:4" ht="27.6" thickBot="1">
      <c r="B500" s="3" t="s">
        <v>303</v>
      </c>
      <c r="C500" s="3">
        <v>16770.849999999999</v>
      </c>
      <c r="D500" s="6">
        <f t="shared" si="7"/>
        <v>9.4286814893282944E-3</v>
      </c>
    </row>
    <row r="501" spans="2:4" ht="27.6" thickBot="1">
      <c r="B501" s="3" t="s">
        <v>304</v>
      </c>
      <c r="C501" s="3">
        <v>16955.45</v>
      </c>
      <c r="D501" s="6">
        <f t="shared" si="7"/>
        <v>1.1007194030117962E-2</v>
      </c>
    </row>
    <row r="502" spans="2:4" ht="27.6" thickBot="1">
      <c r="B502" s="3" t="s">
        <v>305</v>
      </c>
      <c r="C502" s="3">
        <v>17072.599999999999</v>
      </c>
      <c r="D502" s="6">
        <f t="shared" si="7"/>
        <v>6.9092828559547126E-3</v>
      </c>
    </row>
    <row r="503" spans="2:4" ht="27.6" thickBot="1">
      <c r="B503" s="3" t="s">
        <v>306</v>
      </c>
      <c r="C503" s="3">
        <v>17003.75</v>
      </c>
      <c r="D503" s="6">
        <f t="shared" si="7"/>
        <v>-4.0327776671390536E-3</v>
      </c>
    </row>
    <row r="504" spans="2:4" ht="27.6" thickBot="1">
      <c r="B504" s="3" t="s">
        <v>307</v>
      </c>
      <c r="C504" s="3">
        <v>17086.25</v>
      </c>
      <c r="D504" s="6">
        <f t="shared" si="7"/>
        <v>4.8518709108285041E-3</v>
      </c>
    </row>
    <row r="505" spans="2:4" ht="27.6" thickBot="1">
      <c r="B505" s="3" t="s">
        <v>308</v>
      </c>
      <c r="C505" s="3">
        <v>17233.25</v>
      </c>
      <c r="D505" s="6">
        <f t="shared" si="7"/>
        <v>8.6034091740434526E-3</v>
      </c>
    </row>
    <row r="506" spans="2:4" ht="27.6" thickBot="1">
      <c r="B506" s="3" t="s">
        <v>309</v>
      </c>
      <c r="C506" s="3">
        <v>17213.599999999999</v>
      </c>
      <c r="D506" s="6">
        <f t="shared" si="7"/>
        <v>-1.1402376220388533E-3</v>
      </c>
    </row>
    <row r="507" spans="2:4" ht="27.6" thickBot="1">
      <c r="B507" s="3" t="s">
        <v>310</v>
      </c>
      <c r="C507" s="3">
        <v>17203.95</v>
      </c>
      <c r="D507" s="6">
        <f t="shared" si="7"/>
        <v>-5.6060324394646699E-4</v>
      </c>
    </row>
    <row r="508" spans="2:4" ht="27.6" thickBot="1">
      <c r="B508" s="3" t="s">
        <v>311</v>
      </c>
      <c r="C508" s="3">
        <v>17354.05</v>
      </c>
      <c r="D508" s="6">
        <f t="shared" si="7"/>
        <v>8.7247405392365529E-3</v>
      </c>
    </row>
    <row r="509" spans="2:4" ht="15" thickBot="1">
      <c r="B509" s="4">
        <v>44621.645833333336</v>
      </c>
      <c r="C509" s="3">
        <v>17625.7</v>
      </c>
      <c r="D509" s="6">
        <f t="shared" si="7"/>
        <v>1.5653406553513438E-2</v>
      </c>
    </row>
    <row r="510" spans="2:4" ht="15" thickBot="1">
      <c r="B510" s="4">
        <v>44652.645833333336</v>
      </c>
      <c r="C510" s="3">
        <v>17805.25</v>
      </c>
      <c r="D510" s="6">
        <f t="shared" si="7"/>
        <v>1.0186829459255531E-2</v>
      </c>
    </row>
    <row r="511" spans="2:4" ht="15" thickBot="1">
      <c r="B511" s="4">
        <v>44682.645833333336</v>
      </c>
      <c r="C511" s="3">
        <v>17925.25</v>
      </c>
      <c r="D511" s="6">
        <f t="shared" si="7"/>
        <v>6.7395852346920915E-3</v>
      </c>
    </row>
    <row r="512" spans="2:4" ht="15" thickBot="1">
      <c r="B512" s="4">
        <v>44713.645833333336</v>
      </c>
      <c r="C512" s="3">
        <v>17745.900000000001</v>
      </c>
      <c r="D512" s="6">
        <f t="shared" si="7"/>
        <v>-1.0005439254682558E-2</v>
      </c>
    </row>
    <row r="513" spans="2:4" ht="15" thickBot="1">
      <c r="B513" s="4">
        <v>44743.645833333336</v>
      </c>
      <c r="C513" s="3">
        <v>17812.7</v>
      </c>
      <c r="D513" s="6">
        <f t="shared" si="7"/>
        <v>3.7642497703693767E-3</v>
      </c>
    </row>
    <row r="514" spans="2:4" ht="15" thickBot="1">
      <c r="B514" s="4">
        <v>44835.645833333336</v>
      </c>
      <c r="C514" s="3">
        <v>18003.3</v>
      </c>
      <c r="D514" s="6">
        <f t="shared" si="7"/>
        <v>1.0700230734251415E-2</v>
      </c>
    </row>
    <row r="515" spans="2:4" ht="15" thickBot="1">
      <c r="B515" s="4">
        <v>44866.645833333336</v>
      </c>
      <c r="C515" s="3">
        <v>18055.75</v>
      </c>
      <c r="D515" s="6">
        <f t="shared" si="7"/>
        <v>2.9133547738471322E-3</v>
      </c>
    </row>
    <row r="516" spans="2:4" ht="15" thickBot="1">
      <c r="B516" s="4">
        <v>44896.645833333336</v>
      </c>
      <c r="C516" s="3">
        <v>18212.349999999999</v>
      </c>
      <c r="D516" s="6">
        <f t="shared" si="7"/>
        <v>8.6731373662130018E-3</v>
      </c>
    </row>
    <row r="517" spans="2:4" ht="27.6" thickBot="1">
      <c r="B517" s="3" t="s">
        <v>312</v>
      </c>
      <c r="C517" s="3">
        <v>18257.8</v>
      </c>
      <c r="D517" s="6">
        <f t="shared" si="7"/>
        <v>2.495559331991748E-3</v>
      </c>
    </row>
    <row r="518" spans="2:4" ht="27.6" thickBot="1">
      <c r="B518" s="3" t="s">
        <v>313</v>
      </c>
      <c r="C518" s="3">
        <v>18255.75</v>
      </c>
      <c r="D518" s="6">
        <f t="shared" si="7"/>
        <v>-1.1228077862612817E-4</v>
      </c>
    </row>
    <row r="519" spans="2:4" ht="27.6" thickBot="1">
      <c r="B519" s="3" t="s">
        <v>314</v>
      </c>
      <c r="C519" s="3">
        <v>18308.099999999999</v>
      </c>
      <c r="D519" s="6">
        <f t="shared" si="7"/>
        <v>2.8675896635306231E-3</v>
      </c>
    </row>
    <row r="520" spans="2:4" ht="27.6" thickBot="1">
      <c r="B520" s="3" t="s">
        <v>315</v>
      </c>
      <c r="C520" s="3">
        <v>18113.05</v>
      </c>
      <c r="D520" s="6">
        <f t="shared" si="7"/>
        <v>-1.0653754349167821E-2</v>
      </c>
    </row>
    <row r="521" spans="2:4" ht="27.6" thickBot="1">
      <c r="B521" s="3" t="s">
        <v>316</v>
      </c>
      <c r="C521" s="3">
        <v>17938.400000000001</v>
      </c>
      <c r="D521" s="6">
        <f t="shared" si="7"/>
        <v>-9.6422192838863108E-3</v>
      </c>
    </row>
    <row r="522" spans="2:4" ht="27.6" thickBot="1">
      <c r="B522" s="3" t="s">
        <v>317</v>
      </c>
      <c r="C522" s="3">
        <v>17757</v>
      </c>
      <c r="D522" s="6">
        <f t="shared" si="7"/>
        <v>-1.0112384605093117E-2</v>
      </c>
    </row>
    <row r="523" spans="2:4" ht="27.6" thickBot="1">
      <c r="B523" s="3" t="s">
        <v>318</v>
      </c>
      <c r="C523" s="3">
        <v>17617.150000000001</v>
      </c>
      <c r="D523" s="6">
        <f t="shared" si="7"/>
        <v>-7.875767303035297E-3</v>
      </c>
    </row>
    <row r="524" spans="2:4" ht="27.6" thickBot="1">
      <c r="B524" s="3" t="s">
        <v>319</v>
      </c>
      <c r="C524" s="3">
        <v>17149.099999999999</v>
      </c>
      <c r="D524" s="6">
        <f t="shared" ref="D524:D587" si="8">(C524/C523)-1</f>
        <v>-2.6567861430481288E-2</v>
      </c>
    </row>
    <row r="525" spans="2:4" ht="27.6" thickBot="1">
      <c r="B525" s="3" t="s">
        <v>320</v>
      </c>
      <c r="C525" s="3">
        <v>17277.95</v>
      </c>
      <c r="D525" s="6">
        <f t="shared" si="8"/>
        <v>7.5135138287141245E-3</v>
      </c>
    </row>
    <row r="526" spans="2:4" ht="27.6" thickBot="1">
      <c r="B526" s="3" t="s">
        <v>321</v>
      </c>
      <c r="C526" s="3">
        <v>17110.150000000001</v>
      </c>
      <c r="D526" s="6">
        <f t="shared" si="8"/>
        <v>-9.7118003003827669E-3</v>
      </c>
    </row>
    <row r="527" spans="2:4" ht="27.6" thickBot="1">
      <c r="B527" s="3" t="s">
        <v>322</v>
      </c>
      <c r="C527" s="3">
        <v>17101.95</v>
      </c>
      <c r="D527" s="6">
        <f t="shared" si="8"/>
        <v>-4.7924769800389289E-4</v>
      </c>
    </row>
    <row r="528" spans="2:4" ht="27.6" thickBot="1">
      <c r="B528" s="3" t="s">
        <v>323</v>
      </c>
      <c r="C528" s="3">
        <v>17339.849999999999</v>
      </c>
      <c r="D528" s="6">
        <f t="shared" si="8"/>
        <v>1.3910694394498657E-2</v>
      </c>
    </row>
    <row r="529" spans="2:4" ht="15" thickBot="1">
      <c r="B529" s="4">
        <v>44563.645833333336</v>
      </c>
      <c r="C529" s="3">
        <v>17576.849999999999</v>
      </c>
      <c r="D529" s="6">
        <f t="shared" si="8"/>
        <v>1.3667938303964622E-2</v>
      </c>
    </row>
    <row r="530" spans="2:4" ht="15" thickBot="1">
      <c r="B530" s="4">
        <v>44594.645833333336</v>
      </c>
      <c r="C530" s="3">
        <v>17780</v>
      </c>
      <c r="D530" s="6">
        <f t="shared" si="8"/>
        <v>1.1557816104706076E-2</v>
      </c>
    </row>
    <row r="531" spans="2:4" ht="15" thickBot="1">
      <c r="B531" s="4">
        <v>44622.645833333336</v>
      </c>
      <c r="C531" s="3">
        <v>17560.2</v>
      </c>
      <c r="D531" s="6">
        <f t="shared" si="8"/>
        <v>-1.2362204724409409E-2</v>
      </c>
    </row>
    <row r="532" spans="2:4" ht="15" thickBot="1">
      <c r="B532" s="4">
        <v>44653.645833333336</v>
      </c>
      <c r="C532" s="3">
        <v>17516.3</v>
      </c>
      <c r="D532" s="6">
        <f t="shared" si="8"/>
        <v>-2.4999715265202616E-3</v>
      </c>
    </row>
    <row r="533" spans="2:4" ht="15" thickBot="1">
      <c r="B533" s="4">
        <v>44744.645833333336</v>
      </c>
      <c r="C533" s="3">
        <v>17213.599999999999</v>
      </c>
      <c r="D533" s="6">
        <f t="shared" si="8"/>
        <v>-1.7281046796412514E-2</v>
      </c>
    </row>
    <row r="534" spans="2:4" ht="15" thickBot="1">
      <c r="B534" s="4">
        <v>44775.645833333336</v>
      </c>
      <c r="C534" s="3">
        <v>17266.75</v>
      </c>
      <c r="D534" s="6">
        <f t="shared" si="8"/>
        <v>3.0876748617372218E-3</v>
      </c>
    </row>
    <row r="535" spans="2:4" ht="15" thickBot="1">
      <c r="B535" s="4">
        <v>44806.645833333336</v>
      </c>
      <c r="C535" s="3">
        <v>17463.8</v>
      </c>
      <c r="D535" s="6">
        <f t="shared" si="8"/>
        <v>1.1412107084425305E-2</v>
      </c>
    </row>
    <row r="536" spans="2:4" ht="15" thickBot="1">
      <c r="B536" s="4">
        <v>44836.645833333336</v>
      </c>
      <c r="C536" s="3">
        <v>17605.849999999999</v>
      </c>
      <c r="D536" s="6">
        <f t="shared" si="8"/>
        <v>8.1339685520904759E-3</v>
      </c>
    </row>
    <row r="537" spans="2:4" ht="15" thickBot="1">
      <c r="B537" s="4">
        <v>44867.645833333336</v>
      </c>
      <c r="C537" s="3">
        <v>17374.75</v>
      </c>
      <c r="D537" s="6">
        <f t="shared" si="8"/>
        <v>-1.3126318808804993E-2</v>
      </c>
    </row>
    <row r="538" spans="2:4" ht="27.6" thickBot="1">
      <c r="B538" s="3" t="s">
        <v>324</v>
      </c>
      <c r="C538" s="3">
        <v>16842.8</v>
      </c>
      <c r="D538" s="6">
        <f t="shared" si="8"/>
        <v>-3.0616267859969293E-2</v>
      </c>
    </row>
    <row r="539" spans="2:4" ht="27.6" thickBot="1">
      <c r="B539" s="3" t="s">
        <v>325</v>
      </c>
      <c r="C539" s="3">
        <v>17352.45</v>
      </c>
      <c r="D539" s="6">
        <f t="shared" si="8"/>
        <v>3.0259220557152133E-2</v>
      </c>
    </row>
    <row r="540" spans="2:4" ht="27.6" thickBot="1">
      <c r="B540" s="3" t="s">
        <v>326</v>
      </c>
      <c r="C540" s="3">
        <v>17322.2</v>
      </c>
      <c r="D540" s="6">
        <f t="shared" si="8"/>
        <v>-1.7432696823791449E-3</v>
      </c>
    </row>
    <row r="541" spans="2:4" ht="27.6" thickBot="1">
      <c r="B541" s="3" t="s">
        <v>327</v>
      </c>
      <c r="C541" s="3">
        <v>17304.599999999999</v>
      </c>
      <c r="D541" s="6">
        <f t="shared" si="8"/>
        <v>-1.0160372239093052E-3</v>
      </c>
    </row>
    <row r="542" spans="2:4" ht="27.6" thickBot="1">
      <c r="B542" s="3" t="s">
        <v>328</v>
      </c>
      <c r="C542" s="3">
        <v>17276.3</v>
      </c>
      <c r="D542" s="6">
        <f t="shared" si="8"/>
        <v>-1.6354033031679149E-3</v>
      </c>
    </row>
    <row r="543" spans="2:4" ht="27.6" thickBot="1">
      <c r="B543" s="3" t="s">
        <v>329</v>
      </c>
      <c r="C543" s="3">
        <v>17206.650000000001</v>
      </c>
      <c r="D543" s="6">
        <f t="shared" si="8"/>
        <v>-4.0315345299628547E-3</v>
      </c>
    </row>
    <row r="544" spans="2:4" ht="27.6" thickBot="1">
      <c r="B544" s="3" t="s">
        <v>330</v>
      </c>
      <c r="C544" s="3">
        <v>17092.2</v>
      </c>
      <c r="D544" s="6">
        <f t="shared" si="8"/>
        <v>-6.651498112648313E-3</v>
      </c>
    </row>
    <row r="545" spans="2:4" ht="27.6" thickBot="1">
      <c r="B545" s="3" t="s">
        <v>331</v>
      </c>
      <c r="C545" s="3">
        <v>17063.25</v>
      </c>
      <c r="D545" s="6">
        <f t="shared" si="8"/>
        <v>-1.693755046161427E-3</v>
      </c>
    </row>
    <row r="546" spans="2:4" ht="27.6" thickBot="1">
      <c r="B546" s="3" t="s">
        <v>332</v>
      </c>
      <c r="C546" s="3">
        <v>16247.95</v>
      </c>
      <c r="D546" s="6">
        <f t="shared" si="8"/>
        <v>-4.7781049917219764E-2</v>
      </c>
    </row>
    <row r="547" spans="2:4" ht="27.6" thickBot="1">
      <c r="B547" s="3" t="s">
        <v>333</v>
      </c>
      <c r="C547" s="3">
        <v>16658.400000000001</v>
      </c>
      <c r="D547" s="6">
        <f t="shared" si="8"/>
        <v>2.5261648392566505E-2</v>
      </c>
    </row>
    <row r="548" spans="2:4" ht="27.6" thickBot="1">
      <c r="B548" s="3" t="s">
        <v>334</v>
      </c>
      <c r="C548" s="3">
        <v>16793.900000000001</v>
      </c>
      <c r="D548" s="6">
        <f t="shared" si="8"/>
        <v>8.1340344811027254E-3</v>
      </c>
    </row>
    <row r="549" spans="2:4" ht="15" thickBot="1">
      <c r="B549" s="4">
        <v>44595.645833333336</v>
      </c>
      <c r="C549" s="3">
        <v>16605.95</v>
      </c>
      <c r="D549" s="6">
        <f t="shared" si="8"/>
        <v>-1.1191563603451304E-2</v>
      </c>
    </row>
    <row r="550" spans="2:4" ht="15" thickBot="1">
      <c r="B550" s="4">
        <v>44623.645833333336</v>
      </c>
      <c r="C550" s="3">
        <v>16498.05</v>
      </c>
      <c r="D550" s="6">
        <f t="shared" si="8"/>
        <v>-6.4976710155095763E-3</v>
      </c>
    </row>
    <row r="551" spans="2:4" ht="15" thickBot="1">
      <c r="B551" s="4">
        <v>44654.645833333336</v>
      </c>
      <c r="C551" s="3">
        <v>16245.35</v>
      </c>
      <c r="D551" s="6">
        <f t="shared" si="8"/>
        <v>-1.5316961701534404E-2</v>
      </c>
    </row>
    <row r="552" spans="2:4" ht="15" thickBot="1">
      <c r="B552" s="4">
        <v>44745.645833333336</v>
      </c>
      <c r="C552" s="3">
        <v>15863.15</v>
      </c>
      <c r="D552" s="6">
        <f t="shared" si="8"/>
        <v>-2.3526732264925077E-2</v>
      </c>
    </row>
    <row r="553" spans="2:4" ht="15" thickBot="1">
      <c r="B553" s="4">
        <v>44776.645833333336</v>
      </c>
      <c r="C553" s="3">
        <v>16013.45</v>
      </c>
      <c r="D553" s="6">
        <f t="shared" si="8"/>
        <v>9.4747890551372116E-3</v>
      </c>
    </row>
    <row r="554" spans="2:4" ht="15" thickBot="1">
      <c r="B554" s="4">
        <v>44807.645833333336</v>
      </c>
      <c r="C554" s="3">
        <v>16345.35</v>
      </c>
      <c r="D554" s="6">
        <f t="shared" si="8"/>
        <v>2.0726326931423289E-2</v>
      </c>
    </row>
    <row r="555" spans="2:4" ht="15" thickBot="1">
      <c r="B555" s="4">
        <v>44837.645833333336</v>
      </c>
      <c r="C555" s="3">
        <v>16594.900000000001</v>
      </c>
      <c r="D555" s="6">
        <f t="shared" si="8"/>
        <v>1.5267339029142901E-2</v>
      </c>
    </row>
    <row r="556" spans="2:4" ht="15" thickBot="1">
      <c r="B556" s="4">
        <v>44868.645833333336</v>
      </c>
      <c r="C556" s="3">
        <v>16630.45</v>
      </c>
      <c r="D556" s="6">
        <f t="shared" si="8"/>
        <v>2.1422244183453287E-3</v>
      </c>
    </row>
    <row r="557" spans="2:4" ht="27.6" thickBot="1">
      <c r="B557" s="3" t="s">
        <v>335</v>
      </c>
      <c r="C557" s="3">
        <v>16871.3</v>
      </c>
      <c r="D557" s="6">
        <f t="shared" si="8"/>
        <v>1.4482470408196946E-2</v>
      </c>
    </row>
    <row r="558" spans="2:4" ht="27.6" thickBot="1">
      <c r="B558" s="3" t="s">
        <v>336</v>
      </c>
      <c r="C558" s="3">
        <v>16663</v>
      </c>
      <c r="D558" s="6">
        <f t="shared" si="8"/>
        <v>-1.2346410768583338E-2</v>
      </c>
    </row>
    <row r="559" spans="2:4" ht="27.6" thickBot="1">
      <c r="B559" s="3" t="s">
        <v>337</v>
      </c>
      <c r="C559" s="3">
        <v>16975.349999999999</v>
      </c>
      <c r="D559" s="6">
        <f t="shared" si="8"/>
        <v>1.8745123927264018E-2</v>
      </c>
    </row>
    <row r="560" spans="2:4" ht="27.6" thickBot="1">
      <c r="B560" s="3" t="s">
        <v>338</v>
      </c>
      <c r="C560" s="3">
        <v>17287.05</v>
      </c>
      <c r="D560" s="6">
        <f t="shared" si="8"/>
        <v>1.8361918900052121E-2</v>
      </c>
    </row>
    <row r="561" spans="2:4" ht="27.6" thickBot="1">
      <c r="B561" s="3" t="s">
        <v>339</v>
      </c>
      <c r="C561" s="3">
        <v>17117.599999999999</v>
      </c>
      <c r="D561" s="6">
        <f t="shared" si="8"/>
        <v>-9.8021351242694177E-3</v>
      </c>
    </row>
    <row r="562" spans="2:4" ht="27.6" thickBot="1">
      <c r="B562" s="3" t="s">
        <v>340</v>
      </c>
      <c r="C562" s="3">
        <v>17315.5</v>
      </c>
      <c r="D562" s="6">
        <f t="shared" si="8"/>
        <v>1.1561200168247909E-2</v>
      </c>
    </row>
    <row r="563" spans="2:4" ht="27.6" thickBot="1">
      <c r="B563" s="3" t="s">
        <v>341</v>
      </c>
      <c r="C563" s="3">
        <v>17245.650000000001</v>
      </c>
      <c r="D563" s="6">
        <f t="shared" si="8"/>
        <v>-4.0339580144955756E-3</v>
      </c>
    </row>
    <row r="564" spans="2:4" ht="27.6" thickBot="1">
      <c r="B564" s="3" t="s">
        <v>342</v>
      </c>
      <c r="C564" s="3">
        <v>17222.75</v>
      </c>
      <c r="D564" s="6">
        <f t="shared" si="8"/>
        <v>-1.3278710863320331E-3</v>
      </c>
    </row>
    <row r="565" spans="2:4" ht="27.6" thickBot="1">
      <c r="B565" s="3" t="s">
        <v>343</v>
      </c>
      <c r="C565" s="3">
        <v>17153</v>
      </c>
      <c r="D565" s="6">
        <f t="shared" si="8"/>
        <v>-4.049875890900112E-3</v>
      </c>
    </row>
    <row r="566" spans="2:4" ht="27.6" thickBot="1">
      <c r="B566" s="3" t="s">
        <v>344</v>
      </c>
      <c r="C566" s="3">
        <v>17222</v>
      </c>
      <c r="D566" s="6">
        <f t="shared" si="8"/>
        <v>4.0226199498629711E-3</v>
      </c>
    </row>
    <row r="567" spans="2:4" ht="27.6" thickBot="1">
      <c r="B567" s="3" t="s">
        <v>345</v>
      </c>
      <c r="C567" s="3">
        <v>17325.3</v>
      </c>
      <c r="D567" s="6">
        <f t="shared" si="8"/>
        <v>5.9981419115084922E-3</v>
      </c>
    </row>
    <row r="568" spans="2:4" ht="27.6" thickBot="1">
      <c r="B568" s="3" t="s">
        <v>346</v>
      </c>
      <c r="C568" s="3">
        <v>17498.25</v>
      </c>
      <c r="D568" s="6">
        <f t="shared" si="8"/>
        <v>9.9825111253484256E-3</v>
      </c>
    </row>
    <row r="569" spans="2:4" ht="27.6" thickBot="1">
      <c r="B569" s="3" t="s">
        <v>347</v>
      </c>
      <c r="C569" s="3">
        <v>17464.75</v>
      </c>
      <c r="D569" s="6">
        <f t="shared" si="8"/>
        <v>-1.9144771620018819E-3</v>
      </c>
    </row>
    <row r="570" spans="2:4" ht="15" thickBot="1">
      <c r="B570" s="4">
        <v>44565.645833333336</v>
      </c>
      <c r="C570" s="3">
        <v>17670.45</v>
      </c>
      <c r="D570" s="6">
        <f t="shared" si="8"/>
        <v>1.1778009991554539E-2</v>
      </c>
    </row>
    <row r="571" spans="2:4" ht="15" thickBot="1">
      <c r="B571" s="4">
        <v>44655.645833333336</v>
      </c>
      <c r="C571" s="3">
        <v>18053.400000000001</v>
      </c>
      <c r="D571" s="6">
        <f t="shared" si="8"/>
        <v>2.1671774063478866E-2</v>
      </c>
    </row>
    <row r="572" spans="2:4" ht="15" thickBot="1">
      <c r="B572" s="4">
        <v>44685.645833333336</v>
      </c>
      <c r="C572" s="3">
        <v>17957.400000000001</v>
      </c>
      <c r="D572" s="6">
        <f t="shared" si="8"/>
        <v>-5.3175579115291027E-3</v>
      </c>
    </row>
    <row r="573" spans="2:4" ht="15" thickBot="1">
      <c r="B573" s="4">
        <v>44716.645833333336</v>
      </c>
      <c r="C573" s="3">
        <v>17807.650000000001</v>
      </c>
      <c r="D573" s="6">
        <f t="shared" si="8"/>
        <v>-8.3391805049728429E-3</v>
      </c>
    </row>
    <row r="574" spans="2:4" ht="15" thickBot="1">
      <c r="B574" s="4">
        <v>44746.645833333336</v>
      </c>
      <c r="C574" s="3">
        <v>17639.55</v>
      </c>
      <c r="D574" s="6">
        <f t="shared" si="8"/>
        <v>-9.4397632478178117E-3</v>
      </c>
    </row>
    <row r="575" spans="2:4" ht="15" thickBot="1">
      <c r="B575" s="4">
        <v>44777.645833333336</v>
      </c>
      <c r="C575" s="3">
        <v>17784.349999999999</v>
      </c>
      <c r="D575" s="6">
        <f t="shared" si="8"/>
        <v>8.208826188876639E-3</v>
      </c>
    </row>
    <row r="576" spans="2:4" ht="15" thickBot="1">
      <c r="B576" s="4">
        <v>44869.645833333336</v>
      </c>
      <c r="C576" s="3">
        <v>17674.95</v>
      </c>
      <c r="D576" s="6">
        <f t="shared" si="8"/>
        <v>-6.1514758762618582E-3</v>
      </c>
    </row>
    <row r="577" spans="2:4" ht="15" thickBot="1">
      <c r="B577" s="4">
        <v>44899.645833333336</v>
      </c>
      <c r="C577" s="3">
        <v>17530.3</v>
      </c>
      <c r="D577" s="6">
        <f t="shared" si="8"/>
        <v>-8.1838986814674053E-3</v>
      </c>
    </row>
    <row r="578" spans="2:4" ht="27.6" thickBot="1">
      <c r="B578" s="3" t="s">
        <v>348</v>
      </c>
      <c r="C578" s="3">
        <v>17475.650000000001</v>
      </c>
      <c r="D578" s="6">
        <f t="shared" si="8"/>
        <v>-3.1174594844354253E-3</v>
      </c>
    </row>
    <row r="579" spans="2:4" ht="27.6" thickBot="1">
      <c r="B579" s="3" t="s">
        <v>349</v>
      </c>
      <c r="C579" s="3">
        <v>17173.650000000001</v>
      </c>
      <c r="D579" s="6">
        <f t="shared" si="8"/>
        <v>-1.7281188396425895E-2</v>
      </c>
    </row>
    <row r="580" spans="2:4" ht="27.6" thickBot="1">
      <c r="B580" s="3" t="s">
        <v>350</v>
      </c>
      <c r="C580" s="3">
        <v>16958.650000000001</v>
      </c>
      <c r="D580" s="6">
        <f t="shared" si="8"/>
        <v>-1.251917909122402E-2</v>
      </c>
    </row>
    <row r="581" spans="2:4" ht="27.6" thickBot="1">
      <c r="B581" s="3" t="s">
        <v>351</v>
      </c>
      <c r="C581" s="3">
        <v>17136.55</v>
      </c>
      <c r="D581" s="6">
        <f t="shared" si="8"/>
        <v>1.0490221804211775E-2</v>
      </c>
    </row>
    <row r="582" spans="2:4" ht="27.6" thickBot="1">
      <c r="B582" s="3" t="s">
        <v>352</v>
      </c>
      <c r="C582" s="3">
        <v>17392.599999999999</v>
      </c>
      <c r="D582" s="6">
        <f t="shared" si="8"/>
        <v>1.4941747317867238E-2</v>
      </c>
    </row>
    <row r="583" spans="2:4" ht="27.6" thickBot="1">
      <c r="B583" s="3" t="s">
        <v>353</v>
      </c>
      <c r="C583" s="3">
        <v>17171.95</v>
      </c>
      <c r="D583" s="6">
        <f t="shared" si="8"/>
        <v>-1.2686429860975235E-2</v>
      </c>
    </row>
    <row r="584" spans="2:4" ht="27.6" thickBot="1">
      <c r="B584" s="3" t="s">
        <v>354</v>
      </c>
      <c r="C584" s="3">
        <v>16953.95</v>
      </c>
      <c r="D584" s="6">
        <f t="shared" si="8"/>
        <v>-1.2695121986728397E-2</v>
      </c>
    </row>
    <row r="585" spans="2:4" ht="27.6" thickBot="1">
      <c r="B585" s="3" t="s">
        <v>355</v>
      </c>
      <c r="C585" s="3">
        <v>17200.8</v>
      </c>
      <c r="D585" s="6">
        <f t="shared" si="8"/>
        <v>1.4560028783852541E-2</v>
      </c>
    </row>
    <row r="586" spans="2:4" ht="27.6" thickBot="1">
      <c r="B586" s="3" t="s">
        <v>356</v>
      </c>
      <c r="C586" s="3">
        <v>17038.400000000001</v>
      </c>
      <c r="D586" s="6">
        <f t="shared" si="8"/>
        <v>-9.4414213292404181E-3</v>
      </c>
    </row>
    <row r="587" spans="2:4" ht="27.6" thickBot="1">
      <c r="B587" s="3" t="s">
        <v>357</v>
      </c>
      <c r="C587" s="3">
        <v>17245.05</v>
      </c>
      <c r="D587" s="6">
        <f t="shared" si="8"/>
        <v>1.2128486242839465E-2</v>
      </c>
    </row>
    <row r="588" spans="2:4" ht="27.6" thickBot="1">
      <c r="B588" s="3" t="s">
        <v>358</v>
      </c>
      <c r="C588" s="3">
        <v>17102.55</v>
      </c>
      <c r="D588" s="6">
        <f t="shared" ref="D588:D651" si="9">(C588/C587)-1</f>
        <v>-8.263240756043011E-3</v>
      </c>
    </row>
    <row r="589" spans="2:4" ht="15" thickBot="1">
      <c r="B589" s="4">
        <v>44597.645833333336</v>
      </c>
      <c r="C589" s="3">
        <v>17069.099999999999</v>
      </c>
      <c r="D589" s="6">
        <f t="shared" si="9"/>
        <v>-1.9558486892305993E-3</v>
      </c>
    </row>
    <row r="590" spans="2:4" ht="15" thickBot="1">
      <c r="B590" s="4">
        <v>44656.645833333336</v>
      </c>
      <c r="C590" s="3">
        <v>16677.599999999999</v>
      </c>
      <c r="D590" s="6">
        <f t="shared" si="9"/>
        <v>-2.293618292704358E-2</v>
      </c>
    </row>
    <row r="591" spans="2:4" ht="15" thickBot="1">
      <c r="B591" s="4">
        <v>44686.645833333336</v>
      </c>
      <c r="C591" s="3">
        <v>16682.650000000001</v>
      </c>
      <c r="D591" s="6">
        <f t="shared" si="9"/>
        <v>3.0280136230653731E-4</v>
      </c>
    </row>
    <row r="592" spans="2:4" ht="15" thickBot="1">
      <c r="B592" s="4">
        <v>44717.645833333336</v>
      </c>
      <c r="C592" s="3">
        <v>16411.25</v>
      </c>
      <c r="D592" s="6">
        <f t="shared" si="9"/>
        <v>-1.6268398605737144E-2</v>
      </c>
    </row>
    <row r="593" spans="2:4" ht="15" thickBot="1">
      <c r="B593" s="4">
        <v>44809.645833333336</v>
      </c>
      <c r="C593" s="3">
        <v>16301.85</v>
      </c>
      <c r="D593" s="6">
        <f t="shared" si="9"/>
        <v>-6.6661588849112885E-3</v>
      </c>
    </row>
    <row r="594" spans="2:4" ht="15" thickBot="1">
      <c r="B594" s="4">
        <v>44839.645833333336</v>
      </c>
      <c r="C594" s="3">
        <v>16240.05</v>
      </c>
      <c r="D594" s="6">
        <f t="shared" si="9"/>
        <v>-3.7909807782553484E-3</v>
      </c>
    </row>
    <row r="595" spans="2:4" ht="15" thickBot="1">
      <c r="B595" s="4">
        <v>44870.645833333336</v>
      </c>
      <c r="C595" s="3">
        <v>16167.1</v>
      </c>
      <c r="D595" s="6">
        <f t="shared" si="9"/>
        <v>-4.4919812439000451E-3</v>
      </c>
    </row>
    <row r="596" spans="2:4" ht="15" thickBot="1">
      <c r="B596" s="4">
        <v>44900.645833333336</v>
      </c>
      <c r="C596" s="3">
        <v>15808</v>
      </c>
      <c r="D596" s="6">
        <f t="shared" si="9"/>
        <v>-2.2211775766835085E-2</v>
      </c>
    </row>
    <row r="597" spans="2:4" ht="27.6" thickBot="1">
      <c r="B597" s="3" t="s">
        <v>359</v>
      </c>
      <c r="C597" s="3">
        <v>15782.15</v>
      </c>
      <c r="D597" s="6">
        <f t="shared" si="9"/>
        <v>-1.6352479757085758E-3</v>
      </c>
    </row>
    <row r="598" spans="2:4" ht="27.6" thickBot="1">
      <c r="B598" s="3" t="s">
        <v>360</v>
      </c>
      <c r="C598" s="3">
        <v>15842.3</v>
      </c>
      <c r="D598" s="6">
        <f t="shared" si="9"/>
        <v>3.811267793044637E-3</v>
      </c>
    </row>
    <row r="599" spans="2:4" ht="27.6" thickBot="1">
      <c r="B599" s="3" t="s">
        <v>361</v>
      </c>
      <c r="C599" s="3">
        <v>16259.3</v>
      </c>
      <c r="D599" s="6">
        <f t="shared" si="9"/>
        <v>2.6321935577536149E-2</v>
      </c>
    </row>
    <row r="600" spans="2:4" ht="27.6" thickBot="1">
      <c r="B600" s="3" t="s">
        <v>362</v>
      </c>
      <c r="C600" s="3">
        <v>16240.3</v>
      </c>
      <c r="D600" s="6">
        <f t="shared" si="9"/>
        <v>-1.1685619922137125E-3</v>
      </c>
    </row>
    <row r="601" spans="2:4" ht="27.6" thickBot="1">
      <c r="B601" s="3" t="s">
        <v>363</v>
      </c>
      <c r="C601" s="3">
        <v>15809.4</v>
      </c>
      <c r="D601" s="6">
        <f t="shared" si="9"/>
        <v>-2.6532761094314794E-2</v>
      </c>
    </row>
    <row r="602" spans="2:4" ht="27.6" thickBot="1">
      <c r="B602" s="3" t="s">
        <v>364</v>
      </c>
      <c r="C602" s="3">
        <v>16266.15</v>
      </c>
      <c r="D602" s="6">
        <f t="shared" si="9"/>
        <v>2.8891039508140759E-2</v>
      </c>
    </row>
    <row r="603" spans="2:4" ht="27.6" thickBot="1">
      <c r="B603" s="3" t="s">
        <v>365</v>
      </c>
      <c r="C603" s="3">
        <v>16214.7</v>
      </c>
      <c r="D603" s="6">
        <f t="shared" si="9"/>
        <v>-3.1630103005320098E-3</v>
      </c>
    </row>
    <row r="604" spans="2:4" ht="27.6" thickBot="1">
      <c r="B604" s="3" t="s">
        <v>366</v>
      </c>
      <c r="C604" s="3">
        <v>16125.15</v>
      </c>
      <c r="D604" s="6">
        <f t="shared" si="9"/>
        <v>-5.5227663786564518E-3</v>
      </c>
    </row>
    <row r="605" spans="2:4" ht="27.6" thickBot="1">
      <c r="B605" s="3" t="s">
        <v>367</v>
      </c>
      <c r="C605" s="3">
        <v>16025.8</v>
      </c>
      <c r="D605" s="6">
        <f t="shared" si="9"/>
        <v>-6.1611829967473941E-3</v>
      </c>
    </row>
    <row r="606" spans="2:4" ht="27.6" thickBot="1">
      <c r="B606" s="3" t="s">
        <v>368</v>
      </c>
      <c r="C606" s="3">
        <v>16170.15</v>
      </c>
      <c r="D606" s="6">
        <f t="shared" si="9"/>
        <v>9.0073506470815801E-3</v>
      </c>
    </row>
    <row r="607" spans="2:4" ht="27.6" thickBot="1">
      <c r="B607" s="3" t="s">
        <v>369</v>
      </c>
      <c r="C607" s="3">
        <v>16352.45</v>
      </c>
      <c r="D607" s="6">
        <f t="shared" si="9"/>
        <v>1.1273859549849607E-2</v>
      </c>
    </row>
    <row r="608" spans="2:4" ht="27.6" thickBot="1">
      <c r="B608" s="3" t="s">
        <v>370</v>
      </c>
      <c r="C608" s="3">
        <v>16661.400000000001</v>
      </c>
      <c r="D608" s="6">
        <f t="shared" si="9"/>
        <v>1.8893193374693196E-2</v>
      </c>
    </row>
    <row r="609" spans="2:4" ht="27.6" thickBot="1">
      <c r="B609" s="3" t="s">
        <v>371</v>
      </c>
      <c r="C609" s="3">
        <v>16584.55</v>
      </c>
      <c r="D609" s="6">
        <f t="shared" si="9"/>
        <v>-4.6124575365816822E-3</v>
      </c>
    </row>
    <row r="610" spans="2:4" ht="15" thickBot="1">
      <c r="B610" s="4">
        <v>44567.645833333336</v>
      </c>
      <c r="C610" s="3">
        <v>16522.75</v>
      </c>
      <c r="D610" s="6">
        <f t="shared" si="9"/>
        <v>-3.7263597746094446E-3</v>
      </c>
    </row>
    <row r="611" spans="2:4" ht="15" thickBot="1">
      <c r="B611" s="4">
        <v>44598.645833333336</v>
      </c>
      <c r="C611" s="3">
        <v>16628</v>
      </c>
      <c r="D611" s="6">
        <f t="shared" si="9"/>
        <v>6.3700049931154634E-3</v>
      </c>
    </row>
    <row r="612" spans="2:4" ht="15" thickBot="1">
      <c r="B612" s="4">
        <v>44626.645833333336</v>
      </c>
      <c r="C612" s="3">
        <v>16584.3</v>
      </c>
      <c r="D612" s="6">
        <f t="shared" si="9"/>
        <v>-2.6280971854703017E-3</v>
      </c>
    </row>
    <row r="613" spans="2:4" ht="15" thickBot="1">
      <c r="B613" s="4">
        <v>44718.645833333336</v>
      </c>
      <c r="C613" s="3">
        <v>16569.55</v>
      </c>
      <c r="D613" s="6">
        <f t="shared" si="9"/>
        <v>-8.8939539202737006E-4</v>
      </c>
    </row>
    <row r="614" spans="2:4" ht="15" thickBot="1">
      <c r="B614" s="4">
        <v>44748.645833333336</v>
      </c>
      <c r="C614" s="3">
        <v>16416.349999999999</v>
      </c>
      <c r="D614" s="6">
        <f t="shared" si="9"/>
        <v>-9.2458757178076612E-3</v>
      </c>
    </row>
    <row r="615" spans="2:4" ht="15" thickBot="1">
      <c r="B615" s="4">
        <v>44779.645833333336</v>
      </c>
      <c r="C615" s="3">
        <v>16356.25</v>
      </c>
      <c r="D615" s="6">
        <f t="shared" si="9"/>
        <v>-3.6609843235554385E-3</v>
      </c>
    </row>
    <row r="616" spans="2:4" ht="15" thickBot="1">
      <c r="B616" s="4">
        <v>44810.645833333336</v>
      </c>
      <c r="C616" s="3">
        <v>16478.099999999999</v>
      </c>
      <c r="D616" s="6">
        <f t="shared" si="9"/>
        <v>7.4497516239968586E-3</v>
      </c>
    </row>
    <row r="617" spans="2:4" ht="15" thickBot="1">
      <c r="B617" s="4">
        <v>44840.645833333336</v>
      </c>
      <c r="C617" s="3">
        <v>16201.8</v>
      </c>
      <c r="D617" s="6">
        <f t="shared" si="9"/>
        <v>-1.6767709869463077E-2</v>
      </c>
    </row>
    <row r="618" spans="2:4" ht="27.6" thickBot="1">
      <c r="B618" s="3" t="s">
        <v>372</v>
      </c>
      <c r="C618" s="3">
        <v>15774.4</v>
      </c>
      <c r="D618" s="6">
        <f t="shared" si="9"/>
        <v>-2.6379784962164643E-2</v>
      </c>
    </row>
    <row r="619" spans="2:4" ht="27.6" thickBot="1">
      <c r="B619" s="3" t="s">
        <v>373</v>
      </c>
      <c r="C619" s="3">
        <v>15732.1</v>
      </c>
      <c r="D619" s="6">
        <f t="shared" si="9"/>
        <v>-2.6815599959427727E-3</v>
      </c>
    </row>
    <row r="620" spans="2:4" ht="27.6" thickBot="1">
      <c r="B620" s="3" t="s">
        <v>374</v>
      </c>
      <c r="C620" s="3">
        <v>15692.15</v>
      </c>
      <c r="D620" s="6">
        <f t="shared" si="9"/>
        <v>-2.5393939779178032E-3</v>
      </c>
    </row>
    <row r="621" spans="2:4" ht="27.6" thickBot="1">
      <c r="B621" s="3" t="s">
        <v>375</v>
      </c>
      <c r="C621" s="3">
        <v>15360.6</v>
      </c>
      <c r="D621" s="6">
        <f t="shared" si="9"/>
        <v>-2.1128398594201458E-2</v>
      </c>
    </row>
    <row r="622" spans="2:4" ht="27.6" thickBot="1">
      <c r="B622" s="3" t="s">
        <v>376</v>
      </c>
      <c r="C622" s="3">
        <v>15293.5</v>
      </c>
      <c r="D622" s="6">
        <f t="shared" si="9"/>
        <v>-4.3683189458745275E-3</v>
      </c>
    </row>
    <row r="623" spans="2:4" ht="27.6" thickBot="1">
      <c r="B623" s="3" t="s">
        <v>377</v>
      </c>
      <c r="C623" s="3">
        <v>15350.15</v>
      </c>
      <c r="D623" s="6">
        <f t="shared" si="9"/>
        <v>3.7041880537482808E-3</v>
      </c>
    </row>
    <row r="624" spans="2:4" ht="27.6" thickBot="1">
      <c r="B624" s="3" t="s">
        <v>378</v>
      </c>
      <c r="C624" s="3">
        <v>15638.8</v>
      </c>
      <c r="D624" s="6">
        <f t="shared" si="9"/>
        <v>1.8804376504464093E-2</v>
      </c>
    </row>
    <row r="625" spans="2:4" ht="27.6" thickBot="1">
      <c r="B625" s="3" t="s">
        <v>379</v>
      </c>
      <c r="C625" s="3">
        <v>15413.3</v>
      </c>
      <c r="D625" s="6">
        <f t="shared" si="9"/>
        <v>-1.4419264905235707E-2</v>
      </c>
    </row>
    <row r="626" spans="2:4" ht="27.6" thickBot="1">
      <c r="B626" s="3" t="s">
        <v>380</v>
      </c>
      <c r="C626" s="3">
        <v>15556.65</v>
      </c>
      <c r="D626" s="6">
        <f t="shared" si="9"/>
        <v>9.300409386698627E-3</v>
      </c>
    </row>
    <row r="627" spans="2:4" ht="27.6" thickBot="1">
      <c r="B627" s="3" t="s">
        <v>381</v>
      </c>
      <c r="C627" s="3">
        <v>15699.25</v>
      </c>
      <c r="D627" s="6">
        <f t="shared" si="9"/>
        <v>9.1664979285386305E-3</v>
      </c>
    </row>
    <row r="628" spans="2:4" ht="27.6" thickBot="1">
      <c r="B628" s="3" t="s">
        <v>382</v>
      </c>
      <c r="C628" s="3">
        <v>15832.05</v>
      </c>
      <c r="D628" s="6">
        <f t="shared" si="9"/>
        <v>8.4590028186060096E-3</v>
      </c>
    </row>
    <row r="629" spans="2:4" ht="27.6" thickBot="1">
      <c r="B629" s="3" t="s">
        <v>383</v>
      </c>
      <c r="C629" s="3">
        <v>15850.2</v>
      </c>
      <c r="D629" s="6">
        <f t="shared" si="9"/>
        <v>1.1464087089165798E-3</v>
      </c>
    </row>
    <row r="630" spans="2:4" ht="27.6" thickBot="1">
      <c r="B630" s="3" t="s">
        <v>384</v>
      </c>
      <c r="C630" s="3">
        <v>15799.1</v>
      </c>
      <c r="D630" s="6">
        <f t="shared" si="9"/>
        <v>-3.2239340828507101E-3</v>
      </c>
    </row>
    <row r="631" spans="2:4" ht="27.6" thickBot="1">
      <c r="B631" s="3" t="s">
        <v>385</v>
      </c>
      <c r="C631" s="3">
        <v>15780.25</v>
      </c>
      <c r="D631" s="6">
        <f t="shared" si="9"/>
        <v>-1.193105936414085E-3</v>
      </c>
    </row>
    <row r="632" spans="2:4" ht="15" thickBot="1">
      <c r="B632" s="4">
        <v>44568.645833333336</v>
      </c>
      <c r="C632" s="3">
        <v>15752.05</v>
      </c>
      <c r="D632" s="6">
        <f t="shared" si="9"/>
        <v>-1.7870439314966458E-3</v>
      </c>
    </row>
    <row r="633" spans="2:4" ht="15" thickBot="1">
      <c r="B633" s="4">
        <v>44658.645833333336</v>
      </c>
      <c r="C633" s="3">
        <v>15835.35</v>
      </c>
      <c r="D633" s="6">
        <f t="shared" si="9"/>
        <v>5.2882005834162804E-3</v>
      </c>
    </row>
    <row r="634" spans="2:4" ht="15" thickBot="1">
      <c r="B634" s="4">
        <v>44688.645833333336</v>
      </c>
      <c r="C634" s="3">
        <v>15810.85</v>
      </c>
      <c r="D634" s="6">
        <f t="shared" si="9"/>
        <v>-1.5471713602793757E-3</v>
      </c>
    </row>
    <row r="635" spans="2:4" ht="15" thickBot="1">
      <c r="B635" s="4">
        <v>44719.645833333336</v>
      </c>
      <c r="C635" s="3">
        <v>15989.8</v>
      </c>
      <c r="D635" s="6">
        <f t="shared" si="9"/>
        <v>1.1318177074603808E-2</v>
      </c>
    </row>
    <row r="636" spans="2:4" ht="15" thickBot="1">
      <c r="B636" s="4">
        <v>44749.645833333336</v>
      </c>
      <c r="C636" s="3">
        <v>16132.9</v>
      </c>
      <c r="D636" s="6">
        <f t="shared" si="9"/>
        <v>8.9494552777396041E-3</v>
      </c>
    </row>
    <row r="637" spans="2:4" ht="15" thickBot="1">
      <c r="B637" s="4">
        <v>44780.645833333336</v>
      </c>
      <c r="C637" s="3">
        <v>16220.6</v>
      </c>
      <c r="D637" s="6">
        <f t="shared" si="9"/>
        <v>5.4360964240776077E-3</v>
      </c>
    </row>
    <row r="638" spans="2:4" ht="15" thickBot="1">
      <c r="B638" s="4">
        <v>44872.645833333336</v>
      </c>
      <c r="C638" s="3">
        <v>16216</v>
      </c>
      <c r="D638" s="6">
        <f t="shared" si="9"/>
        <v>-2.8359000283595392E-4</v>
      </c>
    </row>
    <row r="639" spans="2:4" ht="15" thickBot="1">
      <c r="B639" s="4">
        <v>44902.645833333336</v>
      </c>
      <c r="C639" s="3">
        <v>16058.3</v>
      </c>
      <c r="D639" s="6">
        <f t="shared" si="9"/>
        <v>-9.7249629995067588E-3</v>
      </c>
    </row>
    <row r="640" spans="2:4" ht="27.6" thickBot="1">
      <c r="B640" s="3" t="s">
        <v>386</v>
      </c>
      <c r="C640" s="3">
        <v>15966.65</v>
      </c>
      <c r="D640" s="6">
        <f t="shared" si="9"/>
        <v>-5.7073289202468347E-3</v>
      </c>
    </row>
    <row r="641" spans="2:4" ht="27.6" thickBot="1">
      <c r="B641" s="3" t="s">
        <v>387</v>
      </c>
      <c r="C641" s="3">
        <v>15938.65</v>
      </c>
      <c r="D641" s="6">
        <f t="shared" si="9"/>
        <v>-1.7536552752143164E-3</v>
      </c>
    </row>
    <row r="642" spans="2:4" ht="27.6" thickBot="1">
      <c r="B642" s="3" t="s">
        <v>388</v>
      </c>
      <c r="C642" s="3">
        <v>16049.2</v>
      </c>
      <c r="D642" s="6">
        <f t="shared" si="9"/>
        <v>6.9359701103921534E-3</v>
      </c>
    </row>
    <row r="643" spans="2:4" ht="27.6" thickBot="1">
      <c r="B643" s="3" t="s">
        <v>389</v>
      </c>
      <c r="C643" s="3">
        <v>16278.5</v>
      </c>
      <c r="D643" s="6">
        <f t="shared" si="9"/>
        <v>1.4287316501756964E-2</v>
      </c>
    </row>
    <row r="644" spans="2:4" ht="27.6" thickBot="1">
      <c r="B644" s="3" t="s">
        <v>390</v>
      </c>
      <c r="C644" s="3">
        <v>16340.55</v>
      </c>
      <c r="D644" s="6">
        <f t="shared" si="9"/>
        <v>3.8117762693121726E-3</v>
      </c>
    </row>
    <row r="645" spans="2:4" ht="27.6" thickBot="1">
      <c r="B645" s="3" t="s">
        <v>391</v>
      </c>
      <c r="C645" s="3">
        <v>16520.849999999999</v>
      </c>
      <c r="D645" s="6">
        <f t="shared" si="9"/>
        <v>1.1033900327712232E-2</v>
      </c>
    </row>
    <row r="646" spans="2:4" ht="27.6" thickBot="1">
      <c r="B646" s="3" t="s">
        <v>392</v>
      </c>
      <c r="C646" s="3">
        <v>16605.25</v>
      </c>
      <c r="D646" s="6">
        <f t="shared" si="9"/>
        <v>5.1086959811390553E-3</v>
      </c>
    </row>
    <row r="647" spans="2:4" ht="27.6" thickBot="1">
      <c r="B647" s="3" t="s">
        <v>393</v>
      </c>
      <c r="C647" s="3">
        <v>16719.45</v>
      </c>
      <c r="D647" s="6">
        <f t="shared" si="9"/>
        <v>6.8773430089881238E-3</v>
      </c>
    </row>
    <row r="648" spans="2:4" ht="27.6" thickBot="1">
      <c r="B648" s="3" t="s">
        <v>394</v>
      </c>
      <c r="C648" s="3">
        <v>16631</v>
      </c>
      <c r="D648" s="6">
        <f t="shared" si="9"/>
        <v>-5.2902457915781076E-3</v>
      </c>
    </row>
    <row r="649" spans="2:4" ht="27.6" thickBot="1">
      <c r="B649" s="3" t="s">
        <v>395</v>
      </c>
      <c r="C649" s="3">
        <v>16483.849999999999</v>
      </c>
      <c r="D649" s="6">
        <f t="shared" si="9"/>
        <v>-8.8479345800013265E-3</v>
      </c>
    </row>
    <row r="650" spans="2:4" ht="27.6" thickBot="1">
      <c r="B650" s="3" t="s">
        <v>396</v>
      </c>
      <c r="C650" s="3">
        <v>16641.8</v>
      </c>
      <c r="D650" s="6">
        <f t="shared" si="9"/>
        <v>9.5821061220529025E-3</v>
      </c>
    </row>
    <row r="651" spans="2:4" ht="27.6" thickBot="1">
      <c r="B651" s="3" t="s">
        <v>397</v>
      </c>
      <c r="C651" s="3">
        <v>16929.599999999999</v>
      </c>
      <c r="D651" s="6">
        <f t="shared" si="9"/>
        <v>1.7293802353110843E-2</v>
      </c>
    </row>
    <row r="652" spans="2:4" ht="27.6" thickBot="1">
      <c r="B652" s="3" t="s">
        <v>398</v>
      </c>
      <c r="C652" s="3">
        <v>17158.25</v>
      </c>
      <c r="D652" s="6">
        <f t="shared" ref="D652:D715" si="10">(C652/C651)-1</f>
        <v>1.3505930441357172E-2</v>
      </c>
    </row>
    <row r="653" spans="2:4" ht="15" thickBot="1">
      <c r="B653" s="4">
        <v>44569.645833333336</v>
      </c>
      <c r="C653" s="3">
        <v>17340.05</v>
      </c>
      <c r="D653" s="6">
        <f t="shared" si="10"/>
        <v>1.0595486136406596E-2</v>
      </c>
    </row>
    <row r="654" spans="2:4" ht="15" thickBot="1">
      <c r="B654" s="4">
        <v>44600.645833333336</v>
      </c>
      <c r="C654" s="3">
        <v>17345.45</v>
      </c>
      <c r="D654" s="6">
        <f t="shared" si="10"/>
        <v>3.1141778714594004E-4</v>
      </c>
    </row>
    <row r="655" spans="2:4" ht="15" thickBot="1">
      <c r="B655" s="4">
        <v>44628.645833333336</v>
      </c>
      <c r="C655" s="3">
        <v>17388.150000000001</v>
      </c>
      <c r="D655" s="6">
        <f t="shared" si="10"/>
        <v>2.4617406870390823E-3</v>
      </c>
    </row>
    <row r="656" spans="2:4" ht="15" thickBot="1">
      <c r="B656" s="4">
        <v>44659.645833333336</v>
      </c>
      <c r="C656" s="3">
        <v>17382</v>
      </c>
      <c r="D656" s="6">
        <f t="shared" si="10"/>
        <v>-3.5368915036970705E-4</v>
      </c>
    </row>
    <row r="657" spans="2:4" ht="15" thickBot="1">
      <c r="B657" s="4">
        <v>44689.645833333336</v>
      </c>
      <c r="C657" s="3">
        <v>17397.5</v>
      </c>
      <c r="D657" s="6">
        <f t="shared" si="10"/>
        <v>8.9172707398454953E-4</v>
      </c>
    </row>
    <row r="658" spans="2:4" ht="15" thickBot="1">
      <c r="B658" s="4">
        <v>44781.645833333336</v>
      </c>
      <c r="C658" s="3">
        <v>17525.099999999999</v>
      </c>
      <c r="D658" s="6">
        <f t="shared" si="10"/>
        <v>7.3343871245867831E-3</v>
      </c>
    </row>
    <row r="659" spans="2:4" ht="15" thickBot="1">
      <c r="B659" s="4">
        <v>44842.645833333336</v>
      </c>
      <c r="C659" s="3">
        <v>17534.75</v>
      </c>
      <c r="D659" s="6">
        <f t="shared" si="10"/>
        <v>5.5063879806693805E-4</v>
      </c>
    </row>
    <row r="660" spans="2:4" ht="15" thickBot="1">
      <c r="B660" s="4">
        <v>44873.645833333336</v>
      </c>
      <c r="C660" s="3">
        <v>17659</v>
      </c>
      <c r="D660" s="6">
        <f t="shared" si="10"/>
        <v>7.0859293688247948E-3</v>
      </c>
    </row>
    <row r="661" spans="2:4" ht="15" thickBot="1">
      <c r="B661" s="4">
        <v>44903.645833333336</v>
      </c>
      <c r="C661" s="3">
        <v>17698.150000000001</v>
      </c>
      <c r="D661" s="6">
        <f t="shared" si="10"/>
        <v>2.2169998301151406E-3</v>
      </c>
    </row>
    <row r="662" spans="2:4" ht="27.6" thickBot="1">
      <c r="B662" s="3" t="s">
        <v>399</v>
      </c>
      <c r="C662" s="3">
        <v>17825.25</v>
      </c>
      <c r="D662" s="6">
        <f t="shared" si="10"/>
        <v>7.1815415735541066E-3</v>
      </c>
    </row>
    <row r="663" spans="2:4" ht="27.6" thickBot="1">
      <c r="B663" s="3" t="s">
        <v>400</v>
      </c>
      <c r="C663" s="3">
        <v>17944.25</v>
      </c>
      <c r="D663" s="6">
        <f t="shared" si="10"/>
        <v>6.6759231988331447E-3</v>
      </c>
    </row>
    <row r="664" spans="2:4" ht="27.6" thickBot="1">
      <c r="B664" s="3" t="s">
        <v>401</v>
      </c>
      <c r="C664" s="3">
        <v>17956.5</v>
      </c>
      <c r="D664" s="6">
        <f t="shared" si="10"/>
        <v>6.826699360520383E-4</v>
      </c>
    </row>
    <row r="665" spans="2:4" ht="27.6" thickBot="1">
      <c r="B665" s="3" t="s">
        <v>402</v>
      </c>
      <c r="C665" s="3">
        <v>17758.45</v>
      </c>
      <c r="D665" s="6">
        <f t="shared" si="10"/>
        <v>-1.1029432239022086E-2</v>
      </c>
    </row>
    <row r="666" spans="2:4" ht="27.6" thickBot="1">
      <c r="B666" s="3" t="s">
        <v>403</v>
      </c>
      <c r="C666" s="3">
        <v>17490.7</v>
      </c>
      <c r="D666" s="6">
        <f t="shared" si="10"/>
        <v>-1.5077329384039717E-2</v>
      </c>
    </row>
    <row r="667" spans="2:4" ht="27.6" thickBot="1">
      <c r="B667" s="3" t="s">
        <v>404</v>
      </c>
      <c r="C667" s="3">
        <v>17577.5</v>
      </c>
      <c r="D667" s="6">
        <f t="shared" si="10"/>
        <v>4.9626372872439983E-3</v>
      </c>
    </row>
    <row r="668" spans="2:4" ht="27.6" thickBot="1">
      <c r="B668" s="3" t="s">
        <v>405</v>
      </c>
      <c r="C668" s="3">
        <v>17604.95</v>
      </c>
      <c r="D668" s="6">
        <f t="shared" si="10"/>
        <v>1.5616555255297815E-3</v>
      </c>
    </row>
    <row r="669" spans="2:4" ht="27.6" thickBot="1">
      <c r="B669" s="3" t="s">
        <v>406</v>
      </c>
      <c r="C669" s="3">
        <v>17522.45</v>
      </c>
      <c r="D669" s="6">
        <f t="shared" si="10"/>
        <v>-4.6861820113093255E-3</v>
      </c>
    </row>
    <row r="670" spans="2:4" ht="27.6" thickBot="1">
      <c r="B670" s="3" t="s">
        <v>407</v>
      </c>
      <c r="C670" s="3">
        <v>17558.900000000001</v>
      </c>
      <c r="D670" s="6">
        <f t="shared" si="10"/>
        <v>2.0801885581069879E-3</v>
      </c>
    </row>
    <row r="671" spans="2:4" ht="27.6" thickBot="1">
      <c r="B671" s="3" t="s">
        <v>408</v>
      </c>
      <c r="C671" s="3">
        <v>17312.900000000001</v>
      </c>
      <c r="D671" s="6">
        <f t="shared" si="10"/>
        <v>-1.400998923622776E-2</v>
      </c>
    </row>
    <row r="672" spans="2:4" ht="27.6" thickBot="1">
      <c r="B672" s="3" t="s">
        <v>409</v>
      </c>
      <c r="C672" s="3">
        <v>17759.3</v>
      </c>
      <c r="D672" s="6">
        <f t="shared" si="10"/>
        <v>2.5784241808131325E-2</v>
      </c>
    </row>
    <row r="673" spans="2:4" ht="15" thickBot="1">
      <c r="B673" s="4">
        <v>44570.645833333336</v>
      </c>
      <c r="C673" s="3">
        <v>17542.8</v>
      </c>
      <c r="D673" s="6">
        <f t="shared" si="10"/>
        <v>-1.2190795808393329E-2</v>
      </c>
    </row>
    <row r="674" spans="2:4" ht="15" thickBot="1">
      <c r="B674" s="4">
        <v>44601.645833333336</v>
      </c>
      <c r="C674" s="3">
        <v>17539.45</v>
      </c>
      <c r="D674" s="6">
        <f t="shared" si="10"/>
        <v>-1.9096153407660577E-4</v>
      </c>
    </row>
    <row r="675" spans="2:4" ht="15" thickBot="1">
      <c r="B675" s="4">
        <v>44690.645833333336</v>
      </c>
      <c r="C675" s="3">
        <v>17665.8</v>
      </c>
      <c r="D675" s="6">
        <f t="shared" si="10"/>
        <v>7.2037606652430863E-3</v>
      </c>
    </row>
    <row r="676" spans="2:4" ht="15" thickBot="1">
      <c r="B676" s="4">
        <v>44721.645833333336</v>
      </c>
      <c r="C676" s="3">
        <v>17655.599999999999</v>
      </c>
      <c r="D676" s="6">
        <f t="shared" si="10"/>
        <v>-5.773868152022521E-4</v>
      </c>
    </row>
    <row r="677" spans="2:4" ht="15" thickBot="1">
      <c r="B677" s="4">
        <v>44751.645833333336</v>
      </c>
      <c r="C677" s="3">
        <v>17624.400000000001</v>
      </c>
      <c r="D677" s="6">
        <f t="shared" si="10"/>
        <v>-1.7671447019640407E-3</v>
      </c>
    </row>
    <row r="678" spans="2:4" ht="15" thickBot="1">
      <c r="B678" s="4">
        <v>44782.645833333336</v>
      </c>
      <c r="C678" s="3">
        <v>17798.75</v>
      </c>
      <c r="D678" s="6">
        <f t="shared" si="10"/>
        <v>9.8925353487209211E-3</v>
      </c>
    </row>
    <row r="679" spans="2:4" ht="15" thickBot="1">
      <c r="B679" s="4">
        <v>44813.645833333336</v>
      </c>
      <c r="C679" s="3">
        <v>17833.349999999999</v>
      </c>
      <c r="D679" s="6">
        <f t="shared" si="10"/>
        <v>1.9439567385348688E-3</v>
      </c>
    </row>
    <row r="680" spans="2:4" ht="27.6" thickBot="1">
      <c r="B680" s="3" t="s">
        <v>410</v>
      </c>
      <c r="C680" s="3">
        <v>18070.05</v>
      </c>
      <c r="D680" s="6">
        <f t="shared" si="10"/>
        <v>1.3272884791696526E-2</v>
      </c>
    </row>
    <row r="681" spans="2:4" ht="27.6" thickBot="1">
      <c r="B681" s="3" t="s">
        <v>411</v>
      </c>
      <c r="C681" s="3">
        <v>18003.75</v>
      </c>
      <c r="D681" s="6">
        <f t="shared" si="10"/>
        <v>-3.6690545958644183E-3</v>
      </c>
    </row>
    <row r="682" spans="2:4" ht="27.6" thickBot="1">
      <c r="B682" s="3" t="s">
        <v>412</v>
      </c>
      <c r="C682" s="3">
        <v>17877.400000000001</v>
      </c>
      <c r="D682" s="6">
        <f t="shared" si="10"/>
        <v>-7.0179823647850137E-3</v>
      </c>
    </row>
    <row r="683" spans="2:4" ht="27.6" thickBot="1">
      <c r="B683" s="3" t="s">
        <v>413</v>
      </c>
      <c r="C683" s="3">
        <v>17530.849999999999</v>
      </c>
      <c r="D683" s="6">
        <f t="shared" si="10"/>
        <v>-1.9384809871681674E-2</v>
      </c>
    </row>
    <row r="684" spans="2:4" ht="27.6" thickBot="1">
      <c r="B684" s="3" t="s">
        <v>414</v>
      </c>
      <c r="C684" s="3">
        <v>17622.25</v>
      </c>
      <c r="D684" s="6">
        <f t="shared" si="10"/>
        <v>5.2136661941664109E-3</v>
      </c>
    </row>
    <row r="685" spans="2:4" ht="27.6" thickBot="1">
      <c r="B685" s="3" t="s">
        <v>415</v>
      </c>
      <c r="C685" s="3">
        <v>17816.25</v>
      </c>
      <c r="D685" s="6">
        <f t="shared" si="10"/>
        <v>1.1008809885230342E-2</v>
      </c>
    </row>
    <row r="686" spans="2:4" ht="27.6" thickBot="1">
      <c r="B686" s="3" t="s">
        <v>416</v>
      </c>
      <c r="C686" s="3">
        <v>17718.349999999999</v>
      </c>
      <c r="D686" s="6">
        <f t="shared" si="10"/>
        <v>-5.4949835122430901E-3</v>
      </c>
    </row>
    <row r="687" spans="2:4" ht="27.6" thickBot="1">
      <c r="B687" s="3" t="s">
        <v>417</v>
      </c>
      <c r="C687" s="3">
        <v>17629.8</v>
      </c>
      <c r="D687" s="6">
        <f t="shared" si="10"/>
        <v>-4.9976436857833706E-3</v>
      </c>
    </row>
    <row r="688" spans="2:4" ht="27.6" thickBot="1">
      <c r="B688" s="3" t="s">
        <v>418</v>
      </c>
      <c r="C688" s="3">
        <v>17327.349999999999</v>
      </c>
      <c r="D688" s="6">
        <f t="shared" si="10"/>
        <v>-1.7155611521401326E-2</v>
      </c>
    </row>
    <row r="689" spans="2:4" ht="27.6" thickBot="1">
      <c r="B689" s="3" t="s">
        <v>419</v>
      </c>
      <c r="C689" s="3">
        <v>17016.3</v>
      </c>
      <c r="D689" s="6">
        <f t="shared" si="10"/>
        <v>-1.7951388989083661E-2</v>
      </c>
    </row>
    <row r="690" spans="2:4" ht="27.6" thickBot="1">
      <c r="B690" s="3" t="s">
        <v>420</v>
      </c>
      <c r="C690" s="3">
        <v>17007.400000000001</v>
      </c>
      <c r="D690" s="6">
        <f t="shared" si="10"/>
        <v>-5.230279202880217E-4</v>
      </c>
    </row>
    <row r="691" spans="2:4" ht="27.6" thickBot="1">
      <c r="B691" s="3" t="s">
        <v>421</v>
      </c>
      <c r="C691" s="3">
        <v>16858.599999999999</v>
      </c>
      <c r="D691" s="6">
        <f t="shared" si="10"/>
        <v>-8.7491327304586308E-3</v>
      </c>
    </row>
    <row r="692" spans="2:4" ht="27.6" thickBot="1">
      <c r="B692" s="3" t="s">
        <v>422</v>
      </c>
      <c r="C692" s="3">
        <v>16818.099999999999</v>
      </c>
      <c r="D692" s="6">
        <f t="shared" si="10"/>
        <v>-2.4023347134399797E-3</v>
      </c>
    </row>
    <row r="693" spans="2:4" ht="27.6" thickBot="1">
      <c r="B693" s="3" t="s">
        <v>423</v>
      </c>
      <c r="C693" s="3">
        <v>17094.349999999999</v>
      </c>
      <c r="D693" s="6">
        <f t="shared" si="10"/>
        <v>1.6425755584756896E-2</v>
      </c>
    </row>
    <row r="694" spans="2:4" ht="15" thickBot="1">
      <c r="B694" s="4">
        <v>44630.645833333336</v>
      </c>
      <c r="C694" s="3">
        <v>16887.349999999999</v>
      </c>
      <c r="D694" s="6">
        <f t="shared" si="10"/>
        <v>-1.2109264172080247E-2</v>
      </c>
    </row>
    <row r="695" spans="2:4" ht="15" thickBot="1">
      <c r="B695" s="4">
        <v>44661.645833333336</v>
      </c>
      <c r="C695" s="3">
        <v>17274.3</v>
      </c>
      <c r="D695" s="6">
        <f t="shared" si="10"/>
        <v>2.2913601009039386E-2</v>
      </c>
    </row>
    <row r="696" spans="2:4" ht="15" thickBot="1">
      <c r="B696" s="4">
        <v>44722.645833333336</v>
      </c>
      <c r="C696" s="3">
        <v>17331.8</v>
      </c>
      <c r="D696" s="6">
        <f t="shared" si="10"/>
        <v>3.3286442865991805E-3</v>
      </c>
    </row>
    <row r="697" spans="2:4" ht="15" thickBot="1">
      <c r="B697" s="4">
        <v>44752.645833333336</v>
      </c>
      <c r="C697" s="3">
        <v>17314.650000000001</v>
      </c>
      <c r="D697" s="6">
        <f t="shared" si="10"/>
        <v>-9.8951061055385647E-4</v>
      </c>
    </row>
    <row r="698" spans="2:4" ht="15" thickBot="1">
      <c r="B698" s="4">
        <v>44844.645833333336</v>
      </c>
      <c r="C698" s="3">
        <v>17241</v>
      </c>
      <c r="D698" s="6">
        <f t="shared" si="10"/>
        <v>-4.2536233767359599E-3</v>
      </c>
    </row>
    <row r="699" spans="2:4" ht="15" thickBot="1">
      <c r="B699" s="4">
        <v>44875.645833333336</v>
      </c>
      <c r="C699" s="3">
        <v>16983.55</v>
      </c>
      <c r="D699" s="6">
        <f t="shared" si="10"/>
        <v>-1.4932428513427354E-2</v>
      </c>
    </row>
    <row r="700" spans="2:4" ht="15" thickBot="1">
      <c r="B700" s="4">
        <v>44905.645833333336</v>
      </c>
      <c r="C700" s="3">
        <v>17123.599999999999</v>
      </c>
      <c r="D700" s="6">
        <f t="shared" si="10"/>
        <v>8.2462147195374591E-3</v>
      </c>
    </row>
    <row r="701" spans="2:4" ht="27.6" thickBot="1">
      <c r="B701" s="3" t="s">
        <v>424</v>
      </c>
      <c r="C701" s="3">
        <v>17014.349999999999</v>
      </c>
      <c r="D701" s="6">
        <f t="shared" si="10"/>
        <v>-6.380083627274602E-3</v>
      </c>
    </row>
    <row r="702" spans="2:4" ht="27.6" thickBot="1">
      <c r="B702" s="3" t="s">
        <v>425</v>
      </c>
      <c r="C702" s="3">
        <v>17185.7</v>
      </c>
      <c r="D702" s="6">
        <f t="shared" si="10"/>
        <v>1.0070910731235783E-2</v>
      </c>
    </row>
    <row r="703" spans="2:4" ht="27.6" thickBot="1">
      <c r="B703" s="3" t="s">
        <v>426</v>
      </c>
      <c r="C703" s="3">
        <v>17311.8</v>
      </c>
      <c r="D703" s="6">
        <f t="shared" si="10"/>
        <v>7.337495708641395E-3</v>
      </c>
    </row>
    <row r="704" spans="2:4" ht="27.6" thickBot="1">
      <c r="B704" s="3" t="s">
        <v>427</v>
      </c>
      <c r="C704" s="3">
        <v>17486.95</v>
      </c>
      <c r="D704" s="6">
        <f t="shared" si="10"/>
        <v>1.0117376587067906E-2</v>
      </c>
    </row>
    <row r="705" spans="2:4" ht="27.6" thickBot="1">
      <c r="B705" s="3" t="s">
        <v>428</v>
      </c>
      <c r="C705" s="3">
        <v>17512.25</v>
      </c>
      <c r="D705" s="6">
        <f t="shared" si="10"/>
        <v>1.4467931800570266E-3</v>
      </c>
    </row>
    <row r="706" spans="2:4" ht="27.6" thickBot="1">
      <c r="B706" s="3" t="s">
        <v>429</v>
      </c>
      <c r="C706" s="3">
        <v>17563.95</v>
      </c>
      <c r="D706" s="6">
        <f t="shared" si="10"/>
        <v>2.9522191608730708E-3</v>
      </c>
    </row>
    <row r="707" spans="2:4" ht="27.6" thickBot="1">
      <c r="B707" s="3" t="s">
        <v>430</v>
      </c>
      <c r="C707" s="3">
        <v>17576.3</v>
      </c>
      <c r="D707" s="6">
        <f t="shared" si="10"/>
        <v>7.0314479373934091E-4</v>
      </c>
    </row>
    <row r="708" spans="2:4" ht="27.6" thickBot="1">
      <c r="B708" s="3" t="s">
        <v>431</v>
      </c>
      <c r="C708" s="3">
        <v>17656.349999999999</v>
      </c>
      <c r="D708" s="6">
        <f t="shared" si="10"/>
        <v>4.5544284064336082E-3</v>
      </c>
    </row>
    <row r="709" spans="2:4" ht="27.6" thickBot="1">
      <c r="B709" s="3" t="s">
        <v>432</v>
      </c>
      <c r="C709" s="3">
        <v>17736.95</v>
      </c>
      <c r="D709" s="6">
        <f t="shared" si="10"/>
        <v>4.5649298977423758E-3</v>
      </c>
    </row>
    <row r="710" spans="2:4" ht="27.6" thickBot="1">
      <c r="B710" s="3" t="s">
        <v>433</v>
      </c>
      <c r="C710" s="3">
        <v>17786.8</v>
      </c>
      <c r="D710" s="6">
        <f t="shared" si="10"/>
        <v>2.8105170280121605E-3</v>
      </c>
    </row>
    <row r="711" spans="2:4" ht="27.6" thickBot="1">
      <c r="B711" s="3" t="s">
        <v>434</v>
      </c>
      <c r="C711" s="3">
        <v>18012.2</v>
      </c>
      <c r="D711" s="6">
        <f t="shared" si="10"/>
        <v>1.2672318798210069E-2</v>
      </c>
    </row>
    <row r="712" spans="2:4" ht="15" thickBot="1">
      <c r="B712" s="4">
        <v>44572.645833333336</v>
      </c>
      <c r="C712" s="3">
        <v>18145.400000000001</v>
      </c>
      <c r="D712" s="6">
        <f t="shared" si="10"/>
        <v>7.3949878415739967E-3</v>
      </c>
    </row>
    <row r="713" spans="2:4" ht="15" thickBot="1">
      <c r="B713" s="4">
        <v>44603.645833333336</v>
      </c>
      <c r="C713" s="3">
        <v>18082.849999999999</v>
      </c>
      <c r="D713" s="6">
        <f t="shared" si="10"/>
        <v>-3.4471546507656159E-3</v>
      </c>
    </row>
    <row r="714" spans="2:4" ht="15" thickBot="1">
      <c r="B714" s="4">
        <v>44631.645833333336</v>
      </c>
      <c r="C714" s="3">
        <v>18052.7</v>
      </c>
      <c r="D714" s="6">
        <f t="shared" si="10"/>
        <v>-1.6673256704555772E-3</v>
      </c>
    </row>
    <row r="715" spans="2:4" ht="15" thickBot="1">
      <c r="B715" s="4">
        <v>44662.645833333336</v>
      </c>
      <c r="C715" s="3">
        <v>18117.150000000001</v>
      </c>
      <c r="D715" s="6">
        <f t="shared" si="10"/>
        <v>3.5701030870729511E-3</v>
      </c>
    </row>
    <row r="716" spans="2:4" ht="15" thickBot="1">
      <c r="B716" s="4">
        <v>44753.645833333336</v>
      </c>
      <c r="C716" s="3">
        <v>18202.8</v>
      </c>
      <c r="D716" s="6">
        <f t="shared" ref="D716:D779" si="11">(C716/C715)-1</f>
        <v>4.7275647659812403E-3</v>
      </c>
    </row>
    <row r="717" spans="2:4" ht="15" thickBot="1">
      <c r="B717" s="4">
        <v>44815.645833333336</v>
      </c>
      <c r="C717" s="3">
        <v>18157</v>
      </c>
      <c r="D717" s="6">
        <f t="shared" si="11"/>
        <v>-2.5160964247258333E-3</v>
      </c>
    </row>
    <row r="718" spans="2:4" ht="15" thickBot="1">
      <c r="B718" s="4">
        <v>44845.645833333336</v>
      </c>
      <c r="C718" s="3">
        <v>18028.2</v>
      </c>
      <c r="D718" s="6">
        <f t="shared" si="11"/>
        <v>-7.0936828771271943E-3</v>
      </c>
    </row>
    <row r="719" spans="2:4" ht="15" thickBot="1">
      <c r="B719" s="4">
        <v>44876.645833333336</v>
      </c>
      <c r="C719" s="3">
        <v>18349.7</v>
      </c>
      <c r="D719" s="6">
        <f t="shared" si="11"/>
        <v>1.7833172474234882E-2</v>
      </c>
    </row>
    <row r="720" spans="2:4" ht="27.6" thickBot="1">
      <c r="B720" s="3" t="s">
        <v>435</v>
      </c>
      <c r="C720" s="3">
        <v>18329.150000000001</v>
      </c>
      <c r="D720" s="6">
        <f t="shared" si="11"/>
        <v>-1.1199093173185348E-3</v>
      </c>
    </row>
    <row r="721" spans="2:4" ht="27.6" thickBot="1">
      <c r="B721" s="3" t="s">
        <v>436</v>
      </c>
      <c r="C721" s="3">
        <v>18403.400000000001</v>
      </c>
      <c r="D721" s="6">
        <f t="shared" si="11"/>
        <v>4.0509243472828249E-3</v>
      </c>
    </row>
    <row r="722" spans="2:4" ht="27.6" thickBot="1">
      <c r="B722" s="3" t="s">
        <v>437</v>
      </c>
      <c r="C722" s="3">
        <v>18409.650000000001</v>
      </c>
      <c r="D722" s="6">
        <f t="shared" si="11"/>
        <v>3.3961115880765114E-4</v>
      </c>
    </row>
    <row r="723" spans="2:4" ht="27.6" thickBot="1">
      <c r="B723" s="3" t="s">
        <v>438</v>
      </c>
      <c r="C723" s="3">
        <v>18343.900000000001</v>
      </c>
      <c r="D723" s="6">
        <f t="shared" si="11"/>
        <v>-3.5714964706010655E-3</v>
      </c>
    </row>
    <row r="724" spans="2:4" ht="27.6" thickBot="1">
      <c r="B724" s="3" t="s">
        <v>439</v>
      </c>
      <c r="C724" s="3">
        <v>18307.650000000001</v>
      </c>
      <c r="D724" s="6">
        <f t="shared" si="11"/>
        <v>-1.9761337556354341E-3</v>
      </c>
    </row>
    <row r="725" spans="2:4" ht="27.6" thickBot="1">
      <c r="B725" s="3" t="s">
        <v>440</v>
      </c>
      <c r="C725" s="3">
        <v>18159.95</v>
      </c>
      <c r="D725" s="6">
        <f t="shared" si="11"/>
        <v>-8.0676657025888776E-3</v>
      </c>
    </row>
    <row r="726" spans="2:4" ht="27.6" thickBot="1">
      <c r="B726" s="3" t="s">
        <v>441</v>
      </c>
      <c r="C726" s="3">
        <v>18244.2</v>
      </c>
      <c r="D726" s="6">
        <f t="shared" si="11"/>
        <v>4.6393299541023225E-3</v>
      </c>
    </row>
    <row r="727" spans="2:4" ht="27.6" thickBot="1">
      <c r="B727" s="3" t="s">
        <v>442</v>
      </c>
      <c r="C727" s="3">
        <v>18267.25</v>
      </c>
      <c r="D727" s="6">
        <f t="shared" si="11"/>
        <v>1.2634152223720552E-3</v>
      </c>
    </row>
    <row r="728" spans="2:4" ht="27.6" thickBot="1">
      <c r="B728" s="3" t="s">
        <v>443</v>
      </c>
      <c r="C728" s="3">
        <v>18484.099999999999</v>
      </c>
      <c r="D728" s="6">
        <f t="shared" si="11"/>
        <v>1.1870971273727493E-2</v>
      </c>
    </row>
    <row r="729" spans="2:4" ht="27.6" thickBot="1">
      <c r="B729" s="3" t="s">
        <v>444</v>
      </c>
      <c r="C729" s="3">
        <v>18512.75</v>
      </c>
      <c r="D729" s="6">
        <f t="shared" si="11"/>
        <v>1.5499807943044619E-3</v>
      </c>
    </row>
    <row r="730" spans="2:4" ht="27.6" thickBot="1">
      <c r="B730" s="3" t="s">
        <v>445</v>
      </c>
      <c r="C730" s="3">
        <v>18562.75</v>
      </c>
      <c r="D730" s="6">
        <f t="shared" si="11"/>
        <v>2.7008413120686026E-3</v>
      </c>
    </row>
    <row r="731" spans="2:4" ht="27.6" thickBot="1">
      <c r="B731" s="3" t="s">
        <v>446</v>
      </c>
      <c r="C731" s="3">
        <v>18618.05</v>
      </c>
      <c r="D731" s="6">
        <f t="shared" si="11"/>
        <v>2.9790844567749719E-3</v>
      </c>
    </row>
    <row r="732" spans="2:4" ht="27.6" thickBot="1">
      <c r="B732" s="3" t="s">
        <v>447</v>
      </c>
      <c r="C732" s="3">
        <v>18758.349999999999</v>
      </c>
      <c r="D732" s="6">
        <f t="shared" si="11"/>
        <v>7.5356978845797506E-3</v>
      </c>
    </row>
    <row r="733" spans="2:4" ht="15" thickBot="1">
      <c r="B733" s="4">
        <v>44573.645833333336</v>
      </c>
      <c r="C733" s="3">
        <v>18812.5</v>
      </c>
      <c r="D733" s="6">
        <f t="shared" si="11"/>
        <v>2.8867144498316843E-3</v>
      </c>
    </row>
    <row r="734" spans="2:4" ht="15" thickBot="1">
      <c r="B734" s="4">
        <v>44604.645833333336</v>
      </c>
      <c r="C734" s="3">
        <v>18696.099999999999</v>
      </c>
      <c r="D734" s="6">
        <f t="shared" si="11"/>
        <v>-6.18737541528247E-3</v>
      </c>
    </row>
    <row r="735" spans="2:4" ht="15" thickBot="1">
      <c r="B735" s="4">
        <v>44693.645833333336</v>
      </c>
      <c r="C735" s="3">
        <v>18701.05</v>
      </c>
      <c r="D735" s="6">
        <f t="shared" si="11"/>
        <v>2.6476109990847263E-4</v>
      </c>
    </row>
    <row r="736" spans="2:4" ht="15" thickBot="1">
      <c r="B736" s="4">
        <v>44724.645833333336</v>
      </c>
      <c r="C736" s="3">
        <v>18642.75</v>
      </c>
      <c r="D736" s="6">
        <f t="shared" si="11"/>
        <v>-3.1174720136034617E-3</v>
      </c>
    </row>
    <row r="737" spans="2:4" ht="15" thickBot="1">
      <c r="B737" s="4">
        <v>44754.645833333336</v>
      </c>
      <c r="C737" s="3">
        <v>18560.5</v>
      </c>
      <c r="D737" s="6">
        <f t="shared" si="11"/>
        <v>-4.4119027503989328E-3</v>
      </c>
    </row>
    <row r="738" spans="2:4" ht="15" thickBot="1">
      <c r="B738" s="4">
        <v>44785.645833333336</v>
      </c>
      <c r="C738" s="3">
        <v>18609.349999999999</v>
      </c>
      <c r="D738" s="6">
        <f t="shared" si="11"/>
        <v>2.6319334069664357E-3</v>
      </c>
    </row>
    <row r="739" spans="2:4" ht="15" thickBot="1">
      <c r="B739" s="4">
        <v>44816.645833333336</v>
      </c>
      <c r="C739" s="3">
        <v>18496.599999999999</v>
      </c>
      <c r="D739" s="6">
        <f t="shared" si="11"/>
        <v>-6.058782278800745E-3</v>
      </c>
    </row>
    <row r="740" spans="2:4" ht="15" thickBot="1">
      <c r="B740" s="4">
        <v>44907.645833333336</v>
      </c>
      <c r="C740" s="3">
        <v>18497.150000000001</v>
      </c>
      <c r="D740" s="6">
        <f t="shared" si="11"/>
        <v>2.9735194576385737E-5</v>
      </c>
    </row>
    <row r="741" spans="2:4" ht="27.6" thickBot="1">
      <c r="B741" s="3" t="s">
        <v>448</v>
      </c>
      <c r="C741" s="3">
        <v>18608</v>
      </c>
      <c r="D741" s="6">
        <f t="shared" si="11"/>
        <v>5.9928151093546767E-3</v>
      </c>
    </row>
    <row r="742" spans="2:4" ht="27.6" thickBot="1">
      <c r="B742" s="3" t="s">
        <v>449</v>
      </c>
      <c r="C742" s="3">
        <v>18660.3</v>
      </c>
      <c r="D742" s="6">
        <f t="shared" si="11"/>
        <v>2.8106190885639482E-3</v>
      </c>
    </row>
    <row r="743" spans="2:4" ht="27.6" thickBot="1">
      <c r="B743" s="3" t="s">
        <v>450</v>
      </c>
      <c r="C743" s="3">
        <v>18414.900000000001</v>
      </c>
      <c r="D743" s="6">
        <f t="shared" si="11"/>
        <v>-1.3150913972444056E-2</v>
      </c>
    </row>
    <row r="744" spans="2:4" ht="27.6" thickBot="1">
      <c r="B744" s="3" t="s">
        <v>451</v>
      </c>
      <c r="C744" s="3">
        <v>18269</v>
      </c>
      <c r="D744" s="6">
        <f t="shared" si="11"/>
        <v>-7.9229319735649728E-3</v>
      </c>
    </row>
    <row r="745" spans="2:4" ht="27.6" thickBot="1">
      <c r="B745" s="3" t="s">
        <v>452</v>
      </c>
      <c r="C745" s="3">
        <v>18420.45</v>
      </c>
      <c r="D745" s="6">
        <f t="shared" si="11"/>
        <v>8.2899994526246523E-3</v>
      </c>
    </row>
    <row r="746" spans="2:4" ht="27.6" thickBot="1">
      <c r="B746" s="3" t="s">
        <v>453</v>
      </c>
      <c r="C746" s="3">
        <v>18385.3</v>
      </c>
      <c r="D746" s="6">
        <f t="shared" si="11"/>
        <v>-1.9082052827157359E-3</v>
      </c>
    </row>
    <row r="747" spans="2:4" ht="27.6" thickBot="1">
      <c r="B747" s="3" t="s">
        <v>454</v>
      </c>
      <c r="C747" s="3">
        <v>18199.099999999999</v>
      </c>
      <c r="D747" s="6">
        <f t="shared" si="11"/>
        <v>-1.0127656334136592E-2</v>
      </c>
    </row>
    <row r="748" spans="2:4" ht="27.6" thickBot="1">
      <c r="B748" s="3" t="s">
        <v>455</v>
      </c>
      <c r="C748" s="3">
        <v>18127.349999999999</v>
      </c>
      <c r="D748" s="6">
        <f t="shared" si="11"/>
        <v>-3.9425026512299732E-3</v>
      </c>
    </row>
    <row r="749" spans="2:4" ht="27.6" thickBot="1">
      <c r="B749" s="3" t="s">
        <v>456</v>
      </c>
      <c r="C749" s="3">
        <v>17806.8</v>
      </c>
      <c r="D749" s="6">
        <f t="shared" si="11"/>
        <v>-1.7683224519855267E-2</v>
      </c>
    </row>
    <row r="750" spans="2:4" ht="27.6" thickBot="1">
      <c r="B750" s="3" t="s">
        <v>457</v>
      </c>
      <c r="C750" s="3">
        <v>18014.599999999999</v>
      </c>
      <c r="D750" s="6">
        <f t="shared" si="11"/>
        <v>1.1669699216029894E-2</v>
      </c>
    </row>
    <row r="751" spans="2:4" ht="27.6" thickBot="1">
      <c r="B751" s="3" t="s">
        <v>458</v>
      </c>
      <c r="C751" s="3">
        <v>18132.3</v>
      </c>
      <c r="D751" s="6">
        <f t="shared" si="11"/>
        <v>6.5335894219133994E-3</v>
      </c>
    </row>
    <row r="752" spans="2:4" ht="27.6" thickBot="1">
      <c r="B752" s="3" t="s">
        <v>459</v>
      </c>
      <c r="C752" s="3">
        <v>18122.5</v>
      </c>
      <c r="D752" s="6">
        <f t="shared" si="11"/>
        <v>-5.4047197542506087E-4</v>
      </c>
    </row>
    <row r="753" spans="2:4" ht="27.6" thickBot="1">
      <c r="B753" s="3" t="s">
        <v>460</v>
      </c>
      <c r="C753" s="3">
        <v>18191</v>
      </c>
      <c r="D753" s="6">
        <f t="shared" si="11"/>
        <v>3.7798317009243299E-3</v>
      </c>
    </row>
    <row r="754" spans="2:4" ht="27.6" thickBot="1">
      <c r="B754" s="3" t="s">
        <v>461</v>
      </c>
      <c r="C754" s="3">
        <v>18105.3</v>
      </c>
      <c r="D754" s="6">
        <f t="shared" si="11"/>
        <v>-4.7111208839536456E-3</v>
      </c>
    </row>
    <row r="755" spans="2:4" ht="15" thickBot="1">
      <c r="B755" s="4">
        <v>44958.645833333336</v>
      </c>
      <c r="C755" s="3">
        <v>18197.45</v>
      </c>
      <c r="D755" s="6">
        <f t="shared" si="11"/>
        <v>5.0896698756719427E-3</v>
      </c>
    </row>
    <row r="756" spans="2:4" ht="15" thickBot="1">
      <c r="B756" s="4">
        <v>44986.645833333336</v>
      </c>
      <c r="C756" s="3">
        <v>18232.55</v>
      </c>
      <c r="D756" s="6">
        <f t="shared" si="11"/>
        <v>1.9288416783669327E-3</v>
      </c>
    </row>
    <row r="757" spans="2:4" ht="15" thickBot="1">
      <c r="B757" s="4">
        <v>45017.645833333336</v>
      </c>
      <c r="C757" s="3">
        <v>18042.95</v>
      </c>
      <c r="D757" s="6">
        <f t="shared" si="11"/>
        <v>-1.0398984234240349E-2</v>
      </c>
    </row>
    <row r="758" spans="2:4" ht="15" thickBot="1">
      <c r="B758" s="4">
        <v>45047.645833333336</v>
      </c>
      <c r="C758" s="3">
        <v>17992.150000000001</v>
      </c>
      <c r="D758" s="6">
        <f t="shared" si="11"/>
        <v>-2.8155041165662809E-3</v>
      </c>
    </row>
    <row r="759" spans="2:4" ht="15" thickBot="1">
      <c r="B759" s="4">
        <v>45078.645833333336</v>
      </c>
      <c r="C759" s="3">
        <v>17859.45</v>
      </c>
      <c r="D759" s="6">
        <f t="shared" si="11"/>
        <v>-7.3754387330030591E-3</v>
      </c>
    </row>
    <row r="760" spans="2:4" ht="15" thickBot="1">
      <c r="B760" s="4">
        <v>45170.645833333336</v>
      </c>
      <c r="C760" s="3">
        <v>18101.2</v>
      </c>
      <c r="D760" s="6">
        <f t="shared" si="11"/>
        <v>1.3536251116355702E-2</v>
      </c>
    </row>
    <row r="761" spans="2:4" ht="15" thickBot="1">
      <c r="B761" s="4">
        <v>45200.645833333336</v>
      </c>
      <c r="C761" s="3">
        <v>17914.150000000001</v>
      </c>
      <c r="D761" s="6">
        <f t="shared" si="11"/>
        <v>-1.0333569045146151E-2</v>
      </c>
    </row>
    <row r="762" spans="2:4" ht="15" thickBot="1">
      <c r="B762" s="4">
        <v>45231.645833333336</v>
      </c>
      <c r="C762" s="3">
        <v>17895.7</v>
      </c>
      <c r="D762" s="6">
        <f t="shared" si="11"/>
        <v>-1.0299121085846075E-3</v>
      </c>
    </row>
    <row r="763" spans="2:4" ht="15" thickBot="1">
      <c r="B763" s="4">
        <v>45261.645833333336</v>
      </c>
      <c r="C763" s="3">
        <v>17858.2</v>
      </c>
      <c r="D763" s="6">
        <f t="shared" si="11"/>
        <v>-2.0954754494096894E-3</v>
      </c>
    </row>
    <row r="764" spans="2:4" ht="27.6" thickBot="1">
      <c r="B764" s="3" t="s">
        <v>462</v>
      </c>
      <c r="C764" s="3">
        <v>17956.599999999999</v>
      </c>
      <c r="D764" s="6">
        <f t="shared" si="11"/>
        <v>5.5100738036306662E-3</v>
      </c>
    </row>
    <row r="765" spans="2:4" ht="27.6" thickBot="1">
      <c r="B765" s="3" t="s">
        <v>463</v>
      </c>
      <c r="C765" s="3">
        <v>17894.849999999999</v>
      </c>
      <c r="D765" s="6">
        <f t="shared" si="11"/>
        <v>-3.4388469977613134E-3</v>
      </c>
    </row>
    <row r="766" spans="2:4" ht="27.6" thickBot="1">
      <c r="B766" s="3" t="s">
        <v>464</v>
      </c>
      <c r="C766" s="3">
        <v>18053.3</v>
      </c>
      <c r="D766" s="6">
        <f t="shared" si="11"/>
        <v>8.8545028318203212E-3</v>
      </c>
    </row>
    <row r="767" spans="2:4" ht="27.6" thickBot="1">
      <c r="B767" s="3" t="s">
        <v>465</v>
      </c>
      <c r="C767" s="3">
        <v>18165.349999999999</v>
      </c>
      <c r="D767" s="6">
        <f t="shared" si="11"/>
        <v>6.2066215041016726E-3</v>
      </c>
    </row>
    <row r="768" spans="2:4" ht="27.6" thickBot="1">
      <c r="B768" s="3" t="s">
        <v>466</v>
      </c>
      <c r="C768" s="3">
        <v>18107.849999999999</v>
      </c>
      <c r="D768" s="6">
        <f t="shared" si="11"/>
        <v>-3.1653670311885262E-3</v>
      </c>
    </row>
    <row r="769" spans="2:4" ht="27.6" thickBot="1">
      <c r="B769" s="3" t="s">
        <v>467</v>
      </c>
      <c r="C769" s="3">
        <v>18027.650000000001</v>
      </c>
      <c r="D769" s="6">
        <f t="shared" si="11"/>
        <v>-4.4290183539181793E-3</v>
      </c>
    </row>
    <row r="770" spans="2:4" ht="27.6" thickBot="1">
      <c r="B770" s="3" t="s">
        <v>468</v>
      </c>
      <c r="C770" s="3">
        <v>18118.55</v>
      </c>
      <c r="D770" s="6">
        <f t="shared" si="11"/>
        <v>5.0422545367809768E-3</v>
      </c>
    </row>
    <row r="771" spans="2:4" ht="27.6" thickBot="1">
      <c r="B771" s="3" t="s">
        <v>469</v>
      </c>
      <c r="C771" s="3">
        <v>18118.3</v>
      </c>
      <c r="D771" s="6">
        <f t="shared" si="11"/>
        <v>-1.3798013637988937E-5</v>
      </c>
    </row>
    <row r="772" spans="2:4" ht="27.6" thickBot="1">
      <c r="B772" s="3" t="s">
        <v>470</v>
      </c>
      <c r="C772" s="3">
        <v>17891.95</v>
      </c>
      <c r="D772" s="6">
        <f t="shared" si="11"/>
        <v>-1.2492893924926696E-2</v>
      </c>
    </row>
    <row r="773" spans="2:4" ht="27.6" thickBot="1">
      <c r="B773" s="3" t="s">
        <v>471</v>
      </c>
      <c r="C773" s="3">
        <v>17604.349999999999</v>
      </c>
      <c r="D773" s="6">
        <f t="shared" si="11"/>
        <v>-1.6074268036742945E-2</v>
      </c>
    </row>
    <row r="774" spans="2:4" ht="27.6" thickBot="1">
      <c r="B774" s="3" t="s">
        <v>472</v>
      </c>
      <c r="C774" s="3">
        <v>17648.95</v>
      </c>
      <c r="D774" s="6">
        <f t="shared" si="11"/>
        <v>2.5334647402490695E-3</v>
      </c>
    </row>
    <row r="775" spans="2:4" ht="27.6" thickBot="1">
      <c r="B775" s="3" t="s">
        <v>473</v>
      </c>
      <c r="C775" s="3">
        <v>17662.150000000001</v>
      </c>
      <c r="D775" s="6">
        <f t="shared" si="11"/>
        <v>7.4791984792299537E-4</v>
      </c>
    </row>
    <row r="776" spans="2:4" ht="15" thickBot="1">
      <c r="B776" s="4">
        <v>44928.645833333336</v>
      </c>
      <c r="C776" s="3">
        <v>17616.3</v>
      </c>
      <c r="D776" s="6">
        <f t="shared" si="11"/>
        <v>-2.5959466995808533E-3</v>
      </c>
    </row>
    <row r="777" spans="2:4" ht="15" thickBot="1">
      <c r="B777" s="4">
        <v>44959.645833333336</v>
      </c>
      <c r="C777" s="3">
        <v>17610.400000000001</v>
      </c>
      <c r="D777" s="6">
        <f t="shared" si="11"/>
        <v>-3.3491709382771351E-4</v>
      </c>
    </row>
    <row r="778" spans="2:4" ht="15" thickBot="1">
      <c r="B778" s="4">
        <v>44987.645833333336</v>
      </c>
      <c r="C778" s="3">
        <v>17854.05</v>
      </c>
      <c r="D778" s="6">
        <f t="shared" si="11"/>
        <v>1.3835574433289199E-2</v>
      </c>
    </row>
    <row r="779" spans="2:4" ht="15" thickBot="1">
      <c r="B779" s="4">
        <v>45079.645833333336</v>
      </c>
      <c r="C779" s="3">
        <v>17764.599999999999</v>
      </c>
      <c r="D779" s="6">
        <f t="shared" si="11"/>
        <v>-5.0100677437332486E-3</v>
      </c>
    </row>
    <row r="780" spans="2:4" ht="15" thickBot="1">
      <c r="B780" s="4">
        <v>45109.645833333336</v>
      </c>
      <c r="C780" s="3">
        <v>17721.5</v>
      </c>
      <c r="D780" s="6">
        <f t="shared" ref="D780:D843" si="12">(C780/C779)-1</f>
        <v>-2.4261734010334601E-3</v>
      </c>
    </row>
    <row r="781" spans="2:4" ht="15" thickBot="1">
      <c r="B781" s="4">
        <v>45140.645833333336</v>
      </c>
      <c r="C781" s="3">
        <v>17871.7</v>
      </c>
      <c r="D781" s="6">
        <f t="shared" si="12"/>
        <v>8.475580509550662E-3</v>
      </c>
    </row>
    <row r="782" spans="2:4" ht="15" thickBot="1">
      <c r="B782" s="4">
        <v>45171.645833333336</v>
      </c>
      <c r="C782" s="3">
        <v>17893.45</v>
      </c>
      <c r="D782" s="6">
        <f t="shared" si="12"/>
        <v>1.2170078951638796E-3</v>
      </c>
    </row>
    <row r="783" spans="2:4" ht="15" thickBot="1">
      <c r="B783" s="4">
        <v>45201.645833333336</v>
      </c>
      <c r="C783" s="3">
        <v>17856.5</v>
      </c>
      <c r="D783" s="6">
        <f t="shared" si="12"/>
        <v>-2.0650014390740656E-3</v>
      </c>
    </row>
    <row r="784" spans="2:4" ht="27.6" thickBot="1">
      <c r="B784" s="3" t="s">
        <v>474</v>
      </c>
      <c r="C784" s="3">
        <v>17770.900000000001</v>
      </c>
      <c r="D784" s="6">
        <f t="shared" si="12"/>
        <v>-4.7937725758125938E-3</v>
      </c>
    </row>
    <row r="785" spans="2:4" ht="27.6" thickBot="1">
      <c r="B785" s="3" t="s">
        <v>475</v>
      </c>
      <c r="C785" s="3">
        <v>17929.849999999999</v>
      </c>
      <c r="D785" s="6">
        <f t="shared" si="12"/>
        <v>8.9443978639234256E-3</v>
      </c>
    </row>
    <row r="786" spans="2:4" ht="27.6" thickBot="1">
      <c r="B786" s="3" t="s">
        <v>476</v>
      </c>
      <c r="C786" s="3">
        <v>18015.849999999999</v>
      </c>
      <c r="D786" s="6">
        <f t="shared" si="12"/>
        <v>4.7964706899388254E-3</v>
      </c>
    </row>
    <row r="787" spans="2:4" ht="27.6" thickBot="1">
      <c r="B787" s="3" t="s">
        <v>477</v>
      </c>
      <c r="C787" s="3">
        <v>18035.849999999999</v>
      </c>
      <c r="D787" s="6">
        <f t="shared" si="12"/>
        <v>1.1101335768226583E-3</v>
      </c>
    </row>
    <row r="788" spans="2:4" ht="27.6" thickBot="1">
      <c r="B788" s="3" t="s">
        <v>478</v>
      </c>
      <c r="C788" s="3">
        <v>17944.2</v>
      </c>
      <c r="D788" s="6">
        <f t="shared" si="12"/>
        <v>-5.0815459210404867E-3</v>
      </c>
    </row>
    <row r="789" spans="2:4" ht="27.6" thickBot="1">
      <c r="B789" s="3" t="s">
        <v>479</v>
      </c>
      <c r="C789" s="3">
        <v>17844.599999999999</v>
      </c>
      <c r="D789" s="6">
        <f t="shared" si="12"/>
        <v>-5.5505400073562194E-3</v>
      </c>
    </row>
    <row r="790" spans="2:4" ht="27.6" thickBot="1">
      <c r="B790" s="3" t="s">
        <v>480</v>
      </c>
      <c r="C790" s="3">
        <v>17826.7</v>
      </c>
      <c r="D790" s="6">
        <f t="shared" si="12"/>
        <v>-1.0031045806573324E-3</v>
      </c>
    </row>
    <row r="791" spans="2:4" ht="27.6" thickBot="1">
      <c r="B791" s="3" t="s">
        <v>481</v>
      </c>
      <c r="C791" s="3">
        <v>17554.3</v>
      </c>
      <c r="D791" s="6">
        <f t="shared" si="12"/>
        <v>-1.528045011134993E-2</v>
      </c>
    </row>
    <row r="792" spans="2:4" ht="27.6" thickBot="1">
      <c r="B792" s="3" t="s">
        <v>482</v>
      </c>
      <c r="C792" s="3">
        <v>17511.25</v>
      </c>
      <c r="D792" s="6">
        <f t="shared" si="12"/>
        <v>-2.4523905823643499E-3</v>
      </c>
    </row>
    <row r="793" spans="2:4" ht="27.6" thickBot="1">
      <c r="B793" s="3" t="s">
        <v>483</v>
      </c>
      <c r="C793" s="3">
        <v>17465.8</v>
      </c>
      <c r="D793" s="6">
        <f t="shared" si="12"/>
        <v>-2.5954743379256184E-3</v>
      </c>
    </row>
    <row r="794" spans="2:4" ht="27.6" thickBot="1">
      <c r="B794" s="3" t="s">
        <v>484</v>
      </c>
      <c r="C794" s="3">
        <v>17392.7</v>
      </c>
      <c r="D794" s="6">
        <f t="shared" si="12"/>
        <v>-4.1853221724741374E-3</v>
      </c>
    </row>
    <row r="795" spans="2:4" ht="27.6" thickBot="1">
      <c r="B795" s="3" t="s">
        <v>485</v>
      </c>
      <c r="C795" s="3">
        <v>17303.95</v>
      </c>
      <c r="D795" s="6">
        <f t="shared" si="12"/>
        <v>-5.1027155070805241E-3</v>
      </c>
    </row>
    <row r="796" spans="2:4" ht="15" thickBot="1">
      <c r="B796" s="4">
        <v>44929.645833333336</v>
      </c>
      <c r="C796" s="3">
        <v>17450.900000000001</v>
      </c>
      <c r="D796" s="6">
        <f t="shared" si="12"/>
        <v>8.4922806642413473E-3</v>
      </c>
    </row>
    <row r="797" spans="2:4" ht="15" thickBot="1">
      <c r="B797" s="4">
        <v>44960.645833333336</v>
      </c>
      <c r="C797" s="3">
        <v>17321.900000000001</v>
      </c>
      <c r="D797" s="6">
        <f t="shared" si="12"/>
        <v>-7.3921688852723877E-3</v>
      </c>
    </row>
    <row r="798" spans="2:4" ht="15" thickBot="1">
      <c r="B798" s="4">
        <v>44988.645833333336</v>
      </c>
      <c r="C798" s="3">
        <v>17594.349999999999</v>
      </c>
      <c r="D798" s="6">
        <f t="shared" si="12"/>
        <v>1.5728644086387522E-2</v>
      </c>
    </row>
    <row r="799" spans="2:4" ht="15" thickBot="1">
      <c r="B799" s="4">
        <v>45080.645833333336</v>
      </c>
      <c r="C799" s="3">
        <v>17711.45</v>
      </c>
      <c r="D799" s="6">
        <f t="shared" si="12"/>
        <v>6.6555456723325079E-3</v>
      </c>
    </row>
    <row r="800" spans="2:4" ht="15" thickBot="1">
      <c r="B800" s="4">
        <v>45141.645833333336</v>
      </c>
      <c r="C800" s="3">
        <v>17754.400000000001</v>
      </c>
      <c r="D800" s="6">
        <f t="shared" si="12"/>
        <v>2.4249849673516621E-3</v>
      </c>
    </row>
    <row r="801" spans="2:4" ht="15" thickBot="1">
      <c r="B801" s="4">
        <v>45172.645833333336</v>
      </c>
      <c r="C801" s="3">
        <v>17589.599999999999</v>
      </c>
      <c r="D801" s="6">
        <f t="shared" si="12"/>
        <v>-9.2822061010230383E-3</v>
      </c>
    </row>
    <row r="802" spans="2:4" ht="15" thickBot="1">
      <c r="B802" s="4">
        <v>45202.645833333336</v>
      </c>
      <c r="C802" s="3">
        <v>17412.900000000001</v>
      </c>
      <c r="D802" s="6">
        <f t="shared" si="12"/>
        <v>-1.0045708827943645E-2</v>
      </c>
    </row>
    <row r="803" spans="2:4" ht="27.6" thickBot="1">
      <c r="B803" s="3" t="s">
        <v>486</v>
      </c>
      <c r="C803" s="3">
        <v>17154.3</v>
      </c>
      <c r="D803" s="6">
        <f t="shared" si="12"/>
        <v>-1.4851058697862074E-2</v>
      </c>
    </row>
    <row r="804" spans="2:4" ht="27.6" thickBot="1">
      <c r="B804" s="3" t="s">
        <v>487</v>
      </c>
      <c r="C804" s="3">
        <v>17043.3</v>
      </c>
      <c r="D804" s="6">
        <f t="shared" si="12"/>
        <v>-6.4706808205522437E-3</v>
      </c>
    </row>
    <row r="805" spans="2:4" ht="27.6" thickBot="1">
      <c r="B805" s="3" t="s">
        <v>488</v>
      </c>
      <c r="C805" s="3">
        <v>16972.150000000001</v>
      </c>
      <c r="D805" s="6">
        <f t="shared" si="12"/>
        <v>-4.1746610104849147E-3</v>
      </c>
    </row>
    <row r="806" spans="2:4" ht="27.6" thickBot="1">
      <c r="B806" s="3" t="s">
        <v>489</v>
      </c>
      <c r="C806" s="3">
        <v>16985.599999999999</v>
      </c>
      <c r="D806" s="6">
        <f t="shared" si="12"/>
        <v>7.9247473066157426E-4</v>
      </c>
    </row>
    <row r="807" spans="2:4" ht="27.6" thickBot="1">
      <c r="B807" s="3" t="s">
        <v>490</v>
      </c>
      <c r="C807" s="3">
        <v>17100.05</v>
      </c>
      <c r="D807" s="6">
        <f t="shared" si="12"/>
        <v>6.7380604747551143E-3</v>
      </c>
    </row>
    <row r="808" spans="2:4" ht="27.6" thickBot="1">
      <c r="B808" s="3" t="s">
        <v>491</v>
      </c>
      <c r="C808" s="3">
        <v>16988.400000000001</v>
      </c>
      <c r="D808" s="6">
        <f t="shared" si="12"/>
        <v>-6.5292206747932235E-3</v>
      </c>
    </row>
    <row r="809" spans="2:4" ht="27.6" thickBot="1">
      <c r="B809" s="3" t="s">
        <v>492</v>
      </c>
      <c r="C809" s="3">
        <v>17107.5</v>
      </c>
      <c r="D809" s="6">
        <f t="shared" si="12"/>
        <v>7.0106661015751914E-3</v>
      </c>
    </row>
    <row r="810" spans="2:4" ht="27.6" thickBot="1">
      <c r="B810" s="3" t="s">
        <v>493</v>
      </c>
      <c r="C810" s="3">
        <v>17151.900000000001</v>
      </c>
      <c r="D810" s="6">
        <f t="shared" si="12"/>
        <v>2.5953529153881494E-3</v>
      </c>
    </row>
    <row r="811" spans="2:4" ht="27.6" thickBot="1">
      <c r="B811" s="3" t="s">
        <v>494</v>
      </c>
      <c r="C811" s="3">
        <v>17076.900000000001</v>
      </c>
      <c r="D811" s="6">
        <f t="shared" si="12"/>
        <v>-4.3726934042292998E-3</v>
      </c>
    </row>
    <row r="812" spans="2:4" ht="27.6" thickBot="1">
      <c r="B812" s="3" t="s">
        <v>495</v>
      </c>
      <c r="C812" s="3">
        <v>16945.05</v>
      </c>
      <c r="D812" s="6">
        <f t="shared" si="12"/>
        <v>-7.7209563796709624E-3</v>
      </c>
    </row>
    <row r="813" spans="2:4" ht="27.6" thickBot="1">
      <c r="B813" s="3" t="s">
        <v>496</v>
      </c>
      <c r="C813" s="3">
        <v>16985.7</v>
      </c>
      <c r="D813" s="6">
        <f t="shared" si="12"/>
        <v>2.3989306611666983E-3</v>
      </c>
    </row>
    <row r="814" spans="2:4" ht="27.6" thickBot="1">
      <c r="B814" s="3" t="s">
        <v>497</v>
      </c>
      <c r="C814" s="3">
        <v>16951.7</v>
      </c>
      <c r="D814" s="6">
        <f t="shared" si="12"/>
        <v>-2.0016837692883316E-3</v>
      </c>
    </row>
    <row r="815" spans="2:4" ht="27.6" thickBot="1">
      <c r="B815" s="3" t="s">
        <v>498</v>
      </c>
      <c r="C815" s="3">
        <v>17080.7</v>
      </c>
      <c r="D815" s="6">
        <f t="shared" si="12"/>
        <v>7.6098562386073265E-3</v>
      </c>
    </row>
    <row r="816" spans="2:4" ht="27.6" thickBot="1">
      <c r="B816" s="3" t="s">
        <v>499</v>
      </c>
      <c r="C816" s="3">
        <v>17359.75</v>
      </c>
      <c r="D816" s="6">
        <f t="shared" si="12"/>
        <v>1.6337152458622883E-2</v>
      </c>
    </row>
    <row r="817" spans="2:4" ht="15" thickBot="1">
      <c r="B817" s="4">
        <v>44989.645833333336</v>
      </c>
      <c r="C817" s="3">
        <v>17398.05</v>
      </c>
      <c r="D817" s="6">
        <f t="shared" si="12"/>
        <v>2.2062529702329137E-3</v>
      </c>
    </row>
    <row r="818" spans="2:4" ht="15" thickBot="1">
      <c r="B818" s="4">
        <v>45050.645833333336</v>
      </c>
      <c r="C818" s="3">
        <v>17557.05</v>
      </c>
      <c r="D818" s="6">
        <f t="shared" si="12"/>
        <v>9.1389552277409969E-3</v>
      </c>
    </row>
    <row r="819" spans="2:4" ht="15" thickBot="1">
      <c r="B819" s="4">
        <v>45081.645833333336</v>
      </c>
      <c r="C819" s="3">
        <v>17599.150000000001</v>
      </c>
      <c r="D819" s="6">
        <f t="shared" si="12"/>
        <v>2.3978971410345551E-3</v>
      </c>
    </row>
    <row r="820" spans="2:4" ht="15" thickBot="1">
      <c r="B820" s="4">
        <v>45203.645833333336</v>
      </c>
      <c r="C820" s="3">
        <v>17624.05</v>
      </c>
      <c r="D820" s="6">
        <f t="shared" si="12"/>
        <v>1.4148410576646508E-3</v>
      </c>
    </row>
    <row r="821" spans="2:4" ht="15" thickBot="1">
      <c r="B821" s="4">
        <v>45234.645833333336</v>
      </c>
      <c r="C821" s="3">
        <v>17722.3</v>
      </c>
      <c r="D821" s="6">
        <f t="shared" si="12"/>
        <v>5.5747685690858972E-3</v>
      </c>
    </row>
    <row r="822" spans="2:4" ht="15" thickBot="1">
      <c r="B822" s="4">
        <v>45264.645833333336</v>
      </c>
      <c r="C822" s="3">
        <v>17812.400000000001</v>
      </c>
      <c r="D822" s="6">
        <f t="shared" si="12"/>
        <v>5.083990227002344E-3</v>
      </c>
    </row>
    <row r="823" spans="2:4" ht="27.6" thickBot="1">
      <c r="B823" s="3" t="s">
        <v>500</v>
      </c>
      <c r="C823" s="3">
        <v>17828</v>
      </c>
      <c r="D823" s="6">
        <f t="shared" si="12"/>
        <v>8.7579439042451135E-4</v>
      </c>
    </row>
    <row r="824" spans="2:4" ht="27.6" thickBot="1">
      <c r="B824" s="3" t="s">
        <v>501</v>
      </c>
      <c r="C824" s="3">
        <v>17706.849999999999</v>
      </c>
      <c r="D824" s="6">
        <f t="shared" si="12"/>
        <v>-6.7954902400718664E-3</v>
      </c>
    </row>
    <row r="825" spans="2:4" ht="27.6" thickBot="1">
      <c r="B825" s="3" t="s">
        <v>502</v>
      </c>
      <c r="C825" s="3">
        <v>17660.150000000001</v>
      </c>
      <c r="D825" s="6">
        <f t="shared" si="12"/>
        <v>-2.6373973914048943E-3</v>
      </c>
    </row>
    <row r="826" spans="2:4" ht="27.6" thickBot="1">
      <c r="B826" s="3" t="s">
        <v>503</v>
      </c>
      <c r="C826" s="3">
        <v>17618.75</v>
      </c>
      <c r="D826" s="6">
        <f t="shared" si="12"/>
        <v>-2.3442609490860189E-3</v>
      </c>
    </row>
    <row r="827" spans="2:4" ht="27.6" thickBot="1">
      <c r="B827" s="3" t="s">
        <v>504</v>
      </c>
      <c r="C827" s="3">
        <v>17624.45</v>
      </c>
      <c r="D827" s="6">
        <f t="shared" si="12"/>
        <v>3.2351897836124799E-4</v>
      </c>
    </row>
    <row r="828" spans="2:4" ht="27.6" thickBot="1">
      <c r="B828" s="3" t="s">
        <v>505</v>
      </c>
      <c r="C828" s="3">
        <v>17624.05</v>
      </c>
      <c r="D828" s="6">
        <f t="shared" si="12"/>
        <v>-2.2695743697065396E-5</v>
      </c>
    </row>
    <row r="829" spans="2:4" ht="27.6" thickBot="1">
      <c r="B829" s="3" t="s">
        <v>506</v>
      </c>
      <c r="C829" s="3">
        <v>17743.400000000001</v>
      </c>
      <c r="D829" s="6">
        <f t="shared" si="12"/>
        <v>6.7719962210730511E-3</v>
      </c>
    </row>
    <row r="830" spans="2:4" ht="27.6" thickBot="1">
      <c r="B830" s="3" t="s">
        <v>507</v>
      </c>
      <c r="C830" s="3">
        <v>17769.25</v>
      </c>
      <c r="D830" s="6">
        <f t="shared" si="12"/>
        <v>1.4568797411995682E-3</v>
      </c>
    </row>
    <row r="831" spans="2:4" ht="27.6" thickBot="1">
      <c r="B831" s="3" t="s">
        <v>508</v>
      </c>
      <c r="C831" s="3">
        <v>17813.599999999999</v>
      </c>
      <c r="D831" s="6">
        <f t="shared" si="12"/>
        <v>2.4958847447134058E-3</v>
      </c>
    </row>
    <row r="832" spans="2:4" ht="27.6" thickBot="1">
      <c r="B832" s="3" t="s">
        <v>509</v>
      </c>
      <c r="C832" s="3">
        <v>17915.05</v>
      </c>
      <c r="D832" s="6">
        <f t="shared" si="12"/>
        <v>5.6950868998968396E-3</v>
      </c>
    </row>
    <row r="833" spans="2:4" ht="27.6" thickBot="1">
      <c r="B833" s="3" t="s">
        <v>510</v>
      </c>
      <c r="C833" s="3">
        <v>18065</v>
      </c>
      <c r="D833" s="6">
        <f t="shared" si="12"/>
        <v>8.3700575772884811E-3</v>
      </c>
    </row>
    <row r="834" spans="2:4" ht="15" thickBot="1">
      <c r="B834" s="4">
        <v>44962.645833333336</v>
      </c>
      <c r="C834" s="3">
        <v>18147.650000000001</v>
      </c>
      <c r="D834" s="6">
        <f t="shared" si="12"/>
        <v>4.5751453086078087E-3</v>
      </c>
    </row>
    <row r="835" spans="2:4" ht="15" thickBot="1">
      <c r="B835" s="4">
        <v>44990.645833333336</v>
      </c>
      <c r="C835" s="3">
        <v>18089.849999999999</v>
      </c>
      <c r="D835" s="6">
        <f t="shared" si="12"/>
        <v>-3.1849853837826458E-3</v>
      </c>
    </row>
    <row r="836" spans="2:4" ht="15" thickBot="1">
      <c r="B836" s="4">
        <v>45021.645833333336</v>
      </c>
      <c r="C836" s="3">
        <v>18255.8</v>
      </c>
      <c r="D836" s="6">
        <f t="shared" si="12"/>
        <v>9.1736526284076358E-3</v>
      </c>
    </row>
    <row r="837" spans="2:4" ht="15" thickBot="1">
      <c r="B837" s="4">
        <v>45051.645833333336</v>
      </c>
      <c r="C837" s="3">
        <v>18069</v>
      </c>
      <c r="D837" s="6">
        <f t="shared" si="12"/>
        <v>-1.0232364508813596E-2</v>
      </c>
    </row>
    <row r="838" spans="2:4" ht="15" thickBot="1">
      <c r="B838" s="4">
        <v>45143.645833333336</v>
      </c>
      <c r="C838" s="3">
        <v>18264.400000000001</v>
      </c>
      <c r="D838" s="6">
        <f t="shared" si="12"/>
        <v>1.0814101499806439E-2</v>
      </c>
    </row>
    <row r="839" spans="2:4" ht="15" thickBot="1">
      <c r="B839" s="4">
        <v>45174.645833333336</v>
      </c>
      <c r="C839" s="3">
        <v>18265.95</v>
      </c>
      <c r="D839" s="6">
        <f t="shared" si="12"/>
        <v>8.4864545235596722E-5</v>
      </c>
    </row>
    <row r="840" spans="2:4" ht="15" thickBot="1">
      <c r="B840" s="4">
        <v>45204.645833333336</v>
      </c>
      <c r="C840" s="3">
        <v>18315.099999999999</v>
      </c>
      <c r="D840" s="6">
        <f t="shared" si="12"/>
        <v>2.6907990003255389E-3</v>
      </c>
    </row>
    <row r="841" spans="2:4" ht="15" thickBot="1">
      <c r="B841" s="4">
        <v>45235.645833333336</v>
      </c>
      <c r="C841" s="3">
        <v>18297</v>
      </c>
      <c r="D841" s="6">
        <f t="shared" si="12"/>
        <v>-9.8825559238002736E-4</v>
      </c>
    </row>
    <row r="842" spans="2:4" ht="15" thickBot="1">
      <c r="B842" s="4">
        <v>45265.645833333336</v>
      </c>
      <c r="C842" s="3">
        <v>18314.8</v>
      </c>
      <c r="D842" s="6">
        <f t="shared" si="12"/>
        <v>9.7283707711648404E-4</v>
      </c>
    </row>
    <row r="843" spans="2:4" ht="27.6" thickBot="1">
      <c r="B843" s="3" t="s">
        <v>511</v>
      </c>
      <c r="C843" s="3">
        <v>18398.849999999999</v>
      </c>
      <c r="D843" s="6">
        <f t="shared" si="12"/>
        <v>4.5891847030816724E-3</v>
      </c>
    </row>
    <row r="844" spans="2:4" ht="27.6" thickBot="1">
      <c r="B844" s="3" t="s">
        <v>512</v>
      </c>
      <c r="C844" s="3">
        <v>18286.5</v>
      </c>
      <c r="D844" s="6">
        <f t="shared" ref="D844:D907" si="13">(C844/C843)-1</f>
        <v>-6.1063599083637232E-3</v>
      </c>
    </row>
    <row r="845" spans="2:4" ht="27.6" thickBot="1">
      <c r="B845" s="3" t="s">
        <v>513</v>
      </c>
      <c r="C845" s="3">
        <v>18181.75</v>
      </c>
      <c r="D845" s="6">
        <f t="shared" si="13"/>
        <v>-5.7282694884204233E-3</v>
      </c>
    </row>
    <row r="846" spans="2:4" ht="27.6" thickBot="1">
      <c r="B846" s="3" t="s">
        <v>514</v>
      </c>
      <c r="C846" s="3">
        <v>18129.95</v>
      </c>
      <c r="D846" s="6">
        <f t="shared" si="13"/>
        <v>-2.8490106837900653E-3</v>
      </c>
    </row>
    <row r="847" spans="2:4" ht="27.6" thickBot="1">
      <c r="B847" s="3" t="s">
        <v>515</v>
      </c>
      <c r="C847" s="3">
        <v>18203.400000000001</v>
      </c>
      <c r="D847" s="6">
        <f t="shared" si="13"/>
        <v>4.0513073670915833E-3</v>
      </c>
    </row>
    <row r="848" spans="2:4" ht="27.6" thickBot="1">
      <c r="B848" s="3" t="s">
        <v>516</v>
      </c>
      <c r="C848" s="3">
        <v>18314.400000000001</v>
      </c>
      <c r="D848" s="6">
        <f t="shared" si="13"/>
        <v>6.0977619565576457E-3</v>
      </c>
    </row>
    <row r="849" spans="2:4" ht="27.6" thickBot="1">
      <c r="B849" s="3" t="s">
        <v>517</v>
      </c>
      <c r="C849" s="3">
        <v>18348</v>
      </c>
      <c r="D849" s="6">
        <f t="shared" si="13"/>
        <v>1.834621936836589E-3</v>
      </c>
    </row>
    <row r="850" spans="2:4" ht="27.6" thickBot="1">
      <c r="B850" s="3" t="s">
        <v>518</v>
      </c>
      <c r="C850" s="3">
        <v>18285.400000000001</v>
      </c>
      <c r="D850" s="6">
        <f t="shared" si="13"/>
        <v>-3.4118160017440058E-3</v>
      </c>
    </row>
    <row r="851" spans="2:4" ht="27.6" thickBot="1">
      <c r="B851" s="3" t="s">
        <v>519</v>
      </c>
      <c r="C851" s="3">
        <v>18321.150000000001</v>
      </c>
      <c r="D851" s="6">
        <f t="shared" si="13"/>
        <v>1.955111728482839E-3</v>
      </c>
    </row>
    <row r="852" spans="2:4" ht="27.6" thickBot="1">
      <c r="B852" s="3" t="s">
        <v>520</v>
      </c>
      <c r="C852" s="3">
        <v>18499.349999999999</v>
      </c>
      <c r="D852" s="6">
        <f t="shared" si="13"/>
        <v>9.7264636772254054E-3</v>
      </c>
    </row>
    <row r="853" spans="2:4" ht="27.6" thickBot="1">
      <c r="B853" s="3" t="s">
        <v>521</v>
      </c>
      <c r="C853" s="3">
        <v>18598.650000000001</v>
      </c>
      <c r="D853" s="6">
        <f t="shared" si="13"/>
        <v>5.3677561644058791E-3</v>
      </c>
    </row>
    <row r="854" spans="2:4" ht="27.6" thickBot="1">
      <c r="B854" s="3" t="s">
        <v>522</v>
      </c>
      <c r="C854" s="3">
        <v>18633.849999999999</v>
      </c>
      <c r="D854" s="6">
        <f t="shared" si="13"/>
        <v>1.8926104851695325E-3</v>
      </c>
    </row>
    <row r="855" spans="2:4" ht="27.6" thickBot="1">
      <c r="B855" s="3" t="s">
        <v>523</v>
      </c>
      <c r="C855" s="3">
        <v>18534.400000000001</v>
      </c>
      <c r="D855" s="6">
        <f t="shared" si="13"/>
        <v>-5.3370613158310043E-3</v>
      </c>
    </row>
    <row r="856" spans="2:4" ht="15" thickBot="1">
      <c r="B856" s="4">
        <v>44932.645833333336</v>
      </c>
      <c r="C856" s="3">
        <v>18487.75</v>
      </c>
      <c r="D856" s="6">
        <f t="shared" si="13"/>
        <v>-2.5169414709945714E-3</v>
      </c>
    </row>
    <row r="857" spans="2:4" ht="15" thickBot="1">
      <c r="B857" s="4">
        <v>44963.645833333336</v>
      </c>
      <c r="C857" s="3">
        <v>18534.099999999999</v>
      </c>
      <c r="D857" s="6">
        <f t="shared" si="13"/>
        <v>2.507065489310456E-3</v>
      </c>
    </row>
    <row r="858" spans="2:4" ht="15" thickBot="1">
      <c r="B858" s="4">
        <v>45052.645833333336</v>
      </c>
      <c r="C858" s="3">
        <v>18593.849999999999</v>
      </c>
      <c r="D858" s="6">
        <f t="shared" si="13"/>
        <v>3.223787505193032E-3</v>
      </c>
    </row>
    <row r="859" spans="2:4" ht="15" thickBot="1">
      <c r="B859" s="4">
        <v>45083.645833333336</v>
      </c>
      <c r="C859" s="3">
        <v>18599</v>
      </c>
      <c r="D859" s="6">
        <f t="shared" si="13"/>
        <v>2.7697330031184464E-4</v>
      </c>
    </row>
    <row r="860" spans="2:4" ht="15" thickBot="1">
      <c r="B860" s="4">
        <v>45113.645833333336</v>
      </c>
      <c r="C860" s="3">
        <v>18726.400000000001</v>
      </c>
      <c r="D860" s="6">
        <f t="shared" si="13"/>
        <v>6.8498306360558203E-3</v>
      </c>
    </row>
    <row r="861" spans="2:4" ht="15" thickBot="1">
      <c r="B861" s="4">
        <v>45144.645833333336</v>
      </c>
      <c r="C861" s="3">
        <v>18634.55</v>
      </c>
      <c r="D861" s="6">
        <f t="shared" si="13"/>
        <v>-4.9048402255640333E-3</v>
      </c>
    </row>
    <row r="862" spans="2:4" ht="15" thickBot="1">
      <c r="B862" s="4">
        <v>45175.645833333336</v>
      </c>
      <c r="C862" s="3">
        <v>18563.400000000001</v>
      </c>
      <c r="D862" s="6">
        <f t="shared" si="13"/>
        <v>-3.8181764518058214E-3</v>
      </c>
    </row>
    <row r="863" spans="2:4" ht="15" thickBot="1">
      <c r="B863" s="4">
        <v>45266.645833333336</v>
      </c>
      <c r="C863" s="3">
        <v>18601.5</v>
      </c>
      <c r="D863" s="6">
        <f t="shared" si="13"/>
        <v>2.0524257409741953E-3</v>
      </c>
    </row>
    <row r="864" spans="2:4" ht="27.6" thickBot="1">
      <c r="B864" s="3" t="s">
        <v>524</v>
      </c>
      <c r="C864" s="3">
        <v>18716.150000000001</v>
      </c>
      <c r="D864" s="6">
        <f t="shared" si="13"/>
        <v>6.1634814396689386E-3</v>
      </c>
    </row>
    <row r="865" spans="2:4" ht="27.6" thickBot="1">
      <c r="B865" s="3" t="s">
        <v>525</v>
      </c>
      <c r="C865" s="3">
        <v>18755.900000000001</v>
      </c>
      <c r="D865" s="6">
        <f t="shared" si="13"/>
        <v>2.123834228727528E-3</v>
      </c>
    </row>
    <row r="866" spans="2:4" ht="27.6" thickBot="1">
      <c r="B866" s="3" t="s">
        <v>526</v>
      </c>
      <c r="C866" s="3">
        <v>18688.099999999999</v>
      </c>
      <c r="D866" s="6">
        <f t="shared" si="13"/>
        <v>-3.6148625232594878E-3</v>
      </c>
    </row>
    <row r="867" spans="2:4" ht="27.6" thickBot="1">
      <c r="B867" s="3" t="s">
        <v>527</v>
      </c>
      <c r="C867" s="3">
        <v>18826</v>
      </c>
      <c r="D867" s="6">
        <f t="shared" si="13"/>
        <v>7.3790272954448177E-3</v>
      </c>
    </row>
    <row r="868" spans="2:4" ht="27.6" thickBot="1">
      <c r="B868" s="3" t="s">
        <v>528</v>
      </c>
      <c r="C868" s="3">
        <v>18755.45</v>
      </c>
      <c r="D868" s="6">
        <f t="shared" si="13"/>
        <v>-3.7474768936576197E-3</v>
      </c>
    </row>
    <row r="869" spans="2:4" ht="27.6" thickBot="1">
      <c r="B869" s="3" t="s">
        <v>529</v>
      </c>
      <c r="C869" s="3">
        <v>18816.7</v>
      </c>
      <c r="D869" s="6">
        <f t="shared" si="13"/>
        <v>3.2657174314665305E-3</v>
      </c>
    </row>
    <row r="870" spans="2:4" ht="27.6" thickBot="1">
      <c r="B870" s="3" t="s">
        <v>530</v>
      </c>
      <c r="C870" s="3">
        <v>18856.849999999999</v>
      </c>
      <c r="D870" s="6">
        <f t="shared" si="13"/>
        <v>2.1337428985952478E-3</v>
      </c>
    </row>
    <row r="871" spans="2:4" ht="27.6" thickBot="1">
      <c r="B871" s="3" t="s">
        <v>531</v>
      </c>
      <c r="C871" s="3">
        <v>18771.25</v>
      </c>
      <c r="D871" s="6">
        <f t="shared" si="13"/>
        <v>-4.5394644386521632E-3</v>
      </c>
    </row>
    <row r="872" spans="2:4" ht="27.6" thickBot="1">
      <c r="B872" s="3" t="s">
        <v>532</v>
      </c>
      <c r="C872" s="3">
        <v>18665.5</v>
      </c>
      <c r="D872" s="6">
        <f t="shared" si="13"/>
        <v>-5.6336152360657588E-3</v>
      </c>
    </row>
    <row r="873" spans="2:4" ht="27.6" thickBot="1">
      <c r="B873" s="3" t="s">
        <v>533</v>
      </c>
      <c r="C873" s="3">
        <v>18691.2</v>
      </c>
      <c r="D873" s="6">
        <f t="shared" si="13"/>
        <v>1.3768717687712151E-3</v>
      </c>
    </row>
    <row r="874" spans="2:4" ht="27.6" thickBot="1">
      <c r="B874" s="3" t="s">
        <v>534</v>
      </c>
      <c r="C874" s="3">
        <v>18817.400000000001</v>
      </c>
      <c r="D874" s="6">
        <f t="shared" si="13"/>
        <v>6.7518404382811426E-3</v>
      </c>
    </row>
    <row r="875" spans="2:4" ht="27.6" thickBot="1">
      <c r="B875" s="3" t="s">
        <v>535</v>
      </c>
      <c r="C875" s="3">
        <v>19189.05</v>
      </c>
      <c r="D875" s="6">
        <f t="shared" si="13"/>
        <v>1.9750337453633193E-2</v>
      </c>
    </row>
    <row r="876" spans="2:4" ht="15" thickBot="1">
      <c r="B876" s="4">
        <v>44992.645833333336</v>
      </c>
      <c r="C876" s="3">
        <v>19322.55</v>
      </c>
      <c r="D876" s="6">
        <f t="shared" si="13"/>
        <v>6.9570927169402275E-3</v>
      </c>
    </row>
    <row r="877" spans="2:4" ht="15" thickBot="1">
      <c r="B877" s="4">
        <v>45023.645833333336</v>
      </c>
      <c r="C877" s="3">
        <v>19389</v>
      </c>
      <c r="D877" s="6">
        <f t="shared" si="13"/>
        <v>3.4389870902133968E-3</v>
      </c>
    </row>
    <row r="878" spans="2:4" ht="15" thickBot="1">
      <c r="B878" s="4">
        <v>45053.645833333336</v>
      </c>
      <c r="C878" s="3">
        <v>19398.5</v>
      </c>
      <c r="D878" s="6">
        <f t="shared" si="13"/>
        <v>4.8996853886218439E-4</v>
      </c>
    </row>
    <row r="879" spans="2:4" ht="15" thickBot="1">
      <c r="B879" s="4">
        <v>45084.645833333336</v>
      </c>
      <c r="C879" s="3">
        <v>19497.3</v>
      </c>
      <c r="D879" s="6">
        <f t="shared" si="13"/>
        <v>5.0931773075237885E-3</v>
      </c>
    </row>
    <row r="880" spans="2:4" ht="15" thickBot="1">
      <c r="B880" s="4">
        <v>45114.645833333336</v>
      </c>
      <c r="C880" s="3">
        <v>19331.8</v>
      </c>
      <c r="D880" s="6">
        <f t="shared" si="13"/>
        <v>-8.4883547978438223E-3</v>
      </c>
    </row>
    <row r="881" spans="2:4" ht="15" thickBot="1">
      <c r="B881" s="4">
        <v>45206.645833333336</v>
      </c>
      <c r="C881" s="3">
        <v>19355.900000000001</v>
      </c>
      <c r="D881" s="6">
        <f t="shared" si="13"/>
        <v>1.2466505964268126E-3</v>
      </c>
    </row>
    <row r="882" spans="2:4" ht="15" thickBot="1">
      <c r="B882" s="4">
        <v>45237.645833333336</v>
      </c>
      <c r="C882" s="3">
        <v>19439.400000000001</v>
      </c>
      <c r="D882" s="6">
        <f t="shared" si="13"/>
        <v>4.3139301194985435E-3</v>
      </c>
    </row>
    <row r="883" spans="2:4" ht="15" thickBot="1">
      <c r="B883" s="4">
        <v>45267.645833333336</v>
      </c>
      <c r="C883" s="3">
        <v>19384.3</v>
      </c>
      <c r="D883" s="6">
        <f t="shared" si="13"/>
        <v>-2.8344496229308902E-3</v>
      </c>
    </row>
    <row r="884" spans="2:4" ht="27.6" thickBot="1">
      <c r="B884" s="3" t="s">
        <v>536</v>
      </c>
      <c r="C884" s="3">
        <v>19413.75</v>
      </c>
      <c r="D884" s="6">
        <f t="shared" si="13"/>
        <v>1.5192707500399916E-3</v>
      </c>
    </row>
    <row r="885" spans="2:4" ht="27.6" thickBot="1">
      <c r="B885" s="3" t="s">
        <v>537</v>
      </c>
      <c r="C885" s="3">
        <v>19564.5</v>
      </c>
      <c r="D885" s="6">
        <f t="shared" si="13"/>
        <v>7.7651149314275081E-3</v>
      </c>
    </row>
    <row r="886" spans="2:4" ht="27.6" thickBot="1">
      <c r="B886" s="3" t="s">
        <v>538</v>
      </c>
      <c r="C886" s="3">
        <v>19711.45</v>
      </c>
      <c r="D886" s="6">
        <f t="shared" si="13"/>
        <v>7.5110531830611116E-3</v>
      </c>
    </row>
    <row r="887" spans="2:4" ht="27.6" thickBot="1">
      <c r="B887" s="3" t="s">
        <v>539</v>
      </c>
      <c r="C887" s="3">
        <v>19749.25</v>
      </c>
      <c r="D887" s="6">
        <f t="shared" si="13"/>
        <v>1.9176671427012515E-3</v>
      </c>
    </row>
    <row r="888" spans="2:4" ht="27.6" thickBot="1">
      <c r="B888" s="3" t="s">
        <v>540</v>
      </c>
      <c r="C888" s="3">
        <v>19833.150000000001</v>
      </c>
      <c r="D888" s="6">
        <f t="shared" si="13"/>
        <v>4.248262592250418E-3</v>
      </c>
    </row>
    <row r="889" spans="2:4" ht="27.6" thickBot="1">
      <c r="B889" s="3" t="s">
        <v>541</v>
      </c>
      <c r="C889" s="3">
        <v>19979.150000000001</v>
      </c>
      <c r="D889" s="6">
        <f t="shared" si="13"/>
        <v>7.3614125844860823E-3</v>
      </c>
    </row>
    <row r="890" spans="2:4" ht="27.6" thickBot="1">
      <c r="B890" s="3" t="s">
        <v>542</v>
      </c>
      <c r="C890" s="3">
        <v>19745</v>
      </c>
      <c r="D890" s="6">
        <f t="shared" si="13"/>
        <v>-1.1719717805812602E-2</v>
      </c>
    </row>
    <row r="891" spans="2:4" ht="27.6" thickBot="1">
      <c r="B891" s="3" t="s">
        <v>543</v>
      </c>
      <c r="C891" s="3">
        <v>19672.349999999999</v>
      </c>
      <c r="D891" s="6">
        <f t="shared" si="13"/>
        <v>-3.679412509496105E-3</v>
      </c>
    </row>
    <row r="892" spans="2:4" ht="27.6" thickBot="1">
      <c r="B892" s="3" t="s">
        <v>544</v>
      </c>
      <c r="C892" s="3">
        <v>19680.599999999999</v>
      </c>
      <c r="D892" s="6">
        <f t="shared" si="13"/>
        <v>4.1937033450500927E-4</v>
      </c>
    </row>
    <row r="893" spans="2:4" ht="27.6" thickBot="1">
      <c r="B893" s="3" t="s">
        <v>545</v>
      </c>
      <c r="C893" s="3">
        <v>19778.3</v>
      </c>
      <c r="D893" s="6">
        <f t="shared" si="13"/>
        <v>4.9642795443227694E-3</v>
      </c>
    </row>
    <row r="894" spans="2:4" ht="27.6" thickBot="1">
      <c r="B894" s="3" t="s">
        <v>546</v>
      </c>
      <c r="C894" s="3">
        <v>19659.900000000001</v>
      </c>
      <c r="D894" s="6">
        <f t="shared" si="13"/>
        <v>-5.9863587871554769E-3</v>
      </c>
    </row>
    <row r="895" spans="2:4" ht="27.6" thickBot="1">
      <c r="B895" s="3" t="s">
        <v>547</v>
      </c>
      <c r="C895" s="3">
        <v>19646.05</v>
      </c>
      <c r="D895" s="6">
        <f t="shared" si="13"/>
        <v>-7.044796769059003E-4</v>
      </c>
    </row>
    <row r="896" spans="2:4" ht="27.6" thickBot="1">
      <c r="B896" s="3" t="s">
        <v>548</v>
      </c>
      <c r="C896" s="3">
        <v>19753.8</v>
      </c>
      <c r="D896" s="6">
        <f t="shared" si="13"/>
        <v>5.4845630546598301E-3</v>
      </c>
    </row>
    <row r="897" spans="2:4" ht="15" thickBot="1">
      <c r="B897" s="4">
        <v>44934.645833333336</v>
      </c>
      <c r="C897" s="3">
        <v>19733.55</v>
      </c>
      <c r="D897" s="6">
        <f t="shared" si="13"/>
        <v>-1.0251192175683155E-3</v>
      </c>
    </row>
    <row r="898" spans="2:4" ht="15" thickBot="1">
      <c r="B898" s="4">
        <v>44965.645833333336</v>
      </c>
      <c r="C898" s="3">
        <v>19526.55</v>
      </c>
      <c r="D898" s="6">
        <f t="shared" si="13"/>
        <v>-1.0489749690248296E-2</v>
      </c>
    </row>
    <row r="899" spans="2:4" ht="15" thickBot="1">
      <c r="B899" s="4">
        <v>44993.645833333336</v>
      </c>
      <c r="C899" s="3">
        <v>19381.650000000001</v>
      </c>
      <c r="D899" s="6">
        <f t="shared" si="13"/>
        <v>-7.4206657089961325E-3</v>
      </c>
    </row>
    <row r="900" spans="2:4" ht="15" thickBot="1">
      <c r="B900" s="4">
        <v>45024.645833333336</v>
      </c>
      <c r="C900" s="3">
        <v>19517</v>
      </c>
      <c r="D900" s="6">
        <f t="shared" si="13"/>
        <v>6.983409565233023E-3</v>
      </c>
    </row>
    <row r="901" spans="2:4" ht="15" thickBot="1">
      <c r="B901" s="4">
        <v>45115.645833333336</v>
      </c>
      <c r="C901" s="3">
        <v>19597.3</v>
      </c>
      <c r="D901" s="6">
        <f t="shared" si="13"/>
        <v>4.1143618383971958E-3</v>
      </c>
    </row>
    <row r="902" spans="2:4" ht="15" thickBot="1">
      <c r="B902" s="4">
        <v>45146.645833333336</v>
      </c>
      <c r="C902" s="3">
        <v>19570.849999999999</v>
      </c>
      <c r="D902" s="6">
        <f t="shared" si="13"/>
        <v>-1.3496757206350463E-3</v>
      </c>
    </row>
    <row r="903" spans="2:4" ht="15" thickBot="1">
      <c r="B903" s="4">
        <v>45177.645833333336</v>
      </c>
      <c r="C903" s="3">
        <v>19632.55</v>
      </c>
      <c r="D903" s="6">
        <f t="shared" si="13"/>
        <v>3.152647943242215E-3</v>
      </c>
    </row>
    <row r="904" spans="2:4" ht="15" thickBot="1">
      <c r="B904" s="4">
        <v>45207.645833333336</v>
      </c>
      <c r="C904" s="3">
        <v>19543.099999999999</v>
      </c>
      <c r="D904" s="6">
        <f t="shared" si="13"/>
        <v>-4.5562089489139534E-3</v>
      </c>
    </row>
    <row r="905" spans="2:4" ht="15" thickBot="1">
      <c r="B905" s="4">
        <v>45238.645833333336</v>
      </c>
      <c r="C905" s="3">
        <v>19428.3</v>
      </c>
      <c r="D905" s="6">
        <f t="shared" si="13"/>
        <v>-5.8741960077981492E-3</v>
      </c>
    </row>
    <row r="906" spans="2:4" ht="27.6" thickBot="1">
      <c r="B906" s="3" t="s">
        <v>549</v>
      </c>
      <c r="C906" s="3">
        <v>19434.55</v>
      </c>
      <c r="D906" s="6">
        <f t="shared" si="13"/>
        <v>3.2169567074835648E-4</v>
      </c>
    </row>
    <row r="907" spans="2:4" ht="27.6" thickBot="1">
      <c r="B907" s="3" t="s">
        <v>550</v>
      </c>
      <c r="C907" s="3">
        <v>19465</v>
      </c>
      <c r="D907" s="6">
        <f t="shared" si="13"/>
        <v>1.5667972759854099E-3</v>
      </c>
    </row>
    <row r="908" spans="2:4" ht="27.6" thickBot="1">
      <c r="B908" s="3" t="s">
        <v>551</v>
      </c>
      <c r="C908" s="3">
        <v>19365.25</v>
      </c>
      <c r="D908" s="6">
        <f t="shared" ref="D908:D971" si="14">(C908/C907)-1</f>
        <v>-5.1245825841254034E-3</v>
      </c>
    </row>
    <row r="909" spans="2:4" ht="27.6" thickBot="1">
      <c r="B909" s="3" t="s">
        <v>552</v>
      </c>
      <c r="C909" s="3">
        <v>19310.150000000001</v>
      </c>
      <c r="D909" s="6">
        <f t="shared" si="14"/>
        <v>-2.8453027975366973E-3</v>
      </c>
    </row>
    <row r="910" spans="2:4" ht="27.6" thickBot="1">
      <c r="B910" s="3" t="s">
        <v>553</v>
      </c>
      <c r="C910" s="3">
        <v>19393.599999999999</v>
      </c>
      <c r="D910" s="6">
        <f t="shared" si="14"/>
        <v>4.3215614586109563E-3</v>
      </c>
    </row>
    <row r="911" spans="2:4" ht="27.6" thickBot="1">
      <c r="B911" s="3" t="s">
        <v>554</v>
      </c>
      <c r="C911" s="3">
        <v>19396.45</v>
      </c>
      <c r="D911" s="6">
        <f t="shared" si="14"/>
        <v>1.4695569672484865E-4</v>
      </c>
    </row>
    <row r="912" spans="2:4" ht="27.6" thickBot="1">
      <c r="B912" s="3" t="s">
        <v>555</v>
      </c>
      <c r="C912" s="3">
        <v>19444</v>
      </c>
      <c r="D912" s="6">
        <f t="shared" si="14"/>
        <v>2.4514795233148146E-3</v>
      </c>
    </row>
    <row r="913" spans="2:4" ht="27.6" thickBot="1">
      <c r="B913" s="3" t="s">
        <v>556</v>
      </c>
      <c r="C913" s="3">
        <v>19386.7</v>
      </c>
      <c r="D913" s="6">
        <f t="shared" si="14"/>
        <v>-2.9469245011314316E-3</v>
      </c>
    </row>
    <row r="914" spans="2:4" ht="27.6" thickBot="1">
      <c r="B914" s="3" t="s">
        <v>557</v>
      </c>
      <c r="C914" s="3">
        <v>19265.8</v>
      </c>
      <c r="D914" s="6">
        <f t="shared" si="14"/>
        <v>-6.2362341192674364E-3</v>
      </c>
    </row>
    <row r="915" spans="2:4" ht="27.6" thickBot="1">
      <c r="B915" s="3" t="s">
        <v>558</v>
      </c>
      <c r="C915" s="3">
        <v>19306.05</v>
      </c>
      <c r="D915" s="6">
        <f t="shared" si="14"/>
        <v>2.0891943236200916E-3</v>
      </c>
    </row>
    <row r="916" spans="2:4" ht="27.6" thickBot="1">
      <c r="B916" s="3" t="s">
        <v>559</v>
      </c>
      <c r="C916" s="3">
        <v>19342.650000000001</v>
      </c>
      <c r="D916" s="6">
        <f t="shared" si="14"/>
        <v>1.8957787843707496E-3</v>
      </c>
    </row>
    <row r="917" spans="2:4" ht="27.6" thickBot="1">
      <c r="B917" s="3" t="s">
        <v>560</v>
      </c>
      <c r="C917" s="3">
        <v>19347.45</v>
      </c>
      <c r="D917" s="6">
        <f t="shared" si="14"/>
        <v>2.4815627641494586E-4</v>
      </c>
    </row>
    <row r="918" spans="2:4" ht="27.6" thickBot="1">
      <c r="B918" s="3" t="s">
        <v>561</v>
      </c>
      <c r="C918" s="3">
        <v>19253.8</v>
      </c>
      <c r="D918" s="6">
        <f t="shared" si="14"/>
        <v>-4.840431167931758E-3</v>
      </c>
    </row>
    <row r="919" spans="2:4" ht="15" thickBot="1">
      <c r="B919" s="4">
        <v>44935.645833333336</v>
      </c>
      <c r="C919" s="3">
        <v>19435.3</v>
      </c>
      <c r="D919" s="6">
        <f t="shared" si="14"/>
        <v>9.4267105714196386E-3</v>
      </c>
    </row>
    <row r="920" spans="2:4" ht="15" thickBot="1">
      <c r="B920" s="4">
        <v>45025.645833333336</v>
      </c>
      <c r="C920" s="3">
        <v>19528.8</v>
      </c>
      <c r="D920" s="6">
        <f t="shared" si="14"/>
        <v>4.8108338950261231E-3</v>
      </c>
    </row>
    <row r="921" spans="2:4" ht="15" thickBot="1">
      <c r="B921" s="4">
        <v>45055.645833333336</v>
      </c>
      <c r="C921" s="3">
        <v>19574.900000000001</v>
      </c>
      <c r="D921" s="6">
        <f t="shared" si="14"/>
        <v>2.3606161156857208E-3</v>
      </c>
    </row>
    <row r="922" spans="2:4" ht="15" thickBot="1">
      <c r="B922" s="4">
        <v>45086.645833333336</v>
      </c>
      <c r="C922" s="3">
        <v>19611.05</v>
      </c>
      <c r="D922" s="6">
        <f t="shared" si="14"/>
        <v>1.8467527292602703E-3</v>
      </c>
    </row>
    <row r="923" spans="2:4" ht="15" thickBot="1">
      <c r="B923" s="4">
        <v>45116.645833333336</v>
      </c>
      <c r="C923" s="3">
        <v>19727.05</v>
      </c>
      <c r="D923" s="6">
        <f t="shared" si="14"/>
        <v>5.91503259641879E-3</v>
      </c>
    </row>
    <row r="924" spans="2:4" ht="15" thickBot="1">
      <c r="B924" s="4">
        <v>45147.645833333336</v>
      </c>
      <c r="C924" s="3">
        <v>19819.95</v>
      </c>
      <c r="D924" s="6">
        <f t="shared" si="14"/>
        <v>4.7092697590365162E-3</v>
      </c>
    </row>
    <row r="925" spans="2:4" ht="15" thickBot="1">
      <c r="B925" s="4">
        <v>45239.645833333336</v>
      </c>
      <c r="C925" s="3">
        <v>19996.349999999999</v>
      </c>
      <c r="D925" s="6">
        <f t="shared" si="14"/>
        <v>8.9001233605532359E-3</v>
      </c>
    </row>
    <row r="926" spans="2:4" ht="15" thickBot="1">
      <c r="B926" s="4">
        <v>45269.645833333336</v>
      </c>
      <c r="C926" s="3">
        <v>19993.2</v>
      </c>
      <c r="D926" s="6">
        <f t="shared" si="14"/>
        <v>-1.5752874899654934E-4</v>
      </c>
    </row>
    <row r="927" spans="2:4" ht="27.6" thickBot="1">
      <c r="B927" s="3" t="s">
        <v>562</v>
      </c>
      <c r="C927" s="3">
        <v>20070</v>
      </c>
      <c r="D927" s="6">
        <f t="shared" si="14"/>
        <v>3.8413060440549707E-3</v>
      </c>
    </row>
    <row r="928" spans="2:4" ht="27.6" thickBot="1">
      <c r="B928" s="3" t="s">
        <v>563</v>
      </c>
      <c r="C928" s="3">
        <v>20103.099999999999</v>
      </c>
      <c r="D928" s="6">
        <f t="shared" si="14"/>
        <v>1.6492277030393243E-3</v>
      </c>
    </row>
    <row r="929" spans="2:4" ht="27.6" thickBot="1">
      <c r="B929" s="3" t="s">
        <v>564</v>
      </c>
      <c r="C929" s="3">
        <v>20192.349999999999</v>
      </c>
      <c r="D929" s="6">
        <f t="shared" si="14"/>
        <v>4.4396137909079592E-3</v>
      </c>
    </row>
    <row r="930" spans="2:4" ht="27.6" thickBot="1">
      <c r="B930" s="3" t="s">
        <v>565</v>
      </c>
      <c r="C930" s="3">
        <v>20133.3</v>
      </c>
      <c r="D930" s="6">
        <f t="shared" si="14"/>
        <v>-2.9243748251194246E-3</v>
      </c>
    </row>
    <row r="931" spans="2:4" ht="27.6" thickBot="1">
      <c r="B931" s="3" t="s">
        <v>566</v>
      </c>
      <c r="C931" s="3">
        <v>19901.400000000001</v>
      </c>
      <c r="D931" s="6">
        <f t="shared" si="14"/>
        <v>-1.1518230990448575E-2</v>
      </c>
    </row>
    <row r="932" spans="2:4" ht="27.6" thickBot="1">
      <c r="B932" s="3" t="s">
        <v>567</v>
      </c>
      <c r="C932" s="3">
        <v>19742.349999999999</v>
      </c>
      <c r="D932" s="6">
        <f t="shared" si="14"/>
        <v>-7.9919000673320806E-3</v>
      </c>
    </row>
    <row r="933" spans="2:4" ht="27.6" thickBot="1">
      <c r="B933" s="3" t="s">
        <v>568</v>
      </c>
      <c r="C933" s="3">
        <v>19674.25</v>
      </c>
      <c r="D933" s="6">
        <f t="shared" si="14"/>
        <v>-3.4494373770092013E-3</v>
      </c>
    </row>
    <row r="934" spans="2:4" ht="27.6" thickBot="1">
      <c r="B934" s="3" t="s">
        <v>569</v>
      </c>
      <c r="C934" s="3">
        <v>19674.55</v>
      </c>
      <c r="D934" s="6">
        <f t="shared" si="14"/>
        <v>1.5248357624786379E-5</v>
      </c>
    </row>
    <row r="935" spans="2:4" ht="27.6" thickBot="1">
      <c r="B935" s="3" t="s">
        <v>570</v>
      </c>
      <c r="C935" s="3">
        <v>19664.7</v>
      </c>
      <c r="D935" s="6">
        <f t="shared" si="14"/>
        <v>-5.0064677464023433E-4</v>
      </c>
    </row>
    <row r="936" spans="2:4" ht="27.6" thickBot="1">
      <c r="B936" s="3" t="s">
        <v>571</v>
      </c>
      <c r="C936" s="3">
        <v>19716.45</v>
      </c>
      <c r="D936" s="6">
        <f t="shared" si="14"/>
        <v>2.6316190941126916E-3</v>
      </c>
    </row>
    <row r="937" spans="2:4" ht="27.6" thickBot="1">
      <c r="B937" s="3" t="s">
        <v>572</v>
      </c>
      <c r="C937" s="3">
        <v>19523.55</v>
      </c>
      <c r="D937" s="6">
        <f t="shared" si="14"/>
        <v>-9.7837085276508695E-3</v>
      </c>
    </row>
    <row r="938" spans="2:4" ht="27.6" thickBot="1">
      <c r="B938" s="3" t="s">
        <v>573</v>
      </c>
      <c r="C938" s="3">
        <v>19638.3</v>
      </c>
      <c r="D938" s="6">
        <f t="shared" si="14"/>
        <v>5.8775171523621772E-3</v>
      </c>
    </row>
    <row r="939" spans="2:4" ht="15" thickBot="1">
      <c r="B939" s="4">
        <v>44995.645833333336</v>
      </c>
      <c r="C939" s="3">
        <v>19528.75</v>
      </c>
      <c r="D939" s="6">
        <f t="shared" si="14"/>
        <v>-5.5783850944327584E-3</v>
      </c>
    </row>
    <row r="940" spans="2:4" ht="15" thickBot="1">
      <c r="B940" s="4">
        <v>45026.645833333336</v>
      </c>
      <c r="C940" s="3">
        <v>19436.099999999999</v>
      </c>
      <c r="D940" s="6">
        <f t="shared" si="14"/>
        <v>-4.7442872687705195E-3</v>
      </c>
    </row>
    <row r="941" spans="2:4" ht="15" thickBot="1">
      <c r="B941" s="4">
        <v>45056.645833333336</v>
      </c>
      <c r="C941" s="3">
        <v>19545.75</v>
      </c>
      <c r="D941" s="6">
        <f t="shared" si="14"/>
        <v>5.6415638939910639E-3</v>
      </c>
    </row>
    <row r="942" spans="2:4" ht="15" thickBot="1">
      <c r="B942" s="4">
        <v>45087.645833333336</v>
      </c>
      <c r="C942" s="3">
        <v>19653.5</v>
      </c>
      <c r="D942" s="6">
        <f t="shared" si="14"/>
        <v>5.5127073660514725E-3</v>
      </c>
    </row>
    <row r="943" spans="2:4" ht="15" thickBot="1">
      <c r="B943" s="4">
        <v>45179.645833333336</v>
      </c>
      <c r="C943" s="3">
        <v>19512.349999999999</v>
      </c>
      <c r="D943" s="6">
        <f t="shared" si="14"/>
        <v>-7.1819268832524763E-3</v>
      </c>
    </row>
    <row r="944" spans="2:4" ht="15" thickBot="1">
      <c r="B944" s="4">
        <v>45209.645833333336</v>
      </c>
      <c r="C944" s="3">
        <v>19689.849999999999</v>
      </c>
      <c r="D944" s="6">
        <f t="shared" si="14"/>
        <v>9.096802794127834E-3</v>
      </c>
    </row>
    <row r="945" spans="2:4" ht="15" thickBot="1">
      <c r="B945" s="4">
        <v>45240.645833333336</v>
      </c>
      <c r="C945" s="3">
        <v>19811.349999999999</v>
      </c>
      <c r="D945" s="6">
        <f t="shared" si="14"/>
        <v>6.1706920062876147E-3</v>
      </c>
    </row>
    <row r="946" spans="2:4" ht="15" thickBot="1">
      <c r="B946" s="4">
        <v>45270.645833333336</v>
      </c>
      <c r="C946" s="3">
        <v>19794</v>
      </c>
      <c r="D946" s="6">
        <f t="shared" si="14"/>
        <v>-8.7576061197236488E-4</v>
      </c>
    </row>
    <row r="947" spans="2:4" ht="27.6" thickBot="1">
      <c r="B947" s="3" t="s">
        <v>574</v>
      </c>
      <c r="C947" s="3">
        <v>19751.05</v>
      </c>
      <c r="D947" s="6">
        <f t="shared" si="14"/>
        <v>-2.1698494493280762E-3</v>
      </c>
    </row>
    <row r="948" spans="2:4" ht="27.6" thickBot="1">
      <c r="B948" s="3" t="s">
        <v>575</v>
      </c>
      <c r="C948" s="3">
        <v>19731.75</v>
      </c>
      <c r="D948" s="6">
        <f t="shared" si="14"/>
        <v>-9.7716323942265149E-4</v>
      </c>
    </row>
    <row r="949" spans="2:4" ht="27.6" thickBot="1">
      <c r="B949" s="3" t="s">
        <v>576</v>
      </c>
      <c r="C949" s="3">
        <v>19811.5</v>
      </c>
      <c r="D949" s="6">
        <f t="shared" si="14"/>
        <v>4.0417094276989918E-3</v>
      </c>
    </row>
    <row r="950" spans="2:4" ht="27.6" thickBot="1">
      <c r="B950" s="3" t="s">
        <v>577</v>
      </c>
      <c r="C950" s="3">
        <v>19671.099999999999</v>
      </c>
      <c r="D950" s="6">
        <f t="shared" si="14"/>
        <v>-7.0867930242536348E-3</v>
      </c>
    </row>
    <row r="951" spans="2:4" ht="27.6" thickBot="1">
      <c r="B951" s="3" t="s">
        <v>578</v>
      </c>
      <c r="C951" s="3">
        <v>19624.7</v>
      </c>
      <c r="D951" s="6">
        <f t="shared" si="14"/>
        <v>-2.358790306591807E-3</v>
      </c>
    </row>
    <row r="952" spans="2:4" ht="27.6" thickBot="1">
      <c r="B952" s="3" t="s">
        <v>579</v>
      </c>
      <c r="C952" s="3">
        <v>19542.650000000001</v>
      </c>
      <c r="D952" s="6">
        <f t="shared" si="14"/>
        <v>-4.1809556324428065E-3</v>
      </c>
    </row>
    <row r="953" spans="2:4" ht="27.6" thickBot="1">
      <c r="B953" s="3" t="s">
        <v>580</v>
      </c>
      <c r="C953" s="3">
        <v>19281.75</v>
      </c>
      <c r="D953" s="6">
        <f t="shared" si="14"/>
        <v>-1.3350287704072983E-2</v>
      </c>
    </row>
    <row r="954" spans="2:4" ht="27.6" thickBot="1">
      <c r="B954" s="3" t="s">
        <v>581</v>
      </c>
      <c r="C954" s="3">
        <v>19122.150000000001</v>
      </c>
      <c r="D954" s="6">
        <f t="shared" si="14"/>
        <v>-8.2772569917148875E-3</v>
      </c>
    </row>
    <row r="955" spans="2:4" ht="27.6" thickBot="1">
      <c r="B955" s="3" t="s">
        <v>582</v>
      </c>
      <c r="C955" s="3">
        <v>18857.25</v>
      </c>
      <c r="D955" s="6">
        <f t="shared" si="14"/>
        <v>-1.3853044767455636E-2</v>
      </c>
    </row>
    <row r="956" spans="2:4" ht="27.6" thickBot="1">
      <c r="B956" s="3" t="s">
        <v>583</v>
      </c>
      <c r="C956" s="3">
        <v>19047.25</v>
      </c>
      <c r="D956" s="6">
        <f t="shared" si="14"/>
        <v>1.0075700327460302E-2</v>
      </c>
    </row>
    <row r="957" spans="2:4" ht="27.6" thickBot="1">
      <c r="B957" s="3" t="s">
        <v>584</v>
      </c>
      <c r="C957" s="3">
        <v>19140.900000000001</v>
      </c>
      <c r="D957" s="6">
        <f t="shared" si="14"/>
        <v>4.9167202614550654E-3</v>
      </c>
    </row>
    <row r="958" spans="2:4" ht="27.6" thickBot="1">
      <c r="B958" s="3" t="s">
        <v>585</v>
      </c>
      <c r="C958" s="3">
        <v>19079.599999999999</v>
      </c>
      <c r="D958" s="6">
        <f t="shared" si="14"/>
        <v>-3.2025662325179116E-3</v>
      </c>
    </row>
    <row r="959" spans="2:4" ht="15" thickBot="1">
      <c r="B959" s="4">
        <v>44937.645833333336</v>
      </c>
      <c r="C959" s="3">
        <v>18989.150000000001</v>
      </c>
      <c r="D959" s="6">
        <f t="shared" si="14"/>
        <v>-4.740665422755086E-3</v>
      </c>
    </row>
    <row r="960" spans="2:4" ht="15" thickBot="1">
      <c r="B960" s="4">
        <v>44968.645833333336</v>
      </c>
      <c r="C960" s="3">
        <v>19133.25</v>
      </c>
      <c r="D960" s="6">
        <f t="shared" si="14"/>
        <v>7.5885439843277336E-3</v>
      </c>
    </row>
    <row r="961" spans="2:4" ht="15" thickBot="1">
      <c r="B961" s="4">
        <v>44996.645833333336</v>
      </c>
      <c r="C961" s="3">
        <v>19230.599999999999</v>
      </c>
      <c r="D961" s="6">
        <f t="shared" si="14"/>
        <v>5.0880012543608188E-3</v>
      </c>
    </row>
    <row r="962" spans="2:4" ht="15" thickBot="1">
      <c r="B962" s="4">
        <v>45088.645833333336</v>
      </c>
      <c r="C962" s="3">
        <v>19411.75</v>
      </c>
      <c r="D962" s="6">
        <f t="shared" si="14"/>
        <v>9.4198828949696445E-3</v>
      </c>
    </row>
    <row r="963" spans="2:4" ht="15" thickBot="1">
      <c r="B963" s="4">
        <v>45118.645833333336</v>
      </c>
      <c r="C963" s="3">
        <v>19406.7</v>
      </c>
      <c r="D963" s="6">
        <f t="shared" si="14"/>
        <v>-2.6015171223614519E-4</v>
      </c>
    </row>
    <row r="964" spans="2:4" ht="15" thickBot="1">
      <c r="B964" s="4">
        <v>45149.645833333336</v>
      </c>
      <c r="C964" s="3">
        <v>19443.5</v>
      </c>
      <c r="D964" s="6">
        <f t="shared" si="14"/>
        <v>1.8962523252279428E-3</v>
      </c>
    </row>
    <row r="965" spans="2:4" ht="15" thickBot="1">
      <c r="B965" s="4">
        <v>45180.645833333336</v>
      </c>
      <c r="C965" s="3">
        <v>19395.3</v>
      </c>
      <c r="D965" s="6">
        <f t="shared" si="14"/>
        <v>-2.4789775503382128E-3</v>
      </c>
    </row>
    <row r="966" spans="2:4" ht="15" thickBot="1">
      <c r="B966" s="4">
        <v>45210.645833333336</v>
      </c>
      <c r="C966" s="3">
        <v>19425.349999999999</v>
      </c>
      <c r="D966" s="6">
        <f t="shared" si="14"/>
        <v>1.549344428804833E-3</v>
      </c>
    </row>
    <row r="967" spans="2:4" ht="27.6" thickBot="1">
      <c r="B967" s="3" t="s">
        <v>586</v>
      </c>
      <c r="C967" s="3">
        <v>19443.55</v>
      </c>
      <c r="D967" s="6">
        <f t="shared" si="14"/>
        <v>9.3692005549450563E-4</v>
      </c>
    </row>
    <row r="968" spans="2:4" ht="27.6" thickBot="1">
      <c r="B968" s="3" t="s">
        <v>587</v>
      </c>
      <c r="C968" s="3">
        <v>19675.45</v>
      </c>
      <c r="D968" s="6">
        <f t="shared" si="14"/>
        <v>1.1926834348665816E-2</v>
      </c>
    </row>
    <row r="969" spans="2:4" ht="27.6" thickBot="1">
      <c r="B969" s="3" t="s">
        <v>588</v>
      </c>
      <c r="C969" s="3">
        <v>19765.2</v>
      </c>
      <c r="D969" s="6">
        <f t="shared" si="14"/>
        <v>4.5615220998758144E-3</v>
      </c>
    </row>
    <row r="970" spans="2:4" ht="27.6" thickBot="1">
      <c r="B970" s="3" t="s">
        <v>589</v>
      </c>
      <c r="C970" s="3">
        <v>19731.8</v>
      </c>
      <c r="D970" s="6">
        <f t="shared" si="14"/>
        <v>-1.6898387064133713E-3</v>
      </c>
    </row>
    <row r="971" spans="2:4" ht="27.6" thickBot="1">
      <c r="B971" s="3" t="s">
        <v>590</v>
      </c>
      <c r="C971" s="3">
        <v>19694</v>
      </c>
      <c r="D971" s="6">
        <f t="shared" si="14"/>
        <v>-1.915689394784037E-3</v>
      </c>
    </row>
    <row r="972" spans="2:4" ht="27.6" thickBot="1">
      <c r="B972" s="3" t="s">
        <v>591</v>
      </c>
      <c r="C972" s="3">
        <v>19783.400000000001</v>
      </c>
      <c r="D972" s="6">
        <f t="shared" ref="D972:D1035" si="15">(C972/C971)-1</f>
        <v>4.5394536407028507E-3</v>
      </c>
    </row>
    <row r="973" spans="2:4" ht="27.6" thickBot="1">
      <c r="B973" s="3" t="s">
        <v>592</v>
      </c>
      <c r="C973" s="3">
        <v>19811.849999999999</v>
      </c>
      <c r="D973" s="6">
        <f t="shared" si="15"/>
        <v>1.4380743451578581E-3</v>
      </c>
    </row>
    <row r="974" spans="2:4" ht="27.6" thickBot="1">
      <c r="B974" s="3" t="s">
        <v>593</v>
      </c>
      <c r="C974" s="3">
        <v>19802</v>
      </c>
      <c r="D974" s="6">
        <f t="shared" si="15"/>
        <v>-4.971771944567438E-4</v>
      </c>
    </row>
    <row r="975" spans="2:4" ht="27.6" thickBot="1">
      <c r="B975" s="3" t="s">
        <v>594</v>
      </c>
      <c r="C975" s="3">
        <v>19794.7</v>
      </c>
      <c r="D975" s="6">
        <f t="shared" si="15"/>
        <v>-3.6864963135030404E-4</v>
      </c>
    </row>
    <row r="976" spans="2:4" ht="27.6" thickBot="1">
      <c r="B976" s="3" t="s">
        <v>595</v>
      </c>
      <c r="C976" s="3">
        <v>19889.7</v>
      </c>
      <c r="D976" s="6">
        <f t="shared" si="15"/>
        <v>4.7992644495749026E-3</v>
      </c>
    </row>
    <row r="977" spans="2:4" ht="27.6" thickBot="1">
      <c r="B977" s="3" t="s">
        <v>596</v>
      </c>
      <c r="C977" s="3">
        <v>20096.599999999999</v>
      </c>
      <c r="D977" s="6">
        <f t="shared" si="15"/>
        <v>1.04023690653956E-2</v>
      </c>
    </row>
    <row r="978" spans="2:4" ht="27.6" thickBot="1">
      <c r="B978" s="3" t="s">
        <v>597</v>
      </c>
      <c r="C978" s="3">
        <v>20133.150000000001</v>
      </c>
      <c r="D978" s="6">
        <f t="shared" si="15"/>
        <v>1.8187156036346686E-3</v>
      </c>
    </row>
    <row r="979" spans="2:4" ht="15" thickBot="1">
      <c r="B979" s="4">
        <v>44938.645833333336</v>
      </c>
      <c r="C979" s="3">
        <v>20267.900000000001</v>
      </c>
      <c r="D979" s="6">
        <f t="shared" si="15"/>
        <v>6.6929417403636116E-3</v>
      </c>
    </row>
    <row r="980" spans="2:4" ht="15" thickBot="1">
      <c r="B980" s="4">
        <v>45028.645833333336</v>
      </c>
      <c r="C980" s="3">
        <v>20686.8</v>
      </c>
      <c r="D980" s="6">
        <f t="shared" si="15"/>
        <v>2.0668150129021567E-2</v>
      </c>
    </row>
    <row r="981" spans="2:4" ht="15" thickBot="1">
      <c r="B981" s="4">
        <v>45058.645833333336</v>
      </c>
      <c r="C981" s="3">
        <v>20855.099999999999</v>
      </c>
      <c r="D981" s="6">
        <f t="shared" si="15"/>
        <v>8.1356227159348204E-3</v>
      </c>
    </row>
    <row r="982" spans="2:4" ht="15" thickBot="1">
      <c r="B982" s="4">
        <v>45089.645833333336</v>
      </c>
      <c r="C982" s="3">
        <v>20937.7</v>
      </c>
      <c r="D982" s="6">
        <f t="shared" si="15"/>
        <v>3.9606619004464161E-3</v>
      </c>
    </row>
    <row r="983" spans="2:4" ht="15" thickBot="1">
      <c r="B983" s="4">
        <v>45119.645833333336</v>
      </c>
      <c r="C983" s="3">
        <v>20901.150000000001</v>
      </c>
      <c r="D983" s="6">
        <f t="shared" si="15"/>
        <v>-1.7456549668778409E-3</v>
      </c>
    </row>
    <row r="984" spans="2:4" ht="15" thickBot="1">
      <c r="B984" s="4">
        <v>45150.645833333336</v>
      </c>
      <c r="C984" s="3">
        <v>20969.400000000001</v>
      </c>
      <c r="D984" s="6">
        <f t="shared" si="15"/>
        <v>3.2653705657343934E-3</v>
      </c>
    </row>
    <row r="985" spans="2:4" ht="15" thickBot="1">
      <c r="B985" s="4">
        <v>45242.645833333336</v>
      </c>
      <c r="C985" s="3">
        <v>20997.1</v>
      </c>
      <c r="D985" s="6">
        <f t="shared" si="15"/>
        <v>1.3209724646388032E-3</v>
      </c>
    </row>
    <row r="986" spans="2:4" ht="15" thickBot="1">
      <c r="B986" s="4">
        <v>45272.645833333336</v>
      </c>
      <c r="C986" s="3">
        <v>20906.400000000001</v>
      </c>
      <c r="D986" s="6">
        <f t="shared" si="15"/>
        <v>-4.3196441413336784E-3</v>
      </c>
    </row>
    <row r="987" spans="2:4" ht="27.6" thickBot="1">
      <c r="B987" s="3" t="s">
        <v>598</v>
      </c>
      <c r="C987" s="3">
        <v>20926.349999999999</v>
      </c>
      <c r="D987" s="6">
        <f t="shared" si="15"/>
        <v>9.5425324302600423E-4</v>
      </c>
    </row>
    <row r="988" spans="2:4" ht="27.6" thickBot="1">
      <c r="B988" s="3" t="s">
        <v>599</v>
      </c>
      <c r="C988" s="3">
        <v>21182.7</v>
      </c>
      <c r="D988" s="6">
        <f t="shared" si="15"/>
        <v>1.2250105727946048E-2</v>
      </c>
    </row>
    <row r="989" spans="2:4" ht="27.6" thickBot="1">
      <c r="B989" s="3" t="s">
        <v>600</v>
      </c>
      <c r="C989" s="3">
        <v>21456.65</v>
      </c>
      <c r="D989" s="6">
        <f t="shared" si="15"/>
        <v>1.2932723401643864E-2</v>
      </c>
    </row>
    <row r="990" spans="2:4" ht="27.6" thickBot="1">
      <c r="B990" s="3" t="s">
        <v>601</v>
      </c>
      <c r="C990" s="3">
        <v>21418.65</v>
      </c>
      <c r="D990" s="6">
        <f t="shared" si="15"/>
        <v>-1.7710127163373945E-3</v>
      </c>
    </row>
    <row r="991" spans="2:4" ht="27.6" thickBot="1">
      <c r="B991" s="3" t="s">
        <v>602</v>
      </c>
      <c r="C991" s="3">
        <v>21453.1</v>
      </c>
      <c r="D991" s="6">
        <f t="shared" si="15"/>
        <v>1.6084113611267714E-3</v>
      </c>
    </row>
    <row r="992" spans="2:4" ht="27.6" thickBot="1">
      <c r="B992" s="3" t="s">
        <v>603</v>
      </c>
      <c r="C992" s="3">
        <v>21150.15</v>
      </c>
      <c r="D992" s="6">
        <f t="shared" si="15"/>
        <v>-1.4121502253753415E-2</v>
      </c>
    </row>
    <row r="993" spans="2:4" ht="27.6" thickBot="1">
      <c r="B993" s="3" t="s">
        <v>604</v>
      </c>
      <c r="C993" s="3">
        <v>21255.05</v>
      </c>
      <c r="D993" s="6">
        <f t="shared" si="15"/>
        <v>4.9597756989903097E-3</v>
      </c>
    </row>
    <row r="994" spans="2:4" ht="27.6" thickBot="1">
      <c r="B994" s="3" t="s">
        <v>605</v>
      </c>
      <c r="C994" s="3">
        <v>21349.4</v>
      </c>
      <c r="D994" s="6">
        <f t="shared" si="15"/>
        <v>4.4389450977533329E-3</v>
      </c>
    </row>
    <row r="995" spans="2:4" ht="27.6" thickBot="1">
      <c r="B995" s="3" t="s">
        <v>606</v>
      </c>
      <c r="C995" s="3">
        <v>21441.35</v>
      </c>
      <c r="D995" s="6">
        <f t="shared" si="15"/>
        <v>4.306912606443225E-3</v>
      </c>
    </row>
    <row r="996" spans="2:4" ht="27.6" thickBot="1">
      <c r="B996" s="3" t="s">
        <v>607</v>
      </c>
      <c r="C996" s="3">
        <v>21654.75</v>
      </c>
      <c r="D996" s="6">
        <f t="shared" si="15"/>
        <v>9.9527315211029865E-3</v>
      </c>
    </row>
    <row r="997" spans="2:4" ht="27.6" thickBot="1">
      <c r="B997" s="3" t="s">
        <v>608</v>
      </c>
      <c r="C997" s="3">
        <v>21778.7</v>
      </c>
      <c r="D997" s="6">
        <f t="shared" si="15"/>
        <v>5.7239173853311787E-3</v>
      </c>
    </row>
    <row r="998" spans="2:4" ht="27.6" thickBot="1">
      <c r="B998" s="3" t="s">
        <v>609</v>
      </c>
      <c r="C998" s="3">
        <v>21731.4</v>
      </c>
      <c r="D998" s="6">
        <f t="shared" si="15"/>
        <v>-2.1718468044464867E-3</v>
      </c>
    </row>
    <row r="999" spans="2:4" ht="15" thickBot="1">
      <c r="B999" s="4">
        <v>45292.645833333336</v>
      </c>
      <c r="C999" s="3">
        <v>21741.9</v>
      </c>
      <c r="D999" s="6">
        <f t="shared" si="15"/>
        <v>4.8317181589774272E-4</v>
      </c>
    </row>
    <row r="1000" spans="2:4" ht="15" thickBot="1">
      <c r="B1000" s="4">
        <v>45323.645833333336</v>
      </c>
      <c r="C1000" s="3">
        <v>21665.8</v>
      </c>
      <c r="D1000" s="6">
        <f t="shared" si="15"/>
        <v>-3.5001540803702991E-3</v>
      </c>
    </row>
    <row r="1001" spans="2:4" ht="15" thickBot="1">
      <c r="B1001" s="4">
        <v>45352.645833333336</v>
      </c>
      <c r="C1001" s="3">
        <v>21517.35</v>
      </c>
      <c r="D1001" s="6">
        <f t="shared" si="15"/>
        <v>-6.8518125340398806E-3</v>
      </c>
    </row>
    <row r="1002" spans="2:4" ht="15" thickBot="1">
      <c r="B1002" s="4">
        <v>45383.645833333336</v>
      </c>
      <c r="C1002" s="3">
        <v>21658.6</v>
      </c>
      <c r="D1002" s="6">
        <f t="shared" si="15"/>
        <v>6.5644700671783074E-3</v>
      </c>
    </row>
    <row r="1003" spans="2:4" ht="15" thickBot="1">
      <c r="B1003" s="4">
        <v>45413.645833333336</v>
      </c>
      <c r="C1003" s="3">
        <v>21710.799999999999</v>
      </c>
      <c r="D1003" s="6">
        <f t="shared" si="15"/>
        <v>2.4101280784538659E-3</v>
      </c>
    </row>
    <row r="1004" spans="2:4" ht="15" thickBot="1">
      <c r="B1004" s="4">
        <v>45505.645833333336</v>
      </c>
      <c r="C1004" s="3">
        <v>21513</v>
      </c>
      <c r="D1004" s="6">
        <f t="shared" si="15"/>
        <v>-9.1106730290915205E-3</v>
      </c>
    </row>
    <row r="1005" spans="2:4" ht="15" thickBot="1">
      <c r="B1005" s="4">
        <v>45536.645833333336</v>
      </c>
      <c r="C1005" s="3">
        <v>21544.85</v>
      </c>
      <c r="D1005" s="6">
        <f t="shared" si="15"/>
        <v>1.4805001626922998E-3</v>
      </c>
    </row>
    <row r="1006" spans="2:4" ht="15" thickBot="1">
      <c r="B1006" s="4">
        <v>45566.645833333336</v>
      </c>
      <c r="C1006" s="3">
        <v>21618.7</v>
      </c>
      <c r="D1006" s="6">
        <f t="shared" si="15"/>
        <v>3.4277333098164942E-3</v>
      </c>
    </row>
    <row r="1007" spans="2:4" ht="15" thickBot="1">
      <c r="B1007" s="4">
        <v>45597.645833333336</v>
      </c>
      <c r="C1007" s="3">
        <v>21647.200000000001</v>
      </c>
      <c r="D1007" s="6">
        <f t="shared" si="15"/>
        <v>1.3183031357111297E-3</v>
      </c>
    </row>
    <row r="1008" spans="2:4" ht="15" thickBot="1">
      <c r="B1008" s="4">
        <v>45627.645833333336</v>
      </c>
      <c r="C1008" s="3">
        <v>21894.55</v>
      </c>
      <c r="D1008" s="6">
        <f t="shared" si="15"/>
        <v>1.1426420045086649E-2</v>
      </c>
    </row>
    <row r="1009" spans="2:4" ht="27.6" thickBot="1">
      <c r="B1009" s="3" t="s">
        <v>610</v>
      </c>
      <c r="C1009" s="3">
        <v>22097.45</v>
      </c>
      <c r="D1009" s="6">
        <f t="shared" si="15"/>
        <v>9.2671463903117868E-3</v>
      </c>
    </row>
    <row r="1010" spans="2:4" ht="27.6" thickBot="1">
      <c r="B1010" s="3" t="s">
        <v>611</v>
      </c>
      <c r="C1010" s="3">
        <v>22032.3</v>
      </c>
      <c r="D1010" s="6">
        <f t="shared" si="15"/>
        <v>-2.9483039898269281E-3</v>
      </c>
    </row>
    <row r="1011" spans="2:4" ht="27.6" thickBot="1">
      <c r="B1011" s="3" t="s">
        <v>612</v>
      </c>
      <c r="C1011" s="3">
        <v>21571.95</v>
      </c>
      <c r="D1011" s="6">
        <f t="shared" si="15"/>
        <v>-2.0894323334377241E-2</v>
      </c>
    </row>
    <row r="1012" spans="2:4" ht="27.6" thickBot="1">
      <c r="B1012" s="3" t="s">
        <v>613</v>
      </c>
      <c r="C1012" s="3">
        <v>21462.25</v>
      </c>
      <c r="D1012" s="6">
        <f t="shared" si="15"/>
        <v>-5.0853075405793424E-3</v>
      </c>
    </row>
    <row r="1013" spans="2:4" ht="27.6" thickBot="1">
      <c r="B1013" s="3" t="s">
        <v>614</v>
      </c>
      <c r="C1013" s="3">
        <v>21622.400000000001</v>
      </c>
      <c r="D1013" s="6">
        <f t="shared" si="15"/>
        <v>7.4619389858938678E-3</v>
      </c>
    </row>
    <row r="1014" spans="2:4" ht="27.6" thickBot="1">
      <c r="B1014" s="3" t="s">
        <v>615</v>
      </c>
      <c r="C1014" s="3">
        <v>21238.799999999999</v>
      </c>
      <c r="D1014" s="6">
        <f t="shared" si="15"/>
        <v>-1.7740861328992219E-2</v>
      </c>
    </row>
    <row r="1015" spans="2:4" ht="27.6" thickBot="1">
      <c r="B1015" s="3" t="s">
        <v>616</v>
      </c>
      <c r="C1015" s="3">
        <v>21453.95</v>
      </c>
      <c r="D1015" s="6">
        <f t="shared" si="15"/>
        <v>1.0130045011959243E-2</v>
      </c>
    </row>
    <row r="1016" spans="2:4" ht="27.6" thickBot="1">
      <c r="B1016" s="3" t="s">
        <v>617</v>
      </c>
      <c r="C1016" s="3">
        <v>21352.6</v>
      </c>
      <c r="D1016" s="6">
        <f t="shared" si="15"/>
        <v>-4.7240717909756702E-3</v>
      </c>
    </row>
    <row r="1017" spans="2:4" ht="27.6" thickBot="1">
      <c r="B1017" s="3" t="s">
        <v>618</v>
      </c>
      <c r="C1017" s="3">
        <v>21737.599999999999</v>
      </c>
      <c r="D1017" s="6">
        <f t="shared" si="15"/>
        <v>1.8030591122392581E-2</v>
      </c>
    </row>
    <row r="1018" spans="2:4" ht="27.6" thickBot="1">
      <c r="B1018" s="3" t="s">
        <v>619</v>
      </c>
      <c r="C1018" s="3">
        <v>21522.1</v>
      </c>
      <c r="D1018" s="6">
        <f t="shared" si="15"/>
        <v>-9.9136979243338308E-3</v>
      </c>
    </row>
    <row r="1019" spans="2:4" ht="27.6" thickBot="1">
      <c r="B1019" s="3" t="s">
        <v>620</v>
      </c>
      <c r="C1019" s="3">
        <v>21725.7</v>
      </c>
      <c r="D1019" s="6">
        <f t="shared" si="15"/>
        <v>9.4600433972522602E-3</v>
      </c>
    </row>
    <row r="1020" spans="2:4" ht="15" thickBot="1">
      <c r="B1020" s="4">
        <v>45293.645833333336</v>
      </c>
      <c r="C1020" s="3">
        <v>21697.45</v>
      </c>
      <c r="D1020" s="6">
        <f t="shared" si="15"/>
        <v>-1.3003033273956133E-3</v>
      </c>
    </row>
    <row r="1021" spans="2:4" ht="15" thickBot="1">
      <c r="B1021" s="4">
        <v>45324.645833333336</v>
      </c>
      <c r="C1021" s="3">
        <v>21853.8</v>
      </c>
      <c r="D1021" s="6">
        <f t="shared" si="15"/>
        <v>7.2059159025599229E-3</v>
      </c>
    </row>
    <row r="1022" spans="2:4" ht="15" thickBot="1">
      <c r="B1022" s="4">
        <v>45414.645833333336</v>
      </c>
      <c r="C1022" s="3">
        <v>21771.7</v>
      </c>
      <c r="D1022" s="6">
        <f t="shared" si="15"/>
        <v>-3.756783717248191E-3</v>
      </c>
    </row>
    <row r="1023" spans="2:4" ht="15" thickBot="1">
      <c r="B1023" s="4">
        <v>45445.645833333336</v>
      </c>
      <c r="C1023" s="3">
        <v>21929.4</v>
      </c>
      <c r="D1023" s="6">
        <f t="shared" si="15"/>
        <v>7.2433480160023489E-3</v>
      </c>
    </row>
    <row r="1024" spans="2:4" ht="15" thickBot="1">
      <c r="B1024" s="4">
        <v>45475.645833333336</v>
      </c>
      <c r="C1024" s="3">
        <v>21930.5</v>
      </c>
      <c r="D1024" s="6">
        <f t="shared" si="15"/>
        <v>5.0160971116319786E-5</v>
      </c>
    </row>
    <row r="1025" spans="2:4" ht="15" thickBot="1">
      <c r="B1025" s="4">
        <v>45506.645833333336</v>
      </c>
      <c r="C1025" s="3">
        <v>21717.95</v>
      </c>
      <c r="D1025" s="6">
        <f t="shared" si="15"/>
        <v>-9.6919814869701471E-3</v>
      </c>
    </row>
    <row r="1026" spans="2:4" ht="15" thickBot="1">
      <c r="B1026" s="4">
        <v>45537.645833333336</v>
      </c>
      <c r="C1026" s="3">
        <v>21782.5</v>
      </c>
      <c r="D1026" s="6">
        <f t="shared" si="15"/>
        <v>2.9721958103781088E-3</v>
      </c>
    </row>
    <row r="1027" spans="2:4" ht="15" thickBot="1">
      <c r="B1027" s="4">
        <v>45628.645833333336</v>
      </c>
      <c r="C1027" s="3">
        <v>21616.05</v>
      </c>
      <c r="D1027" s="6">
        <f t="shared" si="15"/>
        <v>-7.6414552966831417E-3</v>
      </c>
    </row>
    <row r="1028" spans="2:4" ht="27.6" thickBot="1">
      <c r="B1028" s="3" t="s">
        <v>621</v>
      </c>
      <c r="C1028" s="3">
        <v>21743.25</v>
      </c>
      <c r="D1028" s="6">
        <f t="shared" si="15"/>
        <v>5.8845163663112654E-3</v>
      </c>
    </row>
    <row r="1029" spans="2:4" ht="27.6" thickBot="1">
      <c r="B1029" s="3" t="s">
        <v>622</v>
      </c>
      <c r="C1029" s="3">
        <v>21840.05</v>
      </c>
      <c r="D1029" s="6">
        <f t="shared" si="15"/>
        <v>4.4519563542708696E-3</v>
      </c>
    </row>
    <row r="1030" spans="2:4" ht="27.6" thickBot="1">
      <c r="B1030" s="3" t="s">
        <v>623</v>
      </c>
      <c r="C1030" s="3">
        <v>21910.75</v>
      </c>
      <c r="D1030" s="6">
        <f t="shared" si="15"/>
        <v>3.2371720760713263E-3</v>
      </c>
    </row>
    <row r="1031" spans="2:4" ht="27.6" thickBot="1">
      <c r="B1031" s="3" t="s">
        <v>624</v>
      </c>
      <c r="C1031" s="3">
        <v>22040.7</v>
      </c>
      <c r="D1031" s="6">
        <f t="shared" si="15"/>
        <v>5.9308786782743539E-3</v>
      </c>
    </row>
    <row r="1032" spans="2:4" ht="27.6" thickBot="1">
      <c r="B1032" s="3" t="s">
        <v>625</v>
      </c>
      <c r="C1032" s="3">
        <v>22122.25</v>
      </c>
      <c r="D1032" s="6">
        <f t="shared" si="15"/>
        <v>3.6999732313400813E-3</v>
      </c>
    </row>
    <row r="1033" spans="2:4" ht="27.6" thickBot="1">
      <c r="B1033" s="3" t="s">
        <v>626</v>
      </c>
      <c r="C1033" s="3">
        <v>22196.95</v>
      </c>
      <c r="D1033" s="6">
        <f t="shared" si="15"/>
        <v>3.3766908881329716E-3</v>
      </c>
    </row>
    <row r="1034" spans="2:4" ht="27.6" thickBot="1">
      <c r="B1034" s="3" t="s">
        <v>627</v>
      </c>
      <c r="C1034" s="3">
        <v>22055.05</v>
      </c>
      <c r="D1034" s="6">
        <f t="shared" si="15"/>
        <v>-6.3927701778848656E-3</v>
      </c>
    </row>
    <row r="1035" spans="2:4" ht="27.6" thickBot="1">
      <c r="B1035" s="3" t="s">
        <v>628</v>
      </c>
      <c r="C1035" s="3">
        <v>22217.45</v>
      </c>
      <c r="D1035" s="6">
        <f t="shared" si="15"/>
        <v>7.3633929644232321E-3</v>
      </c>
    </row>
    <row r="1036" spans="2:4" ht="27.6" thickBot="1">
      <c r="B1036" s="3" t="s">
        <v>629</v>
      </c>
      <c r="C1036" s="3">
        <v>22212.7</v>
      </c>
      <c r="D1036" s="6">
        <f t="shared" ref="D1036:D1099" si="16">(C1036/C1035)-1</f>
        <v>-2.1379591267223219E-4</v>
      </c>
    </row>
    <row r="1037" spans="2:4" ht="27.6" thickBot="1">
      <c r="B1037" s="3" t="s">
        <v>630</v>
      </c>
      <c r="C1037" s="3">
        <v>22122.05</v>
      </c>
      <c r="D1037" s="6">
        <f t="shared" si="16"/>
        <v>-4.0809987079464261E-3</v>
      </c>
    </row>
    <row r="1038" spans="2:4" ht="27.6" thickBot="1">
      <c r="B1038" s="3" t="s">
        <v>631</v>
      </c>
      <c r="C1038" s="3">
        <v>22198.35</v>
      </c>
      <c r="D1038" s="6">
        <f t="shared" si="16"/>
        <v>3.4490474436139618E-3</v>
      </c>
    </row>
    <row r="1039" spans="2:4" ht="27.6" thickBot="1">
      <c r="B1039" s="3" t="s">
        <v>632</v>
      </c>
      <c r="C1039" s="3">
        <v>21951.15</v>
      </c>
      <c r="D1039" s="6">
        <f t="shared" si="16"/>
        <v>-1.1135962808046407E-2</v>
      </c>
    </row>
    <row r="1040" spans="2:4" ht="27.6" thickBot="1">
      <c r="B1040" s="3" t="s">
        <v>633</v>
      </c>
      <c r="C1040" s="3">
        <v>21982.799999999999</v>
      </c>
      <c r="D1040" s="6">
        <f t="shared" si="16"/>
        <v>1.4418378991531977E-3</v>
      </c>
    </row>
    <row r="1041" spans="2:4" ht="15" thickBot="1">
      <c r="B1041" s="4">
        <v>45294.645833333336</v>
      </c>
      <c r="C1041" s="3">
        <v>22338.75</v>
      </c>
      <c r="D1041" s="6">
        <f t="shared" si="16"/>
        <v>1.6192204814673428E-2</v>
      </c>
    </row>
    <row r="1042" spans="2:4" ht="15" thickBot="1">
      <c r="B1042" s="4">
        <v>45385.645833333336</v>
      </c>
      <c r="C1042" s="3">
        <v>22405.599999999999</v>
      </c>
      <c r="D1042" s="6">
        <f t="shared" si="16"/>
        <v>2.9925577751663823E-3</v>
      </c>
    </row>
    <row r="1043" spans="2:4" ht="15" thickBot="1">
      <c r="B1043" s="4">
        <v>45415.645833333336</v>
      </c>
      <c r="C1043" s="3">
        <v>22356.3</v>
      </c>
      <c r="D1043" s="6">
        <f t="shared" si="16"/>
        <v>-2.2003427714499812E-3</v>
      </c>
    </row>
    <row r="1044" spans="2:4" ht="15" thickBot="1">
      <c r="B1044" s="4">
        <v>45446.645833333336</v>
      </c>
      <c r="C1044" s="3">
        <v>22474.05</v>
      </c>
      <c r="D1044" s="6">
        <f t="shared" si="16"/>
        <v>5.2669717260906967E-3</v>
      </c>
    </row>
    <row r="1045" spans="2:4" ht="15" thickBot="1">
      <c r="B1045" s="4">
        <v>45476.645833333336</v>
      </c>
      <c r="C1045" s="3">
        <v>22493.55</v>
      </c>
      <c r="D1045" s="6">
        <f t="shared" si="16"/>
        <v>8.6766737637411495E-4</v>
      </c>
    </row>
    <row r="1046" spans="2:4" ht="15" thickBot="1">
      <c r="B1046" s="4">
        <v>45599.645833333336</v>
      </c>
      <c r="C1046" s="3">
        <v>22332.65</v>
      </c>
      <c r="D1046" s="6">
        <f t="shared" si="16"/>
        <v>-7.1531616841271628E-3</v>
      </c>
    </row>
    <row r="1047" spans="2:4" ht="15" thickBot="1">
      <c r="B1047" s="4">
        <v>45629.645833333336</v>
      </c>
      <c r="C1047" s="3">
        <v>22335.7</v>
      </c>
      <c r="D1047" s="6">
        <f t="shared" si="16"/>
        <v>1.3657134285449679E-4</v>
      </c>
    </row>
    <row r="1048" spans="2:4" ht="27.6" thickBot="1">
      <c r="B1048" s="3" t="s">
        <v>634</v>
      </c>
      <c r="C1048" s="3">
        <v>21997.7</v>
      </c>
      <c r="D1048" s="6">
        <f t="shared" si="16"/>
        <v>-1.5132724741109493E-2</v>
      </c>
    </row>
    <row r="1049" spans="2:4" ht="27.6" thickBot="1">
      <c r="B1049" s="3" t="s">
        <v>635</v>
      </c>
      <c r="C1049" s="3">
        <v>22146.65</v>
      </c>
      <c r="D1049" s="6">
        <f t="shared" si="16"/>
        <v>6.7711624397095438E-3</v>
      </c>
    </row>
    <row r="1050" spans="2:4" ht="27.6" thickBot="1">
      <c r="B1050" s="3" t="s">
        <v>636</v>
      </c>
      <c r="C1050" s="3">
        <v>22023.35</v>
      </c>
      <c r="D1050" s="6">
        <f t="shared" si="16"/>
        <v>-5.5674334493028832E-3</v>
      </c>
    </row>
    <row r="1051" spans="2:4" ht="27.6" thickBot="1">
      <c r="B1051" s="3" t="s">
        <v>637</v>
      </c>
      <c r="C1051" s="3">
        <v>22055.7</v>
      </c>
      <c r="D1051" s="6">
        <f t="shared" si="16"/>
        <v>1.4688955131714199E-3</v>
      </c>
    </row>
    <row r="1052" spans="2:4" ht="27.6" thickBot="1">
      <c r="B1052" s="3" t="s">
        <v>638</v>
      </c>
      <c r="C1052" s="3">
        <v>21817.45</v>
      </c>
      <c r="D1052" s="6">
        <f t="shared" si="16"/>
        <v>-1.0802196257656771E-2</v>
      </c>
    </row>
    <row r="1053" spans="2:4" ht="27.6" thickBot="1">
      <c r="B1053" s="3" t="s">
        <v>639</v>
      </c>
      <c r="C1053" s="3">
        <v>21839.1</v>
      </c>
      <c r="D1053" s="6">
        <f t="shared" si="16"/>
        <v>9.9232495089940365E-4</v>
      </c>
    </row>
    <row r="1054" spans="2:4" ht="27.6" thickBot="1">
      <c r="B1054" s="3" t="s">
        <v>640</v>
      </c>
      <c r="C1054" s="3">
        <v>22011.95</v>
      </c>
      <c r="D1054" s="6">
        <f t="shared" si="16"/>
        <v>7.9147034447391018E-3</v>
      </c>
    </row>
    <row r="1055" spans="2:4" ht="27.6" thickBot="1">
      <c r="B1055" s="3" t="s">
        <v>641</v>
      </c>
      <c r="C1055" s="3">
        <v>22096.75</v>
      </c>
      <c r="D1055" s="6">
        <f t="shared" si="16"/>
        <v>3.8524528721899376E-3</v>
      </c>
    </row>
    <row r="1056" spans="2:4" ht="27.6" thickBot="1">
      <c r="B1056" s="3" t="s">
        <v>642</v>
      </c>
      <c r="C1056" s="3">
        <v>22004.7</v>
      </c>
      <c r="D1056" s="6">
        <f t="shared" si="16"/>
        <v>-4.1657709844207247E-3</v>
      </c>
    </row>
    <row r="1057" spans="2:4" ht="27.6" thickBot="1">
      <c r="B1057" s="3" t="s">
        <v>643</v>
      </c>
      <c r="C1057" s="3">
        <v>22123.65</v>
      </c>
      <c r="D1057" s="6">
        <f t="shared" si="16"/>
        <v>5.4056633355601402E-3</v>
      </c>
    </row>
    <row r="1058" spans="2:4" ht="27.6" thickBot="1">
      <c r="B1058" s="3" t="s">
        <v>644</v>
      </c>
      <c r="C1058" s="3">
        <v>22326.9</v>
      </c>
      <c r="D1058" s="6">
        <f t="shared" si="16"/>
        <v>9.1870012407537782E-3</v>
      </c>
    </row>
    <row r="1059" spans="2:4" ht="15" thickBot="1">
      <c r="B1059" s="4">
        <v>45295.645833333336</v>
      </c>
      <c r="C1059" s="3">
        <v>22462</v>
      </c>
      <c r="D1059" s="6">
        <f t="shared" si="16"/>
        <v>6.0509967796693598E-3</v>
      </c>
    </row>
    <row r="1060" spans="2:4" ht="15" thickBot="1">
      <c r="B1060" s="4">
        <v>45326.645833333336</v>
      </c>
      <c r="C1060" s="3">
        <v>22453.3</v>
      </c>
      <c r="D1060" s="6">
        <f t="shared" si="16"/>
        <v>-3.8732080847658779E-4</v>
      </c>
    </row>
    <row r="1061" spans="2:4" ht="15" thickBot="1">
      <c r="B1061" s="4">
        <v>45355.645833333336</v>
      </c>
      <c r="C1061" s="3">
        <v>22434.65</v>
      </c>
      <c r="D1061" s="6">
        <f t="shared" si="16"/>
        <v>-8.306128720498851E-4</v>
      </c>
    </row>
    <row r="1062" spans="2:4" ht="15" thickBot="1">
      <c r="B1062" s="4">
        <v>45386.645833333336</v>
      </c>
      <c r="C1062" s="3">
        <v>22514.65</v>
      </c>
      <c r="D1062" s="6">
        <f t="shared" si="16"/>
        <v>3.5659125504521327E-3</v>
      </c>
    </row>
    <row r="1063" spans="2:4" ht="15" thickBot="1">
      <c r="B1063" s="4">
        <v>45416.645833333336</v>
      </c>
      <c r="C1063" s="3">
        <v>22513.7</v>
      </c>
      <c r="D1063" s="6">
        <f t="shared" si="16"/>
        <v>-4.2194748752555356E-5</v>
      </c>
    </row>
    <row r="1064" spans="2:4" ht="15" thickBot="1">
      <c r="B1064" s="4">
        <v>45508.645833333336</v>
      </c>
      <c r="C1064" s="3">
        <v>22666.3</v>
      </c>
      <c r="D1064" s="6">
        <f t="shared" si="16"/>
        <v>6.7780951154186031E-3</v>
      </c>
    </row>
    <row r="1065" spans="2:4" ht="15" thickBot="1">
      <c r="B1065" s="4">
        <v>45539.645833333336</v>
      </c>
      <c r="C1065" s="3">
        <v>22642.75</v>
      </c>
      <c r="D1065" s="6">
        <f t="shared" si="16"/>
        <v>-1.0389873953843276E-3</v>
      </c>
    </row>
    <row r="1066" spans="2:4" ht="15" thickBot="1">
      <c r="B1066" s="4">
        <v>45569.645833333336</v>
      </c>
      <c r="C1066" s="3">
        <v>22753.8</v>
      </c>
      <c r="D1066" s="6">
        <f t="shared" si="16"/>
        <v>4.904439610913025E-3</v>
      </c>
    </row>
    <row r="1067" spans="2:4" ht="15" thickBot="1">
      <c r="B1067" s="4">
        <v>45630.645833333336</v>
      </c>
      <c r="C1067" s="3">
        <v>22519.4</v>
      </c>
      <c r="D1067" s="6">
        <f t="shared" si="16"/>
        <v>-1.0301576000492085E-2</v>
      </c>
    </row>
    <row r="1068" spans="2:4" ht="27.6" thickBot="1">
      <c r="B1068" s="3" t="s">
        <v>645</v>
      </c>
      <c r="C1068" s="3">
        <v>22272.5</v>
      </c>
      <c r="D1068" s="6">
        <f t="shared" si="16"/>
        <v>-1.0963880032327733E-2</v>
      </c>
    </row>
    <row r="1069" spans="2:4" ht="27.6" thickBot="1">
      <c r="B1069" s="3" t="s">
        <v>646</v>
      </c>
      <c r="C1069" s="3">
        <v>22147.9</v>
      </c>
      <c r="D1069" s="6">
        <f t="shared" si="16"/>
        <v>-5.5943427994162853E-3</v>
      </c>
    </row>
    <row r="1070" spans="2:4" ht="27.6" thickBot="1">
      <c r="B1070" s="3" t="s">
        <v>647</v>
      </c>
      <c r="C1070" s="3">
        <v>21995.85</v>
      </c>
      <c r="D1070" s="6">
        <f t="shared" si="16"/>
        <v>-6.8652106971768267E-3</v>
      </c>
    </row>
    <row r="1071" spans="2:4" ht="27.6" thickBot="1">
      <c r="B1071" s="3" t="s">
        <v>648</v>
      </c>
      <c r="C1071" s="3">
        <v>22147</v>
      </c>
      <c r="D1071" s="6">
        <f t="shared" si="16"/>
        <v>6.8717508075386569E-3</v>
      </c>
    </row>
    <row r="1072" spans="2:4" ht="27.6" thickBot="1">
      <c r="B1072" s="3" t="s">
        <v>649</v>
      </c>
      <c r="C1072" s="3">
        <v>22336.400000000001</v>
      </c>
      <c r="D1072" s="6">
        <f t="shared" si="16"/>
        <v>8.5519483451483858E-3</v>
      </c>
    </row>
    <row r="1073" spans="2:4" ht="27.6" thickBot="1">
      <c r="B1073" s="3" t="s">
        <v>650</v>
      </c>
      <c r="C1073" s="3">
        <v>22368</v>
      </c>
      <c r="D1073" s="6">
        <f t="shared" si="16"/>
        <v>1.4147311115488836E-3</v>
      </c>
    </row>
    <row r="1074" spans="2:4" ht="27.6" thickBot="1">
      <c r="B1074" s="3" t="s">
        <v>651</v>
      </c>
      <c r="C1074" s="3">
        <v>22402.400000000001</v>
      </c>
      <c r="D1074" s="6">
        <f t="shared" si="16"/>
        <v>1.5379113018598733E-3</v>
      </c>
    </row>
    <row r="1075" spans="2:4" ht="27.6" thickBot="1">
      <c r="B1075" s="3" t="s">
        <v>652</v>
      </c>
      <c r="C1075" s="3">
        <v>22570.35</v>
      </c>
      <c r="D1075" s="6">
        <f t="shared" si="16"/>
        <v>7.496964610934409E-3</v>
      </c>
    </row>
    <row r="1076" spans="2:4" ht="27.6" thickBot="1">
      <c r="B1076" s="3" t="s">
        <v>653</v>
      </c>
      <c r="C1076" s="3">
        <v>22419.95</v>
      </c>
      <c r="D1076" s="6">
        <f t="shared" si="16"/>
        <v>-6.6636095585579369E-3</v>
      </c>
    </row>
    <row r="1077" spans="2:4" ht="27.6" thickBot="1">
      <c r="B1077" s="3" t="s">
        <v>654</v>
      </c>
      <c r="C1077" s="3">
        <v>22643.4</v>
      </c>
      <c r="D1077" s="6">
        <f t="shared" si="16"/>
        <v>9.9665699522077933E-3</v>
      </c>
    </row>
    <row r="1078" spans="2:4" ht="27.6" thickBot="1">
      <c r="B1078" s="3" t="s">
        <v>655</v>
      </c>
      <c r="C1078" s="3">
        <v>22604.85</v>
      </c>
      <c r="D1078" s="6">
        <f t="shared" si="16"/>
        <v>-1.7024828426828176E-3</v>
      </c>
    </row>
    <row r="1079" spans="2:4" ht="15" thickBot="1">
      <c r="B1079" s="4">
        <v>45327.645833333336</v>
      </c>
      <c r="C1079" s="3">
        <v>22648.2</v>
      </c>
      <c r="D1079" s="6">
        <f t="shared" si="16"/>
        <v>1.917730044658672E-3</v>
      </c>
    </row>
    <row r="1080" spans="2:4" ht="15" thickBot="1">
      <c r="B1080" s="4">
        <v>45356.645833333336</v>
      </c>
      <c r="C1080" s="3">
        <v>22475.85</v>
      </c>
      <c r="D1080" s="6">
        <f t="shared" si="16"/>
        <v>-7.6098762815588472E-3</v>
      </c>
    </row>
    <row r="1081" spans="2:4" ht="15" thickBot="1">
      <c r="B1081" s="4">
        <v>45448.645833333336</v>
      </c>
      <c r="C1081" s="3">
        <v>22442.7</v>
      </c>
      <c r="D1081" s="6">
        <f t="shared" si="16"/>
        <v>-1.4749164102803025E-3</v>
      </c>
    </row>
    <row r="1082" spans="2:4" ht="15" thickBot="1">
      <c r="B1082" s="4">
        <v>45478.645833333336</v>
      </c>
      <c r="C1082" s="3">
        <v>22302.5</v>
      </c>
      <c r="D1082" s="6">
        <f t="shared" si="16"/>
        <v>-6.2470201891929866E-3</v>
      </c>
    </row>
    <row r="1083" spans="2:4" ht="15" thickBot="1">
      <c r="B1083" s="4">
        <v>45509.645833333336</v>
      </c>
      <c r="C1083" s="3">
        <v>22302.5</v>
      </c>
      <c r="D1083" s="6">
        <f t="shared" si="16"/>
        <v>0</v>
      </c>
    </row>
    <row r="1084" spans="2:4" ht="15" thickBot="1">
      <c r="B1084" s="4">
        <v>45540.645833333336</v>
      </c>
      <c r="C1084" s="3">
        <v>21957.5</v>
      </c>
      <c r="D1084" s="6">
        <f t="shared" si="16"/>
        <v>-1.546911781190452E-2</v>
      </c>
    </row>
    <row r="1085" spans="2:4" ht="15" thickBot="1">
      <c r="B1085" s="4">
        <v>45570.645833333336</v>
      </c>
      <c r="C1085" s="3">
        <v>22055.200000000001</v>
      </c>
      <c r="D1085" s="6">
        <f t="shared" si="16"/>
        <v>4.4495047250370234E-3</v>
      </c>
    </row>
    <row r="1086" spans="2:4" ht="27.6" thickBot="1">
      <c r="B1086" s="3" t="s">
        <v>656</v>
      </c>
      <c r="C1086" s="3">
        <v>22104.05</v>
      </c>
      <c r="D1086" s="6">
        <f t="shared" si="16"/>
        <v>2.2148971671078765E-3</v>
      </c>
    </row>
    <row r="1087" spans="2:4" ht="27.6" thickBot="1">
      <c r="B1087" s="3" t="s">
        <v>657</v>
      </c>
      <c r="C1087" s="3">
        <v>22217.85</v>
      </c>
      <c r="D1087" s="6">
        <f t="shared" si="16"/>
        <v>5.1483777859713253E-3</v>
      </c>
    </row>
    <row r="1088" spans="2:4" ht="27.6" thickBot="1">
      <c r="B1088" s="3" t="s">
        <v>658</v>
      </c>
      <c r="C1088" s="3">
        <v>22200.55</v>
      </c>
      <c r="D1088" s="6">
        <f t="shared" si="16"/>
        <v>-7.7865320001702099E-4</v>
      </c>
    </row>
    <row r="1089" spans="2:4" ht="27.6" thickBot="1">
      <c r="B1089" s="3" t="s">
        <v>659</v>
      </c>
      <c r="C1089" s="3">
        <v>22403.85</v>
      </c>
      <c r="D1089" s="6">
        <f t="shared" si="16"/>
        <v>9.1574307843724778E-3</v>
      </c>
    </row>
    <row r="1090" spans="2:4" ht="27.6" thickBot="1">
      <c r="B1090" s="3" t="s">
        <v>660</v>
      </c>
      <c r="C1090" s="3">
        <v>22466.1</v>
      </c>
      <c r="D1090" s="6">
        <f t="shared" si="16"/>
        <v>2.7785402955295968E-3</v>
      </c>
    </row>
    <row r="1091" spans="2:4" ht="27.6" thickBot="1">
      <c r="B1091" s="3" t="s">
        <v>661</v>
      </c>
      <c r="C1091" s="3">
        <v>22529.05</v>
      </c>
      <c r="D1091" s="6">
        <f t="shared" si="16"/>
        <v>2.8019994569596918E-3</v>
      </c>
    </row>
    <row r="1092" spans="2:4" ht="27.6" thickBot="1">
      <c r="B1092" s="3" t="s">
        <v>662</v>
      </c>
      <c r="C1092" s="3">
        <v>22597.8</v>
      </c>
      <c r="D1092" s="6">
        <f t="shared" si="16"/>
        <v>3.0516155807722711E-3</v>
      </c>
    </row>
    <row r="1093" spans="2:4" ht="27.6" thickBot="1">
      <c r="B1093" s="3" t="s">
        <v>663</v>
      </c>
      <c r="C1093" s="3">
        <v>22967.65</v>
      </c>
      <c r="D1093" s="6">
        <f t="shared" si="16"/>
        <v>1.6366637460283773E-2</v>
      </c>
    </row>
    <row r="1094" spans="2:4" ht="27.6" thickBot="1">
      <c r="B1094" s="3" t="s">
        <v>664</v>
      </c>
      <c r="C1094" s="3">
        <v>22957.1</v>
      </c>
      <c r="D1094" s="6">
        <f t="shared" si="16"/>
        <v>-4.5934172629780168E-4</v>
      </c>
    </row>
    <row r="1095" spans="2:4" ht="27.6" thickBot="1">
      <c r="B1095" s="3" t="s">
        <v>665</v>
      </c>
      <c r="C1095" s="3">
        <v>22932.45</v>
      </c>
      <c r="D1095" s="6">
        <f t="shared" si="16"/>
        <v>-1.073741892486324E-3</v>
      </c>
    </row>
    <row r="1096" spans="2:4" ht="27.6" thickBot="1">
      <c r="B1096" s="3" t="s">
        <v>666</v>
      </c>
      <c r="C1096" s="3">
        <v>22888.15</v>
      </c>
      <c r="D1096" s="6">
        <f t="shared" si="16"/>
        <v>-1.9317604529824894E-3</v>
      </c>
    </row>
    <row r="1097" spans="2:4" ht="27.6" thickBot="1">
      <c r="B1097" s="3" t="s">
        <v>667</v>
      </c>
      <c r="C1097" s="3">
        <v>22704.7</v>
      </c>
      <c r="D1097" s="6">
        <f t="shared" si="16"/>
        <v>-8.015064563977492E-3</v>
      </c>
    </row>
    <row r="1098" spans="2:4" ht="27.6" thickBot="1">
      <c r="B1098" s="3" t="s">
        <v>668</v>
      </c>
      <c r="C1098" s="3">
        <v>22488.65</v>
      </c>
      <c r="D1098" s="6">
        <f t="shared" si="16"/>
        <v>-9.515650944518117E-3</v>
      </c>
    </row>
    <row r="1099" spans="2:4" ht="27.6" thickBot="1">
      <c r="B1099" s="3" t="s">
        <v>669</v>
      </c>
      <c r="C1099" s="3">
        <v>22530.7</v>
      </c>
      <c r="D1099" s="6">
        <f t="shared" si="16"/>
        <v>1.8698321153114428E-3</v>
      </c>
    </row>
    <row r="1100" spans="2:4" ht="15" thickBot="1">
      <c r="B1100" s="4">
        <v>45357.645833333336</v>
      </c>
      <c r="C1100" s="3">
        <v>23263.9</v>
      </c>
      <c r="D1100" s="6">
        <f t="shared" ref="D1100:D1163" si="17">(C1100/C1099)-1</f>
        <v>3.2542264554585643E-2</v>
      </c>
    </row>
    <row r="1101" spans="2:4" ht="15" thickBot="1">
      <c r="B1101" s="4">
        <v>45388.645833333336</v>
      </c>
      <c r="C1101" s="3">
        <v>21884.5</v>
      </c>
      <c r="D1101" s="6">
        <f t="shared" si="17"/>
        <v>-5.9293583620975032E-2</v>
      </c>
    </row>
    <row r="1102" spans="2:4" ht="15" thickBot="1">
      <c r="B1102" s="4">
        <v>45418.645833333336</v>
      </c>
      <c r="C1102" s="3">
        <v>22620.35</v>
      </c>
      <c r="D1102" s="6">
        <f t="shared" si="17"/>
        <v>3.3624254609426751E-2</v>
      </c>
    </row>
    <row r="1103" spans="2:4" ht="15" thickBot="1">
      <c r="B1103" s="4">
        <v>45449.645833333336</v>
      </c>
      <c r="C1103" s="3">
        <v>22821.4</v>
      </c>
      <c r="D1103" s="6">
        <f t="shared" si="17"/>
        <v>8.888014553267487E-3</v>
      </c>
    </row>
    <row r="1104" spans="2:4" ht="15" thickBot="1">
      <c r="B1104" s="4">
        <v>45479.645833333336</v>
      </c>
      <c r="C1104" s="3">
        <v>23290.15</v>
      </c>
      <c r="D1104" s="6">
        <f t="shared" si="17"/>
        <v>2.0539931818380985E-2</v>
      </c>
    </row>
    <row r="1105" spans="2:4" ht="15" thickBot="1">
      <c r="B1105" s="4">
        <v>45571.645833333336</v>
      </c>
      <c r="C1105" s="3">
        <v>23259.200000000001</v>
      </c>
      <c r="D1105" s="6">
        <f t="shared" si="17"/>
        <v>-1.3288879633664985E-3</v>
      </c>
    </row>
    <row r="1106" spans="2:4" ht="15" thickBot="1">
      <c r="B1106" s="4">
        <v>45602.645833333336</v>
      </c>
      <c r="C1106" s="3">
        <v>23264.85</v>
      </c>
      <c r="D1106" s="6">
        <f t="shared" si="17"/>
        <v>2.4291463162962046E-4</v>
      </c>
    </row>
    <row r="1107" spans="2:4" ht="15" thickBot="1">
      <c r="B1107" s="4">
        <v>45632.645833333336</v>
      </c>
      <c r="C1107" s="3">
        <v>23322.95</v>
      </c>
      <c r="D1107" s="6">
        <f t="shared" si="17"/>
        <v>2.4973296625596664E-3</v>
      </c>
    </row>
    <row r="1108" spans="2:4" ht="27.6" thickBot="1">
      <c r="B1108" s="3" t="s">
        <v>670</v>
      </c>
      <c r="C1108" s="3">
        <v>23398.9</v>
      </c>
      <c r="D1108" s="6">
        <f t="shared" si="17"/>
        <v>3.2564491198583401E-3</v>
      </c>
    </row>
    <row r="1109" spans="2:4" ht="27.6" thickBot="1">
      <c r="B1109" s="3" t="s">
        <v>671</v>
      </c>
      <c r="C1109" s="3">
        <v>23465.599999999999</v>
      </c>
      <c r="D1109" s="6">
        <f t="shared" si="17"/>
        <v>2.8505613511744521E-3</v>
      </c>
    </row>
    <row r="1110" spans="2:4" ht="27.6" thickBot="1">
      <c r="B1110" s="3" t="s">
        <v>672</v>
      </c>
      <c r="C1110" s="3">
        <v>23557.9</v>
      </c>
      <c r="D1110" s="6">
        <f t="shared" si="17"/>
        <v>3.933417428064967E-3</v>
      </c>
    </row>
    <row r="1111" spans="2:4" ht="27.6" thickBot="1">
      <c r="B1111" s="3" t="s">
        <v>673</v>
      </c>
      <c r="C1111" s="3">
        <v>23516</v>
      </c>
      <c r="D1111" s="6">
        <f t="shared" si="17"/>
        <v>-1.7785965642099777E-3</v>
      </c>
    </row>
    <row r="1112" spans="2:4" ht="27.6" thickBot="1">
      <c r="B1112" s="3" t="s">
        <v>674</v>
      </c>
      <c r="C1112" s="3">
        <v>23567</v>
      </c>
      <c r="D1112" s="6">
        <f t="shared" si="17"/>
        <v>2.1687361796223215E-3</v>
      </c>
    </row>
    <row r="1113" spans="2:4" ht="27.6" thickBot="1">
      <c r="B1113" s="3" t="s">
        <v>675</v>
      </c>
      <c r="C1113" s="3">
        <v>23501.1</v>
      </c>
      <c r="D1113" s="6">
        <f t="shared" si="17"/>
        <v>-2.7962829380066001E-3</v>
      </c>
    </row>
    <row r="1114" spans="2:4" ht="27.6" thickBot="1">
      <c r="B1114" s="3" t="s">
        <v>676</v>
      </c>
      <c r="C1114" s="3">
        <v>23537.85</v>
      </c>
      <c r="D1114" s="6">
        <f t="shared" si="17"/>
        <v>1.5637565901169825E-3</v>
      </c>
    </row>
    <row r="1115" spans="2:4" ht="27.6" thickBot="1">
      <c r="B1115" s="3" t="s">
        <v>677</v>
      </c>
      <c r="C1115" s="3">
        <v>23721.3</v>
      </c>
      <c r="D1115" s="6">
        <f t="shared" si="17"/>
        <v>7.7938299377386944E-3</v>
      </c>
    </row>
    <row r="1116" spans="2:4" ht="27.6" thickBot="1">
      <c r="B1116" s="3" t="s">
        <v>678</v>
      </c>
      <c r="C1116" s="3">
        <v>23868.799999999999</v>
      </c>
      <c r="D1116" s="6">
        <f t="shared" si="17"/>
        <v>6.2180403266263173E-3</v>
      </c>
    </row>
    <row r="1117" spans="2:4" ht="27.6" thickBot="1">
      <c r="B1117" s="3" t="s">
        <v>679</v>
      </c>
      <c r="C1117" s="3">
        <v>24044.5</v>
      </c>
      <c r="D1117" s="6">
        <f t="shared" si="17"/>
        <v>7.3610738704921186E-3</v>
      </c>
    </row>
    <row r="1118" spans="2:4" ht="27.6" thickBot="1">
      <c r="B1118" s="3" t="s">
        <v>680</v>
      </c>
      <c r="C1118" s="3">
        <v>24010.6</v>
      </c>
      <c r="D1118" s="6">
        <f t="shared" si="17"/>
        <v>-1.4098858366778932E-3</v>
      </c>
    </row>
    <row r="1119" spans="2:4" ht="15" thickBot="1">
      <c r="B1119" s="4">
        <v>45298.645833333336</v>
      </c>
      <c r="C1119" s="3">
        <v>24141.95</v>
      </c>
      <c r="D1119" s="6">
        <f t="shared" si="17"/>
        <v>5.4705005289330533E-3</v>
      </c>
    </row>
    <row r="1120" spans="2:4" ht="15" thickBot="1">
      <c r="B1120" s="4">
        <v>45329.645833333336</v>
      </c>
      <c r="C1120" s="3">
        <v>24123.85</v>
      </c>
      <c r="D1120" s="6">
        <f t="shared" si="17"/>
        <v>-7.4973231242725369E-4</v>
      </c>
    </row>
    <row r="1121" spans="2:4" ht="15" thickBot="1">
      <c r="B1121" s="4">
        <v>45358.645833333336</v>
      </c>
      <c r="C1121" s="3">
        <v>24286.5</v>
      </c>
      <c r="D1121" s="6">
        <f t="shared" si="17"/>
        <v>6.7422903060665451E-3</v>
      </c>
    </row>
    <row r="1122" spans="2:4" ht="15" thickBot="1">
      <c r="B1122" s="4">
        <v>45389.645833333336</v>
      </c>
      <c r="C1122" s="3">
        <v>24302.15</v>
      </c>
      <c r="D1122" s="6">
        <f t="shared" si="17"/>
        <v>6.4439091676460336E-4</v>
      </c>
    </row>
    <row r="1123" spans="2:4" ht="15" thickBot="1">
      <c r="B1123" s="4">
        <v>45419.645833333336</v>
      </c>
      <c r="C1123" s="3">
        <v>24323.85</v>
      </c>
      <c r="D1123" s="6">
        <f t="shared" si="17"/>
        <v>8.9292511156413568E-4</v>
      </c>
    </row>
    <row r="1124" spans="2:4" ht="15" thickBot="1">
      <c r="B1124" s="4">
        <v>45511.645833333336</v>
      </c>
      <c r="C1124" s="3">
        <v>24320.55</v>
      </c>
      <c r="D1124" s="6">
        <f t="shared" si="17"/>
        <v>-1.3566931221820067E-4</v>
      </c>
    </row>
    <row r="1125" spans="2:4" ht="15" thickBot="1">
      <c r="B1125" s="4">
        <v>45542.645833333336</v>
      </c>
      <c r="C1125" s="3">
        <v>24433.200000000001</v>
      </c>
      <c r="D1125" s="6">
        <f t="shared" si="17"/>
        <v>4.6318853808815508E-3</v>
      </c>
    </row>
    <row r="1126" spans="2:4" ht="15" thickBot="1">
      <c r="B1126" s="4">
        <v>45572.645833333336</v>
      </c>
      <c r="C1126" s="3">
        <v>24324.45</v>
      </c>
      <c r="D1126" s="6">
        <f t="shared" si="17"/>
        <v>-4.4509110554491471E-3</v>
      </c>
    </row>
    <row r="1127" spans="2:4" ht="15" thickBot="1">
      <c r="B1127" s="4">
        <v>45603.645833333336</v>
      </c>
      <c r="C1127" s="3">
        <v>24315.95</v>
      </c>
      <c r="D1127" s="6">
        <f t="shared" si="17"/>
        <v>-3.4944263899083783E-4</v>
      </c>
    </row>
    <row r="1128" spans="2:4" ht="15" thickBot="1">
      <c r="B1128" s="4">
        <v>45633.645833333336</v>
      </c>
      <c r="C1128" s="3">
        <v>24502.15</v>
      </c>
      <c r="D1128" s="6">
        <f t="shared" si="17"/>
        <v>7.6575252046495734E-3</v>
      </c>
    </row>
    <row r="1129" spans="2:4" ht="27.6" thickBot="1">
      <c r="B1129" s="3" t="s">
        <v>681</v>
      </c>
      <c r="C1129" s="3">
        <v>24586.7</v>
      </c>
      <c r="D1129" s="6">
        <f t="shared" si="17"/>
        <v>3.4507175900890807E-3</v>
      </c>
    </row>
    <row r="1130" spans="2:4" ht="27.6" thickBot="1">
      <c r="B1130" s="3" t="s">
        <v>682</v>
      </c>
      <c r="C1130" s="3">
        <v>24613</v>
      </c>
      <c r="D1130" s="6">
        <f t="shared" si="17"/>
        <v>1.0696840161550369E-3</v>
      </c>
    </row>
    <row r="1131" spans="2:4" ht="27.6" thickBot="1">
      <c r="B1131" s="3" t="s">
        <v>683</v>
      </c>
      <c r="C1131" s="3">
        <v>24800.85</v>
      </c>
      <c r="D1131" s="6">
        <f t="shared" si="17"/>
        <v>7.6321456141064115E-3</v>
      </c>
    </row>
    <row r="1132" spans="2:4" ht="27.6" thickBot="1">
      <c r="B1132" s="3" t="s">
        <v>684</v>
      </c>
      <c r="C1132" s="3">
        <v>24530.9</v>
      </c>
      <c r="D1132" s="6">
        <f t="shared" si="17"/>
        <v>-1.0884707580586794E-2</v>
      </c>
    </row>
    <row r="1133" spans="2:4" ht="27.6" thickBot="1">
      <c r="B1133" s="3" t="s">
        <v>685</v>
      </c>
      <c r="C1133" s="3">
        <v>24509.25</v>
      </c>
      <c r="D1133" s="6">
        <f t="shared" si="17"/>
        <v>-8.8256036264466875E-4</v>
      </c>
    </row>
    <row r="1134" spans="2:4" ht="27.6" thickBot="1">
      <c r="B1134" s="3" t="s">
        <v>686</v>
      </c>
      <c r="C1134" s="3">
        <v>24479.05</v>
      </c>
      <c r="D1134" s="6">
        <f t="shared" si="17"/>
        <v>-1.2321878474453873E-3</v>
      </c>
    </row>
    <row r="1135" spans="2:4" ht="27.6" thickBot="1">
      <c r="B1135" s="3" t="s">
        <v>687</v>
      </c>
      <c r="C1135" s="3">
        <v>24413.5</v>
      </c>
      <c r="D1135" s="6">
        <f t="shared" si="17"/>
        <v>-2.6777999963233379E-3</v>
      </c>
    </row>
    <row r="1136" spans="2:4" ht="27.6" thickBot="1">
      <c r="B1136" s="3" t="s">
        <v>688</v>
      </c>
      <c r="C1136" s="3">
        <v>24406.1</v>
      </c>
      <c r="D1136" s="6">
        <f t="shared" si="17"/>
        <v>-3.0311098367707956E-4</v>
      </c>
    </row>
    <row r="1137" spans="2:4" ht="27.6" thickBot="1">
      <c r="B1137" s="3" t="s">
        <v>689</v>
      </c>
      <c r="C1137" s="3">
        <v>24834.85</v>
      </c>
      <c r="D1137" s="6">
        <f t="shared" si="17"/>
        <v>1.7567329479105664E-2</v>
      </c>
    </row>
    <row r="1138" spans="2:4" ht="27.6" thickBot="1">
      <c r="B1138" s="3" t="s">
        <v>690</v>
      </c>
      <c r="C1138" s="3">
        <v>24836.1</v>
      </c>
      <c r="D1138" s="6">
        <f t="shared" si="17"/>
        <v>5.0332496471794386E-5</v>
      </c>
    </row>
    <row r="1139" spans="2:4" ht="27.6" thickBot="1">
      <c r="B1139" s="3" t="s">
        <v>691</v>
      </c>
      <c r="C1139" s="3">
        <v>24857.3</v>
      </c>
      <c r="D1139" s="6">
        <f t="shared" si="17"/>
        <v>8.5359617653346653E-4</v>
      </c>
    </row>
    <row r="1140" spans="2:4" ht="27.6" thickBot="1">
      <c r="B1140" s="3" t="s">
        <v>692</v>
      </c>
      <c r="C1140" s="3">
        <v>24951.15</v>
      </c>
      <c r="D1140" s="6">
        <f t="shared" si="17"/>
        <v>3.7755508442189889E-3</v>
      </c>
    </row>
    <row r="1141" spans="2:4" ht="15" thickBot="1">
      <c r="B1141" s="4">
        <v>45299.645833333336</v>
      </c>
      <c r="C1141" s="3">
        <v>25010.9</v>
      </c>
      <c r="D1141" s="6">
        <f t="shared" si="17"/>
        <v>2.3946792031630526E-3</v>
      </c>
    </row>
    <row r="1142" spans="2:4" ht="15" thickBot="1">
      <c r="B1142" s="4">
        <v>45330.645833333336</v>
      </c>
      <c r="C1142" s="3">
        <v>24717.7</v>
      </c>
      <c r="D1142" s="6">
        <f t="shared" si="17"/>
        <v>-1.1722888820474342E-2</v>
      </c>
    </row>
    <row r="1143" spans="2:4" ht="15" thickBot="1">
      <c r="B1143" s="4">
        <v>45420.645833333336</v>
      </c>
      <c r="C1143" s="3">
        <v>24055.599999999999</v>
      </c>
      <c r="D1143" s="6">
        <f t="shared" si="17"/>
        <v>-2.6786472851438536E-2</v>
      </c>
    </row>
    <row r="1144" spans="2:4" ht="15" thickBot="1">
      <c r="B1144" s="4">
        <v>45451.645833333336</v>
      </c>
      <c r="C1144" s="3">
        <v>23992.55</v>
      </c>
      <c r="D1144" s="6">
        <f t="shared" si="17"/>
        <v>-2.6210113237665755E-3</v>
      </c>
    </row>
    <row r="1145" spans="2:4" ht="15" thickBot="1">
      <c r="B1145" s="4">
        <v>45481.645833333336</v>
      </c>
      <c r="C1145" s="3">
        <v>24297.5</v>
      </c>
      <c r="D1145" s="6">
        <f t="shared" si="17"/>
        <v>1.2710195456506312E-2</v>
      </c>
    </row>
    <row r="1146" spans="2:4" ht="15" thickBot="1">
      <c r="B1146" s="4">
        <v>45512.645833333336</v>
      </c>
      <c r="C1146" s="3">
        <v>24117</v>
      </c>
      <c r="D1146" s="6">
        <f t="shared" si="17"/>
        <v>-7.4287478135610652E-3</v>
      </c>
    </row>
    <row r="1147" spans="2:4" ht="15" thickBot="1">
      <c r="B1147" s="4">
        <v>45543.645833333336</v>
      </c>
      <c r="C1147" s="3">
        <v>24367.5</v>
      </c>
      <c r="D1147" s="6">
        <f t="shared" si="17"/>
        <v>1.0386864037815746E-2</v>
      </c>
    </row>
    <row r="1148" spans="2:4" ht="15" thickBot="1">
      <c r="B1148" s="4">
        <v>45634.645833333336</v>
      </c>
      <c r="C1148" s="3">
        <v>24347</v>
      </c>
      <c r="D1148" s="6">
        <f t="shared" si="17"/>
        <v>-8.4128449779419245E-4</v>
      </c>
    </row>
    <row r="1149" spans="2:4" ht="27.6" thickBot="1">
      <c r="B1149" s="3" t="s">
        <v>693</v>
      </c>
      <c r="C1149" s="3">
        <v>24139</v>
      </c>
      <c r="D1149" s="6">
        <f t="shared" si="17"/>
        <v>-8.5431469996303244E-3</v>
      </c>
    </row>
    <row r="1150" spans="2:4" ht="27.6" thickBot="1">
      <c r="B1150" s="3" t="s">
        <v>694</v>
      </c>
      <c r="C1150" s="3">
        <v>24143.75</v>
      </c>
      <c r="D1150" s="6">
        <f t="shared" si="17"/>
        <v>1.9677699987563635E-4</v>
      </c>
    </row>
    <row r="1151" spans="2:4" ht="27.6" thickBot="1">
      <c r="B1151" s="3" t="s">
        <v>695</v>
      </c>
      <c r="C1151" s="3">
        <v>24541.15</v>
      </c>
      <c r="D1151" s="6">
        <f t="shared" si="17"/>
        <v>1.6459746311157097E-2</v>
      </c>
    </row>
    <row r="1152" spans="2:4" ht="27.6" thickBot="1">
      <c r="B1152" s="3" t="s">
        <v>696</v>
      </c>
      <c r="C1152" s="3">
        <v>24572.65</v>
      </c>
      <c r="D1152" s="6">
        <f t="shared" si="17"/>
        <v>1.283558431450782E-3</v>
      </c>
    </row>
    <row r="1153" spans="2:4" ht="27.6" thickBot="1">
      <c r="B1153" s="3" t="s">
        <v>697</v>
      </c>
      <c r="C1153" s="3">
        <v>24698.85</v>
      </c>
      <c r="D1153" s="6">
        <f t="shared" si="17"/>
        <v>5.1357912150296059E-3</v>
      </c>
    </row>
    <row r="1154" spans="2:4" ht="27.6" thickBot="1">
      <c r="B1154" s="3" t="s">
        <v>698</v>
      </c>
      <c r="C1154" s="3">
        <v>24770.2</v>
      </c>
      <c r="D1154" s="6">
        <f t="shared" si="17"/>
        <v>2.888798466325504E-3</v>
      </c>
    </row>
    <row r="1155" spans="2:4" ht="27.6" thickBot="1">
      <c r="B1155" s="3" t="s">
        <v>699</v>
      </c>
      <c r="C1155" s="3">
        <v>24811.5</v>
      </c>
      <c r="D1155" s="6">
        <f t="shared" si="17"/>
        <v>1.6673260611541618E-3</v>
      </c>
    </row>
    <row r="1156" spans="2:4" ht="27.6" thickBot="1">
      <c r="B1156" s="3" t="s">
        <v>700</v>
      </c>
      <c r="C1156" s="3">
        <v>24823.15</v>
      </c>
      <c r="D1156" s="6">
        <f t="shared" si="17"/>
        <v>4.6954033411927831E-4</v>
      </c>
    </row>
    <row r="1157" spans="2:4" ht="27.6" thickBot="1">
      <c r="B1157" s="3" t="s">
        <v>701</v>
      </c>
      <c r="C1157" s="3">
        <v>25010.6</v>
      </c>
      <c r="D1157" s="6">
        <f t="shared" si="17"/>
        <v>7.5514187361394036E-3</v>
      </c>
    </row>
    <row r="1158" spans="2:4" ht="27.6" thickBot="1">
      <c r="B1158" s="3" t="s">
        <v>702</v>
      </c>
      <c r="C1158" s="3">
        <v>25017.75</v>
      </c>
      <c r="D1158" s="6">
        <f t="shared" si="17"/>
        <v>2.8587878739427808E-4</v>
      </c>
    </row>
    <row r="1159" spans="2:4" ht="27.6" thickBot="1">
      <c r="B1159" s="3" t="s">
        <v>703</v>
      </c>
      <c r="C1159" s="3">
        <v>25052.35</v>
      </c>
      <c r="D1159" s="6">
        <f t="shared" si="17"/>
        <v>1.3830180571794415E-3</v>
      </c>
    </row>
    <row r="1160" spans="2:4" ht="27.6" thickBot="1">
      <c r="B1160" s="3" t="s">
        <v>704</v>
      </c>
      <c r="C1160" s="3">
        <v>25151.95</v>
      </c>
      <c r="D1160" s="6">
        <f t="shared" si="17"/>
        <v>3.975674936682605E-3</v>
      </c>
    </row>
    <row r="1161" spans="2:4" ht="27.6" thickBot="1">
      <c r="B1161" s="3" t="s">
        <v>705</v>
      </c>
      <c r="C1161" s="3">
        <v>25235.9</v>
      </c>
      <c r="D1161" s="6">
        <f t="shared" si="17"/>
        <v>3.3377133780880808E-3</v>
      </c>
    </row>
    <row r="1162" spans="2:4" ht="15" thickBot="1">
      <c r="B1162" s="4">
        <v>45331.645833333336</v>
      </c>
      <c r="C1162" s="3">
        <v>25278.7</v>
      </c>
      <c r="D1162" s="6">
        <f t="shared" si="17"/>
        <v>1.6959965763059248E-3</v>
      </c>
    </row>
    <row r="1163" spans="2:4" ht="15" thickBot="1">
      <c r="B1163" s="4">
        <v>45360.645833333336</v>
      </c>
      <c r="C1163" s="3">
        <v>25279.85</v>
      </c>
      <c r="D1163" s="6">
        <f t="shared" si="17"/>
        <v>4.5492845755390476E-5</v>
      </c>
    </row>
    <row r="1164" spans="2:4" ht="15" thickBot="1">
      <c r="B1164" s="4">
        <v>45391.645833333336</v>
      </c>
      <c r="C1164" s="3">
        <v>25198.7</v>
      </c>
      <c r="D1164" s="6">
        <f t="shared" ref="D1164:D1227" si="18">(C1164/C1163)-1</f>
        <v>-3.2100665154262131E-3</v>
      </c>
    </row>
    <row r="1165" spans="2:4" ht="15" thickBot="1">
      <c r="B1165" s="4">
        <v>45421.645833333336</v>
      </c>
      <c r="C1165" s="3">
        <v>25145.1</v>
      </c>
      <c r="D1165" s="6">
        <f t="shared" si="18"/>
        <v>-2.127093858016571E-3</v>
      </c>
    </row>
    <row r="1166" spans="2:4" ht="15" thickBot="1">
      <c r="B1166" s="4">
        <v>45452.645833333336</v>
      </c>
      <c r="C1166" s="3">
        <v>24852.15</v>
      </c>
      <c r="D1166" s="6">
        <f t="shared" si="18"/>
        <v>-1.16503811875871E-2</v>
      </c>
    </row>
    <row r="1167" spans="2:4" ht="15" thickBot="1">
      <c r="B1167" s="4">
        <v>45544.645833333336</v>
      </c>
      <c r="C1167" s="3">
        <v>24936.400000000001</v>
      </c>
      <c r="D1167" s="6">
        <f t="shared" si="18"/>
        <v>3.3900487482974029E-3</v>
      </c>
    </row>
    <row r="1168" spans="2:4" ht="15" thickBot="1">
      <c r="B1168" s="4">
        <v>45574.645833333336</v>
      </c>
      <c r="C1168" s="3">
        <v>25041.1</v>
      </c>
      <c r="D1168" s="6">
        <f t="shared" si="18"/>
        <v>4.1986814455974297E-3</v>
      </c>
    </row>
    <row r="1169" spans="2:4" ht="15" thickBot="1">
      <c r="B1169" s="4">
        <v>45605.645833333336</v>
      </c>
      <c r="C1169" s="3">
        <v>24918.45</v>
      </c>
      <c r="D1169" s="6">
        <f t="shared" si="18"/>
        <v>-4.8979477738596566E-3</v>
      </c>
    </row>
    <row r="1170" spans="2:4" ht="15" thickBot="1">
      <c r="B1170" s="4">
        <v>45635.645833333336</v>
      </c>
      <c r="C1170" s="3">
        <v>25388.9</v>
      </c>
      <c r="D1170" s="6">
        <f t="shared" si="18"/>
        <v>1.8879585206944993E-2</v>
      </c>
    </row>
    <row r="1171" spans="2:4" ht="27.6" thickBot="1">
      <c r="B1171" s="3" t="s">
        <v>706</v>
      </c>
      <c r="C1171" s="3">
        <v>25356.5</v>
      </c>
      <c r="D1171" s="6">
        <f t="shared" si="18"/>
        <v>-1.276148238009589E-3</v>
      </c>
    </row>
    <row r="1172" spans="2:4" ht="27.6" thickBot="1">
      <c r="B1172" s="3" t="s">
        <v>707</v>
      </c>
      <c r="C1172" s="3">
        <v>25383.75</v>
      </c>
      <c r="D1172" s="6">
        <f t="shared" si="18"/>
        <v>1.0746751326089488E-3</v>
      </c>
    </row>
    <row r="1173" spans="2:4" ht="27.6" thickBot="1">
      <c r="B1173" s="3" t="s">
        <v>708</v>
      </c>
      <c r="C1173" s="3">
        <v>25418.55</v>
      </c>
      <c r="D1173" s="6">
        <f t="shared" si="18"/>
        <v>1.3709558280394774E-3</v>
      </c>
    </row>
    <row r="1174" spans="2:4" ht="27.6" thickBot="1">
      <c r="B1174" s="3" t="s">
        <v>709</v>
      </c>
      <c r="C1174" s="3">
        <v>25377.55</v>
      </c>
      <c r="D1174" s="6">
        <f t="shared" si="18"/>
        <v>-1.6129952337957665E-3</v>
      </c>
    </row>
    <row r="1175" spans="2:4" ht="27.6" thickBot="1">
      <c r="B1175" s="3" t="s">
        <v>710</v>
      </c>
      <c r="C1175" s="3">
        <v>25415.8</v>
      </c>
      <c r="D1175" s="6">
        <f t="shared" si="18"/>
        <v>1.5072376963103373E-3</v>
      </c>
    </row>
    <row r="1176" spans="2:4" ht="27.6" thickBot="1">
      <c r="B1176" s="3" t="s">
        <v>711</v>
      </c>
      <c r="C1176" s="3">
        <v>25790.95</v>
      </c>
      <c r="D1176" s="6">
        <f t="shared" si="18"/>
        <v>1.4760503308965278E-2</v>
      </c>
    </row>
    <row r="1177" spans="2:4" ht="27.6" thickBot="1">
      <c r="B1177" s="3" t="s">
        <v>712</v>
      </c>
      <c r="C1177" s="3">
        <v>25939.05</v>
      </c>
      <c r="D1177" s="6">
        <f t="shared" si="18"/>
        <v>5.7423243424534753E-3</v>
      </c>
    </row>
    <row r="1178" spans="2:4" ht="27.6" thickBot="1">
      <c r="B1178" s="3" t="s">
        <v>713</v>
      </c>
      <c r="C1178" s="3">
        <v>25940.400000000001</v>
      </c>
      <c r="D1178" s="6">
        <f t="shared" si="18"/>
        <v>5.2045082607143911E-5</v>
      </c>
    </row>
    <row r="1179" spans="2:4" ht="27.6" thickBot="1">
      <c r="B1179" s="3" t="s">
        <v>714</v>
      </c>
      <c r="C1179" s="3">
        <v>26004.15</v>
      </c>
      <c r="D1179" s="6">
        <f t="shared" si="18"/>
        <v>2.4575565527131804E-3</v>
      </c>
    </row>
    <row r="1180" spans="2:4" ht="27.6" thickBot="1">
      <c r="B1180" s="3" t="s">
        <v>715</v>
      </c>
      <c r="C1180" s="3">
        <v>26216.05</v>
      </c>
      <c r="D1180" s="6">
        <f t="shared" si="18"/>
        <v>8.1486993422204002E-3</v>
      </c>
    </row>
    <row r="1181" spans="2:4" ht="27.6" thickBot="1">
      <c r="B1181" s="3" t="s">
        <v>716</v>
      </c>
      <c r="C1181" s="3">
        <v>26178.95</v>
      </c>
      <c r="D1181" s="6">
        <f t="shared" si="18"/>
        <v>-1.4151636116043198E-3</v>
      </c>
    </row>
    <row r="1182" spans="2:4" ht="27.6" thickBot="1">
      <c r="B1182" s="3" t="s">
        <v>717</v>
      </c>
      <c r="C1182" s="3">
        <v>25810.85</v>
      </c>
      <c r="D1182" s="6">
        <f t="shared" si="18"/>
        <v>-1.4060915353747983E-2</v>
      </c>
    </row>
    <row r="1183" spans="2:4" ht="15" thickBot="1">
      <c r="B1183" s="4">
        <v>45301.645833333336</v>
      </c>
      <c r="C1183" s="3">
        <v>25796.9</v>
      </c>
      <c r="D1183" s="6">
        <f t="shared" si="18"/>
        <v>-5.4047038357885047E-4</v>
      </c>
    </row>
    <row r="1184" spans="2:4" ht="15" thickBot="1">
      <c r="B1184" s="4">
        <v>45361.645833333336</v>
      </c>
      <c r="C1184" s="3">
        <v>25250.1</v>
      </c>
      <c r="D1184" s="6">
        <f t="shared" si="18"/>
        <v>-2.1196345297303298E-2</v>
      </c>
    </row>
    <row r="1185" spans="2:4" ht="15" thickBot="1">
      <c r="B1185" s="4">
        <v>45392.645833333336</v>
      </c>
      <c r="C1185" s="3">
        <v>25014.6</v>
      </c>
      <c r="D1185" s="6">
        <f t="shared" si="18"/>
        <v>-9.3266957358584257E-3</v>
      </c>
    </row>
    <row r="1186" spans="2:4" ht="15" thickBot="1">
      <c r="B1186" s="4">
        <v>45483.645833333336</v>
      </c>
      <c r="C1186" s="3">
        <v>24795.75</v>
      </c>
      <c r="D1186" s="6">
        <f t="shared" si="18"/>
        <v>-8.7488906478615514E-3</v>
      </c>
    </row>
    <row r="1187" spans="2:4" ht="15" thickBot="1">
      <c r="B1187" s="4">
        <v>45514.645833333336</v>
      </c>
      <c r="C1187" s="3">
        <v>25013.15</v>
      </c>
      <c r="D1187" s="6">
        <f t="shared" si="18"/>
        <v>8.7676315497615676E-3</v>
      </c>
    </row>
    <row r="1188" spans="2:4" ht="15" thickBot="1">
      <c r="B1188" s="4">
        <v>45545.645833333336</v>
      </c>
      <c r="C1188" s="3">
        <v>24981.95</v>
      </c>
      <c r="D1188" s="6">
        <f t="shared" si="18"/>
        <v>-1.2473438971101203E-3</v>
      </c>
    </row>
    <row r="1189" spans="2:4" ht="15" thickBot="1">
      <c r="B1189" s="4">
        <v>45575.645833333336</v>
      </c>
      <c r="C1189" s="3">
        <v>24998.45</v>
      </c>
      <c r="D1189" s="6">
        <f t="shared" si="18"/>
        <v>6.6047686429593355E-4</v>
      </c>
    </row>
    <row r="1190" spans="2:4" ht="15" thickBot="1">
      <c r="B1190" s="4">
        <v>45606.645833333336</v>
      </c>
      <c r="C1190" s="3">
        <v>24964.25</v>
      </c>
      <c r="D1190" s="6">
        <f t="shared" si="18"/>
        <v>-1.3680848212589414E-3</v>
      </c>
    </row>
    <row r="1191" spans="2:4" ht="27.6" thickBot="1">
      <c r="B1191" s="3" t="s">
        <v>718</v>
      </c>
      <c r="C1191" s="3">
        <v>25127.95</v>
      </c>
      <c r="D1191" s="6">
        <f t="shared" si="18"/>
        <v>6.5573770491802463E-3</v>
      </c>
    </row>
    <row r="1192" spans="2:4" ht="27.6" thickBot="1">
      <c r="B1192" s="3" t="s">
        <v>719</v>
      </c>
      <c r="C1192" s="3">
        <v>25057.35</v>
      </c>
      <c r="D1192" s="6">
        <f t="shared" si="18"/>
        <v>-2.809620362982379E-3</v>
      </c>
    </row>
    <row r="1193" spans="2:4" ht="27.6" thickBot="1">
      <c r="B1193" s="3" t="s">
        <v>720</v>
      </c>
      <c r="C1193" s="3">
        <v>24971.3</v>
      </c>
      <c r="D1193" s="6">
        <f t="shared" si="18"/>
        <v>-3.4341221238478603E-3</v>
      </c>
    </row>
    <row r="1194" spans="2:4" ht="27.6" thickBot="1">
      <c r="B1194" s="3" t="s">
        <v>721</v>
      </c>
      <c r="C1194" s="3">
        <v>24749.85</v>
      </c>
      <c r="D1194" s="6">
        <f t="shared" si="18"/>
        <v>-8.8681806714108191E-3</v>
      </c>
    </row>
    <row r="1195" spans="2:4" ht="27.6" thickBot="1">
      <c r="B1195" s="3" t="s">
        <v>722</v>
      </c>
      <c r="C1195" s="3">
        <v>24854.05</v>
      </c>
      <c r="D1195" s="6">
        <f t="shared" si="18"/>
        <v>4.2101265260194864E-3</v>
      </c>
    </row>
    <row r="1196" spans="2:4" ht="27.6" thickBot="1">
      <c r="B1196" s="3" t="s">
        <v>723</v>
      </c>
      <c r="C1196" s="3">
        <v>24781.1</v>
      </c>
      <c r="D1196" s="6">
        <f t="shared" si="18"/>
        <v>-2.9351353199982277E-3</v>
      </c>
    </row>
    <row r="1197" spans="2:4" ht="27.6" thickBot="1">
      <c r="B1197" s="3" t="s">
        <v>724</v>
      </c>
      <c r="C1197" s="3">
        <v>24472.1</v>
      </c>
      <c r="D1197" s="6">
        <f t="shared" si="18"/>
        <v>-1.2469180141317371E-2</v>
      </c>
    </row>
    <row r="1198" spans="2:4" ht="27.6" thickBot="1">
      <c r="B1198" s="3" t="s">
        <v>725</v>
      </c>
      <c r="C1198" s="3">
        <v>24435.5</v>
      </c>
      <c r="D1198" s="6">
        <f t="shared" si="18"/>
        <v>-1.4955806816742134E-3</v>
      </c>
    </row>
    <row r="1199" spans="2:4" ht="27.6" thickBot="1">
      <c r="B1199" s="3" t="s">
        <v>726</v>
      </c>
      <c r="C1199" s="3">
        <v>24399.4</v>
      </c>
      <c r="D1199" s="6">
        <f t="shared" si="18"/>
        <v>-1.4773587608192251E-3</v>
      </c>
    </row>
    <row r="1200" spans="2:4" ht="27.6" thickBot="1">
      <c r="B1200" s="3" t="s">
        <v>727</v>
      </c>
      <c r="C1200" s="3">
        <v>24180.799999999999</v>
      </c>
      <c r="D1200" s="6">
        <f t="shared" si="18"/>
        <v>-8.9592367025419506E-3</v>
      </c>
    </row>
    <row r="1201" spans="2:4" ht="27.6" thickBot="1">
      <c r="B1201" s="3" t="s">
        <v>728</v>
      </c>
      <c r="C1201" s="3">
        <v>24339.15</v>
      </c>
      <c r="D1201" s="6">
        <f t="shared" si="18"/>
        <v>6.5485840005294893E-3</v>
      </c>
    </row>
    <row r="1202" spans="2:4" ht="27.6" thickBot="1">
      <c r="B1202" s="3" t="s">
        <v>729</v>
      </c>
      <c r="C1202" s="3">
        <v>24466.85</v>
      </c>
      <c r="D1202" s="6">
        <f t="shared" si="18"/>
        <v>5.2466910307056303E-3</v>
      </c>
    </row>
    <row r="1203" spans="2:4" ht="27.6" thickBot="1">
      <c r="B1203" s="3" t="s">
        <v>730</v>
      </c>
      <c r="C1203" s="3">
        <v>24340.85</v>
      </c>
      <c r="D1203" s="6">
        <f t="shared" si="18"/>
        <v>-5.1498251716097787E-3</v>
      </c>
    </row>
    <row r="1204" spans="2:4" ht="27.6" thickBot="1">
      <c r="B1204" s="3" t="s">
        <v>731</v>
      </c>
      <c r="C1204" s="3">
        <v>24205.35</v>
      </c>
      <c r="D1204" s="6">
        <f t="shared" si="18"/>
        <v>-5.5667735514577377E-3</v>
      </c>
    </row>
    <row r="1205" spans="2:4" ht="15" thickBot="1">
      <c r="B1205" s="4">
        <v>45393.645833333336</v>
      </c>
      <c r="C1205" s="3">
        <v>23995.35</v>
      </c>
      <c r="D1205" s="6">
        <f t="shared" si="18"/>
        <v>-8.6757679603889359E-3</v>
      </c>
    </row>
    <row r="1206" spans="2:4" ht="15" thickBot="1">
      <c r="B1206" s="4">
        <v>45423.645833333336</v>
      </c>
      <c r="C1206" s="3">
        <v>24213.3</v>
      </c>
      <c r="D1206" s="6">
        <f t="shared" si="18"/>
        <v>9.0830098331551312E-3</v>
      </c>
    </row>
    <row r="1207" spans="2:4" ht="15" thickBot="1">
      <c r="B1207" s="4">
        <v>45454.645833333336</v>
      </c>
      <c r="C1207" s="3">
        <v>24484.05</v>
      </c>
      <c r="D1207" s="6">
        <f t="shared" si="18"/>
        <v>1.1181871120417242E-2</v>
      </c>
    </row>
    <row r="1208" spans="2:4" ht="15" thickBot="1">
      <c r="B1208" s="4">
        <v>45484.645833333336</v>
      </c>
      <c r="C1208" s="3">
        <v>24199.35</v>
      </c>
      <c r="D1208" s="6">
        <f t="shared" si="18"/>
        <v>-1.1627978214388546E-2</v>
      </c>
    </row>
    <row r="1209" spans="2:4" ht="15" thickBot="1">
      <c r="B1209" s="4">
        <v>45515.645833333336</v>
      </c>
      <c r="C1209" s="3">
        <v>24148.2</v>
      </c>
      <c r="D1209" s="6">
        <f t="shared" si="18"/>
        <v>-2.1136931363857636E-3</v>
      </c>
    </row>
    <row r="1210" spans="2:4" ht="15" thickBot="1">
      <c r="B1210" s="4">
        <v>45607.645833333336</v>
      </c>
      <c r="C1210" s="3">
        <v>24141.3</v>
      </c>
      <c r="D1210" s="6">
        <f t="shared" si="18"/>
        <v>-2.8573558277644739E-4</v>
      </c>
    </row>
    <row r="1211" spans="2:4" ht="15" thickBot="1">
      <c r="B1211" s="4">
        <v>45637.645833333336</v>
      </c>
      <c r="C1211" s="3">
        <v>23883.45</v>
      </c>
      <c r="D1211" s="6">
        <f t="shared" si="18"/>
        <v>-1.0680866399075395E-2</v>
      </c>
    </row>
    <row r="1212" spans="2:4" ht="27.6" thickBot="1">
      <c r="B1212" s="3" t="s">
        <v>732</v>
      </c>
      <c r="C1212" s="3">
        <v>23559.05</v>
      </c>
      <c r="D1212" s="6">
        <f t="shared" si="18"/>
        <v>-1.3582627300494754E-2</v>
      </c>
    </row>
    <row r="1213" spans="2:4" ht="27.6" thickBot="1">
      <c r="B1213" s="3" t="s">
        <v>733</v>
      </c>
      <c r="C1213" s="3">
        <v>23532.7</v>
      </c>
      <c r="D1213" s="6">
        <f t="shared" si="18"/>
        <v>-1.1184661520731165E-3</v>
      </c>
    </row>
    <row r="1214" spans="2:4" ht="27.6" thickBot="1">
      <c r="B1214" s="3" t="s">
        <v>734</v>
      </c>
      <c r="C1214" s="3">
        <v>23453.8</v>
      </c>
      <c r="D1214" s="6">
        <f t="shared" si="18"/>
        <v>-3.3527814487925856E-3</v>
      </c>
    </row>
    <row r="1215" spans="2:4" ht="27.6" thickBot="1">
      <c r="B1215" s="3" t="s">
        <v>735</v>
      </c>
      <c r="C1215" s="3">
        <v>23518.5</v>
      </c>
      <c r="D1215" s="6">
        <f t="shared" si="18"/>
        <v>2.758614808687776E-3</v>
      </c>
    </row>
    <row r="1216" spans="2:4" ht="27.6" thickBot="1">
      <c r="B1216" s="3" t="s">
        <v>736</v>
      </c>
      <c r="C1216" s="3">
        <v>23349.9</v>
      </c>
      <c r="D1216" s="6">
        <f t="shared" si="18"/>
        <v>-7.1688245423814356E-3</v>
      </c>
    </row>
    <row r="1217" spans="2:4" ht="27.6" thickBot="1">
      <c r="B1217" s="3" t="s">
        <v>737</v>
      </c>
      <c r="C1217" s="3">
        <v>23907.25</v>
      </c>
      <c r="D1217" s="6">
        <f t="shared" si="18"/>
        <v>2.3869481239748191E-2</v>
      </c>
    </row>
    <row r="1218" spans="2:4" ht="27.6" thickBot="1">
      <c r="B1218" s="3" t="s">
        <v>738</v>
      </c>
      <c r="C1218" s="3">
        <v>24221.9</v>
      </c>
      <c r="D1218" s="6">
        <f t="shared" si="18"/>
        <v>1.3161279528176584E-2</v>
      </c>
    </row>
    <row r="1219" spans="2:4" ht="27.6" thickBot="1">
      <c r="B1219" s="3" t="s">
        <v>739</v>
      </c>
      <c r="C1219" s="3">
        <v>24194.5</v>
      </c>
      <c r="D1219" s="6">
        <f t="shared" si="18"/>
        <v>-1.1312077087264338E-3</v>
      </c>
    </row>
    <row r="1220" spans="2:4" ht="27.6" thickBot="1">
      <c r="B1220" s="3" t="s">
        <v>740</v>
      </c>
      <c r="C1220" s="3">
        <v>24274.9</v>
      </c>
      <c r="D1220" s="6">
        <f t="shared" si="18"/>
        <v>3.3230692926078387E-3</v>
      </c>
    </row>
    <row r="1221" spans="2:4" ht="27.6" thickBot="1">
      <c r="B1221" s="3" t="s">
        <v>741</v>
      </c>
      <c r="C1221" s="3">
        <v>23914.15</v>
      </c>
      <c r="D1221" s="6">
        <f t="shared" si="18"/>
        <v>-1.4861029293632533E-2</v>
      </c>
    </row>
    <row r="1222" spans="2:4" ht="27.6" thickBot="1">
      <c r="B1222" s="3" t="s">
        <v>742</v>
      </c>
      <c r="C1222" s="3">
        <v>24131.1</v>
      </c>
      <c r="D1222" s="6">
        <f t="shared" si="18"/>
        <v>9.0720347576642713E-3</v>
      </c>
    </row>
    <row r="1223" spans="2:4" ht="15" thickBot="1">
      <c r="B1223" s="4">
        <v>45334.645833333336</v>
      </c>
      <c r="C1223" s="3">
        <v>24276.05</v>
      </c>
      <c r="D1223" s="6">
        <f t="shared" si="18"/>
        <v>6.0067713448621607E-3</v>
      </c>
    </row>
    <row r="1224" spans="2:4" ht="15" thickBot="1">
      <c r="B1224" s="4">
        <v>45363.645833333336</v>
      </c>
      <c r="C1224" s="3">
        <v>24457.15</v>
      </c>
      <c r="D1224" s="6">
        <f t="shared" si="18"/>
        <v>7.4600274756395635E-3</v>
      </c>
    </row>
    <row r="1225" spans="2:4" ht="15" thickBot="1">
      <c r="B1225" s="4">
        <v>45394.645833333336</v>
      </c>
      <c r="C1225" s="3">
        <v>24467.45</v>
      </c>
      <c r="D1225" s="6">
        <f t="shared" si="18"/>
        <v>4.2114473681520437E-4</v>
      </c>
    </row>
    <row r="1226" spans="2:4" ht="15" thickBot="1">
      <c r="B1226" s="4">
        <v>45424.645833333336</v>
      </c>
      <c r="C1226" s="3">
        <v>24708.400000000001</v>
      </c>
      <c r="D1226" s="6">
        <f t="shared" si="18"/>
        <v>9.8477773531773227E-3</v>
      </c>
    </row>
    <row r="1227" spans="2:4" ht="15" thickBot="1">
      <c r="B1227" s="4">
        <v>45455.645833333336</v>
      </c>
      <c r="C1227" s="3">
        <v>24677.8</v>
      </c>
      <c r="D1227" s="6">
        <f t="shared" si="18"/>
        <v>-1.2384452251057443E-3</v>
      </c>
    </row>
    <row r="1228" spans="2:4" ht="15" thickBot="1">
      <c r="B1228" s="4">
        <v>45547.645833333336</v>
      </c>
      <c r="C1228" s="3">
        <v>24619</v>
      </c>
      <c r="D1228" s="6">
        <f t="shared" ref="D1228:D1291" si="19">(C1228/C1227)-1</f>
        <v>-2.3827083451523068E-3</v>
      </c>
    </row>
    <row r="1229" spans="2:4" ht="15" thickBot="1">
      <c r="B1229" s="4">
        <v>45577.645833333336</v>
      </c>
      <c r="C1229" s="3">
        <v>24610.05</v>
      </c>
      <c r="D1229" s="6">
        <f t="shared" si="19"/>
        <v>-3.6354035501040549E-4</v>
      </c>
    </row>
    <row r="1230" spans="2:4" ht="15" thickBot="1">
      <c r="B1230" s="4">
        <v>45608.645833333336</v>
      </c>
      <c r="C1230" s="3">
        <v>24641.8</v>
      </c>
      <c r="D1230" s="6">
        <f t="shared" si="19"/>
        <v>1.2901233439184256E-3</v>
      </c>
    </row>
    <row r="1231" spans="2:4" ht="15" thickBot="1">
      <c r="B1231" s="4">
        <v>45638.645833333336</v>
      </c>
      <c r="C1231" s="3">
        <v>24548.7</v>
      </c>
      <c r="D1231" s="6">
        <f t="shared" si="19"/>
        <v>-3.778133090926783E-3</v>
      </c>
    </row>
    <row r="1232" spans="2:4" ht="27.6" thickBot="1">
      <c r="B1232" s="3" t="s">
        <v>743</v>
      </c>
      <c r="C1232" s="3">
        <v>24768.3</v>
      </c>
      <c r="D1232" s="6">
        <f t="shared" si="19"/>
        <v>8.9454838749098986E-3</v>
      </c>
    </row>
    <row r="1233" spans="2:4" ht="27.6" thickBot="1">
      <c r="B1233" s="3" t="s">
        <v>744</v>
      </c>
      <c r="C1233" s="3">
        <v>24668.25</v>
      </c>
      <c r="D1233" s="6">
        <f t="shared" si="19"/>
        <v>-4.0394375068131261E-3</v>
      </c>
    </row>
    <row r="1234" spans="2:4" ht="27.6" thickBot="1">
      <c r="B1234" s="3" t="s">
        <v>745</v>
      </c>
      <c r="C1234" s="3">
        <v>24336</v>
      </c>
      <c r="D1234" s="6">
        <f t="shared" si="19"/>
        <v>-1.3468730047733413E-2</v>
      </c>
    </row>
    <row r="1235" spans="2:4" ht="27.6" thickBot="1">
      <c r="B1235" s="3" t="s">
        <v>746</v>
      </c>
      <c r="C1235" s="3">
        <v>24198.85</v>
      </c>
      <c r="D1235" s="6">
        <f t="shared" si="19"/>
        <v>-5.6356837606837962E-3</v>
      </c>
    </row>
    <row r="1236" spans="2:4" ht="27.6" thickBot="1">
      <c r="B1236" s="3" t="s">
        <v>747</v>
      </c>
      <c r="C1236" s="3">
        <v>23951.7</v>
      </c>
      <c r="D1236" s="6">
        <f t="shared" si="19"/>
        <v>-1.0213295259898669E-2</v>
      </c>
    </row>
    <row r="1237" spans="2:4" ht="27.6" thickBot="1">
      <c r="B1237" s="3" t="s">
        <v>748</v>
      </c>
      <c r="C1237" s="3">
        <v>23587.5</v>
      </c>
      <c r="D1237" s="6">
        <f t="shared" si="19"/>
        <v>-1.5205601272561098E-2</v>
      </c>
    </row>
    <row r="1238" spans="2:4" ht="27.6" thickBot="1">
      <c r="B1238" s="3" t="s">
        <v>749</v>
      </c>
      <c r="C1238" s="3">
        <v>23753.45</v>
      </c>
      <c r="D1238" s="6">
        <f t="shared" si="19"/>
        <v>7.0355060943296799E-3</v>
      </c>
    </row>
    <row r="1239" spans="2:4" ht="27.6" thickBot="1">
      <c r="B1239" s="3" t="s">
        <v>750</v>
      </c>
      <c r="C1239" s="3">
        <v>23727.65</v>
      </c>
      <c r="D1239" s="6">
        <f t="shared" si="19"/>
        <v>-1.0861580107310864E-3</v>
      </c>
    </row>
    <row r="1240" spans="2:4" ht="27.6" thickBot="1">
      <c r="B1240" s="3" t="s">
        <v>751</v>
      </c>
      <c r="C1240" s="3">
        <v>23750.2</v>
      </c>
      <c r="D1240" s="6">
        <f t="shared" si="19"/>
        <v>9.5036803054671104E-4</v>
      </c>
    </row>
    <row r="1241" spans="2:4" ht="27.6" thickBot="1">
      <c r="B1241" s="3" t="s">
        <v>752</v>
      </c>
      <c r="C1241" s="3">
        <v>23813.4</v>
      </c>
      <c r="D1241" s="6">
        <f t="shared" si="19"/>
        <v>2.6610302229033156E-3</v>
      </c>
    </row>
    <row r="1242" spans="2:4" ht="27.6" thickBot="1">
      <c r="B1242" s="3" t="s">
        <v>753</v>
      </c>
      <c r="C1242" s="3">
        <v>23644.9</v>
      </c>
      <c r="D1242" s="6">
        <f t="shared" si="19"/>
        <v>-7.0758480519371725E-3</v>
      </c>
    </row>
    <row r="1243" spans="2:4" ht="27.6" thickBot="1">
      <c r="B1243" s="3" t="s">
        <v>754</v>
      </c>
      <c r="C1243" s="3">
        <v>23644.799999999999</v>
      </c>
      <c r="D1243" s="6">
        <f t="shared" si="19"/>
        <v>-4.2292418238609741E-6</v>
      </c>
    </row>
    <row r="1244" spans="2:4" ht="15" thickBot="1">
      <c r="B1244" s="4">
        <v>45658.645833333336</v>
      </c>
      <c r="C1244" s="3">
        <v>23742.9</v>
      </c>
      <c r="D1244" s="6">
        <f t="shared" si="19"/>
        <v>4.1489037758830616E-3</v>
      </c>
    </row>
    <row r="1245" spans="2:4" ht="15" thickBot="1">
      <c r="B1245" s="4">
        <v>45689.645833333336</v>
      </c>
      <c r="C1245" s="3">
        <v>24188.65</v>
      </c>
      <c r="D1245" s="6">
        <f t="shared" si="19"/>
        <v>1.8774033500541298E-2</v>
      </c>
    </row>
    <row r="1246" spans="2:4" ht="15" thickBot="1">
      <c r="B1246" s="4">
        <v>45717.645833333336</v>
      </c>
      <c r="C1246" s="3">
        <v>24004.75</v>
      </c>
      <c r="D1246" s="6">
        <f t="shared" si="19"/>
        <v>-7.6027393012839672E-3</v>
      </c>
    </row>
    <row r="1247" spans="2:4" ht="15" thickBot="1">
      <c r="B1247" s="4">
        <v>45809.645833333336</v>
      </c>
      <c r="C1247" s="3">
        <v>23616.05</v>
      </c>
      <c r="D1247" s="6">
        <f t="shared" si="19"/>
        <v>-1.6192628542267662E-2</v>
      </c>
    </row>
    <row r="1248" spans="2:4" ht="15" thickBot="1">
      <c r="B1248" s="4">
        <v>45839.645833333336</v>
      </c>
      <c r="C1248" s="3">
        <v>23707.9</v>
      </c>
      <c r="D1248" s="6">
        <f t="shared" si="19"/>
        <v>3.8893040961549552E-3</v>
      </c>
    </row>
    <row r="1249" spans="2:4" ht="15" thickBot="1">
      <c r="B1249" s="4">
        <v>45870.645833333336</v>
      </c>
      <c r="C1249" s="3">
        <v>23688.95</v>
      </c>
      <c r="D1249" s="6">
        <f t="shared" si="19"/>
        <v>-7.9931162186441806E-4</v>
      </c>
    </row>
    <row r="1250" spans="2:4" ht="15" thickBot="1">
      <c r="B1250" s="4">
        <v>45901.645833333336</v>
      </c>
      <c r="C1250" s="3">
        <v>23526.5</v>
      </c>
      <c r="D1250" s="6">
        <f t="shared" si="19"/>
        <v>-6.8576277124988705E-3</v>
      </c>
    </row>
    <row r="1251" spans="2:4" ht="15" thickBot="1">
      <c r="B1251" s="4">
        <v>45931.645833333336</v>
      </c>
      <c r="C1251" s="3">
        <v>23431.5</v>
      </c>
      <c r="D1251" s="6">
        <f t="shared" si="19"/>
        <v>-4.037999702463213E-3</v>
      </c>
    </row>
    <row r="1252" spans="2:4" ht="27.6" thickBot="1">
      <c r="B1252" s="3" t="s">
        <v>755</v>
      </c>
      <c r="C1252" s="3">
        <v>23085.95</v>
      </c>
      <c r="D1252" s="6">
        <f t="shared" si="19"/>
        <v>-1.4747241960608504E-2</v>
      </c>
    </row>
    <row r="1253" spans="2:4" ht="27.6" thickBot="1">
      <c r="B1253" s="3" t="s">
        <v>756</v>
      </c>
      <c r="C1253" s="3">
        <v>23176.05</v>
      </c>
      <c r="D1253" s="6">
        <f t="shared" si="19"/>
        <v>3.9028066854513987E-3</v>
      </c>
    </row>
    <row r="1254" spans="2:4" ht="27.6" thickBot="1">
      <c r="B1254" s="3" t="s">
        <v>757</v>
      </c>
      <c r="C1254" s="3">
        <v>23213.200000000001</v>
      </c>
      <c r="D1254" s="6">
        <f t="shared" si="19"/>
        <v>1.6029478707546563E-3</v>
      </c>
    </row>
    <row r="1255" spans="2:4" ht="27.6" thickBot="1">
      <c r="B1255" s="3" t="s">
        <v>758</v>
      </c>
      <c r="C1255" s="3">
        <v>23311.8</v>
      </c>
      <c r="D1255" s="6">
        <f t="shared" si="19"/>
        <v>4.2475832715866968E-3</v>
      </c>
    </row>
    <row r="1256" spans="2:4" ht="27.6" thickBot="1">
      <c r="B1256" s="3" t="s">
        <v>759</v>
      </c>
      <c r="C1256" s="3">
        <v>23203.200000000001</v>
      </c>
      <c r="D1256" s="6">
        <f t="shared" si="19"/>
        <v>-4.6585849226571385E-3</v>
      </c>
    </row>
    <row r="1257" spans="2:4" ht="27.6" thickBot="1">
      <c r="B1257" s="3" t="s">
        <v>760</v>
      </c>
      <c r="C1257" s="3">
        <v>23344.75</v>
      </c>
      <c r="D1257" s="6">
        <f t="shared" si="19"/>
        <v>6.1004516618397009E-3</v>
      </c>
    </row>
    <row r="1258" spans="2:4" ht="27.6" thickBot="1">
      <c r="B1258" s="3" t="s">
        <v>761</v>
      </c>
      <c r="C1258" s="3">
        <v>23024.65</v>
      </c>
      <c r="D1258" s="6">
        <f t="shared" si="19"/>
        <v>-1.3711862410177855E-2</v>
      </c>
    </row>
    <row r="1259" spans="2:4" ht="27.6" thickBot="1">
      <c r="B1259" s="3" t="s">
        <v>762</v>
      </c>
      <c r="C1259" s="3">
        <v>23155.35</v>
      </c>
      <c r="D1259" s="6">
        <f t="shared" si="19"/>
        <v>5.6765249417471964E-3</v>
      </c>
    </row>
    <row r="1260" spans="2:4" ht="27.6" thickBot="1">
      <c r="B1260" s="3" t="s">
        <v>763</v>
      </c>
      <c r="C1260" s="3">
        <v>23205.35</v>
      </c>
      <c r="D1260" s="6">
        <f t="shared" si="19"/>
        <v>2.1593281898135697E-3</v>
      </c>
    </row>
    <row r="1261" spans="2:4" ht="27.6" thickBot="1">
      <c r="B1261" s="3" t="s">
        <v>764</v>
      </c>
      <c r="C1261" s="3">
        <v>23092.2</v>
      </c>
      <c r="D1261" s="6">
        <f t="shared" si="19"/>
        <v>-4.876030742910431E-3</v>
      </c>
    </row>
    <row r="1262" spans="2:4" ht="27.6" thickBot="1">
      <c r="B1262" s="3" t="s">
        <v>765</v>
      </c>
      <c r="C1262" s="3">
        <v>22829.15</v>
      </c>
      <c r="D1262" s="6">
        <f t="shared" si="19"/>
        <v>-1.139129229783209E-2</v>
      </c>
    </row>
    <row r="1263" spans="2:4" ht="27.6" thickBot="1">
      <c r="B1263" s="3" t="s">
        <v>766</v>
      </c>
      <c r="C1263" s="3">
        <v>22957.25</v>
      </c>
      <c r="D1263" s="6">
        <f t="shared" si="19"/>
        <v>5.6112470240896606E-3</v>
      </c>
    </row>
    <row r="1264" spans="2:4" ht="27.6" thickBot="1">
      <c r="B1264" s="3" t="s">
        <v>767</v>
      </c>
      <c r="C1264" s="3">
        <v>23163.1</v>
      </c>
      <c r="D1264" s="6">
        <f t="shared" si="19"/>
        <v>8.9666663036731542E-3</v>
      </c>
    </row>
    <row r="1265" spans="2:4" ht="27.6" thickBot="1">
      <c r="B1265" s="3" t="s">
        <v>768</v>
      </c>
      <c r="C1265" s="3">
        <v>23249.5</v>
      </c>
      <c r="D1265" s="6">
        <f t="shared" si="19"/>
        <v>3.7300706727512178E-3</v>
      </c>
    </row>
    <row r="1266" spans="2:4" ht="27.6" thickBot="1">
      <c r="B1266" s="3" t="s">
        <v>769</v>
      </c>
      <c r="C1266" s="3">
        <v>23508.400000000001</v>
      </c>
      <c r="D1266" s="6">
        <f t="shared" si="19"/>
        <v>1.1135723348889348E-2</v>
      </c>
    </row>
    <row r="1267" spans="2:4" ht="15" thickBot="1">
      <c r="B1267" s="4">
        <v>45718.645833333336</v>
      </c>
      <c r="C1267" s="3">
        <v>23361.05</v>
      </c>
      <c r="D1267" s="6">
        <f t="shared" si="19"/>
        <v>-6.2679722992633469E-3</v>
      </c>
    </row>
    <row r="1268" spans="2:4" ht="15" thickBot="1">
      <c r="B1268" s="4">
        <v>45749.645833333336</v>
      </c>
      <c r="C1268" s="3">
        <v>23739.25</v>
      </c>
      <c r="D1268" s="6">
        <f t="shared" si="19"/>
        <v>1.6189340804458663E-2</v>
      </c>
    </row>
    <row r="1269" spans="2:4" ht="15" thickBot="1">
      <c r="B1269" s="4">
        <v>45779.645833333336</v>
      </c>
      <c r="C1269" s="3">
        <v>23696.3</v>
      </c>
      <c r="D1269" s="6">
        <f t="shared" si="19"/>
        <v>-1.8092399717767327E-3</v>
      </c>
    </row>
    <row r="1270" spans="2:4" ht="15" thickBot="1">
      <c r="B1270" s="4">
        <v>45810.645833333336</v>
      </c>
      <c r="C1270" s="3">
        <v>23603.35</v>
      </c>
      <c r="D1270" s="6">
        <f t="shared" si="19"/>
        <v>-3.922553310010457E-3</v>
      </c>
    </row>
    <row r="1271" spans="2:4" ht="15" thickBot="1">
      <c r="B1271" s="4">
        <v>45840.645833333336</v>
      </c>
      <c r="C1271" s="3">
        <v>23559.95</v>
      </c>
      <c r="D1271" s="6">
        <f t="shared" si="19"/>
        <v>-1.8387220458111475E-3</v>
      </c>
    </row>
    <row r="1272" spans="2:4" ht="15" thickBot="1">
      <c r="B1272" s="4">
        <v>45932.645833333336</v>
      </c>
      <c r="C1272" s="3">
        <v>23381.599999999999</v>
      </c>
      <c r="D1272" s="6">
        <f t="shared" si="19"/>
        <v>-7.5700500213287114E-3</v>
      </c>
    </row>
    <row r="1273" spans="2:4" ht="15" thickBot="1">
      <c r="B1273" s="4">
        <v>45963.645833333336</v>
      </c>
      <c r="C1273" s="3">
        <v>23071.8</v>
      </c>
      <c r="D1273" s="6">
        <f t="shared" si="19"/>
        <v>-1.3249734834228644E-2</v>
      </c>
    </row>
    <row r="1274" spans="2:4" ht="15" thickBot="1">
      <c r="B1274" s="4">
        <v>45993.645833333336</v>
      </c>
      <c r="C1274" s="3">
        <v>23045.25</v>
      </c>
      <c r="D1274" s="6">
        <f t="shared" si="19"/>
        <v>-1.1507554677138154E-3</v>
      </c>
    </row>
    <row r="1275" spans="2:4" ht="27.6" thickBot="1">
      <c r="B1275" s="3" t="s">
        <v>770</v>
      </c>
      <c r="C1275" s="3">
        <v>23031.4</v>
      </c>
      <c r="D1275" s="6">
        <f t="shared" si="19"/>
        <v>-6.0099152753811946E-4</v>
      </c>
    </row>
    <row r="1276" spans="2:4" ht="27.6" thickBot="1">
      <c r="B1276" s="3" t="s">
        <v>771</v>
      </c>
      <c r="C1276" s="3">
        <v>22929.25</v>
      </c>
      <c r="D1276" s="6">
        <f t="shared" si="19"/>
        <v>-4.4352492683902289E-3</v>
      </c>
    </row>
    <row r="1277" spans="2:4" ht="27.6" thickBot="1">
      <c r="B1277" s="3" t="s">
        <v>772</v>
      </c>
      <c r="C1277" s="3">
        <v>22959.5</v>
      </c>
      <c r="D1277" s="6">
        <f t="shared" si="19"/>
        <v>1.3192755977626813E-3</v>
      </c>
    </row>
    <row r="1278" spans="2:4" ht="27.6" thickBot="1">
      <c r="B1278" s="3" t="s">
        <v>773</v>
      </c>
      <c r="C1278" s="3">
        <v>22945.3</v>
      </c>
      <c r="D1278" s="6">
        <f t="shared" si="19"/>
        <v>-6.1848036760381309E-4</v>
      </c>
    </row>
    <row r="1279" spans="2:4" ht="27.6" thickBot="1">
      <c r="B1279" s="3" t="s">
        <v>774</v>
      </c>
      <c r="C1279" s="3">
        <v>22932.9</v>
      </c>
      <c r="D1279" s="6">
        <f t="shared" si="19"/>
        <v>-5.4041568425766684E-4</v>
      </c>
    </row>
    <row r="1280" spans="2:4" ht="27.6" thickBot="1">
      <c r="B1280" s="3" t="s">
        <v>775</v>
      </c>
      <c r="C1280" s="3">
        <v>22913.15</v>
      </c>
      <c r="D1280" s="6">
        <f t="shared" si="19"/>
        <v>-8.6120813329326751E-4</v>
      </c>
    </row>
    <row r="1281" spans="2:4" ht="27.6" thickBot="1">
      <c r="B1281" s="3" t="s">
        <v>776</v>
      </c>
      <c r="C1281" s="3">
        <v>22795.9</v>
      </c>
      <c r="D1281" s="6">
        <f t="shared" si="19"/>
        <v>-5.1171488861200265E-3</v>
      </c>
    </row>
    <row r="1282" spans="2:4" ht="27.6" thickBot="1">
      <c r="B1282" s="3" t="s">
        <v>777</v>
      </c>
      <c r="C1282" s="3">
        <v>22553.35</v>
      </c>
      <c r="D1282" s="6">
        <f t="shared" si="19"/>
        <v>-1.0640071240881177E-2</v>
      </c>
    </row>
    <row r="1283" spans="2:4" ht="27.6" thickBot="1">
      <c r="B1283" s="3" t="s">
        <v>778</v>
      </c>
      <c r="C1283" s="3">
        <v>22547.55</v>
      </c>
      <c r="D1283" s="6">
        <f t="shared" si="19"/>
        <v>-2.5716800386632599E-4</v>
      </c>
    </row>
    <row r="1284" spans="2:4" ht="27.6" thickBot="1">
      <c r="B1284" s="3" t="s">
        <v>779</v>
      </c>
      <c r="C1284" s="3">
        <v>22545.05</v>
      </c>
      <c r="D1284" s="6">
        <f t="shared" si="19"/>
        <v>-1.1087679149179852E-4</v>
      </c>
    </row>
    <row r="1285" spans="2:4" ht="27.6" thickBot="1">
      <c r="B1285" s="3" t="s">
        <v>780</v>
      </c>
      <c r="C1285" s="3">
        <v>22124.7</v>
      </c>
      <c r="D1285" s="6">
        <f t="shared" si="19"/>
        <v>-1.8644891007116748E-2</v>
      </c>
    </row>
    <row r="1286" spans="2:4" ht="15" thickBot="1">
      <c r="B1286" s="4">
        <v>45719.645833333336</v>
      </c>
      <c r="C1286" s="3">
        <v>22119.3</v>
      </c>
      <c r="D1286" s="6">
        <f t="shared" si="19"/>
        <v>-2.4407110604895976E-4</v>
      </c>
    </row>
    <row r="1287" spans="2:4" ht="15" thickBot="1">
      <c r="B1287" s="4">
        <v>45750.645833333336</v>
      </c>
      <c r="C1287" s="3">
        <v>22082.65</v>
      </c>
      <c r="D1287" s="6">
        <f t="shared" si="19"/>
        <v>-1.6569240437083188E-3</v>
      </c>
    </row>
    <row r="1288" spans="2:4" ht="15" thickBot="1">
      <c r="B1288" s="4">
        <v>45780.645833333336</v>
      </c>
      <c r="C1288" s="3">
        <v>22337.3</v>
      </c>
      <c r="D1288" s="6">
        <f t="shared" si="19"/>
        <v>1.1531677583985545E-2</v>
      </c>
    </row>
    <row r="1289" spans="2:4" ht="15" thickBot="1">
      <c r="B1289" s="4">
        <v>45811.645833333336</v>
      </c>
      <c r="C1289" s="3">
        <v>22544.7</v>
      </c>
      <c r="D1289" s="6">
        <f t="shared" si="19"/>
        <v>9.2849180518683738E-3</v>
      </c>
    </row>
    <row r="1290" spans="2:4" ht="15" thickBot="1">
      <c r="B1290" s="4">
        <v>45841.645833333336</v>
      </c>
      <c r="C1290" s="3">
        <v>22552.5</v>
      </c>
      <c r="D1290" s="6">
        <f t="shared" si="19"/>
        <v>3.459793210820461E-4</v>
      </c>
    </row>
    <row r="1291" spans="2:4" ht="15" thickBot="1">
      <c r="B1291" s="4">
        <v>45933.645833333336</v>
      </c>
      <c r="C1291" s="3">
        <v>22460.3</v>
      </c>
      <c r="D1291" s="6">
        <f t="shared" si="19"/>
        <v>-4.0882385544840361E-3</v>
      </c>
    </row>
    <row r="1292" spans="2:4" ht="15" thickBot="1">
      <c r="B1292" s="4">
        <v>45964.645833333336</v>
      </c>
      <c r="C1292" s="3">
        <v>22497.9</v>
      </c>
      <c r="D1292" s="6">
        <f t="shared" ref="D1292:D1355" si="20">(C1292/C1291)-1</f>
        <v>1.6740649056334878E-3</v>
      </c>
    </row>
    <row r="1293" spans="2:4" ht="15" thickBot="1">
      <c r="B1293" s="4">
        <v>45994.645833333336</v>
      </c>
      <c r="C1293" s="3">
        <v>22470.5</v>
      </c>
      <c r="D1293" s="6">
        <f t="shared" si="20"/>
        <v>-1.2178914476462799E-3</v>
      </c>
    </row>
    <row r="1294" spans="2:4" ht="27.6" thickBot="1">
      <c r="B1294" s="3" t="s">
        <v>781</v>
      </c>
      <c r="C1294" s="3">
        <v>22397.200000000001</v>
      </c>
      <c r="D1294" s="6">
        <f t="shared" si="20"/>
        <v>-3.2620546939320372E-3</v>
      </c>
    </row>
    <row r="1295" spans="2:4" ht="27.6" thickBot="1">
      <c r="B1295" s="3" t="s">
        <v>782</v>
      </c>
      <c r="C1295" s="3">
        <v>22508.75</v>
      </c>
      <c r="D1295" s="6">
        <f t="shared" si="20"/>
        <v>4.9805332809458314E-3</v>
      </c>
    </row>
    <row r="1296" spans="2:4" ht="27.6" thickBot="1">
      <c r="B1296" s="3" t="s">
        <v>783</v>
      </c>
      <c r="C1296" s="3">
        <v>22834.3</v>
      </c>
      <c r="D1296" s="6">
        <f t="shared" si="20"/>
        <v>1.4463264286110888E-2</v>
      </c>
    </row>
    <row r="1297" spans="2:4" ht="27.6" thickBot="1">
      <c r="B1297" s="3" t="s">
        <v>784</v>
      </c>
      <c r="C1297" s="3">
        <v>22907.599999999999</v>
      </c>
      <c r="D1297" s="6">
        <f t="shared" si="20"/>
        <v>3.2100830767747279E-3</v>
      </c>
    </row>
    <row r="1298" spans="2:4" ht="27.6" thickBot="1">
      <c r="B1298" s="3" t="s">
        <v>785</v>
      </c>
      <c r="C1298" s="3">
        <v>23190.65</v>
      </c>
      <c r="D1298" s="6">
        <f t="shared" si="20"/>
        <v>1.2356161273987754E-2</v>
      </c>
    </row>
    <row r="1299" spans="2:4" ht="27.6" thickBot="1">
      <c r="B1299" s="3" t="s">
        <v>786</v>
      </c>
      <c r="C1299" s="3">
        <v>23350.400000000001</v>
      </c>
      <c r="D1299" s="6">
        <f t="shared" si="20"/>
        <v>6.8885520673203082E-3</v>
      </c>
    </row>
    <row r="1300" spans="2:4" ht="27.6" thickBot="1">
      <c r="B1300" s="3" t="s">
        <v>787</v>
      </c>
      <c r="C1300" s="3">
        <v>23658.35</v>
      </c>
      <c r="D1300" s="6">
        <f t="shared" si="20"/>
        <v>1.3188210908592346E-2</v>
      </c>
    </row>
    <row r="1301" spans="2:4" ht="27.6" thickBot="1">
      <c r="B1301" s="3" t="s">
        <v>788</v>
      </c>
      <c r="C1301" s="3">
        <v>23668.65</v>
      </c>
      <c r="D1301" s="6">
        <f t="shared" si="20"/>
        <v>4.353642582852757E-4</v>
      </c>
    </row>
    <row r="1302" spans="2:4" ht="27.6" thickBot="1">
      <c r="B1302" s="3" t="s">
        <v>789</v>
      </c>
      <c r="C1302" s="3">
        <v>23486.85</v>
      </c>
      <c r="D1302" s="6">
        <f t="shared" si="20"/>
        <v>-7.6810464475161044E-3</v>
      </c>
    </row>
    <row r="1303" spans="2:4" ht="27.6" thickBot="1">
      <c r="B1303" s="3" t="s">
        <v>790</v>
      </c>
      <c r="C1303" s="3">
        <v>23591.95</v>
      </c>
      <c r="D1303" s="6">
        <f t="shared" si="20"/>
        <v>4.4748444342259663E-3</v>
      </c>
    </row>
    <row r="1304" spans="2:4" ht="27.6" thickBot="1">
      <c r="B1304" s="3" t="s">
        <v>791</v>
      </c>
      <c r="C1304" s="3">
        <v>23519.35</v>
      </c>
      <c r="D1304" s="6">
        <f t="shared" si="20"/>
        <v>-3.0773208658039231E-3</v>
      </c>
    </row>
    <row r="1305" spans="2:4" ht="15" thickBot="1">
      <c r="B1305" s="4">
        <v>45661.645833333336</v>
      </c>
      <c r="C1305" s="3">
        <v>23165.7</v>
      </c>
      <c r="D1305" s="6">
        <f t="shared" si="20"/>
        <v>-1.5036555006834651E-2</v>
      </c>
    </row>
    <row r="1306" spans="2:4" ht="15" thickBot="1">
      <c r="B1306" s="4">
        <v>45692.645833333336</v>
      </c>
      <c r="C1306" s="3">
        <v>23332.35</v>
      </c>
      <c r="D1306" s="6">
        <f t="shared" si="20"/>
        <v>7.1938253538634811E-3</v>
      </c>
    </row>
    <row r="1307" spans="2:4" ht="15" thickBot="1">
      <c r="B1307" s="4">
        <v>45720.645833333336</v>
      </c>
      <c r="C1307" s="3">
        <v>23250.1</v>
      </c>
      <c r="D1307" s="6">
        <f t="shared" si="20"/>
        <v>-3.5251485598322141E-3</v>
      </c>
    </row>
    <row r="1308" spans="2:4" ht="15" thickBot="1">
      <c r="B1308" s="4">
        <v>45751.645833333336</v>
      </c>
      <c r="C1308" s="3">
        <v>22904.45</v>
      </c>
      <c r="D1308" s="6">
        <f t="shared" si="20"/>
        <v>-1.4866602724289302E-2</v>
      </c>
    </row>
    <row r="1309" spans="2:4" ht="15" thickBot="1">
      <c r="B1309" s="4">
        <v>45842.645833333336</v>
      </c>
      <c r="C1309" s="3">
        <v>22161.599999999999</v>
      </c>
      <c r="D1309" s="6">
        <f t="shared" si="20"/>
        <v>-3.2432562231356932E-2</v>
      </c>
    </row>
    <row r="1310" spans="2:4" ht="15" thickBot="1">
      <c r="B1310" s="4">
        <v>45873.645833333336</v>
      </c>
      <c r="C1310" s="3">
        <v>22535.85</v>
      </c>
      <c r="D1310" s="6">
        <f t="shared" si="20"/>
        <v>1.68873186051548E-2</v>
      </c>
    </row>
    <row r="1311" spans="2:4" ht="15" thickBot="1">
      <c r="B1311" s="4">
        <v>45904.645833333336</v>
      </c>
      <c r="C1311" s="3">
        <v>22399.15</v>
      </c>
      <c r="D1311" s="6">
        <f t="shared" si="20"/>
        <v>-6.0658905699140231E-3</v>
      </c>
    </row>
    <row r="1312" spans="2:4" ht="15" thickBot="1">
      <c r="B1312" s="4">
        <v>45965.645833333336</v>
      </c>
      <c r="C1312" s="3">
        <v>22828.55</v>
      </c>
      <c r="D1312" s="6">
        <f t="shared" si="20"/>
        <v>1.91703703042303E-2</v>
      </c>
    </row>
    <row r="1313" spans="2:4" ht="27.6" thickBot="1">
      <c r="B1313" s="3" t="s">
        <v>792</v>
      </c>
      <c r="C1313" s="3">
        <v>23328.55</v>
      </c>
      <c r="D1313" s="6">
        <f t="shared" si="20"/>
        <v>2.1902398531663314E-2</v>
      </c>
    </row>
    <row r="1314" spans="2:4" ht="27.6" thickBot="1">
      <c r="B1314" s="3" t="s">
        <v>793</v>
      </c>
      <c r="C1314" s="3">
        <v>23437.200000000001</v>
      </c>
      <c r="D1314" s="6">
        <f t="shared" si="20"/>
        <v>4.6573833350123106E-3</v>
      </c>
    </row>
    <row r="1315" spans="2:4" ht="27.6" thickBot="1">
      <c r="B1315" s="3" t="s">
        <v>794</v>
      </c>
      <c r="C1315" s="3">
        <v>23851.65</v>
      </c>
      <c r="D1315" s="6">
        <f t="shared" si="20"/>
        <v>1.7683426347857356E-2</v>
      </c>
    </row>
    <row r="1316" spans="2:4" ht="27.6" thickBot="1">
      <c r="B1316" s="3" t="s">
        <v>795</v>
      </c>
      <c r="C1316" s="3">
        <v>24125.55</v>
      </c>
      <c r="D1316" s="6">
        <f t="shared" si="20"/>
        <v>1.1483482274811108E-2</v>
      </c>
    </row>
    <row r="1317" spans="2:4" ht="27.6" thickBot="1">
      <c r="B1317" s="3" t="s">
        <v>796</v>
      </c>
      <c r="C1317" s="3">
        <v>24167.25</v>
      </c>
      <c r="D1317" s="6">
        <f t="shared" si="20"/>
        <v>1.7284580040661801E-3</v>
      </c>
    </row>
    <row r="1318" spans="2:4" ht="27.6" thickBot="1">
      <c r="B1318" s="3" t="s">
        <v>797</v>
      </c>
      <c r="C1318" s="3">
        <v>24328.95</v>
      </c>
      <c r="D1318" s="6">
        <f t="shared" si="20"/>
        <v>6.6908729789281196E-3</v>
      </c>
    </row>
    <row r="1319" spans="2:4" ht="27.6" thickBot="1">
      <c r="B1319" s="3" t="s">
        <v>798</v>
      </c>
      <c r="C1319" s="3">
        <v>24246.7</v>
      </c>
      <c r="D1319" s="6">
        <f t="shared" si="20"/>
        <v>-3.380745983694311E-3</v>
      </c>
    </row>
    <row r="1320" spans="2:4" ht="27.6" thickBot="1">
      <c r="B1320" s="3" t="s">
        <v>799</v>
      </c>
      <c r="C1320" s="3">
        <v>24039.35</v>
      </c>
      <c r="D1320" s="6">
        <f t="shared" si="20"/>
        <v>-8.5516791975815964E-3</v>
      </c>
    </row>
    <row r="1321" spans="2:4" ht="27.6" thickBot="1">
      <c r="B1321" s="3" t="s">
        <v>800</v>
      </c>
      <c r="C1321" s="3">
        <v>24328.5</v>
      </c>
      <c r="D1321" s="6">
        <f t="shared" si="20"/>
        <v>1.2028195437896683E-2</v>
      </c>
    </row>
    <row r="1322" spans="2:4" ht="27.6" thickBot="1">
      <c r="B1322" s="3" t="s">
        <v>801</v>
      </c>
      <c r="C1322" s="3">
        <v>24335.95</v>
      </c>
      <c r="D1322" s="6">
        <f t="shared" si="20"/>
        <v>3.0622520911682827E-4</v>
      </c>
    </row>
    <row r="1323" spans="2:4" ht="27.6" thickBot="1">
      <c r="B1323" s="3" t="s">
        <v>802</v>
      </c>
      <c r="C1323" s="3">
        <v>24334.2</v>
      </c>
      <c r="D1323" s="6">
        <f t="shared" si="20"/>
        <v>-7.1910075423398112E-5</v>
      </c>
    </row>
    <row r="1324" spans="2:4" ht="15" thickBot="1">
      <c r="B1324" s="4">
        <v>45693.645833333336</v>
      </c>
      <c r="C1324" s="3">
        <v>24312.7</v>
      </c>
      <c r="D1324" s="6">
        <f t="shared" si="20"/>
        <v>-8.8353017563758129E-4</v>
      </c>
    </row>
    <row r="1325" spans="2:4" ht="15" thickBot="1">
      <c r="B1325" s="4">
        <v>45782.645833333336</v>
      </c>
      <c r="C1325" s="3">
        <v>24461.15</v>
      </c>
      <c r="D1325" s="6">
        <f t="shared" si="20"/>
        <v>6.1058623682272994E-3</v>
      </c>
    </row>
    <row r="1326" spans="2:4" ht="15" thickBot="1">
      <c r="B1326" s="4">
        <v>45813.645833333336</v>
      </c>
      <c r="C1326" s="3">
        <v>24379.599999999999</v>
      </c>
      <c r="D1326" s="6">
        <f t="shared" si="20"/>
        <v>-3.3338579747886898E-3</v>
      </c>
    </row>
    <row r="1327" spans="2:4" ht="15" thickBot="1">
      <c r="B1327" s="4">
        <v>45843.645833333336</v>
      </c>
      <c r="C1327" s="3">
        <v>24414.400000000001</v>
      </c>
      <c r="D1327" s="6">
        <f t="shared" si="20"/>
        <v>1.4274229273656402E-3</v>
      </c>
    </row>
    <row r="1328" spans="2:4" ht="15" thickBot="1">
      <c r="B1328" s="4">
        <v>45874.645833333336</v>
      </c>
      <c r="C1328" s="3">
        <v>24273.8</v>
      </c>
      <c r="D1328" s="6">
        <f t="shared" si="20"/>
        <v>-5.758896389016388E-3</v>
      </c>
    </row>
    <row r="1329" spans="2:4" ht="15" thickBot="1">
      <c r="B1329" s="4">
        <v>45905.645833333336</v>
      </c>
      <c r="C1329" s="3">
        <v>24008</v>
      </c>
      <c r="D1329" s="6">
        <f t="shared" si="20"/>
        <v>-1.0950077861727414E-2</v>
      </c>
    </row>
    <row r="1330" spans="2:4" ht="15" thickBot="1">
      <c r="B1330" s="4">
        <v>45996.645833333336</v>
      </c>
      <c r="C1330" s="3">
        <v>24924.7</v>
      </c>
      <c r="D1330" s="6">
        <f t="shared" si="20"/>
        <v>3.8183105631456105E-2</v>
      </c>
    </row>
    <row r="1331" spans="2:4" ht="27.6" thickBot="1">
      <c r="B1331" s="3" t="s">
        <v>803</v>
      </c>
      <c r="C1331" s="3">
        <v>24578.35</v>
      </c>
      <c r="D1331" s="6">
        <f t="shared" si="20"/>
        <v>-1.3895854313191403E-2</v>
      </c>
    </row>
    <row r="1332" spans="2:4" ht="27.6" thickBot="1">
      <c r="B1332" s="3" t="s">
        <v>804</v>
      </c>
      <c r="C1332" s="3">
        <v>24666.9</v>
      </c>
      <c r="D1332" s="6">
        <f t="shared" si="20"/>
        <v>3.602764221357635E-3</v>
      </c>
    </row>
    <row r="1333" spans="2:4" ht="27.6" thickBot="1">
      <c r="B1333" s="3" t="s">
        <v>805</v>
      </c>
      <c r="C1333" s="3">
        <v>25062.1</v>
      </c>
      <c r="D1333" s="6">
        <f t="shared" si="20"/>
        <v>1.6021470067175025E-2</v>
      </c>
    </row>
    <row r="1334" spans="2:4" ht="27.6" thickBot="1">
      <c r="B1334" s="3" t="s">
        <v>806</v>
      </c>
      <c r="C1334" s="3">
        <v>25019.8</v>
      </c>
      <c r="D1334" s="6">
        <f t="shared" si="20"/>
        <v>-1.6878074862042292E-3</v>
      </c>
    </row>
    <row r="1335" spans="2:4" ht="27.6" thickBot="1">
      <c r="B1335" s="3" t="s">
        <v>807</v>
      </c>
      <c r="C1335" s="3">
        <v>24945.45</v>
      </c>
      <c r="D1335" s="6">
        <f t="shared" si="20"/>
        <v>-2.9716464560067823E-3</v>
      </c>
    </row>
    <row r="1336" spans="2:4" ht="27.6" thickBot="1">
      <c r="B1336" s="3" t="s">
        <v>808</v>
      </c>
      <c r="C1336" s="3">
        <v>24683.9</v>
      </c>
      <c r="D1336" s="6">
        <f t="shared" si="20"/>
        <v>-1.0484878003804265E-2</v>
      </c>
    </row>
    <row r="1337" spans="2:4" ht="27.6" thickBot="1">
      <c r="B1337" s="3" t="s">
        <v>809</v>
      </c>
      <c r="C1337" s="3">
        <v>24813.45</v>
      </c>
      <c r="D1337" s="6">
        <f t="shared" si="20"/>
        <v>5.2483602672186436E-3</v>
      </c>
    </row>
    <row r="1338" spans="2:4" ht="27.6" thickBot="1">
      <c r="B1338" s="3" t="s">
        <v>810</v>
      </c>
      <c r="C1338" s="3">
        <v>24609.7</v>
      </c>
      <c r="D1338" s="6">
        <f t="shared" si="20"/>
        <v>-8.2112725155107924E-3</v>
      </c>
    </row>
    <row r="1339" spans="2:4" ht="27.6" thickBot="1">
      <c r="B1339" s="3" t="s">
        <v>811</v>
      </c>
      <c r="C1339" s="3">
        <v>24853.15</v>
      </c>
      <c r="D1339" s="6">
        <f t="shared" si="20"/>
        <v>9.8924407855438545E-3</v>
      </c>
    </row>
    <row r="1340" spans="2:4" ht="27.6" thickBot="1">
      <c r="B1340" s="3" t="s">
        <v>812</v>
      </c>
      <c r="C1340" s="3">
        <v>25001.15</v>
      </c>
      <c r="D1340" s="6">
        <f t="shared" si="20"/>
        <v>5.954979549875894E-3</v>
      </c>
    </row>
    <row r="1341" spans="2:4" ht="27.6" thickBot="1">
      <c r="B1341" s="3" t="s">
        <v>813</v>
      </c>
      <c r="C1341" s="3">
        <v>24826.2</v>
      </c>
      <c r="D1341" s="6">
        <f t="shared" si="20"/>
        <v>-6.9976781068070704E-3</v>
      </c>
    </row>
    <row r="1342" spans="2:4" ht="27.6" thickBot="1">
      <c r="B1342" s="3" t="s">
        <v>814</v>
      </c>
      <c r="C1342" s="3">
        <v>24752.45</v>
      </c>
      <c r="D1342" s="6">
        <f t="shared" si="20"/>
        <v>-2.9706519725128944E-3</v>
      </c>
    </row>
    <row r="1343" spans="2:4" ht="27.6" thickBot="1">
      <c r="B1343" s="3" t="s">
        <v>815</v>
      </c>
      <c r="C1343" s="3">
        <v>24833.599999999999</v>
      </c>
      <c r="D1343" s="6">
        <f t="shared" si="20"/>
        <v>3.2784633440325894E-3</v>
      </c>
    </row>
    <row r="1344" spans="2:4" ht="27.6" thickBot="1">
      <c r="B1344" s="3" t="s">
        <v>816</v>
      </c>
      <c r="C1344" s="3">
        <v>24750.7</v>
      </c>
      <c r="D1344" s="6">
        <f t="shared" si="20"/>
        <v>-3.3382191869080202E-3</v>
      </c>
    </row>
    <row r="1345" spans="2:4" ht="15" thickBot="1">
      <c r="B1345" s="4">
        <v>45694.645833333336</v>
      </c>
      <c r="C1345" s="3">
        <v>24716.6</v>
      </c>
      <c r="D1345" s="6">
        <f t="shared" si="20"/>
        <v>-1.3777388114276645E-3</v>
      </c>
    </row>
    <row r="1346" spans="2:4" ht="15" thickBot="1">
      <c r="B1346" s="4">
        <v>45722.645833333336</v>
      </c>
      <c r="C1346" s="3">
        <v>24542.5</v>
      </c>
      <c r="D1346" s="6">
        <f t="shared" si="20"/>
        <v>-7.0438490730925229E-3</v>
      </c>
    </row>
    <row r="1347" spans="2:4" ht="15" thickBot="1">
      <c r="B1347" s="4">
        <v>45753.645833333336</v>
      </c>
      <c r="C1347" s="3">
        <v>24620.2</v>
      </c>
      <c r="D1347" s="6">
        <f t="shared" si="20"/>
        <v>3.1659366405216716E-3</v>
      </c>
    </row>
    <row r="1348" spans="2:4" ht="15" thickBot="1">
      <c r="B1348" s="4">
        <v>45783.645833333336</v>
      </c>
      <c r="C1348" s="3">
        <v>24750.9</v>
      </c>
      <c r="D1348" s="6">
        <f t="shared" si="20"/>
        <v>5.3086489955402882E-3</v>
      </c>
    </row>
    <row r="1349" spans="2:4" ht="15" thickBot="1">
      <c r="B1349" s="4">
        <v>45814.645833333336</v>
      </c>
      <c r="C1349" s="3">
        <v>25003.05</v>
      </c>
      <c r="D1349" s="6">
        <f t="shared" si="20"/>
        <v>1.0187508333030282E-2</v>
      </c>
    </row>
    <row r="1350" spans="2:4" ht="15" thickBot="1">
      <c r="B1350" s="4">
        <v>45906.645833333336</v>
      </c>
      <c r="C1350" s="3">
        <v>25103.200000000001</v>
      </c>
      <c r="D1350" s="6">
        <f t="shared" si="20"/>
        <v>4.0055113276180609E-3</v>
      </c>
    </row>
    <row r="1351" spans="2:4" ht="15" thickBot="1">
      <c r="B1351" s="4">
        <v>45936.645833333336</v>
      </c>
      <c r="C1351" s="3">
        <v>25104.25</v>
      </c>
      <c r="D1351" s="6">
        <f t="shared" si="20"/>
        <v>4.1827336753952338E-5</v>
      </c>
    </row>
    <row r="1352" spans="2:4" ht="15" thickBot="1">
      <c r="B1352" s="4">
        <v>45967.645833333336</v>
      </c>
      <c r="C1352" s="3">
        <v>25141.4</v>
      </c>
      <c r="D1352" s="6">
        <f t="shared" si="20"/>
        <v>1.4798291126005836E-3</v>
      </c>
    </row>
    <row r="1353" spans="2:4" ht="15" thickBot="1">
      <c r="B1353" s="4">
        <v>45997.645833333336</v>
      </c>
      <c r="C1353" s="3">
        <v>24888.2</v>
      </c>
      <c r="D1353" s="6">
        <f t="shared" si="20"/>
        <v>-1.0071038207896121E-2</v>
      </c>
    </row>
    <row r="1354" spans="2:4" ht="27.6" thickBot="1">
      <c r="B1354" s="3" t="s">
        <v>817</v>
      </c>
      <c r="C1354" s="3">
        <v>24718.6</v>
      </c>
      <c r="D1354" s="6">
        <f t="shared" si="20"/>
        <v>-6.8144743292002374E-3</v>
      </c>
    </row>
    <row r="1355" spans="2:4" ht="27.6" thickBot="1">
      <c r="B1355" s="3" t="s">
        <v>818</v>
      </c>
      <c r="C1355" s="3">
        <v>24946.5</v>
      </c>
      <c r="D1355" s="6">
        <f t="shared" si="20"/>
        <v>9.2197778191323021E-3</v>
      </c>
    </row>
    <row r="1356" spans="2:4" ht="27.6" thickBot="1">
      <c r="B1356" s="3" t="s">
        <v>819</v>
      </c>
      <c r="C1356" s="3">
        <v>24853.4</v>
      </c>
      <c r="D1356" s="6">
        <f t="shared" ref="D1356:D1365" si="21">(C1356/C1355)-1</f>
        <v>-3.7319864510051426E-3</v>
      </c>
    </row>
    <row r="1357" spans="2:4" ht="27.6" thickBot="1">
      <c r="B1357" s="3" t="s">
        <v>820</v>
      </c>
      <c r="C1357" s="3">
        <v>24812.05</v>
      </c>
      <c r="D1357" s="6">
        <f t="shared" si="21"/>
        <v>-1.6637562667483063E-3</v>
      </c>
    </row>
    <row r="1358" spans="2:4" ht="27.6" thickBot="1">
      <c r="B1358" s="3" t="s">
        <v>821</v>
      </c>
      <c r="C1358" s="3">
        <v>24793.25</v>
      </c>
      <c r="D1358" s="6">
        <f t="shared" si="21"/>
        <v>-7.5769636124378703E-4</v>
      </c>
    </row>
    <row r="1359" spans="2:4" ht="27.6" thickBot="1">
      <c r="B1359" s="3" t="s">
        <v>822</v>
      </c>
      <c r="C1359" s="3">
        <v>25112.400000000001</v>
      </c>
      <c r="D1359" s="6">
        <f t="shared" si="21"/>
        <v>1.2872455204541611E-2</v>
      </c>
    </row>
    <row r="1360" spans="2:4" ht="27.6" thickBot="1">
      <c r="B1360" s="3" t="s">
        <v>823</v>
      </c>
      <c r="C1360" s="3">
        <v>24971.9</v>
      </c>
      <c r="D1360" s="6">
        <f t="shared" si="21"/>
        <v>-5.594845574297902E-3</v>
      </c>
    </row>
    <row r="1361" spans="2:4" ht="27.6" thickBot="1">
      <c r="B1361" s="3" t="s">
        <v>824</v>
      </c>
      <c r="C1361" s="3">
        <v>25044.35</v>
      </c>
      <c r="D1361" s="6">
        <f t="shared" si="21"/>
        <v>2.9012610173835274E-3</v>
      </c>
    </row>
    <row r="1362" spans="2:4" ht="27.6" thickBot="1">
      <c r="B1362" s="3" t="s">
        <v>825</v>
      </c>
      <c r="C1362" s="3">
        <v>25244.75</v>
      </c>
      <c r="D1362" s="6">
        <f t="shared" si="21"/>
        <v>8.001804798287937E-3</v>
      </c>
    </row>
    <row r="1363" spans="2:4" ht="27.6" thickBot="1">
      <c r="B1363" s="3" t="s">
        <v>826</v>
      </c>
      <c r="C1363" s="3">
        <v>25549</v>
      </c>
      <c r="D1363" s="6">
        <f t="shared" si="21"/>
        <v>1.2052010814129765E-2</v>
      </c>
    </row>
    <row r="1364" spans="2:4" ht="27.6" thickBot="1">
      <c r="B1364" s="3" t="s">
        <v>827</v>
      </c>
      <c r="C1364" s="3">
        <v>25637.8</v>
      </c>
      <c r="D1364" s="6">
        <f t="shared" si="21"/>
        <v>3.4756741946846414E-3</v>
      </c>
    </row>
    <row r="1365" spans="2:4" ht="27.6" thickBot="1">
      <c r="B1365" s="3" t="s">
        <v>828</v>
      </c>
      <c r="C1365" s="3">
        <v>25517.05</v>
      </c>
      <c r="D1365" s="6">
        <f t="shared" si="21"/>
        <v>-4.7098424981862896E-3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D6E88-8261-42D4-8EF7-C67860F400DD}">
  <dimension ref="A1:I3"/>
  <sheetViews>
    <sheetView tabSelected="1" zoomScale="168" workbookViewId="0"/>
  </sheetViews>
  <sheetFormatPr defaultRowHeight="15" customHeight="1"/>
  <cols>
    <col min="1" max="1" width="19.28515625" customWidth="1"/>
    <col min="9" max="9" width="18.7109375" customWidth="1"/>
  </cols>
  <sheetData>
    <row r="1" spans="1:9" ht="14.45" customHeight="1">
      <c r="A1" s="192" t="s">
        <v>829</v>
      </c>
      <c r="B1" s="193"/>
      <c r="C1" s="193"/>
      <c r="D1" s="193"/>
      <c r="E1" s="193"/>
      <c r="F1" s="193"/>
      <c r="G1" s="193"/>
      <c r="H1" s="193"/>
      <c r="I1" s="194"/>
    </row>
    <row r="2" spans="1:9" ht="14.45">
      <c r="A2" s="101" t="s">
        <v>829</v>
      </c>
      <c r="B2" s="100">
        <v>6.2899999999999998E-2</v>
      </c>
      <c r="C2" s="190" t="s">
        <v>830</v>
      </c>
      <c r="D2" s="190"/>
      <c r="E2" s="190"/>
      <c r="F2" s="190"/>
      <c r="G2" s="190"/>
      <c r="H2" s="190"/>
      <c r="I2" s="191"/>
    </row>
    <row r="3" spans="1:9" ht="14.45">
      <c r="A3" s="102" t="s">
        <v>831</v>
      </c>
      <c r="B3" s="92"/>
      <c r="C3" s="188"/>
      <c r="D3" s="188"/>
      <c r="E3" s="188"/>
      <c r="F3" s="188"/>
      <c r="G3" s="188"/>
      <c r="H3" s="188"/>
      <c r="I3" s="189"/>
    </row>
  </sheetData>
  <mergeCells count="3">
    <mergeCell ref="C3:I3"/>
    <mergeCell ref="C2:I2"/>
    <mergeCell ref="A1:I1"/>
  </mergeCells>
  <hyperlinks>
    <hyperlink ref="C2" r:id="rId1" xr:uid="{634E1463-09E2-4235-B9D7-20683ADF0142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A8A86-37CC-489D-BFE7-0CC47D1E8A48}">
  <dimension ref="B1:R1363"/>
  <sheetViews>
    <sheetView zoomScale="53" workbookViewId="0">
      <selection activeCell="K17" sqref="K17"/>
    </sheetView>
  </sheetViews>
  <sheetFormatPr defaultRowHeight="14.45"/>
  <cols>
    <col min="2" max="2" width="19.5703125" customWidth="1"/>
    <col min="3" max="3" width="10.28515625" bestFit="1" customWidth="1"/>
    <col min="6" max="6" width="15.5703125" bestFit="1" customWidth="1"/>
    <col min="7" max="7" width="19.140625" bestFit="1" customWidth="1"/>
    <col min="8" max="8" width="11.28515625" customWidth="1"/>
    <col min="10" max="10" width="15.85546875" bestFit="1" customWidth="1"/>
    <col min="11" max="11" width="20" customWidth="1"/>
  </cols>
  <sheetData>
    <row r="1" spans="2:18">
      <c r="F1" s="26"/>
      <c r="G1" s="26"/>
    </row>
    <row r="2" spans="2:18">
      <c r="B2" s="38" t="s">
        <v>832</v>
      </c>
      <c r="C2" s="32" t="s">
        <v>833</v>
      </c>
      <c r="F2" s="38" t="s">
        <v>832</v>
      </c>
      <c r="G2" s="56" t="s">
        <v>0</v>
      </c>
    </row>
    <row r="3" spans="2:18">
      <c r="B3" s="38" t="s">
        <v>1</v>
      </c>
      <c r="C3" s="27" t="s">
        <v>2</v>
      </c>
      <c r="F3" s="38" t="s">
        <v>1</v>
      </c>
      <c r="G3" s="27" t="s">
        <v>2</v>
      </c>
    </row>
    <row r="4" spans="2:18">
      <c r="B4" s="38" t="s">
        <v>3</v>
      </c>
      <c r="C4" s="34">
        <v>43831</v>
      </c>
      <c r="F4" s="38" t="s">
        <v>3</v>
      </c>
      <c r="G4" s="34">
        <v>43831</v>
      </c>
    </row>
    <row r="5" spans="2:18">
      <c r="B5" s="38" t="s">
        <v>4</v>
      </c>
      <c r="C5" s="30" t="s">
        <v>5</v>
      </c>
      <c r="F5" s="38" t="s">
        <v>4</v>
      </c>
      <c r="G5" s="30" t="s">
        <v>5</v>
      </c>
    </row>
    <row r="6" spans="2:18">
      <c r="B6" s="38" t="s">
        <v>6</v>
      </c>
      <c r="C6" s="27" t="s">
        <v>7</v>
      </c>
      <c r="F6" s="38" t="s">
        <v>6</v>
      </c>
      <c r="G6" s="27" t="s">
        <v>7</v>
      </c>
    </row>
    <row r="7" spans="2:18">
      <c r="B7" s="32"/>
      <c r="C7" s="27"/>
      <c r="F7" s="32"/>
      <c r="G7" s="27"/>
    </row>
    <row r="8" spans="2:18" ht="22.15" customHeight="1">
      <c r="B8" s="38" t="s">
        <v>8</v>
      </c>
      <c r="C8" s="38" t="s">
        <v>9</v>
      </c>
      <c r="D8" s="39" t="s">
        <v>834</v>
      </c>
      <c r="F8" s="38" t="s">
        <v>8</v>
      </c>
      <c r="G8" s="38" t="s">
        <v>9</v>
      </c>
      <c r="H8" s="38" t="s">
        <v>834</v>
      </c>
    </row>
    <row r="9" spans="2:18">
      <c r="B9" s="111">
        <v>43831.645833333336</v>
      </c>
      <c r="C9" s="30">
        <v>1273.75</v>
      </c>
      <c r="D9" s="28"/>
      <c r="F9" s="111">
        <v>43831.645833333336</v>
      </c>
      <c r="G9" s="30">
        <v>12182.5</v>
      </c>
      <c r="H9" s="28"/>
    </row>
    <row r="10" spans="2:18">
      <c r="B10" s="111">
        <v>43862.645833333336</v>
      </c>
      <c r="C10" s="30">
        <v>1281.4000000000001</v>
      </c>
      <c r="D10" s="31">
        <f>(C10/C9)-1</f>
        <v>6.0058881256133123E-3</v>
      </c>
      <c r="F10" s="111">
        <v>43862.645833333336</v>
      </c>
      <c r="G10" s="30">
        <v>12282.2</v>
      </c>
      <c r="H10" s="31">
        <f>(G10/G9)-1</f>
        <v>8.1838703057666162E-3</v>
      </c>
      <c r="K10" s="39" t="s">
        <v>835</v>
      </c>
      <c r="L10" s="33">
        <f>SLOPE(D10:D1363,H10:H1363)</f>
        <v>0.62829782837899717</v>
      </c>
      <c r="M10" s="28" t="s">
        <v>836</v>
      </c>
    </row>
    <row r="11" spans="2:18">
      <c r="B11" s="111">
        <v>43891.645833333336</v>
      </c>
      <c r="C11" s="30">
        <v>1280.8499999999999</v>
      </c>
      <c r="D11" s="31">
        <f t="shared" ref="D11:D74" si="0">(C11/C10)-1</f>
        <v>-4.292180427658554E-4</v>
      </c>
      <c r="F11" s="111">
        <v>43891.645833333336</v>
      </c>
      <c r="G11" s="30">
        <v>12226.65</v>
      </c>
      <c r="H11" s="31">
        <f t="shared" ref="H11:H74" si="1">(G11/G10)-1</f>
        <v>-4.5228053606032326E-3</v>
      </c>
      <c r="K11" s="33"/>
      <c r="L11" s="28"/>
      <c r="M11" s="28"/>
    </row>
    <row r="12" spans="2:18">
      <c r="B12" s="111">
        <v>43983.645833333336</v>
      </c>
      <c r="C12" s="30">
        <v>1277.0999999999999</v>
      </c>
      <c r="D12" s="31">
        <f t="shared" si="0"/>
        <v>-2.9277432954678551E-3</v>
      </c>
      <c r="F12" s="111">
        <v>43983.645833333336</v>
      </c>
      <c r="G12" s="30">
        <v>11993.05</v>
      </c>
      <c r="H12" s="31">
        <f t="shared" si="1"/>
        <v>-1.91058057603678E-2</v>
      </c>
      <c r="K12" s="39" t="s">
        <v>837</v>
      </c>
      <c r="L12" s="33">
        <v>0.14000000000000001</v>
      </c>
      <c r="M12" s="28"/>
    </row>
    <row r="13" spans="2:18">
      <c r="B13" s="111">
        <v>44013.645833333336</v>
      </c>
      <c r="C13" s="30">
        <v>1267.5</v>
      </c>
      <c r="D13" s="31">
        <f t="shared" si="0"/>
        <v>-7.5170307728446017E-3</v>
      </c>
      <c r="F13" s="111">
        <v>44013.645833333336</v>
      </c>
      <c r="G13" s="30">
        <v>12052.95</v>
      </c>
      <c r="H13" s="31">
        <f t="shared" si="1"/>
        <v>4.9945593489564288E-3</v>
      </c>
    </row>
    <row r="14" spans="2:18">
      <c r="B14" s="111">
        <v>44044.645833333336</v>
      </c>
      <c r="C14" s="30">
        <v>1248.3</v>
      </c>
      <c r="D14" s="31">
        <f t="shared" si="0"/>
        <v>-1.5147928994082904E-2</v>
      </c>
      <c r="F14" s="111">
        <v>44044.645833333336</v>
      </c>
      <c r="G14" s="30">
        <v>12025.35</v>
      </c>
      <c r="H14" s="31">
        <f t="shared" si="1"/>
        <v>-2.2898958346296849E-3</v>
      </c>
      <c r="J14" s="28"/>
      <c r="K14" s="28">
        <v>2020</v>
      </c>
      <c r="L14" s="28">
        <f>K14+1</f>
        <v>2021</v>
      </c>
      <c r="M14" s="28">
        <f t="shared" ref="M14:P14" si="2">L14+1</f>
        <v>2022</v>
      </c>
      <c r="N14" s="28">
        <f t="shared" si="2"/>
        <v>2023</v>
      </c>
      <c r="O14" s="28">
        <f t="shared" si="2"/>
        <v>2024</v>
      </c>
      <c r="P14" s="28">
        <f t="shared" si="2"/>
        <v>2025</v>
      </c>
      <c r="Q14" s="33" t="s">
        <v>838</v>
      </c>
      <c r="R14" s="28"/>
    </row>
    <row r="15" spans="2:18">
      <c r="B15" s="111">
        <v>44075.645833333336</v>
      </c>
      <c r="C15" s="30">
        <v>1263.5999999999999</v>
      </c>
      <c r="D15" s="31">
        <f t="shared" si="0"/>
        <v>1.2256669069935056E-2</v>
      </c>
      <c r="F15" s="111">
        <v>44075.645833333336</v>
      </c>
      <c r="G15" s="30">
        <v>12215.9</v>
      </c>
      <c r="H15" s="31">
        <f t="shared" si="1"/>
        <v>1.5845692640962472E-2</v>
      </c>
      <c r="J15" s="39" t="s">
        <v>839</v>
      </c>
      <c r="K15" s="35">
        <f>25%</f>
        <v>0.25</v>
      </c>
      <c r="L15" s="36">
        <v>0.33</v>
      </c>
      <c r="M15" s="36">
        <v>0.26</v>
      </c>
      <c r="N15" s="36">
        <v>0.27</v>
      </c>
      <c r="O15" s="36">
        <v>0.25</v>
      </c>
      <c r="P15" s="36">
        <v>0.27</v>
      </c>
      <c r="Q15" s="37">
        <f>AVERAGE(K15:P15)</f>
        <v>0.27166666666666667</v>
      </c>
      <c r="R15" s="28">
        <f>((1-Q15)*L12)+1</f>
        <v>1.1019666666666668</v>
      </c>
    </row>
    <row r="16" spans="2:18">
      <c r="B16" s="111">
        <v>44105.645833333336</v>
      </c>
      <c r="C16" s="30">
        <v>1269.4000000000001</v>
      </c>
      <c r="D16" s="31">
        <f t="shared" si="0"/>
        <v>4.5900601456159151E-3</v>
      </c>
      <c r="F16" s="111">
        <v>44105.645833333336</v>
      </c>
      <c r="G16" s="30">
        <v>12256.8</v>
      </c>
      <c r="H16" s="31">
        <f t="shared" si="1"/>
        <v>3.3480955148617042E-3</v>
      </c>
    </row>
    <row r="17" spans="2:11" ht="27">
      <c r="B17" s="112" t="s">
        <v>10</v>
      </c>
      <c r="C17" s="30">
        <v>1293.4000000000001</v>
      </c>
      <c r="D17" s="31">
        <f t="shared" si="0"/>
        <v>1.89065700330866E-2</v>
      </c>
      <c r="F17" s="112" t="s">
        <v>10</v>
      </c>
      <c r="G17" s="30">
        <v>12329.55</v>
      </c>
      <c r="H17" s="31">
        <f t="shared" si="1"/>
        <v>5.9354807127471876E-3</v>
      </c>
      <c r="J17" s="39" t="s">
        <v>840</v>
      </c>
      <c r="K17" s="33">
        <f>L10/R15</f>
        <v>0.57016046617774019</v>
      </c>
    </row>
    <row r="18" spans="2:11" ht="27">
      <c r="B18" s="112" t="s">
        <v>11</v>
      </c>
      <c r="C18" s="30">
        <v>1303.7</v>
      </c>
      <c r="D18" s="31">
        <f t="shared" si="0"/>
        <v>7.9635070357197968E-3</v>
      </c>
      <c r="F18" s="112" t="s">
        <v>11</v>
      </c>
      <c r="G18" s="30">
        <v>12362.3</v>
      </c>
      <c r="H18" s="31">
        <f t="shared" si="1"/>
        <v>2.6562202189048811E-3</v>
      </c>
    </row>
    <row r="19" spans="2:11" ht="27">
      <c r="B19" s="112" t="s">
        <v>12</v>
      </c>
      <c r="C19" s="30">
        <v>1310.5</v>
      </c>
      <c r="D19" s="31">
        <f t="shared" si="0"/>
        <v>5.2159239088747089E-3</v>
      </c>
      <c r="F19" s="112" t="s">
        <v>12</v>
      </c>
      <c r="G19" s="30">
        <v>12343.3</v>
      </c>
      <c r="H19" s="31">
        <f t="shared" si="1"/>
        <v>-1.5369308300234863E-3</v>
      </c>
    </row>
    <row r="20" spans="2:11" ht="27">
      <c r="B20" s="112" t="s">
        <v>13</v>
      </c>
      <c r="C20" s="30">
        <v>1295.5999999999999</v>
      </c>
      <c r="D20" s="31">
        <f t="shared" si="0"/>
        <v>-1.1369706219000464E-2</v>
      </c>
      <c r="F20" s="112" t="s">
        <v>13</v>
      </c>
      <c r="G20" s="30">
        <v>12355.5</v>
      </c>
      <c r="H20" s="31">
        <f t="shared" si="1"/>
        <v>9.8839046284227017E-4</v>
      </c>
    </row>
    <row r="21" spans="2:11" ht="27">
      <c r="B21" s="112" t="s">
        <v>14</v>
      </c>
      <c r="C21" s="30">
        <v>1300.1500000000001</v>
      </c>
      <c r="D21" s="31">
        <f t="shared" si="0"/>
        <v>3.511886384686802E-3</v>
      </c>
      <c r="F21" s="112" t="s">
        <v>14</v>
      </c>
      <c r="G21" s="30">
        <v>12352.35</v>
      </c>
      <c r="H21" s="31">
        <f t="shared" si="1"/>
        <v>-2.5494718951069029E-4</v>
      </c>
    </row>
    <row r="22" spans="2:11" ht="27">
      <c r="B22" s="112" t="s">
        <v>15</v>
      </c>
      <c r="C22" s="30">
        <v>1303.45</v>
      </c>
      <c r="D22" s="31">
        <f t="shared" si="0"/>
        <v>2.5381686728453978E-3</v>
      </c>
      <c r="F22" s="112" t="s">
        <v>15</v>
      </c>
      <c r="G22" s="30">
        <v>12224.55</v>
      </c>
      <c r="H22" s="31">
        <f t="shared" si="1"/>
        <v>-1.0346209425736941E-2</v>
      </c>
    </row>
    <row r="23" spans="2:11" ht="27">
      <c r="B23" s="112" t="s">
        <v>16</v>
      </c>
      <c r="C23" s="30">
        <v>1271.8499999999999</v>
      </c>
      <c r="D23" s="31">
        <f t="shared" si="0"/>
        <v>-2.4243354175457532E-2</v>
      </c>
      <c r="F23" s="112" t="s">
        <v>16</v>
      </c>
      <c r="G23" s="30">
        <v>12169.85</v>
      </c>
      <c r="H23" s="31">
        <f t="shared" si="1"/>
        <v>-4.4746023371002863E-3</v>
      </c>
    </row>
    <row r="24" spans="2:11" ht="27">
      <c r="B24" s="112" t="s">
        <v>17</v>
      </c>
      <c r="C24" s="30">
        <v>1268.0999999999999</v>
      </c>
      <c r="D24" s="31">
        <f t="shared" si="0"/>
        <v>-2.9484609034083897E-3</v>
      </c>
      <c r="F24" s="112" t="s">
        <v>17</v>
      </c>
      <c r="G24" s="30">
        <v>12106.9</v>
      </c>
      <c r="H24" s="31">
        <f t="shared" si="1"/>
        <v>-5.172619218807184E-3</v>
      </c>
    </row>
    <row r="25" spans="2:11" ht="27">
      <c r="B25" s="112" t="s">
        <v>18</v>
      </c>
      <c r="C25" s="30">
        <v>1261</v>
      </c>
      <c r="D25" s="31">
        <f t="shared" si="0"/>
        <v>-5.598927529374631E-3</v>
      </c>
      <c r="F25" s="112" t="s">
        <v>18</v>
      </c>
      <c r="G25" s="30">
        <v>12180.35</v>
      </c>
      <c r="H25" s="31">
        <f t="shared" si="1"/>
        <v>6.0667883603564565E-3</v>
      </c>
    </row>
    <row r="26" spans="2:11" ht="27">
      <c r="B26" s="112" t="s">
        <v>19</v>
      </c>
      <c r="C26" s="30">
        <v>1275.0999999999999</v>
      </c>
      <c r="D26" s="31">
        <f t="shared" si="0"/>
        <v>1.1181601903251348E-2</v>
      </c>
      <c r="F26" s="112" t="s">
        <v>19</v>
      </c>
      <c r="G26" s="30">
        <v>12248.25</v>
      </c>
      <c r="H26" s="31">
        <f t="shared" si="1"/>
        <v>5.5745524553891812E-3</v>
      </c>
    </row>
    <row r="27" spans="2:11" ht="27">
      <c r="B27" s="112" t="s">
        <v>20</v>
      </c>
      <c r="C27" s="30">
        <v>1261.25</v>
      </c>
      <c r="D27" s="31">
        <f t="shared" si="0"/>
        <v>-1.0861893184848204E-2</v>
      </c>
      <c r="F27" s="112" t="s">
        <v>20</v>
      </c>
      <c r="G27" s="30">
        <v>12119</v>
      </c>
      <c r="H27" s="31">
        <f t="shared" si="1"/>
        <v>-1.0552527912150667E-2</v>
      </c>
    </row>
    <row r="28" spans="2:11" ht="27">
      <c r="B28" s="112" t="s">
        <v>21</v>
      </c>
      <c r="C28" s="30">
        <v>1276.5999999999999</v>
      </c>
      <c r="D28" s="31">
        <f t="shared" si="0"/>
        <v>1.2170465807730402E-2</v>
      </c>
      <c r="F28" s="112" t="s">
        <v>21</v>
      </c>
      <c r="G28" s="30">
        <v>12055.8</v>
      </c>
      <c r="H28" s="31">
        <f t="shared" si="1"/>
        <v>-5.2149517286905755E-3</v>
      </c>
    </row>
    <row r="29" spans="2:11" ht="27">
      <c r="B29" s="112" t="s">
        <v>22</v>
      </c>
      <c r="C29" s="30">
        <v>1274.05</v>
      </c>
      <c r="D29" s="31">
        <f t="shared" si="0"/>
        <v>-1.9974933416888607E-3</v>
      </c>
      <c r="F29" s="112" t="s">
        <v>22</v>
      </c>
      <c r="G29" s="30">
        <v>12129.5</v>
      </c>
      <c r="H29" s="31">
        <f t="shared" si="1"/>
        <v>6.1132401002008674E-3</v>
      </c>
    </row>
    <row r="30" spans="2:11" ht="27">
      <c r="B30" s="112" t="s">
        <v>23</v>
      </c>
      <c r="C30" s="30">
        <v>1256.05</v>
      </c>
      <c r="D30" s="31">
        <f t="shared" si="0"/>
        <v>-1.4128173933519061E-2</v>
      </c>
      <c r="F30" s="112" t="s">
        <v>23</v>
      </c>
      <c r="G30" s="30">
        <v>12035.8</v>
      </c>
      <c r="H30" s="31">
        <f t="shared" si="1"/>
        <v>-7.7249680530937503E-3</v>
      </c>
    </row>
    <row r="31" spans="2:11" ht="27">
      <c r="B31" s="112" t="s">
        <v>24</v>
      </c>
      <c r="C31" s="30">
        <v>1264</v>
      </c>
      <c r="D31" s="31">
        <f t="shared" si="0"/>
        <v>6.3293658691931931E-3</v>
      </c>
      <c r="F31" s="112" t="s">
        <v>24</v>
      </c>
      <c r="G31" s="30">
        <v>11962.1</v>
      </c>
      <c r="H31" s="31">
        <f t="shared" si="1"/>
        <v>-6.1233985277254765E-3</v>
      </c>
    </row>
    <row r="32" spans="2:11">
      <c r="B32" s="111">
        <v>43832.708333333336</v>
      </c>
      <c r="C32" s="30">
        <v>1289.2</v>
      </c>
      <c r="D32" s="31">
        <f t="shared" si="0"/>
        <v>1.99367088607596E-2</v>
      </c>
      <c r="F32" s="111">
        <v>43832.708333333336</v>
      </c>
      <c r="G32" s="30">
        <v>11641.25</v>
      </c>
      <c r="H32" s="31">
        <f t="shared" si="1"/>
        <v>-2.682221349094227E-2</v>
      </c>
    </row>
    <row r="33" spans="2:8">
      <c r="B33" s="111">
        <v>43892.645833333336</v>
      </c>
      <c r="C33" s="30">
        <v>1264.0999999999999</v>
      </c>
      <c r="D33" s="31">
        <f t="shared" si="0"/>
        <v>-1.9469438411418016E-2</v>
      </c>
      <c r="F33" s="111">
        <v>43892.645833333336</v>
      </c>
      <c r="G33" s="30">
        <v>11707.9</v>
      </c>
      <c r="H33" s="31">
        <f t="shared" si="1"/>
        <v>5.7253301836142079E-3</v>
      </c>
    </row>
    <row r="34" spans="2:8">
      <c r="B34" s="111">
        <v>43923.645833333336</v>
      </c>
      <c r="C34" s="30">
        <v>1287.9000000000001</v>
      </c>
      <c r="D34" s="31">
        <f t="shared" si="0"/>
        <v>1.8827624396804188E-2</v>
      </c>
      <c r="F34" s="111">
        <v>43923.645833333336</v>
      </c>
      <c r="G34" s="30">
        <v>11979.65</v>
      </c>
      <c r="H34" s="31">
        <f t="shared" si="1"/>
        <v>2.3210823461081942E-2</v>
      </c>
    </row>
    <row r="35" spans="2:8">
      <c r="B35" s="111">
        <v>43953.645833333336</v>
      </c>
      <c r="C35" s="30">
        <v>1313.05</v>
      </c>
      <c r="D35" s="31">
        <f t="shared" si="0"/>
        <v>1.9527913657892526E-2</v>
      </c>
      <c r="F35" s="111">
        <v>43953.645833333336</v>
      </c>
      <c r="G35" s="30">
        <v>12089.15</v>
      </c>
      <c r="H35" s="31">
        <f t="shared" si="1"/>
        <v>9.1405007658822424E-3</v>
      </c>
    </row>
    <row r="36" spans="2:8">
      <c r="B36" s="111">
        <v>43984.645833333336</v>
      </c>
      <c r="C36" s="30">
        <v>1343</v>
      </c>
      <c r="D36" s="31">
        <f t="shared" si="0"/>
        <v>2.2809489356840906E-2</v>
      </c>
      <c r="F36" s="111">
        <v>43984.645833333336</v>
      </c>
      <c r="G36" s="30">
        <v>12137.95</v>
      </c>
      <c r="H36" s="31">
        <f t="shared" si="1"/>
        <v>4.0366775166162938E-3</v>
      </c>
    </row>
    <row r="37" spans="2:8">
      <c r="B37" s="111">
        <v>44014.645833333336</v>
      </c>
      <c r="C37" s="30">
        <v>1320.85</v>
      </c>
      <c r="D37" s="31">
        <f t="shared" si="0"/>
        <v>-1.6492926284437881E-2</v>
      </c>
      <c r="F37" s="111">
        <v>44014.645833333336</v>
      </c>
      <c r="G37" s="30">
        <v>12098.35</v>
      </c>
      <c r="H37" s="31">
        <f t="shared" si="1"/>
        <v>-3.2624949023517535E-3</v>
      </c>
    </row>
    <row r="38" spans="2:8">
      <c r="B38" s="111">
        <v>44106.645833333336</v>
      </c>
      <c r="C38" s="30">
        <v>1295.5999999999999</v>
      </c>
      <c r="D38" s="31">
        <f t="shared" si="0"/>
        <v>-1.9116478025513861E-2</v>
      </c>
      <c r="F38" s="111">
        <v>44106.645833333336</v>
      </c>
      <c r="G38" s="30">
        <v>12031.5</v>
      </c>
      <c r="H38" s="31">
        <f t="shared" si="1"/>
        <v>-5.525546872094167E-3</v>
      </c>
    </row>
    <row r="39" spans="2:8">
      <c r="B39" s="111">
        <v>44137.645833333336</v>
      </c>
      <c r="C39" s="30">
        <v>1289.9000000000001</v>
      </c>
      <c r="D39" s="31">
        <f t="shared" si="0"/>
        <v>-4.3995060203765313E-3</v>
      </c>
      <c r="F39" s="111">
        <v>44137.645833333336</v>
      </c>
      <c r="G39" s="30">
        <v>12107.9</v>
      </c>
      <c r="H39" s="31">
        <f t="shared" si="1"/>
        <v>6.3499979221210978E-3</v>
      </c>
    </row>
    <row r="40" spans="2:8">
      <c r="B40" s="111">
        <v>44167.645833333336</v>
      </c>
      <c r="C40" s="30">
        <v>1283.3499999999999</v>
      </c>
      <c r="D40" s="31">
        <f t="shared" si="0"/>
        <v>-5.0779130165130582E-3</v>
      </c>
      <c r="F40" s="111">
        <v>44167.645833333336</v>
      </c>
      <c r="G40" s="30">
        <v>12201.2</v>
      </c>
      <c r="H40" s="31">
        <f t="shared" si="1"/>
        <v>7.7057127990816099E-3</v>
      </c>
    </row>
    <row r="41" spans="2:8" ht="27">
      <c r="B41" s="112" t="s">
        <v>25</v>
      </c>
      <c r="C41" s="30">
        <v>1288.95</v>
      </c>
      <c r="D41" s="31">
        <f t="shared" si="0"/>
        <v>4.3635796937702143E-3</v>
      </c>
      <c r="F41" s="112" t="s">
        <v>25</v>
      </c>
      <c r="G41" s="30">
        <v>12174.65</v>
      </c>
      <c r="H41" s="31">
        <f t="shared" si="1"/>
        <v>-2.1760154738879045E-3</v>
      </c>
    </row>
    <row r="42" spans="2:8" ht="27">
      <c r="B42" s="112" t="s">
        <v>26</v>
      </c>
      <c r="C42" s="30">
        <v>1286.4000000000001</v>
      </c>
      <c r="D42" s="31">
        <f t="shared" si="0"/>
        <v>-1.9783544745722859E-3</v>
      </c>
      <c r="F42" s="112" t="s">
        <v>26</v>
      </c>
      <c r="G42" s="30">
        <v>12113.45</v>
      </c>
      <c r="H42" s="31">
        <f t="shared" si="1"/>
        <v>-5.0268385538803084E-3</v>
      </c>
    </row>
    <row r="43" spans="2:8" ht="27">
      <c r="B43" s="112" t="s">
        <v>27</v>
      </c>
      <c r="C43" s="30">
        <v>1273.5999999999999</v>
      </c>
      <c r="D43" s="31">
        <f t="shared" si="0"/>
        <v>-9.9502487562190822E-3</v>
      </c>
      <c r="F43" s="112" t="s">
        <v>27</v>
      </c>
      <c r="G43" s="30">
        <v>12045.8</v>
      </c>
      <c r="H43" s="31">
        <f t="shared" si="1"/>
        <v>-5.5847013030970727E-3</v>
      </c>
    </row>
    <row r="44" spans="2:8" ht="27">
      <c r="B44" s="112" t="s">
        <v>28</v>
      </c>
      <c r="C44" s="30">
        <v>1269.45</v>
      </c>
      <c r="D44" s="31">
        <f t="shared" si="0"/>
        <v>-3.2584798994973463E-3</v>
      </c>
      <c r="F44" s="112" t="s">
        <v>28</v>
      </c>
      <c r="G44" s="30">
        <v>11992.5</v>
      </c>
      <c r="H44" s="31">
        <f t="shared" si="1"/>
        <v>-4.4247787610618428E-3</v>
      </c>
    </row>
    <row r="45" spans="2:8" ht="27">
      <c r="B45" s="112" t="s">
        <v>29</v>
      </c>
      <c r="C45" s="30">
        <v>1286.4000000000001</v>
      </c>
      <c r="D45" s="31">
        <f t="shared" si="0"/>
        <v>1.3352239158690882E-2</v>
      </c>
      <c r="F45" s="112" t="s">
        <v>29</v>
      </c>
      <c r="G45" s="30">
        <v>12125.9</v>
      </c>
      <c r="H45" s="31">
        <f t="shared" si="1"/>
        <v>1.1123618928496892E-2</v>
      </c>
    </row>
    <row r="46" spans="2:8" ht="27">
      <c r="B46" s="112" t="s">
        <v>30</v>
      </c>
      <c r="C46" s="30">
        <v>1267</v>
      </c>
      <c r="D46" s="31">
        <f t="shared" si="0"/>
        <v>-1.5080845771144324E-2</v>
      </c>
      <c r="F46" s="112" t="s">
        <v>30</v>
      </c>
      <c r="G46" s="30">
        <v>12080.85</v>
      </c>
      <c r="H46" s="31">
        <f t="shared" si="1"/>
        <v>-3.7151881509825957E-3</v>
      </c>
    </row>
    <row r="47" spans="2:8" ht="27">
      <c r="B47" s="112" t="s">
        <v>31</v>
      </c>
      <c r="C47" s="30">
        <v>1240.75</v>
      </c>
      <c r="D47" s="31">
        <f t="shared" si="0"/>
        <v>-2.071823204419887E-2</v>
      </c>
      <c r="F47" s="112" t="s">
        <v>31</v>
      </c>
      <c r="G47" s="30">
        <v>11829.4</v>
      </c>
      <c r="H47" s="31">
        <f t="shared" si="1"/>
        <v>-2.0813932794463974E-2</v>
      </c>
    </row>
    <row r="48" spans="2:8" ht="27">
      <c r="B48" s="112" t="s">
        <v>32</v>
      </c>
      <c r="C48" s="30">
        <v>1239.75</v>
      </c>
      <c r="D48" s="31">
        <f t="shared" si="0"/>
        <v>-8.0596413459599336E-4</v>
      </c>
      <c r="F48" s="112" t="s">
        <v>32</v>
      </c>
      <c r="G48" s="30">
        <v>11797.9</v>
      </c>
      <c r="H48" s="31">
        <f t="shared" si="1"/>
        <v>-2.6628569496339738E-3</v>
      </c>
    </row>
    <row r="49" spans="2:8" ht="27">
      <c r="B49" s="112" t="s">
        <v>33</v>
      </c>
      <c r="C49" s="30">
        <v>1235.45</v>
      </c>
      <c r="D49" s="31">
        <f t="shared" si="0"/>
        <v>-3.4684412179875057E-3</v>
      </c>
      <c r="F49" s="112" t="s">
        <v>33</v>
      </c>
      <c r="G49" s="30">
        <v>11678.5</v>
      </c>
      <c r="H49" s="31">
        <f t="shared" si="1"/>
        <v>-1.0120445163969816E-2</v>
      </c>
    </row>
    <row r="50" spans="2:8" ht="27">
      <c r="B50" s="112" t="s">
        <v>34</v>
      </c>
      <c r="C50" s="30">
        <v>1249.75</v>
      </c>
      <c r="D50" s="31">
        <f t="shared" si="0"/>
        <v>1.1574729855518218E-2</v>
      </c>
      <c r="F50" s="112" t="s">
        <v>34</v>
      </c>
      <c r="G50" s="30">
        <v>11633.3</v>
      </c>
      <c r="H50" s="31">
        <f t="shared" si="1"/>
        <v>-3.8703600633643864E-3</v>
      </c>
    </row>
    <row r="51" spans="2:8" ht="27">
      <c r="B51" s="112" t="s">
        <v>35</v>
      </c>
      <c r="C51" s="30">
        <v>1245.6500000000001</v>
      </c>
      <c r="D51" s="31">
        <f t="shared" si="0"/>
        <v>-3.2806561312261895E-3</v>
      </c>
      <c r="F51" s="112" t="s">
        <v>35</v>
      </c>
      <c r="G51" s="30">
        <v>11201.75</v>
      </c>
      <c r="H51" s="31">
        <f t="shared" si="1"/>
        <v>-3.709609483121723E-2</v>
      </c>
    </row>
    <row r="52" spans="2:8">
      <c r="B52" s="111">
        <v>43864.645833333336</v>
      </c>
      <c r="C52" s="30">
        <v>1217.05</v>
      </c>
      <c r="D52" s="31">
        <f t="shared" si="0"/>
        <v>-2.2959900453578541E-2</v>
      </c>
      <c r="F52" s="111">
        <v>43864.645833333336</v>
      </c>
      <c r="G52" s="30">
        <v>11132.75</v>
      </c>
      <c r="H52" s="31">
        <f t="shared" si="1"/>
        <v>-6.1597518244916882E-3</v>
      </c>
    </row>
    <row r="53" spans="2:8">
      <c r="B53" s="111">
        <v>43893.645833333336</v>
      </c>
      <c r="C53" s="30">
        <v>1233.55</v>
      </c>
      <c r="D53" s="31">
        <f t="shared" si="0"/>
        <v>1.3557372334743745E-2</v>
      </c>
      <c r="F53" s="111">
        <v>43893.645833333336</v>
      </c>
      <c r="G53" s="30">
        <v>11303.3</v>
      </c>
      <c r="H53" s="31">
        <f t="shared" si="1"/>
        <v>1.5319664952504919E-2</v>
      </c>
    </row>
    <row r="54" spans="2:8">
      <c r="B54" s="111">
        <v>43924.645833333336</v>
      </c>
      <c r="C54" s="30">
        <v>1227.45</v>
      </c>
      <c r="D54" s="31">
        <f t="shared" si="0"/>
        <v>-4.9450772161646617E-3</v>
      </c>
      <c r="F54" s="111">
        <v>43924.645833333336</v>
      </c>
      <c r="G54" s="30">
        <v>11251</v>
      </c>
      <c r="H54" s="31">
        <f t="shared" si="1"/>
        <v>-4.626967345819244E-3</v>
      </c>
    </row>
    <row r="55" spans="2:8">
      <c r="B55" s="111">
        <v>43954.645833333336</v>
      </c>
      <c r="C55" s="30">
        <v>1248</v>
      </c>
      <c r="D55" s="31">
        <f t="shared" si="0"/>
        <v>1.6742026151778111E-2</v>
      </c>
      <c r="F55" s="111">
        <v>43954.645833333336</v>
      </c>
      <c r="G55" s="30">
        <v>11269</v>
      </c>
      <c r="H55" s="31">
        <f t="shared" si="1"/>
        <v>1.5998577904186018E-3</v>
      </c>
    </row>
    <row r="56" spans="2:8">
      <c r="B56" s="111">
        <v>43985.645833333336</v>
      </c>
      <c r="C56" s="30">
        <v>1226.75</v>
      </c>
      <c r="D56" s="31">
        <f t="shared" si="0"/>
        <v>-1.7027243589743613E-2</v>
      </c>
      <c r="F56" s="111">
        <v>43985.645833333336</v>
      </c>
      <c r="G56" s="30">
        <v>10989.45</v>
      </c>
      <c r="H56" s="31">
        <f t="shared" si="1"/>
        <v>-2.4806992634661351E-2</v>
      </c>
    </row>
    <row r="57" spans="2:8">
      <c r="B57" s="111">
        <v>44077.645833333336</v>
      </c>
      <c r="C57" s="30">
        <v>1188.25</v>
      </c>
      <c r="D57" s="31">
        <f t="shared" si="0"/>
        <v>-3.1383737517831634E-2</v>
      </c>
      <c r="F57" s="111">
        <v>44077.645833333336</v>
      </c>
      <c r="G57" s="30">
        <v>10451.450000000001</v>
      </c>
      <c r="H57" s="31">
        <f t="shared" si="1"/>
        <v>-4.8956044206033944E-2</v>
      </c>
    </row>
    <row r="58" spans="2:8">
      <c r="B58" s="111">
        <v>44138.645833333336</v>
      </c>
      <c r="C58" s="30">
        <v>1172.95</v>
      </c>
      <c r="D58" s="31">
        <f t="shared" si="0"/>
        <v>-1.287607826635806E-2</v>
      </c>
      <c r="F58" s="111">
        <v>44138.645833333336</v>
      </c>
      <c r="G58" s="30">
        <v>10458.4</v>
      </c>
      <c r="H58" s="31">
        <f t="shared" si="1"/>
        <v>6.6497950045207865E-4</v>
      </c>
    </row>
    <row r="59" spans="2:8">
      <c r="B59" s="111">
        <v>44168.645833333336</v>
      </c>
      <c r="C59" s="30">
        <v>1081.95</v>
      </c>
      <c r="D59" s="31">
        <f t="shared" si="0"/>
        <v>-7.758216462764822E-2</v>
      </c>
      <c r="F59" s="111">
        <v>44168.645833333336</v>
      </c>
      <c r="G59" s="30">
        <v>9590.15</v>
      </c>
      <c r="H59" s="31">
        <f t="shared" si="1"/>
        <v>-8.3019391111451069E-2</v>
      </c>
    </row>
    <row r="60" spans="2:8" ht="27">
      <c r="B60" s="112" t="s">
        <v>36</v>
      </c>
      <c r="C60" s="30">
        <v>1048.7</v>
      </c>
      <c r="D60" s="31">
        <f t="shared" si="0"/>
        <v>-3.0731549517075685E-2</v>
      </c>
      <c r="F60" s="112" t="s">
        <v>36</v>
      </c>
      <c r="G60" s="30">
        <v>9955.2000000000007</v>
      </c>
      <c r="H60" s="31">
        <f t="shared" si="1"/>
        <v>3.8065098043305046E-2</v>
      </c>
    </row>
    <row r="61" spans="2:8" ht="27">
      <c r="B61" s="112" t="s">
        <v>37</v>
      </c>
      <c r="C61" s="30">
        <v>975.3</v>
      </c>
      <c r="D61" s="31">
        <f t="shared" si="0"/>
        <v>-6.9991417946028478E-2</v>
      </c>
      <c r="F61" s="112" t="s">
        <v>37</v>
      </c>
      <c r="G61" s="30">
        <v>9197.4</v>
      </c>
      <c r="H61" s="31">
        <f t="shared" si="1"/>
        <v>-7.6121022179363673E-2</v>
      </c>
    </row>
    <row r="62" spans="2:8" ht="27">
      <c r="B62" s="112" t="s">
        <v>38</v>
      </c>
      <c r="C62" s="30">
        <v>955.05</v>
      </c>
      <c r="D62" s="31">
        <f t="shared" si="0"/>
        <v>-2.0762842202399212E-2</v>
      </c>
      <c r="F62" s="112" t="s">
        <v>38</v>
      </c>
      <c r="G62" s="30">
        <v>8967.0499999999993</v>
      </c>
      <c r="H62" s="31">
        <f t="shared" si="1"/>
        <v>-2.5045121447365593E-2</v>
      </c>
    </row>
    <row r="63" spans="2:8" ht="27">
      <c r="B63" s="112" t="s">
        <v>39</v>
      </c>
      <c r="C63" s="30">
        <v>890.95</v>
      </c>
      <c r="D63" s="31">
        <f t="shared" si="0"/>
        <v>-6.7116904874090277E-2</v>
      </c>
      <c r="F63" s="112" t="s">
        <v>39</v>
      </c>
      <c r="G63" s="30">
        <v>8468.7999999999993</v>
      </c>
      <c r="H63" s="31">
        <f t="shared" si="1"/>
        <v>-5.5564539062456397E-2</v>
      </c>
    </row>
    <row r="64" spans="2:8" ht="27">
      <c r="B64" s="112" t="s">
        <v>40</v>
      </c>
      <c r="C64" s="30">
        <v>879</v>
      </c>
      <c r="D64" s="31">
        <f t="shared" si="0"/>
        <v>-1.3412649419159428E-2</v>
      </c>
      <c r="F64" s="112" t="s">
        <v>40</v>
      </c>
      <c r="G64" s="30">
        <v>8263.4500000000007</v>
      </c>
      <c r="H64" s="31">
        <f t="shared" si="1"/>
        <v>-2.4247827319100579E-2</v>
      </c>
    </row>
    <row r="65" spans="2:8" ht="27">
      <c r="B65" s="112" t="s">
        <v>41</v>
      </c>
      <c r="C65" s="30">
        <v>892.45</v>
      </c>
      <c r="D65" s="31">
        <f t="shared" si="0"/>
        <v>1.5301478953356096E-2</v>
      </c>
      <c r="F65" s="112" t="s">
        <v>41</v>
      </c>
      <c r="G65" s="30">
        <v>8745.4500000000007</v>
      </c>
      <c r="H65" s="31">
        <f t="shared" si="1"/>
        <v>5.8329148237116435E-2</v>
      </c>
    </row>
    <row r="66" spans="2:8" ht="27">
      <c r="B66" s="112" t="s">
        <v>42</v>
      </c>
      <c r="C66" s="30">
        <v>802.5</v>
      </c>
      <c r="D66" s="31">
        <f t="shared" si="0"/>
        <v>-0.10078996022186126</v>
      </c>
      <c r="F66" s="112" t="s">
        <v>42</v>
      </c>
      <c r="G66" s="30">
        <v>7610.25</v>
      </c>
      <c r="H66" s="31">
        <f t="shared" si="1"/>
        <v>-0.12980464127060365</v>
      </c>
    </row>
    <row r="67" spans="2:8" ht="27">
      <c r="B67" s="112" t="s">
        <v>43</v>
      </c>
      <c r="C67" s="30">
        <v>832.5</v>
      </c>
      <c r="D67" s="31">
        <f t="shared" si="0"/>
        <v>3.7383177570093462E-2</v>
      </c>
      <c r="F67" s="112" t="s">
        <v>43</v>
      </c>
      <c r="G67" s="30">
        <v>7801.05</v>
      </c>
      <c r="H67" s="31">
        <f t="shared" si="1"/>
        <v>2.507144968956343E-2</v>
      </c>
    </row>
    <row r="68" spans="2:8" ht="27">
      <c r="B68" s="112" t="s">
        <v>44</v>
      </c>
      <c r="C68" s="30">
        <v>882.4</v>
      </c>
      <c r="D68" s="31">
        <f t="shared" si="0"/>
        <v>5.9939939939939846E-2</v>
      </c>
      <c r="F68" s="112" t="s">
        <v>44</v>
      </c>
      <c r="G68" s="30">
        <v>8317.85</v>
      </c>
      <c r="H68" s="31">
        <f t="shared" si="1"/>
        <v>6.6247492324751134E-2</v>
      </c>
    </row>
    <row r="69" spans="2:8" ht="27">
      <c r="B69" s="112" t="s">
        <v>45</v>
      </c>
      <c r="C69" s="30">
        <v>894.65</v>
      </c>
      <c r="D69" s="31">
        <f t="shared" si="0"/>
        <v>1.3882592928377235E-2</v>
      </c>
      <c r="F69" s="112" t="s">
        <v>45</v>
      </c>
      <c r="G69" s="30">
        <v>8641.4500000000007</v>
      </c>
      <c r="H69" s="31">
        <f t="shared" si="1"/>
        <v>3.890428415996916E-2</v>
      </c>
    </row>
    <row r="70" spans="2:8" ht="27">
      <c r="B70" s="112" t="s">
        <v>46</v>
      </c>
      <c r="C70" s="30">
        <v>905.15</v>
      </c>
      <c r="D70" s="31">
        <f t="shared" si="0"/>
        <v>1.1736433242049982E-2</v>
      </c>
      <c r="F70" s="112" t="s">
        <v>46</v>
      </c>
      <c r="G70" s="30">
        <v>8660.25</v>
      </c>
      <c r="H70" s="31">
        <f t="shared" si="1"/>
        <v>2.1755608144464755E-3</v>
      </c>
    </row>
    <row r="71" spans="2:8" ht="27">
      <c r="B71" s="112" t="s">
        <v>47</v>
      </c>
      <c r="C71" s="30">
        <v>906.1</v>
      </c>
      <c r="D71" s="31">
        <f t="shared" si="0"/>
        <v>1.0495497983760149E-3</v>
      </c>
      <c r="F71" s="112" t="s">
        <v>47</v>
      </c>
      <c r="G71" s="30">
        <v>8281.1</v>
      </c>
      <c r="H71" s="31">
        <f t="shared" si="1"/>
        <v>-4.3780491325308146E-2</v>
      </c>
    </row>
    <row r="72" spans="2:8" ht="27">
      <c r="B72" s="112" t="s">
        <v>48</v>
      </c>
      <c r="C72" s="30">
        <v>918.85</v>
      </c>
      <c r="D72" s="31">
        <f t="shared" si="0"/>
        <v>1.4071294559099501E-2</v>
      </c>
      <c r="F72" s="112" t="s">
        <v>48</v>
      </c>
      <c r="G72" s="30">
        <v>8597.75</v>
      </c>
      <c r="H72" s="31">
        <f t="shared" si="1"/>
        <v>3.8237673738996003E-2</v>
      </c>
    </row>
    <row r="73" spans="2:8">
      <c r="B73" s="111">
        <v>43834.645833333336</v>
      </c>
      <c r="C73" s="30">
        <v>889.7</v>
      </c>
      <c r="D73" s="31">
        <f t="shared" si="0"/>
        <v>-3.1724438156391144E-2</v>
      </c>
      <c r="F73" s="111">
        <v>43834.645833333336</v>
      </c>
      <c r="G73" s="30">
        <v>8253.7999999999993</v>
      </c>
      <c r="H73" s="31">
        <f t="shared" si="1"/>
        <v>-4.0004652379983185E-2</v>
      </c>
    </row>
    <row r="74" spans="2:8">
      <c r="B74" s="111">
        <v>43894.645833333336</v>
      </c>
      <c r="C74" s="30">
        <v>886.95</v>
      </c>
      <c r="D74" s="31">
        <f t="shared" si="0"/>
        <v>-3.0909295268067849E-3</v>
      </c>
      <c r="F74" s="111">
        <v>43894.645833333336</v>
      </c>
      <c r="G74" s="30">
        <v>8083.8</v>
      </c>
      <c r="H74" s="31">
        <f t="shared" si="1"/>
        <v>-2.0596573699386833E-2</v>
      </c>
    </row>
    <row r="75" spans="2:8">
      <c r="B75" s="111">
        <v>44016.645833333336</v>
      </c>
      <c r="C75" s="30">
        <v>927.2</v>
      </c>
      <c r="D75" s="31">
        <f t="shared" ref="D75:D138" si="3">(C75/C74)-1</f>
        <v>4.5380235638987632E-2</v>
      </c>
      <c r="F75" s="111">
        <v>44016.645833333336</v>
      </c>
      <c r="G75" s="30">
        <v>8792.2000000000007</v>
      </c>
      <c r="H75" s="31">
        <f t="shared" ref="H75:H138" si="4">(G75/G74)-1</f>
        <v>8.7632054231920664E-2</v>
      </c>
    </row>
    <row r="76" spans="2:8">
      <c r="B76" s="111">
        <v>44047.645833333336</v>
      </c>
      <c r="C76" s="30">
        <v>917.25</v>
      </c>
      <c r="D76" s="31">
        <f t="shared" si="3"/>
        <v>-1.07312338222606E-2</v>
      </c>
      <c r="F76" s="111">
        <v>44047.645833333336</v>
      </c>
      <c r="G76" s="30">
        <v>8748.75</v>
      </c>
      <c r="H76" s="31">
        <f t="shared" si="4"/>
        <v>-4.9418803029959157E-3</v>
      </c>
    </row>
    <row r="77" spans="2:8">
      <c r="B77" s="111">
        <v>44078.645833333336</v>
      </c>
      <c r="C77" s="30">
        <v>944.55</v>
      </c>
      <c r="D77" s="31">
        <f t="shared" si="3"/>
        <v>2.9762878168438256E-2</v>
      </c>
      <c r="F77" s="111">
        <v>44078.645833333336</v>
      </c>
      <c r="G77" s="30">
        <v>9111.9</v>
      </c>
      <c r="H77" s="31">
        <f t="shared" si="4"/>
        <v>4.1508786969566946E-2</v>
      </c>
    </row>
    <row r="78" spans="2:8" ht="27">
      <c r="B78" s="112" t="s">
        <v>49</v>
      </c>
      <c r="C78" s="30">
        <v>949.85</v>
      </c>
      <c r="D78" s="31">
        <f t="shared" si="3"/>
        <v>5.6111375787413209E-3</v>
      </c>
      <c r="F78" s="112" t="s">
        <v>49</v>
      </c>
      <c r="G78" s="30">
        <v>8993.85</v>
      </c>
      <c r="H78" s="31">
        <f t="shared" si="4"/>
        <v>-1.2955585552958171E-2</v>
      </c>
    </row>
    <row r="79" spans="2:8" ht="27">
      <c r="B79" s="112" t="s">
        <v>50</v>
      </c>
      <c r="C79" s="30">
        <v>913.95</v>
      </c>
      <c r="D79" s="31">
        <f t="shared" si="3"/>
        <v>-3.7795441385481854E-2</v>
      </c>
      <c r="F79" s="112" t="s">
        <v>50</v>
      </c>
      <c r="G79" s="30">
        <v>8925.2999999999993</v>
      </c>
      <c r="H79" s="31">
        <f t="shared" si="4"/>
        <v>-7.6218749478811354E-3</v>
      </c>
    </row>
    <row r="80" spans="2:8" ht="27">
      <c r="B80" s="112" t="s">
        <v>51</v>
      </c>
      <c r="C80" s="30">
        <v>920.8</v>
      </c>
      <c r="D80" s="31">
        <f t="shared" si="3"/>
        <v>7.4949395481151981E-3</v>
      </c>
      <c r="F80" s="112" t="s">
        <v>51</v>
      </c>
      <c r="G80" s="30">
        <v>8992.7999999999993</v>
      </c>
      <c r="H80" s="31">
        <f t="shared" si="4"/>
        <v>7.5627709992940328E-3</v>
      </c>
    </row>
    <row r="81" spans="2:8" ht="27">
      <c r="B81" s="112" t="s">
        <v>52</v>
      </c>
      <c r="C81" s="30">
        <v>931.65</v>
      </c>
      <c r="D81" s="31">
        <f t="shared" si="3"/>
        <v>1.1783231972198216E-2</v>
      </c>
      <c r="F81" s="112" t="s">
        <v>52</v>
      </c>
      <c r="G81" s="30">
        <v>9266.75</v>
      </c>
      <c r="H81" s="31">
        <f t="shared" si="4"/>
        <v>3.0463259496486206E-2</v>
      </c>
    </row>
    <row r="82" spans="2:8" ht="27">
      <c r="B82" s="112" t="s">
        <v>53</v>
      </c>
      <c r="C82" s="30">
        <v>924.35</v>
      </c>
      <c r="D82" s="31">
        <f t="shared" si="3"/>
        <v>-7.835560564589672E-3</v>
      </c>
      <c r="F82" s="112" t="s">
        <v>53</v>
      </c>
      <c r="G82" s="30">
        <v>9261.85</v>
      </c>
      <c r="H82" s="31">
        <f t="shared" si="4"/>
        <v>-5.2877222327130102E-4</v>
      </c>
    </row>
    <row r="83" spans="2:8" ht="27">
      <c r="B83" s="112" t="s">
        <v>54</v>
      </c>
      <c r="C83" s="30">
        <v>927.85</v>
      </c>
      <c r="D83" s="31">
        <f t="shared" si="3"/>
        <v>3.7864445285875625E-3</v>
      </c>
      <c r="F83" s="112" t="s">
        <v>54</v>
      </c>
      <c r="G83" s="30">
        <v>8981.4500000000007</v>
      </c>
      <c r="H83" s="31">
        <f t="shared" si="4"/>
        <v>-3.0274729130789213E-2</v>
      </c>
    </row>
    <row r="84" spans="2:8" ht="27">
      <c r="B84" s="112" t="s">
        <v>55</v>
      </c>
      <c r="C84" s="30">
        <v>924.25</v>
      </c>
      <c r="D84" s="31">
        <f t="shared" si="3"/>
        <v>-3.8799374898960126E-3</v>
      </c>
      <c r="F84" s="112" t="s">
        <v>55</v>
      </c>
      <c r="G84" s="30">
        <v>9187.2999999999993</v>
      </c>
      <c r="H84" s="31">
        <f t="shared" si="4"/>
        <v>2.2919461779556505E-2</v>
      </c>
    </row>
    <row r="85" spans="2:8" ht="27">
      <c r="B85" s="112" t="s">
        <v>56</v>
      </c>
      <c r="C85" s="30">
        <v>920</v>
      </c>
      <c r="D85" s="31">
        <f t="shared" si="3"/>
        <v>-4.5983229645658596E-3</v>
      </c>
      <c r="F85" s="112" t="s">
        <v>56</v>
      </c>
      <c r="G85" s="30">
        <v>9313.9</v>
      </c>
      <c r="H85" s="31">
        <f t="shared" si="4"/>
        <v>1.3779891807168543E-2</v>
      </c>
    </row>
    <row r="86" spans="2:8" ht="27">
      <c r="B86" s="112" t="s">
        <v>57</v>
      </c>
      <c r="C86" s="30">
        <v>880.75</v>
      </c>
      <c r="D86" s="31">
        <f t="shared" si="3"/>
        <v>-4.2663043478260887E-2</v>
      </c>
      <c r="F86" s="112" t="s">
        <v>57</v>
      </c>
      <c r="G86" s="30">
        <v>9154.4</v>
      </c>
      <c r="H86" s="31">
        <f t="shared" si="4"/>
        <v>-1.7124942290554945E-2</v>
      </c>
    </row>
    <row r="87" spans="2:8" ht="27">
      <c r="B87" s="112" t="s">
        <v>58</v>
      </c>
      <c r="C87" s="30">
        <v>908.3</v>
      </c>
      <c r="D87" s="31">
        <f t="shared" si="3"/>
        <v>3.1280158955435677E-2</v>
      </c>
      <c r="F87" s="112" t="s">
        <v>58</v>
      </c>
      <c r="G87" s="30">
        <v>9282.2999999999993</v>
      </c>
      <c r="H87" s="31">
        <f t="shared" si="4"/>
        <v>1.3971423577733066E-2</v>
      </c>
    </row>
    <row r="88" spans="2:8" ht="27">
      <c r="B88" s="112" t="s">
        <v>59</v>
      </c>
      <c r="C88" s="30">
        <v>931</v>
      </c>
      <c r="D88" s="31">
        <f t="shared" si="3"/>
        <v>2.4991742816250273E-2</v>
      </c>
      <c r="F88" s="112" t="s">
        <v>59</v>
      </c>
      <c r="G88" s="30">
        <v>9380.9</v>
      </c>
      <c r="H88" s="31">
        <f t="shared" si="4"/>
        <v>1.0622367301207802E-2</v>
      </c>
    </row>
    <row r="89" spans="2:8" ht="27">
      <c r="B89" s="112" t="s">
        <v>60</v>
      </c>
      <c r="C89" s="30">
        <v>943.85</v>
      </c>
      <c r="D89" s="31">
        <f t="shared" si="3"/>
        <v>1.3802363050483324E-2</v>
      </c>
      <c r="F89" s="112" t="s">
        <v>60</v>
      </c>
      <c r="G89" s="30">
        <v>9553.35</v>
      </c>
      <c r="H89" s="31">
        <f t="shared" si="4"/>
        <v>1.8383097570595641E-2</v>
      </c>
    </row>
    <row r="90" spans="2:8" ht="27">
      <c r="B90" s="112" t="s">
        <v>61</v>
      </c>
      <c r="C90" s="30">
        <v>938.6</v>
      </c>
      <c r="D90" s="31">
        <f t="shared" si="3"/>
        <v>-5.5623245219049711E-3</v>
      </c>
      <c r="F90" s="112" t="s">
        <v>61</v>
      </c>
      <c r="G90" s="30">
        <v>9859.9</v>
      </c>
      <c r="H90" s="31">
        <f t="shared" si="4"/>
        <v>3.2088220362490594E-2</v>
      </c>
    </row>
    <row r="91" spans="2:8">
      <c r="B91" s="111">
        <v>43926.645833333336</v>
      </c>
      <c r="C91" s="30">
        <v>969.75</v>
      </c>
      <c r="D91" s="31">
        <f t="shared" si="3"/>
        <v>3.3187726401022744E-2</v>
      </c>
      <c r="F91" s="111">
        <v>43926.645833333336</v>
      </c>
      <c r="G91" s="30">
        <v>9293.5</v>
      </c>
      <c r="H91" s="31">
        <f t="shared" si="4"/>
        <v>-5.7444801671416523E-2</v>
      </c>
    </row>
    <row r="92" spans="2:8">
      <c r="B92" s="111">
        <v>43956.645833333336</v>
      </c>
      <c r="C92" s="30">
        <v>908.35</v>
      </c>
      <c r="D92" s="31">
        <f t="shared" si="3"/>
        <v>-6.331528744521786E-2</v>
      </c>
      <c r="F92" s="111">
        <v>43956.645833333336</v>
      </c>
      <c r="G92" s="30">
        <v>9205.6</v>
      </c>
      <c r="H92" s="31">
        <f t="shared" si="4"/>
        <v>-9.4582234895356221E-3</v>
      </c>
    </row>
    <row r="93" spans="2:8">
      <c r="B93" s="111">
        <v>43987.645833333336</v>
      </c>
      <c r="C93" s="30">
        <v>896.65</v>
      </c>
      <c r="D93" s="31">
        <f t="shared" si="3"/>
        <v>-1.2880497605548547E-2</v>
      </c>
      <c r="F93" s="111">
        <v>43987.645833333336</v>
      </c>
      <c r="G93" s="30">
        <v>9270.9</v>
      </c>
      <c r="H93" s="31">
        <f t="shared" si="4"/>
        <v>7.093508299296003E-3</v>
      </c>
    </row>
    <row r="94" spans="2:8">
      <c r="B94" s="111">
        <v>44017.645833333336</v>
      </c>
      <c r="C94" s="30">
        <v>874.2</v>
      </c>
      <c r="D94" s="31">
        <f t="shared" si="3"/>
        <v>-2.5037640104834558E-2</v>
      </c>
      <c r="F94" s="111">
        <v>44017.645833333336</v>
      </c>
      <c r="G94" s="30">
        <v>9199.0499999999993</v>
      </c>
      <c r="H94" s="31">
        <f t="shared" si="4"/>
        <v>-7.7500566288063455E-3</v>
      </c>
    </row>
    <row r="95" spans="2:8">
      <c r="B95" s="111">
        <v>44048.645833333336</v>
      </c>
      <c r="C95" s="30">
        <v>890.1</v>
      </c>
      <c r="D95" s="31">
        <f t="shared" si="3"/>
        <v>1.8188057652710921E-2</v>
      </c>
      <c r="F95" s="111">
        <v>44048.645833333336</v>
      </c>
      <c r="G95" s="30">
        <v>9251.5</v>
      </c>
      <c r="H95" s="31">
        <f t="shared" si="4"/>
        <v>5.701675716514254E-3</v>
      </c>
    </row>
    <row r="96" spans="2:8">
      <c r="B96" s="111">
        <v>44140.645833333336</v>
      </c>
      <c r="C96" s="30">
        <v>885.6</v>
      </c>
      <c r="D96" s="31">
        <f t="shared" si="3"/>
        <v>-5.0556117290192493E-3</v>
      </c>
      <c r="F96" s="111">
        <v>44140.645833333336</v>
      </c>
      <c r="G96" s="30">
        <v>9239.2000000000007</v>
      </c>
      <c r="H96" s="31">
        <f t="shared" si="4"/>
        <v>-1.3295141328432125E-3</v>
      </c>
    </row>
    <row r="97" spans="2:8">
      <c r="B97" s="111">
        <v>44170.645833333336</v>
      </c>
      <c r="C97" s="30">
        <v>894.55</v>
      </c>
      <c r="D97" s="31">
        <f t="shared" si="3"/>
        <v>1.0106142728093959E-2</v>
      </c>
      <c r="F97" s="111">
        <v>44170.645833333336</v>
      </c>
      <c r="G97" s="30">
        <v>9196.5499999999993</v>
      </c>
      <c r="H97" s="31">
        <f t="shared" si="4"/>
        <v>-4.6162005368431958E-3</v>
      </c>
    </row>
    <row r="98" spans="2:8" ht="27">
      <c r="B98" s="112" t="s">
        <v>62</v>
      </c>
      <c r="C98" s="30">
        <v>915.25</v>
      </c>
      <c r="D98" s="31">
        <f t="shared" si="3"/>
        <v>2.3140126320496446E-2</v>
      </c>
      <c r="F98" s="112" t="s">
        <v>62</v>
      </c>
      <c r="G98" s="30">
        <v>9383.5499999999993</v>
      </c>
      <c r="H98" s="31">
        <f t="shared" si="4"/>
        <v>2.0333712098558721E-2</v>
      </c>
    </row>
    <row r="99" spans="2:8" ht="27">
      <c r="B99" s="112" t="s">
        <v>63</v>
      </c>
      <c r="C99" s="30">
        <v>939.1</v>
      </c>
      <c r="D99" s="31">
        <f t="shared" si="3"/>
        <v>2.6058453974324047E-2</v>
      </c>
      <c r="F99" s="112" t="s">
        <v>63</v>
      </c>
      <c r="G99" s="30">
        <v>9142.75</v>
      </c>
      <c r="H99" s="31">
        <f t="shared" si="4"/>
        <v>-2.5661929653489235E-2</v>
      </c>
    </row>
    <row r="100" spans="2:8" ht="27">
      <c r="B100" s="112" t="s">
        <v>64</v>
      </c>
      <c r="C100" s="30">
        <v>914.45</v>
      </c>
      <c r="D100" s="31">
        <f t="shared" si="3"/>
        <v>-2.6248535832179676E-2</v>
      </c>
      <c r="F100" s="112" t="s">
        <v>64</v>
      </c>
      <c r="G100" s="30">
        <v>9136.85</v>
      </c>
      <c r="H100" s="31">
        <f t="shared" si="4"/>
        <v>-6.4532006234441219E-4</v>
      </c>
    </row>
    <row r="101" spans="2:8" ht="27">
      <c r="B101" s="112" t="s">
        <v>65</v>
      </c>
      <c r="C101" s="30">
        <v>880.9</v>
      </c>
      <c r="D101" s="31">
        <f t="shared" si="3"/>
        <v>-3.668871999562584E-2</v>
      </c>
      <c r="F101" s="112" t="s">
        <v>65</v>
      </c>
      <c r="G101" s="30">
        <v>8823.25</v>
      </c>
      <c r="H101" s="31">
        <f t="shared" si="4"/>
        <v>-3.4322550988579281E-2</v>
      </c>
    </row>
    <row r="102" spans="2:8" ht="27">
      <c r="B102" s="112" t="s">
        <v>66</v>
      </c>
      <c r="C102" s="30">
        <v>874.3</v>
      </c>
      <c r="D102" s="31">
        <f t="shared" si="3"/>
        <v>-7.492337382222769E-3</v>
      </c>
      <c r="F102" s="112" t="s">
        <v>66</v>
      </c>
      <c r="G102" s="30">
        <v>8879.1</v>
      </c>
      <c r="H102" s="31">
        <f t="shared" si="4"/>
        <v>6.3298671124585315E-3</v>
      </c>
    </row>
    <row r="103" spans="2:8" ht="27">
      <c r="B103" s="112" t="s">
        <v>67</v>
      </c>
      <c r="C103" s="30">
        <v>874.9</v>
      </c>
      <c r="D103" s="31">
        <f t="shared" si="3"/>
        <v>6.8626329635135264E-4</v>
      </c>
      <c r="F103" s="112" t="s">
        <v>67</v>
      </c>
      <c r="G103" s="30">
        <v>9066.5499999999993</v>
      </c>
      <c r="H103" s="31">
        <f t="shared" si="4"/>
        <v>2.1111373900507768E-2</v>
      </c>
    </row>
    <row r="104" spans="2:8" ht="27">
      <c r="B104" s="112" t="s">
        <v>68</v>
      </c>
      <c r="C104" s="30">
        <v>927.05</v>
      </c>
      <c r="D104" s="31">
        <f t="shared" si="3"/>
        <v>5.9606812207109394E-2</v>
      </c>
      <c r="F104" s="112" t="s">
        <v>68</v>
      </c>
      <c r="G104" s="30">
        <v>9106.25</v>
      </c>
      <c r="H104" s="31">
        <f t="shared" si="4"/>
        <v>4.3787328145767912E-3</v>
      </c>
    </row>
    <row r="105" spans="2:8" ht="27">
      <c r="B105" s="112" t="s">
        <v>69</v>
      </c>
      <c r="C105" s="30">
        <v>913.3</v>
      </c>
      <c r="D105" s="31">
        <f t="shared" si="3"/>
        <v>-1.4831993959333323E-2</v>
      </c>
      <c r="F105" s="112" t="s">
        <v>69</v>
      </c>
      <c r="G105" s="30">
        <v>9039.25</v>
      </c>
      <c r="H105" s="31">
        <f t="shared" si="4"/>
        <v>-7.3575840768702605E-3</v>
      </c>
    </row>
    <row r="106" spans="2:8" ht="27">
      <c r="B106" s="112" t="s">
        <v>70</v>
      </c>
      <c r="C106" s="30">
        <v>925.8</v>
      </c>
      <c r="D106" s="31">
        <f t="shared" si="3"/>
        <v>1.3686630898937846E-2</v>
      </c>
      <c r="F106" s="112" t="s">
        <v>70</v>
      </c>
      <c r="G106" s="30">
        <v>9029.0499999999993</v>
      </c>
      <c r="H106" s="31">
        <f t="shared" si="4"/>
        <v>-1.1284122023398346E-3</v>
      </c>
    </row>
    <row r="107" spans="2:8" ht="27">
      <c r="B107" s="112" t="s">
        <v>71</v>
      </c>
      <c r="C107" s="30">
        <v>931.4</v>
      </c>
      <c r="D107" s="31">
        <f t="shared" si="3"/>
        <v>6.0488226398791589E-3</v>
      </c>
      <c r="F107" s="112" t="s">
        <v>71</v>
      </c>
      <c r="G107" s="30">
        <v>9314.9500000000007</v>
      </c>
      <c r="H107" s="31">
        <f t="shared" si="4"/>
        <v>3.1664460823674911E-2</v>
      </c>
    </row>
    <row r="108" spans="2:8" ht="27">
      <c r="B108" s="112" t="s">
        <v>72</v>
      </c>
      <c r="C108" s="30">
        <v>943.1</v>
      </c>
      <c r="D108" s="31">
        <f t="shared" si="3"/>
        <v>1.256173502254665E-2</v>
      </c>
      <c r="F108" s="112" t="s">
        <v>72</v>
      </c>
      <c r="G108" s="30">
        <v>9490.1</v>
      </c>
      <c r="H108" s="31">
        <f t="shared" si="4"/>
        <v>1.8803106833638283E-2</v>
      </c>
    </row>
    <row r="109" spans="2:8" ht="27">
      <c r="B109" s="112" t="s">
        <v>73</v>
      </c>
      <c r="C109" s="30">
        <v>957</v>
      </c>
      <c r="D109" s="31">
        <f t="shared" si="3"/>
        <v>1.473862792916969E-2</v>
      </c>
      <c r="F109" s="112" t="s">
        <v>73</v>
      </c>
      <c r="G109" s="30">
        <v>9580.2999999999993</v>
      </c>
      <c r="H109" s="31">
        <f t="shared" si="4"/>
        <v>9.5046416792234911E-3</v>
      </c>
    </row>
    <row r="110" spans="2:8">
      <c r="B110" s="111">
        <v>43836.645833333336</v>
      </c>
      <c r="C110" s="30">
        <v>965.2</v>
      </c>
      <c r="D110" s="31">
        <f t="shared" si="3"/>
        <v>8.5684430512016352E-3</v>
      </c>
      <c r="F110" s="111">
        <v>43836.645833333336</v>
      </c>
      <c r="G110" s="30">
        <v>9826.15</v>
      </c>
      <c r="H110" s="31">
        <f t="shared" si="4"/>
        <v>2.5662035635627412E-2</v>
      </c>
    </row>
    <row r="111" spans="2:8">
      <c r="B111" s="111">
        <v>43867.645833333336</v>
      </c>
      <c r="C111" s="30">
        <v>965.9</v>
      </c>
      <c r="D111" s="31">
        <f t="shared" si="3"/>
        <v>7.2523829258175354E-4</v>
      </c>
      <c r="F111" s="111">
        <v>43867.645833333336</v>
      </c>
      <c r="G111" s="30">
        <v>9979.1</v>
      </c>
      <c r="H111" s="31">
        <f t="shared" si="4"/>
        <v>1.5565608096762329E-2</v>
      </c>
    </row>
    <row r="112" spans="2:8">
      <c r="B112" s="111">
        <v>43896.645833333336</v>
      </c>
      <c r="C112" s="30">
        <v>935.65</v>
      </c>
      <c r="D112" s="31">
        <f t="shared" si="3"/>
        <v>-3.1317941815922956E-2</v>
      </c>
      <c r="F112" s="111">
        <v>43896.645833333336</v>
      </c>
      <c r="G112" s="30">
        <v>10061.549999999999</v>
      </c>
      <c r="H112" s="31">
        <f t="shared" si="4"/>
        <v>8.2622681404134202E-3</v>
      </c>
    </row>
    <row r="113" spans="2:8">
      <c r="B113" s="111">
        <v>43927.645833333336</v>
      </c>
      <c r="C113" s="30">
        <v>947.65</v>
      </c>
      <c r="D113" s="31">
        <f t="shared" si="3"/>
        <v>1.282530860898845E-2</v>
      </c>
      <c r="F113" s="111">
        <v>43927.645833333336</v>
      </c>
      <c r="G113" s="30">
        <v>10029.1</v>
      </c>
      <c r="H113" s="31">
        <f t="shared" si="4"/>
        <v>-3.2251492066330822E-3</v>
      </c>
    </row>
    <row r="114" spans="2:8">
      <c r="B114" s="111">
        <v>43957.645833333336</v>
      </c>
      <c r="C114" s="30">
        <v>1017.05</v>
      </c>
      <c r="D114" s="31">
        <f t="shared" si="3"/>
        <v>7.3233788846092995E-2</v>
      </c>
      <c r="F114" s="111">
        <v>43957.645833333336</v>
      </c>
      <c r="G114" s="30">
        <v>10142.15</v>
      </c>
      <c r="H114" s="31">
        <f t="shared" si="4"/>
        <v>1.1272197904099057E-2</v>
      </c>
    </row>
    <row r="115" spans="2:8">
      <c r="B115" s="111">
        <v>44049.645833333336</v>
      </c>
      <c r="C115" s="30">
        <v>1018.6</v>
      </c>
      <c r="D115" s="31">
        <f t="shared" si="3"/>
        <v>1.5240155351261553E-3</v>
      </c>
      <c r="F115" s="111">
        <v>44049.645833333336</v>
      </c>
      <c r="G115" s="30">
        <v>10167.450000000001</v>
      </c>
      <c r="H115" s="31">
        <f t="shared" si="4"/>
        <v>2.4945401123037669E-3</v>
      </c>
    </row>
    <row r="116" spans="2:8">
      <c r="B116" s="111">
        <v>44080.645833333336</v>
      </c>
      <c r="C116" s="30">
        <v>1010.2</v>
      </c>
      <c r="D116" s="31">
        <f t="shared" si="3"/>
        <v>-8.2466129982328162E-3</v>
      </c>
      <c r="F116" s="111">
        <v>44080.645833333336</v>
      </c>
      <c r="G116" s="30">
        <v>10046.65</v>
      </c>
      <c r="H116" s="31">
        <f t="shared" si="4"/>
        <v>-1.1881051787813179E-2</v>
      </c>
    </row>
    <row r="117" spans="2:8">
      <c r="B117" s="111">
        <v>44110.645833333336</v>
      </c>
      <c r="C117" s="30">
        <v>1009.65</v>
      </c>
      <c r="D117" s="31">
        <f t="shared" si="3"/>
        <v>-5.4444664422892419E-4</v>
      </c>
      <c r="F117" s="111">
        <v>44110.645833333336</v>
      </c>
      <c r="G117" s="30">
        <v>10116.15</v>
      </c>
      <c r="H117" s="31">
        <f t="shared" si="4"/>
        <v>6.9177287951704969E-3</v>
      </c>
    </row>
    <row r="118" spans="2:8">
      <c r="B118" s="111">
        <v>44141.645833333336</v>
      </c>
      <c r="C118" s="30">
        <v>999.15</v>
      </c>
      <c r="D118" s="31">
        <f t="shared" si="3"/>
        <v>-1.0399643440796358E-2</v>
      </c>
      <c r="F118" s="111">
        <v>44141.645833333336</v>
      </c>
      <c r="G118" s="30">
        <v>9902</v>
      </c>
      <c r="H118" s="31">
        <f t="shared" si="4"/>
        <v>-2.1169120663493524E-2</v>
      </c>
    </row>
    <row r="119" spans="2:8">
      <c r="B119" s="111">
        <v>44171.645833333336</v>
      </c>
      <c r="C119" s="30">
        <v>1013.6</v>
      </c>
      <c r="D119" s="31">
        <f t="shared" si="3"/>
        <v>1.4462292949006805E-2</v>
      </c>
      <c r="F119" s="111">
        <v>44171.645833333336</v>
      </c>
      <c r="G119" s="30">
        <v>9972.9</v>
      </c>
      <c r="H119" s="31">
        <f t="shared" si="4"/>
        <v>7.1601696626943934E-3</v>
      </c>
    </row>
    <row r="120" spans="2:8" ht="27">
      <c r="B120" s="112" t="s">
        <v>74</v>
      </c>
      <c r="C120" s="30">
        <v>1006.75</v>
      </c>
      <c r="D120" s="31">
        <f t="shared" si="3"/>
        <v>-6.7580899763219904E-3</v>
      </c>
      <c r="F120" s="112" t="s">
        <v>74</v>
      </c>
      <c r="G120" s="30">
        <v>9813.7000000000007</v>
      </c>
      <c r="H120" s="31">
        <f t="shared" si="4"/>
        <v>-1.596326043578089E-2</v>
      </c>
    </row>
    <row r="121" spans="2:8" ht="27">
      <c r="B121" s="112" t="s">
        <v>75</v>
      </c>
      <c r="C121" s="30">
        <v>1004.45</v>
      </c>
      <c r="D121" s="31">
        <f t="shared" si="3"/>
        <v>-2.2845790911347752E-3</v>
      </c>
      <c r="F121" s="112" t="s">
        <v>75</v>
      </c>
      <c r="G121" s="30">
        <v>9914</v>
      </c>
      <c r="H121" s="31">
        <f t="shared" si="4"/>
        <v>1.0220406166889129E-2</v>
      </c>
    </row>
    <row r="122" spans="2:8" ht="27">
      <c r="B122" s="112" t="s">
        <v>76</v>
      </c>
      <c r="C122" s="30">
        <v>1002.45</v>
      </c>
      <c r="D122" s="31">
        <f t="shared" si="3"/>
        <v>-1.9911394295385465E-3</v>
      </c>
      <c r="F122" s="112" t="s">
        <v>76</v>
      </c>
      <c r="G122" s="30">
        <v>9881.15</v>
      </c>
      <c r="H122" s="31">
        <f t="shared" si="4"/>
        <v>-3.3134960661690416E-3</v>
      </c>
    </row>
    <row r="123" spans="2:8" ht="27">
      <c r="B123" s="112" t="s">
        <v>77</v>
      </c>
      <c r="C123" s="30">
        <v>1011.95</v>
      </c>
      <c r="D123" s="31">
        <f t="shared" si="3"/>
        <v>9.4767818843832785E-3</v>
      </c>
      <c r="F123" s="112" t="s">
        <v>77</v>
      </c>
      <c r="G123" s="30">
        <v>10091.65</v>
      </c>
      <c r="H123" s="31">
        <f t="shared" si="4"/>
        <v>2.1303188394063532E-2</v>
      </c>
    </row>
    <row r="124" spans="2:8" ht="27">
      <c r="B124" s="112" t="s">
        <v>78</v>
      </c>
      <c r="C124" s="30">
        <v>1020.05</v>
      </c>
      <c r="D124" s="31">
        <f t="shared" si="3"/>
        <v>8.0043480409111023E-3</v>
      </c>
      <c r="F124" s="112" t="s">
        <v>78</v>
      </c>
      <c r="G124" s="30">
        <v>10244.4</v>
      </c>
      <c r="H124" s="31">
        <f t="shared" si="4"/>
        <v>1.5136276030183415E-2</v>
      </c>
    </row>
    <row r="125" spans="2:8" ht="27">
      <c r="B125" s="112" t="s">
        <v>79</v>
      </c>
      <c r="C125" s="30">
        <v>1035.45</v>
      </c>
      <c r="D125" s="31">
        <f t="shared" si="3"/>
        <v>1.5097299152002419E-2</v>
      </c>
      <c r="F125" s="112" t="s">
        <v>79</v>
      </c>
      <c r="G125" s="30">
        <v>10311.200000000001</v>
      </c>
      <c r="H125" s="31">
        <f t="shared" si="4"/>
        <v>6.5206356643630059E-3</v>
      </c>
    </row>
    <row r="126" spans="2:8" ht="27">
      <c r="B126" s="112" t="s">
        <v>80</v>
      </c>
      <c r="C126" s="30">
        <v>1042.9000000000001</v>
      </c>
      <c r="D126" s="31">
        <f t="shared" si="3"/>
        <v>7.1949393983292698E-3</v>
      </c>
      <c r="F126" s="112" t="s">
        <v>80</v>
      </c>
      <c r="G126" s="30">
        <v>10471</v>
      </c>
      <c r="H126" s="31">
        <f t="shared" si="4"/>
        <v>1.5497711226627242E-2</v>
      </c>
    </row>
    <row r="127" spans="2:8" ht="27">
      <c r="B127" s="112" t="s">
        <v>81</v>
      </c>
      <c r="C127" s="30">
        <v>1050.8</v>
      </c>
      <c r="D127" s="31">
        <f t="shared" si="3"/>
        <v>7.5750311631026523E-3</v>
      </c>
      <c r="F127" s="112" t="s">
        <v>81</v>
      </c>
      <c r="G127" s="30">
        <v>10305.299999999999</v>
      </c>
      <c r="H127" s="31">
        <f t="shared" si="4"/>
        <v>-1.5824658580842366E-2</v>
      </c>
    </row>
    <row r="128" spans="2:8" ht="27">
      <c r="B128" s="112" t="s">
        <v>82</v>
      </c>
      <c r="C128" s="30">
        <v>1049.0999999999999</v>
      </c>
      <c r="D128" s="31">
        <f t="shared" si="3"/>
        <v>-1.6178149980967671E-3</v>
      </c>
      <c r="F128" s="112" t="s">
        <v>82</v>
      </c>
      <c r="G128" s="30">
        <v>10288.9</v>
      </c>
      <c r="H128" s="31">
        <f t="shared" si="4"/>
        <v>-1.5914141267114879E-3</v>
      </c>
    </row>
    <row r="129" spans="2:8" ht="27">
      <c r="B129" s="112" t="s">
        <v>83</v>
      </c>
      <c r="C129" s="30">
        <v>1017.95</v>
      </c>
      <c r="D129" s="31">
        <f t="shared" si="3"/>
        <v>-2.9692117052711686E-2</v>
      </c>
      <c r="F129" s="112" t="s">
        <v>83</v>
      </c>
      <c r="G129" s="30">
        <v>10383</v>
      </c>
      <c r="H129" s="31">
        <f t="shared" si="4"/>
        <v>9.1457784602824166E-3</v>
      </c>
    </row>
    <row r="130" spans="2:8" ht="27">
      <c r="B130" s="112" t="s">
        <v>84</v>
      </c>
      <c r="C130" s="30">
        <v>1005.8</v>
      </c>
      <c r="D130" s="31">
        <f t="shared" si="3"/>
        <v>-1.193575322953E-2</v>
      </c>
      <c r="F130" s="112" t="s">
        <v>84</v>
      </c>
      <c r="G130" s="30">
        <v>10312.4</v>
      </c>
      <c r="H130" s="31">
        <f t="shared" si="4"/>
        <v>-6.7995762303766361E-3</v>
      </c>
    </row>
    <row r="131" spans="2:8" ht="27">
      <c r="B131" s="112" t="s">
        <v>85</v>
      </c>
      <c r="C131" s="30">
        <v>1037.75</v>
      </c>
      <c r="D131" s="31">
        <f t="shared" si="3"/>
        <v>3.1765758600119431E-2</v>
      </c>
      <c r="F131" s="112" t="s">
        <v>85</v>
      </c>
      <c r="G131" s="30">
        <v>10302.1</v>
      </c>
      <c r="H131" s="31">
        <f t="shared" si="4"/>
        <v>-9.9879756409748666E-4</v>
      </c>
    </row>
    <row r="132" spans="2:8">
      <c r="B132" s="111">
        <v>43837.645833333336</v>
      </c>
      <c r="C132" s="30">
        <v>1023.6</v>
      </c>
      <c r="D132" s="31">
        <f t="shared" si="3"/>
        <v>-1.3635268609973439E-2</v>
      </c>
      <c r="F132" s="111">
        <v>43837.645833333336</v>
      </c>
      <c r="G132" s="30">
        <v>10430.049999999999</v>
      </c>
      <c r="H132" s="31">
        <f t="shared" si="4"/>
        <v>1.241979790528136E-2</v>
      </c>
    </row>
    <row r="133" spans="2:8">
      <c r="B133" s="111">
        <v>43868.645833333336</v>
      </c>
      <c r="C133" s="30">
        <v>1055.7</v>
      </c>
      <c r="D133" s="31">
        <f t="shared" si="3"/>
        <v>3.1359906213364708E-2</v>
      </c>
      <c r="F133" s="111">
        <v>43868.645833333336</v>
      </c>
      <c r="G133" s="30">
        <v>10551.7</v>
      </c>
      <c r="H133" s="31">
        <f t="shared" si="4"/>
        <v>1.1663414844607756E-2</v>
      </c>
    </row>
    <row r="134" spans="2:8">
      <c r="B134" s="111">
        <v>43897.645833333336</v>
      </c>
      <c r="C134" s="30">
        <v>1037.25</v>
      </c>
      <c r="D134" s="31">
        <f t="shared" si="3"/>
        <v>-1.7476555839727292E-2</v>
      </c>
      <c r="F134" s="111">
        <v>43897.645833333336</v>
      </c>
      <c r="G134" s="30">
        <v>10607.35</v>
      </c>
      <c r="H134" s="31">
        <f t="shared" si="4"/>
        <v>5.2740316726214154E-3</v>
      </c>
    </row>
    <row r="135" spans="2:8">
      <c r="B135" s="111">
        <v>43989.645833333336</v>
      </c>
      <c r="C135" s="30">
        <v>1060.3499999999999</v>
      </c>
      <c r="D135" s="31">
        <f t="shared" si="3"/>
        <v>2.2270426608821392E-2</v>
      </c>
      <c r="F135" s="111">
        <v>43989.645833333336</v>
      </c>
      <c r="G135" s="30">
        <v>10763.65</v>
      </c>
      <c r="H135" s="31">
        <f t="shared" si="4"/>
        <v>1.4735065779860168E-2</v>
      </c>
    </row>
    <row r="136" spans="2:8">
      <c r="B136" s="111">
        <v>44019.645833333336</v>
      </c>
      <c r="C136" s="30">
        <v>1049.8</v>
      </c>
      <c r="D136" s="31">
        <f t="shared" si="3"/>
        <v>-9.949544961569301E-3</v>
      </c>
      <c r="F136" s="111">
        <v>44019.645833333336</v>
      </c>
      <c r="G136" s="30">
        <v>10799.65</v>
      </c>
      <c r="H136" s="31">
        <f t="shared" si="4"/>
        <v>3.3445903573601221E-3</v>
      </c>
    </row>
    <row r="137" spans="2:8">
      <c r="B137" s="111">
        <v>44050.645833333336</v>
      </c>
      <c r="C137" s="30">
        <v>1062.5999999999999</v>
      </c>
      <c r="D137" s="31">
        <f t="shared" si="3"/>
        <v>1.2192798628310131E-2</v>
      </c>
      <c r="F137" s="111">
        <v>44050.645833333336</v>
      </c>
      <c r="G137" s="30">
        <v>10705.75</v>
      </c>
      <c r="H137" s="31">
        <f t="shared" si="4"/>
        <v>-8.6947262179792872E-3</v>
      </c>
    </row>
    <row r="138" spans="2:8">
      <c r="B138" s="111">
        <v>44081.645833333336</v>
      </c>
      <c r="C138" s="30">
        <v>1070.1500000000001</v>
      </c>
      <c r="D138" s="31">
        <f t="shared" si="3"/>
        <v>7.1052136269529331E-3</v>
      </c>
      <c r="F138" s="111">
        <v>44081.645833333336</v>
      </c>
      <c r="G138" s="30">
        <v>10813.45</v>
      </c>
      <c r="H138" s="31">
        <f t="shared" si="4"/>
        <v>1.006001447820104E-2</v>
      </c>
    </row>
    <row r="139" spans="2:8">
      <c r="B139" s="111">
        <v>44111.645833333336</v>
      </c>
      <c r="C139" s="30">
        <v>1031.4000000000001</v>
      </c>
      <c r="D139" s="31">
        <f t="shared" ref="D139:D202" si="5">(C139/C138)-1</f>
        <v>-3.6209877120029876E-2</v>
      </c>
      <c r="F139" s="111">
        <v>44111.645833333336</v>
      </c>
      <c r="G139" s="30">
        <v>10768.05</v>
      </c>
      <c r="H139" s="31">
        <f t="shared" ref="H139:H202" si="6">(G139/G138)-1</f>
        <v>-4.1984750472792154E-3</v>
      </c>
    </row>
    <row r="140" spans="2:8" ht="27">
      <c r="B140" s="112" t="s">
        <v>86</v>
      </c>
      <c r="C140" s="30">
        <v>1007.95</v>
      </c>
      <c r="D140" s="31">
        <f t="shared" si="5"/>
        <v>-2.2736086872212624E-2</v>
      </c>
      <c r="F140" s="112" t="s">
        <v>86</v>
      </c>
      <c r="G140" s="30">
        <v>10802.7</v>
      </c>
      <c r="H140" s="31">
        <f t="shared" si="6"/>
        <v>3.2178528145765384E-3</v>
      </c>
    </row>
    <row r="141" spans="2:8" ht="27">
      <c r="B141" s="112" t="s">
        <v>87</v>
      </c>
      <c r="C141" s="30">
        <v>1004.55</v>
      </c>
      <c r="D141" s="31">
        <f t="shared" si="5"/>
        <v>-3.3731831936109069E-3</v>
      </c>
      <c r="F141" s="112" t="s">
        <v>87</v>
      </c>
      <c r="G141" s="30">
        <v>10607.35</v>
      </c>
      <c r="H141" s="31">
        <f t="shared" si="6"/>
        <v>-1.8083442102437397E-2</v>
      </c>
    </row>
    <row r="142" spans="2:8" ht="27">
      <c r="B142" s="112" t="s">
        <v>88</v>
      </c>
      <c r="C142" s="30">
        <v>999.5</v>
      </c>
      <c r="D142" s="31">
        <f t="shared" si="5"/>
        <v>-5.0271265740878812E-3</v>
      </c>
      <c r="F142" s="112" t="s">
        <v>88</v>
      </c>
      <c r="G142" s="30">
        <v>10618.2</v>
      </c>
      <c r="H142" s="31">
        <f t="shared" si="6"/>
        <v>1.0228756475463285E-3</v>
      </c>
    </row>
    <row r="143" spans="2:8" ht="27">
      <c r="B143" s="112" t="s">
        <v>89</v>
      </c>
      <c r="C143" s="30">
        <v>977.1</v>
      </c>
      <c r="D143" s="31">
        <f t="shared" si="5"/>
        <v>-2.2411205602801409E-2</v>
      </c>
      <c r="F143" s="112" t="s">
        <v>89</v>
      </c>
      <c r="G143" s="30">
        <v>10739.95</v>
      </c>
      <c r="H143" s="31">
        <f t="shared" si="6"/>
        <v>1.1466161873010527E-2</v>
      </c>
    </row>
    <row r="144" spans="2:8" ht="27">
      <c r="B144" s="112" t="s">
        <v>90</v>
      </c>
      <c r="C144" s="30">
        <v>984.3</v>
      </c>
      <c r="D144" s="31">
        <f t="shared" si="5"/>
        <v>7.368744243168468E-3</v>
      </c>
      <c r="F144" s="112" t="s">
        <v>90</v>
      </c>
      <c r="G144" s="30">
        <v>10901.7</v>
      </c>
      <c r="H144" s="31">
        <f t="shared" si="6"/>
        <v>1.5060591529755696E-2</v>
      </c>
    </row>
    <row r="145" spans="2:8" ht="27">
      <c r="B145" s="112" t="s">
        <v>91</v>
      </c>
      <c r="C145" s="30">
        <v>985.1</v>
      </c>
      <c r="D145" s="31">
        <f t="shared" si="5"/>
        <v>8.1276033729560382E-4</v>
      </c>
      <c r="F145" s="112" t="s">
        <v>91</v>
      </c>
      <c r="G145" s="30">
        <v>11022.2</v>
      </c>
      <c r="H145" s="31">
        <f t="shared" si="6"/>
        <v>1.1053321958960582E-2</v>
      </c>
    </row>
    <row r="146" spans="2:8" ht="27">
      <c r="B146" s="112" t="s">
        <v>92</v>
      </c>
      <c r="C146" s="30">
        <v>984.5</v>
      </c>
      <c r="D146" s="31">
        <f t="shared" si="5"/>
        <v>-6.0907522078978982E-4</v>
      </c>
      <c r="F146" s="112" t="s">
        <v>92</v>
      </c>
      <c r="G146" s="30">
        <v>11162.25</v>
      </c>
      <c r="H146" s="31">
        <f t="shared" si="6"/>
        <v>1.2706174810836135E-2</v>
      </c>
    </row>
    <row r="147" spans="2:8" ht="27">
      <c r="B147" s="112" t="s">
        <v>93</v>
      </c>
      <c r="C147" s="30">
        <v>989.8</v>
      </c>
      <c r="D147" s="31">
        <f t="shared" si="5"/>
        <v>5.3834433722701469E-3</v>
      </c>
      <c r="F147" s="112" t="s">
        <v>93</v>
      </c>
      <c r="G147" s="30">
        <v>11132.6</v>
      </c>
      <c r="H147" s="31">
        <f t="shared" si="6"/>
        <v>-2.6562744966291962E-3</v>
      </c>
    </row>
    <row r="148" spans="2:8" ht="27">
      <c r="B148" s="112" t="s">
        <v>94</v>
      </c>
      <c r="C148" s="30">
        <v>1002.35</v>
      </c>
      <c r="D148" s="31">
        <f t="shared" si="5"/>
        <v>1.2679329157405661E-2</v>
      </c>
      <c r="F148" s="112" t="s">
        <v>94</v>
      </c>
      <c r="G148" s="30">
        <v>11215.45</v>
      </c>
      <c r="H148" s="31">
        <f t="shared" si="6"/>
        <v>7.4421069651293692E-3</v>
      </c>
    </row>
    <row r="149" spans="2:8" ht="27">
      <c r="B149" s="112" t="s">
        <v>95</v>
      </c>
      <c r="C149" s="30">
        <v>998.35</v>
      </c>
      <c r="D149" s="31">
        <f t="shared" si="5"/>
        <v>-3.990622038210212E-3</v>
      </c>
      <c r="F149" s="112" t="s">
        <v>95</v>
      </c>
      <c r="G149" s="30">
        <v>11194.15</v>
      </c>
      <c r="H149" s="31">
        <f t="shared" si="6"/>
        <v>-1.8991658827778313E-3</v>
      </c>
    </row>
    <row r="150" spans="2:8" ht="27">
      <c r="B150" s="112" t="s">
        <v>96</v>
      </c>
      <c r="C150" s="30">
        <v>982.2</v>
      </c>
      <c r="D150" s="31">
        <f t="shared" si="5"/>
        <v>-1.6176691541042731E-2</v>
      </c>
      <c r="F150" s="112" t="s">
        <v>96</v>
      </c>
      <c r="G150" s="30">
        <v>11131.8</v>
      </c>
      <c r="H150" s="31">
        <f t="shared" si="6"/>
        <v>-5.5698735500239183E-3</v>
      </c>
    </row>
    <row r="151" spans="2:8" ht="27">
      <c r="B151" s="112" t="s">
        <v>97</v>
      </c>
      <c r="C151" s="30">
        <v>970.05</v>
      </c>
      <c r="D151" s="31">
        <f t="shared" si="5"/>
        <v>-1.2370189370800366E-2</v>
      </c>
      <c r="F151" s="112" t="s">
        <v>97</v>
      </c>
      <c r="G151" s="30">
        <v>11300.55</v>
      </c>
      <c r="H151" s="31">
        <f t="shared" si="6"/>
        <v>1.5159273432868048E-2</v>
      </c>
    </row>
    <row r="152" spans="2:8" ht="27">
      <c r="B152" s="112" t="s">
        <v>98</v>
      </c>
      <c r="C152" s="30">
        <v>960.9</v>
      </c>
      <c r="D152" s="31">
        <f t="shared" si="5"/>
        <v>-9.4325034792021034E-3</v>
      </c>
      <c r="F152" s="112" t="s">
        <v>98</v>
      </c>
      <c r="G152" s="30">
        <v>11202.85</v>
      </c>
      <c r="H152" s="31">
        <f t="shared" si="6"/>
        <v>-8.6455968957261931E-3</v>
      </c>
    </row>
    <row r="153" spans="2:8" ht="27">
      <c r="B153" s="112" t="s">
        <v>99</v>
      </c>
      <c r="C153" s="30">
        <v>965.05</v>
      </c>
      <c r="D153" s="31">
        <f t="shared" si="5"/>
        <v>4.3188677281715826E-3</v>
      </c>
      <c r="F153" s="112" t="s">
        <v>99</v>
      </c>
      <c r="G153" s="30">
        <v>11102.15</v>
      </c>
      <c r="H153" s="31">
        <f t="shared" si="6"/>
        <v>-8.9887841040450223E-3</v>
      </c>
    </row>
    <row r="154" spans="2:8" ht="27">
      <c r="B154" s="112" t="s">
        <v>100</v>
      </c>
      <c r="C154" s="30">
        <v>951.65</v>
      </c>
      <c r="D154" s="31">
        <f t="shared" si="5"/>
        <v>-1.388529091756896E-2</v>
      </c>
      <c r="F154" s="112" t="s">
        <v>100</v>
      </c>
      <c r="G154" s="30">
        <v>11073.45</v>
      </c>
      <c r="H154" s="31">
        <f t="shared" si="6"/>
        <v>-2.5850848709483287E-3</v>
      </c>
    </row>
    <row r="155" spans="2:8">
      <c r="B155" s="111">
        <v>43898.645833333336</v>
      </c>
      <c r="C155" s="30">
        <v>946.2</v>
      </c>
      <c r="D155" s="31">
        <f t="shared" si="5"/>
        <v>-5.7268953922134935E-3</v>
      </c>
      <c r="F155" s="111">
        <v>43898.645833333336</v>
      </c>
      <c r="G155" s="30">
        <v>10891.6</v>
      </c>
      <c r="H155" s="31">
        <f t="shared" si="6"/>
        <v>-1.6422162921221561E-2</v>
      </c>
    </row>
    <row r="156" spans="2:8">
      <c r="B156" s="111">
        <v>43929.645833333336</v>
      </c>
      <c r="C156" s="30">
        <v>940.25</v>
      </c>
      <c r="D156" s="31">
        <f t="shared" si="5"/>
        <v>-6.2883111392940672E-3</v>
      </c>
      <c r="F156" s="111">
        <v>43929.645833333336</v>
      </c>
      <c r="G156" s="30">
        <v>11095.25</v>
      </c>
      <c r="H156" s="31">
        <f t="shared" si="6"/>
        <v>1.8697895625986893E-2</v>
      </c>
    </row>
    <row r="157" spans="2:8">
      <c r="B157" s="111">
        <v>43959.645833333336</v>
      </c>
      <c r="C157" s="30">
        <v>956.45</v>
      </c>
      <c r="D157" s="31">
        <f t="shared" si="5"/>
        <v>1.7229460249933659E-2</v>
      </c>
      <c r="F157" s="111">
        <v>43959.645833333336</v>
      </c>
      <c r="G157" s="30">
        <v>11101.65</v>
      </c>
      <c r="H157" s="31">
        <f t="shared" si="6"/>
        <v>5.7682341542553139E-4</v>
      </c>
    </row>
    <row r="158" spans="2:8">
      <c r="B158" s="111">
        <v>43990.645833333336</v>
      </c>
      <c r="C158" s="30">
        <v>957.9</v>
      </c>
      <c r="D158" s="31">
        <f t="shared" si="5"/>
        <v>1.5160227926185321E-3</v>
      </c>
      <c r="F158" s="111">
        <v>43990.645833333336</v>
      </c>
      <c r="G158" s="30">
        <v>11200.15</v>
      </c>
      <c r="H158" s="31">
        <f t="shared" si="6"/>
        <v>8.8725549805659387E-3</v>
      </c>
    </row>
    <row r="159" spans="2:8">
      <c r="B159" s="111">
        <v>44020.645833333336</v>
      </c>
      <c r="C159" s="30">
        <v>965.5</v>
      </c>
      <c r="D159" s="31">
        <f t="shared" si="5"/>
        <v>7.9340223405366395E-3</v>
      </c>
      <c r="F159" s="111">
        <v>44020.645833333336</v>
      </c>
      <c r="G159" s="30">
        <v>11214.05</v>
      </c>
      <c r="H159" s="31">
        <f t="shared" si="6"/>
        <v>1.2410548073016336E-3</v>
      </c>
    </row>
    <row r="160" spans="2:8">
      <c r="B160" s="111">
        <v>44112.645833333336</v>
      </c>
      <c r="C160" s="30">
        <v>968.25</v>
      </c>
      <c r="D160" s="31">
        <f t="shared" si="5"/>
        <v>2.8482651475918441E-3</v>
      </c>
      <c r="F160" s="111">
        <v>44112.645833333336</v>
      </c>
      <c r="G160" s="30">
        <v>11270.15</v>
      </c>
      <c r="H160" s="31">
        <f t="shared" si="6"/>
        <v>5.0026529220041915E-3</v>
      </c>
    </row>
    <row r="161" spans="2:8">
      <c r="B161" s="111">
        <v>44143.645833333336</v>
      </c>
      <c r="C161" s="30">
        <v>969.15</v>
      </c>
      <c r="D161" s="31">
        <f t="shared" si="5"/>
        <v>9.2951200619673102E-4</v>
      </c>
      <c r="F161" s="111">
        <v>44143.645833333336</v>
      </c>
      <c r="G161" s="30">
        <v>11322.5</v>
      </c>
      <c r="H161" s="31">
        <f t="shared" si="6"/>
        <v>4.6450135978670648E-3</v>
      </c>
    </row>
    <row r="162" spans="2:8">
      <c r="B162" s="111">
        <v>44173.645833333336</v>
      </c>
      <c r="C162" s="30">
        <v>964.15</v>
      </c>
      <c r="D162" s="31">
        <f t="shared" si="5"/>
        <v>-5.1591600887375133E-3</v>
      </c>
      <c r="F162" s="111">
        <v>44173.645833333336</v>
      </c>
      <c r="G162" s="30">
        <v>11308.4</v>
      </c>
      <c r="H162" s="31">
        <f t="shared" si="6"/>
        <v>-1.2453080150144347E-3</v>
      </c>
    </row>
    <row r="163" spans="2:8" ht="27">
      <c r="B163" s="112" t="s">
        <v>101</v>
      </c>
      <c r="C163" s="30">
        <v>986</v>
      </c>
      <c r="D163" s="31">
        <f t="shared" si="5"/>
        <v>2.2662448789088963E-2</v>
      </c>
      <c r="F163" s="112" t="s">
        <v>101</v>
      </c>
      <c r="G163" s="30">
        <v>11300.45</v>
      </c>
      <c r="H163" s="31">
        <f t="shared" si="6"/>
        <v>-7.0301722613264062E-4</v>
      </c>
    </row>
    <row r="164" spans="2:8" ht="27">
      <c r="B164" s="112" t="s">
        <v>102</v>
      </c>
      <c r="C164" s="30">
        <v>963.6</v>
      </c>
      <c r="D164" s="31">
        <f t="shared" si="5"/>
        <v>-2.2718052738336714E-2</v>
      </c>
      <c r="F164" s="112" t="s">
        <v>102</v>
      </c>
      <c r="G164" s="30">
        <v>11178.4</v>
      </c>
      <c r="H164" s="31">
        <f t="shared" si="6"/>
        <v>-1.0800454849143271E-2</v>
      </c>
    </row>
    <row r="165" spans="2:8" ht="27">
      <c r="B165" s="112" t="s">
        <v>103</v>
      </c>
      <c r="C165" s="30">
        <v>972.4</v>
      </c>
      <c r="D165" s="31">
        <f t="shared" si="5"/>
        <v>9.1324200913240894E-3</v>
      </c>
      <c r="F165" s="112" t="s">
        <v>103</v>
      </c>
      <c r="G165" s="30">
        <v>11247.1</v>
      </c>
      <c r="H165" s="31">
        <f t="shared" si="6"/>
        <v>6.1457811493594861E-3</v>
      </c>
    </row>
    <row r="166" spans="2:8" ht="27">
      <c r="B166" s="112" t="s">
        <v>104</v>
      </c>
      <c r="C166" s="30">
        <v>1004.15</v>
      </c>
      <c r="D166" s="31">
        <f t="shared" si="5"/>
        <v>3.2651172357054614E-2</v>
      </c>
      <c r="F166" s="112" t="s">
        <v>104</v>
      </c>
      <c r="G166" s="30">
        <v>11385.35</v>
      </c>
      <c r="H166" s="31">
        <f t="shared" si="6"/>
        <v>1.2292057508157761E-2</v>
      </c>
    </row>
    <row r="167" spans="2:8" ht="27">
      <c r="B167" s="112" t="s">
        <v>105</v>
      </c>
      <c r="C167" s="30">
        <v>1015.1</v>
      </c>
      <c r="D167" s="31">
        <f t="shared" si="5"/>
        <v>1.090474530697616E-2</v>
      </c>
      <c r="F167" s="112" t="s">
        <v>105</v>
      </c>
      <c r="G167" s="30">
        <v>11408.4</v>
      </c>
      <c r="H167" s="31">
        <f t="shared" si="6"/>
        <v>2.024531525161688E-3</v>
      </c>
    </row>
    <row r="168" spans="2:8" ht="27">
      <c r="B168" s="112" t="s">
        <v>106</v>
      </c>
      <c r="C168" s="30">
        <v>1025.2</v>
      </c>
      <c r="D168" s="31">
        <f t="shared" si="5"/>
        <v>9.9497586444685648E-3</v>
      </c>
      <c r="F168" s="112" t="s">
        <v>106</v>
      </c>
      <c r="G168" s="30">
        <v>11312.2</v>
      </c>
      <c r="H168" s="31">
        <f t="shared" si="6"/>
        <v>-8.4323831562707063E-3</v>
      </c>
    </row>
    <row r="169" spans="2:8" ht="27">
      <c r="B169" s="112" t="s">
        <v>107</v>
      </c>
      <c r="C169" s="30">
        <v>1040.05</v>
      </c>
      <c r="D169" s="31">
        <f t="shared" si="5"/>
        <v>1.4484978540772353E-2</v>
      </c>
      <c r="F169" s="112" t="s">
        <v>107</v>
      </c>
      <c r="G169" s="30">
        <v>11371.6</v>
      </c>
      <c r="H169" s="31">
        <f t="shared" si="6"/>
        <v>5.2509679814713994E-3</v>
      </c>
    </row>
    <row r="170" spans="2:8" ht="27">
      <c r="B170" s="112" t="s">
        <v>108</v>
      </c>
      <c r="C170" s="30">
        <v>1054.2</v>
      </c>
      <c r="D170" s="31">
        <f t="shared" si="5"/>
        <v>1.3605115138695334E-2</v>
      </c>
      <c r="F170" s="112" t="s">
        <v>108</v>
      </c>
      <c r="G170" s="30">
        <v>11466.45</v>
      </c>
      <c r="H170" s="31">
        <f t="shared" si="6"/>
        <v>8.3409546589749972E-3</v>
      </c>
    </row>
    <row r="171" spans="2:8" ht="27">
      <c r="B171" s="112" t="s">
        <v>109</v>
      </c>
      <c r="C171" s="30">
        <v>1059.9000000000001</v>
      </c>
      <c r="D171" s="31">
        <f t="shared" si="5"/>
        <v>5.4069436539556648E-3</v>
      </c>
      <c r="F171" s="112" t="s">
        <v>109</v>
      </c>
      <c r="G171" s="30">
        <v>11472.25</v>
      </c>
      <c r="H171" s="31">
        <f t="shared" si="6"/>
        <v>5.0582351120009861E-4</v>
      </c>
    </row>
    <row r="172" spans="2:8" ht="27">
      <c r="B172" s="112" t="s">
        <v>110</v>
      </c>
      <c r="C172" s="30">
        <v>1055.4000000000001</v>
      </c>
      <c r="D172" s="31">
        <f t="shared" si="5"/>
        <v>-4.245683555052393E-3</v>
      </c>
      <c r="F172" s="112" t="s">
        <v>110</v>
      </c>
      <c r="G172" s="30">
        <v>11549.6</v>
      </c>
      <c r="H172" s="31">
        <f t="shared" si="6"/>
        <v>6.7423565560373877E-3</v>
      </c>
    </row>
    <row r="173" spans="2:8" ht="27">
      <c r="B173" s="112" t="s">
        <v>111</v>
      </c>
      <c r="C173" s="30">
        <v>1045.1500000000001</v>
      </c>
      <c r="D173" s="31">
        <f t="shared" si="5"/>
        <v>-9.7119575516392276E-3</v>
      </c>
      <c r="F173" s="112" t="s">
        <v>111</v>
      </c>
      <c r="G173" s="30">
        <v>11559.25</v>
      </c>
      <c r="H173" s="31">
        <f t="shared" si="6"/>
        <v>8.3552677148990284E-4</v>
      </c>
    </row>
    <row r="174" spans="2:8" ht="27">
      <c r="B174" s="112" t="s">
        <v>112</v>
      </c>
      <c r="C174" s="30">
        <v>1041.05</v>
      </c>
      <c r="D174" s="31">
        <f t="shared" si="5"/>
        <v>-3.9228818829833978E-3</v>
      </c>
      <c r="F174" s="112" t="s">
        <v>112</v>
      </c>
      <c r="G174" s="30">
        <v>11647.6</v>
      </c>
      <c r="H174" s="31">
        <f t="shared" si="6"/>
        <v>7.6432294482773333E-3</v>
      </c>
    </row>
    <row r="175" spans="2:8" ht="27">
      <c r="B175" s="112" t="s">
        <v>113</v>
      </c>
      <c r="C175" s="30">
        <v>1010.65</v>
      </c>
      <c r="D175" s="31">
        <f t="shared" si="5"/>
        <v>-2.9201287161999878E-2</v>
      </c>
      <c r="F175" s="112" t="s">
        <v>113</v>
      </c>
      <c r="G175" s="30">
        <v>11387.5</v>
      </c>
      <c r="H175" s="31">
        <f t="shared" si="6"/>
        <v>-2.2330780589992827E-2</v>
      </c>
    </row>
    <row r="176" spans="2:8">
      <c r="B176" s="111">
        <v>43839.645833333336</v>
      </c>
      <c r="C176" s="30">
        <v>1002.95</v>
      </c>
      <c r="D176" s="31">
        <f t="shared" si="5"/>
        <v>-7.6188591500518932E-3</v>
      </c>
      <c r="F176" s="111">
        <v>43839.645833333336</v>
      </c>
      <c r="G176" s="30">
        <v>11470.25</v>
      </c>
      <c r="H176" s="31">
        <f t="shared" si="6"/>
        <v>7.2667398463226451E-3</v>
      </c>
    </row>
    <row r="177" spans="2:8">
      <c r="B177" s="111">
        <v>43870.645833333336</v>
      </c>
      <c r="C177" s="30">
        <v>1084.5</v>
      </c>
      <c r="D177" s="31">
        <f t="shared" si="5"/>
        <v>8.1310135101450687E-2</v>
      </c>
      <c r="F177" s="111">
        <v>43870.645833333336</v>
      </c>
      <c r="G177" s="30">
        <v>11535</v>
      </c>
      <c r="H177" s="31">
        <f t="shared" si="6"/>
        <v>5.6450382511279429E-3</v>
      </c>
    </row>
    <row r="178" spans="2:8">
      <c r="B178" s="111">
        <v>43899.645833333336</v>
      </c>
      <c r="C178" s="30">
        <v>1155.25</v>
      </c>
      <c r="D178" s="31">
        <f t="shared" si="5"/>
        <v>6.5237436606731203E-2</v>
      </c>
      <c r="F178" s="111">
        <v>43899.645833333336</v>
      </c>
      <c r="G178" s="30">
        <v>11527.45</v>
      </c>
      <c r="H178" s="31">
        <f t="shared" si="6"/>
        <v>-6.5452969224089053E-4</v>
      </c>
    </row>
    <row r="179" spans="2:8">
      <c r="B179" s="111">
        <v>43930.645833333336</v>
      </c>
      <c r="C179" s="30">
        <v>1120.05</v>
      </c>
      <c r="D179" s="31">
        <f t="shared" si="5"/>
        <v>-3.046959532568716E-2</v>
      </c>
      <c r="F179" s="111">
        <v>43930.645833333336</v>
      </c>
      <c r="G179" s="30">
        <v>11333.85</v>
      </c>
      <c r="H179" s="31">
        <f t="shared" si="6"/>
        <v>-1.6794694403359012E-2</v>
      </c>
    </row>
    <row r="180" spans="2:8">
      <c r="B180" s="111">
        <v>44021.645833333336</v>
      </c>
      <c r="C180" s="30">
        <v>1111.6500000000001</v>
      </c>
      <c r="D180" s="31">
        <f t="shared" si="5"/>
        <v>-7.4996651935180791E-3</v>
      </c>
      <c r="F180" s="111">
        <v>44021.645833333336</v>
      </c>
      <c r="G180" s="30">
        <v>11355.05</v>
      </c>
      <c r="H180" s="31">
        <f t="shared" si="6"/>
        <v>1.8705029623649061E-3</v>
      </c>
    </row>
    <row r="181" spans="2:8">
      <c r="B181" s="111">
        <v>44052.645833333336</v>
      </c>
      <c r="C181" s="30">
        <v>1084.9000000000001</v>
      </c>
      <c r="D181" s="31">
        <f t="shared" si="5"/>
        <v>-2.4063329285296642E-2</v>
      </c>
      <c r="F181" s="111">
        <v>44052.645833333336</v>
      </c>
      <c r="G181" s="30">
        <v>11317.35</v>
      </c>
      <c r="H181" s="31">
        <f t="shared" si="6"/>
        <v>-3.3201086741140307E-3</v>
      </c>
    </row>
    <row r="182" spans="2:8">
      <c r="B182" s="111">
        <v>44083.645833333336</v>
      </c>
      <c r="C182" s="30">
        <v>1079.45</v>
      </c>
      <c r="D182" s="31">
        <f t="shared" si="5"/>
        <v>-5.0235044704581844E-3</v>
      </c>
      <c r="F182" s="111">
        <v>44083.645833333336</v>
      </c>
      <c r="G182" s="30">
        <v>11278</v>
      </c>
      <c r="H182" s="31">
        <f t="shared" si="6"/>
        <v>-3.4769623630973578E-3</v>
      </c>
    </row>
    <row r="183" spans="2:8">
      <c r="B183" s="111">
        <v>44113.645833333336</v>
      </c>
      <c r="C183" s="30">
        <v>1066.3</v>
      </c>
      <c r="D183" s="31">
        <f t="shared" si="5"/>
        <v>-1.218212978831823E-2</v>
      </c>
      <c r="F183" s="111">
        <v>44113.645833333336</v>
      </c>
      <c r="G183" s="30">
        <v>11449.25</v>
      </c>
      <c r="H183" s="31">
        <f t="shared" si="6"/>
        <v>1.5184429863450921E-2</v>
      </c>
    </row>
    <row r="184" spans="2:8">
      <c r="B184" s="111">
        <v>44144.645833333336</v>
      </c>
      <c r="C184" s="30">
        <v>1059.6500000000001</v>
      </c>
      <c r="D184" s="31">
        <f t="shared" si="5"/>
        <v>-6.236518803338531E-3</v>
      </c>
      <c r="F184" s="111">
        <v>44144.645833333336</v>
      </c>
      <c r="G184" s="30">
        <v>11464.45</v>
      </c>
      <c r="H184" s="31">
        <f t="shared" si="6"/>
        <v>1.3275978775904029E-3</v>
      </c>
    </row>
    <row r="185" spans="2:8" ht="27">
      <c r="B185" s="112" t="s">
        <v>114</v>
      </c>
      <c r="C185" s="30">
        <v>1052.4000000000001</v>
      </c>
      <c r="D185" s="31">
        <f t="shared" si="5"/>
        <v>-6.8418817534091625E-3</v>
      </c>
      <c r="F185" s="112" t="s">
        <v>114</v>
      </c>
      <c r="G185" s="30">
        <v>11440.05</v>
      </c>
      <c r="H185" s="31">
        <f t="shared" si="6"/>
        <v>-2.1283184103905173E-3</v>
      </c>
    </row>
    <row r="186" spans="2:8" ht="27">
      <c r="B186" s="112" t="s">
        <v>115</v>
      </c>
      <c r="C186" s="30">
        <v>1048.75</v>
      </c>
      <c r="D186" s="31">
        <f t="shared" si="5"/>
        <v>-3.4682630178640705E-3</v>
      </c>
      <c r="F186" s="112" t="s">
        <v>115</v>
      </c>
      <c r="G186" s="30">
        <v>11521.8</v>
      </c>
      <c r="H186" s="31">
        <f t="shared" si="6"/>
        <v>7.1459477886897105E-3</v>
      </c>
    </row>
    <row r="187" spans="2:8" ht="27">
      <c r="B187" s="112" t="s">
        <v>116</v>
      </c>
      <c r="C187" s="30">
        <v>1031.3499999999999</v>
      </c>
      <c r="D187" s="31">
        <f t="shared" si="5"/>
        <v>-1.6591179976162218E-2</v>
      </c>
      <c r="F187" s="112" t="s">
        <v>116</v>
      </c>
      <c r="G187" s="30">
        <v>11604.55</v>
      </c>
      <c r="H187" s="31">
        <f t="shared" si="6"/>
        <v>7.182037528858265E-3</v>
      </c>
    </row>
    <row r="188" spans="2:8" ht="27">
      <c r="B188" s="112" t="s">
        <v>117</v>
      </c>
      <c r="C188" s="30">
        <v>1038.3499999999999</v>
      </c>
      <c r="D188" s="31">
        <f t="shared" si="5"/>
        <v>6.7872206331507368E-3</v>
      </c>
      <c r="F188" s="112" t="s">
        <v>117</v>
      </c>
      <c r="G188" s="30">
        <v>11516.1</v>
      </c>
      <c r="H188" s="31">
        <f t="shared" si="6"/>
        <v>-7.6220103321541499E-3</v>
      </c>
    </row>
    <row r="189" spans="2:8" ht="27">
      <c r="B189" s="112" t="s">
        <v>118</v>
      </c>
      <c r="C189" s="30">
        <v>1018.75</v>
      </c>
      <c r="D189" s="31">
        <f t="shared" si="5"/>
        <v>-1.8876101507198872E-2</v>
      </c>
      <c r="F189" s="112" t="s">
        <v>118</v>
      </c>
      <c r="G189" s="30">
        <v>11504.95</v>
      </c>
      <c r="H189" s="31">
        <f t="shared" si="6"/>
        <v>-9.6820972377797965E-4</v>
      </c>
    </row>
    <row r="190" spans="2:8" ht="27">
      <c r="B190" s="112" t="s">
        <v>119</v>
      </c>
      <c r="C190" s="30">
        <v>982.6</v>
      </c>
      <c r="D190" s="31">
        <f t="shared" si="5"/>
        <v>-3.5484662576687143E-2</v>
      </c>
      <c r="F190" s="112" t="s">
        <v>119</v>
      </c>
      <c r="G190" s="30">
        <v>11250.55</v>
      </c>
      <c r="H190" s="31">
        <f t="shared" si="6"/>
        <v>-2.2112221261283316E-2</v>
      </c>
    </row>
    <row r="191" spans="2:8" ht="27">
      <c r="B191" s="112" t="s">
        <v>120</v>
      </c>
      <c r="C191" s="30">
        <v>964.2</v>
      </c>
      <c r="D191" s="31">
        <f t="shared" si="5"/>
        <v>-1.8725829432118868E-2</v>
      </c>
      <c r="F191" s="112" t="s">
        <v>120</v>
      </c>
      <c r="G191" s="30">
        <v>11153.65</v>
      </c>
      <c r="H191" s="31">
        <f t="shared" si="6"/>
        <v>-8.6129122576229511E-3</v>
      </c>
    </row>
    <row r="192" spans="2:8" ht="27">
      <c r="B192" s="112" t="s">
        <v>121</v>
      </c>
      <c r="C192" s="30">
        <v>963.4</v>
      </c>
      <c r="D192" s="31">
        <f t="shared" si="5"/>
        <v>-8.2970338104138008E-4</v>
      </c>
      <c r="F192" s="112" t="s">
        <v>121</v>
      </c>
      <c r="G192" s="30">
        <v>11131.85</v>
      </c>
      <c r="H192" s="31">
        <f t="shared" si="6"/>
        <v>-1.9545171311632359E-3</v>
      </c>
    </row>
    <row r="193" spans="2:8" ht="27">
      <c r="B193" s="112" t="s">
        <v>122</v>
      </c>
      <c r="C193" s="30">
        <v>920.5</v>
      </c>
      <c r="D193" s="31">
        <f t="shared" si="5"/>
        <v>-4.4529790325928964E-2</v>
      </c>
      <c r="F193" s="112" t="s">
        <v>122</v>
      </c>
      <c r="G193" s="30">
        <v>10805.55</v>
      </c>
      <c r="H193" s="31">
        <f t="shared" si="6"/>
        <v>-2.9312288613303372E-2</v>
      </c>
    </row>
    <row r="194" spans="2:8" ht="27">
      <c r="B194" s="112" t="s">
        <v>123</v>
      </c>
      <c r="C194" s="30">
        <v>952.15</v>
      </c>
      <c r="D194" s="31">
        <f t="shared" si="5"/>
        <v>3.438348723519824E-2</v>
      </c>
      <c r="F194" s="112" t="s">
        <v>123</v>
      </c>
      <c r="G194" s="30">
        <v>11050.25</v>
      </c>
      <c r="H194" s="31">
        <f t="shared" si="6"/>
        <v>2.2645769997825305E-2</v>
      </c>
    </row>
    <row r="195" spans="2:8" ht="27">
      <c r="B195" s="112" t="s">
        <v>124</v>
      </c>
      <c r="C195" s="30">
        <v>969.6</v>
      </c>
      <c r="D195" s="31">
        <f t="shared" si="5"/>
        <v>1.8326944283988844E-2</v>
      </c>
      <c r="F195" s="112" t="s">
        <v>124</v>
      </c>
      <c r="G195" s="30">
        <v>11227.55</v>
      </c>
      <c r="H195" s="31">
        <f t="shared" si="6"/>
        <v>1.6044885862310787E-2</v>
      </c>
    </row>
    <row r="196" spans="2:8" ht="27">
      <c r="B196" s="112" t="s">
        <v>125</v>
      </c>
      <c r="C196" s="30">
        <v>954.25</v>
      </c>
      <c r="D196" s="31">
        <f t="shared" si="5"/>
        <v>-1.5831270627062688E-2</v>
      </c>
      <c r="F196" s="112" t="s">
        <v>125</v>
      </c>
      <c r="G196" s="30">
        <v>11222.4</v>
      </c>
      <c r="H196" s="31">
        <f t="shared" si="6"/>
        <v>-4.5869312539237317E-4</v>
      </c>
    </row>
    <row r="197" spans="2:8" ht="27">
      <c r="B197" s="112" t="s">
        <v>126</v>
      </c>
      <c r="C197" s="30">
        <v>956.3</v>
      </c>
      <c r="D197" s="31">
        <f t="shared" si="5"/>
        <v>2.1482839926643127E-3</v>
      </c>
      <c r="F197" s="112" t="s">
        <v>126</v>
      </c>
      <c r="G197" s="30">
        <v>11247.55</v>
      </c>
      <c r="H197" s="31">
        <f t="shared" si="6"/>
        <v>2.2410536070716081E-3</v>
      </c>
    </row>
    <row r="198" spans="2:8">
      <c r="B198" s="111">
        <v>43840.645833333336</v>
      </c>
      <c r="C198" s="30">
        <v>962.15</v>
      </c>
      <c r="D198" s="31">
        <f t="shared" si="5"/>
        <v>6.1173271985779376E-3</v>
      </c>
      <c r="F198" s="111">
        <v>43840.645833333336</v>
      </c>
      <c r="G198" s="30">
        <v>11416.95</v>
      </c>
      <c r="H198" s="31">
        <f t="shared" si="6"/>
        <v>1.5061057741463824E-2</v>
      </c>
    </row>
    <row r="199" spans="2:8">
      <c r="B199" s="111">
        <v>43961.645833333336</v>
      </c>
      <c r="C199" s="30">
        <v>958.5</v>
      </c>
      <c r="D199" s="31">
        <f t="shared" si="5"/>
        <v>-3.7935872784908842E-3</v>
      </c>
      <c r="F199" s="111">
        <v>43961.645833333336</v>
      </c>
      <c r="G199" s="30">
        <v>11503.35</v>
      </c>
      <c r="H199" s="31">
        <f t="shared" si="6"/>
        <v>7.5676954002601438E-3</v>
      </c>
    </row>
    <row r="200" spans="2:8">
      <c r="B200" s="111">
        <v>43992.645833333336</v>
      </c>
      <c r="C200" s="30">
        <v>975.4</v>
      </c>
      <c r="D200" s="31">
        <f t="shared" si="5"/>
        <v>1.7631716223265537E-2</v>
      </c>
      <c r="F200" s="111">
        <v>43992.645833333336</v>
      </c>
      <c r="G200" s="30">
        <v>11662.4</v>
      </c>
      <c r="H200" s="31">
        <f t="shared" si="6"/>
        <v>1.3826407090108406E-2</v>
      </c>
    </row>
    <row r="201" spans="2:8">
      <c r="B201" s="111">
        <v>44022.645833333336</v>
      </c>
      <c r="C201" s="30">
        <v>957.95</v>
      </c>
      <c r="D201" s="31">
        <f t="shared" si="5"/>
        <v>-1.7890096370719588E-2</v>
      </c>
      <c r="F201" s="111">
        <v>44022.645833333336</v>
      </c>
      <c r="G201" s="30">
        <v>11738.85</v>
      </c>
      <c r="H201" s="31">
        <f t="shared" si="6"/>
        <v>6.555254493071816E-3</v>
      </c>
    </row>
    <row r="202" spans="2:8">
      <c r="B202" s="111">
        <v>44053.645833333336</v>
      </c>
      <c r="C202" s="30">
        <v>960.75</v>
      </c>
      <c r="D202" s="31">
        <f t="shared" si="5"/>
        <v>2.9229082937523021E-3</v>
      </c>
      <c r="F202" s="111">
        <v>44053.645833333336</v>
      </c>
      <c r="G202" s="30">
        <v>11834.6</v>
      </c>
      <c r="H202" s="31">
        <f t="shared" si="6"/>
        <v>8.1566763354161687E-3</v>
      </c>
    </row>
    <row r="203" spans="2:8">
      <c r="B203" s="111">
        <v>44084.645833333336</v>
      </c>
      <c r="C203" s="30">
        <v>990.55</v>
      </c>
      <c r="D203" s="31">
        <f t="shared" ref="D203:D266" si="7">(C203/C202)-1</f>
        <v>3.1017434296122692E-2</v>
      </c>
      <c r="F203" s="111">
        <v>44084.645833333336</v>
      </c>
      <c r="G203" s="30">
        <v>11914.2</v>
      </c>
      <c r="H203" s="31">
        <f t="shared" ref="H203:H266" si="8">(G203/G202)-1</f>
        <v>6.7260405928379896E-3</v>
      </c>
    </row>
    <row r="204" spans="2:8">
      <c r="B204" s="111">
        <v>44175.645833333336</v>
      </c>
      <c r="C204" s="30">
        <v>970.9</v>
      </c>
      <c r="D204" s="31">
        <f t="shared" si="7"/>
        <v>-1.983746403513198E-2</v>
      </c>
      <c r="F204" s="111">
        <v>44175.645833333336</v>
      </c>
      <c r="G204" s="30">
        <v>11930.95</v>
      </c>
      <c r="H204" s="31">
        <f t="shared" si="8"/>
        <v>1.4058854140437393E-3</v>
      </c>
    </row>
    <row r="205" spans="2:8" ht="27">
      <c r="B205" s="112" t="s">
        <v>127</v>
      </c>
      <c r="C205" s="30">
        <v>970.75</v>
      </c>
      <c r="D205" s="31">
        <f t="shared" si="7"/>
        <v>-1.5449582861259969E-4</v>
      </c>
      <c r="F205" s="112" t="s">
        <v>127</v>
      </c>
      <c r="G205" s="30">
        <v>11934.5</v>
      </c>
      <c r="H205" s="31">
        <f t="shared" si="8"/>
        <v>2.9754545949822742E-4</v>
      </c>
    </row>
    <row r="206" spans="2:8" ht="27">
      <c r="B206" s="112" t="s">
        <v>128</v>
      </c>
      <c r="C206" s="30">
        <v>971.1</v>
      </c>
      <c r="D206" s="31">
        <f t="shared" si="7"/>
        <v>3.6054596961121455E-4</v>
      </c>
      <c r="F206" s="112" t="s">
        <v>128</v>
      </c>
      <c r="G206" s="30">
        <v>11971.05</v>
      </c>
      <c r="H206" s="31">
        <f t="shared" si="8"/>
        <v>3.0625497507226207E-3</v>
      </c>
    </row>
    <row r="207" spans="2:8" ht="27">
      <c r="B207" s="112" t="s">
        <v>129</v>
      </c>
      <c r="C207" s="30">
        <v>967.75</v>
      </c>
      <c r="D207" s="31">
        <f t="shared" si="7"/>
        <v>-3.4496962207806181E-3</v>
      </c>
      <c r="F207" s="112" t="s">
        <v>129</v>
      </c>
      <c r="G207" s="30">
        <v>11680.35</v>
      </c>
      <c r="H207" s="31">
        <f t="shared" si="8"/>
        <v>-2.4283584146753912E-2</v>
      </c>
    </row>
    <row r="208" spans="2:8" ht="27">
      <c r="B208" s="112" t="s">
        <v>130</v>
      </c>
      <c r="C208" s="30">
        <v>973.75</v>
      </c>
      <c r="D208" s="31">
        <f t="shared" si="7"/>
        <v>6.1999483337638051E-3</v>
      </c>
      <c r="F208" s="112" t="s">
        <v>130</v>
      </c>
      <c r="G208" s="30">
        <v>11762.45</v>
      </c>
      <c r="H208" s="31">
        <f t="shared" si="8"/>
        <v>7.0288989627880216E-3</v>
      </c>
    </row>
    <row r="209" spans="2:8" ht="27">
      <c r="B209" s="112" t="s">
        <v>131</v>
      </c>
      <c r="C209" s="30">
        <v>965.7</v>
      </c>
      <c r="D209" s="31">
        <f t="shared" si="7"/>
        <v>-8.2670089858792872E-3</v>
      </c>
      <c r="F209" s="112" t="s">
        <v>131</v>
      </c>
      <c r="G209" s="30">
        <v>11873.05</v>
      </c>
      <c r="H209" s="31">
        <f t="shared" si="8"/>
        <v>9.4028029874726471E-3</v>
      </c>
    </row>
    <row r="210" spans="2:8" ht="27">
      <c r="B210" s="112" t="s">
        <v>132</v>
      </c>
      <c r="C210" s="30">
        <v>965.1</v>
      </c>
      <c r="D210" s="31">
        <f t="shared" si="7"/>
        <v>-6.213109661385996E-4</v>
      </c>
      <c r="F210" s="112" t="s">
        <v>132</v>
      </c>
      <c r="G210" s="30">
        <v>11896.8</v>
      </c>
      <c r="H210" s="31">
        <f t="shared" si="8"/>
        <v>2.0003284749916528E-3</v>
      </c>
    </row>
    <row r="211" spans="2:8" ht="27">
      <c r="B211" s="112" t="s">
        <v>133</v>
      </c>
      <c r="C211" s="30">
        <v>961.45</v>
      </c>
      <c r="D211" s="31">
        <f t="shared" si="7"/>
        <v>-3.7819915034711382E-3</v>
      </c>
      <c r="F211" s="112" t="s">
        <v>133</v>
      </c>
      <c r="G211" s="30">
        <v>11937.65</v>
      </c>
      <c r="H211" s="31">
        <f t="shared" si="8"/>
        <v>3.4336964561898498E-3</v>
      </c>
    </row>
    <row r="212" spans="2:8" ht="27">
      <c r="B212" s="112" t="s">
        <v>134</v>
      </c>
      <c r="C212" s="30">
        <v>956.5</v>
      </c>
      <c r="D212" s="31">
        <f t="shared" si="7"/>
        <v>-5.1484736595767133E-3</v>
      </c>
      <c r="F212" s="112" t="s">
        <v>134</v>
      </c>
      <c r="G212" s="30">
        <v>11896.45</v>
      </c>
      <c r="H212" s="31">
        <f t="shared" si="8"/>
        <v>-3.4512655338361231E-3</v>
      </c>
    </row>
    <row r="213" spans="2:8" ht="27">
      <c r="B213" s="112" t="s">
        <v>135</v>
      </c>
      <c r="C213" s="30">
        <v>960.05</v>
      </c>
      <c r="D213" s="31">
        <f t="shared" si="7"/>
        <v>3.7114479874542639E-3</v>
      </c>
      <c r="F213" s="112" t="s">
        <v>135</v>
      </c>
      <c r="G213" s="30">
        <v>11930.35</v>
      </c>
      <c r="H213" s="31">
        <f t="shared" si="8"/>
        <v>2.8495895834470542E-3</v>
      </c>
    </row>
    <row r="214" spans="2:8" ht="27">
      <c r="B214" s="112" t="s">
        <v>136</v>
      </c>
      <c r="C214" s="30">
        <v>943.2</v>
      </c>
      <c r="D214" s="31">
        <f t="shared" si="7"/>
        <v>-1.7551169209936934E-2</v>
      </c>
      <c r="F214" s="112" t="s">
        <v>136</v>
      </c>
      <c r="G214" s="30">
        <v>11767.75</v>
      </c>
      <c r="H214" s="31">
        <f t="shared" si="8"/>
        <v>-1.362910560042252E-2</v>
      </c>
    </row>
    <row r="215" spans="2:8" ht="27">
      <c r="B215" s="112" t="s">
        <v>137</v>
      </c>
      <c r="C215" s="30">
        <v>918.85</v>
      </c>
      <c r="D215" s="31">
        <f t="shared" si="7"/>
        <v>-2.5816369804919415E-2</v>
      </c>
      <c r="F215" s="112" t="s">
        <v>137</v>
      </c>
      <c r="G215" s="30">
        <v>11889.4</v>
      </c>
      <c r="H215" s="31">
        <f t="shared" si="8"/>
        <v>1.0337575152429279E-2</v>
      </c>
    </row>
    <row r="216" spans="2:8" ht="27">
      <c r="B216" s="112" t="s">
        <v>138</v>
      </c>
      <c r="C216" s="30">
        <v>907.4</v>
      </c>
      <c r="D216" s="31">
        <f t="shared" si="7"/>
        <v>-1.2461228709800376E-2</v>
      </c>
      <c r="F216" s="112" t="s">
        <v>138</v>
      </c>
      <c r="G216" s="30">
        <v>11729.6</v>
      </c>
      <c r="H216" s="31">
        <f t="shared" si="8"/>
        <v>-1.3440543677561423E-2</v>
      </c>
    </row>
    <row r="217" spans="2:8" ht="27">
      <c r="B217" s="112" t="s">
        <v>139</v>
      </c>
      <c r="C217" s="30">
        <v>908.4</v>
      </c>
      <c r="D217" s="31">
        <f t="shared" si="7"/>
        <v>1.1020498126514955E-3</v>
      </c>
      <c r="F217" s="112" t="s">
        <v>139</v>
      </c>
      <c r="G217" s="30">
        <v>11670.8</v>
      </c>
      <c r="H217" s="31">
        <f t="shared" si="8"/>
        <v>-5.0129586686673555E-3</v>
      </c>
    </row>
    <row r="218" spans="2:8" ht="27">
      <c r="B218" s="112" t="s">
        <v>140</v>
      </c>
      <c r="C218" s="30">
        <v>926.2</v>
      </c>
      <c r="D218" s="31">
        <f t="shared" si="7"/>
        <v>1.9594892118009799E-2</v>
      </c>
      <c r="F218" s="112" t="s">
        <v>140</v>
      </c>
      <c r="G218" s="30">
        <v>11642.4</v>
      </c>
      <c r="H218" s="31">
        <f t="shared" si="8"/>
        <v>-2.4334235870719922E-3</v>
      </c>
    </row>
    <row r="219" spans="2:8">
      <c r="B219" s="111">
        <v>43872.645833333336</v>
      </c>
      <c r="C219" s="30">
        <v>926.2</v>
      </c>
      <c r="D219" s="31">
        <f t="shared" si="7"/>
        <v>0</v>
      </c>
      <c r="F219" s="111">
        <v>43872.645833333336</v>
      </c>
      <c r="G219" s="30">
        <v>11669.15</v>
      </c>
      <c r="H219" s="31">
        <f t="shared" si="8"/>
        <v>2.297636226207711E-3</v>
      </c>
    </row>
    <row r="220" spans="2:8">
      <c r="B220" s="111">
        <v>43901.645833333336</v>
      </c>
      <c r="C220" s="30">
        <v>932.7</v>
      </c>
      <c r="D220" s="31">
        <f t="shared" si="7"/>
        <v>7.0179226948823281E-3</v>
      </c>
      <c r="F220" s="111">
        <v>43901.645833333336</v>
      </c>
      <c r="G220" s="30">
        <v>11813.5</v>
      </c>
      <c r="H220" s="31">
        <f t="shared" si="8"/>
        <v>1.237022405230892E-2</v>
      </c>
    </row>
    <row r="221" spans="2:8">
      <c r="B221" s="111">
        <v>43932.645833333336</v>
      </c>
      <c r="C221" s="30">
        <v>926.3</v>
      </c>
      <c r="D221" s="31">
        <f t="shared" si="7"/>
        <v>-6.8617990779458182E-3</v>
      </c>
      <c r="F221" s="111">
        <v>43932.645833333336</v>
      </c>
      <c r="G221" s="30">
        <v>11908.5</v>
      </c>
      <c r="H221" s="31">
        <f t="shared" si="8"/>
        <v>8.0416472679560869E-3</v>
      </c>
    </row>
    <row r="222" spans="2:8">
      <c r="B222" s="111">
        <v>43962.645833333336</v>
      </c>
      <c r="C222" s="30">
        <v>953.35</v>
      </c>
      <c r="D222" s="31">
        <f t="shared" si="7"/>
        <v>2.9202202310266712E-2</v>
      </c>
      <c r="F222" s="111">
        <v>43962.645833333336</v>
      </c>
      <c r="G222" s="30">
        <v>12120.3</v>
      </c>
      <c r="H222" s="31">
        <f t="shared" si="8"/>
        <v>1.7785615316790571E-2</v>
      </c>
    </row>
    <row r="223" spans="2:8">
      <c r="B223" s="111">
        <v>43993.645833333336</v>
      </c>
      <c r="C223" s="30">
        <v>950.6</v>
      </c>
      <c r="D223" s="31">
        <f t="shared" si="7"/>
        <v>-2.8845649551580976E-3</v>
      </c>
      <c r="F223" s="111">
        <v>43993.645833333336</v>
      </c>
      <c r="G223" s="30">
        <v>12263.55</v>
      </c>
      <c r="H223" s="31">
        <f t="shared" si="8"/>
        <v>1.1819014380832105E-2</v>
      </c>
    </row>
    <row r="224" spans="2:8">
      <c r="B224" s="111">
        <v>44085.645833333336</v>
      </c>
      <c r="C224" s="30">
        <v>975.5</v>
      </c>
      <c r="D224" s="31">
        <f t="shared" si="7"/>
        <v>2.6193982747738209E-2</v>
      </c>
      <c r="F224" s="111">
        <v>44085.645833333336</v>
      </c>
      <c r="G224" s="30">
        <v>12461.05</v>
      </c>
      <c r="H224" s="31">
        <f t="shared" si="8"/>
        <v>1.6104635280974833E-2</v>
      </c>
    </row>
    <row r="225" spans="2:8">
      <c r="B225" s="111">
        <v>44115.645833333336</v>
      </c>
      <c r="C225" s="30">
        <v>1053.95</v>
      </c>
      <c r="D225" s="31">
        <f t="shared" si="7"/>
        <v>8.0420297283444464E-2</v>
      </c>
      <c r="F225" s="111">
        <v>44115.645833333336</v>
      </c>
      <c r="G225" s="30">
        <v>12631.1</v>
      </c>
      <c r="H225" s="31">
        <f t="shared" si="8"/>
        <v>1.3646522564310537E-2</v>
      </c>
    </row>
    <row r="226" spans="2:8">
      <c r="B226" s="111">
        <v>44146.645833333336</v>
      </c>
      <c r="C226" s="30">
        <v>1039.3</v>
      </c>
      <c r="D226" s="31">
        <f t="shared" si="7"/>
        <v>-1.390009013710336E-2</v>
      </c>
      <c r="F226" s="111">
        <v>44146.645833333336</v>
      </c>
      <c r="G226" s="30">
        <v>12749.15</v>
      </c>
      <c r="H226" s="31">
        <f t="shared" si="8"/>
        <v>9.3459793683843273E-3</v>
      </c>
    </row>
    <row r="227" spans="2:8">
      <c r="B227" s="111">
        <v>44176.645833333336</v>
      </c>
      <c r="C227" s="30">
        <v>1023.5</v>
      </c>
      <c r="D227" s="31">
        <f t="shared" si="7"/>
        <v>-1.5202540171269097E-2</v>
      </c>
      <c r="F227" s="111">
        <v>44176.645833333336</v>
      </c>
      <c r="G227" s="30">
        <v>12690.8</v>
      </c>
      <c r="H227" s="31">
        <f t="shared" si="8"/>
        <v>-4.5767757066157433E-3</v>
      </c>
    </row>
    <row r="228" spans="2:8" ht="27">
      <c r="B228" s="112" t="s">
        <v>141</v>
      </c>
      <c r="C228" s="30">
        <v>1023.4</v>
      </c>
      <c r="D228" s="31">
        <f t="shared" si="7"/>
        <v>-9.7703957010253362E-5</v>
      </c>
      <c r="F228" s="112" t="s">
        <v>141</v>
      </c>
      <c r="G228" s="30">
        <v>12719.95</v>
      </c>
      <c r="H228" s="31">
        <f t="shared" si="8"/>
        <v>2.2969395152394601E-3</v>
      </c>
    </row>
    <row r="229" spans="2:8" ht="27">
      <c r="B229" s="112" t="s">
        <v>142</v>
      </c>
      <c r="C229" s="30">
        <v>1038.75</v>
      </c>
      <c r="D229" s="31">
        <f t="shared" si="7"/>
        <v>1.499902286495991E-2</v>
      </c>
      <c r="F229" s="112" t="s">
        <v>142</v>
      </c>
      <c r="G229" s="30">
        <v>12874.2</v>
      </c>
      <c r="H229" s="31">
        <f t="shared" si="8"/>
        <v>1.2126619994575538E-2</v>
      </c>
    </row>
    <row r="230" spans="2:8" ht="27">
      <c r="B230" s="112" t="s">
        <v>143</v>
      </c>
      <c r="C230" s="30">
        <v>1029.55</v>
      </c>
      <c r="D230" s="31">
        <f t="shared" si="7"/>
        <v>-8.8567990373045191E-3</v>
      </c>
      <c r="F230" s="112" t="s">
        <v>143</v>
      </c>
      <c r="G230" s="30">
        <v>12938.25</v>
      </c>
      <c r="H230" s="31">
        <f t="shared" si="8"/>
        <v>4.9750664118934917E-3</v>
      </c>
    </row>
    <row r="231" spans="2:8" ht="27">
      <c r="B231" s="112" t="s">
        <v>144</v>
      </c>
      <c r="C231" s="30">
        <v>1052.1500000000001</v>
      </c>
      <c r="D231" s="31">
        <f t="shared" si="7"/>
        <v>2.1951337963187934E-2</v>
      </c>
      <c r="F231" s="112" t="s">
        <v>144</v>
      </c>
      <c r="G231" s="30">
        <v>12771.7</v>
      </c>
      <c r="H231" s="31">
        <f t="shared" si="8"/>
        <v>-1.2872683709156951E-2</v>
      </c>
    </row>
    <row r="232" spans="2:8" ht="27">
      <c r="B232" s="112" t="s">
        <v>145</v>
      </c>
      <c r="C232" s="30">
        <v>1094.25</v>
      </c>
      <c r="D232" s="31">
        <f t="shared" si="7"/>
        <v>4.001330608753495E-2</v>
      </c>
      <c r="F232" s="112" t="s">
        <v>145</v>
      </c>
      <c r="G232" s="30">
        <v>12859.05</v>
      </c>
      <c r="H232" s="31">
        <f t="shared" si="8"/>
        <v>6.8393401035100609E-3</v>
      </c>
    </row>
    <row r="233" spans="2:8" ht="27">
      <c r="B233" s="112" t="s">
        <v>146</v>
      </c>
      <c r="C233" s="30">
        <v>1086.3</v>
      </c>
      <c r="D233" s="31">
        <f t="shared" si="7"/>
        <v>-7.2652501713502682E-3</v>
      </c>
      <c r="F233" s="112" t="s">
        <v>146</v>
      </c>
      <c r="G233" s="30">
        <v>12926.45</v>
      </c>
      <c r="H233" s="31">
        <f t="shared" si="8"/>
        <v>5.2414447412523213E-3</v>
      </c>
    </row>
    <row r="234" spans="2:8" ht="27">
      <c r="B234" s="112" t="s">
        <v>147</v>
      </c>
      <c r="C234" s="30">
        <v>1072</v>
      </c>
      <c r="D234" s="31">
        <f t="shared" si="7"/>
        <v>-1.3163951026419873E-2</v>
      </c>
      <c r="F234" s="112" t="s">
        <v>147</v>
      </c>
      <c r="G234" s="30">
        <v>13055.15</v>
      </c>
      <c r="H234" s="31">
        <f t="shared" si="8"/>
        <v>9.956329850809631E-3</v>
      </c>
    </row>
    <row r="235" spans="2:8" ht="27">
      <c r="B235" s="112" t="s">
        <v>148</v>
      </c>
      <c r="C235" s="30">
        <v>1046.1500000000001</v>
      </c>
      <c r="D235" s="31">
        <f t="shared" si="7"/>
        <v>-2.4113805970149116E-2</v>
      </c>
      <c r="F235" s="112" t="s">
        <v>148</v>
      </c>
      <c r="G235" s="30">
        <v>12858.4</v>
      </c>
      <c r="H235" s="31">
        <f t="shared" si="8"/>
        <v>-1.5070680919024304E-2</v>
      </c>
    </row>
    <row r="236" spans="2:8" ht="27">
      <c r="B236" s="112" t="s">
        <v>149</v>
      </c>
      <c r="C236" s="30">
        <v>1045.75</v>
      </c>
      <c r="D236" s="31">
        <f t="shared" si="7"/>
        <v>-3.8235434689104508E-4</v>
      </c>
      <c r="F236" s="112" t="s">
        <v>149</v>
      </c>
      <c r="G236" s="30">
        <v>12987</v>
      </c>
      <c r="H236" s="31">
        <f t="shared" si="8"/>
        <v>1.000124432277727E-2</v>
      </c>
    </row>
    <row r="237" spans="2:8" ht="27">
      <c r="B237" s="112" t="s">
        <v>150</v>
      </c>
      <c r="C237" s="30">
        <v>1038.95</v>
      </c>
      <c r="D237" s="31">
        <f t="shared" si="7"/>
        <v>-6.5025101601721147E-3</v>
      </c>
      <c r="F237" s="112" t="s">
        <v>150</v>
      </c>
      <c r="G237" s="30">
        <v>12968.95</v>
      </c>
      <c r="H237" s="31">
        <f t="shared" si="8"/>
        <v>-1.3898513898513709E-3</v>
      </c>
    </row>
    <row r="238" spans="2:8">
      <c r="B238" s="111">
        <v>43842.645833333336</v>
      </c>
      <c r="C238" s="30">
        <v>1088.4000000000001</v>
      </c>
      <c r="D238" s="31">
        <f t="shared" si="7"/>
        <v>4.7596130708888795E-2</v>
      </c>
      <c r="F238" s="111">
        <v>43842.645833333336</v>
      </c>
      <c r="G238" s="30">
        <v>13109.05</v>
      </c>
      <c r="H238" s="31">
        <f t="shared" si="8"/>
        <v>1.0802724970024435E-2</v>
      </c>
    </row>
    <row r="239" spans="2:8">
      <c r="B239" s="111">
        <v>43873.645833333336</v>
      </c>
      <c r="C239" s="30">
        <v>1068.8</v>
      </c>
      <c r="D239" s="31">
        <f t="shared" si="7"/>
        <v>-1.8008085262771201E-2</v>
      </c>
      <c r="F239" s="111">
        <v>43873.645833333336</v>
      </c>
      <c r="G239" s="30">
        <v>13113.75</v>
      </c>
      <c r="H239" s="31">
        <f t="shared" si="8"/>
        <v>3.5853093855009455E-4</v>
      </c>
    </row>
    <row r="240" spans="2:8">
      <c r="B240" s="111">
        <v>43902.645833333336</v>
      </c>
      <c r="C240" s="30">
        <v>1070</v>
      </c>
      <c r="D240" s="31">
        <f t="shared" si="7"/>
        <v>1.1227544910179521E-3</v>
      </c>
      <c r="F240" s="111">
        <v>43902.645833333336</v>
      </c>
      <c r="G240" s="30">
        <v>13133.9</v>
      </c>
      <c r="H240" s="31">
        <f t="shared" si="8"/>
        <v>1.5365551425030599E-3</v>
      </c>
    </row>
    <row r="241" spans="2:8">
      <c r="B241" s="111">
        <v>43933.645833333336</v>
      </c>
      <c r="C241" s="30">
        <v>1091.6500000000001</v>
      </c>
      <c r="D241" s="31">
        <f t="shared" si="7"/>
        <v>2.0233644859813271E-2</v>
      </c>
      <c r="F241" s="111">
        <v>43933.645833333336</v>
      </c>
      <c r="G241" s="30">
        <v>13258.55</v>
      </c>
      <c r="H241" s="31">
        <f t="shared" si="8"/>
        <v>9.4907072537480097E-3</v>
      </c>
    </row>
    <row r="242" spans="2:8">
      <c r="B242" s="111">
        <v>44024.645833333336</v>
      </c>
      <c r="C242" s="30">
        <v>1094.75</v>
      </c>
      <c r="D242" s="31">
        <f t="shared" si="7"/>
        <v>2.8397380112672455E-3</v>
      </c>
      <c r="F242" s="111">
        <v>44024.645833333336</v>
      </c>
      <c r="G242" s="30">
        <v>13355.75</v>
      </c>
      <c r="H242" s="31">
        <f t="shared" si="8"/>
        <v>7.331118410384363E-3</v>
      </c>
    </row>
    <row r="243" spans="2:8">
      <c r="B243" s="111">
        <v>44055.645833333336</v>
      </c>
      <c r="C243" s="30">
        <v>1112.6500000000001</v>
      </c>
      <c r="D243" s="31">
        <f t="shared" si="7"/>
        <v>1.635076501484356E-2</v>
      </c>
      <c r="F243" s="111">
        <v>44055.645833333336</v>
      </c>
      <c r="G243" s="30">
        <v>13392.95</v>
      </c>
      <c r="H243" s="31">
        <f t="shared" si="8"/>
        <v>2.785317185481917E-3</v>
      </c>
    </row>
    <row r="244" spans="2:8">
      <c r="B244" s="111">
        <v>44086.645833333336</v>
      </c>
      <c r="C244" s="30">
        <v>1139.95</v>
      </c>
      <c r="D244" s="31">
        <f t="shared" si="7"/>
        <v>2.4536017615602423E-2</v>
      </c>
      <c r="F244" s="111">
        <v>44086.645833333336</v>
      </c>
      <c r="G244" s="30">
        <v>13529.1</v>
      </c>
      <c r="H244" s="31">
        <f t="shared" si="8"/>
        <v>1.0165796183813081E-2</v>
      </c>
    </row>
    <row r="245" spans="2:8">
      <c r="B245" s="111">
        <v>44116.645833333336</v>
      </c>
      <c r="C245" s="30">
        <v>1137.8</v>
      </c>
      <c r="D245" s="31">
        <f t="shared" si="7"/>
        <v>-1.8860476336681753E-3</v>
      </c>
      <c r="F245" s="111">
        <v>44116.645833333336</v>
      </c>
      <c r="G245" s="30">
        <v>13478.3</v>
      </c>
      <c r="H245" s="31">
        <f t="shared" si="8"/>
        <v>-3.7548691339409634E-3</v>
      </c>
    </row>
    <row r="246" spans="2:8">
      <c r="B246" s="111">
        <v>44147.645833333336</v>
      </c>
      <c r="C246" s="30">
        <v>1157.4000000000001</v>
      </c>
      <c r="D246" s="31">
        <f t="shared" si="7"/>
        <v>1.7226226050272686E-2</v>
      </c>
      <c r="F246" s="111">
        <v>44147.645833333336</v>
      </c>
      <c r="G246" s="30">
        <v>13513.85</v>
      </c>
      <c r="H246" s="31">
        <f t="shared" si="8"/>
        <v>2.6375729876915166E-3</v>
      </c>
    </row>
    <row r="247" spans="2:8" ht="27">
      <c r="B247" s="112" t="s">
        <v>151</v>
      </c>
      <c r="C247" s="30">
        <v>1158.0999999999999</v>
      </c>
      <c r="D247" s="31">
        <f t="shared" si="7"/>
        <v>6.0480387074468567E-4</v>
      </c>
      <c r="F247" s="112" t="s">
        <v>151</v>
      </c>
      <c r="G247" s="30">
        <v>13558.15</v>
      </c>
      <c r="H247" s="31">
        <f t="shared" si="8"/>
        <v>3.2781183748524789E-3</v>
      </c>
    </row>
    <row r="248" spans="2:8" ht="27">
      <c r="B248" s="112" t="s">
        <v>152</v>
      </c>
      <c r="C248" s="30">
        <v>1158.55</v>
      </c>
      <c r="D248" s="31">
        <f t="shared" si="7"/>
        <v>3.8856748121918194E-4</v>
      </c>
      <c r="F248" s="112" t="s">
        <v>152</v>
      </c>
      <c r="G248" s="30">
        <v>13567.85</v>
      </c>
      <c r="H248" s="31">
        <f t="shared" si="8"/>
        <v>7.1543684057195911E-4</v>
      </c>
    </row>
    <row r="249" spans="2:8" ht="27">
      <c r="B249" s="112" t="s">
        <v>153</v>
      </c>
      <c r="C249" s="30">
        <v>1157.1500000000001</v>
      </c>
      <c r="D249" s="31">
        <f t="shared" si="7"/>
        <v>-1.2084070605496988E-3</v>
      </c>
      <c r="F249" s="112" t="s">
        <v>153</v>
      </c>
      <c r="G249" s="30">
        <v>13682.7</v>
      </c>
      <c r="H249" s="31">
        <f t="shared" si="8"/>
        <v>8.4648636298307878E-3</v>
      </c>
    </row>
    <row r="250" spans="2:8" ht="27">
      <c r="B250" s="112" t="s">
        <v>154</v>
      </c>
      <c r="C250" s="30">
        <v>1144.2</v>
      </c>
      <c r="D250" s="31">
        <f t="shared" si="7"/>
        <v>-1.119128894266086E-2</v>
      </c>
      <c r="F250" s="112" t="s">
        <v>154</v>
      </c>
      <c r="G250" s="30">
        <v>13740.7</v>
      </c>
      <c r="H250" s="31">
        <f t="shared" si="8"/>
        <v>4.2389294510585263E-3</v>
      </c>
    </row>
    <row r="251" spans="2:8" ht="27">
      <c r="B251" s="112" t="s">
        <v>155</v>
      </c>
      <c r="C251" s="30">
        <v>1137.55</v>
      </c>
      <c r="D251" s="31">
        <f t="shared" si="7"/>
        <v>-5.8119209928334525E-3</v>
      </c>
      <c r="F251" s="112" t="s">
        <v>155</v>
      </c>
      <c r="G251" s="30">
        <v>13760.55</v>
      </c>
      <c r="H251" s="31">
        <f t="shared" si="8"/>
        <v>1.4446134476409078E-3</v>
      </c>
    </row>
    <row r="252" spans="2:8" ht="27">
      <c r="B252" s="112" t="s">
        <v>156</v>
      </c>
      <c r="C252" s="30">
        <v>1089.9000000000001</v>
      </c>
      <c r="D252" s="31">
        <f t="shared" si="7"/>
        <v>-4.1888268647531812E-2</v>
      </c>
      <c r="F252" s="112" t="s">
        <v>156</v>
      </c>
      <c r="G252" s="30">
        <v>13328.4</v>
      </c>
      <c r="H252" s="31">
        <f t="shared" si="8"/>
        <v>-3.1404994713147394E-2</v>
      </c>
    </row>
    <row r="253" spans="2:8" ht="27">
      <c r="B253" s="112" t="s">
        <v>157</v>
      </c>
      <c r="C253" s="30">
        <v>1095.3</v>
      </c>
      <c r="D253" s="31">
        <f t="shared" si="7"/>
        <v>4.9545829892649884E-3</v>
      </c>
      <c r="F253" s="112" t="s">
        <v>157</v>
      </c>
      <c r="G253" s="30">
        <v>13466.3</v>
      </c>
      <c r="H253" s="31">
        <f t="shared" si="8"/>
        <v>1.0346328141412231E-2</v>
      </c>
    </row>
    <row r="254" spans="2:8" ht="27">
      <c r="B254" s="112" t="s">
        <v>158</v>
      </c>
      <c r="C254" s="30">
        <v>1131.3499999999999</v>
      </c>
      <c r="D254" s="31">
        <f t="shared" si="7"/>
        <v>3.2913357071121974E-2</v>
      </c>
      <c r="F254" s="112" t="s">
        <v>158</v>
      </c>
      <c r="G254" s="30">
        <v>13601.1</v>
      </c>
      <c r="H254" s="31">
        <f t="shared" si="8"/>
        <v>1.0010173544329204E-2</v>
      </c>
    </row>
    <row r="255" spans="2:8" ht="27">
      <c r="B255" s="112" t="s">
        <v>159</v>
      </c>
      <c r="C255" s="30">
        <v>1126.4000000000001</v>
      </c>
      <c r="D255" s="31">
        <f t="shared" si="7"/>
        <v>-4.3753038405442979E-3</v>
      </c>
      <c r="F255" s="112" t="s">
        <v>159</v>
      </c>
      <c r="G255" s="30">
        <v>13749.25</v>
      </c>
      <c r="H255" s="31">
        <f t="shared" si="8"/>
        <v>1.0892501341803307E-2</v>
      </c>
    </row>
    <row r="256" spans="2:8" ht="27">
      <c r="B256" s="112" t="s">
        <v>160</v>
      </c>
      <c r="C256" s="30">
        <v>1163.8</v>
      </c>
      <c r="D256" s="31">
        <f t="shared" si="7"/>
        <v>3.3203124999999778E-2</v>
      </c>
      <c r="F256" s="112" t="s">
        <v>160</v>
      </c>
      <c r="G256" s="30">
        <v>13873.2</v>
      </c>
      <c r="H256" s="31">
        <f t="shared" si="8"/>
        <v>9.0150371838464416E-3</v>
      </c>
    </row>
    <row r="257" spans="2:8" ht="27">
      <c r="B257" s="112" t="s">
        <v>161</v>
      </c>
      <c r="C257" s="30">
        <v>1147.2</v>
      </c>
      <c r="D257" s="31">
        <f t="shared" si="7"/>
        <v>-1.42636191785529E-2</v>
      </c>
      <c r="F257" s="112" t="s">
        <v>161</v>
      </c>
      <c r="G257" s="30">
        <v>13932.6</v>
      </c>
      <c r="H257" s="31">
        <f t="shared" si="8"/>
        <v>4.2816365366318276E-3</v>
      </c>
    </row>
    <row r="258" spans="2:8" ht="27">
      <c r="B258" s="112" t="s">
        <v>162</v>
      </c>
      <c r="C258" s="30">
        <v>1159.9000000000001</v>
      </c>
      <c r="D258" s="31">
        <f t="shared" si="7"/>
        <v>1.1070432357043192E-2</v>
      </c>
      <c r="F258" s="112" t="s">
        <v>162</v>
      </c>
      <c r="G258" s="30">
        <v>13981.95</v>
      </c>
      <c r="H258" s="31">
        <f t="shared" si="8"/>
        <v>3.5420524525213715E-3</v>
      </c>
    </row>
    <row r="259" spans="2:8" ht="27">
      <c r="B259" s="112" t="s">
        <v>163</v>
      </c>
      <c r="C259" s="30">
        <v>1186.3499999999999</v>
      </c>
      <c r="D259" s="31">
        <f t="shared" si="7"/>
        <v>2.2803689973273311E-2</v>
      </c>
      <c r="F259" s="112" t="s">
        <v>163</v>
      </c>
      <c r="G259" s="30">
        <v>13981.75</v>
      </c>
      <c r="H259" s="31">
        <f t="shared" si="8"/>
        <v>-1.430415643033367E-5</v>
      </c>
    </row>
    <row r="260" spans="2:8">
      <c r="B260" s="111">
        <v>44197.645833333336</v>
      </c>
      <c r="C260" s="30">
        <v>1183.1500000000001</v>
      </c>
      <c r="D260" s="31">
        <f t="shared" si="7"/>
        <v>-2.6973490116742882E-3</v>
      </c>
      <c r="F260" s="111">
        <v>44197.645833333336</v>
      </c>
      <c r="G260" s="30">
        <v>14018.5</v>
      </c>
      <c r="H260" s="31">
        <f t="shared" si="8"/>
        <v>2.6284263414808606E-3</v>
      </c>
    </row>
    <row r="261" spans="2:8">
      <c r="B261" s="111">
        <v>44287.645833333336</v>
      </c>
      <c r="C261" s="30">
        <v>1184.6500000000001</v>
      </c>
      <c r="D261" s="31">
        <f t="shared" si="7"/>
        <v>1.2678020538392509E-3</v>
      </c>
      <c r="F261" s="111">
        <v>44287.645833333336</v>
      </c>
      <c r="G261" s="30">
        <v>14132.9</v>
      </c>
      <c r="H261" s="31">
        <f t="shared" si="8"/>
        <v>8.1606448621465155E-3</v>
      </c>
    </row>
    <row r="262" spans="2:8">
      <c r="B262" s="111">
        <v>44317.645833333336</v>
      </c>
      <c r="C262" s="30">
        <v>1183.05</v>
      </c>
      <c r="D262" s="31">
        <f t="shared" si="7"/>
        <v>-1.3506098847761994E-3</v>
      </c>
      <c r="F262" s="111">
        <v>44317.645833333336</v>
      </c>
      <c r="G262" s="30">
        <v>14199.5</v>
      </c>
      <c r="H262" s="31">
        <f t="shared" si="8"/>
        <v>4.7124086351704175E-3</v>
      </c>
    </row>
    <row r="263" spans="2:8">
      <c r="B263" s="111">
        <v>44348.645833333336</v>
      </c>
      <c r="C263" s="30">
        <v>1221.05</v>
      </c>
      <c r="D263" s="31">
        <f t="shared" si="7"/>
        <v>3.212036684840025E-2</v>
      </c>
      <c r="F263" s="111">
        <v>44348.645833333336</v>
      </c>
      <c r="G263" s="30">
        <v>14146.25</v>
      </c>
      <c r="H263" s="31">
        <f t="shared" si="8"/>
        <v>-3.7501320469031096E-3</v>
      </c>
    </row>
    <row r="264" spans="2:8">
      <c r="B264" s="111">
        <v>44378.645833333336</v>
      </c>
      <c r="C264" s="30">
        <v>1247.5</v>
      </c>
      <c r="D264" s="31">
        <f t="shared" si="7"/>
        <v>2.1661684615699617E-2</v>
      </c>
      <c r="F264" s="111">
        <v>44378.645833333336</v>
      </c>
      <c r="G264" s="30">
        <v>14137.35</v>
      </c>
      <c r="H264" s="31">
        <f t="shared" si="8"/>
        <v>-6.2914199876284993E-4</v>
      </c>
    </row>
    <row r="265" spans="2:8">
      <c r="B265" s="111">
        <v>44409.645833333336</v>
      </c>
      <c r="C265" s="30">
        <v>1249.95</v>
      </c>
      <c r="D265" s="31">
        <f t="shared" si="7"/>
        <v>1.9639278557115336E-3</v>
      </c>
      <c r="F265" s="111">
        <v>44409.645833333336</v>
      </c>
      <c r="G265" s="30">
        <v>14347.25</v>
      </c>
      <c r="H265" s="31">
        <f t="shared" si="8"/>
        <v>1.4847195549378078E-2</v>
      </c>
    </row>
    <row r="266" spans="2:8">
      <c r="B266" s="111">
        <v>44501.645833333336</v>
      </c>
      <c r="C266" s="30">
        <v>1239.8</v>
      </c>
      <c r="D266" s="31">
        <f t="shared" si="7"/>
        <v>-8.1203248129926298E-3</v>
      </c>
      <c r="F266" s="111">
        <v>44501.645833333336</v>
      </c>
      <c r="G266" s="30">
        <v>14484.75</v>
      </c>
      <c r="H266" s="31">
        <f t="shared" si="8"/>
        <v>9.5837181341371647E-3</v>
      </c>
    </row>
    <row r="267" spans="2:8">
      <c r="B267" s="111">
        <v>44531.645833333336</v>
      </c>
      <c r="C267" s="30">
        <v>1255.8499999999999</v>
      </c>
      <c r="D267" s="31">
        <f t="shared" ref="D267:D330" si="9">(C267/C266)-1</f>
        <v>1.2945636392966531E-2</v>
      </c>
      <c r="F267" s="111">
        <v>44531.645833333336</v>
      </c>
      <c r="G267" s="30">
        <v>14563.45</v>
      </c>
      <c r="H267" s="31">
        <f t="shared" ref="H267:H330" si="10">(G267/G266)-1</f>
        <v>5.4333005402233958E-3</v>
      </c>
    </row>
    <row r="268" spans="2:8" ht="27">
      <c r="B268" s="112" t="s">
        <v>164</v>
      </c>
      <c r="C268" s="30">
        <v>1291.45</v>
      </c>
      <c r="D268" s="31">
        <f t="shared" si="9"/>
        <v>2.8347334474658759E-2</v>
      </c>
      <c r="F268" s="112" t="s">
        <v>164</v>
      </c>
      <c r="G268" s="30">
        <v>14564.85</v>
      </c>
      <c r="H268" s="31">
        <f t="shared" si="10"/>
        <v>9.6131067844451579E-5</v>
      </c>
    </row>
    <row r="269" spans="2:8" ht="27">
      <c r="B269" s="112" t="s">
        <v>165</v>
      </c>
      <c r="C269" s="30">
        <v>1280.8</v>
      </c>
      <c r="D269" s="31">
        <f t="shared" si="9"/>
        <v>-8.2465445816718441E-3</v>
      </c>
      <c r="F269" s="112" t="s">
        <v>165</v>
      </c>
      <c r="G269" s="30">
        <v>14595.6</v>
      </c>
      <c r="H269" s="31">
        <f t="shared" si="10"/>
        <v>2.1112472837001572E-3</v>
      </c>
    </row>
    <row r="270" spans="2:8" ht="27">
      <c r="B270" s="112" t="s">
        <v>166</v>
      </c>
      <c r="C270" s="30">
        <v>1295.1500000000001</v>
      </c>
      <c r="D270" s="31">
        <f t="shared" si="9"/>
        <v>1.1203935040599688E-2</v>
      </c>
      <c r="F270" s="112" t="s">
        <v>166</v>
      </c>
      <c r="G270" s="30">
        <v>14433.7</v>
      </c>
      <c r="H270" s="31">
        <f t="shared" si="10"/>
        <v>-1.1092384006138767E-2</v>
      </c>
    </row>
    <row r="271" spans="2:8" ht="27">
      <c r="B271" s="112" t="s">
        <v>167</v>
      </c>
      <c r="C271" s="30">
        <v>1279.55</v>
      </c>
      <c r="D271" s="31">
        <f t="shared" si="9"/>
        <v>-1.204493687989816E-2</v>
      </c>
      <c r="F271" s="112" t="s">
        <v>167</v>
      </c>
      <c r="G271" s="30">
        <v>14281.3</v>
      </c>
      <c r="H271" s="31">
        <f t="shared" si="10"/>
        <v>-1.0558623222042929E-2</v>
      </c>
    </row>
    <row r="272" spans="2:8" ht="27">
      <c r="B272" s="112" t="s">
        <v>168</v>
      </c>
      <c r="C272" s="30">
        <v>1282.45</v>
      </c>
      <c r="D272" s="31">
        <f t="shared" si="9"/>
        <v>2.2664217889103444E-3</v>
      </c>
      <c r="F272" s="112" t="s">
        <v>168</v>
      </c>
      <c r="G272" s="30">
        <v>14521.15</v>
      </c>
      <c r="H272" s="31">
        <f t="shared" si="10"/>
        <v>1.6794689559073817E-2</v>
      </c>
    </row>
    <row r="273" spans="2:8" ht="27">
      <c r="B273" s="112" t="s">
        <v>169</v>
      </c>
      <c r="C273" s="30">
        <v>1259.5999999999999</v>
      </c>
      <c r="D273" s="31">
        <f t="shared" si="9"/>
        <v>-1.7817458770322481E-2</v>
      </c>
      <c r="F273" s="112" t="s">
        <v>169</v>
      </c>
      <c r="G273" s="30">
        <v>14644.7</v>
      </c>
      <c r="H273" s="31">
        <f t="shared" si="10"/>
        <v>8.508279302947841E-3</v>
      </c>
    </row>
    <row r="274" spans="2:8" ht="27">
      <c r="B274" s="112" t="s">
        <v>170</v>
      </c>
      <c r="C274" s="30">
        <v>1247.3499999999999</v>
      </c>
      <c r="D274" s="31">
        <f t="shared" si="9"/>
        <v>-9.7253096221022739E-3</v>
      </c>
      <c r="F274" s="112" t="s">
        <v>170</v>
      </c>
      <c r="G274" s="30">
        <v>14590.35</v>
      </c>
      <c r="H274" s="31">
        <f t="shared" si="10"/>
        <v>-3.711240243910785E-3</v>
      </c>
    </row>
    <row r="275" spans="2:8" ht="27">
      <c r="B275" s="112" t="s">
        <v>171</v>
      </c>
      <c r="C275" s="30">
        <v>1246.25</v>
      </c>
      <c r="D275" s="31">
        <f t="shared" si="9"/>
        <v>-8.8186956347446888E-4</v>
      </c>
      <c r="F275" s="112" t="s">
        <v>171</v>
      </c>
      <c r="G275" s="30">
        <v>14371.9</v>
      </c>
      <c r="H275" s="31">
        <f t="shared" si="10"/>
        <v>-1.4972224792414224E-2</v>
      </c>
    </row>
    <row r="276" spans="2:8" ht="27">
      <c r="B276" s="112" t="s">
        <v>172</v>
      </c>
      <c r="C276" s="30">
        <v>1248.5999999999999</v>
      </c>
      <c r="D276" s="31">
        <f t="shared" si="9"/>
        <v>1.8856569709126969E-3</v>
      </c>
      <c r="F276" s="112" t="s">
        <v>172</v>
      </c>
      <c r="G276" s="30">
        <v>14238.9</v>
      </c>
      <c r="H276" s="31">
        <f t="shared" si="10"/>
        <v>-9.2541695948343827E-3</v>
      </c>
    </row>
    <row r="277" spans="2:8" ht="27">
      <c r="B277" s="112" t="s">
        <v>173</v>
      </c>
      <c r="C277" s="30">
        <v>1301.3</v>
      </c>
      <c r="D277" s="31">
        <f t="shared" si="9"/>
        <v>4.2207272144802133E-2</v>
      </c>
      <c r="F277" s="112" t="s">
        <v>173</v>
      </c>
      <c r="G277" s="30">
        <v>13967.5</v>
      </c>
      <c r="H277" s="31">
        <f t="shared" si="10"/>
        <v>-1.9060461131126694E-2</v>
      </c>
    </row>
    <row r="278" spans="2:8" ht="27">
      <c r="B278" s="112" t="s">
        <v>174</v>
      </c>
      <c r="C278" s="30">
        <v>1283.75</v>
      </c>
      <c r="D278" s="31">
        <f t="shared" si="9"/>
        <v>-1.3486513486513418E-2</v>
      </c>
      <c r="F278" s="112" t="s">
        <v>174</v>
      </c>
      <c r="G278" s="30">
        <v>13817.55</v>
      </c>
      <c r="H278" s="31">
        <f t="shared" si="10"/>
        <v>-1.0735636298550233E-2</v>
      </c>
    </row>
    <row r="279" spans="2:8" ht="27">
      <c r="B279" s="112" t="s">
        <v>175</v>
      </c>
      <c r="C279" s="30">
        <v>1299.7</v>
      </c>
      <c r="D279" s="31">
        <f t="shared" si="9"/>
        <v>1.242453748782868E-2</v>
      </c>
      <c r="F279" s="112" t="s">
        <v>175</v>
      </c>
      <c r="G279" s="30">
        <v>13634.6</v>
      </c>
      <c r="H279" s="31">
        <f t="shared" si="10"/>
        <v>-1.3240408031814588E-2</v>
      </c>
    </row>
    <row r="280" spans="2:8">
      <c r="B280" s="111">
        <v>44198.645833333336</v>
      </c>
      <c r="C280" s="30">
        <v>1283.3</v>
      </c>
      <c r="D280" s="31">
        <f t="shared" si="9"/>
        <v>-1.2618296529968487E-2</v>
      </c>
      <c r="F280" s="111">
        <v>44198.645833333336</v>
      </c>
      <c r="G280" s="30">
        <v>14281.2</v>
      </c>
      <c r="H280" s="31">
        <f t="shared" si="10"/>
        <v>4.7423466768368838E-2</v>
      </c>
    </row>
    <row r="281" spans="2:8">
      <c r="B281" s="111">
        <v>44229.645833333336</v>
      </c>
      <c r="C281" s="30">
        <v>1289.05</v>
      </c>
      <c r="D281" s="31">
        <f t="shared" si="9"/>
        <v>4.4806358606717112E-3</v>
      </c>
      <c r="F281" s="111">
        <v>44229.645833333336</v>
      </c>
      <c r="G281" s="30">
        <v>14647.85</v>
      </c>
      <c r="H281" s="31">
        <f t="shared" si="10"/>
        <v>2.5673612861664363E-2</v>
      </c>
    </row>
    <row r="282" spans="2:8">
      <c r="B282" s="111">
        <v>44257.645833333336</v>
      </c>
      <c r="C282" s="30">
        <v>1292.8</v>
      </c>
      <c r="D282" s="31">
        <f t="shared" si="9"/>
        <v>2.9091191187309295E-3</v>
      </c>
      <c r="F282" s="111">
        <v>44257.645833333336</v>
      </c>
      <c r="G282" s="30">
        <v>14789.95</v>
      </c>
      <c r="H282" s="31">
        <f t="shared" si="10"/>
        <v>9.7010824114118765E-3</v>
      </c>
    </row>
    <row r="283" spans="2:8">
      <c r="B283" s="111">
        <v>44288.645833333336</v>
      </c>
      <c r="C283" s="30">
        <v>1289.3499999999999</v>
      </c>
      <c r="D283" s="31">
        <f t="shared" si="9"/>
        <v>-2.6686262376237613E-3</v>
      </c>
      <c r="F283" s="111">
        <v>44288.645833333336</v>
      </c>
      <c r="G283" s="30">
        <v>14895.65</v>
      </c>
      <c r="H283" s="31">
        <f t="shared" si="10"/>
        <v>7.1467449180016018E-3</v>
      </c>
    </row>
    <row r="284" spans="2:8">
      <c r="B284" s="111">
        <v>44318.645833333336</v>
      </c>
      <c r="C284" s="30">
        <v>1278.6500000000001</v>
      </c>
      <c r="D284" s="31">
        <f t="shared" si="9"/>
        <v>-8.2987551867218512E-3</v>
      </c>
      <c r="F284" s="111">
        <v>44318.645833333336</v>
      </c>
      <c r="G284" s="30">
        <v>14924.25</v>
      </c>
      <c r="H284" s="31">
        <f t="shared" si="10"/>
        <v>1.9200236310601415E-3</v>
      </c>
    </row>
    <row r="285" spans="2:8">
      <c r="B285" s="111">
        <v>44410.645833333336</v>
      </c>
      <c r="C285" s="30">
        <v>1269.7</v>
      </c>
      <c r="D285" s="31">
        <f t="shared" si="9"/>
        <v>-6.9995698588355415E-3</v>
      </c>
      <c r="F285" s="111">
        <v>44410.645833333336</v>
      </c>
      <c r="G285" s="30">
        <v>15115.8</v>
      </c>
      <c r="H285" s="31">
        <f t="shared" si="10"/>
        <v>1.2834815819890322E-2</v>
      </c>
    </row>
    <row r="286" spans="2:8">
      <c r="B286" s="111">
        <v>44441.645833333336</v>
      </c>
      <c r="C286" s="30">
        <v>1276.9000000000001</v>
      </c>
      <c r="D286" s="31">
        <f t="shared" si="9"/>
        <v>5.6706308576830455E-3</v>
      </c>
      <c r="F286" s="111">
        <v>44441.645833333336</v>
      </c>
      <c r="G286" s="30">
        <v>15109.3</v>
      </c>
      <c r="H286" s="31">
        <f t="shared" si="10"/>
        <v>-4.3001362812422617E-4</v>
      </c>
    </row>
    <row r="287" spans="2:8">
      <c r="B287" s="111">
        <v>44471.645833333336</v>
      </c>
      <c r="C287" s="30">
        <v>1255.95</v>
      </c>
      <c r="D287" s="31">
        <f t="shared" si="9"/>
        <v>-1.6406923016681008E-2</v>
      </c>
      <c r="F287" s="111">
        <v>44471.645833333336</v>
      </c>
      <c r="G287" s="30">
        <v>15106.5</v>
      </c>
      <c r="H287" s="31">
        <f t="shared" si="10"/>
        <v>-1.8531632835405709E-4</v>
      </c>
    </row>
    <row r="288" spans="2:8">
      <c r="B288" s="111">
        <v>44502.645833333336</v>
      </c>
      <c r="C288" s="30">
        <v>1265.1500000000001</v>
      </c>
      <c r="D288" s="31">
        <f t="shared" si="9"/>
        <v>7.3251323699192739E-3</v>
      </c>
      <c r="F288" s="111">
        <v>44502.645833333336</v>
      </c>
      <c r="G288" s="30">
        <v>15173.3</v>
      </c>
      <c r="H288" s="31">
        <f t="shared" si="10"/>
        <v>4.4219375765397473E-3</v>
      </c>
    </row>
    <row r="289" spans="2:8">
      <c r="B289" s="111">
        <v>44532.645833333336</v>
      </c>
      <c r="C289" s="30">
        <v>1253.3</v>
      </c>
      <c r="D289" s="31">
        <f t="shared" si="9"/>
        <v>-9.3664782832075799E-3</v>
      </c>
      <c r="F289" s="111">
        <v>44532.645833333336</v>
      </c>
      <c r="G289" s="30">
        <v>15163.3</v>
      </c>
      <c r="H289" s="31">
        <f t="shared" si="10"/>
        <v>-6.5905241443853235E-4</v>
      </c>
    </row>
    <row r="290" spans="2:8" ht="27">
      <c r="B290" s="112" t="s">
        <v>176</v>
      </c>
      <c r="C290" s="30">
        <v>1275.6500000000001</v>
      </c>
      <c r="D290" s="31">
        <f t="shared" si="9"/>
        <v>1.7832921088327014E-2</v>
      </c>
      <c r="F290" s="112" t="s">
        <v>176</v>
      </c>
      <c r="G290" s="30">
        <v>15314.7</v>
      </c>
      <c r="H290" s="31">
        <f t="shared" si="10"/>
        <v>9.9846339517124516E-3</v>
      </c>
    </row>
    <row r="291" spans="2:8" ht="27">
      <c r="B291" s="112" t="s">
        <v>177</v>
      </c>
      <c r="C291" s="30">
        <v>1276.7</v>
      </c>
      <c r="D291" s="31">
        <f t="shared" si="9"/>
        <v>8.2310978716737537E-4</v>
      </c>
      <c r="F291" s="112" t="s">
        <v>177</v>
      </c>
      <c r="G291" s="30">
        <v>15313.45</v>
      </c>
      <c r="H291" s="31">
        <f t="shared" si="10"/>
        <v>-8.1620926299597052E-5</v>
      </c>
    </row>
    <row r="292" spans="2:8" ht="27">
      <c r="B292" s="112" t="s">
        <v>178</v>
      </c>
      <c r="C292" s="30">
        <v>1269.75</v>
      </c>
      <c r="D292" s="31">
        <f t="shared" si="9"/>
        <v>-5.4437220960288357E-3</v>
      </c>
      <c r="F292" s="112" t="s">
        <v>178</v>
      </c>
      <c r="G292" s="30">
        <v>15208.9</v>
      </c>
      <c r="H292" s="31">
        <f t="shared" si="10"/>
        <v>-6.8273315288195358E-3</v>
      </c>
    </row>
    <row r="293" spans="2:8" ht="27">
      <c r="B293" s="112" t="s">
        <v>179</v>
      </c>
      <c r="C293" s="30">
        <v>1252.55</v>
      </c>
      <c r="D293" s="31">
        <f t="shared" si="9"/>
        <v>-1.3545973616853724E-2</v>
      </c>
      <c r="F293" s="112" t="s">
        <v>179</v>
      </c>
      <c r="G293" s="30">
        <v>15118.95</v>
      </c>
      <c r="H293" s="31">
        <f t="shared" si="10"/>
        <v>-5.9143001795001204E-3</v>
      </c>
    </row>
    <row r="294" spans="2:8" ht="27">
      <c r="B294" s="112" t="s">
        <v>180</v>
      </c>
      <c r="C294" s="30">
        <v>1217.4000000000001</v>
      </c>
      <c r="D294" s="31">
        <f t="shared" si="9"/>
        <v>-2.8062751985948542E-2</v>
      </c>
      <c r="F294" s="112" t="s">
        <v>180</v>
      </c>
      <c r="G294" s="30">
        <v>14981.75</v>
      </c>
      <c r="H294" s="31">
        <f t="shared" si="10"/>
        <v>-9.0747042618700702E-3</v>
      </c>
    </row>
    <row r="295" spans="2:8" ht="27">
      <c r="B295" s="112" t="s">
        <v>181</v>
      </c>
      <c r="C295" s="30">
        <v>1204.0999999999999</v>
      </c>
      <c r="D295" s="31">
        <f t="shared" si="9"/>
        <v>-1.0924921964843293E-2</v>
      </c>
      <c r="F295" s="112" t="s">
        <v>181</v>
      </c>
      <c r="G295" s="30">
        <v>14675.7</v>
      </c>
      <c r="H295" s="31">
        <f t="shared" si="10"/>
        <v>-2.0428187628281025E-2</v>
      </c>
    </row>
    <row r="296" spans="2:8" ht="27">
      <c r="B296" s="112" t="s">
        <v>182</v>
      </c>
      <c r="C296" s="30">
        <v>1180.8499999999999</v>
      </c>
      <c r="D296" s="31">
        <f t="shared" si="9"/>
        <v>-1.9309027489411212E-2</v>
      </c>
      <c r="F296" s="112" t="s">
        <v>182</v>
      </c>
      <c r="G296" s="30">
        <v>14707.8</v>
      </c>
      <c r="H296" s="31">
        <f t="shared" si="10"/>
        <v>2.1872891923382376E-3</v>
      </c>
    </row>
    <row r="297" spans="2:8" ht="27">
      <c r="B297" s="112" t="s">
        <v>183</v>
      </c>
      <c r="C297" s="30">
        <v>1175.9000000000001</v>
      </c>
      <c r="D297" s="31">
        <f t="shared" si="9"/>
        <v>-4.1918956683743014E-3</v>
      </c>
      <c r="F297" s="112" t="s">
        <v>183</v>
      </c>
      <c r="G297" s="30">
        <v>14982</v>
      </c>
      <c r="H297" s="31">
        <f t="shared" si="10"/>
        <v>1.8643168930771559E-2</v>
      </c>
    </row>
    <row r="298" spans="2:8" ht="27">
      <c r="B298" s="112" t="s">
        <v>184</v>
      </c>
      <c r="C298" s="30">
        <v>1198.6500000000001</v>
      </c>
      <c r="D298" s="31">
        <f t="shared" si="9"/>
        <v>1.9346883238370527E-2</v>
      </c>
      <c r="F298" s="112" t="s">
        <v>184</v>
      </c>
      <c r="G298" s="30">
        <v>15097.35</v>
      </c>
      <c r="H298" s="31">
        <f t="shared" si="10"/>
        <v>7.699239086904397E-3</v>
      </c>
    </row>
    <row r="299" spans="2:8" ht="27">
      <c r="B299" s="112" t="s">
        <v>185</v>
      </c>
      <c r="C299" s="30">
        <v>1161.3499999999999</v>
      </c>
      <c r="D299" s="31">
        <f t="shared" si="9"/>
        <v>-3.1118341467484378E-2</v>
      </c>
      <c r="F299" s="112" t="s">
        <v>185</v>
      </c>
      <c r="G299" s="30">
        <v>14529.15</v>
      </c>
      <c r="H299" s="31">
        <f t="shared" si="10"/>
        <v>-3.7635744021301765E-2</v>
      </c>
    </row>
    <row r="300" spans="2:8">
      <c r="B300" s="111">
        <v>44199.645833333336</v>
      </c>
      <c r="C300" s="30">
        <v>1188.75</v>
      </c>
      <c r="D300" s="31">
        <f t="shared" si="9"/>
        <v>2.3593232014466059E-2</v>
      </c>
      <c r="F300" s="111">
        <v>44199.645833333336</v>
      </c>
      <c r="G300" s="30">
        <v>14761.55</v>
      </c>
      <c r="H300" s="31">
        <f t="shared" si="10"/>
        <v>1.5995429877177836E-2</v>
      </c>
    </row>
    <row r="301" spans="2:8">
      <c r="B301" s="111">
        <v>44230.645833333336</v>
      </c>
      <c r="C301" s="30">
        <v>1208.3</v>
      </c>
      <c r="D301" s="31">
        <f t="shared" si="9"/>
        <v>1.6445846477392223E-2</v>
      </c>
      <c r="F301" s="111">
        <v>44230.645833333336</v>
      </c>
      <c r="G301" s="30">
        <v>14919.1</v>
      </c>
      <c r="H301" s="31">
        <f t="shared" si="10"/>
        <v>1.0672998431736636E-2</v>
      </c>
    </row>
    <row r="302" spans="2:8">
      <c r="B302" s="111">
        <v>44258.645833333336</v>
      </c>
      <c r="C302" s="30">
        <v>1223.45</v>
      </c>
      <c r="D302" s="31">
        <f t="shared" si="9"/>
        <v>1.2538276917984037E-2</v>
      </c>
      <c r="F302" s="111">
        <v>44258.645833333336</v>
      </c>
      <c r="G302" s="30">
        <v>15245.6</v>
      </c>
      <c r="H302" s="31">
        <f t="shared" si="10"/>
        <v>2.188469813862759E-2</v>
      </c>
    </row>
    <row r="303" spans="2:8">
      <c r="B303" s="111">
        <v>44289.645833333336</v>
      </c>
      <c r="C303" s="30">
        <v>1234.4000000000001</v>
      </c>
      <c r="D303" s="31">
        <f t="shared" si="9"/>
        <v>8.9501001266909519E-3</v>
      </c>
      <c r="F303" s="111">
        <v>44289.645833333336</v>
      </c>
      <c r="G303" s="30">
        <v>15080.75</v>
      </c>
      <c r="H303" s="31">
        <f t="shared" si="10"/>
        <v>-1.0812955869234475E-2</v>
      </c>
    </row>
    <row r="304" spans="2:8">
      <c r="B304" s="111">
        <v>44319.645833333336</v>
      </c>
      <c r="C304" s="30">
        <v>1203.9000000000001</v>
      </c>
      <c r="D304" s="31">
        <f t="shared" si="9"/>
        <v>-2.4708360337005852E-2</v>
      </c>
      <c r="F304" s="111">
        <v>44319.645833333336</v>
      </c>
      <c r="G304" s="30">
        <v>14938.1</v>
      </c>
      <c r="H304" s="31">
        <f t="shared" si="10"/>
        <v>-9.4590786267261251E-3</v>
      </c>
    </row>
    <row r="305" spans="2:8">
      <c r="B305" s="111">
        <v>44411.645833333336</v>
      </c>
      <c r="C305" s="30">
        <v>1212.95</v>
      </c>
      <c r="D305" s="31">
        <f t="shared" si="9"/>
        <v>7.5172356508015348E-3</v>
      </c>
      <c r="F305" s="111">
        <v>44411.645833333336</v>
      </c>
      <c r="G305" s="30">
        <v>14956.2</v>
      </c>
      <c r="H305" s="31">
        <f t="shared" si="10"/>
        <v>1.2116668117096996E-3</v>
      </c>
    </row>
    <row r="306" spans="2:8">
      <c r="B306" s="111">
        <v>44442.645833333336</v>
      </c>
      <c r="C306" s="30">
        <v>1228.4000000000001</v>
      </c>
      <c r="D306" s="31">
        <f t="shared" si="9"/>
        <v>1.2737540706541983E-2</v>
      </c>
      <c r="F306" s="111">
        <v>44442.645833333336</v>
      </c>
      <c r="G306" s="30">
        <v>15098.4</v>
      </c>
      <c r="H306" s="31">
        <f t="shared" si="10"/>
        <v>9.5077626669874959E-3</v>
      </c>
    </row>
    <row r="307" spans="2:8">
      <c r="B307" s="111">
        <v>44472.645833333336</v>
      </c>
      <c r="C307" s="30">
        <v>1230.55</v>
      </c>
      <c r="D307" s="31">
        <f t="shared" si="9"/>
        <v>1.7502442201235979E-3</v>
      </c>
      <c r="F307" s="111">
        <v>44472.645833333336</v>
      </c>
      <c r="G307" s="30">
        <v>15174.8</v>
      </c>
      <c r="H307" s="31">
        <f t="shared" si="10"/>
        <v>5.0601388226567678E-3</v>
      </c>
    </row>
    <row r="308" spans="2:8">
      <c r="B308" s="111">
        <v>44533.645833333336</v>
      </c>
      <c r="C308" s="30">
        <v>1214</v>
      </c>
      <c r="D308" s="31">
        <f t="shared" si="9"/>
        <v>-1.3449270651334722E-2</v>
      </c>
      <c r="F308" s="111">
        <v>44533.645833333336</v>
      </c>
      <c r="G308" s="30">
        <v>15030.95</v>
      </c>
      <c r="H308" s="31">
        <f t="shared" si="10"/>
        <v>-9.4795318554444785E-3</v>
      </c>
    </row>
    <row r="309" spans="2:8" ht="27">
      <c r="B309" s="112" t="s">
        <v>186</v>
      </c>
      <c r="C309" s="30">
        <v>1206.2</v>
      </c>
      <c r="D309" s="31">
        <f t="shared" si="9"/>
        <v>-6.4250411861613843E-3</v>
      </c>
      <c r="F309" s="112" t="s">
        <v>186</v>
      </c>
      <c r="G309" s="30">
        <v>14929.5</v>
      </c>
      <c r="H309" s="31">
        <f t="shared" si="10"/>
        <v>-6.7494070567729603E-3</v>
      </c>
    </row>
    <row r="310" spans="2:8" ht="27">
      <c r="B310" s="112" t="s">
        <v>187</v>
      </c>
      <c r="C310" s="30">
        <v>1218.0999999999999</v>
      </c>
      <c r="D310" s="31">
        <f t="shared" si="9"/>
        <v>9.8656939147736544E-3</v>
      </c>
      <c r="F310" s="112" t="s">
        <v>187</v>
      </c>
      <c r="G310" s="30">
        <v>14910.45</v>
      </c>
      <c r="H310" s="31">
        <f t="shared" si="10"/>
        <v>-1.2759971867778441E-3</v>
      </c>
    </row>
    <row r="311" spans="2:8" ht="27">
      <c r="B311" s="112" t="s">
        <v>188</v>
      </c>
      <c r="C311" s="30">
        <v>1187.3499999999999</v>
      </c>
      <c r="D311" s="31">
        <f t="shared" si="9"/>
        <v>-2.5244232821607371E-2</v>
      </c>
      <c r="F311" s="112" t="s">
        <v>188</v>
      </c>
      <c r="G311" s="30">
        <v>14721.3</v>
      </c>
      <c r="H311" s="31">
        <f t="shared" si="10"/>
        <v>-1.2685733830971047E-2</v>
      </c>
    </row>
    <row r="312" spans="2:8" ht="27">
      <c r="B312" s="112" t="s">
        <v>189</v>
      </c>
      <c r="C312" s="30">
        <v>1188.75</v>
      </c>
      <c r="D312" s="31">
        <f t="shared" si="9"/>
        <v>1.1790963069020499E-3</v>
      </c>
      <c r="F312" s="112" t="s">
        <v>189</v>
      </c>
      <c r="G312" s="30">
        <v>14557.85</v>
      </c>
      <c r="H312" s="31">
        <f t="shared" si="10"/>
        <v>-1.1102959657095401E-2</v>
      </c>
    </row>
    <row r="313" spans="2:8" ht="27">
      <c r="B313" s="112" t="s">
        <v>190</v>
      </c>
      <c r="C313" s="30">
        <v>1217.8499999999999</v>
      </c>
      <c r="D313" s="31">
        <f t="shared" si="9"/>
        <v>2.447949526813864E-2</v>
      </c>
      <c r="F313" s="112" t="s">
        <v>190</v>
      </c>
      <c r="G313" s="30">
        <v>14744</v>
      </c>
      <c r="H313" s="31">
        <f t="shared" si="10"/>
        <v>1.2786915650319308E-2</v>
      </c>
    </row>
    <row r="314" spans="2:8" ht="27">
      <c r="B314" s="112" t="s">
        <v>191</v>
      </c>
      <c r="C314" s="30">
        <v>1251.75</v>
      </c>
      <c r="D314" s="31">
        <f t="shared" si="9"/>
        <v>2.7835940386747193E-2</v>
      </c>
      <c r="F314" s="112" t="s">
        <v>191</v>
      </c>
      <c r="G314" s="30">
        <v>14736.4</v>
      </c>
      <c r="H314" s="31">
        <f t="shared" si="10"/>
        <v>-5.1546391752577136E-4</v>
      </c>
    </row>
    <row r="315" spans="2:8" ht="27">
      <c r="B315" s="112" t="s">
        <v>192</v>
      </c>
      <c r="C315" s="30">
        <v>1273.75</v>
      </c>
      <c r="D315" s="31">
        <f t="shared" si="9"/>
        <v>1.7575394447773007E-2</v>
      </c>
      <c r="F315" s="112" t="s">
        <v>192</v>
      </c>
      <c r="G315" s="30">
        <v>14814.75</v>
      </c>
      <c r="H315" s="31">
        <f t="shared" si="10"/>
        <v>5.3167666458564522E-3</v>
      </c>
    </row>
    <row r="316" spans="2:8" ht="27">
      <c r="B316" s="112" t="s">
        <v>193</v>
      </c>
      <c r="C316" s="30">
        <v>1244.45</v>
      </c>
      <c r="D316" s="31">
        <f t="shared" si="9"/>
        <v>-2.3002944062806674E-2</v>
      </c>
      <c r="F316" s="112" t="s">
        <v>193</v>
      </c>
      <c r="G316" s="30">
        <v>14549.4</v>
      </c>
      <c r="H316" s="31">
        <f t="shared" si="10"/>
        <v>-1.7911203361514749E-2</v>
      </c>
    </row>
    <row r="317" spans="2:8" ht="27">
      <c r="B317" s="112" t="s">
        <v>194</v>
      </c>
      <c r="C317" s="30">
        <v>1217</v>
      </c>
      <c r="D317" s="31">
        <f t="shared" si="9"/>
        <v>-2.2057937241351633E-2</v>
      </c>
      <c r="F317" s="112" t="s">
        <v>194</v>
      </c>
      <c r="G317" s="30">
        <v>14324.9</v>
      </c>
      <c r="H317" s="31">
        <f t="shared" si="10"/>
        <v>-1.5430189561081553E-2</v>
      </c>
    </row>
    <row r="318" spans="2:8" ht="27">
      <c r="B318" s="112" t="s">
        <v>195</v>
      </c>
      <c r="C318" s="30">
        <v>1236.3</v>
      </c>
      <c r="D318" s="31">
        <f t="shared" si="9"/>
        <v>1.5858668857847036E-2</v>
      </c>
      <c r="F318" s="112" t="s">
        <v>195</v>
      </c>
      <c r="G318" s="30">
        <v>14507.3</v>
      </c>
      <c r="H318" s="31">
        <f t="shared" si="10"/>
        <v>1.2733073180266397E-2</v>
      </c>
    </row>
    <row r="319" spans="2:8" ht="27">
      <c r="B319" s="112" t="s">
        <v>196</v>
      </c>
      <c r="C319" s="30">
        <v>1227.4000000000001</v>
      </c>
      <c r="D319" s="31">
        <f t="shared" si="9"/>
        <v>-7.1988999433792999E-3</v>
      </c>
      <c r="F319" s="112" t="s">
        <v>196</v>
      </c>
      <c r="G319" s="30">
        <v>14845.1</v>
      </c>
      <c r="H319" s="31">
        <f t="shared" si="10"/>
        <v>2.3284829017115705E-2</v>
      </c>
    </row>
    <row r="320" spans="2:8" ht="27">
      <c r="B320" s="112" t="s">
        <v>197</v>
      </c>
      <c r="C320" s="30">
        <v>1241.45</v>
      </c>
      <c r="D320" s="31">
        <f t="shared" si="9"/>
        <v>1.1446961055890492E-2</v>
      </c>
      <c r="F320" s="112" t="s">
        <v>197</v>
      </c>
      <c r="G320" s="30">
        <v>14690.7</v>
      </c>
      <c r="H320" s="31">
        <f t="shared" si="10"/>
        <v>-1.0400738290749056E-2</v>
      </c>
    </row>
    <row r="321" spans="2:8">
      <c r="B321" s="111">
        <v>44200.645833333336</v>
      </c>
      <c r="C321" s="30">
        <v>1242.1500000000001</v>
      </c>
      <c r="D321" s="31">
        <f t="shared" si="9"/>
        <v>5.6385678037784714E-4</v>
      </c>
      <c r="F321" s="111">
        <v>44200.645833333336</v>
      </c>
      <c r="G321" s="30">
        <v>14867.35</v>
      </c>
      <c r="H321" s="31">
        <f t="shared" si="10"/>
        <v>1.2024614211712192E-2</v>
      </c>
    </row>
    <row r="322" spans="2:8">
      <c r="B322" s="111">
        <v>44320.645833333336</v>
      </c>
      <c r="C322" s="30">
        <v>1150.05</v>
      </c>
      <c r="D322" s="31">
        <f t="shared" si="9"/>
        <v>-7.4145634585195075E-2</v>
      </c>
      <c r="F322" s="111">
        <v>44320.645833333336</v>
      </c>
      <c r="G322" s="30">
        <v>14637.8</v>
      </c>
      <c r="H322" s="31">
        <f t="shared" si="10"/>
        <v>-1.5439873279367244E-2</v>
      </c>
    </row>
    <row r="323" spans="2:8">
      <c r="B323" s="111">
        <v>44351.645833333336</v>
      </c>
      <c r="C323" s="30">
        <v>1109.95</v>
      </c>
      <c r="D323" s="31">
        <f t="shared" si="9"/>
        <v>-3.486804921525144E-2</v>
      </c>
      <c r="F323" s="111">
        <v>44351.645833333336</v>
      </c>
      <c r="G323" s="30">
        <v>14683.5</v>
      </c>
      <c r="H323" s="31">
        <f t="shared" si="10"/>
        <v>3.1220538605529757E-3</v>
      </c>
    </row>
    <row r="324" spans="2:8">
      <c r="B324" s="111">
        <v>44381.645833333336</v>
      </c>
      <c r="C324" s="30">
        <v>1131.95</v>
      </c>
      <c r="D324" s="31">
        <f t="shared" si="9"/>
        <v>1.9820712644713634E-2</v>
      </c>
      <c r="F324" s="111">
        <v>44381.645833333336</v>
      </c>
      <c r="G324" s="30">
        <v>14819.05</v>
      </c>
      <c r="H324" s="31">
        <f t="shared" si="10"/>
        <v>9.2314502673067622E-3</v>
      </c>
    </row>
    <row r="325" spans="2:8">
      <c r="B325" s="111">
        <v>44412.645833333336</v>
      </c>
      <c r="C325" s="30">
        <v>1129.95</v>
      </c>
      <c r="D325" s="31">
        <f t="shared" si="9"/>
        <v>-1.7668624939264355E-3</v>
      </c>
      <c r="F325" s="111">
        <v>44412.645833333336</v>
      </c>
      <c r="G325" s="30">
        <v>14873.8</v>
      </c>
      <c r="H325" s="31">
        <f t="shared" si="10"/>
        <v>3.6945688151399647E-3</v>
      </c>
    </row>
    <row r="326" spans="2:8">
      <c r="B326" s="111">
        <v>44443.645833333336</v>
      </c>
      <c r="C326" s="30">
        <v>1107.4000000000001</v>
      </c>
      <c r="D326" s="31">
        <f t="shared" si="9"/>
        <v>-1.9956635249347321E-2</v>
      </c>
      <c r="F326" s="111">
        <v>44443.645833333336</v>
      </c>
      <c r="G326" s="30">
        <v>14834.85</v>
      </c>
      <c r="H326" s="31">
        <f t="shared" si="10"/>
        <v>-2.6186986513196953E-3</v>
      </c>
    </row>
    <row r="327" spans="2:8">
      <c r="B327" s="111">
        <v>44534.645833333336</v>
      </c>
      <c r="C327" s="30">
        <v>1084.1500000000001</v>
      </c>
      <c r="D327" s="31">
        <f t="shared" si="9"/>
        <v>-2.0995123713202113E-2</v>
      </c>
      <c r="F327" s="111">
        <v>44534.645833333336</v>
      </c>
      <c r="G327" s="30">
        <v>14310.8</v>
      </c>
      <c r="H327" s="31">
        <f t="shared" si="10"/>
        <v>-3.5325601539617946E-2</v>
      </c>
    </row>
    <row r="328" spans="2:8" ht="27">
      <c r="B328" s="112" t="s">
        <v>198</v>
      </c>
      <c r="C328" s="30">
        <v>1101</v>
      </c>
      <c r="D328" s="31">
        <f t="shared" si="9"/>
        <v>1.554212977908942E-2</v>
      </c>
      <c r="F328" s="112" t="s">
        <v>198</v>
      </c>
      <c r="G328" s="30">
        <v>14504.8</v>
      </c>
      <c r="H328" s="31">
        <f t="shared" si="10"/>
        <v>1.3556195321016373E-2</v>
      </c>
    </row>
    <row r="329" spans="2:8" ht="27">
      <c r="B329" s="112" t="s">
        <v>199</v>
      </c>
      <c r="C329" s="30">
        <v>1101.75</v>
      </c>
      <c r="D329" s="31">
        <f t="shared" si="9"/>
        <v>6.8119891008167066E-4</v>
      </c>
      <c r="F329" s="112" t="s">
        <v>199</v>
      </c>
      <c r="G329" s="30">
        <v>14581.45</v>
      </c>
      <c r="H329" s="31">
        <f t="shared" si="10"/>
        <v>5.2844575588770759E-3</v>
      </c>
    </row>
    <row r="330" spans="2:8" ht="27">
      <c r="B330" s="112" t="s">
        <v>200</v>
      </c>
      <c r="C330" s="30">
        <v>1100</v>
      </c>
      <c r="D330" s="31">
        <f t="shared" si="9"/>
        <v>-1.5883821193555248E-3</v>
      </c>
      <c r="F330" s="112" t="s">
        <v>200</v>
      </c>
      <c r="G330" s="30">
        <v>14617.85</v>
      </c>
      <c r="H330" s="31">
        <f t="shared" si="10"/>
        <v>2.4963223822047631E-3</v>
      </c>
    </row>
    <row r="331" spans="2:8" ht="27">
      <c r="B331" s="112" t="s">
        <v>201</v>
      </c>
      <c r="C331" s="30">
        <v>1113.05</v>
      </c>
      <c r="D331" s="31">
        <f t="shared" ref="D331:D394" si="11">(C331/C330)-1</f>
        <v>1.1863636363636409E-2</v>
      </c>
      <c r="F331" s="112" t="s">
        <v>201</v>
      </c>
      <c r="G331" s="30">
        <v>14359.45</v>
      </c>
      <c r="H331" s="31">
        <f t="shared" ref="H331:H394" si="12">(G331/G330)-1</f>
        <v>-1.7677018166146197E-2</v>
      </c>
    </row>
    <row r="332" spans="2:8" ht="27">
      <c r="B332" s="112" t="s">
        <v>202</v>
      </c>
      <c r="C332" s="30">
        <v>1130.3499999999999</v>
      </c>
      <c r="D332" s="31">
        <f t="shared" si="11"/>
        <v>1.5542877678450973E-2</v>
      </c>
      <c r="F332" s="112" t="s">
        <v>202</v>
      </c>
      <c r="G332" s="30">
        <v>14296.4</v>
      </c>
      <c r="H332" s="31">
        <f t="shared" si="12"/>
        <v>-4.3908366963916201E-3</v>
      </c>
    </row>
    <row r="333" spans="2:8" ht="27">
      <c r="B333" s="112" t="s">
        <v>203</v>
      </c>
      <c r="C333" s="30">
        <v>1122.25</v>
      </c>
      <c r="D333" s="31">
        <f t="shared" si="11"/>
        <v>-7.1659220595390316E-3</v>
      </c>
      <c r="F333" s="112" t="s">
        <v>203</v>
      </c>
      <c r="G333" s="30">
        <v>14406.15</v>
      </c>
      <c r="H333" s="31">
        <f t="shared" si="12"/>
        <v>7.6767577851766244E-3</v>
      </c>
    </row>
    <row r="334" spans="2:8" ht="27">
      <c r="B334" s="112" t="s">
        <v>204</v>
      </c>
      <c r="C334" s="30">
        <v>1140.8499999999999</v>
      </c>
      <c r="D334" s="31">
        <f t="shared" si="11"/>
        <v>1.6573847182000279E-2</v>
      </c>
      <c r="F334" s="112" t="s">
        <v>204</v>
      </c>
      <c r="G334" s="30">
        <v>14341.35</v>
      </c>
      <c r="H334" s="31">
        <f t="shared" si="12"/>
        <v>-4.4980789454502901E-3</v>
      </c>
    </row>
    <row r="335" spans="2:8" ht="27">
      <c r="B335" s="112" t="s">
        <v>205</v>
      </c>
      <c r="C335" s="30">
        <v>1143.25</v>
      </c>
      <c r="D335" s="31">
        <f t="shared" si="11"/>
        <v>2.103694613665219E-3</v>
      </c>
      <c r="F335" s="112" t="s">
        <v>205</v>
      </c>
      <c r="G335" s="30">
        <v>14485</v>
      </c>
      <c r="H335" s="31">
        <f t="shared" si="12"/>
        <v>1.0016490776670217E-2</v>
      </c>
    </row>
    <row r="336" spans="2:8" ht="27">
      <c r="B336" s="112" t="s">
        <v>206</v>
      </c>
      <c r="C336" s="30">
        <v>1164.25</v>
      </c>
      <c r="D336" s="31">
        <f t="shared" si="11"/>
        <v>1.8368685764268422E-2</v>
      </c>
      <c r="F336" s="112" t="s">
        <v>206</v>
      </c>
      <c r="G336" s="30">
        <v>14653.05</v>
      </c>
      <c r="H336" s="31">
        <f t="shared" si="12"/>
        <v>1.1601656886434109E-2</v>
      </c>
    </row>
    <row r="337" spans="2:8" ht="27">
      <c r="B337" s="112" t="s">
        <v>207</v>
      </c>
      <c r="C337" s="30">
        <v>1206.6500000000001</v>
      </c>
      <c r="D337" s="31">
        <f t="shared" si="11"/>
        <v>3.6418295039725157E-2</v>
      </c>
      <c r="F337" s="112" t="s">
        <v>207</v>
      </c>
      <c r="G337" s="30">
        <v>14864.55</v>
      </c>
      <c r="H337" s="31">
        <f t="shared" si="12"/>
        <v>1.4433855067716328E-2</v>
      </c>
    </row>
    <row r="338" spans="2:8" ht="27">
      <c r="B338" s="112" t="s">
        <v>208</v>
      </c>
      <c r="C338" s="30">
        <v>1196.7</v>
      </c>
      <c r="D338" s="31">
        <f t="shared" si="11"/>
        <v>-8.2459702482078345E-3</v>
      </c>
      <c r="F338" s="112" t="s">
        <v>208</v>
      </c>
      <c r="G338" s="30">
        <v>14894.9</v>
      </c>
      <c r="H338" s="31">
        <f t="shared" si="12"/>
        <v>2.0417705211392967E-3</v>
      </c>
    </row>
    <row r="339" spans="2:8" ht="27">
      <c r="B339" s="112" t="s">
        <v>209</v>
      </c>
      <c r="C339" s="30">
        <v>1211.9000000000001</v>
      </c>
      <c r="D339" s="31">
        <f t="shared" si="11"/>
        <v>1.2701596055820108E-2</v>
      </c>
      <c r="F339" s="112" t="s">
        <v>209</v>
      </c>
      <c r="G339" s="30">
        <v>14631.1</v>
      </c>
      <c r="H339" s="31">
        <f t="shared" si="12"/>
        <v>-1.7710760058812003E-2</v>
      </c>
    </row>
    <row r="340" spans="2:8">
      <c r="B340" s="111">
        <v>44260.645833333336</v>
      </c>
      <c r="C340" s="30">
        <v>1210.0999999999999</v>
      </c>
      <c r="D340" s="31">
        <f t="shared" si="11"/>
        <v>-1.4852710619689402E-3</v>
      </c>
      <c r="F340" s="111">
        <v>44260.645833333336</v>
      </c>
      <c r="G340" s="30">
        <v>14634.15</v>
      </c>
      <c r="H340" s="31">
        <f t="shared" si="12"/>
        <v>2.0846006110275539E-4</v>
      </c>
    </row>
    <row r="341" spans="2:8">
      <c r="B341" s="111">
        <v>44291.645833333336</v>
      </c>
      <c r="C341" s="30">
        <v>1201.7</v>
      </c>
      <c r="D341" s="31">
        <f t="shared" si="11"/>
        <v>-6.9415750764398876E-3</v>
      </c>
      <c r="F341" s="111">
        <v>44291.645833333336</v>
      </c>
      <c r="G341" s="30">
        <v>14496.5</v>
      </c>
      <c r="H341" s="31">
        <f t="shared" si="12"/>
        <v>-9.4060809818130586E-3</v>
      </c>
    </row>
    <row r="342" spans="2:8">
      <c r="B342" s="111">
        <v>44321.645833333336</v>
      </c>
      <c r="C342" s="30">
        <v>1205.4000000000001</v>
      </c>
      <c r="D342" s="31">
        <f t="shared" si="11"/>
        <v>3.0789714571024529E-3</v>
      </c>
      <c r="F342" s="111">
        <v>44321.645833333336</v>
      </c>
      <c r="G342" s="30">
        <v>14617.85</v>
      </c>
      <c r="H342" s="31">
        <f t="shared" si="12"/>
        <v>8.3709861000931252E-3</v>
      </c>
    </row>
    <row r="343" spans="2:8">
      <c r="B343" s="111">
        <v>44352.645833333336</v>
      </c>
      <c r="C343" s="30">
        <v>1204.8499999999999</v>
      </c>
      <c r="D343" s="31">
        <f t="shared" si="11"/>
        <v>-4.5628007300491102E-4</v>
      </c>
      <c r="F343" s="111">
        <v>44352.645833333336</v>
      </c>
      <c r="G343" s="30">
        <v>14724.8</v>
      </c>
      <c r="H343" s="31">
        <f t="shared" si="12"/>
        <v>7.3163974182248737E-3</v>
      </c>
    </row>
    <row r="344" spans="2:8">
      <c r="B344" s="111">
        <v>44382.645833333336</v>
      </c>
      <c r="C344" s="30">
        <v>1215.5</v>
      </c>
      <c r="D344" s="31">
        <f t="shared" si="11"/>
        <v>8.8392745984977594E-3</v>
      </c>
      <c r="F344" s="111">
        <v>44382.645833333336</v>
      </c>
      <c r="G344" s="30">
        <v>14823.15</v>
      </c>
      <c r="H344" s="31">
        <f t="shared" si="12"/>
        <v>6.6792078669999366E-3</v>
      </c>
    </row>
    <row r="345" spans="2:8">
      <c r="B345" s="111">
        <v>44474.645833333336</v>
      </c>
      <c r="C345" s="30">
        <v>1207.5999999999999</v>
      </c>
      <c r="D345" s="31">
        <f t="shared" si="11"/>
        <v>-6.4993829699713235E-3</v>
      </c>
      <c r="F345" s="111">
        <v>44474.645833333336</v>
      </c>
      <c r="G345" s="30">
        <v>14942.35</v>
      </c>
      <c r="H345" s="31">
        <f t="shared" si="12"/>
        <v>8.0414756647542163E-3</v>
      </c>
    </row>
    <row r="346" spans="2:8">
      <c r="B346" s="111">
        <v>44505.645833333336</v>
      </c>
      <c r="C346" s="30">
        <v>1206.5</v>
      </c>
      <c r="D346" s="31">
        <f t="shared" si="11"/>
        <v>-9.1089764822782637E-4</v>
      </c>
      <c r="F346" s="111">
        <v>44505.645833333336</v>
      </c>
      <c r="G346" s="30">
        <v>14850.75</v>
      </c>
      <c r="H346" s="31">
        <f t="shared" si="12"/>
        <v>-6.1302271731019653E-3</v>
      </c>
    </row>
    <row r="347" spans="2:8">
      <c r="B347" s="111">
        <v>44535.645833333336</v>
      </c>
      <c r="C347" s="30">
        <v>1207</v>
      </c>
      <c r="D347" s="31">
        <f t="shared" si="11"/>
        <v>4.1442188147544634E-4</v>
      </c>
      <c r="F347" s="111">
        <v>44535.645833333336</v>
      </c>
      <c r="G347" s="30">
        <v>14696.5</v>
      </c>
      <c r="H347" s="31">
        <f t="shared" si="12"/>
        <v>-1.0386680807366599E-2</v>
      </c>
    </row>
    <row r="348" spans="2:8" ht="27">
      <c r="B348" s="112" t="s">
        <v>210</v>
      </c>
      <c r="C348" s="30">
        <v>1209.75</v>
      </c>
      <c r="D348" s="31">
        <f t="shared" si="11"/>
        <v>2.2783761391880208E-3</v>
      </c>
      <c r="F348" s="112" t="s">
        <v>210</v>
      </c>
      <c r="G348" s="30">
        <v>14677.8</v>
      </c>
      <c r="H348" s="31">
        <f t="shared" si="12"/>
        <v>-1.2724117987276129E-3</v>
      </c>
    </row>
    <row r="349" spans="2:8" ht="27">
      <c r="B349" s="112" t="s">
        <v>211</v>
      </c>
      <c r="C349" s="30">
        <v>1229.95</v>
      </c>
      <c r="D349" s="31">
        <f t="shared" si="11"/>
        <v>1.6697664806778256E-2</v>
      </c>
      <c r="F349" s="112" t="s">
        <v>211</v>
      </c>
      <c r="G349" s="30">
        <v>14923.15</v>
      </c>
      <c r="H349" s="31">
        <f t="shared" si="12"/>
        <v>1.671572033956048E-2</v>
      </c>
    </row>
    <row r="350" spans="2:8" ht="27">
      <c r="B350" s="112" t="s">
        <v>212</v>
      </c>
      <c r="C350" s="30">
        <v>1249.7</v>
      </c>
      <c r="D350" s="31">
        <f t="shared" si="11"/>
        <v>1.6057563315581946E-2</v>
      </c>
      <c r="F350" s="112" t="s">
        <v>212</v>
      </c>
      <c r="G350" s="30">
        <v>15108.1</v>
      </c>
      <c r="H350" s="31">
        <f t="shared" si="12"/>
        <v>1.2393496011230853E-2</v>
      </c>
    </row>
    <row r="351" spans="2:8" ht="27">
      <c r="B351" s="112" t="s">
        <v>213</v>
      </c>
      <c r="C351" s="30">
        <v>1283.2</v>
      </c>
      <c r="D351" s="31">
        <f t="shared" si="11"/>
        <v>2.6806433544050545E-2</v>
      </c>
      <c r="F351" s="112" t="s">
        <v>213</v>
      </c>
      <c r="G351" s="30">
        <v>15030.15</v>
      </c>
      <c r="H351" s="31">
        <f t="shared" si="12"/>
        <v>-5.1594839854118835E-3</v>
      </c>
    </row>
    <row r="352" spans="2:8" ht="27">
      <c r="B352" s="112" t="s">
        <v>214</v>
      </c>
      <c r="C352" s="30">
        <v>1285.8</v>
      </c>
      <c r="D352" s="31">
        <f t="shared" si="11"/>
        <v>2.0261845386533306E-3</v>
      </c>
      <c r="F352" s="112" t="s">
        <v>214</v>
      </c>
      <c r="G352" s="30">
        <v>14906.05</v>
      </c>
      <c r="H352" s="31">
        <f t="shared" si="12"/>
        <v>-8.2567372913776582E-3</v>
      </c>
    </row>
    <row r="353" spans="2:8" ht="27">
      <c r="B353" s="112" t="s">
        <v>215</v>
      </c>
      <c r="C353" s="30">
        <v>1279.45</v>
      </c>
      <c r="D353" s="31">
        <f t="shared" si="11"/>
        <v>-4.9385596515787444E-3</v>
      </c>
      <c r="F353" s="112" t="s">
        <v>215</v>
      </c>
      <c r="G353" s="30">
        <v>15175.3</v>
      </c>
      <c r="H353" s="31">
        <f t="shared" si="12"/>
        <v>1.8063135438295186E-2</v>
      </c>
    </row>
    <row r="354" spans="2:8" ht="27">
      <c r="B354" s="112" t="s">
        <v>216</v>
      </c>
      <c r="C354" s="30">
        <v>1270.5</v>
      </c>
      <c r="D354" s="31">
        <f t="shared" si="11"/>
        <v>-6.995193247098408E-3</v>
      </c>
      <c r="F354" s="112" t="s">
        <v>216</v>
      </c>
      <c r="G354" s="30">
        <v>15197.7</v>
      </c>
      <c r="H354" s="31">
        <f t="shared" si="12"/>
        <v>1.4760828451498842E-3</v>
      </c>
    </row>
    <row r="355" spans="2:8" ht="27">
      <c r="B355" s="112" t="s">
        <v>217</v>
      </c>
      <c r="C355" s="30">
        <v>1297.75</v>
      </c>
      <c r="D355" s="31">
        <f t="shared" si="11"/>
        <v>2.1448248720975949E-2</v>
      </c>
      <c r="F355" s="112" t="s">
        <v>217</v>
      </c>
      <c r="G355" s="30">
        <v>15208.45</v>
      </c>
      <c r="H355" s="31">
        <f t="shared" si="12"/>
        <v>7.0734387440207769E-4</v>
      </c>
    </row>
    <row r="356" spans="2:8" ht="27">
      <c r="B356" s="112" t="s">
        <v>218</v>
      </c>
      <c r="C356" s="30">
        <v>1299.1500000000001</v>
      </c>
      <c r="D356" s="31">
        <f t="shared" si="11"/>
        <v>1.0787902138316152E-3</v>
      </c>
      <c r="F356" s="112" t="s">
        <v>218</v>
      </c>
      <c r="G356" s="30">
        <v>15301.45</v>
      </c>
      <c r="H356" s="31">
        <f t="shared" si="12"/>
        <v>6.115021583396052E-3</v>
      </c>
    </row>
    <row r="357" spans="2:8" ht="27">
      <c r="B357" s="112" t="s">
        <v>219</v>
      </c>
      <c r="C357" s="30">
        <v>1298.6500000000001</v>
      </c>
      <c r="D357" s="31">
        <f t="shared" si="11"/>
        <v>-3.8486702844164888E-4</v>
      </c>
      <c r="F357" s="112" t="s">
        <v>219</v>
      </c>
      <c r="G357" s="30">
        <v>15337.85</v>
      </c>
      <c r="H357" s="31">
        <f t="shared" si="12"/>
        <v>2.3788595198495077E-3</v>
      </c>
    </row>
    <row r="358" spans="2:8" ht="27">
      <c r="B358" s="112" t="s">
        <v>220</v>
      </c>
      <c r="C358" s="30">
        <v>1275.8</v>
      </c>
      <c r="D358" s="31">
        <f t="shared" si="11"/>
        <v>-1.7595195010203013E-2</v>
      </c>
      <c r="F358" s="112" t="s">
        <v>220</v>
      </c>
      <c r="G358" s="30">
        <v>15435.65</v>
      </c>
      <c r="H358" s="31">
        <f t="shared" si="12"/>
        <v>6.3763826090357245E-3</v>
      </c>
    </row>
    <row r="359" spans="2:8" ht="27">
      <c r="B359" s="112" t="s">
        <v>221</v>
      </c>
      <c r="C359" s="30">
        <v>1253.3499999999999</v>
      </c>
      <c r="D359" s="31">
        <f t="shared" si="11"/>
        <v>-1.7596802006584089E-2</v>
      </c>
      <c r="F359" s="112" t="s">
        <v>221</v>
      </c>
      <c r="G359" s="30">
        <v>15582.8</v>
      </c>
      <c r="H359" s="31">
        <f t="shared" si="12"/>
        <v>9.5331262369904302E-3</v>
      </c>
    </row>
    <row r="360" spans="2:8">
      <c r="B360" s="111">
        <v>44202.645833333336</v>
      </c>
      <c r="C360" s="30">
        <v>1250.6500000000001</v>
      </c>
      <c r="D360" s="31">
        <f t="shared" si="11"/>
        <v>-2.154226672517523E-3</v>
      </c>
      <c r="F360" s="111">
        <v>44202.645833333336</v>
      </c>
      <c r="G360" s="30">
        <v>15574.85</v>
      </c>
      <c r="H360" s="31">
        <f t="shared" si="12"/>
        <v>-5.1017788844098799E-4</v>
      </c>
    </row>
    <row r="361" spans="2:8">
      <c r="B361" s="111">
        <v>44233.645833333336</v>
      </c>
      <c r="C361" s="30">
        <v>1243.3</v>
      </c>
      <c r="D361" s="31">
        <f t="shared" si="11"/>
        <v>-5.8769439891257491E-3</v>
      </c>
      <c r="F361" s="111">
        <v>44233.645833333336</v>
      </c>
      <c r="G361" s="30">
        <v>15576.2</v>
      </c>
      <c r="H361" s="31">
        <f t="shared" si="12"/>
        <v>8.667820235830348E-5</v>
      </c>
    </row>
    <row r="362" spans="2:8">
      <c r="B362" s="111">
        <v>44261.645833333336</v>
      </c>
      <c r="C362" s="30">
        <v>1267.25</v>
      </c>
      <c r="D362" s="31">
        <f t="shared" si="11"/>
        <v>1.9263251025496642E-2</v>
      </c>
      <c r="F362" s="111">
        <v>44261.645833333336</v>
      </c>
      <c r="G362" s="30">
        <v>15690.35</v>
      </c>
      <c r="H362" s="31">
        <f t="shared" si="12"/>
        <v>7.3284883347670693E-3</v>
      </c>
    </row>
    <row r="363" spans="2:8">
      <c r="B363" s="111">
        <v>44292.645833333336</v>
      </c>
      <c r="C363" s="30">
        <v>1337.1</v>
      </c>
      <c r="D363" s="31">
        <f t="shared" si="11"/>
        <v>5.511935292957193E-2</v>
      </c>
      <c r="F363" s="111">
        <v>44292.645833333336</v>
      </c>
      <c r="G363" s="30">
        <v>15670.25</v>
      </c>
      <c r="H363" s="31">
        <f t="shared" si="12"/>
        <v>-1.2810421692314167E-3</v>
      </c>
    </row>
    <row r="364" spans="2:8">
      <c r="B364" s="111">
        <v>44383.645833333336</v>
      </c>
      <c r="C364" s="30">
        <v>1346.05</v>
      </c>
      <c r="D364" s="31">
        <f t="shared" si="11"/>
        <v>6.6935906065366257E-3</v>
      </c>
      <c r="F364" s="111">
        <v>44383.645833333336</v>
      </c>
      <c r="G364" s="30">
        <v>15751.65</v>
      </c>
      <c r="H364" s="31">
        <f t="shared" si="12"/>
        <v>5.1945565641899893E-3</v>
      </c>
    </row>
    <row r="365" spans="2:8">
      <c r="B365" s="111">
        <v>44414.645833333336</v>
      </c>
      <c r="C365" s="30">
        <v>1379.25</v>
      </c>
      <c r="D365" s="31">
        <f t="shared" si="11"/>
        <v>2.4664759852903062E-2</v>
      </c>
      <c r="F365" s="111">
        <v>44414.645833333336</v>
      </c>
      <c r="G365" s="30">
        <v>15740.1</v>
      </c>
      <c r="H365" s="31">
        <f t="shared" si="12"/>
        <v>-7.3325651598399322E-4</v>
      </c>
    </row>
    <row r="366" spans="2:8">
      <c r="B366" s="111">
        <v>44445.645833333336</v>
      </c>
      <c r="C366" s="30">
        <v>1376.3</v>
      </c>
      <c r="D366" s="31">
        <f t="shared" si="11"/>
        <v>-2.1388435744064127E-3</v>
      </c>
      <c r="F366" s="111">
        <v>44445.645833333336</v>
      </c>
      <c r="G366" s="30">
        <v>15635.35</v>
      </c>
      <c r="H366" s="31">
        <f t="shared" si="12"/>
        <v>-6.6549767790547998E-3</v>
      </c>
    </row>
    <row r="367" spans="2:8">
      <c r="B367" s="111">
        <v>44475.645833333336</v>
      </c>
      <c r="C367" s="30">
        <v>1391.05</v>
      </c>
      <c r="D367" s="31">
        <f t="shared" si="11"/>
        <v>1.0717140158395644E-2</v>
      </c>
      <c r="F367" s="111">
        <v>44475.645833333336</v>
      </c>
      <c r="G367" s="30">
        <v>15737.75</v>
      </c>
      <c r="H367" s="31">
        <f t="shared" si="12"/>
        <v>6.5492617690041666E-3</v>
      </c>
    </row>
    <row r="368" spans="2:8">
      <c r="B368" s="111">
        <v>44506.645833333336</v>
      </c>
      <c r="C368" s="30">
        <v>1373.3</v>
      </c>
      <c r="D368" s="31">
        <f t="shared" si="11"/>
        <v>-1.2760145214046892E-2</v>
      </c>
      <c r="F368" s="111">
        <v>44506.645833333336</v>
      </c>
      <c r="G368" s="30">
        <v>15799.35</v>
      </c>
      <c r="H368" s="31">
        <f t="shared" si="12"/>
        <v>3.9141554542421186E-3</v>
      </c>
    </row>
    <row r="369" spans="2:8" ht="27">
      <c r="B369" s="112" t="s">
        <v>222</v>
      </c>
      <c r="C369" s="30">
        <v>1368.95</v>
      </c>
      <c r="D369" s="31">
        <f t="shared" si="11"/>
        <v>-3.1675526105001683E-3</v>
      </c>
      <c r="F369" s="112" t="s">
        <v>222</v>
      </c>
      <c r="G369" s="30">
        <v>15811.85</v>
      </c>
      <c r="H369" s="31">
        <f t="shared" si="12"/>
        <v>7.911717887127967E-4</v>
      </c>
    </row>
    <row r="370" spans="2:8" ht="27">
      <c r="B370" s="112" t="s">
        <v>223</v>
      </c>
      <c r="C370" s="30">
        <v>1371.85</v>
      </c>
      <c r="D370" s="31">
        <f t="shared" si="11"/>
        <v>2.1184119215456043E-3</v>
      </c>
      <c r="F370" s="112" t="s">
        <v>223</v>
      </c>
      <c r="G370" s="30">
        <v>15869.25</v>
      </c>
      <c r="H370" s="31">
        <f t="shared" si="12"/>
        <v>3.6301887508418673E-3</v>
      </c>
    </row>
    <row r="371" spans="2:8" ht="27">
      <c r="B371" s="112" t="s">
        <v>224</v>
      </c>
      <c r="C371" s="30">
        <v>1370.2</v>
      </c>
      <c r="D371" s="31">
        <f t="shared" si="11"/>
        <v>-1.2027554032874033E-3</v>
      </c>
      <c r="F371" s="112" t="s">
        <v>224</v>
      </c>
      <c r="G371" s="30">
        <v>15767.55</v>
      </c>
      <c r="H371" s="31">
        <f t="shared" si="12"/>
        <v>-6.4086204452006301E-3</v>
      </c>
    </row>
    <row r="372" spans="2:8" ht="27">
      <c r="B372" s="112" t="s">
        <v>225</v>
      </c>
      <c r="C372" s="30">
        <v>1401.95</v>
      </c>
      <c r="D372" s="31">
        <f t="shared" si="11"/>
        <v>2.3171799737264687E-2</v>
      </c>
      <c r="F372" s="112" t="s">
        <v>225</v>
      </c>
      <c r="G372" s="30">
        <v>15691.4</v>
      </c>
      <c r="H372" s="31">
        <f t="shared" si="12"/>
        <v>-4.8295391484409755E-3</v>
      </c>
    </row>
    <row r="373" spans="2:8" ht="27">
      <c r="B373" s="112" t="s">
        <v>226</v>
      </c>
      <c r="C373" s="30">
        <v>1366.75</v>
      </c>
      <c r="D373" s="31">
        <f t="shared" si="11"/>
        <v>-2.5107885445272649E-2</v>
      </c>
      <c r="F373" s="112" t="s">
        <v>226</v>
      </c>
      <c r="G373" s="30">
        <v>15683.35</v>
      </c>
      <c r="H373" s="31">
        <f t="shared" si="12"/>
        <v>-5.1301987075713651E-4</v>
      </c>
    </row>
    <row r="374" spans="2:8" ht="27">
      <c r="B374" s="112" t="s">
        <v>227</v>
      </c>
      <c r="C374" s="30">
        <v>1419.55</v>
      </c>
      <c r="D374" s="31">
        <f t="shared" si="11"/>
        <v>3.8631790744466876E-2</v>
      </c>
      <c r="F374" s="112" t="s">
        <v>227</v>
      </c>
      <c r="G374" s="30">
        <v>15746.5</v>
      </c>
      <c r="H374" s="31">
        <f t="shared" si="12"/>
        <v>4.0265632023770426E-3</v>
      </c>
    </row>
    <row r="375" spans="2:8" ht="27">
      <c r="B375" s="112" t="s">
        <v>228</v>
      </c>
      <c r="C375" s="30">
        <v>1456.5</v>
      </c>
      <c r="D375" s="31">
        <f t="shared" si="11"/>
        <v>2.6029375506322561E-2</v>
      </c>
      <c r="F375" s="112" t="s">
        <v>228</v>
      </c>
      <c r="G375" s="30">
        <v>15772.75</v>
      </c>
      <c r="H375" s="31">
        <f t="shared" si="12"/>
        <v>1.6670371193598932E-3</v>
      </c>
    </row>
    <row r="376" spans="2:8" ht="27">
      <c r="B376" s="112" t="s">
        <v>229</v>
      </c>
      <c r="C376" s="30">
        <v>1403.85</v>
      </c>
      <c r="D376" s="31">
        <f t="shared" si="11"/>
        <v>-3.6148300720906357E-2</v>
      </c>
      <c r="F376" s="112" t="s">
        <v>229</v>
      </c>
      <c r="G376" s="30">
        <v>15686.95</v>
      </c>
      <c r="H376" s="31">
        <f t="shared" si="12"/>
        <v>-5.4397616141762528E-3</v>
      </c>
    </row>
    <row r="377" spans="2:8" ht="27">
      <c r="B377" s="112" t="s">
        <v>230</v>
      </c>
      <c r="C377" s="30">
        <v>1380.1</v>
      </c>
      <c r="D377" s="31">
        <f t="shared" si="11"/>
        <v>-1.691776186914562E-2</v>
      </c>
      <c r="F377" s="112" t="s">
        <v>230</v>
      </c>
      <c r="G377" s="30">
        <v>15790.45</v>
      </c>
      <c r="H377" s="31">
        <f t="shared" si="12"/>
        <v>6.5978408804769906E-3</v>
      </c>
    </row>
    <row r="378" spans="2:8" ht="27">
      <c r="B378" s="112" t="s">
        <v>231</v>
      </c>
      <c r="C378" s="30">
        <v>1381.7</v>
      </c>
      <c r="D378" s="31">
        <f t="shared" si="11"/>
        <v>1.1593362799797724E-3</v>
      </c>
      <c r="F378" s="112" t="s">
        <v>231</v>
      </c>
      <c r="G378" s="30">
        <v>15860.35</v>
      </c>
      <c r="H378" s="31">
        <f t="shared" si="12"/>
        <v>4.4267262807582419E-3</v>
      </c>
    </row>
    <row r="379" spans="2:8" ht="27">
      <c r="B379" s="112" t="s">
        <v>232</v>
      </c>
      <c r="C379" s="30">
        <v>1429.75</v>
      </c>
      <c r="D379" s="31">
        <f t="shared" si="11"/>
        <v>3.4776000578996769E-2</v>
      </c>
      <c r="F379" s="112" t="s">
        <v>232</v>
      </c>
      <c r="G379" s="30">
        <v>15814.7</v>
      </c>
      <c r="H379" s="31">
        <f t="shared" si="12"/>
        <v>-2.8782466969518028E-3</v>
      </c>
    </row>
    <row r="380" spans="2:8" ht="27">
      <c r="B380" s="112" t="s">
        <v>233</v>
      </c>
      <c r="C380" s="30">
        <v>1449.25</v>
      </c>
      <c r="D380" s="31">
        <f t="shared" si="11"/>
        <v>1.3638748032872794E-2</v>
      </c>
      <c r="F380" s="112" t="s">
        <v>233</v>
      </c>
      <c r="G380" s="30">
        <v>15748.45</v>
      </c>
      <c r="H380" s="31">
        <f t="shared" si="12"/>
        <v>-4.1891404832212764E-3</v>
      </c>
    </row>
    <row r="381" spans="2:8" ht="27">
      <c r="B381" s="112" t="s">
        <v>234</v>
      </c>
      <c r="C381" s="30">
        <v>1446.3</v>
      </c>
      <c r="D381" s="31">
        <f t="shared" si="11"/>
        <v>-2.0355356218734189E-3</v>
      </c>
      <c r="F381" s="112" t="s">
        <v>234</v>
      </c>
      <c r="G381" s="30">
        <v>15721.5</v>
      </c>
      <c r="H381" s="31">
        <f t="shared" si="12"/>
        <v>-1.7112795227467448E-3</v>
      </c>
    </row>
    <row r="382" spans="2:8">
      <c r="B382" s="111">
        <v>44203.645833333336</v>
      </c>
      <c r="C382" s="30">
        <v>1437.45</v>
      </c>
      <c r="D382" s="31">
        <f t="shared" si="11"/>
        <v>-6.1190624351793454E-3</v>
      </c>
      <c r="F382" s="111">
        <v>44203.645833333336</v>
      </c>
      <c r="G382" s="30">
        <v>15680</v>
      </c>
      <c r="H382" s="31">
        <f t="shared" si="12"/>
        <v>-2.639697229908089E-3</v>
      </c>
    </row>
    <row r="383" spans="2:8">
      <c r="B383" s="111">
        <v>44234.645833333336</v>
      </c>
      <c r="C383" s="30">
        <v>1446.6</v>
      </c>
      <c r="D383" s="31">
        <f t="shared" si="11"/>
        <v>6.3654387978711036E-3</v>
      </c>
      <c r="F383" s="111">
        <v>44234.645833333336</v>
      </c>
      <c r="G383" s="30">
        <v>15722.2</v>
      </c>
      <c r="H383" s="31">
        <f t="shared" si="12"/>
        <v>2.6913265306123257E-3</v>
      </c>
    </row>
    <row r="384" spans="2:8">
      <c r="B384" s="111">
        <v>44323.645833333336</v>
      </c>
      <c r="C384" s="30">
        <v>1448.45</v>
      </c>
      <c r="D384" s="31">
        <f t="shared" si="11"/>
        <v>1.2788607769944615E-3</v>
      </c>
      <c r="F384" s="111">
        <v>44323.645833333336</v>
      </c>
      <c r="G384" s="30">
        <v>15834.35</v>
      </c>
      <c r="H384" s="31">
        <f t="shared" si="12"/>
        <v>7.1332256300009611E-3</v>
      </c>
    </row>
    <row r="385" spans="2:8">
      <c r="B385" s="111">
        <v>44354.645833333336</v>
      </c>
      <c r="C385" s="30">
        <v>1429.9</v>
      </c>
      <c r="D385" s="31">
        <f t="shared" si="11"/>
        <v>-1.2806793468880473E-2</v>
      </c>
      <c r="F385" s="111">
        <v>44354.645833333336</v>
      </c>
      <c r="G385" s="30">
        <v>15818.25</v>
      </c>
      <c r="H385" s="31">
        <f t="shared" si="12"/>
        <v>-1.0167768174885738E-3</v>
      </c>
    </row>
    <row r="386" spans="2:8">
      <c r="B386" s="111">
        <v>44384.645833333336</v>
      </c>
      <c r="C386" s="30">
        <v>1432.45</v>
      </c>
      <c r="D386" s="31">
        <f t="shared" si="11"/>
        <v>1.7833414924119939E-3</v>
      </c>
      <c r="F386" s="111">
        <v>44384.645833333336</v>
      </c>
      <c r="G386" s="30">
        <v>15879.65</v>
      </c>
      <c r="H386" s="31">
        <f t="shared" si="12"/>
        <v>3.8815924644002298E-3</v>
      </c>
    </row>
    <row r="387" spans="2:8">
      <c r="B387" s="111">
        <v>44415.645833333336</v>
      </c>
      <c r="C387" s="30">
        <v>1420.2</v>
      </c>
      <c r="D387" s="31">
        <f t="shared" si="11"/>
        <v>-8.5517819121085914E-3</v>
      </c>
      <c r="F387" s="111">
        <v>44415.645833333336</v>
      </c>
      <c r="G387" s="30">
        <v>15727.9</v>
      </c>
      <c r="H387" s="31">
        <f t="shared" si="12"/>
        <v>-9.5562559628203925E-3</v>
      </c>
    </row>
    <row r="388" spans="2:8">
      <c r="B388" s="111">
        <v>44446.645833333336</v>
      </c>
      <c r="C388" s="30">
        <v>1431.35</v>
      </c>
      <c r="D388" s="31">
        <f t="shared" si="11"/>
        <v>7.8510069004364968E-3</v>
      </c>
      <c r="F388" s="111">
        <v>44446.645833333336</v>
      </c>
      <c r="G388" s="30">
        <v>15689.8</v>
      </c>
      <c r="H388" s="31">
        <f t="shared" si="12"/>
        <v>-2.4224467347834233E-3</v>
      </c>
    </row>
    <row r="389" spans="2:8">
      <c r="B389" s="111">
        <v>44537.645833333336</v>
      </c>
      <c r="C389" s="30">
        <v>1437.05</v>
      </c>
      <c r="D389" s="31">
        <f t="shared" si="11"/>
        <v>3.9822545149683641E-3</v>
      </c>
      <c r="F389" s="111">
        <v>44537.645833333336</v>
      </c>
      <c r="G389" s="30">
        <v>15692.6</v>
      </c>
      <c r="H389" s="31">
        <f t="shared" si="12"/>
        <v>1.7845989113962624E-4</v>
      </c>
    </row>
    <row r="390" spans="2:8" ht="27">
      <c r="B390" s="112" t="s">
        <v>235</v>
      </c>
      <c r="C390" s="30">
        <v>1428.7</v>
      </c>
      <c r="D390" s="31">
        <f t="shared" si="11"/>
        <v>-5.8105145958734505E-3</v>
      </c>
      <c r="F390" s="112" t="s">
        <v>235</v>
      </c>
      <c r="G390" s="30">
        <v>15812.35</v>
      </c>
      <c r="H390" s="31">
        <f t="shared" si="12"/>
        <v>7.6309853051756971E-3</v>
      </c>
    </row>
    <row r="391" spans="2:8" ht="27">
      <c r="B391" s="112" t="s">
        <v>236</v>
      </c>
      <c r="C391" s="30">
        <v>1420.9</v>
      </c>
      <c r="D391" s="31">
        <f t="shared" si="11"/>
        <v>-5.4595086442219554E-3</v>
      </c>
      <c r="F391" s="112" t="s">
        <v>236</v>
      </c>
      <c r="G391" s="30">
        <v>15853.95</v>
      </c>
      <c r="H391" s="31">
        <f t="shared" si="12"/>
        <v>2.6308549962530403E-3</v>
      </c>
    </row>
    <row r="392" spans="2:8" ht="27">
      <c r="B392" s="112" t="s">
        <v>237</v>
      </c>
      <c r="C392" s="30">
        <v>1396.2</v>
      </c>
      <c r="D392" s="31">
        <f t="shared" si="11"/>
        <v>-1.7383348581884728E-2</v>
      </c>
      <c r="F392" s="112" t="s">
        <v>237</v>
      </c>
      <c r="G392" s="30">
        <v>15924.2</v>
      </c>
      <c r="H392" s="31">
        <f t="shared" si="12"/>
        <v>4.4310723825924381E-3</v>
      </c>
    </row>
    <row r="393" spans="2:8" ht="27">
      <c r="B393" s="112" t="s">
        <v>238</v>
      </c>
      <c r="C393" s="30">
        <v>1447.9</v>
      </c>
      <c r="D393" s="31">
        <f t="shared" si="11"/>
        <v>3.7029078928520365E-2</v>
      </c>
      <c r="F393" s="112" t="s">
        <v>238</v>
      </c>
      <c r="G393" s="30">
        <v>15923.4</v>
      </c>
      <c r="H393" s="31">
        <f t="shared" si="12"/>
        <v>-5.023800253711741E-5</v>
      </c>
    </row>
    <row r="394" spans="2:8" ht="27">
      <c r="B394" s="112" t="s">
        <v>239</v>
      </c>
      <c r="C394" s="30">
        <v>1419.3</v>
      </c>
      <c r="D394" s="31">
        <f t="shared" si="11"/>
        <v>-1.9752745355342327E-2</v>
      </c>
      <c r="F394" s="112" t="s">
        <v>239</v>
      </c>
      <c r="G394" s="30">
        <v>15752.4</v>
      </c>
      <c r="H394" s="31">
        <f t="shared" si="12"/>
        <v>-1.0738912543803436E-2</v>
      </c>
    </row>
    <row r="395" spans="2:8" ht="27">
      <c r="B395" s="112" t="s">
        <v>240</v>
      </c>
      <c r="C395" s="30">
        <v>1411.6</v>
      </c>
      <c r="D395" s="31">
        <f t="shared" ref="D395:D458" si="13">(C395/C394)-1</f>
        <v>-5.4252096103712955E-3</v>
      </c>
      <c r="F395" s="112" t="s">
        <v>240</v>
      </c>
      <c r="G395" s="30">
        <v>15632.1</v>
      </c>
      <c r="H395" s="31">
        <f t="shared" ref="H395:H458" si="14">(G395/G394)-1</f>
        <v>-7.6369315151976203E-3</v>
      </c>
    </row>
    <row r="396" spans="2:8" ht="27">
      <c r="B396" s="112" t="s">
        <v>241</v>
      </c>
      <c r="C396" s="30">
        <v>1429.8</v>
      </c>
      <c r="D396" s="31">
        <f t="shared" si="13"/>
        <v>1.2893170869934911E-2</v>
      </c>
      <c r="F396" s="112" t="s">
        <v>241</v>
      </c>
      <c r="G396" s="30">
        <v>15824.05</v>
      </c>
      <c r="H396" s="31">
        <f t="shared" si="14"/>
        <v>1.2279220322285456E-2</v>
      </c>
    </row>
    <row r="397" spans="2:8" ht="27">
      <c r="B397" s="112" t="s">
        <v>242</v>
      </c>
      <c r="C397" s="30">
        <v>1444.45</v>
      </c>
      <c r="D397" s="31">
        <f t="shared" si="13"/>
        <v>1.0246188278080881E-2</v>
      </c>
      <c r="F397" s="112" t="s">
        <v>242</v>
      </c>
      <c r="G397" s="30">
        <v>15856.05</v>
      </c>
      <c r="H397" s="31">
        <f t="shared" si="14"/>
        <v>2.022238301825352E-3</v>
      </c>
    </row>
    <row r="398" spans="2:8" ht="27">
      <c r="B398" s="112" t="s">
        <v>243</v>
      </c>
      <c r="C398" s="30">
        <v>1436.15</v>
      </c>
      <c r="D398" s="31">
        <f t="shared" si="13"/>
        <v>-5.7461317456470873E-3</v>
      </c>
      <c r="F398" s="112" t="s">
        <v>243</v>
      </c>
      <c r="G398" s="30">
        <v>15824.45</v>
      </c>
      <c r="H398" s="31">
        <f t="shared" si="14"/>
        <v>-1.9929301433836422E-3</v>
      </c>
    </row>
    <row r="399" spans="2:8" ht="27">
      <c r="B399" s="112" t="s">
        <v>244</v>
      </c>
      <c r="C399" s="30">
        <v>1421.35</v>
      </c>
      <c r="D399" s="31">
        <f t="shared" si="13"/>
        <v>-1.0305330223166265E-2</v>
      </c>
      <c r="F399" s="112" t="s">
        <v>244</v>
      </c>
      <c r="G399" s="30">
        <v>15746.45</v>
      </c>
      <c r="H399" s="31">
        <f t="shared" si="14"/>
        <v>-4.929081263487789E-3</v>
      </c>
    </row>
    <row r="400" spans="2:8" ht="27">
      <c r="B400" s="112" t="s">
        <v>245</v>
      </c>
      <c r="C400" s="30">
        <v>1443.55</v>
      </c>
      <c r="D400" s="31">
        <f t="shared" si="13"/>
        <v>1.5618953811517233E-2</v>
      </c>
      <c r="F400" s="112" t="s">
        <v>245</v>
      </c>
      <c r="G400" s="30">
        <v>15709.4</v>
      </c>
      <c r="H400" s="31">
        <f t="shared" si="14"/>
        <v>-2.3529112911164773E-3</v>
      </c>
    </row>
    <row r="401" spans="2:8" ht="27">
      <c r="B401" s="112" t="s">
        <v>246</v>
      </c>
      <c r="C401" s="30">
        <v>1418.35</v>
      </c>
      <c r="D401" s="31">
        <f t="shared" si="13"/>
        <v>-1.7456963735236086E-2</v>
      </c>
      <c r="F401" s="112" t="s">
        <v>246</v>
      </c>
      <c r="G401" s="30">
        <v>15778.45</v>
      </c>
      <c r="H401" s="31">
        <f t="shared" si="14"/>
        <v>4.3954574967854931E-3</v>
      </c>
    </row>
    <row r="402" spans="2:8" ht="27">
      <c r="B402" s="112" t="s">
        <v>247</v>
      </c>
      <c r="C402" s="30">
        <v>1428.6</v>
      </c>
      <c r="D402" s="31">
        <f t="shared" si="13"/>
        <v>7.2267070892233498E-3</v>
      </c>
      <c r="F402" s="112" t="s">
        <v>247</v>
      </c>
      <c r="G402" s="30">
        <v>15763.05</v>
      </c>
      <c r="H402" s="31">
        <f t="shared" si="14"/>
        <v>-9.7601475430109108E-4</v>
      </c>
    </row>
    <row r="403" spans="2:8">
      <c r="B403" s="111">
        <v>44235.645833333336</v>
      </c>
      <c r="C403" s="30">
        <v>1440.7</v>
      </c>
      <c r="D403" s="31">
        <f t="shared" si="13"/>
        <v>8.4698306033881288E-3</v>
      </c>
      <c r="F403" s="111">
        <v>44235.645833333336</v>
      </c>
      <c r="G403" s="30">
        <v>15885.15</v>
      </c>
      <c r="H403" s="31">
        <f t="shared" si="14"/>
        <v>7.7459628688609783E-3</v>
      </c>
    </row>
    <row r="404" spans="2:8">
      <c r="B404" s="111">
        <v>44263.645833333336</v>
      </c>
      <c r="C404" s="30">
        <v>1455.95</v>
      </c>
      <c r="D404" s="31">
        <f t="shared" si="13"/>
        <v>1.0585132227389549E-2</v>
      </c>
      <c r="F404" s="111">
        <v>44263.645833333336</v>
      </c>
      <c r="G404" s="30">
        <v>16130.75</v>
      </c>
      <c r="H404" s="31">
        <f t="shared" si="14"/>
        <v>1.5460980853186701E-2</v>
      </c>
    </row>
    <row r="405" spans="2:8">
      <c r="B405" s="111">
        <v>44294.645833333336</v>
      </c>
      <c r="C405" s="30">
        <v>1445.4</v>
      </c>
      <c r="D405" s="31">
        <f t="shared" si="13"/>
        <v>-7.2461279576908622E-3</v>
      </c>
      <c r="F405" s="111">
        <v>44294.645833333336</v>
      </c>
      <c r="G405" s="30">
        <v>16258.8</v>
      </c>
      <c r="H405" s="31">
        <f t="shared" si="14"/>
        <v>7.9382545758877043E-3</v>
      </c>
    </row>
    <row r="406" spans="2:8">
      <c r="B406" s="111">
        <v>44324.645833333336</v>
      </c>
      <c r="C406" s="30">
        <v>1434.3</v>
      </c>
      <c r="D406" s="31">
        <f t="shared" si="13"/>
        <v>-7.6795350767954185E-3</v>
      </c>
      <c r="F406" s="111">
        <v>44324.645833333336</v>
      </c>
      <c r="G406" s="30">
        <v>16294.6</v>
      </c>
      <c r="H406" s="31">
        <f t="shared" si="14"/>
        <v>2.201884517922581E-3</v>
      </c>
    </row>
    <row r="407" spans="2:8">
      <c r="B407" s="111">
        <v>44355.645833333336</v>
      </c>
      <c r="C407" s="30">
        <v>1429.75</v>
      </c>
      <c r="D407" s="31">
        <f t="shared" si="13"/>
        <v>-3.1722791605660605E-3</v>
      </c>
      <c r="F407" s="111">
        <v>44355.645833333336</v>
      </c>
      <c r="G407" s="30">
        <v>16238.2</v>
      </c>
      <c r="H407" s="31">
        <f t="shared" si="14"/>
        <v>-3.4612693775851744E-3</v>
      </c>
    </row>
    <row r="408" spans="2:8">
      <c r="B408" s="111">
        <v>44447.645833333336</v>
      </c>
      <c r="C408" s="30">
        <v>1414.35</v>
      </c>
      <c r="D408" s="31">
        <f t="shared" si="13"/>
        <v>-1.0771113831089418E-2</v>
      </c>
      <c r="F408" s="111">
        <v>44447.645833333336</v>
      </c>
      <c r="G408" s="30">
        <v>16258.25</v>
      </c>
      <c r="H408" s="31">
        <f t="shared" si="14"/>
        <v>1.2347427670553746E-3</v>
      </c>
    </row>
    <row r="409" spans="2:8">
      <c r="B409" s="111">
        <v>44477.645833333336</v>
      </c>
      <c r="C409" s="30">
        <v>1393.65</v>
      </c>
      <c r="D409" s="31">
        <f t="shared" si="13"/>
        <v>-1.4635698377346351E-2</v>
      </c>
      <c r="F409" s="111">
        <v>44477.645833333336</v>
      </c>
      <c r="G409" s="30">
        <v>16280.1</v>
      </c>
      <c r="H409" s="31">
        <f t="shared" si="14"/>
        <v>1.3439330801285898E-3</v>
      </c>
    </row>
    <row r="410" spans="2:8">
      <c r="B410" s="111">
        <v>44508.645833333336</v>
      </c>
      <c r="C410" s="30">
        <v>1389.3</v>
      </c>
      <c r="D410" s="31">
        <f t="shared" si="13"/>
        <v>-3.1213001829728526E-3</v>
      </c>
      <c r="F410" s="111">
        <v>44508.645833333336</v>
      </c>
      <c r="G410" s="30">
        <v>16282.25</v>
      </c>
      <c r="H410" s="31">
        <f t="shared" si="14"/>
        <v>1.3206307086566227E-4</v>
      </c>
    </row>
    <row r="411" spans="2:8">
      <c r="B411" s="111">
        <v>44538.645833333336</v>
      </c>
      <c r="C411" s="30">
        <v>1389.65</v>
      </c>
      <c r="D411" s="31">
        <f t="shared" si="13"/>
        <v>2.5192543007279689E-4</v>
      </c>
      <c r="F411" s="111">
        <v>44538.645833333336</v>
      </c>
      <c r="G411" s="30">
        <v>16364.4</v>
      </c>
      <c r="H411" s="31">
        <f t="shared" si="14"/>
        <v>5.0453714934974858E-3</v>
      </c>
    </row>
    <row r="412" spans="2:8" ht="27">
      <c r="B412" s="112" t="s">
        <v>248</v>
      </c>
      <c r="C412" s="30">
        <v>1396.55</v>
      </c>
      <c r="D412" s="31">
        <f t="shared" si="13"/>
        <v>4.9652790270930947E-3</v>
      </c>
      <c r="F412" s="112" t="s">
        <v>248</v>
      </c>
      <c r="G412" s="30">
        <v>16529.099999999999</v>
      </c>
      <c r="H412" s="31">
        <f t="shared" si="14"/>
        <v>1.006453032191823E-2</v>
      </c>
    </row>
    <row r="413" spans="2:8" ht="27">
      <c r="B413" s="112" t="s">
        <v>249</v>
      </c>
      <c r="C413" s="30">
        <v>1386.45</v>
      </c>
      <c r="D413" s="31">
        <f t="shared" si="13"/>
        <v>-7.2321076939600992E-3</v>
      </c>
      <c r="F413" s="112" t="s">
        <v>249</v>
      </c>
      <c r="G413" s="30">
        <v>16563.05</v>
      </c>
      <c r="H413" s="31">
        <f t="shared" si="14"/>
        <v>2.0539533307923907E-3</v>
      </c>
    </row>
    <row r="414" spans="2:8" ht="27">
      <c r="B414" s="112" t="s">
        <v>250</v>
      </c>
      <c r="C414" s="30">
        <v>1407.05</v>
      </c>
      <c r="D414" s="31">
        <f t="shared" si="13"/>
        <v>1.4858090807457813E-2</v>
      </c>
      <c r="F414" s="112" t="s">
        <v>250</v>
      </c>
      <c r="G414" s="30">
        <v>16614.599999999999</v>
      </c>
      <c r="H414" s="31">
        <f t="shared" si="14"/>
        <v>3.1123494766964743E-3</v>
      </c>
    </row>
    <row r="415" spans="2:8" ht="27">
      <c r="B415" s="112" t="s">
        <v>251</v>
      </c>
      <c r="C415" s="30">
        <v>1495.4</v>
      </c>
      <c r="D415" s="31">
        <f t="shared" si="13"/>
        <v>6.2790945595394776E-2</v>
      </c>
      <c r="F415" s="112" t="s">
        <v>251</v>
      </c>
      <c r="G415" s="30">
        <v>16568.849999999999</v>
      </c>
      <c r="H415" s="31">
        <f t="shared" si="14"/>
        <v>-2.7536022534397908E-3</v>
      </c>
    </row>
    <row r="416" spans="2:8" ht="27">
      <c r="B416" s="112" t="s">
        <v>252</v>
      </c>
      <c r="C416" s="30">
        <v>1452.2</v>
      </c>
      <c r="D416" s="31">
        <f t="shared" si="13"/>
        <v>-2.888859168115554E-2</v>
      </c>
      <c r="F416" s="112" t="s">
        <v>252</v>
      </c>
      <c r="G416" s="30">
        <v>16450.5</v>
      </c>
      <c r="H416" s="31">
        <f t="shared" si="14"/>
        <v>-7.1429218080916179E-3</v>
      </c>
    </row>
    <row r="417" spans="2:8" ht="27">
      <c r="B417" s="112" t="s">
        <v>253</v>
      </c>
      <c r="C417" s="30">
        <v>1459.65</v>
      </c>
      <c r="D417" s="31">
        <f t="shared" si="13"/>
        <v>5.1301473626221838E-3</v>
      </c>
      <c r="F417" s="112" t="s">
        <v>253</v>
      </c>
      <c r="G417" s="30">
        <v>16496.45</v>
      </c>
      <c r="H417" s="31">
        <f t="shared" si="14"/>
        <v>2.7932281693565653E-3</v>
      </c>
    </row>
    <row r="418" spans="2:8" ht="27">
      <c r="B418" s="112" t="s">
        <v>254</v>
      </c>
      <c r="C418" s="30">
        <v>1454.1</v>
      </c>
      <c r="D418" s="31">
        <f t="shared" si="13"/>
        <v>-3.8022813688214363E-3</v>
      </c>
      <c r="F418" s="112" t="s">
        <v>254</v>
      </c>
      <c r="G418" s="30">
        <v>16624.599999999999</v>
      </c>
      <c r="H418" s="31">
        <f t="shared" si="14"/>
        <v>7.7683380363653409E-3</v>
      </c>
    </row>
    <row r="419" spans="2:8" ht="27">
      <c r="B419" s="112" t="s">
        <v>255</v>
      </c>
      <c r="C419" s="30">
        <v>1432.2</v>
      </c>
      <c r="D419" s="31">
        <f t="shared" si="13"/>
        <v>-1.5060862389106533E-2</v>
      </c>
      <c r="F419" s="112" t="s">
        <v>255</v>
      </c>
      <c r="G419" s="30">
        <v>16634.650000000001</v>
      </c>
      <c r="H419" s="31">
        <f t="shared" si="14"/>
        <v>6.0452582317793713E-4</v>
      </c>
    </row>
    <row r="420" spans="2:8" ht="27">
      <c r="B420" s="112" t="s">
        <v>256</v>
      </c>
      <c r="C420" s="30">
        <v>1435.75</v>
      </c>
      <c r="D420" s="31">
        <f t="shared" si="13"/>
        <v>2.4787040916072201E-3</v>
      </c>
      <c r="F420" s="112" t="s">
        <v>256</v>
      </c>
      <c r="G420" s="30">
        <v>16636.900000000001</v>
      </c>
      <c r="H420" s="31">
        <f t="shared" si="14"/>
        <v>1.3525983414131026E-4</v>
      </c>
    </row>
    <row r="421" spans="2:8" ht="27">
      <c r="B421" s="112" t="s">
        <v>257</v>
      </c>
      <c r="C421" s="30">
        <v>1448.6</v>
      </c>
      <c r="D421" s="31">
        <f t="shared" si="13"/>
        <v>8.9500261187531738E-3</v>
      </c>
      <c r="F421" s="112" t="s">
        <v>257</v>
      </c>
      <c r="G421" s="30">
        <v>16705.2</v>
      </c>
      <c r="H421" s="31">
        <f t="shared" si="14"/>
        <v>4.1053321231718787E-3</v>
      </c>
    </row>
    <row r="422" spans="2:8" ht="27">
      <c r="B422" s="112" t="s">
        <v>258</v>
      </c>
      <c r="C422" s="30">
        <v>1469.15</v>
      </c>
      <c r="D422" s="31">
        <f t="shared" si="13"/>
        <v>1.4186110727599122E-2</v>
      </c>
      <c r="F422" s="112" t="s">
        <v>258</v>
      </c>
      <c r="G422" s="30">
        <v>16931.05</v>
      </c>
      <c r="H422" s="31">
        <f t="shared" si="14"/>
        <v>1.3519742355673658E-2</v>
      </c>
    </row>
    <row r="423" spans="2:8" ht="27">
      <c r="B423" s="112" t="s">
        <v>259</v>
      </c>
      <c r="C423" s="30">
        <v>1475</v>
      </c>
      <c r="D423" s="31">
        <f t="shared" si="13"/>
        <v>3.9818942926181933E-3</v>
      </c>
      <c r="F423" s="112" t="s">
        <v>259</v>
      </c>
      <c r="G423" s="30">
        <v>17132.2</v>
      </c>
      <c r="H423" s="31">
        <f t="shared" si="14"/>
        <v>1.1880539009689439E-2</v>
      </c>
    </row>
    <row r="424" spans="2:8">
      <c r="B424" s="111">
        <v>44205.645833333336</v>
      </c>
      <c r="C424" s="30">
        <v>1543.3</v>
      </c>
      <c r="D424" s="31">
        <f t="shared" si="13"/>
        <v>4.630508474576267E-2</v>
      </c>
      <c r="F424" s="111">
        <v>44205.645833333336</v>
      </c>
      <c r="G424" s="30">
        <v>17076.25</v>
      </c>
      <c r="H424" s="31">
        <f t="shared" si="14"/>
        <v>-3.2657802267076486E-3</v>
      </c>
    </row>
    <row r="425" spans="2:8">
      <c r="B425" s="111">
        <v>44236.645833333336</v>
      </c>
      <c r="C425" s="30">
        <v>1563.25</v>
      </c>
      <c r="D425" s="31">
        <f t="shared" si="13"/>
        <v>1.2926845072247728E-2</v>
      </c>
      <c r="F425" s="111">
        <v>44236.645833333336</v>
      </c>
      <c r="G425" s="30">
        <v>17234.150000000001</v>
      </c>
      <c r="H425" s="31">
        <f t="shared" si="14"/>
        <v>9.2467608520607758E-3</v>
      </c>
    </row>
    <row r="426" spans="2:8">
      <c r="B426" s="111">
        <v>44264.645833333336</v>
      </c>
      <c r="C426" s="30">
        <v>1571.7</v>
      </c>
      <c r="D426" s="31">
        <f t="shared" si="13"/>
        <v>5.4054054054053502E-3</v>
      </c>
      <c r="F426" s="111">
        <v>44264.645833333336</v>
      </c>
      <c r="G426" s="30">
        <v>17323.599999999999</v>
      </c>
      <c r="H426" s="31">
        <f t="shared" si="14"/>
        <v>5.1902762828452964E-3</v>
      </c>
    </row>
    <row r="427" spans="2:8">
      <c r="B427" s="111">
        <v>44356.645833333336</v>
      </c>
      <c r="C427" s="30">
        <v>1581.1</v>
      </c>
      <c r="D427" s="31">
        <f t="shared" si="13"/>
        <v>5.980785137112532E-3</v>
      </c>
      <c r="F427" s="111">
        <v>44356.645833333336</v>
      </c>
      <c r="G427" s="30">
        <v>17377.8</v>
      </c>
      <c r="H427" s="31">
        <f t="shared" si="14"/>
        <v>3.1286799510494845E-3</v>
      </c>
    </row>
    <row r="428" spans="2:8">
      <c r="B428" s="111">
        <v>44386.645833333336</v>
      </c>
      <c r="C428" s="30">
        <v>1575.35</v>
      </c>
      <c r="D428" s="31">
        <f t="shared" si="13"/>
        <v>-3.6367086205806309E-3</v>
      </c>
      <c r="F428" s="111">
        <v>44386.645833333336</v>
      </c>
      <c r="G428" s="30">
        <v>17362.099999999999</v>
      </c>
      <c r="H428" s="31">
        <f t="shared" si="14"/>
        <v>-9.0345153011317514E-4</v>
      </c>
    </row>
    <row r="429" spans="2:8">
      <c r="B429" s="111">
        <v>44417.645833333336</v>
      </c>
      <c r="C429" s="30">
        <v>1592.6</v>
      </c>
      <c r="D429" s="31">
        <f t="shared" si="13"/>
        <v>1.0949947630685353E-2</v>
      </c>
      <c r="F429" s="111">
        <v>44417.645833333336</v>
      </c>
      <c r="G429" s="30">
        <v>17353.5</v>
      </c>
      <c r="H429" s="31">
        <f t="shared" si="14"/>
        <v>-4.9533178590144278E-4</v>
      </c>
    </row>
    <row r="430" spans="2:8">
      <c r="B430" s="111">
        <v>44448.645833333336</v>
      </c>
      <c r="C430" s="30">
        <v>1599.95</v>
      </c>
      <c r="D430" s="31">
        <f t="shared" si="13"/>
        <v>4.6150948135126324E-3</v>
      </c>
      <c r="F430" s="111">
        <v>44448.645833333336</v>
      </c>
      <c r="G430" s="30">
        <v>17369.25</v>
      </c>
      <c r="H430" s="31">
        <f t="shared" si="14"/>
        <v>9.0759789091543475E-4</v>
      </c>
    </row>
    <row r="431" spans="2:8" ht="27">
      <c r="B431" s="112" t="s">
        <v>260</v>
      </c>
      <c r="C431" s="30">
        <v>1599.1</v>
      </c>
      <c r="D431" s="31">
        <f t="shared" si="13"/>
        <v>-5.3126660208135945E-4</v>
      </c>
      <c r="F431" s="112" t="s">
        <v>260</v>
      </c>
      <c r="G431" s="30">
        <v>17355.3</v>
      </c>
      <c r="H431" s="31">
        <f t="shared" si="14"/>
        <v>-8.0314348633370169E-4</v>
      </c>
    </row>
    <row r="432" spans="2:8" ht="27">
      <c r="B432" s="112" t="s">
        <v>261</v>
      </c>
      <c r="C432" s="30">
        <v>1586.6</v>
      </c>
      <c r="D432" s="31">
        <f t="shared" si="13"/>
        <v>-7.8168970045651154E-3</v>
      </c>
      <c r="F432" s="112" t="s">
        <v>261</v>
      </c>
      <c r="G432" s="30">
        <v>17380</v>
      </c>
      <c r="H432" s="31">
        <f t="shared" si="14"/>
        <v>1.4231963722897145E-3</v>
      </c>
    </row>
    <row r="433" spans="2:8" ht="27">
      <c r="B433" s="112" t="s">
        <v>262</v>
      </c>
      <c r="C433" s="30">
        <v>1592.2</v>
      </c>
      <c r="D433" s="31">
        <f t="shared" si="13"/>
        <v>3.5295600655491643E-3</v>
      </c>
      <c r="F433" s="112" t="s">
        <v>262</v>
      </c>
      <c r="G433" s="30">
        <v>17519.45</v>
      </c>
      <c r="H433" s="31">
        <f t="shared" si="14"/>
        <v>8.0235903337169123E-3</v>
      </c>
    </row>
    <row r="434" spans="2:8" ht="27">
      <c r="B434" s="112" t="s">
        <v>263</v>
      </c>
      <c r="C434" s="30">
        <v>1601.95</v>
      </c>
      <c r="D434" s="31">
        <f t="shared" si="13"/>
        <v>6.1236025624922252E-3</v>
      </c>
      <c r="F434" s="112" t="s">
        <v>263</v>
      </c>
      <c r="G434" s="30">
        <v>17629.5</v>
      </c>
      <c r="H434" s="31">
        <f t="shared" si="14"/>
        <v>6.2815898900936418E-3</v>
      </c>
    </row>
    <row r="435" spans="2:8" ht="27">
      <c r="B435" s="112" t="s">
        <v>264</v>
      </c>
      <c r="C435" s="30">
        <v>1594.65</v>
      </c>
      <c r="D435" s="31">
        <f t="shared" si="13"/>
        <v>-4.5569462217921464E-3</v>
      </c>
      <c r="F435" s="112" t="s">
        <v>264</v>
      </c>
      <c r="G435" s="30">
        <v>17585.150000000001</v>
      </c>
      <c r="H435" s="31">
        <f t="shared" si="14"/>
        <v>-2.5156697580758225E-3</v>
      </c>
    </row>
    <row r="436" spans="2:8" ht="27">
      <c r="B436" s="112" t="s">
        <v>265</v>
      </c>
      <c r="C436" s="30">
        <v>1555.2</v>
      </c>
      <c r="D436" s="31">
        <f t="shared" si="13"/>
        <v>-2.4738970934060744E-2</v>
      </c>
      <c r="F436" s="112" t="s">
        <v>265</v>
      </c>
      <c r="G436" s="30">
        <v>17396.900000000001</v>
      </c>
      <c r="H436" s="31">
        <f t="shared" si="14"/>
        <v>-1.0705055117528173E-2</v>
      </c>
    </row>
    <row r="437" spans="2:8" ht="27">
      <c r="B437" s="112" t="s">
        <v>266</v>
      </c>
      <c r="C437" s="30">
        <v>1601.3</v>
      </c>
      <c r="D437" s="31">
        <f t="shared" si="13"/>
        <v>2.9642489711934061E-2</v>
      </c>
      <c r="F437" s="112" t="s">
        <v>266</v>
      </c>
      <c r="G437" s="30">
        <v>17562</v>
      </c>
      <c r="H437" s="31">
        <f t="shared" si="14"/>
        <v>9.4901965292666368E-3</v>
      </c>
    </row>
    <row r="438" spans="2:8" ht="27">
      <c r="B438" s="112" t="s">
        <v>267</v>
      </c>
      <c r="C438" s="30">
        <v>1638.95</v>
      </c>
      <c r="D438" s="31">
        <f t="shared" si="13"/>
        <v>2.3512146381065469E-2</v>
      </c>
      <c r="F438" s="112" t="s">
        <v>267</v>
      </c>
      <c r="G438" s="30">
        <v>17546.650000000001</v>
      </c>
      <c r="H438" s="31">
        <f t="shared" si="14"/>
        <v>-8.7404623619169453E-4</v>
      </c>
    </row>
    <row r="439" spans="2:8" ht="27">
      <c r="B439" s="112" t="s">
        <v>268</v>
      </c>
      <c r="C439" s="30">
        <v>1654.35</v>
      </c>
      <c r="D439" s="31">
        <f t="shared" si="13"/>
        <v>9.3962598004819764E-3</v>
      </c>
      <c r="F439" s="112" t="s">
        <v>268</v>
      </c>
      <c r="G439" s="30">
        <v>17822.95</v>
      </c>
      <c r="H439" s="31">
        <f t="shared" si="14"/>
        <v>1.574659550398505E-2</v>
      </c>
    </row>
    <row r="440" spans="2:8" ht="27">
      <c r="B440" s="112" t="s">
        <v>269</v>
      </c>
      <c r="C440" s="30">
        <v>1605.85</v>
      </c>
      <c r="D440" s="31">
        <f t="shared" si="13"/>
        <v>-2.9316650043823889E-2</v>
      </c>
      <c r="F440" s="112" t="s">
        <v>269</v>
      </c>
      <c r="G440" s="30">
        <v>17853.2</v>
      </c>
      <c r="H440" s="31">
        <f t="shared" si="14"/>
        <v>1.6972498940972525E-3</v>
      </c>
    </row>
    <row r="441" spans="2:8" ht="27">
      <c r="B441" s="112" t="s">
        <v>270</v>
      </c>
      <c r="C441" s="30">
        <v>1555.55</v>
      </c>
      <c r="D441" s="31">
        <f t="shared" si="13"/>
        <v>-3.1322975371298689E-2</v>
      </c>
      <c r="F441" s="112" t="s">
        <v>270</v>
      </c>
      <c r="G441" s="30">
        <v>17855.099999999999</v>
      </c>
      <c r="H441" s="31">
        <f t="shared" si="14"/>
        <v>1.0642349830836118E-4</v>
      </c>
    </row>
    <row r="442" spans="2:8" ht="27">
      <c r="B442" s="112" t="s">
        <v>271</v>
      </c>
      <c r="C442" s="30">
        <v>1564.7</v>
      </c>
      <c r="D442" s="31">
        <f t="shared" si="13"/>
        <v>5.8821638648709484E-3</v>
      </c>
      <c r="F442" s="112" t="s">
        <v>271</v>
      </c>
      <c r="G442" s="30">
        <v>17748.599999999999</v>
      </c>
      <c r="H442" s="31">
        <f t="shared" si="14"/>
        <v>-5.9646823596619658E-3</v>
      </c>
    </row>
    <row r="443" spans="2:8" ht="27">
      <c r="B443" s="112" t="s">
        <v>272</v>
      </c>
      <c r="C443" s="30">
        <v>1557.05</v>
      </c>
      <c r="D443" s="31">
        <f t="shared" si="13"/>
        <v>-4.8891161244967174E-3</v>
      </c>
      <c r="F443" s="112" t="s">
        <v>272</v>
      </c>
      <c r="G443" s="30">
        <v>17711.3</v>
      </c>
      <c r="H443" s="31">
        <f t="shared" si="14"/>
        <v>-2.1015742086699651E-3</v>
      </c>
    </row>
    <row r="444" spans="2:8" ht="27">
      <c r="B444" s="112" t="s">
        <v>273</v>
      </c>
      <c r="C444" s="30">
        <v>1571.5</v>
      </c>
      <c r="D444" s="31">
        <f t="shared" si="13"/>
        <v>9.2803699303170006E-3</v>
      </c>
      <c r="F444" s="112" t="s">
        <v>273</v>
      </c>
      <c r="G444" s="30">
        <v>17618.150000000001</v>
      </c>
      <c r="H444" s="31">
        <f t="shared" si="14"/>
        <v>-5.2593541976024838E-3</v>
      </c>
    </row>
    <row r="445" spans="2:8">
      <c r="B445" s="111">
        <v>44206.645833333336</v>
      </c>
      <c r="C445" s="30">
        <v>1577.45</v>
      </c>
      <c r="D445" s="31">
        <f t="shared" si="13"/>
        <v>3.7861915367483068E-3</v>
      </c>
      <c r="F445" s="111">
        <v>44206.645833333336</v>
      </c>
      <c r="G445" s="30">
        <v>17532.05</v>
      </c>
      <c r="H445" s="31">
        <f t="shared" si="14"/>
        <v>-4.8870057298866509E-3</v>
      </c>
    </row>
    <row r="446" spans="2:8">
      <c r="B446" s="111">
        <v>44296.645833333336</v>
      </c>
      <c r="C446" s="30">
        <v>1602.2</v>
      </c>
      <c r="D446" s="31">
        <f t="shared" si="13"/>
        <v>1.5689879235474935E-2</v>
      </c>
      <c r="F446" s="111">
        <v>44296.645833333336</v>
      </c>
      <c r="G446" s="30">
        <v>17691.25</v>
      </c>
      <c r="H446" s="31">
        <f t="shared" si="14"/>
        <v>9.0805125470210246E-3</v>
      </c>
    </row>
    <row r="447" spans="2:8">
      <c r="B447" s="111">
        <v>44326.645833333336</v>
      </c>
      <c r="C447" s="30">
        <v>1613.35</v>
      </c>
      <c r="D447" s="31">
        <f t="shared" si="13"/>
        <v>6.95918112595173E-3</v>
      </c>
      <c r="F447" s="111">
        <v>44326.645833333336</v>
      </c>
      <c r="G447" s="30">
        <v>17822.3</v>
      </c>
      <c r="H447" s="31">
        <f t="shared" si="14"/>
        <v>7.4076167596974773E-3</v>
      </c>
    </row>
    <row r="448" spans="2:8">
      <c r="B448" s="111">
        <v>44357.645833333336</v>
      </c>
      <c r="C448" s="30">
        <v>1589.15</v>
      </c>
      <c r="D448" s="31">
        <f t="shared" si="13"/>
        <v>-1.4999845042922955E-2</v>
      </c>
      <c r="F448" s="111">
        <v>44357.645833333336</v>
      </c>
      <c r="G448" s="30">
        <v>17646</v>
      </c>
      <c r="H448" s="31">
        <f t="shared" si="14"/>
        <v>-9.8921014683850395E-3</v>
      </c>
    </row>
    <row r="449" spans="2:8">
      <c r="B449" s="111">
        <v>44387.645833333336</v>
      </c>
      <c r="C449" s="30">
        <v>1643.7</v>
      </c>
      <c r="D449" s="31">
        <f t="shared" si="13"/>
        <v>3.4326526759588472E-2</v>
      </c>
      <c r="F449" s="111">
        <v>44387.645833333336</v>
      </c>
      <c r="G449" s="30">
        <v>17790.349999999999</v>
      </c>
      <c r="H449" s="31">
        <f t="shared" si="14"/>
        <v>8.1803241527824699E-3</v>
      </c>
    </row>
    <row r="450" spans="2:8">
      <c r="B450" s="111">
        <v>44418.645833333336</v>
      </c>
      <c r="C450" s="30">
        <v>1650.05</v>
      </c>
      <c r="D450" s="31">
        <f t="shared" si="13"/>
        <v>3.8632353835856836E-3</v>
      </c>
      <c r="F450" s="111">
        <v>44418.645833333336</v>
      </c>
      <c r="G450" s="30">
        <v>17895.2</v>
      </c>
      <c r="H450" s="31">
        <f t="shared" si="14"/>
        <v>5.893644588217839E-3</v>
      </c>
    </row>
    <row r="451" spans="2:8">
      <c r="B451" s="111">
        <v>44510.645833333336</v>
      </c>
      <c r="C451" s="30">
        <v>1700.3</v>
      </c>
      <c r="D451" s="31">
        <f t="shared" si="13"/>
        <v>3.0453622617496512E-2</v>
      </c>
      <c r="F451" s="111">
        <v>44510.645833333336</v>
      </c>
      <c r="G451" s="30">
        <v>17945.95</v>
      </c>
      <c r="H451" s="31">
        <f t="shared" si="14"/>
        <v>2.8359560105504222E-3</v>
      </c>
    </row>
    <row r="452" spans="2:8">
      <c r="B452" s="111">
        <v>44540.645833333336</v>
      </c>
      <c r="C452" s="30">
        <v>1718.15</v>
      </c>
      <c r="D452" s="31">
        <f t="shared" si="13"/>
        <v>1.0498147385755496E-2</v>
      </c>
      <c r="F452" s="111">
        <v>44540.645833333336</v>
      </c>
      <c r="G452" s="30">
        <v>17991.95</v>
      </c>
      <c r="H452" s="31">
        <f t="shared" si="14"/>
        <v>2.5632524330001516E-3</v>
      </c>
    </row>
    <row r="453" spans="2:8" ht="27">
      <c r="B453" s="112" t="s">
        <v>274</v>
      </c>
      <c r="C453" s="30">
        <v>1723.4</v>
      </c>
      <c r="D453" s="31">
        <f t="shared" si="13"/>
        <v>3.0556121409655024E-3</v>
      </c>
      <c r="F453" s="112" t="s">
        <v>274</v>
      </c>
      <c r="G453" s="30">
        <v>18161.75</v>
      </c>
      <c r="H453" s="31">
        <f t="shared" si="14"/>
        <v>9.4375540172131345E-3</v>
      </c>
    </row>
    <row r="454" spans="2:8" ht="27">
      <c r="B454" s="112" t="s">
        <v>275</v>
      </c>
      <c r="C454" s="30">
        <v>1709.35</v>
      </c>
      <c r="D454" s="31">
        <f t="shared" si="13"/>
        <v>-8.1524892654056824E-3</v>
      </c>
      <c r="F454" s="112" t="s">
        <v>275</v>
      </c>
      <c r="G454" s="30">
        <v>18338.55</v>
      </c>
      <c r="H454" s="31">
        <f t="shared" si="14"/>
        <v>9.7347447244895413E-3</v>
      </c>
    </row>
    <row r="455" spans="2:8" ht="27">
      <c r="B455" s="112" t="s">
        <v>276</v>
      </c>
      <c r="C455" s="30">
        <v>1676.7</v>
      </c>
      <c r="D455" s="31">
        <f t="shared" si="13"/>
        <v>-1.9100827800040854E-2</v>
      </c>
      <c r="F455" s="112" t="s">
        <v>276</v>
      </c>
      <c r="G455" s="30">
        <v>18477.05</v>
      </c>
      <c r="H455" s="31">
        <f t="shared" si="14"/>
        <v>7.5523964544634836E-3</v>
      </c>
    </row>
    <row r="456" spans="2:8" ht="27">
      <c r="B456" s="112" t="s">
        <v>277</v>
      </c>
      <c r="C456" s="30">
        <v>1672.15</v>
      </c>
      <c r="D456" s="31">
        <f t="shared" si="13"/>
        <v>-2.7136637442595202E-3</v>
      </c>
      <c r="F456" s="112" t="s">
        <v>277</v>
      </c>
      <c r="G456" s="30">
        <v>18418.75</v>
      </c>
      <c r="H456" s="31">
        <f t="shared" si="14"/>
        <v>-3.1552655862272516E-3</v>
      </c>
    </row>
    <row r="457" spans="2:8" ht="27">
      <c r="B457" s="112" t="s">
        <v>278</v>
      </c>
      <c r="C457" s="30">
        <v>1659.75</v>
      </c>
      <c r="D457" s="31">
        <f t="shared" si="13"/>
        <v>-7.4156026672248521E-3</v>
      </c>
      <c r="F457" s="112" t="s">
        <v>278</v>
      </c>
      <c r="G457" s="30">
        <v>18266.599999999999</v>
      </c>
      <c r="H457" s="31">
        <f t="shared" si="14"/>
        <v>-8.2606040040720252E-3</v>
      </c>
    </row>
    <row r="458" spans="2:8" ht="27">
      <c r="B458" s="112" t="s">
        <v>279</v>
      </c>
      <c r="C458" s="30">
        <v>1654.95</v>
      </c>
      <c r="D458" s="31">
        <f t="shared" si="13"/>
        <v>-2.8920018075011544E-3</v>
      </c>
      <c r="F458" s="112" t="s">
        <v>279</v>
      </c>
      <c r="G458" s="30">
        <v>18178.099999999999</v>
      </c>
      <c r="H458" s="31">
        <f t="shared" si="14"/>
        <v>-4.8449081930955762E-3</v>
      </c>
    </row>
    <row r="459" spans="2:8" ht="27">
      <c r="B459" s="112" t="s">
        <v>280</v>
      </c>
      <c r="C459" s="30">
        <v>1630.4</v>
      </c>
      <c r="D459" s="31">
        <f t="shared" ref="D459:D522" si="15">(C459/C458)-1</f>
        <v>-1.4834285023716753E-2</v>
      </c>
      <c r="F459" s="112" t="s">
        <v>280</v>
      </c>
      <c r="G459" s="30">
        <v>18114.900000000001</v>
      </c>
      <c r="H459" s="31">
        <f t="shared" ref="H459:H522" si="16">(G459/G458)-1</f>
        <v>-3.4767109873967694E-3</v>
      </c>
    </row>
    <row r="460" spans="2:8" ht="27">
      <c r="B460" s="112" t="s">
        <v>281</v>
      </c>
      <c r="C460" s="30">
        <v>1626.55</v>
      </c>
      <c r="D460" s="31">
        <f t="shared" si="15"/>
        <v>-2.3613837095192158E-3</v>
      </c>
      <c r="F460" s="112" t="s">
        <v>281</v>
      </c>
      <c r="G460" s="30">
        <v>18125.400000000001</v>
      </c>
      <c r="H460" s="31">
        <f t="shared" si="16"/>
        <v>5.7963334050969983E-4</v>
      </c>
    </row>
    <row r="461" spans="2:8" ht="27">
      <c r="B461" s="112" t="s">
        <v>282</v>
      </c>
      <c r="C461" s="30">
        <v>1663.95</v>
      </c>
      <c r="D461" s="31">
        <f t="shared" si="15"/>
        <v>2.2993452399250103E-2</v>
      </c>
      <c r="F461" s="112" t="s">
        <v>282</v>
      </c>
      <c r="G461" s="30">
        <v>18268.400000000001</v>
      </c>
      <c r="H461" s="31">
        <f t="shared" si="16"/>
        <v>7.8894810597283094E-3</v>
      </c>
    </row>
    <row r="462" spans="2:8" ht="27">
      <c r="B462" s="112" t="s">
        <v>283</v>
      </c>
      <c r="C462" s="30">
        <v>1693.3</v>
      </c>
      <c r="D462" s="31">
        <f t="shared" si="15"/>
        <v>1.7638751164397837E-2</v>
      </c>
      <c r="F462" s="112" t="s">
        <v>283</v>
      </c>
      <c r="G462" s="30">
        <v>18210.95</v>
      </c>
      <c r="H462" s="31">
        <f t="shared" si="16"/>
        <v>-3.1447745834337626E-3</v>
      </c>
    </row>
    <row r="463" spans="2:8" ht="27">
      <c r="B463" s="112" t="s">
        <v>284</v>
      </c>
      <c r="C463" s="30">
        <v>1630.95</v>
      </c>
      <c r="D463" s="31">
        <f t="shared" si="15"/>
        <v>-3.6821590976200302E-2</v>
      </c>
      <c r="F463" s="112" t="s">
        <v>284</v>
      </c>
      <c r="G463" s="30">
        <v>17857.25</v>
      </c>
      <c r="H463" s="31">
        <f t="shared" si="16"/>
        <v>-1.9422380490858537E-2</v>
      </c>
    </row>
    <row r="464" spans="2:8" ht="27">
      <c r="B464" s="112" t="s">
        <v>285</v>
      </c>
      <c r="C464" s="30">
        <v>1658.55</v>
      </c>
      <c r="D464" s="31">
        <f t="shared" si="15"/>
        <v>1.6922652441828223E-2</v>
      </c>
      <c r="F464" s="112" t="s">
        <v>285</v>
      </c>
      <c r="G464" s="30">
        <v>17671.650000000001</v>
      </c>
      <c r="H464" s="31">
        <f t="shared" si="16"/>
        <v>-1.0393537638774042E-2</v>
      </c>
    </row>
    <row r="465" spans="2:8">
      <c r="B465" s="111">
        <v>44207.645833333336</v>
      </c>
      <c r="C465" s="30">
        <v>1672.1</v>
      </c>
      <c r="D465" s="31">
        <f t="shared" si="15"/>
        <v>8.1697868620180802E-3</v>
      </c>
      <c r="F465" s="111">
        <v>44207.645833333336</v>
      </c>
      <c r="G465" s="30">
        <v>17929.650000000001</v>
      </c>
      <c r="H465" s="31">
        <f t="shared" si="16"/>
        <v>1.4599655380227672E-2</v>
      </c>
    </row>
    <row r="466" spans="2:8">
      <c r="B466" s="111">
        <v>44238.645833333336</v>
      </c>
      <c r="C466" s="30">
        <v>1685.9</v>
      </c>
      <c r="D466" s="31">
        <f t="shared" si="15"/>
        <v>8.253094910591674E-3</v>
      </c>
      <c r="F466" s="111">
        <v>44238.645833333336</v>
      </c>
      <c r="G466" s="30">
        <v>17888.95</v>
      </c>
      <c r="H466" s="31">
        <f t="shared" si="16"/>
        <v>-2.2699829611844136E-3</v>
      </c>
    </row>
    <row r="467" spans="2:8">
      <c r="B467" s="111">
        <v>44266.645833333336</v>
      </c>
      <c r="C467" s="30">
        <v>1667.55</v>
      </c>
      <c r="D467" s="31">
        <f t="shared" si="15"/>
        <v>-1.0884394092176342E-2</v>
      </c>
      <c r="F467" s="111">
        <v>44266.645833333336</v>
      </c>
      <c r="G467" s="30">
        <v>17829.2</v>
      </c>
      <c r="H467" s="31">
        <f t="shared" si="16"/>
        <v>-3.3400507016901892E-3</v>
      </c>
    </row>
    <row r="468" spans="2:8">
      <c r="B468" s="111">
        <v>44297.802083333336</v>
      </c>
      <c r="C468" s="30">
        <v>1675.2</v>
      </c>
      <c r="D468" s="31">
        <f t="shared" si="15"/>
        <v>4.5875685886480611E-3</v>
      </c>
      <c r="F468" s="111">
        <v>44297.802083333336</v>
      </c>
      <c r="G468" s="30">
        <v>17916.8</v>
      </c>
      <c r="H468" s="31">
        <f t="shared" si="16"/>
        <v>4.913288313552977E-3</v>
      </c>
    </row>
    <row r="469" spans="2:8">
      <c r="B469" s="111">
        <v>44419.645833333336</v>
      </c>
      <c r="C469" s="30">
        <v>1732.05</v>
      </c>
      <c r="D469" s="31">
        <f t="shared" si="15"/>
        <v>3.3936246418338145E-2</v>
      </c>
      <c r="F469" s="111">
        <v>44419.645833333336</v>
      </c>
      <c r="G469" s="30">
        <v>18068.55</v>
      </c>
      <c r="H469" s="31">
        <f t="shared" si="16"/>
        <v>8.469704411502077E-3</v>
      </c>
    </row>
    <row r="470" spans="2:8">
      <c r="B470" s="111">
        <v>44450.645833333336</v>
      </c>
      <c r="C470" s="30">
        <v>1778.6</v>
      </c>
      <c r="D470" s="31">
        <f t="shared" si="15"/>
        <v>2.6875667561560013E-2</v>
      </c>
      <c r="F470" s="111">
        <v>44450.645833333336</v>
      </c>
      <c r="G470" s="30">
        <v>18044.25</v>
      </c>
      <c r="H470" s="31">
        <f t="shared" si="16"/>
        <v>-1.3448782553109329E-3</v>
      </c>
    </row>
    <row r="471" spans="2:8">
      <c r="B471" s="111">
        <v>44480.645833333336</v>
      </c>
      <c r="C471" s="30">
        <v>1741.35</v>
      </c>
      <c r="D471" s="31">
        <f t="shared" si="15"/>
        <v>-2.0943438659619895E-2</v>
      </c>
      <c r="F471" s="111">
        <v>44480.645833333336</v>
      </c>
      <c r="G471" s="30">
        <v>18017.2</v>
      </c>
      <c r="H471" s="31">
        <f t="shared" si="16"/>
        <v>-1.4990925086938445E-3</v>
      </c>
    </row>
    <row r="472" spans="2:8">
      <c r="B472" s="111">
        <v>44511.645833333336</v>
      </c>
      <c r="C472" s="30">
        <v>1714.15</v>
      </c>
      <c r="D472" s="31">
        <f t="shared" si="15"/>
        <v>-1.5620064892181262E-2</v>
      </c>
      <c r="F472" s="111">
        <v>44511.645833333336</v>
      </c>
      <c r="G472" s="30">
        <v>17873.599999999999</v>
      </c>
      <c r="H472" s="31">
        <f t="shared" si="16"/>
        <v>-7.9701618453479339E-3</v>
      </c>
    </row>
    <row r="473" spans="2:8">
      <c r="B473" s="111">
        <v>44541.645833333336</v>
      </c>
      <c r="C473" s="30">
        <v>1734.8</v>
      </c>
      <c r="D473" s="31">
        <f t="shared" si="15"/>
        <v>1.2046787037307105E-2</v>
      </c>
      <c r="F473" s="111">
        <v>44541.645833333336</v>
      </c>
      <c r="G473" s="30">
        <v>18102.75</v>
      </c>
      <c r="H473" s="31">
        <f t="shared" si="16"/>
        <v>1.2820584549279479E-2</v>
      </c>
    </row>
    <row r="474" spans="2:8" ht="27">
      <c r="B474" s="112" t="s">
        <v>286</v>
      </c>
      <c r="C474" s="30">
        <v>1716.95</v>
      </c>
      <c r="D474" s="31">
        <f t="shared" si="15"/>
        <v>-1.0289370532626241E-2</v>
      </c>
      <c r="F474" s="112" t="s">
        <v>286</v>
      </c>
      <c r="G474" s="30">
        <v>18109.45</v>
      </c>
      <c r="H474" s="31">
        <f t="shared" si="16"/>
        <v>3.7010951374805146E-4</v>
      </c>
    </row>
    <row r="475" spans="2:8" ht="27">
      <c r="B475" s="112" t="s">
        <v>287</v>
      </c>
      <c r="C475" s="30">
        <v>1677.2</v>
      </c>
      <c r="D475" s="31">
        <f t="shared" si="15"/>
        <v>-2.3151518681382655E-2</v>
      </c>
      <c r="F475" s="112" t="s">
        <v>287</v>
      </c>
      <c r="G475" s="30">
        <v>17999.2</v>
      </c>
      <c r="H475" s="31">
        <f t="shared" si="16"/>
        <v>-6.0879816891180605E-3</v>
      </c>
    </row>
    <row r="476" spans="2:8" ht="27">
      <c r="B476" s="112" t="s">
        <v>288</v>
      </c>
      <c r="C476" s="30">
        <v>1655.75</v>
      </c>
      <c r="D476" s="31">
        <f t="shared" si="15"/>
        <v>-1.2789172430240914E-2</v>
      </c>
      <c r="F476" s="112" t="s">
        <v>288</v>
      </c>
      <c r="G476" s="30">
        <v>17898.650000000001</v>
      </c>
      <c r="H476" s="31">
        <f t="shared" si="16"/>
        <v>-5.5863593937507394E-3</v>
      </c>
    </row>
    <row r="477" spans="2:8" ht="27">
      <c r="B477" s="112" t="s">
        <v>289</v>
      </c>
      <c r="C477" s="30">
        <v>1628</v>
      </c>
      <c r="D477" s="31">
        <f t="shared" si="15"/>
        <v>-1.6759776536312887E-2</v>
      </c>
      <c r="F477" s="112" t="s">
        <v>289</v>
      </c>
      <c r="G477" s="30">
        <v>17764.8</v>
      </c>
      <c r="H477" s="31">
        <f t="shared" si="16"/>
        <v>-7.4782176309388104E-3</v>
      </c>
    </row>
    <row r="478" spans="2:8" ht="27">
      <c r="B478" s="112" t="s">
        <v>290</v>
      </c>
      <c r="C478" s="30">
        <v>1586.8</v>
      </c>
      <c r="D478" s="31">
        <f t="shared" si="15"/>
        <v>-2.5307125307125311E-2</v>
      </c>
      <c r="F478" s="112" t="s">
        <v>290</v>
      </c>
      <c r="G478" s="30">
        <v>17416.55</v>
      </c>
      <c r="H478" s="31">
        <f t="shared" si="16"/>
        <v>-1.9603372962262444E-2</v>
      </c>
    </row>
    <row r="479" spans="2:8" ht="27">
      <c r="B479" s="112" t="s">
        <v>291</v>
      </c>
      <c r="C479" s="30">
        <v>1594.1</v>
      </c>
      <c r="D479" s="31">
        <f t="shared" si="15"/>
        <v>4.6004537433828041E-3</v>
      </c>
      <c r="F479" s="112" t="s">
        <v>291</v>
      </c>
      <c r="G479" s="30">
        <v>17503.349999999999</v>
      </c>
      <c r="H479" s="31">
        <f t="shared" si="16"/>
        <v>4.9837654414910393E-3</v>
      </c>
    </row>
    <row r="480" spans="2:8" ht="27">
      <c r="B480" s="112" t="s">
        <v>292</v>
      </c>
      <c r="C480" s="30">
        <v>1571.35</v>
      </c>
      <c r="D480" s="31">
        <f t="shared" si="15"/>
        <v>-1.4271375697885946E-2</v>
      </c>
      <c r="F480" s="112" t="s">
        <v>292</v>
      </c>
      <c r="G480" s="30">
        <v>17415.05</v>
      </c>
      <c r="H480" s="31">
        <f t="shared" si="16"/>
        <v>-5.0447485767010081E-3</v>
      </c>
    </row>
    <row r="481" spans="2:8" ht="27">
      <c r="B481" s="112" t="s">
        <v>293</v>
      </c>
      <c r="C481" s="30">
        <v>1566.55</v>
      </c>
      <c r="D481" s="31">
        <f t="shared" si="15"/>
        <v>-3.0546981894549186E-3</v>
      </c>
      <c r="F481" s="112" t="s">
        <v>293</v>
      </c>
      <c r="G481" s="30">
        <v>17536.25</v>
      </c>
      <c r="H481" s="31">
        <f t="shared" si="16"/>
        <v>6.959497675860904E-3</v>
      </c>
    </row>
    <row r="482" spans="2:8" ht="27">
      <c r="B482" s="112" t="s">
        <v>294</v>
      </c>
      <c r="C482" s="30">
        <v>1501.75</v>
      </c>
      <c r="D482" s="31">
        <f t="shared" si="15"/>
        <v>-4.1364782483801932E-2</v>
      </c>
      <c r="F482" s="112" t="s">
        <v>294</v>
      </c>
      <c r="G482" s="30">
        <v>17026.45</v>
      </c>
      <c r="H482" s="31">
        <f t="shared" si="16"/>
        <v>-2.9071209637180129E-2</v>
      </c>
    </row>
    <row r="483" spans="2:8" ht="27">
      <c r="B483" s="112" t="s">
        <v>295</v>
      </c>
      <c r="C483" s="30">
        <v>1503.9</v>
      </c>
      <c r="D483" s="31">
        <f t="shared" si="15"/>
        <v>1.4316630597637214E-3</v>
      </c>
      <c r="F483" s="112" t="s">
        <v>295</v>
      </c>
      <c r="G483" s="30">
        <v>17053.95</v>
      </c>
      <c r="H483" s="31">
        <f t="shared" si="16"/>
        <v>1.6151341001793273E-3</v>
      </c>
    </row>
    <row r="484" spans="2:8" ht="27">
      <c r="B484" s="112" t="s">
        <v>296</v>
      </c>
      <c r="C484" s="30">
        <v>1504.35</v>
      </c>
      <c r="D484" s="31">
        <f t="shared" si="15"/>
        <v>2.992220227406861E-4</v>
      </c>
      <c r="F484" s="112" t="s">
        <v>296</v>
      </c>
      <c r="G484" s="30">
        <v>16983.2</v>
      </c>
      <c r="H484" s="31">
        <f t="shared" si="16"/>
        <v>-4.1485990049225929E-3</v>
      </c>
    </row>
    <row r="485" spans="2:8">
      <c r="B485" s="111">
        <v>44208.645833333336</v>
      </c>
      <c r="C485" s="30">
        <v>1504.95</v>
      </c>
      <c r="D485" s="31">
        <f t="shared" si="15"/>
        <v>3.9884335427275985E-4</v>
      </c>
      <c r="F485" s="111">
        <v>44208.645833333336</v>
      </c>
      <c r="G485" s="30">
        <v>17166.900000000001</v>
      </c>
      <c r="H485" s="31">
        <f t="shared" si="16"/>
        <v>1.0816571670827724E-2</v>
      </c>
    </row>
    <row r="486" spans="2:8">
      <c r="B486" s="111">
        <v>44239.645833333336</v>
      </c>
      <c r="C486" s="30">
        <v>1515.05</v>
      </c>
      <c r="D486" s="31">
        <f t="shared" si="15"/>
        <v>6.7111864181532699E-3</v>
      </c>
      <c r="F486" s="111">
        <v>44239.645833333336</v>
      </c>
      <c r="G486" s="30">
        <v>17401.650000000001</v>
      </c>
      <c r="H486" s="31">
        <f t="shared" si="16"/>
        <v>1.3674571413592407E-2</v>
      </c>
    </row>
    <row r="487" spans="2:8">
      <c r="B487" s="111">
        <v>44267.645833333336</v>
      </c>
      <c r="C487" s="30">
        <v>1512.5</v>
      </c>
      <c r="D487" s="31">
        <f t="shared" si="15"/>
        <v>-1.6831127685554836E-3</v>
      </c>
      <c r="F487" s="111">
        <v>44267.645833333336</v>
      </c>
      <c r="G487" s="30">
        <v>17196.7</v>
      </c>
      <c r="H487" s="31">
        <f t="shared" si="16"/>
        <v>-1.1777618789022948E-2</v>
      </c>
    </row>
    <row r="488" spans="2:8">
      <c r="B488" s="111">
        <v>44359.645833333336</v>
      </c>
      <c r="C488" s="30">
        <v>1499.65</v>
      </c>
      <c r="D488" s="31">
        <f t="shared" si="15"/>
        <v>-8.4958677685950112E-3</v>
      </c>
      <c r="F488" s="111">
        <v>44359.645833333336</v>
      </c>
      <c r="G488" s="30">
        <v>16912.25</v>
      </c>
      <c r="H488" s="31">
        <f t="shared" si="16"/>
        <v>-1.6540964254769808E-2</v>
      </c>
    </row>
    <row r="489" spans="2:8">
      <c r="B489" s="111">
        <v>44389.645833333336</v>
      </c>
      <c r="C489" s="30">
        <v>1530.75</v>
      </c>
      <c r="D489" s="31">
        <f t="shared" si="15"/>
        <v>2.0738172240189368E-2</v>
      </c>
      <c r="F489" s="111">
        <v>44389.645833333336</v>
      </c>
      <c r="G489" s="30">
        <v>17176.7</v>
      </c>
      <c r="H489" s="31">
        <f t="shared" si="16"/>
        <v>1.5636594775976009E-2</v>
      </c>
    </row>
    <row r="490" spans="2:8">
      <c r="B490" s="111">
        <v>44420.645833333336</v>
      </c>
      <c r="C490" s="30">
        <v>1552.3</v>
      </c>
      <c r="D490" s="31">
        <f t="shared" si="15"/>
        <v>1.4078066307365633E-2</v>
      </c>
      <c r="F490" s="111">
        <v>44420.645833333336</v>
      </c>
      <c r="G490" s="30">
        <v>17469.75</v>
      </c>
      <c r="H490" s="31">
        <f t="shared" si="16"/>
        <v>1.7060902268771105E-2</v>
      </c>
    </row>
    <row r="491" spans="2:8">
      <c r="B491" s="111">
        <v>44451.645833333336</v>
      </c>
      <c r="C491" s="30">
        <v>1568.7</v>
      </c>
      <c r="D491" s="31">
        <f t="shared" si="15"/>
        <v>1.056496811183405E-2</v>
      </c>
      <c r="F491" s="111">
        <v>44451.645833333336</v>
      </c>
      <c r="G491" s="30">
        <v>17516.849999999999</v>
      </c>
      <c r="H491" s="31">
        <f t="shared" si="16"/>
        <v>2.6960889537628319E-3</v>
      </c>
    </row>
    <row r="492" spans="2:8">
      <c r="B492" s="111">
        <v>44481.645833333336</v>
      </c>
      <c r="C492" s="30">
        <v>1595.85</v>
      </c>
      <c r="D492" s="31">
        <f t="shared" si="15"/>
        <v>1.7307324536240065E-2</v>
      </c>
      <c r="F492" s="111">
        <v>44481.645833333336</v>
      </c>
      <c r="G492" s="30">
        <v>17511.3</v>
      </c>
      <c r="H492" s="31">
        <f t="shared" si="16"/>
        <v>-3.1683778761593118E-4</v>
      </c>
    </row>
    <row r="493" spans="2:8" ht="27">
      <c r="B493" s="112" t="s">
        <v>297</v>
      </c>
      <c r="C493" s="30">
        <v>1616.75</v>
      </c>
      <c r="D493" s="31">
        <f t="shared" si="15"/>
        <v>1.3096468966381503E-2</v>
      </c>
      <c r="F493" s="112" t="s">
        <v>297</v>
      </c>
      <c r="G493" s="30">
        <v>17368.25</v>
      </c>
      <c r="H493" s="31">
        <f t="shared" si="16"/>
        <v>-8.1690108672685113E-3</v>
      </c>
    </row>
    <row r="494" spans="2:8" ht="27">
      <c r="B494" s="112" t="s">
        <v>298</v>
      </c>
      <c r="C494" s="30">
        <v>1591.95</v>
      </c>
      <c r="D494" s="31">
        <f t="shared" si="15"/>
        <v>-1.5339415494046715E-2</v>
      </c>
      <c r="F494" s="112" t="s">
        <v>298</v>
      </c>
      <c r="G494" s="30">
        <v>17324.900000000001</v>
      </c>
      <c r="H494" s="31">
        <f t="shared" si="16"/>
        <v>-2.4959336720740133E-3</v>
      </c>
    </row>
    <row r="495" spans="2:8" ht="27">
      <c r="B495" s="112" t="s">
        <v>299</v>
      </c>
      <c r="C495" s="30">
        <v>1600.9</v>
      </c>
      <c r="D495" s="31">
        <f t="shared" si="15"/>
        <v>5.6220358679606175E-3</v>
      </c>
      <c r="F495" s="112" t="s">
        <v>299</v>
      </c>
      <c r="G495" s="30">
        <v>17221.400000000001</v>
      </c>
      <c r="H495" s="31">
        <f t="shared" si="16"/>
        <v>-5.9740604563374156E-3</v>
      </c>
    </row>
    <row r="496" spans="2:8" ht="27">
      <c r="B496" s="112" t="s">
        <v>300</v>
      </c>
      <c r="C496" s="30">
        <v>1604.9</v>
      </c>
      <c r="D496" s="31">
        <f t="shared" si="15"/>
        <v>2.4985945405708865E-3</v>
      </c>
      <c r="F496" s="112" t="s">
        <v>300</v>
      </c>
      <c r="G496" s="30">
        <v>17248.400000000001</v>
      </c>
      <c r="H496" s="31">
        <f t="shared" si="16"/>
        <v>1.5678167860917469E-3</v>
      </c>
    </row>
    <row r="497" spans="2:8" ht="27">
      <c r="B497" s="112" t="s">
        <v>301</v>
      </c>
      <c r="C497" s="30">
        <v>1559.5</v>
      </c>
      <c r="D497" s="31">
        <f t="shared" si="15"/>
        <v>-2.8288366876440985E-2</v>
      </c>
      <c r="F497" s="112" t="s">
        <v>301</v>
      </c>
      <c r="G497" s="30">
        <v>16985.2</v>
      </c>
      <c r="H497" s="31">
        <f t="shared" si="16"/>
        <v>-1.5259386377866946E-2</v>
      </c>
    </row>
    <row r="498" spans="2:8" ht="27">
      <c r="B498" s="112" t="s">
        <v>302</v>
      </c>
      <c r="C498" s="30">
        <v>1538.8</v>
      </c>
      <c r="D498" s="31">
        <f t="shared" si="15"/>
        <v>-1.3273485091375492E-2</v>
      </c>
      <c r="F498" s="112" t="s">
        <v>302</v>
      </c>
      <c r="G498" s="30">
        <v>16614.2</v>
      </c>
      <c r="H498" s="31">
        <f t="shared" si="16"/>
        <v>-2.1842545274709746E-2</v>
      </c>
    </row>
    <row r="499" spans="2:8" ht="27">
      <c r="B499" s="112" t="s">
        <v>303</v>
      </c>
      <c r="C499" s="30">
        <v>1555.7</v>
      </c>
      <c r="D499" s="31">
        <f t="shared" si="15"/>
        <v>1.0982583831557147E-2</v>
      </c>
      <c r="F499" s="112" t="s">
        <v>303</v>
      </c>
      <c r="G499" s="30">
        <v>16770.849999999999</v>
      </c>
      <c r="H499" s="31">
        <f t="shared" si="16"/>
        <v>9.4286814893282944E-3</v>
      </c>
    </row>
    <row r="500" spans="2:8" ht="27">
      <c r="B500" s="112" t="s">
        <v>304</v>
      </c>
      <c r="C500" s="30">
        <v>1584.85</v>
      </c>
      <c r="D500" s="31">
        <f t="shared" si="15"/>
        <v>1.8737545799318633E-2</v>
      </c>
      <c r="F500" s="112" t="s">
        <v>304</v>
      </c>
      <c r="G500" s="30">
        <v>16955.45</v>
      </c>
      <c r="H500" s="31">
        <f t="shared" si="16"/>
        <v>1.1007194030117962E-2</v>
      </c>
    </row>
    <row r="501" spans="2:8" ht="27">
      <c r="B501" s="112" t="s">
        <v>305</v>
      </c>
      <c r="C501" s="30">
        <v>1590.1</v>
      </c>
      <c r="D501" s="31">
        <f t="shared" si="15"/>
        <v>3.3126163359309402E-3</v>
      </c>
      <c r="F501" s="112" t="s">
        <v>305</v>
      </c>
      <c r="G501" s="30">
        <v>17072.599999999999</v>
      </c>
      <c r="H501" s="31">
        <f t="shared" si="16"/>
        <v>6.9092828559547126E-3</v>
      </c>
    </row>
    <row r="502" spans="2:8" ht="27">
      <c r="B502" s="112" t="s">
        <v>306</v>
      </c>
      <c r="C502" s="30">
        <v>1568.75</v>
      </c>
      <c r="D502" s="31">
        <f t="shared" si="15"/>
        <v>-1.3426828501352017E-2</v>
      </c>
      <c r="F502" s="112" t="s">
        <v>306</v>
      </c>
      <c r="G502" s="30">
        <v>17003.75</v>
      </c>
      <c r="H502" s="31">
        <f t="shared" si="16"/>
        <v>-4.0327776671390536E-3</v>
      </c>
    </row>
    <row r="503" spans="2:8" ht="27">
      <c r="B503" s="112" t="s">
        <v>307</v>
      </c>
      <c r="C503" s="30">
        <v>1534.1</v>
      </c>
      <c r="D503" s="31">
        <f t="shared" si="15"/>
        <v>-2.2087649402390497E-2</v>
      </c>
      <c r="F503" s="112" t="s">
        <v>307</v>
      </c>
      <c r="G503" s="30">
        <v>17086.25</v>
      </c>
      <c r="H503" s="31">
        <f t="shared" si="16"/>
        <v>4.8518709108285041E-3</v>
      </c>
    </row>
    <row r="504" spans="2:8" ht="27">
      <c r="B504" s="112" t="s">
        <v>308</v>
      </c>
      <c r="C504" s="30">
        <v>1547.2</v>
      </c>
      <c r="D504" s="31">
        <f t="shared" si="15"/>
        <v>8.5392086565414527E-3</v>
      </c>
      <c r="F504" s="112" t="s">
        <v>308</v>
      </c>
      <c r="G504" s="30">
        <v>17233.25</v>
      </c>
      <c r="H504" s="31">
        <f t="shared" si="16"/>
        <v>8.6034091740434526E-3</v>
      </c>
    </row>
    <row r="505" spans="2:8" ht="27">
      <c r="B505" s="112" t="s">
        <v>309</v>
      </c>
      <c r="C505" s="30">
        <v>1569.05</v>
      </c>
      <c r="D505" s="31">
        <f t="shared" si="15"/>
        <v>1.412228541882099E-2</v>
      </c>
      <c r="F505" s="112" t="s">
        <v>309</v>
      </c>
      <c r="G505" s="30">
        <v>17213.599999999999</v>
      </c>
      <c r="H505" s="31">
        <f t="shared" si="16"/>
        <v>-1.1402376220388533E-3</v>
      </c>
    </row>
    <row r="506" spans="2:8" ht="27">
      <c r="B506" s="112" t="s">
        <v>310</v>
      </c>
      <c r="C506" s="30">
        <v>1547.7</v>
      </c>
      <c r="D506" s="31">
        <f t="shared" si="15"/>
        <v>-1.3606959625250936E-2</v>
      </c>
      <c r="F506" s="112" t="s">
        <v>310</v>
      </c>
      <c r="G506" s="30">
        <v>17203.95</v>
      </c>
      <c r="H506" s="31">
        <f t="shared" si="16"/>
        <v>-5.6060324394646699E-4</v>
      </c>
    </row>
    <row r="507" spans="2:8" ht="27">
      <c r="B507" s="112" t="s">
        <v>311</v>
      </c>
      <c r="C507" s="30">
        <v>1586.05</v>
      </c>
      <c r="D507" s="31">
        <f t="shared" si="15"/>
        <v>2.4778703883181485E-2</v>
      </c>
      <c r="F507" s="112" t="s">
        <v>311</v>
      </c>
      <c r="G507" s="30">
        <v>17354.05</v>
      </c>
      <c r="H507" s="31">
        <f t="shared" si="16"/>
        <v>8.7247405392365529E-3</v>
      </c>
    </row>
    <row r="508" spans="2:8">
      <c r="B508" s="111">
        <v>44621.645833333336</v>
      </c>
      <c r="C508" s="30">
        <v>1562.3</v>
      </c>
      <c r="D508" s="31">
        <f t="shared" si="15"/>
        <v>-1.4974307241259699E-2</v>
      </c>
      <c r="F508" s="111">
        <v>44621.645833333336</v>
      </c>
      <c r="G508" s="30">
        <v>17625.7</v>
      </c>
      <c r="H508" s="31">
        <f t="shared" si="16"/>
        <v>1.5653406553513438E-2</v>
      </c>
    </row>
    <row r="509" spans="2:8">
      <c r="B509" s="111">
        <v>44652.645833333336</v>
      </c>
      <c r="C509" s="30">
        <v>1572.15</v>
      </c>
      <c r="D509" s="31">
        <f t="shared" si="15"/>
        <v>6.3048070152980085E-3</v>
      </c>
      <c r="F509" s="111">
        <v>44652.645833333336</v>
      </c>
      <c r="G509" s="30">
        <v>17805.25</v>
      </c>
      <c r="H509" s="31">
        <f t="shared" si="16"/>
        <v>1.0186829459255531E-2</v>
      </c>
    </row>
    <row r="510" spans="2:8">
      <c r="B510" s="111">
        <v>44682.645833333336</v>
      </c>
      <c r="C510" s="30">
        <v>1577.55</v>
      </c>
      <c r="D510" s="31">
        <f t="shared" si="15"/>
        <v>3.434786756988828E-3</v>
      </c>
      <c r="F510" s="111">
        <v>44682.645833333336</v>
      </c>
      <c r="G510" s="30">
        <v>17925.25</v>
      </c>
      <c r="H510" s="31">
        <f t="shared" si="16"/>
        <v>6.7395852346920915E-3</v>
      </c>
    </row>
    <row r="511" spans="2:8">
      <c r="B511" s="111">
        <v>44713.645833333336</v>
      </c>
      <c r="C511" s="30">
        <v>1583.55</v>
      </c>
      <c r="D511" s="31">
        <f t="shared" si="15"/>
        <v>3.8033659788914154E-3</v>
      </c>
      <c r="F511" s="111">
        <v>44713.645833333336</v>
      </c>
      <c r="G511" s="30">
        <v>17745.900000000001</v>
      </c>
      <c r="H511" s="31">
        <f t="shared" si="16"/>
        <v>-1.0005439254682558E-2</v>
      </c>
    </row>
    <row r="512" spans="2:8">
      <c r="B512" s="111">
        <v>44743.645833333336</v>
      </c>
      <c r="C512" s="30">
        <v>1585.85</v>
      </c>
      <c r="D512" s="31">
        <f t="shared" si="15"/>
        <v>1.4524328249818641E-3</v>
      </c>
      <c r="F512" s="111">
        <v>44743.645833333336</v>
      </c>
      <c r="G512" s="30">
        <v>17812.7</v>
      </c>
      <c r="H512" s="31">
        <f t="shared" si="16"/>
        <v>3.7642497703693767E-3</v>
      </c>
    </row>
    <row r="513" spans="2:8">
      <c r="B513" s="111">
        <v>44835.645833333336</v>
      </c>
      <c r="C513" s="30">
        <v>1599.45</v>
      </c>
      <c r="D513" s="31">
        <f t="shared" si="15"/>
        <v>8.5758426080650985E-3</v>
      </c>
      <c r="F513" s="111">
        <v>44835.645833333336</v>
      </c>
      <c r="G513" s="30">
        <v>18003.3</v>
      </c>
      <c r="H513" s="31">
        <f t="shared" si="16"/>
        <v>1.0700230734251415E-2</v>
      </c>
    </row>
    <row r="514" spans="2:8">
      <c r="B514" s="111">
        <v>44866.645833333336</v>
      </c>
      <c r="C514" s="30">
        <v>1605.1</v>
      </c>
      <c r="D514" s="31">
        <f t="shared" si="15"/>
        <v>3.5324642845977472E-3</v>
      </c>
      <c r="F514" s="111">
        <v>44866.645833333336</v>
      </c>
      <c r="G514" s="30">
        <v>18055.75</v>
      </c>
      <c r="H514" s="31">
        <f t="shared" si="16"/>
        <v>2.9133547738471322E-3</v>
      </c>
    </row>
    <row r="515" spans="2:8">
      <c r="B515" s="111">
        <v>44896.645833333336</v>
      </c>
      <c r="C515" s="30">
        <v>1646.7</v>
      </c>
      <c r="D515" s="31">
        <f t="shared" si="15"/>
        <v>2.5917388324715018E-2</v>
      </c>
      <c r="F515" s="111">
        <v>44896.645833333336</v>
      </c>
      <c r="G515" s="30">
        <v>18212.349999999999</v>
      </c>
      <c r="H515" s="31">
        <f t="shared" si="16"/>
        <v>8.6731373662130018E-3</v>
      </c>
    </row>
    <row r="516" spans="2:8" ht="27">
      <c r="B516" s="112" t="s">
        <v>312</v>
      </c>
      <c r="C516" s="30">
        <v>1653.9</v>
      </c>
      <c r="D516" s="31">
        <f t="shared" si="15"/>
        <v>4.372381125888225E-3</v>
      </c>
      <c r="F516" s="112" t="s">
        <v>312</v>
      </c>
      <c r="G516" s="30">
        <v>18257.8</v>
      </c>
      <c r="H516" s="31">
        <f t="shared" si="16"/>
        <v>2.495559331991748E-3</v>
      </c>
    </row>
    <row r="517" spans="2:8" ht="27">
      <c r="B517" s="112" t="s">
        <v>313</v>
      </c>
      <c r="C517" s="30">
        <v>1656.05</v>
      </c>
      <c r="D517" s="31">
        <f t="shared" si="15"/>
        <v>1.2999576757966036E-3</v>
      </c>
      <c r="F517" s="112" t="s">
        <v>313</v>
      </c>
      <c r="G517" s="30">
        <v>18255.75</v>
      </c>
      <c r="H517" s="31">
        <f t="shared" si="16"/>
        <v>-1.1228077862612817E-4</v>
      </c>
    </row>
    <row r="518" spans="2:8" ht="27">
      <c r="B518" s="112" t="s">
        <v>314</v>
      </c>
      <c r="C518" s="30">
        <v>1663.7</v>
      </c>
      <c r="D518" s="31">
        <f t="shared" si="15"/>
        <v>4.6194257419764906E-3</v>
      </c>
      <c r="F518" s="112" t="s">
        <v>314</v>
      </c>
      <c r="G518" s="30">
        <v>18308.099999999999</v>
      </c>
      <c r="H518" s="31">
        <f t="shared" si="16"/>
        <v>2.8675896635306231E-3</v>
      </c>
    </row>
    <row r="519" spans="2:8" ht="27">
      <c r="B519" s="112" t="s">
        <v>315</v>
      </c>
      <c r="C519" s="30">
        <v>1625.05</v>
      </c>
      <c r="D519" s="31">
        <f t="shared" si="15"/>
        <v>-2.3231351806215161E-2</v>
      </c>
      <c r="F519" s="112" t="s">
        <v>315</v>
      </c>
      <c r="G519" s="30">
        <v>18113.05</v>
      </c>
      <c r="H519" s="31">
        <f t="shared" si="16"/>
        <v>-1.0653754349167821E-2</v>
      </c>
    </row>
    <row r="520" spans="2:8" ht="27">
      <c r="B520" s="112" t="s">
        <v>316</v>
      </c>
      <c r="C520" s="30">
        <v>1612.4</v>
      </c>
      <c r="D520" s="31">
        <f t="shared" si="15"/>
        <v>-7.784375865357851E-3</v>
      </c>
      <c r="F520" s="112" t="s">
        <v>316</v>
      </c>
      <c r="G520" s="30">
        <v>17938.400000000001</v>
      </c>
      <c r="H520" s="31">
        <f t="shared" si="16"/>
        <v>-9.6422192838863108E-3</v>
      </c>
    </row>
    <row r="521" spans="2:8" ht="27">
      <c r="B521" s="112" t="s">
        <v>317</v>
      </c>
      <c r="C521" s="30">
        <v>1602.3</v>
      </c>
      <c r="D521" s="31">
        <f t="shared" si="15"/>
        <v>-6.263954353758483E-3</v>
      </c>
      <c r="F521" s="112" t="s">
        <v>317</v>
      </c>
      <c r="G521" s="30">
        <v>17757</v>
      </c>
      <c r="H521" s="31">
        <f t="shared" si="16"/>
        <v>-1.0112384605093117E-2</v>
      </c>
    </row>
    <row r="522" spans="2:8" ht="27">
      <c r="B522" s="112" t="s">
        <v>318</v>
      </c>
      <c r="C522" s="30">
        <v>1566.35</v>
      </c>
      <c r="D522" s="31">
        <f t="shared" si="15"/>
        <v>-2.2436497534793709E-2</v>
      </c>
      <c r="F522" s="112" t="s">
        <v>318</v>
      </c>
      <c r="G522" s="30">
        <v>17617.150000000001</v>
      </c>
      <c r="H522" s="31">
        <f t="shared" si="16"/>
        <v>-7.875767303035297E-3</v>
      </c>
    </row>
    <row r="523" spans="2:8" ht="27">
      <c r="B523" s="112" t="s">
        <v>319</v>
      </c>
      <c r="C523" s="30">
        <v>1523.8</v>
      </c>
      <c r="D523" s="31">
        <f t="shared" ref="D523:D586" si="17">(C523/C522)-1</f>
        <v>-2.716506527915219E-2</v>
      </c>
      <c r="F523" s="112" t="s">
        <v>319</v>
      </c>
      <c r="G523" s="30">
        <v>17149.099999999999</v>
      </c>
      <c r="H523" s="31">
        <f t="shared" ref="H523:H586" si="18">(G523/G522)-1</f>
        <v>-2.6567861430481288E-2</v>
      </c>
    </row>
    <row r="524" spans="2:8" ht="27">
      <c r="B524" s="112" t="s">
        <v>320</v>
      </c>
      <c r="C524" s="30">
        <v>1557.95</v>
      </c>
      <c r="D524" s="31">
        <f t="shared" si="17"/>
        <v>2.2411077569234772E-2</v>
      </c>
      <c r="F524" s="112" t="s">
        <v>320</v>
      </c>
      <c r="G524" s="30">
        <v>17277.95</v>
      </c>
      <c r="H524" s="31">
        <f t="shared" si="18"/>
        <v>7.5135138287141245E-3</v>
      </c>
    </row>
    <row r="525" spans="2:8" ht="27">
      <c r="B525" s="112" t="s">
        <v>321</v>
      </c>
      <c r="C525" s="30">
        <v>1507.2</v>
      </c>
      <c r="D525" s="31">
        <f t="shared" si="17"/>
        <v>-3.257485798645654E-2</v>
      </c>
      <c r="F525" s="112" t="s">
        <v>321</v>
      </c>
      <c r="G525" s="30">
        <v>17110.150000000001</v>
      </c>
      <c r="H525" s="31">
        <f t="shared" si="18"/>
        <v>-9.7118003003827669E-3</v>
      </c>
    </row>
    <row r="526" spans="2:8" ht="27">
      <c r="B526" s="112" t="s">
        <v>322</v>
      </c>
      <c r="C526" s="30">
        <v>1549.85</v>
      </c>
      <c r="D526" s="31">
        <f t="shared" si="17"/>
        <v>2.8297505307855575E-2</v>
      </c>
      <c r="F526" s="112" t="s">
        <v>322</v>
      </c>
      <c r="G526" s="30">
        <v>17101.95</v>
      </c>
      <c r="H526" s="31">
        <f t="shared" si="18"/>
        <v>-4.7924769800389289E-4</v>
      </c>
    </row>
    <row r="527" spans="2:8" ht="27">
      <c r="B527" s="112" t="s">
        <v>323</v>
      </c>
      <c r="C527" s="30">
        <v>1619.2</v>
      </c>
      <c r="D527" s="31">
        <f t="shared" si="17"/>
        <v>4.4746265767654947E-2</v>
      </c>
      <c r="F527" s="112" t="s">
        <v>323</v>
      </c>
      <c r="G527" s="30">
        <v>17339.849999999999</v>
      </c>
      <c r="H527" s="31">
        <f t="shared" si="18"/>
        <v>1.3910694394498657E-2</v>
      </c>
    </row>
    <row r="528" spans="2:8">
      <c r="B528" s="111">
        <v>44563.645833333336</v>
      </c>
      <c r="C528" s="30">
        <v>1650.4</v>
      </c>
      <c r="D528" s="31">
        <f t="shared" si="17"/>
        <v>1.9268774703557368E-2</v>
      </c>
      <c r="F528" s="111">
        <v>44563.645833333336</v>
      </c>
      <c r="G528" s="30">
        <v>17576.849999999999</v>
      </c>
      <c r="H528" s="31">
        <f t="shared" si="18"/>
        <v>1.3667938303964622E-2</v>
      </c>
    </row>
    <row r="529" spans="2:8">
      <c r="B529" s="111">
        <v>44594.645833333336</v>
      </c>
      <c r="C529" s="30">
        <v>1670.85</v>
      </c>
      <c r="D529" s="31">
        <f t="shared" si="17"/>
        <v>1.23909355307803E-2</v>
      </c>
      <c r="F529" s="111">
        <v>44594.645833333336</v>
      </c>
      <c r="G529" s="30">
        <v>17780</v>
      </c>
      <c r="H529" s="31">
        <f t="shared" si="18"/>
        <v>1.1557816104706076E-2</v>
      </c>
    </row>
    <row r="530" spans="2:8">
      <c r="B530" s="111">
        <v>44622.645833333336</v>
      </c>
      <c r="C530" s="30">
        <v>1656.9</v>
      </c>
      <c r="D530" s="31">
        <f t="shared" si="17"/>
        <v>-8.3490438998113925E-3</v>
      </c>
      <c r="F530" s="111">
        <v>44622.645833333336</v>
      </c>
      <c r="G530" s="30">
        <v>17560.2</v>
      </c>
      <c r="H530" s="31">
        <f t="shared" si="18"/>
        <v>-1.2362204724409409E-2</v>
      </c>
    </row>
    <row r="531" spans="2:8">
      <c r="B531" s="111">
        <v>44653.645833333336</v>
      </c>
      <c r="C531" s="30">
        <v>1659.55</v>
      </c>
      <c r="D531" s="31">
        <f t="shared" si="17"/>
        <v>1.5993723218057365E-3</v>
      </c>
      <c r="F531" s="111">
        <v>44653.645833333336</v>
      </c>
      <c r="G531" s="30">
        <v>17516.3</v>
      </c>
      <c r="H531" s="31">
        <f t="shared" si="18"/>
        <v>-2.4999715265202616E-3</v>
      </c>
    </row>
    <row r="532" spans="2:8">
      <c r="B532" s="111">
        <v>44744.645833333336</v>
      </c>
      <c r="C532" s="30">
        <v>1607.4</v>
      </c>
      <c r="D532" s="31">
        <f t="shared" si="17"/>
        <v>-3.1424181253954298E-2</v>
      </c>
      <c r="F532" s="111">
        <v>44744.645833333336</v>
      </c>
      <c r="G532" s="30">
        <v>17213.599999999999</v>
      </c>
      <c r="H532" s="31">
        <f t="shared" si="18"/>
        <v>-1.7281046796412514E-2</v>
      </c>
    </row>
    <row r="533" spans="2:8">
      <c r="B533" s="111">
        <v>44775.645833333336</v>
      </c>
      <c r="C533" s="30">
        <v>1597.45</v>
      </c>
      <c r="D533" s="31">
        <f t="shared" si="17"/>
        <v>-6.1901206918004714E-3</v>
      </c>
      <c r="F533" s="111">
        <v>44775.645833333336</v>
      </c>
      <c r="G533" s="30">
        <v>17266.75</v>
      </c>
      <c r="H533" s="31">
        <f t="shared" si="18"/>
        <v>3.0876748617372218E-3</v>
      </c>
    </row>
    <row r="534" spans="2:8">
      <c r="B534" s="111">
        <v>44806.645833333336</v>
      </c>
      <c r="C534" s="30">
        <v>1598.8</v>
      </c>
      <c r="D534" s="31">
        <f t="shared" si="17"/>
        <v>8.4509687314149318E-4</v>
      </c>
      <c r="F534" s="111">
        <v>44806.645833333336</v>
      </c>
      <c r="G534" s="30">
        <v>17463.8</v>
      </c>
      <c r="H534" s="31">
        <f t="shared" si="18"/>
        <v>1.1412107084425305E-2</v>
      </c>
    </row>
    <row r="535" spans="2:8">
      <c r="B535" s="111">
        <v>44836.645833333336</v>
      </c>
      <c r="C535" s="30">
        <v>1625.1</v>
      </c>
      <c r="D535" s="31">
        <f t="shared" si="17"/>
        <v>1.6449837378033516E-2</v>
      </c>
      <c r="F535" s="111">
        <v>44836.645833333336</v>
      </c>
      <c r="G535" s="30">
        <v>17605.849999999999</v>
      </c>
      <c r="H535" s="31">
        <f t="shared" si="18"/>
        <v>8.1339685520904759E-3</v>
      </c>
    </row>
    <row r="536" spans="2:8">
      <c r="B536" s="111">
        <v>44867.645833333336</v>
      </c>
      <c r="C536" s="30">
        <v>1593.35</v>
      </c>
      <c r="D536" s="31">
        <f t="shared" si="17"/>
        <v>-1.9537259245584915E-2</v>
      </c>
      <c r="F536" s="111">
        <v>44867.645833333336</v>
      </c>
      <c r="G536" s="30">
        <v>17374.75</v>
      </c>
      <c r="H536" s="31">
        <f t="shared" si="18"/>
        <v>-1.3126318808804993E-2</v>
      </c>
    </row>
    <row r="537" spans="2:8" ht="27">
      <c r="B537" s="112" t="s">
        <v>324</v>
      </c>
      <c r="C537" s="30">
        <v>1527.2</v>
      </c>
      <c r="D537" s="31">
        <f t="shared" si="17"/>
        <v>-4.1516302130730764E-2</v>
      </c>
      <c r="F537" s="112" t="s">
        <v>324</v>
      </c>
      <c r="G537" s="30">
        <v>16842.8</v>
      </c>
      <c r="H537" s="31">
        <f t="shared" si="18"/>
        <v>-3.0616267859969293E-2</v>
      </c>
    </row>
    <row r="538" spans="2:8" ht="27">
      <c r="B538" s="112" t="s">
        <v>325</v>
      </c>
      <c r="C538" s="30">
        <v>1569.85</v>
      </c>
      <c r="D538" s="31">
        <f t="shared" si="17"/>
        <v>2.792692509167094E-2</v>
      </c>
      <c r="F538" s="112" t="s">
        <v>325</v>
      </c>
      <c r="G538" s="30">
        <v>17352.45</v>
      </c>
      <c r="H538" s="31">
        <f t="shared" si="18"/>
        <v>3.0259220557152133E-2</v>
      </c>
    </row>
    <row r="539" spans="2:8" ht="27">
      <c r="B539" s="112" t="s">
        <v>326</v>
      </c>
      <c r="C539" s="30">
        <v>1559.2</v>
      </c>
      <c r="D539" s="31">
        <f t="shared" si="17"/>
        <v>-6.7840876516863657E-3</v>
      </c>
      <c r="F539" s="112" t="s">
        <v>326</v>
      </c>
      <c r="G539" s="30">
        <v>17322.2</v>
      </c>
      <c r="H539" s="31">
        <f t="shared" si="18"/>
        <v>-1.7432696823791449E-3</v>
      </c>
    </row>
    <row r="540" spans="2:8" ht="27">
      <c r="B540" s="112" t="s">
        <v>327</v>
      </c>
      <c r="C540" s="30">
        <v>1551</v>
      </c>
      <c r="D540" s="31">
        <f t="shared" si="17"/>
        <v>-5.2591072344791989E-3</v>
      </c>
      <c r="F540" s="112" t="s">
        <v>327</v>
      </c>
      <c r="G540" s="30">
        <v>17304.599999999999</v>
      </c>
      <c r="H540" s="31">
        <f t="shared" si="18"/>
        <v>-1.0160372239093052E-3</v>
      </c>
    </row>
    <row r="541" spans="2:8" ht="27">
      <c r="B541" s="112" t="s">
        <v>328</v>
      </c>
      <c r="C541" s="30">
        <v>1545.25</v>
      </c>
      <c r="D541" s="31">
        <f t="shared" si="17"/>
        <v>-3.7072856221792572E-3</v>
      </c>
      <c r="F541" s="112" t="s">
        <v>328</v>
      </c>
      <c r="G541" s="30">
        <v>17276.3</v>
      </c>
      <c r="H541" s="31">
        <f t="shared" si="18"/>
        <v>-1.6354033031679149E-3</v>
      </c>
    </row>
    <row r="542" spans="2:8" ht="27">
      <c r="B542" s="112" t="s">
        <v>329</v>
      </c>
      <c r="C542" s="30">
        <v>1525.35</v>
      </c>
      <c r="D542" s="31">
        <f t="shared" si="17"/>
        <v>-1.2878175052580598E-2</v>
      </c>
      <c r="F542" s="112" t="s">
        <v>329</v>
      </c>
      <c r="G542" s="30">
        <v>17206.650000000001</v>
      </c>
      <c r="H542" s="31">
        <f t="shared" si="18"/>
        <v>-4.0315345299628547E-3</v>
      </c>
    </row>
    <row r="543" spans="2:8" ht="27">
      <c r="B543" s="112" t="s">
        <v>330</v>
      </c>
      <c r="C543" s="30">
        <v>1516</v>
      </c>
      <c r="D543" s="31">
        <f t="shared" si="17"/>
        <v>-6.1297407152456351E-3</v>
      </c>
      <c r="F543" s="112" t="s">
        <v>330</v>
      </c>
      <c r="G543" s="30">
        <v>17092.2</v>
      </c>
      <c r="H543" s="31">
        <f t="shared" si="18"/>
        <v>-6.651498112648313E-3</v>
      </c>
    </row>
    <row r="544" spans="2:8" ht="27">
      <c r="B544" s="112" t="s">
        <v>331</v>
      </c>
      <c r="C544" s="30">
        <v>1531.8</v>
      </c>
      <c r="D544" s="31">
        <f t="shared" si="17"/>
        <v>1.0422163588390543E-2</v>
      </c>
      <c r="F544" s="112" t="s">
        <v>331</v>
      </c>
      <c r="G544" s="30">
        <v>17063.25</v>
      </c>
      <c r="H544" s="31">
        <f t="shared" si="18"/>
        <v>-1.693755046161427E-3</v>
      </c>
    </row>
    <row r="545" spans="2:8" ht="27">
      <c r="B545" s="112" t="s">
        <v>332</v>
      </c>
      <c r="C545" s="30">
        <v>1464.55</v>
      </c>
      <c r="D545" s="31">
        <f t="shared" si="17"/>
        <v>-4.3902598250424307E-2</v>
      </c>
      <c r="F545" s="112" t="s">
        <v>332</v>
      </c>
      <c r="G545" s="30">
        <v>16247.95</v>
      </c>
      <c r="H545" s="31">
        <f t="shared" si="18"/>
        <v>-4.7781049917219764E-2</v>
      </c>
    </row>
    <row r="546" spans="2:8" ht="27">
      <c r="B546" s="112" t="s">
        <v>333</v>
      </c>
      <c r="C546" s="30">
        <v>1501.6</v>
      </c>
      <c r="D546" s="31">
        <f t="shared" si="17"/>
        <v>2.5297873066812304E-2</v>
      </c>
      <c r="F546" s="112" t="s">
        <v>333</v>
      </c>
      <c r="G546" s="30">
        <v>16658.400000000001</v>
      </c>
      <c r="H546" s="31">
        <f t="shared" si="18"/>
        <v>2.5261648392566505E-2</v>
      </c>
    </row>
    <row r="547" spans="2:8" ht="27">
      <c r="B547" s="112" t="s">
        <v>334</v>
      </c>
      <c r="C547" s="30">
        <v>1500.95</v>
      </c>
      <c r="D547" s="31">
        <f t="shared" si="17"/>
        <v>-4.3287160362270871E-4</v>
      </c>
      <c r="F547" s="112" t="s">
        <v>334</v>
      </c>
      <c r="G547" s="30">
        <v>16793.900000000001</v>
      </c>
      <c r="H547" s="31">
        <f t="shared" si="18"/>
        <v>8.1340344811027254E-3</v>
      </c>
    </row>
    <row r="548" spans="2:8">
      <c r="B548" s="111">
        <v>44595.645833333336</v>
      </c>
      <c r="C548" s="30">
        <v>1498.25</v>
      </c>
      <c r="D548" s="31">
        <f t="shared" si="17"/>
        <v>-1.7988607215430052E-3</v>
      </c>
      <c r="F548" s="111">
        <v>44595.645833333336</v>
      </c>
      <c r="G548" s="30">
        <v>16605.95</v>
      </c>
      <c r="H548" s="31">
        <f t="shared" si="18"/>
        <v>-1.1191563603451304E-2</v>
      </c>
    </row>
    <row r="549" spans="2:8">
      <c r="B549" s="111">
        <v>44623.645833333336</v>
      </c>
      <c r="C549" s="30">
        <v>1395.2</v>
      </c>
      <c r="D549" s="31">
        <f t="shared" si="17"/>
        <v>-6.8780243617553749E-2</v>
      </c>
      <c r="F549" s="111">
        <v>44623.645833333336</v>
      </c>
      <c r="G549" s="30">
        <v>16498.05</v>
      </c>
      <c r="H549" s="31">
        <f t="shared" si="18"/>
        <v>-6.4976710155095763E-3</v>
      </c>
    </row>
    <row r="550" spans="2:8">
      <c r="B550" s="111">
        <v>44654.645833333336</v>
      </c>
      <c r="C550" s="30">
        <v>1339.25</v>
      </c>
      <c r="D550" s="31">
        <f t="shared" si="17"/>
        <v>-4.0101777522935866E-2</v>
      </c>
      <c r="F550" s="111">
        <v>44654.645833333336</v>
      </c>
      <c r="G550" s="30">
        <v>16245.35</v>
      </c>
      <c r="H550" s="31">
        <f t="shared" si="18"/>
        <v>-1.5316961701534404E-2</v>
      </c>
    </row>
    <row r="551" spans="2:8">
      <c r="B551" s="111">
        <v>44745.645833333336</v>
      </c>
      <c r="C551" s="30">
        <v>1301.3</v>
      </c>
      <c r="D551" s="31">
        <f t="shared" si="17"/>
        <v>-2.8336755646817258E-2</v>
      </c>
      <c r="F551" s="111">
        <v>44745.645833333336</v>
      </c>
      <c r="G551" s="30">
        <v>15863.15</v>
      </c>
      <c r="H551" s="31">
        <f t="shared" si="18"/>
        <v>-2.3526732264925077E-2</v>
      </c>
    </row>
    <row r="552" spans="2:8">
      <c r="B552" s="111">
        <v>44776.645833333336</v>
      </c>
      <c r="C552" s="30">
        <v>1347.6</v>
      </c>
      <c r="D552" s="31">
        <f t="shared" si="17"/>
        <v>3.5579804810573989E-2</v>
      </c>
      <c r="F552" s="111">
        <v>44776.645833333336</v>
      </c>
      <c r="G552" s="30">
        <v>16013.45</v>
      </c>
      <c r="H552" s="31">
        <f t="shared" si="18"/>
        <v>9.4747890551372116E-3</v>
      </c>
    </row>
    <row r="553" spans="2:8">
      <c r="B553" s="111">
        <v>44807.645833333336</v>
      </c>
      <c r="C553" s="30">
        <v>1399.65</v>
      </c>
      <c r="D553" s="31">
        <f t="shared" si="17"/>
        <v>3.8624220837043755E-2</v>
      </c>
      <c r="F553" s="111">
        <v>44807.645833333336</v>
      </c>
      <c r="G553" s="30">
        <v>16345.35</v>
      </c>
      <c r="H553" s="31">
        <f t="shared" si="18"/>
        <v>2.0726326931423289E-2</v>
      </c>
    </row>
    <row r="554" spans="2:8">
      <c r="B554" s="111">
        <v>44837.645833333336</v>
      </c>
      <c r="C554" s="30">
        <v>1405.95</v>
      </c>
      <c r="D554" s="31">
        <f t="shared" si="17"/>
        <v>4.5011252813202951E-3</v>
      </c>
      <c r="F554" s="111">
        <v>44837.645833333336</v>
      </c>
      <c r="G554" s="30">
        <v>16594.900000000001</v>
      </c>
      <c r="H554" s="31">
        <f t="shared" si="18"/>
        <v>1.5267339029142901E-2</v>
      </c>
    </row>
    <row r="555" spans="2:8">
      <c r="B555" s="111">
        <v>44868.645833333336</v>
      </c>
      <c r="C555" s="30">
        <v>1429.1</v>
      </c>
      <c r="D555" s="31">
        <f t="shared" si="17"/>
        <v>1.6465734912336716E-2</v>
      </c>
      <c r="F555" s="111">
        <v>44868.645833333336</v>
      </c>
      <c r="G555" s="30">
        <v>16630.45</v>
      </c>
      <c r="H555" s="31">
        <f t="shared" si="18"/>
        <v>2.1422244183453287E-3</v>
      </c>
    </row>
    <row r="556" spans="2:8" ht="27">
      <c r="B556" s="112" t="s">
        <v>335</v>
      </c>
      <c r="C556" s="30">
        <v>1444.75</v>
      </c>
      <c r="D556" s="31">
        <f t="shared" si="17"/>
        <v>1.0950948149184958E-2</v>
      </c>
      <c r="F556" s="112" t="s">
        <v>335</v>
      </c>
      <c r="G556" s="30">
        <v>16871.3</v>
      </c>
      <c r="H556" s="31">
        <f t="shared" si="18"/>
        <v>1.4482470408196946E-2</v>
      </c>
    </row>
    <row r="557" spans="2:8" ht="27">
      <c r="B557" s="112" t="s">
        <v>336</v>
      </c>
      <c r="C557" s="30">
        <v>1431.5</v>
      </c>
      <c r="D557" s="31">
        <f t="shared" si="17"/>
        <v>-9.1711368748919053E-3</v>
      </c>
      <c r="F557" s="112" t="s">
        <v>336</v>
      </c>
      <c r="G557" s="30">
        <v>16663</v>
      </c>
      <c r="H557" s="31">
        <f t="shared" si="18"/>
        <v>-1.2346410768583338E-2</v>
      </c>
    </row>
    <row r="558" spans="2:8" ht="27">
      <c r="B558" s="112" t="s">
        <v>337</v>
      </c>
      <c r="C558" s="30">
        <v>1465.25</v>
      </c>
      <c r="D558" s="31">
        <f t="shared" si="17"/>
        <v>2.3576667830946585E-2</v>
      </c>
      <c r="F558" s="112" t="s">
        <v>337</v>
      </c>
      <c r="G558" s="30">
        <v>16975.349999999999</v>
      </c>
      <c r="H558" s="31">
        <f t="shared" si="18"/>
        <v>1.8745123927264018E-2</v>
      </c>
    </row>
    <row r="559" spans="2:8" ht="27">
      <c r="B559" s="112" t="s">
        <v>338</v>
      </c>
      <c r="C559" s="30">
        <v>1482.9</v>
      </c>
      <c r="D559" s="31">
        <f t="shared" si="17"/>
        <v>1.2045725985326827E-2</v>
      </c>
      <c r="F559" s="112" t="s">
        <v>338</v>
      </c>
      <c r="G559" s="30">
        <v>17287.05</v>
      </c>
      <c r="H559" s="31">
        <f t="shared" si="18"/>
        <v>1.8361918900052121E-2</v>
      </c>
    </row>
    <row r="560" spans="2:8" ht="27">
      <c r="B560" s="112" t="s">
        <v>339</v>
      </c>
      <c r="C560" s="30">
        <v>1445.7</v>
      </c>
      <c r="D560" s="31">
        <f t="shared" si="17"/>
        <v>-2.5085980173983446E-2</v>
      </c>
      <c r="F560" s="112" t="s">
        <v>339</v>
      </c>
      <c r="G560" s="30">
        <v>17117.599999999999</v>
      </c>
      <c r="H560" s="31">
        <f t="shared" si="18"/>
        <v>-9.8021351242694177E-3</v>
      </c>
    </row>
    <row r="561" spans="2:8" ht="27">
      <c r="B561" s="112" t="s">
        <v>340</v>
      </c>
      <c r="C561" s="30">
        <v>1435.3</v>
      </c>
      <c r="D561" s="31">
        <f t="shared" si="17"/>
        <v>-7.1937469737843873E-3</v>
      </c>
      <c r="F561" s="112" t="s">
        <v>340</v>
      </c>
      <c r="G561" s="30">
        <v>17315.5</v>
      </c>
      <c r="H561" s="31">
        <f t="shared" si="18"/>
        <v>1.1561200168247909E-2</v>
      </c>
    </row>
    <row r="562" spans="2:8" ht="27">
      <c r="B562" s="112" t="s">
        <v>341</v>
      </c>
      <c r="C562" s="30">
        <v>1437.1</v>
      </c>
      <c r="D562" s="31">
        <f t="shared" si="17"/>
        <v>1.2540932209292865E-3</v>
      </c>
      <c r="F562" s="112" t="s">
        <v>341</v>
      </c>
      <c r="G562" s="30">
        <v>17245.650000000001</v>
      </c>
      <c r="H562" s="31">
        <f t="shared" si="18"/>
        <v>-4.0339580144955756E-3</v>
      </c>
    </row>
    <row r="563" spans="2:8" ht="27">
      <c r="B563" s="112" t="s">
        <v>342</v>
      </c>
      <c r="C563" s="30">
        <v>1454</v>
      </c>
      <c r="D563" s="31">
        <f t="shared" si="17"/>
        <v>1.1759794029643E-2</v>
      </c>
      <c r="F563" s="112" t="s">
        <v>342</v>
      </c>
      <c r="G563" s="30">
        <v>17222.75</v>
      </c>
      <c r="H563" s="31">
        <f t="shared" si="18"/>
        <v>-1.3278710863320331E-3</v>
      </c>
    </row>
    <row r="564" spans="2:8" ht="27">
      <c r="B564" s="112" t="s">
        <v>343</v>
      </c>
      <c r="C564" s="30">
        <v>1449.1</v>
      </c>
      <c r="D564" s="31">
        <f t="shared" si="17"/>
        <v>-3.3700137551582188E-3</v>
      </c>
      <c r="F564" s="112" t="s">
        <v>343</v>
      </c>
      <c r="G564" s="30">
        <v>17153</v>
      </c>
      <c r="H564" s="31">
        <f t="shared" si="18"/>
        <v>-4.049875890900112E-3</v>
      </c>
    </row>
    <row r="565" spans="2:8" ht="27">
      <c r="B565" s="112" t="s">
        <v>344</v>
      </c>
      <c r="C565" s="30">
        <v>1416.75</v>
      </c>
      <c r="D565" s="31">
        <f t="shared" si="17"/>
        <v>-2.232420122834855E-2</v>
      </c>
      <c r="F565" s="112" t="s">
        <v>344</v>
      </c>
      <c r="G565" s="30">
        <v>17222</v>
      </c>
      <c r="H565" s="31">
        <f t="shared" si="18"/>
        <v>4.0226199498629711E-3</v>
      </c>
    </row>
    <row r="566" spans="2:8" ht="27">
      <c r="B566" s="112" t="s">
        <v>345</v>
      </c>
      <c r="C566" s="30">
        <v>1407.45</v>
      </c>
      <c r="D566" s="31">
        <f t="shared" si="17"/>
        <v>-6.564319745897218E-3</v>
      </c>
      <c r="F566" s="112" t="s">
        <v>345</v>
      </c>
      <c r="G566" s="30">
        <v>17325.3</v>
      </c>
      <c r="H566" s="31">
        <f t="shared" si="18"/>
        <v>5.9981419115084922E-3</v>
      </c>
    </row>
    <row r="567" spans="2:8" ht="27">
      <c r="B567" s="112" t="s">
        <v>346</v>
      </c>
      <c r="C567" s="30">
        <v>1455.5</v>
      </c>
      <c r="D567" s="31">
        <f t="shared" si="17"/>
        <v>3.4139756296848844E-2</v>
      </c>
      <c r="F567" s="112" t="s">
        <v>346</v>
      </c>
      <c r="G567" s="30">
        <v>17498.25</v>
      </c>
      <c r="H567" s="31">
        <f t="shared" si="18"/>
        <v>9.9825111253484256E-3</v>
      </c>
    </row>
    <row r="568" spans="2:8" ht="27">
      <c r="B568" s="112" t="s">
        <v>347</v>
      </c>
      <c r="C568" s="30">
        <v>1489.55</v>
      </c>
      <c r="D568" s="31">
        <f t="shared" si="17"/>
        <v>2.3394022672621029E-2</v>
      </c>
      <c r="F568" s="112" t="s">
        <v>347</v>
      </c>
      <c r="G568" s="30">
        <v>17464.75</v>
      </c>
      <c r="H568" s="31">
        <f t="shared" si="18"/>
        <v>-1.9144771620018819E-3</v>
      </c>
    </row>
    <row r="569" spans="2:8">
      <c r="B569" s="111">
        <v>44565.645833333336</v>
      </c>
      <c r="C569" s="30">
        <v>1500.75</v>
      </c>
      <c r="D569" s="31">
        <f t="shared" si="17"/>
        <v>7.5190493773287237E-3</v>
      </c>
      <c r="F569" s="111">
        <v>44565.645833333336</v>
      </c>
      <c r="G569" s="30">
        <v>17670.45</v>
      </c>
      <c r="H569" s="31">
        <f t="shared" si="18"/>
        <v>1.1778009991554539E-2</v>
      </c>
    </row>
    <row r="570" spans="2:8">
      <c r="B570" s="111">
        <v>44655.645833333336</v>
      </c>
      <c r="C570" s="30">
        <v>1523.5</v>
      </c>
      <c r="D570" s="31">
        <f t="shared" si="17"/>
        <v>1.5159087123105097E-2</v>
      </c>
      <c r="F570" s="111">
        <v>44655.645833333336</v>
      </c>
      <c r="G570" s="30">
        <v>18053.400000000001</v>
      </c>
      <c r="H570" s="31">
        <f t="shared" si="18"/>
        <v>2.1671774063478866E-2</v>
      </c>
    </row>
    <row r="571" spans="2:8">
      <c r="B571" s="111">
        <v>44685.645833333336</v>
      </c>
      <c r="C571" s="30">
        <v>1559.35</v>
      </c>
      <c r="D571" s="31">
        <f t="shared" si="17"/>
        <v>2.3531342303905411E-2</v>
      </c>
      <c r="F571" s="111">
        <v>44685.645833333336</v>
      </c>
      <c r="G571" s="30">
        <v>17957.400000000001</v>
      </c>
      <c r="H571" s="31">
        <f t="shared" si="18"/>
        <v>-5.3175579115291027E-3</v>
      </c>
    </row>
    <row r="572" spans="2:8">
      <c r="B572" s="111">
        <v>44716.645833333336</v>
      </c>
      <c r="C572" s="30">
        <v>1554.75</v>
      </c>
      <c r="D572" s="31">
        <f t="shared" si="17"/>
        <v>-2.9499470933400662E-3</v>
      </c>
      <c r="F572" s="111">
        <v>44716.645833333336</v>
      </c>
      <c r="G572" s="30">
        <v>17807.650000000001</v>
      </c>
      <c r="H572" s="31">
        <f t="shared" si="18"/>
        <v>-8.3391805049728429E-3</v>
      </c>
    </row>
    <row r="573" spans="2:8">
      <c r="B573" s="111">
        <v>44746.645833333336</v>
      </c>
      <c r="C573" s="30">
        <v>1572.2</v>
      </c>
      <c r="D573" s="31">
        <f t="shared" si="17"/>
        <v>1.1223669400225234E-2</v>
      </c>
      <c r="F573" s="111">
        <v>44746.645833333336</v>
      </c>
      <c r="G573" s="30">
        <v>17639.55</v>
      </c>
      <c r="H573" s="31">
        <f t="shared" si="18"/>
        <v>-9.4397632478178117E-3</v>
      </c>
    </row>
    <row r="574" spans="2:8">
      <c r="B574" s="111">
        <v>44777.645833333336</v>
      </c>
      <c r="C574" s="30">
        <v>1590.8</v>
      </c>
      <c r="D574" s="31">
        <f t="shared" si="17"/>
        <v>1.1830555908917351E-2</v>
      </c>
      <c r="F574" s="111">
        <v>44777.645833333336</v>
      </c>
      <c r="G574" s="30">
        <v>17784.349999999999</v>
      </c>
      <c r="H574" s="31">
        <f t="shared" si="18"/>
        <v>8.208826188876639E-3</v>
      </c>
    </row>
    <row r="575" spans="2:8">
      <c r="B575" s="111">
        <v>44869.645833333336</v>
      </c>
      <c r="C575" s="30">
        <v>1574.75</v>
      </c>
      <c r="D575" s="31">
        <f t="shared" si="17"/>
        <v>-1.0089263263766579E-2</v>
      </c>
      <c r="F575" s="111">
        <v>44869.645833333336</v>
      </c>
      <c r="G575" s="30">
        <v>17674.95</v>
      </c>
      <c r="H575" s="31">
        <f t="shared" si="18"/>
        <v>-6.1514758762618582E-3</v>
      </c>
    </row>
    <row r="576" spans="2:8">
      <c r="B576" s="111">
        <v>44899.645833333336</v>
      </c>
      <c r="C576" s="30">
        <v>1542.2</v>
      </c>
      <c r="D576" s="31">
        <f t="shared" si="17"/>
        <v>-2.066994761073182E-2</v>
      </c>
      <c r="F576" s="111">
        <v>44899.645833333336</v>
      </c>
      <c r="G576" s="30">
        <v>17530.3</v>
      </c>
      <c r="H576" s="31">
        <f t="shared" si="18"/>
        <v>-8.1838986814674053E-3</v>
      </c>
    </row>
    <row r="577" spans="2:8" ht="27">
      <c r="B577" s="112" t="s">
        <v>348</v>
      </c>
      <c r="C577" s="30">
        <v>1526.5</v>
      </c>
      <c r="D577" s="31">
        <f t="shared" si="17"/>
        <v>-1.0180261963428916E-2</v>
      </c>
      <c r="F577" s="112" t="s">
        <v>348</v>
      </c>
      <c r="G577" s="30">
        <v>17475.650000000001</v>
      </c>
      <c r="H577" s="31">
        <f t="shared" si="18"/>
        <v>-3.1174594844354253E-3</v>
      </c>
    </row>
    <row r="578" spans="2:8" ht="27">
      <c r="B578" s="112" t="s">
        <v>349</v>
      </c>
      <c r="C578" s="30">
        <v>1508.55</v>
      </c>
      <c r="D578" s="31">
        <f t="shared" si="17"/>
        <v>-1.1758925646904728E-2</v>
      </c>
      <c r="F578" s="112" t="s">
        <v>349</v>
      </c>
      <c r="G578" s="30">
        <v>17173.650000000001</v>
      </c>
      <c r="H578" s="31">
        <f t="shared" si="18"/>
        <v>-1.7281188396425895E-2</v>
      </c>
    </row>
    <row r="579" spans="2:8" ht="27">
      <c r="B579" s="112" t="s">
        <v>350</v>
      </c>
      <c r="C579" s="30">
        <v>1461.4</v>
      </c>
      <c r="D579" s="31">
        <f t="shared" si="17"/>
        <v>-3.1255178814092899E-2</v>
      </c>
      <c r="F579" s="112" t="s">
        <v>350</v>
      </c>
      <c r="G579" s="30">
        <v>16958.650000000001</v>
      </c>
      <c r="H579" s="31">
        <f t="shared" si="18"/>
        <v>-1.251917909122402E-2</v>
      </c>
    </row>
    <row r="580" spans="2:8" ht="27">
      <c r="B580" s="112" t="s">
        <v>351</v>
      </c>
      <c r="C580" s="30">
        <v>1481.8</v>
      </c>
      <c r="D580" s="31">
        <f t="shared" si="17"/>
        <v>1.3959217188996842E-2</v>
      </c>
      <c r="F580" s="112" t="s">
        <v>351</v>
      </c>
      <c r="G580" s="30">
        <v>17136.55</v>
      </c>
      <c r="H580" s="31">
        <f t="shared" si="18"/>
        <v>1.0490221804211775E-2</v>
      </c>
    </row>
    <row r="581" spans="2:8" ht="27">
      <c r="B581" s="112" t="s">
        <v>352</v>
      </c>
      <c r="C581" s="30">
        <v>1483.6</v>
      </c>
      <c r="D581" s="31">
        <f t="shared" si="17"/>
        <v>1.2147388311511964E-3</v>
      </c>
      <c r="F581" s="112" t="s">
        <v>352</v>
      </c>
      <c r="G581" s="30">
        <v>17392.599999999999</v>
      </c>
      <c r="H581" s="31">
        <f t="shared" si="18"/>
        <v>1.4941747317867238E-2</v>
      </c>
    </row>
    <row r="582" spans="2:8" ht="27">
      <c r="B582" s="112" t="s">
        <v>353</v>
      </c>
      <c r="C582" s="30">
        <v>1545.6</v>
      </c>
      <c r="D582" s="31">
        <f t="shared" si="17"/>
        <v>4.1790239956861708E-2</v>
      </c>
      <c r="F582" s="112" t="s">
        <v>353</v>
      </c>
      <c r="G582" s="30">
        <v>17171.95</v>
      </c>
      <c r="H582" s="31">
        <f t="shared" si="18"/>
        <v>-1.2686429860975235E-2</v>
      </c>
    </row>
    <row r="583" spans="2:8" ht="27">
      <c r="B583" s="112" t="s">
        <v>354</v>
      </c>
      <c r="C583" s="30">
        <v>1531.4</v>
      </c>
      <c r="D583" s="31">
        <f t="shared" si="17"/>
        <v>-9.1873706004139688E-3</v>
      </c>
      <c r="F583" s="112" t="s">
        <v>354</v>
      </c>
      <c r="G583" s="30">
        <v>16953.95</v>
      </c>
      <c r="H583" s="31">
        <f t="shared" si="18"/>
        <v>-1.2695121986728397E-2</v>
      </c>
    </row>
    <row r="584" spans="2:8" ht="27">
      <c r="B584" s="112" t="s">
        <v>355</v>
      </c>
      <c r="C584" s="30">
        <v>1532.5</v>
      </c>
      <c r="D584" s="31">
        <f t="shared" si="17"/>
        <v>7.18296983152511E-4</v>
      </c>
      <c r="F584" s="112" t="s">
        <v>355</v>
      </c>
      <c r="G584" s="30">
        <v>17200.8</v>
      </c>
      <c r="H584" s="31">
        <f t="shared" si="18"/>
        <v>1.4560028783852541E-2</v>
      </c>
    </row>
    <row r="585" spans="2:8" ht="27">
      <c r="B585" s="112" t="s">
        <v>356</v>
      </c>
      <c r="C585" s="30">
        <v>1506.4</v>
      </c>
      <c r="D585" s="31">
        <f t="shared" si="17"/>
        <v>-1.7030995106035784E-2</v>
      </c>
      <c r="F585" s="112" t="s">
        <v>356</v>
      </c>
      <c r="G585" s="30">
        <v>17038.400000000001</v>
      </c>
      <c r="H585" s="31">
        <f t="shared" si="18"/>
        <v>-9.4414213292404181E-3</v>
      </c>
    </row>
    <row r="586" spans="2:8" ht="27">
      <c r="B586" s="112" t="s">
        <v>357</v>
      </c>
      <c r="C586" s="30">
        <v>1570.1</v>
      </c>
      <c r="D586" s="31">
        <f t="shared" si="17"/>
        <v>4.2286245353159835E-2</v>
      </c>
      <c r="F586" s="112" t="s">
        <v>357</v>
      </c>
      <c r="G586" s="30">
        <v>17245.05</v>
      </c>
      <c r="H586" s="31">
        <f t="shared" si="18"/>
        <v>1.2128486242839465E-2</v>
      </c>
    </row>
    <row r="587" spans="2:8" ht="27">
      <c r="B587" s="112" t="s">
        <v>358</v>
      </c>
      <c r="C587" s="30">
        <v>1585.9</v>
      </c>
      <c r="D587" s="31">
        <f t="shared" ref="D587:D650" si="19">(C587/C586)-1</f>
        <v>1.0063053308706493E-2</v>
      </c>
      <c r="F587" s="112" t="s">
        <v>358</v>
      </c>
      <c r="G587" s="30">
        <v>17102.55</v>
      </c>
      <c r="H587" s="31">
        <f t="shared" ref="H587:H650" si="20">(G587/G586)-1</f>
        <v>-8.263240756043011E-3</v>
      </c>
    </row>
    <row r="588" spans="2:8">
      <c r="B588" s="111">
        <v>44597.645833333336</v>
      </c>
      <c r="C588" s="30">
        <v>1553.4</v>
      </c>
      <c r="D588" s="31">
        <f t="shared" si="19"/>
        <v>-2.0493095403241068E-2</v>
      </c>
      <c r="F588" s="111">
        <v>44597.645833333336</v>
      </c>
      <c r="G588" s="30">
        <v>17069.099999999999</v>
      </c>
      <c r="H588" s="31">
        <f t="shared" si="20"/>
        <v>-1.9558486892305993E-3</v>
      </c>
    </row>
    <row r="589" spans="2:8">
      <c r="B589" s="111">
        <v>44656.645833333336</v>
      </c>
      <c r="C589" s="30">
        <v>1499.5</v>
      </c>
      <c r="D589" s="31">
        <f t="shared" si="19"/>
        <v>-3.469808162739807E-2</v>
      </c>
      <c r="F589" s="111">
        <v>44656.645833333336</v>
      </c>
      <c r="G589" s="30">
        <v>16677.599999999999</v>
      </c>
      <c r="H589" s="31">
        <f t="shared" si="20"/>
        <v>-2.293618292704358E-2</v>
      </c>
    </row>
    <row r="590" spans="2:8">
      <c r="B590" s="111">
        <v>44686.645833333336</v>
      </c>
      <c r="C590" s="30">
        <v>1483.8</v>
      </c>
      <c r="D590" s="31">
        <f t="shared" si="19"/>
        <v>-1.0470156718906387E-2</v>
      </c>
      <c r="F590" s="111">
        <v>44686.645833333336</v>
      </c>
      <c r="G590" s="30">
        <v>16682.650000000001</v>
      </c>
      <c r="H590" s="31">
        <f t="shared" si="20"/>
        <v>3.0280136230653731E-4</v>
      </c>
    </row>
    <row r="591" spans="2:8">
      <c r="B591" s="111">
        <v>44717.645833333336</v>
      </c>
      <c r="C591" s="30">
        <v>1481.65</v>
      </c>
      <c r="D591" s="31">
        <f t="shared" si="19"/>
        <v>-1.4489823426336867E-3</v>
      </c>
      <c r="F591" s="111">
        <v>44717.645833333336</v>
      </c>
      <c r="G591" s="30">
        <v>16411.25</v>
      </c>
      <c r="H591" s="31">
        <f t="shared" si="20"/>
        <v>-1.6268398605737144E-2</v>
      </c>
    </row>
    <row r="592" spans="2:8">
      <c r="B592" s="111">
        <v>44809.645833333336</v>
      </c>
      <c r="C592" s="30">
        <v>1466.75</v>
      </c>
      <c r="D592" s="31">
        <f t="shared" si="19"/>
        <v>-1.0056356089494844E-2</v>
      </c>
      <c r="F592" s="111">
        <v>44809.645833333336</v>
      </c>
      <c r="G592" s="30">
        <v>16301.85</v>
      </c>
      <c r="H592" s="31">
        <f t="shared" si="20"/>
        <v>-6.6661588849112885E-3</v>
      </c>
    </row>
    <row r="593" spans="2:8">
      <c r="B593" s="111">
        <v>44839.645833333336</v>
      </c>
      <c r="C593" s="30">
        <v>1458</v>
      </c>
      <c r="D593" s="31">
        <f t="shared" si="19"/>
        <v>-5.9655701380603166E-3</v>
      </c>
      <c r="F593" s="111">
        <v>44839.645833333336</v>
      </c>
      <c r="G593" s="30">
        <v>16240.05</v>
      </c>
      <c r="H593" s="31">
        <f t="shared" si="20"/>
        <v>-3.7909807782553484E-3</v>
      </c>
    </row>
    <row r="594" spans="2:8">
      <c r="B594" s="111">
        <v>44870.645833333336</v>
      </c>
      <c r="C594" s="30">
        <v>1464.05</v>
      </c>
      <c r="D594" s="31">
        <f t="shared" si="19"/>
        <v>4.1495198902605779E-3</v>
      </c>
      <c r="F594" s="111">
        <v>44870.645833333336</v>
      </c>
      <c r="G594" s="30">
        <v>16167.1</v>
      </c>
      <c r="H594" s="31">
        <f t="shared" si="20"/>
        <v>-4.4919812439000451E-3</v>
      </c>
    </row>
    <row r="595" spans="2:8">
      <c r="B595" s="111">
        <v>44900.645833333336</v>
      </c>
      <c r="C595" s="30">
        <v>1456.3</v>
      </c>
      <c r="D595" s="31">
        <f t="shared" si="19"/>
        <v>-5.2935350568628081E-3</v>
      </c>
      <c r="F595" s="111">
        <v>44900.645833333336</v>
      </c>
      <c r="G595" s="30">
        <v>15808</v>
      </c>
      <c r="H595" s="31">
        <f t="shared" si="20"/>
        <v>-2.2211775766835085E-2</v>
      </c>
    </row>
    <row r="596" spans="2:8" ht="27">
      <c r="B596" s="112" t="s">
        <v>359</v>
      </c>
      <c r="C596" s="30">
        <v>1427.65</v>
      </c>
      <c r="D596" s="31">
        <f t="shared" si="19"/>
        <v>-1.9673144269724552E-2</v>
      </c>
      <c r="F596" s="112" t="s">
        <v>359</v>
      </c>
      <c r="G596" s="30">
        <v>15782.15</v>
      </c>
      <c r="H596" s="31">
        <f t="shared" si="20"/>
        <v>-1.6352479757085758E-3</v>
      </c>
    </row>
    <row r="597" spans="2:8" ht="27">
      <c r="B597" s="112" t="s">
        <v>360</v>
      </c>
      <c r="C597" s="30">
        <v>1435.45</v>
      </c>
      <c r="D597" s="31">
        <f t="shared" si="19"/>
        <v>5.4635239729625695E-3</v>
      </c>
      <c r="F597" s="112" t="s">
        <v>360</v>
      </c>
      <c r="G597" s="30">
        <v>15842.3</v>
      </c>
      <c r="H597" s="31">
        <f t="shared" si="20"/>
        <v>3.811267793044637E-3</v>
      </c>
    </row>
    <row r="598" spans="2:8" ht="27">
      <c r="B598" s="112" t="s">
        <v>361</v>
      </c>
      <c r="C598" s="30">
        <v>1496.4</v>
      </c>
      <c r="D598" s="31">
        <f t="shared" si="19"/>
        <v>4.2460552440001464E-2</v>
      </c>
      <c r="F598" s="112" t="s">
        <v>361</v>
      </c>
      <c r="G598" s="30">
        <v>16259.3</v>
      </c>
      <c r="H598" s="31">
        <f t="shared" si="20"/>
        <v>2.6321935577536149E-2</v>
      </c>
    </row>
    <row r="599" spans="2:8" ht="27">
      <c r="B599" s="112" t="s">
        <v>362</v>
      </c>
      <c r="C599" s="30">
        <v>1499.15</v>
      </c>
      <c r="D599" s="31">
        <f t="shared" si="19"/>
        <v>1.8377439187382549E-3</v>
      </c>
      <c r="F599" s="112" t="s">
        <v>362</v>
      </c>
      <c r="G599" s="30">
        <v>16240.3</v>
      </c>
      <c r="H599" s="31">
        <f t="shared" si="20"/>
        <v>-1.1685619922137125E-3</v>
      </c>
    </row>
    <row r="600" spans="2:8" ht="27">
      <c r="B600" s="112" t="s">
        <v>363</v>
      </c>
      <c r="C600" s="30">
        <v>1458.6</v>
      </c>
      <c r="D600" s="31">
        <f t="shared" si="19"/>
        <v>-2.7048660907847855E-2</v>
      </c>
      <c r="F600" s="112" t="s">
        <v>363</v>
      </c>
      <c r="G600" s="30">
        <v>15809.4</v>
      </c>
      <c r="H600" s="31">
        <f t="shared" si="20"/>
        <v>-2.6532761094314794E-2</v>
      </c>
    </row>
    <row r="601" spans="2:8" ht="27">
      <c r="B601" s="112" t="s">
        <v>364</v>
      </c>
      <c r="C601" s="30">
        <v>1476.75</v>
      </c>
      <c r="D601" s="31">
        <f t="shared" si="19"/>
        <v>1.2443438914027105E-2</v>
      </c>
      <c r="F601" s="112" t="s">
        <v>364</v>
      </c>
      <c r="G601" s="30">
        <v>16266.15</v>
      </c>
      <c r="H601" s="31">
        <f t="shared" si="20"/>
        <v>2.8891039508140759E-2</v>
      </c>
    </row>
    <row r="602" spans="2:8" ht="27">
      <c r="B602" s="112" t="s">
        <v>365</v>
      </c>
      <c r="C602" s="30">
        <v>1463.7</v>
      </c>
      <c r="D602" s="31">
        <f t="shared" si="19"/>
        <v>-8.8369730827830839E-3</v>
      </c>
      <c r="F602" s="112" t="s">
        <v>365</v>
      </c>
      <c r="G602" s="30">
        <v>16214.7</v>
      </c>
      <c r="H602" s="31">
        <f t="shared" si="20"/>
        <v>-3.1630103005320098E-3</v>
      </c>
    </row>
    <row r="603" spans="2:8" ht="27">
      <c r="B603" s="112" t="s">
        <v>366</v>
      </c>
      <c r="C603" s="30">
        <v>1461.65</v>
      </c>
      <c r="D603" s="31">
        <f t="shared" si="19"/>
        <v>-1.4005602240896309E-3</v>
      </c>
      <c r="F603" s="112" t="s">
        <v>366</v>
      </c>
      <c r="G603" s="30">
        <v>16125.15</v>
      </c>
      <c r="H603" s="31">
        <f t="shared" si="20"/>
        <v>-5.5227663786564518E-3</v>
      </c>
    </row>
    <row r="604" spans="2:8" ht="27">
      <c r="B604" s="112" t="s">
        <v>367</v>
      </c>
      <c r="C604" s="30">
        <v>1430.1</v>
      </c>
      <c r="D604" s="31">
        <f t="shared" si="19"/>
        <v>-2.1585194814080055E-2</v>
      </c>
      <c r="F604" s="112" t="s">
        <v>367</v>
      </c>
      <c r="G604" s="30">
        <v>16025.8</v>
      </c>
      <c r="H604" s="31">
        <f t="shared" si="20"/>
        <v>-6.1611829967473941E-3</v>
      </c>
    </row>
    <row r="605" spans="2:8" ht="27">
      <c r="B605" s="112" t="s">
        <v>368</v>
      </c>
      <c r="C605" s="30">
        <v>1475.3</v>
      </c>
      <c r="D605" s="31">
        <f t="shared" si="19"/>
        <v>3.1606181385917198E-2</v>
      </c>
      <c r="F605" s="112" t="s">
        <v>368</v>
      </c>
      <c r="G605" s="30">
        <v>16170.15</v>
      </c>
      <c r="H605" s="31">
        <f t="shared" si="20"/>
        <v>9.0073506470815801E-3</v>
      </c>
    </row>
    <row r="606" spans="2:8" ht="27">
      <c r="B606" s="112" t="s">
        <v>369</v>
      </c>
      <c r="C606" s="30">
        <v>1477.35</v>
      </c>
      <c r="D606" s="31">
        <f t="shared" si="19"/>
        <v>1.3895478885650459E-3</v>
      </c>
      <c r="F606" s="112" t="s">
        <v>369</v>
      </c>
      <c r="G606" s="30">
        <v>16352.45</v>
      </c>
      <c r="H606" s="31">
        <f t="shared" si="20"/>
        <v>1.1273859549849607E-2</v>
      </c>
    </row>
    <row r="607" spans="2:8" ht="27">
      <c r="B607" s="112" t="s">
        <v>370</v>
      </c>
      <c r="C607" s="30">
        <v>1539.2</v>
      </c>
      <c r="D607" s="31">
        <f t="shared" si="19"/>
        <v>4.1865502419873524E-2</v>
      </c>
      <c r="F607" s="112" t="s">
        <v>370</v>
      </c>
      <c r="G607" s="30">
        <v>16661.400000000001</v>
      </c>
      <c r="H607" s="31">
        <f t="shared" si="20"/>
        <v>1.8893193374693196E-2</v>
      </c>
    </row>
    <row r="608" spans="2:8" ht="27">
      <c r="B608" s="112" t="s">
        <v>371</v>
      </c>
      <c r="C608" s="30">
        <v>1542.4</v>
      </c>
      <c r="D608" s="31">
        <f t="shared" si="19"/>
        <v>2.0790020790020236E-3</v>
      </c>
      <c r="F608" s="112" t="s">
        <v>371</v>
      </c>
      <c r="G608" s="30">
        <v>16584.55</v>
      </c>
      <c r="H608" s="31">
        <f t="shared" si="20"/>
        <v>-4.6124575365816822E-3</v>
      </c>
    </row>
    <row r="609" spans="2:8">
      <c r="B609" s="111">
        <v>44567.645833333336</v>
      </c>
      <c r="C609" s="30">
        <v>1533.9</v>
      </c>
      <c r="D609" s="31">
        <f t="shared" si="19"/>
        <v>-5.5108921161826085E-3</v>
      </c>
      <c r="F609" s="111">
        <v>44567.645833333336</v>
      </c>
      <c r="G609" s="30">
        <v>16522.75</v>
      </c>
      <c r="H609" s="31">
        <f t="shared" si="20"/>
        <v>-3.7263597746094446E-3</v>
      </c>
    </row>
    <row r="610" spans="2:8">
      <c r="B610" s="111">
        <v>44598.645833333336</v>
      </c>
      <c r="C610" s="30">
        <v>1539.65</v>
      </c>
      <c r="D610" s="31">
        <f t="shared" si="19"/>
        <v>3.748614642414827E-3</v>
      </c>
      <c r="F610" s="111">
        <v>44598.645833333336</v>
      </c>
      <c r="G610" s="30">
        <v>16628</v>
      </c>
      <c r="H610" s="31">
        <f t="shared" si="20"/>
        <v>6.3700049931154634E-3</v>
      </c>
    </row>
    <row r="611" spans="2:8">
      <c r="B611" s="111">
        <v>44626.645833333336</v>
      </c>
      <c r="C611" s="30">
        <v>1519.1</v>
      </c>
      <c r="D611" s="31">
        <f t="shared" si="19"/>
        <v>-1.3347189296268769E-2</v>
      </c>
      <c r="F611" s="111">
        <v>44626.645833333336</v>
      </c>
      <c r="G611" s="30">
        <v>16584.3</v>
      </c>
      <c r="H611" s="31">
        <f t="shared" si="20"/>
        <v>-2.6280971854703017E-3</v>
      </c>
    </row>
    <row r="612" spans="2:8">
      <c r="B612" s="111">
        <v>44718.645833333336</v>
      </c>
      <c r="C612" s="30">
        <v>1520.2</v>
      </c>
      <c r="D612" s="31">
        <f t="shared" si="19"/>
        <v>7.2411296162200323E-4</v>
      </c>
      <c r="F612" s="111">
        <v>44718.645833333336</v>
      </c>
      <c r="G612" s="30">
        <v>16569.55</v>
      </c>
      <c r="H612" s="31">
        <f t="shared" si="20"/>
        <v>-8.8939539202737006E-4</v>
      </c>
    </row>
    <row r="613" spans="2:8">
      <c r="B613" s="111">
        <v>44748.645833333336</v>
      </c>
      <c r="C613" s="30">
        <v>1493.05</v>
      </c>
      <c r="D613" s="31">
        <f t="shared" si="19"/>
        <v>-1.7859492172082714E-2</v>
      </c>
      <c r="F613" s="111">
        <v>44748.645833333336</v>
      </c>
      <c r="G613" s="30">
        <v>16416.349999999999</v>
      </c>
      <c r="H613" s="31">
        <f t="shared" si="20"/>
        <v>-9.2458757178076612E-3</v>
      </c>
    </row>
    <row r="614" spans="2:8">
      <c r="B614" s="111">
        <v>44779.645833333336</v>
      </c>
      <c r="C614" s="30">
        <v>1482.2</v>
      </c>
      <c r="D614" s="31">
        <f t="shared" si="19"/>
        <v>-7.2670037842000879E-3</v>
      </c>
      <c r="F614" s="111">
        <v>44779.645833333336</v>
      </c>
      <c r="G614" s="30">
        <v>16356.25</v>
      </c>
      <c r="H614" s="31">
        <f t="shared" si="20"/>
        <v>-3.6609843235554385E-3</v>
      </c>
    </row>
    <row r="615" spans="2:8">
      <c r="B615" s="111">
        <v>44810.645833333336</v>
      </c>
      <c r="C615" s="30">
        <v>1499.1</v>
      </c>
      <c r="D615" s="31">
        <f t="shared" si="19"/>
        <v>1.1401970044528253E-2</v>
      </c>
      <c r="F615" s="111">
        <v>44810.645833333336</v>
      </c>
      <c r="G615" s="30">
        <v>16478.099999999999</v>
      </c>
      <c r="H615" s="31">
        <f t="shared" si="20"/>
        <v>7.4497516239968586E-3</v>
      </c>
    </row>
    <row r="616" spans="2:8">
      <c r="B616" s="111">
        <v>44840.645833333336</v>
      </c>
      <c r="C616" s="30">
        <v>1499.55</v>
      </c>
      <c r="D616" s="31">
        <f t="shared" si="19"/>
        <v>3.0018010806487361E-4</v>
      </c>
      <c r="F616" s="111">
        <v>44840.645833333336</v>
      </c>
      <c r="G616" s="30">
        <v>16201.8</v>
      </c>
      <c r="H616" s="31">
        <f t="shared" si="20"/>
        <v>-1.6767709869463077E-2</v>
      </c>
    </row>
    <row r="617" spans="2:8" ht="27">
      <c r="B617" s="112" t="s">
        <v>372</v>
      </c>
      <c r="C617" s="30">
        <v>1493.05</v>
      </c>
      <c r="D617" s="31">
        <f t="shared" si="19"/>
        <v>-4.3346337234503318E-3</v>
      </c>
      <c r="F617" s="112" t="s">
        <v>372</v>
      </c>
      <c r="G617" s="30">
        <v>15774.4</v>
      </c>
      <c r="H617" s="31">
        <f t="shared" si="20"/>
        <v>-2.6379784962164643E-2</v>
      </c>
    </row>
    <row r="618" spans="2:8" ht="27">
      <c r="B618" s="112" t="s">
        <v>373</v>
      </c>
      <c r="C618" s="30">
        <v>1459.35</v>
      </c>
      <c r="D618" s="31">
        <f t="shared" si="19"/>
        <v>-2.2571246776732279E-2</v>
      </c>
      <c r="F618" s="112" t="s">
        <v>373</v>
      </c>
      <c r="G618" s="30">
        <v>15732.1</v>
      </c>
      <c r="H618" s="31">
        <f t="shared" si="20"/>
        <v>-2.6815599959427727E-3</v>
      </c>
    </row>
    <row r="619" spans="2:8" ht="27">
      <c r="B619" s="112" t="s">
        <v>374</v>
      </c>
      <c r="C619" s="30">
        <v>1460.05</v>
      </c>
      <c r="D619" s="31">
        <f t="shared" si="19"/>
        <v>4.7966560455003915E-4</v>
      </c>
      <c r="F619" s="112" t="s">
        <v>374</v>
      </c>
      <c r="G619" s="30">
        <v>15692.15</v>
      </c>
      <c r="H619" s="31">
        <f t="shared" si="20"/>
        <v>-2.5393939779178032E-3</v>
      </c>
    </row>
    <row r="620" spans="2:8" ht="27">
      <c r="B620" s="112" t="s">
        <v>375</v>
      </c>
      <c r="C620" s="30">
        <v>1446.35</v>
      </c>
      <c r="D620" s="31">
        <f t="shared" si="19"/>
        <v>-9.3832402999897147E-3</v>
      </c>
      <c r="F620" s="112" t="s">
        <v>375</v>
      </c>
      <c r="G620" s="30">
        <v>15360.6</v>
      </c>
      <c r="H620" s="31">
        <f t="shared" si="20"/>
        <v>-2.1128398594201458E-2</v>
      </c>
    </row>
    <row r="621" spans="2:8" ht="27">
      <c r="B621" s="112" t="s">
        <v>376</v>
      </c>
      <c r="C621" s="30">
        <v>1444.75</v>
      </c>
      <c r="D621" s="31">
        <f t="shared" si="19"/>
        <v>-1.1062329311715136E-3</v>
      </c>
      <c r="F621" s="112" t="s">
        <v>376</v>
      </c>
      <c r="G621" s="30">
        <v>15293.5</v>
      </c>
      <c r="H621" s="31">
        <f t="shared" si="20"/>
        <v>-4.3683189458745275E-3</v>
      </c>
    </row>
    <row r="622" spans="2:8" ht="27">
      <c r="B622" s="112" t="s">
        <v>377</v>
      </c>
      <c r="C622" s="30">
        <v>1448.5</v>
      </c>
      <c r="D622" s="31">
        <f t="shared" si="19"/>
        <v>2.5956047759128076E-3</v>
      </c>
      <c r="F622" s="112" t="s">
        <v>377</v>
      </c>
      <c r="G622" s="30">
        <v>15350.15</v>
      </c>
      <c r="H622" s="31">
        <f t="shared" si="20"/>
        <v>3.7041880537482808E-3</v>
      </c>
    </row>
    <row r="623" spans="2:8" ht="27">
      <c r="B623" s="112" t="s">
        <v>378</v>
      </c>
      <c r="C623" s="30">
        <v>1484.9</v>
      </c>
      <c r="D623" s="31">
        <f t="shared" si="19"/>
        <v>2.512944425267527E-2</v>
      </c>
      <c r="F623" s="112" t="s">
        <v>378</v>
      </c>
      <c r="G623" s="30">
        <v>15638.8</v>
      </c>
      <c r="H623" s="31">
        <f t="shared" si="20"/>
        <v>1.8804376504464093E-2</v>
      </c>
    </row>
    <row r="624" spans="2:8" ht="27">
      <c r="B624" s="112" t="s">
        <v>379</v>
      </c>
      <c r="C624" s="30">
        <v>1476.55</v>
      </c>
      <c r="D624" s="31">
        <f t="shared" si="19"/>
        <v>-5.623274294565328E-3</v>
      </c>
      <c r="F624" s="112" t="s">
        <v>379</v>
      </c>
      <c r="G624" s="30">
        <v>15413.3</v>
      </c>
      <c r="H624" s="31">
        <f t="shared" si="20"/>
        <v>-1.4419264905235707E-2</v>
      </c>
    </row>
    <row r="625" spans="2:8" ht="27">
      <c r="B625" s="112" t="s">
        <v>380</v>
      </c>
      <c r="C625" s="30">
        <v>1490.45</v>
      </c>
      <c r="D625" s="31">
        <f t="shared" si="19"/>
        <v>9.4138363076090581E-3</v>
      </c>
      <c r="F625" s="112" t="s">
        <v>380</v>
      </c>
      <c r="G625" s="30">
        <v>15556.65</v>
      </c>
      <c r="H625" s="31">
        <f t="shared" si="20"/>
        <v>9.300409386698627E-3</v>
      </c>
    </row>
    <row r="626" spans="2:8" ht="27">
      <c r="B626" s="112" t="s">
        <v>381</v>
      </c>
      <c r="C626" s="30">
        <v>1494.35</v>
      </c>
      <c r="D626" s="31">
        <f t="shared" si="19"/>
        <v>2.6166593981682418E-3</v>
      </c>
      <c r="F626" s="112" t="s">
        <v>381</v>
      </c>
      <c r="G626" s="30">
        <v>15699.25</v>
      </c>
      <c r="H626" s="31">
        <f t="shared" si="20"/>
        <v>9.1664979285386305E-3</v>
      </c>
    </row>
    <row r="627" spans="2:8" ht="27">
      <c r="B627" s="112" t="s">
        <v>382</v>
      </c>
      <c r="C627" s="30">
        <v>1494.85</v>
      </c>
      <c r="D627" s="31">
        <f t="shared" si="19"/>
        <v>3.345936360290569E-4</v>
      </c>
      <c r="F627" s="112" t="s">
        <v>382</v>
      </c>
      <c r="G627" s="30">
        <v>15832.05</v>
      </c>
      <c r="H627" s="31">
        <f t="shared" si="20"/>
        <v>8.4590028186060096E-3</v>
      </c>
    </row>
    <row r="628" spans="2:8" ht="27">
      <c r="B628" s="112" t="s">
        <v>383</v>
      </c>
      <c r="C628" s="30">
        <v>1461.45</v>
      </c>
      <c r="D628" s="31">
        <f t="shared" si="19"/>
        <v>-2.2343378934341129E-2</v>
      </c>
      <c r="F628" s="112" t="s">
        <v>383</v>
      </c>
      <c r="G628" s="30">
        <v>15850.2</v>
      </c>
      <c r="H628" s="31">
        <f t="shared" si="20"/>
        <v>1.1464087089165798E-3</v>
      </c>
    </row>
    <row r="629" spans="2:8" ht="27">
      <c r="B629" s="112" t="s">
        <v>384</v>
      </c>
      <c r="C629" s="30">
        <v>1434.4</v>
      </c>
      <c r="D629" s="31">
        <f t="shared" si="19"/>
        <v>-1.8509015019330111E-2</v>
      </c>
      <c r="F629" s="112" t="s">
        <v>384</v>
      </c>
      <c r="G629" s="30">
        <v>15799.1</v>
      </c>
      <c r="H629" s="31">
        <f t="shared" si="20"/>
        <v>-3.2239340828507101E-3</v>
      </c>
    </row>
    <row r="630" spans="2:8" ht="27">
      <c r="B630" s="112" t="s">
        <v>385</v>
      </c>
      <c r="C630" s="30">
        <v>1452.8</v>
      </c>
      <c r="D630" s="31">
        <f t="shared" si="19"/>
        <v>1.2827663134411527E-2</v>
      </c>
      <c r="F630" s="112" t="s">
        <v>385</v>
      </c>
      <c r="G630" s="30">
        <v>15780.25</v>
      </c>
      <c r="H630" s="31">
        <f t="shared" si="20"/>
        <v>-1.193105936414085E-3</v>
      </c>
    </row>
    <row r="631" spans="2:8">
      <c r="B631" s="111">
        <v>44568.645833333336</v>
      </c>
      <c r="C631" s="30">
        <v>1495.5</v>
      </c>
      <c r="D631" s="31">
        <f t="shared" si="19"/>
        <v>2.9391519823788625E-2</v>
      </c>
      <c r="F631" s="111">
        <v>44568.645833333336</v>
      </c>
      <c r="G631" s="30">
        <v>15752.05</v>
      </c>
      <c r="H631" s="31">
        <f t="shared" si="20"/>
        <v>-1.7870439314966458E-3</v>
      </c>
    </row>
    <row r="632" spans="2:8">
      <c r="B632" s="111">
        <v>44658.645833333336</v>
      </c>
      <c r="C632" s="30">
        <v>1545.55</v>
      </c>
      <c r="D632" s="31">
        <f t="shared" si="19"/>
        <v>3.3467067870277534E-2</v>
      </c>
      <c r="F632" s="111">
        <v>44658.645833333336</v>
      </c>
      <c r="G632" s="30">
        <v>15835.35</v>
      </c>
      <c r="H632" s="31">
        <f t="shared" si="20"/>
        <v>5.2882005834162804E-3</v>
      </c>
    </row>
    <row r="633" spans="2:8">
      <c r="B633" s="111">
        <v>44688.645833333336</v>
      </c>
      <c r="C633" s="30">
        <v>1568.5</v>
      </c>
      <c r="D633" s="31">
        <f t="shared" si="19"/>
        <v>1.4849082850765027E-2</v>
      </c>
      <c r="F633" s="111">
        <v>44688.645833333336</v>
      </c>
      <c r="G633" s="30">
        <v>15810.85</v>
      </c>
      <c r="H633" s="31">
        <f t="shared" si="20"/>
        <v>-1.5471713602793757E-3</v>
      </c>
    </row>
    <row r="634" spans="2:8">
      <c r="B634" s="111">
        <v>44719.645833333336</v>
      </c>
      <c r="C634" s="30">
        <v>1617</v>
      </c>
      <c r="D634" s="31">
        <f t="shared" si="19"/>
        <v>3.0921262352566092E-2</v>
      </c>
      <c r="F634" s="111">
        <v>44719.645833333336</v>
      </c>
      <c r="G634" s="30">
        <v>15989.8</v>
      </c>
      <c r="H634" s="31">
        <f t="shared" si="20"/>
        <v>1.1318177074603808E-2</v>
      </c>
    </row>
    <row r="635" spans="2:8">
      <c r="B635" s="111">
        <v>44749.645833333336</v>
      </c>
      <c r="C635" s="30">
        <v>1624.6</v>
      </c>
      <c r="D635" s="31">
        <f t="shared" si="19"/>
        <v>4.7000618429189345E-3</v>
      </c>
      <c r="F635" s="111">
        <v>44749.645833333336</v>
      </c>
      <c r="G635" s="30">
        <v>16132.9</v>
      </c>
      <c r="H635" s="31">
        <f t="shared" si="20"/>
        <v>8.9494552777396041E-3</v>
      </c>
    </row>
    <row r="636" spans="2:8">
      <c r="B636" s="111">
        <v>44780.645833333336</v>
      </c>
      <c r="C636" s="30">
        <v>1618.75</v>
      </c>
      <c r="D636" s="31">
        <f t="shared" si="19"/>
        <v>-3.6008863720299322E-3</v>
      </c>
      <c r="F636" s="111">
        <v>44780.645833333336</v>
      </c>
      <c r="G636" s="30">
        <v>16220.6</v>
      </c>
      <c r="H636" s="31">
        <f t="shared" si="20"/>
        <v>5.4360964240776077E-3</v>
      </c>
    </row>
    <row r="637" spans="2:8">
      <c r="B637" s="111">
        <v>44872.645833333336</v>
      </c>
      <c r="C637" s="30">
        <v>1616.05</v>
      </c>
      <c r="D637" s="31">
        <f t="shared" si="19"/>
        <v>-1.6679536679536922E-3</v>
      </c>
      <c r="F637" s="111">
        <v>44872.645833333336</v>
      </c>
      <c r="G637" s="30">
        <v>16216</v>
      </c>
      <c r="H637" s="31">
        <f t="shared" si="20"/>
        <v>-2.8359000283595392E-4</v>
      </c>
    </row>
    <row r="638" spans="2:8">
      <c r="B638" s="111">
        <v>44902.645833333336</v>
      </c>
      <c r="C638" s="30">
        <v>1620.25</v>
      </c>
      <c r="D638" s="31">
        <f t="shared" si="19"/>
        <v>2.5989294885677694E-3</v>
      </c>
      <c r="F638" s="111">
        <v>44902.645833333336</v>
      </c>
      <c r="G638" s="30">
        <v>16058.3</v>
      </c>
      <c r="H638" s="31">
        <f t="shared" si="20"/>
        <v>-9.7249629995067588E-3</v>
      </c>
    </row>
    <row r="639" spans="2:8" ht="27">
      <c r="B639" s="112" t="s">
        <v>386</v>
      </c>
      <c r="C639" s="30">
        <v>1614.4</v>
      </c>
      <c r="D639" s="31">
        <f t="shared" si="19"/>
        <v>-3.6105539268630471E-3</v>
      </c>
      <c r="F639" s="112" t="s">
        <v>386</v>
      </c>
      <c r="G639" s="30">
        <v>15966.65</v>
      </c>
      <c r="H639" s="31">
        <f t="shared" si="20"/>
        <v>-5.7073289202468347E-3</v>
      </c>
    </row>
    <row r="640" spans="2:8" ht="27">
      <c r="B640" s="112" t="s">
        <v>387</v>
      </c>
      <c r="C640" s="30">
        <v>1649.05</v>
      </c>
      <c r="D640" s="31">
        <f t="shared" si="19"/>
        <v>2.1463082259662869E-2</v>
      </c>
      <c r="F640" s="112" t="s">
        <v>387</v>
      </c>
      <c r="G640" s="30">
        <v>15938.65</v>
      </c>
      <c r="H640" s="31">
        <f t="shared" si="20"/>
        <v>-1.7536552752143164E-3</v>
      </c>
    </row>
    <row r="641" spans="2:8" ht="27">
      <c r="B641" s="112" t="s">
        <v>388</v>
      </c>
      <c r="C641" s="30">
        <v>1653.1</v>
      </c>
      <c r="D641" s="31">
        <f t="shared" si="19"/>
        <v>2.4559594918285299E-3</v>
      </c>
      <c r="F641" s="112" t="s">
        <v>388</v>
      </c>
      <c r="G641" s="30">
        <v>16049.2</v>
      </c>
      <c r="H641" s="31">
        <f t="shared" si="20"/>
        <v>6.9359701103921534E-3</v>
      </c>
    </row>
    <row r="642" spans="2:8" ht="27">
      <c r="B642" s="112" t="s">
        <v>389</v>
      </c>
      <c r="C642" s="30">
        <v>1645.5</v>
      </c>
      <c r="D642" s="31">
        <f t="shared" si="19"/>
        <v>-4.5974230234104851E-3</v>
      </c>
      <c r="F642" s="112" t="s">
        <v>389</v>
      </c>
      <c r="G642" s="30">
        <v>16278.5</v>
      </c>
      <c r="H642" s="31">
        <f t="shared" si="20"/>
        <v>1.4287316501756964E-2</v>
      </c>
    </row>
    <row r="643" spans="2:8" ht="27">
      <c r="B643" s="112" t="s">
        <v>390</v>
      </c>
      <c r="C643" s="30">
        <v>1648</v>
      </c>
      <c r="D643" s="31">
        <f t="shared" si="19"/>
        <v>1.5192950470981348E-3</v>
      </c>
      <c r="F643" s="112" t="s">
        <v>390</v>
      </c>
      <c r="G643" s="30">
        <v>16340.55</v>
      </c>
      <c r="H643" s="31">
        <f t="shared" si="20"/>
        <v>3.8117762693121726E-3</v>
      </c>
    </row>
    <row r="644" spans="2:8" ht="27">
      <c r="B644" s="112" t="s">
        <v>391</v>
      </c>
      <c r="C644" s="30">
        <v>1655.75</v>
      </c>
      <c r="D644" s="31">
        <f t="shared" si="19"/>
        <v>4.7026699029126817E-3</v>
      </c>
      <c r="F644" s="112" t="s">
        <v>391</v>
      </c>
      <c r="G644" s="30">
        <v>16520.849999999999</v>
      </c>
      <c r="H644" s="31">
        <f t="shared" si="20"/>
        <v>1.1033900327712232E-2</v>
      </c>
    </row>
    <row r="645" spans="2:8" ht="27">
      <c r="B645" s="112" t="s">
        <v>392</v>
      </c>
      <c r="C645" s="30">
        <v>1669.4</v>
      </c>
      <c r="D645" s="31">
        <f t="shared" si="19"/>
        <v>8.2439981881323732E-3</v>
      </c>
      <c r="F645" s="112" t="s">
        <v>392</v>
      </c>
      <c r="G645" s="30">
        <v>16605.25</v>
      </c>
      <c r="H645" s="31">
        <f t="shared" si="20"/>
        <v>5.1086959811390553E-3</v>
      </c>
    </row>
    <row r="646" spans="2:8" ht="27">
      <c r="B646" s="112" t="s">
        <v>393</v>
      </c>
      <c r="C646" s="30">
        <v>1685.85</v>
      </c>
      <c r="D646" s="31">
        <f t="shared" si="19"/>
        <v>9.8538397028871128E-3</v>
      </c>
      <c r="F646" s="112" t="s">
        <v>393</v>
      </c>
      <c r="G646" s="30">
        <v>16719.45</v>
      </c>
      <c r="H646" s="31">
        <f t="shared" si="20"/>
        <v>6.8773430089881238E-3</v>
      </c>
    </row>
    <row r="647" spans="2:8" ht="27">
      <c r="B647" s="112" t="s">
        <v>394</v>
      </c>
      <c r="C647" s="30">
        <v>1676.05</v>
      </c>
      <c r="D647" s="31">
        <f t="shared" si="19"/>
        <v>-5.8130913189191613E-3</v>
      </c>
      <c r="F647" s="112" t="s">
        <v>394</v>
      </c>
      <c r="G647" s="30">
        <v>16631</v>
      </c>
      <c r="H647" s="31">
        <f t="shared" si="20"/>
        <v>-5.2902457915781076E-3</v>
      </c>
    </row>
    <row r="648" spans="2:8" ht="27">
      <c r="B648" s="112" t="s">
        <v>395</v>
      </c>
      <c r="C648" s="30">
        <v>1668.4</v>
      </c>
      <c r="D648" s="31">
        <f t="shared" si="19"/>
        <v>-4.564302974254808E-3</v>
      </c>
      <c r="F648" s="112" t="s">
        <v>395</v>
      </c>
      <c r="G648" s="30">
        <v>16483.849999999999</v>
      </c>
      <c r="H648" s="31">
        <f t="shared" si="20"/>
        <v>-8.8479345800013265E-3</v>
      </c>
    </row>
    <row r="649" spans="2:8" ht="27">
      <c r="B649" s="112" t="s">
        <v>396</v>
      </c>
      <c r="C649" s="30">
        <v>1638.35</v>
      </c>
      <c r="D649" s="31">
        <f t="shared" si="19"/>
        <v>-1.8011268280987869E-2</v>
      </c>
      <c r="F649" s="112" t="s">
        <v>396</v>
      </c>
      <c r="G649" s="30">
        <v>16641.8</v>
      </c>
      <c r="H649" s="31">
        <f t="shared" si="20"/>
        <v>9.5821061220529025E-3</v>
      </c>
    </row>
    <row r="650" spans="2:8" ht="27">
      <c r="B650" s="112" t="s">
        <v>397</v>
      </c>
      <c r="C650" s="30">
        <v>1618.4</v>
      </c>
      <c r="D650" s="31">
        <f t="shared" si="19"/>
        <v>-1.2176885280922756E-2</v>
      </c>
      <c r="F650" s="112" t="s">
        <v>397</v>
      </c>
      <c r="G650" s="30">
        <v>16929.599999999999</v>
      </c>
      <c r="H650" s="31">
        <f t="shared" si="20"/>
        <v>1.7293802353110843E-2</v>
      </c>
    </row>
    <row r="651" spans="2:8" ht="27">
      <c r="B651" s="112" t="s">
        <v>398</v>
      </c>
      <c r="C651" s="30">
        <v>1622.45</v>
      </c>
      <c r="D651" s="31">
        <f t="shared" ref="D651:D714" si="21">(C651/C650)-1</f>
        <v>2.5024715768660055E-3</v>
      </c>
      <c r="F651" s="112" t="s">
        <v>398</v>
      </c>
      <c r="G651" s="30">
        <v>17158.25</v>
      </c>
      <c r="H651" s="31">
        <f t="shared" ref="H651:H714" si="22">(G651/G650)-1</f>
        <v>1.3505930441357172E-2</v>
      </c>
    </row>
    <row r="652" spans="2:8">
      <c r="B652" s="111">
        <v>44569.645833333336</v>
      </c>
      <c r="C652" s="30">
        <v>1617.5</v>
      </c>
      <c r="D652" s="31">
        <f t="shared" si="21"/>
        <v>-3.0509414773953747E-3</v>
      </c>
      <c r="F652" s="111">
        <v>44569.645833333336</v>
      </c>
      <c r="G652" s="30">
        <v>17340.05</v>
      </c>
      <c r="H652" s="31">
        <f t="shared" si="22"/>
        <v>1.0595486136406596E-2</v>
      </c>
    </row>
    <row r="653" spans="2:8">
      <c r="B653" s="111">
        <v>44600.645833333336</v>
      </c>
      <c r="C653" s="30">
        <v>1607.8</v>
      </c>
      <c r="D653" s="31">
        <f t="shared" si="21"/>
        <v>-5.9969088098917878E-3</v>
      </c>
      <c r="F653" s="111">
        <v>44600.645833333336</v>
      </c>
      <c r="G653" s="30">
        <v>17345.45</v>
      </c>
      <c r="H653" s="31">
        <f t="shared" si="22"/>
        <v>3.1141778714594004E-4</v>
      </c>
    </row>
    <row r="654" spans="2:8">
      <c r="B654" s="111">
        <v>44628.645833333336</v>
      </c>
      <c r="C654" s="30">
        <v>1577.9</v>
      </c>
      <c r="D654" s="31">
        <f t="shared" si="21"/>
        <v>-1.8596840403035109E-2</v>
      </c>
      <c r="F654" s="111">
        <v>44628.645833333336</v>
      </c>
      <c r="G654" s="30">
        <v>17388.150000000001</v>
      </c>
      <c r="H654" s="31">
        <f t="shared" si="22"/>
        <v>2.4617406870390823E-3</v>
      </c>
    </row>
    <row r="655" spans="2:8">
      <c r="B655" s="111">
        <v>44659.645833333336</v>
      </c>
      <c r="C655" s="30">
        <v>1612.1</v>
      </c>
      <c r="D655" s="31">
        <f t="shared" si="21"/>
        <v>2.1674377336966755E-2</v>
      </c>
      <c r="F655" s="111">
        <v>44659.645833333336</v>
      </c>
      <c r="G655" s="30">
        <v>17382</v>
      </c>
      <c r="H655" s="31">
        <f t="shared" si="22"/>
        <v>-3.5368915036970705E-4</v>
      </c>
    </row>
    <row r="656" spans="2:8">
      <c r="B656" s="111">
        <v>44689.645833333336</v>
      </c>
      <c r="C656" s="30">
        <v>1617.25</v>
      </c>
      <c r="D656" s="31">
        <f t="shared" si="21"/>
        <v>3.1945909062713884E-3</v>
      </c>
      <c r="F656" s="111">
        <v>44689.645833333336</v>
      </c>
      <c r="G656" s="30">
        <v>17397.5</v>
      </c>
      <c r="H656" s="31">
        <f t="shared" si="22"/>
        <v>8.9172707398454953E-4</v>
      </c>
    </row>
    <row r="657" spans="2:8">
      <c r="B657" s="111">
        <v>44781.645833333336</v>
      </c>
      <c r="C657" s="30">
        <v>1606.65</v>
      </c>
      <c r="D657" s="31">
        <f t="shared" si="21"/>
        <v>-6.554336064306665E-3</v>
      </c>
      <c r="F657" s="111">
        <v>44781.645833333336</v>
      </c>
      <c r="G657" s="30">
        <v>17525.099999999999</v>
      </c>
      <c r="H657" s="31">
        <f t="shared" si="22"/>
        <v>7.3343871245867831E-3</v>
      </c>
    </row>
    <row r="658" spans="2:8">
      <c r="B658" s="111">
        <v>44842.645833333336</v>
      </c>
      <c r="C658" s="30">
        <v>1639.65</v>
      </c>
      <c r="D658" s="31">
        <f t="shared" si="21"/>
        <v>2.0539632153860454E-2</v>
      </c>
      <c r="F658" s="111">
        <v>44842.645833333336</v>
      </c>
      <c r="G658" s="30">
        <v>17534.75</v>
      </c>
      <c r="H658" s="31">
        <f t="shared" si="22"/>
        <v>5.5063879806693805E-4</v>
      </c>
    </row>
    <row r="659" spans="2:8">
      <c r="B659" s="111">
        <v>44873.645833333336</v>
      </c>
      <c r="C659" s="30">
        <v>1635.05</v>
      </c>
      <c r="D659" s="31">
        <f t="shared" si="21"/>
        <v>-2.8054767785808954E-3</v>
      </c>
      <c r="F659" s="111">
        <v>44873.645833333336</v>
      </c>
      <c r="G659" s="30">
        <v>17659</v>
      </c>
      <c r="H659" s="31">
        <f t="shared" si="22"/>
        <v>7.0859293688247948E-3</v>
      </c>
    </row>
    <row r="660" spans="2:8">
      <c r="B660" s="111">
        <v>44903.645833333336</v>
      </c>
      <c r="C660" s="30">
        <v>1644.3</v>
      </c>
      <c r="D660" s="31">
        <f t="shared" si="21"/>
        <v>5.6573193480322637E-3</v>
      </c>
      <c r="F660" s="111">
        <v>44903.645833333336</v>
      </c>
      <c r="G660" s="30">
        <v>17698.150000000001</v>
      </c>
      <c r="H660" s="31">
        <f t="shared" si="22"/>
        <v>2.2169998301151406E-3</v>
      </c>
    </row>
    <row r="661" spans="2:8" ht="27">
      <c r="B661" s="112" t="s">
        <v>399</v>
      </c>
      <c r="C661" s="30">
        <v>1660.95</v>
      </c>
      <c r="D661" s="31">
        <f t="shared" si="21"/>
        <v>1.0125889436234381E-2</v>
      </c>
      <c r="F661" s="112" t="s">
        <v>399</v>
      </c>
      <c r="G661" s="30">
        <v>17825.25</v>
      </c>
      <c r="H661" s="31">
        <f t="shared" si="22"/>
        <v>7.1815415735541066E-3</v>
      </c>
    </row>
    <row r="662" spans="2:8" ht="27">
      <c r="B662" s="112" t="s">
        <v>400</v>
      </c>
      <c r="C662" s="30">
        <v>1647.9</v>
      </c>
      <c r="D662" s="31">
        <f t="shared" si="21"/>
        <v>-7.8569493362232734E-3</v>
      </c>
      <c r="F662" s="112" t="s">
        <v>400</v>
      </c>
      <c r="G662" s="30">
        <v>17944.25</v>
      </c>
      <c r="H662" s="31">
        <f t="shared" si="22"/>
        <v>6.6759231988331447E-3</v>
      </c>
    </row>
    <row r="663" spans="2:8" ht="27">
      <c r="B663" s="112" t="s">
        <v>401</v>
      </c>
      <c r="C663" s="30">
        <v>1702.3</v>
      </c>
      <c r="D663" s="31">
        <f t="shared" si="21"/>
        <v>3.3011711875720495E-2</v>
      </c>
      <c r="F663" s="112" t="s">
        <v>401</v>
      </c>
      <c r="G663" s="30">
        <v>17956.5</v>
      </c>
      <c r="H663" s="31">
        <f t="shared" si="22"/>
        <v>6.826699360520383E-4</v>
      </c>
    </row>
    <row r="664" spans="2:8" ht="27">
      <c r="B664" s="112" t="s">
        <v>402</v>
      </c>
      <c r="C664" s="30">
        <v>1668.7</v>
      </c>
      <c r="D664" s="31">
        <f t="shared" si="21"/>
        <v>-1.9738001527345284E-2</v>
      </c>
      <c r="F664" s="112" t="s">
        <v>402</v>
      </c>
      <c r="G664" s="30">
        <v>17758.45</v>
      </c>
      <c r="H664" s="31">
        <f t="shared" si="22"/>
        <v>-1.1029432239022086E-2</v>
      </c>
    </row>
    <row r="665" spans="2:8" ht="27">
      <c r="B665" s="112" t="s">
        <v>403</v>
      </c>
      <c r="C665" s="30">
        <v>1643.35</v>
      </c>
      <c r="D665" s="31">
        <f t="shared" si="21"/>
        <v>-1.5191466410978682E-2</v>
      </c>
      <c r="F665" s="112" t="s">
        <v>403</v>
      </c>
      <c r="G665" s="30">
        <v>17490.7</v>
      </c>
      <c r="H665" s="31">
        <f t="shared" si="22"/>
        <v>-1.5077329384039717E-2</v>
      </c>
    </row>
    <row r="666" spans="2:8" ht="27">
      <c r="B666" s="112" t="s">
        <v>404</v>
      </c>
      <c r="C666" s="30">
        <v>1622.7</v>
      </c>
      <c r="D666" s="31">
        <f t="shared" si="21"/>
        <v>-1.2565795478747588E-2</v>
      </c>
      <c r="F666" s="112" t="s">
        <v>404</v>
      </c>
      <c r="G666" s="30">
        <v>17577.5</v>
      </c>
      <c r="H666" s="31">
        <f t="shared" si="22"/>
        <v>4.9626372872439983E-3</v>
      </c>
    </row>
    <row r="667" spans="2:8" ht="27">
      <c r="B667" s="112" t="s">
        <v>405</v>
      </c>
      <c r="C667" s="30">
        <v>1618.3</v>
      </c>
      <c r="D667" s="31">
        <f t="shared" si="21"/>
        <v>-2.7115301657731905E-3</v>
      </c>
      <c r="F667" s="112" t="s">
        <v>405</v>
      </c>
      <c r="G667" s="30">
        <v>17604.95</v>
      </c>
      <c r="H667" s="31">
        <f t="shared" si="22"/>
        <v>1.5616555255297815E-3</v>
      </c>
    </row>
    <row r="668" spans="2:8" ht="27">
      <c r="B668" s="112" t="s">
        <v>406</v>
      </c>
      <c r="C668" s="30">
        <v>1612.7</v>
      </c>
      <c r="D668" s="31">
        <f t="shared" si="21"/>
        <v>-3.4604214298955549E-3</v>
      </c>
      <c r="F668" s="112" t="s">
        <v>406</v>
      </c>
      <c r="G668" s="30">
        <v>17522.45</v>
      </c>
      <c r="H668" s="31">
        <f t="shared" si="22"/>
        <v>-4.6861820113093255E-3</v>
      </c>
    </row>
    <row r="669" spans="2:8" ht="27">
      <c r="B669" s="112" t="s">
        <v>407</v>
      </c>
      <c r="C669" s="30">
        <v>1615.5</v>
      </c>
      <c r="D669" s="31">
        <f t="shared" si="21"/>
        <v>1.7362187635641124E-3</v>
      </c>
      <c r="F669" s="112" t="s">
        <v>407</v>
      </c>
      <c r="G669" s="30">
        <v>17558.900000000001</v>
      </c>
      <c r="H669" s="31">
        <f t="shared" si="22"/>
        <v>2.0801885581069879E-3</v>
      </c>
    </row>
    <row r="670" spans="2:8" ht="27">
      <c r="B670" s="112" t="s">
        <v>408</v>
      </c>
      <c r="C670" s="30">
        <v>1608</v>
      </c>
      <c r="D670" s="31">
        <f t="shared" si="21"/>
        <v>-4.6425255338904403E-3</v>
      </c>
      <c r="F670" s="112" t="s">
        <v>408</v>
      </c>
      <c r="G670" s="30">
        <v>17312.900000000001</v>
      </c>
      <c r="H670" s="31">
        <f t="shared" si="22"/>
        <v>-1.400998923622776E-2</v>
      </c>
    </row>
    <row r="671" spans="2:8" ht="27">
      <c r="B671" s="112" t="s">
        <v>409</v>
      </c>
      <c r="C671" s="30">
        <v>1641.65</v>
      </c>
      <c r="D671" s="31">
        <f t="shared" si="21"/>
        <v>2.0926616915422969E-2</v>
      </c>
      <c r="F671" s="112" t="s">
        <v>409</v>
      </c>
      <c r="G671" s="30">
        <v>17759.3</v>
      </c>
      <c r="H671" s="31">
        <f t="shared" si="22"/>
        <v>2.5784241808131325E-2</v>
      </c>
    </row>
    <row r="672" spans="2:8">
      <c r="B672" s="111">
        <v>44570.645833333336</v>
      </c>
      <c r="C672" s="30">
        <v>1662.95</v>
      </c>
      <c r="D672" s="31">
        <f t="shared" si="21"/>
        <v>1.2974751012700514E-2</v>
      </c>
      <c r="F672" s="111">
        <v>44570.645833333336</v>
      </c>
      <c r="G672" s="30">
        <v>17542.8</v>
      </c>
      <c r="H672" s="31">
        <f t="shared" si="22"/>
        <v>-1.2190795808393329E-2</v>
      </c>
    </row>
    <row r="673" spans="2:8">
      <c r="B673" s="111">
        <v>44601.645833333336</v>
      </c>
      <c r="C673" s="30">
        <v>1705.15</v>
      </c>
      <c r="D673" s="31">
        <f t="shared" si="21"/>
        <v>2.5376589795243376E-2</v>
      </c>
      <c r="F673" s="111">
        <v>44601.645833333336</v>
      </c>
      <c r="G673" s="30">
        <v>17539.45</v>
      </c>
      <c r="H673" s="31">
        <f t="shared" si="22"/>
        <v>-1.9096153407660577E-4</v>
      </c>
    </row>
    <row r="674" spans="2:8">
      <c r="B674" s="111">
        <v>44690.645833333336</v>
      </c>
      <c r="C674" s="30">
        <v>1696.6</v>
      </c>
      <c r="D674" s="31">
        <f t="shared" si="21"/>
        <v>-5.0142216227312408E-3</v>
      </c>
      <c r="F674" s="111">
        <v>44690.645833333336</v>
      </c>
      <c r="G674" s="30">
        <v>17665.8</v>
      </c>
      <c r="H674" s="31">
        <f t="shared" si="22"/>
        <v>7.2037606652430863E-3</v>
      </c>
    </row>
    <row r="675" spans="2:8">
      <c r="B675" s="111">
        <v>44721.645833333336</v>
      </c>
      <c r="C675" s="30">
        <v>1690.75</v>
      </c>
      <c r="D675" s="31">
        <f t="shared" si="21"/>
        <v>-3.4480726158198083E-3</v>
      </c>
      <c r="F675" s="111">
        <v>44721.645833333336</v>
      </c>
      <c r="G675" s="30">
        <v>17655.599999999999</v>
      </c>
      <c r="H675" s="31">
        <f t="shared" si="22"/>
        <v>-5.773868152022521E-4</v>
      </c>
    </row>
    <row r="676" spans="2:8">
      <c r="B676" s="111">
        <v>44751.645833333336</v>
      </c>
      <c r="C676" s="30">
        <v>1682.3</v>
      </c>
      <c r="D676" s="31">
        <f t="shared" si="21"/>
        <v>-4.99778204938639E-3</v>
      </c>
      <c r="F676" s="111">
        <v>44751.645833333336</v>
      </c>
      <c r="G676" s="30">
        <v>17624.400000000001</v>
      </c>
      <c r="H676" s="31">
        <f t="shared" si="22"/>
        <v>-1.7671447019640407E-3</v>
      </c>
    </row>
    <row r="677" spans="2:8">
      <c r="B677" s="111">
        <v>44782.645833333336</v>
      </c>
      <c r="C677" s="30">
        <v>1689.55</v>
      </c>
      <c r="D677" s="31">
        <f t="shared" si="21"/>
        <v>4.3095761754741169E-3</v>
      </c>
      <c r="F677" s="111">
        <v>44782.645833333336</v>
      </c>
      <c r="G677" s="30">
        <v>17798.75</v>
      </c>
      <c r="H677" s="31">
        <f t="shared" si="22"/>
        <v>9.8925353487209211E-3</v>
      </c>
    </row>
    <row r="678" spans="2:8">
      <c r="B678" s="111">
        <v>44813.645833333336</v>
      </c>
      <c r="C678" s="30">
        <v>1675.85</v>
      </c>
      <c r="D678" s="31">
        <f t="shared" si="21"/>
        <v>-8.108667988517726E-3</v>
      </c>
      <c r="F678" s="111">
        <v>44813.645833333336</v>
      </c>
      <c r="G678" s="30">
        <v>17833.349999999999</v>
      </c>
      <c r="H678" s="31">
        <f t="shared" si="22"/>
        <v>1.9439567385348688E-3</v>
      </c>
    </row>
    <row r="679" spans="2:8" ht="27">
      <c r="B679" s="112" t="s">
        <v>410</v>
      </c>
      <c r="C679" s="30">
        <v>1695.7</v>
      </c>
      <c r="D679" s="31">
        <f t="shared" si="21"/>
        <v>1.1844735507354542E-2</v>
      </c>
      <c r="F679" s="112" t="s">
        <v>410</v>
      </c>
      <c r="G679" s="30">
        <v>18070.05</v>
      </c>
      <c r="H679" s="31">
        <f t="shared" si="22"/>
        <v>1.3272884791696526E-2</v>
      </c>
    </row>
    <row r="680" spans="2:8" ht="27">
      <c r="B680" s="112" t="s">
        <v>411</v>
      </c>
      <c r="C680" s="30">
        <v>1680.95</v>
      </c>
      <c r="D680" s="31">
        <f t="shared" si="21"/>
        <v>-8.6984726071829277E-3</v>
      </c>
      <c r="F680" s="112" t="s">
        <v>411</v>
      </c>
      <c r="G680" s="30">
        <v>18003.75</v>
      </c>
      <c r="H680" s="31">
        <f t="shared" si="22"/>
        <v>-3.6690545958644183E-3</v>
      </c>
    </row>
    <row r="681" spans="2:8" ht="27">
      <c r="B681" s="112" t="s">
        <v>412</v>
      </c>
      <c r="C681" s="30">
        <v>1690.25</v>
      </c>
      <c r="D681" s="31">
        <f t="shared" si="21"/>
        <v>5.5325857402064305E-3</v>
      </c>
      <c r="F681" s="112" t="s">
        <v>412</v>
      </c>
      <c r="G681" s="30">
        <v>17877.400000000001</v>
      </c>
      <c r="H681" s="31">
        <f t="shared" si="22"/>
        <v>-7.0179823647850137E-3</v>
      </c>
    </row>
    <row r="682" spans="2:8" ht="27">
      <c r="B682" s="112" t="s">
        <v>413</v>
      </c>
      <c r="C682" s="30">
        <v>1635.6</v>
      </c>
      <c r="D682" s="31">
        <f t="shared" si="21"/>
        <v>-3.233249519301884E-2</v>
      </c>
      <c r="F682" s="112" t="s">
        <v>413</v>
      </c>
      <c r="G682" s="30">
        <v>17530.849999999999</v>
      </c>
      <c r="H682" s="31">
        <f t="shared" si="22"/>
        <v>-1.9384809871681674E-2</v>
      </c>
    </row>
    <row r="683" spans="2:8" ht="27">
      <c r="B683" s="112" t="s">
        <v>414</v>
      </c>
      <c r="C683" s="30">
        <v>1643.3</v>
      </c>
      <c r="D683" s="31">
        <f t="shared" si="21"/>
        <v>4.7077525067253934E-3</v>
      </c>
      <c r="F683" s="112" t="s">
        <v>414</v>
      </c>
      <c r="G683" s="30">
        <v>17622.25</v>
      </c>
      <c r="H683" s="31">
        <f t="shared" si="22"/>
        <v>5.2136661941664109E-3</v>
      </c>
    </row>
    <row r="684" spans="2:8" ht="27">
      <c r="B684" s="112" t="s">
        <v>415</v>
      </c>
      <c r="C684" s="30">
        <v>1662.5</v>
      </c>
      <c r="D684" s="31">
        <f t="shared" si="21"/>
        <v>1.1683806973772359E-2</v>
      </c>
      <c r="F684" s="112" t="s">
        <v>415</v>
      </c>
      <c r="G684" s="30">
        <v>17816.25</v>
      </c>
      <c r="H684" s="31">
        <f t="shared" si="22"/>
        <v>1.1008809885230342E-2</v>
      </c>
    </row>
    <row r="685" spans="2:8" ht="27">
      <c r="B685" s="112" t="s">
        <v>416</v>
      </c>
      <c r="C685" s="30">
        <v>1664.3</v>
      </c>
      <c r="D685" s="31">
        <f t="shared" si="21"/>
        <v>1.0827067669172408E-3</v>
      </c>
      <c r="F685" s="112" t="s">
        <v>416</v>
      </c>
      <c r="G685" s="30">
        <v>17718.349999999999</v>
      </c>
      <c r="H685" s="31">
        <f t="shared" si="22"/>
        <v>-5.4949835122430901E-3</v>
      </c>
    </row>
    <row r="686" spans="2:8" ht="27">
      <c r="B686" s="112" t="s">
        <v>417</v>
      </c>
      <c r="C686" s="30">
        <v>1639.45</v>
      </c>
      <c r="D686" s="31">
        <f t="shared" si="21"/>
        <v>-1.4931202307276292E-2</v>
      </c>
      <c r="F686" s="112" t="s">
        <v>417</v>
      </c>
      <c r="G686" s="30">
        <v>17629.8</v>
      </c>
      <c r="H686" s="31">
        <f t="shared" si="22"/>
        <v>-4.9976436857833706E-3</v>
      </c>
    </row>
    <row r="687" spans="2:8" ht="27">
      <c r="B687" s="112" t="s">
        <v>418</v>
      </c>
      <c r="C687" s="30">
        <v>1644.7</v>
      </c>
      <c r="D687" s="31">
        <f t="shared" si="21"/>
        <v>3.2022934520723467E-3</v>
      </c>
      <c r="F687" s="112" t="s">
        <v>418</v>
      </c>
      <c r="G687" s="30">
        <v>17327.349999999999</v>
      </c>
      <c r="H687" s="31">
        <f t="shared" si="22"/>
        <v>-1.7155611521401326E-2</v>
      </c>
    </row>
    <row r="688" spans="2:8" ht="27">
      <c r="B688" s="112" t="s">
        <v>419</v>
      </c>
      <c r="C688" s="30">
        <v>1646.25</v>
      </c>
      <c r="D688" s="31">
        <f t="shared" si="21"/>
        <v>9.4242111023290498E-4</v>
      </c>
      <c r="F688" s="112" t="s">
        <v>419</v>
      </c>
      <c r="G688" s="30">
        <v>17016.3</v>
      </c>
      <c r="H688" s="31">
        <f t="shared" si="22"/>
        <v>-1.7951388989083661E-2</v>
      </c>
    </row>
    <row r="689" spans="2:8" ht="27">
      <c r="B689" s="112" t="s">
        <v>420</v>
      </c>
      <c r="C689" s="30">
        <v>1652.4</v>
      </c>
      <c r="D689" s="31">
        <f t="shared" si="21"/>
        <v>3.7357630979499845E-3</v>
      </c>
      <c r="F689" s="112" t="s">
        <v>420</v>
      </c>
      <c r="G689" s="30">
        <v>17007.400000000001</v>
      </c>
      <c r="H689" s="31">
        <f t="shared" si="22"/>
        <v>-5.230279202880217E-4</v>
      </c>
    </row>
    <row r="690" spans="2:8" ht="27">
      <c r="B690" s="112" t="s">
        <v>421</v>
      </c>
      <c r="C690" s="30">
        <v>1687.2</v>
      </c>
      <c r="D690" s="31">
        <f t="shared" si="21"/>
        <v>2.1060275962236696E-2</v>
      </c>
      <c r="F690" s="112" t="s">
        <v>421</v>
      </c>
      <c r="G690" s="30">
        <v>16858.599999999999</v>
      </c>
      <c r="H690" s="31">
        <f t="shared" si="22"/>
        <v>-8.7491327304586308E-3</v>
      </c>
    </row>
    <row r="691" spans="2:8" ht="27">
      <c r="B691" s="112" t="s">
        <v>422</v>
      </c>
      <c r="C691" s="30">
        <v>1699.7</v>
      </c>
      <c r="D691" s="31">
        <f t="shared" si="21"/>
        <v>7.4087245139877744E-3</v>
      </c>
      <c r="F691" s="112" t="s">
        <v>422</v>
      </c>
      <c r="G691" s="30">
        <v>16818.099999999999</v>
      </c>
      <c r="H691" s="31">
        <f t="shared" si="22"/>
        <v>-2.4023347134399797E-3</v>
      </c>
    </row>
    <row r="692" spans="2:8" ht="27">
      <c r="B692" s="112" t="s">
        <v>423</v>
      </c>
      <c r="C692" s="30">
        <v>1706.9</v>
      </c>
      <c r="D692" s="31">
        <f t="shared" si="21"/>
        <v>4.2360416544096058E-3</v>
      </c>
      <c r="F692" s="112" t="s">
        <v>423</v>
      </c>
      <c r="G692" s="30">
        <v>17094.349999999999</v>
      </c>
      <c r="H692" s="31">
        <f t="shared" si="22"/>
        <v>1.6425755584756896E-2</v>
      </c>
    </row>
    <row r="693" spans="2:8">
      <c r="B693" s="111">
        <v>44630.645833333336</v>
      </c>
      <c r="C693" s="30">
        <v>1670.55</v>
      </c>
      <c r="D693" s="31">
        <f t="shared" si="21"/>
        <v>-2.1295916573905949E-2</v>
      </c>
      <c r="F693" s="111">
        <v>44630.645833333336</v>
      </c>
      <c r="G693" s="30">
        <v>16887.349999999999</v>
      </c>
      <c r="H693" s="31">
        <f t="shared" si="22"/>
        <v>-1.2109264172080247E-2</v>
      </c>
    </row>
    <row r="694" spans="2:8">
      <c r="B694" s="111">
        <v>44661.645833333336</v>
      </c>
      <c r="C694" s="30">
        <v>1695.8</v>
      </c>
      <c r="D694" s="31">
        <f t="shared" si="21"/>
        <v>1.5114782556643114E-2</v>
      </c>
      <c r="F694" s="111">
        <v>44661.645833333336</v>
      </c>
      <c r="G694" s="30">
        <v>17274.3</v>
      </c>
      <c r="H694" s="31">
        <f t="shared" si="22"/>
        <v>2.2913601009039386E-2</v>
      </c>
    </row>
    <row r="695" spans="2:8">
      <c r="B695" s="111">
        <v>44722.645833333336</v>
      </c>
      <c r="C695" s="30">
        <v>1737.95</v>
      </c>
      <c r="D695" s="31">
        <f t="shared" si="21"/>
        <v>2.4855525415732993E-2</v>
      </c>
      <c r="F695" s="111">
        <v>44722.645833333336</v>
      </c>
      <c r="G695" s="30">
        <v>17331.8</v>
      </c>
      <c r="H695" s="31">
        <f t="shared" si="22"/>
        <v>3.3286442865991805E-3</v>
      </c>
    </row>
    <row r="696" spans="2:8">
      <c r="B696" s="111">
        <v>44752.645833333336</v>
      </c>
      <c r="C696" s="30">
        <v>1726.8</v>
      </c>
      <c r="D696" s="31">
        <f t="shared" si="21"/>
        <v>-6.4156045916166082E-3</v>
      </c>
      <c r="F696" s="111">
        <v>44752.645833333336</v>
      </c>
      <c r="G696" s="30">
        <v>17314.650000000001</v>
      </c>
      <c r="H696" s="31">
        <f t="shared" si="22"/>
        <v>-9.8951061055385647E-4</v>
      </c>
    </row>
    <row r="697" spans="2:8">
      <c r="B697" s="111">
        <v>44844.645833333336</v>
      </c>
      <c r="C697" s="30">
        <v>1709.7</v>
      </c>
      <c r="D697" s="31">
        <f t="shared" si="21"/>
        <v>-9.9027102154273239E-3</v>
      </c>
      <c r="F697" s="111">
        <v>44844.645833333336</v>
      </c>
      <c r="G697" s="30">
        <v>17241</v>
      </c>
      <c r="H697" s="31">
        <f t="shared" si="22"/>
        <v>-4.2536233767359599E-3</v>
      </c>
    </row>
    <row r="698" spans="2:8">
      <c r="B698" s="111">
        <v>44875.645833333336</v>
      </c>
      <c r="C698" s="30">
        <v>1650.95</v>
      </c>
      <c r="D698" s="31">
        <f t="shared" si="21"/>
        <v>-3.4362753699479387E-2</v>
      </c>
      <c r="F698" s="111">
        <v>44875.645833333336</v>
      </c>
      <c r="G698" s="30">
        <v>16983.55</v>
      </c>
      <c r="H698" s="31">
        <f t="shared" si="22"/>
        <v>-1.4932428513427354E-2</v>
      </c>
    </row>
    <row r="699" spans="2:8">
      <c r="B699" s="111">
        <v>44905.645833333336</v>
      </c>
      <c r="C699" s="30">
        <v>1669.4</v>
      </c>
      <c r="D699" s="31">
        <f t="shared" si="21"/>
        <v>1.1175383869893141E-2</v>
      </c>
      <c r="F699" s="111">
        <v>44905.645833333336</v>
      </c>
      <c r="G699" s="30">
        <v>17123.599999999999</v>
      </c>
      <c r="H699" s="31">
        <f t="shared" si="22"/>
        <v>8.2462147195374591E-3</v>
      </c>
    </row>
    <row r="700" spans="2:8" ht="27">
      <c r="B700" s="112" t="s">
        <v>424</v>
      </c>
      <c r="C700" s="30">
        <v>1654.9</v>
      </c>
      <c r="D700" s="31">
        <f t="shared" si="21"/>
        <v>-8.6857553612076366E-3</v>
      </c>
      <c r="F700" s="112" t="s">
        <v>424</v>
      </c>
      <c r="G700" s="30">
        <v>17014.349999999999</v>
      </c>
      <c r="H700" s="31">
        <f t="shared" si="22"/>
        <v>-6.380083627274602E-3</v>
      </c>
    </row>
    <row r="701" spans="2:8" ht="27">
      <c r="B701" s="112" t="s">
        <v>425</v>
      </c>
      <c r="C701" s="30">
        <v>1661.75</v>
      </c>
      <c r="D701" s="31">
        <f t="shared" si="21"/>
        <v>4.1392229137711123E-3</v>
      </c>
      <c r="F701" s="112" t="s">
        <v>425</v>
      </c>
      <c r="G701" s="30">
        <v>17185.7</v>
      </c>
      <c r="H701" s="31">
        <f t="shared" si="22"/>
        <v>1.0070910731235783E-2</v>
      </c>
    </row>
    <row r="702" spans="2:8" ht="27">
      <c r="B702" s="112" t="s">
        <v>426</v>
      </c>
      <c r="C702" s="30">
        <v>1668.85</v>
      </c>
      <c r="D702" s="31">
        <f t="shared" si="21"/>
        <v>4.2726041823377692E-3</v>
      </c>
      <c r="F702" s="112" t="s">
        <v>426</v>
      </c>
      <c r="G702" s="30">
        <v>17311.8</v>
      </c>
      <c r="H702" s="31">
        <f t="shared" si="22"/>
        <v>7.337495708641395E-3</v>
      </c>
    </row>
    <row r="703" spans="2:8" ht="27">
      <c r="B703" s="112" t="s">
        <v>427</v>
      </c>
      <c r="C703" s="30">
        <v>1684.45</v>
      </c>
      <c r="D703" s="31">
        <f t="shared" si="21"/>
        <v>9.3477544416815661E-3</v>
      </c>
      <c r="F703" s="112" t="s">
        <v>427</v>
      </c>
      <c r="G703" s="30">
        <v>17486.95</v>
      </c>
      <c r="H703" s="31">
        <f t="shared" si="22"/>
        <v>1.0117376587067906E-2</v>
      </c>
    </row>
    <row r="704" spans="2:8" ht="27">
      <c r="B704" s="112" t="s">
        <v>428</v>
      </c>
      <c r="C704" s="30">
        <v>1669.3</v>
      </c>
      <c r="D704" s="31">
        <f t="shared" si="21"/>
        <v>-8.9940336608389515E-3</v>
      </c>
      <c r="F704" s="112" t="s">
        <v>428</v>
      </c>
      <c r="G704" s="30">
        <v>17512.25</v>
      </c>
      <c r="H704" s="31">
        <f t="shared" si="22"/>
        <v>1.4467931800570266E-3</v>
      </c>
    </row>
    <row r="705" spans="2:8" ht="27">
      <c r="B705" s="112" t="s">
        <v>429</v>
      </c>
      <c r="C705" s="30">
        <v>1659.6</v>
      </c>
      <c r="D705" s="31">
        <f t="shared" si="21"/>
        <v>-5.8108189061283344E-3</v>
      </c>
      <c r="F705" s="112" t="s">
        <v>429</v>
      </c>
      <c r="G705" s="30">
        <v>17563.95</v>
      </c>
      <c r="H705" s="31">
        <f t="shared" si="22"/>
        <v>2.9522191608730708E-3</v>
      </c>
    </row>
    <row r="706" spans="2:8" ht="27">
      <c r="B706" s="112" t="s">
        <v>430</v>
      </c>
      <c r="C706" s="30">
        <v>1642.25</v>
      </c>
      <c r="D706" s="31">
        <f t="shared" si="21"/>
        <v>-1.0454326343697251E-2</v>
      </c>
      <c r="F706" s="112" t="s">
        <v>430</v>
      </c>
      <c r="G706" s="30">
        <v>17576.3</v>
      </c>
      <c r="H706" s="31">
        <f t="shared" si="22"/>
        <v>7.0314479373934091E-4</v>
      </c>
    </row>
    <row r="707" spans="2:8" ht="27">
      <c r="B707" s="112" t="s">
        <v>431</v>
      </c>
      <c r="C707" s="30">
        <v>1615.8</v>
      </c>
      <c r="D707" s="31">
        <f t="shared" si="21"/>
        <v>-1.6105952199725992E-2</v>
      </c>
      <c r="F707" s="112" t="s">
        <v>431</v>
      </c>
      <c r="G707" s="30">
        <v>17656.349999999999</v>
      </c>
      <c r="H707" s="31">
        <f t="shared" si="22"/>
        <v>4.5544284064336082E-3</v>
      </c>
    </row>
    <row r="708" spans="2:8" ht="27">
      <c r="B708" s="112" t="s">
        <v>432</v>
      </c>
      <c r="C708" s="30">
        <v>1645.45</v>
      </c>
      <c r="D708" s="31">
        <f t="shared" si="21"/>
        <v>1.8350043322193477E-2</v>
      </c>
      <c r="F708" s="112" t="s">
        <v>432</v>
      </c>
      <c r="G708" s="30">
        <v>17736.95</v>
      </c>
      <c r="H708" s="31">
        <f t="shared" si="22"/>
        <v>4.5649298977423758E-3</v>
      </c>
    </row>
    <row r="709" spans="2:8" ht="27">
      <c r="B709" s="112" t="s">
        <v>433</v>
      </c>
      <c r="C709" s="30">
        <v>1653.45</v>
      </c>
      <c r="D709" s="31">
        <f t="shared" si="21"/>
        <v>4.8618918836791369E-3</v>
      </c>
      <c r="F709" s="112" t="s">
        <v>433</v>
      </c>
      <c r="G709" s="30">
        <v>17786.8</v>
      </c>
      <c r="H709" s="31">
        <f t="shared" si="22"/>
        <v>2.8105170280121605E-3</v>
      </c>
    </row>
    <row r="710" spans="2:8" ht="27">
      <c r="B710" s="112" t="s">
        <v>434</v>
      </c>
      <c r="C710" s="30">
        <v>1652.85</v>
      </c>
      <c r="D710" s="31">
        <f t="shared" si="21"/>
        <v>-3.6287761952291664E-4</v>
      </c>
      <c r="F710" s="112" t="s">
        <v>434</v>
      </c>
      <c r="G710" s="30">
        <v>18012.2</v>
      </c>
      <c r="H710" s="31">
        <f t="shared" si="22"/>
        <v>1.2672318798210069E-2</v>
      </c>
    </row>
    <row r="711" spans="2:8">
      <c r="B711" s="111">
        <v>44572.645833333336</v>
      </c>
      <c r="C711" s="30">
        <v>1690.2</v>
      </c>
      <c r="D711" s="31">
        <f t="shared" si="21"/>
        <v>2.2597331881295979E-2</v>
      </c>
      <c r="F711" s="111">
        <v>44572.645833333336</v>
      </c>
      <c r="G711" s="30">
        <v>18145.400000000001</v>
      </c>
      <c r="H711" s="31">
        <f t="shared" si="22"/>
        <v>7.3949878415739967E-3</v>
      </c>
    </row>
    <row r="712" spans="2:8">
      <c r="B712" s="111">
        <v>44603.645833333336</v>
      </c>
      <c r="C712" s="30">
        <v>1671.4</v>
      </c>
      <c r="D712" s="31">
        <f t="shared" si="21"/>
        <v>-1.1122944030292237E-2</v>
      </c>
      <c r="F712" s="111">
        <v>44603.645833333336</v>
      </c>
      <c r="G712" s="30">
        <v>18082.849999999999</v>
      </c>
      <c r="H712" s="31">
        <f t="shared" si="22"/>
        <v>-3.4471546507656159E-3</v>
      </c>
    </row>
    <row r="713" spans="2:8">
      <c r="B713" s="111">
        <v>44631.645833333336</v>
      </c>
      <c r="C713" s="30">
        <v>1657.75</v>
      </c>
      <c r="D713" s="31">
        <f t="shared" si="21"/>
        <v>-8.166806270192728E-3</v>
      </c>
      <c r="F713" s="111">
        <v>44631.645833333336</v>
      </c>
      <c r="G713" s="30">
        <v>18052.7</v>
      </c>
      <c r="H713" s="31">
        <f t="shared" si="22"/>
        <v>-1.6673256704555772E-3</v>
      </c>
    </row>
    <row r="714" spans="2:8">
      <c r="B714" s="111">
        <v>44662.645833333336</v>
      </c>
      <c r="C714" s="30">
        <v>1658.25</v>
      </c>
      <c r="D714" s="31">
        <f t="shared" si="21"/>
        <v>3.0161363293612631E-4</v>
      </c>
      <c r="F714" s="111">
        <v>44662.645833333336</v>
      </c>
      <c r="G714" s="30">
        <v>18117.150000000001</v>
      </c>
      <c r="H714" s="31">
        <f t="shared" si="22"/>
        <v>3.5701030870729511E-3</v>
      </c>
    </row>
    <row r="715" spans="2:8">
      <c r="B715" s="111">
        <v>44753.645833333336</v>
      </c>
      <c r="C715" s="30">
        <v>1651.55</v>
      </c>
      <c r="D715" s="31">
        <f t="shared" ref="D715:D778" si="23">(C715/C714)-1</f>
        <v>-4.0404040404040664E-3</v>
      </c>
      <c r="F715" s="111">
        <v>44753.645833333336</v>
      </c>
      <c r="G715" s="30">
        <v>18202.8</v>
      </c>
      <c r="H715" s="31">
        <f t="shared" ref="H715:H778" si="24">(G715/G714)-1</f>
        <v>4.7275647659812403E-3</v>
      </c>
    </row>
    <row r="716" spans="2:8">
      <c r="B716" s="111">
        <v>44815.645833333336</v>
      </c>
      <c r="C716" s="30">
        <v>1676.9</v>
      </c>
      <c r="D716" s="31">
        <f t="shared" si="23"/>
        <v>1.5349217401834814E-2</v>
      </c>
      <c r="F716" s="111">
        <v>44815.645833333336</v>
      </c>
      <c r="G716" s="30">
        <v>18157</v>
      </c>
      <c r="H716" s="31">
        <f t="shared" si="24"/>
        <v>-2.5160964247258333E-3</v>
      </c>
    </row>
    <row r="717" spans="2:8">
      <c r="B717" s="111">
        <v>44845.645833333336</v>
      </c>
      <c r="C717" s="30">
        <v>1652.4</v>
      </c>
      <c r="D717" s="31">
        <f t="shared" si="23"/>
        <v>-1.4610292802194502E-2</v>
      </c>
      <c r="F717" s="111">
        <v>44845.645833333336</v>
      </c>
      <c r="G717" s="30">
        <v>18028.2</v>
      </c>
      <c r="H717" s="31">
        <f t="shared" si="24"/>
        <v>-7.0936828771271943E-3</v>
      </c>
    </row>
    <row r="718" spans="2:8">
      <c r="B718" s="111">
        <v>44876.645833333336</v>
      </c>
      <c r="C718" s="30">
        <v>1679.2</v>
      </c>
      <c r="D718" s="31">
        <f t="shared" si="23"/>
        <v>1.6218833212297223E-2</v>
      </c>
      <c r="F718" s="111">
        <v>44876.645833333336</v>
      </c>
      <c r="G718" s="30">
        <v>18349.7</v>
      </c>
      <c r="H718" s="31">
        <f t="shared" si="24"/>
        <v>1.7833172474234882E-2</v>
      </c>
    </row>
    <row r="719" spans="2:8" ht="27">
      <c r="B719" s="112" t="s">
        <v>435</v>
      </c>
      <c r="C719" s="30">
        <v>1690.1</v>
      </c>
      <c r="D719" s="31">
        <f t="shared" si="23"/>
        <v>6.4911862791805497E-3</v>
      </c>
      <c r="F719" s="112" t="s">
        <v>435</v>
      </c>
      <c r="G719" s="30">
        <v>18329.150000000001</v>
      </c>
      <c r="H719" s="31">
        <f t="shared" si="24"/>
        <v>-1.1199093173185348E-3</v>
      </c>
    </row>
    <row r="720" spans="2:8" ht="27">
      <c r="B720" s="112" t="s">
        <v>436</v>
      </c>
      <c r="C720" s="30">
        <v>1675.3</v>
      </c>
      <c r="D720" s="31">
        <f t="shared" si="23"/>
        <v>-8.7568782912252896E-3</v>
      </c>
      <c r="F720" s="112" t="s">
        <v>436</v>
      </c>
      <c r="G720" s="30">
        <v>18403.400000000001</v>
      </c>
      <c r="H720" s="31">
        <f t="shared" si="24"/>
        <v>4.0509243472828249E-3</v>
      </c>
    </row>
    <row r="721" spans="2:8" ht="27">
      <c r="B721" s="112" t="s">
        <v>437</v>
      </c>
      <c r="C721" s="30">
        <v>1680.4</v>
      </c>
      <c r="D721" s="31">
        <f t="shared" si="23"/>
        <v>3.0442308840208376E-3</v>
      </c>
      <c r="F721" s="112" t="s">
        <v>437</v>
      </c>
      <c r="G721" s="30">
        <v>18409.650000000001</v>
      </c>
      <c r="H721" s="31">
        <f t="shared" si="24"/>
        <v>3.3961115880765114E-4</v>
      </c>
    </row>
    <row r="722" spans="2:8" ht="27">
      <c r="B722" s="112" t="s">
        <v>438</v>
      </c>
      <c r="C722" s="30">
        <v>1685.25</v>
      </c>
      <c r="D722" s="31">
        <f t="shared" si="23"/>
        <v>2.8862175672459411E-3</v>
      </c>
      <c r="F722" s="112" t="s">
        <v>438</v>
      </c>
      <c r="G722" s="30">
        <v>18343.900000000001</v>
      </c>
      <c r="H722" s="31">
        <f t="shared" si="24"/>
        <v>-3.5714964706010655E-3</v>
      </c>
    </row>
    <row r="723" spans="2:8" ht="27">
      <c r="B723" s="112" t="s">
        <v>439</v>
      </c>
      <c r="C723" s="30">
        <v>1662.4</v>
      </c>
      <c r="D723" s="31">
        <f t="shared" si="23"/>
        <v>-1.3558819166295755E-2</v>
      </c>
      <c r="F723" s="112" t="s">
        <v>439</v>
      </c>
      <c r="G723" s="30">
        <v>18307.650000000001</v>
      </c>
      <c r="H723" s="31">
        <f t="shared" si="24"/>
        <v>-1.9761337556354341E-3</v>
      </c>
    </row>
    <row r="724" spans="2:8" ht="27">
      <c r="B724" s="112" t="s">
        <v>440</v>
      </c>
      <c r="C724" s="30">
        <v>1653.6</v>
      </c>
      <c r="D724" s="31">
        <f t="shared" si="23"/>
        <v>-5.2935514918192039E-3</v>
      </c>
      <c r="F724" s="112" t="s">
        <v>440</v>
      </c>
      <c r="G724" s="30">
        <v>18159.95</v>
      </c>
      <c r="H724" s="31">
        <f t="shared" si="24"/>
        <v>-8.0676657025888776E-3</v>
      </c>
    </row>
    <row r="725" spans="2:8" ht="27">
      <c r="B725" s="112" t="s">
        <v>441</v>
      </c>
      <c r="C725" s="30">
        <v>1663.4</v>
      </c>
      <c r="D725" s="31">
        <f t="shared" si="23"/>
        <v>5.9264634736333477E-3</v>
      </c>
      <c r="F725" s="112" t="s">
        <v>441</v>
      </c>
      <c r="G725" s="30">
        <v>18244.2</v>
      </c>
      <c r="H725" s="31">
        <f t="shared" si="24"/>
        <v>4.6393299541023225E-3</v>
      </c>
    </row>
    <row r="726" spans="2:8" ht="27">
      <c r="B726" s="112" t="s">
        <v>442</v>
      </c>
      <c r="C726" s="30">
        <v>1665.8</v>
      </c>
      <c r="D726" s="31">
        <f t="shared" si="23"/>
        <v>1.4428279427678437E-3</v>
      </c>
      <c r="F726" s="112" t="s">
        <v>442</v>
      </c>
      <c r="G726" s="30">
        <v>18267.25</v>
      </c>
      <c r="H726" s="31">
        <f t="shared" si="24"/>
        <v>1.2634152223720552E-3</v>
      </c>
    </row>
    <row r="727" spans="2:8" ht="27">
      <c r="B727" s="112" t="s">
        <v>443</v>
      </c>
      <c r="C727" s="30">
        <v>1664.4</v>
      </c>
      <c r="D727" s="31">
        <f t="shared" si="23"/>
        <v>-8.4043702725411507E-4</v>
      </c>
      <c r="F727" s="112" t="s">
        <v>443</v>
      </c>
      <c r="G727" s="30">
        <v>18484.099999999999</v>
      </c>
      <c r="H727" s="31">
        <f t="shared" si="24"/>
        <v>1.1870971273727493E-2</v>
      </c>
    </row>
    <row r="728" spans="2:8" ht="27">
      <c r="B728" s="112" t="s">
        <v>444</v>
      </c>
      <c r="C728" s="30">
        <v>1656.1</v>
      </c>
      <c r="D728" s="31">
        <f t="shared" si="23"/>
        <v>-4.9867820235521831E-3</v>
      </c>
      <c r="F728" s="112" t="s">
        <v>444</v>
      </c>
      <c r="G728" s="30">
        <v>18512.75</v>
      </c>
      <c r="H728" s="31">
        <f t="shared" si="24"/>
        <v>1.5499807943044619E-3</v>
      </c>
    </row>
    <row r="729" spans="2:8" ht="27">
      <c r="B729" s="112" t="s">
        <v>445</v>
      </c>
      <c r="C729" s="30">
        <v>1678.2</v>
      </c>
      <c r="D729" s="31">
        <f t="shared" si="23"/>
        <v>1.3344604794396586E-2</v>
      </c>
      <c r="F729" s="112" t="s">
        <v>445</v>
      </c>
      <c r="G729" s="30">
        <v>18562.75</v>
      </c>
      <c r="H729" s="31">
        <f t="shared" si="24"/>
        <v>2.7008413120686026E-3</v>
      </c>
    </row>
    <row r="730" spans="2:8" ht="27">
      <c r="B730" s="112" t="s">
        <v>446</v>
      </c>
      <c r="C730" s="30">
        <v>1680.15</v>
      </c>
      <c r="D730" s="31">
        <f t="shared" si="23"/>
        <v>1.1619592420450964E-3</v>
      </c>
      <c r="F730" s="112" t="s">
        <v>446</v>
      </c>
      <c r="G730" s="30">
        <v>18618.05</v>
      </c>
      <c r="H730" s="31">
        <f t="shared" si="24"/>
        <v>2.9790844567749719E-3</v>
      </c>
    </row>
    <row r="731" spans="2:8" ht="27">
      <c r="B731" s="112" t="s">
        <v>447</v>
      </c>
      <c r="C731" s="30">
        <v>1686.1</v>
      </c>
      <c r="D731" s="31">
        <f t="shared" si="23"/>
        <v>3.5413504746599767E-3</v>
      </c>
      <c r="F731" s="112" t="s">
        <v>447</v>
      </c>
      <c r="G731" s="30">
        <v>18758.349999999999</v>
      </c>
      <c r="H731" s="31">
        <f t="shared" si="24"/>
        <v>7.5356978845797506E-3</v>
      </c>
    </row>
    <row r="732" spans="2:8">
      <c r="B732" s="111">
        <v>44573.645833333336</v>
      </c>
      <c r="C732" s="30">
        <v>1698.85</v>
      </c>
      <c r="D732" s="31">
        <f t="shared" si="23"/>
        <v>7.5618290730086191E-3</v>
      </c>
      <c r="F732" s="111">
        <v>44573.645833333336</v>
      </c>
      <c r="G732" s="30">
        <v>18812.5</v>
      </c>
      <c r="H732" s="31">
        <f t="shared" si="24"/>
        <v>2.8867144498316843E-3</v>
      </c>
    </row>
    <row r="733" spans="2:8">
      <c r="B733" s="111">
        <v>44604.645833333336</v>
      </c>
      <c r="C733" s="30">
        <v>1735.8</v>
      </c>
      <c r="D733" s="31">
        <f t="shared" si="23"/>
        <v>2.1750007357918655E-2</v>
      </c>
      <c r="F733" s="111">
        <v>44604.645833333336</v>
      </c>
      <c r="G733" s="30">
        <v>18696.099999999999</v>
      </c>
      <c r="H733" s="31">
        <f t="shared" si="24"/>
        <v>-6.18737541528247E-3</v>
      </c>
    </row>
    <row r="734" spans="2:8">
      <c r="B734" s="111">
        <v>44693.645833333336</v>
      </c>
      <c r="C734" s="30">
        <v>1748.4</v>
      </c>
      <c r="D734" s="31">
        <f t="shared" si="23"/>
        <v>7.2589007950225604E-3</v>
      </c>
      <c r="F734" s="111">
        <v>44693.645833333336</v>
      </c>
      <c r="G734" s="30">
        <v>18701.05</v>
      </c>
      <c r="H734" s="31">
        <f t="shared" si="24"/>
        <v>2.6476109990847263E-4</v>
      </c>
    </row>
    <row r="735" spans="2:8">
      <c r="B735" s="111">
        <v>44724.645833333336</v>
      </c>
      <c r="C735" s="30">
        <v>1732.25</v>
      </c>
      <c r="D735" s="31">
        <f t="shared" si="23"/>
        <v>-9.2370167009837578E-3</v>
      </c>
      <c r="F735" s="111">
        <v>44724.645833333336</v>
      </c>
      <c r="G735" s="30">
        <v>18642.75</v>
      </c>
      <c r="H735" s="31">
        <f t="shared" si="24"/>
        <v>-3.1174720136034617E-3</v>
      </c>
    </row>
    <row r="736" spans="2:8">
      <c r="B736" s="111">
        <v>44754.645833333336</v>
      </c>
      <c r="C736" s="30">
        <v>1745.95</v>
      </c>
      <c r="D736" s="31">
        <f t="shared" si="23"/>
        <v>7.9087891470630556E-3</v>
      </c>
      <c r="F736" s="111">
        <v>44754.645833333336</v>
      </c>
      <c r="G736" s="30">
        <v>18560.5</v>
      </c>
      <c r="H736" s="31">
        <f t="shared" si="24"/>
        <v>-4.4119027503989328E-3</v>
      </c>
    </row>
    <row r="737" spans="2:8">
      <c r="B737" s="111">
        <v>44785.645833333336</v>
      </c>
      <c r="C737" s="30">
        <v>1765.8</v>
      </c>
      <c r="D737" s="31">
        <f t="shared" si="23"/>
        <v>1.1369168647441086E-2</v>
      </c>
      <c r="F737" s="111">
        <v>44785.645833333336</v>
      </c>
      <c r="G737" s="30">
        <v>18609.349999999999</v>
      </c>
      <c r="H737" s="31">
        <f t="shared" si="24"/>
        <v>2.6319334069664357E-3</v>
      </c>
    </row>
    <row r="738" spans="2:8">
      <c r="B738" s="111">
        <v>44816.645833333336</v>
      </c>
      <c r="C738" s="30">
        <v>1776.3</v>
      </c>
      <c r="D738" s="31">
        <f t="shared" si="23"/>
        <v>5.9463132857628942E-3</v>
      </c>
      <c r="F738" s="111">
        <v>44816.645833333336</v>
      </c>
      <c r="G738" s="30">
        <v>18496.599999999999</v>
      </c>
      <c r="H738" s="31">
        <f t="shared" si="24"/>
        <v>-6.058782278800745E-3</v>
      </c>
    </row>
    <row r="739" spans="2:8">
      <c r="B739" s="111">
        <v>44907.645833333336</v>
      </c>
      <c r="C739" s="30">
        <v>1781.7</v>
      </c>
      <c r="D739" s="31">
        <f t="shared" si="23"/>
        <v>3.0400270224624215E-3</v>
      </c>
      <c r="F739" s="111">
        <v>44907.645833333336</v>
      </c>
      <c r="G739" s="30">
        <v>18497.150000000001</v>
      </c>
      <c r="H739" s="31">
        <f t="shared" si="24"/>
        <v>2.9735194576385737E-5</v>
      </c>
    </row>
    <row r="740" spans="2:8" ht="27">
      <c r="B740" s="112" t="s">
        <v>448</v>
      </c>
      <c r="C740" s="30">
        <v>1783.5</v>
      </c>
      <c r="D740" s="31">
        <f t="shared" si="23"/>
        <v>1.0102710894088762E-3</v>
      </c>
      <c r="F740" s="112" t="s">
        <v>448</v>
      </c>
      <c r="G740" s="30">
        <v>18608</v>
      </c>
      <c r="H740" s="31">
        <f t="shared" si="24"/>
        <v>5.9928151093546767E-3</v>
      </c>
    </row>
    <row r="741" spans="2:8" ht="27">
      <c r="B741" s="112" t="s">
        <v>449</v>
      </c>
      <c r="C741" s="30">
        <v>1783.55</v>
      </c>
      <c r="D741" s="31">
        <f t="shared" si="23"/>
        <v>2.8034763106310479E-5</v>
      </c>
      <c r="F741" s="112" t="s">
        <v>449</v>
      </c>
      <c r="G741" s="30">
        <v>18660.3</v>
      </c>
      <c r="H741" s="31">
        <f t="shared" si="24"/>
        <v>2.8106190885639482E-3</v>
      </c>
    </row>
    <row r="742" spans="2:8" ht="27">
      <c r="B742" s="112" t="s">
        <v>450</v>
      </c>
      <c r="C742" s="30">
        <v>1773.3</v>
      </c>
      <c r="D742" s="31">
        <f t="shared" si="23"/>
        <v>-5.7469653219702765E-3</v>
      </c>
      <c r="F742" s="112" t="s">
        <v>450</v>
      </c>
      <c r="G742" s="30">
        <v>18414.900000000001</v>
      </c>
      <c r="H742" s="31">
        <f t="shared" si="24"/>
        <v>-1.3150913972444056E-2</v>
      </c>
    </row>
    <row r="743" spans="2:8" ht="27">
      <c r="B743" s="112" t="s">
        <v>451</v>
      </c>
      <c r="C743" s="30">
        <v>1745.25</v>
      </c>
      <c r="D743" s="31">
        <f t="shared" si="23"/>
        <v>-1.5817966503129721E-2</v>
      </c>
      <c r="F743" s="112" t="s">
        <v>451</v>
      </c>
      <c r="G743" s="30">
        <v>18269</v>
      </c>
      <c r="H743" s="31">
        <f t="shared" si="24"/>
        <v>-7.9229319735649728E-3</v>
      </c>
    </row>
    <row r="744" spans="2:8" ht="27">
      <c r="B744" s="112" t="s">
        <v>452</v>
      </c>
      <c r="C744" s="30">
        <v>1754.5</v>
      </c>
      <c r="D744" s="31">
        <f t="shared" si="23"/>
        <v>5.3001002721673185E-3</v>
      </c>
      <c r="F744" s="112" t="s">
        <v>452</v>
      </c>
      <c r="G744" s="30">
        <v>18420.45</v>
      </c>
      <c r="H744" s="31">
        <f t="shared" si="24"/>
        <v>8.2899994526246523E-3</v>
      </c>
    </row>
    <row r="745" spans="2:8" ht="27">
      <c r="B745" s="112" t="s">
        <v>453</v>
      </c>
      <c r="C745" s="30">
        <v>1730.7</v>
      </c>
      <c r="D745" s="31">
        <f t="shared" si="23"/>
        <v>-1.3565118267312548E-2</v>
      </c>
      <c r="F745" s="112" t="s">
        <v>453</v>
      </c>
      <c r="G745" s="30">
        <v>18385.3</v>
      </c>
      <c r="H745" s="31">
        <f t="shared" si="24"/>
        <v>-1.9082052827157359E-3</v>
      </c>
    </row>
    <row r="746" spans="2:8" ht="27">
      <c r="B746" s="112" t="s">
        <v>454</v>
      </c>
      <c r="C746" s="30">
        <v>1710.5</v>
      </c>
      <c r="D746" s="31">
        <f t="shared" si="23"/>
        <v>-1.167157797423013E-2</v>
      </c>
      <c r="F746" s="112" t="s">
        <v>454</v>
      </c>
      <c r="G746" s="30">
        <v>18199.099999999999</v>
      </c>
      <c r="H746" s="31">
        <f t="shared" si="24"/>
        <v>-1.0127656334136592E-2</v>
      </c>
    </row>
    <row r="747" spans="2:8" ht="27">
      <c r="B747" s="112" t="s">
        <v>455</v>
      </c>
      <c r="C747" s="30">
        <v>1719</v>
      </c>
      <c r="D747" s="31">
        <f t="shared" si="23"/>
        <v>4.9693072201111299E-3</v>
      </c>
      <c r="F747" s="112" t="s">
        <v>455</v>
      </c>
      <c r="G747" s="30">
        <v>18127.349999999999</v>
      </c>
      <c r="H747" s="31">
        <f t="shared" si="24"/>
        <v>-3.9425026512299732E-3</v>
      </c>
    </row>
    <row r="748" spans="2:8" ht="27">
      <c r="B748" s="112" t="s">
        <v>456</v>
      </c>
      <c r="C748" s="30">
        <v>1699.4</v>
      </c>
      <c r="D748" s="31">
        <f t="shared" si="23"/>
        <v>-1.1401977894124449E-2</v>
      </c>
      <c r="F748" s="112" t="s">
        <v>456</v>
      </c>
      <c r="G748" s="30">
        <v>17806.8</v>
      </c>
      <c r="H748" s="31">
        <f t="shared" si="24"/>
        <v>-1.7683224519855267E-2</v>
      </c>
    </row>
    <row r="749" spans="2:8" ht="27">
      <c r="B749" s="112" t="s">
        <v>457</v>
      </c>
      <c r="C749" s="30">
        <v>1703.4</v>
      </c>
      <c r="D749" s="31">
        <f t="shared" si="23"/>
        <v>2.3537719195010354E-3</v>
      </c>
      <c r="F749" s="112" t="s">
        <v>457</v>
      </c>
      <c r="G749" s="30">
        <v>18014.599999999999</v>
      </c>
      <c r="H749" s="31">
        <f t="shared" si="24"/>
        <v>1.1669699216029894E-2</v>
      </c>
    </row>
    <row r="750" spans="2:8" ht="27">
      <c r="B750" s="112" t="s">
        <v>458</v>
      </c>
      <c r="C750" s="30">
        <v>1703.3</v>
      </c>
      <c r="D750" s="31">
        <f t="shared" si="23"/>
        <v>-5.8706117177509398E-5</v>
      </c>
      <c r="F750" s="112" t="s">
        <v>458</v>
      </c>
      <c r="G750" s="30">
        <v>18132.3</v>
      </c>
      <c r="H750" s="31">
        <f t="shared" si="24"/>
        <v>6.5335894219133994E-3</v>
      </c>
    </row>
    <row r="751" spans="2:8" ht="27">
      <c r="B751" s="112" t="s">
        <v>459</v>
      </c>
      <c r="C751" s="30">
        <v>1702.6</v>
      </c>
      <c r="D751" s="31">
        <f t="shared" si="23"/>
        <v>-4.1096694651565624E-4</v>
      </c>
      <c r="F751" s="112" t="s">
        <v>459</v>
      </c>
      <c r="G751" s="30">
        <v>18122.5</v>
      </c>
      <c r="H751" s="31">
        <f t="shared" si="24"/>
        <v>-5.4047197542506087E-4</v>
      </c>
    </row>
    <row r="752" spans="2:8" ht="27">
      <c r="B752" s="112" t="s">
        <v>460</v>
      </c>
      <c r="C752" s="30">
        <v>1694.05</v>
      </c>
      <c r="D752" s="31">
        <f t="shared" si="23"/>
        <v>-5.0217314695172321E-3</v>
      </c>
      <c r="F752" s="112" t="s">
        <v>460</v>
      </c>
      <c r="G752" s="30">
        <v>18191</v>
      </c>
      <c r="H752" s="31">
        <f t="shared" si="24"/>
        <v>3.7798317009243299E-3</v>
      </c>
    </row>
    <row r="753" spans="2:8" ht="27">
      <c r="B753" s="112" t="s">
        <v>461</v>
      </c>
      <c r="C753" s="30">
        <v>1699.8</v>
      </c>
      <c r="D753" s="31">
        <f t="shared" si="23"/>
        <v>3.3942327558218466E-3</v>
      </c>
      <c r="F753" s="112" t="s">
        <v>461</v>
      </c>
      <c r="G753" s="30">
        <v>18105.3</v>
      </c>
      <c r="H753" s="31">
        <f t="shared" si="24"/>
        <v>-4.7111208839536456E-3</v>
      </c>
    </row>
    <row r="754" spans="2:8">
      <c r="B754" s="111">
        <v>44958.645833333336</v>
      </c>
      <c r="C754" s="30">
        <v>1686.7</v>
      </c>
      <c r="D754" s="31">
        <f t="shared" si="23"/>
        <v>-7.7067890340039025E-3</v>
      </c>
      <c r="F754" s="111">
        <v>44958.645833333336</v>
      </c>
      <c r="G754" s="30">
        <v>18197.45</v>
      </c>
      <c r="H754" s="31">
        <f t="shared" si="24"/>
        <v>5.0896698756719427E-3</v>
      </c>
    </row>
    <row r="755" spans="2:8">
      <c r="B755" s="111">
        <v>44986.645833333336</v>
      </c>
      <c r="C755" s="30">
        <v>1669.8</v>
      </c>
      <c r="D755" s="31">
        <f t="shared" si="23"/>
        <v>-1.0019564830734629E-2</v>
      </c>
      <c r="F755" s="111">
        <v>44986.645833333336</v>
      </c>
      <c r="G755" s="30">
        <v>18232.55</v>
      </c>
      <c r="H755" s="31">
        <f t="shared" si="24"/>
        <v>1.9288416783669327E-3</v>
      </c>
    </row>
    <row r="756" spans="2:8">
      <c r="B756" s="111">
        <v>45017.645833333336</v>
      </c>
      <c r="C756" s="30">
        <v>1679.55</v>
      </c>
      <c r="D756" s="31">
        <f t="shared" si="23"/>
        <v>5.8390226374416265E-3</v>
      </c>
      <c r="F756" s="111">
        <v>45017.645833333336</v>
      </c>
      <c r="G756" s="30">
        <v>18042.95</v>
      </c>
      <c r="H756" s="31">
        <f t="shared" si="24"/>
        <v>-1.0398984234240349E-2</v>
      </c>
    </row>
    <row r="757" spans="2:8">
      <c r="B757" s="111">
        <v>45047.645833333336</v>
      </c>
      <c r="C757" s="30">
        <v>1680.75</v>
      </c>
      <c r="D757" s="31">
        <f t="shared" si="23"/>
        <v>7.1447709207816956E-4</v>
      </c>
      <c r="F757" s="111">
        <v>45047.645833333336</v>
      </c>
      <c r="G757" s="30">
        <v>17992.150000000001</v>
      </c>
      <c r="H757" s="31">
        <f t="shared" si="24"/>
        <v>-2.8155041165662809E-3</v>
      </c>
    </row>
    <row r="758" spans="2:8">
      <c r="B758" s="111">
        <v>45078.645833333336</v>
      </c>
      <c r="C758" s="30">
        <v>1657.55</v>
      </c>
      <c r="D758" s="31">
        <f t="shared" si="23"/>
        <v>-1.3803361594526331E-2</v>
      </c>
      <c r="F758" s="111">
        <v>45078.645833333336</v>
      </c>
      <c r="G758" s="30">
        <v>17859.45</v>
      </c>
      <c r="H758" s="31">
        <f t="shared" si="24"/>
        <v>-7.3754387330030591E-3</v>
      </c>
    </row>
    <row r="759" spans="2:8">
      <c r="B759" s="111">
        <v>45170.645833333336</v>
      </c>
      <c r="C759" s="30">
        <v>1661.75</v>
      </c>
      <c r="D759" s="31">
        <f t="shared" si="23"/>
        <v>2.5338602153781586E-3</v>
      </c>
      <c r="F759" s="111">
        <v>45170.645833333336</v>
      </c>
      <c r="G759" s="30">
        <v>18101.2</v>
      </c>
      <c r="H759" s="31">
        <f t="shared" si="24"/>
        <v>1.3536251116355702E-2</v>
      </c>
    </row>
    <row r="760" spans="2:8">
      <c r="B760" s="111">
        <v>45200.645833333336</v>
      </c>
      <c r="C760" s="30">
        <v>1669.6</v>
      </c>
      <c r="D760" s="31">
        <f t="shared" si="23"/>
        <v>4.7239356100496899E-3</v>
      </c>
      <c r="F760" s="111">
        <v>45200.645833333336</v>
      </c>
      <c r="G760" s="30">
        <v>17914.150000000001</v>
      </c>
      <c r="H760" s="31">
        <f t="shared" si="24"/>
        <v>-1.0333569045146151E-2</v>
      </c>
    </row>
    <row r="761" spans="2:8">
      <c r="B761" s="111">
        <v>45231.645833333336</v>
      </c>
      <c r="C761" s="30">
        <v>1674.2</v>
      </c>
      <c r="D761" s="31">
        <f t="shared" si="23"/>
        <v>2.7551509343555214E-3</v>
      </c>
      <c r="F761" s="111">
        <v>45231.645833333336</v>
      </c>
      <c r="G761" s="30">
        <v>17895.7</v>
      </c>
      <c r="H761" s="31">
        <f t="shared" si="24"/>
        <v>-1.0299121085846075E-3</v>
      </c>
    </row>
    <row r="762" spans="2:8">
      <c r="B762" s="111">
        <v>45261.645833333336</v>
      </c>
      <c r="C762" s="30">
        <v>1644.15</v>
      </c>
      <c r="D762" s="31">
        <f t="shared" si="23"/>
        <v>-1.7948871102616115E-2</v>
      </c>
      <c r="F762" s="111">
        <v>45261.645833333336</v>
      </c>
      <c r="G762" s="30">
        <v>17858.2</v>
      </c>
      <c r="H762" s="31">
        <f t="shared" si="24"/>
        <v>-2.0954754494096894E-3</v>
      </c>
    </row>
    <row r="763" spans="2:8" ht="27">
      <c r="B763" s="112" t="s">
        <v>462</v>
      </c>
      <c r="C763" s="30">
        <v>1620</v>
      </c>
      <c r="D763" s="31">
        <f t="shared" si="23"/>
        <v>-1.4688440835690209E-2</v>
      </c>
      <c r="F763" s="112" t="s">
        <v>462</v>
      </c>
      <c r="G763" s="30">
        <v>17956.599999999999</v>
      </c>
      <c r="H763" s="31">
        <f t="shared" si="24"/>
        <v>5.5100738036306662E-3</v>
      </c>
    </row>
    <row r="764" spans="2:8" ht="27">
      <c r="B764" s="112" t="s">
        <v>463</v>
      </c>
      <c r="C764" s="30">
        <v>1618.25</v>
      </c>
      <c r="D764" s="31">
        <f t="shared" si="23"/>
        <v>-1.0802469135802184E-3</v>
      </c>
      <c r="F764" s="112" t="s">
        <v>463</v>
      </c>
      <c r="G764" s="30">
        <v>17894.849999999999</v>
      </c>
      <c r="H764" s="31">
        <f t="shared" si="24"/>
        <v>-3.4388469977613134E-3</v>
      </c>
    </row>
    <row r="765" spans="2:8" ht="27">
      <c r="B765" s="112" t="s">
        <v>464</v>
      </c>
      <c r="C765" s="30">
        <v>1608.2</v>
      </c>
      <c r="D765" s="31">
        <f t="shared" si="23"/>
        <v>-6.210412482620109E-3</v>
      </c>
      <c r="F765" s="112" t="s">
        <v>464</v>
      </c>
      <c r="G765" s="30">
        <v>18053.3</v>
      </c>
      <c r="H765" s="31">
        <f t="shared" si="24"/>
        <v>8.8545028318203212E-3</v>
      </c>
    </row>
    <row r="766" spans="2:8" ht="27">
      <c r="B766" s="112" t="s">
        <v>465</v>
      </c>
      <c r="C766" s="30">
        <v>1613.65</v>
      </c>
      <c r="D766" s="31">
        <f t="shared" si="23"/>
        <v>3.3888819798533198E-3</v>
      </c>
      <c r="F766" s="112" t="s">
        <v>465</v>
      </c>
      <c r="G766" s="30">
        <v>18165.349999999999</v>
      </c>
      <c r="H766" s="31">
        <f t="shared" si="24"/>
        <v>6.2066215041016726E-3</v>
      </c>
    </row>
    <row r="767" spans="2:8" ht="27">
      <c r="B767" s="112" t="s">
        <v>466</v>
      </c>
      <c r="C767" s="30">
        <v>1595</v>
      </c>
      <c r="D767" s="31">
        <f t="shared" si="23"/>
        <v>-1.1557648808601662E-2</v>
      </c>
      <c r="F767" s="112" t="s">
        <v>466</v>
      </c>
      <c r="G767" s="30">
        <v>18107.849999999999</v>
      </c>
      <c r="H767" s="31">
        <f t="shared" si="24"/>
        <v>-3.1653670311885262E-3</v>
      </c>
    </row>
    <row r="768" spans="2:8" ht="27">
      <c r="B768" s="112" t="s">
        <v>467</v>
      </c>
      <c r="C768" s="30">
        <v>1568.7</v>
      </c>
      <c r="D768" s="31">
        <f t="shared" si="23"/>
        <v>-1.6489028213166113E-2</v>
      </c>
      <c r="F768" s="112" t="s">
        <v>467</v>
      </c>
      <c r="G768" s="30">
        <v>18027.650000000001</v>
      </c>
      <c r="H768" s="31">
        <f t="shared" si="24"/>
        <v>-4.4290183539181793E-3</v>
      </c>
    </row>
    <row r="769" spans="2:8" ht="27">
      <c r="B769" s="112" t="s">
        <v>468</v>
      </c>
      <c r="C769" s="30">
        <v>1580.95</v>
      </c>
      <c r="D769" s="31">
        <f t="shared" si="23"/>
        <v>7.8090138331101677E-3</v>
      </c>
      <c r="F769" s="112" t="s">
        <v>468</v>
      </c>
      <c r="G769" s="30">
        <v>18118.55</v>
      </c>
      <c r="H769" s="31">
        <f t="shared" si="24"/>
        <v>5.0422545367809768E-3</v>
      </c>
    </row>
    <row r="770" spans="2:8" ht="27">
      <c r="B770" s="112" t="s">
        <v>469</v>
      </c>
      <c r="C770" s="30">
        <v>1576.15</v>
      </c>
      <c r="D770" s="31">
        <f t="shared" si="23"/>
        <v>-3.036149150827061E-3</v>
      </c>
      <c r="F770" s="112" t="s">
        <v>469</v>
      </c>
      <c r="G770" s="30">
        <v>18118.3</v>
      </c>
      <c r="H770" s="31">
        <f t="shared" si="24"/>
        <v>-1.3798013637988937E-5</v>
      </c>
    </row>
    <row r="771" spans="2:8" ht="27">
      <c r="B771" s="112" t="s">
        <v>470</v>
      </c>
      <c r="C771" s="30">
        <v>1572.15</v>
      </c>
      <c r="D771" s="31">
        <f t="shared" si="23"/>
        <v>-2.537829521301882E-3</v>
      </c>
      <c r="F771" s="112" t="s">
        <v>470</v>
      </c>
      <c r="G771" s="30">
        <v>17891.95</v>
      </c>
      <c r="H771" s="31">
        <f t="shared" si="24"/>
        <v>-1.2492893924926696E-2</v>
      </c>
    </row>
    <row r="772" spans="2:8" ht="27">
      <c r="B772" s="112" t="s">
        <v>471</v>
      </c>
      <c r="C772" s="30">
        <v>1542.7</v>
      </c>
      <c r="D772" s="31">
        <f t="shared" si="23"/>
        <v>-1.8732309258022495E-2</v>
      </c>
      <c r="F772" s="112" t="s">
        <v>471</v>
      </c>
      <c r="G772" s="30">
        <v>17604.349999999999</v>
      </c>
      <c r="H772" s="31">
        <f t="shared" si="24"/>
        <v>-1.6074268036742945E-2</v>
      </c>
    </row>
    <row r="773" spans="2:8" ht="27">
      <c r="B773" s="112" t="s">
        <v>472</v>
      </c>
      <c r="C773" s="30">
        <v>1574.75</v>
      </c>
      <c r="D773" s="31">
        <f t="shared" si="23"/>
        <v>2.0775264147274264E-2</v>
      </c>
      <c r="F773" s="112" t="s">
        <v>472</v>
      </c>
      <c r="G773" s="30">
        <v>17648.95</v>
      </c>
      <c r="H773" s="31">
        <f t="shared" si="24"/>
        <v>2.5334647402490695E-3</v>
      </c>
    </row>
    <row r="774" spans="2:8" ht="27">
      <c r="B774" s="112" t="s">
        <v>473</v>
      </c>
      <c r="C774" s="30">
        <v>1592.15</v>
      </c>
      <c r="D774" s="31">
        <f t="shared" si="23"/>
        <v>1.1049372916335898E-2</v>
      </c>
      <c r="F774" s="112" t="s">
        <v>473</v>
      </c>
      <c r="G774" s="30">
        <v>17662.150000000001</v>
      </c>
      <c r="H774" s="31">
        <f t="shared" si="24"/>
        <v>7.4791984792299537E-4</v>
      </c>
    </row>
    <row r="775" spans="2:8">
      <c r="B775" s="111">
        <v>44928.645833333336</v>
      </c>
      <c r="C775" s="30">
        <v>1575.8</v>
      </c>
      <c r="D775" s="31">
        <f t="shared" si="23"/>
        <v>-1.0269132933454883E-2</v>
      </c>
      <c r="F775" s="111">
        <v>44928.645833333336</v>
      </c>
      <c r="G775" s="30">
        <v>17616.3</v>
      </c>
      <c r="H775" s="31">
        <f t="shared" si="24"/>
        <v>-2.5959466995808533E-3</v>
      </c>
    </row>
    <row r="776" spans="2:8">
      <c r="B776" s="111">
        <v>44959.645833333336</v>
      </c>
      <c r="C776" s="30">
        <v>1589.45</v>
      </c>
      <c r="D776" s="31">
        <f t="shared" si="23"/>
        <v>8.6622667851250501E-3</v>
      </c>
      <c r="F776" s="111">
        <v>44959.645833333336</v>
      </c>
      <c r="G776" s="30">
        <v>17610.400000000001</v>
      </c>
      <c r="H776" s="31">
        <f t="shared" si="24"/>
        <v>-3.3491709382771351E-4</v>
      </c>
    </row>
    <row r="777" spans="2:8">
      <c r="B777" s="111">
        <v>44987.645833333336</v>
      </c>
      <c r="C777" s="30">
        <v>1583.8</v>
      </c>
      <c r="D777" s="31">
        <f t="shared" si="23"/>
        <v>-3.5546887288055995E-3</v>
      </c>
      <c r="F777" s="111">
        <v>44987.645833333336</v>
      </c>
      <c r="G777" s="30">
        <v>17854.05</v>
      </c>
      <c r="H777" s="31">
        <f t="shared" si="24"/>
        <v>1.3835574433289199E-2</v>
      </c>
    </row>
    <row r="778" spans="2:8">
      <c r="B778" s="111">
        <v>45079.645833333336</v>
      </c>
      <c r="C778" s="30">
        <v>1586.9</v>
      </c>
      <c r="D778" s="31">
        <f t="shared" si="23"/>
        <v>1.9573178431619986E-3</v>
      </c>
      <c r="F778" s="111">
        <v>45079.645833333336</v>
      </c>
      <c r="G778" s="30">
        <v>17764.599999999999</v>
      </c>
      <c r="H778" s="31">
        <f t="shared" si="24"/>
        <v>-5.0100677437332486E-3</v>
      </c>
    </row>
    <row r="779" spans="2:8">
      <c r="B779" s="111">
        <v>45109.645833333336</v>
      </c>
      <c r="C779" s="30">
        <v>1588.1</v>
      </c>
      <c r="D779" s="31">
        <f t="shared" ref="D779:D842" si="25">(C779/C778)-1</f>
        <v>7.5619131640292103E-4</v>
      </c>
      <c r="F779" s="111">
        <v>45109.645833333336</v>
      </c>
      <c r="G779" s="30">
        <v>17721.5</v>
      </c>
      <c r="H779" s="31">
        <f t="shared" ref="H779:H842" si="26">(G779/G778)-1</f>
        <v>-2.4261734010334601E-3</v>
      </c>
    </row>
    <row r="780" spans="2:8">
      <c r="B780" s="111">
        <v>45140.645833333336</v>
      </c>
      <c r="C780" s="30">
        <v>1582</v>
      </c>
      <c r="D780" s="31">
        <f t="shared" si="25"/>
        <v>-3.841067942824683E-3</v>
      </c>
      <c r="F780" s="111">
        <v>45140.645833333336</v>
      </c>
      <c r="G780" s="30">
        <v>17871.7</v>
      </c>
      <c r="H780" s="31">
        <f t="shared" si="26"/>
        <v>8.475580509550662E-3</v>
      </c>
    </row>
    <row r="781" spans="2:8">
      <c r="B781" s="111">
        <v>45171.645833333336</v>
      </c>
      <c r="C781" s="30">
        <v>1549.75</v>
      </c>
      <c r="D781" s="31">
        <f t="shared" si="25"/>
        <v>-2.0385587863464005E-2</v>
      </c>
      <c r="F781" s="111">
        <v>45171.645833333336</v>
      </c>
      <c r="G781" s="30">
        <v>17893.45</v>
      </c>
      <c r="H781" s="31">
        <f t="shared" si="26"/>
        <v>1.2170078951638796E-3</v>
      </c>
    </row>
    <row r="782" spans="2:8">
      <c r="B782" s="111">
        <v>45201.645833333336</v>
      </c>
      <c r="C782" s="30">
        <v>1480.75</v>
      </c>
      <c r="D782" s="31">
        <f t="shared" si="25"/>
        <v>-4.4523310211324385E-2</v>
      </c>
      <c r="F782" s="111">
        <v>45201.645833333336</v>
      </c>
      <c r="G782" s="30">
        <v>17856.5</v>
      </c>
      <c r="H782" s="31">
        <f t="shared" si="26"/>
        <v>-2.0650014390740656E-3</v>
      </c>
    </row>
    <row r="783" spans="2:8" ht="27">
      <c r="B783" s="112" t="s">
        <v>474</v>
      </c>
      <c r="C783" s="30">
        <v>1459.75</v>
      </c>
      <c r="D783" s="31">
        <f t="shared" si="25"/>
        <v>-1.4182002363667068E-2</v>
      </c>
      <c r="F783" s="112" t="s">
        <v>474</v>
      </c>
      <c r="G783" s="30">
        <v>17770.900000000001</v>
      </c>
      <c r="H783" s="31">
        <f t="shared" si="26"/>
        <v>-4.7937725758125938E-3</v>
      </c>
    </row>
    <row r="784" spans="2:8" ht="27">
      <c r="B784" s="112" t="s">
        <v>475</v>
      </c>
      <c r="C784" s="30">
        <v>1460.15</v>
      </c>
      <c r="D784" s="31">
        <f t="shared" si="25"/>
        <v>2.7401952389105588E-4</v>
      </c>
      <c r="F784" s="112" t="s">
        <v>475</v>
      </c>
      <c r="G784" s="30">
        <v>17929.849999999999</v>
      </c>
      <c r="H784" s="31">
        <f t="shared" si="26"/>
        <v>8.9443978639234256E-3</v>
      </c>
    </row>
    <row r="785" spans="2:8" ht="27">
      <c r="B785" s="112" t="s">
        <v>476</v>
      </c>
      <c r="C785" s="30">
        <v>1468.95</v>
      </c>
      <c r="D785" s="31">
        <f t="shared" si="25"/>
        <v>6.0267780707461416E-3</v>
      </c>
      <c r="F785" s="112" t="s">
        <v>476</v>
      </c>
      <c r="G785" s="30">
        <v>18015.849999999999</v>
      </c>
      <c r="H785" s="31">
        <f t="shared" si="26"/>
        <v>4.7964706899388254E-3</v>
      </c>
    </row>
    <row r="786" spans="2:8" ht="27">
      <c r="B786" s="112" t="s">
        <v>477</v>
      </c>
      <c r="C786" s="30">
        <v>1461.85</v>
      </c>
      <c r="D786" s="31">
        <f t="shared" si="25"/>
        <v>-4.8333843902107487E-3</v>
      </c>
      <c r="F786" s="112" t="s">
        <v>477</v>
      </c>
      <c r="G786" s="30">
        <v>18035.849999999999</v>
      </c>
      <c r="H786" s="31">
        <f t="shared" si="26"/>
        <v>1.1101335768226583E-3</v>
      </c>
    </row>
    <row r="787" spans="2:8" ht="27">
      <c r="B787" s="112" t="s">
        <v>478</v>
      </c>
      <c r="C787" s="30">
        <v>1475.95</v>
      </c>
      <c r="D787" s="31">
        <f t="shared" si="25"/>
        <v>9.6453124465576412E-3</v>
      </c>
      <c r="F787" s="112" t="s">
        <v>478</v>
      </c>
      <c r="G787" s="30">
        <v>17944.2</v>
      </c>
      <c r="H787" s="31">
        <f t="shared" si="26"/>
        <v>-5.0815459210404867E-3</v>
      </c>
    </row>
    <row r="788" spans="2:8" ht="27">
      <c r="B788" s="112" t="s">
        <v>479</v>
      </c>
      <c r="C788" s="30">
        <v>1459.1</v>
      </c>
      <c r="D788" s="31">
        <f t="shared" si="25"/>
        <v>-1.1416375893492425E-2</v>
      </c>
      <c r="F788" s="112" t="s">
        <v>479</v>
      </c>
      <c r="G788" s="30">
        <v>17844.599999999999</v>
      </c>
      <c r="H788" s="31">
        <f t="shared" si="26"/>
        <v>-5.5505400073562194E-3</v>
      </c>
    </row>
    <row r="789" spans="2:8" ht="27">
      <c r="B789" s="112" t="s">
        <v>480</v>
      </c>
      <c r="C789" s="30">
        <v>1464.35</v>
      </c>
      <c r="D789" s="31">
        <f t="shared" si="25"/>
        <v>3.5981084230005678E-3</v>
      </c>
      <c r="F789" s="112" t="s">
        <v>480</v>
      </c>
      <c r="G789" s="30">
        <v>17826.7</v>
      </c>
      <c r="H789" s="31">
        <f t="shared" si="26"/>
        <v>-1.0031045806573324E-3</v>
      </c>
    </row>
    <row r="790" spans="2:8" ht="27">
      <c r="B790" s="112" t="s">
        <v>481</v>
      </c>
      <c r="C790" s="30">
        <v>1445.85</v>
      </c>
      <c r="D790" s="31">
        <f t="shared" si="25"/>
        <v>-1.2633591695974333E-2</v>
      </c>
      <c r="F790" s="112" t="s">
        <v>481</v>
      </c>
      <c r="G790" s="30">
        <v>17554.3</v>
      </c>
      <c r="H790" s="31">
        <f t="shared" si="26"/>
        <v>-1.528045011134993E-2</v>
      </c>
    </row>
    <row r="791" spans="2:8" ht="27">
      <c r="B791" s="112" t="s">
        <v>482</v>
      </c>
      <c r="C791" s="30">
        <v>1447.2</v>
      </c>
      <c r="D791" s="31">
        <f t="shared" si="25"/>
        <v>9.3370681605975392E-4</v>
      </c>
      <c r="F791" s="112" t="s">
        <v>482</v>
      </c>
      <c r="G791" s="30">
        <v>17511.25</v>
      </c>
      <c r="H791" s="31">
        <f t="shared" si="26"/>
        <v>-2.4523905823643499E-3</v>
      </c>
    </row>
    <row r="792" spans="2:8" ht="27">
      <c r="B792" s="112" t="s">
        <v>483</v>
      </c>
      <c r="C792" s="30">
        <v>1431.35</v>
      </c>
      <c r="D792" s="31">
        <f t="shared" si="25"/>
        <v>-1.0952183526810488E-2</v>
      </c>
      <c r="F792" s="112" t="s">
        <v>483</v>
      </c>
      <c r="G792" s="30">
        <v>17465.8</v>
      </c>
      <c r="H792" s="31">
        <f t="shared" si="26"/>
        <v>-2.5954743379256184E-3</v>
      </c>
    </row>
    <row r="793" spans="2:8" ht="27">
      <c r="B793" s="112" t="s">
        <v>484</v>
      </c>
      <c r="C793" s="30">
        <v>1434.75</v>
      </c>
      <c r="D793" s="31">
        <f t="shared" si="25"/>
        <v>2.3753798861214648E-3</v>
      </c>
      <c r="F793" s="112" t="s">
        <v>484</v>
      </c>
      <c r="G793" s="30">
        <v>17392.7</v>
      </c>
      <c r="H793" s="31">
        <f t="shared" si="26"/>
        <v>-4.1853221724741374E-3</v>
      </c>
    </row>
    <row r="794" spans="2:8" ht="27">
      <c r="B794" s="112" t="s">
        <v>485</v>
      </c>
      <c r="C794" s="30">
        <v>1446.9</v>
      </c>
      <c r="D794" s="31">
        <f t="shared" si="25"/>
        <v>8.4683742812337037E-3</v>
      </c>
      <c r="F794" s="112" t="s">
        <v>485</v>
      </c>
      <c r="G794" s="30">
        <v>17303.95</v>
      </c>
      <c r="H794" s="31">
        <f t="shared" si="26"/>
        <v>-5.1027155070805241E-3</v>
      </c>
    </row>
    <row r="795" spans="2:8">
      <c r="B795" s="111">
        <v>44929.645833333336</v>
      </c>
      <c r="C795" s="30">
        <v>1464.2</v>
      </c>
      <c r="D795" s="31">
        <f t="shared" si="25"/>
        <v>1.1956596862257252E-2</v>
      </c>
      <c r="F795" s="111">
        <v>44929.645833333336</v>
      </c>
      <c r="G795" s="30">
        <v>17450.900000000001</v>
      </c>
      <c r="H795" s="31">
        <f t="shared" si="26"/>
        <v>8.4922806642413473E-3</v>
      </c>
    </row>
    <row r="796" spans="2:8">
      <c r="B796" s="111">
        <v>44960.645833333336</v>
      </c>
      <c r="C796" s="30">
        <v>1457.7</v>
      </c>
      <c r="D796" s="31">
        <f t="shared" si="25"/>
        <v>-4.4392842507854358E-3</v>
      </c>
      <c r="F796" s="111">
        <v>44960.645833333336</v>
      </c>
      <c r="G796" s="30">
        <v>17321.900000000001</v>
      </c>
      <c r="H796" s="31">
        <f t="shared" si="26"/>
        <v>-7.3921688852723877E-3</v>
      </c>
    </row>
    <row r="797" spans="2:8">
      <c r="B797" s="111">
        <v>44988.645833333336</v>
      </c>
      <c r="C797" s="30">
        <v>1464.85</v>
      </c>
      <c r="D797" s="31">
        <f t="shared" si="25"/>
        <v>4.9049873087740892E-3</v>
      </c>
      <c r="F797" s="111">
        <v>44988.645833333336</v>
      </c>
      <c r="G797" s="30">
        <v>17594.349999999999</v>
      </c>
      <c r="H797" s="31">
        <f t="shared" si="26"/>
        <v>1.5728644086387522E-2</v>
      </c>
    </row>
    <row r="798" spans="2:8">
      <c r="B798" s="111">
        <v>45080.645833333336</v>
      </c>
      <c r="C798" s="30">
        <v>1462.55</v>
      </c>
      <c r="D798" s="31">
        <f t="shared" si="25"/>
        <v>-1.5701266341263675E-3</v>
      </c>
      <c r="F798" s="111">
        <v>45080.645833333336</v>
      </c>
      <c r="G798" s="30">
        <v>17711.45</v>
      </c>
      <c r="H798" s="31">
        <f t="shared" si="26"/>
        <v>6.6555456723325079E-3</v>
      </c>
    </row>
    <row r="799" spans="2:8">
      <c r="B799" s="111">
        <v>45141.645833333336</v>
      </c>
      <c r="C799" s="30">
        <v>1454.8</v>
      </c>
      <c r="D799" s="31">
        <f t="shared" si="25"/>
        <v>-5.298964137978146E-3</v>
      </c>
      <c r="F799" s="111">
        <v>45141.645833333336</v>
      </c>
      <c r="G799" s="30">
        <v>17754.400000000001</v>
      </c>
      <c r="H799" s="31">
        <f t="shared" si="26"/>
        <v>2.4249849673516621E-3</v>
      </c>
    </row>
    <row r="800" spans="2:8">
      <c r="B800" s="111">
        <v>45172.645833333336</v>
      </c>
      <c r="C800" s="30">
        <v>1440</v>
      </c>
      <c r="D800" s="31">
        <f t="shared" si="25"/>
        <v>-1.0173219686554824E-2</v>
      </c>
      <c r="F800" s="111">
        <v>45172.645833333336</v>
      </c>
      <c r="G800" s="30">
        <v>17589.599999999999</v>
      </c>
      <c r="H800" s="31">
        <f t="shared" si="26"/>
        <v>-9.2822061010230383E-3</v>
      </c>
    </row>
    <row r="801" spans="2:8">
      <c r="B801" s="111">
        <v>45202.645833333336</v>
      </c>
      <c r="C801" s="30">
        <v>1441.2</v>
      </c>
      <c r="D801" s="31">
        <f t="shared" si="25"/>
        <v>8.333333333334636E-4</v>
      </c>
      <c r="F801" s="111">
        <v>45202.645833333336</v>
      </c>
      <c r="G801" s="30">
        <v>17412.900000000001</v>
      </c>
      <c r="H801" s="31">
        <f t="shared" si="26"/>
        <v>-1.0045708827943645E-2</v>
      </c>
    </row>
    <row r="802" spans="2:8" ht="27">
      <c r="B802" s="112" t="s">
        <v>486</v>
      </c>
      <c r="C802" s="30">
        <v>1434.2</v>
      </c>
      <c r="D802" s="31">
        <f t="shared" si="25"/>
        <v>-4.8570635581459687E-3</v>
      </c>
      <c r="F802" s="112" t="s">
        <v>486</v>
      </c>
      <c r="G802" s="30">
        <v>17154.3</v>
      </c>
      <c r="H802" s="31">
        <f t="shared" si="26"/>
        <v>-1.4851058697862074E-2</v>
      </c>
    </row>
    <row r="803" spans="2:8" ht="27">
      <c r="B803" s="112" t="s">
        <v>487</v>
      </c>
      <c r="C803" s="30">
        <v>1445.3</v>
      </c>
      <c r="D803" s="31">
        <f t="shared" si="25"/>
        <v>7.7395063450005352E-3</v>
      </c>
      <c r="F803" s="112" t="s">
        <v>487</v>
      </c>
      <c r="G803" s="30">
        <v>17043.3</v>
      </c>
      <c r="H803" s="31">
        <f t="shared" si="26"/>
        <v>-6.4706808205522437E-3</v>
      </c>
    </row>
    <row r="804" spans="2:8" ht="27">
      <c r="B804" s="112" t="s">
        <v>488</v>
      </c>
      <c r="C804" s="30">
        <v>1442.4</v>
      </c>
      <c r="D804" s="31">
        <f t="shared" si="25"/>
        <v>-2.0065038400330915E-3</v>
      </c>
      <c r="F804" s="112" t="s">
        <v>488</v>
      </c>
      <c r="G804" s="30">
        <v>16972.150000000001</v>
      </c>
      <c r="H804" s="31">
        <f t="shared" si="26"/>
        <v>-4.1746610104849147E-3</v>
      </c>
    </row>
    <row r="805" spans="2:8" ht="27">
      <c r="B805" s="112" t="s">
        <v>489</v>
      </c>
      <c r="C805" s="30">
        <v>1453.95</v>
      </c>
      <c r="D805" s="31">
        <f t="shared" si="25"/>
        <v>8.0074875207987173E-3</v>
      </c>
      <c r="F805" s="112" t="s">
        <v>489</v>
      </c>
      <c r="G805" s="30">
        <v>16985.599999999999</v>
      </c>
      <c r="H805" s="31">
        <f t="shared" si="26"/>
        <v>7.9247473066157426E-4</v>
      </c>
    </row>
    <row r="806" spans="2:8" ht="27">
      <c r="B806" s="112" t="s">
        <v>490</v>
      </c>
      <c r="C806" s="30">
        <v>1446.4</v>
      </c>
      <c r="D806" s="31">
        <f t="shared" si="25"/>
        <v>-5.1927507823514851E-3</v>
      </c>
      <c r="F806" s="112" t="s">
        <v>490</v>
      </c>
      <c r="G806" s="30">
        <v>17100.05</v>
      </c>
      <c r="H806" s="31">
        <f t="shared" si="26"/>
        <v>6.7380604747551143E-3</v>
      </c>
    </row>
    <row r="807" spans="2:8" ht="27">
      <c r="B807" s="112" t="s">
        <v>491</v>
      </c>
      <c r="C807" s="30">
        <v>1448.4</v>
      </c>
      <c r="D807" s="31">
        <f t="shared" si="25"/>
        <v>1.3827433628319508E-3</v>
      </c>
      <c r="F807" s="112" t="s">
        <v>491</v>
      </c>
      <c r="G807" s="30">
        <v>16988.400000000001</v>
      </c>
      <c r="H807" s="31">
        <f t="shared" si="26"/>
        <v>-6.5292206747932235E-3</v>
      </c>
    </row>
    <row r="808" spans="2:8" ht="27">
      <c r="B808" s="112" t="s">
        <v>492</v>
      </c>
      <c r="C808" s="30">
        <v>1437.9</v>
      </c>
      <c r="D808" s="31">
        <f t="shared" si="25"/>
        <v>-7.2493786246893288E-3</v>
      </c>
      <c r="F808" s="112" t="s">
        <v>492</v>
      </c>
      <c r="G808" s="30">
        <v>17107.5</v>
      </c>
      <c r="H808" s="31">
        <f t="shared" si="26"/>
        <v>7.0106661015751914E-3</v>
      </c>
    </row>
    <row r="809" spans="2:8" ht="27">
      <c r="B809" s="112" t="s">
        <v>493</v>
      </c>
      <c r="C809" s="30">
        <v>1440.55</v>
      </c>
      <c r="D809" s="31">
        <f t="shared" si="25"/>
        <v>1.8429654357048353E-3</v>
      </c>
      <c r="F809" s="112" t="s">
        <v>493</v>
      </c>
      <c r="G809" s="30">
        <v>17151.900000000001</v>
      </c>
      <c r="H809" s="31">
        <f t="shared" si="26"/>
        <v>2.5953529153881494E-3</v>
      </c>
    </row>
    <row r="810" spans="2:8" ht="27">
      <c r="B810" s="112" t="s">
        <v>494</v>
      </c>
      <c r="C810" s="30">
        <v>1436.45</v>
      </c>
      <c r="D810" s="31">
        <f t="shared" si="25"/>
        <v>-2.8461351567109494E-3</v>
      </c>
      <c r="F810" s="112" t="s">
        <v>494</v>
      </c>
      <c r="G810" s="30">
        <v>17076.900000000001</v>
      </c>
      <c r="H810" s="31">
        <f t="shared" si="26"/>
        <v>-4.3726934042292998E-3</v>
      </c>
    </row>
    <row r="811" spans="2:8" ht="27">
      <c r="B811" s="112" t="s">
        <v>495</v>
      </c>
      <c r="C811" s="30">
        <v>1436.75</v>
      </c>
      <c r="D811" s="31">
        <f t="shared" si="25"/>
        <v>2.0884820216493516E-4</v>
      </c>
      <c r="F811" s="112" t="s">
        <v>495</v>
      </c>
      <c r="G811" s="30">
        <v>16945.05</v>
      </c>
      <c r="H811" s="31">
        <f t="shared" si="26"/>
        <v>-7.7209563796709624E-3</v>
      </c>
    </row>
    <row r="812" spans="2:8" ht="27">
      <c r="B812" s="112" t="s">
        <v>496</v>
      </c>
      <c r="C812" s="30">
        <v>1413.9</v>
      </c>
      <c r="D812" s="31">
        <f t="shared" si="25"/>
        <v>-1.5903949886897473E-2</v>
      </c>
      <c r="F812" s="112" t="s">
        <v>496</v>
      </c>
      <c r="G812" s="30">
        <v>16985.7</v>
      </c>
      <c r="H812" s="31">
        <f t="shared" si="26"/>
        <v>2.3989306611666983E-3</v>
      </c>
    </row>
    <row r="813" spans="2:8" ht="27">
      <c r="B813" s="112" t="s">
        <v>497</v>
      </c>
      <c r="C813" s="30">
        <v>1406.7</v>
      </c>
      <c r="D813" s="31">
        <f t="shared" si="25"/>
        <v>-5.0922978994271118E-3</v>
      </c>
      <c r="F813" s="112" t="s">
        <v>497</v>
      </c>
      <c r="G813" s="30">
        <v>16951.7</v>
      </c>
      <c r="H813" s="31">
        <f t="shared" si="26"/>
        <v>-2.0016837692883316E-3</v>
      </c>
    </row>
    <row r="814" spans="2:8" ht="27">
      <c r="B814" s="112" t="s">
        <v>498</v>
      </c>
      <c r="C814" s="30">
        <v>1406.7</v>
      </c>
      <c r="D814" s="31">
        <f t="shared" si="25"/>
        <v>0</v>
      </c>
      <c r="F814" s="112" t="s">
        <v>498</v>
      </c>
      <c r="G814" s="30">
        <v>17080.7</v>
      </c>
      <c r="H814" s="31">
        <f t="shared" si="26"/>
        <v>7.6098562386073265E-3</v>
      </c>
    </row>
    <row r="815" spans="2:8" ht="27">
      <c r="B815" s="112" t="s">
        <v>499</v>
      </c>
      <c r="C815" s="30">
        <v>1424.45</v>
      </c>
      <c r="D815" s="31">
        <f t="shared" si="25"/>
        <v>1.2618184403213162E-2</v>
      </c>
      <c r="F815" s="112" t="s">
        <v>499</v>
      </c>
      <c r="G815" s="30">
        <v>17359.75</v>
      </c>
      <c r="H815" s="31">
        <f t="shared" si="26"/>
        <v>1.6337152458622883E-2</v>
      </c>
    </row>
    <row r="816" spans="2:8">
      <c r="B816" s="111">
        <v>44989.645833333336</v>
      </c>
      <c r="C816" s="30">
        <v>1433.05</v>
      </c>
      <c r="D816" s="31">
        <f t="shared" si="25"/>
        <v>6.0374179507880488E-3</v>
      </c>
      <c r="F816" s="111">
        <v>44989.645833333336</v>
      </c>
      <c r="G816" s="30">
        <v>17398.05</v>
      </c>
      <c r="H816" s="31">
        <f t="shared" si="26"/>
        <v>2.2062529702329137E-3</v>
      </c>
    </row>
    <row r="817" spans="2:8">
      <c r="B817" s="111">
        <v>45050.645833333336</v>
      </c>
      <c r="C817" s="30">
        <v>1422.3</v>
      </c>
      <c r="D817" s="31">
        <f t="shared" si="25"/>
        <v>-7.5014828512612874E-3</v>
      </c>
      <c r="F817" s="111">
        <v>45050.645833333336</v>
      </c>
      <c r="G817" s="30">
        <v>17557.05</v>
      </c>
      <c r="H817" s="31">
        <f t="shared" si="26"/>
        <v>9.1389552277409969E-3</v>
      </c>
    </row>
    <row r="818" spans="2:8">
      <c r="B818" s="111">
        <v>45081.645833333336</v>
      </c>
      <c r="C818" s="30">
        <v>1407.05</v>
      </c>
      <c r="D818" s="31">
        <f t="shared" si="25"/>
        <v>-1.0722069886803021E-2</v>
      </c>
      <c r="F818" s="111">
        <v>45081.645833333336</v>
      </c>
      <c r="G818" s="30">
        <v>17599.150000000001</v>
      </c>
      <c r="H818" s="31">
        <f t="shared" si="26"/>
        <v>2.3978971410345551E-3</v>
      </c>
    </row>
    <row r="819" spans="2:8">
      <c r="B819" s="111">
        <v>45203.645833333336</v>
      </c>
      <c r="C819" s="30">
        <v>1398</v>
      </c>
      <c r="D819" s="31">
        <f t="shared" si="25"/>
        <v>-6.431896521090219E-3</v>
      </c>
      <c r="F819" s="111">
        <v>45203.645833333336</v>
      </c>
      <c r="G819" s="30">
        <v>17624.05</v>
      </c>
      <c r="H819" s="31">
        <f t="shared" si="26"/>
        <v>1.4148410576646508E-3</v>
      </c>
    </row>
    <row r="820" spans="2:8">
      <c r="B820" s="111">
        <v>45234.645833333336</v>
      </c>
      <c r="C820" s="30">
        <v>1369.55</v>
      </c>
      <c r="D820" s="31">
        <f t="shared" si="25"/>
        <v>-2.035050071530764E-2</v>
      </c>
      <c r="F820" s="111">
        <v>45234.645833333336</v>
      </c>
      <c r="G820" s="30">
        <v>17722.3</v>
      </c>
      <c r="H820" s="31">
        <f t="shared" si="26"/>
        <v>5.5747685690858972E-3</v>
      </c>
    </row>
    <row r="821" spans="2:8">
      <c r="B821" s="111">
        <v>45264.645833333336</v>
      </c>
      <c r="C821" s="30">
        <v>1383.75</v>
      </c>
      <c r="D821" s="31">
        <f t="shared" si="25"/>
        <v>1.0368369172355951E-2</v>
      </c>
      <c r="F821" s="111">
        <v>45264.645833333336</v>
      </c>
      <c r="G821" s="30">
        <v>17812.400000000001</v>
      </c>
      <c r="H821" s="31">
        <f t="shared" si="26"/>
        <v>5.083990227002344E-3</v>
      </c>
    </row>
    <row r="822" spans="2:8" ht="27">
      <c r="B822" s="112" t="s">
        <v>500</v>
      </c>
      <c r="C822" s="30">
        <v>1387.75</v>
      </c>
      <c r="D822" s="31">
        <f t="shared" si="25"/>
        <v>2.890695573622315E-3</v>
      </c>
      <c r="F822" s="112" t="s">
        <v>500</v>
      </c>
      <c r="G822" s="30">
        <v>17828</v>
      </c>
      <c r="H822" s="31">
        <f t="shared" si="26"/>
        <v>8.7579439042451135E-4</v>
      </c>
    </row>
    <row r="823" spans="2:8" ht="27">
      <c r="B823" s="112" t="s">
        <v>501</v>
      </c>
      <c r="C823" s="30">
        <v>1411.75</v>
      </c>
      <c r="D823" s="31">
        <f t="shared" si="25"/>
        <v>1.7294181228607375E-2</v>
      </c>
      <c r="F823" s="112" t="s">
        <v>501</v>
      </c>
      <c r="G823" s="30">
        <v>17706.849999999999</v>
      </c>
      <c r="H823" s="31">
        <f t="shared" si="26"/>
        <v>-6.7954902400718664E-3</v>
      </c>
    </row>
    <row r="824" spans="2:8" ht="27">
      <c r="B824" s="112" t="s">
        <v>502</v>
      </c>
      <c r="C824" s="30">
        <v>1400.25</v>
      </c>
      <c r="D824" s="31">
        <f t="shared" si="25"/>
        <v>-8.1459181866477826E-3</v>
      </c>
      <c r="F824" s="112" t="s">
        <v>502</v>
      </c>
      <c r="G824" s="30">
        <v>17660.150000000001</v>
      </c>
      <c r="H824" s="31">
        <f t="shared" si="26"/>
        <v>-2.6373973914048943E-3</v>
      </c>
    </row>
    <row r="825" spans="2:8" ht="27">
      <c r="B825" s="112" t="s">
        <v>503</v>
      </c>
      <c r="C825" s="30">
        <v>1410.65</v>
      </c>
      <c r="D825" s="31">
        <f t="shared" si="25"/>
        <v>7.4272451347974222E-3</v>
      </c>
      <c r="F825" s="112" t="s">
        <v>503</v>
      </c>
      <c r="G825" s="30">
        <v>17618.75</v>
      </c>
      <c r="H825" s="31">
        <f t="shared" si="26"/>
        <v>-2.3442609490860189E-3</v>
      </c>
    </row>
    <row r="826" spans="2:8" ht="27">
      <c r="B826" s="112" t="s">
        <v>504</v>
      </c>
      <c r="C826" s="30">
        <v>1438.4</v>
      </c>
      <c r="D826" s="31">
        <f t="shared" si="25"/>
        <v>1.9671782511608171E-2</v>
      </c>
      <c r="F826" s="112" t="s">
        <v>504</v>
      </c>
      <c r="G826" s="30">
        <v>17624.45</v>
      </c>
      <c r="H826" s="31">
        <f t="shared" si="26"/>
        <v>3.2351897836124799E-4</v>
      </c>
    </row>
    <row r="827" spans="2:8" ht="27">
      <c r="B827" s="112" t="s">
        <v>505</v>
      </c>
      <c r="C827" s="30">
        <v>1444.3</v>
      </c>
      <c r="D827" s="31">
        <f t="shared" si="25"/>
        <v>4.1017797552835855E-3</v>
      </c>
      <c r="F827" s="112" t="s">
        <v>505</v>
      </c>
      <c r="G827" s="30">
        <v>17624.05</v>
      </c>
      <c r="H827" s="31">
        <f t="shared" si="26"/>
        <v>-2.2695743697065396E-5</v>
      </c>
    </row>
    <row r="828" spans="2:8" ht="27">
      <c r="B828" s="112" t="s">
        <v>506</v>
      </c>
      <c r="C828" s="30">
        <v>1443.85</v>
      </c>
      <c r="D828" s="31">
        <f t="shared" si="25"/>
        <v>-3.1156961850031806E-4</v>
      </c>
      <c r="F828" s="112" t="s">
        <v>506</v>
      </c>
      <c r="G828" s="30">
        <v>17743.400000000001</v>
      </c>
      <c r="H828" s="31">
        <f t="shared" si="26"/>
        <v>6.7719962210730511E-3</v>
      </c>
    </row>
    <row r="829" spans="2:8" ht="27">
      <c r="B829" s="112" t="s">
        <v>507</v>
      </c>
      <c r="C829" s="30">
        <v>1453.2</v>
      </c>
      <c r="D829" s="31">
        <f t="shared" si="25"/>
        <v>6.475741939952373E-3</v>
      </c>
      <c r="F829" s="112" t="s">
        <v>507</v>
      </c>
      <c r="G829" s="30">
        <v>17769.25</v>
      </c>
      <c r="H829" s="31">
        <f t="shared" si="26"/>
        <v>1.4568797411995682E-3</v>
      </c>
    </row>
    <row r="830" spans="2:8" ht="27">
      <c r="B830" s="112" t="s">
        <v>508</v>
      </c>
      <c r="C830" s="30">
        <v>1447.6</v>
      </c>
      <c r="D830" s="31">
        <f t="shared" si="25"/>
        <v>-3.8535645472063118E-3</v>
      </c>
      <c r="F830" s="112" t="s">
        <v>508</v>
      </c>
      <c r="G830" s="30">
        <v>17813.599999999999</v>
      </c>
      <c r="H830" s="31">
        <f t="shared" si="26"/>
        <v>2.4958847447134058E-3</v>
      </c>
    </row>
    <row r="831" spans="2:8" ht="27">
      <c r="B831" s="112" t="s">
        <v>509</v>
      </c>
      <c r="C831" s="30">
        <v>1454.7</v>
      </c>
      <c r="D831" s="31">
        <f t="shared" si="25"/>
        <v>4.9046697982868537E-3</v>
      </c>
      <c r="F831" s="112" t="s">
        <v>509</v>
      </c>
      <c r="G831" s="30">
        <v>17915.05</v>
      </c>
      <c r="H831" s="31">
        <f t="shared" si="26"/>
        <v>5.6950868998968396E-3</v>
      </c>
    </row>
    <row r="832" spans="2:8" ht="27">
      <c r="B832" s="112" t="s">
        <v>510</v>
      </c>
      <c r="C832" s="30">
        <v>1479.5</v>
      </c>
      <c r="D832" s="31">
        <f t="shared" si="25"/>
        <v>1.704818862995805E-2</v>
      </c>
      <c r="F832" s="112" t="s">
        <v>510</v>
      </c>
      <c r="G832" s="30">
        <v>18065</v>
      </c>
      <c r="H832" s="31">
        <f t="shared" si="26"/>
        <v>8.3700575772884811E-3</v>
      </c>
    </row>
    <row r="833" spans="2:8">
      <c r="B833" s="111">
        <v>44962.645833333336</v>
      </c>
      <c r="C833" s="30">
        <v>1445.75</v>
      </c>
      <c r="D833" s="31">
        <f t="shared" si="25"/>
        <v>-2.2811760729976371E-2</v>
      </c>
      <c r="F833" s="111">
        <v>44962.645833333336</v>
      </c>
      <c r="G833" s="30">
        <v>18147.650000000001</v>
      </c>
      <c r="H833" s="31">
        <f t="shared" si="26"/>
        <v>4.5751453086078087E-3</v>
      </c>
    </row>
    <row r="834" spans="2:8">
      <c r="B834" s="111">
        <v>44990.645833333336</v>
      </c>
      <c r="C834" s="30">
        <v>1434.7</v>
      </c>
      <c r="D834" s="31">
        <f t="shared" si="25"/>
        <v>-7.6430918208542087E-3</v>
      </c>
      <c r="F834" s="111">
        <v>44990.645833333336</v>
      </c>
      <c r="G834" s="30">
        <v>18089.849999999999</v>
      </c>
      <c r="H834" s="31">
        <f t="shared" si="26"/>
        <v>-3.1849853837826458E-3</v>
      </c>
    </row>
    <row r="835" spans="2:8">
      <c r="B835" s="111">
        <v>45021.645833333336</v>
      </c>
      <c r="C835" s="30">
        <v>1430.15</v>
      </c>
      <c r="D835" s="31">
        <f t="shared" si="25"/>
        <v>-3.1713947166654988E-3</v>
      </c>
      <c r="F835" s="111">
        <v>45021.645833333336</v>
      </c>
      <c r="G835" s="30">
        <v>18255.8</v>
      </c>
      <c r="H835" s="31">
        <f t="shared" si="26"/>
        <v>9.1736526284076358E-3</v>
      </c>
    </row>
    <row r="836" spans="2:8">
      <c r="B836" s="111">
        <v>45051.645833333336</v>
      </c>
      <c r="C836" s="30">
        <v>1398.65</v>
      </c>
      <c r="D836" s="31">
        <f t="shared" si="25"/>
        <v>-2.2025661643883532E-2</v>
      </c>
      <c r="F836" s="111">
        <v>45051.645833333336</v>
      </c>
      <c r="G836" s="30">
        <v>18069</v>
      </c>
      <c r="H836" s="31">
        <f t="shared" si="26"/>
        <v>-1.0232364508813596E-2</v>
      </c>
    </row>
    <row r="837" spans="2:8">
      <c r="B837" s="111">
        <v>45143.645833333336</v>
      </c>
      <c r="C837" s="30">
        <v>1395.9</v>
      </c>
      <c r="D837" s="31">
        <f t="shared" si="25"/>
        <v>-1.9661816751868066E-3</v>
      </c>
      <c r="F837" s="111">
        <v>45143.645833333336</v>
      </c>
      <c r="G837" s="30">
        <v>18264.400000000001</v>
      </c>
      <c r="H837" s="31">
        <f t="shared" si="26"/>
        <v>1.0814101499806439E-2</v>
      </c>
    </row>
    <row r="838" spans="2:8">
      <c r="B838" s="111">
        <v>45174.645833333336</v>
      </c>
      <c r="C838" s="30">
        <v>1385.9</v>
      </c>
      <c r="D838" s="31">
        <f t="shared" si="25"/>
        <v>-7.1638369510710342E-3</v>
      </c>
      <c r="F838" s="111">
        <v>45174.645833333336</v>
      </c>
      <c r="G838" s="30">
        <v>18265.95</v>
      </c>
      <c r="H838" s="31">
        <f t="shared" si="26"/>
        <v>8.4864545235596722E-5</v>
      </c>
    </row>
    <row r="839" spans="2:8">
      <c r="B839" s="111">
        <v>45204.645833333336</v>
      </c>
      <c r="C839" s="30">
        <v>1384.85</v>
      </c>
      <c r="D839" s="31">
        <f t="shared" si="25"/>
        <v>-7.5763042066545605E-4</v>
      </c>
      <c r="F839" s="111">
        <v>45204.645833333336</v>
      </c>
      <c r="G839" s="30">
        <v>18315.099999999999</v>
      </c>
      <c r="H839" s="31">
        <f t="shared" si="26"/>
        <v>2.6907990003255389E-3</v>
      </c>
    </row>
    <row r="840" spans="2:8">
      <c r="B840" s="111">
        <v>45235.645833333336</v>
      </c>
      <c r="C840" s="30">
        <v>1425.45</v>
      </c>
      <c r="D840" s="31">
        <f t="shared" si="25"/>
        <v>2.9317254576308072E-2</v>
      </c>
      <c r="F840" s="111">
        <v>45235.645833333336</v>
      </c>
      <c r="G840" s="30">
        <v>18297</v>
      </c>
      <c r="H840" s="31">
        <f t="shared" si="26"/>
        <v>-9.8825559238002736E-4</v>
      </c>
    </row>
    <row r="841" spans="2:8">
      <c r="B841" s="111">
        <v>45265.645833333336</v>
      </c>
      <c r="C841" s="30">
        <v>1412.05</v>
      </c>
      <c r="D841" s="31">
        <f t="shared" si="25"/>
        <v>-9.4005401802940147E-3</v>
      </c>
      <c r="F841" s="111">
        <v>45265.645833333336</v>
      </c>
      <c r="G841" s="30">
        <v>18314.8</v>
      </c>
      <c r="H841" s="31">
        <f t="shared" si="26"/>
        <v>9.7283707711648404E-4</v>
      </c>
    </row>
    <row r="842" spans="2:8" ht="27">
      <c r="B842" s="112" t="s">
        <v>511</v>
      </c>
      <c r="C842" s="30">
        <v>1422.6</v>
      </c>
      <c r="D842" s="31">
        <f t="shared" si="25"/>
        <v>7.4714068198717953E-3</v>
      </c>
      <c r="F842" s="112" t="s">
        <v>511</v>
      </c>
      <c r="G842" s="30">
        <v>18398.849999999999</v>
      </c>
      <c r="H842" s="31">
        <f t="shared" si="26"/>
        <v>4.5891847030816724E-3</v>
      </c>
    </row>
    <row r="843" spans="2:8" ht="27">
      <c r="B843" s="112" t="s">
        <v>512</v>
      </c>
      <c r="C843" s="30">
        <v>1448.95</v>
      </c>
      <c r="D843" s="31">
        <f t="shared" ref="D843:D905" si="27">(C843/C842)-1</f>
        <v>1.8522423731196502E-2</v>
      </c>
      <c r="F843" s="112" t="s">
        <v>512</v>
      </c>
      <c r="G843" s="30">
        <v>18286.5</v>
      </c>
      <c r="H843" s="31">
        <f t="shared" ref="H843:H873" si="28">(G843/G842)-1</f>
        <v>-6.1063599083637232E-3</v>
      </c>
    </row>
    <row r="844" spans="2:8" ht="27">
      <c r="B844" s="112" t="s">
        <v>513</v>
      </c>
      <c r="C844" s="30">
        <v>1430</v>
      </c>
      <c r="D844" s="31">
        <f t="shared" si="27"/>
        <v>-1.3078436108906466E-2</v>
      </c>
      <c r="F844" s="112" t="s">
        <v>513</v>
      </c>
      <c r="G844" s="30">
        <v>18181.75</v>
      </c>
      <c r="H844" s="31">
        <f t="shared" si="28"/>
        <v>-5.7282694884204233E-3</v>
      </c>
    </row>
    <row r="845" spans="2:8" ht="27">
      <c r="B845" s="112" t="s">
        <v>514</v>
      </c>
      <c r="C845" s="30">
        <v>1424.45</v>
      </c>
      <c r="D845" s="31">
        <f t="shared" si="27"/>
        <v>-3.8811188811188613E-3</v>
      </c>
      <c r="F845" s="112" t="s">
        <v>514</v>
      </c>
      <c r="G845" s="30">
        <v>18129.95</v>
      </c>
      <c r="H845" s="31">
        <f t="shared" si="28"/>
        <v>-2.8490106837900653E-3</v>
      </c>
    </row>
    <row r="846" spans="2:8" ht="27">
      <c r="B846" s="112" t="s">
        <v>515</v>
      </c>
      <c r="C846" s="30">
        <v>1415.15</v>
      </c>
      <c r="D846" s="31">
        <f t="shared" si="27"/>
        <v>-6.5288356909684042E-3</v>
      </c>
      <c r="F846" s="112" t="s">
        <v>515</v>
      </c>
      <c r="G846" s="30">
        <v>18203.400000000001</v>
      </c>
      <c r="H846" s="31">
        <f t="shared" si="28"/>
        <v>4.0513073670915833E-3</v>
      </c>
    </row>
    <row r="847" spans="2:8" ht="27">
      <c r="B847" s="112" t="s">
        <v>516</v>
      </c>
      <c r="C847" s="30">
        <v>1400.75</v>
      </c>
      <c r="D847" s="31">
        <f t="shared" si="27"/>
        <v>-1.0175599759742804E-2</v>
      </c>
      <c r="F847" s="112" t="s">
        <v>516</v>
      </c>
      <c r="G847" s="30">
        <v>18314.400000000001</v>
      </c>
      <c r="H847" s="31">
        <f t="shared" si="28"/>
        <v>6.0977619565576457E-3</v>
      </c>
    </row>
    <row r="848" spans="2:8" ht="27">
      <c r="B848" s="112" t="s">
        <v>517</v>
      </c>
      <c r="C848" s="30">
        <v>1410.65</v>
      </c>
      <c r="D848" s="31">
        <f t="shared" si="27"/>
        <v>7.0676423344637751E-3</v>
      </c>
      <c r="F848" s="112" t="s">
        <v>517</v>
      </c>
      <c r="G848" s="30">
        <v>18348</v>
      </c>
      <c r="H848" s="31">
        <f t="shared" si="28"/>
        <v>1.834621936836589E-3</v>
      </c>
    </row>
    <row r="849" spans="2:8" ht="27">
      <c r="B849" s="112" t="s">
        <v>518</v>
      </c>
      <c r="C849" s="30">
        <v>1422.15</v>
      </c>
      <c r="D849" s="31">
        <f t="shared" si="27"/>
        <v>8.1522702300358407E-3</v>
      </c>
      <c r="F849" s="112" t="s">
        <v>518</v>
      </c>
      <c r="G849" s="30">
        <v>18285.400000000001</v>
      </c>
      <c r="H849" s="31">
        <f t="shared" si="28"/>
        <v>-3.4118160017440058E-3</v>
      </c>
    </row>
    <row r="850" spans="2:8" ht="27">
      <c r="B850" s="112" t="s">
        <v>519</v>
      </c>
      <c r="C850" s="30">
        <v>1442.05</v>
      </c>
      <c r="D850" s="31">
        <f t="shared" si="27"/>
        <v>1.3992898076855331E-2</v>
      </c>
      <c r="F850" s="112" t="s">
        <v>519</v>
      </c>
      <c r="G850" s="30">
        <v>18321.150000000001</v>
      </c>
      <c r="H850" s="31">
        <f t="shared" si="28"/>
        <v>1.955111728482839E-3</v>
      </c>
    </row>
    <row r="851" spans="2:8" ht="27">
      <c r="B851" s="112" t="s">
        <v>520</v>
      </c>
      <c r="C851" s="30">
        <v>1459.8</v>
      </c>
      <c r="D851" s="31">
        <f t="shared" si="27"/>
        <v>1.230886585069868E-2</v>
      </c>
      <c r="F851" s="112" t="s">
        <v>520</v>
      </c>
      <c r="G851" s="30">
        <v>18499.349999999999</v>
      </c>
      <c r="H851" s="31">
        <f t="shared" si="28"/>
        <v>9.7264636772254054E-3</v>
      </c>
    </row>
    <row r="852" spans="2:8" ht="27">
      <c r="B852" s="112" t="s">
        <v>521</v>
      </c>
      <c r="C852" s="30">
        <v>1457.85</v>
      </c>
      <c r="D852" s="31">
        <f t="shared" si="27"/>
        <v>-1.3357994245787319E-3</v>
      </c>
      <c r="F852" s="112" t="s">
        <v>521</v>
      </c>
      <c r="G852" s="30">
        <v>18598.650000000001</v>
      </c>
      <c r="H852" s="31">
        <f t="shared" si="28"/>
        <v>5.3677561644058791E-3</v>
      </c>
    </row>
    <row r="853" spans="2:8" ht="27">
      <c r="B853" s="112" t="s">
        <v>522</v>
      </c>
      <c r="C853" s="30">
        <v>1450.05</v>
      </c>
      <c r="D853" s="31">
        <f t="shared" si="27"/>
        <v>-5.3503446856671966E-3</v>
      </c>
      <c r="F853" s="112" t="s">
        <v>522</v>
      </c>
      <c r="G853" s="30">
        <v>18633.849999999999</v>
      </c>
      <c r="H853" s="31">
        <f t="shared" si="28"/>
        <v>1.8926104851695325E-3</v>
      </c>
    </row>
    <row r="854" spans="2:8" ht="27">
      <c r="B854" s="112" t="s">
        <v>523</v>
      </c>
      <c r="C854" s="30">
        <v>1454.7</v>
      </c>
      <c r="D854" s="31">
        <f t="shared" si="27"/>
        <v>3.2067859728974746E-3</v>
      </c>
      <c r="F854" s="112" t="s">
        <v>523</v>
      </c>
      <c r="G854" s="30">
        <v>18534.400000000001</v>
      </c>
      <c r="H854" s="31">
        <f t="shared" si="28"/>
        <v>-5.3370613158310043E-3</v>
      </c>
    </row>
    <row r="855" spans="2:8">
      <c r="B855" s="111">
        <v>44932.645833333336</v>
      </c>
      <c r="C855" s="30">
        <v>1463.1</v>
      </c>
      <c r="D855" s="31">
        <f t="shared" si="27"/>
        <v>5.7743864714372428E-3</v>
      </c>
      <c r="F855" s="111">
        <v>44932.645833333336</v>
      </c>
      <c r="G855" s="30">
        <v>18487.75</v>
      </c>
      <c r="H855" s="31">
        <f t="shared" si="28"/>
        <v>-2.5169414709945714E-3</v>
      </c>
    </row>
    <row r="856" spans="2:8">
      <c r="B856" s="111">
        <v>44963.645833333336</v>
      </c>
      <c r="C856" s="30">
        <v>1448.8</v>
      </c>
      <c r="D856" s="31">
        <f t="shared" si="27"/>
        <v>-9.7737680267924176E-3</v>
      </c>
      <c r="F856" s="111">
        <v>44963.645833333336</v>
      </c>
      <c r="G856" s="30">
        <v>18534.099999999999</v>
      </c>
      <c r="H856" s="31">
        <f t="shared" si="28"/>
        <v>2.507065489310456E-3</v>
      </c>
    </row>
    <row r="857" spans="2:8">
      <c r="B857" s="111">
        <v>45052.645833333336</v>
      </c>
      <c r="C857" s="30">
        <v>1448.7</v>
      </c>
      <c r="D857" s="31">
        <f t="shared" si="27"/>
        <v>-6.9022639425653232E-5</v>
      </c>
      <c r="F857" s="111">
        <v>45052.645833333336</v>
      </c>
      <c r="G857" s="30">
        <v>18593.849999999999</v>
      </c>
      <c r="H857" s="31">
        <f t="shared" si="28"/>
        <v>3.223787505193032E-3</v>
      </c>
    </row>
    <row r="858" spans="2:8">
      <c r="B858" s="111">
        <v>45083.645833333336</v>
      </c>
      <c r="C858" s="30">
        <v>1441.4</v>
      </c>
      <c r="D858" s="31">
        <f t="shared" si="27"/>
        <v>-5.0390004831918356E-3</v>
      </c>
      <c r="F858" s="111">
        <v>45083.645833333336</v>
      </c>
      <c r="G858" s="30">
        <v>18599</v>
      </c>
      <c r="H858" s="31">
        <f t="shared" si="28"/>
        <v>2.7697330031184464E-4</v>
      </c>
    </row>
    <row r="859" spans="2:8">
      <c r="B859" s="111">
        <v>45113.645833333336</v>
      </c>
      <c r="C859" s="30">
        <v>1501.6</v>
      </c>
      <c r="D859" s="31">
        <f t="shared" si="27"/>
        <v>4.1764950742333662E-2</v>
      </c>
      <c r="F859" s="111">
        <v>45113.645833333336</v>
      </c>
      <c r="G859" s="30">
        <v>18726.400000000001</v>
      </c>
      <c r="H859" s="31">
        <f t="shared" si="28"/>
        <v>6.8498306360558203E-3</v>
      </c>
    </row>
    <row r="860" spans="2:8">
      <c r="B860" s="111">
        <v>45144.645833333336</v>
      </c>
      <c r="C860" s="30">
        <v>1480.6</v>
      </c>
      <c r="D860" s="31">
        <f t="shared" si="27"/>
        <v>-1.3985082578582886E-2</v>
      </c>
      <c r="F860" s="111">
        <v>45144.645833333336</v>
      </c>
      <c r="G860" s="30">
        <v>18634.55</v>
      </c>
      <c r="H860" s="31">
        <f t="shared" si="28"/>
        <v>-4.9048402255640333E-3</v>
      </c>
    </row>
    <row r="861" spans="2:8">
      <c r="B861" s="111">
        <v>45175.645833333336</v>
      </c>
      <c r="C861" s="30">
        <v>1477.3</v>
      </c>
      <c r="D861" s="31">
        <f t="shared" si="27"/>
        <v>-2.2288261515601704E-3</v>
      </c>
      <c r="F861" s="111">
        <v>45175.645833333336</v>
      </c>
      <c r="G861" s="30">
        <v>18563.400000000001</v>
      </c>
      <c r="H861" s="31">
        <f t="shared" si="28"/>
        <v>-3.8181764518058214E-3</v>
      </c>
    </row>
    <row r="862" spans="2:8">
      <c r="B862" s="111">
        <v>45266.645833333336</v>
      </c>
      <c r="C862" s="30">
        <v>1482.4</v>
      </c>
      <c r="D862" s="31">
        <f t="shared" si="27"/>
        <v>3.4522439585731313E-3</v>
      </c>
      <c r="F862" s="111">
        <v>45266.645833333336</v>
      </c>
      <c r="G862" s="30">
        <v>18601.5</v>
      </c>
      <c r="H862" s="31">
        <f t="shared" si="28"/>
        <v>2.0524257409741953E-3</v>
      </c>
    </row>
    <row r="863" spans="2:8" ht="27">
      <c r="B863" s="112" t="s">
        <v>524</v>
      </c>
      <c r="C863" s="30">
        <v>1465.85</v>
      </c>
      <c r="D863" s="31">
        <f t="shared" si="27"/>
        <v>-1.1164328116567868E-2</v>
      </c>
      <c r="F863" s="112" t="s">
        <v>524</v>
      </c>
      <c r="G863" s="30">
        <v>18716.150000000001</v>
      </c>
      <c r="H863" s="31">
        <f t="shared" si="28"/>
        <v>6.1634814396689386E-3</v>
      </c>
    </row>
    <row r="864" spans="2:8" ht="27">
      <c r="B864" s="112" t="s">
        <v>525</v>
      </c>
      <c r="C864" s="30">
        <v>1483.9</v>
      </c>
      <c r="D864" s="31">
        <f t="shared" si="27"/>
        <v>1.2313674659753859E-2</v>
      </c>
      <c r="F864" s="112" t="s">
        <v>525</v>
      </c>
      <c r="G864" s="30">
        <v>18755.900000000001</v>
      </c>
      <c r="H864" s="31">
        <f t="shared" si="28"/>
        <v>2.123834228727528E-3</v>
      </c>
    </row>
    <row r="865" spans="2:8" ht="27">
      <c r="B865" s="112" t="s">
        <v>526</v>
      </c>
      <c r="C865" s="30">
        <v>1489.25</v>
      </c>
      <c r="D865" s="31">
        <f t="shared" si="27"/>
        <v>3.6053642428734989E-3</v>
      </c>
      <c r="F865" s="112" t="s">
        <v>526</v>
      </c>
      <c r="G865" s="30">
        <v>18688.099999999999</v>
      </c>
      <c r="H865" s="31">
        <f t="shared" si="28"/>
        <v>-3.6148625232594878E-3</v>
      </c>
    </row>
    <row r="866" spans="2:8" ht="27">
      <c r="B866" s="112" t="s">
        <v>527</v>
      </c>
      <c r="C866" s="30">
        <v>1512.2</v>
      </c>
      <c r="D866" s="31">
        <f t="shared" si="27"/>
        <v>1.541044149739812E-2</v>
      </c>
      <c r="F866" s="112" t="s">
        <v>527</v>
      </c>
      <c r="G866" s="30">
        <v>18826</v>
      </c>
      <c r="H866" s="31">
        <f t="shared" si="28"/>
        <v>7.3790272954448177E-3</v>
      </c>
    </row>
    <row r="867" spans="2:8" ht="27">
      <c r="B867" s="112" t="s">
        <v>528</v>
      </c>
      <c r="C867" s="30">
        <v>1490.35</v>
      </c>
      <c r="D867" s="31">
        <f t="shared" si="27"/>
        <v>-1.4449146938235735E-2</v>
      </c>
      <c r="F867" s="112" t="s">
        <v>528</v>
      </c>
      <c r="G867" s="30">
        <v>18755.45</v>
      </c>
      <c r="H867" s="31">
        <f t="shared" si="28"/>
        <v>-3.7474768936576197E-3</v>
      </c>
    </row>
    <row r="868" spans="2:8" ht="27">
      <c r="B868" s="112" t="s">
        <v>529</v>
      </c>
      <c r="C868" s="30">
        <v>1495.2</v>
      </c>
      <c r="D868" s="31">
        <f t="shared" si="27"/>
        <v>3.2542691314121353E-3</v>
      </c>
      <c r="F868" s="112" t="s">
        <v>529</v>
      </c>
      <c r="G868" s="30">
        <v>18816.7</v>
      </c>
      <c r="H868" s="31">
        <f t="shared" si="28"/>
        <v>3.2657174314665305E-3</v>
      </c>
    </row>
    <row r="869" spans="2:8" ht="27">
      <c r="B869" s="112" t="s">
        <v>530</v>
      </c>
      <c r="C869" s="30">
        <v>1487.15</v>
      </c>
      <c r="D869" s="31">
        <f t="shared" si="27"/>
        <v>-5.3838951310860583E-3</v>
      </c>
      <c r="F869" s="112" t="s">
        <v>530</v>
      </c>
      <c r="G869" s="30">
        <v>18856.849999999999</v>
      </c>
      <c r="H869" s="31">
        <f t="shared" si="28"/>
        <v>2.1337428985952478E-3</v>
      </c>
    </row>
    <row r="870" spans="2:8" ht="27">
      <c r="B870" s="112" t="s">
        <v>531</v>
      </c>
      <c r="C870" s="30">
        <v>1508.1</v>
      </c>
      <c r="D870" s="31">
        <f t="shared" si="27"/>
        <v>1.4087348283629675E-2</v>
      </c>
      <c r="F870" s="112" t="s">
        <v>531</v>
      </c>
      <c r="G870" s="30">
        <v>18771.25</v>
      </c>
      <c r="H870" s="31">
        <f t="shared" si="28"/>
        <v>-4.5394644386521632E-3</v>
      </c>
    </row>
    <row r="871" spans="2:8" ht="27">
      <c r="B871" s="112" t="s">
        <v>532</v>
      </c>
      <c r="C871" s="30">
        <v>1490.15</v>
      </c>
      <c r="D871" s="31">
        <f t="shared" si="27"/>
        <v>-1.1902393740467976E-2</v>
      </c>
      <c r="F871" s="112" t="s">
        <v>532</v>
      </c>
      <c r="G871" s="30">
        <v>18665.5</v>
      </c>
      <c r="H871" s="31">
        <f t="shared" si="28"/>
        <v>-5.6336152360657588E-3</v>
      </c>
    </row>
    <row r="872" spans="2:8" ht="27">
      <c r="B872" s="112" t="s">
        <v>533</v>
      </c>
      <c r="C872" s="30">
        <v>1496.25</v>
      </c>
      <c r="D872" s="31">
        <f t="shared" si="27"/>
        <v>4.0935476294332585E-3</v>
      </c>
      <c r="F872" s="112" t="s">
        <v>533</v>
      </c>
      <c r="G872" s="30">
        <v>18691.2</v>
      </c>
      <c r="H872" s="31">
        <f t="shared" si="28"/>
        <v>1.3768717687712151E-3</v>
      </c>
    </row>
    <row r="873" spans="2:8" ht="27">
      <c r="B873" s="112" t="s">
        <v>534</v>
      </c>
      <c r="C873" s="30">
        <v>1498.75</v>
      </c>
      <c r="D873" s="31">
        <f t="shared" si="27"/>
        <v>1.6708437761070449E-3</v>
      </c>
      <c r="F873" s="112" t="s">
        <v>534</v>
      </c>
      <c r="G873" s="30">
        <v>18817.400000000001</v>
      </c>
      <c r="H873" s="31">
        <f t="shared" si="28"/>
        <v>6.7518404382811426E-3</v>
      </c>
    </row>
    <row r="874" spans="2:8" ht="27">
      <c r="B874" s="112" t="s">
        <v>535</v>
      </c>
      <c r="C874" s="30">
        <v>1511.95</v>
      </c>
      <c r="D874" s="31">
        <f>(C874/C873)-1</f>
        <v>8.8073394495413737E-3</v>
      </c>
      <c r="F874" s="112" t="s">
        <v>535</v>
      </c>
      <c r="G874" s="30">
        <v>19189.05</v>
      </c>
      <c r="H874" s="31">
        <f t="shared" ref="H874:H906" si="29">(G874/G873)-1</f>
        <v>1.9750337453633193E-2</v>
      </c>
    </row>
    <row r="875" spans="2:8">
      <c r="B875" s="111">
        <v>44992.645833333336</v>
      </c>
      <c r="C875" s="30">
        <v>1510.1</v>
      </c>
      <c r="D875" s="31">
        <f t="shared" si="27"/>
        <v>-1.2235854360264087E-3</v>
      </c>
      <c r="F875" s="111">
        <v>44992.645833333336</v>
      </c>
      <c r="G875" s="30">
        <v>19322.55</v>
      </c>
      <c r="H875" s="31">
        <f t="shared" si="29"/>
        <v>6.9570927169402275E-3</v>
      </c>
    </row>
    <row r="876" spans="2:8">
      <c r="B876" s="111">
        <v>45023.645833333336</v>
      </c>
      <c r="C876" s="30">
        <v>1515.25</v>
      </c>
      <c r="D876" s="31">
        <f t="shared" si="27"/>
        <v>3.4103701741607928E-3</v>
      </c>
      <c r="F876" s="111">
        <v>45023.645833333336</v>
      </c>
      <c r="G876" s="30">
        <v>19389</v>
      </c>
      <c r="H876" s="31">
        <f t="shared" si="29"/>
        <v>3.4389870902133968E-3</v>
      </c>
    </row>
    <row r="877" spans="2:8">
      <c r="B877" s="111">
        <v>45053.645833333336</v>
      </c>
      <c r="C877" s="30">
        <v>1521.65</v>
      </c>
      <c r="D877" s="31">
        <f t="shared" si="27"/>
        <v>4.2237254578452177E-3</v>
      </c>
      <c r="F877" s="111">
        <v>45053.645833333336</v>
      </c>
      <c r="G877" s="30">
        <v>19398.5</v>
      </c>
      <c r="H877" s="31">
        <f t="shared" si="29"/>
        <v>4.8996853886218439E-4</v>
      </c>
    </row>
    <row r="878" spans="2:8">
      <c r="B878" s="111">
        <v>45084.645833333336</v>
      </c>
      <c r="C878" s="30">
        <v>1543.65</v>
      </c>
      <c r="D878" s="31">
        <f t="shared" si="27"/>
        <v>1.4457989682252759E-2</v>
      </c>
      <c r="F878" s="111">
        <v>45084.645833333336</v>
      </c>
      <c r="G878" s="30">
        <v>19497.3</v>
      </c>
      <c r="H878" s="31">
        <f t="shared" si="29"/>
        <v>5.0931773075237885E-3</v>
      </c>
    </row>
    <row r="879" spans="2:8">
      <c r="B879" s="111">
        <v>45114.645833333336</v>
      </c>
      <c r="C879" s="30">
        <v>1504.4</v>
      </c>
      <c r="D879" s="31">
        <f t="shared" si="27"/>
        <v>-2.5426748291387247E-2</v>
      </c>
      <c r="F879" s="111">
        <v>45114.645833333336</v>
      </c>
      <c r="G879" s="30">
        <v>19331.8</v>
      </c>
      <c r="H879" s="31">
        <f t="shared" si="29"/>
        <v>-8.4883547978438223E-3</v>
      </c>
    </row>
    <row r="880" spans="2:8">
      <c r="B880" s="111">
        <v>45206.645833333336</v>
      </c>
      <c r="C880" s="30">
        <v>1483.25</v>
      </c>
      <c r="D880" s="31">
        <f t="shared" si="27"/>
        <v>-1.4058760967827766E-2</v>
      </c>
      <c r="F880" s="111">
        <v>45206.645833333336</v>
      </c>
      <c r="G880" s="30">
        <v>19355.900000000001</v>
      </c>
      <c r="H880" s="31">
        <f t="shared" si="29"/>
        <v>1.2466505964268126E-3</v>
      </c>
    </row>
    <row r="881" spans="2:8">
      <c r="B881" s="111">
        <v>45237.645833333336</v>
      </c>
      <c r="C881" s="30">
        <v>1484.45</v>
      </c>
      <c r="D881" s="31">
        <f t="shared" si="27"/>
        <v>8.090342154054575E-4</v>
      </c>
      <c r="F881" s="111">
        <v>45237.645833333336</v>
      </c>
      <c r="G881" s="30">
        <v>19439.400000000001</v>
      </c>
      <c r="H881" s="31">
        <f t="shared" si="29"/>
        <v>4.3139301194985435E-3</v>
      </c>
    </row>
    <row r="882" spans="2:8">
      <c r="B882" s="111">
        <v>45267.645833333336</v>
      </c>
      <c r="C882" s="30">
        <v>1485.7</v>
      </c>
      <c r="D882" s="31">
        <f t="shared" si="27"/>
        <v>8.4206271683107126E-4</v>
      </c>
      <c r="F882" s="111">
        <v>45267.645833333336</v>
      </c>
      <c r="G882" s="30">
        <v>19384.3</v>
      </c>
      <c r="H882" s="31">
        <f t="shared" si="29"/>
        <v>-2.8344496229308902E-3</v>
      </c>
    </row>
    <row r="883" spans="2:8" ht="27">
      <c r="B883" s="112" t="s">
        <v>536</v>
      </c>
      <c r="C883" s="30">
        <v>1501.25</v>
      </c>
      <c r="D883" s="31">
        <f t="shared" si="27"/>
        <v>1.0466446792757544E-2</v>
      </c>
      <c r="F883" s="112" t="s">
        <v>536</v>
      </c>
      <c r="G883" s="30">
        <v>19413.75</v>
      </c>
      <c r="H883" s="31">
        <f t="shared" si="29"/>
        <v>1.5192707500399916E-3</v>
      </c>
    </row>
    <row r="884" spans="2:8" ht="27">
      <c r="B884" s="112" t="s">
        <v>537</v>
      </c>
      <c r="C884" s="30">
        <v>1510.35</v>
      </c>
      <c r="D884" s="31">
        <f t="shared" si="27"/>
        <v>6.0616153205661494E-3</v>
      </c>
      <c r="F884" s="112" t="s">
        <v>537</v>
      </c>
      <c r="G884" s="30">
        <v>19564.5</v>
      </c>
      <c r="H884" s="31">
        <f t="shared" si="29"/>
        <v>7.7651149314275081E-3</v>
      </c>
    </row>
    <row r="885" spans="2:8" ht="27">
      <c r="B885" s="112" t="s">
        <v>538</v>
      </c>
      <c r="C885" s="30">
        <v>1515.65</v>
      </c>
      <c r="D885" s="31">
        <f t="shared" si="27"/>
        <v>3.5091204025559097E-3</v>
      </c>
      <c r="F885" s="112" t="s">
        <v>538</v>
      </c>
      <c r="G885" s="30">
        <v>19711.45</v>
      </c>
      <c r="H885" s="31">
        <f t="shared" si="29"/>
        <v>7.5110531830611116E-3</v>
      </c>
    </row>
    <row r="886" spans="2:8" ht="27">
      <c r="B886" s="112" t="s">
        <v>539</v>
      </c>
      <c r="C886" s="30">
        <v>1502.8</v>
      </c>
      <c r="D886" s="31">
        <f t="shared" si="27"/>
        <v>-8.4782106686901448E-3</v>
      </c>
      <c r="F886" s="112" t="s">
        <v>539</v>
      </c>
      <c r="G886" s="30">
        <v>19749.25</v>
      </c>
      <c r="H886" s="31">
        <f t="shared" si="29"/>
        <v>1.9176671427012515E-3</v>
      </c>
    </row>
    <row r="887" spans="2:8" ht="27">
      <c r="B887" s="112" t="s">
        <v>540</v>
      </c>
      <c r="C887" s="30">
        <v>1504.1</v>
      </c>
      <c r="D887" s="31">
        <f t="shared" si="27"/>
        <v>8.6505190311414459E-4</v>
      </c>
      <c r="F887" s="112" t="s">
        <v>540</v>
      </c>
      <c r="G887" s="30">
        <v>19833.150000000001</v>
      </c>
      <c r="H887" s="31">
        <f t="shared" si="29"/>
        <v>4.248262592250418E-3</v>
      </c>
    </row>
    <row r="888" spans="2:8" ht="27">
      <c r="B888" s="112" t="s">
        <v>541</v>
      </c>
      <c r="C888" s="30">
        <v>1503.85</v>
      </c>
      <c r="D888" s="31">
        <f t="shared" si="27"/>
        <v>-1.6621235290203984E-4</v>
      </c>
      <c r="F888" s="112" t="s">
        <v>541</v>
      </c>
      <c r="G888" s="30">
        <v>19979.150000000001</v>
      </c>
      <c r="H888" s="31">
        <f t="shared" si="29"/>
        <v>7.3614125844860823E-3</v>
      </c>
    </row>
    <row r="889" spans="2:8" ht="27">
      <c r="B889" s="112" t="s">
        <v>542</v>
      </c>
      <c r="C889" s="30">
        <v>1521.7</v>
      </c>
      <c r="D889" s="31">
        <f t="shared" si="27"/>
        <v>1.1869534860524666E-2</v>
      </c>
      <c r="F889" s="112" t="s">
        <v>542</v>
      </c>
      <c r="G889" s="30">
        <v>19745</v>
      </c>
      <c r="H889" s="31">
        <f t="shared" si="29"/>
        <v>-1.1719717805812602E-2</v>
      </c>
    </row>
    <row r="890" spans="2:8" ht="27">
      <c r="B890" s="112" t="s">
        <v>543</v>
      </c>
      <c r="C890" s="30">
        <v>1496.6</v>
      </c>
      <c r="D890" s="31">
        <f t="shared" si="27"/>
        <v>-1.649470986396806E-2</v>
      </c>
      <c r="F890" s="112" t="s">
        <v>543</v>
      </c>
      <c r="G890" s="30">
        <v>19672.349999999999</v>
      </c>
      <c r="H890" s="31">
        <f t="shared" si="29"/>
        <v>-3.679412509496105E-3</v>
      </c>
    </row>
    <row r="891" spans="2:8" ht="27">
      <c r="B891" s="112" t="s">
        <v>544</v>
      </c>
      <c r="C891" s="30">
        <v>1480.6</v>
      </c>
      <c r="D891" s="31">
        <f t="shared" si="27"/>
        <v>-1.0690899371909701E-2</v>
      </c>
      <c r="F891" s="112" t="s">
        <v>544</v>
      </c>
      <c r="G891" s="30">
        <v>19680.599999999999</v>
      </c>
      <c r="H891" s="31">
        <f t="shared" si="29"/>
        <v>4.1937033450500927E-4</v>
      </c>
    </row>
    <row r="892" spans="2:8" ht="27">
      <c r="B892" s="112" t="s">
        <v>545</v>
      </c>
      <c r="C892" s="30">
        <v>1500.3</v>
      </c>
      <c r="D892" s="31">
        <f t="shared" si="27"/>
        <v>1.330541672295027E-2</v>
      </c>
      <c r="F892" s="112" t="s">
        <v>545</v>
      </c>
      <c r="G892" s="30">
        <v>19778.3</v>
      </c>
      <c r="H892" s="31">
        <f t="shared" si="29"/>
        <v>4.9642795443227694E-3</v>
      </c>
    </row>
    <row r="893" spans="2:8" ht="27">
      <c r="B893" s="112" t="s">
        <v>546</v>
      </c>
      <c r="C893" s="30">
        <v>1551.3</v>
      </c>
      <c r="D893" s="31">
        <f t="shared" si="27"/>
        <v>3.3993201359728165E-2</v>
      </c>
      <c r="F893" s="112" t="s">
        <v>546</v>
      </c>
      <c r="G893" s="30">
        <v>19659.900000000001</v>
      </c>
      <c r="H893" s="31">
        <f t="shared" si="29"/>
        <v>-5.9863587871554769E-3</v>
      </c>
    </row>
    <row r="894" spans="2:8" ht="27">
      <c r="B894" s="112" t="s">
        <v>547</v>
      </c>
      <c r="C894" s="30">
        <v>1570.4</v>
      </c>
      <c r="D894" s="31">
        <f t="shared" si="27"/>
        <v>1.2312254238380893E-2</v>
      </c>
      <c r="F894" s="112" t="s">
        <v>547</v>
      </c>
      <c r="G894" s="30">
        <v>19646.05</v>
      </c>
      <c r="H894" s="31">
        <f t="shared" si="29"/>
        <v>-7.044796769059003E-4</v>
      </c>
    </row>
    <row r="895" spans="2:8" ht="27">
      <c r="B895" s="112" t="s">
        <v>548</v>
      </c>
      <c r="C895" s="30">
        <v>1540.25</v>
      </c>
      <c r="D895" s="31">
        <f t="shared" si="27"/>
        <v>-1.9198930208864096E-2</v>
      </c>
      <c r="F895" s="112" t="s">
        <v>548</v>
      </c>
      <c r="G895" s="30">
        <v>19753.8</v>
      </c>
      <c r="H895" s="31">
        <f t="shared" si="29"/>
        <v>5.4845630546598301E-3</v>
      </c>
    </row>
    <row r="896" spans="2:8">
      <c r="B896" s="111">
        <v>44934.645833333336</v>
      </c>
      <c r="C896" s="30">
        <v>1591.35</v>
      </c>
      <c r="D896" s="31">
        <f t="shared" si="27"/>
        <v>3.3176432397338029E-2</v>
      </c>
      <c r="F896" s="111">
        <v>44934.645833333336</v>
      </c>
      <c r="G896" s="30">
        <v>19733.55</v>
      </c>
      <c r="H896" s="31">
        <f t="shared" si="29"/>
        <v>-1.0251192175683155E-3</v>
      </c>
    </row>
    <row r="897" spans="2:8">
      <c r="B897" s="111">
        <v>44965.645833333336</v>
      </c>
      <c r="C897" s="30">
        <v>1559.8</v>
      </c>
      <c r="D897" s="31">
        <f t="shared" si="27"/>
        <v>-1.9825933955446629E-2</v>
      </c>
      <c r="F897" s="111">
        <v>44965.645833333336</v>
      </c>
      <c r="G897" s="30">
        <v>19526.55</v>
      </c>
      <c r="H897" s="31">
        <f t="shared" si="29"/>
        <v>-1.0489749690248296E-2</v>
      </c>
    </row>
    <row r="898" spans="2:8">
      <c r="B898" s="111">
        <v>44993.645833333336</v>
      </c>
      <c r="C898" s="30">
        <v>1555.55</v>
      </c>
      <c r="D898" s="31">
        <f t="shared" si="27"/>
        <v>-2.7247082959354074E-3</v>
      </c>
      <c r="F898" s="111">
        <v>44993.645833333336</v>
      </c>
      <c r="G898" s="30">
        <v>19381.650000000001</v>
      </c>
      <c r="H898" s="31">
        <f t="shared" si="29"/>
        <v>-7.4206657089961325E-3</v>
      </c>
    </row>
    <row r="899" spans="2:8">
      <c r="B899" s="111">
        <v>45024.645833333336</v>
      </c>
      <c r="C899" s="30">
        <v>1580</v>
      </c>
      <c r="D899" s="31">
        <f t="shared" si="27"/>
        <v>1.5717913278261664E-2</v>
      </c>
      <c r="F899" s="111">
        <v>45024.645833333336</v>
      </c>
      <c r="G899" s="30">
        <v>19517</v>
      </c>
      <c r="H899" s="31">
        <f t="shared" si="29"/>
        <v>6.983409565233023E-3</v>
      </c>
    </row>
    <row r="900" spans="2:8">
      <c r="B900" s="111">
        <v>45115.645833333336</v>
      </c>
      <c r="C900" s="30">
        <v>1583.3</v>
      </c>
      <c r="D900" s="31">
        <f t="shared" si="27"/>
        <v>2.0886075949366756E-3</v>
      </c>
      <c r="F900" s="111">
        <v>45115.645833333336</v>
      </c>
      <c r="G900" s="30">
        <v>19597.3</v>
      </c>
      <c r="H900" s="31">
        <f t="shared" si="29"/>
        <v>4.1143618383971958E-3</v>
      </c>
    </row>
    <row r="901" spans="2:8">
      <c r="B901" s="111">
        <v>45146.645833333336</v>
      </c>
      <c r="C901" s="30">
        <v>1559.2</v>
      </c>
      <c r="D901" s="31">
        <f t="shared" si="27"/>
        <v>-1.5221373081538481E-2</v>
      </c>
      <c r="F901" s="111">
        <v>45146.645833333336</v>
      </c>
      <c r="G901" s="30">
        <v>19570.849999999999</v>
      </c>
      <c r="H901" s="31">
        <f t="shared" si="29"/>
        <v>-1.3496757206350463E-3</v>
      </c>
    </row>
    <row r="902" spans="2:8">
      <c r="B902" s="111">
        <v>45177.645833333336</v>
      </c>
      <c r="C902" s="30">
        <v>1549.2</v>
      </c>
      <c r="D902" s="31">
        <f t="shared" si="27"/>
        <v>-6.4135454079015108E-3</v>
      </c>
      <c r="F902" s="111">
        <v>45177.645833333336</v>
      </c>
      <c r="G902" s="30">
        <v>19632.55</v>
      </c>
      <c r="H902" s="31">
        <f t="shared" si="29"/>
        <v>3.152647943242215E-3</v>
      </c>
    </row>
    <row r="903" spans="2:8">
      <c r="B903" s="111">
        <v>45207.645833333336</v>
      </c>
      <c r="C903" s="30">
        <v>1537.15</v>
      </c>
      <c r="D903" s="31">
        <f t="shared" si="27"/>
        <v>-7.778208107410256E-3</v>
      </c>
      <c r="F903" s="111">
        <v>45207.645833333336</v>
      </c>
      <c r="G903" s="30">
        <v>19543.099999999999</v>
      </c>
      <c r="H903" s="31">
        <f t="shared" si="29"/>
        <v>-4.5562089489139534E-3</v>
      </c>
    </row>
    <row r="904" spans="2:8">
      <c r="B904" s="111">
        <v>45238.645833333336</v>
      </c>
      <c r="C904" s="30">
        <v>1533.8</v>
      </c>
      <c r="D904" s="31">
        <f t="shared" si="27"/>
        <v>-2.1793579026120335E-3</v>
      </c>
      <c r="F904" s="111">
        <v>45238.645833333336</v>
      </c>
      <c r="G904" s="30">
        <v>19428.3</v>
      </c>
      <c r="H904" s="31">
        <f t="shared" si="29"/>
        <v>-5.8741960077981492E-3</v>
      </c>
    </row>
    <row r="905" spans="2:8" ht="27">
      <c r="B905" s="112" t="s">
        <v>549</v>
      </c>
      <c r="C905" s="30">
        <v>1539.1</v>
      </c>
      <c r="D905" s="31">
        <f t="shared" si="27"/>
        <v>3.4554700743252287E-3</v>
      </c>
      <c r="F905" s="112" t="s">
        <v>549</v>
      </c>
      <c r="G905" s="30">
        <v>19434.55</v>
      </c>
      <c r="H905" s="31">
        <f t="shared" si="29"/>
        <v>3.2169567074835648E-4</v>
      </c>
    </row>
    <row r="906" spans="2:8" ht="27">
      <c r="B906" s="112" t="s">
        <v>550</v>
      </c>
      <c r="C906" s="30">
        <v>1547.15</v>
      </c>
      <c r="D906" s="31">
        <f t="shared" ref="D906:D969" si="30">(C906/C905)-1</f>
        <v>5.2303294132935996E-3</v>
      </c>
      <c r="F906" s="112" t="s">
        <v>550</v>
      </c>
      <c r="G906" s="30">
        <v>19465</v>
      </c>
      <c r="H906" s="31">
        <f t="shared" si="29"/>
        <v>1.5667972759854099E-3</v>
      </c>
    </row>
    <row r="907" spans="2:8" ht="27">
      <c r="B907" s="112" t="s">
        <v>551</v>
      </c>
      <c r="C907" s="30">
        <v>1546.7</v>
      </c>
      <c r="D907" s="31">
        <f t="shared" si="30"/>
        <v>-2.9085738292988772E-4</v>
      </c>
      <c r="F907" s="112" t="s">
        <v>551</v>
      </c>
      <c r="G907" s="30">
        <v>19365.25</v>
      </c>
      <c r="H907" s="31">
        <f t="shared" ref="H907:H970" si="31">(G907/G906)-1</f>
        <v>-5.1245825841254034E-3</v>
      </c>
    </row>
    <row r="908" spans="2:8" ht="27">
      <c r="B908" s="112" t="s">
        <v>552</v>
      </c>
      <c r="C908" s="30">
        <v>1519.3</v>
      </c>
      <c r="D908" s="31">
        <f t="shared" si="30"/>
        <v>-1.7715135449667074E-2</v>
      </c>
      <c r="F908" s="112" t="s">
        <v>552</v>
      </c>
      <c r="G908" s="30">
        <v>19310.150000000001</v>
      </c>
      <c r="H908" s="31">
        <f t="shared" si="31"/>
        <v>-2.8453027975366973E-3</v>
      </c>
    </row>
    <row r="909" spans="2:8" ht="27">
      <c r="B909" s="112" t="s">
        <v>553</v>
      </c>
      <c r="C909" s="30">
        <v>1531.8</v>
      </c>
      <c r="D909" s="31">
        <f t="shared" si="30"/>
        <v>8.2274731784375277E-3</v>
      </c>
      <c r="F909" s="112" t="s">
        <v>553</v>
      </c>
      <c r="G909" s="30">
        <v>19393.599999999999</v>
      </c>
      <c r="H909" s="31">
        <f t="shared" si="31"/>
        <v>4.3215614586109563E-3</v>
      </c>
    </row>
    <row r="910" spans="2:8" ht="27">
      <c r="B910" s="112" t="s">
        <v>554</v>
      </c>
      <c r="C910" s="30">
        <v>1532.15</v>
      </c>
      <c r="D910" s="31">
        <f t="shared" si="30"/>
        <v>2.2848935892416655E-4</v>
      </c>
      <c r="F910" s="112" t="s">
        <v>554</v>
      </c>
      <c r="G910" s="30">
        <v>19396.45</v>
      </c>
      <c r="H910" s="31">
        <f t="shared" si="31"/>
        <v>1.4695569672484865E-4</v>
      </c>
    </row>
    <row r="911" spans="2:8" ht="27">
      <c r="B911" s="112" t="s">
        <v>555</v>
      </c>
      <c r="C911" s="30">
        <v>1531.3</v>
      </c>
      <c r="D911" s="31">
        <f t="shared" si="30"/>
        <v>-5.5477596841047028E-4</v>
      </c>
      <c r="F911" s="112" t="s">
        <v>555</v>
      </c>
      <c r="G911" s="30">
        <v>19444</v>
      </c>
      <c r="H911" s="31">
        <f t="shared" si="31"/>
        <v>2.4514795233148146E-3</v>
      </c>
    </row>
    <row r="912" spans="2:8" ht="27">
      <c r="B912" s="112" t="s">
        <v>556</v>
      </c>
      <c r="C912" s="30">
        <v>1532.35</v>
      </c>
      <c r="D912" s="31">
        <f t="shared" si="30"/>
        <v>6.8569189577472045E-4</v>
      </c>
      <c r="F912" s="112" t="s">
        <v>556</v>
      </c>
      <c r="G912" s="30">
        <v>19386.7</v>
      </c>
      <c r="H912" s="31">
        <f t="shared" si="31"/>
        <v>-2.9469245011314316E-3</v>
      </c>
    </row>
    <row r="913" spans="2:8" ht="27">
      <c r="B913" s="112" t="s">
        <v>557</v>
      </c>
      <c r="C913" s="30">
        <v>1514.9</v>
      </c>
      <c r="D913" s="31">
        <f t="shared" si="30"/>
        <v>-1.1387737788364105E-2</v>
      </c>
      <c r="F913" s="112" t="s">
        <v>557</v>
      </c>
      <c r="G913" s="30">
        <v>19265.8</v>
      </c>
      <c r="H913" s="31">
        <f t="shared" si="31"/>
        <v>-6.2362341192674364E-3</v>
      </c>
    </row>
    <row r="914" spans="2:8" ht="27">
      <c r="B914" s="112" t="s">
        <v>558</v>
      </c>
      <c r="C914" s="30">
        <v>1518.8</v>
      </c>
      <c r="D914" s="31">
        <f t="shared" si="30"/>
        <v>2.5744273549408447E-3</v>
      </c>
      <c r="F914" s="112" t="s">
        <v>558</v>
      </c>
      <c r="G914" s="30">
        <v>19306.05</v>
      </c>
      <c r="H914" s="31">
        <f t="shared" si="31"/>
        <v>2.0891943236200916E-3</v>
      </c>
    </row>
    <row r="915" spans="2:8" ht="27">
      <c r="B915" s="112" t="s">
        <v>559</v>
      </c>
      <c r="C915" s="30">
        <v>1526.65</v>
      </c>
      <c r="D915" s="31">
        <f t="shared" si="30"/>
        <v>5.1685541216750508E-3</v>
      </c>
      <c r="F915" s="112" t="s">
        <v>559</v>
      </c>
      <c r="G915" s="30">
        <v>19342.650000000001</v>
      </c>
      <c r="H915" s="31">
        <f t="shared" si="31"/>
        <v>1.8957787843707496E-3</v>
      </c>
    </row>
    <row r="916" spans="2:8" ht="27">
      <c r="B916" s="112" t="s">
        <v>560</v>
      </c>
      <c r="C916" s="30">
        <v>1533.6</v>
      </c>
      <c r="D916" s="31">
        <f t="shared" si="30"/>
        <v>4.5524514459762688E-3</v>
      </c>
      <c r="F916" s="112" t="s">
        <v>560</v>
      </c>
      <c r="G916" s="30">
        <v>19347.45</v>
      </c>
      <c r="H916" s="31">
        <f t="shared" si="31"/>
        <v>2.4815627641494586E-4</v>
      </c>
    </row>
    <row r="917" spans="2:8" ht="27">
      <c r="B917" s="112" t="s">
        <v>561</v>
      </c>
      <c r="C917" s="30">
        <v>1516.6</v>
      </c>
      <c r="D917" s="31">
        <f t="shared" si="30"/>
        <v>-1.1085028690662524E-2</v>
      </c>
      <c r="F917" s="112" t="s">
        <v>561</v>
      </c>
      <c r="G917" s="30">
        <v>19253.8</v>
      </c>
      <c r="H917" s="31">
        <f t="shared" si="31"/>
        <v>-4.840431167931758E-3</v>
      </c>
    </row>
    <row r="918" spans="2:8">
      <c r="B918" s="111">
        <v>44935.645833333336</v>
      </c>
      <c r="C918" s="30">
        <v>1546.45</v>
      </c>
      <c r="D918" s="31">
        <f t="shared" si="30"/>
        <v>1.9682183832256506E-2</v>
      </c>
      <c r="F918" s="111">
        <v>44935.645833333336</v>
      </c>
      <c r="G918" s="30">
        <v>19435.3</v>
      </c>
      <c r="H918" s="31">
        <f t="shared" si="31"/>
        <v>9.4267105714196386E-3</v>
      </c>
    </row>
    <row r="919" spans="2:8">
      <c r="B919" s="111">
        <v>45025.645833333336</v>
      </c>
      <c r="C919" s="30">
        <v>1559.25</v>
      </c>
      <c r="D919" s="31">
        <f t="shared" si="30"/>
        <v>8.2770215655210144E-3</v>
      </c>
      <c r="F919" s="111">
        <v>45025.645833333336</v>
      </c>
      <c r="G919" s="30">
        <v>19528.8</v>
      </c>
      <c r="H919" s="31">
        <f t="shared" si="31"/>
        <v>4.8108338950261231E-3</v>
      </c>
    </row>
    <row r="920" spans="2:8">
      <c r="B920" s="111">
        <v>45055.645833333336</v>
      </c>
      <c r="C920" s="30">
        <v>1575.3</v>
      </c>
      <c r="D920" s="31">
        <f t="shared" si="30"/>
        <v>1.0293410293410243E-2</v>
      </c>
      <c r="F920" s="111">
        <v>45055.645833333336</v>
      </c>
      <c r="G920" s="30">
        <v>19574.900000000001</v>
      </c>
      <c r="H920" s="31">
        <f t="shared" si="31"/>
        <v>2.3606161156857208E-3</v>
      </c>
    </row>
    <row r="921" spans="2:8">
      <c r="B921" s="111">
        <v>45086.645833333336</v>
      </c>
      <c r="C921" s="30">
        <v>1581.55</v>
      </c>
      <c r="D921" s="31">
        <f t="shared" si="30"/>
        <v>3.9674982543007609E-3</v>
      </c>
      <c r="F921" s="111">
        <v>45086.645833333336</v>
      </c>
      <c r="G921" s="30">
        <v>19611.05</v>
      </c>
      <c r="H921" s="31">
        <f t="shared" si="31"/>
        <v>1.8467527292602703E-3</v>
      </c>
    </row>
    <row r="922" spans="2:8">
      <c r="B922" s="111">
        <v>45116.645833333336</v>
      </c>
      <c r="C922" s="30">
        <v>1662.35</v>
      </c>
      <c r="D922" s="31">
        <f t="shared" si="30"/>
        <v>5.1089121431507012E-2</v>
      </c>
      <c r="F922" s="111">
        <v>45116.645833333336</v>
      </c>
      <c r="G922" s="30">
        <v>19727.05</v>
      </c>
      <c r="H922" s="31">
        <f t="shared" si="31"/>
        <v>5.91503259641879E-3</v>
      </c>
    </row>
    <row r="923" spans="2:8">
      <c r="B923" s="111">
        <v>45147.645833333336</v>
      </c>
      <c r="C923" s="30">
        <v>1680.05</v>
      </c>
      <c r="D923" s="31">
        <f t="shared" si="30"/>
        <v>1.064757722501275E-2</v>
      </c>
      <c r="F923" s="111">
        <v>45147.645833333336</v>
      </c>
      <c r="G923" s="30">
        <v>19819.95</v>
      </c>
      <c r="H923" s="31">
        <f t="shared" si="31"/>
        <v>4.7092697590365162E-3</v>
      </c>
    </row>
    <row r="924" spans="2:8">
      <c r="B924" s="111">
        <v>45239.645833333336</v>
      </c>
      <c r="C924" s="30">
        <v>1659.9</v>
      </c>
      <c r="D924" s="31">
        <f t="shared" si="30"/>
        <v>-1.1993690663968271E-2</v>
      </c>
      <c r="F924" s="111">
        <v>45239.645833333336</v>
      </c>
      <c r="G924" s="30">
        <v>19996.349999999999</v>
      </c>
      <c r="H924" s="31">
        <f t="shared" si="31"/>
        <v>8.9001233605532359E-3</v>
      </c>
    </row>
    <row r="925" spans="2:8">
      <c r="B925" s="111">
        <v>45269.645833333336</v>
      </c>
      <c r="C925" s="30">
        <v>1609.35</v>
      </c>
      <c r="D925" s="31">
        <f t="shared" si="30"/>
        <v>-3.0453641785649799E-2</v>
      </c>
      <c r="F925" s="111">
        <v>45269.645833333336</v>
      </c>
      <c r="G925" s="30">
        <v>19993.2</v>
      </c>
      <c r="H925" s="31">
        <f t="shared" si="31"/>
        <v>-1.5752874899654934E-4</v>
      </c>
    </row>
    <row r="926" spans="2:8" ht="27">
      <c r="B926" s="112" t="s">
        <v>562</v>
      </c>
      <c r="C926" s="30">
        <v>1601.1</v>
      </c>
      <c r="D926" s="31">
        <f t="shared" si="30"/>
        <v>-5.1262932239724002E-3</v>
      </c>
      <c r="F926" s="112" t="s">
        <v>562</v>
      </c>
      <c r="G926" s="30">
        <v>20070</v>
      </c>
      <c r="H926" s="31">
        <f t="shared" si="31"/>
        <v>3.8413060440549707E-3</v>
      </c>
    </row>
    <row r="927" spans="2:8" ht="27">
      <c r="B927" s="112" t="s">
        <v>563</v>
      </c>
      <c r="C927" s="30">
        <v>1624.05</v>
      </c>
      <c r="D927" s="31">
        <f t="shared" si="30"/>
        <v>1.4333895446880351E-2</v>
      </c>
      <c r="F927" s="112" t="s">
        <v>563</v>
      </c>
      <c r="G927" s="30">
        <v>20103.099999999999</v>
      </c>
      <c r="H927" s="31">
        <f t="shared" si="31"/>
        <v>1.6492277030393243E-3</v>
      </c>
    </row>
    <row r="928" spans="2:8" ht="27">
      <c r="B928" s="112" t="s">
        <v>564</v>
      </c>
      <c r="C928" s="30">
        <v>1611</v>
      </c>
      <c r="D928" s="31">
        <f t="shared" si="30"/>
        <v>-8.0354668883346747E-3</v>
      </c>
      <c r="F928" s="112" t="s">
        <v>564</v>
      </c>
      <c r="G928" s="30">
        <v>20192.349999999999</v>
      </c>
      <c r="H928" s="31">
        <f t="shared" si="31"/>
        <v>4.4396137909079592E-3</v>
      </c>
    </row>
    <row r="929" spans="2:8" ht="27">
      <c r="B929" s="112" t="s">
        <v>565</v>
      </c>
      <c r="C929" s="30">
        <v>1613.1</v>
      </c>
      <c r="D929" s="31">
        <f t="shared" si="30"/>
        <v>1.3035381750465813E-3</v>
      </c>
      <c r="F929" s="112" t="s">
        <v>565</v>
      </c>
      <c r="G929" s="30">
        <v>20133.3</v>
      </c>
      <c r="H929" s="31">
        <f t="shared" si="31"/>
        <v>-2.9243748251194246E-3</v>
      </c>
    </row>
    <row r="930" spans="2:8" ht="27">
      <c r="B930" s="112" t="s">
        <v>566</v>
      </c>
      <c r="C930" s="30">
        <v>1599.9</v>
      </c>
      <c r="D930" s="31">
        <f t="shared" si="30"/>
        <v>-8.183001673795709E-3</v>
      </c>
      <c r="F930" s="112" t="s">
        <v>566</v>
      </c>
      <c r="G930" s="30">
        <v>19901.400000000001</v>
      </c>
      <c r="H930" s="31">
        <f t="shared" si="31"/>
        <v>-1.1518230990448575E-2</v>
      </c>
    </row>
    <row r="931" spans="2:8" ht="27">
      <c r="B931" s="112" t="s">
        <v>567</v>
      </c>
      <c r="C931" s="30">
        <v>1571.4</v>
      </c>
      <c r="D931" s="31">
        <f t="shared" si="30"/>
        <v>-1.7813613350834423E-2</v>
      </c>
      <c r="F931" s="112" t="s">
        <v>567</v>
      </c>
      <c r="G931" s="30">
        <v>19742.349999999999</v>
      </c>
      <c r="H931" s="31">
        <f t="shared" si="31"/>
        <v>-7.9919000673320806E-3</v>
      </c>
    </row>
    <row r="932" spans="2:8" ht="27">
      <c r="B932" s="112" t="s">
        <v>568</v>
      </c>
      <c r="C932" s="30">
        <v>1562.9</v>
      </c>
      <c r="D932" s="31">
        <f t="shared" si="30"/>
        <v>-5.409189257986502E-3</v>
      </c>
      <c r="F932" s="112" t="s">
        <v>568</v>
      </c>
      <c r="G932" s="30">
        <v>19674.25</v>
      </c>
      <c r="H932" s="31">
        <f t="shared" si="31"/>
        <v>-3.4494373770092013E-3</v>
      </c>
    </row>
    <row r="933" spans="2:8" ht="27">
      <c r="B933" s="112" t="s">
        <v>569</v>
      </c>
      <c r="C933" s="30">
        <v>1578.8</v>
      </c>
      <c r="D933" s="31">
        <f t="shared" si="30"/>
        <v>1.0173395610723501E-2</v>
      </c>
      <c r="F933" s="112" t="s">
        <v>569</v>
      </c>
      <c r="G933" s="30">
        <v>19674.55</v>
      </c>
      <c r="H933" s="31">
        <f t="shared" si="31"/>
        <v>1.5248357624786379E-5</v>
      </c>
    </row>
    <row r="934" spans="2:8" ht="27">
      <c r="B934" s="112" t="s">
        <v>570</v>
      </c>
      <c r="C934" s="30">
        <v>1578.45</v>
      </c>
      <c r="D934" s="31">
        <f t="shared" si="30"/>
        <v>-2.2168735748662183E-4</v>
      </c>
      <c r="F934" s="112" t="s">
        <v>570</v>
      </c>
      <c r="G934" s="30">
        <v>19664.7</v>
      </c>
      <c r="H934" s="31">
        <f t="shared" si="31"/>
        <v>-5.0064677464023433E-4</v>
      </c>
    </row>
    <row r="935" spans="2:8" ht="27">
      <c r="B935" s="112" t="s">
        <v>571</v>
      </c>
      <c r="C935" s="30">
        <v>1578</v>
      </c>
      <c r="D935" s="31">
        <f t="shared" si="30"/>
        <v>-2.8508980328811884E-4</v>
      </c>
      <c r="F935" s="112" t="s">
        <v>571</v>
      </c>
      <c r="G935" s="30">
        <v>19716.45</v>
      </c>
      <c r="H935" s="31">
        <f t="shared" si="31"/>
        <v>2.6316190941126916E-3</v>
      </c>
    </row>
    <row r="936" spans="2:8" ht="27">
      <c r="B936" s="112" t="s">
        <v>572</v>
      </c>
      <c r="C936" s="30">
        <v>1540.2</v>
      </c>
      <c r="D936" s="31">
        <f t="shared" si="30"/>
        <v>-2.3954372623574138E-2</v>
      </c>
      <c r="F936" s="112" t="s">
        <v>572</v>
      </c>
      <c r="G936" s="30">
        <v>19523.55</v>
      </c>
      <c r="H936" s="31">
        <f t="shared" si="31"/>
        <v>-9.7837085276508695E-3</v>
      </c>
    </row>
    <row r="937" spans="2:8" ht="27">
      <c r="B937" s="112" t="s">
        <v>573</v>
      </c>
      <c r="C937" s="30">
        <v>1557</v>
      </c>
      <c r="D937" s="31">
        <f t="shared" si="30"/>
        <v>1.0907674328009209E-2</v>
      </c>
      <c r="F937" s="112" t="s">
        <v>573</v>
      </c>
      <c r="G937" s="30">
        <v>19638.3</v>
      </c>
      <c r="H937" s="31">
        <f t="shared" si="31"/>
        <v>5.8775171523621772E-3</v>
      </c>
    </row>
    <row r="938" spans="2:8">
      <c r="B938" s="111">
        <v>44995.645833333336</v>
      </c>
      <c r="C938" s="30">
        <v>1557.95</v>
      </c>
      <c r="D938" s="31">
        <f t="shared" si="30"/>
        <v>6.1014771997425221E-4</v>
      </c>
      <c r="F938" s="111">
        <v>44995.645833333336</v>
      </c>
      <c r="G938" s="30">
        <v>19528.75</v>
      </c>
      <c r="H938" s="31">
        <f t="shared" si="31"/>
        <v>-5.5783850944327584E-3</v>
      </c>
    </row>
    <row r="939" spans="2:8">
      <c r="B939" s="111">
        <v>45026.645833333336</v>
      </c>
      <c r="C939" s="30">
        <v>1549.4</v>
      </c>
      <c r="D939" s="31">
        <f t="shared" si="30"/>
        <v>-5.487981000673936E-3</v>
      </c>
      <c r="F939" s="111">
        <v>45026.645833333336</v>
      </c>
      <c r="G939" s="30">
        <v>19436.099999999999</v>
      </c>
      <c r="H939" s="31">
        <f t="shared" si="31"/>
        <v>-4.7442872687705195E-3</v>
      </c>
    </row>
    <row r="940" spans="2:8">
      <c r="B940" s="111">
        <v>45056.645833333336</v>
      </c>
      <c r="C940" s="30">
        <v>1553.2</v>
      </c>
      <c r="D940" s="31">
        <f t="shared" si="30"/>
        <v>2.4525622821736093E-3</v>
      </c>
      <c r="F940" s="111">
        <v>45056.645833333336</v>
      </c>
      <c r="G940" s="30">
        <v>19545.75</v>
      </c>
      <c r="H940" s="31">
        <f t="shared" si="31"/>
        <v>5.6415638939910639E-3</v>
      </c>
    </row>
    <row r="941" spans="2:8">
      <c r="B941" s="111">
        <v>45087.645833333336</v>
      </c>
      <c r="C941" s="30">
        <v>1560.75</v>
      </c>
      <c r="D941" s="31">
        <f t="shared" si="30"/>
        <v>4.8609322688641932E-3</v>
      </c>
      <c r="F941" s="111">
        <v>45087.645833333336</v>
      </c>
      <c r="G941" s="30">
        <v>19653.5</v>
      </c>
      <c r="H941" s="31">
        <f t="shared" si="31"/>
        <v>5.5127073660514725E-3</v>
      </c>
    </row>
    <row r="942" spans="2:8">
      <c r="B942" s="111">
        <v>45179.645833333336</v>
      </c>
      <c r="C942" s="30">
        <v>1564</v>
      </c>
      <c r="D942" s="31">
        <f t="shared" si="30"/>
        <v>2.0823322120775423E-3</v>
      </c>
      <c r="F942" s="111">
        <v>45179.645833333336</v>
      </c>
      <c r="G942" s="30">
        <v>19512.349999999999</v>
      </c>
      <c r="H942" s="31">
        <f t="shared" si="31"/>
        <v>-7.1819268832524763E-3</v>
      </c>
    </row>
    <row r="943" spans="2:8">
      <c r="B943" s="111">
        <v>45209.645833333336</v>
      </c>
      <c r="C943" s="30">
        <v>1581.95</v>
      </c>
      <c r="D943" s="31">
        <f t="shared" si="30"/>
        <v>1.1476982097186728E-2</v>
      </c>
      <c r="F943" s="111">
        <v>45209.645833333336</v>
      </c>
      <c r="G943" s="30">
        <v>19689.849999999999</v>
      </c>
      <c r="H943" s="31">
        <f t="shared" si="31"/>
        <v>9.096802794127834E-3</v>
      </c>
    </row>
    <row r="944" spans="2:8">
      <c r="B944" s="111">
        <v>45240.645833333336</v>
      </c>
      <c r="C944" s="30">
        <v>1580</v>
      </c>
      <c r="D944" s="31">
        <f t="shared" si="30"/>
        <v>-1.2326558993647208E-3</v>
      </c>
      <c r="F944" s="111">
        <v>45240.645833333336</v>
      </c>
      <c r="G944" s="30">
        <v>19811.349999999999</v>
      </c>
      <c r="H944" s="31">
        <f t="shared" si="31"/>
        <v>6.1706920062876147E-3</v>
      </c>
    </row>
    <row r="945" spans="2:8">
      <c r="B945" s="111">
        <v>45270.645833333336</v>
      </c>
      <c r="C945" s="30">
        <v>1599.55</v>
      </c>
      <c r="D945" s="31">
        <f t="shared" si="30"/>
        <v>1.2373417721518898E-2</v>
      </c>
      <c r="F945" s="111">
        <v>45270.645833333336</v>
      </c>
      <c r="G945" s="30">
        <v>19794</v>
      </c>
      <c r="H945" s="31">
        <f t="shared" si="31"/>
        <v>-8.7576061197236488E-4</v>
      </c>
    </row>
    <row r="946" spans="2:8" ht="27">
      <c r="B946" s="112" t="s">
        <v>574</v>
      </c>
      <c r="C946" s="30">
        <v>1582.65</v>
      </c>
      <c r="D946" s="31">
        <f t="shared" si="30"/>
        <v>-1.0565471538870219E-2</v>
      </c>
      <c r="F946" s="112" t="s">
        <v>574</v>
      </c>
      <c r="G946" s="30">
        <v>19751.05</v>
      </c>
      <c r="H946" s="31">
        <f t="shared" si="31"/>
        <v>-2.1698494493280762E-3</v>
      </c>
    </row>
    <row r="947" spans="2:8" ht="27">
      <c r="B947" s="112" t="s">
        <v>575</v>
      </c>
      <c r="C947" s="30">
        <v>1565.2</v>
      </c>
      <c r="D947" s="31">
        <f t="shared" si="30"/>
        <v>-1.1025811139544484E-2</v>
      </c>
      <c r="F947" s="112" t="s">
        <v>575</v>
      </c>
      <c r="G947" s="30">
        <v>19731.75</v>
      </c>
      <c r="H947" s="31">
        <f t="shared" si="31"/>
        <v>-9.7716323942265149E-4</v>
      </c>
    </row>
    <row r="948" spans="2:8" ht="27">
      <c r="B948" s="112" t="s">
        <v>576</v>
      </c>
      <c r="C948" s="30">
        <v>1572.35</v>
      </c>
      <c r="D948" s="31">
        <f t="shared" si="30"/>
        <v>4.5681063122922083E-3</v>
      </c>
      <c r="F948" s="112" t="s">
        <v>576</v>
      </c>
      <c r="G948" s="30">
        <v>19811.5</v>
      </c>
      <c r="H948" s="31">
        <f t="shared" si="31"/>
        <v>4.0417094276989918E-3</v>
      </c>
    </row>
    <row r="949" spans="2:8" ht="27">
      <c r="B949" s="112" t="s">
        <v>577</v>
      </c>
      <c r="C949" s="30">
        <v>1567.55</v>
      </c>
      <c r="D949" s="31">
        <f t="shared" si="30"/>
        <v>-3.0527554297706816E-3</v>
      </c>
      <c r="F949" s="112" t="s">
        <v>577</v>
      </c>
      <c r="G949" s="30">
        <v>19671.099999999999</v>
      </c>
      <c r="H949" s="31">
        <f t="shared" si="31"/>
        <v>-7.0867930242536348E-3</v>
      </c>
    </row>
    <row r="950" spans="2:8" ht="27">
      <c r="B950" s="112" t="s">
        <v>578</v>
      </c>
      <c r="C950" s="30">
        <v>1566.2</v>
      </c>
      <c r="D950" s="31">
        <f t="shared" si="30"/>
        <v>-8.6121654811643911E-4</v>
      </c>
      <c r="F950" s="112" t="s">
        <v>578</v>
      </c>
      <c r="G950" s="30">
        <v>19624.7</v>
      </c>
      <c r="H950" s="31">
        <f t="shared" si="31"/>
        <v>-2.358790306591807E-3</v>
      </c>
    </row>
    <row r="951" spans="2:8" ht="27">
      <c r="B951" s="112" t="s">
        <v>579</v>
      </c>
      <c r="C951" s="30">
        <v>1610.65</v>
      </c>
      <c r="D951" s="31">
        <f t="shared" si="30"/>
        <v>2.838079427914697E-2</v>
      </c>
      <c r="F951" s="112" t="s">
        <v>579</v>
      </c>
      <c r="G951" s="30">
        <v>19542.650000000001</v>
      </c>
      <c r="H951" s="31">
        <f t="shared" si="31"/>
        <v>-4.1809556324428065E-3</v>
      </c>
    </row>
    <row r="952" spans="2:8" ht="27">
      <c r="B952" s="112" t="s">
        <v>580</v>
      </c>
      <c r="C952" s="30">
        <v>1629.05</v>
      </c>
      <c r="D952" s="31">
        <f t="shared" si="30"/>
        <v>1.1423959271101625E-2</v>
      </c>
      <c r="F952" s="112" t="s">
        <v>580</v>
      </c>
      <c r="G952" s="30">
        <v>19281.75</v>
      </c>
      <c r="H952" s="31">
        <f t="shared" si="31"/>
        <v>-1.3350287704072983E-2</v>
      </c>
    </row>
    <row r="953" spans="2:8" ht="27">
      <c r="B953" s="112" t="s">
        <v>581</v>
      </c>
      <c r="C953" s="30">
        <v>1594.3</v>
      </c>
      <c r="D953" s="31">
        <f t="shared" si="30"/>
        <v>-2.1331450845584854E-2</v>
      </c>
      <c r="F953" s="112" t="s">
        <v>581</v>
      </c>
      <c r="G953" s="30">
        <v>19122.150000000001</v>
      </c>
      <c r="H953" s="31">
        <f t="shared" si="31"/>
        <v>-8.2772569917148875E-3</v>
      </c>
    </row>
    <row r="954" spans="2:8" ht="27">
      <c r="B954" s="112" t="s">
        <v>582</v>
      </c>
      <c r="C954" s="30">
        <v>1570.75</v>
      </c>
      <c r="D954" s="31">
        <f t="shared" si="30"/>
        <v>-1.477137301637077E-2</v>
      </c>
      <c r="F954" s="112" t="s">
        <v>582</v>
      </c>
      <c r="G954" s="30">
        <v>18857.25</v>
      </c>
      <c r="H954" s="31">
        <f t="shared" si="31"/>
        <v>-1.3853044767455636E-2</v>
      </c>
    </row>
    <row r="955" spans="2:8" ht="27">
      <c r="B955" s="112" t="s">
        <v>583</v>
      </c>
      <c r="C955" s="30">
        <v>1611.55</v>
      </c>
      <c r="D955" s="31">
        <f t="shared" si="30"/>
        <v>2.5974852777335578E-2</v>
      </c>
      <c r="F955" s="112" t="s">
        <v>583</v>
      </c>
      <c r="G955" s="30">
        <v>19047.25</v>
      </c>
      <c r="H955" s="31">
        <f t="shared" si="31"/>
        <v>1.0075700327460302E-2</v>
      </c>
    </row>
    <row r="956" spans="2:8" ht="27">
      <c r="B956" s="112" t="s">
        <v>584</v>
      </c>
      <c r="C956" s="30">
        <v>1609.15</v>
      </c>
      <c r="D956" s="31">
        <f t="shared" si="30"/>
        <v>-1.4892494803139256E-3</v>
      </c>
      <c r="F956" s="112" t="s">
        <v>584</v>
      </c>
      <c r="G956" s="30">
        <v>19140.900000000001</v>
      </c>
      <c r="H956" s="31">
        <f t="shared" si="31"/>
        <v>4.9167202614550654E-3</v>
      </c>
    </row>
    <row r="957" spans="2:8" ht="27">
      <c r="B957" s="112" t="s">
        <v>585</v>
      </c>
      <c r="C957" s="30">
        <v>1615.15</v>
      </c>
      <c r="D957" s="31">
        <f t="shared" si="30"/>
        <v>3.7286766305191232E-3</v>
      </c>
      <c r="F957" s="112" t="s">
        <v>585</v>
      </c>
      <c r="G957" s="30">
        <v>19079.599999999999</v>
      </c>
      <c r="H957" s="31">
        <f t="shared" si="31"/>
        <v>-3.2025662325179116E-3</v>
      </c>
    </row>
    <row r="958" spans="2:8">
      <c r="B958" s="111">
        <v>44937.645833333336</v>
      </c>
      <c r="C958" s="30">
        <v>1606.5</v>
      </c>
      <c r="D958" s="31">
        <f t="shared" si="30"/>
        <v>-5.3555397331517263E-3</v>
      </c>
      <c r="F958" s="111">
        <v>44937.645833333336</v>
      </c>
      <c r="G958" s="30">
        <v>18989.150000000001</v>
      </c>
      <c r="H958" s="31">
        <f t="shared" si="31"/>
        <v>-4.740665422755086E-3</v>
      </c>
    </row>
    <row r="959" spans="2:8">
      <c r="B959" s="111">
        <v>44968.645833333336</v>
      </c>
      <c r="C959" s="30">
        <v>1611.95</v>
      </c>
      <c r="D959" s="31">
        <f t="shared" si="30"/>
        <v>3.3924680983505873E-3</v>
      </c>
      <c r="F959" s="111">
        <v>44968.645833333336</v>
      </c>
      <c r="G959" s="30">
        <v>19133.25</v>
      </c>
      <c r="H959" s="31">
        <f t="shared" si="31"/>
        <v>7.5885439843277336E-3</v>
      </c>
    </row>
    <row r="960" spans="2:8">
      <c r="B960" s="111">
        <v>44996.645833333336</v>
      </c>
      <c r="C960" s="30">
        <v>1613.15</v>
      </c>
      <c r="D960" s="31">
        <f t="shared" si="30"/>
        <v>7.4443996401885038E-4</v>
      </c>
      <c r="F960" s="111">
        <v>44996.645833333336</v>
      </c>
      <c r="G960" s="30">
        <v>19230.599999999999</v>
      </c>
      <c r="H960" s="31">
        <f t="shared" si="31"/>
        <v>5.0880012543608188E-3</v>
      </c>
    </row>
    <row r="961" spans="2:8">
      <c r="B961" s="111">
        <v>45088.645833333336</v>
      </c>
      <c r="C961" s="30">
        <v>1589.2</v>
      </c>
      <c r="D961" s="31">
        <f t="shared" si="30"/>
        <v>-1.4846728450547131E-2</v>
      </c>
      <c r="F961" s="111">
        <v>45088.645833333336</v>
      </c>
      <c r="G961" s="30">
        <v>19411.75</v>
      </c>
      <c r="H961" s="31">
        <f t="shared" si="31"/>
        <v>9.4198828949696445E-3</v>
      </c>
    </row>
    <row r="962" spans="2:8">
      <c r="B962" s="111">
        <v>45118.645833333336</v>
      </c>
      <c r="C962" s="30">
        <v>1597.4</v>
      </c>
      <c r="D962" s="31">
        <f t="shared" si="30"/>
        <v>5.1598288447016749E-3</v>
      </c>
      <c r="F962" s="111">
        <v>45118.645833333336</v>
      </c>
      <c r="G962" s="30">
        <v>19406.7</v>
      </c>
      <c r="H962" s="31">
        <f t="shared" si="31"/>
        <v>-2.6015171223614519E-4</v>
      </c>
    </row>
    <row r="963" spans="2:8">
      <c r="B963" s="111">
        <v>45149.645833333336</v>
      </c>
      <c r="C963" s="30">
        <v>1593.85</v>
      </c>
      <c r="D963" s="31">
        <f t="shared" si="30"/>
        <v>-2.2223613371730178E-3</v>
      </c>
      <c r="F963" s="111">
        <v>45149.645833333336</v>
      </c>
      <c r="G963" s="30">
        <v>19443.5</v>
      </c>
      <c r="H963" s="31">
        <f t="shared" si="31"/>
        <v>1.8962523252279428E-3</v>
      </c>
    </row>
    <row r="964" spans="2:8">
      <c r="B964" s="111">
        <v>45180.645833333336</v>
      </c>
      <c r="C964" s="30">
        <v>1586.05</v>
      </c>
      <c r="D964" s="31">
        <f t="shared" si="30"/>
        <v>-4.8938105844339441E-3</v>
      </c>
      <c r="F964" s="111">
        <v>45180.645833333336</v>
      </c>
      <c r="G964" s="30">
        <v>19395.3</v>
      </c>
      <c r="H964" s="31">
        <f t="shared" si="31"/>
        <v>-2.4789775503382128E-3</v>
      </c>
    </row>
    <row r="965" spans="2:8">
      <c r="B965" s="111">
        <v>45210.645833333336</v>
      </c>
      <c r="C965" s="30">
        <v>1575.25</v>
      </c>
      <c r="D965" s="31">
        <f t="shared" si="30"/>
        <v>-6.8093691876044415E-3</v>
      </c>
      <c r="F965" s="111">
        <v>45210.645833333336</v>
      </c>
      <c r="G965" s="30">
        <v>19425.349999999999</v>
      </c>
      <c r="H965" s="31">
        <f t="shared" si="31"/>
        <v>1.549344428804833E-3</v>
      </c>
    </row>
    <row r="966" spans="2:8" ht="27">
      <c r="B966" s="112" t="s">
        <v>586</v>
      </c>
      <c r="C966" s="30">
        <v>1573.35</v>
      </c>
      <c r="D966" s="31">
        <f t="shared" si="30"/>
        <v>-1.206157752737691E-3</v>
      </c>
      <c r="F966" s="112" t="s">
        <v>586</v>
      </c>
      <c r="G966" s="30">
        <v>19443.55</v>
      </c>
      <c r="H966" s="31">
        <f t="shared" si="31"/>
        <v>9.3692005549450563E-4</v>
      </c>
    </row>
    <row r="967" spans="2:8" ht="27">
      <c r="B967" s="112" t="s">
        <v>587</v>
      </c>
      <c r="C967" s="30">
        <v>1555.9</v>
      </c>
      <c r="D967" s="31">
        <f t="shared" si="30"/>
        <v>-1.1090984205675669E-2</v>
      </c>
      <c r="F967" s="112" t="s">
        <v>587</v>
      </c>
      <c r="G967" s="30">
        <v>19675.45</v>
      </c>
      <c r="H967" s="31">
        <f t="shared" si="31"/>
        <v>1.1926834348665816E-2</v>
      </c>
    </row>
    <row r="968" spans="2:8" ht="27">
      <c r="B968" s="112" t="s">
        <v>588</v>
      </c>
      <c r="C968" s="30">
        <v>1563.15</v>
      </c>
      <c r="D968" s="31">
        <f t="shared" si="30"/>
        <v>4.6596824988751617E-3</v>
      </c>
      <c r="F968" s="112" t="s">
        <v>588</v>
      </c>
      <c r="G968" s="30">
        <v>19765.2</v>
      </c>
      <c r="H968" s="31">
        <f t="shared" si="31"/>
        <v>4.5615220998758144E-3</v>
      </c>
    </row>
    <row r="969" spans="2:8" ht="27">
      <c r="B969" s="112" t="s">
        <v>589</v>
      </c>
      <c r="C969" s="30">
        <v>1583.15</v>
      </c>
      <c r="D969" s="31">
        <f t="shared" si="30"/>
        <v>1.2794677414195599E-2</v>
      </c>
      <c r="F969" s="112" t="s">
        <v>589</v>
      </c>
      <c r="G969" s="30">
        <v>19731.8</v>
      </c>
      <c r="H969" s="31">
        <f t="shared" si="31"/>
        <v>-1.6898387064133713E-3</v>
      </c>
    </row>
    <row r="970" spans="2:8" ht="27">
      <c r="B970" s="112" t="s">
        <v>590</v>
      </c>
      <c r="C970" s="30">
        <v>1573.4</v>
      </c>
      <c r="D970" s="31">
        <f t="shared" ref="D970:D1033" si="32">(C970/C969)-1</f>
        <v>-6.158607838802399E-3</v>
      </c>
      <c r="F970" s="112" t="s">
        <v>590</v>
      </c>
      <c r="G970" s="30">
        <v>19694</v>
      </c>
      <c r="H970" s="31">
        <f t="shared" si="31"/>
        <v>-1.915689394784037E-3</v>
      </c>
    </row>
    <row r="971" spans="2:8" ht="27">
      <c r="B971" s="112" t="s">
        <v>591</v>
      </c>
      <c r="C971" s="30">
        <v>1582.05</v>
      </c>
      <c r="D971" s="31">
        <f t="shared" si="32"/>
        <v>5.4976484047284391E-3</v>
      </c>
      <c r="F971" s="112" t="s">
        <v>591</v>
      </c>
      <c r="G971" s="30">
        <v>19783.400000000001</v>
      </c>
      <c r="H971" s="31">
        <f t="shared" ref="H971:H1034" si="33">(G971/G970)-1</f>
        <v>4.5394536407028507E-3</v>
      </c>
    </row>
    <row r="972" spans="2:8" ht="27">
      <c r="B972" s="112" t="s">
        <v>592</v>
      </c>
      <c r="C972" s="30">
        <v>1597.6</v>
      </c>
      <c r="D972" s="31">
        <f t="shared" si="32"/>
        <v>9.8290193103884871E-3</v>
      </c>
      <c r="F972" s="112" t="s">
        <v>592</v>
      </c>
      <c r="G972" s="30">
        <v>19811.849999999999</v>
      </c>
      <c r="H972" s="31">
        <f t="shared" si="33"/>
        <v>1.4380743451578581E-3</v>
      </c>
    </row>
    <row r="973" spans="2:8" ht="27">
      <c r="B973" s="112" t="s">
        <v>593</v>
      </c>
      <c r="C973" s="30">
        <v>1605.3</v>
      </c>
      <c r="D973" s="31">
        <f t="shared" si="32"/>
        <v>4.8197295943916973E-3</v>
      </c>
      <c r="F973" s="112" t="s">
        <v>593</v>
      </c>
      <c r="G973" s="30">
        <v>19802</v>
      </c>
      <c r="H973" s="31">
        <f t="shared" si="33"/>
        <v>-4.971771944567438E-4</v>
      </c>
    </row>
    <row r="974" spans="2:8" ht="27">
      <c r="B974" s="112" t="s">
        <v>594</v>
      </c>
      <c r="C974" s="30">
        <v>1584.1</v>
      </c>
      <c r="D974" s="31">
        <f t="shared" si="32"/>
        <v>-1.3206254282688623E-2</v>
      </c>
      <c r="F974" s="112" t="s">
        <v>594</v>
      </c>
      <c r="G974" s="30">
        <v>19794.7</v>
      </c>
      <c r="H974" s="31">
        <f t="shared" si="33"/>
        <v>-3.6864963135030404E-4</v>
      </c>
    </row>
    <row r="975" spans="2:8" ht="27">
      <c r="B975" s="112" t="s">
        <v>595</v>
      </c>
      <c r="C975" s="30">
        <v>1612.35</v>
      </c>
      <c r="D975" s="31">
        <f t="shared" si="32"/>
        <v>1.7833470109210214E-2</v>
      </c>
      <c r="F975" s="112" t="s">
        <v>595</v>
      </c>
      <c r="G975" s="30">
        <v>19889.7</v>
      </c>
      <c r="H975" s="31">
        <f t="shared" si="33"/>
        <v>4.7992644495749026E-3</v>
      </c>
    </row>
    <row r="976" spans="2:8" ht="27">
      <c r="B976" s="112" t="s">
        <v>596</v>
      </c>
      <c r="C976" s="30">
        <v>1647.45</v>
      </c>
      <c r="D976" s="31">
        <f t="shared" si="32"/>
        <v>2.17694669271562E-2</v>
      </c>
      <c r="F976" s="112" t="s">
        <v>596</v>
      </c>
      <c r="G976" s="30">
        <v>20096.599999999999</v>
      </c>
      <c r="H976" s="31">
        <f t="shared" si="33"/>
        <v>1.04023690653956E-2</v>
      </c>
    </row>
    <row r="977" spans="2:8" ht="27">
      <c r="B977" s="112" t="s">
        <v>597</v>
      </c>
      <c r="C977" s="30">
        <v>1646.8</v>
      </c>
      <c r="D977" s="31">
        <f t="shared" si="32"/>
        <v>-3.9454915171932559E-4</v>
      </c>
      <c r="F977" s="112" t="s">
        <v>597</v>
      </c>
      <c r="G977" s="30">
        <v>20133.150000000001</v>
      </c>
      <c r="H977" s="31">
        <f t="shared" si="33"/>
        <v>1.8187156036346686E-3</v>
      </c>
    </row>
    <row r="978" spans="2:8">
      <c r="B978" s="111">
        <v>44938.645833333336</v>
      </c>
      <c r="C978" s="30">
        <v>1672</v>
      </c>
      <c r="D978" s="31">
        <f t="shared" si="32"/>
        <v>1.5302404663590119E-2</v>
      </c>
      <c r="F978" s="111">
        <v>44938.645833333336</v>
      </c>
      <c r="G978" s="30">
        <v>20267.900000000001</v>
      </c>
      <c r="H978" s="31">
        <f t="shared" si="33"/>
        <v>6.6929417403636116E-3</v>
      </c>
    </row>
    <row r="979" spans="2:8">
      <c r="B979" s="111">
        <v>45028.645833333336</v>
      </c>
      <c r="C979" s="30">
        <v>1702</v>
      </c>
      <c r="D979" s="31">
        <f t="shared" si="32"/>
        <v>1.7942583732057482E-2</v>
      </c>
      <c r="F979" s="111">
        <v>45028.645833333336</v>
      </c>
      <c r="G979" s="30">
        <v>20686.8</v>
      </c>
      <c r="H979" s="31">
        <f t="shared" si="33"/>
        <v>2.0668150129021567E-2</v>
      </c>
    </row>
    <row r="980" spans="2:8">
      <c r="B980" s="111">
        <v>45058.645833333336</v>
      </c>
      <c r="C980" s="30">
        <v>1703.35</v>
      </c>
      <c r="D980" s="31">
        <f t="shared" si="32"/>
        <v>7.9318448883669568E-4</v>
      </c>
      <c r="F980" s="111">
        <v>45058.645833333336</v>
      </c>
      <c r="G980" s="30">
        <v>20855.099999999999</v>
      </c>
      <c r="H980" s="31">
        <f t="shared" si="33"/>
        <v>8.1356227159348204E-3</v>
      </c>
    </row>
    <row r="981" spans="2:8">
      <c r="B981" s="111">
        <v>45089.645833333336</v>
      </c>
      <c r="C981" s="30">
        <v>1713.7</v>
      </c>
      <c r="D981" s="31">
        <f t="shared" si="32"/>
        <v>6.0762614847214014E-3</v>
      </c>
      <c r="F981" s="111">
        <v>45089.645833333336</v>
      </c>
      <c r="G981" s="30">
        <v>20937.7</v>
      </c>
      <c r="H981" s="31">
        <f t="shared" si="33"/>
        <v>3.9606619004464161E-3</v>
      </c>
    </row>
    <row r="982" spans="2:8">
      <c r="B982" s="111">
        <v>45119.645833333336</v>
      </c>
      <c r="C982" s="30">
        <v>1725</v>
      </c>
      <c r="D982" s="31">
        <f t="shared" si="32"/>
        <v>6.5939195891928648E-3</v>
      </c>
      <c r="F982" s="111">
        <v>45119.645833333336</v>
      </c>
      <c r="G982" s="30">
        <v>20901.150000000001</v>
      </c>
      <c r="H982" s="31">
        <f t="shared" si="33"/>
        <v>-1.7456549668778409E-3</v>
      </c>
    </row>
    <row r="983" spans="2:8">
      <c r="B983" s="111">
        <v>45150.645833333336</v>
      </c>
      <c r="C983" s="30">
        <v>1724.65</v>
      </c>
      <c r="D983" s="31">
        <f t="shared" si="32"/>
        <v>-2.0289855072463947E-4</v>
      </c>
      <c r="F983" s="111">
        <v>45150.645833333336</v>
      </c>
      <c r="G983" s="30">
        <v>20969.400000000001</v>
      </c>
      <c r="H983" s="31">
        <f t="shared" si="33"/>
        <v>3.2653705657343934E-3</v>
      </c>
    </row>
    <row r="984" spans="2:8">
      <c r="B984" s="111">
        <v>45242.645833333336</v>
      </c>
      <c r="C984" s="30">
        <v>1749.8</v>
      </c>
      <c r="D984" s="31">
        <f t="shared" si="32"/>
        <v>1.4582668947322519E-2</v>
      </c>
      <c r="F984" s="111">
        <v>45242.645833333336</v>
      </c>
      <c r="G984" s="30">
        <v>20997.1</v>
      </c>
      <c r="H984" s="31">
        <f t="shared" si="33"/>
        <v>1.3209724646388032E-3</v>
      </c>
    </row>
    <row r="985" spans="2:8">
      <c r="B985" s="111">
        <v>45272.645833333336</v>
      </c>
      <c r="C985" s="30">
        <v>1716.35</v>
      </c>
      <c r="D985" s="31">
        <f t="shared" si="32"/>
        <v>-1.9116470453766188E-2</v>
      </c>
      <c r="F985" s="111">
        <v>45272.645833333336</v>
      </c>
      <c r="G985" s="30">
        <v>20906.400000000001</v>
      </c>
      <c r="H985" s="31">
        <f t="shared" si="33"/>
        <v>-4.3196441413336784E-3</v>
      </c>
    </row>
    <row r="986" spans="2:8" ht="27">
      <c r="B986" s="112" t="s">
        <v>598</v>
      </c>
      <c r="C986" s="30">
        <v>1710</v>
      </c>
      <c r="D986" s="31">
        <f t="shared" si="32"/>
        <v>-3.6997115972848826E-3</v>
      </c>
      <c r="F986" s="112" t="s">
        <v>598</v>
      </c>
      <c r="G986" s="30">
        <v>20926.349999999999</v>
      </c>
      <c r="H986" s="31">
        <f t="shared" si="33"/>
        <v>9.5425324302600423E-4</v>
      </c>
    </row>
    <row r="987" spans="2:8" ht="27">
      <c r="B987" s="112" t="s">
        <v>599</v>
      </c>
      <c r="C987" s="30">
        <v>1715.6</v>
      </c>
      <c r="D987" s="31">
        <f t="shared" si="32"/>
        <v>3.2748538011695416E-3</v>
      </c>
      <c r="F987" s="112" t="s">
        <v>599</v>
      </c>
      <c r="G987" s="30">
        <v>21182.7</v>
      </c>
      <c r="H987" s="31">
        <f t="shared" si="33"/>
        <v>1.2250105727946048E-2</v>
      </c>
    </row>
    <row r="988" spans="2:8" ht="27">
      <c r="B988" s="112" t="s">
        <v>600</v>
      </c>
      <c r="C988" s="30">
        <v>1718.1</v>
      </c>
      <c r="D988" s="31">
        <f t="shared" si="32"/>
        <v>1.4572161342969459E-3</v>
      </c>
      <c r="F988" s="112" t="s">
        <v>600</v>
      </c>
      <c r="G988" s="30">
        <v>21456.65</v>
      </c>
      <c r="H988" s="31">
        <f t="shared" si="33"/>
        <v>1.2932723401643864E-2</v>
      </c>
    </row>
    <row r="989" spans="2:8" ht="27">
      <c r="B989" s="112" t="s">
        <v>601</v>
      </c>
      <c r="C989" s="30">
        <v>1704.55</v>
      </c>
      <c r="D989" s="31">
        <f t="shared" si="32"/>
        <v>-7.8866189395262465E-3</v>
      </c>
      <c r="F989" s="112" t="s">
        <v>601</v>
      </c>
      <c r="G989" s="30">
        <v>21418.65</v>
      </c>
      <c r="H989" s="31">
        <f t="shared" si="33"/>
        <v>-1.7710127163373945E-3</v>
      </c>
    </row>
    <row r="990" spans="2:8" ht="27">
      <c r="B990" s="112" t="s">
        <v>602</v>
      </c>
      <c r="C990" s="30">
        <v>1696.95</v>
      </c>
      <c r="D990" s="31">
        <f t="shared" si="32"/>
        <v>-4.4586547769205342E-3</v>
      </c>
      <c r="F990" s="112" t="s">
        <v>602</v>
      </c>
      <c r="G990" s="30">
        <v>21453.1</v>
      </c>
      <c r="H990" s="31">
        <f t="shared" si="33"/>
        <v>1.6084113611267714E-3</v>
      </c>
    </row>
    <row r="991" spans="2:8" ht="27">
      <c r="B991" s="112" t="s">
        <v>603</v>
      </c>
      <c r="C991" s="30">
        <v>1683.55</v>
      </c>
      <c r="D991" s="31">
        <f t="shared" si="32"/>
        <v>-7.8965202274670077E-3</v>
      </c>
      <c r="F991" s="112" t="s">
        <v>603</v>
      </c>
      <c r="G991" s="30">
        <v>21150.15</v>
      </c>
      <c r="H991" s="31">
        <f t="shared" si="33"/>
        <v>-1.4121502253753415E-2</v>
      </c>
    </row>
    <row r="992" spans="2:8" ht="27">
      <c r="B992" s="112" t="s">
        <v>604</v>
      </c>
      <c r="C992" s="30">
        <v>1703</v>
      </c>
      <c r="D992" s="31">
        <f t="shared" si="32"/>
        <v>1.1552968429806132E-2</v>
      </c>
      <c r="F992" s="112" t="s">
        <v>604</v>
      </c>
      <c r="G992" s="30">
        <v>21255.05</v>
      </c>
      <c r="H992" s="31">
        <f t="shared" si="33"/>
        <v>4.9597756989903097E-3</v>
      </c>
    </row>
    <row r="993" spans="2:8" ht="27">
      <c r="B993" s="112" t="s">
        <v>605</v>
      </c>
      <c r="C993" s="30">
        <v>1684.6</v>
      </c>
      <c r="D993" s="31">
        <f t="shared" si="32"/>
        <v>-1.080446271285973E-2</v>
      </c>
      <c r="F993" s="112" t="s">
        <v>605</v>
      </c>
      <c r="G993" s="30">
        <v>21349.4</v>
      </c>
      <c r="H993" s="31">
        <f t="shared" si="33"/>
        <v>4.4389450977533329E-3</v>
      </c>
    </row>
    <row r="994" spans="2:8" ht="27">
      <c r="B994" s="112" t="s">
        <v>606</v>
      </c>
      <c r="C994" s="30">
        <v>1708.95</v>
      </c>
      <c r="D994" s="31">
        <f t="shared" si="32"/>
        <v>1.4454469903834921E-2</v>
      </c>
      <c r="F994" s="112" t="s">
        <v>606</v>
      </c>
      <c r="G994" s="30">
        <v>21441.35</v>
      </c>
      <c r="H994" s="31">
        <f t="shared" si="33"/>
        <v>4.306912606443225E-3</v>
      </c>
    </row>
    <row r="995" spans="2:8" ht="27">
      <c r="B995" s="112" t="s">
        <v>607</v>
      </c>
      <c r="C995" s="30">
        <v>1707.45</v>
      </c>
      <c r="D995" s="31">
        <f t="shared" si="32"/>
        <v>-8.7773194066531612E-4</v>
      </c>
      <c r="F995" s="112" t="s">
        <v>607</v>
      </c>
      <c r="G995" s="30">
        <v>21654.75</v>
      </c>
      <c r="H995" s="31">
        <f t="shared" si="33"/>
        <v>9.9527315211029865E-3</v>
      </c>
    </row>
    <row r="996" spans="2:8" ht="27">
      <c r="B996" s="112" t="s">
        <v>608</v>
      </c>
      <c r="C996" s="30">
        <v>1751.25</v>
      </c>
      <c r="D996" s="31">
        <f t="shared" si="32"/>
        <v>2.5652288500395359E-2</v>
      </c>
      <c r="F996" s="112" t="s">
        <v>608</v>
      </c>
      <c r="G996" s="30">
        <v>21778.7</v>
      </c>
      <c r="H996" s="31">
        <f t="shared" si="33"/>
        <v>5.7239173853311787E-3</v>
      </c>
    </row>
    <row r="997" spans="2:8" ht="27">
      <c r="B997" s="112" t="s">
        <v>609</v>
      </c>
      <c r="C997" s="30">
        <v>1785.15</v>
      </c>
      <c r="D997" s="31">
        <f t="shared" si="32"/>
        <v>1.9357601713062111E-2</v>
      </c>
      <c r="F997" s="112" t="s">
        <v>609</v>
      </c>
      <c r="G997" s="30">
        <v>21731.4</v>
      </c>
      <c r="H997" s="31">
        <f t="shared" si="33"/>
        <v>-2.1718468044464867E-3</v>
      </c>
    </row>
    <row r="998" spans="2:8">
      <c r="B998" s="111">
        <v>45292.645833333336</v>
      </c>
      <c r="C998" s="30">
        <v>1792.7</v>
      </c>
      <c r="D998" s="31">
        <f t="shared" si="32"/>
        <v>4.2293364703245295E-3</v>
      </c>
      <c r="F998" s="111">
        <v>45292.645833333336</v>
      </c>
      <c r="G998" s="30">
        <v>21741.9</v>
      </c>
      <c r="H998" s="31">
        <f t="shared" si="33"/>
        <v>4.8317181589774272E-4</v>
      </c>
    </row>
    <row r="999" spans="2:8">
      <c r="B999" s="111">
        <v>45323.645833333336</v>
      </c>
      <c r="C999" s="30">
        <v>1812.6</v>
      </c>
      <c r="D999" s="31">
        <f t="shared" si="32"/>
        <v>1.1100574552351139E-2</v>
      </c>
      <c r="F999" s="111">
        <v>45323.645833333336</v>
      </c>
      <c r="G999" s="30">
        <v>21665.8</v>
      </c>
      <c r="H999" s="31">
        <f t="shared" si="33"/>
        <v>-3.5001540803702991E-3</v>
      </c>
    </row>
    <row r="1000" spans="2:8">
      <c r="B1000" s="111">
        <v>45352.645833333336</v>
      </c>
      <c r="C1000" s="30">
        <v>1824.95</v>
      </c>
      <c r="D1000" s="31">
        <f t="shared" si="32"/>
        <v>6.8134171907756613E-3</v>
      </c>
      <c r="F1000" s="111">
        <v>45352.645833333336</v>
      </c>
      <c r="G1000" s="30">
        <v>21517.35</v>
      </c>
      <c r="H1000" s="31">
        <f t="shared" si="33"/>
        <v>-6.8518125340398806E-3</v>
      </c>
    </row>
    <row r="1001" spans="2:8">
      <c r="B1001" s="111">
        <v>45383.645833333336</v>
      </c>
      <c r="C1001" s="30">
        <v>1892.4</v>
      </c>
      <c r="D1001" s="31">
        <f t="shared" si="32"/>
        <v>3.6959916710046947E-2</v>
      </c>
      <c r="F1001" s="111">
        <v>45383.645833333336</v>
      </c>
      <c r="G1001" s="30">
        <v>21658.6</v>
      </c>
      <c r="H1001" s="31">
        <f t="shared" si="33"/>
        <v>6.5644700671783074E-3</v>
      </c>
    </row>
    <row r="1002" spans="2:8">
      <c r="B1002" s="111">
        <v>45413.645833333336</v>
      </c>
      <c r="C1002" s="30">
        <v>1888.25</v>
      </c>
      <c r="D1002" s="31">
        <f t="shared" si="32"/>
        <v>-2.1929824561404132E-3</v>
      </c>
      <c r="F1002" s="111">
        <v>45413.645833333336</v>
      </c>
      <c r="G1002" s="30">
        <v>21710.799999999999</v>
      </c>
      <c r="H1002" s="31">
        <f t="shared" si="33"/>
        <v>2.4101280784538659E-3</v>
      </c>
    </row>
    <row r="1003" spans="2:8">
      <c r="B1003" s="111">
        <v>45505.645833333336</v>
      </c>
      <c r="C1003" s="30">
        <v>1862.8</v>
      </c>
      <c r="D1003" s="31">
        <f t="shared" si="32"/>
        <v>-1.347808817688334E-2</v>
      </c>
      <c r="F1003" s="111">
        <v>45505.645833333336</v>
      </c>
      <c r="G1003" s="30">
        <v>21513</v>
      </c>
      <c r="H1003" s="31">
        <f t="shared" si="33"/>
        <v>-9.1106730290915205E-3</v>
      </c>
    </row>
    <row r="1004" spans="2:8">
      <c r="B1004" s="111">
        <v>45536.645833333336</v>
      </c>
      <c r="C1004" s="30">
        <v>1814.85</v>
      </c>
      <c r="D1004" s="31">
        <f t="shared" si="32"/>
        <v>-2.5740820270560461E-2</v>
      </c>
      <c r="F1004" s="111">
        <v>45536.645833333336</v>
      </c>
      <c r="G1004" s="30">
        <v>21544.85</v>
      </c>
      <c r="H1004" s="31">
        <f t="shared" si="33"/>
        <v>1.4805001626922998E-3</v>
      </c>
    </row>
    <row r="1005" spans="2:8">
      <c r="B1005" s="111">
        <v>45566.645833333336</v>
      </c>
      <c r="C1005" s="30">
        <v>1812.95</v>
      </c>
      <c r="D1005" s="31">
        <f t="shared" si="32"/>
        <v>-1.046918478111114E-3</v>
      </c>
      <c r="F1005" s="111">
        <v>45566.645833333336</v>
      </c>
      <c r="G1005" s="30">
        <v>21618.7</v>
      </c>
      <c r="H1005" s="31">
        <f t="shared" si="33"/>
        <v>3.4277333098164942E-3</v>
      </c>
    </row>
    <row r="1006" spans="2:8">
      <c r="B1006" s="111">
        <v>45597.645833333336</v>
      </c>
      <c r="C1006" s="30">
        <v>1797.95</v>
      </c>
      <c r="D1006" s="31">
        <f t="shared" si="32"/>
        <v>-8.2738078821810168E-3</v>
      </c>
      <c r="F1006" s="111">
        <v>45597.645833333336</v>
      </c>
      <c r="G1006" s="30">
        <v>21647.200000000001</v>
      </c>
      <c r="H1006" s="31">
        <f t="shared" si="33"/>
        <v>1.3183031357111297E-3</v>
      </c>
    </row>
    <row r="1007" spans="2:8">
      <c r="B1007" s="111">
        <v>45627.645833333336</v>
      </c>
      <c r="C1007" s="30">
        <v>1795.35</v>
      </c>
      <c r="D1007" s="31">
        <f t="shared" si="32"/>
        <v>-1.4460913818515886E-3</v>
      </c>
      <c r="F1007" s="111">
        <v>45627.645833333336</v>
      </c>
      <c r="G1007" s="30">
        <v>21894.55</v>
      </c>
      <c r="H1007" s="31">
        <f t="shared" si="33"/>
        <v>1.1426420045086649E-2</v>
      </c>
    </row>
    <row r="1008" spans="2:8" ht="27">
      <c r="B1008" s="112" t="s">
        <v>610</v>
      </c>
      <c r="C1008" s="30">
        <v>1825.55</v>
      </c>
      <c r="D1008" s="31">
        <f t="shared" si="32"/>
        <v>1.6821232628735361E-2</v>
      </c>
      <c r="F1008" s="112" t="s">
        <v>610</v>
      </c>
      <c r="G1008" s="30">
        <v>22097.45</v>
      </c>
      <c r="H1008" s="31">
        <f t="shared" si="33"/>
        <v>9.2671463903117868E-3</v>
      </c>
    </row>
    <row r="1009" spans="2:8" ht="27">
      <c r="B1009" s="112" t="s">
        <v>611</v>
      </c>
      <c r="C1009" s="30">
        <v>1833.85</v>
      </c>
      <c r="D1009" s="31">
        <f t="shared" si="32"/>
        <v>4.546575004793052E-3</v>
      </c>
      <c r="F1009" s="112" t="s">
        <v>611</v>
      </c>
      <c r="G1009" s="30">
        <v>22032.3</v>
      </c>
      <c r="H1009" s="31">
        <f t="shared" si="33"/>
        <v>-2.9483039898269281E-3</v>
      </c>
    </row>
    <row r="1010" spans="2:8" ht="27">
      <c r="B1010" s="112" t="s">
        <v>612</v>
      </c>
      <c r="C1010" s="30">
        <v>1827.1</v>
      </c>
      <c r="D1010" s="31">
        <f t="shared" si="32"/>
        <v>-3.6807808708454459E-3</v>
      </c>
      <c r="F1010" s="112" t="s">
        <v>612</v>
      </c>
      <c r="G1010" s="30">
        <v>21571.95</v>
      </c>
      <c r="H1010" s="31">
        <f t="shared" si="33"/>
        <v>-2.0894323334377241E-2</v>
      </c>
    </row>
    <row r="1011" spans="2:8" ht="27">
      <c r="B1011" s="112" t="s">
        <v>613</v>
      </c>
      <c r="C1011" s="30">
        <v>1843.6</v>
      </c>
      <c r="D1011" s="31">
        <f t="shared" si="32"/>
        <v>9.0307043949429122E-3</v>
      </c>
      <c r="F1011" s="112" t="s">
        <v>613</v>
      </c>
      <c r="G1011" s="30">
        <v>21462.25</v>
      </c>
      <c r="H1011" s="31">
        <f t="shared" si="33"/>
        <v>-5.0853075405793424E-3</v>
      </c>
    </row>
    <row r="1012" spans="2:8" ht="27">
      <c r="B1012" s="112" t="s">
        <v>614</v>
      </c>
      <c r="C1012" s="30">
        <v>1844.8</v>
      </c>
      <c r="D1012" s="31">
        <f t="shared" si="32"/>
        <v>6.509004122370321E-4</v>
      </c>
      <c r="F1012" s="112" t="s">
        <v>614</v>
      </c>
      <c r="G1012" s="30">
        <v>21622.400000000001</v>
      </c>
      <c r="H1012" s="31">
        <f t="shared" si="33"/>
        <v>7.4619389858938678E-3</v>
      </c>
    </row>
    <row r="1013" spans="2:8" ht="27">
      <c r="B1013" s="112" t="s">
        <v>615</v>
      </c>
      <c r="C1013" s="30">
        <v>1841.5</v>
      </c>
      <c r="D1013" s="31">
        <f t="shared" si="32"/>
        <v>-1.7888117953165361E-3</v>
      </c>
      <c r="F1013" s="112" t="s">
        <v>615</v>
      </c>
      <c r="G1013" s="30">
        <v>21238.799999999999</v>
      </c>
      <c r="H1013" s="31">
        <f t="shared" si="33"/>
        <v>-1.7740861328992219E-2</v>
      </c>
    </row>
    <row r="1014" spans="2:8" ht="27">
      <c r="B1014" s="112" t="s">
        <v>616</v>
      </c>
      <c r="C1014" s="30">
        <v>1876.7</v>
      </c>
      <c r="D1014" s="31">
        <f t="shared" si="32"/>
        <v>1.9114852022807494E-2</v>
      </c>
      <c r="F1014" s="112" t="s">
        <v>616</v>
      </c>
      <c r="G1014" s="30">
        <v>21453.95</v>
      </c>
      <c r="H1014" s="31">
        <f t="shared" si="33"/>
        <v>1.0130045011959243E-2</v>
      </c>
    </row>
    <row r="1015" spans="2:8" ht="27">
      <c r="B1015" s="112" t="s">
        <v>617</v>
      </c>
      <c r="C1015" s="30">
        <v>1842.25</v>
      </c>
      <c r="D1015" s="31">
        <f t="shared" si="32"/>
        <v>-1.8356689934459491E-2</v>
      </c>
      <c r="F1015" s="112" t="s">
        <v>617</v>
      </c>
      <c r="G1015" s="30">
        <v>21352.6</v>
      </c>
      <c r="H1015" s="31">
        <f t="shared" si="33"/>
        <v>-4.7240717909756702E-3</v>
      </c>
    </row>
    <row r="1016" spans="2:8" ht="27">
      <c r="B1016" s="112" t="s">
        <v>618</v>
      </c>
      <c r="C1016" s="30">
        <v>1801.7</v>
      </c>
      <c r="D1016" s="31">
        <f t="shared" si="32"/>
        <v>-2.2011127697109445E-2</v>
      </c>
      <c r="F1016" s="112" t="s">
        <v>618</v>
      </c>
      <c r="G1016" s="30">
        <v>21737.599999999999</v>
      </c>
      <c r="H1016" s="31">
        <f t="shared" si="33"/>
        <v>1.8030591122392581E-2</v>
      </c>
    </row>
    <row r="1017" spans="2:8" ht="27">
      <c r="B1017" s="112" t="s">
        <v>619</v>
      </c>
      <c r="C1017" s="30">
        <v>1795.3</v>
      </c>
      <c r="D1017" s="31">
        <f t="shared" si="32"/>
        <v>-3.5522006993395916E-3</v>
      </c>
      <c r="F1017" s="112" t="s">
        <v>619</v>
      </c>
      <c r="G1017" s="30">
        <v>21522.1</v>
      </c>
      <c r="H1017" s="31">
        <f t="shared" si="33"/>
        <v>-9.9136979243338308E-3</v>
      </c>
    </row>
    <row r="1018" spans="2:8" ht="27">
      <c r="B1018" s="112" t="s">
        <v>620</v>
      </c>
      <c r="C1018" s="30">
        <v>1808.1</v>
      </c>
      <c r="D1018" s="31">
        <f t="shared" si="32"/>
        <v>7.1297276221244932E-3</v>
      </c>
      <c r="F1018" s="112" t="s">
        <v>620</v>
      </c>
      <c r="G1018" s="30">
        <v>21725.7</v>
      </c>
      <c r="H1018" s="31">
        <f t="shared" si="33"/>
        <v>9.4600433972522602E-3</v>
      </c>
    </row>
    <row r="1019" spans="2:8">
      <c r="B1019" s="111">
        <v>45293.645833333336</v>
      </c>
      <c r="C1019" s="30">
        <v>1803.15</v>
      </c>
      <c r="D1019" s="31">
        <f t="shared" si="32"/>
        <v>-2.7376804380288E-3</v>
      </c>
      <c r="F1019" s="111">
        <v>45293.645833333336</v>
      </c>
      <c r="G1019" s="30">
        <v>21697.45</v>
      </c>
      <c r="H1019" s="31">
        <f t="shared" si="33"/>
        <v>-1.3003033273956133E-3</v>
      </c>
    </row>
    <row r="1020" spans="2:8">
      <c r="B1020" s="111">
        <v>45324.645833333336</v>
      </c>
      <c r="C1020" s="30">
        <v>1846.55</v>
      </c>
      <c r="D1020" s="31">
        <f t="shared" si="32"/>
        <v>2.4068990377949628E-2</v>
      </c>
      <c r="F1020" s="111">
        <v>45324.645833333336</v>
      </c>
      <c r="G1020" s="30">
        <v>21853.8</v>
      </c>
      <c r="H1020" s="31">
        <f t="shared" si="33"/>
        <v>7.2059159025599229E-3</v>
      </c>
    </row>
    <row r="1021" spans="2:8">
      <c r="B1021" s="111">
        <v>45414.645833333336</v>
      </c>
      <c r="C1021" s="30">
        <v>1776.7</v>
      </c>
      <c r="D1021" s="31">
        <f t="shared" si="32"/>
        <v>-3.7827299558636285E-2</v>
      </c>
      <c r="F1021" s="111">
        <v>45414.645833333336</v>
      </c>
      <c r="G1021" s="30">
        <v>21771.7</v>
      </c>
      <c r="H1021" s="31">
        <f t="shared" si="33"/>
        <v>-3.756783717248191E-3</v>
      </c>
    </row>
    <row r="1022" spans="2:8">
      <c r="B1022" s="111">
        <v>45445.645833333336</v>
      </c>
      <c r="C1022" s="30">
        <v>1797.95</v>
      </c>
      <c r="D1022" s="31">
        <f t="shared" si="32"/>
        <v>1.1960375977936533E-2</v>
      </c>
      <c r="F1022" s="111">
        <v>45445.645833333336</v>
      </c>
      <c r="G1022" s="30">
        <v>21929.4</v>
      </c>
      <c r="H1022" s="31">
        <f t="shared" si="33"/>
        <v>7.2433480160023489E-3</v>
      </c>
    </row>
    <row r="1023" spans="2:8">
      <c r="B1023" s="111">
        <v>45475.645833333336</v>
      </c>
      <c r="C1023" s="30">
        <v>1791.65</v>
      </c>
      <c r="D1023" s="31">
        <f t="shared" si="32"/>
        <v>-3.5039906560249134E-3</v>
      </c>
      <c r="F1023" s="111">
        <v>45475.645833333336</v>
      </c>
      <c r="G1023" s="30">
        <v>21930.5</v>
      </c>
      <c r="H1023" s="31">
        <f t="shared" si="33"/>
        <v>5.0160971116319786E-5</v>
      </c>
    </row>
    <row r="1024" spans="2:8">
      <c r="B1024" s="111">
        <v>45506.645833333336</v>
      </c>
      <c r="C1024" s="30">
        <v>1756.15</v>
      </c>
      <c r="D1024" s="31">
        <f t="shared" si="32"/>
        <v>-1.9814137805933107E-2</v>
      </c>
      <c r="F1024" s="111">
        <v>45506.645833333336</v>
      </c>
      <c r="G1024" s="30">
        <v>21717.95</v>
      </c>
      <c r="H1024" s="31">
        <f t="shared" si="33"/>
        <v>-9.6919814869701471E-3</v>
      </c>
    </row>
    <row r="1025" spans="2:8">
      <c r="B1025" s="111">
        <v>45537.645833333336</v>
      </c>
      <c r="C1025" s="30">
        <v>1776.75</v>
      </c>
      <c r="D1025" s="31">
        <f t="shared" si="32"/>
        <v>1.1730205278592365E-2</v>
      </c>
      <c r="F1025" s="111">
        <v>45537.645833333336</v>
      </c>
      <c r="G1025" s="30">
        <v>21782.5</v>
      </c>
      <c r="H1025" s="31">
        <f t="shared" si="33"/>
        <v>2.9721958103781088E-3</v>
      </c>
    </row>
    <row r="1026" spans="2:8">
      <c r="B1026" s="111">
        <v>45628.645833333336</v>
      </c>
      <c r="C1026" s="30">
        <v>1726.9</v>
      </c>
      <c r="D1026" s="31">
        <f t="shared" si="32"/>
        <v>-2.805684536372588E-2</v>
      </c>
      <c r="F1026" s="111">
        <v>45628.645833333336</v>
      </c>
      <c r="G1026" s="30">
        <v>21616.05</v>
      </c>
      <c r="H1026" s="31">
        <f t="shared" si="33"/>
        <v>-7.6414552966831417E-3</v>
      </c>
    </row>
    <row r="1027" spans="2:8" ht="27">
      <c r="B1027" s="112" t="s">
        <v>621</v>
      </c>
      <c r="C1027" s="30">
        <v>1737.75</v>
      </c>
      <c r="D1027" s="31">
        <f t="shared" si="32"/>
        <v>6.2829347385486845E-3</v>
      </c>
      <c r="F1027" s="112" t="s">
        <v>621</v>
      </c>
      <c r="G1027" s="30">
        <v>21743.25</v>
      </c>
      <c r="H1027" s="31">
        <f t="shared" si="33"/>
        <v>5.8845163663112654E-3</v>
      </c>
    </row>
    <row r="1028" spans="2:8" ht="27">
      <c r="B1028" s="112" t="s">
        <v>622</v>
      </c>
      <c r="C1028" s="30">
        <v>1731.5</v>
      </c>
      <c r="D1028" s="31">
        <f t="shared" si="32"/>
        <v>-3.5966048050640742E-3</v>
      </c>
      <c r="F1028" s="112" t="s">
        <v>622</v>
      </c>
      <c r="G1028" s="30">
        <v>21840.05</v>
      </c>
      <c r="H1028" s="31">
        <f t="shared" si="33"/>
        <v>4.4519563542708696E-3</v>
      </c>
    </row>
    <row r="1029" spans="2:8" ht="27">
      <c r="B1029" s="112" t="s">
        <v>623</v>
      </c>
      <c r="C1029" s="30">
        <v>1763.95</v>
      </c>
      <c r="D1029" s="31">
        <f t="shared" si="32"/>
        <v>1.8740976032341816E-2</v>
      </c>
      <c r="F1029" s="112" t="s">
        <v>623</v>
      </c>
      <c r="G1029" s="30">
        <v>21910.75</v>
      </c>
      <c r="H1029" s="31">
        <f t="shared" si="33"/>
        <v>3.2371720760713263E-3</v>
      </c>
    </row>
    <row r="1030" spans="2:8" ht="27">
      <c r="B1030" s="112" t="s">
        <v>624</v>
      </c>
      <c r="C1030" s="30">
        <v>1733.9</v>
      </c>
      <c r="D1030" s="31">
        <f t="shared" si="32"/>
        <v>-1.7035630261628687E-2</v>
      </c>
      <c r="F1030" s="112" t="s">
        <v>624</v>
      </c>
      <c r="G1030" s="30">
        <v>22040.7</v>
      </c>
      <c r="H1030" s="31">
        <f t="shared" si="33"/>
        <v>5.9308786782743539E-3</v>
      </c>
    </row>
    <row r="1031" spans="2:8" ht="27">
      <c r="B1031" s="112" t="s">
        <v>625</v>
      </c>
      <c r="C1031" s="30">
        <v>1765.95</v>
      </c>
      <c r="D1031" s="31">
        <f t="shared" si="32"/>
        <v>1.8484341657535097E-2</v>
      </c>
      <c r="F1031" s="112" t="s">
        <v>625</v>
      </c>
      <c r="G1031" s="30">
        <v>22122.25</v>
      </c>
      <c r="H1031" s="31">
        <f t="shared" si="33"/>
        <v>3.6999732313400813E-3</v>
      </c>
    </row>
    <row r="1032" spans="2:8" ht="27">
      <c r="B1032" s="112" t="s">
        <v>626</v>
      </c>
      <c r="C1032" s="30">
        <v>1729.9</v>
      </c>
      <c r="D1032" s="31">
        <f t="shared" si="32"/>
        <v>-2.0413941504572541E-2</v>
      </c>
      <c r="F1032" s="112" t="s">
        <v>626</v>
      </c>
      <c r="G1032" s="30">
        <v>22196.95</v>
      </c>
      <c r="H1032" s="31">
        <f t="shared" si="33"/>
        <v>3.3766908881329716E-3</v>
      </c>
    </row>
    <row r="1033" spans="2:8" ht="27">
      <c r="B1033" s="112" t="s">
        <v>627</v>
      </c>
      <c r="C1033" s="30">
        <v>1720.1</v>
      </c>
      <c r="D1033" s="31">
        <f t="shared" si="32"/>
        <v>-5.6650673449333278E-3</v>
      </c>
      <c r="F1033" s="112" t="s">
        <v>627</v>
      </c>
      <c r="G1033" s="30">
        <v>22055.05</v>
      </c>
      <c r="H1033" s="31">
        <f t="shared" si="33"/>
        <v>-6.3927701778848656E-3</v>
      </c>
    </row>
    <row r="1034" spans="2:8" ht="27">
      <c r="B1034" s="112" t="s">
        <v>628</v>
      </c>
      <c r="C1034" s="30">
        <v>1732.8</v>
      </c>
      <c r="D1034" s="31">
        <f t="shared" ref="D1034:D1097" si="34">(C1034/C1033)-1</f>
        <v>7.3832916690890205E-3</v>
      </c>
      <c r="F1034" s="112" t="s">
        <v>628</v>
      </c>
      <c r="G1034" s="30">
        <v>22217.45</v>
      </c>
      <c r="H1034" s="31">
        <f t="shared" si="33"/>
        <v>7.3633929644232321E-3</v>
      </c>
    </row>
    <row r="1035" spans="2:8" ht="27">
      <c r="B1035" s="112" t="s">
        <v>629</v>
      </c>
      <c r="C1035" s="30">
        <v>1714.9</v>
      </c>
      <c r="D1035" s="31">
        <f t="shared" si="34"/>
        <v>-1.0330101569713701E-2</v>
      </c>
      <c r="F1035" s="112" t="s">
        <v>629</v>
      </c>
      <c r="G1035" s="30">
        <v>22212.7</v>
      </c>
      <c r="H1035" s="31">
        <f t="shared" ref="H1035:H1098" si="35">(G1035/G1034)-1</f>
        <v>-2.1379591267223219E-4</v>
      </c>
    </row>
    <row r="1036" spans="2:8" ht="27">
      <c r="B1036" s="112" t="s">
        <v>630</v>
      </c>
      <c r="C1036" s="30">
        <v>1706.85</v>
      </c>
      <c r="D1036" s="31">
        <f t="shared" si="34"/>
        <v>-4.6941512624644188E-3</v>
      </c>
      <c r="F1036" s="112" t="s">
        <v>630</v>
      </c>
      <c r="G1036" s="30">
        <v>22122.05</v>
      </c>
      <c r="H1036" s="31">
        <f t="shared" si="35"/>
        <v>-4.0809987079464261E-3</v>
      </c>
    </row>
    <row r="1037" spans="2:8" ht="27">
      <c r="B1037" s="112" t="s">
        <v>631</v>
      </c>
      <c r="C1037" s="30">
        <v>1688.5</v>
      </c>
      <c r="D1037" s="31">
        <f t="shared" si="34"/>
        <v>-1.0750798254093752E-2</v>
      </c>
      <c r="F1037" s="112" t="s">
        <v>631</v>
      </c>
      <c r="G1037" s="30">
        <v>22198.35</v>
      </c>
      <c r="H1037" s="31">
        <f t="shared" si="35"/>
        <v>3.4490474436139618E-3</v>
      </c>
    </row>
    <row r="1038" spans="2:8" ht="27">
      <c r="B1038" s="112" t="s">
        <v>632</v>
      </c>
      <c r="C1038" s="30">
        <v>1661.2</v>
      </c>
      <c r="D1038" s="31">
        <f t="shared" si="34"/>
        <v>-1.6168196624222642E-2</v>
      </c>
      <c r="F1038" s="112" t="s">
        <v>632</v>
      </c>
      <c r="G1038" s="30">
        <v>21951.15</v>
      </c>
      <c r="H1038" s="31">
        <f t="shared" si="35"/>
        <v>-1.1135962808046407E-2</v>
      </c>
    </row>
    <row r="1039" spans="2:8" ht="27">
      <c r="B1039" s="112" t="s">
        <v>633</v>
      </c>
      <c r="C1039" s="30">
        <v>1697.2</v>
      </c>
      <c r="D1039" s="31">
        <f t="shared" si="34"/>
        <v>2.1671081146159343E-2</v>
      </c>
      <c r="F1039" s="112" t="s">
        <v>633</v>
      </c>
      <c r="G1039" s="30">
        <v>21982.799999999999</v>
      </c>
      <c r="H1039" s="31">
        <f t="shared" si="35"/>
        <v>1.4418378991531977E-3</v>
      </c>
    </row>
    <row r="1040" spans="2:8">
      <c r="B1040" s="111">
        <v>45294.645833333336</v>
      </c>
      <c r="C1040" s="30">
        <v>1698.9</v>
      </c>
      <c r="D1040" s="31">
        <f t="shared" si="34"/>
        <v>1.0016497761018428E-3</v>
      </c>
      <c r="F1040" s="111">
        <v>45294.645833333336</v>
      </c>
      <c r="G1040" s="30">
        <v>22338.75</v>
      </c>
      <c r="H1040" s="31">
        <f t="shared" si="35"/>
        <v>1.6192204814673428E-2</v>
      </c>
    </row>
    <row r="1041" spans="2:8">
      <c r="B1041" s="111">
        <v>45385.645833333336</v>
      </c>
      <c r="C1041" s="30">
        <v>1713.15</v>
      </c>
      <c r="D1041" s="31">
        <f t="shared" si="34"/>
        <v>8.3877803284477803E-3</v>
      </c>
      <c r="F1041" s="111">
        <v>45385.645833333336</v>
      </c>
      <c r="G1041" s="30">
        <v>22405.599999999999</v>
      </c>
      <c r="H1041" s="31">
        <f t="shared" si="35"/>
        <v>2.9925577751663823E-3</v>
      </c>
    </row>
    <row r="1042" spans="2:8">
      <c r="B1042" s="111">
        <v>45415.645833333336</v>
      </c>
      <c r="C1042" s="30">
        <v>1703.2</v>
      </c>
      <c r="D1042" s="31">
        <f t="shared" si="34"/>
        <v>-5.8080144762572283E-3</v>
      </c>
      <c r="F1042" s="111">
        <v>45415.645833333336</v>
      </c>
      <c r="G1042" s="30">
        <v>22356.3</v>
      </c>
      <c r="H1042" s="31">
        <f t="shared" si="35"/>
        <v>-2.2003427714499812E-3</v>
      </c>
    </row>
    <row r="1043" spans="2:8">
      <c r="B1043" s="111">
        <v>45446.645833333336</v>
      </c>
      <c r="C1043" s="30">
        <v>1714.05</v>
      </c>
      <c r="D1043" s="31">
        <f t="shared" si="34"/>
        <v>6.3703616721464407E-3</v>
      </c>
      <c r="F1043" s="111">
        <v>45446.645833333336</v>
      </c>
      <c r="G1043" s="30">
        <v>22474.05</v>
      </c>
      <c r="H1043" s="31">
        <f t="shared" si="35"/>
        <v>5.2669717260906967E-3</v>
      </c>
    </row>
    <row r="1044" spans="2:8">
      <c r="B1044" s="111">
        <v>45476.645833333336</v>
      </c>
      <c r="C1044" s="30">
        <v>1699.35</v>
      </c>
      <c r="D1044" s="31">
        <f t="shared" si="34"/>
        <v>-8.5761792246433766E-3</v>
      </c>
      <c r="F1044" s="111">
        <v>45476.645833333336</v>
      </c>
      <c r="G1044" s="30">
        <v>22493.55</v>
      </c>
      <c r="H1044" s="31">
        <f t="shared" si="35"/>
        <v>8.6766737637411495E-4</v>
      </c>
    </row>
    <row r="1045" spans="2:8">
      <c r="B1045" s="111">
        <v>45599.645833333336</v>
      </c>
      <c r="C1045" s="30">
        <v>1699.25</v>
      </c>
      <c r="D1045" s="31">
        <f t="shared" si="34"/>
        <v>-5.8846029364123531E-5</v>
      </c>
      <c r="F1045" s="111">
        <v>45599.645833333336</v>
      </c>
      <c r="G1045" s="30">
        <v>22332.65</v>
      </c>
      <c r="H1045" s="31">
        <f t="shared" si="35"/>
        <v>-7.1531616841271628E-3</v>
      </c>
    </row>
    <row r="1046" spans="2:8">
      <c r="B1046" s="111">
        <v>45629.645833333336</v>
      </c>
      <c r="C1046" s="30">
        <v>1718.25</v>
      </c>
      <c r="D1046" s="31">
        <f t="shared" si="34"/>
        <v>1.1181403560394321E-2</v>
      </c>
      <c r="F1046" s="111">
        <v>45629.645833333336</v>
      </c>
      <c r="G1046" s="30">
        <v>22335.7</v>
      </c>
      <c r="H1046" s="31">
        <f t="shared" si="35"/>
        <v>1.3657134285449679E-4</v>
      </c>
    </row>
    <row r="1047" spans="2:8" ht="27">
      <c r="B1047" s="112" t="s">
        <v>634</v>
      </c>
      <c r="C1047" s="30">
        <v>1687.85</v>
      </c>
      <c r="D1047" s="31">
        <f t="shared" si="34"/>
        <v>-1.7692419612978405E-2</v>
      </c>
      <c r="F1047" s="112" t="s">
        <v>634</v>
      </c>
      <c r="G1047" s="30">
        <v>21997.7</v>
      </c>
      <c r="H1047" s="31">
        <f t="shared" si="35"/>
        <v>-1.5132724741109493E-2</v>
      </c>
    </row>
    <row r="1048" spans="2:8" ht="27">
      <c r="B1048" s="112" t="s">
        <v>635</v>
      </c>
      <c r="C1048" s="30">
        <v>1722.55</v>
      </c>
      <c r="D1048" s="31">
        <f t="shared" si="34"/>
        <v>2.0558698936516961E-2</v>
      </c>
      <c r="F1048" s="112" t="s">
        <v>635</v>
      </c>
      <c r="G1048" s="30">
        <v>22146.65</v>
      </c>
      <c r="H1048" s="31">
        <f t="shared" si="35"/>
        <v>6.7711624397095438E-3</v>
      </c>
    </row>
    <row r="1049" spans="2:8" ht="27">
      <c r="B1049" s="112" t="s">
        <v>636</v>
      </c>
      <c r="C1049" s="30">
        <v>1738.5</v>
      </c>
      <c r="D1049" s="31">
        <f t="shared" si="34"/>
        <v>9.259528025311381E-3</v>
      </c>
      <c r="F1049" s="112" t="s">
        <v>636</v>
      </c>
      <c r="G1049" s="30">
        <v>22023.35</v>
      </c>
      <c r="H1049" s="31">
        <f t="shared" si="35"/>
        <v>-5.5674334493028832E-3</v>
      </c>
    </row>
    <row r="1050" spans="2:8" ht="27">
      <c r="B1050" s="112" t="s">
        <v>637</v>
      </c>
      <c r="C1050" s="30">
        <v>1731.2</v>
      </c>
      <c r="D1050" s="31">
        <f t="shared" si="34"/>
        <v>-4.1990221455276977E-3</v>
      </c>
      <c r="F1050" s="112" t="s">
        <v>637</v>
      </c>
      <c r="G1050" s="30">
        <v>22055.7</v>
      </c>
      <c r="H1050" s="31">
        <f t="shared" si="35"/>
        <v>1.4688955131714199E-3</v>
      </c>
    </row>
    <row r="1051" spans="2:8" ht="27">
      <c r="B1051" s="112" t="s">
        <v>638</v>
      </c>
      <c r="C1051" s="30">
        <v>1687.25</v>
      </c>
      <c r="D1051" s="31">
        <f t="shared" si="34"/>
        <v>-2.5387014787430662E-2</v>
      </c>
      <c r="F1051" s="112" t="s">
        <v>638</v>
      </c>
      <c r="G1051" s="30">
        <v>21817.45</v>
      </c>
      <c r="H1051" s="31">
        <f t="shared" si="35"/>
        <v>-1.0802196257656771E-2</v>
      </c>
    </row>
    <row r="1052" spans="2:8" ht="27">
      <c r="B1052" s="112" t="s">
        <v>639</v>
      </c>
      <c r="C1052" s="30">
        <v>1713.15</v>
      </c>
      <c r="D1052" s="31">
        <f t="shared" si="34"/>
        <v>1.5350422284782894E-2</v>
      </c>
      <c r="F1052" s="112" t="s">
        <v>639</v>
      </c>
      <c r="G1052" s="30">
        <v>21839.1</v>
      </c>
      <c r="H1052" s="31">
        <f t="shared" si="35"/>
        <v>9.9232495089940365E-4</v>
      </c>
    </row>
    <row r="1053" spans="2:8" ht="27">
      <c r="B1053" s="112" t="s">
        <v>640</v>
      </c>
      <c r="C1053" s="30">
        <v>1720.7</v>
      </c>
      <c r="D1053" s="31">
        <f t="shared" si="34"/>
        <v>4.4070863613809852E-3</v>
      </c>
      <c r="F1053" s="112" t="s">
        <v>640</v>
      </c>
      <c r="G1053" s="30">
        <v>22011.95</v>
      </c>
      <c r="H1053" s="31">
        <f t="shared" si="35"/>
        <v>7.9147034447391018E-3</v>
      </c>
    </row>
    <row r="1054" spans="2:8" ht="27">
      <c r="B1054" s="112" t="s">
        <v>641</v>
      </c>
      <c r="C1054" s="30">
        <v>1730.55</v>
      </c>
      <c r="D1054" s="31">
        <f t="shared" si="34"/>
        <v>5.7244144824779575E-3</v>
      </c>
      <c r="F1054" s="112" t="s">
        <v>641</v>
      </c>
      <c r="G1054" s="30">
        <v>22096.75</v>
      </c>
      <c r="H1054" s="31">
        <f t="shared" si="35"/>
        <v>3.8524528721899376E-3</v>
      </c>
    </row>
    <row r="1055" spans="2:8" ht="27">
      <c r="B1055" s="112" t="s">
        <v>642</v>
      </c>
      <c r="C1055" s="30">
        <v>1712.9</v>
      </c>
      <c r="D1055" s="31">
        <f t="shared" si="34"/>
        <v>-1.0199069659934668E-2</v>
      </c>
      <c r="F1055" s="112" t="s">
        <v>642</v>
      </c>
      <c r="G1055" s="30">
        <v>22004.7</v>
      </c>
      <c r="H1055" s="31">
        <f t="shared" si="35"/>
        <v>-4.1657709844207247E-3</v>
      </c>
    </row>
    <row r="1056" spans="2:8" ht="27">
      <c r="B1056" s="112" t="s">
        <v>643</v>
      </c>
      <c r="C1056" s="30">
        <v>1697.55</v>
      </c>
      <c r="D1056" s="31">
        <f t="shared" si="34"/>
        <v>-8.9614104734661026E-3</v>
      </c>
      <c r="F1056" s="112" t="s">
        <v>643</v>
      </c>
      <c r="G1056" s="30">
        <v>22123.65</v>
      </c>
      <c r="H1056" s="31">
        <f t="shared" si="35"/>
        <v>5.4056633355601402E-3</v>
      </c>
    </row>
    <row r="1057" spans="2:8" ht="27">
      <c r="B1057" s="112" t="s">
        <v>644</v>
      </c>
      <c r="C1057" s="30">
        <v>1735.95</v>
      </c>
      <c r="D1057" s="31">
        <f t="shared" si="34"/>
        <v>2.2620835910577064E-2</v>
      </c>
      <c r="F1057" s="112" t="s">
        <v>644</v>
      </c>
      <c r="G1057" s="30">
        <v>22326.9</v>
      </c>
      <c r="H1057" s="31">
        <f t="shared" si="35"/>
        <v>9.1870012407537782E-3</v>
      </c>
    </row>
    <row r="1058" spans="2:8">
      <c r="B1058" s="111">
        <v>45295.645833333336</v>
      </c>
      <c r="C1058" s="30">
        <v>1779.55</v>
      </c>
      <c r="D1058" s="31">
        <f t="shared" si="34"/>
        <v>2.5115930758374372E-2</v>
      </c>
      <c r="F1058" s="111">
        <v>45295.645833333336</v>
      </c>
      <c r="G1058" s="30">
        <v>22462</v>
      </c>
      <c r="H1058" s="31">
        <f t="shared" si="35"/>
        <v>6.0509967796693598E-3</v>
      </c>
    </row>
    <row r="1059" spans="2:8">
      <c r="B1059" s="111">
        <v>45326.645833333336</v>
      </c>
      <c r="C1059" s="30">
        <v>1804.75</v>
      </c>
      <c r="D1059" s="31">
        <f t="shared" si="34"/>
        <v>1.4160883369391142E-2</v>
      </c>
      <c r="F1059" s="111">
        <v>45326.645833333336</v>
      </c>
      <c r="G1059" s="30">
        <v>22453.3</v>
      </c>
      <c r="H1059" s="31">
        <f t="shared" si="35"/>
        <v>-3.8732080847658779E-4</v>
      </c>
    </row>
    <row r="1060" spans="2:8">
      <c r="B1060" s="111">
        <v>45355.645833333336</v>
      </c>
      <c r="C1060" s="30">
        <v>1801.75</v>
      </c>
      <c r="D1060" s="31">
        <f t="shared" si="34"/>
        <v>-1.6622800941958893E-3</v>
      </c>
      <c r="F1060" s="111">
        <v>45355.645833333336</v>
      </c>
      <c r="G1060" s="30">
        <v>22434.65</v>
      </c>
      <c r="H1060" s="31">
        <f t="shared" si="35"/>
        <v>-8.306128720498851E-4</v>
      </c>
    </row>
    <row r="1061" spans="2:8">
      <c r="B1061" s="111">
        <v>45386.645833333336</v>
      </c>
      <c r="C1061" s="30">
        <v>1781</v>
      </c>
      <c r="D1061" s="31">
        <f t="shared" si="34"/>
        <v>-1.1516581101706724E-2</v>
      </c>
      <c r="F1061" s="111">
        <v>45386.645833333336</v>
      </c>
      <c r="G1061" s="30">
        <v>22514.65</v>
      </c>
      <c r="H1061" s="31">
        <f t="shared" si="35"/>
        <v>3.5659125504521327E-3</v>
      </c>
    </row>
    <row r="1062" spans="2:8">
      <c r="B1062" s="111">
        <v>45416.645833333336</v>
      </c>
      <c r="C1062" s="30">
        <v>1806.85</v>
      </c>
      <c r="D1062" s="31">
        <f t="shared" si="34"/>
        <v>1.4514317798989262E-2</v>
      </c>
      <c r="F1062" s="111">
        <v>45416.645833333336</v>
      </c>
      <c r="G1062" s="30">
        <v>22513.7</v>
      </c>
      <c r="H1062" s="31">
        <f t="shared" si="35"/>
        <v>-4.2194748752555356E-5</v>
      </c>
    </row>
    <row r="1063" spans="2:8">
      <c r="B1063" s="111">
        <v>45508.645833333336</v>
      </c>
      <c r="C1063" s="30">
        <v>1836.75</v>
      </c>
      <c r="D1063" s="31">
        <f t="shared" si="34"/>
        <v>1.654813625923568E-2</v>
      </c>
      <c r="F1063" s="111">
        <v>45508.645833333336</v>
      </c>
      <c r="G1063" s="30">
        <v>22666.3</v>
      </c>
      <c r="H1063" s="31">
        <f t="shared" si="35"/>
        <v>6.7780951154186031E-3</v>
      </c>
    </row>
    <row r="1064" spans="2:8">
      <c r="B1064" s="111">
        <v>45539.645833333336</v>
      </c>
      <c r="C1064" s="30">
        <v>1824.7</v>
      </c>
      <c r="D1064" s="31">
        <f t="shared" si="34"/>
        <v>-6.5605008847148261E-3</v>
      </c>
      <c r="F1064" s="111">
        <v>45539.645833333336</v>
      </c>
      <c r="G1064" s="30">
        <v>22642.75</v>
      </c>
      <c r="H1064" s="31">
        <f t="shared" si="35"/>
        <v>-1.0389873953843276E-3</v>
      </c>
    </row>
    <row r="1065" spans="2:8">
      <c r="B1065" s="111">
        <v>45569.645833333336</v>
      </c>
      <c r="C1065" s="30">
        <v>1840.85</v>
      </c>
      <c r="D1065" s="31">
        <f t="shared" si="34"/>
        <v>8.850769989587226E-3</v>
      </c>
      <c r="F1065" s="111">
        <v>45569.645833333336</v>
      </c>
      <c r="G1065" s="30">
        <v>22753.8</v>
      </c>
      <c r="H1065" s="31">
        <f t="shared" si="35"/>
        <v>4.904439610913025E-3</v>
      </c>
    </row>
    <row r="1066" spans="2:8">
      <c r="B1066" s="111">
        <v>45630.645833333336</v>
      </c>
      <c r="C1066" s="30">
        <v>1850.4</v>
      </c>
      <c r="D1066" s="31">
        <f t="shared" si="34"/>
        <v>5.1878208436320072E-3</v>
      </c>
      <c r="F1066" s="111">
        <v>45630.645833333336</v>
      </c>
      <c r="G1066" s="30">
        <v>22519.4</v>
      </c>
      <c r="H1066" s="31">
        <f t="shared" si="35"/>
        <v>-1.0301576000492085E-2</v>
      </c>
    </row>
    <row r="1067" spans="2:8" ht="27">
      <c r="B1067" s="112" t="s">
        <v>645</v>
      </c>
      <c r="C1067" s="30">
        <v>1848.35</v>
      </c>
      <c r="D1067" s="31">
        <f t="shared" si="34"/>
        <v>-1.1078685689581702E-3</v>
      </c>
      <c r="F1067" s="112" t="s">
        <v>645</v>
      </c>
      <c r="G1067" s="30">
        <v>22272.5</v>
      </c>
      <c r="H1067" s="31">
        <f t="shared" si="35"/>
        <v>-1.0963880032327733E-2</v>
      </c>
    </row>
    <row r="1068" spans="2:8" ht="27">
      <c r="B1068" s="112" t="s">
        <v>646</v>
      </c>
      <c r="C1068" s="30">
        <v>1853.55</v>
      </c>
      <c r="D1068" s="31">
        <f t="shared" si="34"/>
        <v>2.813319988097529E-3</v>
      </c>
      <c r="F1068" s="112" t="s">
        <v>646</v>
      </c>
      <c r="G1068" s="30">
        <v>22147.9</v>
      </c>
      <c r="H1068" s="31">
        <f t="shared" si="35"/>
        <v>-5.5943427994162853E-3</v>
      </c>
    </row>
    <row r="1069" spans="2:8" ht="27">
      <c r="B1069" s="112" t="s">
        <v>647</v>
      </c>
      <c r="C1069" s="30">
        <v>1840.75</v>
      </c>
      <c r="D1069" s="31">
        <f t="shared" si="34"/>
        <v>-6.9056675028997816E-3</v>
      </c>
      <c r="F1069" s="112" t="s">
        <v>647</v>
      </c>
      <c r="G1069" s="30">
        <v>21995.85</v>
      </c>
      <c r="H1069" s="31">
        <f t="shared" si="35"/>
        <v>-6.8652106971768267E-3</v>
      </c>
    </row>
    <row r="1070" spans="2:8" ht="27">
      <c r="B1070" s="112" t="s">
        <v>648</v>
      </c>
      <c r="C1070" s="30">
        <v>1834</v>
      </c>
      <c r="D1070" s="31">
        <f t="shared" si="34"/>
        <v>-3.6669835664810968E-3</v>
      </c>
      <c r="F1070" s="112" t="s">
        <v>648</v>
      </c>
      <c r="G1070" s="30">
        <v>22147</v>
      </c>
      <c r="H1070" s="31">
        <f t="shared" si="35"/>
        <v>6.8717508075386569E-3</v>
      </c>
    </row>
    <row r="1071" spans="2:8" ht="27">
      <c r="B1071" s="112" t="s">
        <v>649</v>
      </c>
      <c r="C1071" s="30">
        <v>1853.85</v>
      </c>
      <c r="D1071" s="31">
        <f t="shared" si="34"/>
        <v>1.0823336968375008E-2</v>
      </c>
      <c r="F1071" s="112" t="s">
        <v>649</v>
      </c>
      <c r="G1071" s="30">
        <v>22336.400000000001</v>
      </c>
      <c r="H1071" s="31">
        <f t="shared" si="35"/>
        <v>8.5519483451483858E-3</v>
      </c>
    </row>
    <row r="1072" spans="2:8" ht="27">
      <c r="B1072" s="112" t="s">
        <v>650</v>
      </c>
      <c r="C1072" s="30">
        <v>1860.2</v>
      </c>
      <c r="D1072" s="31">
        <f t="shared" si="34"/>
        <v>3.4253040968794668E-3</v>
      </c>
      <c r="F1072" s="112" t="s">
        <v>650</v>
      </c>
      <c r="G1072" s="30">
        <v>22368</v>
      </c>
      <c r="H1072" s="31">
        <f t="shared" si="35"/>
        <v>1.4147311115488836E-3</v>
      </c>
    </row>
    <row r="1073" spans="2:8" ht="27">
      <c r="B1073" s="112" t="s">
        <v>651</v>
      </c>
      <c r="C1073" s="30">
        <v>2030.95</v>
      </c>
      <c r="D1073" s="31">
        <f t="shared" si="34"/>
        <v>9.1791205246747554E-2</v>
      </c>
      <c r="F1073" s="112" t="s">
        <v>651</v>
      </c>
      <c r="G1073" s="30">
        <v>22402.400000000001</v>
      </c>
      <c r="H1073" s="31">
        <f t="shared" si="35"/>
        <v>1.5379113018598733E-3</v>
      </c>
    </row>
    <row r="1074" spans="2:8" ht="27">
      <c r="B1074" s="112" t="s">
        <v>652</v>
      </c>
      <c r="C1074" s="30">
        <v>2022.35</v>
      </c>
      <c r="D1074" s="31">
        <f t="shared" si="34"/>
        <v>-4.2344715527217192E-3</v>
      </c>
      <c r="F1074" s="112" t="s">
        <v>652</v>
      </c>
      <c r="G1074" s="30">
        <v>22570.35</v>
      </c>
      <c r="H1074" s="31">
        <f t="shared" si="35"/>
        <v>7.496964610934409E-3</v>
      </c>
    </row>
    <row r="1075" spans="2:8" ht="27">
      <c r="B1075" s="112" t="s">
        <v>653</v>
      </c>
      <c r="C1075" s="30">
        <v>2045.55</v>
      </c>
      <c r="D1075" s="31">
        <f t="shared" si="34"/>
        <v>1.1471802605879322E-2</v>
      </c>
      <c r="F1075" s="112" t="s">
        <v>653</v>
      </c>
      <c r="G1075" s="30">
        <v>22419.95</v>
      </c>
      <c r="H1075" s="31">
        <f t="shared" si="35"/>
        <v>-6.6636095585579369E-3</v>
      </c>
    </row>
    <row r="1076" spans="2:8" ht="27">
      <c r="B1076" s="112" t="s">
        <v>654</v>
      </c>
      <c r="C1076" s="30">
        <v>2038.25</v>
      </c>
      <c r="D1076" s="31">
        <f t="shared" si="34"/>
        <v>-3.5687223485125763E-3</v>
      </c>
      <c r="F1076" s="112" t="s">
        <v>654</v>
      </c>
      <c r="G1076" s="30">
        <v>22643.4</v>
      </c>
      <c r="H1076" s="31">
        <f t="shared" si="35"/>
        <v>9.9665699522077933E-3</v>
      </c>
    </row>
    <row r="1077" spans="2:8" ht="27">
      <c r="B1077" s="112" t="s">
        <v>655</v>
      </c>
      <c r="C1077" s="30">
        <v>2037.9</v>
      </c>
      <c r="D1077" s="31">
        <f t="shared" si="34"/>
        <v>-1.7171593278542119E-4</v>
      </c>
      <c r="F1077" s="112" t="s">
        <v>655</v>
      </c>
      <c r="G1077" s="30">
        <v>22604.85</v>
      </c>
      <c r="H1077" s="31">
        <f t="shared" si="35"/>
        <v>-1.7024828426828176E-3</v>
      </c>
    </row>
    <row r="1078" spans="2:8">
      <c r="B1078" s="111">
        <v>45327.645833333336</v>
      </c>
      <c r="C1078" s="30">
        <v>2053.6999999999998</v>
      </c>
      <c r="D1078" s="31">
        <f t="shared" si="34"/>
        <v>7.7530791501052576E-3</v>
      </c>
      <c r="F1078" s="111">
        <v>45327.645833333336</v>
      </c>
      <c r="G1078" s="30">
        <v>22648.2</v>
      </c>
      <c r="H1078" s="31">
        <f t="shared" si="35"/>
        <v>1.917730044658672E-3</v>
      </c>
    </row>
    <row r="1079" spans="2:8">
      <c r="B1079" s="111">
        <v>45356.645833333336</v>
      </c>
      <c r="C1079" s="30">
        <v>2039.1</v>
      </c>
      <c r="D1079" s="31">
        <f t="shared" si="34"/>
        <v>-7.1091201246530344E-3</v>
      </c>
      <c r="F1079" s="111">
        <v>45356.645833333336</v>
      </c>
      <c r="G1079" s="30">
        <v>22475.85</v>
      </c>
      <c r="H1079" s="31">
        <f t="shared" si="35"/>
        <v>-7.6098762815588472E-3</v>
      </c>
    </row>
    <row r="1080" spans="2:8">
      <c r="B1080" s="111">
        <v>45448.645833333336</v>
      </c>
      <c r="C1080" s="30">
        <v>1984.7</v>
      </c>
      <c r="D1080" s="31">
        <f t="shared" si="34"/>
        <v>-2.6678436565151231E-2</v>
      </c>
      <c r="F1080" s="111">
        <v>45448.645833333336</v>
      </c>
      <c r="G1080" s="30">
        <v>22442.7</v>
      </c>
      <c r="H1080" s="31">
        <f t="shared" si="35"/>
        <v>-1.4749164102803025E-3</v>
      </c>
    </row>
    <row r="1081" spans="2:8">
      <c r="B1081" s="111">
        <v>45478.645833333336</v>
      </c>
      <c r="C1081" s="30">
        <v>2005.25</v>
      </c>
      <c r="D1081" s="31">
        <f t="shared" si="34"/>
        <v>1.0354209704237283E-2</v>
      </c>
      <c r="F1081" s="111">
        <v>45478.645833333336</v>
      </c>
      <c r="G1081" s="30">
        <v>22302.5</v>
      </c>
      <c r="H1081" s="31">
        <f t="shared" si="35"/>
        <v>-6.2470201891929866E-3</v>
      </c>
    </row>
    <row r="1082" spans="2:8">
      <c r="B1082" s="111">
        <v>45509.645833333336</v>
      </c>
      <c r="C1082" s="30">
        <v>2015.75</v>
      </c>
      <c r="D1082" s="31">
        <f t="shared" si="34"/>
        <v>5.2362548310684875E-3</v>
      </c>
      <c r="F1082" s="111">
        <v>45509.645833333336</v>
      </c>
      <c r="G1082" s="30">
        <v>22302.5</v>
      </c>
      <c r="H1082" s="31">
        <f t="shared" si="35"/>
        <v>0</v>
      </c>
    </row>
    <row r="1083" spans="2:8">
      <c r="B1083" s="111">
        <v>45540.645833333336</v>
      </c>
      <c r="C1083" s="30">
        <v>1910.7</v>
      </c>
      <c r="D1083" s="31">
        <f t="shared" si="34"/>
        <v>-5.2114597544338337E-2</v>
      </c>
      <c r="F1083" s="111">
        <v>45540.645833333336</v>
      </c>
      <c r="G1083" s="30">
        <v>21957.5</v>
      </c>
      <c r="H1083" s="31">
        <f t="shared" si="35"/>
        <v>-1.546911781190452E-2</v>
      </c>
    </row>
    <row r="1084" spans="2:8">
      <c r="B1084" s="111">
        <v>45570.645833333336</v>
      </c>
      <c r="C1084" s="30">
        <v>1919.3</v>
      </c>
      <c r="D1084" s="31">
        <f t="shared" si="34"/>
        <v>4.5009682315382271E-3</v>
      </c>
      <c r="F1084" s="111">
        <v>45570.645833333336</v>
      </c>
      <c r="G1084" s="30">
        <v>22055.200000000001</v>
      </c>
      <c r="H1084" s="31">
        <f t="shared" si="35"/>
        <v>4.4495047250370234E-3</v>
      </c>
    </row>
    <row r="1085" spans="2:8" ht="27">
      <c r="B1085" s="112" t="s">
        <v>656</v>
      </c>
      <c r="C1085" s="30">
        <v>1946.35</v>
      </c>
      <c r="D1085" s="31">
        <f t="shared" si="34"/>
        <v>1.4093679987495333E-2</v>
      </c>
      <c r="F1085" s="112" t="s">
        <v>656</v>
      </c>
      <c r="G1085" s="30">
        <v>22104.05</v>
      </c>
      <c r="H1085" s="31">
        <f t="shared" si="35"/>
        <v>2.2148971671078765E-3</v>
      </c>
    </row>
    <row r="1086" spans="2:8" ht="27">
      <c r="B1086" s="112" t="s">
        <v>657</v>
      </c>
      <c r="C1086" s="30">
        <v>1915.2</v>
      </c>
      <c r="D1086" s="31">
        <f t="shared" si="34"/>
        <v>-1.6004315770544841E-2</v>
      </c>
      <c r="F1086" s="112" t="s">
        <v>657</v>
      </c>
      <c r="G1086" s="30">
        <v>22217.85</v>
      </c>
      <c r="H1086" s="31">
        <f t="shared" si="35"/>
        <v>5.1483777859713253E-3</v>
      </c>
    </row>
    <row r="1087" spans="2:8" ht="27">
      <c r="B1087" s="112" t="s">
        <v>658</v>
      </c>
      <c r="C1087" s="30">
        <v>1887.2</v>
      </c>
      <c r="D1087" s="31">
        <f t="shared" si="34"/>
        <v>-1.4619883040935644E-2</v>
      </c>
      <c r="F1087" s="112" t="s">
        <v>658</v>
      </c>
      <c r="G1087" s="30">
        <v>22200.55</v>
      </c>
      <c r="H1087" s="31">
        <f t="shared" si="35"/>
        <v>-7.7865320001702099E-4</v>
      </c>
    </row>
    <row r="1088" spans="2:8" ht="27">
      <c r="B1088" s="112" t="s">
        <v>659</v>
      </c>
      <c r="C1088" s="30">
        <v>1899.8</v>
      </c>
      <c r="D1088" s="31">
        <f t="shared" si="34"/>
        <v>6.6765578635015199E-3</v>
      </c>
      <c r="F1088" s="112" t="s">
        <v>659</v>
      </c>
      <c r="G1088" s="30">
        <v>22403.85</v>
      </c>
      <c r="H1088" s="31">
        <f t="shared" si="35"/>
        <v>9.1574307843724778E-3</v>
      </c>
    </row>
    <row r="1089" spans="2:8" ht="27">
      <c r="B1089" s="112" t="s">
        <v>660</v>
      </c>
      <c r="C1089" s="30">
        <v>1928.05</v>
      </c>
      <c r="D1089" s="31">
        <f t="shared" si="34"/>
        <v>1.4869986314348882E-2</v>
      </c>
      <c r="F1089" s="112" t="s">
        <v>660</v>
      </c>
      <c r="G1089" s="30">
        <v>22466.1</v>
      </c>
      <c r="H1089" s="31">
        <f t="shared" si="35"/>
        <v>2.7785402955295968E-3</v>
      </c>
    </row>
    <row r="1090" spans="2:8" ht="27">
      <c r="B1090" s="112" t="s">
        <v>661</v>
      </c>
      <c r="C1090" s="30">
        <v>1893.55</v>
      </c>
      <c r="D1090" s="31">
        <f t="shared" si="34"/>
        <v>-1.7893726822437173E-2</v>
      </c>
      <c r="F1090" s="112" t="s">
        <v>661</v>
      </c>
      <c r="G1090" s="30">
        <v>22529.05</v>
      </c>
      <c r="H1090" s="31">
        <f t="shared" si="35"/>
        <v>2.8019994569596918E-3</v>
      </c>
    </row>
    <row r="1091" spans="2:8" ht="27">
      <c r="B1091" s="112" t="s">
        <v>662</v>
      </c>
      <c r="C1091" s="30">
        <v>1879.45</v>
      </c>
      <c r="D1091" s="31">
        <f t="shared" si="34"/>
        <v>-7.4463309656465082E-3</v>
      </c>
      <c r="F1091" s="112" t="s">
        <v>662</v>
      </c>
      <c r="G1091" s="30">
        <v>22597.8</v>
      </c>
      <c r="H1091" s="31">
        <f t="shared" si="35"/>
        <v>3.0516155807722711E-3</v>
      </c>
    </row>
    <row r="1092" spans="2:8" ht="27">
      <c r="B1092" s="112" t="s">
        <v>663</v>
      </c>
      <c r="C1092" s="30">
        <v>1879.8</v>
      </c>
      <c r="D1092" s="31">
        <f t="shared" si="34"/>
        <v>1.8622469339435455E-4</v>
      </c>
      <c r="F1092" s="112" t="s">
        <v>663</v>
      </c>
      <c r="G1092" s="30">
        <v>22967.65</v>
      </c>
      <c r="H1092" s="31">
        <f t="shared" si="35"/>
        <v>1.6366637460283773E-2</v>
      </c>
    </row>
    <row r="1093" spans="2:8" ht="27">
      <c r="B1093" s="112" t="s">
        <v>664</v>
      </c>
      <c r="C1093" s="30">
        <v>1874.6</v>
      </c>
      <c r="D1093" s="31">
        <f t="shared" si="34"/>
        <v>-2.7662517289073207E-3</v>
      </c>
      <c r="F1093" s="112" t="s">
        <v>664</v>
      </c>
      <c r="G1093" s="30">
        <v>22957.1</v>
      </c>
      <c r="H1093" s="31">
        <f t="shared" si="35"/>
        <v>-4.5934172629780168E-4</v>
      </c>
    </row>
    <row r="1094" spans="2:8" ht="27">
      <c r="B1094" s="112" t="s">
        <v>665</v>
      </c>
      <c r="C1094" s="30">
        <v>1867.35</v>
      </c>
      <c r="D1094" s="31">
        <f t="shared" si="34"/>
        <v>-3.8674917315694168E-3</v>
      </c>
      <c r="F1094" s="112" t="s">
        <v>665</v>
      </c>
      <c r="G1094" s="30">
        <v>22932.45</v>
      </c>
      <c r="H1094" s="31">
        <f t="shared" si="35"/>
        <v>-1.073741892486324E-3</v>
      </c>
    </row>
    <row r="1095" spans="2:8" ht="27">
      <c r="B1095" s="112" t="s">
        <v>666</v>
      </c>
      <c r="C1095" s="30">
        <v>1867.3</v>
      </c>
      <c r="D1095" s="31">
        <f t="shared" si="34"/>
        <v>-2.6775912389198631E-5</v>
      </c>
      <c r="F1095" s="112" t="s">
        <v>666</v>
      </c>
      <c r="G1095" s="30">
        <v>22888.15</v>
      </c>
      <c r="H1095" s="31">
        <f t="shared" si="35"/>
        <v>-1.9317604529824894E-3</v>
      </c>
    </row>
    <row r="1096" spans="2:8" ht="27">
      <c r="B1096" s="112" t="s">
        <v>667</v>
      </c>
      <c r="C1096" s="30">
        <v>1877.75</v>
      </c>
      <c r="D1096" s="31">
        <f t="shared" si="34"/>
        <v>5.5963155358003114E-3</v>
      </c>
      <c r="F1096" s="112" t="s">
        <v>667</v>
      </c>
      <c r="G1096" s="30">
        <v>22704.7</v>
      </c>
      <c r="H1096" s="31">
        <f t="shared" si="35"/>
        <v>-8.015064563977492E-3</v>
      </c>
    </row>
    <row r="1097" spans="2:8" ht="27">
      <c r="B1097" s="112" t="s">
        <v>668</v>
      </c>
      <c r="C1097" s="30">
        <v>1840.85</v>
      </c>
      <c r="D1097" s="31">
        <f t="shared" si="34"/>
        <v>-1.9651178271868019E-2</v>
      </c>
      <c r="F1097" s="112" t="s">
        <v>668</v>
      </c>
      <c r="G1097" s="30">
        <v>22488.65</v>
      </c>
      <c r="H1097" s="31">
        <f t="shared" si="35"/>
        <v>-9.515650944518117E-3</v>
      </c>
    </row>
    <row r="1098" spans="2:8" ht="27">
      <c r="B1098" s="112" t="s">
        <v>669</v>
      </c>
      <c r="C1098" s="30">
        <v>1860.4</v>
      </c>
      <c r="D1098" s="31">
        <f t="shared" ref="D1098:D1161" si="36">(C1098/C1097)-1</f>
        <v>1.0620093978325418E-2</v>
      </c>
      <c r="F1098" s="112" t="s">
        <v>669</v>
      </c>
      <c r="G1098" s="30">
        <v>22530.7</v>
      </c>
      <c r="H1098" s="31">
        <f t="shared" si="35"/>
        <v>1.8698321153114428E-3</v>
      </c>
    </row>
    <row r="1099" spans="2:8">
      <c r="B1099" s="111">
        <v>45357.645833333336</v>
      </c>
      <c r="C1099" s="30">
        <v>1876.3</v>
      </c>
      <c r="D1099" s="31">
        <f t="shared" si="36"/>
        <v>8.5465491292193718E-3</v>
      </c>
      <c r="F1099" s="111">
        <v>45357.645833333336</v>
      </c>
      <c r="G1099" s="30">
        <v>23263.9</v>
      </c>
      <c r="H1099" s="31">
        <f t="shared" ref="H1099:H1162" si="37">(G1099/G1098)-1</f>
        <v>3.2542264554585643E-2</v>
      </c>
    </row>
    <row r="1100" spans="2:8">
      <c r="B1100" s="111">
        <v>45388.645833333336</v>
      </c>
      <c r="C1100" s="30">
        <v>1925.75</v>
      </c>
      <c r="D1100" s="31">
        <f t="shared" si="36"/>
        <v>2.635506049139269E-2</v>
      </c>
      <c r="F1100" s="111">
        <v>45388.645833333336</v>
      </c>
      <c r="G1100" s="30">
        <v>21884.5</v>
      </c>
      <c r="H1100" s="31">
        <f t="shared" si="37"/>
        <v>-5.9293583620975032E-2</v>
      </c>
    </row>
    <row r="1101" spans="2:8">
      <c r="B1101" s="111">
        <v>45418.645833333336</v>
      </c>
      <c r="C1101" s="30">
        <v>2016.65</v>
      </c>
      <c r="D1101" s="31">
        <f t="shared" si="36"/>
        <v>4.7202388679735252E-2</v>
      </c>
      <c r="F1101" s="111">
        <v>45418.645833333336</v>
      </c>
      <c r="G1101" s="30">
        <v>22620.35</v>
      </c>
      <c r="H1101" s="31">
        <f t="shared" si="37"/>
        <v>3.3624254609426751E-2</v>
      </c>
    </row>
    <row r="1102" spans="2:8">
      <c r="B1102" s="111">
        <v>45449.645833333336</v>
      </c>
      <c r="C1102" s="30">
        <v>2035.6</v>
      </c>
      <c r="D1102" s="31">
        <f t="shared" si="36"/>
        <v>9.3967718741476691E-3</v>
      </c>
      <c r="F1102" s="111">
        <v>45449.645833333336</v>
      </c>
      <c r="G1102" s="30">
        <v>22821.4</v>
      </c>
      <c r="H1102" s="31">
        <f t="shared" si="37"/>
        <v>8.888014553267487E-3</v>
      </c>
    </row>
    <row r="1103" spans="2:8">
      <c r="B1103" s="111">
        <v>45479.645833333336</v>
      </c>
      <c r="C1103" s="30">
        <v>2071.1</v>
      </c>
      <c r="D1103" s="31">
        <f t="shared" si="36"/>
        <v>1.743957555511888E-2</v>
      </c>
      <c r="F1103" s="111">
        <v>45479.645833333336</v>
      </c>
      <c r="G1103" s="30">
        <v>23290.15</v>
      </c>
      <c r="H1103" s="31">
        <f t="shared" si="37"/>
        <v>2.0539931818380985E-2</v>
      </c>
    </row>
    <row r="1104" spans="2:8">
      <c r="B1104" s="111">
        <v>45571.645833333336</v>
      </c>
      <c r="C1104" s="30">
        <v>2146.3000000000002</v>
      </c>
      <c r="D1104" s="31">
        <f t="shared" si="36"/>
        <v>3.6309207667423182E-2</v>
      </c>
      <c r="F1104" s="111">
        <v>45571.645833333336</v>
      </c>
      <c r="G1104" s="30">
        <v>23259.200000000001</v>
      </c>
      <c r="H1104" s="31">
        <f t="shared" si="37"/>
        <v>-1.3288879633664985E-3</v>
      </c>
    </row>
    <row r="1105" spans="2:8">
      <c r="B1105" s="111">
        <v>45602.645833333336</v>
      </c>
      <c r="C1105" s="30">
        <v>2139.9499999999998</v>
      </c>
      <c r="D1105" s="31">
        <f t="shared" si="36"/>
        <v>-2.9585798816569309E-3</v>
      </c>
      <c r="F1105" s="111">
        <v>45602.645833333336</v>
      </c>
      <c r="G1105" s="30">
        <v>23264.85</v>
      </c>
      <c r="H1105" s="31">
        <f t="shared" si="37"/>
        <v>2.4291463162962046E-4</v>
      </c>
    </row>
    <row r="1106" spans="2:8">
      <c r="B1106" s="111">
        <v>45632.645833333336</v>
      </c>
      <c r="C1106" s="30">
        <v>2129.5</v>
      </c>
      <c r="D1106" s="31">
        <f t="shared" si="36"/>
        <v>-4.8832916656930125E-3</v>
      </c>
      <c r="F1106" s="111">
        <v>45632.645833333336</v>
      </c>
      <c r="G1106" s="30">
        <v>23322.95</v>
      </c>
      <c r="H1106" s="31">
        <f t="shared" si="37"/>
        <v>2.4973296625596664E-3</v>
      </c>
    </row>
    <row r="1107" spans="2:8" ht="27">
      <c r="B1107" s="112" t="s">
        <v>670</v>
      </c>
      <c r="C1107" s="30">
        <v>2118.3000000000002</v>
      </c>
      <c r="D1107" s="31">
        <f t="shared" si="36"/>
        <v>-5.2594505752523446E-3</v>
      </c>
      <c r="F1107" s="112" t="s">
        <v>670</v>
      </c>
      <c r="G1107" s="30">
        <v>23398.9</v>
      </c>
      <c r="H1107" s="31">
        <f t="shared" si="37"/>
        <v>3.2564491198583401E-3</v>
      </c>
    </row>
    <row r="1108" spans="2:8" ht="27">
      <c r="B1108" s="112" t="s">
        <v>671</v>
      </c>
      <c r="C1108" s="30">
        <v>2109.1</v>
      </c>
      <c r="D1108" s="31">
        <f t="shared" si="36"/>
        <v>-4.3431053203041303E-3</v>
      </c>
      <c r="F1108" s="112" t="s">
        <v>671</v>
      </c>
      <c r="G1108" s="30">
        <v>23465.599999999999</v>
      </c>
      <c r="H1108" s="31">
        <f t="shared" si="37"/>
        <v>2.8505613511744521E-3</v>
      </c>
    </row>
    <row r="1109" spans="2:8" ht="27">
      <c r="B1109" s="112" t="s">
        <v>672</v>
      </c>
      <c r="C1109" s="30">
        <v>2092.9499999999998</v>
      </c>
      <c r="D1109" s="31">
        <f t="shared" si="36"/>
        <v>-7.6572945806268056E-3</v>
      </c>
      <c r="F1109" s="112" t="s">
        <v>672</v>
      </c>
      <c r="G1109" s="30">
        <v>23557.9</v>
      </c>
      <c r="H1109" s="31">
        <f t="shared" si="37"/>
        <v>3.933417428064967E-3</v>
      </c>
    </row>
    <row r="1110" spans="2:8" ht="27">
      <c r="B1110" s="112" t="s">
        <v>673</v>
      </c>
      <c r="C1110" s="30">
        <v>2095.9499999999998</v>
      </c>
      <c r="D1110" s="31">
        <f t="shared" si="36"/>
        <v>1.4333835017559249E-3</v>
      </c>
      <c r="F1110" s="112" t="s">
        <v>673</v>
      </c>
      <c r="G1110" s="30">
        <v>23516</v>
      </c>
      <c r="H1110" s="31">
        <f t="shared" si="37"/>
        <v>-1.7785965642099777E-3</v>
      </c>
    </row>
    <row r="1111" spans="2:8" ht="27">
      <c r="B1111" s="112" t="s">
        <v>674</v>
      </c>
      <c r="C1111" s="30">
        <v>2090.4</v>
      </c>
      <c r="D1111" s="31">
        <f t="shared" si="36"/>
        <v>-2.6479639304370917E-3</v>
      </c>
      <c r="F1111" s="112" t="s">
        <v>674</v>
      </c>
      <c r="G1111" s="30">
        <v>23567</v>
      </c>
      <c r="H1111" s="31">
        <f t="shared" si="37"/>
        <v>2.1687361796223215E-3</v>
      </c>
    </row>
    <row r="1112" spans="2:8" ht="27">
      <c r="B1112" s="112" t="s">
        <v>675</v>
      </c>
      <c r="C1112" s="30">
        <v>2066.9</v>
      </c>
      <c r="D1112" s="31">
        <f t="shared" si="36"/>
        <v>-1.1241867585151222E-2</v>
      </c>
      <c r="F1112" s="112" t="s">
        <v>675</v>
      </c>
      <c r="G1112" s="30">
        <v>23501.1</v>
      </c>
      <c r="H1112" s="31">
        <f t="shared" si="37"/>
        <v>-2.7962829380066001E-3</v>
      </c>
    </row>
    <row r="1113" spans="2:8" ht="27">
      <c r="B1113" s="112" t="s">
        <v>676</v>
      </c>
      <c r="C1113" s="30">
        <v>2082.3000000000002</v>
      </c>
      <c r="D1113" s="31">
        <f t="shared" si="36"/>
        <v>7.4507716870675367E-3</v>
      </c>
      <c r="F1113" s="112" t="s">
        <v>676</v>
      </c>
      <c r="G1113" s="30">
        <v>23537.85</v>
      </c>
      <c r="H1113" s="31">
        <f t="shared" si="37"/>
        <v>1.5637565901169825E-3</v>
      </c>
    </row>
    <row r="1114" spans="2:8" ht="27">
      <c r="B1114" s="112" t="s">
        <v>677</v>
      </c>
      <c r="C1114" s="30">
        <v>1996</v>
      </c>
      <c r="D1114" s="31">
        <f t="shared" si="36"/>
        <v>-4.1444556500024099E-2</v>
      </c>
      <c r="F1114" s="112" t="s">
        <v>677</v>
      </c>
      <c r="G1114" s="30">
        <v>23721.3</v>
      </c>
      <c r="H1114" s="31">
        <f t="shared" si="37"/>
        <v>7.7938299377386944E-3</v>
      </c>
    </row>
    <row r="1115" spans="2:8" ht="27">
      <c r="B1115" s="112" t="s">
        <v>678</v>
      </c>
      <c r="C1115" s="30">
        <v>1964.1</v>
      </c>
      <c r="D1115" s="31">
        <f t="shared" si="36"/>
        <v>-1.598196392785578E-2</v>
      </c>
      <c r="F1115" s="112" t="s">
        <v>678</v>
      </c>
      <c r="G1115" s="30">
        <v>23868.799999999999</v>
      </c>
      <c r="H1115" s="31">
        <f t="shared" si="37"/>
        <v>6.2180403266263173E-3</v>
      </c>
    </row>
    <row r="1116" spans="2:8" ht="27">
      <c r="B1116" s="112" t="s">
        <v>679</v>
      </c>
      <c r="C1116" s="30">
        <v>1990.7</v>
      </c>
      <c r="D1116" s="31">
        <f t="shared" si="36"/>
        <v>1.3543098620233174E-2</v>
      </c>
      <c r="F1116" s="112" t="s">
        <v>679</v>
      </c>
      <c r="G1116" s="30">
        <v>24044.5</v>
      </c>
      <c r="H1116" s="31">
        <f t="shared" si="37"/>
        <v>7.3610738704921186E-3</v>
      </c>
    </row>
    <row r="1117" spans="2:8" ht="27">
      <c r="B1117" s="112" t="s">
        <v>680</v>
      </c>
      <c r="C1117" s="30">
        <v>1986.05</v>
      </c>
      <c r="D1117" s="31">
        <f t="shared" si="36"/>
        <v>-2.3358617571709317E-3</v>
      </c>
      <c r="F1117" s="112" t="s">
        <v>680</v>
      </c>
      <c r="G1117" s="30">
        <v>24010.6</v>
      </c>
      <c r="H1117" s="31">
        <f t="shared" si="37"/>
        <v>-1.4098858366778932E-3</v>
      </c>
    </row>
    <row r="1118" spans="2:8">
      <c r="B1118" s="111">
        <v>45298.645833333336</v>
      </c>
      <c r="C1118" s="30">
        <v>2009.6</v>
      </c>
      <c r="D1118" s="31">
        <f t="shared" si="36"/>
        <v>1.1857707509881354E-2</v>
      </c>
      <c r="F1118" s="111">
        <v>45298.645833333336</v>
      </c>
      <c r="G1118" s="30">
        <v>24141.95</v>
      </c>
      <c r="H1118" s="31">
        <f t="shared" si="37"/>
        <v>5.4705005289330533E-3</v>
      </c>
    </row>
    <row r="1119" spans="2:8">
      <c r="B1119" s="111">
        <v>45329.645833333336</v>
      </c>
      <c r="C1119" s="30">
        <v>2031.5</v>
      </c>
      <c r="D1119" s="31">
        <f t="shared" si="36"/>
        <v>1.0897691082802696E-2</v>
      </c>
      <c r="F1119" s="111">
        <v>45329.645833333336</v>
      </c>
      <c r="G1119" s="30">
        <v>24123.85</v>
      </c>
      <c r="H1119" s="31">
        <f t="shared" si="37"/>
        <v>-7.4973231242725369E-4</v>
      </c>
    </row>
    <row r="1120" spans="2:8">
      <c r="B1120" s="111">
        <v>45358.645833333336</v>
      </c>
      <c r="C1120" s="30">
        <v>2035.8</v>
      </c>
      <c r="D1120" s="31">
        <f t="shared" si="36"/>
        <v>2.1166625646074078E-3</v>
      </c>
      <c r="F1120" s="111">
        <v>45358.645833333336</v>
      </c>
      <c r="G1120" s="30">
        <v>24286.5</v>
      </c>
      <c r="H1120" s="31">
        <f t="shared" si="37"/>
        <v>6.7422903060665451E-3</v>
      </c>
    </row>
    <row r="1121" spans="2:8">
      <c r="B1121" s="111">
        <v>45389.645833333336</v>
      </c>
      <c r="C1121" s="30">
        <v>2012</v>
      </c>
      <c r="D1121" s="31">
        <f t="shared" si="36"/>
        <v>-1.1690735828666865E-2</v>
      </c>
      <c r="F1121" s="111">
        <v>45389.645833333336</v>
      </c>
      <c r="G1121" s="30">
        <v>24302.15</v>
      </c>
      <c r="H1121" s="31">
        <f t="shared" si="37"/>
        <v>6.4439091676460336E-4</v>
      </c>
    </row>
    <row r="1122" spans="2:8">
      <c r="B1122" s="111">
        <v>45419.645833333336</v>
      </c>
      <c r="C1122" s="30">
        <v>2072.6</v>
      </c>
      <c r="D1122" s="31">
        <f t="shared" si="36"/>
        <v>3.0119284294234605E-2</v>
      </c>
      <c r="F1122" s="111">
        <v>45419.645833333336</v>
      </c>
      <c r="G1122" s="30">
        <v>24323.85</v>
      </c>
      <c r="H1122" s="31">
        <f t="shared" si="37"/>
        <v>8.9292511156413568E-4</v>
      </c>
    </row>
    <row r="1123" spans="2:8">
      <c r="B1123" s="111">
        <v>45511.645833333336</v>
      </c>
      <c r="C1123" s="30">
        <v>2110.9499999999998</v>
      </c>
      <c r="D1123" s="31">
        <f t="shared" si="36"/>
        <v>1.8503329151789982E-2</v>
      </c>
      <c r="F1123" s="111">
        <v>45511.645833333336</v>
      </c>
      <c r="G1123" s="30">
        <v>24320.55</v>
      </c>
      <c r="H1123" s="31">
        <f t="shared" si="37"/>
        <v>-1.3566931221820067E-4</v>
      </c>
    </row>
    <row r="1124" spans="2:8">
      <c r="B1124" s="111">
        <v>45542.645833333336</v>
      </c>
      <c r="C1124" s="30">
        <v>2102.0500000000002</v>
      </c>
      <c r="D1124" s="31">
        <f t="shared" si="36"/>
        <v>-4.2161112295410197E-3</v>
      </c>
      <c r="F1124" s="111">
        <v>45542.645833333336</v>
      </c>
      <c r="G1124" s="30">
        <v>24433.200000000001</v>
      </c>
      <c r="H1124" s="31">
        <f t="shared" si="37"/>
        <v>4.6318853808815508E-3</v>
      </c>
    </row>
    <row r="1125" spans="2:8">
      <c r="B1125" s="111">
        <v>45572.645833333336</v>
      </c>
      <c r="C1125" s="30">
        <v>2090.4499999999998</v>
      </c>
      <c r="D1125" s="31">
        <f t="shared" si="36"/>
        <v>-5.5184224923291447E-3</v>
      </c>
      <c r="F1125" s="111">
        <v>45572.645833333336</v>
      </c>
      <c r="G1125" s="30">
        <v>24324.45</v>
      </c>
      <c r="H1125" s="31">
        <f t="shared" si="37"/>
        <v>-4.4509110554491471E-3</v>
      </c>
    </row>
    <row r="1126" spans="2:8">
      <c r="B1126" s="111">
        <v>45603.645833333336</v>
      </c>
      <c r="C1126" s="30">
        <v>2079.35</v>
      </c>
      <c r="D1126" s="31">
        <f t="shared" si="36"/>
        <v>-5.3098615130713345E-3</v>
      </c>
      <c r="F1126" s="111">
        <v>45603.645833333336</v>
      </c>
      <c r="G1126" s="30">
        <v>24315.95</v>
      </c>
      <c r="H1126" s="31">
        <f t="shared" si="37"/>
        <v>-3.4944263899083783E-4</v>
      </c>
    </row>
    <row r="1127" spans="2:8">
      <c r="B1127" s="111">
        <v>45633.645833333336</v>
      </c>
      <c r="C1127" s="30">
        <v>2065.1</v>
      </c>
      <c r="D1127" s="31">
        <f t="shared" si="36"/>
        <v>-6.8531031331906522E-3</v>
      </c>
      <c r="F1127" s="111">
        <v>45633.645833333336</v>
      </c>
      <c r="G1127" s="30">
        <v>24502.15</v>
      </c>
      <c r="H1127" s="31">
        <f t="shared" si="37"/>
        <v>7.6575252046495734E-3</v>
      </c>
    </row>
    <row r="1128" spans="2:8" ht="27">
      <c r="B1128" s="112" t="s">
        <v>681</v>
      </c>
      <c r="C1128" s="30">
        <v>2068.3000000000002</v>
      </c>
      <c r="D1128" s="31">
        <f t="shared" si="36"/>
        <v>1.5495617645635562E-3</v>
      </c>
      <c r="F1128" s="112" t="s">
        <v>681</v>
      </c>
      <c r="G1128" s="30">
        <v>24586.7</v>
      </c>
      <c r="H1128" s="31">
        <f t="shared" si="37"/>
        <v>3.4507175900890807E-3</v>
      </c>
    </row>
    <row r="1129" spans="2:8" ht="27">
      <c r="B1129" s="112" t="s">
        <v>682</v>
      </c>
      <c r="C1129" s="30">
        <v>2082.9</v>
      </c>
      <c r="D1129" s="31">
        <f t="shared" si="36"/>
        <v>7.0589372914953152E-3</v>
      </c>
      <c r="F1129" s="112" t="s">
        <v>682</v>
      </c>
      <c r="G1129" s="30">
        <v>24613</v>
      </c>
      <c r="H1129" s="31">
        <f t="shared" si="37"/>
        <v>1.0696840161550369E-3</v>
      </c>
    </row>
    <row r="1130" spans="2:8" ht="27">
      <c r="B1130" s="112" t="s">
        <v>683</v>
      </c>
      <c r="C1130" s="30">
        <v>2091.9</v>
      </c>
      <c r="D1130" s="31">
        <f t="shared" si="36"/>
        <v>4.3208987469394167E-3</v>
      </c>
      <c r="F1130" s="112" t="s">
        <v>683</v>
      </c>
      <c r="G1130" s="30">
        <v>24800.85</v>
      </c>
      <c r="H1130" s="31">
        <f t="shared" si="37"/>
        <v>7.6321456141064115E-3</v>
      </c>
    </row>
    <row r="1131" spans="2:8" ht="27">
      <c r="B1131" s="112" t="s">
        <v>684</v>
      </c>
      <c r="C1131" s="30">
        <v>2040.85</v>
      </c>
      <c r="D1131" s="31">
        <f t="shared" si="36"/>
        <v>-2.4403652182226732E-2</v>
      </c>
      <c r="F1131" s="112" t="s">
        <v>684</v>
      </c>
      <c r="G1131" s="30">
        <v>24530.9</v>
      </c>
      <c r="H1131" s="31">
        <f t="shared" si="37"/>
        <v>-1.0884707580586794E-2</v>
      </c>
    </row>
    <row r="1132" spans="2:8" ht="27">
      <c r="B1132" s="112" t="s">
        <v>685</v>
      </c>
      <c r="C1132" s="30">
        <v>2014.75</v>
      </c>
      <c r="D1132" s="31">
        <f t="shared" si="36"/>
        <v>-1.2788788984981703E-2</v>
      </c>
      <c r="F1132" s="112" t="s">
        <v>685</v>
      </c>
      <c r="G1132" s="30">
        <v>24509.25</v>
      </c>
      <c r="H1132" s="31">
        <f t="shared" si="37"/>
        <v>-8.8256036264466875E-4</v>
      </c>
    </row>
    <row r="1133" spans="2:8" ht="27">
      <c r="B1133" s="112" t="s">
        <v>686</v>
      </c>
      <c r="C1133" s="30">
        <v>2023.35</v>
      </c>
      <c r="D1133" s="31">
        <f t="shared" si="36"/>
        <v>4.2685196674525638E-3</v>
      </c>
      <c r="F1133" s="112" t="s">
        <v>686</v>
      </c>
      <c r="G1133" s="30">
        <v>24479.05</v>
      </c>
      <c r="H1133" s="31">
        <f t="shared" si="37"/>
        <v>-1.2321878474453873E-3</v>
      </c>
    </row>
    <row r="1134" spans="2:8" ht="27">
      <c r="B1134" s="112" t="s">
        <v>687</v>
      </c>
      <c r="C1134" s="30">
        <v>2019.9</v>
      </c>
      <c r="D1134" s="31">
        <f t="shared" si="36"/>
        <v>-1.7050930387721985E-3</v>
      </c>
      <c r="F1134" s="112" t="s">
        <v>687</v>
      </c>
      <c r="G1134" s="30">
        <v>24413.5</v>
      </c>
      <c r="H1134" s="31">
        <f t="shared" si="37"/>
        <v>-2.6777999963233379E-3</v>
      </c>
    </row>
    <row r="1135" spans="2:8" ht="27">
      <c r="B1135" s="112" t="s">
        <v>688</v>
      </c>
      <c r="C1135" s="30">
        <v>2109.25</v>
      </c>
      <c r="D1135" s="31">
        <f t="shared" si="36"/>
        <v>4.4234863112035283E-2</v>
      </c>
      <c r="F1135" s="112" t="s">
        <v>688</v>
      </c>
      <c r="G1135" s="30">
        <v>24406.1</v>
      </c>
      <c r="H1135" s="31">
        <f t="shared" si="37"/>
        <v>-3.0311098367707956E-4</v>
      </c>
    </row>
    <row r="1136" spans="2:8" ht="27">
      <c r="B1136" s="112" t="s">
        <v>689</v>
      </c>
      <c r="C1136" s="30">
        <v>2037</v>
      </c>
      <c r="D1136" s="31">
        <f t="shared" si="36"/>
        <v>-3.4253881711508782E-2</v>
      </c>
      <c r="F1136" s="112" t="s">
        <v>689</v>
      </c>
      <c r="G1136" s="30">
        <v>24834.85</v>
      </c>
      <c r="H1136" s="31">
        <f t="shared" si="37"/>
        <v>1.7567329479105664E-2</v>
      </c>
    </row>
    <row r="1137" spans="2:8" ht="27">
      <c r="B1137" s="112" t="s">
        <v>690</v>
      </c>
      <c r="C1137" s="30">
        <v>1996.3</v>
      </c>
      <c r="D1137" s="31">
        <f t="shared" si="36"/>
        <v>-1.9980363279332392E-2</v>
      </c>
      <c r="F1137" s="112" t="s">
        <v>690</v>
      </c>
      <c r="G1137" s="30">
        <v>24836.1</v>
      </c>
      <c r="H1137" s="31">
        <f t="shared" si="37"/>
        <v>5.0332496471794386E-5</v>
      </c>
    </row>
    <row r="1138" spans="2:8" ht="27">
      <c r="B1138" s="112" t="s">
        <v>691</v>
      </c>
      <c r="C1138" s="30">
        <v>2015.85</v>
      </c>
      <c r="D1138" s="31">
        <f t="shared" si="36"/>
        <v>9.7931172669438737E-3</v>
      </c>
      <c r="F1138" s="112" t="s">
        <v>691</v>
      </c>
      <c r="G1138" s="30">
        <v>24857.3</v>
      </c>
      <c r="H1138" s="31">
        <f t="shared" si="37"/>
        <v>8.5359617653346653E-4</v>
      </c>
    </row>
    <row r="1139" spans="2:8" ht="27">
      <c r="B1139" s="112" t="s">
        <v>692</v>
      </c>
      <c r="C1139" s="30">
        <v>2015</v>
      </c>
      <c r="D1139" s="31">
        <f t="shared" si="36"/>
        <v>-4.2165835751661884E-4</v>
      </c>
      <c r="F1139" s="112" t="s">
        <v>692</v>
      </c>
      <c r="G1139" s="30">
        <v>24951.15</v>
      </c>
      <c r="H1139" s="31">
        <f t="shared" si="37"/>
        <v>3.7755508442189889E-3</v>
      </c>
    </row>
    <row r="1140" spans="2:8">
      <c r="B1140" s="111">
        <v>45299.645833333336</v>
      </c>
      <c r="C1140" s="30">
        <v>2001.4</v>
      </c>
      <c r="D1140" s="31">
        <f t="shared" si="36"/>
        <v>-6.7493796526053584E-3</v>
      </c>
      <c r="F1140" s="111">
        <v>45299.645833333336</v>
      </c>
      <c r="G1140" s="30">
        <v>25010.9</v>
      </c>
      <c r="H1140" s="31">
        <f t="shared" si="37"/>
        <v>2.3946792031630526E-3</v>
      </c>
    </row>
    <row r="1141" spans="2:8">
      <c r="B1141" s="111">
        <v>45330.645833333336</v>
      </c>
      <c r="C1141" s="30">
        <v>1997.65</v>
      </c>
      <c r="D1141" s="31">
        <f t="shared" si="36"/>
        <v>-1.873688418107311E-3</v>
      </c>
      <c r="F1141" s="111">
        <v>45330.645833333336</v>
      </c>
      <c r="G1141" s="30">
        <v>24717.7</v>
      </c>
      <c r="H1141" s="31">
        <f t="shared" si="37"/>
        <v>-1.1722888820474342E-2</v>
      </c>
    </row>
    <row r="1142" spans="2:8">
      <c r="B1142" s="111">
        <v>45420.645833333336</v>
      </c>
      <c r="C1142" s="30">
        <v>1952.9</v>
      </c>
      <c r="D1142" s="31">
        <f t="shared" si="36"/>
        <v>-2.2401321552824593E-2</v>
      </c>
      <c r="F1142" s="111">
        <v>45420.645833333336</v>
      </c>
      <c r="G1142" s="30">
        <v>24055.599999999999</v>
      </c>
      <c r="H1142" s="31">
        <f t="shared" si="37"/>
        <v>-2.6786472851438536E-2</v>
      </c>
    </row>
    <row r="1143" spans="2:8">
      <c r="B1143" s="111">
        <v>45451.645833333336</v>
      </c>
      <c r="C1143" s="30">
        <v>1983.8</v>
      </c>
      <c r="D1143" s="31">
        <f t="shared" si="36"/>
        <v>1.5822622766142658E-2</v>
      </c>
      <c r="F1143" s="111">
        <v>45451.645833333336</v>
      </c>
      <c r="G1143" s="30">
        <v>23992.55</v>
      </c>
      <c r="H1143" s="31">
        <f t="shared" si="37"/>
        <v>-2.6210113237665755E-3</v>
      </c>
    </row>
    <row r="1144" spans="2:8">
      <c r="B1144" s="111">
        <v>45481.645833333336</v>
      </c>
      <c r="C1144" s="30">
        <v>1965.4</v>
      </c>
      <c r="D1144" s="31">
        <f t="shared" si="36"/>
        <v>-9.2751285411835083E-3</v>
      </c>
      <c r="F1144" s="111">
        <v>45481.645833333336</v>
      </c>
      <c r="G1144" s="30">
        <v>24297.5</v>
      </c>
      <c r="H1144" s="31">
        <f t="shared" si="37"/>
        <v>1.2710195456506312E-2</v>
      </c>
    </row>
    <row r="1145" spans="2:8">
      <c r="B1145" s="111">
        <v>45512.645833333336</v>
      </c>
      <c r="C1145" s="30">
        <v>1945.35</v>
      </c>
      <c r="D1145" s="31">
        <f t="shared" si="36"/>
        <v>-1.0201485702655999E-2</v>
      </c>
      <c r="F1145" s="111">
        <v>45512.645833333336</v>
      </c>
      <c r="G1145" s="30">
        <v>24117</v>
      </c>
      <c r="H1145" s="31">
        <f t="shared" si="37"/>
        <v>-7.4287478135610652E-3</v>
      </c>
    </row>
    <row r="1146" spans="2:8">
      <c r="B1146" s="111">
        <v>45543.645833333336</v>
      </c>
      <c r="C1146" s="30">
        <v>1945.45</v>
      </c>
      <c r="D1146" s="31">
        <f t="shared" si="36"/>
        <v>5.1404631557394609E-5</v>
      </c>
      <c r="F1146" s="111">
        <v>45543.645833333336</v>
      </c>
      <c r="G1146" s="30">
        <v>24367.5</v>
      </c>
      <c r="H1146" s="31">
        <f t="shared" si="37"/>
        <v>1.0386864037815746E-2</v>
      </c>
    </row>
    <row r="1147" spans="2:8">
      <c r="B1147" s="111">
        <v>45634.645833333336</v>
      </c>
      <c r="C1147" s="30">
        <v>1922.1</v>
      </c>
      <c r="D1147" s="31">
        <f t="shared" si="36"/>
        <v>-1.2002364491505935E-2</v>
      </c>
      <c r="F1147" s="111">
        <v>45634.645833333336</v>
      </c>
      <c r="G1147" s="30">
        <v>24347</v>
      </c>
      <c r="H1147" s="31">
        <f t="shared" si="37"/>
        <v>-8.4128449779419245E-4</v>
      </c>
    </row>
    <row r="1148" spans="2:8" ht="27">
      <c r="B1148" s="112" t="s">
        <v>693</v>
      </c>
      <c r="C1148" s="30">
        <v>1904.75</v>
      </c>
      <c r="D1148" s="31">
        <f t="shared" si="36"/>
        <v>-9.0265855054366684E-3</v>
      </c>
      <c r="F1148" s="112" t="s">
        <v>693</v>
      </c>
      <c r="G1148" s="30">
        <v>24139</v>
      </c>
      <c r="H1148" s="31">
        <f t="shared" si="37"/>
        <v>-8.5431469996303244E-3</v>
      </c>
    </row>
    <row r="1149" spans="2:8" ht="27">
      <c r="B1149" s="112" t="s">
        <v>694</v>
      </c>
      <c r="C1149" s="30">
        <v>1891.5</v>
      </c>
      <c r="D1149" s="31">
        <f t="shared" si="36"/>
        <v>-6.956293476834241E-3</v>
      </c>
      <c r="F1149" s="112" t="s">
        <v>694</v>
      </c>
      <c r="G1149" s="30">
        <v>24143.75</v>
      </c>
      <c r="H1149" s="31">
        <f t="shared" si="37"/>
        <v>1.9677699987563635E-4</v>
      </c>
    </row>
    <row r="1150" spans="2:8" ht="27">
      <c r="B1150" s="112" t="s">
        <v>695</v>
      </c>
      <c r="C1150" s="30">
        <v>1971.75</v>
      </c>
      <c r="D1150" s="31">
        <f t="shared" si="36"/>
        <v>4.2426645519429096E-2</v>
      </c>
      <c r="F1150" s="112" t="s">
        <v>695</v>
      </c>
      <c r="G1150" s="30">
        <v>24541.15</v>
      </c>
      <c r="H1150" s="31">
        <f t="shared" si="37"/>
        <v>1.6459746311157097E-2</v>
      </c>
    </row>
    <row r="1151" spans="2:8" ht="27">
      <c r="B1151" s="112" t="s">
        <v>696</v>
      </c>
      <c r="C1151" s="30">
        <v>1988.5</v>
      </c>
      <c r="D1151" s="31">
        <f t="shared" si="36"/>
        <v>8.4949917585901424E-3</v>
      </c>
      <c r="F1151" s="112" t="s">
        <v>696</v>
      </c>
      <c r="G1151" s="30">
        <v>24572.65</v>
      </c>
      <c r="H1151" s="31">
        <f t="shared" si="37"/>
        <v>1.283558431450782E-3</v>
      </c>
    </row>
    <row r="1152" spans="2:8" ht="27">
      <c r="B1152" s="112" t="s">
        <v>697</v>
      </c>
      <c r="C1152" s="30">
        <v>1937.7</v>
      </c>
      <c r="D1152" s="31">
        <f t="shared" si="36"/>
        <v>-2.5546894644204121E-2</v>
      </c>
      <c r="F1152" s="112" t="s">
        <v>697</v>
      </c>
      <c r="G1152" s="30">
        <v>24698.85</v>
      </c>
      <c r="H1152" s="31">
        <f t="shared" si="37"/>
        <v>5.1357912150296059E-3</v>
      </c>
    </row>
    <row r="1153" spans="2:8" ht="27">
      <c r="B1153" s="112" t="s">
        <v>698</v>
      </c>
      <c r="C1153" s="30">
        <v>2010.3</v>
      </c>
      <c r="D1153" s="31">
        <f t="shared" si="36"/>
        <v>3.7467100170304857E-2</v>
      </c>
      <c r="F1153" s="112" t="s">
        <v>698</v>
      </c>
      <c r="G1153" s="30">
        <v>24770.2</v>
      </c>
      <c r="H1153" s="31">
        <f t="shared" si="37"/>
        <v>2.888798466325504E-3</v>
      </c>
    </row>
    <row r="1154" spans="2:8" ht="27">
      <c r="B1154" s="112" t="s">
        <v>699</v>
      </c>
      <c r="C1154" s="30">
        <v>2024.55</v>
      </c>
      <c r="D1154" s="31">
        <f t="shared" si="36"/>
        <v>7.0884942545887952E-3</v>
      </c>
      <c r="F1154" s="112" t="s">
        <v>699</v>
      </c>
      <c r="G1154" s="30">
        <v>24811.5</v>
      </c>
      <c r="H1154" s="31">
        <f t="shared" si="37"/>
        <v>1.6673260611541618E-3</v>
      </c>
    </row>
    <row r="1155" spans="2:8" ht="27">
      <c r="B1155" s="112" t="s">
        <v>700</v>
      </c>
      <c r="C1155" s="30">
        <v>2004.8</v>
      </c>
      <c r="D1155" s="31">
        <f t="shared" si="36"/>
        <v>-9.7552542540317866E-3</v>
      </c>
      <c r="F1155" s="112" t="s">
        <v>700</v>
      </c>
      <c r="G1155" s="30">
        <v>24823.15</v>
      </c>
      <c r="H1155" s="31">
        <f t="shared" si="37"/>
        <v>4.6954033411927831E-4</v>
      </c>
    </row>
    <row r="1156" spans="2:8" ht="27">
      <c r="B1156" s="112" t="s">
        <v>701</v>
      </c>
      <c r="C1156" s="30">
        <v>2008.05</v>
      </c>
      <c r="D1156" s="31">
        <f t="shared" si="36"/>
        <v>1.6211093375897434E-3</v>
      </c>
      <c r="F1156" s="112" t="s">
        <v>701</v>
      </c>
      <c r="G1156" s="30">
        <v>25010.6</v>
      </c>
      <c r="H1156" s="31">
        <f t="shared" si="37"/>
        <v>7.5514187361394036E-3</v>
      </c>
    </row>
    <row r="1157" spans="2:8" ht="27">
      <c r="B1157" s="112" t="s">
        <v>702</v>
      </c>
      <c r="C1157" s="30">
        <v>2031.7</v>
      </c>
      <c r="D1157" s="31">
        <f t="shared" si="36"/>
        <v>1.1777595179403022E-2</v>
      </c>
      <c r="F1157" s="112" t="s">
        <v>702</v>
      </c>
      <c r="G1157" s="30">
        <v>25017.75</v>
      </c>
      <c r="H1157" s="31">
        <f t="shared" si="37"/>
        <v>2.8587878739427808E-4</v>
      </c>
    </row>
    <row r="1158" spans="2:8" ht="27">
      <c r="B1158" s="112" t="s">
        <v>703</v>
      </c>
      <c r="C1158" s="30">
        <v>2030.2</v>
      </c>
      <c r="D1158" s="31">
        <f t="shared" si="36"/>
        <v>-7.3829797706359557E-4</v>
      </c>
      <c r="F1158" s="112" t="s">
        <v>703</v>
      </c>
      <c r="G1158" s="30">
        <v>25052.35</v>
      </c>
      <c r="H1158" s="31">
        <f t="shared" si="37"/>
        <v>1.3830180571794415E-3</v>
      </c>
    </row>
    <row r="1159" spans="2:8" ht="27">
      <c r="B1159" s="112" t="s">
        <v>704</v>
      </c>
      <c r="C1159" s="30">
        <v>2034.55</v>
      </c>
      <c r="D1159" s="31">
        <f t="shared" si="36"/>
        <v>2.1426460447246942E-3</v>
      </c>
      <c r="F1159" s="112" t="s">
        <v>704</v>
      </c>
      <c r="G1159" s="30">
        <v>25151.95</v>
      </c>
      <c r="H1159" s="31">
        <f t="shared" si="37"/>
        <v>3.975674936682605E-3</v>
      </c>
    </row>
    <row r="1160" spans="2:8" ht="27">
      <c r="B1160" s="112" t="s">
        <v>705</v>
      </c>
      <c r="C1160" s="30">
        <v>2050.4499999999998</v>
      </c>
      <c r="D1160" s="31">
        <f t="shared" si="36"/>
        <v>7.8149959450493078E-3</v>
      </c>
      <c r="F1160" s="112" t="s">
        <v>705</v>
      </c>
      <c r="G1160" s="30">
        <v>25235.9</v>
      </c>
      <c r="H1160" s="31">
        <f t="shared" si="37"/>
        <v>3.3377133780880808E-3</v>
      </c>
    </row>
    <row r="1161" spans="2:8">
      <c r="B1161" s="111">
        <v>45331.645833333336</v>
      </c>
      <c r="C1161" s="30">
        <v>2030.5</v>
      </c>
      <c r="D1161" s="31">
        <f t="shared" si="36"/>
        <v>-9.7295715574629016E-3</v>
      </c>
      <c r="F1161" s="111">
        <v>45331.645833333336</v>
      </c>
      <c r="G1161" s="30">
        <v>25278.7</v>
      </c>
      <c r="H1161" s="31">
        <f t="shared" si="37"/>
        <v>1.6959965763059248E-3</v>
      </c>
    </row>
    <row r="1162" spans="2:8">
      <c r="B1162" s="111">
        <v>45360.645833333336</v>
      </c>
      <c r="C1162" s="30">
        <v>2015.6</v>
      </c>
      <c r="D1162" s="31">
        <f t="shared" ref="D1162:D1225" si="38">(C1162/C1161)-1</f>
        <v>-7.3380940655011218E-3</v>
      </c>
      <c r="F1162" s="111">
        <v>45360.645833333336</v>
      </c>
      <c r="G1162" s="30">
        <v>25279.85</v>
      </c>
      <c r="H1162" s="31">
        <f t="shared" si="37"/>
        <v>4.5492845755390476E-5</v>
      </c>
    </row>
    <row r="1163" spans="2:8">
      <c r="B1163" s="111">
        <v>45391.645833333336</v>
      </c>
      <c r="C1163" s="30">
        <v>2026.8</v>
      </c>
      <c r="D1163" s="31">
        <f t="shared" si="38"/>
        <v>5.5566580670767252E-3</v>
      </c>
      <c r="F1163" s="111">
        <v>45391.645833333336</v>
      </c>
      <c r="G1163" s="30">
        <v>25198.7</v>
      </c>
      <c r="H1163" s="31">
        <f t="shared" ref="H1163:H1226" si="39">(G1163/G1162)-1</f>
        <v>-3.2100665154262131E-3</v>
      </c>
    </row>
    <row r="1164" spans="2:8">
      <c r="B1164" s="111">
        <v>45421.645833333336</v>
      </c>
      <c r="C1164" s="30">
        <v>2030.2</v>
      </c>
      <c r="D1164" s="31">
        <f t="shared" si="38"/>
        <v>1.677521215709632E-3</v>
      </c>
      <c r="F1164" s="111">
        <v>45421.645833333336</v>
      </c>
      <c r="G1164" s="30">
        <v>25145.1</v>
      </c>
      <c r="H1164" s="31">
        <f t="shared" si="39"/>
        <v>-2.127093858016571E-3</v>
      </c>
    </row>
    <row r="1165" spans="2:8">
      <c r="B1165" s="111">
        <v>45452.645833333336</v>
      </c>
      <c r="C1165" s="30">
        <v>2009.8</v>
      </c>
      <c r="D1165" s="31">
        <f t="shared" si="38"/>
        <v>-1.0048271106295026E-2</v>
      </c>
      <c r="F1165" s="111">
        <v>45452.645833333336</v>
      </c>
      <c r="G1165" s="30">
        <v>24852.15</v>
      </c>
      <c r="H1165" s="31">
        <f t="shared" si="39"/>
        <v>-1.16503811875871E-2</v>
      </c>
    </row>
    <row r="1166" spans="2:8">
      <c r="B1166" s="111">
        <v>45544.645833333336</v>
      </c>
      <c r="C1166" s="30">
        <v>2066.6999999999998</v>
      </c>
      <c r="D1166" s="31">
        <f t="shared" si="38"/>
        <v>2.8311274753706872E-2</v>
      </c>
      <c r="F1166" s="111">
        <v>45544.645833333336</v>
      </c>
      <c r="G1166" s="30">
        <v>24936.400000000001</v>
      </c>
      <c r="H1166" s="31">
        <f t="shared" si="39"/>
        <v>3.3900487482974029E-3</v>
      </c>
    </row>
    <row r="1167" spans="2:8">
      <c r="B1167" s="111">
        <v>45574.645833333336</v>
      </c>
      <c r="C1167" s="30">
        <v>2079.15</v>
      </c>
      <c r="D1167" s="31">
        <f t="shared" si="38"/>
        <v>6.0240963855422436E-3</v>
      </c>
      <c r="F1167" s="111">
        <v>45574.645833333336</v>
      </c>
      <c r="G1167" s="30">
        <v>25041.1</v>
      </c>
      <c r="H1167" s="31">
        <f t="shared" si="39"/>
        <v>4.1986814455974297E-3</v>
      </c>
    </row>
    <row r="1168" spans="2:8">
      <c r="B1168" s="111">
        <v>45605.645833333336</v>
      </c>
      <c r="C1168" s="30">
        <v>2081.0500000000002</v>
      </c>
      <c r="D1168" s="31">
        <f t="shared" si="38"/>
        <v>9.1383498064123714E-4</v>
      </c>
      <c r="F1168" s="111">
        <v>45605.645833333336</v>
      </c>
      <c r="G1168" s="30">
        <v>24918.45</v>
      </c>
      <c r="H1168" s="31">
        <f t="shared" si="39"/>
        <v>-4.8979477738596566E-3</v>
      </c>
    </row>
    <row r="1169" spans="2:8">
      <c r="B1169" s="111">
        <v>45635.645833333336</v>
      </c>
      <c r="C1169" s="30">
        <v>2083.1</v>
      </c>
      <c r="D1169" s="31">
        <f t="shared" si="38"/>
        <v>9.8507964729321884E-4</v>
      </c>
      <c r="F1169" s="111">
        <v>45635.645833333336</v>
      </c>
      <c r="G1169" s="30">
        <v>25388.9</v>
      </c>
      <c r="H1169" s="31">
        <f t="shared" si="39"/>
        <v>1.8879585206944993E-2</v>
      </c>
    </row>
    <row r="1170" spans="2:8" ht="27">
      <c r="B1170" s="112" t="s">
        <v>706</v>
      </c>
      <c r="C1170" s="30">
        <v>2080.15</v>
      </c>
      <c r="D1170" s="31">
        <f t="shared" si="38"/>
        <v>-1.4161586097641843E-3</v>
      </c>
      <c r="F1170" s="112" t="s">
        <v>706</v>
      </c>
      <c r="G1170" s="30">
        <v>25356.5</v>
      </c>
      <c r="H1170" s="31">
        <f t="shared" si="39"/>
        <v>-1.276148238009589E-3</v>
      </c>
    </row>
    <row r="1171" spans="2:8" ht="27">
      <c r="B1171" s="112" t="s">
        <v>707</v>
      </c>
      <c r="C1171" s="30">
        <v>2115</v>
      </c>
      <c r="D1171" s="31">
        <f t="shared" si="38"/>
        <v>1.6753599500036076E-2</v>
      </c>
      <c r="F1171" s="112" t="s">
        <v>707</v>
      </c>
      <c r="G1171" s="30">
        <v>25383.75</v>
      </c>
      <c r="H1171" s="31">
        <f t="shared" si="39"/>
        <v>1.0746751326089488E-3</v>
      </c>
    </row>
    <row r="1172" spans="2:8" ht="27">
      <c r="B1172" s="112" t="s">
        <v>708</v>
      </c>
      <c r="C1172" s="30">
        <v>2086.1999999999998</v>
      </c>
      <c r="D1172" s="31">
        <f t="shared" si="38"/>
        <v>-1.3617021276595809E-2</v>
      </c>
      <c r="F1172" s="112" t="s">
        <v>708</v>
      </c>
      <c r="G1172" s="30">
        <v>25418.55</v>
      </c>
      <c r="H1172" s="31">
        <f t="shared" si="39"/>
        <v>1.3709558280394774E-3</v>
      </c>
    </row>
    <row r="1173" spans="2:8" ht="27">
      <c r="B1173" s="112" t="s">
        <v>709</v>
      </c>
      <c r="C1173" s="30">
        <v>2049.1999999999998</v>
      </c>
      <c r="D1173" s="31">
        <f t="shared" si="38"/>
        <v>-1.7735595820151495E-2</v>
      </c>
      <c r="F1173" s="112" t="s">
        <v>709</v>
      </c>
      <c r="G1173" s="30">
        <v>25377.55</v>
      </c>
      <c r="H1173" s="31">
        <f t="shared" si="39"/>
        <v>-1.6129952337957665E-3</v>
      </c>
    </row>
    <row r="1174" spans="2:8" ht="27">
      <c r="B1174" s="112" t="s">
        <v>710</v>
      </c>
      <c r="C1174" s="30">
        <v>2130.5</v>
      </c>
      <c r="D1174" s="31">
        <f t="shared" si="38"/>
        <v>3.9674019129416482E-2</v>
      </c>
      <c r="F1174" s="112" t="s">
        <v>710</v>
      </c>
      <c r="G1174" s="30">
        <v>25415.8</v>
      </c>
      <c r="H1174" s="31">
        <f t="shared" si="39"/>
        <v>1.5072376963103373E-3</v>
      </c>
    </row>
    <row r="1175" spans="2:8" ht="27">
      <c r="B1175" s="112" t="s">
        <v>711</v>
      </c>
      <c r="C1175" s="30">
        <v>2089.75</v>
      </c>
      <c r="D1175" s="31">
        <f t="shared" si="38"/>
        <v>-1.9126965501056081E-2</v>
      </c>
      <c r="F1175" s="112" t="s">
        <v>711</v>
      </c>
      <c r="G1175" s="30">
        <v>25790.95</v>
      </c>
      <c r="H1175" s="31">
        <f t="shared" si="39"/>
        <v>1.4760503308965278E-2</v>
      </c>
    </row>
    <row r="1176" spans="2:8" ht="27">
      <c r="B1176" s="112" t="s">
        <v>712</v>
      </c>
      <c r="C1176" s="30">
        <v>2144.0500000000002</v>
      </c>
      <c r="D1176" s="31">
        <f t="shared" si="38"/>
        <v>2.5983969374327121E-2</v>
      </c>
      <c r="F1176" s="112" t="s">
        <v>712</v>
      </c>
      <c r="G1176" s="30">
        <v>25939.05</v>
      </c>
      <c r="H1176" s="31">
        <f t="shared" si="39"/>
        <v>5.7423243424534753E-3</v>
      </c>
    </row>
    <row r="1177" spans="2:8" ht="27">
      <c r="B1177" s="112" t="s">
        <v>713</v>
      </c>
      <c r="C1177" s="30">
        <v>2154.75</v>
      </c>
      <c r="D1177" s="31">
        <f t="shared" si="38"/>
        <v>4.9905552575733036E-3</v>
      </c>
      <c r="F1177" s="112" t="s">
        <v>713</v>
      </c>
      <c r="G1177" s="30">
        <v>25940.400000000001</v>
      </c>
      <c r="H1177" s="31">
        <f t="shared" si="39"/>
        <v>5.2045082607143911E-5</v>
      </c>
    </row>
    <row r="1178" spans="2:8" ht="27">
      <c r="B1178" s="112" t="s">
        <v>714</v>
      </c>
      <c r="C1178" s="30">
        <v>2130.15</v>
      </c>
      <c r="D1178" s="31">
        <f t="shared" si="38"/>
        <v>-1.1416637660981555E-2</v>
      </c>
      <c r="F1178" s="112" t="s">
        <v>714</v>
      </c>
      <c r="G1178" s="30">
        <v>26004.15</v>
      </c>
      <c r="H1178" s="31">
        <f t="shared" si="39"/>
        <v>2.4575565527131804E-3</v>
      </c>
    </row>
    <row r="1179" spans="2:8" ht="27">
      <c r="B1179" s="112" t="s">
        <v>715</v>
      </c>
      <c r="C1179" s="30">
        <v>2156.8000000000002</v>
      </c>
      <c r="D1179" s="31">
        <f t="shared" si="38"/>
        <v>1.2510856043001617E-2</v>
      </c>
      <c r="F1179" s="112" t="s">
        <v>715</v>
      </c>
      <c r="G1179" s="30">
        <v>26216.05</v>
      </c>
      <c r="H1179" s="31">
        <f t="shared" si="39"/>
        <v>8.1486993422204002E-3</v>
      </c>
    </row>
    <row r="1180" spans="2:8" ht="27">
      <c r="B1180" s="112" t="s">
        <v>716</v>
      </c>
      <c r="C1180" s="30">
        <v>2180.9</v>
      </c>
      <c r="D1180" s="31">
        <f t="shared" si="38"/>
        <v>1.1173961424332246E-2</v>
      </c>
      <c r="F1180" s="112" t="s">
        <v>716</v>
      </c>
      <c r="G1180" s="30">
        <v>26178.95</v>
      </c>
      <c r="H1180" s="31">
        <f t="shared" si="39"/>
        <v>-1.4151636116043198E-3</v>
      </c>
    </row>
    <row r="1181" spans="2:8" ht="27">
      <c r="B1181" s="112" t="s">
        <v>717</v>
      </c>
      <c r="C1181" s="30">
        <v>2175.4499999999998</v>
      </c>
      <c r="D1181" s="31">
        <f t="shared" si="38"/>
        <v>-2.4989683158330722E-3</v>
      </c>
      <c r="F1181" s="112" t="s">
        <v>717</v>
      </c>
      <c r="G1181" s="30">
        <v>25810.85</v>
      </c>
      <c r="H1181" s="31">
        <f t="shared" si="39"/>
        <v>-1.4060915353747983E-2</v>
      </c>
    </row>
    <row r="1182" spans="2:8">
      <c r="B1182" s="111">
        <v>45301.645833333336</v>
      </c>
      <c r="C1182" s="30">
        <v>2163.35</v>
      </c>
      <c r="D1182" s="31">
        <f t="shared" si="38"/>
        <v>-5.5620676181938888E-3</v>
      </c>
      <c r="F1182" s="111">
        <v>45301.645833333336</v>
      </c>
      <c r="G1182" s="30">
        <v>25796.9</v>
      </c>
      <c r="H1182" s="31">
        <f t="shared" si="39"/>
        <v>-5.4047038357885047E-4</v>
      </c>
    </row>
    <row r="1183" spans="2:8">
      <c r="B1183" s="111">
        <v>45361.645833333336</v>
      </c>
      <c r="C1183" s="30">
        <v>2147.35</v>
      </c>
      <c r="D1183" s="31">
        <f t="shared" si="38"/>
        <v>-7.3959368571890893E-3</v>
      </c>
      <c r="F1183" s="111">
        <v>45361.645833333336</v>
      </c>
      <c r="G1183" s="30">
        <v>25250.1</v>
      </c>
      <c r="H1183" s="31">
        <f t="shared" si="39"/>
        <v>-2.1196345297303298E-2</v>
      </c>
    </row>
    <row r="1184" spans="2:8">
      <c r="B1184" s="111">
        <v>45392.645833333336</v>
      </c>
      <c r="C1184" s="30">
        <v>2105.1</v>
      </c>
      <c r="D1184" s="31">
        <f t="shared" si="38"/>
        <v>-1.9675413882226933E-2</v>
      </c>
      <c r="F1184" s="111">
        <v>45392.645833333336</v>
      </c>
      <c r="G1184" s="30">
        <v>25014.6</v>
      </c>
      <c r="H1184" s="31">
        <f t="shared" si="39"/>
        <v>-9.3266957358584257E-3</v>
      </c>
    </row>
    <row r="1185" spans="2:8">
      <c r="B1185" s="111">
        <v>45483.645833333336</v>
      </c>
      <c r="C1185" s="30">
        <v>2068.1</v>
      </c>
      <c r="D1185" s="31">
        <f t="shared" si="38"/>
        <v>-1.7576362168068016E-2</v>
      </c>
      <c r="F1185" s="111">
        <v>45483.645833333336</v>
      </c>
      <c r="G1185" s="30">
        <v>24795.75</v>
      </c>
      <c r="H1185" s="31">
        <f t="shared" si="39"/>
        <v>-8.7488906478615514E-3</v>
      </c>
    </row>
    <row r="1186" spans="2:8">
      <c r="B1186" s="111">
        <v>45514.645833333336</v>
      </c>
      <c r="C1186" s="30">
        <v>2117.15</v>
      </c>
      <c r="D1186" s="31">
        <f t="shared" si="38"/>
        <v>2.3717421788114867E-2</v>
      </c>
      <c r="F1186" s="111">
        <v>45514.645833333336</v>
      </c>
      <c r="G1186" s="30">
        <v>25013.15</v>
      </c>
      <c r="H1186" s="31">
        <f t="shared" si="39"/>
        <v>8.7676315497615676E-3</v>
      </c>
    </row>
    <row r="1187" spans="2:8">
      <c r="B1187" s="111">
        <v>45545.645833333336</v>
      </c>
      <c r="C1187" s="30">
        <v>2099.4</v>
      </c>
      <c r="D1187" s="31">
        <f t="shared" si="38"/>
        <v>-8.3839123349785938E-3</v>
      </c>
      <c r="F1187" s="111">
        <v>45545.645833333336</v>
      </c>
      <c r="G1187" s="30">
        <v>24981.95</v>
      </c>
      <c r="H1187" s="31">
        <f t="shared" si="39"/>
        <v>-1.2473438971101203E-3</v>
      </c>
    </row>
    <row r="1188" spans="2:8">
      <c r="B1188" s="111">
        <v>45575.645833333336</v>
      </c>
      <c r="C1188" s="30">
        <v>2084.85</v>
      </c>
      <c r="D1188" s="31">
        <f t="shared" si="38"/>
        <v>-6.9305515861675104E-3</v>
      </c>
      <c r="F1188" s="111">
        <v>45575.645833333336</v>
      </c>
      <c r="G1188" s="30">
        <v>24998.45</v>
      </c>
      <c r="H1188" s="31">
        <f t="shared" si="39"/>
        <v>6.6047686429593355E-4</v>
      </c>
    </row>
    <row r="1189" spans="2:8">
      <c r="B1189" s="111">
        <v>45606.645833333336</v>
      </c>
      <c r="C1189" s="30">
        <v>2085.9499999999998</v>
      </c>
      <c r="D1189" s="31">
        <f t="shared" si="38"/>
        <v>5.2761589562799749E-4</v>
      </c>
      <c r="F1189" s="111">
        <v>45606.645833333336</v>
      </c>
      <c r="G1189" s="30">
        <v>24964.25</v>
      </c>
      <c r="H1189" s="31">
        <f t="shared" si="39"/>
        <v>-1.3680848212589414E-3</v>
      </c>
    </row>
    <row r="1190" spans="2:8" ht="27">
      <c r="B1190" s="112" t="s">
        <v>718</v>
      </c>
      <c r="C1190" s="30">
        <v>2083.6</v>
      </c>
      <c r="D1190" s="31">
        <f t="shared" si="38"/>
        <v>-1.1265850092283536E-3</v>
      </c>
      <c r="F1190" s="112" t="s">
        <v>718</v>
      </c>
      <c r="G1190" s="30">
        <v>25127.95</v>
      </c>
      <c r="H1190" s="31">
        <f t="shared" si="39"/>
        <v>6.5573770491802463E-3</v>
      </c>
    </row>
    <row r="1191" spans="2:8" ht="27">
      <c r="B1191" s="112" t="s">
        <v>719</v>
      </c>
      <c r="C1191" s="30">
        <v>2069.35</v>
      </c>
      <c r="D1191" s="31">
        <f t="shared" si="38"/>
        <v>-6.8391245920522703E-3</v>
      </c>
      <c r="F1191" s="112" t="s">
        <v>719</v>
      </c>
      <c r="G1191" s="30">
        <v>25057.35</v>
      </c>
      <c r="H1191" s="31">
        <f t="shared" si="39"/>
        <v>-2.809620362982379E-3</v>
      </c>
    </row>
    <row r="1192" spans="2:8" ht="27">
      <c r="B1192" s="112" t="s">
        <v>720</v>
      </c>
      <c r="C1192" s="30">
        <v>2028.65</v>
      </c>
      <c r="D1192" s="31">
        <f t="shared" si="38"/>
        <v>-1.9668011694493392E-2</v>
      </c>
      <c r="F1192" s="112" t="s">
        <v>720</v>
      </c>
      <c r="G1192" s="30">
        <v>24971.3</v>
      </c>
      <c r="H1192" s="31">
        <f t="shared" si="39"/>
        <v>-3.4341221238478603E-3</v>
      </c>
    </row>
    <row r="1193" spans="2:8" ht="27">
      <c r="B1193" s="112" t="s">
        <v>721</v>
      </c>
      <c r="C1193" s="30">
        <v>1982.6</v>
      </c>
      <c r="D1193" s="31">
        <f t="shared" si="38"/>
        <v>-2.2699825006778029E-2</v>
      </c>
      <c r="F1193" s="112" t="s">
        <v>721</v>
      </c>
      <c r="G1193" s="30">
        <v>24749.85</v>
      </c>
      <c r="H1193" s="31">
        <f t="shared" si="39"/>
        <v>-8.8681806714108191E-3</v>
      </c>
    </row>
    <row r="1194" spans="2:8" ht="27">
      <c r="B1194" s="112" t="s">
        <v>722</v>
      </c>
      <c r="C1194" s="30">
        <v>1976.55</v>
      </c>
      <c r="D1194" s="31">
        <f t="shared" si="38"/>
        <v>-3.0515484717037467E-3</v>
      </c>
      <c r="F1194" s="112" t="s">
        <v>722</v>
      </c>
      <c r="G1194" s="30">
        <v>24854.05</v>
      </c>
      <c r="H1194" s="31">
        <f t="shared" si="39"/>
        <v>4.2101265260194864E-3</v>
      </c>
    </row>
    <row r="1195" spans="2:8" ht="27">
      <c r="B1195" s="112" t="s">
        <v>723</v>
      </c>
      <c r="C1195" s="30">
        <v>1967.35</v>
      </c>
      <c r="D1195" s="31">
        <f t="shared" si="38"/>
        <v>-4.654574890592178E-3</v>
      </c>
      <c r="F1195" s="112" t="s">
        <v>723</v>
      </c>
      <c r="G1195" s="30">
        <v>24781.1</v>
      </c>
      <c r="H1195" s="31">
        <f t="shared" si="39"/>
        <v>-2.9351353199982277E-3</v>
      </c>
    </row>
    <row r="1196" spans="2:8" ht="27">
      <c r="B1196" s="112" t="s">
        <v>724</v>
      </c>
      <c r="C1196" s="30">
        <v>1938.05</v>
      </c>
      <c r="D1196" s="31">
        <f t="shared" si="38"/>
        <v>-1.4893130353012873E-2</v>
      </c>
      <c r="F1196" s="112" t="s">
        <v>724</v>
      </c>
      <c r="G1196" s="30">
        <v>24472.1</v>
      </c>
      <c r="H1196" s="31">
        <f t="shared" si="39"/>
        <v>-1.2469180141317371E-2</v>
      </c>
    </row>
    <row r="1197" spans="2:8" ht="27">
      <c r="B1197" s="112" t="s">
        <v>725</v>
      </c>
      <c r="C1197" s="30">
        <v>1990.7</v>
      </c>
      <c r="D1197" s="31">
        <f t="shared" si="38"/>
        <v>2.7166481772916029E-2</v>
      </c>
      <c r="F1197" s="112" t="s">
        <v>725</v>
      </c>
      <c r="G1197" s="30">
        <v>24435.5</v>
      </c>
      <c r="H1197" s="31">
        <f t="shared" si="39"/>
        <v>-1.4955806816742134E-3</v>
      </c>
    </row>
    <row r="1198" spans="2:8" ht="27">
      <c r="B1198" s="112" t="s">
        <v>726</v>
      </c>
      <c r="C1198" s="30">
        <v>1978.45</v>
      </c>
      <c r="D1198" s="31">
        <f t="shared" si="38"/>
        <v>-6.1536143065253901E-3</v>
      </c>
      <c r="F1198" s="112" t="s">
        <v>726</v>
      </c>
      <c r="G1198" s="30">
        <v>24399.4</v>
      </c>
      <c r="H1198" s="31">
        <f t="shared" si="39"/>
        <v>-1.4773587608192251E-3</v>
      </c>
    </row>
    <row r="1199" spans="2:8" ht="27">
      <c r="B1199" s="112" t="s">
        <v>727</v>
      </c>
      <c r="C1199" s="30">
        <v>1983.6</v>
      </c>
      <c r="D1199" s="31">
        <f t="shared" si="38"/>
        <v>2.6030478404810431E-3</v>
      </c>
      <c r="F1199" s="112" t="s">
        <v>727</v>
      </c>
      <c r="G1199" s="30">
        <v>24180.799999999999</v>
      </c>
      <c r="H1199" s="31">
        <f t="shared" si="39"/>
        <v>-8.9592367025419506E-3</v>
      </c>
    </row>
    <row r="1200" spans="2:8" ht="27">
      <c r="B1200" s="112" t="s">
        <v>728</v>
      </c>
      <c r="C1200" s="30">
        <v>1929.45</v>
      </c>
      <c r="D1200" s="31">
        <f t="shared" si="38"/>
        <v>-2.7298850574712596E-2</v>
      </c>
      <c r="F1200" s="112" t="s">
        <v>728</v>
      </c>
      <c r="G1200" s="30">
        <v>24339.15</v>
      </c>
      <c r="H1200" s="31">
        <f t="shared" si="39"/>
        <v>6.5485840005294893E-3</v>
      </c>
    </row>
    <row r="1201" spans="2:8" ht="27">
      <c r="B1201" s="112" t="s">
        <v>729</v>
      </c>
      <c r="C1201" s="30">
        <v>1931.05</v>
      </c>
      <c r="D1201" s="31">
        <f t="shared" si="38"/>
        <v>8.2925185933802048E-4</v>
      </c>
      <c r="F1201" s="112" t="s">
        <v>729</v>
      </c>
      <c r="G1201" s="30">
        <v>24466.85</v>
      </c>
      <c r="H1201" s="31">
        <f t="shared" si="39"/>
        <v>5.2466910307056303E-3</v>
      </c>
    </row>
    <row r="1202" spans="2:8" ht="27">
      <c r="B1202" s="112" t="s">
        <v>730</v>
      </c>
      <c r="C1202" s="30">
        <v>1929.3</v>
      </c>
      <c r="D1202" s="31">
        <f t="shared" si="38"/>
        <v>-9.0624271769246256E-4</v>
      </c>
      <c r="F1202" s="112" t="s">
        <v>730</v>
      </c>
      <c r="G1202" s="30">
        <v>24340.85</v>
      </c>
      <c r="H1202" s="31">
        <f t="shared" si="39"/>
        <v>-5.1498251716097787E-3</v>
      </c>
    </row>
    <row r="1203" spans="2:8" ht="27">
      <c r="B1203" s="112" t="s">
        <v>731</v>
      </c>
      <c r="C1203" s="30">
        <v>1921.55</v>
      </c>
      <c r="D1203" s="31">
        <f t="shared" si="38"/>
        <v>-4.0170009848131683E-3</v>
      </c>
      <c r="F1203" s="112" t="s">
        <v>731</v>
      </c>
      <c r="G1203" s="30">
        <v>24205.35</v>
      </c>
      <c r="H1203" s="31">
        <f t="shared" si="39"/>
        <v>-5.5667735514577377E-3</v>
      </c>
    </row>
    <row r="1204" spans="2:8">
      <c r="B1204" s="111">
        <v>45393.645833333336</v>
      </c>
      <c r="C1204" s="30">
        <v>1921</v>
      </c>
      <c r="D1204" s="31">
        <f t="shared" si="38"/>
        <v>-2.8622726444793578E-4</v>
      </c>
      <c r="F1204" s="111">
        <v>45393.645833333336</v>
      </c>
      <c r="G1204" s="30">
        <v>23995.35</v>
      </c>
      <c r="H1204" s="31">
        <f t="shared" si="39"/>
        <v>-8.6757679603889359E-3</v>
      </c>
    </row>
    <row r="1205" spans="2:8">
      <c r="B1205" s="111">
        <v>45423.645833333336</v>
      </c>
      <c r="C1205" s="30">
        <v>1951</v>
      </c>
      <c r="D1205" s="31">
        <f t="shared" si="38"/>
        <v>1.5616866215512726E-2</v>
      </c>
      <c r="F1205" s="111">
        <v>45423.645833333336</v>
      </c>
      <c r="G1205" s="30">
        <v>24213.3</v>
      </c>
      <c r="H1205" s="31">
        <f t="shared" si="39"/>
        <v>9.0830098331551312E-3</v>
      </c>
    </row>
    <row r="1206" spans="2:8">
      <c r="B1206" s="111">
        <v>45454.645833333336</v>
      </c>
      <c r="C1206" s="30">
        <v>1975.25</v>
      </c>
      <c r="D1206" s="31">
        <f t="shared" si="38"/>
        <v>1.2429523321373592E-2</v>
      </c>
      <c r="F1206" s="111">
        <v>45454.645833333336</v>
      </c>
      <c r="G1206" s="30">
        <v>24484.05</v>
      </c>
      <c r="H1206" s="31">
        <f t="shared" si="39"/>
        <v>1.1181871120417242E-2</v>
      </c>
    </row>
    <row r="1207" spans="2:8">
      <c r="B1207" s="111">
        <v>45484.645833333336</v>
      </c>
      <c r="C1207" s="30">
        <v>1935</v>
      </c>
      <c r="D1207" s="31">
        <f t="shared" si="38"/>
        <v>-2.0377167447158562E-2</v>
      </c>
      <c r="F1207" s="111">
        <v>45484.645833333336</v>
      </c>
      <c r="G1207" s="30">
        <v>24199.35</v>
      </c>
      <c r="H1207" s="31">
        <f t="shared" si="39"/>
        <v>-1.1627978214388546E-2</v>
      </c>
    </row>
    <row r="1208" spans="2:8">
      <c r="B1208" s="111">
        <v>45515.645833333336</v>
      </c>
      <c r="C1208" s="30">
        <v>1925.5</v>
      </c>
      <c r="D1208" s="31">
        <f t="shared" si="38"/>
        <v>-4.909560723514228E-3</v>
      </c>
      <c r="F1208" s="111">
        <v>45515.645833333336</v>
      </c>
      <c r="G1208" s="30">
        <v>24148.2</v>
      </c>
      <c r="H1208" s="31">
        <f t="shared" si="39"/>
        <v>-2.1136931363857636E-3</v>
      </c>
    </row>
    <row r="1209" spans="2:8">
      <c r="B1209" s="111">
        <v>45607.645833333336</v>
      </c>
      <c r="C1209" s="30">
        <v>1911.8</v>
      </c>
      <c r="D1209" s="31">
        <f t="shared" si="38"/>
        <v>-7.115035055829666E-3</v>
      </c>
      <c r="F1209" s="111">
        <v>45607.645833333336</v>
      </c>
      <c r="G1209" s="30">
        <v>24141.3</v>
      </c>
      <c r="H1209" s="31">
        <f t="shared" si="39"/>
        <v>-2.8573558277644739E-4</v>
      </c>
    </row>
    <row r="1210" spans="2:8">
      <c r="B1210" s="111">
        <v>45637.645833333336</v>
      </c>
      <c r="C1210" s="30">
        <v>1882.45</v>
      </c>
      <c r="D1210" s="31">
        <f t="shared" si="38"/>
        <v>-1.5352024270321118E-2</v>
      </c>
      <c r="F1210" s="111">
        <v>45637.645833333336</v>
      </c>
      <c r="G1210" s="30">
        <v>23883.45</v>
      </c>
      <c r="H1210" s="31">
        <f t="shared" si="39"/>
        <v>-1.0680866399075395E-2</v>
      </c>
    </row>
    <row r="1211" spans="2:8" ht="27">
      <c r="B1211" s="112" t="s">
        <v>732</v>
      </c>
      <c r="C1211" s="30">
        <v>1856.4</v>
      </c>
      <c r="D1211" s="31">
        <f t="shared" si="38"/>
        <v>-1.3838348960131697E-2</v>
      </c>
      <c r="F1211" s="112" t="s">
        <v>732</v>
      </c>
      <c r="G1211" s="30">
        <v>23559.05</v>
      </c>
      <c r="H1211" s="31">
        <f t="shared" si="39"/>
        <v>-1.3582627300494754E-2</v>
      </c>
    </row>
    <row r="1212" spans="2:8" ht="27">
      <c r="B1212" s="112" t="s">
        <v>733</v>
      </c>
      <c r="C1212" s="30">
        <v>1883.55</v>
      </c>
      <c r="D1212" s="31">
        <f t="shared" si="38"/>
        <v>1.4625080801551338E-2</v>
      </c>
      <c r="F1212" s="112" t="s">
        <v>733</v>
      </c>
      <c r="G1212" s="30">
        <v>23532.7</v>
      </c>
      <c r="H1212" s="31">
        <f t="shared" si="39"/>
        <v>-1.1184661520731165E-3</v>
      </c>
    </row>
    <row r="1213" spans="2:8" ht="27">
      <c r="B1213" s="112" t="s">
        <v>734</v>
      </c>
      <c r="C1213" s="30">
        <v>1883.6</v>
      </c>
      <c r="D1213" s="31">
        <f t="shared" si="38"/>
        <v>2.654561864567917E-5</v>
      </c>
      <c r="F1213" s="112" t="s">
        <v>734</v>
      </c>
      <c r="G1213" s="30">
        <v>23453.8</v>
      </c>
      <c r="H1213" s="31">
        <f t="shared" si="39"/>
        <v>-3.3527814487925856E-3</v>
      </c>
    </row>
    <row r="1214" spans="2:8" ht="27">
      <c r="B1214" s="112" t="s">
        <v>735</v>
      </c>
      <c r="C1214" s="30">
        <v>1853.8</v>
      </c>
      <c r="D1214" s="31">
        <f t="shared" si="38"/>
        <v>-1.5820768740709257E-2</v>
      </c>
      <c r="F1214" s="112" t="s">
        <v>735</v>
      </c>
      <c r="G1214" s="30">
        <v>23518.5</v>
      </c>
      <c r="H1214" s="31">
        <f t="shared" si="39"/>
        <v>2.758614808687776E-3</v>
      </c>
    </row>
    <row r="1215" spans="2:8" ht="27">
      <c r="B1215" s="112" t="s">
        <v>736</v>
      </c>
      <c r="C1215" s="30">
        <v>1827.95</v>
      </c>
      <c r="D1215" s="31">
        <f t="shared" si="38"/>
        <v>-1.3944330564246377E-2</v>
      </c>
      <c r="F1215" s="112" t="s">
        <v>736</v>
      </c>
      <c r="G1215" s="30">
        <v>23349.9</v>
      </c>
      <c r="H1215" s="31">
        <f t="shared" si="39"/>
        <v>-7.1688245423814356E-3</v>
      </c>
    </row>
    <row r="1216" spans="2:8" ht="27">
      <c r="B1216" s="112" t="s">
        <v>737</v>
      </c>
      <c r="C1216" s="30">
        <v>1859.85</v>
      </c>
      <c r="D1216" s="31">
        <f t="shared" si="38"/>
        <v>1.7451243195929722E-2</v>
      </c>
      <c r="F1216" s="112" t="s">
        <v>737</v>
      </c>
      <c r="G1216" s="30">
        <v>23907.25</v>
      </c>
      <c r="H1216" s="31">
        <f t="shared" si="39"/>
        <v>2.3869481239748191E-2</v>
      </c>
    </row>
    <row r="1217" spans="2:8" ht="27">
      <c r="B1217" s="112" t="s">
        <v>738</v>
      </c>
      <c r="C1217" s="30">
        <v>1897.15</v>
      </c>
      <c r="D1217" s="31">
        <f t="shared" si="38"/>
        <v>2.0055380810280576E-2</v>
      </c>
      <c r="F1217" s="112" t="s">
        <v>738</v>
      </c>
      <c r="G1217" s="30">
        <v>24221.9</v>
      </c>
      <c r="H1217" s="31">
        <f t="shared" si="39"/>
        <v>1.3161279528176584E-2</v>
      </c>
    </row>
    <row r="1218" spans="2:8" ht="27">
      <c r="B1218" s="112" t="s">
        <v>739</v>
      </c>
      <c r="C1218" s="30">
        <v>1903.25</v>
      </c>
      <c r="D1218" s="31">
        <f t="shared" si="38"/>
        <v>3.2153493397990562E-3</v>
      </c>
      <c r="F1218" s="112" t="s">
        <v>739</v>
      </c>
      <c r="G1218" s="30">
        <v>24194.5</v>
      </c>
      <c r="H1218" s="31">
        <f t="shared" si="39"/>
        <v>-1.1312077087264338E-3</v>
      </c>
    </row>
    <row r="1219" spans="2:8" ht="27">
      <c r="B1219" s="112" t="s">
        <v>740</v>
      </c>
      <c r="C1219" s="30">
        <v>1926.1</v>
      </c>
      <c r="D1219" s="31">
        <f t="shared" si="38"/>
        <v>1.2005779587547671E-2</v>
      </c>
      <c r="F1219" s="112" t="s">
        <v>740</v>
      </c>
      <c r="G1219" s="30">
        <v>24274.9</v>
      </c>
      <c r="H1219" s="31">
        <f t="shared" si="39"/>
        <v>3.3230692926078387E-3</v>
      </c>
    </row>
    <row r="1220" spans="2:8" ht="27">
      <c r="B1220" s="112" t="s">
        <v>741</v>
      </c>
      <c r="C1220" s="30">
        <v>1933.35</v>
      </c>
      <c r="D1220" s="31">
        <f t="shared" si="38"/>
        <v>3.7640828617413469E-3</v>
      </c>
      <c r="F1220" s="112" t="s">
        <v>741</v>
      </c>
      <c r="G1220" s="30">
        <v>23914.15</v>
      </c>
      <c r="H1220" s="31">
        <f t="shared" si="39"/>
        <v>-1.4861029293632533E-2</v>
      </c>
    </row>
    <row r="1221" spans="2:8" ht="27">
      <c r="B1221" s="112" t="s">
        <v>742</v>
      </c>
      <c r="C1221" s="30">
        <v>1950.5</v>
      </c>
      <c r="D1221" s="31">
        <f t="shared" si="38"/>
        <v>8.8706131843692138E-3</v>
      </c>
      <c r="F1221" s="112" t="s">
        <v>742</v>
      </c>
      <c r="G1221" s="30">
        <v>24131.1</v>
      </c>
      <c r="H1221" s="31">
        <f t="shared" si="39"/>
        <v>9.0720347576642713E-3</v>
      </c>
    </row>
    <row r="1222" spans="2:8">
      <c r="B1222" s="111">
        <v>45334.645833333336</v>
      </c>
      <c r="C1222" s="30">
        <v>1960.65</v>
      </c>
      <c r="D1222" s="31">
        <f t="shared" si="38"/>
        <v>5.2037938990003862E-3</v>
      </c>
      <c r="F1222" s="111">
        <v>45334.645833333336</v>
      </c>
      <c r="G1222" s="30">
        <v>24276.05</v>
      </c>
      <c r="H1222" s="31">
        <f t="shared" si="39"/>
        <v>6.0067713448621607E-3</v>
      </c>
    </row>
    <row r="1223" spans="2:8">
      <c r="B1223" s="111">
        <v>45363.645833333336</v>
      </c>
      <c r="C1223" s="30">
        <v>1955.85</v>
      </c>
      <c r="D1223" s="31">
        <f t="shared" si="38"/>
        <v>-2.4481676994875246E-3</v>
      </c>
      <c r="F1223" s="111">
        <v>45363.645833333336</v>
      </c>
      <c r="G1223" s="30">
        <v>24457.15</v>
      </c>
      <c r="H1223" s="31">
        <f t="shared" si="39"/>
        <v>7.4600274756395635E-3</v>
      </c>
    </row>
    <row r="1224" spans="2:8">
      <c r="B1224" s="111">
        <v>45394.645833333336</v>
      </c>
      <c r="C1224" s="30">
        <v>1953.1</v>
      </c>
      <c r="D1224" s="31">
        <f t="shared" si="38"/>
        <v>-1.4060382953703376E-3</v>
      </c>
      <c r="F1224" s="111">
        <v>45394.645833333336</v>
      </c>
      <c r="G1224" s="30">
        <v>24467.45</v>
      </c>
      <c r="H1224" s="31">
        <f t="shared" si="39"/>
        <v>4.2114473681520437E-4</v>
      </c>
    </row>
    <row r="1225" spans="2:8">
      <c r="B1225" s="111">
        <v>45424.645833333336</v>
      </c>
      <c r="C1225" s="30">
        <v>1965.8</v>
      </c>
      <c r="D1225" s="31">
        <f t="shared" si="38"/>
        <v>6.502483231785483E-3</v>
      </c>
      <c r="F1225" s="111">
        <v>45424.645833333336</v>
      </c>
      <c r="G1225" s="30">
        <v>24708.400000000001</v>
      </c>
      <c r="H1225" s="31">
        <f t="shared" si="39"/>
        <v>9.8477773531773227E-3</v>
      </c>
    </row>
    <row r="1226" spans="2:8">
      <c r="B1226" s="111">
        <v>45455.645833333336</v>
      </c>
      <c r="C1226" s="30">
        <v>1968.55</v>
      </c>
      <c r="D1226" s="31">
        <f t="shared" ref="D1226:D1289" si="40">(C1226/C1225)-1</f>
        <v>1.3989215586529546E-3</v>
      </c>
      <c r="F1226" s="111">
        <v>45455.645833333336</v>
      </c>
      <c r="G1226" s="30">
        <v>24677.8</v>
      </c>
      <c r="H1226" s="31">
        <f t="shared" si="39"/>
        <v>-1.2384452251057443E-3</v>
      </c>
    </row>
    <row r="1227" spans="2:8">
      <c r="B1227" s="111">
        <v>45547.645833333336</v>
      </c>
      <c r="C1227" s="30">
        <v>1958.35</v>
      </c>
      <c r="D1227" s="31">
        <f t="shared" si="40"/>
        <v>-5.1814787533971396E-3</v>
      </c>
      <c r="F1227" s="111">
        <v>45547.645833333336</v>
      </c>
      <c r="G1227" s="30">
        <v>24619</v>
      </c>
      <c r="H1227" s="31">
        <f t="shared" ref="H1227:H1290" si="41">(G1227/G1226)-1</f>
        <v>-2.3827083451523068E-3</v>
      </c>
    </row>
    <row r="1228" spans="2:8">
      <c r="B1228" s="111">
        <v>45577.645833333336</v>
      </c>
      <c r="C1228" s="30">
        <v>1994.55</v>
      </c>
      <c r="D1228" s="31">
        <f t="shared" si="40"/>
        <v>1.8484949064263345E-2</v>
      </c>
      <c r="F1228" s="111">
        <v>45577.645833333336</v>
      </c>
      <c r="G1228" s="30">
        <v>24610.05</v>
      </c>
      <c r="H1228" s="31">
        <f t="shared" si="41"/>
        <v>-3.6354035501040549E-4</v>
      </c>
    </row>
    <row r="1229" spans="2:8">
      <c r="B1229" s="111">
        <v>45608.645833333336</v>
      </c>
      <c r="C1229" s="30">
        <v>1985.45</v>
      </c>
      <c r="D1229" s="31">
        <f t="shared" si="40"/>
        <v>-4.5624326289137596E-3</v>
      </c>
      <c r="F1229" s="111">
        <v>45608.645833333336</v>
      </c>
      <c r="G1229" s="30">
        <v>24641.8</v>
      </c>
      <c r="H1229" s="31">
        <f t="shared" si="41"/>
        <v>1.2901233439184256E-3</v>
      </c>
    </row>
    <row r="1230" spans="2:8">
      <c r="B1230" s="111">
        <v>45638.645833333336</v>
      </c>
      <c r="C1230" s="30">
        <v>1970.25</v>
      </c>
      <c r="D1230" s="31">
        <f t="shared" si="40"/>
        <v>-7.6556951824523489E-3</v>
      </c>
      <c r="F1230" s="111">
        <v>45638.645833333336</v>
      </c>
      <c r="G1230" s="30">
        <v>24548.7</v>
      </c>
      <c r="H1230" s="31">
        <f t="shared" si="41"/>
        <v>-3.778133090926783E-3</v>
      </c>
    </row>
    <row r="1231" spans="2:8" ht="27">
      <c r="B1231" s="112" t="s">
        <v>743</v>
      </c>
      <c r="C1231" s="30">
        <v>1992.4</v>
      </c>
      <c r="D1231" s="31">
        <f t="shared" si="40"/>
        <v>1.1242228143636623E-2</v>
      </c>
      <c r="F1231" s="112" t="s">
        <v>743</v>
      </c>
      <c r="G1231" s="30">
        <v>24768.3</v>
      </c>
      <c r="H1231" s="31">
        <f t="shared" si="41"/>
        <v>8.9454838749098986E-3</v>
      </c>
    </row>
    <row r="1232" spans="2:8" ht="27">
      <c r="B1232" s="112" t="s">
        <v>744</v>
      </c>
      <c r="C1232" s="30">
        <v>1999</v>
      </c>
      <c r="D1232" s="31">
        <f t="shared" si="40"/>
        <v>3.3125878337683101E-3</v>
      </c>
      <c r="F1232" s="112" t="s">
        <v>744</v>
      </c>
      <c r="G1232" s="30">
        <v>24668.25</v>
      </c>
      <c r="H1232" s="31">
        <f t="shared" si="41"/>
        <v>-4.0394375068131261E-3</v>
      </c>
    </row>
    <row r="1233" spans="2:8" ht="27">
      <c r="B1233" s="112" t="s">
        <v>745</v>
      </c>
      <c r="C1233" s="30">
        <v>2014.4</v>
      </c>
      <c r="D1233" s="31">
        <f t="shared" si="40"/>
        <v>7.7038519259631233E-3</v>
      </c>
      <c r="F1233" s="112" t="s">
        <v>745</v>
      </c>
      <c r="G1233" s="30">
        <v>24336</v>
      </c>
      <c r="H1233" s="31">
        <f t="shared" si="41"/>
        <v>-1.3468730047733413E-2</v>
      </c>
    </row>
    <row r="1234" spans="2:8" ht="27">
      <c r="B1234" s="112" t="s">
        <v>746</v>
      </c>
      <c r="C1234" s="30">
        <v>2016.45</v>
      </c>
      <c r="D1234" s="31">
        <f t="shared" si="40"/>
        <v>1.0176727561557186E-3</v>
      </c>
      <c r="F1234" s="112" t="s">
        <v>746</v>
      </c>
      <c r="G1234" s="30">
        <v>24198.85</v>
      </c>
      <c r="H1234" s="31">
        <f t="shared" si="41"/>
        <v>-5.6356837606837962E-3</v>
      </c>
    </row>
    <row r="1235" spans="2:8" ht="27">
      <c r="B1235" s="112" t="s">
        <v>747</v>
      </c>
      <c r="C1235" s="30">
        <v>2020.1</v>
      </c>
      <c r="D1235" s="31">
        <f t="shared" si="40"/>
        <v>1.8101118301965258E-3</v>
      </c>
      <c r="F1235" s="112" t="s">
        <v>747</v>
      </c>
      <c r="G1235" s="30">
        <v>23951.7</v>
      </c>
      <c r="H1235" s="31">
        <f t="shared" si="41"/>
        <v>-1.0213295259898669E-2</v>
      </c>
    </row>
    <row r="1236" spans="2:8" ht="27">
      <c r="B1236" s="112" t="s">
        <v>748</v>
      </c>
      <c r="C1236" s="30">
        <v>2025.35</v>
      </c>
      <c r="D1236" s="31">
        <f t="shared" si="40"/>
        <v>2.5988812435027153E-3</v>
      </c>
      <c r="F1236" s="112" t="s">
        <v>748</v>
      </c>
      <c r="G1236" s="30">
        <v>23587.5</v>
      </c>
      <c r="H1236" s="31">
        <f t="shared" si="41"/>
        <v>-1.5205601272561098E-2</v>
      </c>
    </row>
    <row r="1237" spans="2:8" ht="27">
      <c r="B1237" s="112" t="s">
        <v>749</v>
      </c>
      <c r="C1237" s="30">
        <v>1999.35</v>
      </c>
      <c r="D1237" s="31">
        <f t="shared" si="40"/>
        <v>-1.2837287382427731E-2</v>
      </c>
      <c r="F1237" s="112" t="s">
        <v>749</v>
      </c>
      <c r="G1237" s="30">
        <v>23753.45</v>
      </c>
      <c r="H1237" s="31">
        <f t="shared" si="41"/>
        <v>7.0355060943296799E-3</v>
      </c>
    </row>
    <row r="1238" spans="2:8" ht="27">
      <c r="B1238" s="112" t="s">
        <v>750</v>
      </c>
      <c r="C1238" s="30">
        <v>2052.75</v>
      </c>
      <c r="D1238" s="31">
        <f t="shared" si="40"/>
        <v>2.6708680321104517E-2</v>
      </c>
      <c r="F1238" s="112" t="s">
        <v>750</v>
      </c>
      <c r="G1238" s="30">
        <v>23727.65</v>
      </c>
      <c r="H1238" s="31">
        <f t="shared" si="41"/>
        <v>-1.0861580107310864E-3</v>
      </c>
    </row>
    <row r="1239" spans="2:8" ht="27">
      <c r="B1239" s="112" t="s">
        <v>751</v>
      </c>
      <c r="C1239" s="30">
        <v>2015.1</v>
      </c>
      <c r="D1239" s="31">
        <f t="shared" si="40"/>
        <v>-1.8341249543295635E-2</v>
      </c>
      <c r="F1239" s="112" t="s">
        <v>751</v>
      </c>
      <c r="G1239" s="30">
        <v>23750.2</v>
      </c>
      <c r="H1239" s="31">
        <f t="shared" si="41"/>
        <v>9.5036803054671104E-4</v>
      </c>
    </row>
    <row r="1240" spans="2:8" ht="27">
      <c r="B1240" s="112" t="s">
        <v>752</v>
      </c>
      <c r="C1240" s="30">
        <v>2030.15</v>
      </c>
      <c r="D1240" s="31">
        <f t="shared" si="40"/>
        <v>7.4686119795543959E-3</v>
      </c>
      <c r="F1240" s="112" t="s">
        <v>752</v>
      </c>
      <c r="G1240" s="30">
        <v>23813.4</v>
      </c>
      <c r="H1240" s="31">
        <f t="shared" si="41"/>
        <v>2.6610302229033156E-3</v>
      </c>
    </row>
    <row r="1241" spans="2:8" ht="27">
      <c r="B1241" s="112" t="s">
        <v>753</v>
      </c>
      <c r="C1241" s="30">
        <v>2035.4</v>
      </c>
      <c r="D1241" s="31">
        <f t="shared" si="40"/>
        <v>2.5860158116395304E-3</v>
      </c>
      <c r="F1241" s="112" t="s">
        <v>753</v>
      </c>
      <c r="G1241" s="30">
        <v>23644.9</v>
      </c>
      <c r="H1241" s="31">
        <f t="shared" si="41"/>
        <v>-7.0758480519371725E-3</v>
      </c>
    </row>
    <row r="1242" spans="2:8" ht="27">
      <c r="B1242" s="112" t="s">
        <v>754</v>
      </c>
      <c r="C1242" s="30">
        <v>2037</v>
      </c>
      <c r="D1242" s="31">
        <f t="shared" si="40"/>
        <v>7.8608627296850031E-4</v>
      </c>
      <c r="F1242" s="112" t="s">
        <v>754</v>
      </c>
      <c r="G1242" s="30">
        <v>23644.799999999999</v>
      </c>
      <c r="H1242" s="31">
        <f t="shared" si="41"/>
        <v>-4.2292418238609741E-6</v>
      </c>
    </row>
    <row r="1243" spans="2:8">
      <c r="B1243" s="111">
        <v>45658.645833333336</v>
      </c>
      <c r="C1243" s="30">
        <v>2092.4</v>
      </c>
      <c r="D1243" s="31">
        <f t="shared" si="40"/>
        <v>2.7196858124693302E-2</v>
      </c>
      <c r="F1243" s="111">
        <v>45658.645833333336</v>
      </c>
      <c r="G1243" s="30">
        <v>23742.9</v>
      </c>
      <c r="H1243" s="31">
        <f t="shared" si="41"/>
        <v>4.1489037758830616E-3</v>
      </c>
    </row>
    <row r="1244" spans="2:8">
      <c r="B1244" s="111">
        <v>45689.645833333336</v>
      </c>
      <c r="C1244" s="30">
        <v>2136.65</v>
      </c>
      <c r="D1244" s="31">
        <f t="shared" si="40"/>
        <v>2.1147964060409086E-2</v>
      </c>
      <c r="F1244" s="111">
        <v>45689.645833333336</v>
      </c>
      <c r="G1244" s="30">
        <v>24188.65</v>
      </c>
      <c r="H1244" s="31">
        <f t="shared" si="41"/>
        <v>1.8774033500541298E-2</v>
      </c>
    </row>
    <row r="1245" spans="2:8">
      <c r="B1245" s="111">
        <v>45717.645833333336</v>
      </c>
      <c r="C1245" s="30">
        <v>2128.1</v>
      </c>
      <c r="D1245" s="31">
        <f t="shared" si="40"/>
        <v>-4.0015912760630323E-3</v>
      </c>
      <c r="F1245" s="111">
        <v>45717.645833333336</v>
      </c>
      <c r="G1245" s="30">
        <v>24004.75</v>
      </c>
      <c r="H1245" s="31">
        <f t="shared" si="41"/>
        <v>-7.6027393012839672E-3</v>
      </c>
    </row>
    <row r="1246" spans="2:8">
      <c r="B1246" s="111">
        <v>45809.645833333336</v>
      </c>
      <c r="C1246" s="30">
        <v>2075.75</v>
      </c>
      <c r="D1246" s="31">
        <f t="shared" si="40"/>
        <v>-2.459940792255999E-2</v>
      </c>
      <c r="F1246" s="111">
        <v>45809.645833333336</v>
      </c>
      <c r="G1246" s="30">
        <v>23616.05</v>
      </c>
      <c r="H1246" s="31">
        <f t="shared" si="41"/>
        <v>-1.6192628542267662E-2</v>
      </c>
    </row>
    <row r="1247" spans="2:8">
      <c r="B1247" s="111">
        <v>45839.645833333336</v>
      </c>
      <c r="C1247" s="30">
        <v>2075.35</v>
      </c>
      <c r="D1247" s="31">
        <f t="shared" si="40"/>
        <v>-1.9270143321692412E-4</v>
      </c>
      <c r="F1247" s="111">
        <v>45839.645833333336</v>
      </c>
      <c r="G1247" s="30">
        <v>23707.9</v>
      </c>
      <c r="H1247" s="31">
        <f t="shared" si="41"/>
        <v>3.8893040961549552E-3</v>
      </c>
    </row>
    <row r="1248" spans="2:8">
      <c r="B1248" s="111">
        <v>45870.645833333336</v>
      </c>
      <c r="C1248" s="30">
        <v>2000.8</v>
      </c>
      <c r="D1248" s="31">
        <f t="shared" si="40"/>
        <v>-3.5921651769581064E-2</v>
      </c>
      <c r="F1248" s="111">
        <v>45870.645833333336</v>
      </c>
      <c r="G1248" s="30">
        <v>23688.95</v>
      </c>
      <c r="H1248" s="31">
        <f t="shared" si="41"/>
        <v>-7.9931162186441806E-4</v>
      </c>
    </row>
    <row r="1249" spans="2:8">
      <c r="B1249" s="111">
        <v>45901.645833333336</v>
      </c>
      <c r="C1249" s="30">
        <v>2023.45</v>
      </c>
      <c r="D1249" s="31">
        <f t="shared" si="40"/>
        <v>1.1320471811275601E-2</v>
      </c>
      <c r="F1249" s="111">
        <v>45901.645833333336</v>
      </c>
      <c r="G1249" s="30">
        <v>23526.5</v>
      </c>
      <c r="H1249" s="31">
        <f t="shared" si="41"/>
        <v>-6.8576277124988705E-3</v>
      </c>
    </row>
    <row r="1250" spans="2:8">
      <c r="B1250" s="111">
        <v>45931.645833333336</v>
      </c>
      <c r="C1250" s="30">
        <v>2029.5</v>
      </c>
      <c r="D1250" s="31">
        <f t="shared" si="40"/>
        <v>2.9899429192714599E-3</v>
      </c>
      <c r="F1250" s="111">
        <v>45931.645833333336</v>
      </c>
      <c r="G1250" s="30">
        <v>23431.5</v>
      </c>
      <c r="H1250" s="31">
        <f t="shared" si="41"/>
        <v>-4.037999702463213E-3</v>
      </c>
    </row>
    <row r="1251" spans="2:8" ht="27">
      <c r="B1251" s="112" t="s">
        <v>755</v>
      </c>
      <c r="C1251" s="30">
        <v>1944.45</v>
      </c>
      <c r="D1251" s="31">
        <f t="shared" si="40"/>
        <v>-4.1906873614190654E-2</v>
      </c>
      <c r="F1251" s="112" t="s">
        <v>755</v>
      </c>
      <c r="G1251" s="30">
        <v>23085.95</v>
      </c>
      <c r="H1251" s="31">
        <f t="shared" si="41"/>
        <v>-1.4747241960608504E-2</v>
      </c>
    </row>
    <row r="1252" spans="2:8" ht="27">
      <c r="B1252" s="112" t="s">
        <v>756</v>
      </c>
      <c r="C1252" s="30">
        <v>1965.3</v>
      </c>
      <c r="D1252" s="31">
        <f t="shared" si="40"/>
        <v>1.0722826506210037E-2</v>
      </c>
      <c r="F1252" s="112" t="s">
        <v>756</v>
      </c>
      <c r="G1252" s="30">
        <v>23176.05</v>
      </c>
      <c r="H1252" s="31">
        <f t="shared" si="41"/>
        <v>3.9028066854513987E-3</v>
      </c>
    </row>
    <row r="1253" spans="2:8" ht="27">
      <c r="B1253" s="112" t="s">
        <v>757</v>
      </c>
      <c r="C1253" s="30">
        <v>1948.3</v>
      </c>
      <c r="D1253" s="31">
        <f t="shared" si="40"/>
        <v>-8.6500788683661067E-3</v>
      </c>
      <c r="F1253" s="112" t="s">
        <v>757</v>
      </c>
      <c r="G1253" s="30">
        <v>23213.200000000001</v>
      </c>
      <c r="H1253" s="31">
        <f t="shared" si="41"/>
        <v>1.6029478707546563E-3</v>
      </c>
    </row>
    <row r="1254" spans="2:8" ht="27">
      <c r="B1254" s="112" t="s">
        <v>758</v>
      </c>
      <c r="C1254" s="30">
        <v>1929.7</v>
      </c>
      <c r="D1254" s="31">
        <f t="shared" si="40"/>
        <v>-9.5467843761227744E-3</v>
      </c>
      <c r="F1254" s="112" t="s">
        <v>758</v>
      </c>
      <c r="G1254" s="30">
        <v>23311.8</v>
      </c>
      <c r="H1254" s="31">
        <f t="shared" si="41"/>
        <v>4.2475832715866968E-3</v>
      </c>
    </row>
    <row r="1255" spans="2:8" ht="27">
      <c r="B1255" s="112" t="s">
        <v>759</v>
      </c>
      <c r="C1255" s="30">
        <v>1951.3</v>
      </c>
      <c r="D1255" s="31">
        <f t="shared" si="40"/>
        <v>1.1193449759029805E-2</v>
      </c>
      <c r="F1255" s="112" t="s">
        <v>759</v>
      </c>
      <c r="G1255" s="30">
        <v>23203.200000000001</v>
      </c>
      <c r="H1255" s="31">
        <f t="shared" si="41"/>
        <v>-4.6585849226571385E-3</v>
      </c>
    </row>
    <row r="1256" spans="2:8" ht="27">
      <c r="B1256" s="112" t="s">
        <v>760</v>
      </c>
      <c r="C1256" s="30">
        <v>2059.4</v>
      </c>
      <c r="D1256" s="31">
        <f t="shared" si="40"/>
        <v>5.5398964792702454E-2</v>
      </c>
      <c r="F1256" s="112" t="s">
        <v>760</v>
      </c>
      <c r="G1256" s="30">
        <v>23344.75</v>
      </c>
      <c r="H1256" s="31">
        <f t="shared" si="41"/>
        <v>6.1004516618397009E-3</v>
      </c>
    </row>
    <row r="1257" spans="2:8" ht="27">
      <c r="B1257" s="112" t="s">
        <v>761</v>
      </c>
      <c r="C1257" s="30">
        <v>2064.5</v>
      </c>
      <c r="D1257" s="31">
        <f t="shared" si="40"/>
        <v>2.4764494512965474E-3</v>
      </c>
      <c r="F1257" s="112" t="s">
        <v>761</v>
      </c>
      <c r="G1257" s="30">
        <v>23024.65</v>
      </c>
      <c r="H1257" s="31">
        <f t="shared" si="41"/>
        <v>-1.3711862410177855E-2</v>
      </c>
    </row>
    <row r="1258" spans="2:8" ht="27">
      <c r="B1258" s="112" t="s">
        <v>762</v>
      </c>
      <c r="C1258" s="30">
        <v>2064</v>
      </c>
      <c r="D1258" s="31">
        <f t="shared" si="40"/>
        <v>-2.4218939210463031E-4</v>
      </c>
      <c r="F1258" s="112" t="s">
        <v>762</v>
      </c>
      <c r="G1258" s="30">
        <v>23155.35</v>
      </c>
      <c r="H1258" s="31">
        <f t="shared" si="41"/>
        <v>5.6765249417471964E-3</v>
      </c>
    </row>
    <row r="1259" spans="2:8" ht="27">
      <c r="B1259" s="112" t="s">
        <v>763</v>
      </c>
      <c r="C1259" s="30">
        <v>2073.75</v>
      </c>
      <c r="D1259" s="31">
        <f t="shared" si="40"/>
        <v>4.7238372093023617E-3</v>
      </c>
      <c r="F1259" s="112" t="s">
        <v>763</v>
      </c>
      <c r="G1259" s="30">
        <v>23205.35</v>
      </c>
      <c r="H1259" s="31">
        <f t="shared" si="41"/>
        <v>2.1593281898135697E-3</v>
      </c>
    </row>
    <row r="1260" spans="2:8" ht="27">
      <c r="B1260" s="112" t="s">
        <v>764</v>
      </c>
      <c r="C1260" s="30">
        <v>2064.85</v>
      </c>
      <c r="D1260" s="31">
        <f t="shared" si="40"/>
        <v>-4.2917420132609907E-3</v>
      </c>
      <c r="F1260" s="112" t="s">
        <v>764</v>
      </c>
      <c r="G1260" s="30">
        <v>23092.2</v>
      </c>
      <c r="H1260" s="31">
        <f t="shared" si="41"/>
        <v>-4.876030742910431E-3</v>
      </c>
    </row>
    <row r="1261" spans="2:8" ht="27">
      <c r="B1261" s="112" t="s">
        <v>765</v>
      </c>
      <c r="C1261" s="30">
        <v>2024.4</v>
      </c>
      <c r="D1261" s="31">
        <f t="shared" si="40"/>
        <v>-1.9589800711916072E-2</v>
      </c>
      <c r="F1261" s="112" t="s">
        <v>765</v>
      </c>
      <c r="G1261" s="30">
        <v>22829.15</v>
      </c>
      <c r="H1261" s="31">
        <f t="shared" si="41"/>
        <v>-1.139129229783209E-2</v>
      </c>
    </row>
    <row r="1262" spans="2:8" ht="27">
      <c r="B1262" s="112" t="s">
        <v>766</v>
      </c>
      <c r="C1262" s="30">
        <v>2030.45</v>
      </c>
      <c r="D1262" s="31">
        <f t="shared" si="40"/>
        <v>2.9885398142659447E-3</v>
      </c>
      <c r="F1262" s="112" t="s">
        <v>766</v>
      </c>
      <c r="G1262" s="30">
        <v>22957.25</v>
      </c>
      <c r="H1262" s="31">
        <f t="shared" si="41"/>
        <v>5.6112470240896606E-3</v>
      </c>
    </row>
    <row r="1263" spans="2:8" ht="27">
      <c r="B1263" s="112" t="s">
        <v>767</v>
      </c>
      <c r="C1263" s="30">
        <v>2073.1999999999998</v>
      </c>
      <c r="D1263" s="31">
        <f t="shared" si="40"/>
        <v>2.1054446058755394E-2</v>
      </c>
      <c r="F1263" s="112" t="s">
        <v>767</v>
      </c>
      <c r="G1263" s="30">
        <v>23163.1</v>
      </c>
      <c r="H1263" s="31">
        <f t="shared" si="41"/>
        <v>8.9666663036731542E-3</v>
      </c>
    </row>
    <row r="1264" spans="2:8" ht="27">
      <c r="B1264" s="112" t="s">
        <v>768</v>
      </c>
      <c r="C1264" s="30">
        <v>2124.4</v>
      </c>
      <c r="D1264" s="31">
        <f t="shared" si="40"/>
        <v>2.4696121937102244E-2</v>
      </c>
      <c r="F1264" s="112" t="s">
        <v>768</v>
      </c>
      <c r="G1264" s="30">
        <v>23249.5</v>
      </c>
      <c r="H1264" s="31">
        <f t="shared" si="41"/>
        <v>3.7300706727512178E-3</v>
      </c>
    </row>
    <row r="1265" spans="2:8" ht="27">
      <c r="B1265" s="112" t="s">
        <v>769</v>
      </c>
      <c r="C1265" s="30">
        <v>2146</v>
      </c>
      <c r="D1265" s="31">
        <f t="shared" si="40"/>
        <v>1.0167576727546646E-2</v>
      </c>
      <c r="F1265" s="112" t="s">
        <v>769</v>
      </c>
      <c r="G1265" s="30">
        <v>23508.400000000001</v>
      </c>
      <c r="H1265" s="31">
        <f t="shared" si="41"/>
        <v>1.1135723348889348E-2</v>
      </c>
    </row>
    <row r="1266" spans="2:8">
      <c r="B1266" s="111">
        <v>45718.645833333336</v>
      </c>
      <c r="C1266" s="30">
        <v>2192.6999999999998</v>
      </c>
      <c r="D1266" s="31">
        <f t="shared" si="40"/>
        <v>2.1761416589002769E-2</v>
      </c>
      <c r="F1266" s="111">
        <v>45718.645833333336</v>
      </c>
      <c r="G1266" s="30">
        <v>23361.05</v>
      </c>
      <c r="H1266" s="31">
        <f t="shared" si="41"/>
        <v>-6.2679722992633469E-3</v>
      </c>
    </row>
    <row r="1267" spans="2:8">
      <c r="B1267" s="111">
        <v>45749.645833333336</v>
      </c>
      <c r="C1267" s="30">
        <v>2130</v>
      </c>
      <c r="D1267" s="31">
        <f t="shared" si="40"/>
        <v>-2.8594883020933048E-2</v>
      </c>
      <c r="F1267" s="111">
        <v>45749.645833333336</v>
      </c>
      <c r="G1267" s="30">
        <v>23739.25</v>
      </c>
      <c r="H1267" s="31">
        <f t="shared" si="41"/>
        <v>1.6189340804458663E-2</v>
      </c>
    </row>
    <row r="1268" spans="2:8">
      <c r="B1268" s="111">
        <v>45779.645833333336</v>
      </c>
      <c r="C1268" s="30">
        <v>2058.4499999999998</v>
      </c>
      <c r="D1268" s="31">
        <f t="shared" si="40"/>
        <v>-3.3591549295774681E-2</v>
      </c>
      <c r="F1268" s="111">
        <v>45779.645833333336</v>
      </c>
      <c r="G1268" s="30">
        <v>23696.3</v>
      </c>
      <c r="H1268" s="31">
        <f t="shared" si="41"/>
        <v>-1.8092399717767327E-3</v>
      </c>
    </row>
    <row r="1269" spans="2:8">
      <c r="B1269" s="111">
        <v>45810.645833333336</v>
      </c>
      <c r="C1269" s="30">
        <v>2073</v>
      </c>
      <c r="D1269" s="31">
        <f t="shared" si="40"/>
        <v>7.0684252714421358E-3</v>
      </c>
      <c r="F1269" s="111">
        <v>45810.645833333336</v>
      </c>
      <c r="G1269" s="30">
        <v>23603.35</v>
      </c>
      <c r="H1269" s="31">
        <f t="shared" si="41"/>
        <v>-3.922553310010457E-3</v>
      </c>
    </row>
    <row r="1270" spans="2:8">
      <c r="B1270" s="111">
        <v>45840.645833333336</v>
      </c>
      <c r="C1270" s="30">
        <v>2048.65</v>
      </c>
      <c r="D1270" s="31">
        <f t="shared" si="40"/>
        <v>-1.1746261456825779E-2</v>
      </c>
      <c r="F1270" s="111">
        <v>45840.645833333336</v>
      </c>
      <c r="G1270" s="30">
        <v>23559.95</v>
      </c>
      <c r="H1270" s="31">
        <f t="shared" si="41"/>
        <v>-1.8387220458111475E-3</v>
      </c>
    </row>
    <row r="1271" spans="2:8">
      <c r="B1271" s="111">
        <v>45932.645833333336</v>
      </c>
      <c r="C1271" s="30">
        <v>2055.4499999999998</v>
      </c>
      <c r="D1271" s="31">
        <f t="shared" si="40"/>
        <v>3.3192590242352438E-3</v>
      </c>
      <c r="F1271" s="111">
        <v>45932.645833333336</v>
      </c>
      <c r="G1271" s="30">
        <v>23381.599999999999</v>
      </c>
      <c r="H1271" s="31">
        <f t="shared" si="41"/>
        <v>-7.5700500213287114E-3</v>
      </c>
    </row>
    <row r="1272" spans="2:8">
      <c r="B1272" s="111">
        <v>45963.645833333336</v>
      </c>
      <c r="C1272" s="30">
        <v>2023.3</v>
      </c>
      <c r="D1272" s="31">
        <f t="shared" si="40"/>
        <v>-1.5641343744678737E-2</v>
      </c>
      <c r="F1272" s="111">
        <v>45963.645833333336</v>
      </c>
      <c r="G1272" s="30">
        <v>23071.8</v>
      </c>
      <c r="H1272" s="31">
        <f t="shared" si="41"/>
        <v>-1.3249734834228644E-2</v>
      </c>
    </row>
    <row r="1273" spans="2:8">
      <c r="B1273" s="111">
        <v>45993.645833333336</v>
      </c>
      <c r="C1273" s="30">
        <v>2057.3000000000002</v>
      </c>
      <c r="D1273" s="31">
        <f t="shared" si="40"/>
        <v>1.6804230712202939E-2</v>
      </c>
      <c r="F1273" s="111">
        <v>45993.645833333336</v>
      </c>
      <c r="G1273" s="30">
        <v>23045.25</v>
      </c>
      <c r="H1273" s="31">
        <f t="shared" si="41"/>
        <v>-1.1507554677138154E-3</v>
      </c>
    </row>
    <row r="1274" spans="2:8" ht="27">
      <c r="B1274" s="112" t="s">
        <v>770</v>
      </c>
      <c r="C1274" s="30">
        <v>2030.25</v>
      </c>
      <c r="D1274" s="31">
        <f t="shared" si="40"/>
        <v>-1.3148301171438392E-2</v>
      </c>
      <c r="F1274" s="112" t="s">
        <v>770</v>
      </c>
      <c r="G1274" s="30">
        <v>23031.4</v>
      </c>
      <c r="H1274" s="31">
        <f t="shared" si="41"/>
        <v>-6.0099152753811946E-4</v>
      </c>
    </row>
    <row r="1275" spans="2:8" ht="27">
      <c r="B1275" s="112" t="s">
        <v>771</v>
      </c>
      <c r="C1275" s="30">
        <v>2040.6</v>
      </c>
      <c r="D1275" s="31">
        <f t="shared" si="40"/>
        <v>5.0978943479866867E-3</v>
      </c>
      <c r="F1275" s="112" t="s">
        <v>771</v>
      </c>
      <c r="G1275" s="30">
        <v>22929.25</v>
      </c>
      <c r="H1275" s="31">
        <f t="shared" si="41"/>
        <v>-4.4352492683902289E-3</v>
      </c>
    </row>
    <row r="1276" spans="2:8" ht="27">
      <c r="B1276" s="112" t="s">
        <v>772</v>
      </c>
      <c r="C1276" s="30">
        <v>2028.15</v>
      </c>
      <c r="D1276" s="31">
        <f t="shared" si="40"/>
        <v>-6.1011467215523751E-3</v>
      </c>
      <c r="F1276" s="112" t="s">
        <v>772</v>
      </c>
      <c r="G1276" s="30">
        <v>22959.5</v>
      </c>
      <c r="H1276" s="31">
        <f t="shared" si="41"/>
        <v>1.3192755977626813E-3</v>
      </c>
    </row>
    <row r="1277" spans="2:8" ht="27">
      <c r="B1277" s="112" t="s">
        <v>773</v>
      </c>
      <c r="C1277" s="30">
        <v>2022.8</v>
      </c>
      <c r="D1277" s="31">
        <f t="shared" si="40"/>
        <v>-2.6378719522718308E-3</v>
      </c>
      <c r="F1277" s="112" t="s">
        <v>773</v>
      </c>
      <c r="G1277" s="30">
        <v>22945.3</v>
      </c>
      <c r="H1277" s="31">
        <f t="shared" si="41"/>
        <v>-6.1848036760381309E-4</v>
      </c>
    </row>
    <row r="1278" spans="2:8" ht="27">
      <c r="B1278" s="112" t="s">
        <v>774</v>
      </c>
      <c r="C1278" s="30">
        <v>2027.2</v>
      </c>
      <c r="D1278" s="31">
        <f t="shared" si="40"/>
        <v>2.175202689341571E-3</v>
      </c>
      <c r="F1278" s="112" t="s">
        <v>774</v>
      </c>
      <c r="G1278" s="30">
        <v>22932.9</v>
      </c>
      <c r="H1278" s="31">
        <f t="shared" si="41"/>
        <v>-5.4041568425766684E-4</v>
      </c>
    </row>
    <row r="1279" spans="2:8" ht="27">
      <c r="B1279" s="112" t="s">
        <v>775</v>
      </c>
      <c r="C1279" s="30">
        <v>2028.2</v>
      </c>
      <c r="D1279" s="31">
        <f t="shared" si="40"/>
        <v>4.9329123914754192E-4</v>
      </c>
      <c r="F1279" s="112" t="s">
        <v>775</v>
      </c>
      <c r="G1279" s="30">
        <v>22913.15</v>
      </c>
      <c r="H1279" s="31">
        <f t="shared" si="41"/>
        <v>-8.6120813329326751E-4</v>
      </c>
    </row>
    <row r="1280" spans="2:8" ht="27">
      <c r="B1280" s="112" t="s">
        <v>776</v>
      </c>
      <c r="C1280" s="30">
        <v>2019.4</v>
      </c>
      <c r="D1280" s="31">
        <f t="shared" si="40"/>
        <v>-4.338822601321346E-3</v>
      </c>
      <c r="F1280" s="112" t="s">
        <v>776</v>
      </c>
      <c r="G1280" s="30">
        <v>22795.9</v>
      </c>
      <c r="H1280" s="31">
        <f t="shared" si="41"/>
        <v>-5.1171488861200265E-3</v>
      </c>
    </row>
    <row r="1281" spans="2:8" ht="27">
      <c r="B1281" s="112" t="s">
        <v>777</v>
      </c>
      <c r="C1281" s="30">
        <v>2035.1</v>
      </c>
      <c r="D1281" s="31">
        <f t="shared" si="40"/>
        <v>7.7745865108447276E-3</v>
      </c>
      <c r="F1281" s="112" t="s">
        <v>777</v>
      </c>
      <c r="G1281" s="30">
        <v>22553.35</v>
      </c>
      <c r="H1281" s="31">
        <f t="shared" si="41"/>
        <v>-1.0640071240881177E-2</v>
      </c>
    </row>
    <row r="1282" spans="2:8" ht="27">
      <c r="B1282" s="112" t="s">
        <v>778</v>
      </c>
      <c r="C1282" s="30">
        <v>2038.55</v>
      </c>
      <c r="D1282" s="31">
        <f t="shared" si="40"/>
        <v>1.695248390742421E-3</v>
      </c>
      <c r="F1282" s="112" t="s">
        <v>778</v>
      </c>
      <c r="G1282" s="30">
        <v>22547.55</v>
      </c>
      <c r="H1282" s="31">
        <f t="shared" si="41"/>
        <v>-2.5716800386632599E-4</v>
      </c>
    </row>
    <row r="1283" spans="2:8" ht="27">
      <c r="B1283" s="112" t="s">
        <v>779</v>
      </c>
      <c r="C1283" s="30">
        <v>2006.85</v>
      </c>
      <c r="D1283" s="31">
        <f t="shared" si="40"/>
        <v>-1.5550268573250592E-2</v>
      </c>
      <c r="F1283" s="112" t="s">
        <v>779</v>
      </c>
      <c r="G1283" s="30">
        <v>22545.05</v>
      </c>
      <c r="H1283" s="31">
        <f t="shared" si="41"/>
        <v>-1.1087679149179852E-4</v>
      </c>
    </row>
    <row r="1284" spans="2:8" ht="27">
      <c r="B1284" s="112" t="s">
        <v>780</v>
      </c>
      <c r="C1284" s="30">
        <v>1946.15</v>
      </c>
      <c r="D1284" s="31">
        <f t="shared" si="40"/>
        <v>-3.0246406059247E-2</v>
      </c>
      <c r="F1284" s="112" t="s">
        <v>780</v>
      </c>
      <c r="G1284" s="30">
        <v>22124.7</v>
      </c>
      <c r="H1284" s="31">
        <f t="shared" si="41"/>
        <v>-1.8644891007116748E-2</v>
      </c>
    </row>
    <row r="1285" spans="2:8">
      <c r="B1285" s="111">
        <v>45719.645833333336</v>
      </c>
      <c r="C1285" s="30">
        <v>1912.85</v>
      </c>
      <c r="D1285" s="31">
        <f t="shared" si="40"/>
        <v>-1.7110705752383049E-2</v>
      </c>
      <c r="F1285" s="111">
        <v>45719.645833333336</v>
      </c>
      <c r="G1285" s="30">
        <v>22119.3</v>
      </c>
      <c r="H1285" s="31">
        <f t="shared" si="41"/>
        <v>-2.4407110604895976E-4</v>
      </c>
    </row>
    <row r="1286" spans="2:8">
      <c r="B1286" s="111">
        <v>45750.645833333336</v>
      </c>
      <c r="C1286" s="30">
        <v>1912.8</v>
      </c>
      <c r="D1286" s="31">
        <f t="shared" si="40"/>
        <v>-2.6139007240466583E-5</v>
      </c>
      <c r="F1286" s="111">
        <v>45750.645833333336</v>
      </c>
      <c r="G1286" s="30">
        <v>22082.65</v>
      </c>
      <c r="H1286" s="31">
        <f t="shared" si="41"/>
        <v>-1.6569240437083188E-3</v>
      </c>
    </row>
    <row r="1287" spans="2:8">
      <c r="B1287" s="111">
        <v>45780.645833333336</v>
      </c>
      <c r="C1287" s="30">
        <v>1890.95</v>
      </c>
      <c r="D1287" s="31">
        <f t="shared" si="40"/>
        <v>-1.142304475115008E-2</v>
      </c>
      <c r="F1287" s="111">
        <v>45780.645833333336</v>
      </c>
      <c r="G1287" s="30">
        <v>22337.3</v>
      </c>
      <c r="H1287" s="31">
        <f t="shared" si="41"/>
        <v>1.1531677583985545E-2</v>
      </c>
    </row>
    <row r="1288" spans="2:8">
      <c r="B1288" s="111">
        <v>45811.645833333336</v>
      </c>
      <c r="C1288" s="30">
        <v>1899.65</v>
      </c>
      <c r="D1288" s="31">
        <f t="shared" si="40"/>
        <v>4.6008620005817402E-3</v>
      </c>
      <c r="F1288" s="111">
        <v>45811.645833333336</v>
      </c>
      <c r="G1288" s="30">
        <v>22544.7</v>
      </c>
      <c r="H1288" s="31">
        <f t="shared" si="41"/>
        <v>9.2849180518683738E-3</v>
      </c>
    </row>
    <row r="1289" spans="2:8">
      <c r="B1289" s="111">
        <v>45841.645833333336</v>
      </c>
      <c r="C1289" s="30">
        <v>1922.3</v>
      </c>
      <c r="D1289" s="31">
        <f t="shared" si="40"/>
        <v>1.1923249019556215E-2</v>
      </c>
      <c r="F1289" s="111">
        <v>45841.645833333336</v>
      </c>
      <c r="G1289" s="30">
        <v>22552.5</v>
      </c>
      <c r="H1289" s="31">
        <f t="shared" si="41"/>
        <v>3.459793210820461E-4</v>
      </c>
    </row>
    <row r="1290" spans="2:8">
      <c r="B1290" s="111">
        <v>45933.645833333336</v>
      </c>
      <c r="C1290" s="30">
        <v>1900.55</v>
      </c>
      <c r="D1290" s="31">
        <f t="shared" ref="D1290:D1353" si="42">(C1290/C1289)-1</f>
        <v>-1.1314571086719072E-2</v>
      </c>
      <c r="F1290" s="111">
        <v>45933.645833333336</v>
      </c>
      <c r="G1290" s="30">
        <v>22460.3</v>
      </c>
      <c r="H1290" s="31">
        <f t="shared" si="41"/>
        <v>-4.0882385544840361E-3</v>
      </c>
    </row>
    <row r="1291" spans="2:8">
      <c r="B1291" s="111">
        <v>45964.645833333336</v>
      </c>
      <c r="C1291" s="30">
        <v>1878.3</v>
      </c>
      <c r="D1291" s="31">
        <f t="shared" si="42"/>
        <v>-1.1707137407592549E-2</v>
      </c>
      <c r="F1291" s="111">
        <v>45964.645833333336</v>
      </c>
      <c r="G1291" s="30">
        <v>22497.9</v>
      </c>
      <c r="H1291" s="31">
        <f t="shared" ref="H1291:H1293" si="43">(G1291/G1290)-1</f>
        <v>1.6740649056334878E-3</v>
      </c>
    </row>
    <row r="1292" spans="2:8">
      <c r="B1292" s="111">
        <v>45994.645833333336</v>
      </c>
      <c r="C1292" s="30">
        <v>1904.95</v>
      </c>
      <c r="D1292" s="31">
        <f t="shared" si="42"/>
        <v>1.4188361816536377E-2</v>
      </c>
      <c r="F1292" s="111">
        <v>45994.645833333336</v>
      </c>
      <c r="G1292" s="30">
        <v>22470.5</v>
      </c>
      <c r="H1292" s="31">
        <f t="shared" si="43"/>
        <v>-1.2178914476462799E-3</v>
      </c>
    </row>
    <row r="1293" spans="2:8" ht="27">
      <c r="B1293" s="112" t="s">
        <v>781</v>
      </c>
      <c r="C1293" s="30">
        <v>1911.65</v>
      </c>
      <c r="D1293" s="31">
        <f t="shared" si="42"/>
        <v>3.5171526811728082E-3</v>
      </c>
      <c r="F1293" s="112" t="s">
        <v>781</v>
      </c>
      <c r="G1293" s="30">
        <v>22397.200000000001</v>
      </c>
      <c r="H1293" s="31">
        <f t="shared" si="43"/>
        <v>-3.2620546939320372E-3</v>
      </c>
    </row>
    <row r="1294" spans="2:8" ht="27">
      <c r="B1294" s="112" t="s">
        <v>783</v>
      </c>
      <c r="C1294" s="30">
        <v>1899.75</v>
      </c>
      <c r="D1294" s="31">
        <f t="shared" si="42"/>
        <v>-6.2249888839485124E-3</v>
      </c>
      <c r="F1294" s="112" t="s">
        <v>783</v>
      </c>
      <c r="G1294" s="30">
        <v>22834.3</v>
      </c>
      <c r="H1294" s="31">
        <f t="shared" ref="H1294:H1325" si="44">(G1294/G1293)-1</f>
        <v>1.9515832336184813E-2</v>
      </c>
    </row>
    <row r="1295" spans="2:8" ht="27">
      <c r="B1295" s="112" t="s">
        <v>784</v>
      </c>
      <c r="C1295" s="30">
        <v>1905.55</v>
      </c>
      <c r="D1295" s="31">
        <f t="shared" si="42"/>
        <v>3.0530332938545346E-3</v>
      </c>
      <c r="F1295" s="112" t="s">
        <v>784</v>
      </c>
      <c r="G1295" s="30">
        <v>22907.599999999999</v>
      </c>
      <c r="H1295" s="31">
        <f t="shared" si="44"/>
        <v>3.2100830767747279E-3</v>
      </c>
    </row>
    <row r="1296" spans="2:8" ht="27">
      <c r="B1296" s="112" t="s">
        <v>785</v>
      </c>
      <c r="C1296" s="30">
        <v>1967.2</v>
      </c>
      <c r="D1296" s="31">
        <f t="shared" si="42"/>
        <v>3.2352864002519022E-2</v>
      </c>
      <c r="F1296" s="112" t="s">
        <v>785</v>
      </c>
      <c r="G1296" s="30">
        <v>23190.65</v>
      </c>
      <c r="H1296" s="31">
        <f t="shared" si="44"/>
        <v>1.2356161273987754E-2</v>
      </c>
    </row>
    <row r="1297" spans="2:8" ht="27">
      <c r="B1297" s="112" t="s">
        <v>786</v>
      </c>
      <c r="C1297" s="30">
        <v>1933.45</v>
      </c>
      <c r="D1297" s="31">
        <f t="shared" si="42"/>
        <v>-1.7156364375762512E-2</v>
      </c>
      <c r="F1297" s="112" t="s">
        <v>786</v>
      </c>
      <c r="G1297" s="30">
        <v>23350.400000000001</v>
      </c>
      <c r="H1297" s="31">
        <f t="shared" si="44"/>
        <v>6.8885520673203082E-3</v>
      </c>
    </row>
    <row r="1298" spans="2:8" ht="27">
      <c r="B1298" s="112" t="s">
        <v>787</v>
      </c>
      <c r="C1298" s="30">
        <v>1962.35</v>
      </c>
      <c r="D1298" s="31">
        <f t="shared" si="42"/>
        <v>1.4947373865370039E-2</v>
      </c>
      <c r="F1298" s="112" t="s">
        <v>787</v>
      </c>
      <c r="G1298" s="30">
        <v>23658.35</v>
      </c>
      <c r="H1298" s="31">
        <f t="shared" si="44"/>
        <v>1.3188210908592346E-2</v>
      </c>
    </row>
    <row r="1299" spans="2:8" ht="27">
      <c r="B1299" s="112" t="s">
        <v>788</v>
      </c>
      <c r="C1299" s="30">
        <v>1924.8</v>
      </c>
      <c r="D1299" s="31">
        <f t="shared" si="42"/>
        <v>-1.9135220526409591E-2</v>
      </c>
      <c r="F1299" s="112" t="s">
        <v>788</v>
      </c>
      <c r="G1299" s="30">
        <v>23668.65</v>
      </c>
      <c r="H1299" s="31">
        <f t="shared" si="44"/>
        <v>4.353642582852757E-4</v>
      </c>
    </row>
    <row r="1300" spans="2:8" ht="27">
      <c r="B1300" s="112" t="s">
        <v>789</v>
      </c>
      <c r="C1300" s="30">
        <v>1931.15</v>
      </c>
      <c r="D1300" s="31">
        <f t="shared" si="42"/>
        <v>3.2990440565254797E-3</v>
      </c>
      <c r="F1300" s="112" t="s">
        <v>789</v>
      </c>
      <c r="G1300" s="30">
        <v>23486.85</v>
      </c>
      <c r="H1300" s="31">
        <f t="shared" si="44"/>
        <v>-7.6810464475161044E-3</v>
      </c>
    </row>
    <row r="1301" spans="2:8" ht="27">
      <c r="B1301" s="112" t="s">
        <v>790</v>
      </c>
      <c r="C1301" s="30">
        <v>1975.95</v>
      </c>
      <c r="D1301" s="31">
        <f t="shared" si="42"/>
        <v>2.3198612225875825E-2</v>
      </c>
      <c r="F1301" s="112" t="s">
        <v>790</v>
      </c>
      <c r="G1301" s="30">
        <v>23591.95</v>
      </c>
      <c r="H1301" s="31">
        <f t="shared" si="44"/>
        <v>4.4748444342259663E-3</v>
      </c>
    </row>
    <row r="1302" spans="2:8" ht="27">
      <c r="B1302" s="112" t="s">
        <v>791</v>
      </c>
      <c r="C1302" s="30">
        <v>1999.25</v>
      </c>
      <c r="D1302" s="31">
        <f t="shared" si="42"/>
        <v>1.1791796351122263E-2</v>
      </c>
      <c r="F1302" s="112" t="s">
        <v>791</v>
      </c>
      <c r="G1302" s="30">
        <v>23519.35</v>
      </c>
      <c r="H1302" s="31">
        <f t="shared" si="44"/>
        <v>-3.0773208658039231E-3</v>
      </c>
    </row>
    <row r="1303" spans="2:8">
      <c r="B1303" s="111">
        <v>45661.645833333336</v>
      </c>
      <c r="C1303" s="30">
        <v>1951.7</v>
      </c>
      <c r="D1303" s="31">
        <f t="shared" si="42"/>
        <v>-2.3783918969613627E-2</v>
      </c>
      <c r="F1303" s="111">
        <v>45661.645833333336</v>
      </c>
      <c r="G1303" s="30">
        <v>23165.7</v>
      </c>
      <c r="H1303" s="31">
        <f t="shared" si="44"/>
        <v>-1.5036555006834651E-2</v>
      </c>
    </row>
    <row r="1304" spans="2:8">
      <c r="B1304" s="111">
        <v>45692.645833333336</v>
      </c>
      <c r="C1304" s="30">
        <v>1970.4</v>
      </c>
      <c r="D1304" s="31">
        <f t="shared" si="42"/>
        <v>9.581390582569016E-3</v>
      </c>
      <c r="F1304" s="111">
        <v>45692.645833333336</v>
      </c>
      <c r="G1304" s="30">
        <v>23332.35</v>
      </c>
      <c r="H1304" s="31">
        <f t="shared" si="44"/>
        <v>7.1938253538634811E-3</v>
      </c>
    </row>
    <row r="1305" spans="2:8">
      <c r="B1305" s="111">
        <v>45720.645833333336</v>
      </c>
      <c r="C1305" s="30">
        <v>1983.05</v>
      </c>
      <c r="D1305" s="31">
        <f t="shared" si="42"/>
        <v>6.4200162403571515E-3</v>
      </c>
      <c r="F1305" s="111">
        <v>45720.645833333336</v>
      </c>
      <c r="G1305" s="30">
        <v>23250.1</v>
      </c>
      <c r="H1305" s="31">
        <f t="shared" si="44"/>
        <v>-3.5251485598322141E-3</v>
      </c>
    </row>
    <row r="1306" spans="2:8">
      <c r="B1306" s="111">
        <v>45751.645833333336</v>
      </c>
      <c r="C1306" s="30">
        <v>1989.35</v>
      </c>
      <c r="D1306" s="31">
        <f t="shared" si="42"/>
        <v>3.1769244345831726E-3</v>
      </c>
      <c r="F1306" s="111">
        <v>45751.645833333336</v>
      </c>
      <c r="G1306" s="30">
        <v>22904.45</v>
      </c>
      <c r="H1306" s="31">
        <f t="shared" si="44"/>
        <v>-1.4866602724289302E-2</v>
      </c>
    </row>
    <row r="1307" spans="2:8">
      <c r="B1307" s="111">
        <v>45842.645833333336</v>
      </c>
      <c r="C1307" s="30">
        <v>1945.6</v>
      </c>
      <c r="D1307" s="31">
        <f t="shared" si="42"/>
        <v>-2.1992107974966646E-2</v>
      </c>
      <c r="F1307" s="111">
        <v>45842.645833333336</v>
      </c>
      <c r="G1307" s="30">
        <v>22161.599999999999</v>
      </c>
      <c r="H1307" s="31">
        <f t="shared" si="44"/>
        <v>-3.2432562231356932E-2</v>
      </c>
    </row>
    <row r="1308" spans="2:8">
      <c r="B1308" s="111">
        <v>45873.645833333336</v>
      </c>
      <c r="C1308" s="30">
        <v>1996.5</v>
      </c>
      <c r="D1308" s="31">
        <f t="shared" si="42"/>
        <v>2.6161595394736947E-2</v>
      </c>
      <c r="F1308" s="111">
        <v>45873.645833333336</v>
      </c>
      <c r="G1308" s="30">
        <v>22535.85</v>
      </c>
      <c r="H1308" s="31">
        <f t="shared" si="44"/>
        <v>1.68873186051548E-2</v>
      </c>
    </row>
    <row r="1309" spans="2:8">
      <c r="B1309" s="111">
        <v>45904.645833333336</v>
      </c>
      <c r="C1309" s="30">
        <v>2001.75</v>
      </c>
      <c r="D1309" s="31">
        <f t="shared" si="42"/>
        <v>2.6296018031555235E-3</v>
      </c>
      <c r="F1309" s="111">
        <v>45904.645833333336</v>
      </c>
      <c r="G1309" s="30">
        <v>22399.15</v>
      </c>
      <c r="H1309" s="31">
        <f t="shared" si="44"/>
        <v>-6.0658905699140231E-3</v>
      </c>
    </row>
    <row r="1310" spans="2:8">
      <c r="B1310" s="111">
        <v>45965.645833333336</v>
      </c>
      <c r="C1310" s="30">
        <v>2019.5</v>
      </c>
      <c r="D1310" s="31">
        <f t="shared" si="42"/>
        <v>8.8672411639814097E-3</v>
      </c>
      <c r="F1310" s="111">
        <v>45965.645833333336</v>
      </c>
      <c r="G1310" s="30">
        <v>22828.55</v>
      </c>
      <c r="H1310" s="31">
        <f t="shared" si="44"/>
        <v>1.91703703042303E-2</v>
      </c>
    </row>
    <row r="1311" spans="2:8" ht="27">
      <c r="B1311" s="112" t="s">
        <v>792</v>
      </c>
      <c r="C1311" s="30">
        <v>2088.1</v>
      </c>
      <c r="D1311" s="31">
        <f t="shared" si="42"/>
        <v>3.3968804159445254E-2</v>
      </c>
      <c r="F1311" s="112" t="s">
        <v>792</v>
      </c>
      <c r="G1311" s="30">
        <v>23328.55</v>
      </c>
      <c r="H1311" s="31">
        <f t="shared" si="44"/>
        <v>2.1902398531663314E-2</v>
      </c>
    </row>
    <row r="1312" spans="2:8" ht="27">
      <c r="B1312" s="112" t="s">
        <v>793</v>
      </c>
      <c r="C1312" s="30">
        <v>2109.4</v>
      </c>
      <c r="D1312" s="31">
        <f t="shared" si="42"/>
        <v>1.0200660887888624E-2</v>
      </c>
      <c r="F1312" s="112" t="s">
        <v>793</v>
      </c>
      <c r="G1312" s="30">
        <v>23437.200000000001</v>
      </c>
      <c r="H1312" s="31">
        <f t="shared" si="44"/>
        <v>4.6573833350123106E-3</v>
      </c>
    </row>
    <row r="1313" spans="2:8" ht="27">
      <c r="B1313" s="112" t="s">
        <v>794</v>
      </c>
      <c r="C1313" s="30">
        <v>2147.4</v>
      </c>
      <c r="D1313" s="31">
        <f t="shared" si="42"/>
        <v>1.8014601308429024E-2</v>
      </c>
      <c r="F1313" s="112" t="s">
        <v>794</v>
      </c>
      <c r="G1313" s="30">
        <v>23851.65</v>
      </c>
      <c r="H1313" s="31">
        <f t="shared" si="44"/>
        <v>1.7683426347857356E-2</v>
      </c>
    </row>
    <row r="1314" spans="2:8" ht="27">
      <c r="B1314" s="112" t="s">
        <v>795</v>
      </c>
      <c r="C1314" s="30">
        <v>2218</v>
      </c>
      <c r="D1314" s="31">
        <f t="shared" si="42"/>
        <v>3.2876967495576004E-2</v>
      </c>
      <c r="F1314" s="112" t="s">
        <v>795</v>
      </c>
      <c r="G1314" s="30">
        <v>24125.55</v>
      </c>
      <c r="H1314" s="31">
        <f t="shared" si="44"/>
        <v>1.1483482274811108E-2</v>
      </c>
    </row>
    <row r="1315" spans="2:8" ht="27">
      <c r="B1315" s="112" t="s">
        <v>796</v>
      </c>
      <c r="C1315" s="30">
        <v>2230.8000000000002</v>
      </c>
      <c r="D1315" s="31">
        <f t="shared" si="42"/>
        <v>5.7709648331831787E-3</v>
      </c>
      <c r="F1315" s="112" t="s">
        <v>796</v>
      </c>
      <c r="G1315" s="30">
        <v>24167.25</v>
      </c>
      <c r="H1315" s="31">
        <f t="shared" si="44"/>
        <v>1.7284580040661801E-3</v>
      </c>
    </row>
    <row r="1316" spans="2:8" ht="27">
      <c r="B1316" s="112" t="s">
        <v>797</v>
      </c>
      <c r="C1316" s="30">
        <v>2238.9</v>
      </c>
      <c r="D1316" s="31">
        <f t="shared" si="42"/>
        <v>3.6309844002151426E-3</v>
      </c>
      <c r="F1316" s="112" t="s">
        <v>797</v>
      </c>
      <c r="G1316" s="30">
        <v>24328.95</v>
      </c>
      <c r="H1316" s="31">
        <f t="shared" si="44"/>
        <v>6.6908729789281196E-3</v>
      </c>
    </row>
    <row r="1317" spans="2:8" ht="27">
      <c r="B1317" s="112" t="s">
        <v>798</v>
      </c>
      <c r="C1317" s="30">
        <v>2176.6</v>
      </c>
      <c r="D1317" s="31">
        <f t="shared" si="42"/>
        <v>-2.7826164634418782E-2</v>
      </c>
      <c r="F1317" s="112" t="s">
        <v>798</v>
      </c>
      <c r="G1317" s="30">
        <v>24246.7</v>
      </c>
      <c r="H1317" s="31">
        <f t="shared" si="44"/>
        <v>-3.380745983694311E-3</v>
      </c>
    </row>
    <row r="1318" spans="2:8" ht="27">
      <c r="B1318" s="112" t="s">
        <v>799</v>
      </c>
      <c r="C1318" s="30">
        <v>2124.1999999999998</v>
      </c>
      <c r="D1318" s="31">
        <f t="shared" si="42"/>
        <v>-2.4074244234126629E-2</v>
      </c>
      <c r="F1318" s="112" t="s">
        <v>799</v>
      </c>
      <c r="G1318" s="30">
        <v>24039.35</v>
      </c>
      <c r="H1318" s="31">
        <f t="shared" si="44"/>
        <v>-8.5516791975815964E-3</v>
      </c>
    </row>
    <row r="1319" spans="2:8" ht="27">
      <c r="B1319" s="112" t="s">
        <v>800</v>
      </c>
      <c r="C1319" s="30">
        <v>2159</v>
      </c>
      <c r="D1319" s="31">
        <f t="shared" si="42"/>
        <v>1.6382638169663899E-2</v>
      </c>
      <c r="F1319" s="112" t="s">
        <v>800</v>
      </c>
      <c r="G1319" s="30">
        <v>24328.5</v>
      </c>
      <c r="H1319" s="31">
        <f t="shared" si="44"/>
        <v>1.2028195437896683E-2</v>
      </c>
    </row>
    <row r="1320" spans="2:8" ht="27">
      <c r="B1320" s="112" t="s">
        <v>801</v>
      </c>
      <c r="C1320" s="30">
        <v>2167.4</v>
      </c>
      <c r="D1320" s="31">
        <f t="shared" si="42"/>
        <v>3.8906901343214173E-3</v>
      </c>
      <c r="F1320" s="112" t="s">
        <v>801</v>
      </c>
      <c r="G1320" s="30">
        <v>24335.95</v>
      </c>
      <c r="H1320" s="31">
        <f t="shared" si="44"/>
        <v>3.0622520911682827E-4</v>
      </c>
    </row>
    <row r="1321" spans="2:8" ht="27">
      <c r="B1321" s="112" t="s">
        <v>802</v>
      </c>
      <c r="C1321" s="30">
        <v>2160</v>
      </c>
      <c r="D1321" s="31">
        <f t="shared" si="42"/>
        <v>-3.4142290301744094E-3</v>
      </c>
      <c r="F1321" s="112" t="s">
        <v>802</v>
      </c>
      <c r="G1321" s="30">
        <v>24334.2</v>
      </c>
      <c r="H1321" s="31">
        <f t="shared" si="44"/>
        <v>-7.1910075423398112E-5</v>
      </c>
    </row>
    <row r="1322" spans="2:8">
      <c r="B1322" s="111">
        <v>45693.645833333336</v>
      </c>
      <c r="C1322" s="30">
        <v>2164.5</v>
      </c>
      <c r="D1322" s="31">
        <f t="shared" si="42"/>
        <v>2.083333333333437E-3</v>
      </c>
      <c r="F1322" s="111">
        <v>45693.645833333336</v>
      </c>
      <c r="G1322" s="30">
        <v>24312.7</v>
      </c>
      <c r="H1322" s="31">
        <f t="shared" si="44"/>
        <v>-8.8353017563758129E-4</v>
      </c>
    </row>
    <row r="1323" spans="2:8">
      <c r="B1323" s="111">
        <v>45782.645833333336</v>
      </c>
      <c r="C1323" s="30">
        <v>2131.1</v>
      </c>
      <c r="D1323" s="31">
        <f t="shared" si="42"/>
        <v>-1.5430815430815481E-2</v>
      </c>
      <c r="F1323" s="111">
        <v>45782.645833333336</v>
      </c>
      <c r="G1323" s="30">
        <v>24461.15</v>
      </c>
      <c r="H1323" s="31">
        <f t="shared" si="44"/>
        <v>6.1058623682272994E-3</v>
      </c>
    </row>
    <row r="1324" spans="2:8">
      <c r="B1324" s="111">
        <v>45813.645833333336</v>
      </c>
      <c r="C1324" s="30">
        <v>2136.8000000000002</v>
      </c>
      <c r="D1324" s="31">
        <f t="shared" si="42"/>
        <v>2.674675050443609E-3</v>
      </c>
      <c r="F1324" s="111">
        <v>45813.645833333336</v>
      </c>
      <c r="G1324" s="30">
        <v>24379.599999999999</v>
      </c>
      <c r="H1324" s="31">
        <f t="shared" si="44"/>
        <v>-3.3338579747886898E-3</v>
      </c>
    </row>
    <row r="1325" spans="2:8">
      <c r="B1325" s="111">
        <v>45843.645833333336</v>
      </c>
      <c r="C1325" s="30">
        <v>2181.8000000000002</v>
      </c>
      <c r="D1325" s="31">
        <f t="shared" si="42"/>
        <v>2.1059528266566874E-2</v>
      </c>
      <c r="F1325" s="111">
        <v>45843.645833333336</v>
      </c>
      <c r="G1325" s="30">
        <v>24414.400000000001</v>
      </c>
      <c r="H1325" s="31">
        <f t="shared" si="44"/>
        <v>1.4274229273656402E-3</v>
      </c>
    </row>
    <row r="1326" spans="2:8">
      <c r="B1326" s="111">
        <v>45874.645833333336</v>
      </c>
      <c r="C1326" s="30">
        <v>2168.9</v>
      </c>
      <c r="D1326" s="31">
        <f t="shared" si="42"/>
        <v>-5.9125492712439609E-3</v>
      </c>
      <c r="F1326" s="111">
        <v>45874.645833333336</v>
      </c>
      <c r="G1326" s="30">
        <v>24273.8</v>
      </c>
      <c r="H1326" s="31">
        <f t="shared" ref="H1326:H1353" si="45">(G1326/G1325)-1</f>
        <v>-5.758896389016388E-3</v>
      </c>
    </row>
    <row r="1327" spans="2:8">
      <c r="B1327" s="111">
        <v>45905.645833333336</v>
      </c>
      <c r="C1327" s="30">
        <v>2174.3000000000002</v>
      </c>
      <c r="D1327" s="31">
        <f t="shared" si="42"/>
        <v>2.4897413435382987E-3</v>
      </c>
      <c r="F1327" s="111">
        <v>45905.645833333336</v>
      </c>
      <c r="G1327" s="30">
        <v>24008</v>
      </c>
      <c r="H1327" s="31">
        <f t="shared" si="45"/>
        <v>-1.0950077861727414E-2</v>
      </c>
    </row>
    <row r="1328" spans="2:8">
      <c r="B1328" s="111">
        <v>45996.645833333336</v>
      </c>
      <c r="C1328" s="30">
        <v>2119.8000000000002</v>
      </c>
      <c r="D1328" s="31">
        <f t="shared" si="42"/>
        <v>-2.5065538334176463E-2</v>
      </c>
      <c r="F1328" s="111">
        <v>45996.645833333336</v>
      </c>
      <c r="G1328" s="30">
        <v>24924.7</v>
      </c>
      <c r="H1328" s="31">
        <f t="shared" si="45"/>
        <v>3.8183105631456105E-2</v>
      </c>
    </row>
    <row r="1329" spans="2:8" ht="27">
      <c r="B1329" s="112" t="s">
        <v>803</v>
      </c>
      <c r="C1329" s="30">
        <v>2035.6</v>
      </c>
      <c r="D1329" s="31">
        <f t="shared" si="42"/>
        <v>-3.9720728370601144E-2</v>
      </c>
      <c r="F1329" s="112" t="s">
        <v>803</v>
      </c>
      <c r="G1329" s="30">
        <v>24578.35</v>
      </c>
      <c r="H1329" s="31">
        <f t="shared" si="45"/>
        <v>-1.3895854313191403E-2</v>
      </c>
    </row>
    <row r="1330" spans="2:8" ht="27">
      <c r="B1330" s="112" t="s">
        <v>804</v>
      </c>
      <c r="C1330" s="30">
        <v>2074.4</v>
      </c>
      <c r="D1330" s="31">
        <f t="shared" si="42"/>
        <v>1.9060719198270792E-2</v>
      </c>
      <c r="F1330" s="112" t="s">
        <v>804</v>
      </c>
      <c r="G1330" s="30">
        <v>24666.9</v>
      </c>
      <c r="H1330" s="31">
        <f t="shared" si="45"/>
        <v>3.602764221357635E-3</v>
      </c>
    </row>
    <row r="1331" spans="2:8" ht="27">
      <c r="B1331" s="112" t="s">
        <v>805</v>
      </c>
      <c r="C1331" s="30">
        <v>2066.6</v>
      </c>
      <c r="D1331" s="31">
        <f t="shared" si="42"/>
        <v>-3.7601234091786395E-3</v>
      </c>
      <c r="F1331" s="112" t="s">
        <v>805</v>
      </c>
      <c r="G1331" s="30">
        <v>25062.1</v>
      </c>
      <c r="H1331" s="31">
        <f t="shared" si="45"/>
        <v>1.6021470067175025E-2</v>
      </c>
    </row>
    <row r="1332" spans="2:8" ht="27">
      <c r="B1332" s="112" t="s">
        <v>806</v>
      </c>
      <c r="C1332" s="30">
        <v>2050.6</v>
      </c>
      <c r="D1332" s="31">
        <f t="shared" si="42"/>
        <v>-7.7421852317817175E-3</v>
      </c>
      <c r="F1332" s="112" t="s">
        <v>806</v>
      </c>
      <c r="G1332" s="30">
        <v>25019.8</v>
      </c>
      <c r="H1332" s="31">
        <f t="shared" si="45"/>
        <v>-1.6878074862042292E-3</v>
      </c>
    </row>
    <row r="1333" spans="2:8" ht="27">
      <c r="B1333" s="112" t="s">
        <v>807</v>
      </c>
      <c r="C1333" s="30">
        <v>2052.8000000000002</v>
      </c>
      <c r="D1333" s="31">
        <f t="shared" si="42"/>
        <v>1.0728567248612375E-3</v>
      </c>
      <c r="F1333" s="112" t="s">
        <v>807</v>
      </c>
      <c r="G1333" s="30">
        <v>24945.45</v>
      </c>
      <c r="H1333" s="31">
        <f t="shared" si="45"/>
        <v>-2.9716464560067823E-3</v>
      </c>
    </row>
    <row r="1334" spans="2:8" ht="27">
      <c r="B1334" s="112" t="s">
        <v>808</v>
      </c>
      <c r="C1334" s="30">
        <v>2020.5</v>
      </c>
      <c r="D1334" s="31">
        <f t="shared" si="42"/>
        <v>-1.5734606391270556E-2</v>
      </c>
      <c r="F1334" s="112" t="s">
        <v>808</v>
      </c>
      <c r="G1334" s="30">
        <v>24683.9</v>
      </c>
      <c r="H1334" s="31">
        <f t="shared" si="45"/>
        <v>-1.0484878003804265E-2</v>
      </c>
    </row>
    <row r="1335" spans="2:8" ht="27">
      <c r="B1335" s="112" t="s">
        <v>809</v>
      </c>
      <c r="C1335" s="30">
        <v>2031.2</v>
      </c>
      <c r="D1335" s="31">
        <f t="shared" si="42"/>
        <v>5.2957188814650724E-3</v>
      </c>
      <c r="F1335" s="112" t="s">
        <v>809</v>
      </c>
      <c r="G1335" s="30">
        <v>24813.45</v>
      </c>
      <c r="H1335" s="31">
        <f t="shared" si="45"/>
        <v>5.2483602672186436E-3</v>
      </c>
    </row>
    <row r="1336" spans="2:8" ht="27">
      <c r="B1336" s="112" t="s">
        <v>810</v>
      </c>
      <c r="C1336" s="30">
        <v>1995.1</v>
      </c>
      <c r="D1336" s="31">
        <f t="shared" si="42"/>
        <v>-1.7772745175265947E-2</v>
      </c>
      <c r="F1336" s="112" t="s">
        <v>810</v>
      </c>
      <c r="G1336" s="30">
        <v>24609.7</v>
      </c>
      <c r="H1336" s="31">
        <f t="shared" si="45"/>
        <v>-8.2112725155107924E-3</v>
      </c>
    </row>
    <row r="1337" spans="2:8" ht="27">
      <c r="B1337" s="112" t="s">
        <v>811</v>
      </c>
      <c r="C1337" s="30">
        <v>2024.6</v>
      </c>
      <c r="D1337" s="31">
        <f t="shared" si="42"/>
        <v>1.4786226254323021E-2</v>
      </c>
      <c r="F1337" s="112" t="s">
        <v>811</v>
      </c>
      <c r="G1337" s="30">
        <v>24853.15</v>
      </c>
      <c r="H1337" s="31">
        <f t="shared" si="45"/>
        <v>9.8924407855438545E-3</v>
      </c>
    </row>
    <row r="1338" spans="2:8" ht="27">
      <c r="B1338" s="112" t="s">
        <v>812</v>
      </c>
      <c r="C1338" s="30">
        <v>2046.3</v>
      </c>
      <c r="D1338" s="31">
        <f t="shared" si="42"/>
        <v>1.0718166551417552E-2</v>
      </c>
      <c r="F1338" s="112" t="s">
        <v>812</v>
      </c>
      <c r="G1338" s="30">
        <v>25001.15</v>
      </c>
      <c r="H1338" s="31">
        <f t="shared" si="45"/>
        <v>5.954979549875894E-3</v>
      </c>
    </row>
    <row r="1339" spans="2:8" ht="27">
      <c r="B1339" s="112" t="s">
        <v>813</v>
      </c>
      <c r="C1339" s="30">
        <v>2031.5</v>
      </c>
      <c r="D1339" s="31">
        <f t="shared" si="42"/>
        <v>-7.2325660949029702E-3</v>
      </c>
      <c r="F1339" s="112" t="s">
        <v>813</v>
      </c>
      <c r="G1339" s="30">
        <v>24826.2</v>
      </c>
      <c r="H1339" s="31">
        <f t="shared" si="45"/>
        <v>-6.9976781068070704E-3</v>
      </c>
    </row>
    <row r="1340" spans="2:8" ht="27">
      <c r="B1340" s="112" t="s">
        <v>814</v>
      </c>
      <c r="C1340" s="30">
        <v>2060</v>
      </c>
      <c r="D1340" s="31">
        <f t="shared" si="42"/>
        <v>1.4029042579374762E-2</v>
      </c>
      <c r="F1340" s="112" t="s">
        <v>814</v>
      </c>
      <c r="G1340" s="30">
        <v>24752.45</v>
      </c>
      <c r="H1340" s="31">
        <f t="shared" si="45"/>
        <v>-2.9706519725128944E-3</v>
      </c>
    </row>
    <row r="1341" spans="2:8" ht="27">
      <c r="B1341" s="112" t="s">
        <v>815</v>
      </c>
      <c r="C1341" s="30">
        <v>2004.4</v>
      </c>
      <c r="D1341" s="31">
        <f t="shared" si="42"/>
        <v>-2.6990291262135924E-2</v>
      </c>
      <c r="F1341" s="112" t="s">
        <v>815</v>
      </c>
      <c r="G1341" s="30">
        <v>24833.599999999999</v>
      </c>
      <c r="H1341" s="31">
        <f t="shared" si="45"/>
        <v>3.2784633440325894E-3</v>
      </c>
    </row>
    <row r="1342" spans="2:8" ht="27">
      <c r="B1342" s="112" t="s">
        <v>816</v>
      </c>
      <c r="C1342" s="30">
        <v>1976.8</v>
      </c>
      <c r="D1342" s="31">
        <f t="shared" si="42"/>
        <v>-1.3769706645380242E-2</v>
      </c>
      <c r="F1342" s="112" t="s">
        <v>816</v>
      </c>
      <c r="G1342" s="30">
        <v>24750.7</v>
      </c>
      <c r="H1342" s="31">
        <f t="shared" si="45"/>
        <v>-3.3382191869080202E-3</v>
      </c>
    </row>
    <row r="1343" spans="2:8">
      <c r="B1343" s="111">
        <v>45694.645833333336</v>
      </c>
      <c r="C1343" s="30">
        <v>2014</v>
      </c>
      <c r="D1343" s="31">
        <f t="shared" si="42"/>
        <v>1.8818292189397123E-2</v>
      </c>
      <c r="F1343" s="111">
        <v>45694.645833333336</v>
      </c>
      <c r="G1343" s="30">
        <v>24716.6</v>
      </c>
      <c r="H1343" s="31">
        <f t="shared" si="45"/>
        <v>-1.3777388114276645E-3</v>
      </c>
    </row>
    <row r="1344" spans="2:8">
      <c r="B1344" s="111">
        <v>45722.645833333336</v>
      </c>
      <c r="C1344" s="30">
        <v>2022.5</v>
      </c>
      <c r="D1344" s="31">
        <f t="shared" si="42"/>
        <v>4.2204568023833655E-3</v>
      </c>
      <c r="F1344" s="111">
        <v>45722.645833333336</v>
      </c>
      <c r="G1344" s="30">
        <v>24542.5</v>
      </c>
      <c r="H1344" s="31">
        <f t="shared" si="45"/>
        <v>-7.0438490730925229E-3</v>
      </c>
    </row>
    <row r="1345" spans="2:8">
      <c r="B1345" s="111">
        <v>45753.645833333336</v>
      </c>
      <c r="C1345" s="30">
        <v>2029.7</v>
      </c>
      <c r="D1345" s="31">
        <f t="shared" si="42"/>
        <v>3.5599505562422529E-3</v>
      </c>
      <c r="F1345" s="111">
        <v>45753.645833333336</v>
      </c>
      <c r="G1345" s="30">
        <v>24620.2</v>
      </c>
      <c r="H1345" s="31">
        <f t="shared" si="45"/>
        <v>3.1659366405216716E-3</v>
      </c>
    </row>
    <row r="1346" spans="2:8">
      <c r="B1346" s="111">
        <v>45783.645833333336</v>
      </c>
      <c r="C1346" s="30">
        <v>2024.6</v>
      </c>
      <c r="D1346" s="31">
        <f t="shared" si="42"/>
        <v>-2.5126866039316686E-3</v>
      </c>
      <c r="F1346" s="111">
        <v>45783.645833333336</v>
      </c>
      <c r="G1346" s="30">
        <v>24750.9</v>
      </c>
      <c r="H1346" s="31">
        <f t="shared" si="45"/>
        <v>5.3086489955402882E-3</v>
      </c>
    </row>
    <row r="1347" spans="2:8">
      <c r="B1347" s="111">
        <v>45814.645833333336</v>
      </c>
      <c r="C1347" s="30">
        <v>2069.1999999999998</v>
      </c>
      <c r="D1347" s="31">
        <f t="shared" si="42"/>
        <v>2.202904277388118E-2</v>
      </c>
      <c r="F1347" s="111">
        <v>45814.645833333336</v>
      </c>
      <c r="G1347" s="30">
        <v>25003.05</v>
      </c>
      <c r="H1347" s="31">
        <f t="shared" si="45"/>
        <v>1.0187508333030282E-2</v>
      </c>
    </row>
    <row r="1348" spans="2:8">
      <c r="B1348" s="111">
        <v>45906.645833333336</v>
      </c>
      <c r="C1348" s="30">
        <v>2087.1</v>
      </c>
      <c r="D1348" s="31">
        <f t="shared" si="42"/>
        <v>8.6506862555577602E-3</v>
      </c>
      <c r="F1348" s="111">
        <v>45906.645833333336</v>
      </c>
      <c r="G1348" s="30">
        <v>25103.200000000001</v>
      </c>
      <c r="H1348" s="31">
        <f t="shared" si="45"/>
        <v>4.0055113276180609E-3</v>
      </c>
    </row>
    <row r="1349" spans="2:8">
      <c r="B1349" s="111">
        <v>45936.645833333336</v>
      </c>
      <c r="C1349" s="30">
        <v>2067.1999999999998</v>
      </c>
      <c r="D1349" s="31">
        <f t="shared" si="42"/>
        <v>-9.5347611518374897E-3</v>
      </c>
      <c r="F1349" s="111">
        <v>45936.645833333336</v>
      </c>
      <c r="G1349" s="30">
        <v>25104.25</v>
      </c>
      <c r="H1349" s="31">
        <f t="shared" si="45"/>
        <v>4.1827336753952338E-5</v>
      </c>
    </row>
    <row r="1350" spans="2:8">
      <c r="B1350" s="111">
        <v>45967.645833333336</v>
      </c>
      <c r="C1350" s="30">
        <v>2064.4</v>
      </c>
      <c r="D1350" s="31">
        <f t="shared" si="42"/>
        <v>-1.3544891640865364E-3</v>
      </c>
      <c r="F1350" s="111">
        <v>45967.645833333336</v>
      </c>
      <c r="G1350" s="30">
        <v>25141.4</v>
      </c>
      <c r="H1350" s="31">
        <f t="shared" si="45"/>
        <v>1.4798291126005836E-3</v>
      </c>
    </row>
    <row r="1351" spans="2:8">
      <c r="B1351" s="111">
        <v>45997.645833333336</v>
      </c>
      <c r="C1351" s="30">
        <v>2065.3000000000002</v>
      </c>
      <c r="D1351" s="31">
        <f t="shared" si="42"/>
        <v>4.3596202286377839E-4</v>
      </c>
      <c r="F1351" s="111">
        <v>45997.645833333336</v>
      </c>
      <c r="G1351" s="30">
        <v>24888.2</v>
      </c>
      <c r="H1351" s="31">
        <f t="shared" si="45"/>
        <v>-1.0071038207896121E-2</v>
      </c>
    </row>
    <row r="1352" spans="2:8" ht="27">
      <c r="B1352" s="112" t="s">
        <v>817</v>
      </c>
      <c r="C1352" s="30">
        <v>2046.6</v>
      </c>
      <c r="D1352" s="31">
        <f t="shared" si="42"/>
        <v>-9.0543746671186698E-3</v>
      </c>
      <c r="F1352" s="112" t="s">
        <v>817</v>
      </c>
      <c r="G1352" s="30">
        <v>24718.6</v>
      </c>
      <c r="H1352" s="31">
        <f t="shared" si="45"/>
        <v>-6.8144743292002374E-3</v>
      </c>
    </row>
    <row r="1353" spans="2:8" ht="27">
      <c r="B1353" s="112" t="s">
        <v>818</v>
      </c>
      <c r="C1353" s="30">
        <v>2031.4</v>
      </c>
      <c r="D1353" s="31">
        <f t="shared" si="42"/>
        <v>-7.4269520179809367E-3</v>
      </c>
      <c r="F1353" s="112" t="s">
        <v>818</v>
      </c>
      <c r="G1353" s="30">
        <v>24946.5</v>
      </c>
      <c r="H1353" s="31">
        <f t="shared" si="45"/>
        <v>9.2197778191323021E-3</v>
      </c>
    </row>
    <row r="1354" spans="2:8" ht="27">
      <c r="B1354" s="112" t="s">
        <v>819</v>
      </c>
      <c r="C1354" s="30">
        <v>2015.1</v>
      </c>
      <c r="D1354" s="31">
        <f t="shared" ref="D1354:D1363" si="46">(C1354/C1353)-1</f>
        <v>-8.0240228413902548E-3</v>
      </c>
      <c r="F1354" s="112" t="s">
        <v>819</v>
      </c>
      <c r="G1354" s="30">
        <v>24853.4</v>
      </c>
      <c r="H1354" s="31">
        <f t="shared" ref="H1354:H1363" si="47">(G1354/G1353)-1</f>
        <v>-3.7319864510051426E-3</v>
      </c>
    </row>
    <row r="1355" spans="2:8" ht="27">
      <c r="B1355" s="112" t="s">
        <v>820</v>
      </c>
      <c r="C1355" s="30">
        <v>1980.5</v>
      </c>
      <c r="D1355" s="31">
        <f t="shared" si="46"/>
        <v>-1.7170363753659879E-2</v>
      </c>
      <c r="F1355" s="112" t="s">
        <v>820</v>
      </c>
      <c r="G1355" s="30">
        <v>24812.05</v>
      </c>
      <c r="H1355" s="31">
        <f t="shared" si="47"/>
        <v>-1.6637562667483063E-3</v>
      </c>
    </row>
    <row r="1356" spans="2:8" ht="27">
      <c r="B1356" s="112" t="s">
        <v>821</v>
      </c>
      <c r="C1356" s="30">
        <v>1953.4</v>
      </c>
      <c r="D1356" s="31">
        <f t="shared" si="46"/>
        <v>-1.3683413279474865E-2</v>
      </c>
      <c r="F1356" s="112" t="s">
        <v>821</v>
      </c>
      <c r="G1356" s="30">
        <v>24793.25</v>
      </c>
      <c r="H1356" s="31">
        <f t="shared" si="47"/>
        <v>-7.5769636124378703E-4</v>
      </c>
    </row>
    <row r="1357" spans="2:8" ht="27">
      <c r="B1357" s="112" t="s">
        <v>822</v>
      </c>
      <c r="C1357" s="30">
        <v>1943.7</v>
      </c>
      <c r="D1357" s="31">
        <f t="shared" si="46"/>
        <v>-4.9657008293232385E-3</v>
      </c>
      <c r="F1357" s="112" t="s">
        <v>822</v>
      </c>
      <c r="G1357" s="30">
        <v>25112.400000000001</v>
      </c>
      <c r="H1357" s="31">
        <f t="shared" si="47"/>
        <v>1.2872455204541611E-2</v>
      </c>
    </row>
    <row r="1358" spans="2:8" ht="27">
      <c r="B1358" s="112" t="s">
        <v>823</v>
      </c>
      <c r="C1358" s="30">
        <v>1940.2</v>
      </c>
      <c r="D1358" s="31">
        <f t="shared" si="46"/>
        <v>-1.8006894068014478E-3</v>
      </c>
      <c r="F1358" s="112" t="s">
        <v>823</v>
      </c>
      <c r="G1358" s="30">
        <v>24971.9</v>
      </c>
      <c r="H1358" s="31">
        <f t="shared" si="47"/>
        <v>-5.594845574297902E-3</v>
      </c>
    </row>
    <row r="1359" spans="2:8" ht="27">
      <c r="B1359" s="112" t="s">
        <v>824</v>
      </c>
      <c r="C1359" s="30">
        <v>1928.7</v>
      </c>
      <c r="D1359" s="31">
        <f t="shared" si="46"/>
        <v>-5.9272239975259877E-3</v>
      </c>
      <c r="F1359" s="112" t="s">
        <v>824</v>
      </c>
      <c r="G1359" s="30">
        <v>25044.35</v>
      </c>
      <c r="H1359" s="31">
        <f t="shared" si="47"/>
        <v>2.9012610173835274E-3</v>
      </c>
    </row>
    <row r="1360" spans="2:8" ht="27">
      <c r="B1360" s="112" t="s">
        <v>825</v>
      </c>
      <c r="C1360" s="30">
        <v>1937.4</v>
      </c>
      <c r="D1360" s="31">
        <f t="shared" si="46"/>
        <v>4.5108103904183405E-3</v>
      </c>
      <c r="F1360" s="112" t="s">
        <v>825</v>
      </c>
      <c r="G1360" s="30">
        <v>25244.75</v>
      </c>
      <c r="H1360" s="31">
        <f t="shared" si="47"/>
        <v>8.001804798287937E-3</v>
      </c>
    </row>
    <row r="1361" spans="2:8" ht="27">
      <c r="B1361" s="112" t="s">
        <v>826</v>
      </c>
      <c r="C1361" s="30">
        <v>1964.4</v>
      </c>
      <c r="D1361" s="31">
        <f t="shared" si="46"/>
        <v>1.3936203158872784E-2</v>
      </c>
      <c r="F1361" s="112" t="s">
        <v>826</v>
      </c>
      <c r="G1361" s="30">
        <v>25549</v>
      </c>
      <c r="H1361" s="31">
        <f t="shared" si="47"/>
        <v>1.2052010814129765E-2</v>
      </c>
    </row>
    <row r="1362" spans="2:8" ht="27">
      <c r="B1362" s="112" t="s">
        <v>827</v>
      </c>
      <c r="C1362" s="30">
        <v>1959</v>
      </c>
      <c r="D1362" s="31">
        <f t="shared" si="46"/>
        <v>-2.748930971289032E-3</v>
      </c>
      <c r="F1362" s="112" t="s">
        <v>827</v>
      </c>
      <c r="G1362" s="30">
        <v>25637.8</v>
      </c>
      <c r="H1362" s="31">
        <f t="shared" si="47"/>
        <v>3.4756741946846414E-3</v>
      </c>
    </row>
    <row r="1363" spans="2:8" ht="27">
      <c r="B1363" s="112" t="s">
        <v>828</v>
      </c>
      <c r="C1363" s="30">
        <v>1951.1</v>
      </c>
      <c r="D1363" s="31">
        <f t="shared" si="46"/>
        <v>-4.0326697294538194E-3</v>
      </c>
      <c r="F1363" s="112" t="s">
        <v>828</v>
      </c>
      <c r="G1363" s="30">
        <v>25517.05</v>
      </c>
      <c r="H1363" s="31">
        <f t="shared" si="47"/>
        <v>-4.7098424981862896E-3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E9BAB-64E5-4C19-9BA2-F62CC5726BD5}">
  <dimension ref="A1:I19"/>
  <sheetViews>
    <sheetView topLeftCell="A3" workbookViewId="0">
      <selection activeCell="K16" sqref="K16"/>
    </sheetView>
  </sheetViews>
  <sheetFormatPr defaultRowHeight="14.45"/>
  <cols>
    <col min="1" max="1" width="17.42578125" bestFit="1" customWidth="1"/>
    <col min="2" max="2" width="12" bestFit="1" customWidth="1"/>
    <col min="6" max="6" width="13.7109375" customWidth="1"/>
  </cols>
  <sheetData>
    <row r="1" spans="1:9">
      <c r="A1" s="195" t="s">
        <v>841</v>
      </c>
      <c r="B1" s="196"/>
      <c r="C1" s="196"/>
      <c r="D1" s="196"/>
      <c r="E1" s="196"/>
      <c r="F1" s="196"/>
      <c r="G1" s="196"/>
      <c r="H1" s="196"/>
      <c r="I1" s="197"/>
    </row>
    <row r="2" spans="1:9" ht="14.45" customHeight="1">
      <c r="A2" s="198" t="s">
        <v>842</v>
      </c>
      <c r="B2" s="199"/>
      <c r="C2" s="199"/>
      <c r="D2" s="199"/>
      <c r="E2" s="199"/>
      <c r="F2" s="199"/>
      <c r="G2" s="199"/>
      <c r="H2" s="199"/>
      <c r="I2" s="200"/>
    </row>
    <row r="3" spans="1:9">
      <c r="A3" s="78"/>
      <c r="I3" s="79"/>
    </row>
    <row r="4" spans="1:9">
      <c r="A4" s="84" t="s">
        <v>843</v>
      </c>
      <c r="B4" s="75"/>
      <c r="I4" s="79"/>
    </row>
    <row r="5" spans="1:9">
      <c r="A5" s="85" t="s">
        <v>844</v>
      </c>
      <c r="B5" s="25">
        <v>0.4344809685748659</v>
      </c>
      <c r="I5" s="79"/>
    </row>
    <row r="6" spans="1:9">
      <c r="A6" s="85" t="s">
        <v>845</v>
      </c>
      <c r="B6" s="25">
        <v>0.1887737120537536</v>
      </c>
      <c r="I6" s="79"/>
    </row>
    <row r="7" spans="1:9">
      <c r="A7" s="85" t="s">
        <v>846</v>
      </c>
      <c r="B7" s="25">
        <v>0.18817369261000638</v>
      </c>
      <c r="I7" s="79"/>
    </row>
    <row r="8" spans="1:9">
      <c r="A8" s="85" t="s">
        <v>847</v>
      </c>
      <c r="B8" s="25">
        <v>1.5450043969918165E-2</v>
      </c>
      <c r="I8" s="79"/>
    </row>
    <row r="9" spans="1:9">
      <c r="A9" s="86" t="s">
        <v>848</v>
      </c>
      <c r="B9" s="74">
        <v>1354</v>
      </c>
      <c r="I9" s="79"/>
    </row>
    <row r="10" spans="1:9">
      <c r="A10" s="78"/>
      <c r="I10" s="79"/>
    </row>
    <row r="11" spans="1:9">
      <c r="A11" s="87" t="s">
        <v>849</v>
      </c>
      <c r="I11" s="79"/>
    </row>
    <row r="12" spans="1:9">
      <c r="A12" s="88"/>
      <c r="B12" s="72" t="s">
        <v>850</v>
      </c>
      <c r="C12" s="72" t="s">
        <v>851</v>
      </c>
      <c r="D12" s="72" t="s">
        <v>852</v>
      </c>
      <c r="E12" s="72" t="s">
        <v>853</v>
      </c>
      <c r="F12" s="73" t="s">
        <v>854</v>
      </c>
      <c r="I12" s="79"/>
    </row>
    <row r="13" spans="1:9">
      <c r="A13" s="85" t="s">
        <v>855</v>
      </c>
      <c r="B13">
        <v>1</v>
      </c>
      <c r="C13">
        <v>7.5099255453674463E-2</v>
      </c>
      <c r="D13">
        <v>7.5099255453674463E-2</v>
      </c>
      <c r="E13">
        <v>314.61265800792989</v>
      </c>
      <c r="F13" s="25">
        <v>1.8924986879485197E-63</v>
      </c>
      <c r="I13" s="79"/>
    </row>
    <row r="14" spans="1:9">
      <c r="A14" s="85" t="s">
        <v>856</v>
      </c>
      <c r="B14">
        <v>1352</v>
      </c>
      <c r="C14">
        <v>0.32272761692509105</v>
      </c>
      <c r="D14">
        <v>2.3870385867240463E-4</v>
      </c>
      <c r="F14" s="25"/>
      <c r="I14" s="79"/>
    </row>
    <row r="15" spans="1:9">
      <c r="A15" s="86" t="s">
        <v>857</v>
      </c>
      <c r="B15" s="8">
        <v>1353</v>
      </c>
      <c r="C15" s="8">
        <v>0.39782687237876552</v>
      </c>
      <c r="D15" s="8"/>
      <c r="E15" s="8"/>
      <c r="F15" s="74"/>
      <c r="I15" s="79"/>
    </row>
    <row r="16" spans="1:9">
      <c r="A16" s="78"/>
      <c r="I16" s="79"/>
    </row>
    <row r="17" spans="1:9">
      <c r="A17" s="88"/>
      <c r="B17" s="72" t="s">
        <v>858</v>
      </c>
      <c r="C17" s="72" t="s">
        <v>847</v>
      </c>
      <c r="D17" s="72" t="s">
        <v>859</v>
      </c>
      <c r="E17" s="72" t="s">
        <v>860</v>
      </c>
      <c r="F17" s="72" t="s">
        <v>861</v>
      </c>
      <c r="G17" s="72" t="s">
        <v>862</v>
      </c>
      <c r="H17" s="72" t="s">
        <v>863</v>
      </c>
      <c r="I17" s="89" t="s">
        <v>864</v>
      </c>
    </row>
    <row r="18" spans="1:9">
      <c r="A18" s="85" t="s">
        <v>865</v>
      </c>
      <c r="B18">
        <v>7.3994168827942264E-5</v>
      </c>
      <c r="C18">
        <v>4.2044424399154974E-4</v>
      </c>
      <c r="D18">
        <v>0.17599044316903392</v>
      </c>
      <c r="E18">
        <v>0.86032780611033033</v>
      </c>
      <c r="F18">
        <v>-7.5079978420388392E-4</v>
      </c>
      <c r="G18">
        <v>8.9878812185976845E-4</v>
      </c>
      <c r="H18">
        <v>-7.5079978420388392E-4</v>
      </c>
      <c r="I18" s="79">
        <v>8.9878812185976845E-4</v>
      </c>
    </row>
    <row r="19" spans="1:9">
      <c r="A19" s="90" t="s">
        <v>866</v>
      </c>
      <c r="B19" s="91">
        <v>0.62829782837899351</v>
      </c>
      <c r="C19" s="92">
        <v>3.5422357568996928E-2</v>
      </c>
      <c r="D19" s="92">
        <v>17.737323868270842</v>
      </c>
      <c r="E19" s="92">
        <v>1.892498687947926E-63</v>
      </c>
      <c r="F19" s="92">
        <v>0.55880907513154265</v>
      </c>
      <c r="G19" s="92">
        <v>0.69778658162644436</v>
      </c>
      <c r="H19" s="92">
        <v>0.55880907513154265</v>
      </c>
      <c r="I19" s="93">
        <v>0.69778658162644436</v>
      </c>
    </row>
  </sheetData>
  <mergeCells count="2">
    <mergeCell ref="A1:I1"/>
    <mergeCell ref="A2:I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615CB-D020-4F90-A471-8189FFA08881}">
  <dimension ref="B1:R1364"/>
  <sheetViews>
    <sheetView topLeftCell="G17" zoomScale="129" workbookViewId="0">
      <selection activeCell="R17" sqref="R17"/>
    </sheetView>
  </sheetViews>
  <sheetFormatPr defaultRowHeight="14.45"/>
  <cols>
    <col min="2" max="2" width="15.5703125" bestFit="1" customWidth="1"/>
    <col min="3" max="3" width="15.140625" customWidth="1"/>
    <col min="4" max="4" width="12.28515625" bestFit="1" customWidth="1"/>
    <col min="6" max="6" width="15.5703125" bestFit="1" customWidth="1"/>
    <col min="7" max="7" width="21.85546875" customWidth="1"/>
    <col min="8" max="8" width="11.5703125" customWidth="1"/>
    <col min="10" max="10" width="15.85546875" bestFit="1" customWidth="1"/>
    <col min="11" max="11" width="15" customWidth="1"/>
  </cols>
  <sheetData>
    <row r="1" spans="2:18">
      <c r="F1" s="26"/>
      <c r="G1" s="26"/>
    </row>
    <row r="2" spans="2:18" ht="18" customHeight="1">
      <c r="B2" s="38" t="s">
        <v>832</v>
      </c>
      <c r="C2" s="32" t="s">
        <v>867</v>
      </c>
      <c r="D2" s="27"/>
      <c r="E2" s="28"/>
      <c r="F2" s="38" t="s">
        <v>832</v>
      </c>
      <c r="G2" s="56" t="s">
        <v>0</v>
      </c>
    </row>
    <row r="3" spans="2:18">
      <c r="B3" s="38" t="s">
        <v>1</v>
      </c>
      <c r="C3" s="27" t="s">
        <v>2</v>
      </c>
      <c r="D3" s="27"/>
      <c r="E3" s="28"/>
      <c r="F3" s="38" t="s">
        <v>1</v>
      </c>
      <c r="G3" s="27" t="s">
        <v>2</v>
      </c>
    </row>
    <row r="4" spans="2:18">
      <c r="B4" s="38" t="s">
        <v>3</v>
      </c>
      <c r="C4" s="34">
        <v>43831</v>
      </c>
      <c r="D4" s="27"/>
      <c r="E4" s="28"/>
      <c r="F4" s="38" t="s">
        <v>3</v>
      </c>
      <c r="G4" s="34">
        <v>43831</v>
      </c>
    </row>
    <row r="5" spans="2:18">
      <c r="B5" s="38" t="s">
        <v>4</v>
      </c>
      <c r="C5" s="30" t="s">
        <v>5</v>
      </c>
      <c r="D5" s="27"/>
      <c r="E5" s="28"/>
      <c r="F5" s="38" t="s">
        <v>4</v>
      </c>
      <c r="G5" s="30" t="s">
        <v>5</v>
      </c>
    </row>
    <row r="6" spans="2:18">
      <c r="B6" s="46" t="s">
        <v>6</v>
      </c>
      <c r="C6" s="44" t="s">
        <v>7</v>
      </c>
      <c r="D6" s="44"/>
      <c r="E6" s="45"/>
      <c r="F6" s="46" t="s">
        <v>6</v>
      </c>
      <c r="G6" s="44" t="s">
        <v>7</v>
      </c>
    </row>
    <row r="7" spans="2:18">
      <c r="B7" s="27"/>
      <c r="C7" s="27"/>
      <c r="D7" s="27"/>
      <c r="E7" s="28"/>
      <c r="F7" s="27"/>
      <c r="G7" s="27"/>
    </row>
    <row r="8" spans="2:18" ht="21" customHeight="1">
      <c r="B8" s="113" t="s">
        <v>8</v>
      </c>
      <c r="C8" s="47" t="s">
        <v>9</v>
      </c>
      <c r="D8" s="47" t="s">
        <v>834</v>
      </c>
      <c r="E8" s="10"/>
      <c r="F8" s="47" t="s">
        <v>8</v>
      </c>
      <c r="G8" s="47" t="s">
        <v>9</v>
      </c>
      <c r="H8" s="38" t="s">
        <v>834</v>
      </c>
    </row>
    <row r="9" spans="2:18">
      <c r="B9" s="111">
        <v>43831.645833333336</v>
      </c>
      <c r="C9" s="30">
        <v>320.89999999999998</v>
      </c>
      <c r="D9" s="27"/>
      <c r="F9" s="111">
        <v>43831.645833333336</v>
      </c>
      <c r="G9" s="30">
        <v>12182.5</v>
      </c>
      <c r="H9" s="28"/>
    </row>
    <row r="10" spans="2:18">
      <c r="B10" s="111">
        <v>43862.645833333336</v>
      </c>
      <c r="C10" s="30">
        <v>325.45</v>
      </c>
      <c r="D10" s="43">
        <f>(C10/C9)-1</f>
        <v>1.4178871922717384E-2</v>
      </c>
      <c r="F10" s="111">
        <v>43862.645833333336</v>
      </c>
      <c r="G10" s="30">
        <v>12282.2</v>
      </c>
      <c r="H10" s="31">
        <f>(G10/G9)-1</f>
        <v>8.1838703057666162E-3</v>
      </c>
      <c r="K10" s="39" t="s">
        <v>835</v>
      </c>
      <c r="L10" s="33">
        <f>SLOPE(D10:D1364,H10:H1364)</f>
        <v>0.70743434536645267</v>
      </c>
      <c r="M10" s="28" t="s">
        <v>836</v>
      </c>
    </row>
    <row r="11" spans="2:18">
      <c r="B11" s="111">
        <v>43891.645833333336</v>
      </c>
      <c r="C11" s="30">
        <v>319.55</v>
      </c>
      <c r="D11" s="43">
        <f t="shared" ref="D11:D74" si="0">(C11/C10)-1</f>
        <v>-1.81287448148717E-2</v>
      </c>
      <c r="F11" s="111">
        <v>43891.645833333336</v>
      </c>
      <c r="G11" s="30">
        <v>12226.65</v>
      </c>
      <c r="H11" s="31">
        <f t="shared" ref="H11:H74" si="1">(G11/G10)-1</f>
        <v>-4.5228053606032326E-3</v>
      </c>
      <c r="K11" s="33"/>
      <c r="L11" s="28"/>
      <c r="M11" s="28"/>
    </row>
    <row r="12" spans="2:18">
      <c r="B12" s="111">
        <v>43983.645833333336</v>
      </c>
      <c r="C12" s="30">
        <v>305.39999999999998</v>
      </c>
      <c r="D12" s="43">
        <f t="shared" si="0"/>
        <v>-4.4281020184634756E-2</v>
      </c>
      <c r="F12" s="111">
        <v>43983.645833333336</v>
      </c>
      <c r="G12" s="30">
        <v>11993.05</v>
      </c>
      <c r="H12" s="31">
        <f t="shared" si="1"/>
        <v>-1.91058057603678E-2</v>
      </c>
      <c r="K12" s="39" t="s">
        <v>837</v>
      </c>
      <c r="L12" s="33">
        <v>0.28000000000000003</v>
      </c>
      <c r="M12" s="28"/>
    </row>
    <row r="13" spans="2:18">
      <c r="B13" s="111">
        <v>44013.645833333336</v>
      </c>
      <c r="C13" s="30">
        <v>315.45</v>
      </c>
      <c r="D13" s="43">
        <f t="shared" si="0"/>
        <v>3.2907662082514832E-2</v>
      </c>
      <c r="F13" s="111">
        <v>44013.645833333336</v>
      </c>
      <c r="G13" s="30">
        <v>12052.95</v>
      </c>
      <c r="H13" s="31">
        <f t="shared" si="1"/>
        <v>4.9945593489564288E-3</v>
      </c>
    </row>
    <row r="14" spans="2:18">
      <c r="B14" s="111">
        <v>44044.645833333336</v>
      </c>
      <c r="C14" s="30">
        <v>315.45</v>
      </c>
      <c r="D14" s="43">
        <f t="shared" si="0"/>
        <v>0</v>
      </c>
      <c r="F14" s="111">
        <v>44044.645833333336</v>
      </c>
      <c r="G14" s="30">
        <v>12025.35</v>
      </c>
      <c r="H14" s="31">
        <f t="shared" si="1"/>
        <v>-2.2898958346296849E-3</v>
      </c>
      <c r="J14" s="28"/>
      <c r="K14" s="28">
        <v>2020</v>
      </c>
      <c r="L14" s="28">
        <f>K14+1</f>
        <v>2021</v>
      </c>
      <c r="M14" s="28">
        <f t="shared" ref="M14:P14" si="2">L14+1</f>
        <v>2022</v>
      </c>
      <c r="N14" s="28">
        <f t="shared" si="2"/>
        <v>2023</v>
      </c>
      <c r="O14" s="28">
        <f t="shared" si="2"/>
        <v>2024</v>
      </c>
      <c r="P14" s="28">
        <f t="shared" si="2"/>
        <v>2025</v>
      </c>
      <c r="Q14" s="33" t="s">
        <v>838</v>
      </c>
      <c r="R14" s="28"/>
    </row>
    <row r="15" spans="2:18">
      <c r="B15" s="111">
        <v>44075.645833333336</v>
      </c>
      <c r="C15" s="30">
        <v>324.45</v>
      </c>
      <c r="D15" s="43">
        <f t="shared" si="0"/>
        <v>2.853067047075597E-2</v>
      </c>
      <c r="F15" s="111">
        <v>44075.645833333336</v>
      </c>
      <c r="G15" s="30">
        <v>12215.9</v>
      </c>
      <c r="H15" s="31">
        <f t="shared" si="1"/>
        <v>1.5845692640962472E-2</v>
      </c>
      <c r="J15" s="39" t="s">
        <v>839</v>
      </c>
      <c r="K15" s="35">
        <v>0.17</v>
      </c>
      <c r="L15" s="36">
        <v>0.23</v>
      </c>
      <c r="M15" s="36">
        <v>0.25</v>
      </c>
      <c r="N15" s="36">
        <v>0.26</v>
      </c>
      <c r="O15" s="36">
        <v>0.25</v>
      </c>
      <c r="P15" s="36">
        <v>0.26</v>
      </c>
      <c r="Q15" s="37">
        <f>AVERAGE(K15:P15)</f>
        <v>0.23666666666666669</v>
      </c>
      <c r="R15" s="28">
        <f>(1+((1-Q15)*L12))</f>
        <v>1.2137333333333333</v>
      </c>
    </row>
    <row r="16" spans="2:18">
      <c r="B16" s="111">
        <v>44105.645833333336</v>
      </c>
      <c r="C16" s="30">
        <v>331.45</v>
      </c>
      <c r="D16" s="43">
        <f t="shared" si="0"/>
        <v>2.1574973031283751E-2</v>
      </c>
      <c r="F16" s="111">
        <v>44105.645833333336</v>
      </c>
      <c r="G16" s="30">
        <v>12256.8</v>
      </c>
      <c r="H16" s="31">
        <f t="shared" si="1"/>
        <v>3.3480955148617042E-3</v>
      </c>
      <c r="J16" s="10"/>
    </row>
    <row r="17" spans="2:11" ht="27">
      <c r="B17" s="112" t="s">
        <v>10</v>
      </c>
      <c r="C17" s="30">
        <v>350.15</v>
      </c>
      <c r="D17" s="43">
        <f t="shared" si="0"/>
        <v>5.6418766028058398E-2</v>
      </c>
      <c r="F17" s="112" t="s">
        <v>10</v>
      </c>
      <c r="G17" s="30">
        <v>12329.55</v>
      </c>
      <c r="H17" s="31">
        <f t="shared" si="1"/>
        <v>5.9354807127471876E-3</v>
      </c>
      <c r="J17" s="39" t="s">
        <v>840</v>
      </c>
      <c r="K17" s="33">
        <f>L10/R15</f>
        <v>0.58285813360962269</v>
      </c>
    </row>
    <row r="18" spans="2:11" ht="27">
      <c r="B18" s="112" t="s">
        <v>11</v>
      </c>
      <c r="C18" s="30">
        <v>356.5</v>
      </c>
      <c r="D18" s="43">
        <f t="shared" si="0"/>
        <v>1.8135084963587067E-2</v>
      </c>
      <c r="F18" s="112" t="s">
        <v>11</v>
      </c>
      <c r="G18" s="30">
        <v>12362.3</v>
      </c>
      <c r="H18" s="31">
        <f t="shared" si="1"/>
        <v>2.6562202189048811E-3</v>
      </c>
    </row>
    <row r="19" spans="2:11" ht="27">
      <c r="B19" s="112" t="s">
        <v>12</v>
      </c>
      <c r="C19" s="30">
        <v>345.5</v>
      </c>
      <c r="D19" s="43">
        <f t="shared" si="0"/>
        <v>-3.0855539971949564E-2</v>
      </c>
      <c r="F19" s="112" t="s">
        <v>12</v>
      </c>
      <c r="G19" s="30">
        <v>12343.3</v>
      </c>
      <c r="H19" s="31">
        <f t="shared" si="1"/>
        <v>-1.5369308300234863E-3</v>
      </c>
    </row>
    <row r="20" spans="2:11" ht="27">
      <c r="B20" s="112" t="s">
        <v>13</v>
      </c>
      <c r="C20" s="30">
        <v>352.1</v>
      </c>
      <c r="D20" s="43">
        <f t="shared" si="0"/>
        <v>1.9102749638205463E-2</v>
      </c>
      <c r="F20" s="112" t="s">
        <v>13</v>
      </c>
      <c r="G20" s="30">
        <v>12355.5</v>
      </c>
      <c r="H20" s="31">
        <f t="shared" si="1"/>
        <v>9.8839046284227017E-4</v>
      </c>
    </row>
    <row r="21" spans="2:11" ht="27">
      <c r="B21" s="112" t="s">
        <v>14</v>
      </c>
      <c r="C21" s="30">
        <v>356.5</v>
      </c>
      <c r="D21" s="43">
        <f t="shared" si="0"/>
        <v>1.2496449872195337E-2</v>
      </c>
      <c r="F21" s="112" t="s">
        <v>14</v>
      </c>
      <c r="G21" s="30">
        <v>12352.35</v>
      </c>
      <c r="H21" s="31">
        <f t="shared" si="1"/>
        <v>-2.5494718951069029E-4</v>
      </c>
    </row>
    <row r="22" spans="2:11" ht="27">
      <c r="B22" s="112" t="s">
        <v>15</v>
      </c>
      <c r="C22" s="30">
        <v>348.35</v>
      </c>
      <c r="D22" s="43">
        <f t="shared" si="0"/>
        <v>-2.2861150070126124E-2</v>
      </c>
      <c r="F22" s="112" t="s">
        <v>15</v>
      </c>
      <c r="G22" s="30">
        <v>12224.55</v>
      </c>
      <c r="H22" s="31">
        <f t="shared" si="1"/>
        <v>-1.0346209425736941E-2</v>
      </c>
    </row>
    <row r="23" spans="2:11" ht="27">
      <c r="B23" s="112" t="s">
        <v>16</v>
      </c>
      <c r="C23" s="30">
        <v>363.5</v>
      </c>
      <c r="D23" s="43">
        <f t="shared" si="0"/>
        <v>4.3490742069757449E-2</v>
      </c>
      <c r="F23" s="112" t="s">
        <v>16</v>
      </c>
      <c r="G23" s="30">
        <v>12169.85</v>
      </c>
      <c r="H23" s="31">
        <f t="shared" si="1"/>
        <v>-4.4746023371002863E-3</v>
      </c>
    </row>
    <row r="24" spans="2:11" ht="27">
      <c r="B24" s="112" t="s">
        <v>17</v>
      </c>
      <c r="C24" s="30">
        <v>363.95</v>
      </c>
      <c r="D24" s="43">
        <f t="shared" si="0"/>
        <v>1.2379642365887289E-3</v>
      </c>
      <c r="F24" s="112" t="s">
        <v>17</v>
      </c>
      <c r="G24" s="30">
        <v>12106.9</v>
      </c>
      <c r="H24" s="31">
        <f t="shared" si="1"/>
        <v>-5.172619218807184E-3</v>
      </c>
    </row>
    <row r="25" spans="2:11" ht="27">
      <c r="B25" s="112" t="s">
        <v>18</v>
      </c>
      <c r="C25" s="30">
        <v>357.65</v>
      </c>
      <c r="D25" s="43">
        <f t="shared" si="0"/>
        <v>-1.7310070064569305E-2</v>
      </c>
      <c r="F25" s="112" t="s">
        <v>18</v>
      </c>
      <c r="G25" s="30">
        <v>12180.35</v>
      </c>
      <c r="H25" s="31">
        <f t="shared" si="1"/>
        <v>6.0667883603564565E-3</v>
      </c>
    </row>
    <row r="26" spans="2:11" ht="27">
      <c r="B26" s="112" t="s">
        <v>19</v>
      </c>
      <c r="C26" s="30">
        <v>380.1</v>
      </c>
      <c r="D26" s="43">
        <f t="shared" si="0"/>
        <v>6.2770865371173157E-2</v>
      </c>
      <c r="F26" s="112" t="s">
        <v>19</v>
      </c>
      <c r="G26" s="30">
        <v>12248.25</v>
      </c>
      <c r="H26" s="31">
        <f t="shared" si="1"/>
        <v>5.5745524553891812E-3</v>
      </c>
    </row>
    <row r="27" spans="2:11" ht="27">
      <c r="B27" s="112" t="s">
        <v>20</v>
      </c>
      <c r="C27" s="30">
        <v>388.5</v>
      </c>
      <c r="D27" s="43">
        <f t="shared" si="0"/>
        <v>2.2099447513812098E-2</v>
      </c>
      <c r="F27" s="112" t="s">
        <v>20</v>
      </c>
      <c r="G27" s="30">
        <v>12119</v>
      </c>
      <c r="H27" s="31">
        <f t="shared" si="1"/>
        <v>-1.0552527912150667E-2</v>
      </c>
    </row>
    <row r="28" spans="2:11" ht="27">
      <c r="B28" s="112" t="s">
        <v>21</v>
      </c>
      <c r="C28" s="30">
        <v>395.5</v>
      </c>
      <c r="D28" s="43">
        <f t="shared" si="0"/>
        <v>1.8018018018018056E-2</v>
      </c>
      <c r="F28" s="112" t="s">
        <v>21</v>
      </c>
      <c r="G28" s="30">
        <v>12055.8</v>
      </c>
      <c r="H28" s="31">
        <f t="shared" si="1"/>
        <v>-5.2149517286905755E-3</v>
      </c>
    </row>
    <row r="29" spans="2:11" ht="27">
      <c r="B29" s="112" t="s">
        <v>22</v>
      </c>
      <c r="C29" s="30">
        <v>384.6</v>
      </c>
      <c r="D29" s="43">
        <f t="shared" si="0"/>
        <v>-2.7560050568900096E-2</v>
      </c>
      <c r="F29" s="112" t="s">
        <v>22</v>
      </c>
      <c r="G29" s="30">
        <v>12129.5</v>
      </c>
      <c r="H29" s="31">
        <f t="shared" si="1"/>
        <v>6.1132401002008674E-3</v>
      </c>
    </row>
    <row r="30" spans="2:11" ht="27">
      <c r="B30" s="112" t="s">
        <v>23</v>
      </c>
      <c r="C30" s="30">
        <v>400.45</v>
      </c>
      <c r="D30" s="43">
        <f t="shared" si="0"/>
        <v>4.1211648465938611E-2</v>
      </c>
      <c r="F30" s="112" t="s">
        <v>23</v>
      </c>
      <c r="G30" s="30">
        <v>12035.8</v>
      </c>
      <c r="H30" s="31">
        <f t="shared" si="1"/>
        <v>-7.7249680530937503E-3</v>
      </c>
    </row>
    <row r="31" spans="2:11" ht="27">
      <c r="B31" s="112" t="s">
        <v>24</v>
      </c>
      <c r="C31" s="30">
        <v>396.35</v>
      </c>
      <c r="D31" s="43">
        <f t="shared" si="0"/>
        <v>-1.0238481708078284E-2</v>
      </c>
      <c r="F31" s="112" t="s">
        <v>24</v>
      </c>
      <c r="G31" s="30">
        <v>11962.1</v>
      </c>
      <c r="H31" s="31">
        <f t="shared" si="1"/>
        <v>-6.1233985277254765E-3</v>
      </c>
    </row>
    <row r="32" spans="2:11">
      <c r="B32" s="111">
        <v>43832.708333333336</v>
      </c>
      <c r="C32" s="30">
        <v>382.65</v>
      </c>
      <c r="D32" s="43">
        <f t="shared" si="0"/>
        <v>-3.4565409360413857E-2</v>
      </c>
      <c r="F32" s="111">
        <v>43832.708333333336</v>
      </c>
      <c r="G32" s="30">
        <v>11641.25</v>
      </c>
      <c r="H32" s="31">
        <f t="shared" si="1"/>
        <v>-2.682221349094227E-2</v>
      </c>
    </row>
    <row r="33" spans="2:8">
      <c r="B33" s="111">
        <v>43892.645833333336</v>
      </c>
      <c r="C33" s="30">
        <v>387.3</v>
      </c>
      <c r="D33" s="43">
        <f t="shared" si="0"/>
        <v>1.2152097216777902E-2</v>
      </c>
      <c r="F33" s="111">
        <v>43892.645833333336</v>
      </c>
      <c r="G33" s="30">
        <v>11707.9</v>
      </c>
      <c r="H33" s="31">
        <f t="shared" si="1"/>
        <v>5.7253301836142079E-3</v>
      </c>
    </row>
    <row r="34" spans="2:8">
      <c r="B34" s="111">
        <v>43923.645833333336</v>
      </c>
      <c r="C34" s="30">
        <v>394.85</v>
      </c>
      <c r="D34" s="43">
        <f t="shared" si="0"/>
        <v>1.9493932352181886E-2</v>
      </c>
      <c r="F34" s="111">
        <v>43923.645833333336</v>
      </c>
      <c r="G34" s="30">
        <v>11979.65</v>
      </c>
      <c r="H34" s="31">
        <f t="shared" si="1"/>
        <v>2.3210823461081942E-2</v>
      </c>
    </row>
    <row r="35" spans="2:8">
      <c r="B35" s="111">
        <v>43953.645833333336</v>
      </c>
      <c r="C35" s="30">
        <v>404.75</v>
      </c>
      <c r="D35" s="43">
        <f t="shared" si="0"/>
        <v>2.5072812460428029E-2</v>
      </c>
      <c r="F35" s="111">
        <v>43953.645833333336</v>
      </c>
      <c r="G35" s="30">
        <v>12089.15</v>
      </c>
      <c r="H35" s="31">
        <f t="shared" si="1"/>
        <v>9.1405007658822424E-3</v>
      </c>
    </row>
    <row r="36" spans="2:8">
      <c r="B36" s="111">
        <v>43984.645833333336</v>
      </c>
      <c r="C36" s="30">
        <v>407</v>
      </c>
      <c r="D36" s="43">
        <f t="shared" si="0"/>
        <v>5.5589870290302379E-3</v>
      </c>
      <c r="F36" s="111">
        <v>43984.645833333336</v>
      </c>
      <c r="G36" s="30">
        <v>12137.95</v>
      </c>
      <c r="H36" s="31">
        <f t="shared" si="1"/>
        <v>4.0366775166162938E-3</v>
      </c>
    </row>
    <row r="37" spans="2:8">
      <c r="B37" s="111">
        <v>44014.645833333336</v>
      </c>
      <c r="C37" s="30">
        <v>415</v>
      </c>
      <c r="D37" s="43">
        <f t="shared" si="0"/>
        <v>1.9656019656019597E-2</v>
      </c>
      <c r="F37" s="111">
        <v>44014.645833333336</v>
      </c>
      <c r="G37" s="30">
        <v>12098.35</v>
      </c>
      <c r="H37" s="31">
        <f t="shared" si="1"/>
        <v>-3.2624949023517535E-3</v>
      </c>
    </row>
    <row r="38" spans="2:8">
      <c r="B38" s="111">
        <v>44106.645833333336</v>
      </c>
      <c r="C38" s="30">
        <v>406.55</v>
      </c>
      <c r="D38" s="43">
        <f t="shared" si="0"/>
        <v>-2.0361445783132481E-2</v>
      </c>
      <c r="F38" s="111">
        <v>44106.645833333336</v>
      </c>
      <c r="G38" s="30">
        <v>12031.5</v>
      </c>
      <c r="H38" s="31">
        <f t="shared" si="1"/>
        <v>-5.525546872094167E-3</v>
      </c>
    </row>
    <row r="39" spans="2:8">
      <c r="B39" s="111">
        <v>44137.645833333336</v>
      </c>
      <c r="C39" s="30">
        <v>412.35</v>
      </c>
      <c r="D39" s="43">
        <f t="shared" si="0"/>
        <v>1.4266387898167476E-2</v>
      </c>
      <c r="F39" s="111">
        <v>44137.645833333336</v>
      </c>
      <c r="G39" s="30">
        <v>12107.9</v>
      </c>
      <c r="H39" s="31">
        <f t="shared" si="1"/>
        <v>6.3499979221210978E-3</v>
      </c>
    </row>
    <row r="40" spans="2:8">
      <c r="B40" s="111">
        <v>44167.645833333336</v>
      </c>
      <c r="C40" s="30">
        <v>426.6</v>
      </c>
      <c r="D40" s="43">
        <f t="shared" si="0"/>
        <v>3.4558021098581193E-2</v>
      </c>
      <c r="F40" s="111">
        <v>44167.645833333336</v>
      </c>
      <c r="G40" s="30">
        <v>12201.2</v>
      </c>
      <c r="H40" s="31">
        <f t="shared" si="1"/>
        <v>7.7057127990816099E-3</v>
      </c>
    </row>
    <row r="41" spans="2:8" ht="27">
      <c r="B41" s="112" t="s">
        <v>25</v>
      </c>
      <c r="C41" s="30">
        <v>434.9</v>
      </c>
      <c r="D41" s="43">
        <f t="shared" si="0"/>
        <v>1.9456165025785177E-2</v>
      </c>
      <c r="F41" s="112" t="s">
        <v>25</v>
      </c>
      <c r="G41" s="30">
        <v>12174.65</v>
      </c>
      <c r="H41" s="31">
        <f t="shared" si="1"/>
        <v>-2.1760154738879045E-3</v>
      </c>
    </row>
    <row r="42" spans="2:8" ht="27">
      <c r="B42" s="112" t="s">
        <v>26</v>
      </c>
      <c r="C42" s="30">
        <v>421.95</v>
      </c>
      <c r="D42" s="43">
        <f t="shared" si="0"/>
        <v>-2.9776960220740389E-2</v>
      </c>
      <c r="F42" s="112" t="s">
        <v>26</v>
      </c>
      <c r="G42" s="30">
        <v>12113.45</v>
      </c>
      <c r="H42" s="31">
        <f t="shared" si="1"/>
        <v>-5.0268385538803084E-3</v>
      </c>
    </row>
    <row r="43" spans="2:8" ht="27">
      <c r="B43" s="112" t="s">
        <v>27</v>
      </c>
      <c r="C43" s="30">
        <v>412.45</v>
      </c>
      <c r="D43" s="43">
        <f t="shared" si="0"/>
        <v>-2.251451593790732E-2</v>
      </c>
      <c r="F43" s="112" t="s">
        <v>27</v>
      </c>
      <c r="G43" s="30">
        <v>12045.8</v>
      </c>
      <c r="H43" s="31">
        <f t="shared" si="1"/>
        <v>-5.5847013030970727E-3</v>
      </c>
    </row>
    <row r="44" spans="2:8" ht="27">
      <c r="B44" s="112" t="s">
        <v>28</v>
      </c>
      <c r="C44" s="30">
        <v>419.55</v>
      </c>
      <c r="D44" s="43">
        <f t="shared" si="0"/>
        <v>1.7214207782761504E-2</v>
      </c>
      <c r="F44" s="112" t="s">
        <v>28</v>
      </c>
      <c r="G44" s="30">
        <v>11992.5</v>
      </c>
      <c r="H44" s="31">
        <f t="shared" si="1"/>
        <v>-4.4247787610618428E-3</v>
      </c>
    </row>
    <row r="45" spans="2:8" ht="27">
      <c r="B45" s="112" t="s">
        <v>29</v>
      </c>
      <c r="C45" s="30">
        <v>435.8</v>
      </c>
      <c r="D45" s="43">
        <f t="shared" si="0"/>
        <v>3.8731974734834917E-2</v>
      </c>
      <c r="F45" s="112" t="s">
        <v>29</v>
      </c>
      <c r="G45" s="30">
        <v>12125.9</v>
      </c>
      <c r="H45" s="31">
        <f t="shared" si="1"/>
        <v>1.1123618928496892E-2</v>
      </c>
    </row>
    <row r="46" spans="2:8" ht="27">
      <c r="B46" s="112" t="s">
        <v>30</v>
      </c>
      <c r="C46" s="30">
        <v>426.9</v>
      </c>
      <c r="D46" s="43">
        <f t="shared" si="0"/>
        <v>-2.0422212023864184E-2</v>
      </c>
      <c r="F46" s="112" t="s">
        <v>30</v>
      </c>
      <c r="G46" s="30">
        <v>12080.85</v>
      </c>
      <c r="H46" s="31">
        <f t="shared" si="1"/>
        <v>-3.7151881509825957E-3</v>
      </c>
    </row>
    <row r="47" spans="2:8" ht="27">
      <c r="B47" s="112" t="s">
        <v>31</v>
      </c>
      <c r="C47" s="30">
        <v>419.15</v>
      </c>
      <c r="D47" s="43">
        <f t="shared" si="0"/>
        <v>-1.8154134457718407E-2</v>
      </c>
      <c r="F47" s="112" t="s">
        <v>31</v>
      </c>
      <c r="G47" s="30">
        <v>11829.4</v>
      </c>
      <c r="H47" s="31">
        <f t="shared" si="1"/>
        <v>-2.0813932794463974E-2</v>
      </c>
    </row>
    <row r="48" spans="2:8" ht="27">
      <c r="B48" s="112" t="s">
        <v>32</v>
      </c>
      <c r="C48" s="30">
        <v>410.75</v>
      </c>
      <c r="D48" s="43">
        <f t="shared" si="0"/>
        <v>-2.0040558272694686E-2</v>
      </c>
      <c r="F48" s="112" t="s">
        <v>32</v>
      </c>
      <c r="G48" s="30">
        <v>11797.9</v>
      </c>
      <c r="H48" s="31">
        <f t="shared" si="1"/>
        <v>-2.6628569496339738E-3</v>
      </c>
    </row>
    <row r="49" spans="2:8" ht="27">
      <c r="B49" s="112" t="s">
        <v>33</v>
      </c>
      <c r="C49" s="30">
        <v>428.9</v>
      </c>
      <c r="D49" s="43">
        <f t="shared" si="0"/>
        <v>4.4187461959829477E-2</v>
      </c>
      <c r="F49" s="112" t="s">
        <v>33</v>
      </c>
      <c r="G49" s="30">
        <v>11678.5</v>
      </c>
      <c r="H49" s="31">
        <f t="shared" si="1"/>
        <v>-1.0120445163969816E-2</v>
      </c>
    </row>
    <row r="50" spans="2:8" ht="27">
      <c r="B50" s="112" t="s">
        <v>34</v>
      </c>
      <c r="C50" s="30">
        <v>427.8</v>
      </c>
      <c r="D50" s="43">
        <f t="shared" si="0"/>
        <v>-2.5647003963626958E-3</v>
      </c>
      <c r="F50" s="112" t="s">
        <v>34</v>
      </c>
      <c r="G50" s="30">
        <v>11633.3</v>
      </c>
      <c r="H50" s="31">
        <f t="shared" si="1"/>
        <v>-3.8703600633643864E-3</v>
      </c>
    </row>
    <row r="51" spans="2:8" ht="27">
      <c r="B51" s="112" t="s">
        <v>35</v>
      </c>
      <c r="C51" s="30">
        <v>410.4</v>
      </c>
      <c r="D51" s="43">
        <f t="shared" si="0"/>
        <v>-4.0673211781206198E-2</v>
      </c>
      <c r="F51" s="112" t="s">
        <v>35</v>
      </c>
      <c r="G51" s="30">
        <v>11201.75</v>
      </c>
      <c r="H51" s="31">
        <f t="shared" si="1"/>
        <v>-3.709609483121723E-2</v>
      </c>
    </row>
    <row r="52" spans="2:8">
      <c r="B52" s="111">
        <v>43864.645833333336</v>
      </c>
      <c r="C52" s="30">
        <v>401.15</v>
      </c>
      <c r="D52" s="43">
        <f t="shared" si="0"/>
        <v>-2.2538986354775803E-2</v>
      </c>
      <c r="F52" s="111">
        <v>43864.645833333336</v>
      </c>
      <c r="G52" s="30">
        <v>11132.75</v>
      </c>
      <c r="H52" s="31">
        <f t="shared" si="1"/>
        <v>-6.1597518244916882E-3</v>
      </c>
    </row>
    <row r="53" spans="2:8">
      <c r="B53" s="111">
        <v>43893.645833333336</v>
      </c>
      <c r="C53" s="30">
        <v>399.7</v>
      </c>
      <c r="D53" s="43">
        <f t="shared" si="0"/>
        <v>-3.6146080019942017E-3</v>
      </c>
      <c r="F53" s="111">
        <v>43893.645833333336</v>
      </c>
      <c r="G53" s="30">
        <v>11303.3</v>
      </c>
      <c r="H53" s="31">
        <f t="shared" si="1"/>
        <v>1.5319664952504919E-2</v>
      </c>
    </row>
    <row r="54" spans="2:8">
      <c r="B54" s="111">
        <v>43924.645833333336</v>
      </c>
      <c r="C54" s="30">
        <v>392.5</v>
      </c>
      <c r="D54" s="43">
        <f t="shared" si="0"/>
        <v>-1.8013510132599442E-2</v>
      </c>
      <c r="F54" s="111">
        <v>43924.645833333336</v>
      </c>
      <c r="G54" s="30">
        <v>11251</v>
      </c>
      <c r="H54" s="31">
        <f t="shared" si="1"/>
        <v>-4.626967345819244E-3</v>
      </c>
    </row>
    <row r="55" spans="2:8">
      <c r="B55" s="111">
        <v>43954.645833333336</v>
      </c>
      <c r="C55" s="30">
        <v>382.75</v>
      </c>
      <c r="D55" s="43">
        <f t="shared" si="0"/>
        <v>-2.4840764331210186E-2</v>
      </c>
      <c r="F55" s="111">
        <v>43954.645833333336</v>
      </c>
      <c r="G55" s="30">
        <v>11269</v>
      </c>
      <c r="H55" s="31">
        <f t="shared" si="1"/>
        <v>1.5998577904186018E-3</v>
      </c>
    </row>
    <row r="56" spans="2:8">
      <c r="B56" s="111">
        <v>43985.645833333336</v>
      </c>
      <c r="C56" s="30">
        <v>367.8</v>
      </c>
      <c r="D56" s="43">
        <f t="shared" si="0"/>
        <v>-3.9059438275636849E-2</v>
      </c>
      <c r="F56" s="111">
        <v>43985.645833333336</v>
      </c>
      <c r="G56" s="30">
        <v>10989.45</v>
      </c>
      <c r="H56" s="31">
        <f t="shared" si="1"/>
        <v>-2.4806992634661351E-2</v>
      </c>
    </row>
    <row r="57" spans="2:8">
      <c r="B57" s="111">
        <v>44077.645833333336</v>
      </c>
      <c r="C57" s="30">
        <v>344.05</v>
      </c>
      <c r="D57" s="43">
        <f t="shared" si="0"/>
        <v>-6.4573137574768902E-2</v>
      </c>
      <c r="F57" s="111">
        <v>44077.645833333336</v>
      </c>
      <c r="G57" s="30">
        <v>10451.450000000001</v>
      </c>
      <c r="H57" s="31">
        <f t="shared" si="1"/>
        <v>-4.8956044206033944E-2</v>
      </c>
    </row>
    <row r="58" spans="2:8">
      <c r="B58" s="111">
        <v>44138.645833333336</v>
      </c>
      <c r="C58" s="30">
        <v>340.1</v>
      </c>
      <c r="D58" s="43">
        <f t="shared" si="0"/>
        <v>-1.1480889405609651E-2</v>
      </c>
      <c r="F58" s="111">
        <v>44138.645833333336</v>
      </c>
      <c r="G58" s="30">
        <v>10458.4</v>
      </c>
      <c r="H58" s="31">
        <f t="shared" si="1"/>
        <v>6.6497950045207865E-4</v>
      </c>
    </row>
    <row r="59" spans="2:8">
      <c r="B59" s="111">
        <v>44168.645833333336</v>
      </c>
      <c r="C59" s="30">
        <v>314.14999999999998</v>
      </c>
      <c r="D59" s="43">
        <f t="shared" si="0"/>
        <v>-7.6301087915319199E-2</v>
      </c>
      <c r="F59" s="111">
        <v>44168.645833333336</v>
      </c>
      <c r="G59" s="30">
        <v>9590.15</v>
      </c>
      <c r="H59" s="31">
        <f t="shared" si="1"/>
        <v>-8.3019391111451069E-2</v>
      </c>
    </row>
    <row r="60" spans="2:8" ht="27">
      <c r="B60" s="112" t="s">
        <v>36</v>
      </c>
      <c r="C60" s="30">
        <v>343.4</v>
      </c>
      <c r="D60" s="43">
        <f t="shared" si="0"/>
        <v>9.3108387712875995E-2</v>
      </c>
      <c r="F60" s="112" t="s">
        <v>36</v>
      </c>
      <c r="G60" s="30">
        <v>9955.2000000000007</v>
      </c>
      <c r="H60" s="31">
        <f t="shared" si="1"/>
        <v>3.8065098043305046E-2</v>
      </c>
    </row>
    <row r="61" spans="2:8" ht="27">
      <c r="B61" s="112" t="s">
        <v>37</v>
      </c>
      <c r="C61" s="30">
        <v>301.45</v>
      </c>
      <c r="D61" s="43">
        <f t="shared" si="0"/>
        <v>-0.12216074548631328</v>
      </c>
      <c r="F61" s="112" t="s">
        <v>37</v>
      </c>
      <c r="G61" s="30">
        <v>9197.4</v>
      </c>
      <c r="H61" s="31">
        <f t="shared" si="1"/>
        <v>-7.6121022179363673E-2</v>
      </c>
    </row>
    <row r="62" spans="2:8" ht="27">
      <c r="B62" s="112" t="s">
        <v>38</v>
      </c>
      <c r="C62" s="30">
        <v>301.89999999999998</v>
      </c>
      <c r="D62" s="43">
        <f t="shared" si="0"/>
        <v>1.4927848731132176E-3</v>
      </c>
      <c r="F62" s="112" t="s">
        <v>38</v>
      </c>
      <c r="G62" s="30">
        <v>8967.0499999999993</v>
      </c>
      <c r="H62" s="31">
        <f t="shared" si="1"/>
        <v>-2.5045121447365593E-2</v>
      </c>
    </row>
    <row r="63" spans="2:8" ht="27">
      <c r="B63" s="112" t="s">
        <v>39</v>
      </c>
      <c r="C63" s="30">
        <v>298.05</v>
      </c>
      <c r="D63" s="43">
        <f t="shared" si="0"/>
        <v>-1.2752567075190346E-2</v>
      </c>
      <c r="F63" s="112" t="s">
        <v>39</v>
      </c>
      <c r="G63" s="30">
        <v>8468.7999999999993</v>
      </c>
      <c r="H63" s="31">
        <f t="shared" si="1"/>
        <v>-5.5564539062456397E-2</v>
      </c>
    </row>
    <row r="64" spans="2:8" ht="27">
      <c r="B64" s="112" t="s">
        <v>40</v>
      </c>
      <c r="C64" s="30">
        <v>303.5</v>
      </c>
      <c r="D64" s="43">
        <f t="shared" si="0"/>
        <v>1.8285522563328271E-2</v>
      </c>
      <c r="F64" s="112" t="s">
        <v>40</v>
      </c>
      <c r="G64" s="30">
        <v>8263.4500000000007</v>
      </c>
      <c r="H64" s="31">
        <f t="shared" si="1"/>
        <v>-2.4247827319100579E-2</v>
      </c>
    </row>
    <row r="65" spans="2:8" ht="27">
      <c r="B65" s="112" t="s">
        <v>41</v>
      </c>
      <c r="C65" s="30">
        <v>304.14999999999998</v>
      </c>
      <c r="D65" s="43">
        <f t="shared" si="0"/>
        <v>2.1416803953870911E-3</v>
      </c>
      <c r="F65" s="112" t="s">
        <v>41</v>
      </c>
      <c r="G65" s="30">
        <v>8745.4500000000007</v>
      </c>
      <c r="H65" s="31">
        <f t="shared" si="1"/>
        <v>5.8329148237116435E-2</v>
      </c>
    </row>
    <row r="66" spans="2:8" ht="27">
      <c r="B66" s="112" t="s">
        <v>42</v>
      </c>
      <c r="C66" s="30">
        <v>243.55</v>
      </c>
      <c r="D66" s="43">
        <f t="shared" si="0"/>
        <v>-0.19924379418050298</v>
      </c>
      <c r="F66" s="112" t="s">
        <v>42</v>
      </c>
      <c r="G66" s="30">
        <v>7610.25</v>
      </c>
      <c r="H66" s="31">
        <f t="shared" si="1"/>
        <v>-0.12980464127060365</v>
      </c>
    </row>
    <row r="67" spans="2:8" ht="27">
      <c r="B67" s="112" t="s">
        <v>43</v>
      </c>
      <c r="C67" s="30">
        <v>244</v>
      </c>
      <c r="D67" s="43">
        <f t="shared" si="0"/>
        <v>1.8476698829807958E-3</v>
      </c>
      <c r="F67" s="112" t="s">
        <v>43</v>
      </c>
      <c r="G67" s="30">
        <v>7801.05</v>
      </c>
      <c r="H67" s="31">
        <f t="shared" si="1"/>
        <v>2.507144968956343E-2</v>
      </c>
    </row>
    <row r="68" spans="2:8" ht="27">
      <c r="B68" s="112" t="s">
        <v>44</v>
      </c>
      <c r="C68" s="30">
        <v>264.14999999999998</v>
      </c>
      <c r="D68" s="43">
        <f t="shared" si="0"/>
        <v>8.2581967213114726E-2</v>
      </c>
      <c r="F68" s="112" t="s">
        <v>44</v>
      </c>
      <c r="G68" s="30">
        <v>8317.85</v>
      </c>
      <c r="H68" s="31">
        <f t="shared" si="1"/>
        <v>6.6247492324751134E-2</v>
      </c>
    </row>
    <row r="69" spans="2:8" ht="27">
      <c r="B69" s="112" t="s">
        <v>45</v>
      </c>
      <c r="C69" s="30">
        <v>271.2</v>
      </c>
      <c r="D69" s="43">
        <f t="shared" si="0"/>
        <v>2.6689381033503823E-2</v>
      </c>
      <c r="F69" s="112" t="s">
        <v>45</v>
      </c>
      <c r="G69" s="30">
        <v>8641.4500000000007</v>
      </c>
      <c r="H69" s="31">
        <f t="shared" si="1"/>
        <v>3.890428415996916E-2</v>
      </c>
    </row>
    <row r="70" spans="2:8" ht="27">
      <c r="B70" s="112" t="s">
        <v>46</v>
      </c>
      <c r="C70" s="30">
        <v>262.85000000000002</v>
      </c>
      <c r="D70" s="43">
        <f t="shared" si="0"/>
        <v>-3.0789085545722572E-2</v>
      </c>
      <c r="F70" s="112" t="s">
        <v>46</v>
      </c>
      <c r="G70" s="30">
        <v>8660.25</v>
      </c>
      <c r="H70" s="31">
        <f t="shared" si="1"/>
        <v>2.1755608144464755E-3</v>
      </c>
    </row>
    <row r="71" spans="2:8" ht="27">
      <c r="B71" s="112" t="s">
        <v>47</v>
      </c>
      <c r="C71" s="30">
        <v>262.2</v>
      </c>
      <c r="D71" s="43">
        <f t="shared" si="0"/>
        <v>-2.4728932851437735E-3</v>
      </c>
      <c r="F71" s="112" t="s">
        <v>47</v>
      </c>
      <c r="G71" s="30">
        <v>8281.1</v>
      </c>
      <c r="H71" s="31">
        <f t="shared" si="1"/>
        <v>-4.3780491325308146E-2</v>
      </c>
    </row>
    <row r="72" spans="2:8" ht="27">
      <c r="B72" s="112" t="s">
        <v>48</v>
      </c>
      <c r="C72" s="30">
        <v>268.2</v>
      </c>
      <c r="D72" s="43">
        <f t="shared" si="0"/>
        <v>2.2883295194507935E-2</v>
      </c>
      <c r="F72" s="112" t="s">
        <v>48</v>
      </c>
      <c r="G72" s="30">
        <v>8597.75</v>
      </c>
      <c r="H72" s="31">
        <f t="shared" si="1"/>
        <v>3.8237673738996003E-2</v>
      </c>
    </row>
    <row r="73" spans="2:8">
      <c r="B73" s="111">
        <v>43834.645833333336</v>
      </c>
      <c r="C73" s="30">
        <v>268.5</v>
      </c>
      <c r="D73" s="43">
        <f t="shared" si="0"/>
        <v>1.1185682326622093E-3</v>
      </c>
      <c r="F73" s="111">
        <v>43834.645833333336</v>
      </c>
      <c r="G73" s="30">
        <v>8253.7999999999993</v>
      </c>
      <c r="H73" s="31">
        <f t="shared" si="1"/>
        <v>-4.0004652379983185E-2</v>
      </c>
    </row>
    <row r="74" spans="2:8">
      <c r="B74" s="111">
        <v>43894.645833333336</v>
      </c>
      <c r="C74" s="30">
        <v>273.35000000000002</v>
      </c>
      <c r="D74" s="43">
        <f t="shared" si="0"/>
        <v>1.8063314711359579E-2</v>
      </c>
      <c r="F74" s="111">
        <v>43894.645833333336</v>
      </c>
      <c r="G74" s="30">
        <v>8083.8</v>
      </c>
      <c r="H74" s="31">
        <f t="shared" si="1"/>
        <v>-2.0596573699386833E-2</v>
      </c>
    </row>
    <row r="75" spans="2:8">
      <c r="B75" s="111">
        <v>44016.645833333336</v>
      </c>
      <c r="C75" s="30">
        <v>291.8</v>
      </c>
      <c r="D75" s="43">
        <f t="shared" ref="D75:D138" si="3">(C75/C74)-1</f>
        <v>6.7495884397292816E-2</v>
      </c>
      <c r="F75" s="111">
        <v>44016.645833333336</v>
      </c>
      <c r="G75" s="30">
        <v>8792.2000000000007</v>
      </c>
      <c r="H75" s="31">
        <f t="shared" ref="H75:H138" si="4">(G75/G74)-1</f>
        <v>8.7632054231920664E-2</v>
      </c>
    </row>
    <row r="76" spans="2:8">
      <c r="B76" s="111">
        <v>44047.645833333336</v>
      </c>
      <c r="C76" s="30">
        <v>290.75</v>
      </c>
      <c r="D76" s="43">
        <f t="shared" si="3"/>
        <v>-3.5983550376971207E-3</v>
      </c>
      <c r="F76" s="111">
        <v>44047.645833333336</v>
      </c>
      <c r="G76" s="30">
        <v>8748.75</v>
      </c>
      <c r="H76" s="31">
        <f t="shared" si="4"/>
        <v>-4.9418803029959157E-3</v>
      </c>
    </row>
    <row r="77" spans="2:8">
      <c r="B77" s="111">
        <v>44078.645833333336</v>
      </c>
      <c r="C77" s="30">
        <v>312.60000000000002</v>
      </c>
      <c r="D77" s="43">
        <f t="shared" si="3"/>
        <v>7.515047291487531E-2</v>
      </c>
      <c r="F77" s="111">
        <v>44078.645833333336</v>
      </c>
      <c r="G77" s="30">
        <v>9111.9</v>
      </c>
      <c r="H77" s="31">
        <f t="shared" si="4"/>
        <v>4.1508786969566946E-2</v>
      </c>
    </row>
    <row r="78" spans="2:8" ht="27">
      <c r="B78" s="112" t="s">
        <v>49</v>
      </c>
      <c r="C78" s="30">
        <v>313.8</v>
      </c>
      <c r="D78" s="43">
        <f t="shared" si="3"/>
        <v>3.8387715930900956E-3</v>
      </c>
      <c r="F78" s="112" t="s">
        <v>49</v>
      </c>
      <c r="G78" s="30">
        <v>8993.85</v>
      </c>
      <c r="H78" s="31">
        <f t="shared" si="4"/>
        <v>-1.2955585552958171E-2</v>
      </c>
    </row>
    <row r="79" spans="2:8" ht="27">
      <c r="B79" s="112" t="s">
        <v>50</v>
      </c>
      <c r="C79" s="30">
        <v>306.10000000000002</v>
      </c>
      <c r="D79" s="43">
        <f t="shared" si="3"/>
        <v>-2.4537922243467181E-2</v>
      </c>
      <c r="F79" s="112" t="s">
        <v>50</v>
      </c>
      <c r="G79" s="30">
        <v>8925.2999999999993</v>
      </c>
      <c r="H79" s="31">
        <f t="shared" si="4"/>
        <v>-7.6218749478811354E-3</v>
      </c>
    </row>
    <row r="80" spans="2:8" ht="27">
      <c r="B80" s="112" t="s">
        <v>51</v>
      </c>
      <c r="C80" s="30">
        <v>318.5</v>
      </c>
      <c r="D80" s="43">
        <f t="shared" si="3"/>
        <v>4.0509637373407292E-2</v>
      </c>
      <c r="F80" s="112" t="s">
        <v>51</v>
      </c>
      <c r="G80" s="30">
        <v>8992.7999999999993</v>
      </c>
      <c r="H80" s="31">
        <f t="shared" si="4"/>
        <v>7.5627709992940328E-3</v>
      </c>
    </row>
    <row r="81" spans="2:8" ht="27">
      <c r="B81" s="112" t="s">
        <v>52</v>
      </c>
      <c r="C81" s="30">
        <v>327.8</v>
      </c>
      <c r="D81" s="43">
        <f t="shared" si="3"/>
        <v>2.9199372056514905E-2</v>
      </c>
      <c r="F81" s="112" t="s">
        <v>52</v>
      </c>
      <c r="G81" s="30">
        <v>9266.75</v>
      </c>
      <c r="H81" s="31">
        <f t="shared" si="4"/>
        <v>3.0463259496486206E-2</v>
      </c>
    </row>
    <row r="82" spans="2:8" ht="27">
      <c r="B82" s="112" t="s">
        <v>53</v>
      </c>
      <c r="C82" s="30">
        <v>308.8</v>
      </c>
      <c r="D82" s="43">
        <f t="shared" si="3"/>
        <v>-5.7962172056131744E-2</v>
      </c>
      <c r="F82" s="112" t="s">
        <v>53</v>
      </c>
      <c r="G82" s="30">
        <v>9261.85</v>
      </c>
      <c r="H82" s="31">
        <f t="shared" si="4"/>
        <v>-5.2877222327130102E-4</v>
      </c>
    </row>
    <row r="83" spans="2:8" ht="27">
      <c r="B83" s="112" t="s">
        <v>54</v>
      </c>
      <c r="C83" s="30">
        <v>296.5</v>
      </c>
      <c r="D83" s="43">
        <f t="shared" si="3"/>
        <v>-3.9831606217616611E-2</v>
      </c>
      <c r="F83" s="112" t="s">
        <v>54</v>
      </c>
      <c r="G83" s="30">
        <v>8981.4500000000007</v>
      </c>
      <c r="H83" s="31">
        <f t="shared" si="4"/>
        <v>-3.0274729130789213E-2</v>
      </c>
    </row>
    <row r="84" spans="2:8" ht="27">
      <c r="B84" s="112" t="s">
        <v>55</v>
      </c>
      <c r="C84" s="30">
        <v>294.8</v>
      </c>
      <c r="D84" s="43">
        <f t="shared" si="3"/>
        <v>-5.7335581787520962E-3</v>
      </c>
      <c r="F84" s="112" t="s">
        <v>55</v>
      </c>
      <c r="G84" s="30">
        <v>9187.2999999999993</v>
      </c>
      <c r="H84" s="31">
        <f t="shared" si="4"/>
        <v>2.2919461779556505E-2</v>
      </c>
    </row>
    <row r="85" spans="2:8" ht="27">
      <c r="B85" s="112" t="s">
        <v>56</v>
      </c>
      <c r="C85" s="30">
        <v>297.45</v>
      </c>
      <c r="D85" s="43">
        <f t="shared" si="3"/>
        <v>8.9891451831749514E-3</v>
      </c>
      <c r="F85" s="112" t="s">
        <v>56</v>
      </c>
      <c r="G85" s="30">
        <v>9313.9</v>
      </c>
      <c r="H85" s="31">
        <f t="shared" si="4"/>
        <v>1.3779891807168543E-2</v>
      </c>
    </row>
    <row r="86" spans="2:8" ht="27">
      <c r="B86" s="112" t="s">
        <v>57</v>
      </c>
      <c r="C86" s="30">
        <v>285.45</v>
      </c>
      <c r="D86" s="43">
        <f t="shared" si="3"/>
        <v>-4.0342914775592487E-2</v>
      </c>
      <c r="F86" s="112" t="s">
        <v>57</v>
      </c>
      <c r="G86" s="30">
        <v>9154.4</v>
      </c>
      <c r="H86" s="31">
        <f t="shared" si="4"/>
        <v>-1.7124942290554945E-2</v>
      </c>
    </row>
    <row r="87" spans="2:8" ht="27">
      <c r="B87" s="112" t="s">
        <v>58</v>
      </c>
      <c r="C87" s="30">
        <v>295.89999999999998</v>
      </c>
      <c r="D87" s="43">
        <f t="shared" si="3"/>
        <v>3.6608863198458463E-2</v>
      </c>
      <c r="F87" s="112" t="s">
        <v>58</v>
      </c>
      <c r="G87" s="30">
        <v>9282.2999999999993</v>
      </c>
      <c r="H87" s="31">
        <f t="shared" si="4"/>
        <v>1.3971423577733066E-2</v>
      </c>
    </row>
    <row r="88" spans="2:8" ht="27">
      <c r="B88" s="112" t="s">
        <v>59</v>
      </c>
      <c r="C88" s="30">
        <v>289.85000000000002</v>
      </c>
      <c r="D88" s="43">
        <f t="shared" si="3"/>
        <v>-2.0446096654274992E-2</v>
      </c>
      <c r="F88" s="112" t="s">
        <v>59</v>
      </c>
      <c r="G88" s="30">
        <v>9380.9</v>
      </c>
      <c r="H88" s="31">
        <f t="shared" si="4"/>
        <v>1.0622367301207802E-2</v>
      </c>
    </row>
    <row r="89" spans="2:8" ht="27">
      <c r="B89" s="112" t="s">
        <v>60</v>
      </c>
      <c r="C89" s="30">
        <v>298.75</v>
      </c>
      <c r="D89" s="43">
        <f t="shared" si="3"/>
        <v>3.07055373469034E-2</v>
      </c>
      <c r="F89" s="112" t="s">
        <v>60</v>
      </c>
      <c r="G89" s="30">
        <v>9553.35</v>
      </c>
      <c r="H89" s="31">
        <f t="shared" si="4"/>
        <v>1.8383097570595641E-2</v>
      </c>
    </row>
    <row r="90" spans="2:8" ht="27">
      <c r="B90" s="112" t="s">
        <v>61</v>
      </c>
      <c r="C90" s="30">
        <v>294.10000000000002</v>
      </c>
      <c r="D90" s="43">
        <f t="shared" si="3"/>
        <v>-1.5564853556485292E-2</v>
      </c>
      <c r="F90" s="112" t="s">
        <v>61</v>
      </c>
      <c r="G90" s="30">
        <v>9859.9</v>
      </c>
      <c r="H90" s="31">
        <f t="shared" si="4"/>
        <v>3.2088220362490594E-2</v>
      </c>
    </row>
    <row r="91" spans="2:8">
      <c r="B91" s="111">
        <v>43926.645833333336</v>
      </c>
      <c r="C91" s="30">
        <v>316.35000000000002</v>
      </c>
      <c r="D91" s="43">
        <f t="shared" si="3"/>
        <v>7.5654539272356436E-2</v>
      </c>
      <c r="F91" s="111">
        <v>43926.645833333336</v>
      </c>
      <c r="G91" s="30">
        <v>9293.5</v>
      </c>
      <c r="H91" s="31">
        <f t="shared" si="4"/>
        <v>-5.7444801671416523E-2</v>
      </c>
    </row>
    <row r="92" spans="2:8">
      <c r="B92" s="111">
        <v>43956.645833333336</v>
      </c>
      <c r="C92" s="30">
        <v>293.5</v>
      </c>
      <c r="D92" s="43">
        <f t="shared" si="3"/>
        <v>-7.2230124861703882E-2</v>
      </c>
      <c r="F92" s="111">
        <v>43956.645833333336</v>
      </c>
      <c r="G92" s="30">
        <v>9205.6</v>
      </c>
      <c r="H92" s="31">
        <f t="shared" si="4"/>
        <v>-9.4582234895356221E-3</v>
      </c>
    </row>
    <row r="93" spans="2:8">
      <c r="B93" s="111">
        <v>43987.645833333336</v>
      </c>
      <c r="C93" s="30">
        <v>297.5</v>
      </c>
      <c r="D93" s="43">
        <f t="shared" si="3"/>
        <v>1.3628620102214661E-2</v>
      </c>
      <c r="F93" s="111">
        <v>43987.645833333336</v>
      </c>
      <c r="G93" s="30">
        <v>9270.9</v>
      </c>
      <c r="H93" s="31">
        <f t="shared" si="4"/>
        <v>7.093508299296003E-3</v>
      </c>
    </row>
    <row r="94" spans="2:8">
      <c r="B94" s="111">
        <v>44017.645833333336</v>
      </c>
      <c r="C94" s="30">
        <v>305.8</v>
      </c>
      <c r="D94" s="43">
        <f t="shared" si="3"/>
        <v>2.789915966386558E-2</v>
      </c>
      <c r="F94" s="111">
        <v>44017.645833333336</v>
      </c>
      <c r="G94" s="30">
        <v>9199.0499999999993</v>
      </c>
      <c r="H94" s="31">
        <f t="shared" si="4"/>
        <v>-7.7500566288063455E-3</v>
      </c>
    </row>
    <row r="95" spans="2:8">
      <c r="B95" s="111">
        <v>44048.645833333336</v>
      </c>
      <c r="C95" s="30">
        <v>304.10000000000002</v>
      </c>
      <c r="D95" s="43">
        <f t="shared" si="3"/>
        <v>-5.5591890124263577E-3</v>
      </c>
      <c r="F95" s="111">
        <v>44048.645833333336</v>
      </c>
      <c r="G95" s="30">
        <v>9251.5</v>
      </c>
      <c r="H95" s="31">
        <f t="shared" si="4"/>
        <v>5.701675716514254E-3</v>
      </c>
    </row>
    <row r="96" spans="2:8">
      <c r="B96" s="111">
        <v>44140.645833333336</v>
      </c>
      <c r="C96" s="30">
        <v>303.85000000000002</v>
      </c>
      <c r="D96" s="43">
        <f t="shared" si="3"/>
        <v>-8.2209799408083928E-4</v>
      </c>
      <c r="F96" s="111">
        <v>44140.645833333336</v>
      </c>
      <c r="G96" s="30">
        <v>9239.2000000000007</v>
      </c>
      <c r="H96" s="31">
        <f t="shared" si="4"/>
        <v>-1.3295141328432125E-3</v>
      </c>
    </row>
    <row r="97" spans="2:8">
      <c r="B97" s="111">
        <v>44170.645833333336</v>
      </c>
      <c r="C97" s="30">
        <v>298</v>
      </c>
      <c r="D97" s="43">
        <f t="shared" si="3"/>
        <v>-1.9252920849103239E-2</v>
      </c>
      <c r="F97" s="111">
        <v>44170.645833333336</v>
      </c>
      <c r="G97" s="30">
        <v>9196.5499999999993</v>
      </c>
      <c r="H97" s="31">
        <f t="shared" si="4"/>
        <v>-4.6162005368431958E-3</v>
      </c>
    </row>
    <row r="98" spans="2:8" ht="27">
      <c r="B98" s="112" t="s">
        <v>62</v>
      </c>
      <c r="C98" s="30">
        <v>306.2</v>
      </c>
      <c r="D98" s="43">
        <f t="shared" si="3"/>
        <v>2.7516778523489993E-2</v>
      </c>
      <c r="F98" s="112" t="s">
        <v>62</v>
      </c>
      <c r="G98" s="30">
        <v>9383.5499999999993</v>
      </c>
      <c r="H98" s="31">
        <f t="shared" si="4"/>
        <v>2.0333712098558721E-2</v>
      </c>
    </row>
    <row r="99" spans="2:8" ht="27">
      <c r="B99" s="112" t="s">
        <v>63</v>
      </c>
      <c r="C99" s="30">
        <v>313.14999999999998</v>
      </c>
      <c r="D99" s="43">
        <f t="shared" si="3"/>
        <v>2.26975832789027E-2</v>
      </c>
      <c r="F99" s="112" t="s">
        <v>63</v>
      </c>
      <c r="G99" s="30">
        <v>9142.75</v>
      </c>
      <c r="H99" s="31">
        <f t="shared" si="4"/>
        <v>-2.5661929653489235E-2</v>
      </c>
    </row>
    <row r="100" spans="2:8" ht="27">
      <c r="B100" s="112" t="s">
        <v>64</v>
      </c>
      <c r="C100" s="30">
        <v>311.95</v>
      </c>
      <c r="D100" s="43">
        <f t="shared" si="3"/>
        <v>-3.8320293788918214E-3</v>
      </c>
      <c r="F100" s="112" t="s">
        <v>64</v>
      </c>
      <c r="G100" s="30">
        <v>9136.85</v>
      </c>
      <c r="H100" s="31">
        <f t="shared" si="4"/>
        <v>-6.4532006234441219E-4</v>
      </c>
    </row>
    <row r="101" spans="2:8" ht="27">
      <c r="B101" s="112" t="s">
        <v>65</v>
      </c>
      <c r="C101" s="30">
        <v>302.89999999999998</v>
      </c>
      <c r="D101" s="43">
        <f t="shared" si="3"/>
        <v>-2.9011059464657873E-2</v>
      </c>
      <c r="F101" s="112" t="s">
        <v>65</v>
      </c>
      <c r="G101" s="30">
        <v>8823.25</v>
      </c>
      <c r="H101" s="31">
        <f t="shared" si="4"/>
        <v>-3.4322550988579281E-2</v>
      </c>
    </row>
    <row r="102" spans="2:8" ht="27">
      <c r="B102" s="112" t="s">
        <v>66</v>
      </c>
      <c r="C102" s="30">
        <v>300.45</v>
      </c>
      <c r="D102" s="43">
        <f t="shared" si="3"/>
        <v>-8.0884780455595662E-3</v>
      </c>
      <c r="F102" s="112" t="s">
        <v>66</v>
      </c>
      <c r="G102" s="30">
        <v>8879.1</v>
      </c>
      <c r="H102" s="31">
        <f t="shared" si="4"/>
        <v>6.3298671124585315E-3</v>
      </c>
    </row>
    <row r="103" spans="2:8" ht="27">
      <c r="B103" s="112" t="s">
        <v>67</v>
      </c>
      <c r="C103" s="30">
        <v>298.10000000000002</v>
      </c>
      <c r="D103" s="43">
        <f t="shared" si="3"/>
        <v>-7.8216009319352908E-3</v>
      </c>
      <c r="F103" s="112" t="s">
        <v>67</v>
      </c>
      <c r="G103" s="30">
        <v>9066.5499999999993</v>
      </c>
      <c r="H103" s="31">
        <f t="shared" si="4"/>
        <v>2.1111373900507768E-2</v>
      </c>
    </row>
    <row r="104" spans="2:8" ht="27">
      <c r="B104" s="112" t="s">
        <v>68</v>
      </c>
      <c r="C104" s="30">
        <v>306.14999999999998</v>
      </c>
      <c r="D104" s="43">
        <f t="shared" si="3"/>
        <v>2.7004360952700202E-2</v>
      </c>
      <c r="F104" s="112" t="s">
        <v>68</v>
      </c>
      <c r="G104" s="30">
        <v>9106.25</v>
      </c>
      <c r="H104" s="31">
        <f t="shared" si="4"/>
        <v>4.3787328145767912E-3</v>
      </c>
    </row>
    <row r="105" spans="2:8" ht="27">
      <c r="B105" s="112" t="s">
        <v>69</v>
      </c>
      <c r="C105" s="30">
        <v>308</v>
      </c>
      <c r="D105" s="43">
        <f t="shared" si="3"/>
        <v>6.0427894822800976E-3</v>
      </c>
      <c r="F105" s="112" t="s">
        <v>69</v>
      </c>
      <c r="G105" s="30">
        <v>9039.25</v>
      </c>
      <c r="H105" s="31">
        <f t="shared" si="4"/>
        <v>-7.3575840768702605E-3</v>
      </c>
    </row>
    <row r="106" spans="2:8" ht="27">
      <c r="B106" s="112" t="s">
        <v>70</v>
      </c>
      <c r="C106" s="30">
        <v>317.3</v>
      </c>
      <c r="D106" s="43">
        <f t="shared" si="3"/>
        <v>3.019480519480533E-2</v>
      </c>
      <c r="F106" s="112" t="s">
        <v>70</v>
      </c>
      <c r="G106" s="30">
        <v>9029.0499999999993</v>
      </c>
      <c r="H106" s="31">
        <f t="shared" si="4"/>
        <v>-1.1284122023398346E-3</v>
      </c>
    </row>
    <row r="107" spans="2:8" ht="27">
      <c r="B107" s="112" t="s">
        <v>71</v>
      </c>
      <c r="C107" s="30">
        <v>317.64999999999998</v>
      </c>
      <c r="D107" s="43">
        <f t="shared" si="3"/>
        <v>1.1030570438070875E-3</v>
      </c>
      <c r="F107" s="112" t="s">
        <v>71</v>
      </c>
      <c r="G107" s="30">
        <v>9314.9500000000007</v>
      </c>
      <c r="H107" s="31">
        <f t="shared" si="4"/>
        <v>3.1664460823674911E-2</v>
      </c>
    </row>
    <row r="108" spans="2:8" ht="27">
      <c r="B108" s="112" t="s">
        <v>72</v>
      </c>
      <c r="C108" s="30">
        <v>321.5</v>
      </c>
      <c r="D108" s="43">
        <f t="shared" si="3"/>
        <v>1.2120258145758012E-2</v>
      </c>
      <c r="F108" s="112" t="s">
        <v>72</v>
      </c>
      <c r="G108" s="30">
        <v>9490.1</v>
      </c>
      <c r="H108" s="31">
        <f t="shared" si="4"/>
        <v>1.8803106833638283E-2</v>
      </c>
    </row>
    <row r="109" spans="2:8" ht="27">
      <c r="B109" s="112" t="s">
        <v>73</v>
      </c>
      <c r="C109" s="30">
        <v>330.25</v>
      </c>
      <c r="D109" s="43">
        <f t="shared" si="3"/>
        <v>2.7216174183514852E-2</v>
      </c>
      <c r="F109" s="112" t="s">
        <v>73</v>
      </c>
      <c r="G109" s="30">
        <v>9580.2999999999993</v>
      </c>
      <c r="H109" s="31">
        <f t="shared" si="4"/>
        <v>9.5046416792234911E-3</v>
      </c>
    </row>
    <row r="110" spans="2:8">
      <c r="B110" s="111">
        <v>43836.645833333336</v>
      </c>
      <c r="C110" s="30">
        <v>340.15</v>
      </c>
      <c r="D110" s="43">
        <f t="shared" si="3"/>
        <v>2.9977289931869766E-2</v>
      </c>
      <c r="F110" s="111">
        <v>43836.645833333336</v>
      </c>
      <c r="G110" s="30">
        <v>9826.15</v>
      </c>
      <c r="H110" s="31">
        <f t="shared" si="4"/>
        <v>2.5662035635627412E-2</v>
      </c>
    </row>
    <row r="111" spans="2:8">
      <c r="B111" s="111">
        <v>43867.645833333336</v>
      </c>
      <c r="C111" s="30">
        <v>340.6</v>
      </c>
      <c r="D111" s="43">
        <f t="shared" si="3"/>
        <v>1.3229457592240923E-3</v>
      </c>
      <c r="F111" s="111">
        <v>43867.645833333336</v>
      </c>
      <c r="G111" s="30">
        <v>9979.1</v>
      </c>
      <c r="H111" s="31">
        <f t="shared" si="4"/>
        <v>1.5565608096762329E-2</v>
      </c>
    </row>
    <row r="112" spans="2:8">
      <c r="B112" s="111">
        <v>43896.645833333336</v>
      </c>
      <c r="C112" s="30">
        <v>344.5</v>
      </c>
      <c r="D112" s="43">
        <f t="shared" si="3"/>
        <v>1.1450381679389166E-2</v>
      </c>
      <c r="F112" s="111">
        <v>43896.645833333336</v>
      </c>
      <c r="G112" s="30">
        <v>10061.549999999999</v>
      </c>
      <c r="H112" s="31">
        <f t="shared" si="4"/>
        <v>8.2622681404134202E-3</v>
      </c>
    </row>
    <row r="113" spans="2:8">
      <c r="B113" s="111">
        <v>43927.645833333336</v>
      </c>
      <c r="C113" s="30">
        <v>340.45</v>
      </c>
      <c r="D113" s="43">
        <f t="shared" si="3"/>
        <v>-1.1756168359941976E-2</v>
      </c>
      <c r="F113" s="111">
        <v>43927.645833333336</v>
      </c>
      <c r="G113" s="30">
        <v>10029.1</v>
      </c>
      <c r="H113" s="31">
        <f t="shared" si="4"/>
        <v>-3.2251492066330822E-3</v>
      </c>
    </row>
    <row r="114" spans="2:8">
      <c r="B114" s="111">
        <v>43957.645833333336</v>
      </c>
      <c r="C114" s="30">
        <v>345.8</v>
      </c>
      <c r="D114" s="43">
        <f t="shared" si="3"/>
        <v>1.571449552063453E-2</v>
      </c>
      <c r="F114" s="111">
        <v>43957.645833333336</v>
      </c>
      <c r="G114" s="30">
        <v>10142.15</v>
      </c>
      <c r="H114" s="31">
        <f t="shared" si="4"/>
        <v>1.1272197904099057E-2</v>
      </c>
    </row>
    <row r="115" spans="2:8">
      <c r="B115" s="111">
        <v>44049.645833333336</v>
      </c>
      <c r="C115" s="30">
        <v>351.05</v>
      </c>
      <c r="D115" s="43">
        <f t="shared" si="3"/>
        <v>1.5182186234817818E-2</v>
      </c>
      <c r="F115" s="111">
        <v>44049.645833333336</v>
      </c>
      <c r="G115" s="30">
        <v>10167.450000000001</v>
      </c>
      <c r="H115" s="31">
        <f t="shared" si="4"/>
        <v>2.4945401123037669E-3</v>
      </c>
    </row>
    <row r="116" spans="2:8">
      <c r="B116" s="111">
        <v>44080.645833333336</v>
      </c>
      <c r="C116" s="30">
        <v>343.4</v>
      </c>
      <c r="D116" s="43">
        <f t="shared" si="3"/>
        <v>-2.1791767554479535E-2</v>
      </c>
      <c r="F116" s="111">
        <v>44080.645833333336</v>
      </c>
      <c r="G116" s="30">
        <v>10046.65</v>
      </c>
      <c r="H116" s="31">
        <f t="shared" si="4"/>
        <v>-1.1881051787813179E-2</v>
      </c>
    </row>
    <row r="117" spans="2:8">
      <c r="B117" s="111">
        <v>44110.645833333336</v>
      </c>
      <c r="C117" s="30">
        <v>342.25</v>
      </c>
      <c r="D117" s="43">
        <f t="shared" si="3"/>
        <v>-3.3488642981944761E-3</v>
      </c>
      <c r="F117" s="111">
        <v>44110.645833333336</v>
      </c>
      <c r="G117" s="30">
        <v>10116.15</v>
      </c>
      <c r="H117" s="31">
        <f t="shared" si="4"/>
        <v>6.9177287951704969E-3</v>
      </c>
    </row>
    <row r="118" spans="2:8">
      <c r="B118" s="111">
        <v>44141.645833333336</v>
      </c>
      <c r="C118" s="30">
        <v>338.8</v>
      </c>
      <c r="D118" s="43">
        <f t="shared" si="3"/>
        <v>-1.0080350620891076E-2</v>
      </c>
      <c r="F118" s="111">
        <v>44141.645833333336</v>
      </c>
      <c r="G118" s="30">
        <v>9902</v>
      </c>
      <c r="H118" s="31">
        <f t="shared" si="4"/>
        <v>-2.1169120663493524E-2</v>
      </c>
    </row>
    <row r="119" spans="2:8">
      <c r="B119" s="111">
        <v>44171.645833333336</v>
      </c>
      <c r="C119" s="30">
        <v>341.45</v>
      </c>
      <c r="D119" s="43">
        <f t="shared" si="3"/>
        <v>7.8217237308144671E-3</v>
      </c>
      <c r="F119" s="111">
        <v>44171.645833333336</v>
      </c>
      <c r="G119" s="30">
        <v>9972.9</v>
      </c>
      <c r="H119" s="31">
        <f t="shared" si="4"/>
        <v>7.1601696626943934E-3</v>
      </c>
    </row>
    <row r="120" spans="2:8" ht="27">
      <c r="B120" s="112" t="s">
        <v>74</v>
      </c>
      <c r="C120" s="30">
        <v>343.95</v>
      </c>
      <c r="D120" s="43">
        <f t="shared" si="3"/>
        <v>7.3217162102796607E-3</v>
      </c>
      <c r="F120" s="112" t="s">
        <v>74</v>
      </c>
      <c r="G120" s="30">
        <v>9813.7000000000007</v>
      </c>
      <c r="H120" s="31">
        <f t="shared" si="4"/>
        <v>-1.596326043578089E-2</v>
      </c>
    </row>
    <row r="121" spans="2:8" ht="27">
      <c r="B121" s="112" t="s">
        <v>75</v>
      </c>
      <c r="C121" s="30">
        <v>363.15</v>
      </c>
      <c r="D121" s="43">
        <f t="shared" si="3"/>
        <v>5.5822067160924416E-2</v>
      </c>
      <c r="F121" s="112" t="s">
        <v>75</v>
      </c>
      <c r="G121" s="30">
        <v>9914</v>
      </c>
      <c r="H121" s="31">
        <f t="shared" si="4"/>
        <v>1.0220406166889129E-2</v>
      </c>
    </row>
    <row r="122" spans="2:8" ht="27">
      <c r="B122" s="112" t="s">
        <v>76</v>
      </c>
      <c r="C122" s="30">
        <v>360.1</v>
      </c>
      <c r="D122" s="43">
        <f t="shared" si="3"/>
        <v>-8.3987333057963243E-3</v>
      </c>
      <c r="F122" s="112" t="s">
        <v>76</v>
      </c>
      <c r="G122" s="30">
        <v>9881.15</v>
      </c>
      <c r="H122" s="31">
        <f t="shared" si="4"/>
        <v>-3.3134960661690416E-3</v>
      </c>
    </row>
    <row r="123" spans="2:8" ht="27">
      <c r="B123" s="112" t="s">
        <v>77</v>
      </c>
      <c r="C123" s="30">
        <v>369.2</v>
      </c>
      <c r="D123" s="43">
        <f t="shared" si="3"/>
        <v>2.5270758122743597E-2</v>
      </c>
      <c r="F123" s="112" t="s">
        <v>77</v>
      </c>
      <c r="G123" s="30">
        <v>10091.65</v>
      </c>
      <c r="H123" s="31">
        <f t="shared" si="4"/>
        <v>2.1303188394063532E-2</v>
      </c>
    </row>
    <row r="124" spans="2:8" ht="27">
      <c r="B124" s="112" t="s">
        <v>78</v>
      </c>
      <c r="C124" s="30">
        <v>369.3</v>
      </c>
      <c r="D124" s="43">
        <f t="shared" si="3"/>
        <v>2.7085590465869558E-4</v>
      </c>
      <c r="F124" s="112" t="s">
        <v>78</v>
      </c>
      <c r="G124" s="30">
        <v>10244.4</v>
      </c>
      <c r="H124" s="31">
        <f t="shared" si="4"/>
        <v>1.5136276030183415E-2</v>
      </c>
    </row>
    <row r="125" spans="2:8" ht="27">
      <c r="B125" s="112" t="s">
        <v>79</v>
      </c>
      <c r="C125" s="30">
        <v>364.55</v>
      </c>
      <c r="D125" s="43">
        <f t="shared" si="3"/>
        <v>-1.2862171676144007E-2</v>
      </c>
      <c r="F125" s="112" t="s">
        <v>79</v>
      </c>
      <c r="G125" s="30">
        <v>10311.200000000001</v>
      </c>
      <c r="H125" s="31">
        <f t="shared" si="4"/>
        <v>6.5206356643630059E-3</v>
      </c>
    </row>
    <row r="126" spans="2:8" ht="27">
      <c r="B126" s="112" t="s">
        <v>80</v>
      </c>
      <c r="C126" s="30">
        <v>385.55</v>
      </c>
      <c r="D126" s="43">
        <f t="shared" si="3"/>
        <v>5.760526676724731E-2</v>
      </c>
      <c r="F126" s="112" t="s">
        <v>80</v>
      </c>
      <c r="G126" s="30">
        <v>10471</v>
      </c>
      <c r="H126" s="31">
        <f t="shared" si="4"/>
        <v>1.5497711226627242E-2</v>
      </c>
    </row>
    <row r="127" spans="2:8" ht="27">
      <c r="B127" s="112" t="s">
        <v>81</v>
      </c>
      <c r="C127" s="30">
        <v>379.1</v>
      </c>
      <c r="D127" s="43">
        <f t="shared" si="3"/>
        <v>-1.6729347685125129E-2</v>
      </c>
      <c r="F127" s="112" t="s">
        <v>81</v>
      </c>
      <c r="G127" s="30">
        <v>10305.299999999999</v>
      </c>
      <c r="H127" s="31">
        <f t="shared" si="4"/>
        <v>-1.5824658580842366E-2</v>
      </c>
    </row>
    <row r="128" spans="2:8" ht="27">
      <c r="B128" s="112" t="s">
        <v>82</v>
      </c>
      <c r="C128" s="30">
        <v>379.05</v>
      </c>
      <c r="D128" s="43">
        <f t="shared" si="3"/>
        <v>-1.3189132155111416E-4</v>
      </c>
      <c r="F128" s="112" t="s">
        <v>82</v>
      </c>
      <c r="G128" s="30">
        <v>10288.9</v>
      </c>
      <c r="H128" s="31">
        <f t="shared" si="4"/>
        <v>-1.5914141267114879E-3</v>
      </c>
    </row>
    <row r="129" spans="2:8" ht="27">
      <c r="B129" s="112" t="s">
        <v>83</v>
      </c>
      <c r="C129" s="30">
        <v>379.25</v>
      </c>
      <c r="D129" s="43">
        <f t="shared" si="3"/>
        <v>5.2763487666540598E-4</v>
      </c>
      <c r="F129" s="112" t="s">
        <v>83</v>
      </c>
      <c r="G129" s="30">
        <v>10383</v>
      </c>
      <c r="H129" s="31">
        <f t="shared" si="4"/>
        <v>9.1457784602824166E-3</v>
      </c>
    </row>
    <row r="130" spans="2:8" ht="27">
      <c r="B130" s="112" t="s">
        <v>84</v>
      </c>
      <c r="C130" s="30">
        <v>363.05</v>
      </c>
      <c r="D130" s="43">
        <f t="shared" si="3"/>
        <v>-4.2715886618325594E-2</v>
      </c>
      <c r="F130" s="112" t="s">
        <v>84</v>
      </c>
      <c r="G130" s="30">
        <v>10312.4</v>
      </c>
      <c r="H130" s="31">
        <f t="shared" si="4"/>
        <v>-6.7995762303766361E-3</v>
      </c>
    </row>
    <row r="131" spans="2:8" ht="27">
      <c r="B131" s="112" t="s">
        <v>85</v>
      </c>
      <c r="C131" s="30">
        <v>373.5</v>
      </c>
      <c r="D131" s="43">
        <f t="shared" si="3"/>
        <v>2.878391406142411E-2</v>
      </c>
      <c r="F131" s="112" t="s">
        <v>85</v>
      </c>
      <c r="G131" s="30">
        <v>10302.1</v>
      </c>
      <c r="H131" s="31">
        <f t="shared" si="4"/>
        <v>-9.9879756409748666E-4</v>
      </c>
    </row>
    <row r="132" spans="2:8">
      <c r="B132" s="111">
        <v>43837.645833333336</v>
      </c>
      <c r="C132" s="30">
        <v>371.4</v>
      </c>
      <c r="D132" s="43">
        <f t="shared" si="3"/>
        <v>-5.6224899598393829E-3</v>
      </c>
      <c r="F132" s="111">
        <v>43837.645833333336</v>
      </c>
      <c r="G132" s="30">
        <v>10430.049999999999</v>
      </c>
      <c r="H132" s="31">
        <f t="shared" si="4"/>
        <v>1.241979790528136E-2</v>
      </c>
    </row>
    <row r="133" spans="2:8">
      <c r="B133" s="111">
        <v>43868.645833333336</v>
      </c>
      <c r="C133" s="30">
        <v>372.7</v>
      </c>
      <c r="D133" s="43">
        <f t="shared" si="3"/>
        <v>3.5002692514809475E-3</v>
      </c>
      <c r="F133" s="111">
        <v>43868.645833333336</v>
      </c>
      <c r="G133" s="30">
        <v>10551.7</v>
      </c>
      <c r="H133" s="31">
        <f t="shared" si="4"/>
        <v>1.1663414844607756E-2</v>
      </c>
    </row>
    <row r="134" spans="2:8">
      <c r="B134" s="111">
        <v>43897.645833333336</v>
      </c>
      <c r="C134" s="30">
        <v>369.6</v>
      </c>
      <c r="D134" s="43">
        <f t="shared" si="3"/>
        <v>-8.3176817815936444E-3</v>
      </c>
      <c r="F134" s="111">
        <v>43897.645833333336</v>
      </c>
      <c r="G134" s="30">
        <v>10607.35</v>
      </c>
      <c r="H134" s="31">
        <f t="shared" si="4"/>
        <v>5.2740316726214154E-3</v>
      </c>
    </row>
    <row r="135" spans="2:8">
      <c r="B135" s="111">
        <v>43989.645833333336</v>
      </c>
      <c r="C135" s="30">
        <v>366.15</v>
      </c>
      <c r="D135" s="43">
        <f t="shared" si="3"/>
        <v>-9.3344155844157228E-3</v>
      </c>
      <c r="F135" s="111">
        <v>43989.645833333336</v>
      </c>
      <c r="G135" s="30">
        <v>10763.65</v>
      </c>
      <c r="H135" s="31">
        <f t="shared" si="4"/>
        <v>1.4735065779860168E-2</v>
      </c>
    </row>
    <row r="136" spans="2:8">
      <c r="B136" s="111">
        <v>44019.645833333336</v>
      </c>
      <c r="C136" s="30">
        <v>366.55</v>
      </c>
      <c r="D136" s="43">
        <f t="shared" si="3"/>
        <v>1.0924484500889342E-3</v>
      </c>
      <c r="F136" s="111">
        <v>44019.645833333336</v>
      </c>
      <c r="G136" s="30">
        <v>10799.65</v>
      </c>
      <c r="H136" s="31">
        <f t="shared" si="4"/>
        <v>3.3445903573601221E-3</v>
      </c>
    </row>
    <row r="137" spans="2:8">
      <c r="B137" s="111">
        <v>44050.645833333336</v>
      </c>
      <c r="C137" s="30">
        <v>370.8</v>
      </c>
      <c r="D137" s="43">
        <f t="shared" si="3"/>
        <v>1.1594598281271296E-2</v>
      </c>
      <c r="F137" s="111">
        <v>44050.645833333336</v>
      </c>
      <c r="G137" s="30">
        <v>10705.75</v>
      </c>
      <c r="H137" s="31">
        <f t="shared" si="4"/>
        <v>-8.6947262179792872E-3</v>
      </c>
    </row>
    <row r="138" spans="2:8">
      <c r="B138" s="111">
        <v>44081.645833333336</v>
      </c>
      <c r="C138" s="30">
        <v>378.2</v>
      </c>
      <c r="D138" s="43">
        <f t="shared" si="3"/>
        <v>1.9956850053937325E-2</v>
      </c>
      <c r="F138" s="111">
        <v>44081.645833333336</v>
      </c>
      <c r="G138" s="30">
        <v>10813.45</v>
      </c>
      <c r="H138" s="31">
        <f t="shared" si="4"/>
        <v>1.006001447820104E-2</v>
      </c>
    </row>
    <row r="139" spans="2:8">
      <c r="B139" s="111">
        <v>44111.645833333336</v>
      </c>
      <c r="C139" s="30">
        <v>380.4</v>
      </c>
      <c r="D139" s="43">
        <f t="shared" ref="D139:D202" si="5">(C139/C138)-1</f>
        <v>5.8170280274987274E-3</v>
      </c>
      <c r="F139" s="111">
        <v>44111.645833333336</v>
      </c>
      <c r="G139" s="30">
        <v>10768.05</v>
      </c>
      <c r="H139" s="31">
        <f t="shared" ref="H139:H202" si="6">(G139/G138)-1</f>
        <v>-4.1984750472792154E-3</v>
      </c>
    </row>
    <row r="140" spans="2:8" ht="27">
      <c r="B140" s="112" t="s">
        <v>86</v>
      </c>
      <c r="C140" s="30">
        <v>380.85</v>
      </c>
      <c r="D140" s="43">
        <f t="shared" si="5"/>
        <v>1.1829652996846463E-3</v>
      </c>
      <c r="F140" s="112" t="s">
        <v>86</v>
      </c>
      <c r="G140" s="30">
        <v>10802.7</v>
      </c>
      <c r="H140" s="31">
        <f t="shared" si="6"/>
        <v>3.2178528145765384E-3</v>
      </c>
    </row>
    <row r="141" spans="2:8" ht="27">
      <c r="B141" s="112" t="s">
        <v>87</v>
      </c>
      <c r="C141" s="30">
        <v>379.1</v>
      </c>
      <c r="D141" s="43">
        <f t="shared" si="5"/>
        <v>-4.594984902192456E-3</v>
      </c>
      <c r="F141" s="112" t="s">
        <v>87</v>
      </c>
      <c r="G141" s="30">
        <v>10607.35</v>
      </c>
      <c r="H141" s="31">
        <f t="shared" si="6"/>
        <v>-1.8083442102437397E-2</v>
      </c>
    </row>
    <row r="142" spans="2:8" ht="27">
      <c r="B142" s="112" t="s">
        <v>88</v>
      </c>
      <c r="C142" s="30">
        <v>382.05</v>
      </c>
      <c r="D142" s="43">
        <f t="shared" si="5"/>
        <v>7.7815879715115166E-3</v>
      </c>
      <c r="F142" s="112" t="s">
        <v>88</v>
      </c>
      <c r="G142" s="30">
        <v>10618.2</v>
      </c>
      <c r="H142" s="31">
        <f t="shared" si="6"/>
        <v>1.0228756475463285E-3</v>
      </c>
    </row>
    <row r="143" spans="2:8" ht="27">
      <c r="B143" s="112" t="s">
        <v>89</v>
      </c>
      <c r="C143" s="30">
        <v>376.9</v>
      </c>
      <c r="D143" s="43">
        <f t="shared" si="5"/>
        <v>-1.3479911006412881E-2</v>
      </c>
      <c r="F143" s="112" t="s">
        <v>89</v>
      </c>
      <c r="G143" s="30">
        <v>10739.95</v>
      </c>
      <c r="H143" s="31">
        <f t="shared" si="6"/>
        <v>1.1466161873010527E-2</v>
      </c>
    </row>
    <row r="144" spans="2:8" ht="27">
      <c r="B144" s="112" t="s">
        <v>90</v>
      </c>
      <c r="C144" s="30">
        <v>391.15</v>
      </c>
      <c r="D144" s="43">
        <f t="shared" si="5"/>
        <v>3.7808437251260374E-2</v>
      </c>
      <c r="F144" s="112" t="s">
        <v>90</v>
      </c>
      <c r="G144" s="30">
        <v>10901.7</v>
      </c>
      <c r="H144" s="31">
        <f t="shared" si="6"/>
        <v>1.5060591529755696E-2</v>
      </c>
    </row>
    <row r="145" spans="2:8" ht="27">
      <c r="B145" s="112" t="s">
        <v>91</v>
      </c>
      <c r="C145" s="30">
        <v>406.35</v>
      </c>
      <c r="D145" s="43">
        <f t="shared" si="5"/>
        <v>3.8859772465806186E-2</v>
      </c>
      <c r="F145" s="112" t="s">
        <v>91</v>
      </c>
      <c r="G145" s="30">
        <v>11022.2</v>
      </c>
      <c r="H145" s="31">
        <f t="shared" si="6"/>
        <v>1.1053321958960582E-2</v>
      </c>
    </row>
    <row r="146" spans="2:8" ht="27">
      <c r="B146" s="112" t="s">
        <v>92</v>
      </c>
      <c r="C146" s="30">
        <v>404.85</v>
      </c>
      <c r="D146" s="43">
        <f t="shared" si="5"/>
        <v>-3.6913990402362984E-3</v>
      </c>
      <c r="F146" s="112" t="s">
        <v>92</v>
      </c>
      <c r="G146" s="30">
        <v>11162.25</v>
      </c>
      <c r="H146" s="31">
        <f t="shared" si="6"/>
        <v>1.2706174810836135E-2</v>
      </c>
    </row>
    <row r="147" spans="2:8" ht="27">
      <c r="B147" s="112" t="s">
        <v>93</v>
      </c>
      <c r="C147" s="30">
        <v>394.75</v>
      </c>
      <c r="D147" s="43">
        <f t="shared" si="5"/>
        <v>-2.4947511423984214E-2</v>
      </c>
      <c r="F147" s="112" t="s">
        <v>93</v>
      </c>
      <c r="G147" s="30">
        <v>11132.6</v>
      </c>
      <c r="H147" s="31">
        <f t="shared" si="6"/>
        <v>-2.6562744966291962E-3</v>
      </c>
    </row>
    <row r="148" spans="2:8" ht="27">
      <c r="B148" s="112" t="s">
        <v>94</v>
      </c>
      <c r="C148" s="30">
        <v>396.85</v>
      </c>
      <c r="D148" s="43">
        <f t="shared" si="5"/>
        <v>5.3198226725776898E-3</v>
      </c>
      <c r="F148" s="112" t="s">
        <v>94</v>
      </c>
      <c r="G148" s="30">
        <v>11215.45</v>
      </c>
      <c r="H148" s="31">
        <f t="shared" si="6"/>
        <v>7.4421069651293692E-3</v>
      </c>
    </row>
    <row r="149" spans="2:8" ht="27">
      <c r="B149" s="112" t="s">
        <v>95</v>
      </c>
      <c r="C149" s="30">
        <v>393.8</v>
      </c>
      <c r="D149" s="43">
        <f t="shared" si="5"/>
        <v>-7.6855234975431452E-3</v>
      </c>
      <c r="F149" s="112" t="s">
        <v>95</v>
      </c>
      <c r="G149" s="30">
        <v>11194.15</v>
      </c>
      <c r="H149" s="31">
        <f t="shared" si="6"/>
        <v>-1.8991658827778313E-3</v>
      </c>
    </row>
    <row r="150" spans="2:8" ht="27">
      <c r="B150" s="112" t="s">
        <v>96</v>
      </c>
      <c r="C150" s="30">
        <v>380.6</v>
      </c>
      <c r="D150" s="43">
        <f t="shared" si="5"/>
        <v>-3.3519553072625663E-2</v>
      </c>
      <c r="F150" s="112" t="s">
        <v>96</v>
      </c>
      <c r="G150" s="30">
        <v>11131.8</v>
      </c>
      <c r="H150" s="31">
        <f t="shared" si="6"/>
        <v>-5.5698735500239183E-3</v>
      </c>
    </row>
    <row r="151" spans="2:8" ht="27">
      <c r="B151" s="112" t="s">
        <v>97</v>
      </c>
      <c r="C151" s="30">
        <v>382.65</v>
      </c>
      <c r="D151" s="43">
        <f t="shared" si="5"/>
        <v>5.3862322648448036E-3</v>
      </c>
      <c r="F151" s="112" t="s">
        <v>97</v>
      </c>
      <c r="G151" s="30">
        <v>11300.55</v>
      </c>
      <c r="H151" s="31">
        <f t="shared" si="6"/>
        <v>1.5159273432868048E-2</v>
      </c>
    </row>
    <row r="152" spans="2:8" ht="27">
      <c r="B152" s="112" t="s">
        <v>98</v>
      </c>
      <c r="C152" s="30">
        <v>375.3</v>
      </c>
      <c r="D152" s="43">
        <f t="shared" si="5"/>
        <v>-1.9208153665229211E-2</v>
      </c>
      <c r="F152" s="112" t="s">
        <v>98</v>
      </c>
      <c r="G152" s="30">
        <v>11202.85</v>
      </c>
      <c r="H152" s="31">
        <f t="shared" si="6"/>
        <v>-8.6455968957261931E-3</v>
      </c>
    </row>
    <row r="153" spans="2:8" ht="27">
      <c r="B153" s="112" t="s">
        <v>99</v>
      </c>
      <c r="C153" s="30">
        <v>367.45</v>
      </c>
      <c r="D153" s="43">
        <f t="shared" si="5"/>
        <v>-2.0916600053290768E-2</v>
      </c>
      <c r="F153" s="112" t="s">
        <v>99</v>
      </c>
      <c r="G153" s="30">
        <v>11102.15</v>
      </c>
      <c r="H153" s="31">
        <f t="shared" si="6"/>
        <v>-8.9887841040450223E-3</v>
      </c>
    </row>
    <row r="154" spans="2:8" ht="27">
      <c r="B154" s="112" t="s">
        <v>100</v>
      </c>
      <c r="C154" s="30">
        <v>368.5</v>
      </c>
      <c r="D154" s="43">
        <f t="shared" si="5"/>
        <v>2.8575316369574555E-3</v>
      </c>
      <c r="F154" s="112" t="s">
        <v>100</v>
      </c>
      <c r="G154" s="30">
        <v>11073.45</v>
      </c>
      <c r="H154" s="31">
        <f t="shared" si="6"/>
        <v>-2.5850848709483287E-3</v>
      </c>
    </row>
    <row r="155" spans="2:8">
      <c r="B155" s="111">
        <v>43898.645833333336</v>
      </c>
      <c r="C155" s="30">
        <v>363.1</v>
      </c>
      <c r="D155" s="43">
        <f t="shared" si="5"/>
        <v>-1.4654002713704095E-2</v>
      </c>
      <c r="F155" s="111">
        <v>43898.645833333336</v>
      </c>
      <c r="G155" s="30">
        <v>10891.6</v>
      </c>
      <c r="H155" s="31">
        <f t="shared" si="6"/>
        <v>-1.6422162921221561E-2</v>
      </c>
    </row>
    <row r="156" spans="2:8">
      <c r="B156" s="111">
        <v>43929.645833333336</v>
      </c>
      <c r="C156" s="30">
        <v>374.8</v>
      </c>
      <c r="D156" s="43">
        <f t="shared" si="5"/>
        <v>3.2222528229137959E-2</v>
      </c>
      <c r="F156" s="111">
        <v>43929.645833333336</v>
      </c>
      <c r="G156" s="30">
        <v>11095.25</v>
      </c>
      <c r="H156" s="31">
        <f t="shared" si="6"/>
        <v>1.8697895625986893E-2</v>
      </c>
    </row>
    <row r="157" spans="2:8">
      <c r="B157" s="111">
        <v>43959.645833333336</v>
      </c>
      <c r="C157" s="30">
        <v>384.55</v>
      </c>
      <c r="D157" s="43">
        <f t="shared" si="5"/>
        <v>2.6013874066168619E-2</v>
      </c>
      <c r="F157" s="111">
        <v>43959.645833333336</v>
      </c>
      <c r="G157" s="30">
        <v>11101.65</v>
      </c>
      <c r="H157" s="31">
        <f t="shared" si="6"/>
        <v>5.7682341542553139E-4</v>
      </c>
    </row>
    <row r="158" spans="2:8">
      <c r="B158" s="111">
        <v>43990.645833333336</v>
      </c>
      <c r="C158" s="30">
        <v>379.7</v>
      </c>
      <c r="D158" s="43">
        <f t="shared" si="5"/>
        <v>-1.2612144064491071E-2</v>
      </c>
      <c r="F158" s="111">
        <v>43990.645833333336</v>
      </c>
      <c r="G158" s="30">
        <v>11200.15</v>
      </c>
      <c r="H158" s="31">
        <f t="shared" si="6"/>
        <v>8.8725549805659387E-3</v>
      </c>
    </row>
    <row r="159" spans="2:8">
      <c r="B159" s="111">
        <v>44020.645833333336</v>
      </c>
      <c r="C159" s="30">
        <v>386.4</v>
      </c>
      <c r="D159" s="43">
        <f t="shared" si="5"/>
        <v>1.7645509612852273E-2</v>
      </c>
      <c r="F159" s="111">
        <v>44020.645833333336</v>
      </c>
      <c r="G159" s="30">
        <v>11214.05</v>
      </c>
      <c r="H159" s="31">
        <f t="shared" si="6"/>
        <v>1.2410548073016336E-3</v>
      </c>
    </row>
    <row r="160" spans="2:8">
      <c r="B160" s="111">
        <v>44112.645833333336</v>
      </c>
      <c r="C160" s="30">
        <v>385.05</v>
      </c>
      <c r="D160" s="43">
        <f t="shared" si="5"/>
        <v>-3.4937888198757205E-3</v>
      </c>
      <c r="F160" s="111">
        <v>44112.645833333336</v>
      </c>
      <c r="G160" s="30">
        <v>11270.15</v>
      </c>
      <c r="H160" s="31">
        <f t="shared" si="6"/>
        <v>5.0026529220041915E-3</v>
      </c>
    </row>
    <row r="161" spans="2:8">
      <c r="B161" s="111">
        <v>44143.645833333336</v>
      </c>
      <c r="C161" s="30">
        <v>377.8</v>
      </c>
      <c r="D161" s="43">
        <f t="shared" si="5"/>
        <v>-1.8828723542397063E-2</v>
      </c>
      <c r="F161" s="111">
        <v>44143.645833333336</v>
      </c>
      <c r="G161" s="30">
        <v>11322.5</v>
      </c>
      <c r="H161" s="31">
        <f t="shared" si="6"/>
        <v>4.6450135978670648E-3</v>
      </c>
    </row>
    <row r="162" spans="2:8">
      <c r="B162" s="111">
        <v>44173.645833333336</v>
      </c>
      <c r="C162" s="30">
        <v>383.1</v>
      </c>
      <c r="D162" s="43">
        <f t="shared" si="5"/>
        <v>1.4028586553732181E-2</v>
      </c>
      <c r="F162" s="111">
        <v>44173.645833333336</v>
      </c>
      <c r="G162" s="30">
        <v>11308.4</v>
      </c>
      <c r="H162" s="31">
        <f t="shared" si="6"/>
        <v>-1.2453080150144347E-3</v>
      </c>
    </row>
    <row r="163" spans="2:8" ht="27">
      <c r="B163" s="112" t="s">
        <v>101</v>
      </c>
      <c r="C163" s="30">
        <v>401.75</v>
      </c>
      <c r="D163" s="43">
        <f t="shared" si="5"/>
        <v>4.8681806316888565E-2</v>
      </c>
      <c r="F163" s="112" t="s">
        <v>101</v>
      </c>
      <c r="G163" s="30">
        <v>11300.45</v>
      </c>
      <c r="H163" s="31">
        <f t="shared" si="6"/>
        <v>-7.0301722613264062E-4</v>
      </c>
    </row>
    <row r="164" spans="2:8" ht="27">
      <c r="B164" s="112" t="s">
        <v>102</v>
      </c>
      <c r="C164" s="30">
        <v>397.9</v>
      </c>
      <c r="D164" s="43">
        <f t="shared" si="5"/>
        <v>-9.5830740510267631E-3</v>
      </c>
      <c r="F164" s="112" t="s">
        <v>102</v>
      </c>
      <c r="G164" s="30">
        <v>11178.4</v>
      </c>
      <c r="H164" s="31">
        <f t="shared" si="6"/>
        <v>-1.0800454849143271E-2</v>
      </c>
    </row>
    <row r="165" spans="2:8" ht="27">
      <c r="B165" s="112" t="s">
        <v>103</v>
      </c>
      <c r="C165" s="30">
        <v>390.25</v>
      </c>
      <c r="D165" s="43">
        <f t="shared" si="5"/>
        <v>-1.9225936164865454E-2</v>
      </c>
      <c r="F165" s="112" t="s">
        <v>103</v>
      </c>
      <c r="G165" s="30">
        <v>11247.1</v>
      </c>
      <c r="H165" s="31">
        <f t="shared" si="6"/>
        <v>6.1457811493594861E-3</v>
      </c>
    </row>
    <row r="166" spans="2:8" ht="27">
      <c r="B166" s="112" t="s">
        <v>104</v>
      </c>
      <c r="C166" s="30">
        <v>391.95</v>
      </c>
      <c r="D166" s="43">
        <f t="shared" si="5"/>
        <v>4.356181934657144E-3</v>
      </c>
      <c r="F166" s="112" t="s">
        <v>104</v>
      </c>
      <c r="G166" s="30">
        <v>11385.35</v>
      </c>
      <c r="H166" s="31">
        <f t="shared" si="6"/>
        <v>1.2292057508157761E-2</v>
      </c>
    </row>
    <row r="167" spans="2:8" ht="27">
      <c r="B167" s="112" t="s">
        <v>105</v>
      </c>
      <c r="C167" s="30">
        <v>402.95</v>
      </c>
      <c r="D167" s="43">
        <f t="shared" si="5"/>
        <v>2.8064804184207093E-2</v>
      </c>
      <c r="F167" s="112" t="s">
        <v>105</v>
      </c>
      <c r="G167" s="30">
        <v>11408.4</v>
      </c>
      <c r="H167" s="31">
        <f t="shared" si="6"/>
        <v>2.024531525161688E-3</v>
      </c>
    </row>
    <row r="168" spans="2:8" ht="27">
      <c r="B168" s="112" t="s">
        <v>106</v>
      </c>
      <c r="C168" s="30">
        <v>402.7</v>
      </c>
      <c r="D168" s="43">
        <f t="shared" si="5"/>
        <v>-6.2042437026921249E-4</v>
      </c>
      <c r="F168" s="112" t="s">
        <v>106</v>
      </c>
      <c r="G168" s="30">
        <v>11312.2</v>
      </c>
      <c r="H168" s="31">
        <f t="shared" si="6"/>
        <v>-8.4323831562707063E-3</v>
      </c>
    </row>
    <row r="169" spans="2:8" ht="27">
      <c r="B169" s="112" t="s">
        <v>107</v>
      </c>
      <c r="C169" s="30">
        <v>403.6</v>
      </c>
      <c r="D169" s="43">
        <f t="shared" si="5"/>
        <v>2.2349143282842654E-3</v>
      </c>
      <c r="F169" s="112" t="s">
        <v>107</v>
      </c>
      <c r="G169" s="30">
        <v>11371.6</v>
      </c>
      <c r="H169" s="31">
        <f t="shared" si="6"/>
        <v>5.2509679814713994E-3</v>
      </c>
    </row>
    <row r="170" spans="2:8" ht="27">
      <c r="B170" s="112" t="s">
        <v>108</v>
      </c>
      <c r="C170" s="30">
        <v>408.15</v>
      </c>
      <c r="D170" s="43">
        <f t="shared" si="5"/>
        <v>1.127353815659049E-2</v>
      </c>
      <c r="F170" s="112" t="s">
        <v>108</v>
      </c>
      <c r="G170" s="30">
        <v>11466.45</v>
      </c>
      <c r="H170" s="31">
        <f t="shared" si="6"/>
        <v>8.3409546589749972E-3</v>
      </c>
    </row>
    <row r="171" spans="2:8" ht="27">
      <c r="B171" s="112" t="s">
        <v>109</v>
      </c>
      <c r="C171" s="30">
        <v>409.9</v>
      </c>
      <c r="D171" s="43">
        <f t="shared" si="5"/>
        <v>4.2876393482789155E-3</v>
      </c>
      <c r="F171" s="112" t="s">
        <v>109</v>
      </c>
      <c r="G171" s="30">
        <v>11472.25</v>
      </c>
      <c r="H171" s="31">
        <f t="shared" si="6"/>
        <v>5.0582351120009861E-4</v>
      </c>
    </row>
    <row r="172" spans="2:8" ht="27">
      <c r="B172" s="112" t="s">
        <v>110</v>
      </c>
      <c r="C172" s="30">
        <v>407.1</v>
      </c>
      <c r="D172" s="43">
        <f t="shared" si="5"/>
        <v>-6.8309343742375406E-3</v>
      </c>
      <c r="F172" s="112" t="s">
        <v>110</v>
      </c>
      <c r="G172" s="30">
        <v>11549.6</v>
      </c>
      <c r="H172" s="31">
        <f t="shared" si="6"/>
        <v>6.7423565560373877E-3</v>
      </c>
    </row>
    <row r="173" spans="2:8" ht="27">
      <c r="B173" s="112" t="s">
        <v>111</v>
      </c>
      <c r="C173" s="30">
        <v>420.8</v>
      </c>
      <c r="D173" s="43">
        <f t="shared" si="5"/>
        <v>3.365266519282728E-2</v>
      </c>
      <c r="F173" s="112" t="s">
        <v>111</v>
      </c>
      <c r="G173" s="30">
        <v>11559.25</v>
      </c>
      <c r="H173" s="31">
        <f t="shared" si="6"/>
        <v>8.3552677148990284E-4</v>
      </c>
    </row>
    <row r="174" spans="2:8" ht="27">
      <c r="B174" s="112" t="s">
        <v>112</v>
      </c>
      <c r="C174" s="30">
        <v>413.1</v>
      </c>
      <c r="D174" s="43">
        <f t="shared" si="5"/>
        <v>-1.8298479087452413E-2</v>
      </c>
      <c r="F174" s="112" t="s">
        <v>112</v>
      </c>
      <c r="G174" s="30">
        <v>11647.6</v>
      </c>
      <c r="H174" s="31">
        <f t="shared" si="6"/>
        <v>7.6432294482773333E-3</v>
      </c>
    </row>
    <row r="175" spans="2:8" ht="27">
      <c r="B175" s="112" t="s">
        <v>113</v>
      </c>
      <c r="C175" s="30">
        <v>401.8</v>
      </c>
      <c r="D175" s="43">
        <f t="shared" si="5"/>
        <v>-2.7354151537158145E-2</v>
      </c>
      <c r="F175" s="112" t="s">
        <v>113</v>
      </c>
      <c r="G175" s="30">
        <v>11387.5</v>
      </c>
      <c r="H175" s="31">
        <f t="shared" si="6"/>
        <v>-2.2330780589992827E-2</v>
      </c>
    </row>
    <row r="176" spans="2:8">
      <c r="B176" s="111">
        <v>43839.645833333336</v>
      </c>
      <c r="C176" s="30">
        <v>408.25</v>
      </c>
      <c r="D176" s="43">
        <f t="shared" si="5"/>
        <v>1.6052762568441903E-2</v>
      </c>
      <c r="F176" s="111">
        <v>43839.645833333336</v>
      </c>
      <c r="G176" s="30">
        <v>11470.25</v>
      </c>
      <c r="H176" s="31">
        <f t="shared" si="6"/>
        <v>7.2667398463226451E-3</v>
      </c>
    </row>
    <row r="177" spans="2:8">
      <c r="B177" s="111">
        <v>43870.645833333336</v>
      </c>
      <c r="C177" s="30">
        <v>402.4</v>
      </c>
      <c r="D177" s="43">
        <f t="shared" si="5"/>
        <v>-1.4329454990814505E-2</v>
      </c>
      <c r="F177" s="111">
        <v>43870.645833333336</v>
      </c>
      <c r="G177" s="30">
        <v>11535</v>
      </c>
      <c r="H177" s="31">
        <f t="shared" si="6"/>
        <v>5.6450382511279429E-3</v>
      </c>
    </row>
    <row r="178" spans="2:8">
      <c r="B178" s="111">
        <v>43899.645833333336</v>
      </c>
      <c r="C178" s="30">
        <v>401.3</v>
      </c>
      <c r="D178" s="43">
        <f t="shared" si="5"/>
        <v>-2.7335984095426813E-3</v>
      </c>
      <c r="F178" s="111">
        <v>43899.645833333336</v>
      </c>
      <c r="G178" s="30">
        <v>11527.45</v>
      </c>
      <c r="H178" s="31">
        <f t="shared" si="6"/>
        <v>-6.5452969224089053E-4</v>
      </c>
    </row>
    <row r="179" spans="2:8">
      <c r="B179" s="111">
        <v>43930.645833333336</v>
      </c>
      <c r="C179" s="30">
        <v>406.75</v>
      </c>
      <c r="D179" s="43">
        <f t="shared" si="5"/>
        <v>1.3580862197857035E-2</v>
      </c>
      <c r="F179" s="111">
        <v>43930.645833333336</v>
      </c>
      <c r="G179" s="30">
        <v>11333.85</v>
      </c>
      <c r="H179" s="31">
        <f t="shared" si="6"/>
        <v>-1.6794694403359012E-2</v>
      </c>
    </row>
    <row r="180" spans="2:8">
      <c r="B180" s="111">
        <v>44021.645833333336</v>
      </c>
      <c r="C180" s="30">
        <v>397.55</v>
      </c>
      <c r="D180" s="43">
        <f t="shared" si="5"/>
        <v>-2.2618315918869092E-2</v>
      </c>
      <c r="F180" s="111">
        <v>44021.645833333336</v>
      </c>
      <c r="G180" s="30">
        <v>11355.05</v>
      </c>
      <c r="H180" s="31">
        <f t="shared" si="6"/>
        <v>1.8705029623649061E-3</v>
      </c>
    </row>
    <row r="181" spans="2:8">
      <c r="B181" s="111">
        <v>44052.645833333336</v>
      </c>
      <c r="C181" s="30">
        <v>391.9</v>
      </c>
      <c r="D181" s="43">
        <f t="shared" si="5"/>
        <v>-1.4212048798893262E-2</v>
      </c>
      <c r="F181" s="111">
        <v>44052.645833333336</v>
      </c>
      <c r="G181" s="30">
        <v>11317.35</v>
      </c>
      <c r="H181" s="31">
        <f t="shared" si="6"/>
        <v>-3.3201086741140307E-3</v>
      </c>
    </row>
    <row r="182" spans="2:8">
      <c r="B182" s="111">
        <v>44083.645833333336</v>
      </c>
      <c r="C182" s="30">
        <v>389.75</v>
      </c>
      <c r="D182" s="43">
        <f t="shared" si="5"/>
        <v>-5.4860933911711207E-3</v>
      </c>
      <c r="F182" s="111">
        <v>44083.645833333336</v>
      </c>
      <c r="G182" s="30">
        <v>11278</v>
      </c>
      <c r="H182" s="31">
        <f t="shared" si="6"/>
        <v>-3.4769623630973578E-3</v>
      </c>
    </row>
    <row r="183" spans="2:8">
      <c r="B183" s="111">
        <v>44113.645833333336</v>
      </c>
      <c r="C183" s="30">
        <v>382.9</v>
      </c>
      <c r="D183" s="43">
        <f t="shared" si="5"/>
        <v>-1.7575368826170723E-2</v>
      </c>
      <c r="F183" s="111">
        <v>44113.645833333336</v>
      </c>
      <c r="G183" s="30">
        <v>11449.25</v>
      </c>
      <c r="H183" s="31">
        <f t="shared" si="6"/>
        <v>1.5184429863450921E-2</v>
      </c>
    </row>
    <row r="184" spans="2:8">
      <c r="B184" s="111">
        <v>44144.645833333336</v>
      </c>
      <c r="C184" s="30">
        <v>394</v>
      </c>
      <c r="D184" s="43">
        <f t="shared" si="5"/>
        <v>2.8989292243405629E-2</v>
      </c>
      <c r="F184" s="111">
        <v>44144.645833333336</v>
      </c>
      <c r="G184" s="30">
        <v>11464.45</v>
      </c>
      <c r="H184" s="31">
        <f t="shared" si="6"/>
        <v>1.3275978775904029E-3</v>
      </c>
    </row>
    <row r="185" spans="2:8" ht="27">
      <c r="B185" s="112" t="s">
        <v>114</v>
      </c>
      <c r="C185" s="30">
        <v>414.45</v>
      </c>
      <c r="D185" s="43">
        <f t="shared" si="5"/>
        <v>5.1903553299492255E-2</v>
      </c>
      <c r="F185" s="112" t="s">
        <v>114</v>
      </c>
      <c r="G185" s="30">
        <v>11440.05</v>
      </c>
      <c r="H185" s="31">
        <f t="shared" si="6"/>
        <v>-2.1283184103905173E-3</v>
      </c>
    </row>
    <row r="186" spans="2:8" ht="27">
      <c r="B186" s="112" t="s">
        <v>115</v>
      </c>
      <c r="C186" s="30">
        <v>444.2</v>
      </c>
      <c r="D186" s="43">
        <f t="shared" si="5"/>
        <v>7.1781879599469134E-2</v>
      </c>
      <c r="F186" s="112" t="s">
        <v>115</v>
      </c>
      <c r="G186" s="30">
        <v>11521.8</v>
      </c>
      <c r="H186" s="31">
        <f t="shared" si="6"/>
        <v>7.1459477886897105E-3</v>
      </c>
    </row>
    <row r="187" spans="2:8" ht="27">
      <c r="B187" s="112" t="s">
        <v>116</v>
      </c>
      <c r="C187" s="30">
        <v>469.25</v>
      </c>
      <c r="D187" s="43">
        <f t="shared" si="5"/>
        <v>5.6393516434038782E-2</v>
      </c>
      <c r="F187" s="112" t="s">
        <v>116</v>
      </c>
      <c r="G187" s="30">
        <v>11604.55</v>
      </c>
      <c r="H187" s="31">
        <f t="shared" si="6"/>
        <v>7.182037528858265E-3</v>
      </c>
    </row>
    <row r="188" spans="2:8" ht="27">
      <c r="B188" s="112" t="s">
        <v>117</v>
      </c>
      <c r="C188" s="30">
        <v>457.55</v>
      </c>
      <c r="D188" s="43">
        <f t="shared" si="5"/>
        <v>-2.4933404368673417E-2</v>
      </c>
      <c r="F188" s="112" t="s">
        <v>117</v>
      </c>
      <c r="G188" s="30">
        <v>11516.1</v>
      </c>
      <c r="H188" s="31">
        <f t="shared" si="6"/>
        <v>-7.6220103321541499E-3</v>
      </c>
    </row>
    <row r="189" spans="2:8" ht="27">
      <c r="B189" s="112" t="s">
        <v>118</v>
      </c>
      <c r="C189" s="30">
        <v>452.15</v>
      </c>
      <c r="D189" s="43">
        <f t="shared" si="5"/>
        <v>-1.1801988853677225E-2</v>
      </c>
      <c r="F189" s="112" t="s">
        <v>118</v>
      </c>
      <c r="G189" s="30">
        <v>11504.95</v>
      </c>
      <c r="H189" s="31">
        <f t="shared" si="6"/>
        <v>-9.6820972377797965E-4</v>
      </c>
    </row>
    <row r="190" spans="2:8" ht="27">
      <c r="B190" s="112" t="s">
        <v>119</v>
      </c>
      <c r="C190" s="30">
        <v>421</v>
      </c>
      <c r="D190" s="43">
        <f t="shared" si="5"/>
        <v>-6.88930664602454E-2</v>
      </c>
      <c r="F190" s="112" t="s">
        <v>119</v>
      </c>
      <c r="G190" s="30">
        <v>11250.55</v>
      </c>
      <c r="H190" s="31">
        <f t="shared" si="6"/>
        <v>-2.2112221261283316E-2</v>
      </c>
    </row>
    <row r="191" spans="2:8" ht="27">
      <c r="B191" s="112" t="s">
        <v>120</v>
      </c>
      <c r="C191" s="30">
        <v>419.25</v>
      </c>
      <c r="D191" s="43">
        <f t="shared" si="5"/>
        <v>-4.1567695961994833E-3</v>
      </c>
      <c r="F191" s="112" t="s">
        <v>120</v>
      </c>
      <c r="G191" s="30">
        <v>11153.65</v>
      </c>
      <c r="H191" s="31">
        <f t="shared" si="6"/>
        <v>-8.6129122576229511E-3</v>
      </c>
    </row>
    <row r="192" spans="2:8" ht="27">
      <c r="B192" s="112" t="s">
        <v>121</v>
      </c>
      <c r="C192" s="30">
        <v>414.05</v>
      </c>
      <c r="D192" s="43">
        <f t="shared" si="5"/>
        <v>-1.2403100775193798E-2</v>
      </c>
      <c r="F192" s="112" t="s">
        <v>121</v>
      </c>
      <c r="G192" s="30">
        <v>11131.85</v>
      </c>
      <c r="H192" s="31">
        <f t="shared" si="6"/>
        <v>-1.9545171311632359E-3</v>
      </c>
    </row>
    <row r="193" spans="2:8" ht="27">
      <c r="B193" s="112" t="s">
        <v>122</v>
      </c>
      <c r="C193" s="30">
        <v>397.8</v>
      </c>
      <c r="D193" s="43">
        <f t="shared" si="5"/>
        <v>-3.9246467817896424E-2</v>
      </c>
      <c r="F193" s="112" t="s">
        <v>122</v>
      </c>
      <c r="G193" s="30">
        <v>10805.55</v>
      </c>
      <c r="H193" s="31">
        <f t="shared" si="6"/>
        <v>-2.9312288613303372E-2</v>
      </c>
    </row>
    <row r="194" spans="2:8" ht="27">
      <c r="B194" s="112" t="s">
        <v>123</v>
      </c>
      <c r="C194" s="30">
        <v>404.75</v>
      </c>
      <c r="D194" s="43">
        <f t="shared" si="5"/>
        <v>1.7471091000502703E-2</v>
      </c>
      <c r="F194" s="112" t="s">
        <v>123</v>
      </c>
      <c r="G194" s="30">
        <v>11050.25</v>
      </c>
      <c r="H194" s="31">
        <f t="shared" si="6"/>
        <v>2.2645769997825305E-2</v>
      </c>
    </row>
    <row r="195" spans="2:8" ht="27">
      <c r="B195" s="112" t="s">
        <v>124</v>
      </c>
      <c r="C195" s="30">
        <v>414.9</v>
      </c>
      <c r="D195" s="43">
        <f t="shared" si="5"/>
        <v>2.507720815318093E-2</v>
      </c>
      <c r="F195" s="112" t="s">
        <v>124</v>
      </c>
      <c r="G195" s="30">
        <v>11227.55</v>
      </c>
      <c r="H195" s="31">
        <f t="shared" si="6"/>
        <v>1.6044885862310787E-2</v>
      </c>
    </row>
    <row r="196" spans="2:8" ht="27">
      <c r="B196" s="112" t="s">
        <v>125</v>
      </c>
      <c r="C196" s="30">
        <v>400.15</v>
      </c>
      <c r="D196" s="43">
        <f t="shared" si="5"/>
        <v>-3.555073511689566E-2</v>
      </c>
      <c r="F196" s="112" t="s">
        <v>125</v>
      </c>
      <c r="G196" s="30">
        <v>11222.4</v>
      </c>
      <c r="H196" s="31">
        <f t="shared" si="6"/>
        <v>-4.5869312539237317E-4</v>
      </c>
    </row>
    <row r="197" spans="2:8" ht="27">
      <c r="B197" s="112" t="s">
        <v>126</v>
      </c>
      <c r="C197" s="30">
        <v>406.3</v>
      </c>
      <c r="D197" s="43">
        <f t="shared" si="5"/>
        <v>1.5369236536298958E-2</v>
      </c>
      <c r="F197" s="112" t="s">
        <v>126</v>
      </c>
      <c r="G197" s="30">
        <v>11247.55</v>
      </c>
      <c r="H197" s="31">
        <f t="shared" si="6"/>
        <v>2.2410536070716081E-3</v>
      </c>
    </row>
    <row r="198" spans="2:8">
      <c r="B198" s="111">
        <v>43840.645833333336</v>
      </c>
      <c r="C198" s="30">
        <v>404</v>
      </c>
      <c r="D198" s="43">
        <f t="shared" si="5"/>
        <v>-5.6608417425547675E-3</v>
      </c>
      <c r="F198" s="111">
        <v>43840.645833333336</v>
      </c>
      <c r="G198" s="30">
        <v>11416.95</v>
      </c>
      <c r="H198" s="31">
        <f t="shared" si="6"/>
        <v>1.5061057741463824E-2</v>
      </c>
    </row>
    <row r="199" spans="2:8">
      <c r="B199" s="111">
        <v>43961.645833333336</v>
      </c>
      <c r="C199" s="30">
        <v>406.65</v>
      </c>
      <c r="D199" s="43">
        <f t="shared" si="5"/>
        <v>6.5594059405940097E-3</v>
      </c>
      <c r="F199" s="111">
        <v>43961.645833333336</v>
      </c>
      <c r="G199" s="30">
        <v>11503.35</v>
      </c>
      <c r="H199" s="31">
        <f t="shared" si="6"/>
        <v>7.5676954002601438E-3</v>
      </c>
    </row>
    <row r="200" spans="2:8">
      <c r="B200" s="111">
        <v>43992.645833333336</v>
      </c>
      <c r="C200" s="30">
        <v>426.8</v>
      </c>
      <c r="D200" s="43">
        <f t="shared" si="5"/>
        <v>4.9551211115209659E-2</v>
      </c>
      <c r="F200" s="111">
        <v>43992.645833333336</v>
      </c>
      <c r="G200" s="30">
        <v>11662.4</v>
      </c>
      <c r="H200" s="31">
        <f t="shared" si="6"/>
        <v>1.3826407090108406E-2</v>
      </c>
    </row>
    <row r="201" spans="2:8">
      <c r="B201" s="111">
        <v>44022.645833333336</v>
      </c>
      <c r="C201" s="30">
        <v>421.9</v>
      </c>
      <c r="D201" s="43">
        <f t="shared" si="5"/>
        <v>-1.148078725398316E-2</v>
      </c>
      <c r="F201" s="111">
        <v>44022.645833333336</v>
      </c>
      <c r="G201" s="30">
        <v>11738.85</v>
      </c>
      <c r="H201" s="31">
        <f t="shared" si="6"/>
        <v>6.555254493071816E-3</v>
      </c>
    </row>
    <row r="202" spans="2:8">
      <c r="B202" s="111">
        <v>44053.645833333336</v>
      </c>
      <c r="C202" s="30">
        <v>414.65</v>
      </c>
      <c r="D202" s="43">
        <f t="shared" si="5"/>
        <v>-1.7184166864185779E-2</v>
      </c>
      <c r="F202" s="111">
        <v>44053.645833333336</v>
      </c>
      <c r="G202" s="30">
        <v>11834.6</v>
      </c>
      <c r="H202" s="31">
        <f t="shared" si="6"/>
        <v>8.1566763354161687E-3</v>
      </c>
    </row>
    <row r="203" spans="2:8">
      <c r="B203" s="111">
        <v>44084.645833333336</v>
      </c>
      <c r="C203" s="30">
        <v>412.8</v>
      </c>
      <c r="D203" s="43">
        <f t="shared" ref="D203:D266" si="7">(C203/C202)-1</f>
        <v>-4.4615941155190519E-3</v>
      </c>
      <c r="F203" s="111">
        <v>44084.645833333336</v>
      </c>
      <c r="G203" s="30">
        <v>11914.2</v>
      </c>
      <c r="H203" s="31">
        <f t="shared" ref="H203:H266" si="8">(G203/G202)-1</f>
        <v>6.7260405928379896E-3</v>
      </c>
    </row>
    <row r="204" spans="2:8">
      <c r="B204" s="111">
        <v>44175.645833333336</v>
      </c>
      <c r="C204" s="30">
        <v>415.45</v>
      </c>
      <c r="D204" s="43">
        <f t="shared" si="7"/>
        <v>6.4195736434107253E-3</v>
      </c>
      <c r="F204" s="111">
        <v>44175.645833333336</v>
      </c>
      <c r="G204" s="30">
        <v>11930.95</v>
      </c>
      <c r="H204" s="31">
        <f t="shared" si="8"/>
        <v>1.4058854140437393E-3</v>
      </c>
    </row>
    <row r="205" spans="2:8" ht="27">
      <c r="B205" s="112" t="s">
        <v>127</v>
      </c>
      <c r="C205" s="30">
        <v>415.95</v>
      </c>
      <c r="D205" s="43">
        <f t="shared" si="7"/>
        <v>1.2035142616440009E-3</v>
      </c>
      <c r="F205" s="112" t="s">
        <v>127</v>
      </c>
      <c r="G205" s="30">
        <v>11934.5</v>
      </c>
      <c r="H205" s="31">
        <f t="shared" si="8"/>
        <v>2.9754545949822742E-4</v>
      </c>
    </row>
    <row r="206" spans="2:8" ht="27">
      <c r="B206" s="112" t="s">
        <v>128</v>
      </c>
      <c r="C206" s="30">
        <v>417.85</v>
      </c>
      <c r="D206" s="43">
        <f t="shared" si="7"/>
        <v>4.5678567135474246E-3</v>
      </c>
      <c r="F206" s="112" t="s">
        <v>128</v>
      </c>
      <c r="G206" s="30">
        <v>11971.05</v>
      </c>
      <c r="H206" s="31">
        <f t="shared" si="8"/>
        <v>3.0625497507226207E-3</v>
      </c>
    </row>
    <row r="207" spans="2:8" ht="27">
      <c r="B207" s="112" t="s">
        <v>129</v>
      </c>
      <c r="C207" s="30">
        <v>417.55</v>
      </c>
      <c r="D207" s="43">
        <f t="shared" si="7"/>
        <v>-7.1796099078624831E-4</v>
      </c>
      <c r="F207" s="112" t="s">
        <v>129</v>
      </c>
      <c r="G207" s="30">
        <v>11680.35</v>
      </c>
      <c r="H207" s="31">
        <f t="shared" si="8"/>
        <v>-2.4283584146753912E-2</v>
      </c>
    </row>
    <row r="208" spans="2:8" ht="27">
      <c r="B208" s="112" t="s">
        <v>130</v>
      </c>
      <c r="C208" s="30">
        <v>423.9</v>
      </c>
      <c r="D208" s="43">
        <f t="shared" si="7"/>
        <v>1.5207759549754396E-2</v>
      </c>
      <c r="F208" s="112" t="s">
        <v>130</v>
      </c>
      <c r="G208" s="30">
        <v>11762.45</v>
      </c>
      <c r="H208" s="31">
        <f t="shared" si="8"/>
        <v>7.0288989627880216E-3</v>
      </c>
    </row>
    <row r="209" spans="2:8" ht="27">
      <c r="B209" s="112" t="s">
        <v>131</v>
      </c>
      <c r="C209" s="30">
        <v>425.45</v>
      </c>
      <c r="D209" s="43">
        <f t="shared" si="7"/>
        <v>3.6565227648031051E-3</v>
      </c>
      <c r="F209" s="112" t="s">
        <v>131</v>
      </c>
      <c r="G209" s="30">
        <v>11873.05</v>
      </c>
      <c r="H209" s="31">
        <f t="shared" si="8"/>
        <v>9.4028029874726471E-3</v>
      </c>
    </row>
    <row r="210" spans="2:8" ht="27">
      <c r="B210" s="112" t="s">
        <v>132</v>
      </c>
      <c r="C210" s="30">
        <v>425.5</v>
      </c>
      <c r="D210" s="43">
        <f t="shared" si="7"/>
        <v>1.1752262310493755E-4</v>
      </c>
      <c r="F210" s="112" t="s">
        <v>132</v>
      </c>
      <c r="G210" s="30">
        <v>11896.8</v>
      </c>
      <c r="H210" s="31">
        <f t="shared" si="8"/>
        <v>2.0003284749916528E-3</v>
      </c>
    </row>
    <row r="211" spans="2:8" ht="27">
      <c r="B211" s="112" t="s">
        <v>133</v>
      </c>
      <c r="C211" s="30">
        <v>436.8</v>
      </c>
      <c r="D211" s="43">
        <f t="shared" si="7"/>
        <v>2.6556991774383087E-2</v>
      </c>
      <c r="F211" s="112" t="s">
        <v>133</v>
      </c>
      <c r="G211" s="30">
        <v>11937.65</v>
      </c>
      <c r="H211" s="31">
        <f t="shared" si="8"/>
        <v>3.4336964561898498E-3</v>
      </c>
    </row>
    <row r="212" spans="2:8" ht="27">
      <c r="B212" s="112" t="s">
        <v>134</v>
      </c>
      <c r="C212" s="30">
        <v>449.45</v>
      </c>
      <c r="D212" s="43">
        <f t="shared" si="7"/>
        <v>2.8960622710622719E-2</v>
      </c>
      <c r="F212" s="112" t="s">
        <v>134</v>
      </c>
      <c r="G212" s="30">
        <v>11896.45</v>
      </c>
      <c r="H212" s="31">
        <f t="shared" si="8"/>
        <v>-3.4512655338361231E-3</v>
      </c>
    </row>
    <row r="213" spans="2:8" ht="27">
      <c r="B213" s="112" t="s">
        <v>135</v>
      </c>
      <c r="C213" s="30">
        <v>447.9</v>
      </c>
      <c r="D213" s="43">
        <f t="shared" si="7"/>
        <v>-3.4486594726889086E-3</v>
      </c>
      <c r="F213" s="112" t="s">
        <v>135</v>
      </c>
      <c r="G213" s="30">
        <v>11930.35</v>
      </c>
      <c r="H213" s="31">
        <f t="shared" si="8"/>
        <v>2.8495895834470542E-3</v>
      </c>
    </row>
    <row r="214" spans="2:8" ht="27">
      <c r="B214" s="112" t="s">
        <v>136</v>
      </c>
      <c r="C214" s="30">
        <v>440.2</v>
      </c>
      <c r="D214" s="43">
        <f t="shared" si="7"/>
        <v>-1.7191337352087444E-2</v>
      </c>
      <c r="F214" s="112" t="s">
        <v>136</v>
      </c>
      <c r="G214" s="30">
        <v>11767.75</v>
      </c>
      <c r="H214" s="31">
        <f t="shared" si="8"/>
        <v>-1.362910560042252E-2</v>
      </c>
    </row>
    <row r="215" spans="2:8" ht="27">
      <c r="B215" s="112" t="s">
        <v>137</v>
      </c>
      <c r="C215" s="30">
        <v>445.45</v>
      </c>
      <c r="D215" s="43">
        <f t="shared" si="7"/>
        <v>1.1926397092230756E-2</v>
      </c>
      <c r="F215" s="112" t="s">
        <v>137</v>
      </c>
      <c r="G215" s="30">
        <v>11889.4</v>
      </c>
      <c r="H215" s="31">
        <f t="shared" si="8"/>
        <v>1.0337575152429279E-2</v>
      </c>
    </row>
    <row r="216" spans="2:8" ht="27">
      <c r="B216" s="112" t="s">
        <v>138</v>
      </c>
      <c r="C216" s="30">
        <v>453.9</v>
      </c>
      <c r="D216" s="43">
        <f t="shared" si="7"/>
        <v>1.8969581322258344E-2</v>
      </c>
      <c r="F216" s="112" t="s">
        <v>138</v>
      </c>
      <c r="G216" s="30">
        <v>11729.6</v>
      </c>
      <c r="H216" s="31">
        <f t="shared" si="8"/>
        <v>-1.3440543677561423E-2</v>
      </c>
    </row>
    <row r="217" spans="2:8" ht="27">
      <c r="B217" s="112" t="s">
        <v>139</v>
      </c>
      <c r="C217" s="30">
        <v>445.7</v>
      </c>
      <c r="D217" s="43">
        <f t="shared" si="7"/>
        <v>-1.8065653227583134E-2</v>
      </c>
      <c r="F217" s="112" t="s">
        <v>139</v>
      </c>
      <c r="G217" s="30">
        <v>11670.8</v>
      </c>
      <c r="H217" s="31">
        <f t="shared" si="8"/>
        <v>-5.0129586686673555E-3</v>
      </c>
    </row>
    <row r="218" spans="2:8" ht="27">
      <c r="B218" s="112" t="s">
        <v>140</v>
      </c>
      <c r="C218" s="30">
        <v>437</v>
      </c>
      <c r="D218" s="43">
        <f t="shared" si="7"/>
        <v>-1.9519856405654012E-2</v>
      </c>
      <c r="F218" s="112" t="s">
        <v>140</v>
      </c>
      <c r="G218" s="30">
        <v>11642.4</v>
      </c>
      <c r="H218" s="31">
        <f t="shared" si="8"/>
        <v>-2.4334235870719922E-3</v>
      </c>
    </row>
    <row r="219" spans="2:8">
      <c r="B219" s="111">
        <v>43872.645833333336</v>
      </c>
      <c r="C219" s="30">
        <v>421.85</v>
      </c>
      <c r="D219" s="43">
        <f t="shared" si="7"/>
        <v>-3.4668192219679539E-2</v>
      </c>
      <c r="F219" s="111">
        <v>43872.645833333336</v>
      </c>
      <c r="G219" s="30">
        <v>11669.15</v>
      </c>
      <c r="H219" s="31">
        <f t="shared" si="8"/>
        <v>2.297636226207711E-3</v>
      </c>
    </row>
    <row r="220" spans="2:8">
      <c r="B220" s="111">
        <v>43901.645833333336</v>
      </c>
      <c r="C220" s="30">
        <v>420.3</v>
      </c>
      <c r="D220" s="43">
        <f t="shared" si="7"/>
        <v>-3.6742918098850996E-3</v>
      </c>
      <c r="F220" s="111">
        <v>43901.645833333336</v>
      </c>
      <c r="G220" s="30">
        <v>11813.5</v>
      </c>
      <c r="H220" s="31">
        <f t="shared" si="8"/>
        <v>1.237022405230892E-2</v>
      </c>
    </row>
    <row r="221" spans="2:8">
      <c r="B221" s="111">
        <v>43932.645833333336</v>
      </c>
      <c r="C221" s="30">
        <v>439.8</v>
      </c>
      <c r="D221" s="43">
        <f t="shared" si="7"/>
        <v>4.6395431834403977E-2</v>
      </c>
      <c r="F221" s="111">
        <v>43932.645833333336</v>
      </c>
      <c r="G221" s="30">
        <v>11908.5</v>
      </c>
      <c r="H221" s="31">
        <f t="shared" si="8"/>
        <v>8.0416472679560869E-3</v>
      </c>
    </row>
    <row r="222" spans="2:8">
      <c r="B222" s="111">
        <v>43962.645833333336</v>
      </c>
      <c r="C222" s="30">
        <v>436.65</v>
      </c>
      <c r="D222" s="43">
        <f t="shared" si="7"/>
        <v>-7.1623465211460013E-3</v>
      </c>
      <c r="F222" s="111">
        <v>43962.645833333336</v>
      </c>
      <c r="G222" s="30">
        <v>12120.3</v>
      </c>
      <c r="H222" s="31">
        <f t="shared" si="8"/>
        <v>1.7785615316790571E-2</v>
      </c>
    </row>
    <row r="223" spans="2:8">
      <c r="B223" s="111">
        <v>43993.645833333336</v>
      </c>
      <c r="C223" s="30">
        <v>435.25</v>
      </c>
      <c r="D223" s="43">
        <f t="shared" si="7"/>
        <v>-3.2062292453910457E-3</v>
      </c>
      <c r="F223" s="111">
        <v>43993.645833333336</v>
      </c>
      <c r="G223" s="30">
        <v>12263.55</v>
      </c>
      <c r="H223" s="31">
        <f t="shared" si="8"/>
        <v>1.1819014380832105E-2</v>
      </c>
    </row>
    <row r="224" spans="2:8">
      <c r="B224" s="111">
        <v>44085.645833333336</v>
      </c>
      <c r="C224" s="30">
        <v>447.2</v>
      </c>
      <c r="D224" s="43">
        <f t="shared" si="7"/>
        <v>2.7455485353245157E-2</v>
      </c>
      <c r="F224" s="111">
        <v>44085.645833333336</v>
      </c>
      <c r="G224" s="30">
        <v>12461.05</v>
      </c>
      <c r="H224" s="31">
        <f t="shared" si="8"/>
        <v>1.6104635280974833E-2</v>
      </c>
    </row>
    <row r="225" spans="2:8">
      <c r="B225" s="111">
        <v>44115.645833333336</v>
      </c>
      <c r="C225" s="30">
        <v>458.75</v>
      </c>
      <c r="D225" s="43">
        <f t="shared" si="7"/>
        <v>2.5827370304114527E-2</v>
      </c>
      <c r="F225" s="111">
        <v>44115.645833333336</v>
      </c>
      <c r="G225" s="30">
        <v>12631.1</v>
      </c>
      <c r="H225" s="31">
        <f t="shared" si="8"/>
        <v>1.3646522564310537E-2</v>
      </c>
    </row>
    <row r="226" spans="2:8">
      <c r="B226" s="111">
        <v>44146.645833333336</v>
      </c>
      <c r="C226" s="30">
        <v>462.7</v>
      </c>
      <c r="D226" s="43">
        <f t="shared" si="7"/>
        <v>8.6103542234332586E-3</v>
      </c>
      <c r="F226" s="111">
        <v>44146.645833333336</v>
      </c>
      <c r="G226" s="30">
        <v>12749.15</v>
      </c>
      <c r="H226" s="31">
        <f t="shared" si="8"/>
        <v>9.3459793683843273E-3</v>
      </c>
    </row>
    <row r="227" spans="2:8">
      <c r="B227" s="111">
        <v>44176.645833333336</v>
      </c>
      <c r="C227" s="30">
        <v>458.75</v>
      </c>
      <c r="D227" s="43">
        <f t="shared" si="7"/>
        <v>-8.5368489301923534E-3</v>
      </c>
      <c r="F227" s="111">
        <v>44176.645833333336</v>
      </c>
      <c r="G227" s="30">
        <v>12690.8</v>
      </c>
      <c r="H227" s="31">
        <f t="shared" si="8"/>
        <v>-4.5767757066157433E-3</v>
      </c>
    </row>
    <row r="228" spans="2:8" ht="27">
      <c r="B228" s="112" t="s">
        <v>141</v>
      </c>
      <c r="C228" s="30">
        <v>451.3</v>
      </c>
      <c r="D228" s="43">
        <f t="shared" si="7"/>
        <v>-1.6239782016348792E-2</v>
      </c>
      <c r="F228" s="112" t="s">
        <v>141</v>
      </c>
      <c r="G228" s="30">
        <v>12719.95</v>
      </c>
      <c r="H228" s="31">
        <f t="shared" si="8"/>
        <v>2.2969395152394601E-3</v>
      </c>
    </row>
    <row r="229" spans="2:8" ht="27">
      <c r="B229" s="112" t="s">
        <v>142</v>
      </c>
      <c r="C229" s="30">
        <v>453.45</v>
      </c>
      <c r="D229" s="43">
        <f t="shared" si="7"/>
        <v>4.7640150675825055E-3</v>
      </c>
      <c r="F229" s="112" t="s">
        <v>142</v>
      </c>
      <c r="G229" s="30">
        <v>12874.2</v>
      </c>
      <c r="H229" s="31">
        <f t="shared" si="8"/>
        <v>1.2126619994575538E-2</v>
      </c>
    </row>
    <row r="230" spans="2:8" ht="27">
      <c r="B230" s="112" t="s">
        <v>143</v>
      </c>
      <c r="C230" s="30">
        <v>453.2</v>
      </c>
      <c r="D230" s="43">
        <f t="shared" si="7"/>
        <v>-5.5132870217222685E-4</v>
      </c>
      <c r="F230" s="112" t="s">
        <v>143</v>
      </c>
      <c r="G230" s="30">
        <v>12938.25</v>
      </c>
      <c r="H230" s="31">
        <f t="shared" si="8"/>
        <v>4.9750664118934917E-3</v>
      </c>
    </row>
    <row r="231" spans="2:8" ht="27">
      <c r="B231" s="112" t="s">
        <v>144</v>
      </c>
      <c r="C231" s="30">
        <v>446.2</v>
      </c>
      <c r="D231" s="43">
        <f t="shared" si="7"/>
        <v>-1.5445719329214458E-2</v>
      </c>
      <c r="F231" s="112" t="s">
        <v>144</v>
      </c>
      <c r="G231" s="30">
        <v>12771.7</v>
      </c>
      <c r="H231" s="31">
        <f t="shared" si="8"/>
        <v>-1.2872683709156951E-2</v>
      </c>
    </row>
    <row r="232" spans="2:8" ht="27">
      <c r="B232" s="112" t="s">
        <v>145</v>
      </c>
      <c r="C232" s="30">
        <v>449.45</v>
      </c>
      <c r="D232" s="43">
        <f t="shared" si="7"/>
        <v>7.283729269385919E-3</v>
      </c>
      <c r="F232" s="112" t="s">
        <v>145</v>
      </c>
      <c r="G232" s="30">
        <v>12859.05</v>
      </c>
      <c r="H232" s="31">
        <f t="shared" si="8"/>
        <v>6.8393401035100609E-3</v>
      </c>
    </row>
    <row r="233" spans="2:8" ht="27">
      <c r="B233" s="112" t="s">
        <v>146</v>
      </c>
      <c r="C233" s="30">
        <v>446.2</v>
      </c>
      <c r="D233" s="43">
        <f t="shared" si="7"/>
        <v>-7.2310601846701239E-3</v>
      </c>
      <c r="F233" s="112" t="s">
        <v>146</v>
      </c>
      <c r="G233" s="30">
        <v>12926.45</v>
      </c>
      <c r="H233" s="31">
        <f t="shared" si="8"/>
        <v>5.2414447412523213E-3</v>
      </c>
    </row>
    <row r="234" spans="2:8" ht="27">
      <c r="B234" s="112" t="s">
        <v>147</v>
      </c>
      <c r="C234" s="30">
        <v>449.8</v>
      </c>
      <c r="D234" s="43">
        <f t="shared" si="7"/>
        <v>8.0681308830121701E-3</v>
      </c>
      <c r="F234" s="112" t="s">
        <v>147</v>
      </c>
      <c r="G234" s="30">
        <v>13055.15</v>
      </c>
      <c r="H234" s="31">
        <f t="shared" si="8"/>
        <v>9.956329850809631E-3</v>
      </c>
    </row>
    <row r="235" spans="2:8" ht="27">
      <c r="B235" s="112" t="s">
        <v>148</v>
      </c>
      <c r="C235" s="30">
        <v>442.85</v>
      </c>
      <c r="D235" s="43">
        <f t="shared" si="7"/>
        <v>-1.5451311694086201E-2</v>
      </c>
      <c r="F235" s="112" t="s">
        <v>148</v>
      </c>
      <c r="G235" s="30">
        <v>12858.4</v>
      </c>
      <c r="H235" s="31">
        <f t="shared" si="8"/>
        <v>-1.5070680919024304E-2</v>
      </c>
    </row>
    <row r="236" spans="2:8" ht="27">
      <c r="B236" s="112" t="s">
        <v>149</v>
      </c>
      <c r="C236" s="30">
        <v>444.9</v>
      </c>
      <c r="D236" s="43">
        <f t="shared" si="7"/>
        <v>4.6291069210793179E-3</v>
      </c>
      <c r="F236" s="112" t="s">
        <v>149</v>
      </c>
      <c r="G236" s="30">
        <v>12987</v>
      </c>
      <c r="H236" s="31">
        <f t="shared" si="8"/>
        <v>1.000124432277727E-2</v>
      </c>
    </row>
    <row r="237" spans="2:8" ht="27">
      <c r="B237" s="112" t="s">
        <v>150</v>
      </c>
      <c r="C237" s="30">
        <v>454.5</v>
      </c>
      <c r="D237" s="43">
        <f t="shared" si="7"/>
        <v>2.157788267026306E-2</v>
      </c>
      <c r="F237" s="112" t="s">
        <v>150</v>
      </c>
      <c r="G237" s="30">
        <v>12968.95</v>
      </c>
      <c r="H237" s="31">
        <f t="shared" si="8"/>
        <v>-1.3898513898513709E-3</v>
      </c>
    </row>
    <row r="238" spans="2:8">
      <c r="B238" s="111">
        <v>43842.645833333336</v>
      </c>
      <c r="C238" s="30">
        <v>453.15</v>
      </c>
      <c r="D238" s="43">
        <f t="shared" si="7"/>
        <v>-2.9702970297029729E-3</v>
      </c>
      <c r="F238" s="111">
        <v>43842.645833333336</v>
      </c>
      <c r="G238" s="30">
        <v>13109.05</v>
      </c>
      <c r="H238" s="31">
        <f t="shared" si="8"/>
        <v>1.0802724970024435E-2</v>
      </c>
    </row>
    <row r="239" spans="2:8">
      <c r="B239" s="111">
        <v>43873.645833333336</v>
      </c>
      <c r="C239" s="30">
        <v>452.1</v>
      </c>
      <c r="D239" s="43">
        <f t="shared" si="7"/>
        <v>-2.3171135385633423E-3</v>
      </c>
      <c r="F239" s="111">
        <v>43873.645833333336</v>
      </c>
      <c r="G239" s="30">
        <v>13113.75</v>
      </c>
      <c r="H239" s="31">
        <f t="shared" si="8"/>
        <v>3.5853093855009455E-4</v>
      </c>
    </row>
    <row r="240" spans="2:8">
      <c r="B240" s="111">
        <v>43902.645833333336</v>
      </c>
      <c r="C240" s="30">
        <v>464.4</v>
      </c>
      <c r="D240" s="43">
        <f t="shared" si="7"/>
        <v>2.7206370272063518E-2</v>
      </c>
      <c r="F240" s="111">
        <v>43902.645833333336</v>
      </c>
      <c r="G240" s="30">
        <v>13133.9</v>
      </c>
      <c r="H240" s="31">
        <f t="shared" si="8"/>
        <v>1.5365551425030599E-3</v>
      </c>
    </row>
    <row r="241" spans="2:8">
      <c r="B241" s="111">
        <v>43933.645833333336</v>
      </c>
      <c r="C241" s="30">
        <v>473.65</v>
      </c>
      <c r="D241" s="43">
        <f t="shared" si="7"/>
        <v>1.991817398794149E-2</v>
      </c>
      <c r="F241" s="111">
        <v>43933.645833333336</v>
      </c>
      <c r="G241" s="30">
        <v>13258.55</v>
      </c>
      <c r="H241" s="31">
        <f t="shared" si="8"/>
        <v>9.4907072537480097E-3</v>
      </c>
    </row>
    <row r="242" spans="2:8">
      <c r="B242" s="111">
        <v>44024.645833333336</v>
      </c>
      <c r="C242" s="30">
        <v>471.2</v>
      </c>
      <c r="D242" s="43">
        <f t="shared" si="7"/>
        <v>-5.1725957985854221E-3</v>
      </c>
      <c r="F242" s="111">
        <v>44024.645833333336</v>
      </c>
      <c r="G242" s="30">
        <v>13355.75</v>
      </c>
      <c r="H242" s="31">
        <f t="shared" si="8"/>
        <v>7.331118410384363E-3</v>
      </c>
    </row>
    <row r="243" spans="2:8">
      <c r="B243" s="111">
        <v>44055.645833333336</v>
      </c>
      <c r="C243" s="30">
        <v>460.9</v>
      </c>
      <c r="D243" s="43">
        <f t="shared" si="7"/>
        <v>-2.1859083191850592E-2</v>
      </c>
      <c r="F243" s="111">
        <v>44055.645833333336</v>
      </c>
      <c r="G243" s="30">
        <v>13392.95</v>
      </c>
      <c r="H243" s="31">
        <f t="shared" si="8"/>
        <v>2.785317185481917E-3</v>
      </c>
    </row>
    <row r="244" spans="2:8">
      <c r="B244" s="111">
        <v>44086.645833333336</v>
      </c>
      <c r="C244" s="30">
        <v>461.85</v>
      </c>
      <c r="D244" s="43">
        <f t="shared" si="7"/>
        <v>2.0611846387503796E-3</v>
      </c>
      <c r="F244" s="111">
        <v>44086.645833333336</v>
      </c>
      <c r="G244" s="30">
        <v>13529.1</v>
      </c>
      <c r="H244" s="31">
        <f t="shared" si="8"/>
        <v>1.0165796183813081E-2</v>
      </c>
    </row>
    <row r="245" spans="2:8">
      <c r="B245" s="111">
        <v>44116.645833333336</v>
      </c>
      <c r="C245" s="30">
        <v>458.85</v>
      </c>
      <c r="D245" s="43">
        <f t="shared" si="7"/>
        <v>-6.4956154595647853E-3</v>
      </c>
      <c r="F245" s="111">
        <v>44116.645833333336</v>
      </c>
      <c r="G245" s="30">
        <v>13478.3</v>
      </c>
      <c r="H245" s="31">
        <f t="shared" si="8"/>
        <v>-3.7548691339409634E-3</v>
      </c>
    </row>
    <row r="246" spans="2:8">
      <c r="B246" s="111">
        <v>44147.645833333336</v>
      </c>
      <c r="C246" s="30">
        <v>455.25</v>
      </c>
      <c r="D246" s="43">
        <f t="shared" si="7"/>
        <v>-7.8457012095456413E-3</v>
      </c>
      <c r="F246" s="111">
        <v>44147.645833333336</v>
      </c>
      <c r="G246" s="30">
        <v>13513.85</v>
      </c>
      <c r="H246" s="31">
        <f t="shared" si="8"/>
        <v>2.6375729876915166E-3</v>
      </c>
    </row>
    <row r="247" spans="2:8" ht="27">
      <c r="B247" s="112" t="s">
        <v>151</v>
      </c>
      <c r="C247" s="30">
        <v>460.05</v>
      </c>
      <c r="D247" s="43">
        <f t="shared" si="7"/>
        <v>1.0543657331136824E-2</v>
      </c>
      <c r="F247" s="112" t="s">
        <v>151</v>
      </c>
      <c r="G247" s="30">
        <v>13558.15</v>
      </c>
      <c r="H247" s="31">
        <f t="shared" si="8"/>
        <v>3.2781183748524789E-3</v>
      </c>
    </row>
    <row r="248" spans="2:8" ht="27">
      <c r="B248" s="112" t="s">
        <v>152</v>
      </c>
      <c r="C248" s="30">
        <v>464.1</v>
      </c>
      <c r="D248" s="43">
        <f t="shared" si="7"/>
        <v>8.8033909357678741E-3</v>
      </c>
      <c r="F248" s="112" t="s">
        <v>152</v>
      </c>
      <c r="G248" s="30">
        <v>13567.85</v>
      </c>
      <c r="H248" s="31">
        <f t="shared" si="8"/>
        <v>7.1543684057195911E-4</v>
      </c>
    </row>
    <row r="249" spans="2:8" ht="27">
      <c r="B249" s="112" t="s">
        <v>153</v>
      </c>
      <c r="C249" s="30">
        <v>460.5</v>
      </c>
      <c r="D249" s="43">
        <f t="shared" si="7"/>
        <v>-7.7569489334196051E-3</v>
      </c>
      <c r="F249" s="112" t="s">
        <v>153</v>
      </c>
      <c r="G249" s="30">
        <v>13682.7</v>
      </c>
      <c r="H249" s="31">
        <f t="shared" si="8"/>
        <v>8.4648636298307878E-3</v>
      </c>
    </row>
    <row r="250" spans="2:8" ht="27">
      <c r="B250" s="112" t="s">
        <v>154</v>
      </c>
      <c r="C250" s="30">
        <v>457.85</v>
      </c>
      <c r="D250" s="43">
        <f t="shared" si="7"/>
        <v>-5.7546145494027368E-3</v>
      </c>
      <c r="F250" s="112" t="s">
        <v>154</v>
      </c>
      <c r="G250" s="30">
        <v>13740.7</v>
      </c>
      <c r="H250" s="31">
        <f t="shared" si="8"/>
        <v>4.2389294510585263E-3</v>
      </c>
    </row>
    <row r="251" spans="2:8" ht="27">
      <c r="B251" s="112" t="s">
        <v>155</v>
      </c>
      <c r="C251" s="30">
        <v>458.75</v>
      </c>
      <c r="D251" s="43">
        <f t="shared" si="7"/>
        <v>1.965709293436646E-3</v>
      </c>
      <c r="F251" s="112" t="s">
        <v>155</v>
      </c>
      <c r="G251" s="30">
        <v>13760.55</v>
      </c>
      <c r="H251" s="31">
        <f t="shared" si="8"/>
        <v>1.4446134476409078E-3</v>
      </c>
    </row>
    <row r="252" spans="2:8" ht="27">
      <c r="B252" s="112" t="s">
        <v>156</v>
      </c>
      <c r="C252" s="30">
        <v>447.3</v>
      </c>
      <c r="D252" s="43">
        <f t="shared" si="7"/>
        <v>-2.495912806539502E-2</v>
      </c>
      <c r="F252" s="112" t="s">
        <v>156</v>
      </c>
      <c r="G252" s="30">
        <v>13328.4</v>
      </c>
      <c r="H252" s="31">
        <f t="shared" si="8"/>
        <v>-3.1404994713147394E-2</v>
      </c>
    </row>
    <row r="253" spans="2:8" ht="27">
      <c r="B253" s="112" t="s">
        <v>157</v>
      </c>
      <c r="C253" s="30">
        <v>442.9</v>
      </c>
      <c r="D253" s="43">
        <f t="shared" si="7"/>
        <v>-9.8367985691930615E-3</v>
      </c>
      <c r="F253" s="112" t="s">
        <v>157</v>
      </c>
      <c r="G253" s="30">
        <v>13466.3</v>
      </c>
      <c r="H253" s="31">
        <f t="shared" si="8"/>
        <v>1.0346328141412231E-2</v>
      </c>
    </row>
    <row r="254" spans="2:8" ht="27">
      <c r="B254" s="112" t="s">
        <v>158</v>
      </c>
      <c r="C254" s="30">
        <v>449.3</v>
      </c>
      <c r="D254" s="43">
        <f t="shared" si="7"/>
        <v>1.4450214495371538E-2</v>
      </c>
      <c r="F254" s="112" t="s">
        <v>158</v>
      </c>
      <c r="G254" s="30">
        <v>13601.1</v>
      </c>
      <c r="H254" s="31">
        <f t="shared" si="8"/>
        <v>1.0010173544329204E-2</v>
      </c>
    </row>
    <row r="255" spans="2:8" ht="27">
      <c r="B255" s="112" t="s">
        <v>159</v>
      </c>
      <c r="C255" s="30">
        <v>448.75</v>
      </c>
      <c r="D255" s="43">
        <f t="shared" si="7"/>
        <v>-1.2241264188738166E-3</v>
      </c>
      <c r="F255" s="112" t="s">
        <v>159</v>
      </c>
      <c r="G255" s="30">
        <v>13749.25</v>
      </c>
      <c r="H255" s="31">
        <f t="shared" si="8"/>
        <v>1.0892501341803307E-2</v>
      </c>
    </row>
    <row r="256" spans="2:8" ht="27">
      <c r="B256" s="112" t="s">
        <v>160</v>
      </c>
      <c r="C256" s="30">
        <v>448.25</v>
      </c>
      <c r="D256" s="43">
        <f t="shared" si="7"/>
        <v>-1.1142061281337323E-3</v>
      </c>
      <c r="F256" s="112" t="s">
        <v>160</v>
      </c>
      <c r="G256" s="30">
        <v>13873.2</v>
      </c>
      <c r="H256" s="31">
        <f t="shared" si="8"/>
        <v>9.0150371838464416E-3</v>
      </c>
    </row>
    <row r="257" spans="2:8" ht="27">
      <c r="B257" s="112" t="s">
        <v>161</v>
      </c>
      <c r="C257" s="30">
        <v>447</v>
      </c>
      <c r="D257" s="43">
        <f t="shared" si="7"/>
        <v>-2.7886224205242449E-3</v>
      </c>
      <c r="F257" s="112" t="s">
        <v>161</v>
      </c>
      <c r="G257" s="30">
        <v>13932.6</v>
      </c>
      <c r="H257" s="31">
        <f t="shared" si="8"/>
        <v>4.2816365366318276E-3</v>
      </c>
    </row>
    <row r="258" spans="2:8" ht="27">
      <c r="B258" s="112" t="s">
        <v>162</v>
      </c>
      <c r="C258" s="30">
        <v>451.65</v>
      </c>
      <c r="D258" s="43">
        <f t="shared" si="7"/>
        <v>1.0402684563758369E-2</v>
      </c>
      <c r="F258" s="112" t="s">
        <v>162</v>
      </c>
      <c r="G258" s="30">
        <v>13981.95</v>
      </c>
      <c r="H258" s="31">
        <f t="shared" si="8"/>
        <v>3.5420524525213715E-3</v>
      </c>
    </row>
    <row r="259" spans="2:8" ht="27">
      <c r="B259" s="112" t="s">
        <v>163</v>
      </c>
      <c r="C259" s="30">
        <v>457.3</v>
      </c>
      <c r="D259" s="43">
        <f t="shared" si="7"/>
        <v>1.2509686704306411E-2</v>
      </c>
      <c r="F259" s="112" t="s">
        <v>163</v>
      </c>
      <c r="G259" s="30">
        <v>13981.75</v>
      </c>
      <c r="H259" s="31">
        <f t="shared" si="8"/>
        <v>-1.430415643033367E-5</v>
      </c>
    </row>
    <row r="260" spans="2:8">
      <c r="B260" s="111">
        <v>44197.645833333336</v>
      </c>
      <c r="C260" s="30">
        <v>456.5</v>
      </c>
      <c r="D260" s="43">
        <f t="shared" si="7"/>
        <v>-1.7493986442160825E-3</v>
      </c>
      <c r="F260" s="111">
        <v>44197.645833333336</v>
      </c>
      <c r="G260" s="30">
        <v>14018.5</v>
      </c>
      <c r="H260" s="31">
        <f t="shared" si="8"/>
        <v>2.6284263414808606E-3</v>
      </c>
    </row>
    <row r="261" spans="2:8">
      <c r="B261" s="111">
        <v>44287.645833333336</v>
      </c>
      <c r="C261" s="30">
        <v>462.15</v>
      </c>
      <c r="D261" s="43">
        <f t="shared" si="7"/>
        <v>1.2376779846659414E-2</v>
      </c>
      <c r="F261" s="111">
        <v>44287.645833333336</v>
      </c>
      <c r="G261" s="30">
        <v>14132.9</v>
      </c>
      <c r="H261" s="31">
        <f t="shared" si="8"/>
        <v>8.1606448621465155E-3</v>
      </c>
    </row>
    <row r="262" spans="2:8">
      <c r="B262" s="111">
        <v>44317.645833333336</v>
      </c>
      <c r="C262" s="30">
        <v>464.25</v>
      </c>
      <c r="D262" s="43">
        <f t="shared" si="7"/>
        <v>4.5439792275234758E-3</v>
      </c>
      <c r="F262" s="111">
        <v>44317.645833333336</v>
      </c>
      <c r="G262" s="30">
        <v>14199.5</v>
      </c>
      <c r="H262" s="31">
        <f t="shared" si="8"/>
        <v>4.7124086351704175E-3</v>
      </c>
    </row>
    <row r="263" spans="2:8">
      <c r="B263" s="111">
        <v>44348.645833333336</v>
      </c>
      <c r="C263" s="30">
        <v>481.2</v>
      </c>
      <c r="D263" s="43">
        <f t="shared" si="7"/>
        <v>3.651050080775442E-2</v>
      </c>
      <c r="F263" s="111">
        <v>44348.645833333336</v>
      </c>
      <c r="G263" s="30">
        <v>14146.25</v>
      </c>
      <c r="H263" s="31">
        <f t="shared" si="8"/>
        <v>-3.7501320469031096E-3</v>
      </c>
    </row>
    <row r="264" spans="2:8">
      <c r="B264" s="111">
        <v>44378.645833333336</v>
      </c>
      <c r="C264" s="30">
        <v>488.05</v>
      </c>
      <c r="D264" s="43">
        <f t="shared" si="7"/>
        <v>1.4235245220282744E-2</v>
      </c>
      <c r="F264" s="111">
        <v>44378.645833333336</v>
      </c>
      <c r="G264" s="30">
        <v>14137.35</v>
      </c>
      <c r="H264" s="31">
        <f t="shared" si="8"/>
        <v>-6.2914199876284993E-4</v>
      </c>
    </row>
    <row r="265" spans="2:8">
      <c r="B265" s="111">
        <v>44409.645833333336</v>
      </c>
      <c r="C265" s="30">
        <v>508.65</v>
      </c>
      <c r="D265" s="43">
        <f t="shared" si="7"/>
        <v>4.2208790082983283E-2</v>
      </c>
      <c r="F265" s="111">
        <v>44409.645833333336</v>
      </c>
      <c r="G265" s="30">
        <v>14347.25</v>
      </c>
      <c r="H265" s="31">
        <f t="shared" si="8"/>
        <v>1.4847195549378078E-2</v>
      </c>
    </row>
    <row r="266" spans="2:8">
      <c r="B266" s="111">
        <v>44501.645833333336</v>
      </c>
      <c r="C266" s="30">
        <v>505</v>
      </c>
      <c r="D266" s="43">
        <f t="shared" si="7"/>
        <v>-7.1758576624397774E-3</v>
      </c>
      <c r="F266" s="111">
        <v>44501.645833333336</v>
      </c>
      <c r="G266" s="30">
        <v>14484.75</v>
      </c>
      <c r="H266" s="31">
        <f t="shared" si="8"/>
        <v>9.5837181341371647E-3</v>
      </c>
    </row>
    <row r="267" spans="2:8">
      <c r="B267" s="111">
        <v>44531.645833333336</v>
      </c>
      <c r="C267" s="30">
        <v>507.05</v>
      </c>
      <c r="D267" s="43">
        <f t="shared" ref="D267:D330" si="9">(C267/C266)-1</f>
        <v>4.059405940594063E-3</v>
      </c>
      <c r="F267" s="111">
        <v>44531.645833333336</v>
      </c>
      <c r="G267" s="30">
        <v>14563.45</v>
      </c>
      <c r="H267" s="31">
        <f t="shared" ref="H267:H330" si="10">(G267/G266)-1</f>
        <v>5.4333005402233958E-3</v>
      </c>
    </row>
    <row r="268" spans="2:8" ht="27">
      <c r="B268" s="112" t="s">
        <v>164</v>
      </c>
      <c r="C268" s="30">
        <v>507.55</v>
      </c>
      <c r="D268" s="43">
        <f t="shared" si="9"/>
        <v>9.8609604575483623E-4</v>
      </c>
      <c r="F268" s="112" t="s">
        <v>164</v>
      </c>
      <c r="G268" s="30">
        <v>14564.85</v>
      </c>
      <c r="H268" s="31">
        <f t="shared" si="10"/>
        <v>9.6131067844451579E-5</v>
      </c>
    </row>
    <row r="269" spans="2:8" ht="27">
      <c r="B269" s="112" t="s">
        <v>165</v>
      </c>
      <c r="C269" s="30">
        <v>508.75</v>
      </c>
      <c r="D269" s="43">
        <f t="shared" si="9"/>
        <v>2.364299083834176E-3</v>
      </c>
      <c r="F269" s="112" t="s">
        <v>165</v>
      </c>
      <c r="G269" s="30">
        <v>14595.6</v>
      </c>
      <c r="H269" s="31">
        <f t="shared" si="10"/>
        <v>2.1112472837001572E-3</v>
      </c>
    </row>
    <row r="270" spans="2:8" ht="27">
      <c r="B270" s="112" t="s">
        <v>166</v>
      </c>
      <c r="C270" s="30">
        <v>505.85</v>
      </c>
      <c r="D270" s="43">
        <f t="shared" si="9"/>
        <v>-5.7002457002456319E-3</v>
      </c>
      <c r="F270" s="112" t="s">
        <v>166</v>
      </c>
      <c r="G270" s="30">
        <v>14433.7</v>
      </c>
      <c r="H270" s="31">
        <f t="shared" si="10"/>
        <v>-1.1092384006138767E-2</v>
      </c>
    </row>
    <row r="271" spans="2:8" ht="27">
      <c r="B271" s="112" t="s">
        <v>167</v>
      </c>
      <c r="C271" s="30">
        <v>495.2</v>
      </c>
      <c r="D271" s="43">
        <f t="shared" si="9"/>
        <v>-2.1053672037165239E-2</v>
      </c>
      <c r="F271" s="112" t="s">
        <v>167</v>
      </c>
      <c r="G271" s="30">
        <v>14281.3</v>
      </c>
      <c r="H271" s="31">
        <f t="shared" si="10"/>
        <v>-1.0558623222042929E-2</v>
      </c>
    </row>
    <row r="272" spans="2:8" ht="27">
      <c r="B272" s="112" t="s">
        <v>168</v>
      </c>
      <c r="C272" s="30">
        <v>517.54999999999995</v>
      </c>
      <c r="D272" s="43">
        <f t="shared" si="9"/>
        <v>4.5133279483037025E-2</v>
      </c>
      <c r="F272" s="112" t="s">
        <v>168</v>
      </c>
      <c r="G272" s="30">
        <v>14521.15</v>
      </c>
      <c r="H272" s="31">
        <f t="shared" si="10"/>
        <v>1.6794689559073817E-2</v>
      </c>
    </row>
    <row r="273" spans="2:8" ht="27">
      <c r="B273" s="112" t="s">
        <v>169</v>
      </c>
      <c r="C273" s="30">
        <v>509.35</v>
      </c>
      <c r="D273" s="43">
        <f t="shared" si="9"/>
        <v>-1.5843879818374873E-2</v>
      </c>
      <c r="F273" s="112" t="s">
        <v>169</v>
      </c>
      <c r="G273" s="30">
        <v>14644.7</v>
      </c>
      <c r="H273" s="31">
        <f t="shared" si="10"/>
        <v>8.508279302947841E-3</v>
      </c>
    </row>
    <row r="274" spans="2:8" ht="27">
      <c r="B274" s="112" t="s">
        <v>170</v>
      </c>
      <c r="C274" s="30">
        <v>507.35</v>
      </c>
      <c r="D274" s="43">
        <f t="shared" si="9"/>
        <v>-3.9265730833415446E-3</v>
      </c>
      <c r="F274" s="112" t="s">
        <v>170</v>
      </c>
      <c r="G274" s="30">
        <v>14590.35</v>
      </c>
      <c r="H274" s="31">
        <f t="shared" si="10"/>
        <v>-3.711240243910785E-3</v>
      </c>
    </row>
    <row r="275" spans="2:8" ht="27">
      <c r="B275" s="112" t="s">
        <v>171</v>
      </c>
      <c r="C275" s="30">
        <v>514.85</v>
      </c>
      <c r="D275" s="43">
        <f t="shared" si="9"/>
        <v>1.4782694392431184E-2</v>
      </c>
      <c r="F275" s="112" t="s">
        <v>171</v>
      </c>
      <c r="G275" s="30">
        <v>14371.9</v>
      </c>
      <c r="H275" s="31">
        <f t="shared" si="10"/>
        <v>-1.4972224792414224E-2</v>
      </c>
    </row>
    <row r="276" spans="2:8" ht="27">
      <c r="B276" s="112" t="s">
        <v>172</v>
      </c>
      <c r="C276" s="30">
        <v>499.1</v>
      </c>
      <c r="D276" s="43">
        <f t="shared" si="9"/>
        <v>-3.0591434398368422E-2</v>
      </c>
      <c r="F276" s="112" t="s">
        <v>172</v>
      </c>
      <c r="G276" s="30">
        <v>14238.9</v>
      </c>
      <c r="H276" s="31">
        <f t="shared" si="10"/>
        <v>-9.2541695948343827E-3</v>
      </c>
    </row>
    <row r="277" spans="2:8" ht="27">
      <c r="B277" s="112" t="s">
        <v>173</v>
      </c>
      <c r="C277" s="30">
        <v>498.3</v>
      </c>
      <c r="D277" s="43">
        <f t="shared" si="9"/>
        <v>-1.6028851933480581E-3</v>
      </c>
      <c r="F277" s="112" t="s">
        <v>173</v>
      </c>
      <c r="G277" s="30">
        <v>13967.5</v>
      </c>
      <c r="H277" s="31">
        <f t="shared" si="10"/>
        <v>-1.9060461131126694E-2</v>
      </c>
    </row>
    <row r="278" spans="2:8" ht="27">
      <c r="B278" s="112" t="s">
        <v>174</v>
      </c>
      <c r="C278" s="30">
        <v>495.5</v>
      </c>
      <c r="D278" s="43">
        <f t="shared" si="9"/>
        <v>-5.6191049568533602E-3</v>
      </c>
      <c r="F278" s="112" t="s">
        <v>174</v>
      </c>
      <c r="G278" s="30">
        <v>13817.55</v>
      </c>
      <c r="H278" s="31">
        <f t="shared" si="10"/>
        <v>-1.0735636298550233E-2</v>
      </c>
    </row>
    <row r="279" spans="2:8" ht="27">
      <c r="B279" s="112" t="s">
        <v>175</v>
      </c>
      <c r="C279" s="30">
        <v>489.45</v>
      </c>
      <c r="D279" s="43">
        <f t="shared" si="9"/>
        <v>-1.2209889001009055E-2</v>
      </c>
      <c r="F279" s="112" t="s">
        <v>175</v>
      </c>
      <c r="G279" s="30">
        <v>13634.6</v>
      </c>
      <c r="H279" s="31">
        <f t="shared" si="10"/>
        <v>-1.3240408031814588E-2</v>
      </c>
    </row>
    <row r="280" spans="2:8">
      <c r="B280" s="111">
        <v>44198.645833333336</v>
      </c>
      <c r="C280" s="30">
        <v>512.70000000000005</v>
      </c>
      <c r="D280" s="43">
        <f t="shared" si="9"/>
        <v>4.7502298498314444E-2</v>
      </c>
      <c r="F280" s="111">
        <v>44198.645833333336</v>
      </c>
      <c r="G280" s="30">
        <v>14281.2</v>
      </c>
      <c r="H280" s="31">
        <f t="shared" si="10"/>
        <v>4.7423466768368838E-2</v>
      </c>
    </row>
    <row r="281" spans="2:8">
      <c r="B281" s="111">
        <v>44229.645833333336</v>
      </c>
      <c r="C281" s="30">
        <v>520.9</v>
      </c>
      <c r="D281" s="43">
        <f t="shared" si="9"/>
        <v>1.5993758533255242E-2</v>
      </c>
      <c r="F281" s="111">
        <v>44229.645833333336</v>
      </c>
      <c r="G281" s="30">
        <v>14647.85</v>
      </c>
      <c r="H281" s="31">
        <f t="shared" si="10"/>
        <v>2.5673612861664363E-2</v>
      </c>
    </row>
    <row r="282" spans="2:8">
      <c r="B282" s="111">
        <v>44257.645833333336</v>
      </c>
      <c r="C282" s="30">
        <v>537.85</v>
      </c>
      <c r="D282" s="43">
        <f t="shared" si="9"/>
        <v>3.2539834901132769E-2</v>
      </c>
      <c r="F282" s="111">
        <v>44257.645833333336</v>
      </c>
      <c r="G282" s="30">
        <v>14789.95</v>
      </c>
      <c r="H282" s="31">
        <f t="shared" si="10"/>
        <v>9.7010824114118765E-3</v>
      </c>
    </row>
    <row r="283" spans="2:8">
      <c r="B283" s="111">
        <v>44288.645833333336</v>
      </c>
      <c r="C283" s="30">
        <v>525.45000000000005</v>
      </c>
      <c r="D283" s="43">
        <f t="shared" si="9"/>
        <v>-2.3054755043227626E-2</v>
      </c>
      <c r="F283" s="111">
        <v>44288.645833333336</v>
      </c>
      <c r="G283" s="30">
        <v>14895.65</v>
      </c>
      <c r="H283" s="31">
        <f t="shared" si="10"/>
        <v>7.1467449180016018E-3</v>
      </c>
    </row>
    <row r="284" spans="2:8">
      <c r="B284" s="111">
        <v>44318.645833333336</v>
      </c>
      <c r="C284" s="30">
        <v>513.1</v>
      </c>
      <c r="D284" s="43">
        <f t="shared" si="9"/>
        <v>-2.3503663526501128E-2</v>
      </c>
      <c r="F284" s="111">
        <v>44318.645833333336</v>
      </c>
      <c r="G284" s="30">
        <v>14924.25</v>
      </c>
      <c r="H284" s="31">
        <f t="shared" si="10"/>
        <v>1.9200236310601415E-3</v>
      </c>
    </row>
    <row r="285" spans="2:8">
      <c r="B285" s="111">
        <v>44410.645833333336</v>
      </c>
      <c r="C285" s="30">
        <v>520.20000000000005</v>
      </c>
      <c r="D285" s="43">
        <f t="shared" si="9"/>
        <v>1.3837458585071127E-2</v>
      </c>
      <c r="F285" s="111">
        <v>44410.645833333336</v>
      </c>
      <c r="G285" s="30">
        <v>15115.8</v>
      </c>
      <c r="H285" s="31">
        <f t="shared" si="10"/>
        <v>1.2834815819890322E-2</v>
      </c>
    </row>
    <row r="286" spans="2:8">
      <c r="B286" s="111">
        <v>44441.645833333336</v>
      </c>
      <c r="C286" s="30">
        <v>516.20000000000005</v>
      </c>
      <c r="D286" s="43">
        <f t="shared" si="9"/>
        <v>-7.6893502499039146E-3</v>
      </c>
      <c r="F286" s="111">
        <v>44441.645833333336</v>
      </c>
      <c r="G286" s="30">
        <v>15109.3</v>
      </c>
      <c r="H286" s="31">
        <f t="shared" si="10"/>
        <v>-4.3001362812422617E-4</v>
      </c>
    </row>
    <row r="287" spans="2:8">
      <c r="B287" s="111">
        <v>44471.645833333336</v>
      </c>
      <c r="C287" s="30">
        <v>521.25</v>
      </c>
      <c r="D287" s="43">
        <f t="shared" si="9"/>
        <v>9.7830298333978494E-3</v>
      </c>
      <c r="F287" s="111">
        <v>44471.645833333336</v>
      </c>
      <c r="G287" s="30">
        <v>15106.5</v>
      </c>
      <c r="H287" s="31">
        <f t="shared" si="10"/>
        <v>-1.8531632835405709E-4</v>
      </c>
    </row>
    <row r="288" spans="2:8">
      <c r="B288" s="111">
        <v>44502.645833333336</v>
      </c>
      <c r="C288" s="30">
        <v>526.15</v>
      </c>
      <c r="D288" s="43">
        <f t="shared" si="9"/>
        <v>9.400479616306967E-3</v>
      </c>
      <c r="F288" s="111">
        <v>44502.645833333336</v>
      </c>
      <c r="G288" s="30">
        <v>15173.3</v>
      </c>
      <c r="H288" s="31">
        <f t="shared" si="10"/>
        <v>4.4219375765397473E-3</v>
      </c>
    </row>
    <row r="289" spans="2:8">
      <c r="B289" s="111">
        <v>44532.645833333336</v>
      </c>
      <c r="C289" s="30">
        <v>543.29999999999995</v>
      </c>
      <c r="D289" s="43">
        <f t="shared" si="9"/>
        <v>3.2595267509265335E-2</v>
      </c>
      <c r="F289" s="111">
        <v>44532.645833333336</v>
      </c>
      <c r="G289" s="30">
        <v>15163.3</v>
      </c>
      <c r="H289" s="31">
        <f t="shared" si="10"/>
        <v>-6.5905241443853235E-4</v>
      </c>
    </row>
    <row r="290" spans="2:8" ht="27">
      <c r="B290" s="112" t="s">
        <v>176</v>
      </c>
      <c r="C290" s="30">
        <v>569.25</v>
      </c>
      <c r="D290" s="43">
        <f t="shared" si="9"/>
        <v>4.7763666482606437E-2</v>
      </c>
      <c r="F290" s="112" t="s">
        <v>176</v>
      </c>
      <c r="G290" s="30">
        <v>15314.7</v>
      </c>
      <c r="H290" s="31">
        <f t="shared" si="10"/>
        <v>9.9846339517124516E-3</v>
      </c>
    </row>
    <row r="291" spans="2:8" ht="27">
      <c r="B291" s="112" t="s">
        <v>177</v>
      </c>
      <c r="C291" s="30">
        <v>563.20000000000005</v>
      </c>
      <c r="D291" s="43">
        <f t="shared" si="9"/>
        <v>-1.0628019323671412E-2</v>
      </c>
      <c r="F291" s="112" t="s">
        <v>177</v>
      </c>
      <c r="G291" s="30">
        <v>15313.45</v>
      </c>
      <c r="H291" s="31">
        <f t="shared" si="10"/>
        <v>-8.1620926299597052E-5</v>
      </c>
    </row>
    <row r="292" spans="2:8" ht="27">
      <c r="B292" s="112" t="s">
        <v>178</v>
      </c>
      <c r="C292" s="30">
        <v>563.25</v>
      </c>
      <c r="D292" s="43">
        <f t="shared" si="9"/>
        <v>8.8778409090828347E-5</v>
      </c>
      <c r="F292" s="112" t="s">
        <v>178</v>
      </c>
      <c r="G292" s="30">
        <v>15208.9</v>
      </c>
      <c r="H292" s="31">
        <f t="shared" si="10"/>
        <v>-6.8273315288195358E-3</v>
      </c>
    </row>
    <row r="293" spans="2:8" ht="27">
      <c r="B293" s="112" t="s">
        <v>179</v>
      </c>
      <c r="C293" s="30">
        <v>562.29999999999995</v>
      </c>
      <c r="D293" s="43">
        <f t="shared" si="9"/>
        <v>-1.6866400355083355E-3</v>
      </c>
      <c r="F293" s="112" t="s">
        <v>179</v>
      </c>
      <c r="G293" s="30">
        <v>15118.95</v>
      </c>
      <c r="H293" s="31">
        <f t="shared" si="10"/>
        <v>-5.9143001795001204E-3</v>
      </c>
    </row>
    <row r="294" spans="2:8" ht="27">
      <c r="B294" s="112" t="s">
        <v>180</v>
      </c>
      <c r="C294" s="30">
        <v>555.20000000000005</v>
      </c>
      <c r="D294" s="43">
        <f t="shared" si="9"/>
        <v>-1.2626711719722405E-2</v>
      </c>
      <c r="F294" s="112" t="s">
        <v>180</v>
      </c>
      <c r="G294" s="30">
        <v>14981.75</v>
      </c>
      <c r="H294" s="31">
        <f t="shared" si="10"/>
        <v>-9.0747042618700702E-3</v>
      </c>
    </row>
    <row r="295" spans="2:8" ht="27">
      <c r="B295" s="112" t="s">
        <v>181</v>
      </c>
      <c r="C295" s="30">
        <v>560.9</v>
      </c>
      <c r="D295" s="43">
        <f t="shared" si="9"/>
        <v>1.0266570605187209E-2</v>
      </c>
      <c r="F295" s="112" t="s">
        <v>181</v>
      </c>
      <c r="G295" s="30">
        <v>14675.7</v>
      </c>
      <c r="H295" s="31">
        <f t="shared" si="10"/>
        <v>-2.0428187628281025E-2</v>
      </c>
    </row>
    <row r="296" spans="2:8" ht="27">
      <c r="B296" s="112" t="s">
        <v>182</v>
      </c>
      <c r="C296" s="30">
        <v>554.4</v>
      </c>
      <c r="D296" s="43">
        <f t="shared" si="9"/>
        <v>-1.1588518452487095E-2</v>
      </c>
      <c r="F296" s="112" t="s">
        <v>182</v>
      </c>
      <c r="G296" s="30">
        <v>14707.8</v>
      </c>
      <c r="H296" s="31">
        <f t="shared" si="10"/>
        <v>2.1872891923382376E-3</v>
      </c>
    </row>
    <row r="297" spans="2:8" ht="27">
      <c r="B297" s="112" t="s">
        <v>183</v>
      </c>
      <c r="C297" s="30">
        <v>557.75</v>
      </c>
      <c r="D297" s="43">
        <f t="shared" si="9"/>
        <v>6.0425685425686826E-3</v>
      </c>
      <c r="F297" s="112" t="s">
        <v>183</v>
      </c>
      <c r="G297" s="30">
        <v>14982</v>
      </c>
      <c r="H297" s="31">
        <f t="shared" si="10"/>
        <v>1.8643168930771559E-2</v>
      </c>
    </row>
    <row r="298" spans="2:8" ht="27">
      <c r="B298" s="112" t="s">
        <v>184</v>
      </c>
      <c r="C298" s="30">
        <v>568.15</v>
      </c>
      <c r="D298" s="43">
        <f t="shared" si="9"/>
        <v>1.8646346929627855E-2</v>
      </c>
      <c r="F298" s="112" t="s">
        <v>184</v>
      </c>
      <c r="G298" s="30">
        <v>15097.35</v>
      </c>
      <c r="H298" s="31">
        <f t="shared" si="10"/>
        <v>7.699239086904397E-3</v>
      </c>
    </row>
    <row r="299" spans="2:8" ht="27">
      <c r="B299" s="112" t="s">
        <v>185</v>
      </c>
      <c r="C299" s="30">
        <v>569.65</v>
      </c>
      <c r="D299" s="43">
        <f t="shared" si="9"/>
        <v>2.6401478482795948E-3</v>
      </c>
      <c r="F299" s="112" t="s">
        <v>185</v>
      </c>
      <c r="G299" s="30">
        <v>14529.15</v>
      </c>
      <c r="H299" s="31">
        <f t="shared" si="10"/>
        <v>-3.7635744021301765E-2</v>
      </c>
    </row>
    <row r="300" spans="2:8">
      <c r="B300" s="111">
        <v>44199.645833333336</v>
      </c>
      <c r="C300" s="30">
        <v>594.65</v>
      </c>
      <c r="D300" s="43">
        <f t="shared" si="9"/>
        <v>4.3886597033266028E-2</v>
      </c>
      <c r="F300" s="111">
        <v>44199.645833333336</v>
      </c>
      <c r="G300" s="30">
        <v>14761.55</v>
      </c>
      <c r="H300" s="31">
        <f t="shared" si="10"/>
        <v>1.5995429877177836E-2</v>
      </c>
    </row>
    <row r="301" spans="2:8">
      <c r="B301" s="111">
        <v>44230.645833333336</v>
      </c>
      <c r="C301" s="30">
        <v>614.1</v>
      </c>
      <c r="D301" s="43">
        <f t="shared" si="9"/>
        <v>3.2708315816026401E-2</v>
      </c>
      <c r="F301" s="111">
        <v>44230.645833333336</v>
      </c>
      <c r="G301" s="30">
        <v>14919.1</v>
      </c>
      <c r="H301" s="31">
        <f t="shared" si="10"/>
        <v>1.0672998431736636E-2</v>
      </c>
    </row>
    <row r="302" spans="2:8">
      <c r="B302" s="111">
        <v>44258.645833333336</v>
      </c>
      <c r="C302" s="30">
        <v>604.6</v>
      </c>
      <c r="D302" s="43">
        <f t="shared" si="9"/>
        <v>-1.5469793193291004E-2</v>
      </c>
      <c r="F302" s="111">
        <v>44258.645833333336</v>
      </c>
      <c r="G302" s="30">
        <v>15245.6</v>
      </c>
      <c r="H302" s="31">
        <f t="shared" si="10"/>
        <v>2.188469813862759E-2</v>
      </c>
    </row>
    <row r="303" spans="2:8">
      <c r="B303" s="111">
        <v>44289.645833333336</v>
      </c>
      <c r="C303" s="30">
        <v>616.95000000000005</v>
      </c>
      <c r="D303" s="43">
        <f t="shared" si="9"/>
        <v>2.0426728415481321E-2</v>
      </c>
      <c r="F303" s="111">
        <v>44289.645833333336</v>
      </c>
      <c r="G303" s="30">
        <v>15080.75</v>
      </c>
      <c r="H303" s="31">
        <f t="shared" si="10"/>
        <v>-1.0812955869234475E-2</v>
      </c>
    </row>
    <row r="304" spans="2:8">
      <c r="B304" s="111">
        <v>44319.645833333336</v>
      </c>
      <c r="C304" s="30">
        <v>588.25</v>
      </c>
      <c r="D304" s="43">
        <f t="shared" si="9"/>
        <v>-4.6519166869276374E-2</v>
      </c>
      <c r="F304" s="111">
        <v>44319.645833333336</v>
      </c>
      <c r="G304" s="30">
        <v>14938.1</v>
      </c>
      <c r="H304" s="31">
        <f t="shared" si="10"/>
        <v>-9.4590786267261251E-3</v>
      </c>
    </row>
    <row r="305" spans="2:8">
      <c r="B305" s="111">
        <v>44411.645833333336</v>
      </c>
      <c r="C305" s="30">
        <v>579.45000000000005</v>
      </c>
      <c r="D305" s="43">
        <f t="shared" si="9"/>
        <v>-1.4959626009349636E-2</v>
      </c>
      <c r="F305" s="111">
        <v>44411.645833333336</v>
      </c>
      <c r="G305" s="30">
        <v>14956.2</v>
      </c>
      <c r="H305" s="31">
        <f t="shared" si="10"/>
        <v>1.2116668117096996E-3</v>
      </c>
    </row>
    <row r="306" spans="2:8">
      <c r="B306" s="111">
        <v>44442.645833333336</v>
      </c>
      <c r="C306" s="30">
        <v>574.25</v>
      </c>
      <c r="D306" s="43">
        <f t="shared" si="9"/>
        <v>-8.9740270946587763E-3</v>
      </c>
      <c r="F306" s="111">
        <v>44442.645833333336</v>
      </c>
      <c r="G306" s="30">
        <v>15098.4</v>
      </c>
      <c r="H306" s="31">
        <f t="shared" si="10"/>
        <v>9.5077626669874959E-3</v>
      </c>
    </row>
    <row r="307" spans="2:8">
      <c r="B307" s="111">
        <v>44472.645833333336</v>
      </c>
      <c r="C307" s="30">
        <v>567.65</v>
      </c>
      <c r="D307" s="43">
        <f t="shared" si="9"/>
        <v>-1.1493252067914739E-2</v>
      </c>
      <c r="F307" s="111">
        <v>44472.645833333336</v>
      </c>
      <c r="G307" s="30">
        <v>15174.8</v>
      </c>
      <c r="H307" s="31">
        <f t="shared" si="10"/>
        <v>5.0601388226567678E-3</v>
      </c>
    </row>
    <row r="308" spans="2:8">
      <c r="B308" s="111">
        <v>44533.645833333336</v>
      </c>
      <c r="C308" s="30">
        <v>572.25</v>
      </c>
      <c r="D308" s="43">
        <f t="shared" si="9"/>
        <v>8.1035849555184392E-3</v>
      </c>
      <c r="F308" s="111">
        <v>44533.645833333336</v>
      </c>
      <c r="G308" s="30">
        <v>15030.95</v>
      </c>
      <c r="H308" s="31">
        <f t="shared" si="10"/>
        <v>-9.4795318554444785E-3</v>
      </c>
    </row>
    <row r="309" spans="2:8" ht="27">
      <c r="B309" s="112" t="s">
        <v>186</v>
      </c>
      <c r="C309" s="30">
        <v>552.70000000000005</v>
      </c>
      <c r="D309" s="43">
        <f t="shared" si="9"/>
        <v>-3.4163390126692783E-2</v>
      </c>
      <c r="F309" s="112" t="s">
        <v>186</v>
      </c>
      <c r="G309" s="30">
        <v>14929.5</v>
      </c>
      <c r="H309" s="31">
        <f t="shared" si="10"/>
        <v>-6.7494070567729603E-3</v>
      </c>
    </row>
    <row r="310" spans="2:8" ht="27">
      <c r="B310" s="112" t="s">
        <v>187</v>
      </c>
      <c r="C310" s="30">
        <v>559.45000000000005</v>
      </c>
      <c r="D310" s="43">
        <f t="shared" si="9"/>
        <v>1.22127736565949E-2</v>
      </c>
      <c r="F310" s="112" t="s">
        <v>187</v>
      </c>
      <c r="G310" s="30">
        <v>14910.45</v>
      </c>
      <c r="H310" s="31">
        <f t="shared" si="10"/>
        <v>-1.2759971867778441E-3</v>
      </c>
    </row>
    <row r="311" spans="2:8" ht="27">
      <c r="B311" s="112" t="s">
        <v>188</v>
      </c>
      <c r="C311" s="30">
        <v>543.79999999999995</v>
      </c>
      <c r="D311" s="43">
        <f t="shared" si="9"/>
        <v>-2.797390294038804E-2</v>
      </c>
      <c r="F311" s="112" t="s">
        <v>188</v>
      </c>
      <c r="G311" s="30">
        <v>14721.3</v>
      </c>
      <c r="H311" s="31">
        <f t="shared" si="10"/>
        <v>-1.2685733830971047E-2</v>
      </c>
    </row>
    <row r="312" spans="2:8" ht="27">
      <c r="B312" s="112" t="s">
        <v>189</v>
      </c>
      <c r="C312" s="30">
        <v>538.85</v>
      </c>
      <c r="D312" s="43">
        <f t="shared" si="9"/>
        <v>-9.1026112541374715E-3</v>
      </c>
      <c r="F312" s="112" t="s">
        <v>189</v>
      </c>
      <c r="G312" s="30">
        <v>14557.85</v>
      </c>
      <c r="H312" s="31">
        <f t="shared" si="10"/>
        <v>-1.1102959657095401E-2</v>
      </c>
    </row>
    <row r="313" spans="2:8" ht="27">
      <c r="B313" s="112" t="s">
        <v>190</v>
      </c>
      <c r="C313" s="30">
        <v>532.1</v>
      </c>
      <c r="D313" s="43">
        <f t="shared" si="9"/>
        <v>-1.2526677182889467E-2</v>
      </c>
      <c r="F313" s="112" t="s">
        <v>190</v>
      </c>
      <c r="G313" s="30">
        <v>14744</v>
      </c>
      <c r="H313" s="31">
        <f t="shared" si="10"/>
        <v>1.2786915650319308E-2</v>
      </c>
    </row>
    <row r="314" spans="2:8" ht="27">
      <c r="B314" s="112" t="s">
        <v>191</v>
      </c>
      <c r="C314" s="30">
        <v>530.75</v>
      </c>
      <c r="D314" s="43">
        <f t="shared" si="9"/>
        <v>-2.5371170832551027E-3</v>
      </c>
      <c r="F314" s="112" t="s">
        <v>191</v>
      </c>
      <c r="G314" s="30">
        <v>14736.4</v>
      </c>
      <c r="H314" s="31">
        <f t="shared" si="10"/>
        <v>-5.1546391752577136E-4</v>
      </c>
    </row>
    <row r="315" spans="2:8" ht="27">
      <c r="B315" s="112" t="s">
        <v>192</v>
      </c>
      <c r="C315" s="30">
        <v>565.54999999999995</v>
      </c>
      <c r="D315" s="43">
        <f t="shared" si="9"/>
        <v>6.556759302873294E-2</v>
      </c>
      <c r="F315" s="112" t="s">
        <v>192</v>
      </c>
      <c r="G315" s="30">
        <v>14814.75</v>
      </c>
      <c r="H315" s="31">
        <f t="shared" si="10"/>
        <v>5.3167666458564522E-3</v>
      </c>
    </row>
    <row r="316" spans="2:8" ht="27">
      <c r="B316" s="112" t="s">
        <v>193</v>
      </c>
      <c r="C316" s="30">
        <v>554.04999999999995</v>
      </c>
      <c r="D316" s="43">
        <f t="shared" si="9"/>
        <v>-2.0334187958624295E-2</v>
      </c>
      <c r="F316" s="112" t="s">
        <v>193</v>
      </c>
      <c r="G316" s="30">
        <v>14549.4</v>
      </c>
      <c r="H316" s="31">
        <f t="shared" si="10"/>
        <v>-1.7911203361514749E-2</v>
      </c>
    </row>
    <row r="317" spans="2:8" ht="27">
      <c r="B317" s="112" t="s">
        <v>194</v>
      </c>
      <c r="C317" s="30">
        <v>542.79999999999995</v>
      </c>
      <c r="D317" s="43">
        <f t="shared" si="9"/>
        <v>-2.0305026622146061E-2</v>
      </c>
      <c r="F317" s="112" t="s">
        <v>194</v>
      </c>
      <c r="G317" s="30">
        <v>14324.9</v>
      </c>
      <c r="H317" s="31">
        <f t="shared" si="10"/>
        <v>-1.5430189561081553E-2</v>
      </c>
    </row>
    <row r="318" spans="2:8" ht="27">
      <c r="B318" s="112" t="s">
        <v>195</v>
      </c>
      <c r="C318" s="30">
        <v>560.5</v>
      </c>
      <c r="D318" s="43">
        <f t="shared" si="9"/>
        <v>3.2608695652174058E-2</v>
      </c>
      <c r="F318" s="112" t="s">
        <v>195</v>
      </c>
      <c r="G318" s="30">
        <v>14507.3</v>
      </c>
      <c r="H318" s="31">
        <f t="shared" si="10"/>
        <v>1.2733073180266397E-2</v>
      </c>
    </row>
    <row r="319" spans="2:8" ht="27">
      <c r="B319" s="112" t="s">
        <v>196</v>
      </c>
      <c r="C319" s="30">
        <v>563.85</v>
      </c>
      <c r="D319" s="43">
        <f t="shared" si="9"/>
        <v>5.9768064228367113E-3</v>
      </c>
      <c r="F319" s="112" t="s">
        <v>196</v>
      </c>
      <c r="G319" s="30">
        <v>14845.1</v>
      </c>
      <c r="H319" s="31">
        <f t="shared" si="10"/>
        <v>2.3284829017115705E-2</v>
      </c>
    </row>
    <row r="320" spans="2:8" ht="27">
      <c r="B320" s="112" t="s">
        <v>197</v>
      </c>
      <c r="C320" s="30">
        <v>560.04999999999995</v>
      </c>
      <c r="D320" s="43">
        <f t="shared" si="9"/>
        <v>-6.7393810410570909E-3</v>
      </c>
      <c r="F320" s="112" t="s">
        <v>197</v>
      </c>
      <c r="G320" s="30">
        <v>14690.7</v>
      </c>
      <c r="H320" s="31">
        <f t="shared" si="10"/>
        <v>-1.0400738290749056E-2</v>
      </c>
    </row>
    <row r="321" spans="2:8">
      <c r="B321" s="111">
        <v>44200.645833333336</v>
      </c>
      <c r="C321" s="30">
        <v>565.1</v>
      </c>
      <c r="D321" s="43">
        <f t="shared" si="9"/>
        <v>9.0170520489243344E-3</v>
      </c>
      <c r="F321" s="111">
        <v>44200.645833333336</v>
      </c>
      <c r="G321" s="30">
        <v>14867.35</v>
      </c>
      <c r="H321" s="31">
        <f t="shared" si="10"/>
        <v>1.2024614211712192E-2</v>
      </c>
    </row>
    <row r="322" spans="2:8">
      <c r="B322" s="111">
        <v>44320.645833333336</v>
      </c>
      <c r="C322" s="30">
        <v>548.4</v>
      </c>
      <c r="D322" s="43">
        <f t="shared" si="9"/>
        <v>-2.9552291629800109E-2</v>
      </c>
      <c r="F322" s="111">
        <v>44320.645833333336</v>
      </c>
      <c r="G322" s="30">
        <v>14637.8</v>
      </c>
      <c r="H322" s="31">
        <f t="shared" si="10"/>
        <v>-1.5439873279367244E-2</v>
      </c>
    </row>
    <row r="323" spans="2:8">
      <c r="B323" s="111">
        <v>44351.645833333336</v>
      </c>
      <c r="C323" s="30">
        <v>548.20000000000005</v>
      </c>
      <c r="D323" s="43">
        <f t="shared" si="9"/>
        <v>-3.646973012398913E-4</v>
      </c>
      <c r="F323" s="111">
        <v>44351.645833333336</v>
      </c>
      <c r="G323" s="30">
        <v>14683.5</v>
      </c>
      <c r="H323" s="31">
        <f t="shared" si="10"/>
        <v>3.1220538605529757E-3</v>
      </c>
    </row>
    <row r="324" spans="2:8">
      <c r="B324" s="111">
        <v>44381.645833333336</v>
      </c>
      <c r="C324" s="30">
        <v>542.20000000000005</v>
      </c>
      <c r="D324" s="43">
        <f t="shared" si="9"/>
        <v>-1.094491061656333E-2</v>
      </c>
      <c r="F324" s="111">
        <v>44381.645833333336</v>
      </c>
      <c r="G324" s="30">
        <v>14819.05</v>
      </c>
      <c r="H324" s="31">
        <f t="shared" si="10"/>
        <v>9.2314502673067622E-3</v>
      </c>
    </row>
    <row r="325" spans="2:8">
      <c r="B325" s="111">
        <v>44412.645833333336</v>
      </c>
      <c r="C325" s="30">
        <v>544.95000000000005</v>
      </c>
      <c r="D325" s="43">
        <f t="shared" si="9"/>
        <v>5.0719291774252717E-3</v>
      </c>
      <c r="F325" s="111">
        <v>44412.645833333336</v>
      </c>
      <c r="G325" s="30">
        <v>14873.8</v>
      </c>
      <c r="H325" s="31">
        <f t="shared" si="10"/>
        <v>3.6945688151399647E-3</v>
      </c>
    </row>
    <row r="326" spans="2:8">
      <c r="B326" s="111">
        <v>44443.645833333336</v>
      </c>
      <c r="C326" s="30">
        <v>543.15</v>
      </c>
      <c r="D326" s="43">
        <f t="shared" si="9"/>
        <v>-3.303055326176807E-3</v>
      </c>
      <c r="F326" s="111">
        <v>44443.645833333336</v>
      </c>
      <c r="G326" s="30">
        <v>14834.85</v>
      </c>
      <c r="H326" s="31">
        <f t="shared" si="10"/>
        <v>-2.6186986513196953E-3</v>
      </c>
    </row>
    <row r="327" spans="2:8">
      <c r="B327" s="111">
        <v>44534.645833333336</v>
      </c>
      <c r="C327" s="30">
        <v>511.05</v>
      </c>
      <c r="D327" s="43">
        <f t="shared" si="9"/>
        <v>-5.9099696216514674E-2</v>
      </c>
      <c r="F327" s="111">
        <v>44534.645833333336</v>
      </c>
      <c r="G327" s="30">
        <v>14310.8</v>
      </c>
      <c r="H327" s="31">
        <f t="shared" si="10"/>
        <v>-3.5325601539617946E-2</v>
      </c>
    </row>
    <row r="328" spans="2:8" ht="27">
      <c r="B328" s="112" t="s">
        <v>198</v>
      </c>
      <c r="C328" s="30">
        <v>518.29999999999995</v>
      </c>
      <c r="D328" s="43">
        <f t="shared" si="9"/>
        <v>1.4186478818119408E-2</v>
      </c>
      <c r="F328" s="112" t="s">
        <v>198</v>
      </c>
      <c r="G328" s="30">
        <v>14504.8</v>
      </c>
      <c r="H328" s="31">
        <f t="shared" si="10"/>
        <v>1.3556195321016373E-2</v>
      </c>
    </row>
    <row r="329" spans="2:8" ht="27">
      <c r="B329" s="112" t="s">
        <v>199</v>
      </c>
      <c r="C329" s="30">
        <v>509</v>
      </c>
      <c r="D329" s="43">
        <f t="shared" si="9"/>
        <v>-1.7943276094925631E-2</v>
      </c>
      <c r="F329" s="112" t="s">
        <v>199</v>
      </c>
      <c r="G329" s="30">
        <v>14581.45</v>
      </c>
      <c r="H329" s="31">
        <f t="shared" si="10"/>
        <v>5.2844575588770759E-3</v>
      </c>
    </row>
    <row r="330" spans="2:8" ht="27">
      <c r="B330" s="112" t="s">
        <v>200</v>
      </c>
      <c r="C330" s="30">
        <v>516.20000000000005</v>
      </c>
      <c r="D330" s="43">
        <f t="shared" si="9"/>
        <v>1.414538310412583E-2</v>
      </c>
      <c r="F330" s="112" t="s">
        <v>200</v>
      </c>
      <c r="G330" s="30">
        <v>14617.85</v>
      </c>
      <c r="H330" s="31">
        <f t="shared" si="10"/>
        <v>2.4963223822047631E-3</v>
      </c>
    </row>
    <row r="331" spans="2:8" ht="27">
      <c r="B331" s="112" t="s">
        <v>201</v>
      </c>
      <c r="C331" s="30">
        <v>500.25</v>
      </c>
      <c r="D331" s="43">
        <f t="shared" ref="D331:D394" si="11">(C331/C330)-1</f>
        <v>-3.0898876404494513E-2</v>
      </c>
      <c r="F331" s="112" t="s">
        <v>201</v>
      </c>
      <c r="G331" s="30">
        <v>14359.45</v>
      </c>
      <c r="H331" s="31">
        <f t="shared" ref="H331:H394" si="12">(G331/G330)-1</f>
        <v>-1.7677018166146197E-2</v>
      </c>
    </row>
    <row r="332" spans="2:8" ht="27">
      <c r="B332" s="112" t="s">
        <v>202</v>
      </c>
      <c r="C332" s="30">
        <v>513.54999999999995</v>
      </c>
      <c r="D332" s="43">
        <f t="shared" si="11"/>
        <v>2.6586706646676506E-2</v>
      </c>
      <c r="F332" s="112" t="s">
        <v>202</v>
      </c>
      <c r="G332" s="30">
        <v>14296.4</v>
      </c>
      <c r="H332" s="31">
        <f t="shared" si="12"/>
        <v>-4.3908366963916201E-3</v>
      </c>
    </row>
    <row r="333" spans="2:8" ht="27">
      <c r="B333" s="112" t="s">
        <v>203</v>
      </c>
      <c r="C333" s="30">
        <v>511.2</v>
      </c>
      <c r="D333" s="43">
        <f t="shared" si="11"/>
        <v>-4.5759906532956141E-3</v>
      </c>
      <c r="F333" s="112" t="s">
        <v>203</v>
      </c>
      <c r="G333" s="30">
        <v>14406.15</v>
      </c>
      <c r="H333" s="31">
        <f t="shared" si="12"/>
        <v>7.6767577851766244E-3</v>
      </c>
    </row>
    <row r="334" spans="2:8" ht="27">
      <c r="B334" s="112" t="s">
        <v>204</v>
      </c>
      <c r="C334" s="30">
        <v>515.95000000000005</v>
      </c>
      <c r="D334" s="43">
        <f t="shared" si="11"/>
        <v>9.2918622848201515E-3</v>
      </c>
      <c r="F334" s="112" t="s">
        <v>204</v>
      </c>
      <c r="G334" s="30">
        <v>14341.35</v>
      </c>
      <c r="H334" s="31">
        <f t="shared" si="12"/>
        <v>-4.4980789454502901E-3</v>
      </c>
    </row>
    <row r="335" spans="2:8" ht="27">
      <c r="B335" s="112" t="s">
        <v>205</v>
      </c>
      <c r="C335" s="30">
        <v>518.95000000000005</v>
      </c>
      <c r="D335" s="43">
        <f t="shared" si="11"/>
        <v>5.8145169105534578E-3</v>
      </c>
      <c r="F335" s="112" t="s">
        <v>205</v>
      </c>
      <c r="G335" s="30">
        <v>14485</v>
      </c>
      <c r="H335" s="31">
        <f t="shared" si="12"/>
        <v>1.0016490776670217E-2</v>
      </c>
    </row>
    <row r="336" spans="2:8" ht="27">
      <c r="B336" s="112" t="s">
        <v>206</v>
      </c>
      <c r="C336" s="30">
        <v>546.45000000000005</v>
      </c>
      <c r="D336" s="43">
        <f t="shared" si="11"/>
        <v>5.2991617689565507E-2</v>
      </c>
      <c r="F336" s="112" t="s">
        <v>206</v>
      </c>
      <c r="G336" s="30">
        <v>14653.05</v>
      </c>
      <c r="H336" s="31">
        <f t="shared" si="12"/>
        <v>1.1601656886434109E-2</v>
      </c>
    </row>
    <row r="337" spans="2:8" ht="27">
      <c r="B337" s="112" t="s">
        <v>207</v>
      </c>
      <c r="C337" s="30">
        <v>566.95000000000005</v>
      </c>
      <c r="D337" s="43">
        <f t="shared" si="11"/>
        <v>3.7514868697959614E-2</v>
      </c>
      <c r="F337" s="112" t="s">
        <v>207</v>
      </c>
      <c r="G337" s="30">
        <v>14864.55</v>
      </c>
      <c r="H337" s="31">
        <f t="shared" si="12"/>
        <v>1.4433855067716328E-2</v>
      </c>
    </row>
    <row r="338" spans="2:8" ht="27">
      <c r="B338" s="112" t="s">
        <v>208</v>
      </c>
      <c r="C338" s="30">
        <v>574.54999999999995</v>
      </c>
      <c r="D338" s="43">
        <f t="shared" si="11"/>
        <v>1.3405062174794757E-2</v>
      </c>
      <c r="F338" s="112" t="s">
        <v>208</v>
      </c>
      <c r="G338" s="30">
        <v>14894.9</v>
      </c>
      <c r="H338" s="31">
        <f t="shared" si="12"/>
        <v>2.0417705211392967E-3</v>
      </c>
    </row>
    <row r="339" spans="2:8" ht="27">
      <c r="B339" s="112" t="s">
        <v>209</v>
      </c>
      <c r="C339" s="30">
        <v>567.35</v>
      </c>
      <c r="D339" s="43">
        <f t="shared" si="11"/>
        <v>-1.2531546427638873E-2</v>
      </c>
      <c r="F339" s="112" t="s">
        <v>209</v>
      </c>
      <c r="G339" s="30">
        <v>14631.1</v>
      </c>
      <c r="H339" s="31">
        <f t="shared" si="12"/>
        <v>-1.7710760058812003E-2</v>
      </c>
    </row>
    <row r="340" spans="2:8">
      <c r="B340" s="111">
        <v>44260.645833333336</v>
      </c>
      <c r="C340" s="30">
        <v>562.15</v>
      </c>
      <c r="D340" s="43">
        <f t="shared" si="11"/>
        <v>-9.1654181722041761E-3</v>
      </c>
      <c r="F340" s="111">
        <v>44260.645833333336</v>
      </c>
      <c r="G340" s="30">
        <v>14634.15</v>
      </c>
      <c r="H340" s="31">
        <f t="shared" si="12"/>
        <v>2.0846006110275539E-4</v>
      </c>
    </row>
    <row r="341" spans="2:8">
      <c r="B341" s="111">
        <v>44291.645833333336</v>
      </c>
      <c r="C341" s="30">
        <v>562.15</v>
      </c>
      <c r="D341" s="43">
        <f t="shared" si="11"/>
        <v>0</v>
      </c>
      <c r="F341" s="111">
        <v>44291.645833333336</v>
      </c>
      <c r="G341" s="30">
        <v>14496.5</v>
      </c>
      <c r="H341" s="31">
        <f t="shared" si="12"/>
        <v>-9.4060809818130586E-3</v>
      </c>
    </row>
    <row r="342" spans="2:8">
      <c r="B342" s="111">
        <v>44321.645833333336</v>
      </c>
      <c r="C342" s="30">
        <v>555.04999999999995</v>
      </c>
      <c r="D342" s="43">
        <f t="shared" si="11"/>
        <v>-1.2630080939251109E-2</v>
      </c>
      <c r="F342" s="111">
        <v>44321.645833333336</v>
      </c>
      <c r="G342" s="30">
        <v>14617.85</v>
      </c>
      <c r="H342" s="31">
        <f t="shared" si="12"/>
        <v>8.3709861000931252E-3</v>
      </c>
    </row>
    <row r="343" spans="2:8">
      <c r="B343" s="111">
        <v>44352.645833333336</v>
      </c>
      <c r="C343" s="30">
        <v>560.29999999999995</v>
      </c>
      <c r="D343" s="43">
        <f t="shared" si="11"/>
        <v>9.458607332672786E-3</v>
      </c>
      <c r="F343" s="111">
        <v>44352.645833333336</v>
      </c>
      <c r="G343" s="30">
        <v>14724.8</v>
      </c>
      <c r="H343" s="31">
        <f t="shared" si="12"/>
        <v>7.3163974182248737E-3</v>
      </c>
    </row>
    <row r="344" spans="2:8">
      <c r="B344" s="111">
        <v>44382.645833333336</v>
      </c>
      <c r="C344" s="30">
        <v>554.5</v>
      </c>
      <c r="D344" s="43">
        <f t="shared" si="11"/>
        <v>-1.035159735855784E-2</v>
      </c>
      <c r="F344" s="111">
        <v>44382.645833333336</v>
      </c>
      <c r="G344" s="30">
        <v>14823.15</v>
      </c>
      <c r="H344" s="31">
        <f t="shared" si="12"/>
        <v>6.6792078669999366E-3</v>
      </c>
    </row>
    <row r="345" spans="2:8">
      <c r="B345" s="111">
        <v>44474.645833333336</v>
      </c>
      <c r="C345" s="30">
        <v>555.45000000000005</v>
      </c>
      <c r="D345" s="43">
        <f t="shared" si="11"/>
        <v>1.7132551848513256E-3</v>
      </c>
      <c r="F345" s="111">
        <v>44474.645833333336</v>
      </c>
      <c r="G345" s="30">
        <v>14942.35</v>
      </c>
      <c r="H345" s="31">
        <f t="shared" si="12"/>
        <v>8.0414756647542163E-3</v>
      </c>
    </row>
    <row r="346" spans="2:8">
      <c r="B346" s="111">
        <v>44505.645833333336</v>
      </c>
      <c r="C346" s="30">
        <v>569.45000000000005</v>
      </c>
      <c r="D346" s="43">
        <f t="shared" si="11"/>
        <v>2.5204788909892972E-2</v>
      </c>
      <c r="F346" s="111">
        <v>44505.645833333336</v>
      </c>
      <c r="G346" s="30">
        <v>14850.75</v>
      </c>
      <c r="H346" s="31">
        <f t="shared" si="12"/>
        <v>-6.1302271731019653E-3</v>
      </c>
    </row>
    <row r="347" spans="2:8">
      <c r="B347" s="111">
        <v>44535.645833333336</v>
      </c>
      <c r="C347" s="30">
        <v>570.29999999999995</v>
      </c>
      <c r="D347" s="43">
        <f t="shared" si="11"/>
        <v>1.492668364210914E-3</v>
      </c>
      <c r="F347" s="111">
        <v>44535.645833333336</v>
      </c>
      <c r="G347" s="30">
        <v>14696.5</v>
      </c>
      <c r="H347" s="31">
        <f t="shared" si="12"/>
        <v>-1.0386680807366599E-2</v>
      </c>
    </row>
    <row r="348" spans="2:8" ht="27">
      <c r="B348" s="112" t="s">
        <v>210</v>
      </c>
      <c r="C348" s="30">
        <v>546.25</v>
      </c>
      <c r="D348" s="43">
        <f t="shared" si="11"/>
        <v>-4.2170787304927182E-2</v>
      </c>
      <c r="F348" s="112" t="s">
        <v>210</v>
      </c>
      <c r="G348" s="30">
        <v>14677.8</v>
      </c>
      <c r="H348" s="31">
        <f t="shared" si="12"/>
        <v>-1.2724117987276129E-3</v>
      </c>
    </row>
    <row r="349" spans="2:8" ht="27">
      <c r="B349" s="112" t="s">
        <v>211</v>
      </c>
      <c r="C349" s="30">
        <v>543.9</v>
      </c>
      <c r="D349" s="43">
        <f t="shared" si="11"/>
        <v>-4.3020594965675896E-3</v>
      </c>
      <c r="F349" s="112" t="s">
        <v>211</v>
      </c>
      <c r="G349" s="30">
        <v>14923.15</v>
      </c>
      <c r="H349" s="31">
        <f t="shared" si="12"/>
        <v>1.671572033956048E-2</v>
      </c>
    </row>
    <row r="350" spans="2:8" ht="27">
      <c r="B350" s="112" t="s">
        <v>212</v>
      </c>
      <c r="C350" s="30">
        <v>555.45000000000005</v>
      </c>
      <c r="D350" s="43">
        <f t="shared" si="11"/>
        <v>2.1235521235521304E-2</v>
      </c>
      <c r="F350" s="112" t="s">
        <v>212</v>
      </c>
      <c r="G350" s="30">
        <v>15108.1</v>
      </c>
      <c r="H350" s="31">
        <f t="shared" si="12"/>
        <v>1.2393496011230853E-2</v>
      </c>
    </row>
    <row r="351" spans="2:8" ht="27">
      <c r="B351" s="112" t="s">
        <v>213</v>
      </c>
      <c r="C351" s="30">
        <v>558.75</v>
      </c>
      <c r="D351" s="43">
        <f t="shared" si="11"/>
        <v>5.9411288144746166E-3</v>
      </c>
      <c r="F351" s="112" t="s">
        <v>213</v>
      </c>
      <c r="G351" s="30">
        <v>15030.15</v>
      </c>
      <c r="H351" s="31">
        <f t="shared" si="12"/>
        <v>-5.1594839854118835E-3</v>
      </c>
    </row>
    <row r="352" spans="2:8" ht="27">
      <c r="B352" s="112" t="s">
        <v>214</v>
      </c>
      <c r="C352" s="30">
        <v>599.79999999999995</v>
      </c>
      <c r="D352" s="43">
        <f t="shared" si="11"/>
        <v>7.3467561521252778E-2</v>
      </c>
      <c r="F352" s="112" t="s">
        <v>214</v>
      </c>
      <c r="G352" s="30">
        <v>14906.05</v>
      </c>
      <c r="H352" s="31">
        <f t="shared" si="12"/>
        <v>-8.2567372913776582E-3</v>
      </c>
    </row>
    <row r="353" spans="2:8" ht="27">
      <c r="B353" s="112" t="s">
        <v>215</v>
      </c>
      <c r="C353" s="30">
        <v>589.25</v>
      </c>
      <c r="D353" s="43">
        <f t="shared" si="11"/>
        <v>-1.7589196398799523E-2</v>
      </c>
      <c r="F353" s="112" t="s">
        <v>215</v>
      </c>
      <c r="G353" s="30">
        <v>15175.3</v>
      </c>
      <c r="H353" s="31">
        <f t="shared" si="12"/>
        <v>1.8063135438295186E-2</v>
      </c>
    </row>
    <row r="354" spans="2:8" ht="27">
      <c r="B354" s="112" t="s">
        <v>216</v>
      </c>
      <c r="C354" s="30">
        <v>586.20000000000005</v>
      </c>
      <c r="D354" s="43">
        <f t="shared" si="11"/>
        <v>-5.1760712770470008E-3</v>
      </c>
      <c r="F354" s="112" t="s">
        <v>216</v>
      </c>
      <c r="G354" s="30">
        <v>15197.7</v>
      </c>
      <c r="H354" s="31">
        <f t="shared" si="12"/>
        <v>1.4760828451498842E-3</v>
      </c>
    </row>
    <row r="355" spans="2:8" ht="27">
      <c r="B355" s="112" t="s">
        <v>217</v>
      </c>
      <c r="C355" s="30">
        <v>586.20000000000005</v>
      </c>
      <c r="D355" s="43">
        <f t="shared" si="11"/>
        <v>0</v>
      </c>
      <c r="F355" s="112" t="s">
        <v>217</v>
      </c>
      <c r="G355" s="30">
        <v>15208.45</v>
      </c>
      <c r="H355" s="31">
        <f t="shared" si="12"/>
        <v>7.0734387440207769E-4</v>
      </c>
    </row>
    <row r="356" spans="2:8" ht="27">
      <c r="B356" s="112" t="s">
        <v>218</v>
      </c>
      <c r="C356" s="30">
        <v>587.95000000000005</v>
      </c>
      <c r="D356" s="43">
        <f t="shared" si="11"/>
        <v>2.9853292391675001E-3</v>
      </c>
      <c r="F356" s="112" t="s">
        <v>218</v>
      </c>
      <c r="G356" s="30">
        <v>15301.45</v>
      </c>
      <c r="H356" s="31">
        <f t="shared" si="12"/>
        <v>6.115021583396052E-3</v>
      </c>
    </row>
    <row r="357" spans="2:8" ht="27">
      <c r="B357" s="112" t="s">
        <v>219</v>
      </c>
      <c r="C357" s="30">
        <v>626.54999999999995</v>
      </c>
      <c r="D357" s="43">
        <f t="shared" si="11"/>
        <v>6.5651841142954082E-2</v>
      </c>
      <c r="F357" s="112" t="s">
        <v>219</v>
      </c>
      <c r="G357" s="30">
        <v>15337.85</v>
      </c>
      <c r="H357" s="31">
        <f t="shared" si="12"/>
        <v>2.3788595198495077E-3</v>
      </c>
    </row>
    <row r="358" spans="2:8" ht="27">
      <c r="B358" s="112" t="s">
        <v>220</v>
      </c>
      <c r="C358" s="30">
        <v>610.5</v>
      </c>
      <c r="D358" s="43">
        <f t="shared" si="11"/>
        <v>-2.5616471151544085E-2</v>
      </c>
      <c r="F358" s="112" t="s">
        <v>220</v>
      </c>
      <c r="G358" s="30">
        <v>15435.65</v>
      </c>
      <c r="H358" s="31">
        <f t="shared" si="12"/>
        <v>6.3763826090357245E-3</v>
      </c>
    </row>
    <row r="359" spans="2:8" ht="27">
      <c r="B359" s="112" t="s">
        <v>221</v>
      </c>
      <c r="C359" s="30">
        <v>610.25</v>
      </c>
      <c r="D359" s="43">
        <f t="shared" si="11"/>
        <v>-4.0950040950038513E-4</v>
      </c>
      <c r="F359" s="112" t="s">
        <v>221</v>
      </c>
      <c r="G359" s="30">
        <v>15582.8</v>
      </c>
      <c r="H359" s="31">
        <f t="shared" si="12"/>
        <v>9.5331262369904302E-3</v>
      </c>
    </row>
    <row r="360" spans="2:8">
      <c r="B360" s="111">
        <v>44202.645833333336</v>
      </c>
      <c r="C360" s="30">
        <v>616.85</v>
      </c>
      <c r="D360" s="43">
        <f t="shared" si="11"/>
        <v>1.0815239655878717E-2</v>
      </c>
      <c r="F360" s="111">
        <v>44202.645833333336</v>
      </c>
      <c r="G360" s="30">
        <v>15574.85</v>
      </c>
      <c r="H360" s="31">
        <f t="shared" si="12"/>
        <v>-5.1017788844098799E-4</v>
      </c>
    </row>
    <row r="361" spans="2:8">
      <c r="B361" s="111">
        <v>44233.645833333336</v>
      </c>
      <c r="C361" s="30">
        <v>628.4</v>
      </c>
      <c r="D361" s="43">
        <f t="shared" si="11"/>
        <v>1.8724163086649925E-2</v>
      </c>
      <c r="F361" s="111">
        <v>44233.645833333336</v>
      </c>
      <c r="G361" s="30">
        <v>15576.2</v>
      </c>
      <c r="H361" s="31">
        <f t="shared" si="12"/>
        <v>8.667820235830348E-5</v>
      </c>
    </row>
    <row r="362" spans="2:8">
      <c r="B362" s="111">
        <v>44261.645833333336</v>
      </c>
      <c r="C362" s="30">
        <v>645.4</v>
      </c>
      <c r="D362" s="43">
        <f t="shared" si="11"/>
        <v>2.7052832590706455E-2</v>
      </c>
      <c r="F362" s="111">
        <v>44261.645833333336</v>
      </c>
      <c r="G362" s="30">
        <v>15690.35</v>
      </c>
      <c r="H362" s="31">
        <f t="shared" si="12"/>
        <v>7.3284883347670693E-3</v>
      </c>
    </row>
    <row r="363" spans="2:8">
      <c r="B363" s="111">
        <v>44292.645833333336</v>
      </c>
      <c r="C363" s="30">
        <v>648.54999999999995</v>
      </c>
      <c r="D363" s="43">
        <f t="shared" si="11"/>
        <v>4.8806941431669415E-3</v>
      </c>
      <c r="F363" s="111">
        <v>44292.645833333336</v>
      </c>
      <c r="G363" s="30">
        <v>15670.25</v>
      </c>
      <c r="H363" s="31">
        <f t="shared" si="12"/>
        <v>-1.2810421692314167E-3</v>
      </c>
    </row>
    <row r="364" spans="2:8">
      <c r="B364" s="111">
        <v>44383.645833333336</v>
      </c>
      <c r="C364" s="30">
        <v>705.25</v>
      </c>
      <c r="D364" s="43">
        <f t="shared" si="11"/>
        <v>8.7425796006476153E-2</v>
      </c>
      <c r="F364" s="111">
        <v>44383.645833333336</v>
      </c>
      <c r="G364" s="30">
        <v>15751.65</v>
      </c>
      <c r="H364" s="31">
        <f t="shared" si="12"/>
        <v>5.1945565641899893E-3</v>
      </c>
    </row>
    <row r="365" spans="2:8">
      <c r="B365" s="111">
        <v>44414.645833333336</v>
      </c>
      <c r="C365" s="30">
        <v>708.4</v>
      </c>
      <c r="D365" s="43">
        <f t="shared" si="11"/>
        <v>4.466501240694809E-3</v>
      </c>
      <c r="F365" s="111">
        <v>44414.645833333336</v>
      </c>
      <c r="G365" s="30">
        <v>15740.1</v>
      </c>
      <c r="H365" s="31">
        <f t="shared" si="12"/>
        <v>-7.3325651598399322E-4</v>
      </c>
    </row>
    <row r="366" spans="2:8">
      <c r="B366" s="111">
        <v>44445.645833333336</v>
      </c>
      <c r="C366" s="30">
        <v>682.85</v>
      </c>
      <c r="D366" s="43">
        <f t="shared" si="11"/>
        <v>-3.6067193675889286E-2</v>
      </c>
      <c r="F366" s="111">
        <v>44445.645833333336</v>
      </c>
      <c r="G366" s="30">
        <v>15635.35</v>
      </c>
      <c r="H366" s="31">
        <f t="shared" si="12"/>
        <v>-6.6549767790547998E-3</v>
      </c>
    </row>
    <row r="367" spans="2:8">
      <c r="B367" s="111">
        <v>44475.645833333336</v>
      </c>
      <c r="C367" s="30">
        <v>711.45</v>
      </c>
      <c r="D367" s="43">
        <f t="shared" si="11"/>
        <v>4.1883283297942553E-2</v>
      </c>
      <c r="F367" s="111">
        <v>44475.645833333336</v>
      </c>
      <c r="G367" s="30">
        <v>15737.75</v>
      </c>
      <c r="H367" s="31">
        <f t="shared" si="12"/>
        <v>6.5492617690041666E-3</v>
      </c>
    </row>
    <row r="368" spans="2:8">
      <c r="B368" s="111">
        <v>44506.645833333336</v>
      </c>
      <c r="C368" s="30">
        <v>710.9</v>
      </c>
      <c r="D368" s="43">
        <f t="shared" si="11"/>
        <v>-7.7306908426466592E-4</v>
      </c>
      <c r="F368" s="111">
        <v>44506.645833333336</v>
      </c>
      <c r="G368" s="30">
        <v>15799.35</v>
      </c>
      <c r="H368" s="31">
        <f t="shared" si="12"/>
        <v>3.9141554542421186E-3</v>
      </c>
    </row>
    <row r="369" spans="2:8" ht="27">
      <c r="B369" s="112" t="s">
        <v>222</v>
      </c>
      <c r="C369" s="30">
        <v>713</v>
      </c>
      <c r="D369" s="43">
        <f t="shared" si="11"/>
        <v>2.9540019693345965E-3</v>
      </c>
      <c r="F369" s="112" t="s">
        <v>222</v>
      </c>
      <c r="G369" s="30">
        <v>15811.85</v>
      </c>
      <c r="H369" s="31">
        <f t="shared" si="12"/>
        <v>7.911717887127967E-4</v>
      </c>
    </row>
    <row r="370" spans="2:8" ht="27">
      <c r="B370" s="112" t="s">
        <v>223</v>
      </c>
      <c r="C370" s="30">
        <v>738.85</v>
      </c>
      <c r="D370" s="43">
        <f t="shared" si="11"/>
        <v>3.6255259467040668E-2</v>
      </c>
      <c r="F370" s="112" t="s">
        <v>223</v>
      </c>
      <c r="G370" s="30">
        <v>15869.25</v>
      </c>
      <c r="H370" s="31">
        <f t="shared" si="12"/>
        <v>3.6301887508418673E-3</v>
      </c>
    </row>
    <row r="371" spans="2:8" ht="27">
      <c r="B371" s="112" t="s">
        <v>224</v>
      </c>
      <c r="C371" s="30">
        <v>732.85</v>
      </c>
      <c r="D371" s="43">
        <f t="shared" si="11"/>
        <v>-8.120728158624857E-3</v>
      </c>
      <c r="F371" s="112" t="s">
        <v>224</v>
      </c>
      <c r="G371" s="30">
        <v>15767.55</v>
      </c>
      <c r="H371" s="31">
        <f t="shared" si="12"/>
        <v>-6.4086204452006301E-3</v>
      </c>
    </row>
    <row r="372" spans="2:8" ht="27">
      <c r="B372" s="112" t="s">
        <v>225</v>
      </c>
      <c r="C372" s="30">
        <v>782</v>
      </c>
      <c r="D372" s="43">
        <f t="shared" si="11"/>
        <v>6.7066930476905151E-2</v>
      </c>
      <c r="F372" s="112" t="s">
        <v>225</v>
      </c>
      <c r="G372" s="30">
        <v>15691.4</v>
      </c>
      <c r="H372" s="31">
        <f t="shared" si="12"/>
        <v>-4.8295391484409755E-3</v>
      </c>
    </row>
    <row r="373" spans="2:8" ht="27">
      <c r="B373" s="112" t="s">
        <v>226</v>
      </c>
      <c r="C373" s="30">
        <v>788.8</v>
      </c>
      <c r="D373" s="43">
        <f t="shared" si="11"/>
        <v>8.6956521739129933E-3</v>
      </c>
      <c r="F373" s="112" t="s">
        <v>226</v>
      </c>
      <c r="G373" s="30">
        <v>15683.35</v>
      </c>
      <c r="H373" s="31">
        <f t="shared" si="12"/>
        <v>-5.1301987075713651E-4</v>
      </c>
    </row>
    <row r="374" spans="2:8" ht="27">
      <c r="B374" s="112" t="s">
        <v>227</v>
      </c>
      <c r="C374" s="30">
        <v>771.5</v>
      </c>
      <c r="D374" s="43">
        <f t="shared" si="11"/>
        <v>-2.1932048681541527E-2</v>
      </c>
      <c r="F374" s="112" t="s">
        <v>227</v>
      </c>
      <c r="G374" s="30">
        <v>15746.5</v>
      </c>
      <c r="H374" s="31">
        <f t="shared" si="12"/>
        <v>4.0265632023770426E-3</v>
      </c>
    </row>
    <row r="375" spans="2:8" ht="27">
      <c r="B375" s="112" t="s">
        <v>228</v>
      </c>
      <c r="C375" s="30">
        <v>794.55</v>
      </c>
      <c r="D375" s="43">
        <f t="shared" si="11"/>
        <v>2.987686325340233E-2</v>
      </c>
      <c r="F375" s="112" t="s">
        <v>228</v>
      </c>
      <c r="G375" s="30">
        <v>15772.75</v>
      </c>
      <c r="H375" s="31">
        <f t="shared" si="12"/>
        <v>1.6670371193598932E-3</v>
      </c>
    </row>
    <row r="376" spans="2:8" ht="27">
      <c r="B376" s="112" t="s">
        <v>229</v>
      </c>
      <c r="C376" s="30">
        <v>803.5</v>
      </c>
      <c r="D376" s="43">
        <f t="shared" si="11"/>
        <v>1.1264237618777928E-2</v>
      </c>
      <c r="F376" s="112" t="s">
        <v>229</v>
      </c>
      <c r="G376" s="30">
        <v>15686.95</v>
      </c>
      <c r="H376" s="31">
        <f t="shared" si="12"/>
        <v>-5.4397616141762528E-3</v>
      </c>
    </row>
    <row r="377" spans="2:8" ht="27">
      <c r="B377" s="112" t="s">
        <v>230</v>
      </c>
      <c r="C377" s="30">
        <v>779.85</v>
      </c>
      <c r="D377" s="43">
        <f t="shared" si="11"/>
        <v>-2.9433727442439328E-2</v>
      </c>
      <c r="F377" s="112" t="s">
        <v>230</v>
      </c>
      <c r="G377" s="30">
        <v>15790.45</v>
      </c>
      <c r="H377" s="31">
        <f t="shared" si="12"/>
        <v>6.5978408804769906E-3</v>
      </c>
    </row>
    <row r="378" spans="2:8" ht="27">
      <c r="B378" s="112" t="s">
        <v>231</v>
      </c>
      <c r="C378" s="30">
        <v>767.45</v>
      </c>
      <c r="D378" s="43">
        <f t="shared" si="11"/>
        <v>-1.5900493684682937E-2</v>
      </c>
      <c r="F378" s="112" t="s">
        <v>231</v>
      </c>
      <c r="G378" s="30">
        <v>15860.35</v>
      </c>
      <c r="H378" s="31">
        <f t="shared" si="12"/>
        <v>4.4267262807582419E-3</v>
      </c>
    </row>
    <row r="379" spans="2:8" ht="27">
      <c r="B379" s="112" t="s">
        <v>232</v>
      </c>
      <c r="C379" s="30">
        <v>777.55</v>
      </c>
      <c r="D379" s="43">
        <f t="shared" si="11"/>
        <v>1.3160466479900768E-2</v>
      </c>
      <c r="F379" s="112" t="s">
        <v>232</v>
      </c>
      <c r="G379" s="30">
        <v>15814.7</v>
      </c>
      <c r="H379" s="31">
        <f t="shared" si="12"/>
        <v>-2.8782466969518028E-3</v>
      </c>
    </row>
    <row r="380" spans="2:8" ht="27">
      <c r="B380" s="112" t="s">
        <v>233</v>
      </c>
      <c r="C380" s="30">
        <v>766</v>
      </c>
      <c r="D380" s="43">
        <f t="shared" si="11"/>
        <v>-1.4854350202559319E-2</v>
      </c>
      <c r="F380" s="112" t="s">
        <v>233</v>
      </c>
      <c r="G380" s="30">
        <v>15748.45</v>
      </c>
      <c r="H380" s="31">
        <f t="shared" si="12"/>
        <v>-4.1891404832212764E-3</v>
      </c>
    </row>
    <row r="381" spans="2:8" ht="27">
      <c r="B381" s="112" t="s">
        <v>234</v>
      </c>
      <c r="C381" s="30">
        <v>759.1</v>
      </c>
      <c r="D381" s="43">
        <f t="shared" si="11"/>
        <v>-9.0078328981723077E-3</v>
      </c>
      <c r="F381" s="112" t="s">
        <v>234</v>
      </c>
      <c r="G381" s="30">
        <v>15721.5</v>
      </c>
      <c r="H381" s="31">
        <f t="shared" si="12"/>
        <v>-1.7112795227467448E-3</v>
      </c>
    </row>
    <row r="382" spans="2:8">
      <c r="B382" s="111">
        <v>44203.645833333336</v>
      </c>
      <c r="C382" s="30">
        <v>752.15</v>
      </c>
      <c r="D382" s="43">
        <f t="shared" si="11"/>
        <v>-9.1555789751021077E-3</v>
      </c>
      <c r="F382" s="111">
        <v>44203.645833333336</v>
      </c>
      <c r="G382" s="30">
        <v>15680</v>
      </c>
      <c r="H382" s="31">
        <f t="shared" si="12"/>
        <v>-2.639697229908089E-3</v>
      </c>
    </row>
    <row r="383" spans="2:8">
      <c r="B383" s="111">
        <v>44234.645833333336</v>
      </c>
      <c r="C383" s="30">
        <v>761.5</v>
      </c>
      <c r="D383" s="43">
        <f t="shared" si="11"/>
        <v>1.2431031044339624E-2</v>
      </c>
      <c r="F383" s="111">
        <v>44234.645833333336</v>
      </c>
      <c r="G383" s="30">
        <v>15722.2</v>
      </c>
      <c r="H383" s="31">
        <f t="shared" si="12"/>
        <v>2.6913265306123257E-3</v>
      </c>
    </row>
    <row r="384" spans="2:8">
      <c r="B384" s="111">
        <v>44323.645833333336</v>
      </c>
      <c r="C384" s="30">
        <v>759.1</v>
      </c>
      <c r="D384" s="43">
        <f t="shared" si="11"/>
        <v>-3.1516743269861536E-3</v>
      </c>
      <c r="F384" s="111">
        <v>44323.645833333336</v>
      </c>
      <c r="G384" s="30">
        <v>15834.35</v>
      </c>
      <c r="H384" s="31">
        <f t="shared" si="12"/>
        <v>7.1332256300009611E-3</v>
      </c>
    </row>
    <row r="385" spans="2:8">
      <c r="B385" s="111">
        <v>44354.645833333336</v>
      </c>
      <c r="C385" s="30">
        <v>743.1</v>
      </c>
      <c r="D385" s="43">
        <f t="shared" si="11"/>
        <v>-2.1077591885127145E-2</v>
      </c>
      <c r="F385" s="111">
        <v>44354.645833333336</v>
      </c>
      <c r="G385" s="30">
        <v>15818.25</v>
      </c>
      <c r="H385" s="31">
        <f t="shared" si="12"/>
        <v>-1.0167768174885738E-3</v>
      </c>
    </row>
    <row r="386" spans="2:8">
      <c r="B386" s="111">
        <v>44384.645833333336</v>
      </c>
      <c r="C386" s="30">
        <v>752</v>
      </c>
      <c r="D386" s="43">
        <f t="shared" si="11"/>
        <v>1.197685372089885E-2</v>
      </c>
      <c r="F386" s="111">
        <v>44384.645833333336</v>
      </c>
      <c r="G386" s="30">
        <v>15879.65</v>
      </c>
      <c r="H386" s="31">
        <f t="shared" si="12"/>
        <v>3.8815924644002298E-3</v>
      </c>
    </row>
    <row r="387" spans="2:8">
      <c r="B387" s="111">
        <v>44415.645833333336</v>
      </c>
      <c r="C387" s="30">
        <v>760.8</v>
      </c>
      <c r="D387" s="43">
        <f t="shared" si="11"/>
        <v>1.1702127659574346E-2</v>
      </c>
      <c r="F387" s="111">
        <v>44415.645833333336</v>
      </c>
      <c r="G387" s="30">
        <v>15727.9</v>
      </c>
      <c r="H387" s="31">
        <f t="shared" si="12"/>
        <v>-9.5562559628203925E-3</v>
      </c>
    </row>
    <row r="388" spans="2:8">
      <c r="B388" s="111">
        <v>44446.645833333336</v>
      </c>
      <c r="C388" s="30">
        <v>778.2</v>
      </c>
      <c r="D388" s="43">
        <f t="shared" si="11"/>
        <v>2.2870662460567903E-2</v>
      </c>
      <c r="F388" s="111">
        <v>44446.645833333336</v>
      </c>
      <c r="G388" s="30">
        <v>15689.8</v>
      </c>
      <c r="H388" s="31">
        <f t="shared" si="12"/>
        <v>-2.4224467347834233E-3</v>
      </c>
    </row>
    <row r="389" spans="2:8">
      <c r="B389" s="111">
        <v>44537.645833333336</v>
      </c>
      <c r="C389" s="30">
        <v>780.7</v>
      </c>
      <c r="D389" s="43">
        <f t="shared" si="11"/>
        <v>3.2125417630428643E-3</v>
      </c>
      <c r="F389" s="111">
        <v>44537.645833333336</v>
      </c>
      <c r="G389" s="30">
        <v>15692.6</v>
      </c>
      <c r="H389" s="31">
        <f t="shared" si="12"/>
        <v>1.7845989113962624E-4</v>
      </c>
    </row>
    <row r="390" spans="2:8" ht="27">
      <c r="B390" s="112" t="s">
        <v>235</v>
      </c>
      <c r="C390" s="30">
        <v>771.35</v>
      </c>
      <c r="D390" s="43">
        <f t="shared" si="11"/>
        <v>-1.1976431407711097E-2</v>
      </c>
      <c r="F390" s="112" t="s">
        <v>235</v>
      </c>
      <c r="G390" s="30">
        <v>15812.35</v>
      </c>
      <c r="H390" s="31">
        <f t="shared" si="12"/>
        <v>7.6309853051756971E-3</v>
      </c>
    </row>
    <row r="391" spans="2:8" ht="27">
      <c r="B391" s="112" t="s">
        <v>236</v>
      </c>
      <c r="C391" s="30">
        <v>773.8</v>
      </c>
      <c r="D391" s="43">
        <f t="shared" si="11"/>
        <v>3.1762494328124724E-3</v>
      </c>
      <c r="F391" s="112" t="s">
        <v>236</v>
      </c>
      <c r="G391" s="30">
        <v>15853.95</v>
      </c>
      <c r="H391" s="31">
        <f t="shared" si="12"/>
        <v>2.6308549962530403E-3</v>
      </c>
    </row>
    <row r="392" spans="2:8" ht="27">
      <c r="B392" s="112" t="s">
        <v>237</v>
      </c>
      <c r="C392" s="30">
        <v>757.8</v>
      </c>
      <c r="D392" s="43">
        <f t="shared" si="11"/>
        <v>-2.0677177565262328E-2</v>
      </c>
      <c r="F392" s="112" t="s">
        <v>237</v>
      </c>
      <c r="G392" s="30">
        <v>15924.2</v>
      </c>
      <c r="H392" s="31">
        <f t="shared" si="12"/>
        <v>4.4310723825924381E-3</v>
      </c>
    </row>
    <row r="393" spans="2:8" ht="27">
      <c r="B393" s="112" t="s">
        <v>238</v>
      </c>
      <c r="C393" s="30">
        <v>790.75</v>
      </c>
      <c r="D393" s="43">
        <f t="shared" si="11"/>
        <v>4.3481129585642764E-2</v>
      </c>
      <c r="F393" s="112" t="s">
        <v>238</v>
      </c>
      <c r="G393" s="30">
        <v>15923.4</v>
      </c>
      <c r="H393" s="31">
        <f t="shared" si="12"/>
        <v>-5.023800253711741E-5</v>
      </c>
    </row>
    <row r="394" spans="2:8" ht="27">
      <c r="B394" s="112" t="s">
        <v>239</v>
      </c>
      <c r="C394" s="30">
        <v>828</v>
      </c>
      <c r="D394" s="43">
        <f t="shared" si="11"/>
        <v>4.7107176730951661E-2</v>
      </c>
      <c r="F394" s="112" t="s">
        <v>239</v>
      </c>
      <c r="G394" s="30">
        <v>15752.4</v>
      </c>
      <c r="H394" s="31">
        <f t="shared" si="12"/>
        <v>-1.0738912543803436E-2</v>
      </c>
    </row>
    <row r="395" spans="2:8" ht="27">
      <c r="B395" s="112" t="s">
        <v>240</v>
      </c>
      <c r="C395" s="30">
        <v>811.55</v>
      </c>
      <c r="D395" s="43">
        <f t="shared" ref="D395:D458" si="13">(C395/C394)-1</f>
        <v>-1.9867149758454161E-2</v>
      </c>
      <c r="F395" s="112" t="s">
        <v>240</v>
      </c>
      <c r="G395" s="30">
        <v>15632.1</v>
      </c>
      <c r="H395" s="31">
        <f t="shared" ref="H395:H458" si="14">(G395/G394)-1</f>
        <v>-7.6369315151976203E-3</v>
      </c>
    </row>
    <row r="396" spans="2:8" ht="27">
      <c r="B396" s="112" t="s">
        <v>241</v>
      </c>
      <c r="C396" s="30">
        <v>843.4</v>
      </c>
      <c r="D396" s="43">
        <f t="shared" si="13"/>
        <v>3.9245887499229859E-2</v>
      </c>
      <c r="F396" s="112" t="s">
        <v>241</v>
      </c>
      <c r="G396" s="30">
        <v>15824.05</v>
      </c>
      <c r="H396" s="31">
        <f t="shared" si="14"/>
        <v>1.2279220322285456E-2</v>
      </c>
    </row>
    <row r="397" spans="2:8" ht="27">
      <c r="B397" s="112" t="s">
        <v>242</v>
      </c>
      <c r="C397" s="30">
        <v>861.7</v>
      </c>
      <c r="D397" s="43">
        <f t="shared" si="13"/>
        <v>2.169788949490159E-2</v>
      </c>
      <c r="F397" s="112" t="s">
        <v>242</v>
      </c>
      <c r="G397" s="30">
        <v>15856.05</v>
      </c>
      <c r="H397" s="31">
        <f t="shared" si="14"/>
        <v>2.022238301825352E-3</v>
      </c>
    </row>
    <row r="398" spans="2:8" ht="27">
      <c r="B398" s="112" t="s">
        <v>243</v>
      </c>
      <c r="C398" s="30">
        <v>846.2</v>
      </c>
      <c r="D398" s="43">
        <f t="shared" si="13"/>
        <v>-1.7987698735058566E-2</v>
      </c>
      <c r="F398" s="112" t="s">
        <v>243</v>
      </c>
      <c r="G398" s="30">
        <v>15824.45</v>
      </c>
      <c r="H398" s="31">
        <f t="shared" si="14"/>
        <v>-1.9929301433836422E-3</v>
      </c>
    </row>
    <row r="399" spans="2:8" ht="27">
      <c r="B399" s="112" t="s">
        <v>244</v>
      </c>
      <c r="C399" s="30">
        <v>826.45</v>
      </c>
      <c r="D399" s="43">
        <f t="shared" si="13"/>
        <v>-2.3339636019853449E-2</v>
      </c>
      <c r="F399" s="112" t="s">
        <v>244</v>
      </c>
      <c r="G399" s="30">
        <v>15746.45</v>
      </c>
      <c r="H399" s="31">
        <f t="shared" si="14"/>
        <v>-4.929081263487789E-3</v>
      </c>
    </row>
    <row r="400" spans="2:8" ht="27">
      <c r="B400" s="112" t="s">
        <v>245</v>
      </c>
      <c r="C400" s="30">
        <v>831.35</v>
      </c>
      <c r="D400" s="43">
        <f t="shared" si="13"/>
        <v>5.9289733196199457E-3</v>
      </c>
      <c r="F400" s="112" t="s">
        <v>245</v>
      </c>
      <c r="G400" s="30">
        <v>15709.4</v>
      </c>
      <c r="H400" s="31">
        <f t="shared" si="14"/>
        <v>-2.3529112911164773E-3</v>
      </c>
    </row>
    <row r="401" spans="2:8" ht="27">
      <c r="B401" s="112" t="s">
        <v>246</v>
      </c>
      <c r="C401" s="30">
        <v>880.45</v>
      </c>
      <c r="D401" s="43">
        <f t="shared" si="13"/>
        <v>5.9060564142659588E-2</v>
      </c>
      <c r="F401" s="112" t="s">
        <v>246</v>
      </c>
      <c r="G401" s="30">
        <v>15778.45</v>
      </c>
      <c r="H401" s="31">
        <f t="shared" si="14"/>
        <v>4.3954574967854931E-3</v>
      </c>
    </row>
    <row r="402" spans="2:8" ht="27">
      <c r="B402" s="112" t="s">
        <v>247</v>
      </c>
      <c r="C402" s="30">
        <v>903.1</v>
      </c>
      <c r="D402" s="43">
        <f t="shared" si="13"/>
        <v>2.5725481287977692E-2</v>
      </c>
      <c r="F402" s="112" t="s">
        <v>247</v>
      </c>
      <c r="G402" s="30">
        <v>15763.05</v>
      </c>
      <c r="H402" s="31">
        <f t="shared" si="14"/>
        <v>-9.7601475430109108E-4</v>
      </c>
    </row>
    <row r="403" spans="2:8">
      <c r="B403" s="111">
        <v>44235.645833333336</v>
      </c>
      <c r="C403" s="30">
        <v>893.6</v>
      </c>
      <c r="D403" s="43">
        <f t="shared" si="13"/>
        <v>-1.0519322334182291E-2</v>
      </c>
      <c r="F403" s="111">
        <v>44235.645833333336</v>
      </c>
      <c r="G403" s="30">
        <v>15885.15</v>
      </c>
      <c r="H403" s="31">
        <f t="shared" si="14"/>
        <v>7.7459628688609783E-3</v>
      </c>
    </row>
    <row r="404" spans="2:8">
      <c r="B404" s="111">
        <v>44263.645833333336</v>
      </c>
      <c r="C404" s="30">
        <v>886.7</v>
      </c>
      <c r="D404" s="43">
        <f t="shared" si="13"/>
        <v>-7.721575649059953E-3</v>
      </c>
      <c r="F404" s="111">
        <v>44263.645833333336</v>
      </c>
      <c r="G404" s="30">
        <v>16130.75</v>
      </c>
      <c r="H404" s="31">
        <f t="shared" si="14"/>
        <v>1.5460980853186701E-2</v>
      </c>
    </row>
    <row r="405" spans="2:8">
      <c r="B405" s="111">
        <v>44294.645833333336</v>
      </c>
      <c r="C405" s="30">
        <v>885</v>
      </c>
      <c r="D405" s="43">
        <f t="shared" si="13"/>
        <v>-1.917221157099358E-3</v>
      </c>
      <c r="F405" s="111">
        <v>44294.645833333336</v>
      </c>
      <c r="G405" s="30">
        <v>16258.8</v>
      </c>
      <c r="H405" s="31">
        <f t="shared" si="14"/>
        <v>7.9382545758877043E-3</v>
      </c>
    </row>
    <row r="406" spans="2:8">
      <c r="B406" s="111">
        <v>44324.645833333336</v>
      </c>
      <c r="C406" s="30">
        <v>889.05</v>
      </c>
      <c r="D406" s="43">
        <f t="shared" si="13"/>
        <v>4.5762711864405503E-3</v>
      </c>
      <c r="F406" s="111">
        <v>44324.645833333336</v>
      </c>
      <c r="G406" s="30">
        <v>16294.6</v>
      </c>
      <c r="H406" s="31">
        <f t="shared" si="14"/>
        <v>2.201884517922581E-3</v>
      </c>
    </row>
    <row r="407" spans="2:8">
      <c r="B407" s="111">
        <v>44355.645833333336</v>
      </c>
      <c r="C407" s="30">
        <v>874.8</v>
      </c>
      <c r="D407" s="43">
        <f t="shared" si="13"/>
        <v>-1.6028344862493715E-2</v>
      </c>
      <c r="F407" s="111">
        <v>44355.645833333336</v>
      </c>
      <c r="G407" s="30">
        <v>16238.2</v>
      </c>
      <c r="H407" s="31">
        <f t="shared" si="14"/>
        <v>-3.4612693775851744E-3</v>
      </c>
    </row>
    <row r="408" spans="2:8">
      <c r="B408" s="111">
        <v>44447.645833333336</v>
      </c>
      <c r="C408" s="30">
        <v>854.9</v>
      </c>
      <c r="D408" s="43">
        <f t="shared" si="13"/>
        <v>-2.2748056698673969E-2</v>
      </c>
      <c r="F408" s="111">
        <v>44447.645833333336</v>
      </c>
      <c r="G408" s="30">
        <v>16258.25</v>
      </c>
      <c r="H408" s="31">
        <f t="shared" si="14"/>
        <v>1.2347427670553746E-3</v>
      </c>
    </row>
    <row r="409" spans="2:8">
      <c r="B409" s="111">
        <v>44477.645833333336</v>
      </c>
      <c r="C409" s="30">
        <v>849.95</v>
      </c>
      <c r="D409" s="43">
        <f t="shared" si="13"/>
        <v>-5.7901508948414726E-3</v>
      </c>
      <c r="F409" s="111">
        <v>44477.645833333336</v>
      </c>
      <c r="G409" s="30">
        <v>16280.1</v>
      </c>
      <c r="H409" s="31">
        <f t="shared" si="14"/>
        <v>1.3439330801285898E-3</v>
      </c>
    </row>
    <row r="410" spans="2:8">
      <c r="B410" s="111">
        <v>44508.645833333336</v>
      </c>
      <c r="C410" s="30">
        <v>892.05</v>
      </c>
      <c r="D410" s="43">
        <f t="shared" si="13"/>
        <v>4.9532325430907687E-2</v>
      </c>
      <c r="F410" s="111">
        <v>44508.645833333336</v>
      </c>
      <c r="G410" s="30">
        <v>16282.25</v>
      </c>
      <c r="H410" s="31">
        <f t="shared" si="14"/>
        <v>1.3206307086566227E-4</v>
      </c>
    </row>
    <row r="411" spans="2:8">
      <c r="B411" s="111">
        <v>44538.645833333336</v>
      </c>
      <c r="C411" s="30">
        <v>935.25</v>
      </c>
      <c r="D411" s="43">
        <f t="shared" si="13"/>
        <v>4.8427778711955582E-2</v>
      </c>
      <c r="F411" s="111">
        <v>44538.645833333336</v>
      </c>
      <c r="G411" s="30">
        <v>16364.4</v>
      </c>
      <c r="H411" s="31">
        <f t="shared" si="14"/>
        <v>5.0453714934974858E-3</v>
      </c>
    </row>
    <row r="412" spans="2:8" ht="27">
      <c r="B412" s="112" t="s">
        <v>248</v>
      </c>
      <c r="C412" s="30">
        <v>920.55</v>
      </c>
      <c r="D412" s="43">
        <f t="shared" si="13"/>
        <v>-1.5717722534081879E-2</v>
      </c>
      <c r="F412" s="112" t="s">
        <v>248</v>
      </c>
      <c r="G412" s="30">
        <v>16529.099999999999</v>
      </c>
      <c r="H412" s="31">
        <f t="shared" si="14"/>
        <v>1.006453032191823E-2</v>
      </c>
    </row>
    <row r="413" spans="2:8" ht="27">
      <c r="B413" s="112" t="s">
        <v>249</v>
      </c>
      <c r="C413" s="30">
        <v>903.65</v>
      </c>
      <c r="D413" s="43">
        <f t="shared" si="13"/>
        <v>-1.8358589973385464E-2</v>
      </c>
      <c r="F413" s="112" t="s">
        <v>249</v>
      </c>
      <c r="G413" s="30">
        <v>16563.05</v>
      </c>
      <c r="H413" s="31">
        <f t="shared" si="14"/>
        <v>2.0539533307923907E-3</v>
      </c>
    </row>
    <row r="414" spans="2:8" ht="27">
      <c r="B414" s="112" t="s">
        <v>250</v>
      </c>
      <c r="C414" s="30">
        <v>919.9</v>
      </c>
      <c r="D414" s="43">
        <f t="shared" si="13"/>
        <v>1.7982626016709968E-2</v>
      </c>
      <c r="F414" s="112" t="s">
        <v>250</v>
      </c>
      <c r="G414" s="30">
        <v>16614.599999999999</v>
      </c>
      <c r="H414" s="31">
        <f t="shared" si="14"/>
        <v>3.1123494766964743E-3</v>
      </c>
    </row>
    <row r="415" spans="2:8" ht="27">
      <c r="B415" s="112" t="s">
        <v>251</v>
      </c>
      <c r="C415" s="30">
        <v>904.2</v>
      </c>
      <c r="D415" s="43">
        <f t="shared" si="13"/>
        <v>-1.7067072507881198E-2</v>
      </c>
      <c r="F415" s="112" t="s">
        <v>251</v>
      </c>
      <c r="G415" s="30">
        <v>16568.849999999999</v>
      </c>
      <c r="H415" s="31">
        <f t="shared" si="14"/>
        <v>-2.7536022534397908E-3</v>
      </c>
    </row>
    <row r="416" spans="2:8" ht="27">
      <c r="B416" s="112" t="s">
        <v>252</v>
      </c>
      <c r="C416" s="30">
        <v>884.35</v>
      </c>
      <c r="D416" s="43">
        <f t="shared" si="13"/>
        <v>-2.1953107719531073E-2</v>
      </c>
      <c r="F416" s="112" t="s">
        <v>252</v>
      </c>
      <c r="G416" s="30">
        <v>16450.5</v>
      </c>
      <c r="H416" s="31">
        <f t="shared" si="14"/>
        <v>-7.1429218080916179E-3</v>
      </c>
    </row>
    <row r="417" spans="2:8" ht="27">
      <c r="B417" s="112" t="s">
        <v>253</v>
      </c>
      <c r="C417" s="30">
        <v>857.9</v>
      </c>
      <c r="D417" s="43">
        <f t="shared" si="13"/>
        <v>-2.9908972691807589E-2</v>
      </c>
      <c r="F417" s="112" t="s">
        <v>253</v>
      </c>
      <c r="G417" s="30">
        <v>16496.45</v>
      </c>
      <c r="H417" s="31">
        <f t="shared" si="14"/>
        <v>2.7932281693565653E-3</v>
      </c>
    </row>
    <row r="418" spans="2:8" ht="27">
      <c r="B418" s="112" t="s">
        <v>254</v>
      </c>
      <c r="C418" s="30">
        <v>868.6</v>
      </c>
      <c r="D418" s="43">
        <f t="shared" si="13"/>
        <v>1.2472316120760052E-2</v>
      </c>
      <c r="F418" s="112" t="s">
        <v>254</v>
      </c>
      <c r="G418" s="30">
        <v>16624.599999999999</v>
      </c>
      <c r="H418" s="31">
        <f t="shared" si="14"/>
        <v>7.7683380363653409E-3</v>
      </c>
    </row>
    <row r="419" spans="2:8" ht="27">
      <c r="B419" s="112" t="s">
        <v>255</v>
      </c>
      <c r="C419" s="30">
        <v>879.3</v>
      </c>
      <c r="D419" s="43">
        <f t="shared" si="13"/>
        <v>1.2318673727837792E-2</v>
      </c>
      <c r="F419" s="112" t="s">
        <v>255</v>
      </c>
      <c r="G419" s="30">
        <v>16634.650000000001</v>
      </c>
      <c r="H419" s="31">
        <f t="shared" si="14"/>
        <v>6.0452582317793713E-4</v>
      </c>
    </row>
    <row r="420" spans="2:8" ht="27">
      <c r="B420" s="112" t="s">
        <v>256</v>
      </c>
      <c r="C420" s="30">
        <v>885.1</v>
      </c>
      <c r="D420" s="43">
        <f t="shared" si="13"/>
        <v>6.5961560332084002E-3</v>
      </c>
      <c r="F420" s="112" t="s">
        <v>256</v>
      </c>
      <c r="G420" s="30">
        <v>16636.900000000001</v>
      </c>
      <c r="H420" s="31">
        <f t="shared" si="14"/>
        <v>1.3525983414131026E-4</v>
      </c>
    </row>
    <row r="421" spans="2:8" ht="27">
      <c r="B421" s="112" t="s">
        <v>257</v>
      </c>
      <c r="C421" s="30">
        <v>865.4</v>
      </c>
      <c r="D421" s="43">
        <f t="shared" si="13"/>
        <v>-2.2257372048356205E-2</v>
      </c>
      <c r="F421" s="112" t="s">
        <v>257</v>
      </c>
      <c r="G421" s="30">
        <v>16705.2</v>
      </c>
      <c r="H421" s="31">
        <f t="shared" si="14"/>
        <v>4.1053321231718787E-3</v>
      </c>
    </row>
    <row r="422" spans="2:8" ht="27">
      <c r="B422" s="112" t="s">
        <v>258</v>
      </c>
      <c r="C422" s="30">
        <v>882.7</v>
      </c>
      <c r="D422" s="43">
        <f t="shared" si="13"/>
        <v>1.999075571989839E-2</v>
      </c>
      <c r="F422" s="112" t="s">
        <v>258</v>
      </c>
      <c r="G422" s="30">
        <v>16931.05</v>
      </c>
      <c r="H422" s="31">
        <f t="shared" si="14"/>
        <v>1.3519742355673658E-2</v>
      </c>
    </row>
    <row r="423" spans="2:8" ht="27">
      <c r="B423" s="112" t="s">
        <v>259</v>
      </c>
      <c r="C423" s="30">
        <v>874.15</v>
      </c>
      <c r="D423" s="43">
        <f t="shared" si="13"/>
        <v>-9.6861900985613092E-3</v>
      </c>
      <c r="F423" s="112" t="s">
        <v>259</v>
      </c>
      <c r="G423" s="30">
        <v>17132.2</v>
      </c>
      <c r="H423" s="31">
        <f t="shared" si="14"/>
        <v>1.1880539009689439E-2</v>
      </c>
    </row>
    <row r="424" spans="2:8">
      <c r="B424" s="111">
        <v>44205.645833333336</v>
      </c>
      <c r="C424" s="30">
        <v>880.55</v>
      </c>
      <c r="D424" s="43">
        <f t="shared" si="13"/>
        <v>7.3213979294171061E-3</v>
      </c>
      <c r="F424" s="111">
        <v>44205.645833333336</v>
      </c>
      <c r="G424" s="30">
        <v>17076.25</v>
      </c>
      <c r="H424" s="31">
        <f t="shared" si="14"/>
        <v>-3.2657802267076486E-3</v>
      </c>
    </row>
    <row r="425" spans="2:8">
      <c r="B425" s="111">
        <v>44236.645833333336</v>
      </c>
      <c r="C425" s="30">
        <v>897.95</v>
      </c>
      <c r="D425" s="43">
        <f t="shared" si="13"/>
        <v>1.9760377037079113E-2</v>
      </c>
      <c r="F425" s="111">
        <v>44236.645833333336</v>
      </c>
      <c r="G425" s="30">
        <v>17234.150000000001</v>
      </c>
      <c r="H425" s="31">
        <f t="shared" si="14"/>
        <v>9.2467608520607758E-3</v>
      </c>
    </row>
    <row r="426" spans="2:8">
      <c r="B426" s="111">
        <v>44264.645833333336</v>
      </c>
      <c r="C426" s="30">
        <v>894.7</v>
      </c>
      <c r="D426" s="43">
        <f t="shared" si="13"/>
        <v>-3.6193551979508687E-3</v>
      </c>
      <c r="F426" s="111">
        <v>44264.645833333336</v>
      </c>
      <c r="G426" s="30">
        <v>17323.599999999999</v>
      </c>
      <c r="H426" s="31">
        <f t="shared" si="14"/>
        <v>5.1902762828452964E-3</v>
      </c>
    </row>
    <row r="427" spans="2:8">
      <c r="B427" s="111">
        <v>44356.645833333336</v>
      </c>
      <c r="C427" s="30">
        <v>903.65</v>
      </c>
      <c r="D427" s="43">
        <f t="shared" si="13"/>
        <v>1.000335307924427E-2</v>
      </c>
      <c r="F427" s="111">
        <v>44356.645833333336</v>
      </c>
      <c r="G427" s="30">
        <v>17377.8</v>
      </c>
      <c r="H427" s="31">
        <f t="shared" si="14"/>
        <v>3.1286799510494845E-3</v>
      </c>
    </row>
    <row r="428" spans="2:8">
      <c r="B428" s="111">
        <v>44386.645833333336</v>
      </c>
      <c r="C428" s="30">
        <v>896.45</v>
      </c>
      <c r="D428" s="43">
        <f t="shared" si="13"/>
        <v>-7.9676866043267847E-3</v>
      </c>
      <c r="F428" s="111">
        <v>44386.645833333336</v>
      </c>
      <c r="G428" s="30">
        <v>17362.099999999999</v>
      </c>
      <c r="H428" s="31">
        <f t="shared" si="14"/>
        <v>-9.0345153011317514E-4</v>
      </c>
    </row>
    <row r="429" spans="2:8">
      <c r="B429" s="111">
        <v>44417.645833333336</v>
      </c>
      <c r="C429" s="30">
        <v>893.15</v>
      </c>
      <c r="D429" s="43">
        <f t="shared" si="13"/>
        <v>-3.6811869038987366E-3</v>
      </c>
      <c r="F429" s="111">
        <v>44417.645833333336</v>
      </c>
      <c r="G429" s="30">
        <v>17353.5</v>
      </c>
      <c r="H429" s="31">
        <f t="shared" si="14"/>
        <v>-4.9533178590144278E-4</v>
      </c>
    </row>
    <row r="430" spans="2:8">
      <c r="B430" s="111">
        <v>44448.645833333336</v>
      </c>
      <c r="C430" s="30">
        <v>909.15</v>
      </c>
      <c r="D430" s="43">
        <f t="shared" si="13"/>
        <v>1.7914124167273116E-2</v>
      </c>
      <c r="F430" s="111">
        <v>44448.645833333336</v>
      </c>
      <c r="G430" s="30">
        <v>17369.25</v>
      </c>
      <c r="H430" s="31">
        <f t="shared" si="14"/>
        <v>9.0759789091543475E-4</v>
      </c>
    </row>
    <row r="431" spans="2:8" ht="27">
      <c r="B431" s="112" t="s">
        <v>260</v>
      </c>
      <c r="C431" s="30">
        <v>897.6</v>
      </c>
      <c r="D431" s="43">
        <f t="shared" si="13"/>
        <v>-1.2704174228675091E-2</v>
      </c>
      <c r="F431" s="112" t="s">
        <v>260</v>
      </c>
      <c r="G431" s="30">
        <v>17355.3</v>
      </c>
      <c r="H431" s="31">
        <f t="shared" si="14"/>
        <v>-8.0314348633370169E-4</v>
      </c>
    </row>
    <row r="432" spans="2:8" ht="27">
      <c r="B432" s="112" t="s">
        <v>261</v>
      </c>
      <c r="C432" s="30">
        <v>895.05</v>
      </c>
      <c r="D432" s="43">
        <f t="shared" si="13"/>
        <v>-2.8409090909091717E-3</v>
      </c>
      <c r="F432" s="112" t="s">
        <v>261</v>
      </c>
      <c r="G432" s="30">
        <v>17380</v>
      </c>
      <c r="H432" s="31">
        <f t="shared" si="14"/>
        <v>1.4231963722897145E-3</v>
      </c>
    </row>
    <row r="433" spans="2:8" ht="27">
      <c r="B433" s="112" t="s">
        <v>262</v>
      </c>
      <c r="C433" s="30">
        <v>902.85</v>
      </c>
      <c r="D433" s="43">
        <f t="shared" si="13"/>
        <v>8.7145969498911846E-3</v>
      </c>
      <c r="F433" s="112" t="s">
        <v>262</v>
      </c>
      <c r="G433" s="30">
        <v>17519.45</v>
      </c>
      <c r="H433" s="31">
        <f t="shared" si="14"/>
        <v>8.0235903337169123E-3</v>
      </c>
    </row>
    <row r="434" spans="2:8" ht="27">
      <c r="B434" s="112" t="s">
        <v>263</v>
      </c>
      <c r="C434" s="30">
        <v>907.2</v>
      </c>
      <c r="D434" s="43">
        <f t="shared" si="13"/>
        <v>4.8180760923741683E-3</v>
      </c>
      <c r="F434" s="112" t="s">
        <v>263</v>
      </c>
      <c r="G434" s="30">
        <v>17629.5</v>
      </c>
      <c r="H434" s="31">
        <f t="shared" si="14"/>
        <v>6.2815898900936418E-3</v>
      </c>
    </row>
    <row r="435" spans="2:8" ht="27">
      <c r="B435" s="112" t="s">
        <v>264</v>
      </c>
      <c r="C435" s="30">
        <v>924.85</v>
      </c>
      <c r="D435" s="43">
        <f t="shared" si="13"/>
        <v>1.9455467372134105E-2</v>
      </c>
      <c r="F435" s="112" t="s">
        <v>264</v>
      </c>
      <c r="G435" s="30">
        <v>17585.150000000001</v>
      </c>
      <c r="H435" s="31">
        <f t="shared" si="14"/>
        <v>-2.5156697580758225E-3</v>
      </c>
    </row>
    <row r="436" spans="2:8" ht="27">
      <c r="B436" s="112" t="s">
        <v>265</v>
      </c>
      <c r="C436" s="30">
        <v>931.05</v>
      </c>
      <c r="D436" s="43">
        <f t="shared" si="13"/>
        <v>6.7037898037518584E-3</v>
      </c>
      <c r="F436" s="112" t="s">
        <v>265</v>
      </c>
      <c r="G436" s="30">
        <v>17396.900000000001</v>
      </c>
      <c r="H436" s="31">
        <f t="shared" si="14"/>
        <v>-1.0705055117528173E-2</v>
      </c>
    </row>
    <row r="437" spans="2:8" ht="27">
      <c r="B437" s="112" t="s">
        <v>266</v>
      </c>
      <c r="C437" s="30">
        <v>887.3</v>
      </c>
      <c r="D437" s="43">
        <f t="shared" si="13"/>
        <v>-4.6989957574781194E-2</v>
      </c>
      <c r="F437" s="112" t="s">
        <v>266</v>
      </c>
      <c r="G437" s="30">
        <v>17562</v>
      </c>
      <c r="H437" s="31">
        <f t="shared" si="14"/>
        <v>9.4901965292666368E-3</v>
      </c>
    </row>
    <row r="438" spans="2:8" ht="27">
      <c r="B438" s="112" t="s">
        <v>267</v>
      </c>
      <c r="C438" s="30">
        <v>888.3</v>
      </c>
      <c r="D438" s="43">
        <f t="shared" si="13"/>
        <v>1.1270145384876251E-3</v>
      </c>
      <c r="F438" s="112" t="s">
        <v>267</v>
      </c>
      <c r="G438" s="30">
        <v>17546.650000000001</v>
      </c>
      <c r="H438" s="31">
        <f t="shared" si="14"/>
        <v>-8.7404623619169453E-4</v>
      </c>
    </row>
    <row r="439" spans="2:8" ht="27">
      <c r="B439" s="112" t="s">
        <v>268</v>
      </c>
      <c r="C439" s="30">
        <v>900.45</v>
      </c>
      <c r="D439" s="43">
        <f t="shared" si="13"/>
        <v>1.367781155015213E-2</v>
      </c>
      <c r="F439" s="112" t="s">
        <v>268</v>
      </c>
      <c r="G439" s="30">
        <v>17822.95</v>
      </c>
      <c r="H439" s="31">
        <f t="shared" si="14"/>
        <v>1.574659550398505E-2</v>
      </c>
    </row>
    <row r="440" spans="2:8" ht="27">
      <c r="B440" s="112" t="s">
        <v>269</v>
      </c>
      <c r="C440" s="30">
        <v>893.25</v>
      </c>
      <c r="D440" s="43">
        <f t="shared" si="13"/>
        <v>-7.9960019990005238E-3</v>
      </c>
      <c r="F440" s="112" t="s">
        <v>269</v>
      </c>
      <c r="G440" s="30">
        <v>17853.2</v>
      </c>
      <c r="H440" s="31">
        <f t="shared" si="14"/>
        <v>1.6972498940972525E-3</v>
      </c>
    </row>
    <row r="441" spans="2:8" ht="27">
      <c r="B441" s="112" t="s">
        <v>270</v>
      </c>
      <c r="C441" s="30">
        <v>900.65</v>
      </c>
      <c r="D441" s="43">
        <f t="shared" si="13"/>
        <v>8.2843548838511527E-3</v>
      </c>
      <c r="F441" s="112" t="s">
        <v>270</v>
      </c>
      <c r="G441" s="30">
        <v>17855.099999999999</v>
      </c>
      <c r="H441" s="31">
        <f t="shared" si="14"/>
        <v>1.0642349830836118E-4</v>
      </c>
    </row>
    <row r="442" spans="2:8" ht="27">
      <c r="B442" s="112" t="s">
        <v>271</v>
      </c>
      <c r="C442" s="30">
        <v>905.3</v>
      </c>
      <c r="D442" s="43">
        <f t="shared" si="13"/>
        <v>5.1629378781989921E-3</v>
      </c>
      <c r="F442" s="112" t="s">
        <v>271</v>
      </c>
      <c r="G442" s="30">
        <v>17748.599999999999</v>
      </c>
      <c r="H442" s="31">
        <f t="shared" si="14"/>
        <v>-5.9646823596619658E-3</v>
      </c>
    </row>
    <row r="443" spans="2:8" ht="27">
      <c r="B443" s="112" t="s">
        <v>272</v>
      </c>
      <c r="C443" s="30">
        <v>885.75</v>
      </c>
      <c r="D443" s="43">
        <f t="shared" si="13"/>
        <v>-2.15950513641886E-2</v>
      </c>
      <c r="F443" s="112" t="s">
        <v>272</v>
      </c>
      <c r="G443" s="30">
        <v>17711.3</v>
      </c>
      <c r="H443" s="31">
        <f t="shared" si="14"/>
        <v>-2.1015742086699651E-3</v>
      </c>
    </row>
    <row r="444" spans="2:8" ht="27">
      <c r="B444" s="112" t="s">
        <v>273</v>
      </c>
      <c r="C444" s="30">
        <v>881</v>
      </c>
      <c r="D444" s="43">
        <f t="shared" si="13"/>
        <v>-5.3626869884279005E-3</v>
      </c>
      <c r="F444" s="112" t="s">
        <v>273</v>
      </c>
      <c r="G444" s="30">
        <v>17618.150000000001</v>
      </c>
      <c r="H444" s="31">
        <f t="shared" si="14"/>
        <v>-5.2593541976024838E-3</v>
      </c>
    </row>
    <row r="445" spans="2:8">
      <c r="B445" s="111">
        <v>44206.645833333336</v>
      </c>
      <c r="C445" s="30">
        <v>896.6</v>
      </c>
      <c r="D445" s="43">
        <f t="shared" si="13"/>
        <v>1.770715096481279E-2</v>
      </c>
      <c r="F445" s="111">
        <v>44206.645833333336</v>
      </c>
      <c r="G445" s="30">
        <v>17532.05</v>
      </c>
      <c r="H445" s="31">
        <f t="shared" si="14"/>
        <v>-4.8870057298866509E-3</v>
      </c>
    </row>
    <row r="446" spans="2:8">
      <c r="B446" s="111">
        <v>44296.645833333336</v>
      </c>
      <c r="C446" s="30">
        <v>910.45</v>
      </c>
      <c r="D446" s="43">
        <f t="shared" si="13"/>
        <v>1.5447245148338284E-2</v>
      </c>
      <c r="F446" s="111">
        <v>44296.645833333336</v>
      </c>
      <c r="G446" s="30">
        <v>17691.25</v>
      </c>
      <c r="H446" s="31">
        <f t="shared" si="14"/>
        <v>9.0805125470210246E-3</v>
      </c>
    </row>
    <row r="447" spans="2:8">
      <c r="B447" s="111">
        <v>44326.645833333336</v>
      </c>
      <c r="C447" s="30">
        <v>905</v>
      </c>
      <c r="D447" s="43">
        <f t="shared" si="13"/>
        <v>-5.9860508539734125E-3</v>
      </c>
      <c r="F447" s="111">
        <v>44326.645833333336</v>
      </c>
      <c r="G447" s="30">
        <v>17822.3</v>
      </c>
      <c r="H447" s="31">
        <f t="shared" si="14"/>
        <v>7.4076167596974773E-3</v>
      </c>
    </row>
    <row r="448" spans="2:8">
      <c r="B448" s="111">
        <v>44357.645833333336</v>
      </c>
      <c r="C448" s="30">
        <v>948.4</v>
      </c>
      <c r="D448" s="43">
        <f t="shared" si="13"/>
        <v>4.7955801104972329E-2</v>
      </c>
      <c r="F448" s="111">
        <v>44357.645833333336</v>
      </c>
      <c r="G448" s="30">
        <v>17646</v>
      </c>
      <c r="H448" s="31">
        <f t="shared" si="14"/>
        <v>-9.8921014683850395E-3</v>
      </c>
    </row>
    <row r="449" spans="2:8">
      <c r="B449" s="111">
        <v>44387.645833333336</v>
      </c>
      <c r="C449" s="30">
        <v>968.8</v>
      </c>
      <c r="D449" s="43">
        <f t="shared" si="13"/>
        <v>2.150991142977654E-2</v>
      </c>
      <c r="F449" s="111">
        <v>44387.645833333336</v>
      </c>
      <c r="G449" s="30">
        <v>17790.349999999999</v>
      </c>
      <c r="H449" s="31">
        <f t="shared" si="14"/>
        <v>8.1803241527824699E-3</v>
      </c>
    </row>
    <row r="450" spans="2:8">
      <c r="B450" s="111">
        <v>44418.645833333336</v>
      </c>
      <c r="C450" s="30">
        <v>971.05</v>
      </c>
      <c r="D450" s="43">
        <f t="shared" si="13"/>
        <v>2.322460776218005E-3</v>
      </c>
      <c r="F450" s="111">
        <v>44418.645833333336</v>
      </c>
      <c r="G450" s="30">
        <v>17895.2</v>
      </c>
      <c r="H450" s="31">
        <f t="shared" si="14"/>
        <v>5.893644588217839E-3</v>
      </c>
    </row>
    <row r="451" spans="2:8">
      <c r="B451" s="111">
        <v>44510.645833333336</v>
      </c>
      <c r="C451" s="30">
        <v>1022</v>
      </c>
      <c r="D451" s="43">
        <f t="shared" si="13"/>
        <v>5.2468976880696294E-2</v>
      </c>
      <c r="F451" s="111">
        <v>44510.645833333336</v>
      </c>
      <c r="G451" s="30">
        <v>17945.95</v>
      </c>
      <c r="H451" s="31">
        <f t="shared" si="14"/>
        <v>2.8359560105504222E-3</v>
      </c>
    </row>
    <row r="452" spans="2:8">
      <c r="B452" s="111">
        <v>44540.645833333336</v>
      </c>
      <c r="C452" s="30">
        <v>1173</v>
      </c>
      <c r="D452" s="43">
        <f t="shared" si="13"/>
        <v>0.14774951076320941</v>
      </c>
      <c r="F452" s="111">
        <v>44540.645833333336</v>
      </c>
      <c r="G452" s="30">
        <v>17991.95</v>
      </c>
      <c r="H452" s="31">
        <f t="shared" si="14"/>
        <v>2.5632524330001516E-3</v>
      </c>
    </row>
    <row r="453" spans="2:8" ht="27">
      <c r="B453" s="112" t="s">
        <v>274</v>
      </c>
      <c r="C453" s="30">
        <v>1127.4000000000001</v>
      </c>
      <c r="D453" s="43">
        <f t="shared" si="13"/>
        <v>-3.8874680306905329E-2</v>
      </c>
      <c r="F453" s="112" t="s">
        <v>274</v>
      </c>
      <c r="G453" s="30">
        <v>18161.75</v>
      </c>
      <c r="H453" s="31">
        <f t="shared" si="14"/>
        <v>9.4375540172131345E-3</v>
      </c>
    </row>
    <row r="454" spans="2:8" ht="27">
      <c r="B454" s="112" t="s">
        <v>275</v>
      </c>
      <c r="C454" s="30">
        <v>1095.3</v>
      </c>
      <c r="D454" s="43">
        <f t="shared" si="13"/>
        <v>-2.8472591804151293E-2</v>
      </c>
      <c r="F454" s="112" t="s">
        <v>275</v>
      </c>
      <c r="G454" s="30">
        <v>18338.55</v>
      </c>
      <c r="H454" s="31">
        <f t="shared" si="14"/>
        <v>9.7347447244895413E-3</v>
      </c>
    </row>
    <row r="455" spans="2:8" ht="27">
      <c r="B455" s="112" t="s">
        <v>276</v>
      </c>
      <c r="C455" s="30">
        <v>1118.9000000000001</v>
      </c>
      <c r="D455" s="43">
        <f t="shared" si="13"/>
        <v>2.1546608235186726E-2</v>
      </c>
      <c r="F455" s="112" t="s">
        <v>276</v>
      </c>
      <c r="G455" s="30">
        <v>18477.05</v>
      </c>
      <c r="H455" s="31">
        <f t="shared" si="14"/>
        <v>7.5523964544634836E-3</v>
      </c>
    </row>
    <row r="456" spans="2:8" ht="27">
      <c r="B456" s="112" t="s">
        <v>277</v>
      </c>
      <c r="C456" s="30">
        <v>1114.4000000000001</v>
      </c>
      <c r="D456" s="43">
        <f t="shared" si="13"/>
        <v>-4.0218071320046178E-3</v>
      </c>
      <c r="F456" s="112" t="s">
        <v>277</v>
      </c>
      <c r="G456" s="30">
        <v>18418.75</v>
      </c>
      <c r="H456" s="31">
        <f t="shared" si="14"/>
        <v>-3.1552655862272516E-3</v>
      </c>
    </row>
    <row r="457" spans="2:8" ht="27">
      <c r="B457" s="112" t="s">
        <v>278</v>
      </c>
      <c r="C457" s="30">
        <v>1114.75</v>
      </c>
      <c r="D457" s="43">
        <f t="shared" si="13"/>
        <v>3.1407035175878839E-4</v>
      </c>
      <c r="F457" s="112" t="s">
        <v>278</v>
      </c>
      <c r="G457" s="30">
        <v>18266.599999999999</v>
      </c>
      <c r="H457" s="31">
        <f t="shared" si="14"/>
        <v>-8.2606040040720252E-3</v>
      </c>
    </row>
    <row r="458" spans="2:8" ht="27">
      <c r="B458" s="112" t="s">
        <v>279</v>
      </c>
      <c r="C458" s="30">
        <v>1097.9000000000001</v>
      </c>
      <c r="D458" s="43">
        <f t="shared" si="13"/>
        <v>-1.5115496748149715E-2</v>
      </c>
      <c r="F458" s="112" t="s">
        <v>279</v>
      </c>
      <c r="G458" s="30">
        <v>18178.099999999999</v>
      </c>
      <c r="H458" s="31">
        <f t="shared" si="14"/>
        <v>-4.8449081930955762E-3</v>
      </c>
    </row>
    <row r="459" spans="2:8" ht="27">
      <c r="B459" s="112" t="s">
        <v>280</v>
      </c>
      <c r="C459" s="30">
        <v>1124.4000000000001</v>
      </c>
      <c r="D459" s="43">
        <f t="shared" ref="D459:D522" si="15">(C459/C458)-1</f>
        <v>2.4136988796793934E-2</v>
      </c>
      <c r="F459" s="112" t="s">
        <v>280</v>
      </c>
      <c r="G459" s="30">
        <v>18114.900000000001</v>
      </c>
      <c r="H459" s="31">
        <f t="shared" ref="H459:H522" si="16">(G459/G458)-1</f>
        <v>-3.4767109873967694E-3</v>
      </c>
    </row>
    <row r="460" spans="2:8" ht="27">
      <c r="B460" s="112" t="s">
        <v>281</v>
      </c>
      <c r="C460" s="30">
        <v>1115.95</v>
      </c>
      <c r="D460" s="43">
        <f t="shared" si="15"/>
        <v>-7.5151191746709589E-3</v>
      </c>
      <c r="F460" s="112" t="s">
        <v>281</v>
      </c>
      <c r="G460" s="30">
        <v>18125.400000000001</v>
      </c>
      <c r="H460" s="31">
        <f t="shared" si="16"/>
        <v>5.7963334050969983E-4</v>
      </c>
    </row>
    <row r="461" spans="2:8" ht="27">
      <c r="B461" s="112" t="s">
        <v>282</v>
      </c>
      <c r="C461" s="30">
        <v>1109.7</v>
      </c>
      <c r="D461" s="43">
        <f t="shared" si="15"/>
        <v>-5.6006093462969142E-3</v>
      </c>
      <c r="F461" s="112" t="s">
        <v>282</v>
      </c>
      <c r="G461" s="30">
        <v>18268.400000000001</v>
      </c>
      <c r="H461" s="31">
        <f t="shared" si="16"/>
        <v>7.8894810597283094E-3</v>
      </c>
    </row>
    <row r="462" spans="2:8" ht="27">
      <c r="B462" s="112" t="s">
        <v>283</v>
      </c>
      <c r="C462" s="30">
        <v>1141.05</v>
      </c>
      <c r="D462" s="43">
        <f t="shared" si="15"/>
        <v>2.8250878615841968E-2</v>
      </c>
      <c r="F462" s="112" t="s">
        <v>283</v>
      </c>
      <c r="G462" s="30">
        <v>18210.95</v>
      </c>
      <c r="H462" s="31">
        <f t="shared" si="16"/>
        <v>-3.1447745834337626E-3</v>
      </c>
    </row>
    <row r="463" spans="2:8" ht="27">
      <c r="B463" s="112" t="s">
        <v>284</v>
      </c>
      <c r="C463" s="30">
        <v>1132.5</v>
      </c>
      <c r="D463" s="43">
        <f t="shared" si="15"/>
        <v>-7.4930984619429042E-3</v>
      </c>
      <c r="F463" s="112" t="s">
        <v>284</v>
      </c>
      <c r="G463" s="30">
        <v>17857.25</v>
      </c>
      <c r="H463" s="31">
        <f t="shared" si="16"/>
        <v>-1.9422380490858537E-2</v>
      </c>
    </row>
    <row r="464" spans="2:8" ht="27">
      <c r="B464" s="112" t="s">
        <v>285</v>
      </c>
      <c r="C464" s="30">
        <v>1119.25</v>
      </c>
      <c r="D464" s="43">
        <f t="shared" si="15"/>
        <v>-1.1699779249448095E-2</v>
      </c>
      <c r="F464" s="112" t="s">
        <v>285</v>
      </c>
      <c r="G464" s="30">
        <v>17671.650000000001</v>
      </c>
      <c r="H464" s="31">
        <f t="shared" si="16"/>
        <v>-1.0393537638774042E-2</v>
      </c>
    </row>
    <row r="465" spans="2:8">
      <c r="B465" s="111">
        <v>44207.645833333336</v>
      </c>
      <c r="C465" s="30">
        <v>1091.8</v>
      </c>
      <c r="D465" s="43">
        <f t="shared" si="15"/>
        <v>-2.4525351798079131E-2</v>
      </c>
      <c r="F465" s="111">
        <v>44207.645833333336</v>
      </c>
      <c r="G465" s="30">
        <v>17929.650000000001</v>
      </c>
      <c r="H465" s="31">
        <f t="shared" si="16"/>
        <v>1.4599655380227672E-2</v>
      </c>
    </row>
    <row r="466" spans="2:8">
      <c r="B466" s="111">
        <v>44238.645833333336</v>
      </c>
      <c r="C466" s="30">
        <v>1070.3499999999999</v>
      </c>
      <c r="D466" s="43">
        <f t="shared" si="15"/>
        <v>-1.9646455394760953E-2</v>
      </c>
      <c r="F466" s="111">
        <v>44238.645833333336</v>
      </c>
      <c r="G466" s="30">
        <v>17888.95</v>
      </c>
      <c r="H466" s="31">
        <f t="shared" si="16"/>
        <v>-2.2699829611844136E-3</v>
      </c>
    </row>
    <row r="467" spans="2:8">
      <c r="B467" s="111">
        <v>44266.645833333336</v>
      </c>
      <c r="C467" s="30">
        <v>1020.8</v>
      </c>
      <c r="D467" s="43">
        <f t="shared" si="15"/>
        <v>-4.6293268557013989E-2</v>
      </c>
      <c r="F467" s="111">
        <v>44266.645833333336</v>
      </c>
      <c r="G467" s="30">
        <v>17829.2</v>
      </c>
      <c r="H467" s="31">
        <f t="shared" si="16"/>
        <v>-3.3400507016901892E-3</v>
      </c>
    </row>
    <row r="468" spans="2:8">
      <c r="B468" s="111">
        <v>44297.802083333336</v>
      </c>
      <c r="C468" s="30">
        <v>1051.5999999999999</v>
      </c>
      <c r="D468" s="43">
        <f t="shared" si="15"/>
        <v>3.0172413793103425E-2</v>
      </c>
      <c r="F468" s="111">
        <v>44297.802083333336</v>
      </c>
      <c r="G468" s="30">
        <v>17916.8</v>
      </c>
      <c r="H468" s="31">
        <f t="shared" si="16"/>
        <v>4.913288313552977E-3</v>
      </c>
    </row>
    <row r="469" spans="2:8">
      <c r="B469" s="111">
        <v>44419.645833333336</v>
      </c>
      <c r="C469" s="30">
        <v>1072.2</v>
      </c>
      <c r="D469" s="43">
        <f t="shared" si="15"/>
        <v>1.9589197413465431E-2</v>
      </c>
      <c r="F469" s="111">
        <v>44419.645833333336</v>
      </c>
      <c r="G469" s="30">
        <v>18068.55</v>
      </c>
      <c r="H469" s="31">
        <f t="shared" si="16"/>
        <v>8.469704411502077E-3</v>
      </c>
    </row>
    <row r="470" spans="2:8">
      <c r="B470" s="111">
        <v>44450.645833333336</v>
      </c>
      <c r="C470" s="30">
        <v>1107.2</v>
      </c>
      <c r="D470" s="43">
        <f t="shared" si="15"/>
        <v>3.264316358888264E-2</v>
      </c>
      <c r="F470" s="111">
        <v>44450.645833333336</v>
      </c>
      <c r="G470" s="30">
        <v>18044.25</v>
      </c>
      <c r="H470" s="31">
        <f t="shared" si="16"/>
        <v>-1.3448782553109329E-3</v>
      </c>
    </row>
    <row r="471" spans="2:8">
      <c r="B471" s="111">
        <v>44480.645833333336</v>
      </c>
      <c r="C471" s="30">
        <v>1095.8499999999999</v>
      </c>
      <c r="D471" s="43">
        <f t="shared" si="15"/>
        <v>-1.0251083815029038E-2</v>
      </c>
      <c r="F471" s="111">
        <v>44480.645833333336</v>
      </c>
      <c r="G471" s="30">
        <v>18017.2</v>
      </c>
      <c r="H471" s="31">
        <f t="shared" si="16"/>
        <v>-1.4990925086938445E-3</v>
      </c>
    </row>
    <row r="472" spans="2:8">
      <c r="B472" s="111">
        <v>44511.645833333336</v>
      </c>
      <c r="C472" s="30">
        <v>1078.8</v>
      </c>
      <c r="D472" s="43">
        <f t="shared" si="15"/>
        <v>-1.5558698727015541E-2</v>
      </c>
      <c r="F472" s="111">
        <v>44511.645833333336</v>
      </c>
      <c r="G472" s="30">
        <v>17873.599999999999</v>
      </c>
      <c r="H472" s="31">
        <f t="shared" si="16"/>
        <v>-7.9701618453479339E-3</v>
      </c>
    </row>
    <row r="473" spans="2:8">
      <c r="B473" s="111">
        <v>44541.645833333336</v>
      </c>
      <c r="C473" s="30">
        <v>1067.25</v>
      </c>
      <c r="D473" s="43">
        <f t="shared" si="15"/>
        <v>-1.0706340378197954E-2</v>
      </c>
      <c r="F473" s="111">
        <v>44541.645833333336</v>
      </c>
      <c r="G473" s="30">
        <v>18102.75</v>
      </c>
      <c r="H473" s="31">
        <f t="shared" si="16"/>
        <v>1.2820584549279479E-2</v>
      </c>
    </row>
    <row r="474" spans="2:8" ht="27">
      <c r="B474" s="112" t="s">
        <v>286</v>
      </c>
      <c r="C474" s="30">
        <v>1093.5999999999999</v>
      </c>
      <c r="D474" s="43">
        <f t="shared" si="15"/>
        <v>2.4689622862497096E-2</v>
      </c>
      <c r="F474" s="112" t="s">
        <v>286</v>
      </c>
      <c r="G474" s="30">
        <v>18109.45</v>
      </c>
      <c r="H474" s="31">
        <f t="shared" si="16"/>
        <v>3.7010951374805146E-4</v>
      </c>
    </row>
    <row r="475" spans="2:8" ht="27">
      <c r="B475" s="112" t="s">
        <v>287</v>
      </c>
      <c r="C475" s="30">
        <v>1114.2</v>
      </c>
      <c r="D475" s="43">
        <f t="shared" si="15"/>
        <v>1.8836869056327865E-2</v>
      </c>
      <c r="F475" s="112" t="s">
        <v>287</v>
      </c>
      <c r="G475" s="30">
        <v>17999.2</v>
      </c>
      <c r="H475" s="31">
        <f t="shared" si="16"/>
        <v>-6.0879816891180605E-3</v>
      </c>
    </row>
    <row r="476" spans="2:8" ht="27">
      <c r="B476" s="112" t="s">
        <v>288</v>
      </c>
      <c r="C476" s="30">
        <v>1119.8499999999999</v>
      </c>
      <c r="D476" s="43">
        <f t="shared" si="15"/>
        <v>5.0709028899658115E-3</v>
      </c>
      <c r="F476" s="112" t="s">
        <v>288</v>
      </c>
      <c r="G476" s="30">
        <v>17898.650000000001</v>
      </c>
      <c r="H476" s="31">
        <f t="shared" si="16"/>
        <v>-5.5863593937507394E-3</v>
      </c>
    </row>
    <row r="477" spans="2:8" ht="27">
      <c r="B477" s="112" t="s">
        <v>289</v>
      </c>
      <c r="C477" s="30">
        <v>1127.55</v>
      </c>
      <c r="D477" s="43">
        <f t="shared" si="15"/>
        <v>6.8759208822610773E-3</v>
      </c>
      <c r="F477" s="112" t="s">
        <v>289</v>
      </c>
      <c r="G477" s="30">
        <v>17764.8</v>
      </c>
      <c r="H477" s="31">
        <f t="shared" si="16"/>
        <v>-7.4782176309388104E-3</v>
      </c>
    </row>
    <row r="478" spans="2:8" ht="27">
      <c r="B478" s="112" t="s">
        <v>290</v>
      </c>
      <c r="C478" s="30">
        <v>1104.9000000000001</v>
      </c>
      <c r="D478" s="43">
        <f t="shared" si="15"/>
        <v>-2.0087800984435189E-2</v>
      </c>
      <c r="F478" s="112" t="s">
        <v>290</v>
      </c>
      <c r="G478" s="30">
        <v>17416.55</v>
      </c>
      <c r="H478" s="31">
        <f t="shared" si="16"/>
        <v>-1.9603372962262444E-2</v>
      </c>
    </row>
    <row r="479" spans="2:8" ht="27">
      <c r="B479" s="112" t="s">
        <v>291</v>
      </c>
      <c r="C479" s="30">
        <v>1082.6500000000001</v>
      </c>
      <c r="D479" s="43">
        <f t="shared" si="15"/>
        <v>-2.013756901077024E-2</v>
      </c>
      <c r="F479" s="112" t="s">
        <v>291</v>
      </c>
      <c r="G479" s="30">
        <v>17503.349999999999</v>
      </c>
      <c r="H479" s="31">
        <f t="shared" si="16"/>
        <v>4.9837654414910393E-3</v>
      </c>
    </row>
    <row r="480" spans="2:8" ht="27">
      <c r="B480" s="112" t="s">
        <v>292</v>
      </c>
      <c r="C480" s="30">
        <v>1100</v>
      </c>
      <c r="D480" s="43">
        <f t="shared" si="15"/>
        <v>1.6025493003278823E-2</v>
      </c>
      <c r="F480" s="112" t="s">
        <v>292</v>
      </c>
      <c r="G480" s="30">
        <v>17415.05</v>
      </c>
      <c r="H480" s="31">
        <f t="shared" si="16"/>
        <v>-5.0447485767010081E-3</v>
      </c>
    </row>
    <row r="481" spans="2:8" ht="27">
      <c r="B481" s="112" t="s">
        <v>293</v>
      </c>
      <c r="C481" s="30">
        <v>1110.1500000000001</v>
      </c>
      <c r="D481" s="43">
        <f t="shared" si="15"/>
        <v>9.2272727272728616E-3</v>
      </c>
      <c r="F481" s="112" t="s">
        <v>293</v>
      </c>
      <c r="G481" s="30">
        <v>17536.25</v>
      </c>
      <c r="H481" s="31">
        <f t="shared" si="16"/>
        <v>6.959497675860904E-3</v>
      </c>
    </row>
    <row r="482" spans="2:8" ht="27">
      <c r="B482" s="112" t="s">
        <v>294</v>
      </c>
      <c r="C482" s="30">
        <v>1059.0999999999999</v>
      </c>
      <c r="D482" s="43">
        <f t="shared" si="15"/>
        <v>-4.5984776831959784E-2</v>
      </c>
      <c r="F482" s="112" t="s">
        <v>294</v>
      </c>
      <c r="G482" s="30">
        <v>17026.45</v>
      </c>
      <c r="H482" s="31">
        <f t="shared" si="16"/>
        <v>-2.9071209637180129E-2</v>
      </c>
    </row>
    <row r="483" spans="2:8" ht="27">
      <c r="B483" s="112" t="s">
        <v>295</v>
      </c>
      <c r="C483" s="30">
        <v>1053.25</v>
      </c>
      <c r="D483" s="43">
        <f t="shared" si="15"/>
        <v>-5.5235577377017453E-3</v>
      </c>
      <c r="F483" s="112" t="s">
        <v>295</v>
      </c>
      <c r="G483" s="30">
        <v>17053.95</v>
      </c>
      <c r="H483" s="31">
        <f t="shared" si="16"/>
        <v>1.6151341001793273E-3</v>
      </c>
    </row>
    <row r="484" spans="2:8" ht="27">
      <c r="B484" s="112" t="s">
        <v>296</v>
      </c>
      <c r="C484" s="30">
        <v>1122.3</v>
      </c>
      <c r="D484" s="43">
        <f t="shared" si="15"/>
        <v>6.5558984096843131E-2</v>
      </c>
      <c r="F484" s="112" t="s">
        <v>296</v>
      </c>
      <c r="G484" s="30">
        <v>16983.2</v>
      </c>
      <c r="H484" s="31">
        <f t="shared" si="16"/>
        <v>-4.1485990049225929E-3</v>
      </c>
    </row>
    <row r="485" spans="2:8">
      <c r="B485" s="111">
        <v>44208.645833333336</v>
      </c>
      <c r="C485" s="30">
        <v>1098.2</v>
      </c>
      <c r="D485" s="43">
        <f t="shared" si="15"/>
        <v>-2.1473759244408752E-2</v>
      </c>
      <c r="F485" s="111">
        <v>44208.645833333336</v>
      </c>
      <c r="G485" s="30">
        <v>17166.900000000001</v>
      </c>
      <c r="H485" s="31">
        <f t="shared" si="16"/>
        <v>1.0816571670827724E-2</v>
      </c>
    </row>
    <row r="486" spans="2:8">
      <c r="B486" s="111">
        <v>44239.645833333336</v>
      </c>
      <c r="C486" s="30">
        <v>1087.3499999999999</v>
      </c>
      <c r="D486" s="43">
        <f t="shared" si="15"/>
        <v>-9.8798033145147679E-3</v>
      </c>
      <c r="F486" s="111">
        <v>44239.645833333336</v>
      </c>
      <c r="G486" s="30">
        <v>17401.650000000001</v>
      </c>
      <c r="H486" s="31">
        <f t="shared" si="16"/>
        <v>1.3674571413592407E-2</v>
      </c>
    </row>
    <row r="487" spans="2:8">
      <c r="B487" s="111">
        <v>44267.645833333336</v>
      </c>
      <c r="C487" s="30">
        <v>1076.7</v>
      </c>
      <c r="D487" s="43">
        <f t="shared" si="15"/>
        <v>-9.7944544075043716E-3</v>
      </c>
      <c r="F487" s="111">
        <v>44267.645833333336</v>
      </c>
      <c r="G487" s="30">
        <v>17196.7</v>
      </c>
      <c r="H487" s="31">
        <f t="shared" si="16"/>
        <v>-1.1777618789022948E-2</v>
      </c>
    </row>
    <row r="488" spans="2:8">
      <c r="B488" s="111">
        <v>44359.645833333336</v>
      </c>
      <c r="C488" s="30">
        <v>1054.7</v>
      </c>
      <c r="D488" s="43">
        <f t="shared" si="15"/>
        <v>-2.0432803937958544E-2</v>
      </c>
      <c r="F488" s="111">
        <v>44359.645833333336</v>
      </c>
      <c r="G488" s="30">
        <v>16912.25</v>
      </c>
      <c r="H488" s="31">
        <f t="shared" si="16"/>
        <v>-1.6540964254769808E-2</v>
      </c>
    </row>
    <row r="489" spans="2:8">
      <c r="B489" s="111">
        <v>44389.645833333336</v>
      </c>
      <c r="C489" s="30">
        <v>1079.55</v>
      </c>
      <c r="D489" s="43">
        <f t="shared" si="15"/>
        <v>2.3561202237603052E-2</v>
      </c>
      <c r="F489" s="111">
        <v>44389.645833333336</v>
      </c>
      <c r="G489" s="30">
        <v>17176.7</v>
      </c>
      <c r="H489" s="31">
        <f t="shared" si="16"/>
        <v>1.5636594775976009E-2</v>
      </c>
    </row>
    <row r="490" spans="2:8">
      <c r="B490" s="111">
        <v>44420.645833333336</v>
      </c>
      <c r="C490" s="30">
        <v>1109.5999999999999</v>
      </c>
      <c r="D490" s="43">
        <f t="shared" si="15"/>
        <v>2.7835672270853484E-2</v>
      </c>
      <c r="F490" s="111">
        <v>44420.645833333336</v>
      </c>
      <c r="G490" s="30">
        <v>17469.75</v>
      </c>
      <c r="H490" s="31">
        <f t="shared" si="16"/>
        <v>1.7060902268771105E-2</v>
      </c>
    </row>
    <row r="491" spans="2:8">
      <c r="B491" s="111">
        <v>44451.645833333336</v>
      </c>
      <c r="C491" s="30">
        <v>1118.1500000000001</v>
      </c>
      <c r="D491" s="43">
        <f t="shared" si="15"/>
        <v>7.7054794520550196E-3</v>
      </c>
      <c r="F491" s="111">
        <v>44451.645833333336</v>
      </c>
      <c r="G491" s="30">
        <v>17516.849999999999</v>
      </c>
      <c r="H491" s="31">
        <f t="shared" si="16"/>
        <v>2.6960889537628319E-3</v>
      </c>
    </row>
    <row r="492" spans="2:8">
      <c r="B492" s="111">
        <v>44481.645833333336</v>
      </c>
      <c r="C492" s="30">
        <v>1101.6500000000001</v>
      </c>
      <c r="D492" s="43">
        <f t="shared" si="15"/>
        <v>-1.4756517461879004E-2</v>
      </c>
      <c r="F492" s="111">
        <v>44481.645833333336</v>
      </c>
      <c r="G492" s="30">
        <v>17511.3</v>
      </c>
      <c r="H492" s="31">
        <f t="shared" si="16"/>
        <v>-3.1683778761593118E-4</v>
      </c>
    </row>
    <row r="493" spans="2:8" ht="27">
      <c r="B493" s="112" t="s">
        <v>297</v>
      </c>
      <c r="C493" s="30">
        <v>1072.9000000000001</v>
      </c>
      <c r="D493" s="43">
        <f t="shared" si="15"/>
        <v>-2.6097217809649131E-2</v>
      </c>
      <c r="F493" s="112" t="s">
        <v>297</v>
      </c>
      <c r="G493" s="30">
        <v>17368.25</v>
      </c>
      <c r="H493" s="31">
        <f t="shared" si="16"/>
        <v>-8.1690108672685113E-3</v>
      </c>
    </row>
    <row r="494" spans="2:8" ht="27">
      <c r="B494" s="112" t="s">
        <v>298</v>
      </c>
      <c r="C494" s="30">
        <v>1070.8499999999999</v>
      </c>
      <c r="D494" s="43">
        <f t="shared" si="15"/>
        <v>-1.910709292571755E-3</v>
      </c>
      <c r="F494" s="112" t="s">
        <v>298</v>
      </c>
      <c r="G494" s="30">
        <v>17324.900000000001</v>
      </c>
      <c r="H494" s="31">
        <f t="shared" si="16"/>
        <v>-2.4959336720740133E-3</v>
      </c>
    </row>
    <row r="495" spans="2:8" ht="27">
      <c r="B495" s="112" t="s">
        <v>299</v>
      </c>
      <c r="C495" s="30">
        <v>1097.55</v>
      </c>
      <c r="D495" s="43">
        <f t="shared" si="15"/>
        <v>2.4933464070598266E-2</v>
      </c>
      <c r="F495" s="112" t="s">
        <v>299</v>
      </c>
      <c r="G495" s="30">
        <v>17221.400000000001</v>
      </c>
      <c r="H495" s="31">
        <f t="shared" si="16"/>
        <v>-5.9740604563374156E-3</v>
      </c>
    </row>
    <row r="496" spans="2:8" ht="27">
      <c r="B496" s="112" t="s">
        <v>300</v>
      </c>
      <c r="C496" s="30">
        <v>1100.8499999999999</v>
      </c>
      <c r="D496" s="43">
        <f t="shared" si="15"/>
        <v>3.0066967336339623E-3</v>
      </c>
      <c r="F496" s="112" t="s">
        <v>300</v>
      </c>
      <c r="G496" s="30">
        <v>17248.400000000001</v>
      </c>
      <c r="H496" s="31">
        <f t="shared" si="16"/>
        <v>1.5678167860917469E-3</v>
      </c>
    </row>
    <row r="497" spans="2:8" ht="27">
      <c r="B497" s="112" t="s">
        <v>301</v>
      </c>
      <c r="C497" s="30">
        <v>1092.45</v>
      </c>
      <c r="D497" s="43">
        <f t="shared" si="15"/>
        <v>-7.630467366126048E-3</v>
      </c>
      <c r="F497" s="112" t="s">
        <v>301</v>
      </c>
      <c r="G497" s="30">
        <v>16985.2</v>
      </c>
      <c r="H497" s="31">
        <f t="shared" si="16"/>
        <v>-1.5259386377866946E-2</v>
      </c>
    </row>
    <row r="498" spans="2:8" ht="27">
      <c r="B498" s="112" t="s">
        <v>302</v>
      </c>
      <c r="C498" s="30">
        <v>1044.75</v>
      </c>
      <c r="D498" s="43">
        <f t="shared" si="15"/>
        <v>-4.3663325552656951E-2</v>
      </c>
      <c r="F498" s="112" t="s">
        <v>302</v>
      </c>
      <c r="G498" s="30">
        <v>16614.2</v>
      </c>
      <c r="H498" s="31">
        <f t="shared" si="16"/>
        <v>-2.1842545274709746E-2</v>
      </c>
    </row>
    <row r="499" spans="2:8" ht="27">
      <c r="B499" s="112" t="s">
        <v>303</v>
      </c>
      <c r="C499" s="30">
        <v>1060.6500000000001</v>
      </c>
      <c r="D499" s="43">
        <f t="shared" si="15"/>
        <v>1.5218951902369104E-2</v>
      </c>
      <c r="F499" s="112" t="s">
        <v>303</v>
      </c>
      <c r="G499" s="30">
        <v>16770.849999999999</v>
      </c>
      <c r="H499" s="31">
        <f t="shared" si="16"/>
        <v>9.4286814893282944E-3</v>
      </c>
    </row>
    <row r="500" spans="2:8" ht="27">
      <c r="B500" s="112" t="s">
        <v>304</v>
      </c>
      <c r="C500" s="30">
        <v>1119.25</v>
      </c>
      <c r="D500" s="43">
        <f t="shared" si="15"/>
        <v>5.5249139678498871E-2</v>
      </c>
      <c r="F500" s="112" t="s">
        <v>304</v>
      </c>
      <c r="G500" s="30">
        <v>16955.45</v>
      </c>
      <c r="H500" s="31">
        <f t="shared" si="16"/>
        <v>1.1007194030117962E-2</v>
      </c>
    </row>
    <row r="501" spans="2:8" ht="27">
      <c r="B501" s="112" t="s">
        <v>305</v>
      </c>
      <c r="C501" s="30">
        <v>1179.6500000000001</v>
      </c>
      <c r="D501" s="43">
        <f t="shared" si="15"/>
        <v>5.3964708510163106E-2</v>
      </c>
      <c r="F501" s="112" t="s">
        <v>305</v>
      </c>
      <c r="G501" s="30">
        <v>17072.599999999999</v>
      </c>
      <c r="H501" s="31">
        <f t="shared" si="16"/>
        <v>6.9092828559547126E-3</v>
      </c>
    </row>
    <row r="502" spans="2:8" ht="27">
      <c r="B502" s="112" t="s">
        <v>306</v>
      </c>
      <c r="C502" s="30">
        <v>1198.95</v>
      </c>
      <c r="D502" s="43">
        <f t="shared" si="15"/>
        <v>1.6360784978595388E-2</v>
      </c>
      <c r="F502" s="112" t="s">
        <v>306</v>
      </c>
      <c r="G502" s="30">
        <v>17003.75</v>
      </c>
      <c r="H502" s="31">
        <f t="shared" si="16"/>
        <v>-4.0327776671390536E-3</v>
      </c>
    </row>
    <row r="503" spans="2:8" ht="27">
      <c r="B503" s="112" t="s">
        <v>307</v>
      </c>
      <c r="C503" s="30">
        <v>1154.3499999999999</v>
      </c>
      <c r="D503" s="43">
        <f t="shared" si="15"/>
        <v>-3.7199215980649902E-2</v>
      </c>
      <c r="F503" s="112" t="s">
        <v>307</v>
      </c>
      <c r="G503" s="30">
        <v>17086.25</v>
      </c>
      <c r="H503" s="31">
        <f t="shared" si="16"/>
        <v>4.8518709108285041E-3</v>
      </c>
    </row>
    <row r="504" spans="2:8" ht="27">
      <c r="B504" s="112" t="s">
        <v>308</v>
      </c>
      <c r="C504" s="30">
        <v>1186.05</v>
      </c>
      <c r="D504" s="43">
        <f t="shared" si="15"/>
        <v>2.7461341880712142E-2</v>
      </c>
      <c r="F504" s="112" t="s">
        <v>308</v>
      </c>
      <c r="G504" s="30">
        <v>17233.25</v>
      </c>
      <c r="H504" s="31">
        <f t="shared" si="16"/>
        <v>8.6034091740434526E-3</v>
      </c>
    </row>
    <row r="505" spans="2:8" ht="27">
      <c r="B505" s="112" t="s">
        <v>309</v>
      </c>
      <c r="C505" s="30">
        <v>1242.45</v>
      </c>
      <c r="D505" s="43">
        <f t="shared" si="15"/>
        <v>4.7552801315290383E-2</v>
      </c>
      <c r="F505" s="112" t="s">
        <v>309</v>
      </c>
      <c r="G505" s="30">
        <v>17213.599999999999</v>
      </c>
      <c r="H505" s="31">
        <f t="shared" si="16"/>
        <v>-1.1402376220388533E-3</v>
      </c>
    </row>
    <row r="506" spans="2:8" ht="27">
      <c r="B506" s="112" t="s">
        <v>310</v>
      </c>
      <c r="C506" s="30">
        <v>1231.55</v>
      </c>
      <c r="D506" s="43">
        <f t="shared" si="15"/>
        <v>-8.7729888526701938E-3</v>
      </c>
      <c r="F506" s="112" t="s">
        <v>310</v>
      </c>
      <c r="G506" s="30">
        <v>17203.95</v>
      </c>
      <c r="H506" s="31">
        <f t="shared" si="16"/>
        <v>-5.6060324394646699E-4</v>
      </c>
    </row>
    <row r="507" spans="2:8" ht="27">
      <c r="B507" s="112" t="s">
        <v>311</v>
      </c>
      <c r="C507" s="30">
        <v>1236.1500000000001</v>
      </c>
      <c r="D507" s="43">
        <f t="shared" si="15"/>
        <v>3.7351305265722612E-3</v>
      </c>
      <c r="F507" s="112" t="s">
        <v>311</v>
      </c>
      <c r="G507" s="30">
        <v>17354.05</v>
      </c>
      <c r="H507" s="31">
        <f t="shared" si="16"/>
        <v>8.7247405392365529E-3</v>
      </c>
    </row>
    <row r="508" spans="2:8">
      <c r="B508" s="111">
        <v>44621.645833333336</v>
      </c>
      <c r="C508" s="30">
        <v>1220.3499999999999</v>
      </c>
      <c r="D508" s="43">
        <f t="shared" si="15"/>
        <v>-1.2781620353517154E-2</v>
      </c>
      <c r="F508" s="111">
        <v>44621.645833333336</v>
      </c>
      <c r="G508" s="30">
        <v>17625.7</v>
      </c>
      <c r="H508" s="31">
        <f t="shared" si="16"/>
        <v>1.5653406553513438E-2</v>
      </c>
    </row>
    <row r="509" spans="2:8">
      <c r="B509" s="111">
        <v>44652.645833333336</v>
      </c>
      <c r="C509" s="30">
        <v>1229.5999999999999</v>
      </c>
      <c r="D509" s="43">
        <f t="shared" si="15"/>
        <v>7.5797926824272555E-3</v>
      </c>
      <c r="F509" s="111">
        <v>44652.645833333336</v>
      </c>
      <c r="G509" s="30">
        <v>17805.25</v>
      </c>
      <c r="H509" s="31">
        <f t="shared" si="16"/>
        <v>1.0186829459255531E-2</v>
      </c>
    </row>
    <row r="510" spans="2:8">
      <c r="B510" s="111">
        <v>44682.645833333336</v>
      </c>
      <c r="C510" s="30">
        <v>1266.75</v>
      </c>
      <c r="D510" s="43">
        <f t="shared" si="15"/>
        <v>3.0213077423552503E-2</v>
      </c>
      <c r="F510" s="111">
        <v>44682.645833333336</v>
      </c>
      <c r="G510" s="30">
        <v>17925.25</v>
      </c>
      <c r="H510" s="31">
        <f t="shared" si="16"/>
        <v>6.7395852346920915E-3</v>
      </c>
    </row>
    <row r="511" spans="2:8">
      <c r="B511" s="111">
        <v>44713.645833333336</v>
      </c>
      <c r="C511" s="30">
        <v>1258.4000000000001</v>
      </c>
      <c r="D511" s="43">
        <f t="shared" si="15"/>
        <v>-6.5916716005525178E-3</v>
      </c>
      <c r="F511" s="111">
        <v>44713.645833333336</v>
      </c>
      <c r="G511" s="30">
        <v>17745.900000000001</v>
      </c>
      <c r="H511" s="31">
        <f t="shared" si="16"/>
        <v>-1.0005439254682558E-2</v>
      </c>
    </row>
    <row r="512" spans="2:8">
      <c r="B512" s="111">
        <v>44743.645833333336</v>
      </c>
      <c r="C512" s="30">
        <v>1246.6500000000001</v>
      </c>
      <c r="D512" s="43">
        <f t="shared" si="15"/>
        <v>-9.3372536554354735E-3</v>
      </c>
      <c r="F512" s="111">
        <v>44743.645833333336</v>
      </c>
      <c r="G512" s="30">
        <v>17812.7</v>
      </c>
      <c r="H512" s="31">
        <f t="shared" si="16"/>
        <v>3.7642497703693767E-3</v>
      </c>
    </row>
    <row r="513" spans="2:8">
      <c r="B513" s="111">
        <v>44835.645833333336</v>
      </c>
      <c r="C513" s="30">
        <v>1242.45</v>
      </c>
      <c r="D513" s="43">
        <f t="shared" si="15"/>
        <v>-3.3690289977139631E-3</v>
      </c>
      <c r="F513" s="111">
        <v>44835.645833333336</v>
      </c>
      <c r="G513" s="30">
        <v>18003.3</v>
      </c>
      <c r="H513" s="31">
        <f t="shared" si="16"/>
        <v>1.0700230734251415E-2</v>
      </c>
    </row>
    <row r="514" spans="2:8">
      <c r="B514" s="111">
        <v>44866.645833333336</v>
      </c>
      <c r="C514" s="30">
        <v>1199.95</v>
      </c>
      <c r="D514" s="43">
        <f t="shared" si="15"/>
        <v>-3.4206607911787201E-2</v>
      </c>
      <c r="F514" s="111">
        <v>44866.645833333336</v>
      </c>
      <c r="G514" s="30">
        <v>18055.75</v>
      </c>
      <c r="H514" s="31">
        <f t="shared" si="16"/>
        <v>2.9133547738471322E-3</v>
      </c>
    </row>
    <row r="515" spans="2:8">
      <c r="B515" s="111">
        <v>44896.645833333336</v>
      </c>
      <c r="C515" s="30">
        <v>1201.8499999999999</v>
      </c>
      <c r="D515" s="43">
        <f t="shared" si="15"/>
        <v>1.5833993083043119E-3</v>
      </c>
      <c r="F515" s="111">
        <v>44896.645833333336</v>
      </c>
      <c r="G515" s="30">
        <v>18212.349999999999</v>
      </c>
      <c r="H515" s="31">
        <f t="shared" si="16"/>
        <v>8.6731373662130018E-3</v>
      </c>
    </row>
    <row r="516" spans="2:8" ht="27">
      <c r="B516" s="112" t="s">
        <v>312</v>
      </c>
      <c r="C516" s="30">
        <v>1191.8</v>
      </c>
      <c r="D516" s="43">
        <f t="shared" si="15"/>
        <v>-8.3621084161916714E-3</v>
      </c>
      <c r="F516" s="112" t="s">
        <v>312</v>
      </c>
      <c r="G516" s="30">
        <v>18257.8</v>
      </c>
      <c r="H516" s="31">
        <f t="shared" si="16"/>
        <v>2.495559331991748E-3</v>
      </c>
    </row>
    <row r="517" spans="2:8" ht="27">
      <c r="B517" s="112" t="s">
        <v>313</v>
      </c>
      <c r="C517" s="30">
        <v>1187.45</v>
      </c>
      <c r="D517" s="43">
        <f t="shared" si="15"/>
        <v>-3.6499412653129282E-3</v>
      </c>
      <c r="F517" s="112" t="s">
        <v>313</v>
      </c>
      <c r="G517" s="30">
        <v>18255.75</v>
      </c>
      <c r="H517" s="31">
        <f t="shared" si="16"/>
        <v>-1.1228077862612817E-4</v>
      </c>
    </row>
    <row r="518" spans="2:8" ht="27">
      <c r="B518" s="112" t="s">
        <v>314</v>
      </c>
      <c r="C518" s="30">
        <v>1171.0999999999999</v>
      </c>
      <c r="D518" s="43">
        <f t="shared" si="15"/>
        <v>-1.3769000800033848E-2</v>
      </c>
      <c r="F518" s="112" t="s">
        <v>314</v>
      </c>
      <c r="G518" s="30">
        <v>18308.099999999999</v>
      </c>
      <c r="H518" s="31">
        <f t="shared" si="16"/>
        <v>2.8675896635306231E-3</v>
      </c>
    </row>
    <row r="519" spans="2:8" ht="27">
      <c r="B519" s="112" t="s">
        <v>315</v>
      </c>
      <c r="C519" s="30">
        <v>1144.25</v>
      </c>
      <c r="D519" s="43">
        <f t="shared" si="15"/>
        <v>-2.2927162496797826E-2</v>
      </c>
      <c r="F519" s="112" t="s">
        <v>315</v>
      </c>
      <c r="G519" s="30">
        <v>18113.05</v>
      </c>
      <c r="H519" s="31">
        <f t="shared" si="16"/>
        <v>-1.0653754349167821E-2</v>
      </c>
    </row>
    <row r="520" spans="2:8" ht="27">
      <c r="B520" s="112" t="s">
        <v>316</v>
      </c>
      <c r="C520" s="30">
        <v>1135.5999999999999</v>
      </c>
      <c r="D520" s="43">
        <f t="shared" si="15"/>
        <v>-7.5595368145073838E-3</v>
      </c>
      <c r="F520" s="112" t="s">
        <v>316</v>
      </c>
      <c r="G520" s="30">
        <v>17938.400000000001</v>
      </c>
      <c r="H520" s="31">
        <f t="shared" si="16"/>
        <v>-9.6422192838863108E-3</v>
      </c>
    </row>
    <row r="521" spans="2:8" ht="27">
      <c r="B521" s="112" t="s">
        <v>317</v>
      </c>
      <c r="C521" s="30">
        <v>1148.5</v>
      </c>
      <c r="D521" s="43">
        <f t="shared" si="15"/>
        <v>1.1359633673828862E-2</v>
      </c>
      <c r="F521" s="112" t="s">
        <v>317</v>
      </c>
      <c r="G521" s="30">
        <v>17757</v>
      </c>
      <c r="H521" s="31">
        <f t="shared" si="16"/>
        <v>-1.0112384605093117E-2</v>
      </c>
    </row>
    <row r="522" spans="2:8" ht="27">
      <c r="B522" s="112" t="s">
        <v>318</v>
      </c>
      <c r="C522" s="30">
        <v>1114.7</v>
      </c>
      <c r="D522" s="43">
        <f t="shared" si="15"/>
        <v>-2.942969090117542E-2</v>
      </c>
      <c r="F522" s="112" t="s">
        <v>318</v>
      </c>
      <c r="G522" s="30">
        <v>17617.150000000001</v>
      </c>
      <c r="H522" s="31">
        <f t="shared" si="16"/>
        <v>-7.875767303035297E-3</v>
      </c>
    </row>
    <row r="523" spans="2:8" ht="27">
      <c r="B523" s="112" t="s">
        <v>319</v>
      </c>
      <c r="C523" s="30">
        <v>1047.9000000000001</v>
      </c>
      <c r="D523" s="43">
        <f t="shared" ref="D523:D586" si="17">(C523/C522)-1</f>
        <v>-5.9926437606530825E-2</v>
      </c>
      <c r="F523" s="112" t="s">
        <v>319</v>
      </c>
      <c r="G523" s="30">
        <v>17149.099999999999</v>
      </c>
      <c r="H523" s="31">
        <f t="shared" ref="H523:H586" si="18">(G523/G522)-1</f>
        <v>-2.6567861430481288E-2</v>
      </c>
    </row>
    <row r="524" spans="2:8" ht="27">
      <c r="B524" s="112" t="s">
        <v>320</v>
      </c>
      <c r="C524" s="30">
        <v>1098.55</v>
      </c>
      <c r="D524" s="43">
        <f t="shared" si="17"/>
        <v>4.8334764767630434E-2</v>
      </c>
      <c r="F524" s="112" t="s">
        <v>320</v>
      </c>
      <c r="G524" s="30">
        <v>17277.95</v>
      </c>
      <c r="H524" s="31">
        <f t="shared" si="18"/>
        <v>7.5135138287141245E-3</v>
      </c>
    </row>
    <row r="525" spans="2:8" ht="27">
      <c r="B525" s="112" t="s">
        <v>321</v>
      </c>
      <c r="C525" s="30">
        <v>1069.55</v>
      </c>
      <c r="D525" s="43">
        <f t="shared" si="17"/>
        <v>-2.6398434299758744E-2</v>
      </c>
      <c r="F525" s="112" t="s">
        <v>321</v>
      </c>
      <c r="G525" s="30">
        <v>17110.150000000001</v>
      </c>
      <c r="H525" s="31">
        <f t="shared" si="18"/>
        <v>-9.7118003003827669E-3</v>
      </c>
    </row>
    <row r="526" spans="2:8" ht="27">
      <c r="B526" s="112" t="s">
        <v>322</v>
      </c>
      <c r="C526" s="30">
        <v>1066.55</v>
      </c>
      <c r="D526" s="43">
        <f t="shared" si="17"/>
        <v>-2.8049179561497883E-3</v>
      </c>
      <c r="F526" s="112" t="s">
        <v>322</v>
      </c>
      <c r="G526" s="30">
        <v>17101.95</v>
      </c>
      <c r="H526" s="31">
        <f t="shared" si="18"/>
        <v>-4.7924769800389289E-4</v>
      </c>
    </row>
    <row r="527" spans="2:8" ht="27">
      <c r="B527" s="112" t="s">
        <v>323</v>
      </c>
      <c r="C527" s="30">
        <v>1075.8499999999999</v>
      </c>
      <c r="D527" s="43">
        <f t="shared" si="17"/>
        <v>8.7197037175941183E-3</v>
      </c>
      <c r="F527" s="112" t="s">
        <v>323</v>
      </c>
      <c r="G527" s="30">
        <v>17339.849999999999</v>
      </c>
      <c r="H527" s="31">
        <f t="shared" si="18"/>
        <v>1.3910694394498657E-2</v>
      </c>
    </row>
    <row r="528" spans="2:8">
      <c r="B528" s="111">
        <v>44563.645833333336</v>
      </c>
      <c r="C528" s="30">
        <v>1061.55</v>
      </c>
      <c r="D528" s="43">
        <f t="shared" si="17"/>
        <v>-1.32918157735743E-2</v>
      </c>
      <c r="F528" s="111">
        <v>44563.645833333336</v>
      </c>
      <c r="G528" s="30">
        <v>17576.849999999999</v>
      </c>
      <c r="H528" s="31">
        <f t="shared" si="18"/>
        <v>1.3667938303964622E-2</v>
      </c>
    </row>
    <row r="529" spans="2:8">
      <c r="B529" s="111">
        <v>44594.645833333336</v>
      </c>
      <c r="C529" s="30">
        <v>1075.25</v>
      </c>
      <c r="D529" s="43">
        <f t="shared" si="17"/>
        <v>1.2905656822570721E-2</v>
      </c>
      <c r="F529" s="111">
        <v>44594.645833333336</v>
      </c>
      <c r="G529" s="30">
        <v>17780</v>
      </c>
      <c r="H529" s="31">
        <f t="shared" si="18"/>
        <v>1.1557816104706076E-2</v>
      </c>
    </row>
    <row r="530" spans="2:8">
      <c r="B530" s="111">
        <v>44622.645833333336</v>
      </c>
      <c r="C530" s="30">
        <v>1049.5999999999999</v>
      </c>
      <c r="D530" s="43">
        <f t="shared" si="17"/>
        <v>-2.3854917461055614E-2</v>
      </c>
      <c r="F530" s="111">
        <v>44622.645833333336</v>
      </c>
      <c r="G530" s="30">
        <v>17560.2</v>
      </c>
      <c r="H530" s="31">
        <f t="shared" si="18"/>
        <v>-1.2362204724409409E-2</v>
      </c>
    </row>
    <row r="531" spans="2:8">
      <c r="B531" s="111">
        <v>44653.645833333336</v>
      </c>
      <c r="C531" s="30">
        <v>977.6</v>
      </c>
      <c r="D531" s="43">
        <f t="shared" si="17"/>
        <v>-6.859756097560965E-2</v>
      </c>
      <c r="F531" s="111">
        <v>44653.645833333336</v>
      </c>
      <c r="G531" s="30">
        <v>17516.3</v>
      </c>
      <c r="H531" s="31">
        <f t="shared" si="18"/>
        <v>-2.4999715265202616E-3</v>
      </c>
    </row>
    <row r="532" spans="2:8">
      <c r="B532" s="111">
        <v>44744.645833333336</v>
      </c>
      <c r="C532" s="30">
        <v>947.75</v>
      </c>
      <c r="D532" s="43">
        <f t="shared" si="17"/>
        <v>-3.0533960720130926E-2</v>
      </c>
      <c r="F532" s="111">
        <v>44744.645833333336</v>
      </c>
      <c r="G532" s="30">
        <v>17213.599999999999</v>
      </c>
      <c r="H532" s="31">
        <f t="shared" si="18"/>
        <v>-1.7281046796412514E-2</v>
      </c>
    </row>
    <row r="533" spans="2:8">
      <c r="B533" s="111">
        <v>44775.645833333336</v>
      </c>
      <c r="C533" s="30">
        <v>890.4</v>
      </c>
      <c r="D533" s="43">
        <f t="shared" si="17"/>
        <v>-6.0511738327618025E-2</v>
      </c>
      <c r="F533" s="111">
        <v>44775.645833333336</v>
      </c>
      <c r="G533" s="30">
        <v>17266.75</v>
      </c>
      <c r="H533" s="31">
        <f t="shared" si="18"/>
        <v>3.0876748617372218E-3</v>
      </c>
    </row>
    <row r="534" spans="2:8">
      <c r="B534" s="111">
        <v>44806.645833333336</v>
      </c>
      <c r="C534" s="30">
        <v>909.4</v>
      </c>
      <c r="D534" s="43">
        <f t="shared" si="17"/>
        <v>2.1338724168912915E-2</v>
      </c>
      <c r="F534" s="111">
        <v>44806.645833333336</v>
      </c>
      <c r="G534" s="30">
        <v>17463.8</v>
      </c>
      <c r="H534" s="31">
        <f t="shared" si="18"/>
        <v>1.1412107084425305E-2</v>
      </c>
    </row>
    <row r="535" spans="2:8">
      <c r="B535" s="111">
        <v>44836.645833333336</v>
      </c>
      <c r="C535" s="30">
        <v>958.15</v>
      </c>
      <c r="D535" s="43">
        <f t="shared" si="17"/>
        <v>5.3606773696943E-2</v>
      </c>
      <c r="F535" s="111">
        <v>44836.645833333336</v>
      </c>
      <c r="G535" s="30">
        <v>17605.849999999999</v>
      </c>
      <c r="H535" s="31">
        <f t="shared" si="18"/>
        <v>8.1339685520904759E-3</v>
      </c>
    </row>
    <row r="536" spans="2:8">
      <c r="B536" s="111">
        <v>44867.645833333336</v>
      </c>
      <c r="C536" s="30">
        <v>960.15</v>
      </c>
      <c r="D536" s="43">
        <f t="shared" si="17"/>
        <v>2.0873558419871596E-3</v>
      </c>
      <c r="F536" s="111">
        <v>44867.645833333336</v>
      </c>
      <c r="G536" s="30">
        <v>17374.75</v>
      </c>
      <c r="H536" s="31">
        <f t="shared" si="18"/>
        <v>-1.3126318808804993E-2</v>
      </c>
    </row>
    <row r="537" spans="2:8" ht="27">
      <c r="B537" s="112" t="s">
        <v>324</v>
      </c>
      <c r="C537" s="30">
        <v>921.35</v>
      </c>
      <c r="D537" s="43">
        <f t="shared" si="17"/>
        <v>-4.0410352549080875E-2</v>
      </c>
      <c r="F537" s="112" t="s">
        <v>324</v>
      </c>
      <c r="G537" s="30">
        <v>16842.8</v>
      </c>
      <c r="H537" s="31">
        <f t="shared" si="18"/>
        <v>-3.0616267859969293E-2</v>
      </c>
    </row>
    <row r="538" spans="2:8" ht="27">
      <c r="B538" s="112" t="s">
        <v>325</v>
      </c>
      <c r="C538" s="30">
        <v>975.2</v>
      </c>
      <c r="D538" s="43">
        <f t="shared" si="17"/>
        <v>5.8446844304553158E-2</v>
      </c>
      <c r="F538" s="112" t="s">
        <v>325</v>
      </c>
      <c r="G538" s="30">
        <v>17352.45</v>
      </c>
      <c r="H538" s="31">
        <f t="shared" si="18"/>
        <v>3.0259220557152133E-2</v>
      </c>
    </row>
    <row r="539" spans="2:8" ht="27">
      <c r="B539" s="112" t="s">
        <v>326</v>
      </c>
      <c r="C539" s="30">
        <v>999.1</v>
      </c>
      <c r="D539" s="43">
        <f t="shared" si="17"/>
        <v>2.4507793273174761E-2</v>
      </c>
      <c r="F539" s="112" t="s">
        <v>326</v>
      </c>
      <c r="G539" s="30">
        <v>17322.2</v>
      </c>
      <c r="H539" s="31">
        <f t="shared" si="18"/>
        <v>-1.7432696823791449E-3</v>
      </c>
    </row>
    <row r="540" spans="2:8" ht="27">
      <c r="B540" s="112" t="s">
        <v>327</v>
      </c>
      <c r="C540" s="30">
        <v>969.65</v>
      </c>
      <c r="D540" s="43">
        <f t="shared" si="17"/>
        <v>-2.9476528875988395E-2</v>
      </c>
      <c r="F540" s="112" t="s">
        <v>327</v>
      </c>
      <c r="G540" s="30">
        <v>17304.599999999999</v>
      </c>
      <c r="H540" s="31">
        <f t="shared" si="18"/>
        <v>-1.0160372239093052E-3</v>
      </c>
    </row>
    <row r="541" spans="2:8" ht="27">
      <c r="B541" s="112" t="s">
        <v>328</v>
      </c>
      <c r="C541" s="30">
        <v>972.75</v>
      </c>
      <c r="D541" s="43">
        <f t="shared" si="17"/>
        <v>3.1970298561336818E-3</v>
      </c>
      <c r="F541" s="112" t="s">
        <v>328</v>
      </c>
      <c r="G541" s="30">
        <v>17276.3</v>
      </c>
      <c r="H541" s="31">
        <f t="shared" si="18"/>
        <v>-1.6354033031679149E-3</v>
      </c>
    </row>
    <row r="542" spans="2:8" ht="27">
      <c r="B542" s="112" t="s">
        <v>329</v>
      </c>
      <c r="C542" s="30">
        <v>934.75</v>
      </c>
      <c r="D542" s="43">
        <f t="shared" si="17"/>
        <v>-3.9064507838601936E-2</v>
      </c>
      <c r="F542" s="112" t="s">
        <v>329</v>
      </c>
      <c r="G542" s="30">
        <v>17206.650000000001</v>
      </c>
      <c r="H542" s="31">
        <f t="shared" si="18"/>
        <v>-4.0315345299628547E-3</v>
      </c>
    </row>
    <row r="543" spans="2:8" ht="27">
      <c r="B543" s="112" t="s">
        <v>330</v>
      </c>
      <c r="C543" s="30">
        <v>921.4</v>
      </c>
      <c r="D543" s="43">
        <f t="shared" si="17"/>
        <v>-1.4281893554426328E-2</v>
      </c>
      <c r="F543" s="112" t="s">
        <v>330</v>
      </c>
      <c r="G543" s="30">
        <v>17092.2</v>
      </c>
      <c r="H543" s="31">
        <f t="shared" si="18"/>
        <v>-6.651498112648313E-3</v>
      </c>
    </row>
    <row r="544" spans="2:8" ht="27">
      <c r="B544" s="112" t="s">
        <v>331</v>
      </c>
      <c r="C544" s="30">
        <v>910.75</v>
      </c>
      <c r="D544" s="43">
        <f t="shared" si="17"/>
        <v>-1.155849793792052E-2</v>
      </c>
      <c r="F544" s="112" t="s">
        <v>331</v>
      </c>
      <c r="G544" s="30">
        <v>17063.25</v>
      </c>
      <c r="H544" s="31">
        <f t="shared" si="18"/>
        <v>-1.693755046161427E-3</v>
      </c>
    </row>
    <row r="545" spans="2:8" ht="27">
      <c r="B545" s="112" t="s">
        <v>332</v>
      </c>
      <c r="C545" s="30">
        <v>860.7</v>
      </c>
      <c r="D545" s="43">
        <f t="shared" si="17"/>
        <v>-5.4954707658523172E-2</v>
      </c>
      <c r="F545" s="112" t="s">
        <v>332</v>
      </c>
      <c r="G545" s="30">
        <v>16247.95</v>
      </c>
      <c r="H545" s="31">
        <f t="shared" si="18"/>
        <v>-4.7781049917219764E-2</v>
      </c>
    </row>
    <row r="546" spans="2:8" ht="27">
      <c r="B546" s="112" t="s">
        <v>333</v>
      </c>
      <c r="C546" s="30">
        <v>928.8</v>
      </c>
      <c r="D546" s="43">
        <f t="shared" si="17"/>
        <v>7.9121645172533839E-2</v>
      </c>
      <c r="F546" s="112" t="s">
        <v>333</v>
      </c>
      <c r="G546" s="30">
        <v>16658.400000000001</v>
      </c>
      <c r="H546" s="31">
        <f t="shared" si="18"/>
        <v>2.5261648392566505E-2</v>
      </c>
    </row>
    <row r="547" spans="2:8" ht="27">
      <c r="B547" s="112" t="s">
        <v>334</v>
      </c>
      <c r="C547" s="30">
        <v>893.8</v>
      </c>
      <c r="D547" s="43">
        <f t="shared" si="17"/>
        <v>-3.7683031869078398E-2</v>
      </c>
      <c r="F547" s="112" t="s">
        <v>334</v>
      </c>
      <c r="G547" s="30">
        <v>16793.900000000001</v>
      </c>
      <c r="H547" s="31">
        <f t="shared" si="18"/>
        <v>8.1340344811027254E-3</v>
      </c>
    </row>
    <row r="548" spans="2:8">
      <c r="B548" s="111">
        <v>44595.645833333336</v>
      </c>
      <c r="C548" s="30">
        <v>867.35</v>
      </c>
      <c r="D548" s="43">
        <f t="shared" si="17"/>
        <v>-2.9592750055940864E-2</v>
      </c>
      <c r="F548" s="111">
        <v>44595.645833333336</v>
      </c>
      <c r="G548" s="30">
        <v>16605.95</v>
      </c>
      <c r="H548" s="31">
        <f t="shared" si="18"/>
        <v>-1.1191563603451304E-2</v>
      </c>
    </row>
    <row r="549" spans="2:8">
      <c r="B549" s="111">
        <v>44623.645833333336</v>
      </c>
      <c r="C549" s="30">
        <v>850.45</v>
      </c>
      <c r="D549" s="43">
        <f t="shared" si="17"/>
        <v>-1.9484637113045489E-2</v>
      </c>
      <c r="F549" s="111">
        <v>44623.645833333336</v>
      </c>
      <c r="G549" s="30">
        <v>16498.05</v>
      </c>
      <c r="H549" s="31">
        <f t="shared" si="18"/>
        <v>-6.4976710155095763E-3</v>
      </c>
    </row>
    <row r="550" spans="2:8">
      <c r="B550" s="111">
        <v>44654.645833333336</v>
      </c>
      <c r="C550" s="30">
        <v>848.5</v>
      </c>
      <c r="D550" s="43">
        <f t="shared" si="17"/>
        <v>-2.2929037568346633E-3</v>
      </c>
      <c r="F550" s="111">
        <v>44654.645833333336</v>
      </c>
      <c r="G550" s="30">
        <v>16245.35</v>
      </c>
      <c r="H550" s="31">
        <f t="shared" si="18"/>
        <v>-1.5316961701534404E-2</v>
      </c>
    </row>
    <row r="551" spans="2:8">
      <c r="B551" s="111">
        <v>44745.645833333336</v>
      </c>
      <c r="C551" s="30">
        <v>850.75</v>
      </c>
      <c r="D551" s="43">
        <f t="shared" si="17"/>
        <v>2.6517383618149815E-3</v>
      </c>
      <c r="F551" s="111">
        <v>44745.645833333336</v>
      </c>
      <c r="G551" s="30">
        <v>15863.15</v>
      </c>
      <c r="H551" s="31">
        <f t="shared" si="18"/>
        <v>-2.3526732264925077E-2</v>
      </c>
    </row>
    <row r="552" spans="2:8">
      <c r="B552" s="111">
        <v>44776.645833333336</v>
      </c>
      <c r="C552" s="30">
        <v>855.4</v>
      </c>
      <c r="D552" s="43">
        <f t="shared" si="17"/>
        <v>5.4657655010283968E-3</v>
      </c>
      <c r="F552" s="111">
        <v>44776.645833333336</v>
      </c>
      <c r="G552" s="30">
        <v>16013.45</v>
      </c>
      <c r="H552" s="31">
        <f t="shared" si="18"/>
        <v>9.4747890551372116E-3</v>
      </c>
    </row>
    <row r="553" spans="2:8">
      <c r="B553" s="111">
        <v>44807.645833333336</v>
      </c>
      <c r="C553" s="30">
        <v>863.7</v>
      </c>
      <c r="D553" s="43">
        <f t="shared" si="17"/>
        <v>9.7030628945522501E-3</v>
      </c>
      <c r="F553" s="111">
        <v>44807.645833333336</v>
      </c>
      <c r="G553" s="30">
        <v>16345.35</v>
      </c>
      <c r="H553" s="31">
        <f t="shared" si="18"/>
        <v>2.0726326931423289E-2</v>
      </c>
    </row>
    <row r="554" spans="2:8">
      <c r="B554" s="111">
        <v>44837.645833333336</v>
      </c>
      <c r="C554" s="30">
        <v>925.85</v>
      </c>
      <c r="D554" s="43">
        <f t="shared" si="17"/>
        <v>7.1957855736945575E-2</v>
      </c>
      <c r="F554" s="111">
        <v>44837.645833333336</v>
      </c>
      <c r="G554" s="30">
        <v>16594.900000000001</v>
      </c>
      <c r="H554" s="31">
        <f t="shared" si="18"/>
        <v>1.5267339029142901E-2</v>
      </c>
    </row>
    <row r="555" spans="2:8">
      <c r="B555" s="111">
        <v>44868.645833333336</v>
      </c>
      <c r="C555" s="30">
        <v>911.3</v>
      </c>
      <c r="D555" s="43">
        <f t="shared" si="17"/>
        <v>-1.5715288653669668E-2</v>
      </c>
      <c r="F555" s="111">
        <v>44868.645833333336</v>
      </c>
      <c r="G555" s="30">
        <v>16630.45</v>
      </c>
      <c r="H555" s="31">
        <f t="shared" si="18"/>
        <v>2.1422244183453287E-3</v>
      </c>
    </row>
    <row r="556" spans="2:8" ht="27">
      <c r="B556" s="112" t="s">
        <v>335</v>
      </c>
      <c r="C556" s="30">
        <v>895.5</v>
      </c>
      <c r="D556" s="43">
        <f t="shared" si="17"/>
        <v>-1.733786897838252E-2</v>
      </c>
      <c r="F556" s="112" t="s">
        <v>335</v>
      </c>
      <c r="G556" s="30">
        <v>16871.3</v>
      </c>
      <c r="H556" s="31">
        <f t="shared" si="18"/>
        <v>1.4482470408196946E-2</v>
      </c>
    </row>
    <row r="557" spans="2:8" ht="27">
      <c r="B557" s="112" t="s">
        <v>336</v>
      </c>
      <c r="C557" s="30">
        <v>879.8</v>
      </c>
      <c r="D557" s="43">
        <f t="shared" si="17"/>
        <v>-1.7532104969290918E-2</v>
      </c>
      <c r="F557" s="112" t="s">
        <v>336</v>
      </c>
      <c r="G557" s="30">
        <v>16663</v>
      </c>
      <c r="H557" s="31">
        <f t="shared" si="18"/>
        <v>-1.2346410768583338E-2</v>
      </c>
    </row>
    <row r="558" spans="2:8" ht="27">
      <c r="B558" s="112" t="s">
        <v>337</v>
      </c>
      <c r="C558" s="30">
        <v>899.25</v>
      </c>
      <c r="D558" s="43">
        <f t="shared" si="17"/>
        <v>2.2107297112980318E-2</v>
      </c>
      <c r="F558" s="112" t="s">
        <v>337</v>
      </c>
      <c r="G558" s="30">
        <v>16975.349999999999</v>
      </c>
      <c r="H558" s="31">
        <f t="shared" si="18"/>
        <v>1.8745123927264018E-2</v>
      </c>
    </row>
    <row r="559" spans="2:8" ht="27">
      <c r="B559" s="112" t="s">
        <v>338</v>
      </c>
      <c r="C559" s="30">
        <v>963.45</v>
      </c>
      <c r="D559" s="43">
        <f t="shared" si="17"/>
        <v>7.1392827356130173E-2</v>
      </c>
      <c r="F559" s="112" t="s">
        <v>338</v>
      </c>
      <c r="G559" s="30">
        <v>17287.05</v>
      </c>
      <c r="H559" s="31">
        <f t="shared" si="18"/>
        <v>1.8361918900052121E-2</v>
      </c>
    </row>
    <row r="560" spans="2:8" ht="27">
      <c r="B560" s="112" t="s">
        <v>339</v>
      </c>
      <c r="C560" s="30">
        <v>956.65</v>
      </c>
      <c r="D560" s="43">
        <f t="shared" si="17"/>
        <v>-7.0579687581089345E-3</v>
      </c>
      <c r="F560" s="112" t="s">
        <v>339</v>
      </c>
      <c r="G560" s="30">
        <v>17117.599999999999</v>
      </c>
      <c r="H560" s="31">
        <f t="shared" si="18"/>
        <v>-9.8021351242694177E-3</v>
      </c>
    </row>
    <row r="561" spans="2:8" ht="27">
      <c r="B561" s="112" t="s">
        <v>340</v>
      </c>
      <c r="C561" s="30">
        <v>934</v>
      </c>
      <c r="D561" s="43">
        <f t="shared" si="17"/>
        <v>-2.3676370668478497E-2</v>
      </c>
      <c r="F561" s="112" t="s">
        <v>340</v>
      </c>
      <c r="G561" s="30">
        <v>17315.5</v>
      </c>
      <c r="H561" s="31">
        <f t="shared" si="18"/>
        <v>1.1561200168247909E-2</v>
      </c>
    </row>
    <row r="562" spans="2:8" ht="27">
      <c r="B562" s="112" t="s">
        <v>341</v>
      </c>
      <c r="C562" s="30">
        <v>909.8</v>
      </c>
      <c r="D562" s="43">
        <f t="shared" si="17"/>
        <v>-2.5910064239828778E-2</v>
      </c>
      <c r="F562" s="112" t="s">
        <v>341</v>
      </c>
      <c r="G562" s="30">
        <v>17245.650000000001</v>
      </c>
      <c r="H562" s="31">
        <f t="shared" si="18"/>
        <v>-4.0339580144955756E-3</v>
      </c>
    </row>
    <row r="563" spans="2:8" ht="27">
      <c r="B563" s="112" t="s">
        <v>342</v>
      </c>
      <c r="C563" s="30">
        <v>905.55</v>
      </c>
      <c r="D563" s="43">
        <f t="shared" si="17"/>
        <v>-4.671356342053179E-3</v>
      </c>
      <c r="F563" s="112" t="s">
        <v>342</v>
      </c>
      <c r="G563" s="30">
        <v>17222.75</v>
      </c>
      <c r="H563" s="31">
        <f t="shared" si="18"/>
        <v>-1.3278710863320331E-3</v>
      </c>
    </row>
    <row r="564" spans="2:8" ht="27">
      <c r="B564" s="112" t="s">
        <v>343</v>
      </c>
      <c r="C564" s="30">
        <v>897.4</v>
      </c>
      <c r="D564" s="43">
        <f t="shared" si="17"/>
        <v>-9.0000552150626412E-3</v>
      </c>
      <c r="F564" s="112" t="s">
        <v>343</v>
      </c>
      <c r="G564" s="30">
        <v>17153</v>
      </c>
      <c r="H564" s="31">
        <f t="shared" si="18"/>
        <v>-4.049875890900112E-3</v>
      </c>
    </row>
    <row r="565" spans="2:8" ht="27">
      <c r="B565" s="112" t="s">
        <v>344</v>
      </c>
      <c r="C565" s="30">
        <v>882.95</v>
      </c>
      <c r="D565" s="43">
        <f t="shared" si="17"/>
        <v>-1.610207265433472E-2</v>
      </c>
      <c r="F565" s="112" t="s">
        <v>344</v>
      </c>
      <c r="G565" s="30">
        <v>17222</v>
      </c>
      <c r="H565" s="31">
        <f t="shared" si="18"/>
        <v>4.0226199498629711E-3</v>
      </c>
    </row>
    <row r="566" spans="2:8" ht="27">
      <c r="B566" s="112" t="s">
        <v>345</v>
      </c>
      <c r="C566" s="30">
        <v>881.45</v>
      </c>
      <c r="D566" s="43">
        <f t="shared" si="17"/>
        <v>-1.6988504445325514E-3</v>
      </c>
      <c r="F566" s="112" t="s">
        <v>345</v>
      </c>
      <c r="G566" s="30">
        <v>17325.3</v>
      </c>
      <c r="H566" s="31">
        <f t="shared" si="18"/>
        <v>5.9981419115084922E-3</v>
      </c>
    </row>
    <row r="567" spans="2:8" ht="27">
      <c r="B567" s="112" t="s">
        <v>346</v>
      </c>
      <c r="C567" s="30">
        <v>878.75</v>
      </c>
      <c r="D567" s="43">
        <f t="shared" si="17"/>
        <v>-3.0631346077486521E-3</v>
      </c>
      <c r="F567" s="112" t="s">
        <v>346</v>
      </c>
      <c r="G567" s="30">
        <v>17498.25</v>
      </c>
      <c r="H567" s="31">
        <f t="shared" si="18"/>
        <v>9.9825111253484256E-3</v>
      </c>
    </row>
    <row r="568" spans="2:8" ht="27">
      <c r="B568" s="112" t="s">
        <v>347</v>
      </c>
      <c r="C568" s="30">
        <v>887.95</v>
      </c>
      <c r="D568" s="43">
        <f t="shared" si="17"/>
        <v>1.0469416785206409E-2</v>
      </c>
      <c r="F568" s="112" t="s">
        <v>347</v>
      </c>
      <c r="G568" s="30">
        <v>17464.75</v>
      </c>
      <c r="H568" s="31">
        <f t="shared" si="18"/>
        <v>-1.9144771620018819E-3</v>
      </c>
    </row>
    <row r="569" spans="2:8">
      <c r="B569" s="111">
        <v>44565.645833333336</v>
      </c>
      <c r="C569" s="30">
        <v>893.7</v>
      </c>
      <c r="D569" s="43">
        <f t="shared" si="17"/>
        <v>6.4755898417703239E-3</v>
      </c>
      <c r="F569" s="111">
        <v>44565.645833333336</v>
      </c>
      <c r="G569" s="30">
        <v>17670.45</v>
      </c>
      <c r="H569" s="31">
        <f t="shared" si="18"/>
        <v>1.1778009991554539E-2</v>
      </c>
    </row>
    <row r="570" spans="2:8">
      <c r="B570" s="111">
        <v>44655.645833333336</v>
      </c>
      <c r="C570" s="30">
        <v>901.1</v>
      </c>
      <c r="D570" s="43">
        <f t="shared" si="17"/>
        <v>8.2801835067696228E-3</v>
      </c>
      <c r="F570" s="111">
        <v>44655.645833333336</v>
      </c>
      <c r="G570" s="30">
        <v>18053.400000000001</v>
      </c>
      <c r="H570" s="31">
        <f t="shared" si="18"/>
        <v>2.1671774063478866E-2</v>
      </c>
    </row>
    <row r="571" spans="2:8">
      <c r="B571" s="111">
        <v>44685.645833333336</v>
      </c>
      <c r="C571" s="30">
        <v>919.95</v>
      </c>
      <c r="D571" s="43">
        <f t="shared" si="17"/>
        <v>2.0918876928198937E-2</v>
      </c>
      <c r="F571" s="111">
        <v>44685.645833333336</v>
      </c>
      <c r="G571" s="30">
        <v>17957.400000000001</v>
      </c>
      <c r="H571" s="31">
        <f t="shared" si="18"/>
        <v>-5.3175579115291027E-3</v>
      </c>
    </row>
    <row r="572" spans="2:8">
      <c r="B572" s="111">
        <v>44716.645833333336</v>
      </c>
      <c r="C572" s="30">
        <v>918.85</v>
      </c>
      <c r="D572" s="43">
        <f t="shared" si="17"/>
        <v>-1.1957171585412762E-3</v>
      </c>
      <c r="F572" s="111">
        <v>44716.645833333336</v>
      </c>
      <c r="G572" s="30">
        <v>17807.650000000001</v>
      </c>
      <c r="H572" s="31">
        <f t="shared" si="18"/>
        <v>-8.3391805049728429E-3</v>
      </c>
    </row>
    <row r="573" spans="2:8">
      <c r="B573" s="111">
        <v>44746.645833333336</v>
      </c>
      <c r="C573" s="30">
        <v>902.6</v>
      </c>
      <c r="D573" s="43">
        <f t="shared" si="17"/>
        <v>-1.7685149915655396E-2</v>
      </c>
      <c r="F573" s="111">
        <v>44746.645833333336</v>
      </c>
      <c r="G573" s="30">
        <v>17639.55</v>
      </c>
      <c r="H573" s="31">
        <f t="shared" si="18"/>
        <v>-9.4397632478178117E-3</v>
      </c>
    </row>
    <row r="574" spans="2:8">
      <c r="B574" s="111">
        <v>44777.645833333336</v>
      </c>
      <c r="C574" s="30">
        <v>910.2</v>
      </c>
      <c r="D574" s="43">
        <f t="shared" si="17"/>
        <v>8.4201196543318702E-3</v>
      </c>
      <c r="F574" s="111">
        <v>44777.645833333336</v>
      </c>
      <c r="G574" s="30">
        <v>17784.349999999999</v>
      </c>
      <c r="H574" s="31">
        <f t="shared" si="18"/>
        <v>8.208826188876639E-3</v>
      </c>
    </row>
    <row r="575" spans="2:8">
      <c r="B575" s="111">
        <v>44869.645833333336</v>
      </c>
      <c r="C575" s="30">
        <v>917.7</v>
      </c>
      <c r="D575" s="43">
        <f t="shared" si="17"/>
        <v>8.2399472643375216E-3</v>
      </c>
      <c r="F575" s="111">
        <v>44869.645833333336</v>
      </c>
      <c r="G575" s="30">
        <v>17674.95</v>
      </c>
      <c r="H575" s="31">
        <f t="shared" si="18"/>
        <v>-6.1514758762618582E-3</v>
      </c>
    </row>
    <row r="576" spans="2:8">
      <c r="B576" s="111">
        <v>44899.645833333336</v>
      </c>
      <c r="C576" s="30">
        <v>920.35</v>
      </c>
      <c r="D576" s="43">
        <f t="shared" si="17"/>
        <v>2.8876539174020888E-3</v>
      </c>
      <c r="F576" s="111">
        <v>44899.645833333336</v>
      </c>
      <c r="G576" s="30">
        <v>17530.3</v>
      </c>
      <c r="H576" s="31">
        <f t="shared" si="18"/>
        <v>-8.1838986814674053E-3</v>
      </c>
    </row>
    <row r="577" spans="2:8" ht="27">
      <c r="B577" s="112" t="s">
        <v>348</v>
      </c>
      <c r="C577" s="30">
        <v>922.4</v>
      </c>
      <c r="D577" s="43">
        <f t="shared" si="17"/>
        <v>2.2274134840005733E-3</v>
      </c>
      <c r="F577" s="112" t="s">
        <v>348</v>
      </c>
      <c r="G577" s="30">
        <v>17475.650000000001</v>
      </c>
      <c r="H577" s="31">
        <f t="shared" si="18"/>
        <v>-3.1174594844354253E-3</v>
      </c>
    </row>
    <row r="578" spans="2:8" ht="27">
      <c r="B578" s="112" t="s">
        <v>349</v>
      </c>
      <c r="C578" s="30">
        <v>906.3</v>
      </c>
      <c r="D578" s="43">
        <f t="shared" si="17"/>
        <v>-1.7454466608846531E-2</v>
      </c>
      <c r="F578" s="112" t="s">
        <v>349</v>
      </c>
      <c r="G578" s="30">
        <v>17173.650000000001</v>
      </c>
      <c r="H578" s="31">
        <f t="shared" si="18"/>
        <v>-1.7281188396425895E-2</v>
      </c>
    </row>
    <row r="579" spans="2:8" ht="27">
      <c r="B579" s="112" t="s">
        <v>350</v>
      </c>
      <c r="C579" s="30">
        <v>905.75</v>
      </c>
      <c r="D579" s="43">
        <f t="shared" si="17"/>
        <v>-6.0686306962365322E-4</v>
      </c>
      <c r="F579" s="112" t="s">
        <v>350</v>
      </c>
      <c r="G579" s="30">
        <v>16958.650000000001</v>
      </c>
      <c r="H579" s="31">
        <f t="shared" si="18"/>
        <v>-1.251917909122402E-2</v>
      </c>
    </row>
    <row r="580" spans="2:8" ht="27">
      <c r="B580" s="112" t="s">
        <v>351</v>
      </c>
      <c r="C580" s="30">
        <v>886.8</v>
      </c>
      <c r="D580" s="43">
        <f t="shared" si="17"/>
        <v>-2.0921887938172845E-2</v>
      </c>
      <c r="F580" s="112" t="s">
        <v>351</v>
      </c>
      <c r="G580" s="30">
        <v>17136.55</v>
      </c>
      <c r="H580" s="31">
        <f t="shared" si="18"/>
        <v>1.0490221804211775E-2</v>
      </c>
    </row>
    <row r="581" spans="2:8" ht="27">
      <c r="B581" s="112" t="s">
        <v>352</v>
      </c>
      <c r="C581" s="30">
        <v>896.25</v>
      </c>
      <c r="D581" s="43">
        <f t="shared" si="17"/>
        <v>1.0656292286874258E-2</v>
      </c>
      <c r="F581" s="112" t="s">
        <v>352</v>
      </c>
      <c r="G581" s="30">
        <v>17392.599999999999</v>
      </c>
      <c r="H581" s="31">
        <f t="shared" si="18"/>
        <v>1.4941747317867238E-2</v>
      </c>
    </row>
    <row r="582" spans="2:8" ht="27">
      <c r="B582" s="112" t="s">
        <v>353</v>
      </c>
      <c r="C582" s="30">
        <v>891.55</v>
      </c>
      <c r="D582" s="43">
        <f t="shared" si="17"/>
        <v>-5.2440725244072839E-3</v>
      </c>
      <c r="F582" s="112" t="s">
        <v>353</v>
      </c>
      <c r="G582" s="30">
        <v>17171.95</v>
      </c>
      <c r="H582" s="31">
        <f t="shared" si="18"/>
        <v>-1.2686429860975235E-2</v>
      </c>
    </row>
    <row r="583" spans="2:8" ht="27">
      <c r="B583" s="112" t="s">
        <v>354</v>
      </c>
      <c r="C583" s="30">
        <v>850.2</v>
      </c>
      <c r="D583" s="43">
        <f t="shared" si="17"/>
        <v>-4.6379900173854405E-2</v>
      </c>
      <c r="F583" s="112" t="s">
        <v>354</v>
      </c>
      <c r="G583" s="30">
        <v>16953.95</v>
      </c>
      <c r="H583" s="31">
        <f t="shared" si="18"/>
        <v>-1.2695121986728397E-2</v>
      </c>
    </row>
    <row r="584" spans="2:8" ht="27">
      <c r="B584" s="112" t="s">
        <v>355</v>
      </c>
      <c r="C584" s="30">
        <v>866.95</v>
      </c>
      <c r="D584" s="43">
        <f t="shared" si="17"/>
        <v>1.9701246765466918E-2</v>
      </c>
      <c r="F584" s="112" t="s">
        <v>355</v>
      </c>
      <c r="G584" s="30">
        <v>17200.8</v>
      </c>
      <c r="H584" s="31">
        <f t="shared" si="18"/>
        <v>1.4560028783852541E-2</v>
      </c>
    </row>
    <row r="585" spans="2:8" ht="27">
      <c r="B585" s="112" t="s">
        <v>356</v>
      </c>
      <c r="C585" s="30">
        <v>895.55</v>
      </c>
      <c r="D585" s="43">
        <f t="shared" si="17"/>
        <v>3.2989215064305855E-2</v>
      </c>
      <c r="F585" s="112" t="s">
        <v>356</v>
      </c>
      <c r="G585" s="30">
        <v>17038.400000000001</v>
      </c>
      <c r="H585" s="31">
        <f t="shared" si="18"/>
        <v>-9.4414213292404181E-3</v>
      </c>
    </row>
    <row r="586" spans="2:8" ht="27">
      <c r="B586" s="112" t="s">
        <v>357</v>
      </c>
      <c r="C586" s="30">
        <v>906.2</v>
      </c>
      <c r="D586" s="43">
        <f t="shared" si="17"/>
        <v>1.1892133325889231E-2</v>
      </c>
      <c r="F586" s="112" t="s">
        <v>357</v>
      </c>
      <c r="G586" s="30">
        <v>17245.05</v>
      </c>
      <c r="H586" s="31">
        <f t="shared" si="18"/>
        <v>1.2128486242839465E-2</v>
      </c>
    </row>
    <row r="587" spans="2:8" ht="27">
      <c r="B587" s="112" t="s">
        <v>358</v>
      </c>
      <c r="C587" s="30">
        <v>899.85</v>
      </c>
      <c r="D587" s="43">
        <f t="shared" ref="D587:D650" si="19">(C587/C586)-1</f>
        <v>-7.007283160450295E-3</v>
      </c>
      <c r="F587" s="112" t="s">
        <v>358</v>
      </c>
      <c r="G587" s="30">
        <v>17102.55</v>
      </c>
      <c r="H587" s="31">
        <f t="shared" ref="H587:H650" si="20">(G587/G586)-1</f>
        <v>-8.263240756043011E-3</v>
      </c>
    </row>
    <row r="588" spans="2:8">
      <c r="B588" s="111">
        <v>44597.645833333336</v>
      </c>
      <c r="C588" s="30">
        <v>877.35</v>
      </c>
      <c r="D588" s="43">
        <f t="shared" si="19"/>
        <v>-2.5004167361226903E-2</v>
      </c>
      <c r="F588" s="111">
        <v>44597.645833333336</v>
      </c>
      <c r="G588" s="30">
        <v>17069.099999999999</v>
      </c>
      <c r="H588" s="31">
        <f t="shared" si="20"/>
        <v>-1.9558486892305993E-3</v>
      </c>
    </row>
    <row r="589" spans="2:8">
      <c r="B589" s="111">
        <v>44656.645833333336</v>
      </c>
      <c r="C589" s="30">
        <v>851.65</v>
      </c>
      <c r="D589" s="43">
        <f t="shared" si="19"/>
        <v>-2.9292756596569269E-2</v>
      </c>
      <c r="F589" s="111">
        <v>44656.645833333336</v>
      </c>
      <c r="G589" s="30">
        <v>16677.599999999999</v>
      </c>
      <c r="H589" s="31">
        <f t="shared" si="20"/>
        <v>-2.293618292704358E-2</v>
      </c>
    </row>
    <row r="590" spans="2:8">
      <c r="B590" s="111">
        <v>44686.645833333336</v>
      </c>
      <c r="C590" s="30">
        <v>850</v>
      </c>
      <c r="D590" s="43">
        <f t="shared" si="19"/>
        <v>-1.9374156050020463E-3</v>
      </c>
      <c r="F590" s="111">
        <v>44686.645833333336</v>
      </c>
      <c r="G590" s="30">
        <v>16682.650000000001</v>
      </c>
      <c r="H590" s="31">
        <f t="shared" si="20"/>
        <v>3.0280136230653731E-4</v>
      </c>
    </row>
    <row r="591" spans="2:8">
      <c r="B591" s="111">
        <v>44717.645833333336</v>
      </c>
      <c r="C591" s="30">
        <v>830.4</v>
      </c>
      <c r="D591" s="43">
        <f t="shared" si="19"/>
        <v>-2.3058823529411798E-2</v>
      </c>
      <c r="F591" s="111">
        <v>44717.645833333336</v>
      </c>
      <c r="G591" s="30">
        <v>16411.25</v>
      </c>
      <c r="H591" s="31">
        <f t="shared" si="20"/>
        <v>-1.6268398605737144E-2</v>
      </c>
    </row>
    <row r="592" spans="2:8">
      <c r="B592" s="111">
        <v>44809.645833333336</v>
      </c>
      <c r="C592" s="30">
        <v>808.75</v>
      </c>
      <c r="D592" s="43">
        <f t="shared" si="19"/>
        <v>-2.6071772639691737E-2</v>
      </c>
      <c r="F592" s="111">
        <v>44809.645833333336</v>
      </c>
      <c r="G592" s="30">
        <v>16301.85</v>
      </c>
      <c r="H592" s="31">
        <f t="shared" si="20"/>
        <v>-6.6661588849112885E-3</v>
      </c>
    </row>
    <row r="593" spans="2:8">
      <c r="B593" s="111">
        <v>44839.645833333336</v>
      </c>
      <c r="C593" s="30">
        <v>804.55</v>
      </c>
      <c r="D593" s="43">
        <f t="shared" si="19"/>
        <v>-5.1931993817619926E-3</v>
      </c>
      <c r="F593" s="111">
        <v>44839.645833333336</v>
      </c>
      <c r="G593" s="30">
        <v>16240.05</v>
      </c>
      <c r="H593" s="31">
        <f t="shared" si="20"/>
        <v>-3.7909807782553484E-3</v>
      </c>
    </row>
    <row r="594" spans="2:8">
      <c r="B594" s="111">
        <v>44870.645833333336</v>
      </c>
      <c r="C594" s="30">
        <v>778.35</v>
      </c>
      <c r="D594" s="43">
        <f t="shared" si="19"/>
        <v>-3.256478776956051E-2</v>
      </c>
      <c r="F594" s="111">
        <v>44870.645833333336</v>
      </c>
      <c r="G594" s="30">
        <v>16167.1</v>
      </c>
      <c r="H594" s="31">
        <f t="shared" si="20"/>
        <v>-4.4919812439000451E-3</v>
      </c>
    </row>
    <row r="595" spans="2:8">
      <c r="B595" s="111">
        <v>44900.645833333336</v>
      </c>
      <c r="C595" s="30">
        <v>739.8</v>
      </c>
      <c r="D595" s="43">
        <f t="shared" si="19"/>
        <v>-4.9527847369435385E-2</v>
      </c>
      <c r="F595" s="111">
        <v>44900.645833333336</v>
      </c>
      <c r="G595" s="30">
        <v>15808</v>
      </c>
      <c r="H595" s="31">
        <f t="shared" si="20"/>
        <v>-2.2211775766835085E-2</v>
      </c>
    </row>
    <row r="596" spans="2:8" ht="27">
      <c r="B596" s="112" t="s">
        <v>359</v>
      </c>
      <c r="C596" s="30">
        <v>760.6</v>
      </c>
      <c r="D596" s="43">
        <f t="shared" si="19"/>
        <v>2.8115706947823726E-2</v>
      </c>
      <c r="F596" s="112" t="s">
        <v>359</v>
      </c>
      <c r="G596" s="30">
        <v>15782.15</v>
      </c>
      <c r="H596" s="31">
        <f t="shared" si="20"/>
        <v>-1.6352479757085758E-3</v>
      </c>
    </row>
    <row r="597" spans="2:8" ht="27">
      <c r="B597" s="112" t="s">
        <v>360</v>
      </c>
      <c r="C597" s="30">
        <v>829.15</v>
      </c>
      <c r="D597" s="43">
        <f t="shared" si="19"/>
        <v>9.0126216145148597E-2</v>
      </c>
      <c r="F597" s="112" t="s">
        <v>360</v>
      </c>
      <c r="G597" s="30">
        <v>15842.3</v>
      </c>
      <c r="H597" s="31">
        <f t="shared" si="20"/>
        <v>3.811267793044637E-3</v>
      </c>
    </row>
    <row r="598" spans="2:8" ht="27">
      <c r="B598" s="112" t="s">
        <v>361</v>
      </c>
      <c r="C598" s="30">
        <v>830.15</v>
      </c>
      <c r="D598" s="43">
        <f t="shared" si="19"/>
        <v>1.206054393053213E-3</v>
      </c>
      <c r="F598" s="112" t="s">
        <v>361</v>
      </c>
      <c r="G598" s="30">
        <v>16259.3</v>
      </c>
      <c r="H598" s="31">
        <f t="shared" si="20"/>
        <v>2.6321935577536149E-2</v>
      </c>
    </row>
    <row r="599" spans="2:8" ht="27">
      <c r="B599" s="112" t="s">
        <v>362</v>
      </c>
      <c r="C599" s="30">
        <v>825.2</v>
      </c>
      <c r="D599" s="43">
        <f t="shared" si="19"/>
        <v>-5.9627778112388841E-3</v>
      </c>
      <c r="F599" s="112" t="s">
        <v>362</v>
      </c>
      <c r="G599" s="30">
        <v>16240.3</v>
      </c>
      <c r="H599" s="31">
        <f t="shared" si="20"/>
        <v>-1.1685619922137125E-3</v>
      </c>
    </row>
    <row r="600" spans="2:8" ht="27">
      <c r="B600" s="112" t="s">
        <v>363</v>
      </c>
      <c r="C600" s="30">
        <v>820.75</v>
      </c>
      <c r="D600" s="43">
        <f t="shared" si="19"/>
        <v>-5.3926320891906077E-3</v>
      </c>
      <c r="F600" s="112" t="s">
        <v>363</v>
      </c>
      <c r="G600" s="30">
        <v>15809.4</v>
      </c>
      <c r="H600" s="31">
        <f t="shared" si="20"/>
        <v>-2.6532761094314794E-2</v>
      </c>
    </row>
    <row r="601" spans="2:8" ht="27">
      <c r="B601" s="112" t="s">
        <v>364</v>
      </c>
      <c r="C601" s="30">
        <v>839.5</v>
      </c>
      <c r="D601" s="43">
        <f t="shared" si="19"/>
        <v>2.2844958879074007E-2</v>
      </c>
      <c r="F601" s="112" t="s">
        <v>364</v>
      </c>
      <c r="G601" s="30">
        <v>16266.15</v>
      </c>
      <c r="H601" s="31">
        <f t="shared" si="20"/>
        <v>2.8891039508140759E-2</v>
      </c>
    </row>
    <row r="602" spans="2:8" ht="27">
      <c r="B602" s="112" t="s">
        <v>365</v>
      </c>
      <c r="C602" s="30">
        <v>824.5</v>
      </c>
      <c r="D602" s="43">
        <f t="shared" si="19"/>
        <v>-1.7867778439547344E-2</v>
      </c>
      <c r="F602" s="112" t="s">
        <v>365</v>
      </c>
      <c r="G602" s="30">
        <v>16214.7</v>
      </c>
      <c r="H602" s="31">
        <f t="shared" si="20"/>
        <v>-3.1630103005320098E-3</v>
      </c>
    </row>
    <row r="603" spans="2:8" ht="27">
      <c r="B603" s="112" t="s">
        <v>366</v>
      </c>
      <c r="C603" s="30">
        <v>825</v>
      </c>
      <c r="D603" s="43">
        <f t="shared" si="19"/>
        <v>6.0642813826561337E-4</v>
      </c>
      <c r="F603" s="112" t="s">
        <v>366</v>
      </c>
      <c r="G603" s="30">
        <v>16125.15</v>
      </c>
      <c r="H603" s="31">
        <f t="shared" si="20"/>
        <v>-5.5227663786564518E-3</v>
      </c>
    </row>
    <row r="604" spans="2:8" ht="27">
      <c r="B604" s="112" t="s">
        <v>367</v>
      </c>
      <c r="C604" s="30">
        <v>788.5</v>
      </c>
      <c r="D604" s="43">
        <f t="shared" si="19"/>
        <v>-4.4242424242424194E-2</v>
      </c>
      <c r="F604" s="112" t="s">
        <v>367</v>
      </c>
      <c r="G604" s="30">
        <v>16025.8</v>
      </c>
      <c r="H604" s="31">
        <f t="shared" si="20"/>
        <v>-6.1611829967473941E-3</v>
      </c>
    </row>
    <row r="605" spans="2:8" ht="27">
      <c r="B605" s="112" t="s">
        <v>368</v>
      </c>
      <c r="C605" s="30">
        <v>786.3</v>
      </c>
      <c r="D605" s="43">
        <f t="shared" si="19"/>
        <v>-2.7901077996196344E-3</v>
      </c>
      <c r="F605" s="112" t="s">
        <v>368</v>
      </c>
      <c r="G605" s="30">
        <v>16170.15</v>
      </c>
      <c r="H605" s="31">
        <f t="shared" si="20"/>
        <v>9.0073506470815801E-3</v>
      </c>
    </row>
    <row r="606" spans="2:8" ht="27">
      <c r="B606" s="112" t="s">
        <v>369</v>
      </c>
      <c r="C606" s="30">
        <v>815.4</v>
      </c>
      <c r="D606" s="43">
        <f t="shared" si="19"/>
        <v>3.7008775276611949E-2</v>
      </c>
      <c r="F606" s="112" t="s">
        <v>369</v>
      </c>
      <c r="G606" s="30">
        <v>16352.45</v>
      </c>
      <c r="H606" s="31">
        <f t="shared" si="20"/>
        <v>1.1273859549849607E-2</v>
      </c>
    </row>
    <row r="607" spans="2:8" ht="27">
      <c r="B607" s="112" t="s">
        <v>370</v>
      </c>
      <c r="C607" s="30">
        <v>815.75</v>
      </c>
      <c r="D607" s="43">
        <f t="shared" si="19"/>
        <v>4.2923718420406765E-4</v>
      </c>
      <c r="F607" s="112" t="s">
        <v>370</v>
      </c>
      <c r="G607" s="30">
        <v>16661.400000000001</v>
      </c>
      <c r="H607" s="31">
        <f t="shared" si="20"/>
        <v>1.8893193374693196E-2</v>
      </c>
    </row>
    <row r="608" spans="2:8" ht="27">
      <c r="B608" s="112" t="s">
        <v>371</v>
      </c>
      <c r="C608" s="30">
        <v>804.4</v>
      </c>
      <c r="D608" s="43">
        <f t="shared" si="19"/>
        <v>-1.391357646337732E-2</v>
      </c>
      <c r="F608" s="112" t="s">
        <v>371</v>
      </c>
      <c r="G608" s="30">
        <v>16584.55</v>
      </c>
      <c r="H608" s="31">
        <f t="shared" si="20"/>
        <v>-4.6124575365816822E-3</v>
      </c>
    </row>
    <row r="609" spans="2:8">
      <c r="B609" s="111">
        <v>44567.645833333336</v>
      </c>
      <c r="C609" s="30">
        <v>794.9</v>
      </c>
      <c r="D609" s="43">
        <f t="shared" si="19"/>
        <v>-1.1810044753853832E-2</v>
      </c>
      <c r="F609" s="111">
        <v>44567.645833333336</v>
      </c>
      <c r="G609" s="30">
        <v>16522.75</v>
      </c>
      <c r="H609" s="31">
        <f t="shared" si="20"/>
        <v>-3.7263597746094446E-3</v>
      </c>
    </row>
    <row r="610" spans="2:8">
      <c r="B610" s="111">
        <v>44598.645833333336</v>
      </c>
      <c r="C610" s="30">
        <v>786.55</v>
      </c>
      <c r="D610" s="43">
        <f t="shared" si="19"/>
        <v>-1.0504465970562316E-2</v>
      </c>
      <c r="F610" s="111">
        <v>44598.645833333336</v>
      </c>
      <c r="G610" s="30">
        <v>16628</v>
      </c>
      <c r="H610" s="31">
        <f t="shared" si="20"/>
        <v>6.3700049931154634E-3</v>
      </c>
    </row>
    <row r="611" spans="2:8">
      <c r="B611" s="111">
        <v>44626.645833333336</v>
      </c>
      <c r="C611" s="30">
        <v>785.05</v>
      </c>
      <c r="D611" s="43">
        <f t="shared" si="19"/>
        <v>-1.9070624880808129E-3</v>
      </c>
      <c r="F611" s="111">
        <v>44626.645833333336</v>
      </c>
      <c r="G611" s="30">
        <v>16584.3</v>
      </c>
      <c r="H611" s="31">
        <f t="shared" si="20"/>
        <v>-2.6280971854703017E-3</v>
      </c>
    </row>
    <row r="612" spans="2:8">
      <c r="B612" s="111">
        <v>44718.645833333336</v>
      </c>
      <c r="C612" s="30">
        <v>784.55</v>
      </c>
      <c r="D612" s="43">
        <f t="shared" si="19"/>
        <v>-6.369021081459314E-4</v>
      </c>
      <c r="F612" s="111">
        <v>44718.645833333336</v>
      </c>
      <c r="G612" s="30">
        <v>16569.55</v>
      </c>
      <c r="H612" s="31">
        <f t="shared" si="20"/>
        <v>-8.8939539202737006E-4</v>
      </c>
    </row>
    <row r="613" spans="2:8">
      <c r="B613" s="111">
        <v>44748.645833333336</v>
      </c>
      <c r="C613" s="30">
        <v>783.9</v>
      </c>
      <c r="D613" s="43">
        <f t="shared" si="19"/>
        <v>-8.2850041425019949E-4</v>
      </c>
      <c r="F613" s="111">
        <v>44748.645833333336</v>
      </c>
      <c r="G613" s="30">
        <v>16416.349999999999</v>
      </c>
      <c r="H613" s="31">
        <f t="shared" si="20"/>
        <v>-9.2458757178076612E-3</v>
      </c>
    </row>
    <row r="614" spans="2:8">
      <c r="B614" s="111">
        <v>44779.645833333336</v>
      </c>
      <c r="C614" s="30">
        <v>813</v>
      </c>
      <c r="D614" s="43">
        <f t="shared" si="19"/>
        <v>3.7122081898201431E-2</v>
      </c>
      <c r="F614" s="111">
        <v>44779.645833333336</v>
      </c>
      <c r="G614" s="30">
        <v>16356.25</v>
      </c>
      <c r="H614" s="31">
        <f t="shared" si="20"/>
        <v>-3.6609843235554385E-3</v>
      </c>
    </row>
    <row r="615" spans="2:8">
      <c r="B615" s="111">
        <v>44810.645833333336</v>
      </c>
      <c r="C615" s="30">
        <v>827.9</v>
      </c>
      <c r="D615" s="43">
        <f t="shared" si="19"/>
        <v>1.8327183271832581E-2</v>
      </c>
      <c r="F615" s="111">
        <v>44810.645833333336</v>
      </c>
      <c r="G615" s="30">
        <v>16478.099999999999</v>
      </c>
      <c r="H615" s="31">
        <f t="shared" si="20"/>
        <v>7.4497516239968586E-3</v>
      </c>
    </row>
    <row r="616" spans="2:8">
      <c r="B616" s="111">
        <v>44840.645833333336</v>
      </c>
      <c r="C616" s="30">
        <v>809.65</v>
      </c>
      <c r="D616" s="43">
        <f t="shared" si="19"/>
        <v>-2.2043725087570909E-2</v>
      </c>
      <c r="F616" s="111">
        <v>44840.645833333336</v>
      </c>
      <c r="G616" s="30">
        <v>16201.8</v>
      </c>
      <c r="H616" s="31">
        <f t="shared" si="20"/>
        <v>-1.6767709869463077E-2</v>
      </c>
    </row>
    <row r="617" spans="2:8" ht="27">
      <c r="B617" s="112" t="s">
        <v>372</v>
      </c>
      <c r="C617" s="30">
        <v>791.9</v>
      </c>
      <c r="D617" s="43">
        <f t="shared" si="19"/>
        <v>-2.1923053171123308E-2</v>
      </c>
      <c r="F617" s="112" t="s">
        <v>372</v>
      </c>
      <c r="G617" s="30">
        <v>15774.4</v>
      </c>
      <c r="H617" s="31">
        <f t="shared" si="20"/>
        <v>-2.6379784962164643E-2</v>
      </c>
    </row>
    <row r="618" spans="2:8" ht="27">
      <c r="B618" s="112" t="s">
        <v>373</v>
      </c>
      <c r="C618" s="30">
        <v>787.05</v>
      </c>
      <c r="D618" s="43">
        <f t="shared" si="19"/>
        <v>-6.1245106705392072E-3</v>
      </c>
      <c r="F618" s="112" t="s">
        <v>373</v>
      </c>
      <c r="G618" s="30">
        <v>15732.1</v>
      </c>
      <c r="H618" s="31">
        <f t="shared" si="20"/>
        <v>-2.6815599959427727E-3</v>
      </c>
    </row>
    <row r="619" spans="2:8" ht="27">
      <c r="B619" s="112" t="s">
        <v>374</v>
      </c>
      <c r="C619" s="30">
        <v>815.8</v>
      </c>
      <c r="D619" s="43">
        <f t="shared" si="19"/>
        <v>3.6528810113715782E-2</v>
      </c>
      <c r="F619" s="112" t="s">
        <v>374</v>
      </c>
      <c r="G619" s="30">
        <v>15692.15</v>
      </c>
      <c r="H619" s="31">
        <f t="shared" si="20"/>
        <v>-2.5393939779178032E-3</v>
      </c>
    </row>
    <row r="620" spans="2:8" ht="27">
      <c r="B620" s="112" t="s">
        <v>375</v>
      </c>
      <c r="C620" s="30">
        <v>820.3</v>
      </c>
      <c r="D620" s="43">
        <f t="shared" si="19"/>
        <v>5.516057857317902E-3</v>
      </c>
      <c r="F620" s="112" t="s">
        <v>375</v>
      </c>
      <c r="G620" s="30">
        <v>15360.6</v>
      </c>
      <c r="H620" s="31">
        <f t="shared" si="20"/>
        <v>-2.1128398594201458E-2</v>
      </c>
    </row>
    <row r="621" spans="2:8" ht="27">
      <c r="B621" s="112" t="s">
        <v>376</v>
      </c>
      <c r="C621" s="30">
        <v>806.85</v>
      </c>
      <c r="D621" s="43">
        <f t="shared" si="19"/>
        <v>-1.6396440326709616E-2</v>
      </c>
      <c r="F621" s="112" t="s">
        <v>376</v>
      </c>
      <c r="G621" s="30">
        <v>15293.5</v>
      </c>
      <c r="H621" s="31">
        <f t="shared" si="20"/>
        <v>-4.3683189458745275E-3</v>
      </c>
    </row>
    <row r="622" spans="2:8" ht="27">
      <c r="B622" s="112" t="s">
        <v>377</v>
      </c>
      <c r="C622" s="30">
        <v>799.35</v>
      </c>
      <c r="D622" s="43">
        <f t="shared" si="19"/>
        <v>-9.2954080684142237E-3</v>
      </c>
      <c r="F622" s="112" t="s">
        <v>377</v>
      </c>
      <c r="G622" s="30">
        <v>15350.15</v>
      </c>
      <c r="H622" s="31">
        <f t="shared" si="20"/>
        <v>3.7041880537482808E-3</v>
      </c>
    </row>
    <row r="623" spans="2:8" ht="27">
      <c r="B623" s="112" t="s">
        <v>378</v>
      </c>
      <c r="C623" s="30">
        <v>806.85</v>
      </c>
      <c r="D623" s="43">
        <f t="shared" si="19"/>
        <v>9.3826233814975346E-3</v>
      </c>
      <c r="F623" s="112" t="s">
        <v>378</v>
      </c>
      <c r="G623" s="30">
        <v>15638.8</v>
      </c>
      <c r="H623" s="31">
        <f t="shared" si="20"/>
        <v>1.8804376504464093E-2</v>
      </c>
    </row>
    <row r="624" spans="2:8" ht="27">
      <c r="B624" s="112" t="s">
        <v>379</v>
      </c>
      <c r="C624" s="30">
        <v>792.35</v>
      </c>
      <c r="D624" s="43">
        <f t="shared" si="19"/>
        <v>-1.7971122265600825E-2</v>
      </c>
      <c r="F624" s="112" t="s">
        <v>379</v>
      </c>
      <c r="G624" s="30">
        <v>15413.3</v>
      </c>
      <c r="H624" s="31">
        <f t="shared" si="20"/>
        <v>-1.4419264905235707E-2</v>
      </c>
    </row>
    <row r="625" spans="2:8" ht="27">
      <c r="B625" s="112" t="s">
        <v>380</v>
      </c>
      <c r="C625" s="30">
        <v>806.1</v>
      </c>
      <c r="D625" s="43">
        <f t="shared" si="19"/>
        <v>1.7353442291916377E-2</v>
      </c>
      <c r="F625" s="112" t="s">
        <v>380</v>
      </c>
      <c r="G625" s="30">
        <v>15556.65</v>
      </c>
      <c r="H625" s="31">
        <f t="shared" si="20"/>
        <v>9.300409386698627E-3</v>
      </c>
    </row>
    <row r="626" spans="2:8" ht="27">
      <c r="B626" s="112" t="s">
        <v>381</v>
      </c>
      <c r="C626" s="30">
        <v>825.8</v>
      </c>
      <c r="D626" s="43">
        <f t="shared" si="19"/>
        <v>2.44386552536906E-2</v>
      </c>
      <c r="F626" s="112" t="s">
        <v>381</v>
      </c>
      <c r="G626" s="30">
        <v>15699.25</v>
      </c>
      <c r="H626" s="31">
        <f t="shared" si="20"/>
        <v>9.1664979285386305E-3</v>
      </c>
    </row>
    <row r="627" spans="2:8" ht="27">
      <c r="B627" s="112" t="s">
        <v>382</v>
      </c>
      <c r="C627" s="30">
        <v>822.55</v>
      </c>
      <c r="D627" s="43">
        <f t="shared" si="19"/>
        <v>-3.9355776217001592E-3</v>
      </c>
      <c r="F627" s="112" t="s">
        <v>382</v>
      </c>
      <c r="G627" s="30">
        <v>15832.05</v>
      </c>
      <c r="H627" s="31">
        <f t="shared" si="20"/>
        <v>8.4590028186060096E-3</v>
      </c>
    </row>
    <row r="628" spans="2:8" ht="27">
      <c r="B628" s="112" t="s">
        <v>383</v>
      </c>
      <c r="C628" s="30">
        <v>834.4</v>
      </c>
      <c r="D628" s="43">
        <f t="shared" si="19"/>
        <v>1.4406419062670928E-2</v>
      </c>
      <c r="F628" s="112" t="s">
        <v>383</v>
      </c>
      <c r="G628" s="30">
        <v>15850.2</v>
      </c>
      <c r="H628" s="31">
        <f t="shared" si="20"/>
        <v>1.1464087089165798E-3</v>
      </c>
    </row>
    <row r="629" spans="2:8" ht="27">
      <c r="B629" s="112" t="s">
        <v>384</v>
      </c>
      <c r="C629" s="30">
        <v>860.65</v>
      </c>
      <c r="D629" s="43">
        <f t="shared" si="19"/>
        <v>3.1459731543624248E-2</v>
      </c>
      <c r="F629" s="112" t="s">
        <v>384</v>
      </c>
      <c r="G629" s="30">
        <v>15799.1</v>
      </c>
      <c r="H629" s="31">
        <f t="shared" si="20"/>
        <v>-3.2239340828507101E-3</v>
      </c>
    </row>
    <row r="630" spans="2:8" ht="27">
      <c r="B630" s="112" t="s">
        <v>385</v>
      </c>
      <c r="C630" s="30">
        <v>872.5</v>
      </c>
      <c r="D630" s="43">
        <f t="shared" si="19"/>
        <v>1.3768663219659638E-2</v>
      </c>
      <c r="F630" s="112" t="s">
        <v>385</v>
      </c>
      <c r="G630" s="30">
        <v>15780.25</v>
      </c>
      <c r="H630" s="31">
        <f t="shared" si="20"/>
        <v>-1.193105936414085E-3</v>
      </c>
    </row>
    <row r="631" spans="2:8">
      <c r="B631" s="111">
        <v>44568.645833333336</v>
      </c>
      <c r="C631" s="30">
        <v>873.6</v>
      </c>
      <c r="D631" s="43">
        <f t="shared" si="19"/>
        <v>1.2607449856734121E-3</v>
      </c>
      <c r="F631" s="111">
        <v>44568.645833333336</v>
      </c>
      <c r="G631" s="30">
        <v>15752.05</v>
      </c>
      <c r="H631" s="31">
        <f t="shared" si="20"/>
        <v>-1.7870439314966458E-3</v>
      </c>
    </row>
    <row r="632" spans="2:8">
      <c r="B632" s="111">
        <v>44658.645833333336</v>
      </c>
      <c r="C632" s="30">
        <v>889.6</v>
      </c>
      <c r="D632" s="43">
        <f t="shared" si="19"/>
        <v>1.831501831501825E-2</v>
      </c>
      <c r="F632" s="111">
        <v>44658.645833333336</v>
      </c>
      <c r="G632" s="30">
        <v>15835.35</v>
      </c>
      <c r="H632" s="31">
        <f t="shared" si="20"/>
        <v>5.2882005834162804E-3</v>
      </c>
    </row>
    <row r="633" spans="2:8">
      <c r="B633" s="111">
        <v>44688.645833333336</v>
      </c>
      <c r="C633" s="30">
        <v>893.7</v>
      </c>
      <c r="D633" s="43">
        <f t="shared" si="19"/>
        <v>4.6088129496402175E-3</v>
      </c>
      <c r="F633" s="111">
        <v>44688.645833333336</v>
      </c>
      <c r="G633" s="30">
        <v>15810.85</v>
      </c>
      <c r="H633" s="31">
        <f t="shared" si="20"/>
        <v>-1.5471713602793757E-3</v>
      </c>
    </row>
    <row r="634" spans="2:8">
      <c r="B634" s="111">
        <v>44719.645833333336</v>
      </c>
      <c r="C634" s="30">
        <v>891.3</v>
      </c>
      <c r="D634" s="43">
        <f t="shared" si="19"/>
        <v>-2.6854649211145443E-3</v>
      </c>
      <c r="F634" s="111">
        <v>44719.645833333336</v>
      </c>
      <c r="G634" s="30">
        <v>15989.8</v>
      </c>
      <c r="H634" s="31">
        <f t="shared" si="20"/>
        <v>1.1318177074603808E-2</v>
      </c>
    </row>
    <row r="635" spans="2:8">
      <c r="B635" s="111">
        <v>44749.645833333336</v>
      </c>
      <c r="C635" s="30">
        <v>902.55</v>
      </c>
      <c r="D635" s="43">
        <f t="shared" si="19"/>
        <v>1.2622012790306281E-2</v>
      </c>
      <c r="F635" s="111">
        <v>44749.645833333336</v>
      </c>
      <c r="G635" s="30">
        <v>16132.9</v>
      </c>
      <c r="H635" s="31">
        <f t="shared" si="20"/>
        <v>8.9494552777396041E-3</v>
      </c>
    </row>
    <row r="636" spans="2:8">
      <c r="B636" s="111">
        <v>44780.645833333336</v>
      </c>
      <c r="C636" s="30">
        <v>885.55</v>
      </c>
      <c r="D636" s="43">
        <f t="shared" si="19"/>
        <v>-1.8835521577751924E-2</v>
      </c>
      <c r="F636" s="111">
        <v>44780.645833333336</v>
      </c>
      <c r="G636" s="30">
        <v>16220.6</v>
      </c>
      <c r="H636" s="31">
        <f t="shared" si="20"/>
        <v>5.4360964240776077E-3</v>
      </c>
    </row>
    <row r="637" spans="2:8">
      <c r="B637" s="111">
        <v>44872.645833333336</v>
      </c>
      <c r="C637" s="30">
        <v>914.6</v>
      </c>
      <c r="D637" s="43">
        <f t="shared" si="19"/>
        <v>3.2804471797188262E-2</v>
      </c>
      <c r="F637" s="111">
        <v>44872.645833333336</v>
      </c>
      <c r="G637" s="30">
        <v>16216</v>
      </c>
      <c r="H637" s="31">
        <f t="shared" si="20"/>
        <v>-2.8359000283595392E-4</v>
      </c>
    </row>
    <row r="638" spans="2:8">
      <c r="B638" s="111">
        <v>44902.645833333336</v>
      </c>
      <c r="C638" s="30">
        <v>906</v>
      </c>
      <c r="D638" s="43">
        <f t="shared" si="19"/>
        <v>-9.4030177126612768E-3</v>
      </c>
      <c r="F638" s="111">
        <v>44902.645833333336</v>
      </c>
      <c r="G638" s="30">
        <v>16058.3</v>
      </c>
      <c r="H638" s="31">
        <f t="shared" si="20"/>
        <v>-9.7249629995067588E-3</v>
      </c>
    </row>
    <row r="639" spans="2:8" ht="27">
      <c r="B639" s="112" t="s">
        <v>386</v>
      </c>
      <c r="C639" s="30">
        <v>904.95</v>
      </c>
      <c r="D639" s="43">
        <f t="shared" si="19"/>
        <v>-1.1589403973509826E-3</v>
      </c>
      <c r="F639" s="112" t="s">
        <v>386</v>
      </c>
      <c r="G639" s="30">
        <v>15966.65</v>
      </c>
      <c r="H639" s="31">
        <f t="shared" si="20"/>
        <v>-5.7073289202468347E-3</v>
      </c>
    </row>
    <row r="640" spans="2:8" ht="27">
      <c r="B640" s="112" t="s">
        <v>387</v>
      </c>
      <c r="C640" s="30">
        <v>898.9</v>
      </c>
      <c r="D640" s="43">
        <f t="shared" si="19"/>
        <v>-6.6854522349302226E-3</v>
      </c>
      <c r="F640" s="112" t="s">
        <v>387</v>
      </c>
      <c r="G640" s="30">
        <v>15938.65</v>
      </c>
      <c r="H640" s="31">
        <f t="shared" si="20"/>
        <v>-1.7536552752143164E-3</v>
      </c>
    </row>
    <row r="641" spans="2:8" ht="27">
      <c r="B641" s="112" t="s">
        <v>388</v>
      </c>
      <c r="C641" s="30">
        <v>912.95</v>
      </c>
      <c r="D641" s="43">
        <f t="shared" si="19"/>
        <v>1.5630214706864098E-2</v>
      </c>
      <c r="F641" s="112" t="s">
        <v>388</v>
      </c>
      <c r="G641" s="30">
        <v>16049.2</v>
      </c>
      <c r="H641" s="31">
        <f t="shared" si="20"/>
        <v>6.9359701103921534E-3</v>
      </c>
    </row>
    <row r="642" spans="2:8" ht="27">
      <c r="B642" s="112" t="s">
        <v>389</v>
      </c>
      <c r="C642" s="30">
        <v>932.7</v>
      </c>
      <c r="D642" s="43">
        <f t="shared" si="19"/>
        <v>2.163316720521391E-2</v>
      </c>
      <c r="F642" s="112" t="s">
        <v>389</v>
      </c>
      <c r="G642" s="30">
        <v>16278.5</v>
      </c>
      <c r="H642" s="31">
        <f t="shared" si="20"/>
        <v>1.4287316501756964E-2</v>
      </c>
    </row>
    <row r="643" spans="2:8" ht="27">
      <c r="B643" s="112" t="s">
        <v>390</v>
      </c>
      <c r="C643" s="30">
        <v>947.1</v>
      </c>
      <c r="D643" s="43">
        <f t="shared" si="19"/>
        <v>1.5439047925377869E-2</v>
      </c>
      <c r="F643" s="112" t="s">
        <v>390</v>
      </c>
      <c r="G643" s="30">
        <v>16340.55</v>
      </c>
      <c r="H643" s="31">
        <f t="shared" si="20"/>
        <v>3.8117762693121726E-3</v>
      </c>
    </row>
    <row r="644" spans="2:8" ht="27">
      <c r="B644" s="112" t="s">
        <v>391</v>
      </c>
      <c r="C644" s="30">
        <v>942.45</v>
      </c>
      <c r="D644" s="43">
        <f t="shared" si="19"/>
        <v>-4.9097244219195035E-3</v>
      </c>
      <c r="F644" s="112" t="s">
        <v>391</v>
      </c>
      <c r="G644" s="30">
        <v>16520.849999999999</v>
      </c>
      <c r="H644" s="31">
        <f t="shared" si="20"/>
        <v>1.1033900327712232E-2</v>
      </c>
    </row>
    <row r="645" spans="2:8" ht="27">
      <c r="B645" s="112" t="s">
        <v>392</v>
      </c>
      <c r="C645" s="30">
        <v>934.85</v>
      </c>
      <c r="D645" s="43">
        <f t="shared" si="19"/>
        <v>-8.0640882805453895E-3</v>
      </c>
      <c r="F645" s="112" t="s">
        <v>392</v>
      </c>
      <c r="G645" s="30">
        <v>16605.25</v>
      </c>
      <c r="H645" s="31">
        <f t="shared" si="20"/>
        <v>5.1086959811390553E-3</v>
      </c>
    </row>
    <row r="646" spans="2:8" ht="27">
      <c r="B646" s="112" t="s">
        <v>393</v>
      </c>
      <c r="C646" s="30">
        <v>943.45</v>
      </c>
      <c r="D646" s="43">
        <f t="shared" si="19"/>
        <v>9.1993367919986913E-3</v>
      </c>
      <c r="F646" s="112" t="s">
        <v>393</v>
      </c>
      <c r="G646" s="30">
        <v>16719.45</v>
      </c>
      <c r="H646" s="31">
        <f t="shared" si="20"/>
        <v>6.8773430089881238E-3</v>
      </c>
    </row>
    <row r="647" spans="2:8" ht="27">
      <c r="B647" s="112" t="s">
        <v>394</v>
      </c>
      <c r="C647" s="30">
        <v>971.35</v>
      </c>
      <c r="D647" s="43">
        <f t="shared" si="19"/>
        <v>2.9572314378080389E-2</v>
      </c>
      <c r="F647" s="112" t="s">
        <v>394</v>
      </c>
      <c r="G647" s="30">
        <v>16631</v>
      </c>
      <c r="H647" s="31">
        <f t="shared" si="20"/>
        <v>-5.2902457915781076E-3</v>
      </c>
    </row>
    <row r="648" spans="2:8" ht="27">
      <c r="B648" s="112" t="s">
        <v>395</v>
      </c>
      <c r="C648" s="30">
        <v>977.5</v>
      </c>
      <c r="D648" s="43">
        <f t="shared" si="19"/>
        <v>6.3313944510217102E-3</v>
      </c>
      <c r="F648" s="112" t="s">
        <v>395</v>
      </c>
      <c r="G648" s="30">
        <v>16483.849999999999</v>
      </c>
      <c r="H648" s="31">
        <f t="shared" si="20"/>
        <v>-8.8479345800013265E-3</v>
      </c>
    </row>
    <row r="649" spans="2:8" ht="27">
      <c r="B649" s="112" t="s">
        <v>396</v>
      </c>
      <c r="C649" s="30">
        <v>968.8</v>
      </c>
      <c r="D649" s="43">
        <f t="shared" si="19"/>
        <v>-8.9002557544757277E-3</v>
      </c>
      <c r="F649" s="112" t="s">
        <v>396</v>
      </c>
      <c r="G649" s="30">
        <v>16641.8</v>
      </c>
      <c r="H649" s="31">
        <f t="shared" si="20"/>
        <v>9.5821061220529025E-3</v>
      </c>
    </row>
    <row r="650" spans="2:8" ht="27">
      <c r="B650" s="112" t="s">
        <v>397</v>
      </c>
      <c r="C650" s="30">
        <v>962.4</v>
      </c>
      <c r="D650" s="43">
        <f t="shared" si="19"/>
        <v>-6.6061106523533919E-3</v>
      </c>
      <c r="F650" s="112" t="s">
        <v>397</v>
      </c>
      <c r="G650" s="30">
        <v>16929.599999999999</v>
      </c>
      <c r="H650" s="31">
        <f t="shared" si="20"/>
        <v>1.7293802353110843E-2</v>
      </c>
    </row>
    <row r="651" spans="2:8" ht="27">
      <c r="B651" s="112" t="s">
        <v>398</v>
      </c>
      <c r="C651" s="30">
        <v>940.75</v>
      </c>
      <c r="D651" s="43">
        <f t="shared" ref="D651:D678" si="21">(C651/C650)-1</f>
        <v>-2.2495843724023246E-2</v>
      </c>
      <c r="F651" s="112" t="s">
        <v>398</v>
      </c>
      <c r="G651" s="30">
        <v>17158.25</v>
      </c>
      <c r="H651" s="31">
        <f t="shared" ref="H651:H678" si="22">(G651/G650)-1</f>
        <v>1.3505930441357172E-2</v>
      </c>
    </row>
    <row r="652" spans="2:8">
      <c r="B652" s="111">
        <v>44569.645833333336</v>
      </c>
      <c r="C652" s="30">
        <v>939.9</v>
      </c>
      <c r="D652" s="43">
        <f t="shared" si="21"/>
        <v>-9.0353441403134838E-4</v>
      </c>
      <c r="F652" s="111">
        <v>44569.645833333336</v>
      </c>
      <c r="G652" s="30">
        <v>17340.05</v>
      </c>
      <c r="H652" s="31">
        <f t="shared" si="22"/>
        <v>1.0595486136406596E-2</v>
      </c>
    </row>
    <row r="653" spans="2:8">
      <c r="B653" s="111">
        <v>44600.645833333336</v>
      </c>
      <c r="C653" s="30">
        <v>934.35</v>
      </c>
      <c r="D653" s="43">
        <f t="shared" si="21"/>
        <v>-5.9048834982444731E-3</v>
      </c>
      <c r="F653" s="111">
        <v>44600.645833333336</v>
      </c>
      <c r="G653" s="30">
        <v>17345.45</v>
      </c>
      <c r="H653" s="31">
        <f t="shared" si="22"/>
        <v>3.1141778714594004E-4</v>
      </c>
    </row>
    <row r="654" spans="2:8">
      <c r="B654" s="111">
        <v>44628.645833333336</v>
      </c>
      <c r="C654" s="30">
        <v>929.1</v>
      </c>
      <c r="D654" s="43">
        <f t="shared" si="21"/>
        <v>-5.6188794349012472E-3</v>
      </c>
      <c r="F654" s="111">
        <v>44628.645833333336</v>
      </c>
      <c r="G654" s="30">
        <v>17388.150000000001</v>
      </c>
      <c r="H654" s="31">
        <f t="shared" si="22"/>
        <v>2.4617406870390823E-3</v>
      </c>
    </row>
    <row r="655" spans="2:8">
      <c r="B655" s="111">
        <v>44659.645833333336</v>
      </c>
      <c r="C655" s="30">
        <v>921.1</v>
      </c>
      <c r="D655" s="43">
        <f t="shared" si="21"/>
        <v>-8.6104832633731032E-3</v>
      </c>
      <c r="F655" s="111">
        <v>44659.645833333336</v>
      </c>
      <c r="G655" s="30">
        <v>17382</v>
      </c>
      <c r="H655" s="31">
        <f t="shared" si="22"/>
        <v>-3.5368915036970705E-4</v>
      </c>
    </row>
    <row r="656" spans="2:8">
      <c r="B656" s="111">
        <v>44689.645833333336</v>
      </c>
      <c r="C656" s="30">
        <v>921.5</v>
      </c>
      <c r="D656" s="43">
        <f t="shared" si="21"/>
        <v>4.3426338074037396E-4</v>
      </c>
      <c r="F656" s="111">
        <v>44689.645833333336</v>
      </c>
      <c r="G656" s="30">
        <v>17397.5</v>
      </c>
      <c r="H656" s="31">
        <f t="shared" si="22"/>
        <v>8.9172707398454953E-4</v>
      </c>
    </row>
    <row r="657" spans="2:8">
      <c r="B657" s="111">
        <v>44781.645833333336</v>
      </c>
      <c r="C657" s="30">
        <v>916.3</v>
      </c>
      <c r="D657" s="43">
        <f t="shared" si="21"/>
        <v>-5.6429734129137543E-3</v>
      </c>
      <c r="F657" s="111">
        <v>44781.645833333336</v>
      </c>
      <c r="G657" s="30">
        <v>17525.099999999999</v>
      </c>
      <c r="H657" s="31">
        <f t="shared" si="22"/>
        <v>7.3343871245867831E-3</v>
      </c>
    </row>
    <row r="658" spans="2:8">
      <c r="B658" s="111">
        <v>44842.645833333336</v>
      </c>
      <c r="C658" s="30">
        <v>913.95</v>
      </c>
      <c r="D658" s="43">
        <f t="shared" si="21"/>
        <v>-2.5646622285276921E-3</v>
      </c>
      <c r="F658" s="111">
        <v>44842.645833333336</v>
      </c>
      <c r="G658" s="30">
        <v>17534.75</v>
      </c>
      <c r="H658" s="31">
        <f t="shared" si="22"/>
        <v>5.5063879806693805E-4</v>
      </c>
    </row>
    <row r="659" spans="2:8">
      <c r="B659" s="111">
        <v>44873.645833333336</v>
      </c>
      <c r="C659" s="30">
        <v>946.85</v>
      </c>
      <c r="D659" s="43">
        <f t="shared" si="21"/>
        <v>3.5997592866130468E-2</v>
      </c>
      <c r="F659" s="111">
        <v>44873.645833333336</v>
      </c>
      <c r="G659" s="30">
        <v>17659</v>
      </c>
      <c r="H659" s="31">
        <f t="shared" si="22"/>
        <v>7.0859293688247948E-3</v>
      </c>
    </row>
    <row r="660" spans="2:8">
      <c r="B660" s="111">
        <v>44903.645833333336</v>
      </c>
      <c r="C660" s="30">
        <v>937</v>
      </c>
      <c r="D660" s="43">
        <f t="shared" si="21"/>
        <v>-1.0402914928447027E-2</v>
      </c>
      <c r="F660" s="111">
        <v>44903.645833333336</v>
      </c>
      <c r="G660" s="30">
        <v>17698.150000000001</v>
      </c>
      <c r="H660" s="31">
        <f t="shared" si="22"/>
        <v>2.2169998301151406E-3</v>
      </c>
    </row>
    <row r="661" spans="2:8" ht="27">
      <c r="B661" s="112" t="s">
        <v>399</v>
      </c>
      <c r="C661" s="30">
        <v>953.05</v>
      </c>
      <c r="D661" s="43">
        <f t="shared" si="21"/>
        <v>1.712913553895401E-2</v>
      </c>
      <c r="F661" s="112" t="s">
        <v>399</v>
      </c>
      <c r="G661" s="30">
        <v>17825.25</v>
      </c>
      <c r="H661" s="31">
        <f t="shared" si="22"/>
        <v>7.1815415735541066E-3</v>
      </c>
    </row>
    <row r="662" spans="2:8" ht="27">
      <c r="B662" s="112" t="s">
        <v>400</v>
      </c>
      <c r="C662" s="30">
        <v>945.25</v>
      </c>
      <c r="D662" s="43">
        <f t="shared" si="21"/>
        <v>-8.1842505639787566E-3</v>
      </c>
      <c r="F662" s="112" t="s">
        <v>400</v>
      </c>
      <c r="G662" s="30">
        <v>17944.25</v>
      </c>
      <c r="H662" s="31">
        <f t="shared" si="22"/>
        <v>6.6759231988331447E-3</v>
      </c>
    </row>
    <row r="663" spans="2:8" ht="27">
      <c r="B663" s="112" t="s">
        <v>401</v>
      </c>
      <c r="C663" s="30">
        <v>960.45</v>
      </c>
      <c r="D663" s="43">
        <f t="shared" si="21"/>
        <v>1.6080402010050232E-2</v>
      </c>
      <c r="F663" s="112" t="s">
        <v>401</v>
      </c>
      <c r="G663" s="30">
        <v>17956.5</v>
      </c>
      <c r="H663" s="31">
        <f t="shared" si="22"/>
        <v>6.826699360520383E-4</v>
      </c>
    </row>
    <row r="664" spans="2:8" ht="27">
      <c r="B664" s="112" t="s">
        <v>402</v>
      </c>
      <c r="C664" s="30">
        <v>956.8</v>
      </c>
      <c r="D664" s="43">
        <f t="shared" si="21"/>
        <v>-3.8003019417982564E-3</v>
      </c>
      <c r="F664" s="112" t="s">
        <v>402</v>
      </c>
      <c r="G664" s="30">
        <v>17758.45</v>
      </c>
      <c r="H664" s="31">
        <f t="shared" si="22"/>
        <v>-1.1029432239022086E-2</v>
      </c>
    </row>
    <row r="665" spans="2:8" ht="27">
      <c r="B665" s="112" t="s">
        <v>403</v>
      </c>
      <c r="C665" s="30">
        <v>963</v>
      </c>
      <c r="D665" s="43">
        <f t="shared" si="21"/>
        <v>6.4799331103679858E-3</v>
      </c>
      <c r="F665" s="112" t="s">
        <v>403</v>
      </c>
      <c r="G665" s="30">
        <v>17490.7</v>
      </c>
      <c r="H665" s="31">
        <f t="shared" si="22"/>
        <v>-1.5077329384039717E-2</v>
      </c>
    </row>
    <row r="666" spans="2:8" ht="27">
      <c r="B666" s="112" t="s">
        <v>404</v>
      </c>
      <c r="C666" s="30">
        <v>992.1</v>
      </c>
      <c r="D666" s="43">
        <f t="shared" si="21"/>
        <v>3.0218068535825537E-2</v>
      </c>
      <c r="F666" s="112" t="s">
        <v>404</v>
      </c>
      <c r="G666" s="30">
        <v>17577.5</v>
      </c>
      <c r="H666" s="31">
        <f t="shared" si="22"/>
        <v>4.9626372872439983E-3</v>
      </c>
    </row>
    <row r="667" spans="2:8" ht="27">
      <c r="B667" s="112" t="s">
        <v>405</v>
      </c>
      <c r="C667" s="30">
        <v>1029.5999999999999</v>
      </c>
      <c r="D667" s="43">
        <f t="shared" si="21"/>
        <v>3.7798609011188367E-2</v>
      </c>
      <c r="F667" s="112" t="s">
        <v>405</v>
      </c>
      <c r="G667" s="30">
        <v>17604.95</v>
      </c>
      <c r="H667" s="31">
        <f t="shared" si="22"/>
        <v>1.5616555255297815E-3</v>
      </c>
    </row>
    <row r="668" spans="2:8" ht="27">
      <c r="B668" s="112" t="s">
        <v>406</v>
      </c>
      <c r="C668" s="30">
        <v>1037.2</v>
      </c>
      <c r="D668" s="43">
        <f t="shared" si="21"/>
        <v>7.3815073815075571E-3</v>
      </c>
      <c r="F668" s="112" t="s">
        <v>406</v>
      </c>
      <c r="G668" s="30">
        <v>17522.45</v>
      </c>
      <c r="H668" s="31">
        <f t="shared" si="22"/>
        <v>-4.6861820113093255E-3</v>
      </c>
    </row>
    <row r="669" spans="2:8" ht="27">
      <c r="B669" s="112" t="s">
        <v>407</v>
      </c>
      <c r="C669" s="30">
        <v>1037.55</v>
      </c>
      <c r="D669" s="43">
        <f t="shared" si="21"/>
        <v>3.3744697261850476E-4</v>
      </c>
      <c r="F669" s="112" t="s">
        <v>407</v>
      </c>
      <c r="G669" s="30">
        <v>17558.900000000001</v>
      </c>
      <c r="H669" s="31">
        <f t="shared" si="22"/>
        <v>2.0801885581069879E-3</v>
      </c>
    </row>
    <row r="670" spans="2:8" ht="27">
      <c r="B670" s="112" t="s">
        <v>408</v>
      </c>
      <c r="C670" s="30">
        <v>1055.8499999999999</v>
      </c>
      <c r="D670" s="43">
        <f t="shared" si="21"/>
        <v>1.763770420702615E-2</v>
      </c>
      <c r="F670" s="112" t="s">
        <v>408</v>
      </c>
      <c r="G670" s="30">
        <v>17312.900000000001</v>
      </c>
      <c r="H670" s="31">
        <f t="shared" si="22"/>
        <v>-1.400998923622776E-2</v>
      </c>
    </row>
    <row r="671" spans="2:8" ht="27">
      <c r="B671" s="112" t="s">
        <v>409</v>
      </c>
      <c r="C671" s="30">
        <v>1046.9000000000001</v>
      </c>
      <c r="D671" s="43">
        <f t="shared" si="21"/>
        <v>-8.4765828479422822E-3</v>
      </c>
      <c r="F671" s="112" t="s">
        <v>409</v>
      </c>
      <c r="G671" s="30">
        <v>17759.3</v>
      </c>
      <c r="H671" s="31">
        <f t="shared" si="22"/>
        <v>2.5784241808131325E-2</v>
      </c>
    </row>
    <row r="672" spans="2:8">
      <c r="B672" s="111">
        <v>44570.645833333336</v>
      </c>
      <c r="C672" s="30">
        <v>1038.0999999999999</v>
      </c>
      <c r="D672" s="43">
        <f t="shared" si="21"/>
        <v>-8.4057694144619166E-3</v>
      </c>
      <c r="F672" s="111">
        <v>44570.645833333336</v>
      </c>
      <c r="G672" s="30">
        <v>17542.8</v>
      </c>
      <c r="H672" s="31">
        <f t="shared" si="22"/>
        <v>-1.2190795808393329E-2</v>
      </c>
    </row>
    <row r="673" spans="2:8">
      <c r="B673" s="111">
        <v>44601.645833333336</v>
      </c>
      <c r="C673" s="30">
        <v>1026.5999999999999</v>
      </c>
      <c r="D673" s="43">
        <f t="shared" si="21"/>
        <v>-1.1077930835179606E-2</v>
      </c>
      <c r="F673" s="111">
        <v>44601.645833333336</v>
      </c>
      <c r="G673" s="30">
        <v>17539.45</v>
      </c>
      <c r="H673" s="31">
        <f t="shared" si="22"/>
        <v>-1.9096153407660577E-4</v>
      </c>
    </row>
    <row r="674" spans="2:8">
      <c r="B674" s="111">
        <v>44690.645833333336</v>
      </c>
      <c r="C674" s="30">
        <v>1037.8499999999999</v>
      </c>
      <c r="D674" s="43">
        <f t="shared" si="21"/>
        <v>1.0958503798947916E-2</v>
      </c>
      <c r="F674" s="111">
        <v>44690.645833333336</v>
      </c>
      <c r="G674" s="30">
        <v>17665.8</v>
      </c>
      <c r="H674" s="31">
        <f t="shared" si="22"/>
        <v>7.2037606652430863E-3</v>
      </c>
    </row>
    <row r="675" spans="2:8">
      <c r="B675" s="111">
        <v>44721.645833333336</v>
      </c>
      <c r="C675" s="30">
        <v>1031.55</v>
      </c>
      <c r="D675" s="43">
        <f t="shared" si="21"/>
        <v>-6.0702413643589637E-3</v>
      </c>
      <c r="F675" s="111">
        <v>44721.645833333336</v>
      </c>
      <c r="G675" s="30">
        <v>17655.599999999999</v>
      </c>
      <c r="H675" s="31">
        <f t="shared" si="22"/>
        <v>-5.773868152022521E-4</v>
      </c>
    </row>
    <row r="676" spans="2:8">
      <c r="B676" s="111">
        <v>44751.645833333336</v>
      </c>
      <c r="C676" s="30">
        <v>1031.9000000000001</v>
      </c>
      <c r="D676" s="43">
        <f t="shared" si="21"/>
        <v>3.3929523532560957E-4</v>
      </c>
      <c r="F676" s="111">
        <v>44751.645833333336</v>
      </c>
      <c r="G676" s="30">
        <v>17624.400000000001</v>
      </c>
      <c r="H676" s="31">
        <f t="shared" si="22"/>
        <v>-1.7671447019640407E-3</v>
      </c>
    </row>
    <row r="677" spans="2:8">
      <c r="B677" s="111">
        <v>44782.645833333336</v>
      </c>
      <c r="C677" s="30">
        <v>1020.6</v>
      </c>
      <c r="D677" s="43">
        <f t="shared" si="21"/>
        <v>-1.0950673514875553E-2</v>
      </c>
      <c r="F677" s="111">
        <v>44782.645833333336</v>
      </c>
      <c r="G677" s="30">
        <v>17798.75</v>
      </c>
      <c r="H677" s="31">
        <f t="shared" si="22"/>
        <v>9.8925353487209211E-3</v>
      </c>
    </row>
    <row r="678" spans="2:8">
      <c r="B678" s="111">
        <v>44813.645833333336</v>
      </c>
      <c r="C678" s="30">
        <v>1066.5999999999999</v>
      </c>
      <c r="D678" s="43">
        <f t="shared" si="21"/>
        <v>4.5071526553007946E-2</v>
      </c>
      <c r="F678" s="111">
        <v>44813.645833333336</v>
      </c>
      <c r="G678" s="30">
        <v>17833.349999999999</v>
      </c>
      <c r="H678" s="31">
        <f t="shared" si="22"/>
        <v>1.9439567385348688E-3</v>
      </c>
    </row>
    <row r="679" spans="2:8" ht="27">
      <c r="B679" s="112" t="s">
        <v>410</v>
      </c>
      <c r="C679" s="30">
        <v>1111.95</v>
      </c>
      <c r="D679" s="43">
        <f>(C679/C678)-1</f>
        <v>4.2518282392649764E-2</v>
      </c>
      <c r="F679" s="112" t="s">
        <v>410</v>
      </c>
      <c r="G679" s="30">
        <v>18070.05</v>
      </c>
      <c r="H679" s="31">
        <f t="shared" ref="H679:H714" si="23">(G679/G678)-1</f>
        <v>1.3272884791696526E-2</v>
      </c>
    </row>
    <row r="680" spans="2:8" ht="27">
      <c r="B680" s="112" t="s">
        <v>411</v>
      </c>
      <c r="C680" s="30">
        <v>1096.25</v>
      </c>
      <c r="D680" s="43">
        <f t="shared" ref="D680:D743" si="24">(C680/C679)-1</f>
        <v>-1.411933989837677E-2</v>
      </c>
      <c r="F680" s="112" t="s">
        <v>411</v>
      </c>
      <c r="G680" s="30">
        <v>18003.75</v>
      </c>
      <c r="H680" s="31">
        <f t="shared" si="23"/>
        <v>-3.6690545958644183E-3</v>
      </c>
    </row>
    <row r="681" spans="2:8" ht="27">
      <c r="B681" s="112" t="s">
        <v>412</v>
      </c>
      <c r="C681" s="30">
        <v>1091.55</v>
      </c>
      <c r="D681" s="43">
        <f t="shared" si="24"/>
        <v>-4.2873432155074997E-3</v>
      </c>
      <c r="F681" s="112" t="s">
        <v>412</v>
      </c>
      <c r="G681" s="30">
        <v>17877.400000000001</v>
      </c>
      <c r="H681" s="31">
        <f t="shared" si="23"/>
        <v>-7.0179823647850137E-3</v>
      </c>
    </row>
    <row r="682" spans="2:8" ht="27">
      <c r="B682" s="112" t="s">
        <v>413</v>
      </c>
      <c r="C682" s="30">
        <v>1080.8499999999999</v>
      </c>
      <c r="D682" s="43">
        <f t="shared" si="24"/>
        <v>-9.8025743209197991E-3</v>
      </c>
      <c r="F682" s="112" t="s">
        <v>413</v>
      </c>
      <c r="G682" s="30">
        <v>17530.849999999999</v>
      </c>
      <c r="H682" s="31">
        <f t="shared" si="23"/>
        <v>-1.9384809871681674E-2</v>
      </c>
    </row>
    <row r="683" spans="2:8" ht="27">
      <c r="B683" s="112" t="s">
        <v>414</v>
      </c>
      <c r="C683" s="30">
        <v>1050.1500000000001</v>
      </c>
      <c r="D683" s="43">
        <f t="shared" si="24"/>
        <v>-2.8403571263357352E-2</v>
      </c>
      <c r="F683" s="112" t="s">
        <v>414</v>
      </c>
      <c r="G683" s="30">
        <v>17622.25</v>
      </c>
      <c r="H683" s="31">
        <f t="shared" si="23"/>
        <v>5.2136661941664109E-3</v>
      </c>
    </row>
    <row r="684" spans="2:8" ht="27">
      <c r="B684" s="112" t="s">
        <v>415</v>
      </c>
      <c r="C684" s="30">
        <v>1080.75</v>
      </c>
      <c r="D684" s="43">
        <f t="shared" si="24"/>
        <v>2.9138694472218063E-2</v>
      </c>
      <c r="F684" s="112" t="s">
        <v>415</v>
      </c>
      <c r="G684" s="30">
        <v>17816.25</v>
      </c>
      <c r="H684" s="31">
        <f t="shared" si="23"/>
        <v>1.1008809885230342E-2</v>
      </c>
    </row>
    <row r="685" spans="2:8" ht="27">
      <c r="B685" s="112" t="s">
        <v>416</v>
      </c>
      <c r="C685" s="30">
        <v>1112.9000000000001</v>
      </c>
      <c r="D685" s="43">
        <f t="shared" si="24"/>
        <v>2.9747860282211436E-2</v>
      </c>
      <c r="F685" s="112" t="s">
        <v>416</v>
      </c>
      <c r="G685" s="30">
        <v>17718.349999999999</v>
      </c>
      <c r="H685" s="31">
        <f t="shared" si="23"/>
        <v>-5.4949835122430901E-3</v>
      </c>
    </row>
    <row r="686" spans="2:8" ht="27">
      <c r="B686" s="112" t="s">
        <v>417</v>
      </c>
      <c r="C686" s="30">
        <v>1098.25</v>
      </c>
      <c r="D686" s="43">
        <f t="shared" si="24"/>
        <v>-1.3163806271902279E-2</v>
      </c>
      <c r="F686" s="112" t="s">
        <v>417</v>
      </c>
      <c r="G686" s="30">
        <v>17629.8</v>
      </c>
      <c r="H686" s="31">
        <f t="shared" si="23"/>
        <v>-4.9976436857833706E-3</v>
      </c>
    </row>
    <row r="687" spans="2:8" ht="27">
      <c r="B687" s="112" t="s">
        <v>418</v>
      </c>
      <c r="C687" s="30">
        <v>1091</v>
      </c>
      <c r="D687" s="43">
        <f t="shared" si="24"/>
        <v>-6.6014113362167226E-3</v>
      </c>
      <c r="F687" s="112" t="s">
        <v>418</v>
      </c>
      <c r="G687" s="30">
        <v>17327.349999999999</v>
      </c>
      <c r="H687" s="31">
        <f t="shared" si="23"/>
        <v>-1.7155611521401326E-2</v>
      </c>
    </row>
    <row r="688" spans="2:8" ht="27">
      <c r="B688" s="112" t="s">
        <v>419</v>
      </c>
      <c r="C688" s="30">
        <v>1068.2</v>
      </c>
      <c r="D688" s="43">
        <f t="shared" si="24"/>
        <v>-2.0898258478460052E-2</v>
      </c>
      <c r="F688" s="112" t="s">
        <v>419</v>
      </c>
      <c r="G688" s="30">
        <v>17016.3</v>
      </c>
      <c r="H688" s="31">
        <f t="shared" si="23"/>
        <v>-1.7951388989083661E-2</v>
      </c>
    </row>
    <row r="689" spans="2:8" ht="27">
      <c r="B689" s="112" t="s">
        <v>420</v>
      </c>
      <c r="C689" s="30">
        <v>1052.2</v>
      </c>
      <c r="D689" s="43">
        <f t="shared" si="24"/>
        <v>-1.4978468451600779E-2</v>
      </c>
      <c r="F689" s="112" t="s">
        <v>420</v>
      </c>
      <c r="G689" s="30">
        <v>17007.400000000001</v>
      </c>
      <c r="H689" s="31">
        <f t="shared" si="23"/>
        <v>-5.230279202880217E-4</v>
      </c>
    </row>
    <row r="690" spans="2:8" ht="27">
      <c r="B690" s="112" t="s">
        <v>421</v>
      </c>
      <c r="C690" s="30">
        <v>1035.1500000000001</v>
      </c>
      <c r="D690" s="43">
        <f t="shared" si="24"/>
        <v>-1.620414369891654E-2</v>
      </c>
      <c r="F690" s="112" t="s">
        <v>421</v>
      </c>
      <c r="G690" s="30">
        <v>16858.599999999999</v>
      </c>
      <c r="H690" s="31">
        <f t="shared" si="23"/>
        <v>-8.7491327304586308E-3</v>
      </c>
    </row>
    <row r="691" spans="2:8" ht="27">
      <c r="B691" s="112" t="s">
        <v>422</v>
      </c>
      <c r="C691" s="30">
        <v>1039.0999999999999</v>
      </c>
      <c r="D691" s="43">
        <f t="shared" si="24"/>
        <v>3.8158720958314518E-3</v>
      </c>
      <c r="F691" s="112" t="s">
        <v>422</v>
      </c>
      <c r="G691" s="30">
        <v>16818.099999999999</v>
      </c>
      <c r="H691" s="31">
        <f t="shared" si="23"/>
        <v>-2.4023347134399797E-3</v>
      </c>
    </row>
    <row r="692" spans="2:8" ht="27">
      <c r="B692" s="112" t="s">
        <v>423</v>
      </c>
      <c r="C692" s="30">
        <v>1044.8</v>
      </c>
      <c r="D692" s="43">
        <f t="shared" si="24"/>
        <v>5.4855163121931838E-3</v>
      </c>
      <c r="F692" s="112" t="s">
        <v>423</v>
      </c>
      <c r="G692" s="30">
        <v>17094.349999999999</v>
      </c>
      <c r="H692" s="31">
        <f t="shared" si="23"/>
        <v>1.6425755584756896E-2</v>
      </c>
    </row>
    <row r="693" spans="2:8">
      <c r="B693" s="111">
        <v>44630.645833333336</v>
      </c>
      <c r="C693" s="30">
        <v>1078.5</v>
      </c>
      <c r="D693" s="43">
        <f t="shared" si="24"/>
        <v>3.2254977029096521E-2</v>
      </c>
      <c r="F693" s="111">
        <v>44630.645833333336</v>
      </c>
      <c r="G693" s="30">
        <v>16887.349999999999</v>
      </c>
      <c r="H693" s="31">
        <f t="shared" si="23"/>
        <v>-1.2109264172080247E-2</v>
      </c>
    </row>
    <row r="694" spans="2:8">
      <c r="B694" s="111">
        <v>44661.645833333336</v>
      </c>
      <c r="C694" s="30">
        <v>1079.8499999999999</v>
      </c>
      <c r="D694" s="43">
        <f t="shared" si="24"/>
        <v>1.2517385257300173E-3</v>
      </c>
      <c r="F694" s="111">
        <v>44661.645833333336</v>
      </c>
      <c r="G694" s="30">
        <v>17274.3</v>
      </c>
      <c r="H694" s="31">
        <f t="shared" si="23"/>
        <v>2.2913601009039386E-2</v>
      </c>
    </row>
    <row r="695" spans="2:8">
      <c r="B695" s="111">
        <v>44722.645833333336</v>
      </c>
      <c r="C695" s="30">
        <v>1073.3499999999999</v>
      </c>
      <c r="D695" s="43">
        <f t="shared" si="24"/>
        <v>-6.0193545399823689E-3</v>
      </c>
      <c r="F695" s="111">
        <v>44722.645833333336</v>
      </c>
      <c r="G695" s="30">
        <v>17331.8</v>
      </c>
      <c r="H695" s="31">
        <f t="shared" si="23"/>
        <v>3.3286442865991805E-3</v>
      </c>
    </row>
    <row r="696" spans="2:8">
      <c r="B696" s="111">
        <v>44752.645833333336</v>
      </c>
      <c r="C696" s="30">
        <v>1063.95</v>
      </c>
      <c r="D696" s="43">
        <f t="shared" si="24"/>
        <v>-8.7576279871429685E-3</v>
      </c>
      <c r="F696" s="111">
        <v>44752.645833333336</v>
      </c>
      <c r="G696" s="30">
        <v>17314.650000000001</v>
      </c>
      <c r="H696" s="31">
        <f t="shared" si="23"/>
        <v>-9.8951061055385647E-4</v>
      </c>
    </row>
    <row r="697" spans="2:8">
      <c r="B697" s="111">
        <v>44844.645833333336</v>
      </c>
      <c r="C697" s="30">
        <v>1055.6500000000001</v>
      </c>
      <c r="D697" s="43">
        <f t="shared" si="24"/>
        <v>-7.8011184736124228E-3</v>
      </c>
      <c r="F697" s="111">
        <v>44844.645833333336</v>
      </c>
      <c r="G697" s="30">
        <v>17241</v>
      </c>
      <c r="H697" s="31">
        <f t="shared" si="23"/>
        <v>-4.2536233767359599E-3</v>
      </c>
    </row>
    <row r="698" spans="2:8">
      <c r="B698" s="111">
        <v>44875.645833333336</v>
      </c>
      <c r="C698" s="30">
        <v>1033.6500000000001</v>
      </c>
      <c r="D698" s="43">
        <f t="shared" si="24"/>
        <v>-2.0840240610050631E-2</v>
      </c>
      <c r="F698" s="111">
        <v>44875.645833333336</v>
      </c>
      <c r="G698" s="30">
        <v>16983.55</v>
      </c>
      <c r="H698" s="31">
        <f t="shared" si="23"/>
        <v>-1.4932428513427354E-2</v>
      </c>
    </row>
    <row r="699" spans="2:8">
      <c r="B699" s="111">
        <v>44905.645833333336</v>
      </c>
      <c r="C699" s="30">
        <v>1045.3</v>
      </c>
      <c r="D699" s="43">
        <f t="shared" si="24"/>
        <v>1.1270739612054159E-2</v>
      </c>
      <c r="F699" s="111">
        <v>44905.645833333336</v>
      </c>
      <c r="G699" s="30">
        <v>17123.599999999999</v>
      </c>
      <c r="H699" s="31">
        <f t="shared" si="23"/>
        <v>8.2462147195374591E-3</v>
      </c>
    </row>
    <row r="700" spans="2:8" ht="27">
      <c r="B700" s="112" t="s">
        <v>424</v>
      </c>
      <c r="C700" s="30">
        <v>1062.8499999999999</v>
      </c>
      <c r="D700" s="43">
        <f t="shared" si="24"/>
        <v>1.6789438438725712E-2</v>
      </c>
      <c r="F700" s="112" t="s">
        <v>424</v>
      </c>
      <c r="G700" s="30">
        <v>17014.349999999999</v>
      </c>
      <c r="H700" s="31">
        <f t="shared" si="23"/>
        <v>-6.380083627274602E-3</v>
      </c>
    </row>
    <row r="701" spans="2:8" ht="27">
      <c r="B701" s="112" t="s">
        <v>425</v>
      </c>
      <c r="C701" s="30">
        <v>1034.95</v>
      </c>
      <c r="D701" s="43">
        <f t="shared" si="24"/>
        <v>-2.6250176412475734E-2</v>
      </c>
      <c r="F701" s="112" t="s">
        <v>425</v>
      </c>
      <c r="G701" s="30">
        <v>17185.7</v>
      </c>
      <c r="H701" s="31">
        <f t="shared" si="23"/>
        <v>1.0070910731235783E-2</v>
      </c>
    </row>
    <row r="702" spans="2:8" ht="27">
      <c r="B702" s="112" t="s">
        <v>426</v>
      </c>
      <c r="C702" s="30">
        <v>1033</v>
      </c>
      <c r="D702" s="43">
        <f t="shared" si="24"/>
        <v>-1.8841489927050592E-3</v>
      </c>
      <c r="F702" s="112" t="s">
        <v>426</v>
      </c>
      <c r="G702" s="30">
        <v>17311.8</v>
      </c>
      <c r="H702" s="31">
        <f t="shared" si="23"/>
        <v>7.337495708641395E-3</v>
      </c>
    </row>
    <row r="703" spans="2:8" ht="27">
      <c r="B703" s="112" t="s">
        <v>427</v>
      </c>
      <c r="C703" s="30">
        <v>1053.3</v>
      </c>
      <c r="D703" s="43">
        <f t="shared" si="24"/>
        <v>1.9651500484026974E-2</v>
      </c>
      <c r="F703" s="112" t="s">
        <v>427</v>
      </c>
      <c r="G703" s="30">
        <v>17486.95</v>
      </c>
      <c r="H703" s="31">
        <f t="shared" si="23"/>
        <v>1.0117376587067906E-2</v>
      </c>
    </row>
    <row r="704" spans="2:8" ht="27">
      <c r="B704" s="112" t="s">
        <v>428</v>
      </c>
      <c r="C704" s="30">
        <v>1062.3</v>
      </c>
      <c r="D704" s="43">
        <f t="shared" si="24"/>
        <v>8.5445741953860121E-3</v>
      </c>
      <c r="F704" s="112" t="s">
        <v>428</v>
      </c>
      <c r="G704" s="30">
        <v>17512.25</v>
      </c>
      <c r="H704" s="31">
        <f t="shared" si="23"/>
        <v>1.4467931800570266E-3</v>
      </c>
    </row>
    <row r="705" spans="2:8" ht="27">
      <c r="B705" s="112" t="s">
        <v>429</v>
      </c>
      <c r="C705" s="30">
        <v>1053.45</v>
      </c>
      <c r="D705" s="43">
        <f t="shared" si="24"/>
        <v>-8.3309799491667613E-3</v>
      </c>
      <c r="F705" s="112" t="s">
        <v>429</v>
      </c>
      <c r="G705" s="30">
        <v>17563.95</v>
      </c>
      <c r="H705" s="31">
        <f t="shared" si="23"/>
        <v>2.9522191608730708E-3</v>
      </c>
    </row>
    <row r="706" spans="2:8" ht="27">
      <c r="B706" s="112" t="s">
        <v>430</v>
      </c>
      <c r="C706" s="30">
        <v>1036.1500000000001</v>
      </c>
      <c r="D706" s="43">
        <f t="shared" si="24"/>
        <v>-1.6422231714841695E-2</v>
      </c>
      <c r="F706" s="112" t="s">
        <v>430</v>
      </c>
      <c r="G706" s="30">
        <v>17576.3</v>
      </c>
      <c r="H706" s="31">
        <f t="shared" si="23"/>
        <v>7.0314479373934091E-4</v>
      </c>
    </row>
    <row r="707" spans="2:8" ht="27">
      <c r="B707" s="112" t="s">
        <v>431</v>
      </c>
      <c r="C707" s="30">
        <v>1061.5999999999999</v>
      </c>
      <c r="D707" s="43">
        <f t="shared" si="24"/>
        <v>2.4562080779809703E-2</v>
      </c>
      <c r="F707" s="112" t="s">
        <v>431</v>
      </c>
      <c r="G707" s="30">
        <v>17656.349999999999</v>
      </c>
      <c r="H707" s="31">
        <f t="shared" si="23"/>
        <v>4.5544284064336082E-3</v>
      </c>
    </row>
    <row r="708" spans="2:8" ht="27">
      <c r="B708" s="112" t="s">
        <v>432</v>
      </c>
      <c r="C708" s="30">
        <v>1055.7</v>
      </c>
      <c r="D708" s="43">
        <f t="shared" si="24"/>
        <v>-5.5576488319516448E-3</v>
      </c>
      <c r="F708" s="112" t="s">
        <v>432</v>
      </c>
      <c r="G708" s="30">
        <v>17736.95</v>
      </c>
      <c r="H708" s="31">
        <f t="shared" si="23"/>
        <v>4.5649298977423758E-3</v>
      </c>
    </row>
    <row r="709" spans="2:8" ht="27">
      <c r="B709" s="112" t="s">
        <v>433</v>
      </c>
      <c r="C709" s="30">
        <v>1036.1500000000001</v>
      </c>
      <c r="D709" s="43">
        <f t="shared" si="24"/>
        <v>-1.851851851851849E-2</v>
      </c>
      <c r="F709" s="112" t="s">
        <v>433</v>
      </c>
      <c r="G709" s="30">
        <v>17786.8</v>
      </c>
      <c r="H709" s="31">
        <f t="shared" si="23"/>
        <v>2.8105170280121605E-3</v>
      </c>
    </row>
    <row r="710" spans="2:8" ht="27">
      <c r="B710" s="112" t="s">
        <v>434</v>
      </c>
      <c r="C710" s="30">
        <v>1041.8499999999999</v>
      </c>
      <c r="D710" s="43">
        <f t="shared" si="24"/>
        <v>5.501134005694075E-3</v>
      </c>
      <c r="F710" s="112" t="s">
        <v>434</v>
      </c>
      <c r="G710" s="30">
        <v>18012.2</v>
      </c>
      <c r="H710" s="31">
        <f t="shared" si="23"/>
        <v>1.2672318798210069E-2</v>
      </c>
    </row>
    <row r="711" spans="2:8">
      <c r="B711" s="111">
        <v>44572.645833333336</v>
      </c>
      <c r="C711" s="30">
        <v>1050</v>
      </c>
      <c r="D711" s="43">
        <f t="shared" si="24"/>
        <v>7.822623218313618E-3</v>
      </c>
      <c r="F711" s="111">
        <v>44572.645833333336</v>
      </c>
      <c r="G711" s="30">
        <v>18145.400000000001</v>
      </c>
      <c r="H711" s="31">
        <f t="shared" si="23"/>
        <v>7.3949878415739967E-3</v>
      </c>
    </row>
    <row r="712" spans="2:8">
      <c r="B712" s="111">
        <v>44603.645833333336</v>
      </c>
      <c r="C712" s="30">
        <v>1068.6500000000001</v>
      </c>
      <c r="D712" s="43">
        <f t="shared" si="24"/>
        <v>1.7761904761904868E-2</v>
      </c>
      <c r="F712" s="111">
        <v>44603.645833333336</v>
      </c>
      <c r="G712" s="30">
        <v>18082.849999999999</v>
      </c>
      <c r="H712" s="31">
        <f t="shared" si="23"/>
        <v>-3.4471546507656159E-3</v>
      </c>
    </row>
    <row r="713" spans="2:8">
      <c r="B713" s="111">
        <v>44631.645833333336</v>
      </c>
      <c r="C713" s="30">
        <v>1066.3499999999999</v>
      </c>
      <c r="D713" s="43">
        <f t="shared" si="24"/>
        <v>-2.1522481635710689E-3</v>
      </c>
      <c r="F713" s="111">
        <v>44631.645833333336</v>
      </c>
      <c r="G713" s="30">
        <v>18052.7</v>
      </c>
      <c r="H713" s="31">
        <f t="shared" si="23"/>
        <v>-1.6673256704555772E-3</v>
      </c>
    </row>
    <row r="714" spans="2:8">
      <c r="B714" s="111">
        <v>44662.645833333336</v>
      </c>
      <c r="C714" s="30">
        <v>1037.75</v>
      </c>
      <c r="D714" s="43">
        <f t="shared" si="24"/>
        <v>-2.6820462324752548E-2</v>
      </c>
      <c r="F714" s="111">
        <v>44662.645833333336</v>
      </c>
      <c r="G714" s="30">
        <v>18117.150000000001</v>
      </c>
      <c r="H714" s="31">
        <f t="shared" si="23"/>
        <v>3.5701030870729511E-3</v>
      </c>
    </row>
    <row r="715" spans="2:8">
      <c r="B715" s="111">
        <v>44753.645833333336</v>
      </c>
      <c r="C715" s="30">
        <v>1024.95</v>
      </c>
      <c r="D715" s="43">
        <f t="shared" si="24"/>
        <v>-1.2334377258491847E-2</v>
      </c>
      <c r="F715" s="111">
        <v>44753.645833333336</v>
      </c>
      <c r="G715" s="30">
        <v>18202.8</v>
      </c>
      <c r="H715" s="31">
        <f t="shared" ref="H715:H778" si="25">(G715/G714)-1</f>
        <v>4.7275647659812403E-3</v>
      </c>
    </row>
    <row r="716" spans="2:8">
      <c r="B716" s="111">
        <v>44815.645833333336</v>
      </c>
      <c r="C716" s="30">
        <v>1041.55</v>
      </c>
      <c r="D716" s="43">
        <f t="shared" si="24"/>
        <v>1.6195911995706913E-2</v>
      </c>
      <c r="F716" s="111">
        <v>44815.645833333336</v>
      </c>
      <c r="G716" s="30">
        <v>18157</v>
      </c>
      <c r="H716" s="31">
        <f t="shared" si="25"/>
        <v>-2.5160964247258333E-3</v>
      </c>
    </row>
    <row r="717" spans="2:8">
      <c r="B717" s="111">
        <v>44845.645833333336</v>
      </c>
      <c r="C717" s="30">
        <v>1008.15</v>
      </c>
      <c r="D717" s="43">
        <f t="shared" si="24"/>
        <v>-3.2067591570255849E-2</v>
      </c>
      <c r="F717" s="111">
        <v>44845.645833333336</v>
      </c>
      <c r="G717" s="30">
        <v>18028.2</v>
      </c>
      <c r="H717" s="31">
        <f t="shared" si="25"/>
        <v>-7.0936828771271943E-3</v>
      </c>
    </row>
    <row r="718" spans="2:8">
      <c r="B718" s="111">
        <v>44876.645833333336</v>
      </c>
      <c r="C718" s="30">
        <v>1001.05</v>
      </c>
      <c r="D718" s="43">
        <f t="shared" si="24"/>
        <v>-7.0426027872836361E-3</v>
      </c>
      <c r="F718" s="111">
        <v>44876.645833333336</v>
      </c>
      <c r="G718" s="30">
        <v>18349.7</v>
      </c>
      <c r="H718" s="31">
        <f t="shared" si="25"/>
        <v>1.7833172474234882E-2</v>
      </c>
    </row>
    <row r="719" spans="2:8" ht="27">
      <c r="B719" s="112" t="s">
        <v>435</v>
      </c>
      <c r="C719" s="30">
        <v>983.75</v>
      </c>
      <c r="D719" s="43">
        <f t="shared" si="24"/>
        <v>-1.7281854053244006E-2</v>
      </c>
      <c r="F719" s="112" t="s">
        <v>435</v>
      </c>
      <c r="G719" s="30">
        <v>18329.150000000001</v>
      </c>
      <c r="H719" s="31">
        <f t="shared" si="25"/>
        <v>-1.1199093173185348E-3</v>
      </c>
    </row>
    <row r="720" spans="2:8" ht="27">
      <c r="B720" s="112" t="s">
        <v>436</v>
      </c>
      <c r="C720" s="30">
        <v>978.35</v>
      </c>
      <c r="D720" s="43">
        <f t="shared" si="24"/>
        <v>-5.4891994917407594E-3</v>
      </c>
      <c r="F720" s="112" t="s">
        <v>436</v>
      </c>
      <c r="G720" s="30">
        <v>18403.400000000001</v>
      </c>
      <c r="H720" s="31">
        <f t="shared" si="25"/>
        <v>4.0509243472828249E-3</v>
      </c>
    </row>
    <row r="721" spans="2:8" ht="27">
      <c r="B721" s="112" t="s">
        <v>437</v>
      </c>
      <c r="C721" s="30">
        <v>950.95</v>
      </c>
      <c r="D721" s="43">
        <f t="shared" si="24"/>
        <v>-2.8006337200388365E-2</v>
      </c>
      <c r="F721" s="112" t="s">
        <v>437</v>
      </c>
      <c r="G721" s="30">
        <v>18409.650000000001</v>
      </c>
      <c r="H721" s="31">
        <f t="shared" si="25"/>
        <v>3.3961115880765114E-4</v>
      </c>
    </row>
    <row r="722" spans="2:8" ht="27">
      <c r="B722" s="112" t="s">
        <v>438</v>
      </c>
      <c r="C722" s="30">
        <v>958.35</v>
      </c>
      <c r="D722" s="43">
        <f t="shared" si="24"/>
        <v>7.7816919922182315E-3</v>
      </c>
      <c r="F722" s="112" t="s">
        <v>438</v>
      </c>
      <c r="G722" s="30">
        <v>18343.900000000001</v>
      </c>
      <c r="H722" s="31">
        <f t="shared" si="25"/>
        <v>-3.5714964706010655E-3</v>
      </c>
    </row>
    <row r="723" spans="2:8" ht="27">
      <c r="B723" s="112" t="s">
        <v>439</v>
      </c>
      <c r="C723" s="30">
        <v>983.65</v>
      </c>
      <c r="D723" s="43">
        <f t="shared" si="24"/>
        <v>2.6399540877549921E-2</v>
      </c>
      <c r="F723" s="112" t="s">
        <v>439</v>
      </c>
      <c r="G723" s="30">
        <v>18307.650000000001</v>
      </c>
      <c r="H723" s="31">
        <f t="shared" si="25"/>
        <v>-1.9761337556354341E-3</v>
      </c>
    </row>
    <row r="724" spans="2:8" ht="27">
      <c r="B724" s="112" t="s">
        <v>440</v>
      </c>
      <c r="C724" s="30">
        <v>1019.15</v>
      </c>
      <c r="D724" s="43">
        <f t="shared" si="24"/>
        <v>3.6090072688456321E-2</v>
      </c>
      <c r="F724" s="112" t="s">
        <v>440</v>
      </c>
      <c r="G724" s="30">
        <v>18159.95</v>
      </c>
      <c r="H724" s="31">
        <f t="shared" si="25"/>
        <v>-8.0676657025888776E-3</v>
      </c>
    </row>
    <row r="725" spans="2:8" ht="27">
      <c r="B725" s="112" t="s">
        <v>441</v>
      </c>
      <c r="C725" s="30">
        <v>1020.7</v>
      </c>
      <c r="D725" s="43">
        <f t="shared" si="24"/>
        <v>1.5208752391699942E-3</v>
      </c>
      <c r="F725" s="112" t="s">
        <v>441</v>
      </c>
      <c r="G725" s="30">
        <v>18244.2</v>
      </c>
      <c r="H725" s="31">
        <f t="shared" si="25"/>
        <v>4.6393299541023225E-3</v>
      </c>
    </row>
    <row r="726" spans="2:8" ht="27">
      <c r="B726" s="112" t="s">
        <v>442</v>
      </c>
      <c r="C726" s="30">
        <v>1031.5</v>
      </c>
      <c r="D726" s="43">
        <f t="shared" si="24"/>
        <v>1.0580973841481267E-2</v>
      </c>
      <c r="F726" s="112" t="s">
        <v>442</v>
      </c>
      <c r="G726" s="30">
        <v>18267.25</v>
      </c>
      <c r="H726" s="31">
        <f t="shared" si="25"/>
        <v>1.2634152223720552E-3</v>
      </c>
    </row>
    <row r="727" spans="2:8" ht="27">
      <c r="B727" s="112" t="s">
        <v>443</v>
      </c>
      <c r="C727" s="30">
        <v>1047.95</v>
      </c>
      <c r="D727" s="43">
        <f t="shared" si="24"/>
        <v>1.5947649054774748E-2</v>
      </c>
      <c r="F727" s="112" t="s">
        <v>443</v>
      </c>
      <c r="G727" s="30">
        <v>18484.099999999999</v>
      </c>
      <c r="H727" s="31">
        <f t="shared" si="25"/>
        <v>1.1870971273727493E-2</v>
      </c>
    </row>
    <row r="728" spans="2:8" ht="27">
      <c r="B728" s="112" t="s">
        <v>444</v>
      </c>
      <c r="C728" s="30">
        <v>1051.0999999999999</v>
      </c>
      <c r="D728" s="43">
        <f t="shared" si="24"/>
        <v>3.005868600601147E-3</v>
      </c>
      <c r="F728" s="112" t="s">
        <v>444</v>
      </c>
      <c r="G728" s="30">
        <v>18512.75</v>
      </c>
      <c r="H728" s="31">
        <f t="shared" si="25"/>
        <v>1.5499807943044619E-3</v>
      </c>
    </row>
    <row r="729" spans="2:8" ht="27">
      <c r="B729" s="112" t="s">
        <v>445</v>
      </c>
      <c r="C729" s="30">
        <v>1066</v>
      </c>
      <c r="D729" s="43">
        <f t="shared" si="24"/>
        <v>1.4175625535153724E-2</v>
      </c>
      <c r="F729" s="112" t="s">
        <v>445</v>
      </c>
      <c r="G729" s="30">
        <v>18562.75</v>
      </c>
      <c r="H729" s="31">
        <f t="shared" si="25"/>
        <v>2.7008413120686026E-3</v>
      </c>
    </row>
    <row r="730" spans="2:8" ht="27">
      <c r="B730" s="112" t="s">
        <v>446</v>
      </c>
      <c r="C730" s="30">
        <v>1063</v>
      </c>
      <c r="D730" s="43">
        <f t="shared" si="24"/>
        <v>-2.8142589118198558E-3</v>
      </c>
      <c r="F730" s="112" t="s">
        <v>446</v>
      </c>
      <c r="G730" s="30">
        <v>18618.05</v>
      </c>
      <c r="H730" s="31">
        <f t="shared" si="25"/>
        <v>2.9790844567749719E-3</v>
      </c>
    </row>
    <row r="731" spans="2:8" ht="27">
      <c r="B731" s="112" t="s">
        <v>447</v>
      </c>
      <c r="C731" s="30">
        <v>1059.3499999999999</v>
      </c>
      <c r="D731" s="43">
        <f t="shared" si="24"/>
        <v>-3.4336782690499446E-3</v>
      </c>
      <c r="F731" s="112" t="s">
        <v>447</v>
      </c>
      <c r="G731" s="30">
        <v>18758.349999999999</v>
      </c>
      <c r="H731" s="31">
        <f t="shared" si="25"/>
        <v>7.5356978845797506E-3</v>
      </c>
    </row>
    <row r="732" spans="2:8">
      <c r="B732" s="111">
        <v>44573.645833333336</v>
      </c>
      <c r="C732" s="30">
        <v>1059.4000000000001</v>
      </c>
      <c r="D732" s="43">
        <f t="shared" si="24"/>
        <v>4.7198753952981676E-5</v>
      </c>
      <c r="F732" s="111">
        <v>44573.645833333336</v>
      </c>
      <c r="G732" s="30">
        <v>18812.5</v>
      </c>
      <c r="H732" s="31">
        <f t="shared" si="25"/>
        <v>2.8867144498316843E-3</v>
      </c>
    </row>
    <row r="733" spans="2:8">
      <c r="B733" s="111">
        <v>44604.645833333336</v>
      </c>
      <c r="C733" s="30">
        <v>1134.1500000000001</v>
      </c>
      <c r="D733" s="43">
        <f t="shared" si="24"/>
        <v>7.055880687181415E-2</v>
      </c>
      <c r="F733" s="111">
        <v>44604.645833333336</v>
      </c>
      <c r="G733" s="30">
        <v>18696.099999999999</v>
      </c>
      <c r="H733" s="31">
        <f t="shared" si="25"/>
        <v>-6.18737541528247E-3</v>
      </c>
    </row>
    <row r="734" spans="2:8">
      <c r="B734" s="111">
        <v>44693.645833333336</v>
      </c>
      <c r="C734" s="30">
        <v>1110.45</v>
      </c>
      <c r="D734" s="43">
        <f t="shared" si="24"/>
        <v>-2.089670678481681E-2</v>
      </c>
      <c r="F734" s="111">
        <v>44693.645833333336</v>
      </c>
      <c r="G734" s="30">
        <v>18701.05</v>
      </c>
      <c r="H734" s="31">
        <f t="shared" si="25"/>
        <v>2.6476109990847263E-4</v>
      </c>
    </row>
    <row r="735" spans="2:8">
      <c r="B735" s="111">
        <v>44724.645833333336</v>
      </c>
      <c r="C735" s="30">
        <v>1095.7</v>
      </c>
      <c r="D735" s="43">
        <f t="shared" si="24"/>
        <v>-1.3282903327479834E-2</v>
      </c>
      <c r="F735" s="111">
        <v>44724.645833333336</v>
      </c>
      <c r="G735" s="30">
        <v>18642.75</v>
      </c>
      <c r="H735" s="31">
        <f t="shared" si="25"/>
        <v>-3.1174720136034617E-3</v>
      </c>
    </row>
    <row r="736" spans="2:8">
      <c r="B736" s="111">
        <v>44754.645833333336</v>
      </c>
      <c r="C736" s="30">
        <v>1068.3499999999999</v>
      </c>
      <c r="D736" s="43">
        <f t="shared" si="24"/>
        <v>-2.4961212010586986E-2</v>
      </c>
      <c r="F736" s="111">
        <v>44754.645833333336</v>
      </c>
      <c r="G736" s="30">
        <v>18560.5</v>
      </c>
      <c r="H736" s="31">
        <f t="shared" si="25"/>
        <v>-4.4119027503989328E-3</v>
      </c>
    </row>
    <row r="737" spans="2:8">
      <c r="B737" s="111">
        <v>44785.645833333336</v>
      </c>
      <c r="C737" s="30">
        <v>1084.7</v>
      </c>
      <c r="D737" s="43">
        <f t="shared" si="24"/>
        <v>1.5303973416951555E-2</v>
      </c>
      <c r="F737" s="111">
        <v>44785.645833333336</v>
      </c>
      <c r="G737" s="30">
        <v>18609.349999999999</v>
      </c>
      <c r="H737" s="31">
        <f t="shared" si="25"/>
        <v>2.6319334069664357E-3</v>
      </c>
    </row>
    <row r="738" spans="2:8">
      <c r="B738" s="111">
        <v>44816.645833333336</v>
      </c>
      <c r="C738" s="30">
        <v>1089.45</v>
      </c>
      <c r="D738" s="43">
        <f t="shared" si="24"/>
        <v>4.3790909929013466E-3</v>
      </c>
      <c r="F738" s="111">
        <v>44816.645833333336</v>
      </c>
      <c r="G738" s="30">
        <v>18496.599999999999</v>
      </c>
      <c r="H738" s="31">
        <f t="shared" si="25"/>
        <v>-6.058782278800745E-3</v>
      </c>
    </row>
    <row r="739" spans="2:8">
      <c r="B739" s="111">
        <v>44907.645833333336</v>
      </c>
      <c r="C739" s="30">
        <v>1089.75</v>
      </c>
      <c r="D739" s="43">
        <f t="shared" si="24"/>
        <v>2.7536830510799248E-4</v>
      </c>
      <c r="F739" s="111">
        <v>44907.645833333336</v>
      </c>
      <c r="G739" s="30">
        <v>18497.150000000001</v>
      </c>
      <c r="H739" s="31">
        <f t="shared" si="25"/>
        <v>2.9735194576385737E-5</v>
      </c>
    </row>
    <row r="740" spans="2:8" ht="27">
      <c r="B740" s="112" t="s">
        <v>448</v>
      </c>
      <c r="C740" s="30">
        <v>1072.1500000000001</v>
      </c>
      <c r="D740" s="43">
        <f t="shared" si="24"/>
        <v>-1.6150493232392704E-2</v>
      </c>
      <c r="F740" s="112" t="s">
        <v>448</v>
      </c>
      <c r="G740" s="30">
        <v>18608</v>
      </c>
      <c r="H740" s="31">
        <f t="shared" si="25"/>
        <v>5.9928151093546767E-3</v>
      </c>
    </row>
    <row r="741" spans="2:8" ht="27">
      <c r="B741" s="112" t="s">
        <v>449</v>
      </c>
      <c r="C741" s="30">
        <v>1067.4000000000001</v>
      </c>
      <c r="D741" s="43">
        <f t="shared" si="24"/>
        <v>-4.430350230844593E-3</v>
      </c>
      <c r="F741" s="112" t="s">
        <v>449</v>
      </c>
      <c r="G741" s="30">
        <v>18660.3</v>
      </c>
      <c r="H741" s="31">
        <f t="shared" si="25"/>
        <v>2.8106190885639482E-3</v>
      </c>
    </row>
    <row r="742" spans="2:8" ht="27">
      <c r="B742" s="112" t="s">
        <v>450</v>
      </c>
      <c r="C742" s="30">
        <v>1070.8</v>
      </c>
      <c r="D742" s="43">
        <f t="shared" si="24"/>
        <v>3.1853100993066708E-3</v>
      </c>
      <c r="F742" s="112" t="s">
        <v>450</v>
      </c>
      <c r="G742" s="30">
        <v>18414.900000000001</v>
      </c>
      <c r="H742" s="31">
        <f t="shared" si="25"/>
        <v>-1.3150913972444056E-2</v>
      </c>
    </row>
    <row r="743" spans="2:8" ht="27">
      <c r="B743" s="112" t="s">
        <v>451</v>
      </c>
      <c r="C743" s="30">
        <v>1053.8</v>
      </c>
      <c r="D743" s="43">
        <f t="shared" si="24"/>
        <v>-1.5875980575270843E-2</v>
      </c>
      <c r="F743" s="112" t="s">
        <v>451</v>
      </c>
      <c r="G743" s="30">
        <v>18269</v>
      </c>
      <c r="H743" s="31">
        <f t="shared" si="25"/>
        <v>-7.9229319735649728E-3</v>
      </c>
    </row>
    <row r="744" spans="2:8" ht="27">
      <c r="B744" s="112" t="s">
        <v>452</v>
      </c>
      <c r="C744" s="30">
        <v>1046.8</v>
      </c>
      <c r="D744" s="43">
        <f t="shared" ref="D744:D807" si="26">(C744/C743)-1</f>
        <v>-6.642626684380315E-3</v>
      </c>
      <c r="F744" s="112" t="s">
        <v>452</v>
      </c>
      <c r="G744" s="30">
        <v>18420.45</v>
      </c>
      <c r="H744" s="31">
        <f t="shared" si="25"/>
        <v>8.2899994526246523E-3</v>
      </c>
    </row>
    <row r="745" spans="2:8" ht="27">
      <c r="B745" s="112" t="s">
        <v>453</v>
      </c>
      <c r="C745" s="30">
        <v>1055.2</v>
      </c>
      <c r="D745" s="43">
        <f t="shared" si="26"/>
        <v>8.0244554833779347E-3</v>
      </c>
      <c r="F745" s="112" t="s">
        <v>453</v>
      </c>
      <c r="G745" s="30">
        <v>18385.3</v>
      </c>
      <c r="H745" s="31">
        <f t="shared" si="25"/>
        <v>-1.9082052827157359E-3</v>
      </c>
    </row>
    <row r="746" spans="2:8" ht="27">
      <c r="B746" s="112" t="s">
        <v>454</v>
      </c>
      <c r="C746" s="30">
        <v>1036.7</v>
      </c>
      <c r="D746" s="43">
        <f t="shared" si="26"/>
        <v>-1.7532221379833235E-2</v>
      </c>
      <c r="F746" s="112" t="s">
        <v>454</v>
      </c>
      <c r="G746" s="30">
        <v>18199.099999999999</v>
      </c>
      <c r="H746" s="31">
        <f t="shared" si="25"/>
        <v>-1.0127656334136592E-2</v>
      </c>
    </row>
    <row r="747" spans="2:8" ht="27">
      <c r="B747" s="112" t="s">
        <v>455</v>
      </c>
      <c r="C747" s="30">
        <v>1021.6</v>
      </c>
      <c r="D747" s="43">
        <f t="shared" si="26"/>
        <v>-1.4565448056332642E-2</v>
      </c>
      <c r="F747" s="112" t="s">
        <v>455</v>
      </c>
      <c r="G747" s="30">
        <v>18127.349999999999</v>
      </c>
      <c r="H747" s="31">
        <f t="shared" si="25"/>
        <v>-3.9425026512299732E-3</v>
      </c>
    </row>
    <row r="748" spans="2:8" ht="27">
      <c r="B748" s="112" t="s">
        <v>456</v>
      </c>
      <c r="C748" s="30">
        <v>977.85</v>
      </c>
      <c r="D748" s="43">
        <f t="shared" si="26"/>
        <v>-4.2824980422866088E-2</v>
      </c>
      <c r="F748" s="112" t="s">
        <v>456</v>
      </c>
      <c r="G748" s="30">
        <v>17806.8</v>
      </c>
      <c r="H748" s="31">
        <f t="shared" si="25"/>
        <v>-1.7683224519855267E-2</v>
      </c>
    </row>
    <row r="749" spans="2:8" ht="27">
      <c r="B749" s="112" t="s">
        <v>457</v>
      </c>
      <c r="C749" s="30">
        <v>1011.1</v>
      </c>
      <c r="D749" s="43">
        <f t="shared" si="26"/>
        <v>3.4003170220381351E-2</v>
      </c>
      <c r="F749" s="112" t="s">
        <v>457</v>
      </c>
      <c r="G749" s="30">
        <v>18014.599999999999</v>
      </c>
      <c r="H749" s="31">
        <f t="shared" si="25"/>
        <v>1.1669699216029894E-2</v>
      </c>
    </row>
    <row r="750" spans="2:8" ht="27">
      <c r="B750" s="112" t="s">
        <v>458</v>
      </c>
      <c r="C750" s="30">
        <v>998.55</v>
      </c>
      <c r="D750" s="43">
        <f t="shared" si="26"/>
        <v>-1.2412224310157316E-2</v>
      </c>
      <c r="F750" s="112" t="s">
        <v>458</v>
      </c>
      <c r="G750" s="30">
        <v>18132.3</v>
      </c>
      <c r="H750" s="31">
        <f t="shared" si="25"/>
        <v>6.5335894219133994E-3</v>
      </c>
    </row>
    <row r="751" spans="2:8" ht="27">
      <c r="B751" s="112" t="s">
        <v>459</v>
      </c>
      <c r="C751" s="30">
        <v>984.9</v>
      </c>
      <c r="D751" s="43">
        <f t="shared" si="26"/>
        <v>-1.3669821240799185E-2</v>
      </c>
      <c r="F751" s="112" t="s">
        <v>459</v>
      </c>
      <c r="G751" s="30">
        <v>18122.5</v>
      </c>
      <c r="H751" s="31">
        <f t="shared" si="25"/>
        <v>-5.4047197542506087E-4</v>
      </c>
    </row>
    <row r="752" spans="2:8" ht="27">
      <c r="B752" s="112" t="s">
        <v>460</v>
      </c>
      <c r="C752" s="30">
        <v>984.15</v>
      </c>
      <c r="D752" s="43">
        <f t="shared" si="26"/>
        <v>-7.6149862930241508E-4</v>
      </c>
      <c r="F752" s="112" t="s">
        <v>460</v>
      </c>
      <c r="G752" s="30">
        <v>18191</v>
      </c>
      <c r="H752" s="31">
        <f t="shared" si="25"/>
        <v>3.7798317009243299E-3</v>
      </c>
    </row>
    <row r="753" spans="2:8" ht="27">
      <c r="B753" s="112" t="s">
        <v>461</v>
      </c>
      <c r="C753" s="30">
        <v>1012.4</v>
      </c>
      <c r="D753" s="43">
        <f t="shared" si="26"/>
        <v>2.870497383528936E-2</v>
      </c>
      <c r="F753" s="112" t="s">
        <v>461</v>
      </c>
      <c r="G753" s="30">
        <v>18105.3</v>
      </c>
      <c r="H753" s="31">
        <f t="shared" si="25"/>
        <v>-4.7111208839536456E-3</v>
      </c>
    </row>
    <row r="754" spans="2:8">
      <c r="B754" s="111">
        <v>44958.645833333336</v>
      </c>
      <c r="C754" s="30">
        <v>1025.3</v>
      </c>
      <c r="D754" s="43">
        <f t="shared" si="26"/>
        <v>1.2741999209798571E-2</v>
      </c>
      <c r="F754" s="111">
        <v>44958.645833333336</v>
      </c>
      <c r="G754" s="30">
        <v>18197.45</v>
      </c>
      <c r="H754" s="31">
        <f t="shared" si="25"/>
        <v>5.0896698756719427E-3</v>
      </c>
    </row>
    <row r="755" spans="2:8">
      <c r="B755" s="111">
        <v>44986.645833333336</v>
      </c>
      <c r="C755" s="30">
        <v>1043.5</v>
      </c>
      <c r="D755" s="43">
        <f t="shared" si="26"/>
        <v>1.7750902174973326E-2</v>
      </c>
      <c r="F755" s="111">
        <v>44986.645833333336</v>
      </c>
      <c r="G755" s="30">
        <v>18232.55</v>
      </c>
      <c r="H755" s="31">
        <f t="shared" si="25"/>
        <v>1.9288416783669327E-3</v>
      </c>
    </row>
    <row r="756" spans="2:8">
      <c r="B756" s="111">
        <v>45017.645833333336</v>
      </c>
      <c r="C756" s="30">
        <v>1048.55</v>
      </c>
      <c r="D756" s="43">
        <f t="shared" si="26"/>
        <v>4.8394825107809236E-3</v>
      </c>
      <c r="F756" s="111">
        <v>45017.645833333336</v>
      </c>
      <c r="G756" s="30">
        <v>18042.95</v>
      </c>
      <c r="H756" s="31">
        <f t="shared" si="25"/>
        <v>-1.0398984234240349E-2</v>
      </c>
    </row>
    <row r="757" spans="2:8">
      <c r="B757" s="111">
        <v>45047.645833333336</v>
      </c>
      <c r="C757" s="30">
        <v>1013.6</v>
      </c>
      <c r="D757" s="43">
        <f t="shared" si="26"/>
        <v>-3.3331743836726879E-2</v>
      </c>
      <c r="F757" s="111">
        <v>45047.645833333336</v>
      </c>
      <c r="G757" s="30">
        <v>17992.150000000001</v>
      </c>
      <c r="H757" s="31">
        <f t="shared" si="25"/>
        <v>-2.8155041165662809E-3</v>
      </c>
    </row>
    <row r="758" spans="2:8">
      <c r="B758" s="111">
        <v>45078.645833333336</v>
      </c>
      <c r="C758" s="30">
        <v>1072.25</v>
      </c>
      <c r="D758" s="43">
        <f t="shared" si="26"/>
        <v>5.7863062352012662E-2</v>
      </c>
      <c r="F758" s="111">
        <v>45078.645833333336</v>
      </c>
      <c r="G758" s="30">
        <v>17859.45</v>
      </c>
      <c r="H758" s="31">
        <f t="shared" si="25"/>
        <v>-7.3754387330030591E-3</v>
      </c>
    </row>
    <row r="759" spans="2:8">
      <c r="B759" s="111">
        <v>45170.645833333336</v>
      </c>
      <c r="C759" s="30">
        <v>1066.05</v>
      </c>
      <c r="D759" s="43">
        <f t="shared" si="26"/>
        <v>-5.7822336208906977E-3</v>
      </c>
      <c r="F759" s="111">
        <v>45170.645833333336</v>
      </c>
      <c r="G759" s="30">
        <v>18101.2</v>
      </c>
      <c r="H759" s="31">
        <f t="shared" si="25"/>
        <v>1.3536251116355702E-2</v>
      </c>
    </row>
    <row r="760" spans="2:8">
      <c r="B760" s="111">
        <v>45200.645833333336</v>
      </c>
      <c r="C760" s="30">
        <v>1074.4000000000001</v>
      </c>
      <c r="D760" s="43">
        <f t="shared" si="26"/>
        <v>7.8326532526618031E-3</v>
      </c>
      <c r="F760" s="111">
        <v>45200.645833333336</v>
      </c>
      <c r="G760" s="30">
        <v>17914.150000000001</v>
      </c>
      <c r="H760" s="31">
        <f t="shared" si="25"/>
        <v>-1.0333569045146151E-2</v>
      </c>
    </row>
    <row r="761" spans="2:8">
      <c r="B761" s="111">
        <v>45231.645833333336</v>
      </c>
      <c r="C761" s="30">
        <v>1071.9000000000001</v>
      </c>
      <c r="D761" s="43">
        <f t="shared" si="26"/>
        <v>-2.3268801191362876E-3</v>
      </c>
      <c r="F761" s="111">
        <v>45231.645833333336</v>
      </c>
      <c r="G761" s="30">
        <v>17895.7</v>
      </c>
      <c r="H761" s="31">
        <f t="shared" si="25"/>
        <v>-1.0299121085846075E-3</v>
      </c>
    </row>
    <row r="762" spans="2:8">
      <c r="B762" s="111">
        <v>45261.645833333336</v>
      </c>
      <c r="C762" s="30">
        <v>1066.4000000000001</v>
      </c>
      <c r="D762" s="43">
        <f t="shared" si="26"/>
        <v>-5.1310756600428942E-3</v>
      </c>
      <c r="F762" s="111">
        <v>45261.645833333336</v>
      </c>
      <c r="G762" s="30">
        <v>17858.2</v>
      </c>
      <c r="H762" s="31">
        <f t="shared" si="25"/>
        <v>-2.0954754494096894E-3</v>
      </c>
    </row>
    <row r="763" spans="2:8" ht="27">
      <c r="B763" s="112" t="s">
        <v>462</v>
      </c>
      <c r="C763" s="30">
        <v>1069.8499999999999</v>
      </c>
      <c r="D763" s="43">
        <f t="shared" si="26"/>
        <v>3.2351837959487817E-3</v>
      </c>
      <c r="F763" s="112" t="s">
        <v>462</v>
      </c>
      <c r="G763" s="30">
        <v>17956.599999999999</v>
      </c>
      <c r="H763" s="31">
        <f t="shared" si="25"/>
        <v>5.5100738036306662E-3</v>
      </c>
    </row>
    <row r="764" spans="2:8" ht="27">
      <c r="B764" s="112" t="s">
        <v>463</v>
      </c>
      <c r="C764" s="30">
        <v>1069.6500000000001</v>
      </c>
      <c r="D764" s="43">
        <f t="shared" si="26"/>
        <v>-1.8694209468594902E-4</v>
      </c>
      <c r="F764" s="112" t="s">
        <v>463</v>
      </c>
      <c r="G764" s="30">
        <v>17894.849999999999</v>
      </c>
      <c r="H764" s="31">
        <f t="shared" si="25"/>
        <v>-3.4388469977613134E-3</v>
      </c>
    </row>
    <row r="765" spans="2:8" ht="27">
      <c r="B765" s="112" t="s">
        <v>464</v>
      </c>
      <c r="C765" s="30">
        <v>1099.6500000000001</v>
      </c>
      <c r="D765" s="43">
        <f t="shared" si="26"/>
        <v>2.8046557285093199E-2</v>
      </c>
      <c r="F765" s="112" t="s">
        <v>464</v>
      </c>
      <c r="G765" s="30">
        <v>18053.3</v>
      </c>
      <c r="H765" s="31">
        <f t="shared" si="25"/>
        <v>8.8545028318203212E-3</v>
      </c>
    </row>
    <row r="766" spans="2:8" ht="27">
      <c r="B766" s="112" t="s">
        <v>465</v>
      </c>
      <c r="C766" s="30">
        <v>1069.05</v>
      </c>
      <c r="D766" s="43">
        <f t="shared" si="26"/>
        <v>-2.7827035875051309E-2</v>
      </c>
      <c r="F766" s="112" t="s">
        <v>465</v>
      </c>
      <c r="G766" s="30">
        <v>18165.349999999999</v>
      </c>
      <c r="H766" s="31">
        <f t="shared" si="25"/>
        <v>6.2066215041016726E-3</v>
      </c>
    </row>
    <row r="767" spans="2:8" ht="27">
      <c r="B767" s="112" t="s">
        <v>466</v>
      </c>
      <c r="C767" s="30">
        <v>1066.5999999999999</v>
      </c>
      <c r="D767" s="43">
        <f t="shared" si="26"/>
        <v>-2.2917543613488744E-3</v>
      </c>
      <c r="F767" s="112" t="s">
        <v>466</v>
      </c>
      <c r="G767" s="30">
        <v>18107.849999999999</v>
      </c>
      <c r="H767" s="31">
        <f t="shared" si="25"/>
        <v>-3.1653670311885262E-3</v>
      </c>
    </row>
    <row r="768" spans="2:8" ht="27">
      <c r="B768" s="112" t="s">
        <v>467</v>
      </c>
      <c r="C768" s="30">
        <v>1051</v>
      </c>
      <c r="D768" s="43">
        <f t="shared" si="26"/>
        <v>-1.4625914119632433E-2</v>
      </c>
      <c r="F768" s="112" t="s">
        <v>467</v>
      </c>
      <c r="G768" s="30">
        <v>18027.650000000001</v>
      </c>
      <c r="H768" s="31">
        <f t="shared" si="25"/>
        <v>-4.4290183539181793E-3</v>
      </c>
    </row>
    <row r="769" spans="2:8" ht="27">
      <c r="B769" s="112" t="s">
        <v>468</v>
      </c>
      <c r="C769" s="30">
        <v>1041.75</v>
      </c>
      <c r="D769" s="43">
        <f t="shared" si="26"/>
        <v>-8.8011417697431149E-3</v>
      </c>
      <c r="F769" s="112" t="s">
        <v>468</v>
      </c>
      <c r="G769" s="30">
        <v>18118.55</v>
      </c>
      <c r="H769" s="31">
        <f t="shared" si="25"/>
        <v>5.0422545367809768E-3</v>
      </c>
    </row>
    <row r="770" spans="2:8" ht="27">
      <c r="B770" s="112" t="s">
        <v>469</v>
      </c>
      <c r="C770" s="30">
        <v>1029</v>
      </c>
      <c r="D770" s="43">
        <f t="shared" si="26"/>
        <v>-1.2239020878329732E-2</v>
      </c>
      <c r="F770" s="112" t="s">
        <v>469</v>
      </c>
      <c r="G770" s="30">
        <v>18118.3</v>
      </c>
      <c r="H770" s="31">
        <f t="shared" si="25"/>
        <v>-1.3798013637988937E-5</v>
      </c>
    </row>
    <row r="771" spans="2:8" ht="27">
      <c r="B771" s="112" t="s">
        <v>470</v>
      </c>
      <c r="C771" s="30">
        <v>1049.8</v>
      </c>
      <c r="D771" s="43">
        <f t="shared" si="26"/>
        <v>2.0213799805636423E-2</v>
      </c>
      <c r="F771" s="112" t="s">
        <v>470</v>
      </c>
      <c r="G771" s="30">
        <v>17891.95</v>
      </c>
      <c r="H771" s="31">
        <f t="shared" si="25"/>
        <v>-1.2492893924926696E-2</v>
      </c>
    </row>
    <row r="772" spans="2:8" ht="27">
      <c r="B772" s="112" t="s">
        <v>471</v>
      </c>
      <c r="C772" s="30">
        <v>1064.1500000000001</v>
      </c>
      <c r="D772" s="43">
        <f t="shared" si="26"/>
        <v>1.3669270337207218E-2</v>
      </c>
      <c r="F772" s="112" t="s">
        <v>471</v>
      </c>
      <c r="G772" s="30">
        <v>17604.349999999999</v>
      </c>
      <c r="H772" s="31">
        <f t="shared" si="25"/>
        <v>-1.6074268036742945E-2</v>
      </c>
    </row>
    <row r="773" spans="2:8" ht="27">
      <c r="B773" s="112" t="s">
        <v>472</v>
      </c>
      <c r="C773" s="30">
        <v>1099.0999999999999</v>
      </c>
      <c r="D773" s="43">
        <f t="shared" si="26"/>
        <v>3.2843114222618874E-2</v>
      </c>
      <c r="F773" s="112" t="s">
        <v>472</v>
      </c>
      <c r="G773" s="30">
        <v>17648.95</v>
      </c>
      <c r="H773" s="31">
        <f t="shared" si="25"/>
        <v>2.5334647402490695E-3</v>
      </c>
    </row>
    <row r="774" spans="2:8" ht="27">
      <c r="B774" s="112" t="s">
        <v>473</v>
      </c>
      <c r="C774" s="30">
        <v>1127.3499999999999</v>
      </c>
      <c r="D774" s="43">
        <f t="shared" si="26"/>
        <v>2.5702847784550897E-2</v>
      </c>
      <c r="F774" s="112" t="s">
        <v>473</v>
      </c>
      <c r="G774" s="30">
        <v>17662.150000000001</v>
      </c>
      <c r="H774" s="31">
        <f t="shared" si="25"/>
        <v>7.4791984792299537E-4</v>
      </c>
    </row>
    <row r="775" spans="2:8">
      <c r="B775" s="111">
        <v>44928.645833333336</v>
      </c>
      <c r="C775" s="30">
        <v>1116.6500000000001</v>
      </c>
      <c r="D775" s="43">
        <f t="shared" si="26"/>
        <v>-9.4912848716013354E-3</v>
      </c>
      <c r="F775" s="111">
        <v>44928.645833333336</v>
      </c>
      <c r="G775" s="30">
        <v>17616.3</v>
      </c>
      <c r="H775" s="31">
        <f t="shared" si="25"/>
        <v>-2.5959466995808533E-3</v>
      </c>
    </row>
    <row r="776" spans="2:8">
      <c r="B776" s="111">
        <v>44959.645833333336</v>
      </c>
      <c r="C776" s="30">
        <v>1141.3</v>
      </c>
      <c r="D776" s="43">
        <f t="shared" si="26"/>
        <v>2.2074956342631902E-2</v>
      </c>
      <c r="F776" s="111">
        <v>44959.645833333336</v>
      </c>
      <c r="G776" s="30">
        <v>17610.400000000001</v>
      </c>
      <c r="H776" s="31">
        <f t="shared" si="25"/>
        <v>-3.3491709382771351E-4</v>
      </c>
    </row>
    <row r="777" spans="2:8">
      <c r="B777" s="111">
        <v>44987.645833333336</v>
      </c>
      <c r="C777" s="30">
        <v>1150.45</v>
      </c>
      <c r="D777" s="43">
        <f t="shared" si="26"/>
        <v>8.0171733987559612E-3</v>
      </c>
      <c r="F777" s="111">
        <v>44987.645833333336</v>
      </c>
      <c r="G777" s="30">
        <v>17854.05</v>
      </c>
      <c r="H777" s="31">
        <f t="shared" si="25"/>
        <v>1.3835574433289199E-2</v>
      </c>
    </row>
    <row r="778" spans="2:8">
      <c r="B778" s="111">
        <v>45079.645833333336</v>
      </c>
      <c r="C778" s="30">
        <v>1179.2</v>
      </c>
      <c r="D778" s="43">
        <f t="shared" si="26"/>
        <v>2.4990221217784381E-2</v>
      </c>
      <c r="F778" s="111">
        <v>45079.645833333336</v>
      </c>
      <c r="G778" s="30">
        <v>17764.599999999999</v>
      </c>
      <c r="H778" s="31">
        <f t="shared" si="25"/>
        <v>-5.0100677437332486E-3</v>
      </c>
    </row>
    <row r="779" spans="2:8">
      <c r="B779" s="111">
        <v>45109.645833333336</v>
      </c>
      <c r="C779" s="30">
        <v>1163.55</v>
      </c>
      <c r="D779" s="43">
        <f t="shared" si="26"/>
        <v>-1.3271709633649986E-2</v>
      </c>
      <c r="F779" s="111">
        <v>45109.645833333336</v>
      </c>
      <c r="G779" s="30">
        <v>17721.5</v>
      </c>
      <c r="H779" s="31">
        <f t="shared" ref="H779:H842" si="27">(G779/G778)-1</f>
        <v>-2.4261734010334601E-3</v>
      </c>
    </row>
    <row r="780" spans="2:8">
      <c r="B780" s="111">
        <v>45140.645833333336</v>
      </c>
      <c r="C780" s="30">
        <v>1154.4000000000001</v>
      </c>
      <c r="D780" s="43">
        <f t="shared" si="26"/>
        <v>-7.8638648962225943E-3</v>
      </c>
      <c r="F780" s="111">
        <v>45140.645833333336</v>
      </c>
      <c r="G780" s="30">
        <v>17871.7</v>
      </c>
      <c r="H780" s="31">
        <f t="shared" si="27"/>
        <v>8.475580509550662E-3</v>
      </c>
    </row>
    <row r="781" spans="2:8">
      <c r="B781" s="111">
        <v>45171.645833333336</v>
      </c>
      <c r="C781" s="30">
        <v>1114.6500000000001</v>
      </c>
      <c r="D781" s="43">
        <f t="shared" si="26"/>
        <v>-3.4433471933471904E-2</v>
      </c>
      <c r="F781" s="111">
        <v>45171.645833333336</v>
      </c>
      <c r="G781" s="30">
        <v>17893.45</v>
      </c>
      <c r="H781" s="31">
        <f t="shared" si="27"/>
        <v>1.2170078951638796E-3</v>
      </c>
    </row>
    <row r="782" spans="2:8">
      <c r="B782" s="111">
        <v>45201.645833333336</v>
      </c>
      <c r="C782" s="30">
        <v>1137.2</v>
      </c>
      <c r="D782" s="43">
        <f t="shared" si="26"/>
        <v>2.0230565648409859E-2</v>
      </c>
      <c r="F782" s="111">
        <v>45201.645833333336</v>
      </c>
      <c r="G782" s="30">
        <v>17856.5</v>
      </c>
      <c r="H782" s="31">
        <f t="shared" si="27"/>
        <v>-2.0650014390740656E-3</v>
      </c>
    </row>
    <row r="783" spans="2:8" ht="27">
      <c r="B783" s="112" t="s">
        <v>474</v>
      </c>
      <c r="C783" s="30">
        <v>1141.8</v>
      </c>
      <c r="D783" s="43">
        <f t="shared" si="26"/>
        <v>4.0450228631725427E-3</v>
      </c>
      <c r="F783" s="112" t="s">
        <v>474</v>
      </c>
      <c r="G783" s="30">
        <v>17770.900000000001</v>
      </c>
      <c r="H783" s="31">
        <f t="shared" si="27"/>
        <v>-4.7937725758125938E-3</v>
      </c>
    </row>
    <row r="784" spans="2:8" ht="27">
      <c r="B784" s="112" t="s">
        <v>475</v>
      </c>
      <c r="C784" s="30">
        <v>1117.75</v>
      </c>
      <c r="D784" s="43">
        <f t="shared" si="26"/>
        <v>-2.1063233490979161E-2</v>
      </c>
      <c r="F784" s="112" t="s">
        <v>475</v>
      </c>
      <c r="G784" s="30">
        <v>17929.849999999999</v>
      </c>
      <c r="H784" s="31">
        <f t="shared" si="27"/>
        <v>8.9443978639234256E-3</v>
      </c>
    </row>
    <row r="785" spans="2:8" ht="27">
      <c r="B785" s="112" t="s">
        <v>476</v>
      </c>
      <c r="C785" s="30">
        <v>1118.1500000000001</v>
      </c>
      <c r="D785" s="43">
        <f t="shared" si="26"/>
        <v>3.5786177588903456E-4</v>
      </c>
      <c r="F785" s="112" t="s">
        <v>476</v>
      </c>
      <c r="G785" s="30">
        <v>18015.849999999999</v>
      </c>
      <c r="H785" s="31">
        <f t="shared" si="27"/>
        <v>4.7964706899388254E-3</v>
      </c>
    </row>
    <row r="786" spans="2:8" ht="27">
      <c r="B786" s="112" t="s">
        <v>477</v>
      </c>
      <c r="C786" s="30">
        <v>1101.45</v>
      </c>
      <c r="D786" s="43">
        <f t="shared" si="26"/>
        <v>-1.4935384340204805E-2</v>
      </c>
      <c r="F786" s="112" t="s">
        <v>477</v>
      </c>
      <c r="G786" s="30">
        <v>18035.849999999999</v>
      </c>
      <c r="H786" s="31">
        <f t="shared" si="27"/>
        <v>1.1101335768226583E-3</v>
      </c>
    </row>
    <row r="787" spans="2:8" ht="27">
      <c r="B787" s="112" t="s">
        <v>478</v>
      </c>
      <c r="C787" s="30">
        <v>1124.05</v>
      </c>
      <c r="D787" s="43">
        <f t="shared" si="26"/>
        <v>2.0518407553679063E-2</v>
      </c>
      <c r="F787" s="112" t="s">
        <v>478</v>
      </c>
      <c r="G787" s="30">
        <v>17944.2</v>
      </c>
      <c r="H787" s="31">
        <f t="shared" si="27"/>
        <v>-5.0815459210404867E-3</v>
      </c>
    </row>
    <row r="788" spans="2:8" ht="27">
      <c r="B788" s="112" t="s">
        <v>479</v>
      </c>
      <c r="C788" s="30">
        <v>1108.95</v>
      </c>
      <c r="D788" s="43">
        <f t="shared" si="26"/>
        <v>-1.3433566122503349E-2</v>
      </c>
      <c r="F788" s="112" t="s">
        <v>479</v>
      </c>
      <c r="G788" s="30">
        <v>17844.599999999999</v>
      </c>
      <c r="H788" s="31">
        <f t="shared" si="27"/>
        <v>-5.5505400073562194E-3</v>
      </c>
    </row>
    <row r="789" spans="2:8" ht="27">
      <c r="B789" s="112" t="s">
        <v>480</v>
      </c>
      <c r="C789" s="30">
        <v>1093</v>
      </c>
      <c r="D789" s="43">
        <f t="shared" si="26"/>
        <v>-1.4382974886153588E-2</v>
      </c>
      <c r="F789" s="112" t="s">
        <v>480</v>
      </c>
      <c r="G789" s="30">
        <v>17826.7</v>
      </c>
      <c r="H789" s="31">
        <f t="shared" si="27"/>
        <v>-1.0031045806573324E-3</v>
      </c>
    </row>
    <row r="790" spans="2:8" ht="27">
      <c r="B790" s="112" t="s">
        <v>481</v>
      </c>
      <c r="C790" s="30">
        <v>1100.5</v>
      </c>
      <c r="D790" s="43">
        <f t="shared" si="26"/>
        <v>6.8618481244282492E-3</v>
      </c>
      <c r="F790" s="112" t="s">
        <v>481</v>
      </c>
      <c r="G790" s="30">
        <v>17554.3</v>
      </c>
      <c r="H790" s="31">
        <f t="shared" si="27"/>
        <v>-1.528045011134993E-2</v>
      </c>
    </row>
    <row r="791" spans="2:8" ht="27">
      <c r="B791" s="112" t="s">
        <v>482</v>
      </c>
      <c r="C791" s="30">
        <v>1133.4000000000001</v>
      </c>
      <c r="D791" s="43">
        <f t="shared" si="26"/>
        <v>2.9895502044525291E-2</v>
      </c>
      <c r="F791" s="112" t="s">
        <v>482</v>
      </c>
      <c r="G791" s="30">
        <v>17511.25</v>
      </c>
      <c r="H791" s="31">
        <f t="shared" si="27"/>
        <v>-2.4523905823643499E-3</v>
      </c>
    </row>
    <row r="792" spans="2:8" ht="27">
      <c r="B792" s="112" t="s">
        <v>483</v>
      </c>
      <c r="C792" s="30">
        <v>1172.2</v>
      </c>
      <c r="D792" s="43">
        <f t="shared" si="26"/>
        <v>3.4233280395270738E-2</v>
      </c>
      <c r="F792" s="112" t="s">
        <v>483</v>
      </c>
      <c r="G792" s="30">
        <v>17465.8</v>
      </c>
      <c r="H792" s="31">
        <f t="shared" si="27"/>
        <v>-2.5954743379256184E-3</v>
      </c>
    </row>
    <row r="793" spans="2:8" ht="27">
      <c r="B793" s="112" t="s">
        <v>484</v>
      </c>
      <c r="C793" s="30">
        <v>1177.55</v>
      </c>
      <c r="D793" s="43">
        <f t="shared" si="26"/>
        <v>4.5640675652618423E-3</v>
      </c>
      <c r="F793" s="112" t="s">
        <v>484</v>
      </c>
      <c r="G793" s="30">
        <v>17392.7</v>
      </c>
      <c r="H793" s="31">
        <f t="shared" si="27"/>
        <v>-4.1853221724741374E-3</v>
      </c>
    </row>
    <row r="794" spans="2:8" ht="27">
      <c r="B794" s="112" t="s">
        <v>485</v>
      </c>
      <c r="C794" s="30">
        <v>1161.0999999999999</v>
      </c>
      <c r="D794" s="43">
        <f t="shared" si="26"/>
        <v>-1.3969682816016293E-2</v>
      </c>
      <c r="F794" s="112" t="s">
        <v>485</v>
      </c>
      <c r="G794" s="30">
        <v>17303.95</v>
      </c>
      <c r="H794" s="31">
        <f t="shared" si="27"/>
        <v>-5.1027155070805241E-3</v>
      </c>
    </row>
    <row r="795" spans="2:8">
      <c r="B795" s="111">
        <v>44929.645833333336</v>
      </c>
      <c r="C795" s="30">
        <v>1178.7</v>
      </c>
      <c r="D795" s="43">
        <f t="shared" si="26"/>
        <v>1.5158039789854527E-2</v>
      </c>
      <c r="F795" s="111">
        <v>44929.645833333336</v>
      </c>
      <c r="G795" s="30">
        <v>17450.900000000001</v>
      </c>
      <c r="H795" s="31">
        <f t="shared" si="27"/>
        <v>8.4922806642413473E-3</v>
      </c>
    </row>
    <row r="796" spans="2:8">
      <c r="B796" s="111">
        <v>44960.645833333336</v>
      </c>
      <c r="C796" s="30">
        <v>1191.6500000000001</v>
      </c>
      <c r="D796" s="43">
        <f t="shared" si="26"/>
        <v>1.0986680240943514E-2</v>
      </c>
      <c r="F796" s="111">
        <v>44960.645833333336</v>
      </c>
      <c r="G796" s="30">
        <v>17321.900000000001</v>
      </c>
      <c r="H796" s="31">
        <f t="shared" si="27"/>
        <v>-7.3921688852723877E-3</v>
      </c>
    </row>
    <row r="797" spans="2:8">
      <c r="B797" s="111">
        <v>44988.645833333336</v>
      </c>
      <c r="C797" s="30">
        <v>1194.5</v>
      </c>
      <c r="D797" s="43">
        <f t="shared" si="26"/>
        <v>2.3916418411444873E-3</v>
      </c>
      <c r="F797" s="111">
        <v>44988.645833333336</v>
      </c>
      <c r="G797" s="30">
        <v>17594.349999999999</v>
      </c>
      <c r="H797" s="31">
        <f t="shared" si="27"/>
        <v>1.5728644086387522E-2</v>
      </c>
    </row>
    <row r="798" spans="2:8">
      <c r="B798" s="111">
        <v>45080.645833333336</v>
      </c>
      <c r="C798" s="30">
        <v>1211.9000000000001</v>
      </c>
      <c r="D798" s="43">
        <f t="shared" si="26"/>
        <v>1.4566764336542581E-2</v>
      </c>
      <c r="F798" s="111">
        <v>45080.645833333336</v>
      </c>
      <c r="G798" s="30">
        <v>17711.45</v>
      </c>
      <c r="H798" s="31">
        <f t="shared" si="27"/>
        <v>6.6555456723325079E-3</v>
      </c>
    </row>
    <row r="799" spans="2:8">
      <c r="B799" s="111">
        <v>45141.645833333336</v>
      </c>
      <c r="C799" s="30">
        <v>1218.5</v>
      </c>
      <c r="D799" s="43">
        <f t="shared" si="26"/>
        <v>5.445993893885559E-3</v>
      </c>
      <c r="F799" s="111">
        <v>45141.645833333336</v>
      </c>
      <c r="G799" s="30">
        <v>17754.400000000001</v>
      </c>
      <c r="H799" s="31">
        <f t="shared" si="27"/>
        <v>2.4249849673516621E-3</v>
      </c>
    </row>
    <row r="800" spans="2:8">
      <c r="B800" s="111">
        <v>45172.645833333336</v>
      </c>
      <c r="C800" s="30">
        <v>1207.2</v>
      </c>
      <c r="D800" s="43">
        <f t="shared" si="26"/>
        <v>-9.273697168649897E-3</v>
      </c>
      <c r="F800" s="111">
        <v>45172.645833333336</v>
      </c>
      <c r="G800" s="30">
        <v>17589.599999999999</v>
      </c>
      <c r="H800" s="31">
        <f t="shared" si="27"/>
        <v>-9.2822061010230383E-3</v>
      </c>
    </row>
    <row r="801" spans="2:8">
      <c r="B801" s="111">
        <v>45202.645833333336</v>
      </c>
      <c r="C801" s="30">
        <v>1199.9000000000001</v>
      </c>
      <c r="D801" s="43">
        <f t="shared" si="26"/>
        <v>-6.0470510271702915E-3</v>
      </c>
      <c r="F801" s="111">
        <v>45202.645833333336</v>
      </c>
      <c r="G801" s="30">
        <v>17412.900000000001</v>
      </c>
      <c r="H801" s="31">
        <f t="shared" si="27"/>
        <v>-1.0045708827943645E-2</v>
      </c>
    </row>
    <row r="802" spans="2:8" ht="27">
      <c r="B802" s="112" t="s">
        <v>486</v>
      </c>
      <c r="C802" s="30">
        <v>1154.1500000000001</v>
      </c>
      <c r="D802" s="43">
        <f t="shared" si="26"/>
        <v>-3.8128177348112358E-2</v>
      </c>
      <c r="F802" s="112" t="s">
        <v>486</v>
      </c>
      <c r="G802" s="30">
        <v>17154.3</v>
      </c>
      <c r="H802" s="31">
        <f t="shared" si="27"/>
        <v>-1.4851058697862074E-2</v>
      </c>
    </row>
    <row r="803" spans="2:8" ht="27">
      <c r="B803" s="112" t="s">
        <v>487</v>
      </c>
      <c r="C803" s="30">
        <v>1142.9000000000001</v>
      </c>
      <c r="D803" s="43">
        <f t="shared" si="26"/>
        <v>-9.7474331759302979E-3</v>
      </c>
      <c r="F803" s="112" t="s">
        <v>487</v>
      </c>
      <c r="G803" s="30">
        <v>17043.3</v>
      </c>
      <c r="H803" s="31">
        <f t="shared" si="27"/>
        <v>-6.4706808205522437E-3</v>
      </c>
    </row>
    <row r="804" spans="2:8" ht="27">
      <c r="B804" s="112" t="s">
        <v>488</v>
      </c>
      <c r="C804" s="30">
        <v>1179.6500000000001</v>
      </c>
      <c r="D804" s="43">
        <f t="shared" si="26"/>
        <v>3.2155044185842918E-2</v>
      </c>
      <c r="F804" s="112" t="s">
        <v>488</v>
      </c>
      <c r="G804" s="30">
        <v>16972.150000000001</v>
      </c>
      <c r="H804" s="31">
        <f t="shared" si="27"/>
        <v>-4.1746610104849147E-3</v>
      </c>
    </row>
    <row r="805" spans="2:8" ht="27">
      <c r="B805" s="112" t="s">
        <v>489</v>
      </c>
      <c r="C805" s="30">
        <v>1179.55</v>
      </c>
      <c r="D805" s="43">
        <f t="shared" si="26"/>
        <v>-8.4770906624953568E-5</v>
      </c>
      <c r="F805" s="112" t="s">
        <v>489</v>
      </c>
      <c r="G805" s="30">
        <v>16985.599999999999</v>
      </c>
      <c r="H805" s="31">
        <f t="shared" si="27"/>
        <v>7.9247473066157426E-4</v>
      </c>
    </row>
    <row r="806" spans="2:8" ht="27">
      <c r="B806" s="112" t="s">
        <v>490</v>
      </c>
      <c r="C806" s="30">
        <v>1188.95</v>
      </c>
      <c r="D806" s="43">
        <f t="shared" si="26"/>
        <v>7.9691407740241083E-3</v>
      </c>
      <c r="F806" s="112" t="s">
        <v>490</v>
      </c>
      <c r="G806" s="30">
        <v>17100.05</v>
      </c>
      <c r="H806" s="31">
        <f t="shared" si="27"/>
        <v>6.7380604747551143E-3</v>
      </c>
    </row>
    <row r="807" spans="2:8" ht="27">
      <c r="B807" s="112" t="s">
        <v>491</v>
      </c>
      <c r="C807" s="30">
        <v>1177.05</v>
      </c>
      <c r="D807" s="43">
        <f t="shared" si="26"/>
        <v>-1.0008831321754563E-2</v>
      </c>
      <c r="F807" s="112" t="s">
        <v>491</v>
      </c>
      <c r="G807" s="30">
        <v>16988.400000000001</v>
      </c>
      <c r="H807" s="31">
        <f t="shared" si="27"/>
        <v>-6.5292206747932235E-3</v>
      </c>
    </row>
    <row r="808" spans="2:8" ht="27">
      <c r="B808" s="112" t="s">
        <v>492</v>
      </c>
      <c r="C808" s="30">
        <v>1191</v>
      </c>
      <c r="D808" s="43">
        <f t="shared" ref="D808:D871" si="28">(C808/C807)-1</f>
        <v>1.1851663055945094E-2</v>
      </c>
      <c r="F808" s="112" t="s">
        <v>492</v>
      </c>
      <c r="G808" s="30">
        <v>17107.5</v>
      </c>
      <c r="H808" s="31">
        <f t="shared" si="27"/>
        <v>7.0106661015751914E-3</v>
      </c>
    </row>
    <row r="809" spans="2:8" ht="27">
      <c r="B809" s="112" t="s">
        <v>493</v>
      </c>
      <c r="C809" s="30">
        <v>1190</v>
      </c>
      <c r="D809" s="43">
        <f t="shared" si="28"/>
        <v>-8.3963056255242918E-4</v>
      </c>
      <c r="F809" s="112" t="s">
        <v>493</v>
      </c>
      <c r="G809" s="30">
        <v>17151.900000000001</v>
      </c>
      <c r="H809" s="31">
        <f t="shared" si="27"/>
        <v>2.5953529153881494E-3</v>
      </c>
    </row>
    <row r="810" spans="2:8" ht="27">
      <c r="B810" s="112" t="s">
        <v>494</v>
      </c>
      <c r="C810" s="30">
        <v>1196.9000000000001</v>
      </c>
      <c r="D810" s="43">
        <f t="shared" si="28"/>
        <v>5.7983193277311162E-3</v>
      </c>
      <c r="F810" s="112" t="s">
        <v>494</v>
      </c>
      <c r="G810" s="30">
        <v>17076.900000000001</v>
      </c>
      <c r="H810" s="31">
        <f t="shared" si="27"/>
        <v>-4.3726934042292998E-3</v>
      </c>
    </row>
    <row r="811" spans="2:8" ht="27">
      <c r="B811" s="112" t="s">
        <v>495</v>
      </c>
      <c r="C811" s="30">
        <v>1193.2</v>
      </c>
      <c r="D811" s="43">
        <f t="shared" si="28"/>
        <v>-3.0913192413736246E-3</v>
      </c>
      <c r="F811" s="112" t="s">
        <v>495</v>
      </c>
      <c r="G811" s="30">
        <v>16945.05</v>
      </c>
      <c r="H811" s="31">
        <f t="shared" si="27"/>
        <v>-7.7209563796709624E-3</v>
      </c>
    </row>
    <row r="812" spans="2:8" ht="27">
      <c r="B812" s="112" t="s">
        <v>496</v>
      </c>
      <c r="C812" s="30">
        <v>1183.75</v>
      </c>
      <c r="D812" s="43">
        <f t="shared" si="28"/>
        <v>-7.9198793161247005E-3</v>
      </c>
      <c r="F812" s="112" t="s">
        <v>496</v>
      </c>
      <c r="G812" s="30">
        <v>16985.7</v>
      </c>
      <c r="H812" s="31">
        <f t="shared" si="27"/>
        <v>2.3989306611666983E-3</v>
      </c>
    </row>
    <row r="813" spans="2:8" ht="27">
      <c r="B813" s="112" t="s">
        <v>497</v>
      </c>
      <c r="C813" s="30">
        <v>1175.95</v>
      </c>
      <c r="D813" s="43">
        <f t="shared" si="28"/>
        <v>-6.5892291446673079E-3</v>
      </c>
      <c r="F813" s="112" t="s">
        <v>497</v>
      </c>
      <c r="G813" s="30">
        <v>16951.7</v>
      </c>
      <c r="H813" s="31">
        <f t="shared" si="27"/>
        <v>-2.0016837692883316E-3</v>
      </c>
    </row>
    <row r="814" spans="2:8" ht="27">
      <c r="B814" s="112" t="s">
        <v>498</v>
      </c>
      <c r="C814" s="30">
        <v>1180.45</v>
      </c>
      <c r="D814" s="43">
        <f t="shared" si="28"/>
        <v>3.82669331179053E-3</v>
      </c>
      <c r="F814" s="112" t="s">
        <v>498</v>
      </c>
      <c r="G814" s="30">
        <v>17080.7</v>
      </c>
      <c r="H814" s="31">
        <f t="shared" si="27"/>
        <v>7.6098562386073265E-3</v>
      </c>
    </row>
    <row r="815" spans="2:8" ht="27">
      <c r="B815" s="112" t="s">
        <v>499</v>
      </c>
      <c r="C815" s="30">
        <v>1194.5999999999999</v>
      </c>
      <c r="D815" s="43">
        <f t="shared" si="28"/>
        <v>1.1986954127663152E-2</v>
      </c>
      <c r="F815" s="112" t="s">
        <v>499</v>
      </c>
      <c r="G815" s="30">
        <v>17359.75</v>
      </c>
      <c r="H815" s="31">
        <f t="shared" si="27"/>
        <v>1.6337152458622883E-2</v>
      </c>
    </row>
    <row r="816" spans="2:8">
      <c r="B816" s="111">
        <v>44989.645833333336</v>
      </c>
      <c r="C816" s="30">
        <v>1178</v>
      </c>
      <c r="D816" s="43">
        <f t="shared" si="28"/>
        <v>-1.389586472459392E-2</v>
      </c>
      <c r="F816" s="111">
        <v>44989.645833333336</v>
      </c>
      <c r="G816" s="30">
        <v>17398.05</v>
      </c>
      <c r="H816" s="31">
        <f t="shared" si="27"/>
        <v>2.2062529702329137E-3</v>
      </c>
    </row>
    <row r="817" spans="2:8">
      <c r="B817" s="111">
        <v>45050.645833333336</v>
      </c>
      <c r="C817" s="30">
        <v>1165.6500000000001</v>
      </c>
      <c r="D817" s="43">
        <f t="shared" si="28"/>
        <v>-1.0483870967741837E-2</v>
      </c>
      <c r="F817" s="111">
        <v>45050.645833333336</v>
      </c>
      <c r="G817" s="30">
        <v>17557.05</v>
      </c>
      <c r="H817" s="31">
        <f t="shared" si="27"/>
        <v>9.1389552277409969E-3</v>
      </c>
    </row>
    <row r="818" spans="2:8">
      <c r="B818" s="111">
        <v>45081.645833333336</v>
      </c>
      <c r="C818" s="30">
        <v>1152.5999999999999</v>
      </c>
      <c r="D818" s="43">
        <f t="shared" si="28"/>
        <v>-1.1195470338437929E-2</v>
      </c>
      <c r="F818" s="111">
        <v>45081.645833333336</v>
      </c>
      <c r="G818" s="30">
        <v>17599.150000000001</v>
      </c>
      <c r="H818" s="31">
        <f t="shared" si="27"/>
        <v>2.3978971410345551E-3</v>
      </c>
    </row>
    <row r="819" spans="2:8">
      <c r="B819" s="111">
        <v>45203.645833333336</v>
      </c>
      <c r="C819" s="30">
        <v>1111.1500000000001</v>
      </c>
      <c r="D819" s="43">
        <f t="shared" si="28"/>
        <v>-3.5962172479611199E-2</v>
      </c>
      <c r="F819" s="111">
        <v>45203.645833333336</v>
      </c>
      <c r="G819" s="30">
        <v>17624.05</v>
      </c>
      <c r="H819" s="31">
        <f t="shared" si="27"/>
        <v>1.4148410576646508E-3</v>
      </c>
    </row>
    <row r="820" spans="2:8">
      <c r="B820" s="111">
        <v>45234.645833333336</v>
      </c>
      <c r="C820" s="30">
        <v>1079.3499999999999</v>
      </c>
      <c r="D820" s="43">
        <f t="shared" si="28"/>
        <v>-2.8618998335058432E-2</v>
      </c>
      <c r="F820" s="111">
        <v>45234.645833333336</v>
      </c>
      <c r="G820" s="30">
        <v>17722.3</v>
      </c>
      <c r="H820" s="31">
        <f t="shared" si="27"/>
        <v>5.5747685690858972E-3</v>
      </c>
    </row>
    <row r="821" spans="2:8">
      <c r="B821" s="111">
        <v>45264.645833333336</v>
      </c>
      <c r="C821" s="30">
        <v>1088.3</v>
      </c>
      <c r="D821" s="43">
        <f t="shared" si="28"/>
        <v>8.2920276092093292E-3</v>
      </c>
      <c r="F821" s="111">
        <v>45264.645833333336</v>
      </c>
      <c r="G821" s="30">
        <v>17812.400000000001</v>
      </c>
      <c r="H821" s="31">
        <f t="shared" si="27"/>
        <v>5.083990227002344E-3</v>
      </c>
    </row>
    <row r="822" spans="2:8" ht="27">
      <c r="B822" s="112" t="s">
        <v>500</v>
      </c>
      <c r="C822" s="30">
        <v>1103.0999999999999</v>
      </c>
      <c r="D822" s="43">
        <f t="shared" si="28"/>
        <v>1.3599191399430222E-2</v>
      </c>
      <c r="F822" s="112" t="s">
        <v>500</v>
      </c>
      <c r="G822" s="30">
        <v>17828</v>
      </c>
      <c r="H822" s="31">
        <f t="shared" si="27"/>
        <v>8.7579439042451135E-4</v>
      </c>
    </row>
    <row r="823" spans="2:8" ht="27">
      <c r="B823" s="112" t="s">
        <v>501</v>
      </c>
      <c r="C823" s="30">
        <v>1110.45</v>
      </c>
      <c r="D823" s="43">
        <f t="shared" si="28"/>
        <v>6.6630405221650424E-3</v>
      </c>
      <c r="F823" s="112" t="s">
        <v>501</v>
      </c>
      <c r="G823" s="30">
        <v>17706.849999999999</v>
      </c>
      <c r="H823" s="31">
        <f t="shared" si="27"/>
        <v>-6.7954902400718664E-3</v>
      </c>
    </row>
    <row r="824" spans="2:8" ht="27">
      <c r="B824" s="112" t="s">
        <v>502</v>
      </c>
      <c r="C824" s="30">
        <v>1110.8499999999999</v>
      </c>
      <c r="D824" s="43">
        <f t="shared" si="28"/>
        <v>3.6021432752475491E-4</v>
      </c>
      <c r="F824" s="112" t="s">
        <v>502</v>
      </c>
      <c r="G824" s="30">
        <v>17660.150000000001</v>
      </c>
      <c r="H824" s="31">
        <f t="shared" si="27"/>
        <v>-2.6373973914048943E-3</v>
      </c>
    </row>
    <row r="825" spans="2:8" ht="27">
      <c r="B825" s="112" t="s">
        <v>503</v>
      </c>
      <c r="C825" s="30">
        <v>1097.8</v>
      </c>
      <c r="D825" s="43">
        <f t="shared" si="28"/>
        <v>-1.174776072377004E-2</v>
      </c>
      <c r="F825" s="112" t="s">
        <v>503</v>
      </c>
      <c r="G825" s="30">
        <v>17618.75</v>
      </c>
      <c r="H825" s="31">
        <f t="shared" si="27"/>
        <v>-2.3442609490860189E-3</v>
      </c>
    </row>
    <row r="826" spans="2:8" ht="27">
      <c r="B826" s="112" t="s">
        <v>504</v>
      </c>
      <c r="C826" s="30">
        <v>1114.8</v>
      </c>
      <c r="D826" s="43">
        <f t="shared" si="28"/>
        <v>1.5485516487520501E-2</v>
      </c>
      <c r="F826" s="112" t="s">
        <v>504</v>
      </c>
      <c r="G826" s="30">
        <v>17624.45</v>
      </c>
      <c r="H826" s="31">
        <f t="shared" si="27"/>
        <v>3.2351897836124799E-4</v>
      </c>
    </row>
    <row r="827" spans="2:8" ht="27">
      <c r="B827" s="112" t="s">
        <v>505</v>
      </c>
      <c r="C827" s="30">
        <v>1123.3499999999999</v>
      </c>
      <c r="D827" s="43">
        <f t="shared" si="28"/>
        <v>7.6695371367061504E-3</v>
      </c>
      <c r="F827" s="112" t="s">
        <v>505</v>
      </c>
      <c r="G827" s="30">
        <v>17624.05</v>
      </c>
      <c r="H827" s="31">
        <f t="shared" si="27"/>
        <v>-2.2695743697065396E-5</v>
      </c>
    </row>
    <row r="828" spans="2:8" ht="27">
      <c r="B828" s="112" t="s">
        <v>506</v>
      </c>
      <c r="C828" s="30">
        <v>1137.9000000000001</v>
      </c>
      <c r="D828" s="43">
        <f t="shared" si="28"/>
        <v>1.2952330084123442E-2</v>
      </c>
      <c r="F828" s="112" t="s">
        <v>506</v>
      </c>
      <c r="G828" s="30">
        <v>17743.400000000001</v>
      </c>
      <c r="H828" s="31">
        <f t="shared" si="27"/>
        <v>6.7719962210730511E-3</v>
      </c>
    </row>
    <row r="829" spans="2:8" ht="27">
      <c r="B829" s="112" t="s">
        <v>507</v>
      </c>
      <c r="C829" s="30">
        <v>1128.05</v>
      </c>
      <c r="D829" s="43">
        <f t="shared" si="28"/>
        <v>-8.6562966868795055E-3</v>
      </c>
      <c r="F829" s="112" t="s">
        <v>507</v>
      </c>
      <c r="G829" s="30">
        <v>17769.25</v>
      </c>
      <c r="H829" s="31">
        <f t="shared" si="27"/>
        <v>1.4568797411995682E-3</v>
      </c>
    </row>
    <row r="830" spans="2:8" ht="27">
      <c r="B830" s="112" t="s">
        <v>508</v>
      </c>
      <c r="C830" s="30">
        <v>1122.95</v>
      </c>
      <c r="D830" s="43">
        <f t="shared" si="28"/>
        <v>-4.5210761934311172E-3</v>
      </c>
      <c r="F830" s="112" t="s">
        <v>508</v>
      </c>
      <c r="G830" s="30">
        <v>17813.599999999999</v>
      </c>
      <c r="H830" s="31">
        <f t="shared" si="27"/>
        <v>2.4958847447134058E-3</v>
      </c>
    </row>
    <row r="831" spans="2:8" ht="27">
      <c r="B831" s="112" t="s">
        <v>509</v>
      </c>
      <c r="C831" s="30">
        <v>1140.25</v>
      </c>
      <c r="D831" s="43">
        <f t="shared" si="28"/>
        <v>1.5405850661204923E-2</v>
      </c>
      <c r="F831" s="112" t="s">
        <v>509</v>
      </c>
      <c r="G831" s="30">
        <v>17915.05</v>
      </c>
      <c r="H831" s="31">
        <f t="shared" si="27"/>
        <v>5.6950868998968396E-3</v>
      </c>
    </row>
    <row r="832" spans="2:8" ht="27">
      <c r="B832" s="112" t="s">
        <v>510</v>
      </c>
      <c r="C832" s="30">
        <v>1127.25</v>
      </c>
      <c r="D832" s="43">
        <f t="shared" si="28"/>
        <v>-1.1401008550756431E-2</v>
      </c>
      <c r="F832" s="112" t="s">
        <v>510</v>
      </c>
      <c r="G832" s="30">
        <v>18065</v>
      </c>
      <c r="H832" s="31">
        <f t="shared" si="27"/>
        <v>8.3700575772884811E-3</v>
      </c>
    </row>
    <row r="833" spans="2:8">
      <c r="B833" s="111">
        <v>44962.645833333336</v>
      </c>
      <c r="C833" s="30">
        <v>1098.5999999999999</v>
      </c>
      <c r="D833" s="43">
        <f t="shared" si="28"/>
        <v>-2.5415834996673436E-2</v>
      </c>
      <c r="F833" s="111">
        <v>44962.645833333336</v>
      </c>
      <c r="G833" s="30">
        <v>18147.650000000001</v>
      </c>
      <c r="H833" s="31">
        <f t="shared" si="27"/>
        <v>4.5751453086078087E-3</v>
      </c>
    </row>
    <row r="834" spans="2:8">
      <c r="B834" s="111">
        <v>44990.645833333336</v>
      </c>
      <c r="C834" s="30">
        <v>1101.1500000000001</v>
      </c>
      <c r="D834" s="43">
        <f t="shared" si="28"/>
        <v>2.3211359912618246E-3</v>
      </c>
      <c r="F834" s="111">
        <v>44990.645833333336</v>
      </c>
      <c r="G834" s="30">
        <v>18089.849999999999</v>
      </c>
      <c r="H834" s="31">
        <f t="shared" si="27"/>
        <v>-3.1849853837826458E-3</v>
      </c>
    </row>
    <row r="835" spans="2:8">
      <c r="B835" s="111">
        <v>45021.645833333336</v>
      </c>
      <c r="C835" s="30">
        <v>1089.4000000000001</v>
      </c>
      <c r="D835" s="43">
        <f t="shared" si="28"/>
        <v>-1.0670662489215776E-2</v>
      </c>
      <c r="F835" s="111">
        <v>45021.645833333336</v>
      </c>
      <c r="G835" s="30">
        <v>18255.8</v>
      </c>
      <c r="H835" s="31">
        <f t="shared" si="27"/>
        <v>9.1736526284076358E-3</v>
      </c>
    </row>
    <row r="836" spans="2:8">
      <c r="B836" s="111">
        <v>45051.645833333336</v>
      </c>
      <c r="C836" s="30">
        <v>1119.5</v>
      </c>
      <c r="D836" s="43">
        <f t="shared" si="28"/>
        <v>2.7629888011749593E-2</v>
      </c>
      <c r="F836" s="111">
        <v>45051.645833333336</v>
      </c>
      <c r="G836" s="30">
        <v>18069</v>
      </c>
      <c r="H836" s="31">
        <f t="shared" si="27"/>
        <v>-1.0232364508813596E-2</v>
      </c>
    </row>
    <row r="837" spans="2:8">
      <c r="B837" s="111">
        <v>45143.645833333336</v>
      </c>
      <c r="C837" s="30">
        <v>1110.05</v>
      </c>
      <c r="D837" s="43">
        <f t="shared" si="28"/>
        <v>-8.4412684234033142E-3</v>
      </c>
      <c r="F837" s="111">
        <v>45143.645833333336</v>
      </c>
      <c r="G837" s="30">
        <v>18264.400000000001</v>
      </c>
      <c r="H837" s="31">
        <f t="shared" si="27"/>
        <v>1.0814101499806439E-2</v>
      </c>
    </row>
    <row r="838" spans="2:8">
      <c r="B838" s="111">
        <v>45174.645833333336</v>
      </c>
      <c r="C838" s="30">
        <v>1124.0999999999999</v>
      </c>
      <c r="D838" s="43">
        <f t="shared" si="28"/>
        <v>1.2657087518580301E-2</v>
      </c>
      <c r="F838" s="111">
        <v>45174.645833333336</v>
      </c>
      <c r="G838" s="30">
        <v>18265.95</v>
      </c>
      <c r="H838" s="31">
        <f t="shared" si="27"/>
        <v>8.4864545235596722E-5</v>
      </c>
    </row>
    <row r="839" spans="2:8">
      <c r="B839" s="111">
        <v>45204.645833333336</v>
      </c>
      <c r="C839" s="30">
        <v>1121</v>
      </c>
      <c r="D839" s="43">
        <f t="shared" si="28"/>
        <v>-2.757761764967448E-3</v>
      </c>
      <c r="F839" s="111">
        <v>45204.645833333336</v>
      </c>
      <c r="G839" s="30">
        <v>18315.099999999999</v>
      </c>
      <c r="H839" s="31">
        <f t="shared" si="27"/>
        <v>2.6907990003255389E-3</v>
      </c>
    </row>
    <row r="840" spans="2:8">
      <c r="B840" s="111">
        <v>45235.645833333336</v>
      </c>
      <c r="C840" s="30">
        <v>1109.5999999999999</v>
      </c>
      <c r="D840" s="43">
        <f t="shared" si="28"/>
        <v>-1.0169491525423791E-2</v>
      </c>
      <c r="F840" s="111">
        <v>45235.645833333336</v>
      </c>
      <c r="G840" s="30">
        <v>18297</v>
      </c>
      <c r="H840" s="31">
        <f t="shared" si="27"/>
        <v>-9.8825559238002736E-4</v>
      </c>
    </row>
    <row r="841" spans="2:8">
      <c r="B841" s="111">
        <v>45265.645833333336</v>
      </c>
      <c r="C841" s="30">
        <v>1109.45</v>
      </c>
      <c r="D841" s="43">
        <f t="shared" si="28"/>
        <v>-1.3518385003596922E-4</v>
      </c>
      <c r="F841" s="111">
        <v>45265.645833333336</v>
      </c>
      <c r="G841" s="30">
        <v>18314.8</v>
      </c>
      <c r="H841" s="31">
        <f t="shared" si="27"/>
        <v>9.7283707711648404E-4</v>
      </c>
    </row>
    <row r="842" spans="2:8" ht="27">
      <c r="B842" s="112" t="s">
        <v>511</v>
      </c>
      <c r="C842" s="30">
        <v>1106.3</v>
      </c>
      <c r="D842" s="43">
        <f t="shared" si="28"/>
        <v>-2.8392446707828922E-3</v>
      </c>
      <c r="F842" s="112" t="s">
        <v>511</v>
      </c>
      <c r="G842" s="30">
        <v>18398.849999999999</v>
      </c>
      <c r="H842" s="31">
        <f t="shared" si="27"/>
        <v>4.5891847030816724E-3</v>
      </c>
    </row>
    <row r="843" spans="2:8" ht="27">
      <c r="B843" s="112" t="s">
        <v>512</v>
      </c>
      <c r="C843" s="30">
        <v>1105.1500000000001</v>
      </c>
      <c r="D843" s="43">
        <f t="shared" si="28"/>
        <v>-1.0395010395009008E-3</v>
      </c>
      <c r="F843" s="112" t="s">
        <v>512</v>
      </c>
      <c r="G843" s="30">
        <v>18286.5</v>
      </c>
      <c r="H843" s="31">
        <f t="shared" ref="H843:H906" si="29">(G843/G842)-1</f>
        <v>-6.1063599083637232E-3</v>
      </c>
    </row>
    <row r="844" spans="2:8" ht="27">
      <c r="B844" s="112" t="s">
        <v>513</v>
      </c>
      <c r="C844" s="30">
        <v>1122.7</v>
      </c>
      <c r="D844" s="43">
        <f t="shared" si="28"/>
        <v>1.5880197258290707E-2</v>
      </c>
      <c r="F844" s="112" t="s">
        <v>513</v>
      </c>
      <c r="G844" s="30">
        <v>18181.75</v>
      </c>
      <c r="H844" s="31">
        <f t="shared" si="29"/>
        <v>-5.7282694884204233E-3</v>
      </c>
    </row>
    <row r="845" spans="2:8" ht="27">
      <c r="B845" s="112" t="s">
        <v>514</v>
      </c>
      <c r="C845" s="30">
        <v>1120.75</v>
      </c>
      <c r="D845" s="43">
        <f t="shared" si="28"/>
        <v>-1.7368842967845355E-3</v>
      </c>
      <c r="F845" s="112" t="s">
        <v>514</v>
      </c>
      <c r="G845" s="30">
        <v>18129.95</v>
      </c>
      <c r="H845" s="31">
        <f t="shared" si="29"/>
        <v>-2.8490106837900653E-3</v>
      </c>
    </row>
    <row r="846" spans="2:8" ht="27">
      <c r="B846" s="112" t="s">
        <v>515</v>
      </c>
      <c r="C846" s="30">
        <v>1155.9000000000001</v>
      </c>
      <c r="D846" s="43">
        <f t="shared" si="28"/>
        <v>3.1362926611643971E-2</v>
      </c>
      <c r="F846" s="112" t="s">
        <v>515</v>
      </c>
      <c r="G846" s="30">
        <v>18203.400000000001</v>
      </c>
      <c r="H846" s="31">
        <f t="shared" si="29"/>
        <v>4.0513073670915833E-3</v>
      </c>
    </row>
    <row r="847" spans="2:8" ht="27">
      <c r="B847" s="112" t="s">
        <v>516</v>
      </c>
      <c r="C847" s="30">
        <v>1167</v>
      </c>
      <c r="D847" s="43">
        <f t="shared" si="28"/>
        <v>9.6029068258498551E-3</v>
      </c>
      <c r="F847" s="112" t="s">
        <v>516</v>
      </c>
      <c r="G847" s="30">
        <v>18314.400000000001</v>
      </c>
      <c r="H847" s="31">
        <f t="shared" si="29"/>
        <v>6.0977619565576457E-3</v>
      </c>
    </row>
    <row r="848" spans="2:8" ht="27">
      <c r="B848" s="112" t="s">
        <v>517</v>
      </c>
      <c r="C848" s="30">
        <v>1157.95</v>
      </c>
      <c r="D848" s="43">
        <f t="shared" si="28"/>
        <v>-7.7549271636674355E-3</v>
      </c>
      <c r="F848" s="112" t="s">
        <v>517</v>
      </c>
      <c r="G848" s="30">
        <v>18348</v>
      </c>
      <c r="H848" s="31">
        <f t="shared" si="29"/>
        <v>1.834621936836589E-3</v>
      </c>
    </row>
    <row r="849" spans="2:8" ht="27">
      <c r="B849" s="112" t="s">
        <v>518</v>
      </c>
      <c r="C849" s="30">
        <v>1138.4000000000001</v>
      </c>
      <c r="D849" s="43">
        <f t="shared" si="28"/>
        <v>-1.6883285115937618E-2</v>
      </c>
      <c r="F849" s="112" t="s">
        <v>518</v>
      </c>
      <c r="G849" s="30">
        <v>18285.400000000001</v>
      </c>
      <c r="H849" s="31">
        <f t="shared" si="29"/>
        <v>-3.4118160017440058E-3</v>
      </c>
    </row>
    <row r="850" spans="2:8" ht="27">
      <c r="B850" s="112" t="s">
        <v>519</v>
      </c>
      <c r="C850" s="30">
        <v>1139.25</v>
      </c>
      <c r="D850" s="43">
        <f t="shared" si="28"/>
        <v>7.4666198172868015E-4</v>
      </c>
      <c r="F850" s="112" t="s">
        <v>519</v>
      </c>
      <c r="G850" s="30">
        <v>18321.150000000001</v>
      </c>
      <c r="H850" s="31">
        <f t="shared" si="29"/>
        <v>1.955111728482839E-3</v>
      </c>
    </row>
    <row r="851" spans="2:8" ht="27">
      <c r="B851" s="112" t="s">
        <v>520</v>
      </c>
      <c r="C851" s="30">
        <v>1161.45</v>
      </c>
      <c r="D851" s="43">
        <f t="shared" si="28"/>
        <v>1.9486504279131012E-2</v>
      </c>
      <c r="F851" s="112" t="s">
        <v>520</v>
      </c>
      <c r="G851" s="30">
        <v>18499.349999999999</v>
      </c>
      <c r="H851" s="31">
        <f t="shared" si="29"/>
        <v>9.7264636772254054E-3</v>
      </c>
    </row>
    <row r="852" spans="2:8" ht="27">
      <c r="B852" s="112" t="s">
        <v>521</v>
      </c>
      <c r="C852" s="30">
        <v>1159.45</v>
      </c>
      <c r="D852" s="43">
        <f t="shared" si="28"/>
        <v>-1.7219854492229736E-3</v>
      </c>
      <c r="F852" s="112" t="s">
        <v>521</v>
      </c>
      <c r="G852" s="30">
        <v>18598.650000000001</v>
      </c>
      <c r="H852" s="31">
        <f t="shared" si="29"/>
        <v>5.3677561644058791E-3</v>
      </c>
    </row>
    <row r="853" spans="2:8" ht="27">
      <c r="B853" s="112" t="s">
        <v>522</v>
      </c>
      <c r="C853" s="30">
        <v>1171.9000000000001</v>
      </c>
      <c r="D853" s="43">
        <f t="shared" si="28"/>
        <v>1.0737849842597846E-2</v>
      </c>
      <c r="F853" s="112" t="s">
        <v>522</v>
      </c>
      <c r="G853" s="30">
        <v>18633.849999999999</v>
      </c>
      <c r="H853" s="31">
        <f t="shared" si="29"/>
        <v>1.8926104851695325E-3</v>
      </c>
    </row>
    <row r="854" spans="2:8" ht="27">
      <c r="B854" s="112" t="s">
        <v>523</v>
      </c>
      <c r="C854" s="30">
        <v>1168.5999999999999</v>
      </c>
      <c r="D854" s="43">
        <f t="shared" si="28"/>
        <v>-2.8159399266151075E-3</v>
      </c>
      <c r="F854" s="112" t="s">
        <v>523</v>
      </c>
      <c r="G854" s="30">
        <v>18534.400000000001</v>
      </c>
      <c r="H854" s="31">
        <f t="shared" si="29"/>
        <v>-5.3370613158310043E-3</v>
      </c>
    </row>
    <row r="855" spans="2:8">
      <c r="B855" s="111">
        <v>44932.645833333336</v>
      </c>
      <c r="C855" s="30">
        <v>1173.0999999999999</v>
      </c>
      <c r="D855" s="43">
        <f t="shared" si="28"/>
        <v>3.8507615950709173E-3</v>
      </c>
      <c r="F855" s="111">
        <v>44932.645833333336</v>
      </c>
      <c r="G855" s="30">
        <v>18487.75</v>
      </c>
      <c r="H855" s="31">
        <f t="shared" si="29"/>
        <v>-2.5169414709945714E-3</v>
      </c>
    </row>
    <row r="856" spans="2:8">
      <c r="B856" s="111">
        <v>44963.645833333336</v>
      </c>
      <c r="C856" s="30">
        <v>1197.5999999999999</v>
      </c>
      <c r="D856" s="43">
        <f t="shared" si="28"/>
        <v>2.088483505242511E-2</v>
      </c>
      <c r="F856" s="111">
        <v>44963.645833333336</v>
      </c>
      <c r="G856" s="30">
        <v>18534.099999999999</v>
      </c>
      <c r="H856" s="31">
        <f t="shared" si="29"/>
        <v>2.507065489310456E-3</v>
      </c>
    </row>
    <row r="857" spans="2:8">
      <c r="B857" s="111">
        <v>45052.645833333336</v>
      </c>
      <c r="C857" s="30">
        <v>1211.1500000000001</v>
      </c>
      <c r="D857" s="43">
        <f t="shared" si="28"/>
        <v>1.1314295257181195E-2</v>
      </c>
      <c r="F857" s="111">
        <v>45052.645833333336</v>
      </c>
      <c r="G857" s="30">
        <v>18593.849999999999</v>
      </c>
      <c r="H857" s="31">
        <f t="shared" si="29"/>
        <v>3.223787505193032E-3</v>
      </c>
    </row>
    <row r="858" spans="2:8">
      <c r="B858" s="111">
        <v>45083.645833333336</v>
      </c>
      <c r="C858" s="30">
        <v>1206.8</v>
      </c>
      <c r="D858" s="43">
        <f t="shared" si="28"/>
        <v>-3.5916277917682482E-3</v>
      </c>
      <c r="F858" s="111">
        <v>45083.645833333336</v>
      </c>
      <c r="G858" s="30">
        <v>18599</v>
      </c>
      <c r="H858" s="31">
        <f t="shared" si="29"/>
        <v>2.7697330031184464E-4</v>
      </c>
    </row>
    <row r="859" spans="2:8">
      <c r="B859" s="111">
        <v>45113.645833333336</v>
      </c>
      <c r="C859" s="30">
        <v>1194.55</v>
      </c>
      <c r="D859" s="43">
        <f t="shared" si="28"/>
        <v>-1.0150812064965153E-2</v>
      </c>
      <c r="F859" s="111">
        <v>45113.645833333336</v>
      </c>
      <c r="G859" s="30">
        <v>18726.400000000001</v>
      </c>
      <c r="H859" s="31">
        <f t="shared" si="29"/>
        <v>6.8498306360558203E-3</v>
      </c>
    </row>
    <row r="860" spans="2:8">
      <c r="B860" s="111">
        <v>45144.645833333336</v>
      </c>
      <c r="C860" s="30">
        <v>1207.3</v>
      </c>
      <c r="D860" s="43">
        <f t="shared" si="28"/>
        <v>1.0673475367293017E-2</v>
      </c>
      <c r="F860" s="111">
        <v>45144.645833333336</v>
      </c>
      <c r="G860" s="30">
        <v>18634.55</v>
      </c>
      <c r="H860" s="31">
        <f t="shared" si="29"/>
        <v>-4.9048402255640333E-3</v>
      </c>
    </row>
    <row r="861" spans="2:8">
      <c r="B861" s="111">
        <v>45175.645833333336</v>
      </c>
      <c r="C861" s="30">
        <v>1191.2</v>
      </c>
      <c r="D861" s="43">
        <f t="shared" si="28"/>
        <v>-1.333554211877741E-2</v>
      </c>
      <c r="F861" s="111">
        <v>45175.645833333336</v>
      </c>
      <c r="G861" s="30">
        <v>18563.400000000001</v>
      </c>
      <c r="H861" s="31">
        <f t="shared" si="29"/>
        <v>-3.8181764518058214E-3</v>
      </c>
    </row>
    <row r="862" spans="2:8">
      <c r="B862" s="111">
        <v>45266.645833333336</v>
      </c>
      <c r="C862" s="30">
        <v>1191.4000000000001</v>
      </c>
      <c r="D862" s="43">
        <f t="shared" si="28"/>
        <v>1.6789791806592902E-4</v>
      </c>
      <c r="F862" s="111">
        <v>45266.645833333336</v>
      </c>
      <c r="G862" s="30">
        <v>18601.5</v>
      </c>
      <c r="H862" s="31">
        <f t="shared" si="29"/>
        <v>2.0524257409741953E-3</v>
      </c>
    </row>
    <row r="863" spans="2:8" ht="27">
      <c r="B863" s="112" t="s">
        <v>524</v>
      </c>
      <c r="C863" s="30">
        <v>1203.45</v>
      </c>
      <c r="D863" s="43">
        <f t="shared" si="28"/>
        <v>1.0114151418499251E-2</v>
      </c>
      <c r="F863" s="112" t="s">
        <v>524</v>
      </c>
      <c r="G863" s="30">
        <v>18716.150000000001</v>
      </c>
      <c r="H863" s="31">
        <f t="shared" si="29"/>
        <v>6.1634814396689386E-3</v>
      </c>
    </row>
    <row r="864" spans="2:8" ht="27">
      <c r="B864" s="112" t="s">
        <v>525</v>
      </c>
      <c r="C864" s="30">
        <v>1186</v>
      </c>
      <c r="D864" s="43">
        <f t="shared" si="28"/>
        <v>-1.4499979226390791E-2</v>
      </c>
      <c r="F864" s="112" t="s">
        <v>525</v>
      </c>
      <c r="G864" s="30">
        <v>18755.900000000001</v>
      </c>
      <c r="H864" s="31">
        <f t="shared" si="29"/>
        <v>2.123834228727528E-3</v>
      </c>
    </row>
    <row r="865" spans="2:8" ht="27">
      <c r="B865" s="112" t="s">
        <v>526</v>
      </c>
      <c r="C865" s="30">
        <v>1186.8499999999999</v>
      </c>
      <c r="D865" s="43">
        <f t="shared" si="28"/>
        <v>7.1669477234403978E-4</v>
      </c>
      <c r="F865" s="112" t="s">
        <v>526</v>
      </c>
      <c r="G865" s="30">
        <v>18688.099999999999</v>
      </c>
      <c r="H865" s="31">
        <f t="shared" si="29"/>
        <v>-3.6148625232594878E-3</v>
      </c>
    </row>
    <row r="866" spans="2:8" ht="27">
      <c r="B866" s="112" t="s">
        <v>527</v>
      </c>
      <c r="C866" s="30">
        <v>1199.7</v>
      </c>
      <c r="D866" s="43">
        <f t="shared" si="28"/>
        <v>1.0826978977966917E-2</v>
      </c>
      <c r="F866" s="112" t="s">
        <v>527</v>
      </c>
      <c r="G866" s="30">
        <v>18826</v>
      </c>
      <c r="H866" s="31">
        <f t="shared" si="29"/>
        <v>7.3790272954448177E-3</v>
      </c>
    </row>
    <row r="867" spans="2:8" ht="27">
      <c r="B867" s="112" t="s">
        <v>528</v>
      </c>
      <c r="C867" s="30">
        <v>1197.4000000000001</v>
      </c>
      <c r="D867" s="43">
        <f t="shared" si="28"/>
        <v>-1.9171459531549528E-3</v>
      </c>
      <c r="F867" s="112" t="s">
        <v>528</v>
      </c>
      <c r="G867" s="30">
        <v>18755.45</v>
      </c>
      <c r="H867" s="31">
        <f t="shared" si="29"/>
        <v>-3.7474768936576197E-3</v>
      </c>
    </row>
    <row r="868" spans="2:8" ht="27">
      <c r="B868" s="112" t="s">
        <v>529</v>
      </c>
      <c r="C868" s="30">
        <v>1211.7</v>
      </c>
      <c r="D868" s="43">
        <f t="shared" si="28"/>
        <v>1.1942542174711912E-2</v>
      </c>
      <c r="F868" s="112" t="s">
        <v>529</v>
      </c>
      <c r="G868" s="30">
        <v>18816.7</v>
      </c>
      <c r="H868" s="31">
        <f t="shared" si="29"/>
        <v>3.2657174314665305E-3</v>
      </c>
    </row>
    <row r="869" spans="2:8" ht="27">
      <c r="B869" s="112" t="s">
        <v>530</v>
      </c>
      <c r="C869" s="30">
        <v>1226.0999999999999</v>
      </c>
      <c r="D869" s="43">
        <f t="shared" si="28"/>
        <v>1.1884129735082904E-2</v>
      </c>
      <c r="F869" s="112" t="s">
        <v>530</v>
      </c>
      <c r="G869" s="30">
        <v>18856.849999999999</v>
      </c>
      <c r="H869" s="31">
        <f t="shared" si="29"/>
        <v>2.1337428985952478E-3</v>
      </c>
    </row>
    <row r="870" spans="2:8" ht="27">
      <c r="B870" s="112" t="s">
        <v>531</v>
      </c>
      <c r="C870" s="30">
        <v>1217.5999999999999</v>
      </c>
      <c r="D870" s="43">
        <f t="shared" si="28"/>
        <v>-6.9325503629393825E-3</v>
      </c>
      <c r="F870" s="112" t="s">
        <v>531</v>
      </c>
      <c r="G870" s="30">
        <v>18771.25</v>
      </c>
      <c r="H870" s="31">
        <f t="shared" si="29"/>
        <v>-4.5394644386521632E-3</v>
      </c>
    </row>
    <row r="871" spans="2:8" ht="27">
      <c r="B871" s="112" t="s">
        <v>532</v>
      </c>
      <c r="C871" s="30">
        <v>1195.8</v>
      </c>
      <c r="D871" s="43">
        <f t="shared" si="28"/>
        <v>-1.7904073587384994E-2</v>
      </c>
      <c r="F871" s="112" t="s">
        <v>532</v>
      </c>
      <c r="G871" s="30">
        <v>18665.5</v>
      </c>
      <c r="H871" s="31">
        <f t="shared" si="29"/>
        <v>-5.6336152360657588E-3</v>
      </c>
    </row>
    <row r="872" spans="2:8" ht="27">
      <c r="B872" s="112" t="s">
        <v>533</v>
      </c>
      <c r="C872" s="30">
        <v>1202.8499999999999</v>
      </c>
      <c r="D872" s="43">
        <f t="shared" ref="D872:D935" si="30">(C872/C871)-1</f>
        <v>5.8956347215253224E-3</v>
      </c>
      <c r="F872" s="112" t="s">
        <v>533</v>
      </c>
      <c r="G872" s="30">
        <v>18691.2</v>
      </c>
      <c r="H872" s="31">
        <f t="shared" si="29"/>
        <v>1.3768717687712151E-3</v>
      </c>
    </row>
    <row r="873" spans="2:8" ht="27">
      <c r="B873" s="112" t="s">
        <v>534</v>
      </c>
      <c r="C873" s="30">
        <v>1225.3</v>
      </c>
      <c r="D873" s="43">
        <f t="shared" si="30"/>
        <v>1.8664006318327431E-2</v>
      </c>
      <c r="F873" s="112" t="s">
        <v>534</v>
      </c>
      <c r="G873" s="30">
        <v>18817.400000000001</v>
      </c>
      <c r="H873" s="31">
        <f t="shared" si="29"/>
        <v>6.7518404382811426E-3</v>
      </c>
    </row>
    <row r="874" spans="2:8" ht="27">
      <c r="B874" s="112" t="s">
        <v>868</v>
      </c>
      <c r="C874" s="30">
        <v>1212.25</v>
      </c>
      <c r="D874" s="43">
        <f t="shared" si="30"/>
        <v>-1.0650452950297873E-2</v>
      </c>
      <c r="F874" s="112" t="s">
        <v>535</v>
      </c>
      <c r="G874" s="30">
        <v>19189.05</v>
      </c>
      <c r="H874" s="31">
        <f t="shared" si="29"/>
        <v>1.9750337453633193E-2</v>
      </c>
    </row>
    <row r="875" spans="2:8" ht="27">
      <c r="B875" s="112" t="s">
        <v>535</v>
      </c>
      <c r="C875" s="30">
        <v>1208.5999999999999</v>
      </c>
      <c r="D875" s="43">
        <f t="shared" si="30"/>
        <v>-3.0109300886781432E-3</v>
      </c>
      <c r="F875" s="111">
        <v>44992.645833333336</v>
      </c>
      <c r="G875" s="30">
        <v>19322.55</v>
      </c>
      <c r="H875" s="31">
        <f t="shared" si="29"/>
        <v>6.9570927169402275E-3</v>
      </c>
    </row>
    <row r="876" spans="2:8">
      <c r="B876" s="111">
        <v>44992.645833333336</v>
      </c>
      <c r="C876" s="30">
        <v>1278.0999999999999</v>
      </c>
      <c r="D876" s="43">
        <f t="shared" si="30"/>
        <v>5.7504550719841063E-2</v>
      </c>
      <c r="F876" s="111">
        <v>45023.645833333336</v>
      </c>
      <c r="G876" s="30">
        <v>19389</v>
      </c>
      <c r="H876" s="31">
        <f t="shared" si="29"/>
        <v>3.4389870902133968E-3</v>
      </c>
    </row>
    <row r="877" spans="2:8">
      <c r="B877" s="111">
        <v>45023.645833333336</v>
      </c>
      <c r="C877" s="30">
        <v>1329.7</v>
      </c>
      <c r="D877" s="43">
        <f t="shared" si="30"/>
        <v>4.0372427822549239E-2</v>
      </c>
      <c r="F877" s="111">
        <v>45053.645833333336</v>
      </c>
      <c r="G877" s="30">
        <v>19398.5</v>
      </c>
      <c r="H877" s="31">
        <f t="shared" si="29"/>
        <v>4.8996853886218439E-4</v>
      </c>
    </row>
    <row r="878" spans="2:8">
      <c r="B878" s="111">
        <v>45053.645833333336</v>
      </c>
      <c r="C878" s="30">
        <v>1358.55</v>
      </c>
      <c r="D878" s="43">
        <f t="shared" si="30"/>
        <v>2.1696623298488316E-2</v>
      </c>
      <c r="F878" s="111">
        <v>45084.645833333336</v>
      </c>
      <c r="G878" s="30">
        <v>19497.3</v>
      </c>
      <c r="H878" s="31">
        <f t="shared" si="29"/>
        <v>5.0931773075237885E-3</v>
      </c>
    </row>
    <row r="879" spans="2:8">
      <c r="B879" s="111">
        <v>45084.645833333336</v>
      </c>
      <c r="C879" s="30">
        <v>1380.35</v>
      </c>
      <c r="D879" s="43">
        <f t="shared" si="30"/>
        <v>1.6046520186963953E-2</v>
      </c>
      <c r="F879" s="111">
        <v>45114.645833333336</v>
      </c>
      <c r="G879" s="30">
        <v>19331.8</v>
      </c>
      <c r="H879" s="31">
        <f t="shared" si="29"/>
        <v>-8.4883547978438223E-3</v>
      </c>
    </row>
    <row r="880" spans="2:8">
      <c r="B880" s="111">
        <v>45114.645833333336</v>
      </c>
      <c r="C880" s="30">
        <v>1355.15</v>
      </c>
      <c r="D880" s="43">
        <f t="shared" si="30"/>
        <v>-1.8256239359582538E-2</v>
      </c>
      <c r="F880" s="111">
        <v>45206.645833333336</v>
      </c>
      <c r="G880" s="30">
        <v>19355.900000000001</v>
      </c>
      <c r="H880" s="31">
        <f t="shared" si="29"/>
        <v>1.2466505964268126E-3</v>
      </c>
    </row>
    <row r="881" spans="2:8">
      <c r="B881" s="111">
        <v>45206.645833333336</v>
      </c>
      <c r="C881" s="30">
        <v>1347.9</v>
      </c>
      <c r="D881" s="43">
        <f t="shared" si="30"/>
        <v>-5.3499612589011925E-3</v>
      </c>
      <c r="F881" s="111">
        <v>45237.645833333336</v>
      </c>
      <c r="G881" s="30">
        <v>19439.400000000001</v>
      </c>
      <c r="H881" s="31">
        <f t="shared" si="29"/>
        <v>4.3139301194985435E-3</v>
      </c>
    </row>
    <row r="882" spans="2:8">
      <c r="B882" s="111">
        <v>45237.645833333336</v>
      </c>
      <c r="C882" s="30">
        <v>1332.8</v>
      </c>
      <c r="D882" s="43">
        <f t="shared" si="30"/>
        <v>-1.1202611469693702E-2</v>
      </c>
      <c r="F882" s="111">
        <v>45267.645833333336</v>
      </c>
      <c r="G882" s="30">
        <v>19384.3</v>
      </c>
      <c r="H882" s="31">
        <f t="shared" si="29"/>
        <v>-2.8344496229308902E-3</v>
      </c>
    </row>
    <row r="883" spans="2:8" ht="27">
      <c r="B883" s="111">
        <v>45267.645833333336</v>
      </c>
      <c r="C883" s="30">
        <v>1393.4</v>
      </c>
      <c r="D883" s="43">
        <f t="shared" si="30"/>
        <v>4.5468187274910088E-2</v>
      </c>
      <c r="F883" s="112" t="s">
        <v>536</v>
      </c>
      <c r="G883" s="30">
        <v>19413.75</v>
      </c>
      <c r="H883" s="31">
        <f t="shared" si="29"/>
        <v>1.5192707500399916E-3</v>
      </c>
    </row>
    <row r="884" spans="2:8" ht="27">
      <c r="B884" s="112" t="s">
        <v>536</v>
      </c>
      <c r="C884" s="30">
        <v>1354</v>
      </c>
      <c r="D884" s="43">
        <f t="shared" si="30"/>
        <v>-2.8276159035452886E-2</v>
      </c>
      <c r="F884" s="112" t="s">
        <v>537</v>
      </c>
      <c r="G884" s="30">
        <v>19564.5</v>
      </c>
      <c r="H884" s="31">
        <f t="shared" si="29"/>
        <v>7.7651149314275081E-3</v>
      </c>
    </row>
    <row r="885" spans="2:8" ht="27">
      <c r="B885" s="112" t="s">
        <v>537</v>
      </c>
      <c r="C885" s="30">
        <v>1381.2</v>
      </c>
      <c r="D885" s="43">
        <f t="shared" si="30"/>
        <v>2.0088626292466882E-2</v>
      </c>
      <c r="F885" s="112" t="s">
        <v>538</v>
      </c>
      <c r="G885" s="30">
        <v>19711.45</v>
      </c>
      <c r="H885" s="31">
        <f t="shared" si="29"/>
        <v>7.5110531830611116E-3</v>
      </c>
    </row>
    <row r="886" spans="2:8" ht="27">
      <c r="B886" s="112" t="s">
        <v>538</v>
      </c>
      <c r="C886" s="30">
        <v>1377.7</v>
      </c>
      <c r="D886" s="43">
        <f t="shared" si="30"/>
        <v>-2.5340283811178255E-3</v>
      </c>
      <c r="F886" s="112" t="s">
        <v>539</v>
      </c>
      <c r="G886" s="30">
        <v>19749.25</v>
      </c>
      <c r="H886" s="31">
        <f t="shared" si="29"/>
        <v>1.9176671427012515E-3</v>
      </c>
    </row>
    <row r="887" spans="2:8" ht="27">
      <c r="B887" s="112" t="s">
        <v>539</v>
      </c>
      <c r="C887" s="30">
        <v>1390.9</v>
      </c>
      <c r="D887" s="43">
        <f t="shared" si="30"/>
        <v>9.581186034695488E-3</v>
      </c>
      <c r="F887" s="112" t="s">
        <v>540</v>
      </c>
      <c r="G887" s="30">
        <v>19833.150000000001</v>
      </c>
      <c r="H887" s="31">
        <f t="shared" si="29"/>
        <v>4.248262592250418E-3</v>
      </c>
    </row>
    <row r="888" spans="2:8" ht="27">
      <c r="B888" s="112" t="s">
        <v>540</v>
      </c>
      <c r="C888" s="30">
        <v>1376.6</v>
      </c>
      <c r="D888" s="43">
        <f t="shared" si="30"/>
        <v>-1.0281112948450799E-2</v>
      </c>
      <c r="F888" s="112" t="s">
        <v>541</v>
      </c>
      <c r="G888" s="30">
        <v>19979.150000000001</v>
      </c>
      <c r="H888" s="31">
        <f t="shared" si="29"/>
        <v>7.3614125844860823E-3</v>
      </c>
    </row>
    <row r="889" spans="2:8" ht="27">
      <c r="B889" s="112" t="s">
        <v>541</v>
      </c>
      <c r="C889" s="30">
        <v>1336.35</v>
      </c>
      <c r="D889" s="43">
        <f t="shared" si="30"/>
        <v>-2.923870405346507E-2</v>
      </c>
      <c r="F889" s="112" t="s">
        <v>542</v>
      </c>
      <c r="G889" s="30">
        <v>19745</v>
      </c>
      <c r="H889" s="31">
        <f t="shared" si="29"/>
        <v>-1.1719717805812602E-2</v>
      </c>
    </row>
    <row r="890" spans="2:8" ht="27">
      <c r="B890" s="112" t="s">
        <v>542</v>
      </c>
      <c r="C890" s="30">
        <v>1400.3</v>
      </c>
      <c r="D890" s="43">
        <f t="shared" si="30"/>
        <v>4.7854229805066151E-2</v>
      </c>
      <c r="F890" s="112" t="s">
        <v>543</v>
      </c>
      <c r="G890" s="30">
        <v>19672.349999999999</v>
      </c>
      <c r="H890" s="31">
        <f t="shared" si="29"/>
        <v>-3.679412509496105E-3</v>
      </c>
    </row>
    <row r="891" spans="2:8" ht="27">
      <c r="B891" s="112" t="s">
        <v>543</v>
      </c>
      <c r="C891" s="30">
        <v>1403.75</v>
      </c>
      <c r="D891" s="43">
        <f t="shared" si="30"/>
        <v>2.4637577661930088E-3</v>
      </c>
      <c r="F891" s="112" t="s">
        <v>544</v>
      </c>
      <c r="G891" s="30">
        <v>19680.599999999999</v>
      </c>
      <c r="H891" s="31">
        <f t="shared" si="29"/>
        <v>4.1937033450500927E-4</v>
      </c>
    </row>
    <row r="892" spans="2:8" ht="27">
      <c r="B892" s="112" t="s">
        <v>544</v>
      </c>
      <c r="C892" s="30">
        <v>1387</v>
      </c>
      <c r="D892" s="43">
        <f t="shared" si="30"/>
        <v>-1.1932324131789795E-2</v>
      </c>
      <c r="F892" s="112" t="s">
        <v>545</v>
      </c>
      <c r="G892" s="30">
        <v>19778.3</v>
      </c>
      <c r="H892" s="31">
        <f t="shared" si="29"/>
        <v>4.9642795443227694E-3</v>
      </c>
    </row>
    <row r="893" spans="2:8" ht="27">
      <c r="B893" s="112" t="s">
        <v>545</v>
      </c>
      <c r="C893" s="30">
        <v>1361.8</v>
      </c>
      <c r="D893" s="43">
        <f t="shared" si="30"/>
        <v>-1.8168709444845055E-2</v>
      </c>
      <c r="F893" s="112" t="s">
        <v>546</v>
      </c>
      <c r="G893" s="30">
        <v>19659.900000000001</v>
      </c>
      <c r="H893" s="31">
        <f t="shared" si="29"/>
        <v>-5.9863587871554769E-3</v>
      </c>
    </row>
    <row r="894" spans="2:8" ht="27">
      <c r="B894" s="112" t="s">
        <v>546</v>
      </c>
      <c r="C894" s="30">
        <v>1381.45</v>
      </c>
      <c r="D894" s="43">
        <f t="shared" si="30"/>
        <v>1.442943163460142E-2</v>
      </c>
      <c r="F894" s="112" t="s">
        <v>547</v>
      </c>
      <c r="G894" s="30">
        <v>19646.05</v>
      </c>
      <c r="H894" s="31">
        <f t="shared" si="29"/>
        <v>-7.044796769059003E-4</v>
      </c>
    </row>
    <row r="895" spans="2:8" ht="27">
      <c r="B895" s="112" t="s">
        <v>547</v>
      </c>
      <c r="C895" s="30">
        <v>1389.5</v>
      </c>
      <c r="D895" s="43">
        <f t="shared" si="30"/>
        <v>5.827210539650407E-3</v>
      </c>
      <c r="F895" s="112" t="s">
        <v>548</v>
      </c>
      <c r="G895" s="30">
        <v>19753.8</v>
      </c>
      <c r="H895" s="31">
        <f t="shared" si="29"/>
        <v>5.4845630546598301E-3</v>
      </c>
    </row>
    <row r="896" spans="2:8" ht="27">
      <c r="B896" s="112" t="s">
        <v>548</v>
      </c>
      <c r="C896" s="30">
        <v>1450.8</v>
      </c>
      <c r="D896" s="43">
        <f t="shared" si="30"/>
        <v>4.4116588700971571E-2</v>
      </c>
      <c r="F896" s="111">
        <v>44934.645833333336</v>
      </c>
      <c r="G896" s="30">
        <v>19733.55</v>
      </c>
      <c r="H896" s="31">
        <f t="shared" si="29"/>
        <v>-1.0251192175683155E-3</v>
      </c>
    </row>
    <row r="897" spans="2:8">
      <c r="B897" s="111">
        <v>44934.645833333336</v>
      </c>
      <c r="C897" s="30">
        <v>1447.85</v>
      </c>
      <c r="D897" s="43">
        <f t="shared" si="30"/>
        <v>-2.0333609043287071E-3</v>
      </c>
      <c r="F897" s="111">
        <v>44965.645833333336</v>
      </c>
      <c r="G897" s="30">
        <v>19526.55</v>
      </c>
      <c r="H897" s="31">
        <f t="shared" si="29"/>
        <v>-1.0489749690248296E-2</v>
      </c>
    </row>
    <row r="898" spans="2:8">
      <c r="B898" s="111">
        <v>44965.645833333336</v>
      </c>
      <c r="C898" s="30">
        <v>1438.1</v>
      </c>
      <c r="D898" s="43">
        <f t="shared" si="30"/>
        <v>-6.7341230099803306E-3</v>
      </c>
      <c r="F898" s="111">
        <v>44993.645833333336</v>
      </c>
      <c r="G898" s="30">
        <v>19381.650000000001</v>
      </c>
      <c r="H898" s="31">
        <f t="shared" si="29"/>
        <v>-7.4206657089961325E-3</v>
      </c>
    </row>
    <row r="899" spans="2:8">
      <c r="B899" s="111">
        <v>44993.645833333336</v>
      </c>
      <c r="C899" s="30">
        <v>1447.4</v>
      </c>
      <c r="D899" s="43">
        <f t="shared" si="30"/>
        <v>6.4668660037550119E-3</v>
      </c>
      <c r="F899" s="111">
        <v>45024.645833333336</v>
      </c>
      <c r="G899" s="30">
        <v>19517</v>
      </c>
      <c r="H899" s="31">
        <f t="shared" si="29"/>
        <v>6.983409565233023E-3</v>
      </c>
    </row>
    <row r="900" spans="2:8">
      <c r="B900" s="111">
        <v>45024.645833333336</v>
      </c>
      <c r="C900" s="30">
        <v>1384.4</v>
      </c>
      <c r="D900" s="43">
        <f t="shared" si="30"/>
        <v>-4.3526323062042294E-2</v>
      </c>
      <c r="F900" s="111">
        <v>45115.645833333336</v>
      </c>
      <c r="G900" s="30">
        <v>19597.3</v>
      </c>
      <c r="H900" s="31">
        <f t="shared" si="29"/>
        <v>4.1143618383971958E-3</v>
      </c>
    </row>
    <row r="901" spans="2:8">
      <c r="B901" s="111">
        <v>45115.645833333336</v>
      </c>
      <c r="C901" s="30">
        <v>1339.4</v>
      </c>
      <c r="D901" s="43">
        <f t="shared" si="30"/>
        <v>-3.250505634209766E-2</v>
      </c>
      <c r="F901" s="111">
        <v>45146.645833333336</v>
      </c>
      <c r="G901" s="30">
        <v>19570.849999999999</v>
      </c>
      <c r="H901" s="31">
        <f t="shared" si="29"/>
        <v>-1.3496757206350463E-3</v>
      </c>
    </row>
    <row r="902" spans="2:8">
      <c r="B902" s="111">
        <v>45146.645833333336</v>
      </c>
      <c r="C902" s="30">
        <v>1394.2</v>
      </c>
      <c r="D902" s="43">
        <f t="shared" si="30"/>
        <v>4.0913842018814428E-2</v>
      </c>
      <c r="F902" s="111">
        <v>45177.645833333336</v>
      </c>
      <c r="G902" s="30">
        <v>19632.55</v>
      </c>
      <c r="H902" s="31">
        <f t="shared" si="29"/>
        <v>3.152647943242215E-3</v>
      </c>
    </row>
    <row r="903" spans="2:8">
      <c r="B903" s="111">
        <v>45177.645833333336</v>
      </c>
      <c r="C903" s="30">
        <v>1364.75</v>
      </c>
      <c r="D903" s="43">
        <f t="shared" si="30"/>
        <v>-2.1123224788409112E-2</v>
      </c>
      <c r="F903" s="111">
        <v>45207.645833333336</v>
      </c>
      <c r="G903" s="30">
        <v>19543.099999999999</v>
      </c>
      <c r="H903" s="31">
        <f t="shared" si="29"/>
        <v>-4.5562089489139534E-3</v>
      </c>
    </row>
    <row r="904" spans="2:8">
      <c r="B904" s="111">
        <v>45207.645833333336</v>
      </c>
      <c r="C904" s="30">
        <v>1354.35</v>
      </c>
      <c r="D904" s="43">
        <f t="shared" si="30"/>
        <v>-7.6204433046346276E-3</v>
      </c>
      <c r="F904" s="111">
        <v>45238.645833333336</v>
      </c>
      <c r="G904" s="30">
        <v>19428.3</v>
      </c>
      <c r="H904" s="31">
        <f t="shared" si="29"/>
        <v>-5.8741960077981492E-3</v>
      </c>
    </row>
    <row r="905" spans="2:8" ht="27">
      <c r="B905" s="111">
        <v>45238.645833333336</v>
      </c>
      <c r="C905" s="30">
        <v>1339.25</v>
      </c>
      <c r="D905" s="43">
        <f t="shared" si="30"/>
        <v>-1.114925979252035E-2</v>
      </c>
      <c r="F905" s="112" t="s">
        <v>549</v>
      </c>
      <c r="G905" s="30">
        <v>19434.55</v>
      </c>
      <c r="H905" s="31">
        <f t="shared" si="29"/>
        <v>3.2169567074835648E-4</v>
      </c>
    </row>
    <row r="906" spans="2:8" ht="27">
      <c r="B906" s="112" t="s">
        <v>549</v>
      </c>
      <c r="C906" s="30">
        <v>1336.45</v>
      </c>
      <c r="D906" s="43">
        <f t="shared" si="30"/>
        <v>-2.0907224192644458E-3</v>
      </c>
      <c r="F906" s="112" t="s">
        <v>550</v>
      </c>
      <c r="G906" s="30">
        <v>19465</v>
      </c>
      <c r="H906" s="31">
        <f t="shared" si="29"/>
        <v>1.5667972759854099E-3</v>
      </c>
    </row>
    <row r="907" spans="2:8" ht="27">
      <c r="B907" s="112" t="s">
        <v>550</v>
      </c>
      <c r="C907" s="30">
        <v>1297.4000000000001</v>
      </c>
      <c r="D907" s="43">
        <f t="shared" si="30"/>
        <v>-2.9219200119720123E-2</v>
      </c>
      <c r="F907" s="112" t="s">
        <v>551</v>
      </c>
      <c r="G907" s="30">
        <v>19365.25</v>
      </c>
      <c r="H907" s="31">
        <f t="shared" ref="H907:H970" si="31">(G907/G906)-1</f>
        <v>-5.1245825841254034E-3</v>
      </c>
    </row>
    <row r="908" spans="2:8" ht="27">
      <c r="B908" s="112" t="s">
        <v>551</v>
      </c>
      <c r="C908" s="30">
        <v>1287.75</v>
      </c>
      <c r="D908" s="43">
        <f t="shared" si="30"/>
        <v>-7.4379528287344954E-3</v>
      </c>
      <c r="F908" s="112" t="s">
        <v>552</v>
      </c>
      <c r="G908" s="30">
        <v>19310.150000000001</v>
      </c>
      <c r="H908" s="31">
        <f t="shared" si="31"/>
        <v>-2.8453027975366973E-3</v>
      </c>
    </row>
    <row r="909" spans="2:8" ht="27">
      <c r="B909" s="112" t="s">
        <v>552</v>
      </c>
      <c r="C909" s="30">
        <v>1280.5</v>
      </c>
      <c r="D909" s="43">
        <f t="shared" si="30"/>
        <v>-5.6299747621820773E-3</v>
      </c>
      <c r="F909" s="112" t="s">
        <v>553</v>
      </c>
      <c r="G909" s="30">
        <v>19393.599999999999</v>
      </c>
      <c r="H909" s="31">
        <f t="shared" si="31"/>
        <v>4.3215614586109563E-3</v>
      </c>
    </row>
    <row r="910" spans="2:8" ht="27">
      <c r="B910" s="112" t="s">
        <v>553</v>
      </c>
      <c r="C910" s="30">
        <v>1259.9000000000001</v>
      </c>
      <c r="D910" s="43">
        <f t="shared" si="30"/>
        <v>-1.608746583365861E-2</v>
      </c>
      <c r="F910" s="112" t="s">
        <v>554</v>
      </c>
      <c r="G910" s="30">
        <v>19396.45</v>
      </c>
      <c r="H910" s="31">
        <f t="shared" si="31"/>
        <v>1.4695569672484865E-4</v>
      </c>
    </row>
    <row r="911" spans="2:8" ht="27">
      <c r="B911" s="112" t="s">
        <v>554</v>
      </c>
      <c r="C911" s="30">
        <v>1255.3499999999999</v>
      </c>
      <c r="D911" s="43">
        <f t="shared" si="30"/>
        <v>-3.6113977299787603E-3</v>
      </c>
      <c r="F911" s="112" t="s">
        <v>555</v>
      </c>
      <c r="G911" s="30">
        <v>19444</v>
      </c>
      <c r="H911" s="31">
        <f t="shared" si="31"/>
        <v>2.4514795233148146E-3</v>
      </c>
    </row>
    <row r="912" spans="2:8" ht="27">
      <c r="B912" s="112" t="s">
        <v>555</v>
      </c>
      <c r="C912" s="30">
        <v>1220.05</v>
      </c>
      <c r="D912" s="43">
        <f t="shared" si="30"/>
        <v>-2.8119647906958201E-2</v>
      </c>
      <c r="F912" s="112" t="s">
        <v>556</v>
      </c>
      <c r="G912" s="30">
        <v>19386.7</v>
      </c>
      <c r="H912" s="31">
        <f t="shared" si="31"/>
        <v>-2.9469245011314316E-3</v>
      </c>
    </row>
    <row r="913" spans="2:8" ht="27">
      <c r="B913" s="112" t="s">
        <v>556</v>
      </c>
      <c r="C913" s="30">
        <v>1223.55</v>
      </c>
      <c r="D913" s="43">
        <f t="shared" si="30"/>
        <v>2.8687348879143926E-3</v>
      </c>
      <c r="F913" s="112" t="s">
        <v>557</v>
      </c>
      <c r="G913" s="30">
        <v>19265.8</v>
      </c>
      <c r="H913" s="31">
        <f t="shared" si="31"/>
        <v>-6.2362341192674364E-3</v>
      </c>
    </row>
    <row r="914" spans="2:8" ht="27">
      <c r="B914" s="112" t="s">
        <v>557</v>
      </c>
      <c r="C914" s="30">
        <v>1242.8499999999999</v>
      </c>
      <c r="D914" s="43">
        <f t="shared" si="30"/>
        <v>1.577377303747296E-2</v>
      </c>
      <c r="F914" s="112" t="s">
        <v>558</v>
      </c>
      <c r="G914" s="30">
        <v>19306.05</v>
      </c>
      <c r="H914" s="31">
        <f t="shared" si="31"/>
        <v>2.0891943236200916E-3</v>
      </c>
    </row>
    <row r="915" spans="2:8" ht="27">
      <c r="B915" s="112" t="s">
        <v>558</v>
      </c>
      <c r="C915" s="30">
        <v>1258.95</v>
      </c>
      <c r="D915" s="43">
        <f t="shared" si="30"/>
        <v>1.2954097437341661E-2</v>
      </c>
      <c r="F915" s="112" t="s">
        <v>559</v>
      </c>
      <c r="G915" s="30">
        <v>19342.650000000001</v>
      </c>
      <c r="H915" s="31">
        <f t="shared" si="31"/>
        <v>1.8957787843707496E-3</v>
      </c>
    </row>
    <row r="916" spans="2:8" ht="27">
      <c r="B916" s="112" t="s">
        <v>559</v>
      </c>
      <c r="C916" s="30">
        <v>1250.2</v>
      </c>
      <c r="D916" s="43">
        <f t="shared" si="30"/>
        <v>-6.9502363080344853E-3</v>
      </c>
      <c r="F916" s="112" t="s">
        <v>560</v>
      </c>
      <c r="G916" s="30">
        <v>19347.45</v>
      </c>
      <c r="H916" s="31">
        <f t="shared" si="31"/>
        <v>2.4815627641494586E-4</v>
      </c>
    </row>
    <row r="917" spans="2:8" ht="27">
      <c r="B917" s="112" t="s">
        <v>560</v>
      </c>
      <c r="C917" s="30">
        <v>1257.8</v>
      </c>
      <c r="D917" s="43">
        <f t="shared" si="30"/>
        <v>6.0790273556230456E-3</v>
      </c>
      <c r="F917" s="112" t="s">
        <v>561</v>
      </c>
      <c r="G917" s="30">
        <v>19253.8</v>
      </c>
      <c r="H917" s="31">
        <f t="shared" si="31"/>
        <v>-4.840431167931758E-3</v>
      </c>
    </row>
    <row r="918" spans="2:8" ht="27">
      <c r="B918" s="112" t="s">
        <v>561</v>
      </c>
      <c r="C918" s="30">
        <v>1261.7</v>
      </c>
      <c r="D918" s="43">
        <f t="shared" si="30"/>
        <v>3.1006519319447534E-3</v>
      </c>
      <c r="F918" s="111">
        <v>44935.645833333336</v>
      </c>
      <c r="G918" s="30">
        <v>19435.3</v>
      </c>
      <c r="H918" s="31">
        <f t="shared" si="31"/>
        <v>9.4267105714196386E-3</v>
      </c>
    </row>
    <row r="919" spans="2:8">
      <c r="B919" s="111">
        <v>44935.645833333336</v>
      </c>
      <c r="C919" s="30">
        <v>1257.5</v>
      </c>
      <c r="D919" s="43">
        <f t="shared" si="30"/>
        <v>-3.3288420385194639E-3</v>
      </c>
      <c r="F919" s="111">
        <v>45025.645833333336</v>
      </c>
      <c r="G919" s="30">
        <v>19528.8</v>
      </c>
      <c r="H919" s="31">
        <f t="shared" si="31"/>
        <v>4.8108338950261231E-3</v>
      </c>
    </row>
    <row r="920" spans="2:8">
      <c r="B920" s="111">
        <v>45025.645833333336</v>
      </c>
      <c r="C920" s="30">
        <v>1247.7</v>
      </c>
      <c r="D920" s="43">
        <f t="shared" si="30"/>
        <v>-7.7932405566599749E-3</v>
      </c>
      <c r="F920" s="111">
        <v>45055.645833333336</v>
      </c>
      <c r="G920" s="30">
        <v>19574.900000000001</v>
      </c>
      <c r="H920" s="31">
        <f t="shared" si="31"/>
        <v>2.3606161156857208E-3</v>
      </c>
    </row>
    <row r="921" spans="2:8">
      <c r="B921" s="111">
        <v>45055.645833333336</v>
      </c>
      <c r="C921" s="30">
        <v>1249.45</v>
      </c>
      <c r="D921" s="43">
        <f t="shared" si="30"/>
        <v>1.4025807485773534E-3</v>
      </c>
      <c r="F921" s="111">
        <v>45086.645833333336</v>
      </c>
      <c r="G921" s="30">
        <v>19611.05</v>
      </c>
      <c r="H921" s="31">
        <f t="shared" si="31"/>
        <v>1.8467527292602703E-3</v>
      </c>
    </row>
    <row r="922" spans="2:8">
      <c r="B922" s="111">
        <v>45086.645833333336</v>
      </c>
      <c r="C922" s="30">
        <v>1290.3499999999999</v>
      </c>
      <c r="D922" s="43">
        <f t="shared" si="30"/>
        <v>3.2734403137380408E-2</v>
      </c>
      <c r="F922" s="111">
        <v>45116.645833333336</v>
      </c>
      <c r="G922" s="30">
        <v>19727.05</v>
      </c>
      <c r="H922" s="31">
        <f t="shared" si="31"/>
        <v>5.91503259641879E-3</v>
      </c>
    </row>
    <row r="923" spans="2:8">
      <c r="B923" s="111">
        <v>45116.645833333336</v>
      </c>
      <c r="C923" s="30">
        <v>1274.75</v>
      </c>
      <c r="D923" s="43">
        <f t="shared" si="30"/>
        <v>-1.2089743092959182E-2</v>
      </c>
      <c r="F923" s="111">
        <v>45147.645833333336</v>
      </c>
      <c r="G923" s="30">
        <v>19819.95</v>
      </c>
      <c r="H923" s="31">
        <f t="shared" si="31"/>
        <v>4.7092697590365162E-3</v>
      </c>
    </row>
    <row r="924" spans="2:8">
      <c r="B924" s="111">
        <v>45147.645833333336</v>
      </c>
      <c r="C924" s="30">
        <v>1255.9000000000001</v>
      </c>
      <c r="D924" s="43">
        <f t="shared" si="30"/>
        <v>-1.4787213179054626E-2</v>
      </c>
      <c r="F924" s="111">
        <v>45239.645833333336</v>
      </c>
      <c r="G924" s="30">
        <v>19996.349999999999</v>
      </c>
      <c r="H924" s="31">
        <f t="shared" si="31"/>
        <v>8.9001233605532359E-3</v>
      </c>
    </row>
    <row r="925" spans="2:8">
      <c r="B925" s="111">
        <v>45239.645833333336</v>
      </c>
      <c r="C925" s="30">
        <v>1233.1500000000001</v>
      </c>
      <c r="D925" s="43">
        <f t="shared" si="30"/>
        <v>-1.811449956206701E-2</v>
      </c>
      <c r="F925" s="111">
        <v>45269.645833333336</v>
      </c>
      <c r="G925" s="30">
        <v>19993.2</v>
      </c>
      <c r="H925" s="31">
        <f t="shared" si="31"/>
        <v>-1.5752874899654934E-4</v>
      </c>
    </row>
    <row r="926" spans="2:8" ht="27">
      <c r="B926" s="111">
        <v>45269.645833333336</v>
      </c>
      <c r="C926" s="30">
        <v>1212.9000000000001</v>
      </c>
      <c r="D926" s="43">
        <f t="shared" si="30"/>
        <v>-1.6421359931881763E-2</v>
      </c>
      <c r="F926" s="112" t="s">
        <v>562</v>
      </c>
      <c r="G926" s="30">
        <v>20070</v>
      </c>
      <c r="H926" s="31">
        <f t="shared" si="31"/>
        <v>3.8413060440549707E-3</v>
      </c>
    </row>
    <row r="927" spans="2:8" ht="27">
      <c r="B927" s="112" t="s">
        <v>562</v>
      </c>
      <c r="C927" s="30">
        <v>1210.2</v>
      </c>
      <c r="D927" s="43">
        <f t="shared" si="30"/>
        <v>-2.2260697501855775E-3</v>
      </c>
      <c r="F927" s="112" t="s">
        <v>563</v>
      </c>
      <c r="G927" s="30">
        <v>20103.099999999999</v>
      </c>
      <c r="H927" s="31">
        <f t="shared" si="31"/>
        <v>1.6492277030393243E-3</v>
      </c>
    </row>
    <row r="928" spans="2:8" ht="27">
      <c r="B928" s="112" t="s">
        <v>563</v>
      </c>
      <c r="C928" s="30">
        <v>1217.05</v>
      </c>
      <c r="D928" s="43">
        <f t="shared" si="30"/>
        <v>5.6602214509997584E-3</v>
      </c>
      <c r="F928" s="112" t="s">
        <v>564</v>
      </c>
      <c r="G928" s="30">
        <v>20192.349999999999</v>
      </c>
      <c r="H928" s="31">
        <f t="shared" si="31"/>
        <v>4.4396137909079592E-3</v>
      </c>
    </row>
    <row r="929" spans="2:8" ht="27">
      <c r="B929" s="112" t="s">
        <v>564</v>
      </c>
      <c r="C929" s="30">
        <v>1226.9000000000001</v>
      </c>
      <c r="D929" s="43">
        <f t="shared" si="30"/>
        <v>8.0933404543774845E-3</v>
      </c>
      <c r="F929" s="112" t="s">
        <v>565</v>
      </c>
      <c r="G929" s="30">
        <v>20133.3</v>
      </c>
      <c r="H929" s="31">
        <f t="shared" si="31"/>
        <v>-2.9243748251194246E-3</v>
      </c>
    </row>
    <row r="930" spans="2:8" ht="27">
      <c r="B930" s="112" t="s">
        <v>565</v>
      </c>
      <c r="C930" s="30">
        <v>1241.45</v>
      </c>
      <c r="D930" s="43">
        <f t="shared" si="30"/>
        <v>1.1859157225527772E-2</v>
      </c>
      <c r="F930" s="112" t="s">
        <v>566</v>
      </c>
      <c r="G930" s="30">
        <v>19901.400000000001</v>
      </c>
      <c r="H930" s="31">
        <f t="shared" si="31"/>
        <v>-1.1518230990448575E-2</v>
      </c>
    </row>
    <row r="931" spans="2:8" ht="27">
      <c r="B931" s="112" t="s">
        <v>566</v>
      </c>
      <c r="C931" s="30">
        <v>1208.45</v>
      </c>
      <c r="D931" s="43">
        <f t="shared" si="30"/>
        <v>-2.6581819646381288E-2</v>
      </c>
      <c r="F931" s="112" t="s">
        <v>567</v>
      </c>
      <c r="G931" s="30">
        <v>19742.349999999999</v>
      </c>
      <c r="H931" s="31">
        <f t="shared" si="31"/>
        <v>-7.9919000673320806E-3</v>
      </c>
    </row>
    <row r="932" spans="2:8" ht="27">
      <c r="B932" s="112" t="s">
        <v>567</v>
      </c>
      <c r="C932" s="30">
        <v>1186.05</v>
      </c>
      <c r="D932" s="43">
        <f t="shared" si="30"/>
        <v>-1.8536141338077794E-2</v>
      </c>
      <c r="F932" s="112" t="s">
        <v>568</v>
      </c>
      <c r="G932" s="30">
        <v>19674.25</v>
      </c>
      <c r="H932" s="31">
        <f t="shared" si="31"/>
        <v>-3.4494373770092013E-3</v>
      </c>
    </row>
    <row r="933" spans="2:8" ht="27">
      <c r="B933" s="112" t="s">
        <v>568</v>
      </c>
      <c r="C933" s="30">
        <v>1182.3499999999999</v>
      </c>
      <c r="D933" s="43">
        <f t="shared" si="30"/>
        <v>-3.1195986678470566E-3</v>
      </c>
      <c r="F933" s="112" t="s">
        <v>569</v>
      </c>
      <c r="G933" s="30">
        <v>19674.55</v>
      </c>
      <c r="H933" s="31">
        <f t="shared" si="31"/>
        <v>1.5248357624786379E-5</v>
      </c>
    </row>
    <row r="934" spans="2:8" ht="27">
      <c r="B934" s="112" t="s">
        <v>569</v>
      </c>
      <c r="C934" s="30">
        <v>1158.3499999999999</v>
      </c>
      <c r="D934" s="43">
        <f t="shared" si="30"/>
        <v>-2.029855795661184E-2</v>
      </c>
      <c r="F934" s="112" t="s">
        <v>570</v>
      </c>
      <c r="G934" s="30">
        <v>19664.7</v>
      </c>
      <c r="H934" s="31">
        <f t="shared" si="31"/>
        <v>-5.0064677464023433E-4</v>
      </c>
    </row>
    <row r="935" spans="2:8" ht="27">
      <c r="B935" s="112" t="s">
        <v>570</v>
      </c>
      <c r="C935" s="30">
        <v>1169.8499999999999</v>
      </c>
      <c r="D935" s="43">
        <f t="shared" si="30"/>
        <v>9.9279147062631967E-3</v>
      </c>
      <c r="F935" s="112" t="s">
        <v>571</v>
      </c>
      <c r="G935" s="30">
        <v>19716.45</v>
      </c>
      <c r="H935" s="31">
        <f t="shared" si="31"/>
        <v>2.6316190941126916E-3</v>
      </c>
    </row>
    <row r="936" spans="2:8" ht="27">
      <c r="B936" s="112" t="s">
        <v>571</v>
      </c>
      <c r="C936" s="30">
        <v>1198.45</v>
      </c>
      <c r="D936" s="43">
        <f t="shared" ref="D936:D999" si="32">(C936/C935)-1</f>
        <v>2.4447578749412502E-2</v>
      </c>
      <c r="F936" s="112" t="s">
        <v>572</v>
      </c>
      <c r="G936" s="30">
        <v>19523.55</v>
      </c>
      <c r="H936" s="31">
        <f t="shared" si="31"/>
        <v>-9.7837085276508695E-3</v>
      </c>
    </row>
    <row r="937" spans="2:8" ht="27">
      <c r="B937" s="112" t="s">
        <v>572</v>
      </c>
      <c r="C937" s="30">
        <v>1173.55</v>
      </c>
      <c r="D937" s="43">
        <f t="shared" si="32"/>
        <v>-2.0776836747465555E-2</v>
      </c>
      <c r="F937" s="112" t="s">
        <v>573</v>
      </c>
      <c r="G937" s="30">
        <v>19638.3</v>
      </c>
      <c r="H937" s="31">
        <f t="shared" si="31"/>
        <v>5.8775171523621772E-3</v>
      </c>
    </row>
    <row r="938" spans="2:8" ht="27">
      <c r="B938" s="112" t="s">
        <v>573</v>
      </c>
      <c r="C938" s="30">
        <v>1203.8499999999999</v>
      </c>
      <c r="D938" s="43">
        <f t="shared" si="32"/>
        <v>2.581909590558551E-2</v>
      </c>
      <c r="F938" s="111">
        <v>44995.645833333336</v>
      </c>
      <c r="G938" s="30">
        <v>19528.75</v>
      </c>
      <c r="H938" s="31">
        <f t="shared" si="31"/>
        <v>-5.5783850944327584E-3</v>
      </c>
    </row>
    <row r="939" spans="2:8">
      <c r="B939" s="111">
        <v>44995.645833333336</v>
      </c>
      <c r="C939" s="30">
        <v>1200.45</v>
      </c>
      <c r="D939" s="43">
        <f t="shared" si="32"/>
        <v>-2.8242721269260418E-3</v>
      </c>
      <c r="F939" s="111">
        <v>45026.645833333336</v>
      </c>
      <c r="G939" s="30">
        <v>19436.099999999999</v>
      </c>
      <c r="H939" s="31">
        <f t="shared" si="31"/>
        <v>-4.7442872687705195E-3</v>
      </c>
    </row>
    <row r="940" spans="2:8">
      <c r="B940" s="111">
        <v>45026.645833333336</v>
      </c>
      <c r="C940" s="30">
        <v>1193.45</v>
      </c>
      <c r="D940" s="43">
        <f t="shared" si="32"/>
        <v>-5.8311466533382816E-3</v>
      </c>
      <c r="F940" s="111">
        <v>45056.645833333336</v>
      </c>
      <c r="G940" s="30">
        <v>19545.75</v>
      </c>
      <c r="H940" s="31">
        <f t="shared" si="31"/>
        <v>5.6415638939910639E-3</v>
      </c>
    </row>
    <row r="941" spans="2:8">
      <c r="B941" s="111">
        <v>45056.645833333336</v>
      </c>
      <c r="C941" s="30">
        <v>1206.0999999999999</v>
      </c>
      <c r="D941" s="43">
        <f t="shared" si="32"/>
        <v>1.0599522393061944E-2</v>
      </c>
      <c r="F941" s="111">
        <v>45087.645833333336</v>
      </c>
      <c r="G941" s="30">
        <v>19653.5</v>
      </c>
      <c r="H941" s="31">
        <f t="shared" si="31"/>
        <v>5.5127073660514725E-3</v>
      </c>
    </row>
    <row r="942" spans="2:8">
      <c r="B942" s="111">
        <v>45087.645833333336</v>
      </c>
      <c r="C942" s="30">
        <v>1220.1500000000001</v>
      </c>
      <c r="D942" s="43">
        <f t="shared" si="32"/>
        <v>1.1649116988641239E-2</v>
      </c>
      <c r="F942" s="111">
        <v>45179.645833333336</v>
      </c>
      <c r="G942" s="30">
        <v>19512.349999999999</v>
      </c>
      <c r="H942" s="31">
        <f t="shared" si="31"/>
        <v>-7.1819268832524763E-3</v>
      </c>
    </row>
    <row r="943" spans="2:8">
      <c r="B943" s="111">
        <v>45179.645833333336</v>
      </c>
      <c r="C943" s="30">
        <v>1216</v>
      </c>
      <c r="D943" s="43">
        <f t="shared" si="32"/>
        <v>-3.4012211613326793E-3</v>
      </c>
      <c r="F943" s="111">
        <v>45209.645833333336</v>
      </c>
      <c r="G943" s="30">
        <v>19689.849999999999</v>
      </c>
      <c r="H943" s="31">
        <f t="shared" si="31"/>
        <v>9.096802794127834E-3</v>
      </c>
    </row>
    <row r="944" spans="2:8">
      <c r="B944" s="111">
        <v>45209.645833333336</v>
      </c>
      <c r="C944" s="30">
        <v>1213.1500000000001</v>
      </c>
      <c r="D944" s="43">
        <f t="shared" si="32"/>
        <v>-2.3437499999999778E-3</v>
      </c>
      <c r="F944" s="111">
        <v>45240.645833333336</v>
      </c>
      <c r="G944" s="30">
        <v>19811.349999999999</v>
      </c>
      <c r="H944" s="31">
        <f t="shared" si="31"/>
        <v>6.1706920062876147E-3</v>
      </c>
    </row>
    <row r="945" spans="2:8">
      <c r="B945" s="111">
        <v>45240.645833333336</v>
      </c>
      <c r="C945" s="30">
        <v>1225.4000000000001</v>
      </c>
      <c r="D945" s="43">
        <f t="shared" si="32"/>
        <v>1.0097679594444298E-2</v>
      </c>
      <c r="F945" s="111">
        <v>45270.645833333336</v>
      </c>
      <c r="G945" s="30">
        <v>19794</v>
      </c>
      <c r="H945" s="31">
        <f t="shared" si="31"/>
        <v>-8.7576061197236488E-4</v>
      </c>
    </row>
    <row r="946" spans="2:8" ht="27">
      <c r="B946" s="111">
        <v>45270.645833333336</v>
      </c>
      <c r="C946" s="30">
        <v>1257.3499999999999</v>
      </c>
      <c r="D946" s="43">
        <f t="shared" si="32"/>
        <v>2.6073118981556842E-2</v>
      </c>
      <c r="F946" s="112" t="s">
        <v>574</v>
      </c>
      <c r="G946" s="30">
        <v>19751.05</v>
      </c>
      <c r="H946" s="31">
        <f t="shared" si="31"/>
        <v>-2.1698494493280762E-3</v>
      </c>
    </row>
    <row r="947" spans="2:8" ht="27">
      <c r="B947" s="112" t="s">
        <v>574</v>
      </c>
      <c r="C947" s="30">
        <v>1254.0999999999999</v>
      </c>
      <c r="D947" s="43">
        <f t="shared" si="32"/>
        <v>-2.5848013679564685E-3</v>
      </c>
      <c r="F947" s="112" t="s">
        <v>575</v>
      </c>
      <c r="G947" s="30">
        <v>19731.75</v>
      </c>
      <c r="H947" s="31">
        <f t="shared" si="31"/>
        <v>-9.7716323942265149E-4</v>
      </c>
    </row>
    <row r="948" spans="2:8" ht="27">
      <c r="B948" s="112" t="s">
        <v>575</v>
      </c>
      <c r="C948" s="30">
        <v>1253.9000000000001</v>
      </c>
      <c r="D948" s="43">
        <f t="shared" si="32"/>
        <v>-1.5947691571627232E-4</v>
      </c>
      <c r="F948" s="112" t="s">
        <v>576</v>
      </c>
      <c r="G948" s="30">
        <v>19811.5</v>
      </c>
      <c r="H948" s="31">
        <f t="shared" si="31"/>
        <v>4.0417094276989918E-3</v>
      </c>
    </row>
    <row r="949" spans="2:8" ht="27">
      <c r="B949" s="112" t="s">
        <v>576</v>
      </c>
      <c r="C949" s="30">
        <v>1245.5999999999999</v>
      </c>
      <c r="D949" s="43">
        <f t="shared" si="32"/>
        <v>-6.6193476353777481E-3</v>
      </c>
      <c r="F949" s="112" t="s">
        <v>577</v>
      </c>
      <c r="G949" s="30">
        <v>19671.099999999999</v>
      </c>
      <c r="H949" s="31">
        <f t="shared" si="31"/>
        <v>-7.0867930242536348E-3</v>
      </c>
    </row>
    <row r="950" spans="2:8" ht="27">
      <c r="B950" s="112" t="s">
        <v>577</v>
      </c>
      <c r="C950" s="30">
        <v>1256.9000000000001</v>
      </c>
      <c r="D950" s="43">
        <f t="shared" si="32"/>
        <v>9.0719332048814216E-3</v>
      </c>
      <c r="F950" s="112" t="s">
        <v>578</v>
      </c>
      <c r="G950" s="30">
        <v>19624.7</v>
      </c>
      <c r="H950" s="31">
        <f t="shared" si="31"/>
        <v>-2.358790306591807E-3</v>
      </c>
    </row>
    <row r="951" spans="2:8" ht="27">
      <c r="B951" s="112" t="s">
        <v>578</v>
      </c>
      <c r="C951" s="30">
        <v>1250.8499999999999</v>
      </c>
      <c r="D951" s="43">
        <f t="shared" si="32"/>
        <v>-4.8134298671336229E-3</v>
      </c>
      <c r="F951" s="112" t="s">
        <v>579</v>
      </c>
      <c r="G951" s="30">
        <v>19542.650000000001</v>
      </c>
      <c r="H951" s="31">
        <f t="shared" si="31"/>
        <v>-4.1809556324428065E-3</v>
      </c>
    </row>
    <row r="952" spans="2:8" ht="27">
      <c r="B952" s="112" t="s">
        <v>579</v>
      </c>
      <c r="C952" s="30">
        <v>1235.8499999999999</v>
      </c>
      <c r="D952" s="43">
        <f t="shared" si="32"/>
        <v>-1.1991845545029411E-2</v>
      </c>
      <c r="F952" s="112" t="s">
        <v>580</v>
      </c>
      <c r="G952" s="30">
        <v>19281.75</v>
      </c>
      <c r="H952" s="31">
        <f t="shared" si="31"/>
        <v>-1.3350287704072983E-2</v>
      </c>
    </row>
    <row r="953" spans="2:8" ht="27">
      <c r="B953" s="112" t="s">
        <v>580</v>
      </c>
      <c r="C953" s="30">
        <v>1187.3499999999999</v>
      </c>
      <c r="D953" s="43">
        <f t="shared" si="32"/>
        <v>-3.924424485172151E-2</v>
      </c>
      <c r="F953" s="112" t="s">
        <v>581</v>
      </c>
      <c r="G953" s="30">
        <v>19122.150000000001</v>
      </c>
      <c r="H953" s="31">
        <f t="shared" si="31"/>
        <v>-8.2772569917148875E-3</v>
      </c>
    </row>
    <row r="954" spans="2:8" ht="27">
      <c r="B954" s="112" t="s">
        <v>581</v>
      </c>
      <c r="C954" s="30">
        <v>1191.25</v>
      </c>
      <c r="D954" s="43">
        <f t="shared" si="32"/>
        <v>3.2846254263696473E-3</v>
      </c>
      <c r="F954" s="112" t="s">
        <v>582</v>
      </c>
      <c r="G954" s="30">
        <v>18857.25</v>
      </c>
      <c r="H954" s="31">
        <f t="shared" si="31"/>
        <v>-1.3853044767455636E-2</v>
      </c>
    </row>
    <row r="955" spans="2:8" ht="27">
      <c r="B955" s="112" t="s">
        <v>582</v>
      </c>
      <c r="C955" s="30">
        <v>1225.2</v>
      </c>
      <c r="D955" s="43">
        <f t="shared" si="32"/>
        <v>2.8499475341028369E-2</v>
      </c>
      <c r="F955" s="112" t="s">
        <v>583</v>
      </c>
      <c r="G955" s="30">
        <v>19047.25</v>
      </c>
      <c r="H955" s="31">
        <f t="shared" si="31"/>
        <v>1.0075700327460302E-2</v>
      </c>
    </row>
    <row r="956" spans="2:8" ht="27">
      <c r="B956" s="112" t="s">
        <v>583</v>
      </c>
      <c r="C956" s="30">
        <v>1240.25</v>
      </c>
      <c r="D956" s="43">
        <f t="shared" si="32"/>
        <v>1.2283708782239611E-2</v>
      </c>
      <c r="F956" s="112" t="s">
        <v>584</v>
      </c>
      <c r="G956" s="30">
        <v>19140.900000000001</v>
      </c>
      <c r="H956" s="31">
        <f t="shared" si="31"/>
        <v>4.9167202614550654E-3</v>
      </c>
    </row>
    <row r="957" spans="2:8" ht="27">
      <c r="B957" s="112" t="s">
        <v>584</v>
      </c>
      <c r="C957" s="30">
        <v>1252.45</v>
      </c>
      <c r="D957" s="43">
        <f t="shared" si="32"/>
        <v>9.8367264664382947E-3</v>
      </c>
      <c r="F957" s="112" t="s">
        <v>585</v>
      </c>
      <c r="G957" s="30">
        <v>19079.599999999999</v>
      </c>
      <c r="H957" s="31">
        <f t="shared" si="31"/>
        <v>-3.2025662325179116E-3</v>
      </c>
    </row>
    <row r="958" spans="2:8" ht="27">
      <c r="B958" s="112" t="s">
        <v>585</v>
      </c>
      <c r="C958" s="30">
        <v>1216.9000000000001</v>
      </c>
      <c r="D958" s="43">
        <f t="shared" si="32"/>
        <v>-2.8384366641382885E-2</v>
      </c>
      <c r="F958" s="111">
        <v>44937.645833333336</v>
      </c>
      <c r="G958" s="30">
        <v>18989.150000000001</v>
      </c>
      <c r="H958" s="31">
        <f t="shared" si="31"/>
        <v>-4.740665422755086E-3</v>
      </c>
    </row>
    <row r="959" spans="2:8">
      <c r="B959" s="111">
        <v>44937.645833333336</v>
      </c>
      <c r="C959" s="30">
        <v>1223.4000000000001</v>
      </c>
      <c r="D959" s="43">
        <f t="shared" si="32"/>
        <v>5.3414413674088834E-3</v>
      </c>
      <c r="F959" s="111">
        <v>44968.645833333336</v>
      </c>
      <c r="G959" s="30">
        <v>19133.25</v>
      </c>
      <c r="H959" s="31">
        <f t="shared" si="31"/>
        <v>7.5885439843277336E-3</v>
      </c>
    </row>
    <row r="960" spans="2:8">
      <c r="B960" s="111">
        <v>44968.645833333336</v>
      </c>
      <c r="C960" s="30">
        <v>1279.25</v>
      </c>
      <c r="D960" s="43">
        <f t="shared" si="32"/>
        <v>4.5651463135523818E-2</v>
      </c>
      <c r="F960" s="111">
        <v>44996.645833333336</v>
      </c>
      <c r="G960" s="30">
        <v>19230.599999999999</v>
      </c>
      <c r="H960" s="31">
        <f t="shared" si="31"/>
        <v>5.0880012543608188E-3</v>
      </c>
    </row>
    <row r="961" spans="2:8">
      <c r="B961" s="111">
        <v>44996.645833333336</v>
      </c>
      <c r="C961" s="30">
        <v>1320.2</v>
      </c>
      <c r="D961" s="43">
        <f t="shared" si="32"/>
        <v>3.2010943912448742E-2</v>
      </c>
      <c r="F961" s="111">
        <v>45088.645833333336</v>
      </c>
      <c r="G961" s="30">
        <v>19411.75</v>
      </c>
      <c r="H961" s="31">
        <f t="shared" si="31"/>
        <v>9.4198828949696445E-3</v>
      </c>
    </row>
    <row r="962" spans="2:8">
      <c r="B962" s="111">
        <v>45088.645833333336</v>
      </c>
      <c r="C962" s="30">
        <v>1302.8</v>
      </c>
      <c r="D962" s="43">
        <f t="shared" si="32"/>
        <v>-1.3179821239206246E-2</v>
      </c>
      <c r="F962" s="111">
        <v>45118.645833333336</v>
      </c>
      <c r="G962" s="30">
        <v>19406.7</v>
      </c>
      <c r="H962" s="31">
        <f t="shared" si="31"/>
        <v>-2.6015171223614519E-4</v>
      </c>
    </row>
    <row r="963" spans="2:8">
      <c r="B963" s="111">
        <v>45118.645833333336</v>
      </c>
      <c r="C963" s="30">
        <v>1365.85</v>
      </c>
      <c r="D963" s="43">
        <f t="shared" si="32"/>
        <v>4.8395762972060163E-2</v>
      </c>
      <c r="F963" s="111">
        <v>45149.645833333336</v>
      </c>
      <c r="G963" s="30">
        <v>19443.5</v>
      </c>
      <c r="H963" s="31">
        <f t="shared" si="31"/>
        <v>1.8962523252279428E-3</v>
      </c>
    </row>
    <row r="964" spans="2:8">
      <c r="B964" s="111">
        <v>45149.645833333336</v>
      </c>
      <c r="C964" s="30">
        <v>1392.35</v>
      </c>
      <c r="D964" s="43">
        <f t="shared" si="32"/>
        <v>1.9401837683493905E-2</v>
      </c>
      <c r="F964" s="111">
        <v>45180.645833333336</v>
      </c>
      <c r="G964" s="30">
        <v>19395.3</v>
      </c>
      <c r="H964" s="31">
        <f t="shared" si="31"/>
        <v>-2.4789775503382128E-3</v>
      </c>
    </row>
    <row r="965" spans="2:8">
      <c r="B965" s="111">
        <v>45180.645833333336</v>
      </c>
      <c r="C965" s="30">
        <v>1382.45</v>
      </c>
      <c r="D965" s="43">
        <f t="shared" si="32"/>
        <v>-7.1102811793011256E-3</v>
      </c>
      <c r="F965" s="111">
        <v>45210.645833333336</v>
      </c>
      <c r="G965" s="30">
        <v>19425.349999999999</v>
      </c>
      <c r="H965" s="31">
        <f t="shared" si="31"/>
        <v>1.549344428804833E-3</v>
      </c>
    </row>
    <row r="966" spans="2:8" ht="27">
      <c r="B966" s="111">
        <v>45210.645833333336</v>
      </c>
      <c r="C966" s="30">
        <v>1394.2</v>
      </c>
      <c r="D966" s="43">
        <f t="shared" si="32"/>
        <v>8.499403233390046E-3</v>
      </c>
      <c r="F966" s="112" t="s">
        <v>586</v>
      </c>
      <c r="G966" s="30">
        <v>19443.55</v>
      </c>
      <c r="H966" s="31">
        <f t="shared" si="31"/>
        <v>9.3692005549450563E-4</v>
      </c>
    </row>
    <row r="967" spans="2:8" ht="27">
      <c r="B967" s="112" t="s">
        <v>586</v>
      </c>
      <c r="C967" s="30">
        <v>1405.8</v>
      </c>
      <c r="D967" s="43">
        <f t="shared" si="32"/>
        <v>8.320183617845256E-3</v>
      </c>
      <c r="F967" s="112" t="s">
        <v>587</v>
      </c>
      <c r="G967" s="30">
        <v>19675.45</v>
      </c>
      <c r="H967" s="31">
        <f t="shared" si="31"/>
        <v>1.1926834348665816E-2</v>
      </c>
    </row>
    <row r="968" spans="2:8" ht="27">
      <c r="B968" s="112" t="s">
        <v>587</v>
      </c>
      <c r="C968" s="30">
        <v>1407.45</v>
      </c>
      <c r="D968" s="43">
        <f t="shared" si="32"/>
        <v>1.1737089201877549E-3</v>
      </c>
      <c r="F968" s="112" t="s">
        <v>588</v>
      </c>
      <c r="G968" s="30">
        <v>19765.2</v>
      </c>
      <c r="H968" s="31">
        <f t="shared" si="31"/>
        <v>4.5615220998758144E-3</v>
      </c>
    </row>
    <row r="969" spans="2:8" ht="27">
      <c r="B969" s="112" t="s">
        <v>588</v>
      </c>
      <c r="C969" s="30">
        <v>1433.8</v>
      </c>
      <c r="D969" s="43">
        <f t="shared" si="32"/>
        <v>1.8721801840207331E-2</v>
      </c>
      <c r="F969" s="112" t="s">
        <v>589</v>
      </c>
      <c r="G969" s="30">
        <v>19731.8</v>
      </c>
      <c r="H969" s="31">
        <f t="shared" si="31"/>
        <v>-1.6898387064133713E-3</v>
      </c>
    </row>
    <row r="970" spans="2:8" ht="27">
      <c r="B970" s="112" t="s">
        <v>589</v>
      </c>
      <c r="C970" s="30">
        <v>1440.3</v>
      </c>
      <c r="D970" s="43">
        <f t="shared" si="32"/>
        <v>4.5334077277165985E-3</v>
      </c>
      <c r="F970" s="112" t="s">
        <v>590</v>
      </c>
      <c r="G970" s="30">
        <v>19694</v>
      </c>
      <c r="H970" s="31">
        <f t="shared" si="31"/>
        <v>-1.915689394784037E-3</v>
      </c>
    </row>
    <row r="971" spans="2:8" ht="27">
      <c r="B971" s="112" t="s">
        <v>590</v>
      </c>
      <c r="C971" s="30">
        <v>1431.65</v>
      </c>
      <c r="D971" s="43">
        <f t="shared" si="32"/>
        <v>-6.0056932583488765E-3</v>
      </c>
      <c r="F971" s="112" t="s">
        <v>591</v>
      </c>
      <c r="G971" s="30">
        <v>19783.400000000001</v>
      </c>
      <c r="H971" s="31">
        <f t="shared" ref="H971:H1034" si="33">(G971/G970)-1</f>
        <v>4.5394536407028507E-3</v>
      </c>
    </row>
    <row r="972" spans="2:8" ht="27">
      <c r="B972" s="112" t="s">
        <v>591</v>
      </c>
      <c r="C972" s="30">
        <v>1422.5</v>
      </c>
      <c r="D972" s="43">
        <f t="shared" si="32"/>
        <v>-6.3912269060175664E-3</v>
      </c>
      <c r="F972" s="112" t="s">
        <v>592</v>
      </c>
      <c r="G972" s="30">
        <v>19811.849999999999</v>
      </c>
      <c r="H972" s="31">
        <f t="shared" si="33"/>
        <v>1.4380743451578581E-3</v>
      </c>
    </row>
    <row r="973" spans="2:8" ht="27">
      <c r="B973" s="112" t="s">
        <v>592</v>
      </c>
      <c r="C973" s="30">
        <v>1431.45</v>
      </c>
      <c r="D973" s="43">
        <f t="shared" si="32"/>
        <v>6.2917398945518954E-3</v>
      </c>
      <c r="F973" s="112" t="s">
        <v>593</v>
      </c>
      <c r="G973" s="30">
        <v>19802</v>
      </c>
      <c r="H973" s="31">
        <f t="shared" si="33"/>
        <v>-4.971771944567438E-4</v>
      </c>
    </row>
    <row r="974" spans="2:8" ht="27">
      <c r="B974" s="112" t="s">
        <v>593</v>
      </c>
      <c r="C974" s="30">
        <v>1435.9</v>
      </c>
      <c r="D974" s="43">
        <f t="shared" si="32"/>
        <v>3.108735897167314E-3</v>
      </c>
      <c r="F974" s="112" t="s">
        <v>594</v>
      </c>
      <c r="G974" s="30">
        <v>19794.7</v>
      </c>
      <c r="H974" s="31">
        <f t="shared" si="33"/>
        <v>-3.6864963135030404E-4</v>
      </c>
    </row>
    <row r="975" spans="2:8" ht="27">
      <c r="B975" s="112" t="s">
        <v>594</v>
      </c>
      <c r="C975" s="30">
        <v>1430</v>
      </c>
      <c r="D975" s="43">
        <f t="shared" si="32"/>
        <v>-4.1089212340692516E-3</v>
      </c>
      <c r="F975" s="112" t="s">
        <v>595</v>
      </c>
      <c r="G975" s="30">
        <v>19889.7</v>
      </c>
      <c r="H975" s="31">
        <f t="shared" si="33"/>
        <v>4.7992644495749026E-3</v>
      </c>
    </row>
    <row r="976" spans="2:8" ht="27">
      <c r="B976" s="112" t="s">
        <v>595</v>
      </c>
      <c r="C976" s="30">
        <v>1479.75</v>
      </c>
      <c r="D976" s="43">
        <f t="shared" si="32"/>
        <v>3.4790209790209747E-2</v>
      </c>
      <c r="F976" s="112" t="s">
        <v>596</v>
      </c>
      <c r="G976" s="30">
        <v>20096.599999999999</v>
      </c>
      <c r="H976" s="31">
        <f t="shared" si="33"/>
        <v>1.04023690653956E-2</v>
      </c>
    </row>
    <row r="977" spans="2:8" ht="27">
      <c r="B977" s="112" t="s">
        <v>596</v>
      </c>
      <c r="C977" s="30">
        <v>1516.1</v>
      </c>
      <c r="D977" s="43">
        <f t="shared" si="32"/>
        <v>2.4564960297347449E-2</v>
      </c>
      <c r="F977" s="112" t="s">
        <v>597</v>
      </c>
      <c r="G977" s="30">
        <v>20133.150000000001</v>
      </c>
      <c r="H977" s="31">
        <f t="shared" si="33"/>
        <v>1.8187156036346686E-3</v>
      </c>
    </row>
    <row r="978" spans="2:8" ht="27">
      <c r="B978" s="112" t="s">
        <v>597</v>
      </c>
      <c r="C978" s="30">
        <v>1506.3</v>
      </c>
      <c r="D978" s="43">
        <f t="shared" si="32"/>
        <v>-6.4639535650682367E-3</v>
      </c>
      <c r="F978" s="111">
        <v>44938.645833333336</v>
      </c>
      <c r="G978" s="30">
        <v>20267.900000000001</v>
      </c>
      <c r="H978" s="31">
        <f t="shared" si="33"/>
        <v>6.6929417403636116E-3</v>
      </c>
    </row>
    <row r="979" spans="2:8">
      <c r="B979" s="111">
        <v>44938.645833333336</v>
      </c>
      <c r="C979" s="30">
        <v>1572.35</v>
      </c>
      <c r="D979" s="43">
        <f t="shared" si="32"/>
        <v>4.3849166832636177E-2</v>
      </c>
      <c r="F979" s="111">
        <v>45028.645833333336</v>
      </c>
      <c r="G979" s="30">
        <v>20686.8</v>
      </c>
      <c r="H979" s="31">
        <f t="shared" si="33"/>
        <v>2.0668150129021567E-2</v>
      </c>
    </row>
    <row r="980" spans="2:8">
      <c r="B980" s="111">
        <v>45028.645833333336</v>
      </c>
      <c r="C980" s="30">
        <v>1649.5</v>
      </c>
      <c r="D980" s="43">
        <f t="shared" si="32"/>
        <v>4.9066683626419083E-2</v>
      </c>
      <c r="F980" s="111">
        <v>45058.645833333336</v>
      </c>
      <c r="G980" s="30">
        <v>20855.099999999999</v>
      </c>
      <c r="H980" s="31">
        <f t="shared" si="33"/>
        <v>8.1356227159348204E-3</v>
      </c>
    </row>
    <row r="981" spans="2:8">
      <c r="B981" s="111">
        <v>45058.645833333336</v>
      </c>
      <c r="C981" s="30">
        <v>1720.85</v>
      </c>
      <c r="D981" s="43">
        <f t="shared" si="32"/>
        <v>4.3255531979387696E-2</v>
      </c>
      <c r="F981" s="111">
        <v>45089.645833333336</v>
      </c>
      <c r="G981" s="30">
        <v>20937.7</v>
      </c>
      <c r="H981" s="31">
        <f t="shared" si="33"/>
        <v>3.9606619004464161E-3</v>
      </c>
    </row>
    <row r="982" spans="2:8">
      <c r="B982" s="111">
        <v>45089.645833333336</v>
      </c>
      <c r="C982" s="30">
        <v>1673.75</v>
      </c>
      <c r="D982" s="43">
        <f t="shared" si="32"/>
        <v>-2.7370194961792049E-2</v>
      </c>
      <c r="F982" s="111">
        <v>45119.645833333336</v>
      </c>
      <c r="G982" s="30">
        <v>20901.150000000001</v>
      </c>
      <c r="H982" s="31">
        <f t="shared" si="33"/>
        <v>-1.7456549668778409E-3</v>
      </c>
    </row>
    <row r="983" spans="2:8">
      <c r="B983" s="111">
        <v>45119.645833333336</v>
      </c>
      <c r="C983" s="30">
        <v>1607.65</v>
      </c>
      <c r="D983" s="43">
        <f t="shared" si="32"/>
        <v>-3.9492158327109728E-2</v>
      </c>
      <c r="F983" s="111">
        <v>45150.645833333336</v>
      </c>
      <c r="G983" s="30">
        <v>20969.400000000001</v>
      </c>
      <c r="H983" s="31">
        <f t="shared" si="33"/>
        <v>3.2653705657343934E-3</v>
      </c>
    </row>
    <row r="984" spans="2:8">
      <c r="B984" s="111">
        <v>45150.645833333336</v>
      </c>
      <c r="C984" s="30">
        <v>1568.85</v>
      </c>
      <c r="D984" s="43">
        <f t="shared" si="32"/>
        <v>-2.4134606413087512E-2</v>
      </c>
      <c r="F984" s="111">
        <v>45242.645833333336</v>
      </c>
      <c r="G984" s="30">
        <v>20997.1</v>
      </c>
      <c r="H984" s="31">
        <f t="shared" si="33"/>
        <v>1.3209724646388032E-3</v>
      </c>
    </row>
    <row r="985" spans="2:8">
      <c r="B985" s="111">
        <v>45242.645833333336</v>
      </c>
      <c r="C985" s="30">
        <v>1663.85</v>
      </c>
      <c r="D985" s="43">
        <f t="shared" si="32"/>
        <v>6.0553908914172894E-2</v>
      </c>
      <c r="F985" s="111">
        <v>45272.645833333336</v>
      </c>
      <c r="G985" s="30">
        <v>20906.400000000001</v>
      </c>
      <c r="H985" s="31">
        <f t="shared" si="33"/>
        <v>-4.3196441413336784E-3</v>
      </c>
    </row>
    <row r="986" spans="2:8" ht="27">
      <c r="B986" s="111">
        <v>45272.645833333336</v>
      </c>
      <c r="C986" s="30">
        <v>1615</v>
      </c>
      <c r="D986" s="43">
        <f t="shared" si="32"/>
        <v>-2.9359617754004197E-2</v>
      </c>
      <c r="F986" s="112" t="s">
        <v>598</v>
      </c>
      <c r="G986" s="30">
        <v>20926.349999999999</v>
      </c>
      <c r="H986" s="31">
        <f t="shared" si="33"/>
        <v>9.5425324302600423E-4</v>
      </c>
    </row>
    <row r="987" spans="2:8" ht="27">
      <c r="B987" s="112" t="s">
        <v>598</v>
      </c>
      <c r="C987" s="30">
        <v>1694.35</v>
      </c>
      <c r="D987" s="43">
        <f t="shared" si="32"/>
        <v>4.9133126934984395E-2</v>
      </c>
      <c r="F987" s="112" t="s">
        <v>599</v>
      </c>
      <c r="G987" s="30">
        <v>21182.7</v>
      </c>
      <c r="H987" s="31">
        <f t="shared" si="33"/>
        <v>1.2250105727946048E-2</v>
      </c>
    </row>
    <row r="988" spans="2:8" ht="27">
      <c r="B988" s="112" t="s">
        <v>599</v>
      </c>
      <c r="C988" s="30">
        <v>1644.7</v>
      </c>
      <c r="D988" s="43">
        <f t="shared" si="32"/>
        <v>-2.9303272641425848E-2</v>
      </c>
      <c r="F988" s="112" t="s">
        <v>600</v>
      </c>
      <c r="G988" s="30">
        <v>21456.65</v>
      </c>
      <c r="H988" s="31">
        <f t="shared" si="33"/>
        <v>1.2932723401643864E-2</v>
      </c>
    </row>
    <row r="989" spans="2:8" ht="27">
      <c r="B989" s="112" t="s">
        <v>600</v>
      </c>
      <c r="C989" s="30">
        <v>1611.4</v>
      </c>
      <c r="D989" s="43">
        <f t="shared" si="32"/>
        <v>-2.0246853529519049E-2</v>
      </c>
      <c r="F989" s="112" t="s">
        <v>601</v>
      </c>
      <c r="G989" s="30">
        <v>21418.65</v>
      </c>
      <c r="H989" s="31">
        <f t="shared" si="33"/>
        <v>-1.7710127163373945E-3</v>
      </c>
    </row>
    <row r="990" spans="2:8" ht="27">
      <c r="B990" s="112" t="s">
        <v>601</v>
      </c>
      <c r="C990" s="30">
        <v>1563.7</v>
      </c>
      <c r="D990" s="43">
        <f t="shared" si="32"/>
        <v>-2.9601588680650437E-2</v>
      </c>
      <c r="F990" s="112" t="s">
        <v>602</v>
      </c>
      <c r="G990" s="30">
        <v>21453.1</v>
      </c>
      <c r="H990" s="31">
        <f t="shared" si="33"/>
        <v>1.6084113611267714E-3</v>
      </c>
    </row>
    <row r="991" spans="2:8" ht="27">
      <c r="B991" s="112" t="s">
        <v>602</v>
      </c>
      <c r="C991" s="30">
        <v>1541.65</v>
      </c>
      <c r="D991" s="43">
        <f t="shared" si="32"/>
        <v>-1.410117030120861E-2</v>
      </c>
      <c r="F991" s="112" t="s">
        <v>603</v>
      </c>
      <c r="G991" s="30">
        <v>21150.15</v>
      </c>
      <c r="H991" s="31">
        <f t="shared" si="33"/>
        <v>-1.4121502253753415E-2</v>
      </c>
    </row>
    <row r="992" spans="2:8" ht="27">
      <c r="B992" s="112" t="s">
        <v>603</v>
      </c>
      <c r="C992" s="30">
        <v>1586.35</v>
      </c>
      <c r="D992" s="43">
        <f t="shared" si="32"/>
        <v>2.899490805305982E-2</v>
      </c>
      <c r="F992" s="112" t="s">
        <v>604</v>
      </c>
      <c r="G992" s="30">
        <v>21255.05</v>
      </c>
      <c r="H992" s="31">
        <f t="shared" si="33"/>
        <v>4.9597756989903097E-3</v>
      </c>
    </row>
    <row r="993" spans="2:8" ht="27">
      <c r="B993" s="112" t="s">
        <v>604</v>
      </c>
      <c r="C993" s="30">
        <v>1581.2</v>
      </c>
      <c r="D993" s="43">
        <f t="shared" si="32"/>
        <v>-3.2464462445235265E-3</v>
      </c>
      <c r="F993" s="112" t="s">
        <v>605</v>
      </c>
      <c r="G993" s="30">
        <v>21349.4</v>
      </c>
      <c r="H993" s="31">
        <f t="shared" si="33"/>
        <v>4.4389450977533329E-3</v>
      </c>
    </row>
    <row r="994" spans="2:8" ht="27">
      <c r="B994" s="112" t="s">
        <v>605</v>
      </c>
      <c r="C994" s="30">
        <v>1602.5</v>
      </c>
      <c r="D994" s="43">
        <f t="shared" si="32"/>
        <v>1.3470781684796318E-2</v>
      </c>
      <c r="F994" s="112" t="s">
        <v>606</v>
      </c>
      <c r="G994" s="30">
        <v>21441.35</v>
      </c>
      <c r="H994" s="31">
        <f t="shared" si="33"/>
        <v>4.306912606443225E-3</v>
      </c>
    </row>
    <row r="995" spans="2:8" ht="27">
      <c r="B995" s="112" t="s">
        <v>606</v>
      </c>
      <c r="C995" s="30">
        <v>1615.15</v>
      </c>
      <c r="D995" s="43">
        <f t="shared" si="32"/>
        <v>7.893915756630232E-3</v>
      </c>
      <c r="F995" s="112" t="s">
        <v>607</v>
      </c>
      <c r="G995" s="30">
        <v>21654.75</v>
      </c>
      <c r="H995" s="31">
        <f t="shared" si="33"/>
        <v>9.9527315211029865E-3</v>
      </c>
    </row>
    <row r="996" spans="2:8" ht="27">
      <c r="B996" s="112" t="s">
        <v>607</v>
      </c>
      <c r="C996" s="30">
        <v>1651.45</v>
      </c>
      <c r="D996" s="43">
        <f t="shared" si="32"/>
        <v>2.2474692752995074E-2</v>
      </c>
      <c r="F996" s="112" t="s">
        <v>608</v>
      </c>
      <c r="G996" s="30">
        <v>21778.7</v>
      </c>
      <c r="H996" s="31">
        <f t="shared" si="33"/>
        <v>5.7239173853311787E-3</v>
      </c>
    </row>
    <row r="997" spans="2:8" ht="27">
      <c r="B997" s="112" t="s">
        <v>608</v>
      </c>
      <c r="C997" s="30">
        <v>1652.05</v>
      </c>
      <c r="D997" s="43">
        <f t="shared" si="32"/>
        <v>3.6331708498593684E-4</v>
      </c>
      <c r="F997" s="112" t="s">
        <v>609</v>
      </c>
      <c r="G997" s="30">
        <v>21731.4</v>
      </c>
      <c r="H997" s="31">
        <f t="shared" si="33"/>
        <v>-2.1718468044464867E-3</v>
      </c>
    </row>
    <row r="998" spans="2:8" ht="27">
      <c r="B998" s="112" t="s">
        <v>609</v>
      </c>
      <c r="C998" s="30">
        <v>1658.25</v>
      </c>
      <c r="D998" s="43">
        <f t="shared" si="32"/>
        <v>3.7529130474258654E-3</v>
      </c>
      <c r="F998" s="111">
        <v>45292.645833333336</v>
      </c>
      <c r="G998" s="30">
        <v>21741.9</v>
      </c>
      <c r="H998" s="31">
        <f t="shared" si="33"/>
        <v>4.8317181589774272E-4</v>
      </c>
    </row>
    <row r="999" spans="2:8">
      <c r="B999" s="111">
        <v>45292.645833333336</v>
      </c>
      <c r="C999" s="30">
        <v>1686.05</v>
      </c>
      <c r="D999" s="43">
        <f t="shared" si="32"/>
        <v>1.6764661540780823E-2</v>
      </c>
      <c r="F999" s="111">
        <v>45323.645833333336</v>
      </c>
      <c r="G999" s="30">
        <v>21665.8</v>
      </c>
      <c r="H999" s="31">
        <f t="shared" si="33"/>
        <v>-3.5001540803702991E-3</v>
      </c>
    </row>
    <row r="1000" spans="2:8">
      <c r="B1000" s="111">
        <v>45323.645833333336</v>
      </c>
      <c r="C1000" s="30">
        <v>1656.1</v>
      </c>
      <c r="D1000" s="43">
        <f t="shared" ref="D1000:D1063" si="34">(C1000/C999)-1</f>
        <v>-1.7763411523976202E-2</v>
      </c>
      <c r="F1000" s="111">
        <v>45352.645833333336</v>
      </c>
      <c r="G1000" s="30">
        <v>21517.35</v>
      </c>
      <c r="H1000" s="31">
        <f t="shared" si="33"/>
        <v>-6.8518125340398806E-3</v>
      </c>
    </row>
    <row r="1001" spans="2:8">
      <c r="B1001" s="111">
        <v>45352.645833333336</v>
      </c>
      <c r="C1001" s="30">
        <v>1656.35</v>
      </c>
      <c r="D1001" s="43">
        <f t="shared" si="34"/>
        <v>1.5095706780998697E-4</v>
      </c>
      <c r="F1001" s="111">
        <v>45383.645833333336</v>
      </c>
      <c r="G1001" s="30">
        <v>21658.6</v>
      </c>
      <c r="H1001" s="31">
        <f t="shared" si="33"/>
        <v>6.5644700671783074E-3</v>
      </c>
    </row>
    <row r="1002" spans="2:8">
      <c r="B1002" s="111">
        <v>45383.645833333336</v>
      </c>
      <c r="C1002" s="30">
        <v>1674.45</v>
      </c>
      <c r="D1002" s="43">
        <f t="shared" si="34"/>
        <v>1.0927642104627822E-2</v>
      </c>
      <c r="F1002" s="111">
        <v>45413.645833333336</v>
      </c>
      <c r="G1002" s="30">
        <v>21710.799999999999</v>
      </c>
      <c r="H1002" s="31">
        <f t="shared" si="33"/>
        <v>2.4101280784538659E-3</v>
      </c>
    </row>
    <row r="1003" spans="2:8">
      <c r="B1003" s="111">
        <v>45413.645833333336</v>
      </c>
      <c r="C1003" s="30">
        <v>1677.6</v>
      </c>
      <c r="D1003" s="43">
        <f t="shared" si="34"/>
        <v>1.8812147272238011E-3</v>
      </c>
      <c r="F1003" s="111">
        <v>45505.645833333336</v>
      </c>
      <c r="G1003" s="30">
        <v>21513</v>
      </c>
      <c r="H1003" s="31">
        <f t="shared" si="33"/>
        <v>-9.1106730290915205E-3</v>
      </c>
    </row>
    <row r="1004" spans="2:8">
      <c r="B1004" s="111">
        <v>45505.645833333336</v>
      </c>
      <c r="C1004" s="30">
        <v>1658.05</v>
      </c>
      <c r="D1004" s="43">
        <f t="shared" si="34"/>
        <v>-1.165355269432522E-2</v>
      </c>
      <c r="F1004" s="111">
        <v>45536.645833333336</v>
      </c>
      <c r="G1004" s="30">
        <v>21544.85</v>
      </c>
      <c r="H1004" s="31">
        <f t="shared" si="33"/>
        <v>1.4805001626922998E-3</v>
      </c>
    </row>
    <row r="1005" spans="2:8">
      <c r="B1005" s="111">
        <v>45536.645833333336</v>
      </c>
      <c r="C1005" s="30">
        <v>1681.05</v>
      </c>
      <c r="D1005" s="43">
        <f t="shared" si="34"/>
        <v>1.3871716775730514E-2</v>
      </c>
      <c r="F1005" s="111">
        <v>45566.645833333336</v>
      </c>
      <c r="G1005" s="30">
        <v>21618.7</v>
      </c>
      <c r="H1005" s="31">
        <f t="shared" si="33"/>
        <v>3.4277333098164942E-3</v>
      </c>
    </row>
    <row r="1006" spans="2:8">
      <c r="B1006" s="111">
        <v>45566.645833333336</v>
      </c>
      <c r="C1006" s="30">
        <v>1685.05</v>
      </c>
      <c r="D1006" s="43">
        <f t="shared" si="34"/>
        <v>2.3794652151929441E-3</v>
      </c>
      <c r="F1006" s="111">
        <v>45597.645833333336</v>
      </c>
      <c r="G1006" s="30">
        <v>21647.200000000001</v>
      </c>
      <c r="H1006" s="31">
        <f t="shared" si="33"/>
        <v>1.3183031357111297E-3</v>
      </c>
    </row>
    <row r="1007" spans="2:8">
      <c r="B1007" s="111">
        <v>45597.645833333336</v>
      </c>
      <c r="C1007" s="30">
        <v>1660.15</v>
      </c>
      <c r="D1007" s="43">
        <f t="shared" si="34"/>
        <v>-1.4777009584285294E-2</v>
      </c>
      <c r="F1007" s="111">
        <v>45627.645833333336</v>
      </c>
      <c r="G1007" s="30">
        <v>21894.55</v>
      </c>
      <c r="H1007" s="31">
        <f t="shared" si="33"/>
        <v>1.1426420045086649E-2</v>
      </c>
    </row>
    <row r="1008" spans="2:8" ht="27">
      <c r="B1008" s="111">
        <v>45627.645833333336</v>
      </c>
      <c r="C1008" s="30">
        <v>1656.15</v>
      </c>
      <c r="D1008" s="43">
        <f t="shared" si="34"/>
        <v>-2.4094208354666913E-3</v>
      </c>
      <c r="F1008" s="112" t="s">
        <v>610</v>
      </c>
      <c r="G1008" s="30">
        <v>22097.45</v>
      </c>
      <c r="H1008" s="31">
        <f t="shared" si="33"/>
        <v>9.2671463903117868E-3</v>
      </c>
    </row>
    <row r="1009" spans="2:8" ht="27">
      <c r="B1009" s="112" t="s">
        <v>610</v>
      </c>
      <c r="C1009" s="30">
        <v>1648.95</v>
      </c>
      <c r="D1009" s="43">
        <f t="shared" si="34"/>
        <v>-4.3474322977991031E-3</v>
      </c>
      <c r="F1009" s="112" t="s">
        <v>611</v>
      </c>
      <c r="G1009" s="30">
        <v>22032.3</v>
      </c>
      <c r="H1009" s="31">
        <f t="shared" si="33"/>
        <v>-2.9483039898269281E-3</v>
      </c>
    </row>
    <row r="1010" spans="2:8" ht="27">
      <c r="B1010" s="112" t="s">
        <v>611</v>
      </c>
      <c r="C1010" s="30">
        <v>1657.9</v>
      </c>
      <c r="D1010" s="43">
        <f t="shared" si="34"/>
        <v>5.4276964128687766E-3</v>
      </c>
      <c r="F1010" s="112" t="s">
        <v>612</v>
      </c>
      <c r="G1010" s="30">
        <v>21571.95</v>
      </c>
      <c r="H1010" s="31">
        <f t="shared" si="33"/>
        <v>-2.0894323334377241E-2</v>
      </c>
    </row>
    <row r="1011" spans="2:8" ht="27">
      <c r="B1011" s="112" t="s">
        <v>612</v>
      </c>
      <c r="C1011" s="30">
        <v>1610.85</v>
      </c>
      <c r="D1011" s="43">
        <f t="shared" si="34"/>
        <v>-2.8379274986428671E-2</v>
      </c>
      <c r="F1011" s="112" t="s">
        <v>613</v>
      </c>
      <c r="G1011" s="30">
        <v>21462.25</v>
      </c>
      <c r="H1011" s="31">
        <f t="shared" si="33"/>
        <v>-5.0853075405793424E-3</v>
      </c>
    </row>
    <row r="1012" spans="2:8" ht="27">
      <c r="B1012" s="112" t="s">
        <v>613</v>
      </c>
      <c r="C1012" s="30">
        <v>1612</v>
      </c>
      <c r="D1012" s="43">
        <f t="shared" si="34"/>
        <v>7.1390880591004624E-4</v>
      </c>
      <c r="F1012" s="112" t="s">
        <v>614</v>
      </c>
      <c r="G1012" s="30">
        <v>21622.400000000001</v>
      </c>
      <c r="H1012" s="31">
        <f t="shared" si="33"/>
        <v>7.4619389858938678E-3</v>
      </c>
    </row>
    <row r="1013" spans="2:8" ht="27">
      <c r="B1013" s="112" t="s">
        <v>614</v>
      </c>
      <c r="C1013" s="30">
        <v>1625.95</v>
      </c>
      <c r="D1013" s="43">
        <f t="shared" si="34"/>
        <v>8.6538461538461231E-3</v>
      </c>
      <c r="F1013" s="112" t="s">
        <v>615</v>
      </c>
      <c r="G1013" s="30">
        <v>21238.799999999999</v>
      </c>
      <c r="H1013" s="31">
        <f t="shared" si="33"/>
        <v>-1.7740861328992219E-2</v>
      </c>
    </row>
    <row r="1014" spans="2:8" ht="27">
      <c r="B1014" s="112" t="s">
        <v>615</v>
      </c>
      <c r="C1014" s="30">
        <v>1612.7</v>
      </c>
      <c r="D1014" s="43">
        <f t="shared" si="34"/>
        <v>-8.1490820750945714E-3</v>
      </c>
      <c r="F1014" s="112" t="s">
        <v>616</v>
      </c>
      <c r="G1014" s="30">
        <v>21453.95</v>
      </c>
      <c r="H1014" s="31">
        <f t="shared" si="33"/>
        <v>1.0130045011959243E-2</v>
      </c>
    </row>
    <row r="1015" spans="2:8" ht="27">
      <c r="B1015" s="112" t="s">
        <v>616</v>
      </c>
      <c r="C1015" s="30">
        <v>1668.35</v>
      </c>
      <c r="D1015" s="43">
        <f t="shared" si="34"/>
        <v>3.450734792583865E-2</v>
      </c>
      <c r="F1015" s="112" t="s">
        <v>617</v>
      </c>
      <c r="G1015" s="30">
        <v>21352.6</v>
      </c>
      <c r="H1015" s="31">
        <f t="shared" si="33"/>
        <v>-4.7240717909756702E-3</v>
      </c>
    </row>
    <row r="1016" spans="2:8" ht="27">
      <c r="B1016" s="112" t="s">
        <v>617</v>
      </c>
      <c r="C1016" s="30">
        <v>1653.15</v>
      </c>
      <c r="D1016" s="43">
        <f t="shared" si="34"/>
        <v>-9.1107980939250099E-3</v>
      </c>
      <c r="F1016" s="112" t="s">
        <v>618</v>
      </c>
      <c r="G1016" s="30">
        <v>21737.599999999999</v>
      </c>
      <c r="H1016" s="31">
        <f t="shared" si="33"/>
        <v>1.8030591122392581E-2</v>
      </c>
    </row>
    <row r="1017" spans="2:8" ht="27">
      <c r="B1017" s="112" t="s">
        <v>618</v>
      </c>
      <c r="C1017" s="30">
        <v>1611.5</v>
      </c>
      <c r="D1017" s="43">
        <f t="shared" si="34"/>
        <v>-2.5194325983728061E-2</v>
      </c>
      <c r="F1017" s="112" t="s">
        <v>619</v>
      </c>
      <c r="G1017" s="30">
        <v>21522.1</v>
      </c>
      <c r="H1017" s="31">
        <f t="shared" si="33"/>
        <v>-9.9136979243338308E-3</v>
      </c>
    </row>
    <row r="1018" spans="2:8" ht="27">
      <c r="B1018" s="112" t="s">
        <v>619</v>
      </c>
      <c r="C1018" s="30">
        <v>1626.45</v>
      </c>
      <c r="D1018" s="43">
        <f t="shared" si="34"/>
        <v>9.2770710518150779E-3</v>
      </c>
      <c r="F1018" s="112" t="s">
        <v>620</v>
      </c>
      <c r="G1018" s="30">
        <v>21725.7</v>
      </c>
      <c r="H1018" s="31">
        <f t="shared" si="33"/>
        <v>9.4600433972522602E-3</v>
      </c>
    </row>
    <row r="1019" spans="2:8" ht="27">
      <c r="B1019" s="112" t="s">
        <v>620</v>
      </c>
      <c r="C1019" s="30">
        <v>1663.9</v>
      </c>
      <c r="D1019" s="43">
        <f t="shared" si="34"/>
        <v>2.3025607919087587E-2</v>
      </c>
      <c r="F1019" s="111">
        <v>45293.645833333336</v>
      </c>
      <c r="G1019" s="30">
        <v>21697.45</v>
      </c>
      <c r="H1019" s="31">
        <f t="shared" si="33"/>
        <v>-1.3003033273956133E-3</v>
      </c>
    </row>
    <row r="1020" spans="2:8">
      <c r="B1020" s="111">
        <v>45293.645833333336</v>
      </c>
      <c r="C1020" s="30">
        <v>1675.75</v>
      </c>
      <c r="D1020" s="43">
        <f t="shared" si="34"/>
        <v>7.121822224893215E-3</v>
      </c>
      <c r="F1020" s="111">
        <v>45324.645833333336</v>
      </c>
      <c r="G1020" s="30">
        <v>21853.8</v>
      </c>
      <c r="H1020" s="31">
        <f t="shared" si="33"/>
        <v>7.2059159025599229E-3</v>
      </c>
    </row>
    <row r="1021" spans="2:8">
      <c r="B1021" s="111">
        <v>45324.645833333336</v>
      </c>
      <c r="C1021" s="30">
        <v>1684.35</v>
      </c>
      <c r="D1021" s="43">
        <f t="shared" si="34"/>
        <v>5.1320304341340162E-3</v>
      </c>
      <c r="F1021" s="111">
        <v>45414.645833333336</v>
      </c>
      <c r="G1021" s="30">
        <v>21771.7</v>
      </c>
      <c r="H1021" s="31">
        <f t="shared" si="33"/>
        <v>-3.756783717248191E-3</v>
      </c>
    </row>
    <row r="1022" spans="2:8">
      <c r="B1022" s="111">
        <v>45414.645833333336</v>
      </c>
      <c r="C1022" s="30">
        <v>1736.7</v>
      </c>
      <c r="D1022" s="43">
        <f t="shared" si="34"/>
        <v>3.1080238667735349E-2</v>
      </c>
      <c r="F1022" s="111">
        <v>45445.645833333336</v>
      </c>
      <c r="G1022" s="30">
        <v>21929.4</v>
      </c>
      <c r="H1022" s="31">
        <f t="shared" si="33"/>
        <v>7.2433480160023489E-3</v>
      </c>
    </row>
    <row r="1023" spans="2:8">
      <c r="B1023" s="111">
        <v>45445.645833333336</v>
      </c>
      <c r="C1023" s="30">
        <v>1725.85</v>
      </c>
      <c r="D1023" s="43">
        <f t="shared" si="34"/>
        <v>-6.2474808544942251E-3</v>
      </c>
      <c r="F1023" s="111">
        <v>45475.645833333336</v>
      </c>
      <c r="G1023" s="30">
        <v>21930.5</v>
      </c>
      <c r="H1023" s="31">
        <f t="shared" si="33"/>
        <v>5.0160971116319786E-5</v>
      </c>
    </row>
    <row r="1024" spans="2:8">
      <c r="B1024" s="111">
        <v>45475.645833333336</v>
      </c>
      <c r="C1024" s="30">
        <v>1744.95</v>
      </c>
      <c r="D1024" s="43">
        <f t="shared" si="34"/>
        <v>1.1067010458614579E-2</v>
      </c>
      <c r="F1024" s="111">
        <v>45506.645833333336</v>
      </c>
      <c r="G1024" s="30">
        <v>21717.95</v>
      </c>
      <c r="H1024" s="31">
        <f t="shared" si="33"/>
        <v>-9.6919814869701471E-3</v>
      </c>
    </row>
    <row r="1025" spans="2:8">
      <c r="B1025" s="111">
        <v>45506.645833333336</v>
      </c>
      <c r="C1025" s="30">
        <v>1742.65</v>
      </c>
      <c r="D1025" s="43">
        <f t="shared" si="34"/>
        <v>-1.3180893435341678E-3</v>
      </c>
      <c r="F1025" s="111">
        <v>45537.645833333336</v>
      </c>
      <c r="G1025" s="30">
        <v>21782.5</v>
      </c>
      <c r="H1025" s="31">
        <f t="shared" si="33"/>
        <v>2.9721958103781088E-3</v>
      </c>
    </row>
    <row r="1026" spans="2:8">
      <c r="B1026" s="111">
        <v>45537.645833333336</v>
      </c>
      <c r="C1026" s="30">
        <v>1725.25</v>
      </c>
      <c r="D1026" s="43">
        <f t="shared" si="34"/>
        <v>-9.9847932746105483E-3</v>
      </c>
      <c r="F1026" s="111">
        <v>45628.645833333336</v>
      </c>
      <c r="G1026" s="30">
        <v>21616.05</v>
      </c>
      <c r="H1026" s="31">
        <f t="shared" si="33"/>
        <v>-7.6414552966831417E-3</v>
      </c>
    </row>
    <row r="1027" spans="2:8" ht="27">
      <c r="B1027" s="111">
        <v>45628.645833333336</v>
      </c>
      <c r="C1027" s="30">
        <v>1729.2</v>
      </c>
      <c r="D1027" s="43">
        <f t="shared" si="34"/>
        <v>2.2895232574988711E-3</v>
      </c>
      <c r="F1027" s="112" t="s">
        <v>621</v>
      </c>
      <c r="G1027" s="30">
        <v>21743.25</v>
      </c>
      <c r="H1027" s="31">
        <f t="shared" si="33"/>
        <v>5.8845163663112654E-3</v>
      </c>
    </row>
    <row r="1028" spans="2:8" ht="27">
      <c r="B1028" s="112" t="s">
        <v>621</v>
      </c>
      <c r="C1028" s="30">
        <v>1699.6</v>
      </c>
      <c r="D1028" s="43">
        <f t="shared" si="34"/>
        <v>-1.7117742308582096E-2</v>
      </c>
      <c r="F1028" s="112" t="s">
        <v>622</v>
      </c>
      <c r="G1028" s="30">
        <v>21840.05</v>
      </c>
      <c r="H1028" s="31">
        <f t="shared" si="33"/>
        <v>4.4519563542708696E-3</v>
      </c>
    </row>
    <row r="1029" spans="2:8" ht="27">
      <c r="B1029" s="112" t="s">
        <v>622</v>
      </c>
      <c r="C1029" s="30">
        <v>1710</v>
      </c>
      <c r="D1029" s="43">
        <f t="shared" si="34"/>
        <v>6.1190868439633395E-3</v>
      </c>
      <c r="F1029" s="112" t="s">
        <v>623</v>
      </c>
      <c r="G1029" s="30">
        <v>21910.75</v>
      </c>
      <c r="H1029" s="31">
        <f t="shared" si="33"/>
        <v>3.2371720760713263E-3</v>
      </c>
    </row>
    <row r="1030" spans="2:8" ht="27">
      <c r="B1030" s="112" t="s">
        <v>623</v>
      </c>
      <c r="C1030" s="30">
        <v>1725.35</v>
      </c>
      <c r="D1030" s="43">
        <f t="shared" si="34"/>
        <v>8.9766081871345271E-3</v>
      </c>
      <c r="F1030" s="112" t="s">
        <v>624</v>
      </c>
      <c r="G1030" s="30">
        <v>22040.7</v>
      </c>
      <c r="H1030" s="31">
        <f t="shared" si="33"/>
        <v>5.9308786782743539E-3</v>
      </c>
    </row>
    <row r="1031" spans="2:8" ht="27">
      <c r="B1031" s="112" t="s">
        <v>624</v>
      </c>
      <c r="C1031" s="30">
        <v>1716.45</v>
      </c>
      <c r="D1031" s="43">
        <f t="shared" si="34"/>
        <v>-5.1583736633146193E-3</v>
      </c>
      <c r="F1031" s="112" t="s">
        <v>625</v>
      </c>
      <c r="G1031" s="30">
        <v>22122.25</v>
      </c>
      <c r="H1031" s="31">
        <f t="shared" si="33"/>
        <v>3.6999732313400813E-3</v>
      </c>
    </row>
    <row r="1032" spans="2:8" ht="27">
      <c r="B1032" s="112" t="s">
        <v>625</v>
      </c>
      <c r="C1032" s="30">
        <v>1720.9</v>
      </c>
      <c r="D1032" s="43">
        <f t="shared" si="34"/>
        <v>2.5925602260479241E-3</v>
      </c>
      <c r="F1032" s="112" t="s">
        <v>626</v>
      </c>
      <c r="G1032" s="30">
        <v>22196.95</v>
      </c>
      <c r="H1032" s="31">
        <f t="shared" si="33"/>
        <v>3.3766908881329716E-3</v>
      </c>
    </row>
    <row r="1033" spans="2:8" ht="27">
      <c r="B1033" s="112" t="s">
        <v>626</v>
      </c>
      <c r="C1033" s="30">
        <v>1703.3</v>
      </c>
      <c r="D1033" s="43">
        <f t="shared" si="34"/>
        <v>-1.0227206694171764E-2</v>
      </c>
      <c r="F1033" s="112" t="s">
        <v>627</v>
      </c>
      <c r="G1033" s="30">
        <v>22055.05</v>
      </c>
      <c r="H1033" s="31">
        <f t="shared" si="33"/>
        <v>-6.3927701778848656E-3</v>
      </c>
    </row>
    <row r="1034" spans="2:8" ht="27">
      <c r="B1034" s="112" t="s">
        <v>627</v>
      </c>
      <c r="C1034" s="30">
        <v>1660.75</v>
      </c>
      <c r="D1034" s="43">
        <f t="shared" si="34"/>
        <v>-2.4980919391768941E-2</v>
      </c>
      <c r="F1034" s="112" t="s">
        <v>628</v>
      </c>
      <c r="G1034" s="30">
        <v>22217.45</v>
      </c>
      <c r="H1034" s="31">
        <f t="shared" si="33"/>
        <v>7.3633929644232321E-3</v>
      </c>
    </row>
    <row r="1035" spans="2:8" ht="27">
      <c r="B1035" s="112" t="s">
        <v>628</v>
      </c>
      <c r="C1035" s="30">
        <v>1620.1</v>
      </c>
      <c r="D1035" s="43">
        <f t="shared" si="34"/>
        <v>-2.447689297004374E-2</v>
      </c>
      <c r="F1035" s="112" t="s">
        <v>629</v>
      </c>
      <c r="G1035" s="30">
        <v>22212.7</v>
      </c>
      <c r="H1035" s="31">
        <f t="shared" ref="H1035:H1098" si="35">(G1035/G1034)-1</f>
        <v>-2.1379591267223219E-4</v>
      </c>
    </row>
    <row r="1036" spans="2:8" ht="27">
      <c r="B1036" s="112" t="s">
        <v>629</v>
      </c>
      <c r="C1036" s="30">
        <v>1624.75</v>
      </c>
      <c r="D1036" s="43">
        <f t="shared" si="34"/>
        <v>2.8701931979508988E-3</v>
      </c>
      <c r="F1036" s="112" t="s">
        <v>630</v>
      </c>
      <c r="G1036" s="30">
        <v>22122.05</v>
      </c>
      <c r="H1036" s="31">
        <f t="shared" si="35"/>
        <v>-4.0809987079464261E-3</v>
      </c>
    </row>
    <row r="1037" spans="2:8" ht="27">
      <c r="B1037" s="112" t="s">
        <v>630</v>
      </c>
      <c r="C1037" s="30">
        <v>1624.6</v>
      </c>
      <c r="D1037" s="43">
        <f t="shared" si="34"/>
        <v>-9.2321895676317212E-5</v>
      </c>
      <c r="F1037" s="112" t="s">
        <v>631</v>
      </c>
      <c r="G1037" s="30">
        <v>22198.35</v>
      </c>
      <c r="H1037" s="31">
        <f t="shared" si="35"/>
        <v>3.4490474436139618E-3</v>
      </c>
    </row>
    <row r="1038" spans="2:8" ht="27">
      <c r="B1038" s="112" t="s">
        <v>631</v>
      </c>
      <c r="C1038" s="30">
        <v>1617.4</v>
      </c>
      <c r="D1038" s="43">
        <f t="shared" si="34"/>
        <v>-4.4318601501907029E-3</v>
      </c>
      <c r="F1038" s="112" t="s">
        <v>632</v>
      </c>
      <c r="G1038" s="30">
        <v>21951.15</v>
      </c>
      <c r="H1038" s="31">
        <f t="shared" si="35"/>
        <v>-1.1135962808046407E-2</v>
      </c>
    </row>
    <row r="1039" spans="2:8" ht="27">
      <c r="B1039" s="112" t="s">
        <v>632</v>
      </c>
      <c r="C1039" s="30">
        <v>1599.3</v>
      </c>
      <c r="D1039" s="43">
        <f t="shared" si="34"/>
        <v>-1.1190800049462157E-2</v>
      </c>
      <c r="F1039" s="112" t="s">
        <v>633</v>
      </c>
      <c r="G1039" s="30">
        <v>21982.799999999999</v>
      </c>
      <c r="H1039" s="31">
        <f t="shared" si="35"/>
        <v>1.4418378991531977E-3</v>
      </c>
    </row>
    <row r="1040" spans="2:8" ht="27">
      <c r="B1040" s="112" t="s">
        <v>633</v>
      </c>
      <c r="C1040" s="30">
        <v>1569.8</v>
      </c>
      <c r="D1040" s="43">
        <f t="shared" si="34"/>
        <v>-1.8445569936847317E-2</v>
      </c>
      <c r="F1040" s="111">
        <v>45294.645833333336</v>
      </c>
      <c r="G1040" s="30">
        <v>22338.75</v>
      </c>
      <c r="H1040" s="31">
        <f t="shared" si="35"/>
        <v>1.6192204814673428E-2</v>
      </c>
    </row>
    <row r="1041" spans="2:8">
      <c r="B1041" s="111">
        <v>45294.645833333336</v>
      </c>
      <c r="C1041" s="30">
        <v>1595.05</v>
      </c>
      <c r="D1041" s="43">
        <f t="shared" si="34"/>
        <v>1.6084851573448855E-2</v>
      </c>
      <c r="F1041" s="111">
        <v>45385.645833333336</v>
      </c>
      <c r="G1041" s="30">
        <v>22405.599999999999</v>
      </c>
      <c r="H1041" s="31">
        <f t="shared" si="35"/>
        <v>2.9925577751663823E-3</v>
      </c>
    </row>
    <row r="1042" spans="2:8">
      <c r="B1042" s="111">
        <v>45385.645833333336</v>
      </c>
      <c r="C1042" s="30">
        <v>1569.75</v>
      </c>
      <c r="D1042" s="43">
        <f t="shared" si="34"/>
        <v>-1.5861571737563085E-2</v>
      </c>
      <c r="F1042" s="111">
        <v>45415.645833333336</v>
      </c>
      <c r="G1042" s="30">
        <v>22356.3</v>
      </c>
      <c r="H1042" s="31">
        <f t="shared" si="35"/>
        <v>-2.2003427714499812E-3</v>
      </c>
    </row>
    <row r="1043" spans="2:8">
      <c r="B1043" s="111">
        <v>45415.645833333336</v>
      </c>
      <c r="C1043" s="30">
        <v>1526.45</v>
      </c>
      <c r="D1043" s="43">
        <f t="shared" si="34"/>
        <v>-2.7584010192705843E-2</v>
      </c>
      <c r="F1043" s="111">
        <v>45446.645833333336</v>
      </c>
      <c r="G1043" s="30">
        <v>22474.05</v>
      </c>
      <c r="H1043" s="31">
        <f t="shared" si="35"/>
        <v>5.2669717260906967E-3</v>
      </c>
    </row>
    <row r="1044" spans="2:8">
      <c r="B1044" s="111">
        <v>45446.645833333336</v>
      </c>
      <c r="C1044" s="30">
        <v>1510.85</v>
      </c>
      <c r="D1044" s="43">
        <f t="shared" si="34"/>
        <v>-1.0219791018376112E-2</v>
      </c>
      <c r="F1044" s="111">
        <v>45476.645833333336</v>
      </c>
      <c r="G1044" s="30">
        <v>22493.55</v>
      </c>
      <c r="H1044" s="31">
        <f t="shared" si="35"/>
        <v>8.6766737637411495E-4</v>
      </c>
    </row>
    <row r="1045" spans="2:8">
      <c r="B1045" s="111">
        <v>45476.645833333336</v>
      </c>
      <c r="C1045" s="30">
        <v>1564.05</v>
      </c>
      <c r="D1045" s="43">
        <f t="shared" si="34"/>
        <v>3.5211966773670555E-2</v>
      </c>
      <c r="F1045" s="111">
        <v>45599.645833333336</v>
      </c>
      <c r="G1045" s="30">
        <v>22332.65</v>
      </c>
      <c r="H1045" s="31">
        <f t="shared" si="35"/>
        <v>-7.1531616841271628E-3</v>
      </c>
    </row>
    <row r="1046" spans="2:8">
      <c r="B1046" s="111">
        <v>45599.645833333336</v>
      </c>
      <c r="C1046" s="30">
        <v>1557.2</v>
      </c>
      <c r="D1046" s="43">
        <f t="shared" si="34"/>
        <v>-4.3796553818611361E-3</v>
      </c>
      <c r="F1046" s="111">
        <v>45629.645833333336</v>
      </c>
      <c r="G1046" s="30">
        <v>22335.7</v>
      </c>
      <c r="H1046" s="31">
        <f t="shared" si="35"/>
        <v>1.3657134285449679E-4</v>
      </c>
    </row>
    <row r="1047" spans="2:8" ht="27">
      <c r="B1047" s="111">
        <v>45629.645833333336</v>
      </c>
      <c r="C1047" s="30">
        <v>1542.15</v>
      </c>
      <c r="D1047" s="43">
        <f t="shared" si="34"/>
        <v>-9.664782943745176E-3</v>
      </c>
      <c r="F1047" s="112" t="s">
        <v>634</v>
      </c>
      <c r="G1047" s="30">
        <v>21997.7</v>
      </c>
      <c r="H1047" s="31">
        <f t="shared" si="35"/>
        <v>-1.5132724741109493E-2</v>
      </c>
    </row>
    <row r="1048" spans="2:8" ht="27">
      <c r="B1048" s="112" t="s">
        <v>634</v>
      </c>
      <c r="C1048" s="30">
        <v>1524.4</v>
      </c>
      <c r="D1048" s="43">
        <f t="shared" si="34"/>
        <v>-1.1509905002755838E-2</v>
      </c>
      <c r="F1048" s="112" t="s">
        <v>635</v>
      </c>
      <c r="G1048" s="30">
        <v>22146.65</v>
      </c>
      <c r="H1048" s="31">
        <f t="shared" si="35"/>
        <v>6.7711624397095438E-3</v>
      </c>
    </row>
    <row r="1049" spans="2:8" ht="27">
      <c r="B1049" s="112" t="s">
        <v>635</v>
      </c>
      <c r="C1049" s="30">
        <v>1564.95</v>
      </c>
      <c r="D1049" s="43">
        <f t="shared" si="34"/>
        <v>2.6600629755969551E-2</v>
      </c>
      <c r="F1049" s="112" t="s">
        <v>636</v>
      </c>
      <c r="G1049" s="30">
        <v>22023.35</v>
      </c>
      <c r="H1049" s="31">
        <f t="shared" si="35"/>
        <v>-5.5674334493028832E-3</v>
      </c>
    </row>
    <row r="1050" spans="2:8" ht="27">
      <c r="B1050" s="112" t="s">
        <v>636</v>
      </c>
      <c r="C1050" s="30">
        <v>1590.3</v>
      </c>
      <c r="D1050" s="43">
        <f t="shared" si="34"/>
        <v>1.6198600594268031E-2</v>
      </c>
      <c r="F1050" s="112" t="s">
        <v>637</v>
      </c>
      <c r="G1050" s="30">
        <v>22055.7</v>
      </c>
      <c r="H1050" s="31">
        <f t="shared" si="35"/>
        <v>1.4688955131714199E-3</v>
      </c>
    </row>
    <row r="1051" spans="2:8" ht="27">
      <c r="B1051" s="112" t="s">
        <v>637</v>
      </c>
      <c r="C1051" s="30">
        <v>1574.7</v>
      </c>
      <c r="D1051" s="43">
        <f t="shared" si="34"/>
        <v>-9.809469911337465E-3</v>
      </c>
      <c r="F1051" s="112" t="s">
        <v>638</v>
      </c>
      <c r="G1051" s="30">
        <v>21817.45</v>
      </c>
      <c r="H1051" s="31">
        <f t="shared" si="35"/>
        <v>-1.0802196257656771E-2</v>
      </c>
    </row>
    <row r="1052" spans="2:8" ht="27">
      <c r="B1052" s="112" t="s">
        <v>638</v>
      </c>
      <c r="C1052" s="30">
        <v>1626.7</v>
      </c>
      <c r="D1052" s="43">
        <f t="shared" si="34"/>
        <v>3.3022162951673373E-2</v>
      </c>
      <c r="F1052" s="112" t="s">
        <v>639</v>
      </c>
      <c r="G1052" s="30">
        <v>21839.1</v>
      </c>
      <c r="H1052" s="31">
        <f t="shared" si="35"/>
        <v>9.9232495089940365E-4</v>
      </c>
    </row>
    <row r="1053" spans="2:8" ht="27">
      <c r="B1053" s="112" t="s">
        <v>639</v>
      </c>
      <c r="C1053" s="30">
        <v>1644.75</v>
      </c>
      <c r="D1053" s="43">
        <f t="shared" si="34"/>
        <v>1.1096084096637426E-2</v>
      </c>
      <c r="F1053" s="112" t="s">
        <v>640</v>
      </c>
      <c r="G1053" s="30">
        <v>22011.95</v>
      </c>
      <c r="H1053" s="31">
        <f t="shared" si="35"/>
        <v>7.9147034447391018E-3</v>
      </c>
    </row>
    <row r="1054" spans="2:8" ht="27">
      <c r="B1054" s="112" t="s">
        <v>640</v>
      </c>
      <c r="C1054" s="30">
        <v>1610.65</v>
      </c>
      <c r="D1054" s="43">
        <f t="shared" si="34"/>
        <v>-2.0732634138926787E-2</v>
      </c>
      <c r="F1054" s="112" t="s">
        <v>641</v>
      </c>
      <c r="G1054" s="30">
        <v>22096.75</v>
      </c>
      <c r="H1054" s="31">
        <f t="shared" si="35"/>
        <v>3.8524528721899376E-3</v>
      </c>
    </row>
    <row r="1055" spans="2:8" ht="27">
      <c r="B1055" s="112" t="s">
        <v>641</v>
      </c>
      <c r="C1055" s="30">
        <v>1643.3</v>
      </c>
      <c r="D1055" s="43">
        <f t="shared" si="34"/>
        <v>2.0271319032688639E-2</v>
      </c>
      <c r="F1055" s="112" t="s">
        <v>642</v>
      </c>
      <c r="G1055" s="30">
        <v>22004.7</v>
      </c>
      <c r="H1055" s="31">
        <f t="shared" si="35"/>
        <v>-4.1657709844207247E-3</v>
      </c>
    </row>
    <row r="1056" spans="2:8" ht="27">
      <c r="B1056" s="112" t="s">
        <v>642</v>
      </c>
      <c r="C1056" s="30">
        <v>1674</v>
      </c>
      <c r="D1056" s="43">
        <f t="shared" si="34"/>
        <v>1.8681920525771334E-2</v>
      </c>
      <c r="F1056" s="112" t="s">
        <v>643</v>
      </c>
      <c r="G1056" s="30">
        <v>22123.65</v>
      </c>
      <c r="H1056" s="31">
        <f t="shared" si="35"/>
        <v>5.4056633355601402E-3</v>
      </c>
    </row>
    <row r="1057" spans="2:8" ht="27">
      <c r="B1057" s="112" t="s">
        <v>643</v>
      </c>
      <c r="C1057" s="30">
        <v>1670.45</v>
      </c>
      <c r="D1057" s="43">
        <f t="shared" si="34"/>
        <v>-2.1206690561529351E-3</v>
      </c>
      <c r="F1057" s="112" t="s">
        <v>644</v>
      </c>
      <c r="G1057" s="30">
        <v>22326.9</v>
      </c>
      <c r="H1057" s="31">
        <f t="shared" si="35"/>
        <v>9.1870012407537782E-3</v>
      </c>
    </row>
    <row r="1058" spans="2:8" ht="27">
      <c r="B1058" s="112" t="s">
        <v>644</v>
      </c>
      <c r="C1058" s="30">
        <v>1727.75</v>
      </c>
      <c r="D1058" s="43">
        <f t="shared" si="34"/>
        <v>3.4302134155467012E-2</v>
      </c>
      <c r="F1058" s="111">
        <v>45295.645833333336</v>
      </c>
      <c r="G1058" s="30">
        <v>22462</v>
      </c>
      <c r="H1058" s="31">
        <f t="shared" si="35"/>
        <v>6.0509967796693598E-3</v>
      </c>
    </row>
    <row r="1059" spans="2:8">
      <c r="B1059" s="111">
        <v>45295.645833333336</v>
      </c>
      <c r="C1059" s="30">
        <v>1732.15</v>
      </c>
      <c r="D1059" s="43">
        <f t="shared" si="34"/>
        <v>2.5466647373753037E-3</v>
      </c>
      <c r="F1059" s="111">
        <v>45326.645833333336</v>
      </c>
      <c r="G1059" s="30">
        <v>22453.3</v>
      </c>
      <c r="H1059" s="31">
        <f t="shared" si="35"/>
        <v>-3.8732080847658779E-4</v>
      </c>
    </row>
    <row r="1060" spans="2:8">
      <c r="B1060" s="111">
        <v>45326.645833333336</v>
      </c>
      <c r="C1060" s="30">
        <v>1707.45</v>
      </c>
      <c r="D1060" s="43">
        <f t="shared" si="34"/>
        <v>-1.4259735011401986E-2</v>
      </c>
      <c r="F1060" s="111">
        <v>45355.645833333336</v>
      </c>
      <c r="G1060" s="30">
        <v>22434.65</v>
      </c>
      <c r="H1060" s="31">
        <f t="shared" si="35"/>
        <v>-8.306128720498851E-4</v>
      </c>
    </row>
    <row r="1061" spans="2:8">
      <c r="B1061" s="111">
        <v>45355.645833333336</v>
      </c>
      <c r="C1061" s="30">
        <v>1682.65</v>
      </c>
      <c r="D1061" s="43">
        <f t="shared" si="34"/>
        <v>-1.4524583443146222E-2</v>
      </c>
      <c r="F1061" s="111">
        <v>45386.645833333336</v>
      </c>
      <c r="G1061" s="30">
        <v>22514.65</v>
      </c>
      <c r="H1061" s="31">
        <f t="shared" si="35"/>
        <v>3.5659125504521327E-3</v>
      </c>
    </row>
    <row r="1062" spans="2:8">
      <c r="B1062" s="111">
        <v>45386.645833333336</v>
      </c>
      <c r="C1062" s="30">
        <v>1682.65</v>
      </c>
      <c r="D1062" s="43">
        <f t="shared" si="34"/>
        <v>0</v>
      </c>
      <c r="F1062" s="111">
        <v>45416.645833333336</v>
      </c>
      <c r="G1062" s="30">
        <v>22513.7</v>
      </c>
      <c r="H1062" s="31">
        <f t="shared" si="35"/>
        <v>-4.2194748752555356E-5</v>
      </c>
    </row>
    <row r="1063" spans="2:8">
      <c r="B1063" s="111">
        <v>45416.645833333336</v>
      </c>
      <c r="C1063" s="30">
        <v>1700.9</v>
      </c>
      <c r="D1063" s="43">
        <f t="shared" si="34"/>
        <v>1.0845986984815648E-2</v>
      </c>
      <c r="F1063" s="111">
        <v>45508.645833333336</v>
      </c>
      <c r="G1063" s="30">
        <v>22666.3</v>
      </c>
      <c r="H1063" s="31">
        <f t="shared" si="35"/>
        <v>6.7780951154186031E-3</v>
      </c>
    </row>
    <row r="1064" spans="2:8">
      <c r="B1064" s="111">
        <v>45508.645833333336</v>
      </c>
      <c r="C1064" s="30">
        <v>1667.2</v>
      </c>
      <c r="D1064" s="43">
        <f t="shared" ref="D1064:D1127" si="36">(C1064/C1063)-1</f>
        <v>-1.9813040155212014E-2</v>
      </c>
      <c r="F1064" s="111">
        <v>45539.645833333336</v>
      </c>
      <c r="G1064" s="30">
        <v>22642.75</v>
      </c>
      <c r="H1064" s="31">
        <f t="shared" si="35"/>
        <v>-1.0389873953843276E-3</v>
      </c>
    </row>
    <row r="1065" spans="2:8">
      <c r="B1065" s="111">
        <v>45539.645833333336</v>
      </c>
      <c r="C1065" s="30">
        <v>1667.1</v>
      </c>
      <c r="D1065" s="43">
        <f t="shared" si="36"/>
        <v>-5.9980806142112542E-5</v>
      </c>
      <c r="F1065" s="111">
        <v>45569.645833333336</v>
      </c>
      <c r="G1065" s="30">
        <v>22753.8</v>
      </c>
      <c r="H1065" s="31">
        <f t="shared" si="35"/>
        <v>4.904439610913025E-3</v>
      </c>
    </row>
    <row r="1066" spans="2:8">
      <c r="B1066" s="111">
        <v>45569.645833333336</v>
      </c>
      <c r="C1066" s="30">
        <v>1713.9</v>
      </c>
      <c r="D1066" s="43">
        <f t="shared" si="36"/>
        <v>2.8072701097714647E-2</v>
      </c>
      <c r="F1066" s="111">
        <v>45630.645833333336</v>
      </c>
      <c r="G1066" s="30">
        <v>22519.4</v>
      </c>
      <c r="H1066" s="31">
        <f t="shared" si="35"/>
        <v>-1.0301576000492085E-2</v>
      </c>
    </row>
    <row r="1067" spans="2:8" ht="27">
      <c r="B1067" s="111">
        <v>45630.645833333336</v>
      </c>
      <c r="C1067" s="30">
        <v>1768.65</v>
      </c>
      <c r="D1067" s="43">
        <f t="shared" si="36"/>
        <v>3.1944687554699813E-2</v>
      </c>
      <c r="F1067" s="112" t="s">
        <v>645</v>
      </c>
      <c r="G1067" s="30">
        <v>22272.5</v>
      </c>
      <c r="H1067" s="31">
        <f t="shared" si="35"/>
        <v>-1.0963880032327733E-2</v>
      </c>
    </row>
    <row r="1068" spans="2:8" ht="27">
      <c r="B1068" s="112" t="s">
        <v>645</v>
      </c>
      <c r="C1068" s="30">
        <v>1724.45</v>
      </c>
      <c r="D1068" s="43">
        <f t="shared" si="36"/>
        <v>-2.4990812201396539E-2</v>
      </c>
      <c r="F1068" s="112" t="s">
        <v>646</v>
      </c>
      <c r="G1068" s="30">
        <v>22147.9</v>
      </c>
      <c r="H1068" s="31">
        <f t="shared" si="35"/>
        <v>-5.5943427994162853E-3</v>
      </c>
    </row>
    <row r="1069" spans="2:8" ht="27">
      <c r="B1069" s="112" t="s">
        <v>646</v>
      </c>
      <c r="C1069" s="30">
        <v>1756.25</v>
      </c>
      <c r="D1069" s="43">
        <f t="shared" si="36"/>
        <v>1.844066224013452E-2</v>
      </c>
      <c r="F1069" s="112" t="s">
        <v>647</v>
      </c>
      <c r="G1069" s="30">
        <v>21995.85</v>
      </c>
      <c r="H1069" s="31">
        <f t="shared" si="35"/>
        <v>-6.8652106971768267E-3</v>
      </c>
    </row>
    <row r="1070" spans="2:8" ht="27">
      <c r="B1070" s="112" t="s">
        <v>647</v>
      </c>
      <c r="C1070" s="30">
        <v>1741.95</v>
      </c>
      <c r="D1070" s="43">
        <f t="shared" si="36"/>
        <v>-8.1423487544484141E-3</v>
      </c>
      <c r="F1070" s="112" t="s">
        <v>648</v>
      </c>
      <c r="G1070" s="30">
        <v>22147</v>
      </c>
      <c r="H1070" s="31">
        <f t="shared" si="35"/>
        <v>6.8717508075386569E-3</v>
      </c>
    </row>
    <row r="1071" spans="2:8" ht="27">
      <c r="B1071" s="112" t="s">
        <v>648</v>
      </c>
      <c r="C1071" s="30">
        <v>1779.55</v>
      </c>
      <c r="D1071" s="43">
        <f t="shared" si="36"/>
        <v>2.1585005310140959E-2</v>
      </c>
      <c r="F1071" s="112" t="s">
        <v>649</v>
      </c>
      <c r="G1071" s="30">
        <v>22336.400000000001</v>
      </c>
      <c r="H1071" s="31">
        <f t="shared" si="35"/>
        <v>8.5519483451483858E-3</v>
      </c>
    </row>
    <row r="1072" spans="2:8" ht="27">
      <c r="B1072" s="112" t="s">
        <v>649</v>
      </c>
      <c r="C1072" s="30">
        <v>1740.05</v>
      </c>
      <c r="D1072" s="43">
        <f t="shared" si="36"/>
        <v>-2.2196622741704419E-2</v>
      </c>
      <c r="F1072" s="112" t="s">
        <v>650</v>
      </c>
      <c r="G1072" s="30">
        <v>22368</v>
      </c>
      <c r="H1072" s="31">
        <f t="shared" si="35"/>
        <v>1.4147311115488836E-3</v>
      </c>
    </row>
    <row r="1073" spans="2:8" ht="27">
      <c r="B1073" s="112" t="s">
        <v>650</v>
      </c>
      <c r="C1073" s="30">
        <v>1720.6</v>
      </c>
      <c r="D1073" s="43">
        <f t="shared" si="36"/>
        <v>-1.1177839717249505E-2</v>
      </c>
      <c r="F1073" s="112" t="s">
        <v>651</v>
      </c>
      <c r="G1073" s="30">
        <v>22402.400000000001</v>
      </c>
      <c r="H1073" s="31">
        <f t="shared" si="35"/>
        <v>1.5379113018598733E-3</v>
      </c>
    </row>
    <row r="1074" spans="2:8" ht="27">
      <c r="B1074" s="112" t="s">
        <v>651</v>
      </c>
      <c r="C1074" s="30">
        <v>1732.1</v>
      </c>
      <c r="D1074" s="43">
        <f t="shared" si="36"/>
        <v>6.6837149831453502E-3</v>
      </c>
      <c r="F1074" s="112" t="s">
        <v>652</v>
      </c>
      <c r="G1074" s="30">
        <v>22570.35</v>
      </c>
      <c r="H1074" s="31">
        <f t="shared" si="35"/>
        <v>7.496964610934409E-3</v>
      </c>
    </row>
    <row r="1075" spans="2:8" ht="27">
      <c r="B1075" s="112" t="s">
        <v>652</v>
      </c>
      <c r="C1075" s="30">
        <v>1734.25</v>
      </c>
      <c r="D1075" s="43">
        <f t="shared" si="36"/>
        <v>1.2412678251834119E-3</v>
      </c>
      <c r="F1075" s="112" t="s">
        <v>653</v>
      </c>
      <c r="G1075" s="30">
        <v>22419.95</v>
      </c>
      <c r="H1075" s="31">
        <f t="shared" si="35"/>
        <v>-6.6636095585579369E-3</v>
      </c>
    </row>
    <row r="1076" spans="2:8" ht="27">
      <c r="B1076" s="112" t="s">
        <v>653</v>
      </c>
      <c r="C1076" s="30">
        <v>1728.65</v>
      </c>
      <c r="D1076" s="43">
        <f t="shared" si="36"/>
        <v>-3.2290615539858347E-3</v>
      </c>
      <c r="F1076" s="112" t="s">
        <v>654</v>
      </c>
      <c r="G1076" s="30">
        <v>22643.4</v>
      </c>
      <c r="H1076" s="31">
        <f t="shared" si="35"/>
        <v>9.9665699522077933E-3</v>
      </c>
    </row>
    <row r="1077" spans="2:8" ht="27">
      <c r="B1077" s="112" t="s">
        <v>654</v>
      </c>
      <c r="C1077" s="30">
        <v>1772.15</v>
      </c>
      <c r="D1077" s="43">
        <f t="shared" si="36"/>
        <v>2.5164145431405993E-2</v>
      </c>
      <c r="F1077" s="112" t="s">
        <v>655</v>
      </c>
      <c r="G1077" s="30">
        <v>22604.85</v>
      </c>
      <c r="H1077" s="31">
        <f t="shared" si="35"/>
        <v>-1.7024828426828176E-3</v>
      </c>
    </row>
    <row r="1078" spans="2:8" ht="27">
      <c r="B1078" s="112" t="s">
        <v>655</v>
      </c>
      <c r="C1078" s="30">
        <v>1757.1</v>
      </c>
      <c r="D1078" s="43">
        <f t="shared" si="36"/>
        <v>-8.4925090991170293E-3</v>
      </c>
      <c r="F1078" s="111">
        <v>45327.645833333336</v>
      </c>
      <c r="G1078" s="30">
        <v>22648.2</v>
      </c>
      <c r="H1078" s="31">
        <f t="shared" si="35"/>
        <v>1.917730044658672E-3</v>
      </c>
    </row>
    <row r="1079" spans="2:8">
      <c r="B1079" s="111">
        <v>45327.645833333336</v>
      </c>
      <c r="C1079" s="30">
        <v>1763.9</v>
      </c>
      <c r="D1079" s="43">
        <f t="shared" si="36"/>
        <v>3.8700130897502127E-3</v>
      </c>
      <c r="F1079" s="111">
        <v>45356.645833333336</v>
      </c>
      <c r="G1079" s="30">
        <v>22475.85</v>
      </c>
      <c r="H1079" s="31">
        <f t="shared" si="35"/>
        <v>-7.6098762815588472E-3</v>
      </c>
    </row>
    <row r="1080" spans="2:8">
      <c r="B1080" s="111">
        <v>45356.645833333336</v>
      </c>
      <c r="C1080" s="30">
        <v>1775.7</v>
      </c>
      <c r="D1080" s="43">
        <f t="shared" si="36"/>
        <v>6.6897216395487291E-3</v>
      </c>
      <c r="F1080" s="111">
        <v>45448.645833333336</v>
      </c>
      <c r="G1080" s="30">
        <v>22442.7</v>
      </c>
      <c r="H1080" s="31">
        <f t="shared" si="35"/>
        <v>-1.4749164102803025E-3</v>
      </c>
    </row>
    <row r="1081" spans="2:8">
      <c r="B1081" s="111">
        <v>45448.645833333336</v>
      </c>
      <c r="C1081" s="30">
        <v>1750.95</v>
      </c>
      <c r="D1081" s="43">
        <f t="shared" si="36"/>
        <v>-1.3938165230613309E-2</v>
      </c>
      <c r="F1081" s="111">
        <v>45478.645833333336</v>
      </c>
      <c r="G1081" s="30">
        <v>22302.5</v>
      </c>
      <c r="H1081" s="31">
        <f t="shared" si="35"/>
        <v>-6.2470201891929866E-3</v>
      </c>
    </row>
    <row r="1082" spans="2:8">
      <c r="B1082" s="111">
        <v>45478.645833333336</v>
      </c>
      <c r="C1082" s="30">
        <v>1700.7</v>
      </c>
      <c r="D1082" s="43">
        <f t="shared" si="36"/>
        <v>-2.8698706416516728E-2</v>
      </c>
      <c r="F1082" s="111">
        <v>45509.645833333336</v>
      </c>
      <c r="G1082" s="30">
        <v>22302.5</v>
      </c>
      <c r="H1082" s="31">
        <f t="shared" si="35"/>
        <v>0</v>
      </c>
    </row>
    <row r="1083" spans="2:8">
      <c r="B1083" s="111">
        <v>45509.645833333336</v>
      </c>
      <c r="C1083" s="30">
        <v>1670.15</v>
      </c>
      <c r="D1083" s="43">
        <f t="shared" si="36"/>
        <v>-1.7963191626977126E-2</v>
      </c>
      <c r="F1083" s="111">
        <v>45540.645833333336</v>
      </c>
      <c r="G1083" s="30">
        <v>21957.5</v>
      </c>
      <c r="H1083" s="31">
        <f t="shared" si="35"/>
        <v>-1.546911781190452E-2</v>
      </c>
    </row>
    <row r="1084" spans="2:8">
      <c r="B1084" s="111">
        <v>45540.645833333336</v>
      </c>
      <c r="C1084" s="30">
        <v>1605.95</v>
      </c>
      <c r="D1084" s="43">
        <f t="shared" si="36"/>
        <v>-3.8439661108283674E-2</v>
      </c>
      <c r="F1084" s="111">
        <v>45570.645833333336</v>
      </c>
      <c r="G1084" s="30">
        <v>22055.200000000001</v>
      </c>
      <c r="H1084" s="31">
        <f t="shared" si="35"/>
        <v>4.4495047250370234E-3</v>
      </c>
    </row>
    <row r="1085" spans="2:8" ht="27">
      <c r="B1085" s="111">
        <v>45570.645833333336</v>
      </c>
      <c r="C1085" s="30">
        <v>1639.55</v>
      </c>
      <c r="D1085" s="43">
        <f t="shared" si="36"/>
        <v>2.0922195585167502E-2</v>
      </c>
      <c r="F1085" s="112" t="s">
        <v>656</v>
      </c>
      <c r="G1085" s="30">
        <v>22104.05</v>
      </c>
      <c r="H1085" s="31">
        <f t="shared" si="35"/>
        <v>2.2148971671078765E-3</v>
      </c>
    </row>
    <row r="1086" spans="2:8" ht="27">
      <c r="B1086" s="112" t="s">
        <v>656</v>
      </c>
      <c r="C1086" s="30">
        <v>1617.15</v>
      </c>
      <c r="D1086" s="43">
        <f t="shared" si="36"/>
        <v>-1.3662285383184369E-2</v>
      </c>
      <c r="F1086" s="112" t="s">
        <v>657</v>
      </c>
      <c r="G1086" s="30">
        <v>22217.85</v>
      </c>
      <c r="H1086" s="31">
        <f t="shared" si="35"/>
        <v>5.1483777859713253E-3</v>
      </c>
    </row>
    <row r="1087" spans="2:8" ht="27">
      <c r="B1087" s="112" t="s">
        <v>657</v>
      </c>
      <c r="C1087" s="30">
        <v>1610.5</v>
      </c>
      <c r="D1087" s="43">
        <f t="shared" si="36"/>
        <v>-4.1121726494141031E-3</v>
      </c>
      <c r="F1087" s="112" t="s">
        <v>658</v>
      </c>
      <c r="G1087" s="30">
        <v>22200.55</v>
      </c>
      <c r="H1087" s="31">
        <f t="shared" si="35"/>
        <v>-7.7865320001702099E-4</v>
      </c>
    </row>
    <row r="1088" spans="2:8" ht="27">
      <c r="B1088" s="112" t="s">
        <v>658</v>
      </c>
      <c r="C1088" s="30">
        <v>1617.6</v>
      </c>
      <c r="D1088" s="43">
        <f t="shared" si="36"/>
        <v>4.4085687674635388E-3</v>
      </c>
      <c r="F1088" s="112" t="s">
        <v>659</v>
      </c>
      <c r="G1088" s="30">
        <v>22403.85</v>
      </c>
      <c r="H1088" s="31">
        <f t="shared" si="35"/>
        <v>9.1574307843724778E-3</v>
      </c>
    </row>
    <row r="1089" spans="2:8" ht="27">
      <c r="B1089" s="112" t="s">
        <v>659</v>
      </c>
      <c r="C1089" s="30">
        <v>1723.95</v>
      </c>
      <c r="D1089" s="43">
        <f t="shared" si="36"/>
        <v>6.5745548961424483E-2</v>
      </c>
      <c r="F1089" s="112" t="s">
        <v>660</v>
      </c>
      <c r="G1089" s="30">
        <v>22466.1</v>
      </c>
      <c r="H1089" s="31">
        <f t="shared" si="35"/>
        <v>2.7785402955295968E-3</v>
      </c>
    </row>
    <row r="1090" spans="2:8" ht="27">
      <c r="B1090" s="112" t="s">
        <v>660</v>
      </c>
      <c r="C1090" s="30">
        <v>1730.8</v>
      </c>
      <c r="D1090" s="43">
        <f t="shared" si="36"/>
        <v>3.9734331042082793E-3</v>
      </c>
      <c r="F1090" s="112" t="s">
        <v>661</v>
      </c>
      <c r="G1090" s="30">
        <v>22529.05</v>
      </c>
      <c r="H1090" s="31">
        <f t="shared" si="35"/>
        <v>2.8019994569596918E-3</v>
      </c>
    </row>
    <row r="1091" spans="2:8" ht="27">
      <c r="B1091" s="112" t="s">
        <v>661</v>
      </c>
      <c r="C1091" s="30">
        <v>1695.45</v>
      </c>
      <c r="D1091" s="43">
        <f t="shared" si="36"/>
        <v>-2.0424081349664891E-2</v>
      </c>
      <c r="F1091" s="112" t="s">
        <v>662</v>
      </c>
      <c r="G1091" s="30">
        <v>22597.8</v>
      </c>
      <c r="H1091" s="31">
        <f t="shared" si="35"/>
        <v>3.0516155807722711E-3</v>
      </c>
    </row>
    <row r="1092" spans="2:8" ht="27">
      <c r="B1092" s="112" t="s">
        <v>662</v>
      </c>
      <c r="C1092" s="30">
        <v>1701.15</v>
      </c>
      <c r="D1092" s="43">
        <f t="shared" si="36"/>
        <v>3.3619393081483206E-3</v>
      </c>
      <c r="F1092" s="112" t="s">
        <v>663</v>
      </c>
      <c r="G1092" s="30">
        <v>22967.65</v>
      </c>
      <c r="H1092" s="31">
        <f t="shared" si="35"/>
        <v>1.6366637460283773E-2</v>
      </c>
    </row>
    <row r="1093" spans="2:8" ht="27">
      <c r="B1093" s="112" t="s">
        <v>663</v>
      </c>
      <c r="C1093" s="30">
        <v>1687.5</v>
      </c>
      <c r="D1093" s="43">
        <f t="shared" si="36"/>
        <v>-8.0239837756812538E-3</v>
      </c>
      <c r="F1093" s="112" t="s">
        <v>664</v>
      </c>
      <c r="G1093" s="30">
        <v>22957.1</v>
      </c>
      <c r="H1093" s="31">
        <f t="shared" si="35"/>
        <v>-4.5934172629780168E-4</v>
      </c>
    </row>
    <row r="1094" spans="2:8" ht="27">
      <c r="B1094" s="112" t="s">
        <v>664</v>
      </c>
      <c r="C1094" s="30">
        <v>1644.75</v>
      </c>
      <c r="D1094" s="43">
        <f t="shared" si="36"/>
        <v>-2.5333333333333319E-2</v>
      </c>
      <c r="F1094" s="112" t="s">
        <v>665</v>
      </c>
      <c r="G1094" s="30">
        <v>22932.45</v>
      </c>
      <c r="H1094" s="31">
        <f t="shared" si="35"/>
        <v>-1.073741892486324E-3</v>
      </c>
    </row>
    <row r="1095" spans="2:8" ht="27">
      <c r="B1095" s="112" t="s">
        <v>665</v>
      </c>
      <c r="C1095" s="30">
        <v>1633.85</v>
      </c>
      <c r="D1095" s="43">
        <f t="shared" si="36"/>
        <v>-6.6271469828241836E-3</v>
      </c>
      <c r="F1095" s="112" t="s">
        <v>666</v>
      </c>
      <c r="G1095" s="30">
        <v>22888.15</v>
      </c>
      <c r="H1095" s="31">
        <f t="shared" si="35"/>
        <v>-1.9317604529824894E-3</v>
      </c>
    </row>
    <row r="1096" spans="2:8" ht="27">
      <c r="B1096" s="112" t="s">
        <v>666</v>
      </c>
      <c r="C1096" s="30">
        <v>1622.6</v>
      </c>
      <c r="D1096" s="43">
        <f t="shared" si="36"/>
        <v>-6.8855770113535053E-3</v>
      </c>
      <c r="F1096" s="112" t="s">
        <v>667</v>
      </c>
      <c r="G1096" s="30">
        <v>22704.7</v>
      </c>
      <c r="H1096" s="31">
        <f t="shared" si="35"/>
        <v>-8.015064563977492E-3</v>
      </c>
    </row>
    <row r="1097" spans="2:8" ht="27">
      <c r="B1097" s="112" t="s">
        <v>667</v>
      </c>
      <c r="C1097" s="30">
        <v>1609.7</v>
      </c>
      <c r="D1097" s="43">
        <f t="shared" si="36"/>
        <v>-7.9502033772955727E-3</v>
      </c>
      <c r="F1097" s="112" t="s">
        <v>668</v>
      </c>
      <c r="G1097" s="30">
        <v>22488.65</v>
      </c>
      <c r="H1097" s="31">
        <f t="shared" si="35"/>
        <v>-9.515650944518117E-3</v>
      </c>
    </row>
    <row r="1098" spans="2:8" ht="27">
      <c r="B1098" s="112" t="s">
        <v>668</v>
      </c>
      <c r="C1098" s="30">
        <v>1580</v>
      </c>
      <c r="D1098" s="43">
        <f t="shared" si="36"/>
        <v>-1.8450642976952203E-2</v>
      </c>
      <c r="F1098" s="112" t="s">
        <v>669</v>
      </c>
      <c r="G1098" s="30">
        <v>22530.7</v>
      </c>
      <c r="H1098" s="31">
        <f t="shared" si="35"/>
        <v>1.8698321153114428E-3</v>
      </c>
    </row>
    <row r="1099" spans="2:8" ht="27">
      <c r="B1099" s="112" t="s">
        <v>669</v>
      </c>
      <c r="C1099" s="30">
        <v>1576.5</v>
      </c>
      <c r="D1099" s="43">
        <f t="shared" si="36"/>
        <v>-2.2151898734177333E-3</v>
      </c>
      <c r="F1099" s="111">
        <v>45357.645833333336</v>
      </c>
      <c r="G1099" s="30">
        <v>23263.9</v>
      </c>
      <c r="H1099" s="31">
        <f t="shared" ref="H1099:H1162" si="37">(G1099/G1098)-1</f>
        <v>3.2542264554585643E-2</v>
      </c>
    </row>
    <row r="1100" spans="2:8">
      <c r="B1100" s="111">
        <v>45357.645833333336</v>
      </c>
      <c r="C1100" s="30">
        <v>1616.75</v>
      </c>
      <c r="D1100" s="43">
        <f t="shared" si="36"/>
        <v>2.5531240088804363E-2</v>
      </c>
      <c r="F1100" s="111">
        <v>45388.645833333336</v>
      </c>
      <c r="G1100" s="30">
        <v>21884.5</v>
      </c>
      <c r="H1100" s="31">
        <f t="shared" si="37"/>
        <v>-5.9293583620975032E-2</v>
      </c>
    </row>
    <row r="1101" spans="2:8">
      <c r="B1101" s="111">
        <v>45388.645833333336</v>
      </c>
      <c r="C1101" s="30">
        <v>1572.1</v>
      </c>
      <c r="D1101" s="43">
        <f t="shared" si="36"/>
        <v>-2.7617133137467165E-2</v>
      </c>
      <c r="F1101" s="111">
        <v>45418.645833333336</v>
      </c>
      <c r="G1101" s="30">
        <v>22620.35</v>
      </c>
      <c r="H1101" s="31">
        <f t="shared" si="37"/>
        <v>3.3624254609426751E-2</v>
      </c>
    </row>
    <row r="1102" spans="2:8">
      <c r="B1102" s="111">
        <v>45418.645833333336</v>
      </c>
      <c r="C1102" s="30">
        <v>1710.1</v>
      </c>
      <c r="D1102" s="43">
        <f t="shared" si="36"/>
        <v>8.7780675529546492E-2</v>
      </c>
      <c r="F1102" s="111">
        <v>45449.645833333336</v>
      </c>
      <c r="G1102" s="30">
        <v>22821.4</v>
      </c>
      <c r="H1102" s="31">
        <f t="shared" si="37"/>
        <v>8.888014553267487E-3</v>
      </c>
    </row>
    <row r="1103" spans="2:8">
      <c r="B1103" s="111">
        <v>45449.645833333336</v>
      </c>
      <c r="C1103" s="30">
        <v>1695.3</v>
      </c>
      <c r="D1103" s="43">
        <f t="shared" si="36"/>
        <v>-8.6544646511899082E-3</v>
      </c>
      <c r="F1103" s="111">
        <v>45479.645833333336</v>
      </c>
      <c r="G1103" s="30">
        <v>23290.15</v>
      </c>
      <c r="H1103" s="31">
        <f t="shared" si="37"/>
        <v>2.0539931818380985E-2</v>
      </c>
    </row>
    <row r="1104" spans="2:8">
      <c r="B1104" s="111">
        <v>45479.645833333336</v>
      </c>
      <c r="C1104" s="30">
        <v>1718.1</v>
      </c>
      <c r="D1104" s="43">
        <f t="shared" si="36"/>
        <v>1.3448947089010677E-2</v>
      </c>
      <c r="F1104" s="111">
        <v>45571.645833333336</v>
      </c>
      <c r="G1104" s="30">
        <v>23259.200000000001</v>
      </c>
      <c r="H1104" s="31">
        <f t="shared" si="37"/>
        <v>-1.3288879633664985E-3</v>
      </c>
    </row>
    <row r="1105" spans="2:8">
      <c r="B1105" s="111">
        <v>45571.645833333336</v>
      </c>
      <c r="C1105" s="30">
        <v>1711.15</v>
      </c>
      <c r="D1105" s="43">
        <f t="shared" si="36"/>
        <v>-4.045166171933956E-3</v>
      </c>
      <c r="F1105" s="111">
        <v>45602.645833333336</v>
      </c>
      <c r="G1105" s="30">
        <v>23264.85</v>
      </c>
      <c r="H1105" s="31">
        <f t="shared" si="37"/>
        <v>2.4291463162962046E-4</v>
      </c>
    </row>
    <row r="1106" spans="2:8">
      <c r="B1106" s="111">
        <v>45602.645833333336</v>
      </c>
      <c r="C1106" s="30">
        <v>1687.15</v>
      </c>
      <c r="D1106" s="43">
        <f t="shared" si="36"/>
        <v>-1.4025655261081682E-2</v>
      </c>
      <c r="F1106" s="111">
        <v>45632.645833333336</v>
      </c>
      <c r="G1106" s="30">
        <v>23322.95</v>
      </c>
      <c r="H1106" s="31">
        <f t="shared" si="37"/>
        <v>2.4973296625596664E-3</v>
      </c>
    </row>
    <row r="1107" spans="2:8" ht="27">
      <c r="B1107" s="111">
        <v>45632.645833333336</v>
      </c>
      <c r="C1107" s="30">
        <v>1720.95</v>
      </c>
      <c r="D1107" s="43">
        <f t="shared" si="36"/>
        <v>2.0033784784992514E-2</v>
      </c>
      <c r="F1107" s="112" t="s">
        <v>670</v>
      </c>
      <c r="G1107" s="30">
        <v>23398.9</v>
      </c>
      <c r="H1107" s="31">
        <f t="shared" si="37"/>
        <v>3.2564491198583401E-3</v>
      </c>
    </row>
    <row r="1108" spans="2:8" ht="27">
      <c r="B1108" s="112" t="s">
        <v>670</v>
      </c>
      <c r="C1108" s="30">
        <v>1726</v>
      </c>
      <c r="D1108" s="43">
        <f t="shared" si="36"/>
        <v>2.9344257532175622E-3</v>
      </c>
      <c r="F1108" s="112" t="s">
        <v>671</v>
      </c>
      <c r="G1108" s="30">
        <v>23465.599999999999</v>
      </c>
      <c r="H1108" s="31">
        <f t="shared" si="37"/>
        <v>2.8505613511744521E-3</v>
      </c>
    </row>
    <row r="1109" spans="2:8" ht="27">
      <c r="B1109" s="112" t="s">
        <v>671</v>
      </c>
      <c r="C1109" s="30">
        <v>1722.45</v>
      </c>
      <c r="D1109" s="43">
        <f t="shared" si="36"/>
        <v>-2.0567786790266496E-3</v>
      </c>
      <c r="F1109" s="112" t="s">
        <v>672</v>
      </c>
      <c r="G1109" s="30">
        <v>23557.9</v>
      </c>
      <c r="H1109" s="31">
        <f t="shared" si="37"/>
        <v>3.933417428064967E-3</v>
      </c>
    </row>
    <row r="1110" spans="2:8" ht="27">
      <c r="B1110" s="112" t="s">
        <v>672</v>
      </c>
      <c r="C1110" s="30">
        <v>1781</v>
      </c>
      <c r="D1110" s="43">
        <f t="shared" si="36"/>
        <v>3.3992278440593271E-2</v>
      </c>
      <c r="F1110" s="112" t="s">
        <v>673</v>
      </c>
      <c r="G1110" s="30">
        <v>23516</v>
      </c>
      <c r="H1110" s="31">
        <f t="shared" si="37"/>
        <v>-1.7785965642099777E-3</v>
      </c>
    </row>
    <row r="1111" spans="2:8" ht="27">
      <c r="B1111" s="112" t="s">
        <v>673</v>
      </c>
      <c r="C1111" s="30">
        <v>1772.65</v>
      </c>
      <c r="D1111" s="43">
        <f t="shared" si="36"/>
        <v>-4.6883773161144893E-3</v>
      </c>
      <c r="F1111" s="112" t="s">
        <v>674</v>
      </c>
      <c r="G1111" s="30">
        <v>23567</v>
      </c>
      <c r="H1111" s="31">
        <f t="shared" si="37"/>
        <v>2.1687361796223215E-3</v>
      </c>
    </row>
    <row r="1112" spans="2:8" ht="27">
      <c r="B1112" s="112" t="s">
        <v>674</v>
      </c>
      <c r="C1112" s="30">
        <v>1786.45</v>
      </c>
      <c r="D1112" s="43">
        <f t="shared" si="36"/>
        <v>7.7849547287958121E-3</v>
      </c>
      <c r="F1112" s="112" t="s">
        <v>675</v>
      </c>
      <c r="G1112" s="30">
        <v>23501.1</v>
      </c>
      <c r="H1112" s="31">
        <f t="shared" si="37"/>
        <v>-2.7962829380066001E-3</v>
      </c>
    </row>
    <row r="1113" spans="2:8" ht="27">
      <c r="B1113" s="112" t="s">
        <v>675</v>
      </c>
      <c r="C1113" s="30">
        <v>1782.1</v>
      </c>
      <c r="D1113" s="43">
        <f t="shared" si="36"/>
        <v>-2.434996781326193E-3</v>
      </c>
      <c r="F1113" s="112" t="s">
        <v>676</v>
      </c>
      <c r="G1113" s="30">
        <v>23537.85</v>
      </c>
      <c r="H1113" s="31">
        <f t="shared" si="37"/>
        <v>1.5637565901169825E-3</v>
      </c>
    </row>
    <row r="1114" spans="2:8" ht="27">
      <c r="B1114" s="112" t="s">
        <v>676</v>
      </c>
      <c r="C1114" s="30">
        <v>1832.95</v>
      </c>
      <c r="D1114" s="43">
        <f t="shared" si="36"/>
        <v>2.8533752314684913E-2</v>
      </c>
      <c r="F1114" s="112" t="s">
        <v>677</v>
      </c>
      <c r="G1114" s="30">
        <v>23721.3</v>
      </c>
      <c r="H1114" s="31">
        <f t="shared" si="37"/>
        <v>7.7938299377386944E-3</v>
      </c>
    </row>
    <row r="1115" spans="2:8" ht="27">
      <c r="B1115" s="112" t="s">
        <v>677</v>
      </c>
      <c r="C1115" s="30">
        <v>1818.85</v>
      </c>
      <c r="D1115" s="43">
        <f t="shared" si="36"/>
        <v>-7.6925175263919954E-3</v>
      </c>
      <c r="F1115" s="112" t="s">
        <v>678</v>
      </c>
      <c r="G1115" s="30">
        <v>23868.799999999999</v>
      </c>
      <c r="H1115" s="31">
        <f t="shared" si="37"/>
        <v>6.2180403266263173E-3</v>
      </c>
    </row>
    <row r="1116" spans="2:8" ht="27">
      <c r="B1116" s="112" t="s">
        <v>678</v>
      </c>
      <c r="C1116" s="30">
        <v>1800</v>
      </c>
      <c r="D1116" s="43">
        <f t="shared" si="36"/>
        <v>-1.0363691343431292E-2</v>
      </c>
      <c r="F1116" s="112" t="s">
        <v>679</v>
      </c>
      <c r="G1116" s="30">
        <v>24044.5</v>
      </c>
      <c r="H1116" s="31">
        <f t="shared" si="37"/>
        <v>7.3610738704921186E-3</v>
      </c>
    </row>
    <row r="1117" spans="2:8" ht="27">
      <c r="B1117" s="112" t="s">
        <v>679</v>
      </c>
      <c r="C1117" s="30">
        <v>1815</v>
      </c>
      <c r="D1117" s="43">
        <f t="shared" si="36"/>
        <v>8.3333333333333037E-3</v>
      </c>
      <c r="F1117" s="112" t="s">
        <v>680</v>
      </c>
      <c r="G1117" s="30">
        <v>24010.6</v>
      </c>
      <c r="H1117" s="31">
        <f t="shared" si="37"/>
        <v>-1.4098858366778932E-3</v>
      </c>
    </row>
    <row r="1118" spans="2:8" ht="27">
      <c r="B1118" s="112" t="s">
        <v>680</v>
      </c>
      <c r="C1118" s="30">
        <v>1786.45</v>
      </c>
      <c r="D1118" s="43">
        <f t="shared" si="36"/>
        <v>-1.5730027548209291E-2</v>
      </c>
      <c r="F1118" s="111">
        <v>45298.645833333336</v>
      </c>
      <c r="G1118" s="30">
        <v>24141.95</v>
      </c>
      <c r="H1118" s="31">
        <f t="shared" si="37"/>
        <v>5.4705005289330533E-3</v>
      </c>
    </row>
    <row r="1119" spans="2:8">
      <c r="B1119" s="111">
        <v>45298.645833333336</v>
      </c>
      <c r="C1119" s="30">
        <v>1780.05</v>
      </c>
      <c r="D1119" s="43">
        <f t="shared" si="36"/>
        <v>-3.5825240001120529E-3</v>
      </c>
      <c r="F1119" s="111">
        <v>45329.645833333336</v>
      </c>
      <c r="G1119" s="30">
        <v>24123.85</v>
      </c>
      <c r="H1119" s="31">
        <f t="shared" si="37"/>
        <v>-7.4973231242725369E-4</v>
      </c>
    </row>
    <row r="1120" spans="2:8">
      <c r="B1120" s="111">
        <v>45329.645833333336</v>
      </c>
      <c r="C1120" s="30">
        <v>1748.45</v>
      </c>
      <c r="D1120" s="43">
        <f t="shared" si="36"/>
        <v>-1.7752310328361554E-2</v>
      </c>
      <c r="F1120" s="111">
        <v>45358.645833333336</v>
      </c>
      <c r="G1120" s="30">
        <v>24286.5</v>
      </c>
      <c r="H1120" s="31">
        <f t="shared" si="37"/>
        <v>6.7422903060665451E-3</v>
      </c>
    </row>
    <row r="1121" spans="2:8">
      <c r="B1121" s="111">
        <v>45358.645833333336</v>
      </c>
      <c r="C1121" s="30">
        <v>1724.15</v>
      </c>
      <c r="D1121" s="43">
        <f t="shared" si="36"/>
        <v>-1.3898023964082462E-2</v>
      </c>
      <c r="F1121" s="111">
        <v>45389.645833333336</v>
      </c>
      <c r="G1121" s="30">
        <v>24302.15</v>
      </c>
      <c r="H1121" s="31">
        <f t="shared" si="37"/>
        <v>6.4439091676460336E-4</v>
      </c>
    </row>
    <row r="1122" spans="2:8">
      <c r="B1122" s="111">
        <v>45389.645833333336</v>
      </c>
      <c r="C1122" s="30">
        <v>1724.6</v>
      </c>
      <c r="D1122" s="43">
        <f t="shared" si="36"/>
        <v>2.6099817301261652E-4</v>
      </c>
      <c r="F1122" s="111">
        <v>45419.645833333336</v>
      </c>
      <c r="G1122" s="30">
        <v>24323.85</v>
      </c>
      <c r="H1122" s="31">
        <f t="shared" si="37"/>
        <v>8.9292511156413568E-4</v>
      </c>
    </row>
    <row r="1123" spans="2:8">
      <c r="B1123" s="111">
        <v>45419.645833333336</v>
      </c>
      <c r="C1123" s="30">
        <v>1716.25</v>
      </c>
      <c r="D1123" s="43">
        <f t="shared" si="36"/>
        <v>-4.8417024237503714E-3</v>
      </c>
      <c r="F1123" s="111">
        <v>45511.645833333336</v>
      </c>
      <c r="G1123" s="30">
        <v>24320.55</v>
      </c>
      <c r="H1123" s="31">
        <f t="shared" si="37"/>
        <v>-1.3566931221820067E-4</v>
      </c>
    </row>
    <row r="1124" spans="2:8">
      <c r="B1124" s="111">
        <v>45511.645833333336</v>
      </c>
      <c r="C1124" s="30">
        <v>1639</v>
      </c>
      <c r="D1124" s="43">
        <f t="shared" si="36"/>
        <v>-4.5010924981791711E-2</v>
      </c>
      <c r="F1124" s="111">
        <v>45542.645833333336</v>
      </c>
      <c r="G1124" s="30">
        <v>24433.200000000001</v>
      </c>
      <c r="H1124" s="31">
        <f t="shared" si="37"/>
        <v>4.6318853808815508E-3</v>
      </c>
    </row>
    <row r="1125" spans="2:8">
      <c r="B1125" s="111">
        <v>45542.645833333336</v>
      </c>
      <c r="C1125" s="30">
        <v>1670.2</v>
      </c>
      <c r="D1125" s="43">
        <f t="shared" si="36"/>
        <v>1.9035997559487594E-2</v>
      </c>
      <c r="F1125" s="111">
        <v>45572.645833333336</v>
      </c>
      <c r="G1125" s="30">
        <v>24324.45</v>
      </c>
      <c r="H1125" s="31">
        <f t="shared" si="37"/>
        <v>-4.4509110554491471E-3</v>
      </c>
    </row>
    <row r="1126" spans="2:8">
      <c r="B1126" s="111">
        <v>45572.645833333336</v>
      </c>
      <c r="C1126" s="30">
        <v>1666.15</v>
      </c>
      <c r="D1126" s="43">
        <f t="shared" si="36"/>
        <v>-2.4248592982876183E-3</v>
      </c>
      <c r="F1126" s="111">
        <v>45603.645833333336</v>
      </c>
      <c r="G1126" s="30">
        <v>24315.95</v>
      </c>
      <c r="H1126" s="31">
        <f t="shared" si="37"/>
        <v>-3.4944263899083783E-4</v>
      </c>
    </row>
    <row r="1127" spans="2:8">
      <c r="B1127" s="111">
        <v>45603.645833333336</v>
      </c>
      <c r="C1127" s="30">
        <v>1665.65</v>
      </c>
      <c r="D1127" s="43">
        <f t="shared" si="36"/>
        <v>-3.0009302883893252E-4</v>
      </c>
      <c r="F1127" s="111">
        <v>45633.645833333336</v>
      </c>
      <c r="G1127" s="30">
        <v>24502.15</v>
      </c>
      <c r="H1127" s="31">
        <f t="shared" si="37"/>
        <v>7.6575252046495734E-3</v>
      </c>
    </row>
    <row r="1128" spans="2:8" ht="27">
      <c r="B1128" s="111">
        <v>45633.645833333336</v>
      </c>
      <c r="C1128" s="30">
        <v>1668.65</v>
      </c>
      <c r="D1128" s="43">
        <f t="shared" ref="D1128:D1191" si="38">(C1128/C1127)-1</f>
        <v>1.8010986701888498E-3</v>
      </c>
      <c r="F1128" s="112" t="s">
        <v>681</v>
      </c>
      <c r="G1128" s="30">
        <v>24586.7</v>
      </c>
      <c r="H1128" s="31">
        <f t="shared" si="37"/>
        <v>3.4507175900890807E-3</v>
      </c>
    </row>
    <row r="1129" spans="2:8" ht="27">
      <c r="B1129" s="112" t="s">
        <v>681</v>
      </c>
      <c r="C1129" s="30">
        <v>1679.4</v>
      </c>
      <c r="D1129" s="43">
        <f t="shared" si="38"/>
        <v>6.4423336229886274E-3</v>
      </c>
      <c r="F1129" s="112" t="s">
        <v>682</v>
      </c>
      <c r="G1129" s="30">
        <v>24613</v>
      </c>
      <c r="H1129" s="31">
        <f t="shared" si="37"/>
        <v>1.0696840161550369E-3</v>
      </c>
    </row>
    <row r="1130" spans="2:8" ht="27">
      <c r="B1130" s="112" t="s">
        <v>682</v>
      </c>
      <c r="C1130" s="30">
        <v>1703.8</v>
      </c>
      <c r="D1130" s="43">
        <f t="shared" si="38"/>
        <v>1.4528998451827979E-2</v>
      </c>
      <c r="F1130" s="112" t="s">
        <v>683</v>
      </c>
      <c r="G1130" s="30">
        <v>24800.85</v>
      </c>
      <c r="H1130" s="31">
        <f t="shared" si="37"/>
        <v>7.6321456141064115E-3</v>
      </c>
    </row>
    <row r="1131" spans="2:8" ht="27">
      <c r="B1131" s="112" t="s">
        <v>683</v>
      </c>
      <c r="C1131" s="30">
        <v>1687.6</v>
      </c>
      <c r="D1131" s="43">
        <f t="shared" si="38"/>
        <v>-9.5081582345345472E-3</v>
      </c>
      <c r="F1131" s="112" t="s">
        <v>684</v>
      </c>
      <c r="G1131" s="30">
        <v>24530.9</v>
      </c>
      <c r="H1131" s="31">
        <f t="shared" si="37"/>
        <v>-1.0884707580586794E-2</v>
      </c>
    </row>
    <row r="1132" spans="2:8" ht="27">
      <c r="B1132" s="112" t="s">
        <v>684</v>
      </c>
      <c r="C1132" s="30">
        <v>1688.5</v>
      </c>
      <c r="D1132" s="43">
        <f t="shared" si="38"/>
        <v>5.3330173026799876E-4</v>
      </c>
      <c r="F1132" s="112" t="s">
        <v>685</v>
      </c>
      <c r="G1132" s="30">
        <v>24509.25</v>
      </c>
      <c r="H1132" s="31">
        <f t="shared" si="37"/>
        <v>-8.8256036264466875E-4</v>
      </c>
    </row>
    <row r="1133" spans="2:8" ht="27">
      <c r="B1133" s="112" t="s">
        <v>685</v>
      </c>
      <c r="C1133" s="30">
        <v>1719.45</v>
      </c>
      <c r="D1133" s="43">
        <f t="shared" si="38"/>
        <v>1.8329878590464865E-2</v>
      </c>
      <c r="F1133" s="112" t="s">
        <v>686</v>
      </c>
      <c r="G1133" s="30">
        <v>24479.05</v>
      </c>
      <c r="H1133" s="31">
        <f t="shared" si="37"/>
        <v>-1.2321878474453873E-3</v>
      </c>
    </row>
    <row r="1134" spans="2:8" ht="27">
      <c r="B1134" s="112" t="s">
        <v>686</v>
      </c>
      <c r="C1134" s="30">
        <v>1705</v>
      </c>
      <c r="D1134" s="43">
        <f t="shared" si="38"/>
        <v>-8.403850068335883E-3</v>
      </c>
      <c r="F1134" s="112" t="s">
        <v>687</v>
      </c>
      <c r="G1134" s="30">
        <v>24413.5</v>
      </c>
      <c r="H1134" s="31">
        <f t="shared" si="37"/>
        <v>-2.6777999963233379E-3</v>
      </c>
    </row>
    <row r="1135" spans="2:8" ht="27">
      <c r="B1135" s="112" t="s">
        <v>687</v>
      </c>
      <c r="C1135" s="30">
        <v>1719.45</v>
      </c>
      <c r="D1135" s="43">
        <f t="shared" si="38"/>
        <v>8.4750733137830547E-3</v>
      </c>
      <c r="F1135" s="112" t="s">
        <v>688</v>
      </c>
      <c r="G1135" s="30">
        <v>24406.1</v>
      </c>
      <c r="H1135" s="31">
        <f t="shared" si="37"/>
        <v>-3.0311098367707956E-4</v>
      </c>
    </row>
    <row r="1136" spans="2:8" ht="27">
      <c r="B1136" s="112" t="s">
        <v>688</v>
      </c>
      <c r="C1136" s="30">
        <v>1739.6</v>
      </c>
      <c r="D1136" s="43">
        <f t="shared" si="38"/>
        <v>1.1718863590101325E-2</v>
      </c>
      <c r="F1136" s="112" t="s">
        <v>689</v>
      </c>
      <c r="G1136" s="30">
        <v>24834.85</v>
      </c>
      <c r="H1136" s="31">
        <f t="shared" si="37"/>
        <v>1.7567329479105664E-2</v>
      </c>
    </row>
    <row r="1137" spans="2:8" ht="27">
      <c r="B1137" s="112" t="s">
        <v>689</v>
      </c>
      <c r="C1137" s="30">
        <v>1732</v>
      </c>
      <c r="D1137" s="43">
        <f t="shared" si="38"/>
        <v>-4.3688204184869628E-3</v>
      </c>
      <c r="F1137" s="112" t="s">
        <v>690</v>
      </c>
      <c r="G1137" s="30">
        <v>24836.1</v>
      </c>
      <c r="H1137" s="31">
        <f t="shared" si="37"/>
        <v>5.0332496471794386E-5</v>
      </c>
    </row>
    <row r="1138" spans="2:8" ht="27">
      <c r="B1138" s="112" t="s">
        <v>690</v>
      </c>
      <c r="C1138" s="30">
        <v>1719.75</v>
      </c>
      <c r="D1138" s="43">
        <f t="shared" si="38"/>
        <v>-7.0727482678983877E-3</v>
      </c>
      <c r="F1138" s="112" t="s">
        <v>691</v>
      </c>
      <c r="G1138" s="30">
        <v>24857.3</v>
      </c>
      <c r="H1138" s="31">
        <f t="shared" si="37"/>
        <v>8.5359617653346653E-4</v>
      </c>
    </row>
    <row r="1139" spans="2:8" ht="27">
      <c r="B1139" s="112" t="s">
        <v>691</v>
      </c>
      <c r="C1139" s="30">
        <v>1728.8</v>
      </c>
      <c r="D1139" s="43">
        <f t="shared" si="38"/>
        <v>5.2623927896495726E-3</v>
      </c>
      <c r="F1139" s="112" t="s">
        <v>692</v>
      </c>
      <c r="G1139" s="30">
        <v>24951.15</v>
      </c>
      <c r="H1139" s="31">
        <f t="shared" si="37"/>
        <v>3.7755508442189889E-3</v>
      </c>
    </row>
    <row r="1140" spans="2:8" ht="27">
      <c r="B1140" s="112" t="s">
        <v>692</v>
      </c>
      <c r="C1140" s="30">
        <v>1723.5</v>
      </c>
      <c r="D1140" s="43">
        <f t="shared" si="38"/>
        <v>-3.0657103192965884E-3</v>
      </c>
      <c r="F1140" s="111">
        <v>45299.645833333336</v>
      </c>
      <c r="G1140" s="30">
        <v>25010.9</v>
      </c>
      <c r="H1140" s="31">
        <f t="shared" si="37"/>
        <v>2.3946792031630526E-3</v>
      </c>
    </row>
    <row r="1141" spans="2:8">
      <c r="B1141" s="111">
        <v>45299.645833333336</v>
      </c>
      <c r="C1141" s="30">
        <v>1710.3</v>
      </c>
      <c r="D1141" s="43">
        <f t="shared" si="38"/>
        <v>-7.6588337684944108E-3</v>
      </c>
      <c r="F1141" s="111">
        <v>45330.645833333336</v>
      </c>
      <c r="G1141" s="30">
        <v>24717.7</v>
      </c>
      <c r="H1141" s="31">
        <f t="shared" si="37"/>
        <v>-1.1722888820474342E-2</v>
      </c>
    </row>
    <row r="1142" spans="2:8">
      <c r="B1142" s="111">
        <v>45330.645833333336</v>
      </c>
      <c r="C1142" s="30">
        <v>1706.05</v>
      </c>
      <c r="D1142" s="43">
        <f t="shared" si="38"/>
        <v>-2.4849441618429724E-3</v>
      </c>
      <c r="F1142" s="111">
        <v>45420.645833333336</v>
      </c>
      <c r="G1142" s="30">
        <v>24055.599999999999</v>
      </c>
      <c r="H1142" s="31">
        <f t="shared" si="37"/>
        <v>-2.6786472851438536E-2</v>
      </c>
    </row>
    <row r="1143" spans="2:8">
      <c r="B1143" s="111">
        <v>45420.645833333336</v>
      </c>
      <c r="C1143" s="30">
        <v>1671.55</v>
      </c>
      <c r="D1143" s="43">
        <f t="shared" si="38"/>
        <v>-2.022215058175314E-2</v>
      </c>
      <c r="F1143" s="111">
        <v>45451.645833333336</v>
      </c>
      <c r="G1143" s="30">
        <v>23992.55</v>
      </c>
      <c r="H1143" s="31">
        <f t="shared" si="37"/>
        <v>-2.6210113237665755E-3</v>
      </c>
    </row>
    <row r="1144" spans="2:8">
      <c r="B1144" s="111">
        <v>45451.645833333336</v>
      </c>
      <c r="C1144" s="30">
        <v>1669.45</v>
      </c>
      <c r="D1144" s="43">
        <f t="shared" si="38"/>
        <v>-1.2563189853728174E-3</v>
      </c>
      <c r="F1144" s="111">
        <v>45481.645833333336</v>
      </c>
      <c r="G1144" s="30">
        <v>24297.5</v>
      </c>
      <c r="H1144" s="31">
        <f t="shared" si="37"/>
        <v>1.2710195456506312E-2</v>
      </c>
    </row>
    <row r="1145" spans="2:8">
      <c r="B1145" s="111">
        <v>45481.645833333336</v>
      </c>
      <c r="C1145" s="30">
        <v>1669.8</v>
      </c>
      <c r="D1145" s="43">
        <f t="shared" si="38"/>
        <v>2.0964988469240886E-4</v>
      </c>
      <c r="F1145" s="111">
        <v>45512.645833333336</v>
      </c>
      <c r="G1145" s="30">
        <v>24117</v>
      </c>
      <c r="H1145" s="31">
        <f t="shared" si="37"/>
        <v>-7.4287478135610652E-3</v>
      </c>
    </row>
    <row r="1146" spans="2:8">
      <c r="B1146" s="111">
        <v>45512.645833333336</v>
      </c>
      <c r="C1146" s="30">
        <v>1703.5</v>
      </c>
      <c r="D1146" s="43">
        <f t="shared" si="38"/>
        <v>2.0182057731464864E-2</v>
      </c>
      <c r="F1146" s="111">
        <v>45543.645833333336</v>
      </c>
      <c r="G1146" s="30">
        <v>24367.5</v>
      </c>
      <c r="H1146" s="31">
        <f t="shared" si="37"/>
        <v>1.0386864037815746E-2</v>
      </c>
    </row>
    <row r="1147" spans="2:8">
      <c r="B1147" s="111">
        <v>45543.645833333336</v>
      </c>
      <c r="C1147" s="30">
        <v>1694.5</v>
      </c>
      <c r="D1147" s="43">
        <f t="shared" si="38"/>
        <v>-5.2832403874376599E-3</v>
      </c>
      <c r="F1147" s="111">
        <v>45634.645833333336</v>
      </c>
      <c r="G1147" s="30">
        <v>24347</v>
      </c>
      <c r="H1147" s="31">
        <f t="shared" si="37"/>
        <v>-8.4128449779419245E-4</v>
      </c>
    </row>
    <row r="1148" spans="2:8" ht="27">
      <c r="B1148" s="111">
        <v>45634.645833333336</v>
      </c>
      <c r="C1148" s="30">
        <v>1665.8</v>
      </c>
      <c r="D1148" s="43">
        <f t="shared" si="38"/>
        <v>-1.6937149601652379E-2</v>
      </c>
      <c r="F1148" s="112" t="s">
        <v>693</v>
      </c>
      <c r="G1148" s="30">
        <v>24139</v>
      </c>
      <c r="H1148" s="31">
        <f t="shared" si="37"/>
        <v>-8.5431469996303244E-3</v>
      </c>
    </row>
    <row r="1149" spans="2:8" ht="27">
      <c r="B1149" s="112" t="s">
        <v>693</v>
      </c>
      <c r="C1149" s="30">
        <v>1655.45</v>
      </c>
      <c r="D1149" s="43">
        <f t="shared" si="38"/>
        <v>-6.2132308800575409E-3</v>
      </c>
      <c r="F1149" s="112" t="s">
        <v>694</v>
      </c>
      <c r="G1149" s="30">
        <v>24143.75</v>
      </c>
      <c r="H1149" s="31">
        <f t="shared" si="37"/>
        <v>1.9677699987563635E-4</v>
      </c>
    </row>
    <row r="1150" spans="2:8" ht="27">
      <c r="B1150" s="112" t="s">
        <v>694</v>
      </c>
      <c r="C1150" s="30">
        <v>1648.35</v>
      </c>
      <c r="D1150" s="43">
        <f t="shared" si="38"/>
        <v>-4.2888640550908796E-3</v>
      </c>
      <c r="F1150" s="112" t="s">
        <v>695</v>
      </c>
      <c r="G1150" s="30">
        <v>24541.15</v>
      </c>
      <c r="H1150" s="31">
        <f t="shared" si="37"/>
        <v>1.6459746311157097E-2</v>
      </c>
    </row>
    <row r="1151" spans="2:8" ht="27">
      <c r="B1151" s="112" t="s">
        <v>695</v>
      </c>
      <c r="C1151" s="30">
        <v>1665.85</v>
      </c>
      <c r="D1151" s="43">
        <f t="shared" si="38"/>
        <v>1.0616677283344034E-2</v>
      </c>
      <c r="F1151" s="112" t="s">
        <v>696</v>
      </c>
      <c r="G1151" s="30">
        <v>24572.65</v>
      </c>
      <c r="H1151" s="31">
        <f t="shared" si="37"/>
        <v>1.283558431450782E-3</v>
      </c>
    </row>
    <row r="1152" spans="2:8" ht="27">
      <c r="B1152" s="112" t="s">
        <v>696</v>
      </c>
      <c r="C1152" s="30">
        <v>1698.8</v>
      </c>
      <c r="D1152" s="43">
        <f t="shared" si="38"/>
        <v>1.9779692049104014E-2</v>
      </c>
      <c r="F1152" s="112" t="s">
        <v>697</v>
      </c>
      <c r="G1152" s="30">
        <v>24698.85</v>
      </c>
      <c r="H1152" s="31">
        <f t="shared" si="37"/>
        <v>5.1357912150296059E-3</v>
      </c>
    </row>
    <row r="1153" spans="2:8" ht="27">
      <c r="B1153" s="112" t="s">
        <v>697</v>
      </c>
      <c r="C1153" s="30">
        <v>1712.7</v>
      </c>
      <c r="D1153" s="43">
        <f t="shared" si="38"/>
        <v>8.1822462914999949E-3</v>
      </c>
      <c r="F1153" s="112" t="s">
        <v>698</v>
      </c>
      <c r="G1153" s="30">
        <v>24770.2</v>
      </c>
      <c r="H1153" s="31">
        <f t="shared" si="37"/>
        <v>2.888798466325504E-3</v>
      </c>
    </row>
    <row r="1154" spans="2:8" ht="27">
      <c r="B1154" s="112" t="s">
        <v>698</v>
      </c>
      <c r="C1154" s="30">
        <v>1725</v>
      </c>
      <c r="D1154" s="43">
        <f t="shared" si="38"/>
        <v>7.1816430197932934E-3</v>
      </c>
      <c r="F1154" s="112" t="s">
        <v>699</v>
      </c>
      <c r="G1154" s="30">
        <v>24811.5</v>
      </c>
      <c r="H1154" s="31">
        <f t="shared" si="37"/>
        <v>1.6673260611541618E-3</v>
      </c>
    </row>
    <row r="1155" spans="2:8" ht="27">
      <c r="B1155" s="112" t="s">
        <v>699</v>
      </c>
      <c r="C1155" s="30">
        <v>1765.25</v>
      </c>
      <c r="D1155" s="43">
        <f t="shared" si="38"/>
        <v>2.3333333333333428E-2</v>
      </c>
      <c r="F1155" s="112" t="s">
        <v>700</v>
      </c>
      <c r="G1155" s="30">
        <v>24823.15</v>
      </c>
      <c r="H1155" s="31">
        <f t="shared" si="37"/>
        <v>4.6954033411927831E-4</v>
      </c>
    </row>
    <row r="1156" spans="2:8" ht="27">
      <c r="B1156" s="112" t="s">
        <v>700</v>
      </c>
      <c r="C1156" s="30">
        <v>1844.45</v>
      </c>
      <c r="D1156" s="43">
        <f t="shared" si="38"/>
        <v>4.4866166265401519E-2</v>
      </c>
      <c r="F1156" s="112" t="s">
        <v>701</v>
      </c>
      <c r="G1156" s="30">
        <v>25010.6</v>
      </c>
      <c r="H1156" s="31">
        <f t="shared" si="37"/>
        <v>7.5514187361394036E-3</v>
      </c>
    </row>
    <row r="1157" spans="2:8" ht="27">
      <c r="B1157" s="112" t="s">
        <v>701</v>
      </c>
      <c r="C1157" s="30">
        <v>1832.65</v>
      </c>
      <c r="D1157" s="43">
        <f t="shared" si="38"/>
        <v>-6.3975710916532869E-3</v>
      </c>
      <c r="F1157" s="112" t="s">
        <v>702</v>
      </c>
      <c r="G1157" s="30">
        <v>25017.75</v>
      </c>
      <c r="H1157" s="31">
        <f t="shared" si="37"/>
        <v>2.8587878739427808E-4</v>
      </c>
    </row>
    <row r="1158" spans="2:8" ht="27">
      <c r="B1158" s="112" t="s">
        <v>702</v>
      </c>
      <c r="C1158" s="30">
        <v>1807.9</v>
      </c>
      <c r="D1158" s="43">
        <f t="shared" si="38"/>
        <v>-1.3505033694376944E-2</v>
      </c>
      <c r="F1158" s="112" t="s">
        <v>703</v>
      </c>
      <c r="G1158" s="30">
        <v>25052.35</v>
      </c>
      <c r="H1158" s="31">
        <f t="shared" si="37"/>
        <v>1.3830180571794415E-3</v>
      </c>
    </row>
    <row r="1159" spans="2:8" ht="27">
      <c r="B1159" s="112" t="s">
        <v>703</v>
      </c>
      <c r="C1159" s="30">
        <v>1834.95</v>
      </c>
      <c r="D1159" s="43">
        <f t="shared" si="38"/>
        <v>1.496211073621323E-2</v>
      </c>
      <c r="F1159" s="112" t="s">
        <v>704</v>
      </c>
      <c r="G1159" s="30">
        <v>25151.95</v>
      </c>
      <c r="H1159" s="31">
        <f t="shared" si="37"/>
        <v>3.975674936682605E-3</v>
      </c>
    </row>
    <row r="1160" spans="2:8" ht="27">
      <c r="B1160" s="112" t="s">
        <v>704</v>
      </c>
      <c r="C1160" s="30">
        <v>1817.6</v>
      </c>
      <c r="D1160" s="43">
        <f t="shared" si="38"/>
        <v>-9.4552985094962239E-3</v>
      </c>
      <c r="F1160" s="112" t="s">
        <v>705</v>
      </c>
      <c r="G1160" s="30">
        <v>25235.9</v>
      </c>
      <c r="H1160" s="31">
        <f t="shared" si="37"/>
        <v>3.3377133780880808E-3</v>
      </c>
    </row>
    <row r="1161" spans="2:8" ht="27">
      <c r="B1161" s="112" t="s">
        <v>705</v>
      </c>
      <c r="C1161" s="30">
        <v>1942.05</v>
      </c>
      <c r="D1161" s="43">
        <f t="shared" si="38"/>
        <v>6.8469410211267734E-2</v>
      </c>
      <c r="F1161" s="111">
        <v>45331.645833333336</v>
      </c>
      <c r="G1161" s="30">
        <v>25278.7</v>
      </c>
      <c r="H1161" s="31">
        <f t="shared" si="37"/>
        <v>1.6959965763059248E-3</v>
      </c>
    </row>
    <row r="1162" spans="2:8">
      <c r="B1162" s="111">
        <v>45331.645833333336</v>
      </c>
      <c r="C1162" s="30">
        <v>2010.5</v>
      </c>
      <c r="D1162" s="43">
        <f t="shared" si="38"/>
        <v>3.5246260394943496E-2</v>
      </c>
      <c r="F1162" s="111">
        <v>45360.645833333336</v>
      </c>
      <c r="G1162" s="30">
        <v>25279.85</v>
      </c>
      <c r="H1162" s="31">
        <f t="shared" si="37"/>
        <v>4.5492845755390476E-5</v>
      </c>
    </row>
    <row r="1163" spans="2:8">
      <c r="B1163" s="111">
        <v>45360.645833333336</v>
      </c>
      <c r="C1163" s="30">
        <v>1994.45</v>
      </c>
      <c r="D1163" s="43">
        <f t="shared" si="38"/>
        <v>-7.9830887838845399E-3</v>
      </c>
      <c r="F1163" s="111">
        <v>45391.645833333336</v>
      </c>
      <c r="G1163" s="30">
        <v>25198.7</v>
      </c>
      <c r="H1163" s="31">
        <f t="shared" ref="H1163:H1226" si="39">(G1163/G1162)-1</f>
        <v>-3.2100665154262131E-3</v>
      </c>
    </row>
    <row r="1164" spans="2:8">
      <c r="B1164" s="111">
        <v>45391.645833333336</v>
      </c>
      <c r="C1164" s="30">
        <v>2002.2</v>
      </c>
      <c r="D1164" s="43">
        <f t="shared" si="38"/>
        <v>3.885783047958169E-3</v>
      </c>
      <c r="F1164" s="111">
        <v>45421.645833333336</v>
      </c>
      <c r="G1164" s="30">
        <v>25145.1</v>
      </c>
      <c r="H1164" s="31">
        <f t="shared" si="39"/>
        <v>-2.127093858016571E-3</v>
      </c>
    </row>
    <row r="1165" spans="2:8">
      <c r="B1165" s="111">
        <v>45421.645833333336</v>
      </c>
      <c r="C1165" s="30">
        <v>1999.45</v>
      </c>
      <c r="D1165" s="43">
        <f t="shared" si="38"/>
        <v>-1.3734891619219258E-3</v>
      </c>
      <c r="F1165" s="111">
        <v>45452.645833333336</v>
      </c>
      <c r="G1165" s="30">
        <v>24852.15</v>
      </c>
      <c r="H1165" s="31">
        <f t="shared" si="39"/>
        <v>-1.16503811875871E-2</v>
      </c>
    </row>
    <row r="1166" spans="2:8">
      <c r="B1166" s="111">
        <v>45452.645833333336</v>
      </c>
      <c r="C1166" s="30">
        <v>1998.9</v>
      </c>
      <c r="D1166" s="43">
        <f t="shared" si="38"/>
        <v>-2.7507564580253607E-4</v>
      </c>
      <c r="F1166" s="111">
        <v>45544.645833333336</v>
      </c>
      <c r="G1166" s="30">
        <v>24936.400000000001</v>
      </c>
      <c r="H1166" s="31">
        <f t="shared" si="39"/>
        <v>3.3900487482974029E-3</v>
      </c>
    </row>
    <row r="1167" spans="2:8">
      <c r="B1167" s="111">
        <v>45544.645833333336</v>
      </c>
      <c r="C1167" s="30">
        <v>1977.6</v>
      </c>
      <c r="D1167" s="43">
        <f t="shared" si="38"/>
        <v>-1.065586072339797E-2</v>
      </c>
      <c r="F1167" s="111">
        <v>45574.645833333336</v>
      </c>
      <c r="G1167" s="30">
        <v>25041.1</v>
      </c>
      <c r="H1167" s="31">
        <f t="shared" si="39"/>
        <v>4.1986814455974297E-3</v>
      </c>
    </row>
    <row r="1168" spans="2:8">
      <c r="B1168" s="111">
        <v>45574.645833333336</v>
      </c>
      <c r="C1168" s="30">
        <v>2019.05</v>
      </c>
      <c r="D1168" s="43">
        <f t="shared" si="38"/>
        <v>2.095974919093857E-2</v>
      </c>
      <c r="F1168" s="111">
        <v>45605.645833333336</v>
      </c>
      <c r="G1168" s="30">
        <v>24918.45</v>
      </c>
      <c r="H1168" s="31">
        <f t="shared" si="39"/>
        <v>-4.8979477738596566E-3</v>
      </c>
    </row>
    <row r="1169" spans="2:8">
      <c r="B1169" s="111">
        <v>45605.645833333336</v>
      </c>
      <c r="C1169" s="30">
        <v>2019.45</v>
      </c>
      <c r="D1169" s="43">
        <f t="shared" si="38"/>
        <v>1.9811297392346994E-4</v>
      </c>
      <c r="F1169" s="111">
        <v>45635.645833333336</v>
      </c>
      <c r="G1169" s="30">
        <v>25388.9</v>
      </c>
      <c r="H1169" s="31">
        <f t="shared" si="39"/>
        <v>1.8879585206944993E-2</v>
      </c>
    </row>
    <row r="1170" spans="2:8" ht="27">
      <c r="B1170" s="111">
        <v>45635.645833333336</v>
      </c>
      <c r="C1170" s="30">
        <v>2023.75</v>
      </c>
      <c r="D1170" s="43">
        <f t="shared" si="38"/>
        <v>2.1292926291811565E-3</v>
      </c>
      <c r="F1170" s="112" t="s">
        <v>706</v>
      </c>
      <c r="G1170" s="30">
        <v>25356.5</v>
      </c>
      <c r="H1170" s="31">
        <f t="shared" si="39"/>
        <v>-1.276148238009589E-3</v>
      </c>
    </row>
    <row r="1171" spans="2:8" ht="27">
      <c r="B1171" s="112" t="s">
        <v>706</v>
      </c>
      <c r="C1171" s="30">
        <v>2034.8</v>
      </c>
      <c r="D1171" s="43">
        <f t="shared" si="38"/>
        <v>5.4601605929585073E-3</v>
      </c>
      <c r="F1171" s="112" t="s">
        <v>707</v>
      </c>
      <c r="G1171" s="30">
        <v>25383.75</v>
      </c>
      <c r="H1171" s="31">
        <f t="shared" si="39"/>
        <v>1.0746751326089488E-3</v>
      </c>
    </row>
    <row r="1172" spans="2:8" ht="27">
      <c r="B1172" s="112" t="s">
        <v>707</v>
      </c>
      <c r="C1172" s="30">
        <v>2123.65</v>
      </c>
      <c r="D1172" s="43">
        <f t="shared" si="38"/>
        <v>4.3665225083546311E-2</v>
      </c>
      <c r="F1172" s="112" t="s">
        <v>708</v>
      </c>
      <c r="G1172" s="30">
        <v>25418.55</v>
      </c>
      <c r="H1172" s="31">
        <f t="shared" si="39"/>
        <v>1.3709558280394774E-3</v>
      </c>
    </row>
    <row r="1173" spans="2:8" ht="27">
      <c r="B1173" s="112" t="s">
        <v>708</v>
      </c>
      <c r="C1173" s="30">
        <v>2175.3000000000002</v>
      </c>
      <c r="D1173" s="43">
        <f t="shared" si="38"/>
        <v>2.4321333553080748E-2</v>
      </c>
      <c r="F1173" s="112" t="s">
        <v>709</v>
      </c>
      <c r="G1173" s="30">
        <v>25377.55</v>
      </c>
      <c r="H1173" s="31">
        <f t="shared" si="39"/>
        <v>-1.6129952337957665E-3</v>
      </c>
    </row>
    <row r="1174" spans="2:8" ht="27">
      <c r="B1174" s="112" t="s">
        <v>709</v>
      </c>
      <c r="C1174" s="30">
        <v>2255.3000000000002</v>
      </c>
      <c r="D1174" s="43">
        <f t="shared" si="38"/>
        <v>3.6776536569668616E-2</v>
      </c>
      <c r="F1174" s="112" t="s">
        <v>710</v>
      </c>
      <c r="G1174" s="30">
        <v>25415.8</v>
      </c>
      <c r="H1174" s="31">
        <f t="shared" si="39"/>
        <v>1.5072376963103373E-3</v>
      </c>
    </row>
    <row r="1175" spans="2:8" ht="27">
      <c r="B1175" s="112" t="s">
        <v>710</v>
      </c>
      <c r="C1175" s="30">
        <v>2115.9499999999998</v>
      </c>
      <c r="D1175" s="43">
        <f t="shared" si="38"/>
        <v>-6.17877887642444E-2</v>
      </c>
      <c r="F1175" s="112" t="s">
        <v>711</v>
      </c>
      <c r="G1175" s="30">
        <v>25790.95</v>
      </c>
      <c r="H1175" s="31">
        <f t="shared" si="39"/>
        <v>1.4760503308965278E-2</v>
      </c>
    </row>
    <row r="1176" spans="2:8" ht="27">
      <c r="B1176" s="112" t="s">
        <v>711</v>
      </c>
      <c r="C1176" s="30">
        <v>2129.8000000000002</v>
      </c>
      <c r="D1176" s="43">
        <f t="shared" si="38"/>
        <v>6.5455232874125358E-3</v>
      </c>
      <c r="F1176" s="112" t="s">
        <v>712</v>
      </c>
      <c r="G1176" s="30">
        <v>25939.05</v>
      </c>
      <c r="H1176" s="31">
        <f t="shared" si="39"/>
        <v>5.7423243424534753E-3</v>
      </c>
    </row>
    <row r="1177" spans="2:8" ht="27">
      <c r="B1177" s="112" t="s">
        <v>712</v>
      </c>
      <c r="C1177" s="30">
        <v>2147.5500000000002</v>
      </c>
      <c r="D1177" s="43">
        <f t="shared" si="38"/>
        <v>8.3341158794252301E-3</v>
      </c>
      <c r="F1177" s="112" t="s">
        <v>713</v>
      </c>
      <c r="G1177" s="30">
        <v>25940.400000000001</v>
      </c>
      <c r="H1177" s="31">
        <f t="shared" si="39"/>
        <v>5.2045082607143911E-5</v>
      </c>
    </row>
    <row r="1178" spans="2:8" ht="27">
      <c r="B1178" s="112" t="s">
        <v>713</v>
      </c>
      <c r="C1178" s="30">
        <v>2149.35</v>
      </c>
      <c r="D1178" s="43">
        <f t="shared" si="38"/>
        <v>8.3816441992023982E-4</v>
      </c>
      <c r="F1178" s="112" t="s">
        <v>714</v>
      </c>
      <c r="G1178" s="30">
        <v>26004.15</v>
      </c>
      <c r="H1178" s="31">
        <f t="shared" si="39"/>
        <v>2.4575565527131804E-3</v>
      </c>
    </row>
    <row r="1179" spans="2:8" ht="27">
      <c r="B1179" s="112" t="s">
        <v>714</v>
      </c>
      <c r="C1179" s="30">
        <v>2109.85</v>
      </c>
      <c r="D1179" s="43">
        <f t="shared" si="38"/>
        <v>-1.8377649056691592E-2</v>
      </c>
      <c r="F1179" s="112" t="s">
        <v>715</v>
      </c>
      <c r="G1179" s="30">
        <v>26216.05</v>
      </c>
      <c r="H1179" s="31">
        <f t="shared" si="39"/>
        <v>8.1486993422204002E-3</v>
      </c>
    </row>
    <row r="1180" spans="2:8" ht="27">
      <c r="B1180" s="112" t="s">
        <v>715</v>
      </c>
      <c r="C1180" s="30">
        <v>2133.9499999999998</v>
      </c>
      <c r="D1180" s="43">
        <f t="shared" si="38"/>
        <v>1.1422612981965452E-2</v>
      </c>
      <c r="F1180" s="112" t="s">
        <v>716</v>
      </c>
      <c r="G1180" s="30">
        <v>26178.95</v>
      </c>
      <c r="H1180" s="31">
        <f t="shared" si="39"/>
        <v>-1.4151636116043198E-3</v>
      </c>
    </row>
    <row r="1181" spans="2:8" ht="27">
      <c r="B1181" s="112" t="s">
        <v>716</v>
      </c>
      <c r="C1181" s="30">
        <v>2065.4</v>
      </c>
      <c r="D1181" s="43">
        <f t="shared" si="38"/>
        <v>-3.2123526793036317E-2</v>
      </c>
      <c r="F1181" s="112" t="s">
        <v>717</v>
      </c>
      <c r="G1181" s="30">
        <v>25810.85</v>
      </c>
      <c r="H1181" s="31">
        <f t="shared" si="39"/>
        <v>-1.4060915353747983E-2</v>
      </c>
    </row>
    <row r="1182" spans="2:8" ht="27">
      <c r="B1182" s="112" t="s">
        <v>717</v>
      </c>
      <c r="C1182" s="30">
        <v>2045.45</v>
      </c>
      <c r="D1182" s="43">
        <f t="shared" si="38"/>
        <v>-9.6591459281495373E-3</v>
      </c>
      <c r="F1182" s="111">
        <v>45301.645833333336</v>
      </c>
      <c r="G1182" s="30">
        <v>25796.9</v>
      </c>
      <c r="H1182" s="31">
        <f t="shared" si="39"/>
        <v>-5.4047038357885047E-4</v>
      </c>
    </row>
    <row r="1183" spans="2:8">
      <c r="B1183" s="111">
        <v>45301.645833333336</v>
      </c>
      <c r="C1183" s="30">
        <v>2078.35</v>
      </c>
      <c r="D1183" s="43">
        <f t="shared" si="38"/>
        <v>1.6084480187733785E-2</v>
      </c>
      <c r="F1183" s="111">
        <v>45361.645833333336</v>
      </c>
      <c r="G1183" s="30">
        <v>25250.1</v>
      </c>
      <c r="H1183" s="31">
        <f t="shared" si="39"/>
        <v>-2.1196345297303298E-2</v>
      </c>
    </row>
    <row r="1184" spans="2:8">
      <c r="B1184" s="111">
        <v>45361.645833333336</v>
      </c>
      <c r="C1184" s="30">
        <v>2046.45</v>
      </c>
      <c r="D1184" s="43">
        <f t="shared" si="38"/>
        <v>-1.5348714124185037E-2</v>
      </c>
      <c r="F1184" s="111">
        <v>45392.645833333336</v>
      </c>
      <c r="G1184" s="30">
        <v>25014.6</v>
      </c>
      <c r="H1184" s="31">
        <f t="shared" si="39"/>
        <v>-9.3266957358584257E-3</v>
      </c>
    </row>
    <row r="1185" spans="2:8">
      <c r="B1185" s="111">
        <v>45392.645833333336</v>
      </c>
      <c r="C1185" s="30">
        <v>2030.55</v>
      </c>
      <c r="D1185" s="43">
        <f t="shared" si="38"/>
        <v>-7.7695521512863852E-3</v>
      </c>
      <c r="F1185" s="111">
        <v>45483.645833333336</v>
      </c>
      <c r="G1185" s="30">
        <v>24795.75</v>
      </c>
      <c r="H1185" s="31">
        <f t="shared" si="39"/>
        <v>-8.7488906478615514E-3</v>
      </c>
    </row>
    <row r="1186" spans="2:8">
      <c r="B1186" s="111">
        <v>45483.645833333336</v>
      </c>
      <c r="C1186" s="30">
        <v>2007.15</v>
      </c>
      <c r="D1186" s="43">
        <f t="shared" si="38"/>
        <v>-1.1523971337814798E-2</v>
      </c>
      <c r="F1186" s="111">
        <v>45514.645833333336</v>
      </c>
      <c r="G1186" s="30">
        <v>25013.15</v>
      </c>
      <c r="H1186" s="31">
        <f t="shared" si="39"/>
        <v>8.7676315497615676E-3</v>
      </c>
    </row>
    <row r="1187" spans="2:8">
      <c r="B1187" s="111">
        <v>45514.645833333336</v>
      </c>
      <c r="C1187" s="30">
        <v>1992.8</v>
      </c>
      <c r="D1187" s="43">
        <f t="shared" si="38"/>
        <v>-7.1494407493212231E-3</v>
      </c>
      <c r="F1187" s="111">
        <v>45545.645833333336</v>
      </c>
      <c r="G1187" s="30">
        <v>24981.95</v>
      </c>
      <c r="H1187" s="31">
        <f t="shared" si="39"/>
        <v>-1.2473438971101203E-3</v>
      </c>
    </row>
    <row r="1188" spans="2:8">
      <c r="B1188" s="111">
        <v>45545.645833333336</v>
      </c>
      <c r="C1188" s="30">
        <v>2116.3000000000002</v>
      </c>
      <c r="D1188" s="43">
        <f t="shared" si="38"/>
        <v>6.1973103171417243E-2</v>
      </c>
      <c r="F1188" s="111">
        <v>45575.645833333336</v>
      </c>
      <c r="G1188" s="30">
        <v>24998.45</v>
      </c>
      <c r="H1188" s="31">
        <f t="shared" si="39"/>
        <v>6.6047686429593355E-4</v>
      </c>
    </row>
    <row r="1189" spans="2:8">
      <c r="B1189" s="111">
        <v>45575.645833333336</v>
      </c>
      <c r="C1189" s="30">
        <v>2114.5</v>
      </c>
      <c r="D1189" s="43">
        <f t="shared" si="38"/>
        <v>-8.5054103860515706E-4</v>
      </c>
      <c r="F1189" s="111">
        <v>45606.645833333336</v>
      </c>
      <c r="G1189" s="30">
        <v>24964.25</v>
      </c>
      <c r="H1189" s="31">
        <f t="shared" si="39"/>
        <v>-1.3680848212589414E-3</v>
      </c>
    </row>
    <row r="1190" spans="2:8" ht="27">
      <c r="B1190" s="111">
        <v>45606.645833333336</v>
      </c>
      <c r="C1190" s="30">
        <v>2150.6999999999998</v>
      </c>
      <c r="D1190" s="43">
        <f t="shared" si="38"/>
        <v>1.7119886497990011E-2</v>
      </c>
      <c r="F1190" s="112" t="s">
        <v>718</v>
      </c>
      <c r="G1190" s="30">
        <v>25127.95</v>
      </c>
      <c r="H1190" s="31">
        <f t="shared" si="39"/>
        <v>6.5573770491802463E-3</v>
      </c>
    </row>
    <row r="1191" spans="2:8" ht="27">
      <c r="B1191" s="112" t="s">
        <v>718</v>
      </c>
      <c r="C1191" s="30">
        <v>2183.3000000000002</v>
      </c>
      <c r="D1191" s="43">
        <f t="shared" si="38"/>
        <v>1.5157855581903634E-2</v>
      </c>
      <c r="F1191" s="112" t="s">
        <v>719</v>
      </c>
      <c r="G1191" s="30">
        <v>25057.35</v>
      </c>
      <c r="H1191" s="31">
        <f t="shared" si="39"/>
        <v>-2.809620362982379E-3</v>
      </c>
    </row>
    <row r="1192" spans="2:8" ht="27">
      <c r="B1192" s="112" t="s">
        <v>719</v>
      </c>
      <c r="C1192" s="30">
        <v>2214.4</v>
      </c>
      <c r="D1192" s="43">
        <f t="shared" ref="D1192:D1255" si="40">(C1192/C1191)-1</f>
        <v>1.4244492282324828E-2</v>
      </c>
      <c r="F1192" s="112" t="s">
        <v>720</v>
      </c>
      <c r="G1192" s="30">
        <v>24971.3</v>
      </c>
      <c r="H1192" s="31">
        <f t="shared" si="39"/>
        <v>-3.4341221238478603E-3</v>
      </c>
    </row>
    <row r="1193" spans="2:8" ht="27">
      <c r="B1193" s="112" t="s">
        <v>720</v>
      </c>
      <c r="C1193" s="30">
        <v>2219.85</v>
      </c>
      <c r="D1193" s="43">
        <f t="shared" si="40"/>
        <v>2.4611632947975082E-3</v>
      </c>
      <c r="F1193" s="112" t="s">
        <v>721</v>
      </c>
      <c r="G1193" s="30">
        <v>24749.85</v>
      </c>
      <c r="H1193" s="31">
        <f t="shared" si="39"/>
        <v>-8.8681806714108191E-3</v>
      </c>
    </row>
    <row r="1194" spans="2:8" ht="27">
      <c r="B1194" s="112" t="s">
        <v>721</v>
      </c>
      <c r="C1194" s="30">
        <v>2192.9</v>
      </c>
      <c r="D1194" s="43">
        <f t="shared" si="40"/>
        <v>-1.2140459940986892E-2</v>
      </c>
      <c r="F1194" s="112" t="s">
        <v>722</v>
      </c>
      <c r="G1194" s="30">
        <v>24854.05</v>
      </c>
      <c r="H1194" s="31">
        <f t="shared" si="39"/>
        <v>4.2101265260194864E-3</v>
      </c>
    </row>
    <row r="1195" spans="2:8" ht="27">
      <c r="B1195" s="112" t="s">
        <v>722</v>
      </c>
      <c r="C1195" s="30">
        <v>2242.1</v>
      </c>
      <c r="D1195" s="43">
        <f t="shared" si="40"/>
        <v>2.2436043595239097E-2</v>
      </c>
      <c r="F1195" s="112" t="s">
        <v>723</v>
      </c>
      <c r="G1195" s="30">
        <v>24781.1</v>
      </c>
      <c r="H1195" s="31">
        <f t="shared" si="39"/>
        <v>-2.9351353199982277E-3</v>
      </c>
    </row>
    <row r="1196" spans="2:8" ht="27">
      <c r="B1196" s="112" t="s">
        <v>723</v>
      </c>
      <c r="C1196" s="30">
        <v>2194.25</v>
      </c>
      <c r="D1196" s="43">
        <f t="shared" si="40"/>
        <v>-2.1341599393425725E-2</v>
      </c>
      <c r="F1196" s="112" t="s">
        <v>724</v>
      </c>
      <c r="G1196" s="30">
        <v>24472.1</v>
      </c>
      <c r="H1196" s="31">
        <f t="shared" si="39"/>
        <v>-1.2469180141317371E-2</v>
      </c>
    </row>
    <row r="1197" spans="2:8" ht="27">
      <c r="B1197" s="112" t="s">
        <v>724</v>
      </c>
      <c r="C1197" s="30">
        <v>2180.4</v>
      </c>
      <c r="D1197" s="43">
        <f t="shared" si="40"/>
        <v>-6.311951691922002E-3</v>
      </c>
      <c r="F1197" s="112" t="s">
        <v>725</v>
      </c>
      <c r="G1197" s="30">
        <v>24435.5</v>
      </c>
      <c r="H1197" s="31">
        <f t="shared" si="39"/>
        <v>-1.4955806816742134E-3</v>
      </c>
    </row>
    <row r="1198" spans="2:8" ht="27">
      <c r="B1198" s="112" t="s">
        <v>725</v>
      </c>
      <c r="C1198" s="30">
        <v>2235</v>
      </c>
      <c r="D1198" s="43">
        <f t="shared" si="40"/>
        <v>2.5041276829939507E-2</v>
      </c>
      <c r="F1198" s="112" t="s">
        <v>726</v>
      </c>
      <c r="G1198" s="30">
        <v>24399.4</v>
      </c>
      <c r="H1198" s="31">
        <f t="shared" si="39"/>
        <v>-1.4773587608192251E-3</v>
      </c>
    </row>
    <row r="1199" spans="2:8" ht="27">
      <c r="B1199" s="112" t="s">
        <v>726</v>
      </c>
      <c r="C1199" s="30">
        <v>2296.1</v>
      </c>
      <c r="D1199" s="43">
        <f t="shared" si="40"/>
        <v>2.7337807606264031E-2</v>
      </c>
      <c r="F1199" s="112" t="s">
        <v>727</v>
      </c>
      <c r="G1199" s="30">
        <v>24180.799999999999</v>
      </c>
      <c r="H1199" s="31">
        <f t="shared" si="39"/>
        <v>-8.9592367025419506E-3</v>
      </c>
    </row>
    <row r="1200" spans="2:8" ht="27">
      <c r="B1200" s="112" t="s">
        <v>727</v>
      </c>
      <c r="C1200" s="30">
        <v>2268.5</v>
      </c>
      <c r="D1200" s="43">
        <f t="shared" si="40"/>
        <v>-1.2020382387526674E-2</v>
      </c>
      <c r="F1200" s="112" t="s">
        <v>728</v>
      </c>
      <c r="G1200" s="30">
        <v>24339.15</v>
      </c>
      <c r="H1200" s="31">
        <f t="shared" si="39"/>
        <v>6.5485840005294893E-3</v>
      </c>
    </row>
    <row r="1201" spans="2:8" ht="27">
      <c r="B1201" s="112" t="s">
        <v>728</v>
      </c>
      <c r="C1201" s="30">
        <v>2297.8000000000002</v>
      </c>
      <c r="D1201" s="43">
        <f t="shared" si="40"/>
        <v>1.2916023804276033E-2</v>
      </c>
      <c r="F1201" s="112" t="s">
        <v>729</v>
      </c>
      <c r="G1201" s="30">
        <v>24466.85</v>
      </c>
      <c r="H1201" s="31">
        <f t="shared" si="39"/>
        <v>5.2466910307056303E-3</v>
      </c>
    </row>
    <row r="1202" spans="2:8" ht="27">
      <c r="B1202" s="112" t="s">
        <v>729</v>
      </c>
      <c r="C1202" s="30">
        <v>2236.0500000000002</v>
      </c>
      <c r="D1202" s="43">
        <f t="shared" si="40"/>
        <v>-2.6873531203760126E-2</v>
      </c>
      <c r="F1202" s="112" t="s">
        <v>730</v>
      </c>
      <c r="G1202" s="30">
        <v>24340.85</v>
      </c>
      <c r="H1202" s="31">
        <f t="shared" si="39"/>
        <v>-5.1498251716097787E-3</v>
      </c>
    </row>
    <row r="1203" spans="2:8" ht="27">
      <c r="B1203" s="112" t="s">
        <v>730</v>
      </c>
      <c r="C1203" s="30">
        <v>2412.0500000000002</v>
      </c>
      <c r="D1203" s="43">
        <f t="shared" si="40"/>
        <v>7.8710225621072771E-2</v>
      </c>
      <c r="F1203" s="112" t="s">
        <v>731</v>
      </c>
      <c r="G1203" s="30">
        <v>24205.35</v>
      </c>
      <c r="H1203" s="31">
        <f t="shared" si="39"/>
        <v>-5.5667735514577377E-3</v>
      </c>
    </row>
    <row r="1204" spans="2:8" ht="27">
      <c r="B1204" s="112" t="s">
        <v>731</v>
      </c>
      <c r="C1204" s="30">
        <v>2379</v>
      </c>
      <c r="D1204" s="43">
        <f t="shared" si="40"/>
        <v>-1.3702037685786039E-2</v>
      </c>
      <c r="F1204" s="111">
        <v>45393.645833333336</v>
      </c>
      <c r="G1204" s="30">
        <v>23995.35</v>
      </c>
      <c r="H1204" s="31">
        <f t="shared" si="39"/>
        <v>-8.6757679603889359E-3</v>
      </c>
    </row>
    <row r="1205" spans="2:8">
      <c r="B1205" s="111">
        <v>45393.645833333336</v>
      </c>
      <c r="C1205" s="30">
        <v>2399.5</v>
      </c>
      <c r="D1205" s="43">
        <f t="shared" si="40"/>
        <v>8.6170659941151584E-3</v>
      </c>
      <c r="F1205" s="111">
        <v>45423.645833333336</v>
      </c>
      <c r="G1205" s="30">
        <v>24213.3</v>
      </c>
      <c r="H1205" s="31">
        <f t="shared" si="39"/>
        <v>9.0830098331551312E-3</v>
      </c>
    </row>
    <row r="1206" spans="2:8">
      <c r="B1206" s="111">
        <v>45423.645833333336</v>
      </c>
      <c r="C1206" s="30">
        <v>2393.5500000000002</v>
      </c>
      <c r="D1206" s="43">
        <f t="shared" si="40"/>
        <v>-2.4796832673472657E-3</v>
      </c>
      <c r="F1206" s="111">
        <v>45454.645833333336</v>
      </c>
      <c r="G1206" s="30">
        <v>24484.05</v>
      </c>
      <c r="H1206" s="31">
        <f t="shared" si="39"/>
        <v>1.1181871120417242E-2</v>
      </c>
    </row>
    <row r="1207" spans="2:8">
      <c r="B1207" s="111">
        <v>45454.645833333336</v>
      </c>
      <c r="C1207" s="30">
        <v>2414.3000000000002</v>
      </c>
      <c r="D1207" s="43">
        <f t="shared" si="40"/>
        <v>8.6691316245743888E-3</v>
      </c>
      <c r="F1207" s="111">
        <v>45484.645833333336</v>
      </c>
      <c r="G1207" s="30">
        <v>24199.35</v>
      </c>
      <c r="H1207" s="31">
        <f t="shared" si="39"/>
        <v>-1.1627978214388546E-2</v>
      </c>
    </row>
    <row r="1208" spans="2:8">
      <c r="B1208" s="111">
        <v>45484.645833333336</v>
      </c>
      <c r="C1208" s="30">
        <v>2379.6999999999998</v>
      </c>
      <c r="D1208" s="43">
        <f t="shared" si="40"/>
        <v>-1.4331276146295147E-2</v>
      </c>
      <c r="F1208" s="111">
        <v>45515.645833333336</v>
      </c>
      <c r="G1208" s="30">
        <v>24148.2</v>
      </c>
      <c r="H1208" s="31">
        <f t="shared" si="39"/>
        <v>-2.1136931363857636E-3</v>
      </c>
    </row>
    <row r="1209" spans="2:8">
      <c r="B1209" s="111">
        <v>45515.645833333336</v>
      </c>
      <c r="C1209" s="30">
        <v>2340</v>
      </c>
      <c r="D1209" s="43">
        <f t="shared" si="40"/>
        <v>-1.6682775139723383E-2</v>
      </c>
      <c r="F1209" s="111">
        <v>45607.645833333336</v>
      </c>
      <c r="G1209" s="30">
        <v>24141.3</v>
      </c>
      <c r="H1209" s="31">
        <f t="shared" si="39"/>
        <v>-2.8573558277644739E-4</v>
      </c>
    </row>
    <row r="1210" spans="2:8">
      <c r="B1210" s="111">
        <v>45607.645833333336</v>
      </c>
      <c r="C1210" s="30">
        <v>2289.6999999999998</v>
      </c>
      <c r="D1210" s="43">
        <f t="shared" si="40"/>
        <v>-2.1495726495726619E-2</v>
      </c>
      <c r="F1210" s="111">
        <v>45637.645833333336</v>
      </c>
      <c r="G1210" s="30">
        <v>23883.45</v>
      </c>
      <c r="H1210" s="31">
        <f t="shared" si="39"/>
        <v>-1.0680866399075395E-2</v>
      </c>
    </row>
    <row r="1211" spans="2:8" ht="27">
      <c r="B1211" s="111">
        <v>45637.645833333336</v>
      </c>
      <c r="C1211" s="30">
        <v>2296.1</v>
      </c>
      <c r="D1211" s="43">
        <f t="shared" si="40"/>
        <v>2.7951259990393051E-3</v>
      </c>
      <c r="F1211" s="112" t="s">
        <v>732</v>
      </c>
      <c r="G1211" s="30">
        <v>23559.05</v>
      </c>
      <c r="H1211" s="31">
        <f t="shared" si="39"/>
        <v>-1.3582627300494754E-2</v>
      </c>
    </row>
    <row r="1212" spans="2:8" ht="27">
      <c r="B1212" s="112" t="s">
        <v>732</v>
      </c>
      <c r="C1212" s="30">
        <v>2257.5</v>
      </c>
      <c r="D1212" s="43">
        <f t="shared" si="40"/>
        <v>-1.681111449849737E-2</v>
      </c>
      <c r="F1212" s="112" t="s">
        <v>733</v>
      </c>
      <c r="G1212" s="30">
        <v>23532.7</v>
      </c>
      <c r="H1212" s="31">
        <f t="shared" si="39"/>
        <v>-1.1184661520731165E-3</v>
      </c>
    </row>
    <row r="1213" spans="2:8" ht="27">
      <c r="B1213" s="112" t="s">
        <v>733</v>
      </c>
      <c r="C1213" s="30">
        <v>2249.15</v>
      </c>
      <c r="D1213" s="43">
        <f t="shared" si="40"/>
        <v>-3.6987818383167337E-3</v>
      </c>
      <c r="F1213" s="112" t="s">
        <v>734</v>
      </c>
      <c r="G1213" s="30">
        <v>23453.8</v>
      </c>
      <c r="H1213" s="31">
        <f t="shared" si="39"/>
        <v>-3.3527814487925856E-3</v>
      </c>
    </row>
    <row r="1214" spans="2:8" ht="27">
      <c r="B1214" s="112" t="s">
        <v>734</v>
      </c>
      <c r="C1214" s="30">
        <v>2223.25</v>
      </c>
      <c r="D1214" s="43">
        <f t="shared" si="40"/>
        <v>-1.1515461396527593E-2</v>
      </c>
      <c r="F1214" s="112" t="s">
        <v>735</v>
      </c>
      <c r="G1214" s="30">
        <v>23518.5</v>
      </c>
      <c r="H1214" s="31">
        <f t="shared" si="39"/>
        <v>2.758614808687776E-3</v>
      </c>
    </row>
    <row r="1215" spans="2:8" ht="27">
      <c r="B1215" s="112" t="s">
        <v>735</v>
      </c>
      <c r="C1215" s="30">
        <v>2256.1999999999998</v>
      </c>
      <c r="D1215" s="43">
        <f t="shared" si="40"/>
        <v>1.4820645451478542E-2</v>
      </c>
      <c r="F1215" s="112" t="s">
        <v>736</v>
      </c>
      <c r="G1215" s="30">
        <v>23349.9</v>
      </c>
      <c r="H1215" s="31">
        <f t="shared" si="39"/>
        <v>-7.1688245423814356E-3</v>
      </c>
    </row>
    <row r="1216" spans="2:8" ht="27">
      <c r="B1216" s="112" t="s">
        <v>736</v>
      </c>
      <c r="C1216" s="30">
        <v>2311.5</v>
      </c>
      <c r="D1216" s="43">
        <f t="shared" si="40"/>
        <v>2.451023845403788E-2</v>
      </c>
      <c r="F1216" s="112" t="s">
        <v>737</v>
      </c>
      <c r="G1216" s="30">
        <v>23907.25</v>
      </c>
      <c r="H1216" s="31">
        <f t="shared" si="39"/>
        <v>2.3869481239748191E-2</v>
      </c>
    </row>
    <row r="1217" spans="2:8" ht="27">
      <c r="B1217" s="112" t="s">
        <v>737</v>
      </c>
      <c r="C1217" s="30">
        <v>2285.15</v>
      </c>
      <c r="D1217" s="43">
        <f t="shared" si="40"/>
        <v>-1.1399524118537729E-2</v>
      </c>
      <c r="F1217" s="112" t="s">
        <v>738</v>
      </c>
      <c r="G1217" s="30">
        <v>24221.9</v>
      </c>
      <c r="H1217" s="31">
        <f t="shared" si="39"/>
        <v>1.3161279528176584E-2</v>
      </c>
    </row>
    <row r="1218" spans="2:8" ht="27">
      <c r="B1218" s="112" t="s">
        <v>738</v>
      </c>
      <c r="C1218" s="30">
        <v>2341.6999999999998</v>
      </c>
      <c r="D1218" s="43">
        <f t="shared" si="40"/>
        <v>2.4746734350042487E-2</v>
      </c>
      <c r="F1218" s="112" t="s">
        <v>739</v>
      </c>
      <c r="G1218" s="30">
        <v>24194.5</v>
      </c>
      <c r="H1218" s="31">
        <f t="shared" si="39"/>
        <v>-1.1312077087264338E-3</v>
      </c>
    </row>
    <row r="1219" spans="2:8" ht="27">
      <c r="B1219" s="112" t="s">
        <v>739</v>
      </c>
      <c r="C1219" s="30">
        <v>2358.25</v>
      </c>
      <c r="D1219" s="43">
        <f t="shared" si="40"/>
        <v>7.0675150531664954E-3</v>
      </c>
      <c r="F1219" s="112" t="s">
        <v>740</v>
      </c>
      <c r="G1219" s="30">
        <v>24274.9</v>
      </c>
      <c r="H1219" s="31">
        <f t="shared" si="39"/>
        <v>3.3230692926078387E-3</v>
      </c>
    </row>
    <row r="1220" spans="2:8" ht="27">
      <c r="B1220" s="112" t="s">
        <v>740</v>
      </c>
      <c r="C1220" s="30">
        <v>2388.9499999999998</v>
      </c>
      <c r="D1220" s="43">
        <f t="shared" si="40"/>
        <v>1.301812784904044E-2</v>
      </c>
      <c r="F1220" s="112" t="s">
        <v>741</v>
      </c>
      <c r="G1220" s="30">
        <v>23914.15</v>
      </c>
      <c r="H1220" s="31">
        <f t="shared" si="39"/>
        <v>-1.4861029293632533E-2</v>
      </c>
    </row>
    <row r="1221" spans="2:8" ht="27">
      <c r="B1221" s="112" t="s">
        <v>741</v>
      </c>
      <c r="C1221" s="30">
        <v>2400.1999999999998</v>
      </c>
      <c r="D1221" s="43">
        <f t="shared" si="40"/>
        <v>4.7091818581386224E-3</v>
      </c>
      <c r="F1221" s="112" t="s">
        <v>742</v>
      </c>
      <c r="G1221" s="30">
        <v>24131.1</v>
      </c>
      <c r="H1221" s="31">
        <f t="shared" si="39"/>
        <v>9.0720347576642713E-3</v>
      </c>
    </row>
    <row r="1222" spans="2:8" ht="27">
      <c r="B1222" s="112" t="s">
        <v>742</v>
      </c>
      <c r="C1222" s="30">
        <v>2457.85</v>
      </c>
      <c r="D1222" s="43">
        <f t="shared" si="40"/>
        <v>2.4018831764019755E-2</v>
      </c>
      <c r="F1222" s="111">
        <v>45334.645833333336</v>
      </c>
      <c r="G1222" s="30">
        <v>24276.05</v>
      </c>
      <c r="H1222" s="31">
        <f t="shared" si="39"/>
        <v>6.0067713448621607E-3</v>
      </c>
    </row>
    <row r="1223" spans="2:8">
      <c r="B1223" s="111">
        <v>45334.645833333336</v>
      </c>
      <c r="C1223" s="30">
        <v>2419.4499999999998</v>
      </c>
      <c r="D1223" s="43">
        <f t="shared" si="40"/>
        <v>-1.5623410704477481E-2</v>
      </c>
      <c r="F1223" s="111">
        <v>45363.645833333336</v>
      </c>
      <c r="G1223" s="30">
        <v>24457.15</v>
      </c>
      <c r="H1223" s="31">
        <f t="shared" si="39"/>
        <v>7.4600274756395635E-3</v>
      </c>
    </row>
    <row r="1224" spans="2:8">
      <c r="B1224" s="111">
        <v>45363.645833333336</v>
      </c>
      <c r="C1224" s="30">
        <v>2384.5500000000002</v>
      </c>
      <c r="D1224" s="43">
        <f t="shared" si="40"/>
        <v>-1.4424765959205499E-2</v>
      </c>
      <c r="F1224" s="111">
        <v>45394.645833333336</v>
      </c>
      <c r="G1224" s="30">
        <v>24467.45</v>
      </c>
      <c r="H1224" s="31">
        <f t="shared" si="39"/>
        <v>4.2114473681520437E-4</v>
      </c>
    </row>
    <row r="1225" spans="2:8">
      <c r="B1225" s="111">
        <v>45394.645833333336</v>
      </c>
      <c r="C1225" s="30">
        <v>2346</v>
      </c>
      <c r="D1225" s="43">
        <f t="shared" si="40"/>
        <v>-1.616657230924079E-2</v>
      </c>
      <c r="F1225" s="111">
        <v>45424.645833333336</v>
      </c>
      <c r="G1225" s="30">
        <v>24708.400000000001</v>
      </c>
      <c r="H1225" s="31">
        <f t="shared" si="39"/>
        <v>9.8477773531773227E-3</v>
      </c>
    </row>
    <row r="1226" spans="2:8">
      <c r="B1226" s="111">
        <v>45424.645833333336</v>
      </c>
      <c r="C1226" s="30">
        <v>2362.85</v>
      </c>
      <c r="D1226" s="43">
        <f t="shared" si="40"/>
        <v>7.1824381926683944E-3</v>
      </c>
      <c r="F1226" s="111">
        <v>45455.645833333336</v>
      </c>
      <c r="G1226" s="30">
        <v>24677.8</v>
      </c>
      <c r="H1226" s="31">
        <f t="shared" si="39"/>
        <v>-1.2384452251057443E-3</v>
      </c>
    </row>
    <row r="1227" spans="2:8">
      <c r="B1227" s="111">
        <v>45455.645833333336</v>
      </c>
      <c r="C1227" s="30">
        <v>2339.35</v>
      </c>
      <c r="D1227" s="43">
        <f t="shared" si="40"/>
        <v>-9.9456165224199866E-3</v>
      </c>
      <c r="F1227" s="111">
        <v>45547.645833333336</v>
      </c>
      <c r="G1227" s="30">
        <v>24619</v>
      </c>
      <c r="H1227" s="31">
        <f t="shared" ref="H1227:H1290" si="41">(G1227/G1226)-1</f>
        <v>-2.3827083451523068E-3</v>
      </c>
    </row>
    <row r="1228" spans="2:8">
      <c r="B1228" s="111">
        <v>45547.645833333336</v>
      </c>
      <c r="C1228" s="30">
        <v>2399.4499999999998</v>
      </c>
      <c r="D1228" s="43">
        <f t="shared" si="40"/>
        <v>2.5690897044050587E-2</v>
      </c>
      <c r="F1228" s="111">
        <v>45577.645833333336</v>
      </c>
      <c r="G1228" s="30">
        <v>24610.05</v>
      </c>
      <c r="H1228" s="31">
        <f t="shared" si="41"/>
        <v>-3.6354035501040549E-4</v>
      </c>
    </row>
    <row r="1229" spans="2:8">
      <c r="B1229" s="111">
        <v>45577.645833333336</v>
      </c>
      <c r="C1229" s="30">
        <v>2425.85</v>
      </c>
      <c r="D1229" s="43">
        <f t="shared" si="40"/>
        <v>1.1002521411156652E-2</v>
      </c>
      <c r="F1229" s="111">
        <v>45608.645833333336</v>
      </c>
      <c r="G1229" s="30">
        <v>24641.8</v>
      </c>
      <c r="H1229" s="31">
        <f t="shared" si="41"/>
        <v>1.2901233439184256E-3</v>
      </c>
    </row>
    <row r="1230" spans="2:8">
      <c r="B1230" s="111">
        <v>45608.645833333336</v>
      </c>
      <c r="C1230" s="30">
        <v>2432.5500000000002</v>
      </c>
      <c r="D1230" s="43">
        <f t="shared" si="40"/>
        <v>2.7619185027929483E-3</v>
      </c>
      <c r="F1230" s="111">
        <v>45638.645833333336</v>
      </c>
      <c r="G1230" s="30">
        <v>24548.7</v>
      </c>
      <c r="H1230" s="31">
        <f t="shared" si="41"/>
        <v>-3.778133090926783E-3</v>
      </c>
    </row>
    <row r="1231" spans="2:8" ht="27">
      <c r="B1231" s="111">
        <v>45638.645833333336</v>
      </c>
      <c r="C1231" s="30">
        <v>2432.75</v>
      </c>
      <c r="D1231" s="43">
        <f t="shared" si="40"/>
        <v>8.2218248340204525E-5</v>
      </c>
      <c r="F1231" s="112" t="s">
        <v>743</v>
      </c>
      <c r="G1231" s="30">
        <v>24768.3</v>
      </c>
      <c r="H1231" s="31">
        <f t="shared" si="41"/>
        <v>8.9454838749098986E-3</v>
      </c>
    </row>
    <row r="1232" spans="2:8" ht="27">
      <c r="B1232" s="112" t="s">
        <v>743</v>
      </c>
      <c r="C1232" s="30">
        <v>2439.9499999999998</v>
      </c>
      <c r="D1232" s="43">
        <f t="shared" si="40"/>
        <v>2.9596136060012768E-3</v>
      </c>
      <c r="F1232" s="112" t="s">
        <v>744</v>
      </c>
      <c r="G1232" s="30">
        <v>24668.25</v>
      </c>
      <c r="H1232" s="31">
        <f t="shared" si="41"/>
        <v>-4.0394375068131261E-3</v>
      </c>
    </row>
    <row r="1233" spans="2:8" ht="27">
      <c r="B1233" s="112" t="s">
        <v>744</v>
      </c>
      <c r="C1233" s="30">
        <v>2432.65</v>
      </c>
      <c r="D1233" s="43">
        <f t="shared" si="40"/>
        <v>-2.9918645873889815E-3</v>
      </c>
      <c r="F1233" s="112" t="s">
        <v>745</v>
      </c>
      <c r="G1233" s="30">
        <v>24336</v>
      </c>
      <c r="H1233" s="31">
        <f t="shared" si="41"/>
        <v>-1.3468730047733413E-2</v>
      </c>
    </row>
    <row r="1234" spans="2:8" ht="27">
      <c r="B1234" s="112" t="s">
        <v>745</v>
      </c>
      <c r="C1234" s="30">
        <v>2455.3000000000002</v>
      </c>
      <c r="D1234" s="43">
        <f t="shared" si="40"/>
        <v>9.3108338643044242E-3</v>
      </c>
      <c r="F1234" s="112" t="s">
        <v>746</v>
      </c>
      <c r="G1234" s="30">
        <v>24198.85</v>
      </c>
      <c r="H1234" s="31">
        <f t="shared" si="41"/>
        <v>-5.6356837606837962E-3</v>
      </c>
    </row>
    <row r="1235" spans="2:8" ht="27">
      <c r="B1235" s="112" t="s">
        <v>746</v>
      </c>
      <c r="C1235" s="30">
        <v>2553.1999999999998</v>
      </c>
      <c r="D1235" s="43">
        <f t="shared" si="40"/>
        <v>3.9872927951777548E-2</v>
      </c>
      <c r="F1235" s="112" t="s">
        <v>747</v>
      </c>
      <c r="G1235" s="30">
        <v>23951.7</v>
      </c>
      <c r="H1235" s="31">
        <f t="shared" si="41"/>
        <v>-1.0213295259898669E-2</v>
      </c>
    </row>
    <row r="1236" spans="2:8" ht="27">
      <c r="B1236" s="112" t="s">
        <v>747</v>
      </c>
      <c r="C1236" s="30">
        <v>2520.5500000000002</v>
      </c>
      <c r="D1236" s="43">
        <f t="shared" si="40"/>
        <v>-1.27878740404197E-2</v>
      </c>
      <c r="F1236" s="112" t="s">
        <v>748</v>
      </c>
      <c r="G1236" s="30">
        <v>23587.5</v>
      </c>
      <c r="H1236" s="31">
        <f t="shared" si="41"/>
        <v>-1.5205601272561098E-2</v>
      </c>
    </row>
    <row r="1237" spans="2:8" ht="27">
      <c r="B1237" s="112" t="s">
        <v>748</v>
      </c>
      <c r="C1237" s="30">
        <v>2488.8000000000002</v>
      </c>
      <c r="D1237" s="43">
        <f t="shared" si="40"/>
        <v>-1.2596457122453386E-2</v>
      </c>
      <c r="F1237" s="112" t="s">
        <v>749</v>
      </c>
      <c r="G1237" s="30">
        <v>23753.45</v>
      </c>
      <c r="H1237" s="31">
        <f t="shared" si="41"/>
        <v>7.0355060943296799E-3</v>
      </c>
    </row>
    <row r="1238" spans="2:8" ht="27">
      <c r="B1238" s="112" t="s">
        <v>749</v>
      </c>
      <c r="C1238" s="30">
        <v>2468.6999999999998</v>
      </c>
      <c r="D1238" s="43">
        <f t="shared" si="40"/>
        <v>-8.0761812921891218E-3</v>
      </c>
      <c r="F1238" s="112" t="s">
        <v>750</v>
      </c>
      <c r="G1238" s="30">
        <v>23727.65</v>
      </c>
      <c r="H1238" s="31">
        <f t="shared" si="41"/>
        <v>-1.0861580107310864E-3</v>
      </c>
    </row>
    <row r="1239" spans="2:8" ht="27">
      <c r="B1239" s="112" t="s">
        <v>750</v>
      </c>
      <c r="C1239" s="30">
        <v>2534.3000000000002</v>
      </c>
      <c r="D1239" s="43">
        <f t="shared" si="40"/>
        <v>2.6572690079799344E-2</v>
      </c>
      <c r="F1239" s="112" t="s">
        <v>751</v>
      </c>
      <c r="G1239" s="30">
        <v>23750.2</v>
      </c>
      <c r="H1239" s="31">
        <f t="shared" si="41"/>
        <v>9.5036803054671104E-4</v>
      </c>
    </row>
    <row r="1240" spans="2:8" ht="27">
      <c r="B1240" s="112" t="s">
        <v>751</v>
      </c>
      <c r="C1240" s="30">
        <v>2541.9499999999998</v>
      </c>
      <c r="D1240" s="43">
        <f t="shared" si="40"/>
        <v>3.0185850136130732E-3</v>
      </c>
      <c r="F1240" s="112" t="s">
        <v>752</v>
      </c>
      <c r="G1240" s="30">
        <v>23813.4</v>
      </c>
      <c r="H1240" s="31">
        <f t="shared" si="41"/>
        <v>2.6610302229033156E-3</v>
      </c>
    </row>
    <row r="1241" spans="2:8" ht="27">
      <c r="B1241" s="112" t="s">
        <v>752</v>
      </c>
      <c r="C1241" s="30">
        <v>2551.5500000000002</v>
      </c>
      <c r="D1241" s="43">
        <f t="shared" si="40"/>
        <v>3.776628179154029E-3</v>
      </c>
      <c r="F1241" s="112" t="s">
        <v>753</v>
      </c>
      <c r="G1241" s="30">
        <v>23644.9</v>
      </c>
      <c r="H1241" s="31">
        <f t="shared" si="41"/>
        <v>-7.0758480519371725E-3</v>
      </c>
    </row>
    <row r="1242" spans="2:8" ht="27">
      <c r="B1242" s="112" t="s">
        <v>753</v>
      </c>
      <c r="C1242" s="30">
        <v>2580.1</v>
      </c>
      <c r="D1242" s="43">
        <f t="shared" si="40"/>
        <v>1.1189277106072648E-2</v>
      </c>
      <c r="F1242" s="112" t="s">
        <v>754</v>
      </c>
      <c r="G1242" s="30">
        <v>23644.799999999999</v>
      </c>
      <c r="H1242" s="31">
        <f t="shared" si="41"/>
        <v>-4.2292418238609741E-6</v>
      </c>
    </row>
    <row r="1243" spans="2:8" ht="27">
      <c r="B1243" s="112" t="s">
        <v>754</v>
      </c>
      <c r="C1243" s="30">
        <v>2605.9</v>
      </c>
      <c r="D1243" s="43">
        <f t="shared" si="40"/>
        <v>9.9996124181234158E-3</v>
      </c>
      <c r="F1243" s="111">
        <v>45658.645833333336</v>
      </c>
      <c r="G1243" s="30">
        <v>23742.9</v>
      </c>
      <c r="H1243" s="31">
        <f t="shared" si="41"/>
        <v>4.1489037758830616E-3</v>
      </c>
    </row>
    <row r="1244" spans="2:8">
      <c r="B1244" s="111">
        <v>45658.645833333336</v>
      </c>
      <c r="C1244" s="30">
        <v>2582.1</v>
      </c>
      <c r="D1244" s="43">
        <f t="shared" si="40"/>
        <v>-9.1331209946660108E-3</v>
      </c>
      <c r="F1244" s="111">
        <v>45689.645833333336</v>
      </c>
      <c r="G1244" s="30">
        <v>24188.65</v>
      </c>
      <c r="H1244" s="31">
        <f t="shared" si="41"/>
        <v>1.8774033500541298E-2</v>
      </c>
    </row>
    <row r="1245" spans="2:8">
      <c r="B1245" s="111">
        <v>45689.645833333336</v>
      </c>
      <c r="C1245" s="30">
        <v>2587</v>
      </c>
      <c r="D1245" s="43">
        <f t="shared" si="40"/>
        <v>1.8976801827970124E-3</v>
      </c>
      <c r="F1245" s="111">
        <v>45717.645833333336</v>
      </c>
      <c r="G1245" s="30">
        <v>24004.75</v>
      </c>
      <c r="H1245" s="31">
        <f t="shared" si="41"/>
        <v>-7.6027393012839672E-3</v>
      </c>
    </row>
    <row r="1246" spans="2:8">
      <c r="B1246" s="111">
        <v>45717.645833333336</v>
      </c>
      <c r="C1246" s="30">
        <v>2590.5500000000002</v>
      </c>
      <c r="D1246" s="43">
        <f t="shared" si="40"/>
        <v>1.3722458446077113E-3</v>
      </c>
      <c r="F1246" s="111">
        <v>45809.645833333336</v>
      </c>
      <c r="G1246" s="30">
        <v>23616.05</v>
      </c>
      <c r="H1246" s="31">
        <f t="shared" si="41"/>
        <v>-1.6192628542267662E-2</v>
      </c>
    </row>
    <row r="1247" spans="2:8">
      <c r="B1247" s="111">
        <v>45809.645833333336</v>
      </c>
      <c r="C1247" s="30">
        <v>2514.9499999999998</v>
      </c>
      <c r="D1247" s="43">
        <f t="shared" si="40"/>
        <v>-2.9182992028719879E-2</v>
      </c>
      <c r="F1247" s="111">
        <v>45839.645833333336</v>
      </c>
      <c r="G1247" s="30">
        <v>23707.9</v>
      </c>
      <c r="H1247" s="31">
        <f t="shared" si="41"/>
        <v>3.8893040961549552E-3</v>
      </c>
    </row>
    <row r="1248" spans="2:8">
      <c r="B1248" s="111">
        <v>45839.645833333336</v>
      </c>
      <c r="C1248" s="30">
        <v>2496.1</v>
      </c>
      <c r="D1248" s="43">
        <f t="shared" si="40"/>
        <v>-7.49517883059303E-3</v>
      </c>
      <c r="F1248" s="111">
        <v>45870.645833333336</v>
      </c>
      <c r="G1248" s="30">
        <v>23688.95</v>
      </c>
      <c r="H1248" s="31">
        <f t="shared" si="41"/>
        <v>-7.9931162186441806E-4</v>
      </c>
    </row>
    <row r="1249" spans="2:8">
      <c r="B1249" s="111">
        <v>45870.645833333336</v>
      </c>
      <c r="C1249" s="30">
        <v>2411.1</v>
      </c>
      <c r="D1249" s="43">
        <f t="shared" si="40"/>
        <v>-3.4053122871679831E-2</v>
      </c>
      <c r="F1249" s="111">
        <v>45901.645833333336</v>
      </c>
      <c r="G1249" s="30">
        <v>23526.5</v>
      </c>
      <c r="H1249" s="31">
        <f t="shared" si="41"/>
        <v>-6.8576277124988705E-3</v>
      </c>
    </row>
    <row r="1250" spans="2:8">
      <c r="B1250" s="111">
        <v>45901.645833333336</v>
      </c>
      <c r="C1250" s="30">
        <v>2388.3000000000002</v>
      </c>
      <c r="D1250" s="43">
        <f t="shared" si="40"/>
        <v>-9.4562647754136142E-3</v>
      </c>
      <c r="F1250" s="111">
        <v>45931.645833333336</v>
      </c>
      <c r="G1250" s="30">
        <v>23431.5</v>
      </c>
      <c r="H1250" s="31">
        <f t="shared" si="41"/>
        <v>-4.037999702463213E-3</v>
      </c>
    </row>
    <row r="1251" spans="2:8" ht="27">
      <c r="B1251" s="111">
        <v>45931.645833333336</v>
      </c>
      <c r="C1251" s="30">
        <v>2280.9</v>
      </c>
      <c r="D1251" s="43">
        <f t="shared" si="40"/>
        <v>-4.4969224971737276E-2</v>
      </c>
      <c r="F1251" s="112" t="s">
        <v>755</v>
      </c>
      <c r="G1251" s="30">
        <v>23085.95</v>
      </c>
      <c r="H1251" s="31">
        <f t="shared" si="41"/>
        <v>-1.4747241960608504E-2</v>
      </c>
    </row>
    <row r="1252" spans="2:8" ht="27">
      <c r="B1252" s="112" t="s">
        <v>755</v>
      </c>
      <c r="C1252" s="30">
        <v>2160.9</v>
      </c>
      <c r="D1252" s="43">
        <f t="shared" si="40"/>
        <v>-5.261081152176772E-2</v>
      </c>
      <c r="F1252" s="112" t="s">
        <v>756</v>
      </c>
      <c r="G1252" s="30">
        <v>23176.05</v>
      </c>
      <c r="H1252" s="31">
        <f t="shared" si="41"/>
        <v>3.9028066854513987E-3</v>
      </c>
    </row>
    <row r="1253" spans="2:8" ht="27">
      <c r="B1253" s="112" t="s">
        <v>756</v>
      </c>
      <c r="C1253" s="30">
        <v>2151.8000000000002</v>
      </c>
      <c r="D1253" s="43">
        <f t="shared" si="40"/>
        <v>-4.21120829284094E-3</v>
      </c>
      <c r="F1253" s="112" t="s">
        <v>757</v>
      </c>
      <c r="G1253" s="30">
        <v>23213.200000000001</v>
      </c>
      <c r="H1253" s="31">
        <f t="shared" si="41"/>
        <v>1.6029478707546563E-3</v>
      </c>
    </row>
    <row r="1254" spans="2:8" ht="27">
      <c r="B1254" s="112" t="s">
        <v>757</v>
      </c>
      <c r="C1254" s="30">
        <v>2205.85</v>
      </c>
      <c r="D1254" s="43">
        <f t="shared" si="40"/>
        <v>2.5118505437308203E-2</v>
      </c>
      <c r="F1254" s="112" t="s">
        <v>758</v>
      </c>
      <c r="G1254" s="30">
        <v>23311.8</v>
      </c>
      <c r="H1254" s="31">
        <f t="shared" si="41"/>
        <v>4.2475832715866968E-3</v>
      </c>
    </row>
    <row r="1255" spans="2:8" ht="27">
      <c r="B1255" s="112" t="s">
        <v>758</v>
      </c>
      <c r="C1255" s="30">
        <v>2198.6999999999998</v>
      </c>
      <c r="D1255" s="43">
        <f t="shared" si="40"/>
        <v>-3.2413808735861638E-3</v>
      </c>
      <c r="F1255" s="112" t="s">
        <v>759</v>
      </c>
      <c r="G1255" s="30">
        <v>23203.200000000001</v>
      </c>
      <c r="H1255" s="31">
        <f t="shared" si="41"/>
        <v>-4.6585849226571385E-3</v>
      </c>
    </row>
    <row r="1256" spans="2:8" ht="27">
      <c r="B1256" s="112" t="s">
        <v>759</v>
      </c>
      <c r="C1256" s="30">
        <v>2282.75</v>
      </c>
      <c r="D1256" s="43">
        <f t="shared" ref="D1256:D1319" si="42">(C1256/C1255)-1</f>
        <v>3.8227134215673031E-2</v>
      </c>
      <c r="F1256" s="112" t="s">
        <v>760</v>
      </c>
      <c r="G1256" s="30">
        <v>23344.75</v>
      </c>
      <c r="H1256" s="31">
        <f t="shared" si="41"/>
        <v>6.1004516618397009E-3</v>
      </c>
    </row>
    <row r="1257" spans="2:8" ht="27">
      <c r="B1257" s="112" t="s">
        <v>760</v>
      </c>
      <c r="C1257" s="30">
        <v>2349.35</v>
      </c>
      <c r="D1257" s="43">
        <f t="shared" si="42"/>
        <v>2.9175336764866833E-2</v>
      </c>
      <c r="F1257" s="112" t="s">
        <v>761</v>
      </c>
      <c r="G1257" s="30">
        <v>23024.65</v>
      </c>
      <c r="H1257" s="31">
        <f t="shared" si="41"/>
        <v>-1.3711862410177855E-2</v>
      </c>
    </row>
    <row r="1258" spans="2:8" ht="27">
      <c r="B1258" s="112" t="s">
        <v>761</v>
      </c>
      <c r="C1258" s="30">
        <v>2284.3000000000002</v>
      </c>
      <c r="D1258" s="43">
        <f t="shared" si="42"/>
        <v>-2.7688509587758148E-2</v>
      </c>
      <c r="F1258" s="112" t="s">
        <v>762</v>
      </c>
      <c r="G1258" s="30">
        <v>23155.35</v>
      </c>
      <c r="H1258" s="31">
        <f t="shared" si="41"/>
        <v>5.6765249417471964E-3</v>
      </c>
    </row>
    <row r="1259" spans="2:8" ht="27">
      <c r="B1259" s="112" t="s">
        <v>762</v>
      </c>
      <c r="C1259" s="30">
        <v>2211.15</v>
      </c>
      <c r="D1259" s="43">
        <f t="shared" si="42"/>
        <v>-3.2022939193626088E-2</v>
      </c>
      <c r="F1259" s="112" t="s">
        <v>763</v>
      </c>
      <c r="G1259" s="30">
        <v>23205.35</v>
      </c>
      <c r="H1259" s="31">
        <f t="shared" si="41"/>
        <v>2.1593281898135697E-3</v>
      </c>
    </row>
    <row r="1260" spans="2:8" ht="27">
      <c r="B1260" s="112" t="s">
        <v>763</v>
      </c>
      <c r="C1260" s="30">
        <v>2231.35</v>
      </c>
      <c r="D1260" s="43">
        <f t="shared" si="42"/>
        <v>9.1355177170249213E-3</v>
      </c>
      <c r="F1260" s="112" t="s">
        <v>764</v>
      </c>
      <c r="G1260" s="30">
        <v>23092.2</v>
      </c>
      <c r="H1260" s="31">
        <f t="shared" si="41"/>
        <v>-4.876030742910431E-3</v>
      </c>
    </row>
    <row r="1261" spans="2:8" ht="27">
      <c r="B1261" s="112" t="s">
        <v>764</v>
      </c>
      <c r="C1261" s="30">
        <v>2211.5500000000002</v>
      </c>
      <c r="D1261" s="43">
        <f t="shared" si="42"/>
        <v>-8.8735518856296602E-3</v>
      </c>
      <c r="F1261" s="112" t="s">
        <v>765</v>
      </c>
      <c r="G1261" s="30">
        <v>22829.15</v>
      </c>
      <c r="H1261" s="31">
        <f t="shared" si="41"/>
        <v>-1.139129229783209E-2</v>
      </c>
    </row>
    <row r="1262" spans="2:8" ht="27">
      <c r="B1262" s="112" t="s">
        <v>765</v>
      </c>
      <c r="C1262" s="30">
        <v>2144.3000000000002</v>
      </c>
      <c r="D1262" s="43">
        <f t="shared" si="42"/>
        <v>-3.0408536998937419E-2</v>
      </c>
      <c r="F1262" s="112" t="s">
        <v>766</v>
      </c>
      <c r="G1262" s="30">
        <v>22957.25</v>
      </c>
      <c r="H1262" s="31">
        <f t="shared" si="41"/>
        <v>5.6112470240896606E-3</v>
      </c>
    </row>
    <row r="1263" spans="2:8" ht="27">
      <c r="B1263" s="112" t="s">
        <v>766</v>
      </c>
      <c r="C1263" s="30">
        <v>2111.1999999999998</v>
      </c>
      <c r="D1263" s="43">
        <f t="shared" si="42"/>
        <v>-1.5436272909574389E-2</v>
      </c>
      <c r="F1263" s="112" t="s">
        <v>767</v>
      </c>
      <c r="G1263" s="30">
        <v>23163.1</v>
      </c>
      <c r="H1263" s="31">
        <f t="shared" si="41"/>
        <v>8.9666663036731542E-3</v>
      </c>
    </row>
    <row r="1264" spans="2:8" ht="27">
      <c r="B1264" s="112" t="s">
        <v>767</v>
      </c>
      <c r="C1264" s="30">
        <v>2154.3000000000002</v>
      </c>
      <c r="D1264" s="43">
        <f t="shared" si="42"/>
        <v>2.0414929897688783E-2</v>
      </c>
      <c r="F1264" s="112" t="s">
        <v>768</v>
      </c>
      <c r="G1264" s="30">
        <v>23249.5</v>
      </c>
      <c r="H1264" s="31">
        <f t="shared" si="41"/>
        <v>3.7300706727512178E-3</v>
      </c>
    </row>
    <row r="1265" spans="2:8" ht="27">
      <c r="B1265" s="112" t="s">
        <v>768</v>
      </c>
      <c r="C1265" s="30">
        <v>2198.8000000000002</v>
      </c>
      <c r="D1265" s="43">
        <f t="shared" si="42"/>
        <v>2.0656361695214231E-2</v>
      </c>
      <c r="F1265" s="112" t="s">
        <v>769</v>
      </c>
      <c r="G1265" s="30">
        <v>23508.400000000001</v>
      </c>
      <c r="H1265" s="31">
        <f t="shared" si="41"/>
        <v>1.1135723348889348E-2</v>
      </c>
    </row>
    <row r="1266" spans="2:8" ht="27">
      <c r="B1266" s="112" t="s">
        <v>769</v>
      </c>
      <c r="C1266" s="30">
        <v>2178.4</v>
      </c>
      <c r="D1266" s="43">
        <f t="shared" si="42"/>
        <v>-9.277787884300559E-3</v>
      </c>
      <c r="F1266" s="111">
        <v>45718.645833333336</v>
      </c>
      <c r="G1266" s="30">
        <v>23361.05</v>
      </c>
      <c r="H1266" s="31">
        <f t="shared" si="41"/>
        <v>-6.2679722992633469E-3</v>
      </c>
    </row>
    <row r="1267" spans="2:8">
      <c r="B1267" s="111">
        <v>45718.645833333336</v>
      </c>
      <c r="C1267" s="30">
        <v>2341.4499999999998</v>
      </c>
      <c r="D1267" s="43">
        <f t="shared" si="42"/>
        <v>7.4848512669849265E-2</v>
      </c>
      <c r="F1267" s="111">
        <v>45749.645833333336</v>
      </c>
      <c r="G1267" s="30">
        <v>23739.25</v>
      </c>
      <c r="H1267" s="31">
        <f t="shared" si="41"/>
        <v>1.6189340804458663E-2</v>
      </c>
    </row>
    <row r="1268" spans="2:8">
      <c r="B1268" s="111">
        <v>45749.645833333336</v>
      </c>
      <c r="C1268" s="30">
        <v>2304.9</v>
      </c>
      <c r="D1268" s="43">
        <f t="shared" si="42"/>
        <v>-1.5609985265540471E-2</v>
      </c>
      <c r="F1268" s="111">
        <v>45779.645833333336</v>
      </c>
      <c r="G1268" s="30">
        <v>23696.3</v>
      </c>
      <c r="H1268" s="31">
        <f t="shared" si="41"/>
        <v>-1.8092399717767327E-3</v>
      </c>
    </row>
    <row r="1269" spans="2:8">
      <c r="B1269" s="111">
        <v>45779.645833333336</v>
      </c>
      <c r="C1269" s="30">
        <v>2304.35</v>
      </c>
      <c r="D1269" s="43">
        <f t="shared" si="42"/>
        <v>-2.386220660333116E-4</v>
      </c>
      <c r="F1269" s="111">
        <v>45810.645833333336</v>
      </c>
      <c r="G1269" s="30">
        <v>23603.35</v>
      </c>
      <c r="H1269" s="31">
        <f t="shared" si="41"/>
        <v>-3.922553310010457E-3</v>
      </c>
    </row>
    <row r="1270" spans="2:8">
      <c r="B1270" s="111">
        <v>45810.645833333336</v>
      </c>
      <c r="C1270" s="30">
        <v>2260</v>
      </c>
      <c r="D1270" s="43">
        <f t="shared" si="42"/>
        <v>-1.924620825829404E-2</v>
      </c>
      <c r="F1270" s="111">
        <v>45840.645833333336</v>
      </c>
      <c r="G1270" s="30">
        <v>23559.95</v>
      </c>
      <c r="H1270" s="31">
        <f t="shared" si="41"/>
        <v>-1.8387220458111475E-3</v>
      </c>
    </row>
    <row r="1271" spans="2:8">
      <c r="B1271" s="111">
        <v>45840.645833333336</v>
      </c>
      <c r="C1271" s="30">
        <v>2247</v>
      </c>
      <c r="D1271" s="43">
        <f t="shared" si="42"/>
        <v>-5.7522123893805066E-3</v>
      </c>
      <c r="F1271" s="111">
        <v>45932.645833333336</v>
      </c>
      <c r="G1271" s="30">
        <v>23381.599999999999</v>
      </c>
      <c r="H1271" s="31">
        <f t="shared" si="41"/>
        <v>-7.5700500213287114E-3</v>
      </c>
    </row>
    <row r="1272" spans="2:8">
      <c r="B1272" s="111">
        <v>45932.645833333336</v>
      </c>
      <c r="C1272" s="30">
        <v>2210.9</v>
      </c>
      <c r="D1272" s="43">
        <f t="shared" si="42"/>
        <v>-1.6065865598575813E-2</v>
      </c>
      <c r="F1272" s="111">
        <v>45963.645833333336</v>
      </c>
      <c r="G1272" s="30">
        <v>23071.8</v>
      </c>
      <c r="H1272" s="31">
        <f t="shared" si="41"/>
        <v>-1.3249734834228644E-2</v>
      </c>
    </row>
    <row r="1273" spans="2:8">
      <c r="B1273" s="111">
        <v>45963.645833333336</v>
      </c>
      <c r="C1273" s="30">
        <v>2208.25</v>
      </c>
      <c r="D1273" s="43">
        <f t="shared" si="42"/>
        <v>-1.1986069021665546E-3</v>
      </c>
      <c r="F1273" s="111">
        <v>45993.645833333336</v>
      </c>
      <c r="G1273" s="30">
        <v>23045.25</v>
      </c>
      <c r="H1273" s="31">
        <f t="shared" si="41"/>
        <v>-1.1507554677138154E-3</v>
      </c>
    </row>
    <row r="1274" spans="2:8" ht="27">
      <c r="B1274" s="111">
        <v>45993.645833333336</v>
      </c>
      <c r="C1274" s="30">
        <v>2237.15</v>
      </c>
      <c r="D1274" s="43">
        <f t="shared" si="42"/>
        <v>1.3087286312691182E-2</v>
      </c>
      <c r="F1274" s="112" t="s">
        <v>770</v>
      </c>
      <c r="G1274" s="30">
        <v>23031.4</v>
      </c>
      <c r="H1274" s="31">
        <f t="shared" si="41"/>
        <v>-6.0099152753811946E-4</v>
      </c>
    </row>
    <row r="1275" spans="2:8" ht="27">
      <c r="B1275" s="112" t="s">
        <v>770</v>
      </c>
      <c r="C1275" s="30">
        <v>2125.1999999999998</v>
      </c>
      <c r="D1275" s="43">
        <f t="shared" si="42"/>
        <v>-5.0041347249849211E-2</v>
      </c>
      <c r="F1275" s="112" t="s">
        <v>771</v>
      </c>
      <c r="G1275" s="30">
        <v>22929.25</v>
      </c>
      <c r="H1275" s="31">
        <f t="shared" si="41"/>
        <v>-4.4352492683902289E-3</v>
      </c>
    </row>
    <row r="1276" spans="2:8" ht="27">
      <c r="B1276" s="112" t="s">
        <v>771</v>
      </c>
      <c r="C1276" s="30">
        <v>2042.9</v>
      </c>
      <c r="D1276" s="43">
        <f t="shared" si="42"/>
        <v>-3.8725766986636434E-2</v>
      </c>
      <c r="F1276" s="112" t="s">
        <v>772</v>
      </c>
      <c r="G1276" s="30">
        <v>22959.5</v>
      </c>
      <c r="H1276" s="31">
        <f t="shared" si="41"/>
        <v>1.3192755977626813E-3</v>
      </c>
    </row>
    <row r="1277" spans="2:8" ht="27">
      <c r="B1277" s="112" t="s">
        <v>772</v>
      </c>
      <c r="C1277" s="30">
        <v>1950.45</v>
      </c>
      <c r="D1277" s="43">
        <f t="shared" si="42"/>
        <v>-4.5254295364432928E-2</v>
      </c>
      <c r="F1277" s="112" t="s">
        <v>773</v>
      </c>
      <c r="G1277" s="30">
        <v>22945.3</v>
      </c>
      <c r="H1277" s="31">
        <f t="shared" si="41"/>
        <v>-6.1848036760381309E-4</v>
      </c>
    </row>
    <row r="1278" spans="2:8" ht="27">
      <c r="B1278" s="112" t="s">
        <v>773</v>
      </c>
      <c r="C1278" s="30">
        <v>1890.75</v>
      </c>
      <c r="D1278" s="43">
        <f t="shared" si="42"/>
        <v>-3.0608321156656126E-2</v>
      </c>
      <c r="F1278" s="112" t="s">
        <v>774</v>
      </c>
      <c r="G1278" s="30">
        <v>22932.9</v>
      </c>
      <c r="H1278" s="31">
        <f t="shared" si="41"/>
        <v>-5.4041568425766684E-4</v>
      </c>
    </row>
    <row r="1279" spans="2:8" ht="27">
      <c r="B1279" s="112" t="s">
        <v>774</v>
      </c>
      <c r="C1279" s="30">
        <v>2016.75</v>
      </c>
      <c r="D1279" s="43">
        <f t="shared" si="42"/>
        <v>6.6640222134073834E-2</v>
      </c>
      <c r="F1279" s="112" t="s">
        <v>775</v>
      </c>
      <c r="G1279" s="30">
        <v>22913.15</v>
      </c>
      <c r="H1279" s="31">
        <f t="shared" si="41"/>
        <v>-8.6120813329326751E-4</v>
      </c>
    </row>
    <row r="1280" spans="2:8" ht="27">
      <c r="B1280" s="112" t="s">
        <v>775</v>
      </c>
      <c r="C1280" s="30">
        <v>2195.6999999999998</v>
      </c>
      <c r="D1280" s="43">
        <f t="shared" si="42"/>
        <v>8.8731870583860006E-2</v>
      </c>
      <c r="F1280" s="112" t="s">
        <v>776</v>
      </c>
      <c r="G1280" s="30">
        <v>22795.9</v>
      </c>
      <c r="H1280" s="31">
        <f t="shared" si="41"/>
        <v>-5.1171488861200265E-3</v>
      </c>
    </row>
    <row r="1281" spans="2:8" ht="27">
      <c r="B1281" s="112" t="s">
        <v>776</v>
      </c>
      <c r="C1281" s="30">
        <v>2098.9499999999998</v>
      </c>
      <c r="D1281" s="43">
        <f t="shared" si="42"/>
        <v>-4.4063396638885144E-2</v>
      </c>
      <c r="F1281" s="112" t="s">
        <v>777</v>
      </c>
      <c r="G1281" s="30">
        <v>22553.35</v>
      </c>
      <c r="H1281" s="31">
        <f t="shared" si="41"/>
        <v>-1.0640071240881177E-2</v>
      </c>
    </row>
    <row r="1282" spans="2:8" ht="27">
      <c r="B1282" s="112" t="s">
        <v>777</v>
      </c>
      <c r="C1282" s="30">
        <v>2035.35</v>
      </c>
      <c r="D1282" s="43">
        <f t="shared" si="42"/>
        <v>-3.030086471807325E-2</v>
      </c>
      <c r="F1282" s="112" t="s">
        <v>778</v>
      </c>
      <c r="G1282" s="30">
        <v>22547.55</v>
      </c>
      <c r="H1282" s="31">
        <f t="shared" si="41"/>
        <v>-2.5716800386632599E-4</v>
      </c>
    </row>
    <row r="1283" spans="2:8" ht="27">
      <c r="B1283" s="112" t="s">
        <v>778</v>
      </c>
      <c r="C1283" s="30">
        <v>2048.0500000000002</v>
      </c>
      <c r="D1283" s="43">
        <f t="shared" si="42"/>
        <v>6.2397130714619831E-3</v>
      </c>
      <c r="F1283" s="112" t="s">
        <v>779</v>
      </c>
      <c r="G1283" s="30">
        <v>22545.05</v>
      </c>
      <c r="H1283" s="31">
        <f t="shared" si="41"/>
        <v>-1.1087679149179852E-4</v>
      </c>
    </row>
    <row r="1284" spans="2:8" ht="27">
      <c r="B1284" s="112" t="s">
        <v>779</v>
      </c>
      <c r="C1284" s="30">
        <v>2085.1</v>
      </c>
      <c r="D1284" s="43">
        <f t="shared" si="42"/>
        <v>1.809037865286478E-2</v>
      </c>
      <c r="F1284" s="112" t="s">
        <v>780</v>
      </c>
      <c r="G1284" s="30">
        <v>22124.7</v>
      </c>
      <c r="H1284" s="31">
        <f t="shared" si="41"/>
        <v>-1.8644891007116748E-2</v>
      </c>
    </row>
    <row r="1285" spans="2:8" ht="27">
      <c r="B1285" s="112" t="s">
        <v>780</v>
      </c>
      <c r="C1285" s="30">
        <v>2073.0500000000002</v>
      </c>
      <c r="D1285" s="43">
        <f t="shared" si="42"/>
        <v>-5.7790993237732957E-3</v>
      </c>
      <c r="F1285" s="111">
        <v>45719.645833333336</v>
      </c>
      <c r="G1285" s="30">
        <v>22119.3</v>
      </c>
      <c r="H1285" s="31">
        <f t="shared" si="41"/>
        <v>-2.4407110604895976E-4</v>
      </c>
    </row>
    <row r="1286" spans="2:8">
      <c r="B1286" s="111">
        <v>45719.645833333336</v>
      </c>
      <c r="C1286" s="30">
        <v>2065.35</v>
      </c>
      <c r="D1286" s="43">
        <f t="shared" si="42"/>
        <v>-3.7143339523890706E-3</v>
      </c>
      <c r="F1286" s="111">
        <v>45750.645833333336</v>
      </c>
      <c r="G1286" s="30">
        <v>22082.65</v>
      </c>
      <c r="H1286" s="31">
        <f t="shared" si="41"/>
        <v>-1.6569240437083188E-3</v>
      </c>
    </row>
    <row r="1287" spans="2:8">
      <c r="B1287" s="111">
        <v>45750.645833333336</v>
      </c>
      <c r="C1287" s="30">
        <v>2051.1999999999998</v>
      </c>
      <c r="D1287" s="43">
        <f t="shared" si="42"/>
        <v>-6.8511390321253085E-3</v>
      </c>
      <c r="F1287" s="111">
        <v>45780.645833333336</v>
      </c>
      <c r="G1287" s="30">
        <v>22337.3</v>
      </c>
      <c r="H1287" s="31">
        <f t="shared" si="41"/>
        <v>1.1531677583985545E-2</v>
      </c>
    </row>
    <row r="1288" spans="2:8">
      <c r="B1288" s="111">
        <v>45780.645833333336</v>
      </c>
      <c r="C1288" s="30">
        <v>2105.15</v>
      </c>
      <c r="D1288" s="43">
        <f t="shared" si="42"/>
        <v>2.6301677067082752E-2</v>
      </c>
      <c r="F1288" s="111">
        <v>45811.645833333336</v>
      </c>
      <c r="G1288" s="30">
        <v>22544.7</v>
      </c>
      <c r="H1288" s="31">
        <f t="shared" si="41"/>
        <v>9.2849180518683738E-3</v>
      </c>
    </row>
    <row r="1289" spans="2:8">
      <c r="B1289" s="111">
        <v>45811.645833333336</v>
      </c>
      <c r="C1289" s="30">
        <v>2209.25</v>
      </c>
      <c r="D1289" s="43">
        <f t="shared" si="42"/>
        <v>4.9450157945989615E-2</v>
      </c>
      <c r="F1289" s="111">
        <v>45841.645833333336</v>
      </c>
      <c r="G1289" s="30">
        <v>22552.5</v>
      </c>
      <c r="H1289" s="31">
        <f t="shared" si="41"/>
        <v>3.459793210820461E-4</v>
      </c>
    </row>
    <row r="1290" spans="2:8">
      <c r="B1290" s="111">
        <v>45841.645833333336</v>
      </c>
      <c r="C1290" s="30">
        <v>2194.9</v>
      </c>
      <c r="D1290" s="43">
        <f t="shared" si="42"/>
        <v>-6.4954169967182951E-3</v>
      </c>
      <c r="F1290" s="111">
        <v>45933.645833333336</v>
      </c>
      <c r="G1290" s="30">
        <v>22460.3</v>
      </c>
      <c r="H1290" s="31">
        <f t="shared" si="41"/>
        <v>-4.0882385544840361E-3</v>
      </c>
    </row>
    <row r="1291" spans="2:8">
      <c r="B1291" s="111">
        <v>45933.645833333336</v>
      </c>
      <c r="C1291" s="30">
        <v>2192.25</v>
      </c>
      <c r="D1291" s="43">
        <f t="shared" si="42"/>
        <v>-1.2073442981457294E-3</v>
      </c>
      <c r="F1291" s="111">
        <v>45964.645833333336</v>
      </c>
      <c r="G1291" s="30">
        <v>22497.9</v>
      </c>
      <c r="H1291" s="31">
        <f t="shared" ref="H1291:H1354" si="43">(G1291/G1290)-1</f>
        <v>1.6740649056334878E-3</v>
      </c>
    </row>
    <row r="1292" spans="2:8">
      <c r="B1292" s="111">
        <v>45964.645833333336</v>
      </c>
      <c r="C1292" s="30">
        <v>2181.5500000000002</v>
      </c>
      <c r="D1292" s="43">
        <f t="shared" si="42"/>
        <v>-4.8808301972858015E-3</v>
      </c>
      <c r="F1292" s="111">
        <v>45994.645833333336</v>
      </c>
      <c r="G1292" s="30">
        <v>22470.5</v>
      </c>
      <c r="H1292" s="31">
        <f t="shared" si="43"/>
        <v>-1.2178914476462799E-3</v>
      </c>
    </row>
    <row r="1293" spans="2:8" ht="27">
      <c r="B1293" s="111">
        <v>45994.645833333336</v>
      </c>
      <c r="C1293" s="30">
        <v>2173.6999999999998</v>
      </c>
      <c r="D1293" s="43">
        <f t="shared" si="42"/>
        <v>-3.5983589649563053E-3</v>
      </c>
      <c r="F1293" s="112" t="s">
        <v>781</v>
      </c>
      <c r="G1293" s="30">
        <v>22397.200000000001</v>
      </c>
      <c r="H1293" s="31">
        <f t="shared" si="43"/>
        <v>-3.2620546939320372E-3</v>
      </c>
    </row>
    <row r="1294" spans="2:8" ht="27">
      <c r="B1294" s="112" t="s">
        <v>781</v>
      </c>
      <c r="C1294" s="30">
        <v>2191.0500000000002</v>
      </c>
      <c r="D1294" s="43">
        <f t="shared" si="42"/>
        <v>7.9817822146572848E-3</v>
      </c>
      <c r="F1294" s="112" t="s">
        <v>782</v>
      </c>
      <c r="G1294" s="30">
        <v>22508.75</v>
      </c>
      <c r="H1294" s="31">
        <f t="shared" si="43"/>
        <v>4.9805332809458314E-3</v>
      </c>
    </row>
    <row r="1295" spans="2:8" ht="27">
      <c r="B1295" s="112" t="s">
        <v>783</v>
      </c>
      <c r="C1295" s="30">
        <v>2247.8000000000002</v>
      </c>
      <c r="D1295" s="43">
        <f t="shared" si="42"/>
        <v>2.5900823805937723E-2</v>
      </c>
      <c r="F1295" s="112" t="s">
        <v>783</v>
      </c>
      <c r="G1295" s="30">
        <v>22834.3</v>
      </c>
      <c r="H1295" s="31">
        <f t="shared" si="43"/>
        <v>1.4463264286110888E-2</v>
      </c>
    </row>
    <row r="1296" spans="2:8" ht="27">
      <c r="B1296" s="112" t="s">
        <v>784</v>
      </c>
      <c r="C1296" s="30">
        <v>2272.3000000000002</v>
      </c>
      <c r="D1296" s="43">
        <f t="shared" si="42"/>
        <v>1.0899546222973511E-2</v>
      </c>
      <c r="F1296" s="112" t="s">
        <v>784</v>
      </c>
      <c r="G1296" s="30">
        <v>22907.599999999999</v>
      </c>
      <c r="H1296" s="31">
        <f t="shared" si="43"/>
        <v>3.2100830767747279E-3</v>
      </c>
    </row>
    <row r="1297" spans="2:8" ht="27">
      <c r="B1297" s="112" t="s">
        <v>785</v>
      </c>
      <c r="C1297" s="30">
        <v>2286.4499999999998</v>
      </c>
      <c r="D1297" s="43">
        <f t="shared" si="42"/>
        <v>6.2271707080929772E-3</v>
      </c>
      <c r="F1297" s="112" t="s">
        <v>785</v>
      </c>
      <c r="G1297" s="30">
        <v>23190.65</v>
      </c>
      <c r="H1297" s="31">
        <f t="shared" si="43"/>
        <v>1.2356161273987754E-2</v>
      </c>
    </row>
    <row r="1298" spans="2:8" ht="27">
      <c r="B1298" s="112" t="s">
        <v>786</v>
      </c>
      <c r="C1298" s="30">
        <v>2307.6999999999998</v>
      </c>
      <c r="D1298" s="43">
        <f t="shared" si="42"/>
        <v>9.2938835312383894E-3</v>
      </c>
      <c r="F1298" s="112" t="s">
        <v>786</v>
      </c>
      <c r="G1298" s="30">
        <v>23350.400000000001</v>
      </c>
      <c r="H1298" s="31">
        <f t="shared" si="43"/>
        <v>6.8885520673203082E-3</v>
      </c>
    </row>
    <row r="1299" spans="2:8" ht="27">
      <c r="B1299" s="112" t="s">
        <v>787</v>
      </c>
      <c r="C1299" s="30">
        <v>2301.6</v>
      </c>
      <c r="D1299" s="43">
        <f t="shared" si="42"/>
        <v>-2.6433245222515778E-3</v>
      </c>
      <c r="F1299" s="112" t="s">
        <v>787</v>
      </c>
      <c r="G1299" s="30">
        <v>23658.35</v>
      </c>
      <c r="H1299" s="31">
        <f t="shared" si="43"/>
        <v>1.3188210908592346E-2</v>
      </c>
    </row>
    <row r="1300" spans="2:8" ht="27">
      <c r="B1300" s="112" t="s">
        <v>788</v>
      </c>
      <c r="C1300" s="30">
        <v>2332.3000000000002</v>
      </c>
      <c r="D1300" s="43">
        <f t="shared" si="42"/>
        <v>1.3338547097671238E-2</v>
      </c>
      <c r="F1300" s="112" t="s">
        <v>788</v>
      </c>
      <c r="G1300" s="30">
        <v>23668.65</v>
      </c>
      <c r="H1300" s="31">
        <f t="shared" si="43"/>
        <v>4.353642582852757E-4</v>
      </c>
    </row>
    <row r="1301" spans="2:8" ht="27">
      <c r="B1301" s="112" t="s">
        <v>789</v>
      </c>
      <c r="C1301" s="30">
        <v>2350.9499999999998</v>
      </c>
      <c r="D1301" s="43">
        <f t="shared" si="42"/>
        <v>7.9963984050077652E-3</v>
      </c>
      <c r="F1301" s="112" t="s">
        <v>789</v>
      </c>
      <c r="G1301" s="30">
        <v>23486.85</v>
      </c>
      <c r="H1301" s="31">
        <f t="shared" si="43"/>
        <v>-7.6810464475161044E-3</v>
      </c>
    </row>
    <row r="1302" spans="2:8" ht="27">
      <c r="B1302" s="112" t="s">
        <v>790</v>
      </c>
      <c r="C1302" s="30">
        <v>2375.3000000000002</v>
      </c>
      <c r="D1302" s="43">
        <f t="shared" si="42"/>
        <v>1.035751504710869E-2</v>
      </c>
      <c r="F1302" s="112" t="s">
        <v>790</v>
      </c>
      <c r="G1302" s="30">
        <v>23591.95</v>
      </c>
      <c r="H1302" s="31">
        <f t="shared" si="43"/>
        <v>4.4748444342259663E-3</v>
      </c>
    </row>
    <row r="1303" spans="2:8" ht="27">
      <c r="B1303" s="112" t="s">
        <v>791</v>
      </c>
      <c r="C1303" s="30">
        <v>2428.9499999999998</v>
      </c>
      <c r="D1303" s="43">
        <f t="shared" si="42"/>
        <v>2.2586620637393029E-2</v>
      </c>
      <c r="F1303" s="112" t="s">
        <v>791</v>
      </c>
      <c r="G1303" s="30">
        <v>23519.35</v>
      </c>
      <c r="H1303" s="31">
        <f t="shared" si="43"/>
        <v>-3.0773208658039231E-3</v>
      </c>
    </row>
    <row r="1304" spans="2:8">
      <c r="B1304" s="111">
        <v>45661.645833333336</v>
      </c>
      <c r="C1304" s="30">
        <v>2327.25</v>
      </c>
      <c r="D1304" s="43">
        <f t="shared" si="42"/>
        <v>-4.1869943802877674E-2</v>
      </c>
      <c r="F1304" s="111">
        <v>45661.645833333336</v>
      </c>
      <c r="G1304" s="30">
        <v>23165.7</v>
      </c>
      <c r="H1304" s="31">
        <f t="shared" si="43"/>
        <v>-1.5036555006834651E-2</v>
      </c>
    </row>
    <row r="1305" spans="2:8">
      <c r="B1305" s="111">
        <v>45692.645833333336</v>
      </c>
      <c r="C1305" s="30">
        <v>2370.6</v>
      </c>
      <c r="D1305" s="43">
        <f t="shared" si="42"/>
        <v>1.8627135030615527E-2</v>
      </c>
      <c r="F1305" s="111">
        <v>45692.645833333336</v>
      </c>
      <c r="G1305" s="30">
        <v>23332.35</v>
      </c>
      <c r="H1305" s="31">
        <f t="shared" si="43"/>
        <v>7.1938253538634811E-3</v>
      </c>
    </row>
    <row r="1306" spans="2:8">
      <c r="B1306" s="111">
        <v>45720.645833333336</v>
      </c>
      <c r="C1306" s="30">
        <v>2366.8000000000002</v>
      </c>
      <c r="D1306" s="43">
        <f t="shared" si="42"/>
        <v>-1.6029697123089992E-3</v>
      </c>
      <c r="F1306" s="111">
        <v>45720.645833333336</v>
      </c>
      <c r="G1306" s="30">
        <v>23250.1</v>
      </c>
      <c r="H1306" s="31">
        <f t="shared" si="43"/>
        <v>-3.5251485598322141E-3</v>
      </c>
    </row>
    <row r="1307" spans="2:8">
      <c r="B1307" s="111">
        <v>45751.645833333336</v>
      </c>
      <c r="C1307" s="30">
        <v>2340.5</v>
      </c>
      <c r="D1307" s="43">
        <f t="shared" si="42"/>
        <v>-1.1112050025350761E-2</v>
      </c>
      <c r="F1307" s="111">
        <v>45751.645833333336</v>
      </c>
      <c r="G1307" s="30">
        <v>22904.45</v>
      </c>
      <c r="H1307" s="31">
        <f t="shared" si="43"/>
        <v>-1.4866602724289302E-2</v>
      </c>
    </row>
    <row r="1308" spans="2:8">
      <c r="B1308" s="111">
        <v>45842.645833333336</v>
      </c>
      <c r="C1308" s="30">
        <v>2248</v>
      </c>
      <c r="D1308" s="43">
        <f t="shared" si="42"/>
        <v>-3.9521469771416351E-2</v>
      </c>
      <c r="F1308" s="111">
        <v>45842.645833333336</v>
      </c>
      <c r="G1308" s="30">
        <v>22161.599999999999</v>
      </c>
      <c r="H1308" s="31">
        <f t="shared" si="43"/>
        <v>-3.2432562231356932E-2</v>
      </c>
    </row>
    <row r="1309" spans="2:8">
      <c r="B1309" s="111">
        <v>45873.645833333336</v>
      </c>
      <c r="C1309" s="30">
        <v>2323.3000000000002</v>
      </c>
      <c r="D1309" s="43">
        <f t="shared" si="42"/>
        <v>3.3496441281138933E-2</v>
      </c>
      <c r="F1309" s="111">
        <v>45873.645833333336</v>
      </c>
      <c r="G1309" s="30">
        <v>22535.85</v>
      </c>
      <c r="H1309" s="31">
        <f t="shared" si="43"/>
        <v>1.68873186051548E-2</v>
      </c>
    </row>
    <row r="1310" spans="2:8">
      <c r="B1310" s="111">
        <v>45904.645833333336</v>
      </c>
      <c r="C1310" s="30">
        <v>2320.8000000000002</v>
      </c>
      <c r="D1310" s="43">
        <f t="shared" si="42"/>
        <v>-1.0760556105539054E-3</v>
      </c>
      <c r="F1310" s="111">
        <v>45904.645833333336</v>
      </c>
      <c r="G1310" s="30">
        <v>22399.15</v>
      </c>
      <c r="H1310" s="31">
        <f t="shared" si="43"/>
        <v>-6.0658905699140231E-3</v>
      </c>
    </row>
    <row r="1311" spans="2:8">
      <c r="B1311" s="111">
        <v>45965.645833333336</v>
      </c>
      <c r="C1311" s="30">
        <v>2359.6999999999998</v>
      </c>
      <c r="D1311" s="43">
        <f t="shared" si="42"/>
        <v>1.6761461564977376E-2</v>
      </c>
      <c r="F1311" s="111">
        <v>45965.645833333336</v>
      </c>
      <c r="G1311" s="30">
        <v>22828.55</v>
      </c>
      <c r="H1311" s="31">
        <f t="shared" si="43"/>
        <v>1.91703703042303E-2</v>
      </c>
    </row>
    <row r="1312" spans="2:8" ht="27">
      <c r="B1312" s="112" t="s">
        <v>792</v>
      </c>
      <c r="C1312" s="30">
        <v>2412.4</v>
      </c>
      <c r="D1312" s="43">
        <f t="shared" si="42"/>
        <v>2.2333347459422948E-2</v>
      </c>
      <c r="F1312" s="112" t="s">
        <v>792</v>
      </c>
      <c r="G1312" s="30">
        <v>23328.55</v>
      </c>
      <c r="H1312" s="31">
        <f t="shared" si="43"/>
        <v>2.1902398531663314E-2</v>
      </c>
    </row>
    <row r="1313" spans="2:8" ht="27">
      <c r="B1313" s="112" t="s">
        <v>793</v>
      </c>
      <c r="C1313" s="30">
        <v>2438</v>
      </c>
      <c r="D1313" s="43">
        <f t="shared" si="42"/>
        <v>1.0611838832697673E-2</v>
      </c>
      <c r="F1313" s="112" t="s">
        <v>793</v>
      </c>
      <c r="G1313" s="30">
        <v>23437.200000000001</v>
      </c>
      <c r="H1313" s="31">
        <f t="shared" si="43"/>
        <v>4.6573833350123106E-3</v>
      </c>
    </row>
    <row r="1314" spans="2:8" ht="27">
      <c r="B1314" s="112" t="s">
        <v>794</v>
      </c>
      <c r="C1314" s="30">
        <v>2460.3000000000002</v>
      </c>
      <c r="D1314" s="43">
        <f t="shared" si="42"/>
        <v>9.1468416735029923E-3</v>
      </c>
      <c r="F1314" s="112" t="s">
        <v>794</v>
      </c>
      <c r="G1314" s="30">
        <v>23851.65</v>
      </c>
      <c r="H1314" s="31">
        <f t="shared" si="43"/>
        <v>1.7683426347857356E-2</v>
      </c>
    </row>
    <row r="1315" spans="2:8" ht="27">
      <c r="B1315" s="112" t="s">
        <v>795</v>
      </c>
      <c r="C1315" s="30">
        <v>2436.3000000000002</v>
      </c>
      <c r="D1315" s="43">
        <f t="shared" si="42"/>
        <v>-9.7549079380563342E-3</v>
      </c>
      <c r="F1315" s="112" t="s">
        <v>795</v>
      </c>
      <c r="G1315" s="30">
        <v>24125.55</v>
      </c>
      <c r="H1315" s="31">
        <f t="shared" si="43"/>
        <v>1.1483482274811108E-2</v>
      </c>
    </row>
    <row r="1316" spans="2:8" ht="27">
      <c r="B1316" s="112" t="s">
        <v>796</v>
      </c>
      <c r="C1316" s="30">
        <v>2512</v>
      </c>
      <c r="D1316" s="43">
        <f t="shared" si="42"/>
        <v>3.1071707096827161E-2</v>
      </c>
      <c r="F1316" s="112" t="s">
        <v>796</v>
      </c>
      <c r="G1316" s="30">
        <v>24167.25</v>
      </c>
      <c r="H1316" s="31">
        <f t="shared" si="43"/>
        <v>1.7284580040661801E-3</v>
      </c>
    </row>
    <row r="1317" spans="2:8" ht="27">
      <c r="B1317" s="112" t="s">
        <v>797</v>
      </c>
      <c r="C1317" s="30">
        <v>2490.9</v>
      </c>
      <c r="D1317" s="43">
        <f t="shared" si="42"/>
        <v>-8.3996815286624393E-3</v>
      </c>
      <c r="F1317" s="112" t="s">
        <v>797</v>
      </c>
      <c r="G1317" s="30">
        <v>24328.95</v>
      </c>
      <c r="H1317" s="31">
        <f t="shared" si="43"/>
        <v>6.6908729789281196E-3</v>
      </c>
    </row>
    <row r="1318" spans="2:8" ht="27">
      <c r="B1318" s="112" t="s">
        <v>798</v>
      </c>
      <c r="C1318" s="30">
        <v>2469.9</v>
      </c>
      <c r="D1318" s="43">
        <f t="shared" si="42"/>
        <v>-8.4306877032398475E-3</v>
      </c>
      <c r="F1318" s="112" t="s">
        <v>798</v>
      </c>
      <c r="G1318" s="30">
        <v>24246.7</v>
      </c>
      <c r="H1318" s="31">
        <f t="shared" si="43"/>
        <v>-3.380745983694311E-3</v>
      </c>
    </row>
    <row r="1319" spans="2:8" ht="27">
      <c r="B1319" s="112" t="s">
        <v>799</v>
      </c>
      <c r="C1319" s="30">
        <v>2441.8000000000002</v>
      </c>
      <c r="D1319" s="43">
        <f t="shared" si="42"/>
        <v>-1.1376978825053619E-2</v>
      </c>
      <c r="F1319" s="112" t="s">
        <v>799</v>
      </c>
      <c r="G1319" s="30">
        <v>24039.35</v>
      </c>
      <c r="H1319" s="31">
        <f t="shared" si="43"/>
        <v>-8.5516791975815964E-3</v>
      </c>
    </row>
    <row r="1320" spans="2:8" ht="27">
      <c r="B1320" s="112" t="s">
        <v>800</v>
      </c>
      <c r="C1320" s="30">
        <v>2469.1999999999998</v>
      </c>
      <c r="D1320" s="43">
        <f t="shared" ref="D1320:D1364" si="44">(C1320/C1319)-1</f>
        <v>1.1221230239986779E-2</v>
      </c>
      <c r="F1320" s="112" t="s">
        <v>800</v>
      </c>
      <c r="G1320" s="30">
        <v>24328.5</v>
      </c>
      <c r="H1320" s="31">
        <f t="shared" si="43"/>
        <v>1.2028195437896683E-2</v>
      </c>
    </row>
    <row r="1321" spans="2:8" ht="27">
      <c r="B1321" s="112" t="s">
        <v>801</v>
      </c>
      <c r="C1321" s="30">
        <v>2489.8000000000002</v>
      </c>
      <c r="D1321" s="43">
        <f t="shared" si="44"/>
        <v>8.3427830876399156E-3</v>
      </c>
      <c r="F1321" s="112" t="s">
        <v>801</v>
      </c>
      <c r="G1321" s="30">
        <v>24335.95</v>
      </c>
      <c r="H1321" s="31">
        <f t="shared" si="43"/>
        <v>3.0622520911682827E-4</v>
      </c>
    </row>
    <row r="1322" spans="2:8" ht="27">
      <c r="B1322" s="112" t="s">
        <v>802</v>
      </c>
      <c r="C1322" s="30">
        <v>2455.6999999999998</v>
      </c>
      <c r="D1322" s="43">
        <f t="shared" si="44"/>
        <v>-1.3695879187083482E-2</v>
      </c>
      <c r="F1322" s="112" t="s">
        <v>802</v>
      </c>
      <c r="G1322" s="30">
        <v>24334.2</v>
      </c>
      <c r="H1322" s="31">
        <f t="shared" si="43"/>
        <v>-7.1910075423398112E-5</v>
      </c>
    </row>
    <row r="1323" spans="2:8">
      <c r="B1323" s="111">
        <v>45693.645833333336</v>
      </c>
      <c r="C1323" s="30">
        <v>2445.5</v>
      </c>
      <c r="D1323" s="43">
        <f t="shared" si="44"/>
        <v>-4.1536018243270023E-3</v>
      </c>
      <c r="F1323" s="111">
        <v>45693.645833333336</v>
      </c>
      <c r="G1323" s="30">
        <v>24312.7</v>
      </c>
      <c r="H1323" s="31">
        <f t="shared" si="43"/>
        <v>-8.8353017563758129E-4</v>
      </c>
    </row>
    <row r="1324" spans="2:8">
      <c r="B1324" s="111">
        <v>45782.645833333336</v>
      </c>
      <c r="C1324" s="30">
        <v>2532.6</v>
      </c>
      <c r="D1324" s="43">
        <f t="shared" si="44"/>
        <v>3.5616438356164348E-2</v>
      </c>
      <c r="F1324" s="111">
        <v>45782.645833333336</v>
      </c>
      <c r="G1324" s="30">
        <v>24461.15</v>
      </c>
      <c r="H1324" s="31">
        <f t="shared" si="43"/>
        <v>6.1058623682272994E-3</v>
      </c>
    </row>
    <row r="1325" spans="2:8">
      <c r="B1325" s="111">
        <v>45813.645833333336</v>
      </c>
      <c r="C1325" s="30">
        <v>2537.1999999999998</v>
      </c>
      <c r="D1325" s="43">
        <f t="shared" si="44"/>
        <v>1.8163152491510459E-3</v>
      </c>
      <c r="F1325" s="111">
        <v>45813.645833333336</v>
      </c>
      <c r="G1325" s="30">
        <v>24379.599999999999</v>
      </c>
      <c r="H1325" s="31">
        <f t="shared" si="43"/>
        <v>-3.3338579747886898E-3</v>
      </c>
    </row>
    <row r="1326" spans="2:8">
      <c r="B1326" s="111">
        <v>45843.645833333336</v>
      </c>
      <c r="C1326" s="30">
        <v>2445.9</v>
      </c>
      <c r="D1326" s="43">
        <f t="shared" si="44"/>
        <v>-3.5984549897524754E-2</v>
      </c>
      <c r="F1326" s="111">
        <v>45843.645833333336</v>
      </c>
      <c r="G1326" s="30">
        <v>24414.400000000001</v>
      </c>
      <c r="H1326" s="31">
        <f t="shared" si="43"/>
        <v>1.4274229273656402E-3</v>
      </c>
    </row>
    <row r="1327" spans="2:8">
      <c r="B1327" s="111">
        <v>45874.645833333336</v>
      </c>
      <c r="C1327" s="30">
        <v>2474.6999999999998</v>
      </c>
      <c r="D1327" s="43">
        <f t="shared" si="44"/>
        <v>1.1774806819575545E-2</v>
      </c>
      <c r="F1327" s="111">
        <v>45874.645833333336</v>
      </c>
      <c r="G1327" s="30">
        <v>24273.8</v>
      </c>
      <c r="H1327" s="31">
        <f t="shared" si="43"/>
        <v>-5.758896389016388E-3</v>
      </c>
    </row>
    <row r="1328" spans="2:8">
      <c r="B1328" s="111">
        <v>45905.645833333336</v>
      </c>
      <c r="C1328" s="30">
        <v>2448.8000000000002</v>
      </c>
      <c r="D1328" s="43">
        <f t="shared" si="44"/>
        <v>-1.0465915060411168E-2</v>
      </c>
      <c r="F1328" s="111">
        <v>45905.645833333336</v>
      </c>
      <c r="G1328" s="30">
        <v>24008</v>
      </c>
      <c r="H1328" s="31">
        <f t="shared" si="43"/>
        <v>-1.0950077861727414E-2</v>
      </c>
    </row>
    <row r="1329" spans="2:8">
      <c r="B1329" s="111">
        <v>45996.645833333336</v>
      </c>
      <c r="C1329" s="30">
        <v>2529.9</v>
      </c>
      <c r="D1329" s="43">
        <f t="shared" si="44"/>
        <v>3.3118262005880306E-2</v>
      </c>
      <c r="F1329" s="111">
        <v>45996.645833333336</v>
      </c>
      <c r="G1329" s="30">
        <v>24924.7</v>
      </c>
      <c r="H1329" s="31">
        <f t="shared" si="43"/>
        <v>3.8183105631456105E-2</v>
      </c>
    </row>
    <row r="1330" spans="2:8" ht="27">
      <c r="B1330" s="112" t="s">
        <v>803</v>
      </c>
      <c r="C1330" s="30">
        <v>2589.9</v>
      </c>
      <c r="D1330" s="43">
        <f t="shared" si="44"/>
        <v>2.3716352424997034E-2</v>
      </c>
      <c r="F1330" s="112" t="s">
        <v>803</v>
      </c>
      <c r="G1330" s="30">
        <v>24578.35</v>
      </c>
      <c r="H1330" s="31">
        <f t="shared" si="43"/>
        <v>-1.3895854313191403E-2</v>
      </c>
    </row>
    <row r="1331" spans="2:8" ht="27">
      <c r="B1331" s="112" t="s">
        <v>804</v>
      </c>
      <c r="C1331" s="30">
        <v>2572.6999999999998</v>
      </c>
      <c r="D1331" s="43">
        <f t="shared" si="44"/>
        <v>-6.6411830572610242E-3</v>
      </c>
      <c r="F1331" s="112" t="s">
        <v>804</v>
      </c>
      <c r="G1331" s="30">
        <v>24666.9</v>
      </c>
      <c r="H1331" s="31">
        <f t="shared" si="43"/>
        <v>3.602764221357635E-3</v>
      </c>
    </row>
    <row r="1332" spans="2:8" ht="27">
      <c r="B1332" s="112" t="s">
        <v>805</v>
      </c>
      <c r="C1332" s="30">
        <v>2590.1</v>
      </c>
      <c r="D1332" s="43">
        <f t="shared" si="44"/>
        <v>6.7633225793912732E-3</v>
      </c>
      <c r="F1332" s="112" t="s">
        <v>805</v>
      </c>
      <c r="G1332" s="30">
        <v>25062.1</v>
      </c>
      <c r="H1332" s="31">
        <f t="shared" si="43"/>
        <v>1.6021470067175025E-2</v>
      </c>
    </row>
    <row r="1333" spans="2:8" ht="27">
      <c r="B1333" s="112" t="s">
        <v>806</v>
      </c>
      <c r="C1333" s="30">
        <v>2571.6</v>
      </c>
      <c r="D1333" s="43">
        <f t="shared" si="44"/>
        <v>-7.1425813675147776E-3</v>
      </c>
      <c r="F1333" s="112" t="s">
        <v>806</v>
      </c>
      <c r="G1333" s="30">
        <v>25019.8</v>
      </c>
      <c r="H1333" s="31">
        <f t="shared" si="43"/>
        <v>-1.6878074862042292E-3</v>
      </c>
    </row>
    <row r="1334" spans="2:8" ht="27">
      <c r="B1334" s="112" t="s">
        <v>807</v>
      </c>
      <c r="C1334" s="30">
        <v>2588.8000000000002</v>
      </c>
      <c r="D1334" s="43">
        <f t="shared" si="44"/>
        <v>6.6884429926894473E-3</v>
      </c>
      <c r="F1334" s="112" t="s">
        <v>807</v>
      </c>
      <c r="G1334" s="30">
        <v>24945.45</v>
      </c>
      <c r="H1334" s="31">
        <f t="shared" si="43"/>
        <v>-2.9716464560067823E-3</v>
      </c>
    </row>
    <row r="1335" spans="2:8" ht="27">
      <c r="B1335" s="112" t="s">
        <v>808</v>
      </c>
      <c r="C1335" s="30">
        <v>2560.6999999999998</v>
      </c>
      <c r="D1335" s="43">
        <f t="shared" si="44"/>
        <v>-1.0854449938195398E-2</v>
      </c>
      <c r="F1335" s="112" t="s">
        <v>808</v>
      </c>
      <c r="G1335" s="30">
        <v>24683.9</v>
      </c>
      <c r="H1335" s="31">
        <f t="shared" si="43"/>
        <v>-1.0484878003804265E-2</v>
      </c>
    </row>
    <row r="1336" spans="2:8" ht="27">
      <c r="B1336" s="112" t="s">
        <v>809</v>
      </c>
      <c r="C1336" s="30">
        <v>2439.4</v>
      </c>
      <c r="D1336" s="43">
        <f t="shared" si="44"/>
        <v>-4.7369859803959802E-2</v>
      </c>
      <c r="F1336" s="112" t="s">
        <v>809</v>
      </c>
      <c r="G1336" s="30">
        <v>24813.45</v>
      </c>
      <c r="H1336" s="31">
        <f t="shared" si="43"/>
        <v>5.2483602672186436E-3</v>
      </c>
    </row>
    <row r="1337" spans="2:8" ht="27">
      <c r="B1337" s="112" t="s">
        <v>810</v>
      </c>
      <c r="C1337" s="30">
        <v>2474.4</v>
      </c>
      <c r="D1337" s="43">
        <f t="shared" si="44"/>
        <v>1.4347790440272234E-2</v>
      </c>
      <c r="F1337" s="112" t="s">
        <v>810</v>
      </c>
      <c r="G1337" s="30">
        <v>24609.7</v>
      </c>
      <c r="H1337" s="31">
        <f t="shared" si="43"/>
        <v>-8.2112725155107924E-3</v>
      </c>
    </row>
    <row r="1338" spans="2:8" ht="27">
      <c r="B1338" s="112" t="s">
        <v>811</v>
      </c>
      <c r="C1338" s="30">
        <v>2452.6</v>
      </c>
      <c r="D1338" s="43">
        <f t="shared" si="44"/>
        <v>-8.8102166181701635E-3</v>
      </c>
      <c r="F1338" s="112" t="s">
        <v>811</v>
      </c>
      <c r="G1338" s="30">
        <v>24853.15</v>
      </c>
      <c r="H1338" s="31">
        <f t="shared" si="43"/>
        <v>9.8924407855438545E-3</v>
      </c>
    </row>
    <row r="1339" spans="2:8" ht="27">
      <c r="B1339" s="112" t="s">
        <v>812</v>
      </c>
      <c r="C1339" s="30">
        <v>2440</v>
      </c>
      <c r="D1339" s="43">
        <f t="shared" si="44"/>
        <v>-5.1374052026420536E-3</v>
      </c>
      <c r="F1339" s="112" t="s">
        <v>812</v>
      </c>
      <c r="G1339" s="30">
        <v>25001.15</v>
      </c>
      <c r="H1339" s="31">
        <f t="shared" si="43"/>
        <v>5.954979549875894E-3</v>
      </c>
    </row>
    <row r="1340" spans="2:8" ht="27">
      <c r="B1340" s="112" t="s">
        <v>813</v>
      </c>
      <c r="C1340" s="30">
        <v>2447.5</v>
      </c>
      <c r="D1340" s="43">
        <f t="shared" si="44"/>
        <v>3.0737704918033515E-3</v>
      </c>
      <c r="F1340" s="112" t="s">
        <v>813</v>
      </c>
      <c r="G1340" s="30">
        <v>24826.2</v>
      </c>
      <c r="H1340" s="31">
        <f t="shared" si="43"/>
        <v>-6.9976781068070704E-3</v>
      </c>
    </row>
    <row r="1341" spans="2:8" ht="27">
      <c r="B1341" s="112" t="s">
        <v>814</v>
      </c>
      <c r="C1341" s="30">
        <v>2455.6999999999998</v>
      </c>
      <c r="D1341" s="43">
        <f t="shared" si="44"/>
        <v>3.3503575076607728E-3</v>
      </c>
      <c r="F1341" s="112" t="s">
        <v>814</v>
      </c>
      <c r="G1341" s="30">
        <v>24752.45</v>
      </c>
      <c r="H1341" s="31">
        <f t="shared" si="43"/>
        <v>-2.9706519725128944E-3</v>
      </c>
    </row>
    <row r="1342" spans="2:8" ht="27">
      <c r="B1342" s="112" t="s">
        <v>815</v>
      </c>
      <c r="C1342" s="30">
        <v>2496.6999999999998</v>
      </c>
      <c r="D1342" s="43">
        <f t="shared" si="44"/>
        <v>1.6695850470334284E-2</v>
      </c>
      <c r="F1342" s="112" t="s">
        <v>815</v>
      </c>
      <c r="G1342" s="30">
        <v>24833.599999999999</v>
      </c>
      <c r="H1342" s="31">
        <f t="shared" si="43"/>
        <v>3.2784633440325894E-3</v>
      </c>
    </row>
    <row r="1343" spans="2:8" ht="27">
      <c r="B1343" s="112" t="s">
        <v>816</v>
      </c>
      <c r="C1343" s="30">
        <v>2532.8000000000002</v>
      </c>
      <c r="D1343" s="43">
        <f t="shared" si="44"/>
        <v>1.4459085993511644E-2</v>
      </c>
      <c r="F1343" s="112" t="s">
        <v>816</v>
      </c>
      <c r="G1343" s="30">
        <v>24750.7</v>
      </c>
      <c r="H1343" s="31">
        <f t="shared" si="43"/>
        <v>-3.3382191869080202E-3</v>
      </c>
    </row>
    <row r="1344" spans="2:8">
      <c r="B1344" s="111">
        <v>45694.645833333336</v>
      </c>
      <c r="C1344" s="30">
        <v>2548.9</v>
      </c>
      <c r="D1344" s="43">
        <f t="shared" si="44"/>
        <v>6.3566013897662366E-3</v>
      </c>
      <c r="F1344" s="111">
        <v>45694.645833333336</v>
      </c>
      <c r="G1344" s="30">
        <v>24716.6</v>
      </c>
      <c r="H1344" s="31">
        <f t="shared" si="43"/>
        <v>-1.3777388114276645E-3</v>
      </c>
    </row>
    <row r="1345" spans="2:8">
      <c r="B1345" s="111">
        <v>45722.645833333336</v>
      </c>
      <c r="C1345" s="30">
        <v>2670.8</v>
      </c>
      <c r="D1345" s="43">
        <f t="shared" si="44"/>
        <v>4.7824551767429169E-2</v>
      </c>
      <c r="F1345" s="111">
        <v>45722.645833333336</v>
      </c>
      <c r="G1345" s="30">
        <v>24542.5</v>
      </c>
      <c r="H1345" s="31">
        <f t="shared" si="43"/>
        <v>-7.0438490730925229E-3</v>
      </c>
    </row>
    <row r="1346" spans="2:8">
      <c r="B1346" s="111">
        <v>45753.645833333336</v>
      </c>
      <c r="C1346" s="30">
        <v>2723.4</v>
      </c>
      <c r="D1346" s="43">
        <f t="shared" si="44"/>
        <v>1.9694473565972759E-2</v>
      </c>
      <c r="F1346" s="111">
        <v>45753.645833333336</v>
      </c>
      <c r="G1346" s="30">
        <v>24620.2</v>
      </c>
      <c r="H1346" s="31">
        <f t="shared" si="43"/>
        <v>3.1659366405216716E-3</v>
      </c>
    </row>
    <row r="1347" spans="2:8">
      <c r="B1347" s="111">
        <v>45783.645833333336</v>
      </c>
      <c r="C1347" s="30">
        <v>2703.1</v>
      </c>
      <c r="D1347" s="43">
        <f t="shared" si="44"/>
        <v>-7.4539178967467645E-3</v>
      </c>
      <c r="F1347" s="111">
        <v>45783.645833333336</v>
      </c>
      <c r="G1347" s="30">
        <v>24750.9</v>
      </c>
      <c r="H1347" s="31">
        <f t="shared" si="43"/>
        <v>5.3086489955402882E-3</v>
      </c>
    </row>
    <row r="1348" spans="2:8">
      <c r="B1348" s="111">
        <v>45814.645833333336</v>
      </c>
      <c r="C1348" s="30">
        <v>2630.4</v>
      </c>
      <c r="D1348" s="43">
        <f t="shared" si="44"/>
        <v>-2.6895046428174973E-2</v>
      </c>
      <c r="F1348" s="111">
        <v>45814.645833333336</v>
      </c>
      <c r="G1348" s="30">
        <v>25003.05</v>
      </c>
      <c r="H1348" s="31">
        <f t="shared" si="43"/>
        <v>1.0187508333030282E-2</v>
      </c>
    </row>
    <row r="1349" spans="2:8">
      <c r="B1349" s="111">
        <v>45906.645833333336</v>
      </c>
      <c r="C1349" s="30">
        <v>2650</v>
      </c>
      <c r="D1349" s="43">
        <f t="shared" si="44"/>
        <v>7.4513381995133798E-3</v>
      </c>
      <c r="F1349" s="111">
        <v>45906.645833333336</v>
      </c>
      <c r="G1349" s="30">
        <v>25103.200000000001</v>
      </c>
      <c r="H1349" s="31">
        <f t="shared" si="43"/>
        <v>4.0055113276180609E-3</v>
      </c>
    </row>
    <row r="1350" spans="2:8">
      <c r="B1350" s="111">
        <v>45936.645833333336</v>
      </c>
      <c r="C1350" s="30">
        <v>2654.9</v>
      </c>
      <c r="D1350" s="43">
        <f t="shared" si="44"/>
        <v>1.8490566037736578E-3</v>
      </c>
      <c r="F1350" s="111">
        <v>45936.645833333336</v>
      </c>
      <c r="G1350" s="30">
        <v>25104.25</v>
      </c>
      <c r="H1350" s="31">
        <f t="shared" si="43"/>
        <v>4.1827336753952338E-5</v>
      </c>
    </row>
    <row r="1351" spans="2:8">
      <c r="B1351" s="111">
        <v>45967.645833333336</v>
      </c>
      <c r="C1351" s="30">
        <v>2555.1</v>
      </c>
      <c r="D1351" s="43">
        <f t="shared" si="44"/>
        <v>-3.7590869712606945E-2</v>
      </c>
      <c r="F1351" s="111">
        <v>45967.645833333336</v>
      </c>
      <c r="G1351" s="30">
        <v>25141.4</v>
      </c>
      <c r="H1351" s="31">
        <f t="shared" si="43"/>
        <v>1.4798291126005836E-3</v>
      </c>
    </row>
    <row r="1352" spans="2:8">
      <c r="B1352" s="111">
        <v>45997.645833333336</v>
      </c>
      <c r="C1352" s="30">
        <v>2589.4</v>
      </c>
      <c r="D1352" s="43">
        <f t="shared" si="44"/>
        <v>1.3424132127901167E-2</v>
      </c>
      <c r="F1352" s="111">
        <v>45997.645833333336</v>
      </c>
      <c r="G1352" s="30">
        <v>24888.2</v>
      </c>
      <c r="H1352" s="31">
        <f t="shared" si="43"/>
        <v>-1.0071038207896121E-2</v>
      </c>
    </row>
    <row r="1353" spans="2:8" ht="27">
      <c r="B1353" s="112" t="s">
        <v>817</v>
      </c>
      <c r="C1353" s="30">
        <v>2608</v>
      </c>
      <c r="D1353" s="43">
        <f t="shared" si="44"/>
        <v>7.1831312273114012E-3</v>
      </c>
      <c r="F1353" s="112" t="s">
        <v>817</v>
      </c>
      <c r="G1353" s="30">
        <v>24718.6</v>
      </c>
      <c r="H1353" s="31">
        <f t="shared" si="43"/>
        <v>-6.8144743292002374E-3</v>
      </c>
    </row>
    <row r="1354" spans="2:8" ht="27">
      <c r="B1354" s="112" t="s">
        <v>818</v>
      </c>
      <c r="C1354" s="30">
        <v>2616.5</v>
      </c>
      <c r="D1354" s="43">
        <f t="shared" si="44"/>
        <v>3.2592024539876974E-3</v>
      </c>
      <c r="F1354" s="112" t="s">
        <v>818</v>
      </c>
      <c r="G1354" s="30">
        <v>24946.5</v>
      </c>
      <c r="H1354" s="31">
        <f t="shared" si="43"/>
        <v>9.2197778191323021E-3</v>
      </c>
    </row>
    <row r="1355" spans="2:8" ht="27">
      <c r="B1355" s="112" t="s">
        <v>819</v>
      </c>
      <c r="C1355" s="30">
        <v>2604</v>
      </c>
      <c r="D1355" s="43">
        <f t="shared" si="44"/>
        <v>-4.7773743550544312E-3</v>
      </c>
      <c r="F1355" s="112" t="s">
        <v>819</v>
      </c>
      <c r="G1355" s="30">
        <v>24853.4</v>
      </c>
      <c r="H1355" s="31">
        <f t="shared" ref="H1355:H1364" si="45">(G1355/G1354)-1</f>
        <v>-3.7319864510051426E-3</v>
      </c>
    </row>
    <row r="1356" spans="2:8" ht="27">
      <c r="B1356" s="112" t="s">
        <v>820</v>
      </c>
      <c r="C1356" s="30">
        <v>2655.7</v>
      </c>
      <c r="D1356" s="43">
        <f t="shared" si="44"/>
        <v>1.9854070660522138E-2</v>
      </c>
      <c r="F1356" s="112" t="s">
        <v>820</v>
      </c>
      <c r="G1356" s="30">
        <v>24812.05</v>
      </c>
      <c r="H1356" s="31">
        <f t="shared" si="45"/>
        <v>-1.6637562667483063E-3</v>
      </c>
    </row>
    <row r="1357" spans="2:8" ht="27">
      <c r="B1357" s="112" t="s">
        <v>821</v>
      </c>
      <c r="C1357" s="30">
        <v>2654.9</v>
      </c>
      <c r="D1357" s="43">
        <f t="shared" si="44"/>
        <v>-3.0123884474897444E-4</v>
      </c>
      <c r="F1357" s="112" t="s">
        <v>821</v>
      </c>
      <c r="G1357" s="30">
        <v>24793.25</v>
      </c>
      <c r="H1357" s="31">
        <f t="shared" si="45"/>
        <v>-7.5769636124378703E-4</v>
      </c>
    </row>
    <row r="1358" spans="2:8" ht="27">
      <c r="B1358" s="112" t="s">
        <v>822</v>
      </c>
      <c r="C1358" s="30">
        <v>2632.9</v>
      </c>
      <c r="D1358" s="43">
        <f t="shared" si="44"/>
        <v>-8.2865644657049708E-3</v>
      </c>
      <c r="F1358" s="112" t="s">
        <v>822</v>
      </c>
      <c r="G1358" s="30">
        <v>25112.400000000001</v>
      </c>
      <c r="H1358" s="31">
        <f t="shared" si="45"/>
        <v>1.2872455204541611E-2</v>
      </c>
    </row>
    <row r="1359" spans="2:8" ht="27">
      <c r="B1359" s="112" t="s">
        <v>823</v>
      </c>
      <c r="C1359" s="30">
        <v>2650.7</v>
      </c>
      <c r="D1359" s="43">
        <f t="shared" si="44"/>
        <v>6.7606061756997349E-3</v>
      </c>
      <c r="F1359" s="112" t="s">
        <v>823</v>
      </c>
      <c r="G1359" s="30">
        <v>24971.9</v>
      </c>
      <c r="H1359" s="31">
        <f t="shared" si="45"/>
        <v>-5.594845574297902E-3</v>
      </c>
    </row>
    <row r="1360" spans="2:8" ht="27">
      <c r="B1360" s="112" t="s">
        <v>824</v>
      </c>
      <c r="C1360" s="30">
        <v>2683.3</v>
      </c>
      <c r="D1360" s="43">
        <f t="shared" si="44"/>
        <v>1.2298638095597614E-2</v>
      </c>
      <c r="F1360" s="112" t="s">
        <v>824</v>
      </c>
      <c r="G1360" s="30">
        <v>25044.35</v>
      </c>
      <c r="H1360" s="31">
        <f t="shared" si="45"/>
        <v>2.9012610173835274E-3</v>
      </c>
    </row>
    <row r="1361" spans="2:8" ht="27">
      <c r="B1361" s="112" t="s">
        <v>825</v>
      </c>
      <c r="C1361" s="30">
        <v>2690.2</v>
      </c>
      <c r="D1361" s="43">
        <f t="shared" si="44"/>
        <v>2.571460515037316E-3</v>
      </c>
      <c r="F1361" s="112" t="s">
        <v>825</v>
      </c>
      <c r="G1361" s="30">
        <v>25244.75</v>
      </c>
      <c r="H1361" s="31">
        <f t="shared" si="45"/>
        <v>8.001804798287937E-3</v>
      </c>
    </row>
    <row r="1362" spans="2:8" ht="27">
      <c r="B1362" s="112" t="s">
        <v>826</v>
      </c>
      <c r="C1362" s="30">
        <v>2673.2</v>
      </c>
      <c r="D1362" s="43">
        <f t="shared" si="44"/>
        <v>-6.3192327707977114E-3</v>
      </c>
      <c r="F1362" s="112" t="s">
        <v>826</v>
      </c>
      <c r="G1362" s="30">
        <v>25549</v>
      </c>
      <c r="H1362" s="31">
        <f t="shared" si="45"/>
        <v>1.2052010814129765E-2</v>
      </c>
    </row>
    <row r="1363" spans="2:8" ht="27">
      <c r="B1363" s="112" t="s">
        <v>827</v>
      </c>
      <c r="C1363" s="30">
        <v>2588.8000000000002</v>
      </c>
      <c r="D1363" s="43">
        <f t="shared" si="44"/>
        <v>-3.1572647014813549E-2</v>
      </c>
      <c r="F1363" s="112" t="s">
        <v>827</v>
      </c>
      <c r="G1363" s="30">
        <v>25637.8</v>
      </c>
      <c r="H1363" s="31">
        <f t="shared" si="45"/>
        <v>3.4756741946846414E-3</v>
      </c>
    </row>
    <row r="1364" spans="2:8" ht="27">
      <c r="B1364" s="112" t="s">
        <v>828</v>
      </c>
      <c r="C1364" s="30">
        <v>2617.1999999999998</v>
      </c>
      <c r="D1364" s="43">
        <f t="shared" si="44"/>
        <v>1.0970333745364602E-2</v>
      </c>
      <c r="F1364" s="112" t="s">
        <v>828</v>
      </c>
      <c r="G1364" s="30">
        <v>25517.05</v>
      </c>
      <c r="H1364" s="31">
        <f t="shared" si="45"/>
        <v>-4.7098424981862896E-3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7F6D6-ADF3-4EFE-94E2-9845E0EBCC48}">
  <dimension ref="A1:I19"/>
  <sheetViews>
    <sheetView workbookViewId="0">
      <selection activeCell="J12" sqref="J12"/>
    </sheetView>
  </sheetViews>
  <sheetFormatPr defaultRowHeight="14.45"/>
  <cols>
    <col min="1" max="1" width="17.42578125" bestFit="1" customWidth="1"/>
    <col min="2" max="2" width="12" bestFit="1" customWidth="1"/>
  </cols>
  <sheetData>
    <row r="1" spans="1:9">
      <c r="A1" s="195" t="s">
        <v>869</v>
      </c>
      <c r="B1" s="196"/>
      <c r="C1" s="196"/>
      <c r="D1" s="196"/>
      <c r="E1" s="196"/>
      <c r="F1" s="196"/>
      <c r="G1" s="196"/>
      <c r="H1" s="196"/>
      <c r="I1" s="197"/>
    </row>
    <row r="2" spans="1:9" ht="15" customHeight="1">
      <c r="A2" s="198" t="s">
        <v>842</v>
      </c>
      <c r="B2" s="199"/>
      <c r="C2" s="199"/>
      <c r="D2" s="199"/>
      <c r="E2" s="199"/>
      <c r="F2" s="199"/>
      <c r="G2" s="199"/>
      <c r="H2" s="199"/>
      <c r="I2" s="200"/>
    </row>
    <row r="3" spans="1:9">
      <c r="A3" s="78"/>
      <c r="I3" s="79"/>
    </row>
    <row r="4" spans="1:9">
      <c r="A4" s="94" t="s">
        <v>843</v>
      </c>
      <c r="B4" s="76"/>
      <c r="I4" s="79"/>
    </row>
    <row r="5" spans="1:9">
      <c r="A5" s="95" t="s">
        <v>844</v>
      </c>
      <c r="B5" s="28">
        <v>0.34892733708885787</v>
      </c>
      <c r="I5" s="79"/>
    </row>
    <row r="6" spans="1:9">
      <c r="A6" s="95" t="s">
        <v>845</v>
      </c>
      <c r="B6" s="28">
        <v>0.12175028656792145</v>
      </c>
      <c r="I6" s="79"/>
    </row>
    <row r="7" spans="1:9">
      <c r="A7" s="95" t="s">
        <v>846</v>
      </c>
      <c r="B7" s="28">
        <v>0.1211011736976834</v>
      </c>
      <c r="I7" s="79"/>
    </row>
    <row r="8" spans="1:9">
      <c r="A8" s="95" t="s">
        <v>847</v>
      </c>
      <c r="B8" s="28">
        <v>2.2521449284202542E-2</v>
      </c>
      <c r="I8" s="79"/>
    </row>
    <row r="9" spans="1:9">
      <c r="A9" s="95" t="s">
        <v>848</v>
      </c>
      <c r="B9" s="28">
        <v>1355</v>
      </c>
      <c r="I9" s="79"/>
    </row>
    <row r="10" spans="1:9">
      <c r="A10" s="78"/>
      <c r="I10" s="79"/>
    </row>
    <row r="11" spans="1:9">
      <c r="A11" s="78" t="s">
        <v>849</v>
      </c>
      <c r="I11" s="79"/>
    </row>
    <row r="12" spans="1:9">
      <c r="A12" s="96"/>
      <c r="B12" s="77" t="s">
        <v>850</v>
      </c>
      <c r="C12" s="77" t="s">
        <v>851</v>
      </c>
      <c r="D12" s="77" t="s">
        <v>852</v>
      </c>
      <c r="E12" s="77" t="s">
        <v>853</v>
      </c>
      <c r="F12" s="77" t="s">
        <v>854</v>
      </c>
      <c r="I12" s="79"/>
    </row>
    <row r="13" spans="1:9">
      <c r="A13" s="95" t="s">
        <v>855</v>
      </c>
      <c r="B13" s="28">
        <v>1</v>
      </c>
      <c r="C13" s="28">
        <v>9.5135464050591367E-2</v>
      </c>
      <c r="D13" s="28">
        <v>9.5135464050591367E-2</v>
      </c>
      <c r="E13" s="28">
        <v>187.56412351410043</v>
      </c>
      <c r="F13" s="28">
        <v>4.4543277569528422E-40</v>
      </c>
      <c r="I13" s="79"/>
    </row>
    <row r="14" spans="1:9">
      <c r="A14" s="95" t="s">
        <v>856</v>
      </c>
      <c r="B14" s="28">
        <v>1353</v>
      </c>
      <c r="C14" s="28">
        <v>0.68626281214580731</v>
      </c>
      <c r="D14" s="28">
        <v>5.0721567786090715E-4</v>
      </c>
      <c r="E14" s="28"/>
      <c r="F14" s="28"/>
      <c r="I14" s="79"/>
    </row>
    <row r="15" spans="1:9">
      <c r="A15" s="95" t="s">
        <v>857</v>
      </c>
      <c r="B15" s="28">
        <v>1354</v>
      </c>
      <c r="C15" s="28">
        <v>0.78139827619639868</v>
      </c>
      <c r="D15" s="28"/>
      <c r="E15" s="28"/>
      <c r="F15" s="28"/>
      <c r="I15" s="79"/>
    </row>
    <row r="16" spans="1:9">
      <c r="A16" s="78"/>
      <c r="I16" s="79"/>
    </row>
    <row r="17" spans="1:9">
      <c r="A17" s="96"/>
      <c r="B17" s="77" t="s">
        <v>858</v>
      </c>
      <c r="C17" s="77" t="s">
        <v>847</v>
      </c>
      <c r="D17" s="77" t="s">
        <v>859</v>
      </c>
      <c r="E17" s="77" t="s">
        <v>860</v>
      </c>
      <c r="F17" s="77" t="s">
        <v>861</v>
      </c>
      <c r="G17" s="77" t="s">
        <v>862</v>
      </c>
      <c r="H17" s="77" t="s">
        <v>863</v>
      </c>
      <c r="I17" s="97" t="s">
        <v>864</v>
      </c>
    </row>
    <row r="18" spans="1:9">
      <c r="A18" s="95" t="s">
        <v>865</v>
      </c>
      <c r="B18" s="28">
        <v>1.4018829092416858E-3</v>
      </c>
      <c r="C18" s="28">
        <v>6.1265308944009683E-4</v>
      </c>
      <c r="D18" s="28">
        <v>2.288216501973189</v>
      </c>
      <c r="E18" s="28">
        <v>2.2278540681501431E-2</v>
      </c>
      <c r="F18" s="28">
        <v>2.0002978351019011E-4</v>
      </c>
      <c r="G18" s="28">
        <v>2.6037360349731812E-3</v>
      </c>
      <c r="H18" s="28">
        <v>2.0002978351019011E-4</v>
      </c>
      <c r="I18" s="80">
        <v>2.6037360349731812E-3</v>
      </c>
    </row>
    <row r="19" spans="1:9">
      <c r="A19" s="98" t="s">
        <v>866</v>
      </c>
      <c r="B19" s="81">
        <v>0.70743434536645344</v>
      </c>
      <c r="C19" s="82">
        <v>5.1654867832147996E-2</v>
      </c>
      <c r="D19" s="82">
        <v>13.695405197149176</v>
      </c>
      <c r="E19" s="82">
        <v>4.4543277569525886E-40</v>
      </c>
      <c r="F19" s="82">
        <v>0.6061020164622597</v>
      </c>
      <c r="G19" s="82">
        <v>0.80876667427064719</v>
      </c>
      <c r="H19" s="82">
        <v>0.6061020164622597</v>
      </c>
      <c r="I19" s="83">
        <v>0.80876667427064719</v>
      </c>
    </row>
  </sheetData>
  <mergeCells count="2">
    <mergeCell ref="A1:I1"/>
    <mergeCell ref="A2:I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450B1-7990-4E1B-AC0B-0B9E253DC9DE}">
  <dimension ref="A1:Q1373"/>
  <sheetViews>
    <sheetView topLeftCell="A28" zoomScale="107" workbookViewId="0">
      <selection activeCell="J13" sqref="J13"/>
    </sheetView>
  </sheetViews>
  <sheetFormatPr defaultRowHeight="14.45"/>
  <cols>
    <col min="1" max="1" width="14.7109375" customWidth="1"/>
    <col min="2" max="2" width="13.28515625" bestFit="1" customWidth="1"/>
    <col min="3" max="3" width="10.28515625" bestFit="1" customWidth="1"/>
    <col min="5" max="5" width="18.28515625" customWidth="1"/>
    <col min="6" max="6" width="21" customWidth="1"/>
    <col min="9" max="9" width="15.5703125" bestFit="1" customWidth="1"/>
    <col min="10" max="10" width="11.7109375" bestFit="1" customWidth="1"/>
  </cols>
  <sheetData>
    <row r="1" spans="1:17">
      <c r="I1" s="1"/>
      <c r="J1" s="1"/>
    </row>
    <row r="2" spans="1:17">
      <c r="A2" s="39" t="s">
        <v>832</v>
      </c>
      <c r="B2" s="33" t="s">
        <v>870</v>
      </c>
      <c r="E2" s="38" t="s">
        <v>832</v>
      </c>
      <c r="F2" s="56" t="s">
        <v>0</v>
      </c>
    </row>
    <row r="3" spans="1:17">
      <c r="A3" s="38" t="s">
        <v>1</v>
      </c>
      <c r="B3" s="27" t="s">
        <v>2</v>
      </c>
      <c r="E3" s="38" t="s">
        <v>1</v>
      </c>
      <c r="F3" s="27" t="s">
        <v>2</v>
      </c>
    </row>
    <row r="4" spans="1:17">
      <c r="A4" s="38" t="s">
        <v>3</v>
      </c>
      <c r="B4" s="34">
        <v>43831</v>
      </c>
      <c r="E4" s="38" t="s">
        <v>3</v>
      </c>
      <c r="F4" s="34">
        <v>43831</v>
      </c>
    </row>
    <row r="5" spans="1:17">
      <c r="A5" s="38" t="s">
        <v>4</v>
      </c>
      <c r="B5" s="30" t="s">
        <v>5</v>
      </c>
      <c r="E5" s="38" t="s">
        <v>4</v>
      </c>
      <c r="F5" s="30" t="s">
        <v>5</v>
      </c>
    </row>
    <row r="6" spans="1:17" ht="20.45" customHeight="1">
      <c r="A6" s="38" t="s">
        <v>6</v>
      </c>
      <c r="B6" s="27" t="s">
        <v>7</v>
      </c>
      <c r="E6" s="38" t="s">
        <v>6</v>
      </c>
      <c r="F6" s="27" t="s">
        <v>7</v>
      </c>
      <c r="J6" s="39" t="s">
        <v>835</v>
      </c>
      <c r="K6" s="33">
        <f>SLOPE(C10:C1364,G10:G1364)</f>
        <v>0.76312195182175535</v>
      </c>
      <c r="L6" s="28" t="s">
        <v>836</v>
      </c>
    </row>
    <row r="7" spans="1:17">
      <c r="A7" s="22"/>
      <c r="B7" s="22"/>
      <c r="E7" s="22"/>
      <c r="F7" s="22"/>
      <c r="J7" s="28"/>
      <c r="K7" s="28"/>
      <c r="L7" s="28"/>
    </row>
    <row r="8" spans="1:17" ht="15.6">
      <c r="A8" s="53" t="s">
        <v>8</v>
      </c>
      <c r="B8" s="53" t="s">
        <v>871</v>
      </c>
      <c r="C8" s="53" t="s">
        <v>834</v>
      </c>
      <c r="D8" s="54"/>
      <c r="E8" s="38" t="s">
        <v>8</v>
      </c>
      <c r="F8" s="38" t="s">
        <v>871</v>
      </c>
      <c r="G8" s="53" t="s">
        <v>834</v>
      </c>
      <c r="J8" s="39" t="s">
        <v>837</v>
      </c>
      <c r="K8" s="33">
        <v>0.06</v>
      </c>
      <c r="L8" s="28"/>
    </row>
    <row r="9" spans="1:17" ht="15.6">
      <c r="A9" s="116">
        <v>43831</v>
      </c>
      <c r="B9" s="48">
        <v>596.9</v>
      </c>
      <c r="C9" s="50"/>
      <c r="D9" s="13"/>
      <c r="E9" s="111">
        <v>43831.645833333336</v>
      </c>
      <c r="F9" s="30">
        <v>12182.5</v>
      </c>
      <c r="G9" s="28"/>
    </row>
    <row r="10" spans="1:17" ht="15.6">
      <c r="A10" s="116">
        <v>43862</v>
      </c>
      <c r="B10" s="48">
        <v>593.70000000000005</v>
      </c>
      <c r="C10" s="50">
        <v>-5.4000000000000003E-3</v>
      </c>
      <c r="D10" s="13"/>
      <c r="E10" s="111">
        <v>43862.645833333336</v>
      </c>
      <c r="F10" s="30">
        <v>12282.2</v>
      </c>
      <c r="G10" s="31">
        <f>(F10/F9)-1</f>
        <v>8.1838703057666162E-3</v>
      </c>
      <c r="H10" s="6"/>
      <c r="I10" s="28"/>
      <c r="J10" s="28">
        <v>2020</v>
      </c>
      <c r="K10" s="28">
        <f>J10+1</f>
        <v>2021</v>
      </c>
      <c r="L10" s="28">
        <f t="shared" ref="L10:O10" si="0">K10+1</f>
        <v>2022</v>
      </c>
      <c r="M10" s="28">
        <f t="shared" si="0"/>
        <v>2023</v>
      </c>
      <c r="N10" s="28">
        <f t="shared" si="0"/>
        <v>2024</v>
      </c>
      <c r="O10" s="28">
        <f t="shared" si="0"/>
        <v>2025</v>
      </c>
      <c r="P10" s="33" t="s">
        <v>838</v>
      </c>
      <c r="Q10" s="28"/>
    </row>
    <row r="11" spans="1:17" ht="15.6">
      <c r="A11" s="116">
        <v>43891</v>
      </c>
      <c r="B11" s="48">
        <v>583.04999999999995</v>
      </c>
      <c r="C11" s="50">
        <v>-1.7899999999999999E-2</v>
      </c>
      <c r="D11" s="13"/>
      <c r="E11" s="111">
        <v>43891.645833333336</v>
      </c>
      <c r="F11" s="30">
        <v>12226.65</v>
      </c>
      <c r="G11" s="31">
        <f t="shared" ref="G11:G74" si="1">(F11/F10)-1</f>
        <v>-4.5228053606032326E-3</v>
      </c>
      <c r="I11" s="39" t="s">
        <v>839</v>
      </c>
      <c r="J11" s="35">
        <v>0.47</v>
      </c>
      <c r="K11" s="36">
        <v>0.33</v>
      </c>
      <c r="L11" s="36">
        <v>0.25</v>
      </c>
      <c r="M11" s="36">
        <v>0.12</v>
      </c>
      <c r="N11" s="36">
        <v>0.24</v>
      </c>
      <c r="O11" s="36">
        <v>0.26</v>
      </c>
      <c r="P11" s="37">
        <f>AVERAGE(J11:O11)</f>
        <v>0.27833333333333332</v>
      </c>
      <c r="Q11" s="28">
        <f>(1+((1-P11)*K8))</f>
        <v>1.0432999999999999</v>
      </c>
    </row>
    <row r="12" spans="1:17" ht="15.6">
      <c r="A12" s="116">
        <v>43983</v>
      </c>
      <c r="B12" s="48">
        <v>568.4</v>
      </c>
      <c r="C12" s="50">
        <v>-2.5100000000000001E-2</v>
      </c>
      <c r="D12" s="13"/>
      <c r="E12" s="111">
        <v>43983.645833333336</v>
      </c>
      <c r="F12" s="30">
        <v>11993.05</v>
      </c>
      <c r="G12" s="31">
        <f t="shared" si="1"/>
        <v>-1.91058057603678E-2</v>
      </c>
    </row>
    <row r="13" spans="1:17" ht="15.6">
      <c r="A13" s="116">
        <v>44013</v>
      </c>
      <c r="B13" s="48">
        <v>564.29999999999995</v>
      </c>
      <c r="C13" s="50">
        <v>-7.1999999999999998E-3</v>
      </c>
      <c r="D13" s="13"/>
      <c r="E13" s="111">
        <v>44013.645833333336</v>
      </c>
      <c r="F13" s="30">
        <v>12052.95</v>
      </c>
      <c r="G13" s="31">
        <f t="shared" si="1"/>
        <v>4.9945593489564288E-3</v>
      </c>
      <c r="I13" s="39" t="s">
        <v>840</v>
      </c>
      <c r="J13" s="33">
        <f>K6/Q11</f>
        <v>0.73145015989816486</v>
      </c>
    </row>
    <row r="14" spans="1:17" ht="15.6">
      <c r="A14" s="116">
        <v>44044</v>
      </c>
      <c r="B14" s="48">
        <v>573.5</v>
      </c>
      <c r="C14" s="50">
        <v>1.6299999999999999E-2</v>
      </c>
      <c r="D14" s="13"/>
      <c r="E14" s="111">
        <v>44044.645833333336</v>
      </c>
      <c r="F14" s="30">
        <v>12025.35</v>
      </c>
      <c r="G14" s="31">
        <f t="shared" si="1"/>
        <v>-2.2898958346296849E-3</v>
      </c>
    </row>
    <row r="15" spans="1:17" ht="15.6">
      <c r="A15" s="116">
        <v>44075</v>
      </c>
      <c r="B15" s="48">
        <v>591.85</v>
      </c>
      <c r="C15" s="50">
        <v>3.2000000000000001E-2</v>
      </c>
      <c r="D15" s="13"/>
      <c r="E15" s="111">
        <v>44075.645833333336</v>
      </c>
      <c r="F15" s="30">
        <v>12215.9</v>
      </c>
      <c r="G15" s="31">
        <f t="shared" si="1"/>
        <v>1.5845692640962472E-2</v>
      </c>
    </row>
    <row r="16" spans="1:17" ht="15.6">
      <c r="A16" s="116">
        <v>44105</v>
      </c>
      <c r="B16" s="48">
        <v>586.1</v>
      </c>
      <c r="C16" s="50">
        <v>-9.7000000000000003E-3</v>
      </c>
      <c r="D16" s="13"/>
      <c r="E16" s="111">
        <v>44105.645833333336</v>
      </c>
      <c r="F16" s="30">
        <v>12256.8</v>
      </c>
      <c r="G16" s="31">
        <f t="shared" si="1"/>
        <v>3.3480955148617042E-3</v>
      </c>
    </row>
    <row r="17" spans="1:7" ht="15.6">
      <c r="A17" s="117" t="s">
        <v>872</v>
      </c>
      <c r="B17" s="48">
        <v>583.54999999999995</v>
      </c>
      <c r="C17" s="50">
        <v>-4.4000000000000003E-3</v>
      </c>
      <c r="D17" s="13"/>
      <c r="E17" s="112" t="s">
        <v>10</v>
      </c>
      <c r="F17" s="30">
        <v>12329.55</v>
      </c>
      <c r="G17" s="31">
        <f t="shared" si="1"/>
        <v>5.9354807127471876E-3</v>
      </c>
    </row>
    <row r="18" spans="1:7" ht="15.6">
      <c r="A18" s="117" t="s">
        <v>873</v>
      </c>
      <c r="B18" s="48">
        <v>581.4</v>
      </c>
      <c r="C18" s="50">
        <v>-3.7000000000000002E-3</v>
      </c>
      <c r="D18" s="13"/>
      <c r="E18" s="112" t="s">
        <v>11</v>
      </c>
      <c r="F18" s="30">
        <v>12362.3</v>
      </c>
      <c r="G18" s="31">
        <f t="shared" si="1"/>
        <v>2.6562202189048811E-3</v>
      </c>
    </row>
    <row r="19" spans="1:7" ht="15.6">
      <c r="A19" s="117" t="s">
        <v>874</v>
      </c>
      <c r="B19" s="48">
        <v>578.1</v>
      </c>
      <c r="C19" s="50">
        <v>-5.7000000000000002E-3</v>
      </c>
      <c r="D19" s="13"/>
      <c r="E19" s="112" t="s">
        <v>12</v>
      </c>
      <c r="F19" s="30">
        <v>12343.3</v>
      </c>
      <c r="G19" s="31">
        <f t="shared" si="1"/>
        <v>-1.5369308300234863E-3</v>
      </c>
    </row>
    <row r="20" spans="1:7" ht="15.6">
      <c r="A20" s="117" t="s">
        <v>875</v>
      </c>
      <c r="B20" s="48">
        <v>585.04999999999995</v>
      </c>
      <c r="C20" s="50">
        <v>1.2E-2</v>
      </c>
      <c r="D20" s="13"/>
      <c r="E20" s="112" t="s">
        <v>13</v>
      </c>
      <c r="F20" s="30">
        <v>12355.5</v>
      </c>
      <c r="G20" s="31">
        <f t="shared" si="1"/>
        <v>9.8839046284227017E-4</v>
      </c>
    </row>
    <row r="21" spans="1:7" ht="15.6">
      <c r="A21" s="117" t="s">
        <v>876</v>
      </c>
      <c r="B21" s="48">
        <v>581.85</v>
      </c>
      <c r="C21" s="50">
        <v>-5.4999999999999997E-3</v>
      </c>
      <c r="D21" s="13"/>
      <c r="E21" s="112" t="s">
        <v>14</v>
      </c>
      <c r="F21" s="30">
        <v>12352.35</v>
      </c>
      <c r="G21" s="31">
        <f t="shared" si="1"/>
        <v>-2.5494718951069029E-4</v>
      </c>
    </row>
    <row r="22" spans="1:7" ht="15.6">
      <c r="A22" s="117" t="s">
        <v>877</v>
      </c>
      <c r="B22" s="48">
        <v>578.1</v>
      </c>
      <c r="C22" s="50">
        <v>-6.4000000000000003E-3</v>
      </c>
      <c r="D22" s="13"/>
      <c r="E22" s="112" t="s">
        <v>15</v>
      </c>
      <c r="F22" s="30">
        <v>12224.55</v>
      </c>
      <c r="G22" s="31">
        <f t="shared" si="1"/>
        <v>-1.0346209425736941E-2</v>
      </c>
    </row>
    <row r="23" spans="1:7" ht="15.6">
      <c r="A23" s="117" t="s">
        <v>878</v>
      </c>
      <c r="B23" s="48">
        <v>578.20000000000005</v>
      </c>
      <c r="C23" s="50">
        <v>2.0000000000000001E-4</v>
      </c>
      <c r="D23" s="13"/>
      <c r="E23" s="112" t="s">
        <v>16</v>
      </c>
      <c r="F23" s="30">
        <v>12169.85</v>
      </c>
      <c r="G23" s="31">
        <f t="shared" si="1"/>
        <v>-4.4746023371002863E-3</v>
      </c>
    </row>
    <row r="24" spans="1:7" ht="15.6">
      <c r="A24" s="117" t="s">
        <v>879</v>
      </c>
      <c r="B24" s="48">
        <v>588.70000000000005</v>
      </c>
      <c r="C24" s="50">
        <v>1.8200000000000001E-2</v>
      </c>
      <c r="D24" s="13"/>
      <c r="E24" s="112" t="s">
        <v>17</v>
      </c>
      <c r="F24" s="30">
        <v>12106.9</v>
      </c>
      <c r="G24" s="31">
        <f t="shared" si="1"/>
        <v>-5.172619218807184E-3</v>
      </c>
    </row>
    <row r="25" spans="1:7" ht="15.6">
      <c r="A25" s="117" t="s">
        <v>880</v>
      </c>
      <c r="B25" s="48">
        <v>582.35</v>
      </c>
      <c r="C25" s="50">
        <v>-1.0800000000000001E-2</v>
      </c>
      <c r="D25" s="13"/>
      <c r="E25" s="112" t="s">
        <v>18</v>
      </c>
      <c r="F25" s="30">
        <v>12180.35</v>
      </c>
      <c r="G25" s="31">
        <f t="shared" si="1"/>
        <v>6.0667883603564565E-3</v>
      </c>
    </row>
    <row r="26" spans="1:7" ht="15.6">
      <c r="A26" s="117" t="s">
        <v>881</v>
      </c>
      <c r="B26" s="48">
        <v>578.1</v>
      </c>
      <c r="C26" s="50">
        <v>-7.3000000000000001E-3</v>
      </c>
      <c r="D26" s="13"/>
      <c r="E26" s="112" t="s">
        <v>19</v>
      </c>
      <c r="F26" s="30">
        <v>12248.25</v>
      </c>
      <c r="G26" s="31">
        <f t="shared" si="1"/>
        <v>5.5745524553891812E-3</v>
      </c>
    </row>
    <row r="27" spans="1:7" ht="15.6">
      <c r="A27" s="117" t="s">
        <v>882</v>
      </c>
      <c r="B27" s="48">
        <v>575.70000000000005</v>
      </c>
      <c r="C27" s="50">
        <v>-4.1999999999999997E-3</v>
      </c>
      <c r="D27" s="13"/>
      <c r="E27" s="112" t="s">
        <v>20</v>
      </c>
      <c r="F27" s="30">
        <v>12119</v>
      </c>
      <c r="G27" s="31">
        <f t="shared" si="1"/>
        <v>-1.0552527912150667E-2</v>
      </c>
    </row>
    <row r="28" spans="1:7" ht="15.6">
      <c r="A28" s="117" t="s">
        <v>883</v>
      </c>
      <c r="B28" s="48">
        <v>655.9</v>
      </c>
      <c r="C28" s="50">
        <v>0.13930000000000001</v>
      </c>
      <c r="D28" s="13"/>
      <c r="E28" s="112" t="s">
        <v>21</v>
      </c>
      <c r="F28" s="30">
        <v>12055.8</v>
      </c>
      <c r="G28" s="31">
        <f t="shared" si="1"/>
        <v>-5.2149517286905755E-3</v>
      </c>
    </row>
    <row r="29" spans="1:7" ht="15.6">
      <c r="A29" s="117" t="s">
        <v>884</v>
      </c>
      <c r="B29" s="48">
        <v>634.79999999999995</v>
      </c>
      <c r="C29" s="50">
        <v>-3.2199999999999999E-2</v>
      </c>
      <c r="D29" s="13"/>
      <c r="E29" s="112" t="s">
        <v>22</v>
      </c>
      <c r="F29" s="30">
        <v>12129.5</v>
      </c>
      <c r="G29" s="31">
        <f t="shared" si="1"/>
        <v>6.1132401002008674E-3</v>
      </c>
    </row>
    <row r="30" spans="1:7" ht="15.6">
      <c r="A30" s="117" t="s">
        <v>885</v>
      </c>
      <c r="B30" s="48">
        <v>634.5</v>
      </c>
      <c r="C30" s="50">
        <v>-5.0000000000000001E-4</v>
      </c>
      <c r="D30" s="13"/>
      <c r="E30" s="112" t="s">
        <v>23</v>
      </c>
      <c r="F30" s="30">
        <v>12035.8</v>
      </c>
      <c r="G30" s="31">
        <f t="shared" si="1"/>
        <v>-7.7249680530937503E-3</v>
      </c>
    </row>
    <row r="31" spans="1:7" ht="15.6">
      <c r="A31" s="117" t="s">
        <v>886</v>
      </c>
      <c r="B31" s="48">
        <v>619</v>
      </c>
      <c r="C31" s="50">
        <v>-2.4400000000000002E-2</v>
      </c>
      <c r="D31" s="13"/>
      <c r="E31" s="112" t="s">
        <v>24</v>
      </c>
      <c r="F31" s="30">
        <v>11962.1</v>
      </c>
      <c r="G31" s="31">
        <f t="shared" si="1"/>
        <v>-6.1233985277254765E-3</v>
      </c>
    </row>
    <row r="32" spans="1:7" ht="15.6">
      <c r="A32" s="116">
        <v>43832</v>
      </c>
      <c r="B32" s="48">
        <v>622.85</v>
      </c>
      <c r="C32" s="50">
        <v>6.1999999999999998E-3</v>
      </c>
      <c r="D32" s="13"/>
      <c r="E32" s="111">
        <v>43832.708333333336</v>
      </c>
      <c r="F32" s="30">
        <v>11641.25</v>
      </c>
      <c r="G32" s="31">
        <f t="shared" si="1"/>
        <v>-2.682221349094227E-2</v>
      </c>
    </row>
    <row r="33" spans="1:7" ht="15.6">
      <c r="A33" s="116">
        <v>43892</v>
      </c>
      <c r="B33" s="48">
        <v>621.70000000000005</v>
      </c>
      <c r="C33" s="50">
        <v>-1.8E-3</v>
      </c>
      <c r="D33" s="13"/>
      <c r="E33" s="111">
        <v>43892.645833333336</v>
      </c>
      <c r="F33" s="30">
        <v>11707.9</v>
      </c>
      <c r="G33" s="31">
        <f t="shared" si="1"/>
        <v>5.7253301836142079E-3</v>
      </c>
    </row>
    <row r="34" spans="1:7" ht="15.6">
      <c r="A34" s="116">
        <v>43923</v>
      </c>
      <c r="B34" s="48">
        <v>644.54999999999995</v>
      </c>
      <c r="C34" s="50">
        <v>3.6799999999999999E-2</v>
      </c>
      <c r="D34" s="13"/>
      <c r="E34" s="111">
        <v>43923.645833333336</v>
      </c>
      <c r="F34" s="30">
        <v>11979.65</v>
      </c>
      <c r="G34" s="31">
        <f t="shared" si="1"/>
        <v>2.3210823461081942E-2</v>
      </c>
    </row>
    <row r="35" spans="1:7" ht="15.6">
      <c r="A35" s="116">
        <v>43953</v>
      </c>
      <c r="B35" s="48">
        <v>652.75</v>
      </c>
      <c r="C35" s="50">
        <v>1.2699999999999999E-2</v>
      </c>
      <c r="D35" s="13"/>
      <c r="E35" s="111">
        <v>43953.645833333336</v>
      </c>
      <c r="F35" s="30">
        <v>12089.15</v>
      </c>
      <c r="G35" s="31">
        <f t="shared" si="1"/>
        <v>9.1405007658822424E-3</v>
      </c>
    </row>
    <row r="36" spans="1:7" ht="15.6">
      <c r="A36" s="116">
        <v>43984</v>
      </c>
      <c r="B36" s="48">
        <v>654.20000000000005</v>
      </c>
      <c r="C36" s="50">
        <v>2.2000000000000001E-3</v>
      </c>
      <c r="D36" s="13"/>
      <c r="E36" s="111">
        <v>43984.645833333336</v>
      </c>
      <c r="F36" s="30">
        <v>12137.95</v>
      </c>
      <c r="G36" s="31">
        <f t="shared" si="1"/>
        <v>4.0366775166162938E-3</v>
      </c>
    </row>
    <row r="37" spans="1:7" ht="15.6">
      <c r="A37" s="116">
        <v>44014</v>
      </c>
      <c r="B37" s="48">
        <v>676.65</v>
      </c>
      <c r="C37" s="50">
        <v>3.4299999999999997E-2</v>
      </c>
      <c r="D37" s="13"/>
      <c r="E37" s="111">
        <v>44014.645833333336</v>
      </c>
      <c r="F37" s="30">
        <v>12098.35</v>
      </c>
      <c r="G37" s="31">
        <f t="shared" si="1"/>
        <v>-3.2624949023517535E-3</v>
      </c>
    </row>
    <row r="38" spans="1:7" ht="15.6">
      <c r="A38" s="116">
        <v>44106</v>
      </c>
      <c r="B38" s="48">
        <v>687.9</v>
      </c>
      <c r="C38" s="50">
        <v>1.66E-2</v>
      </c>
      <c r="D38" s="13"/>
      <c r="E38" s="111">
        <v>44106.645833333336</v>
      </c>
      <c r="F38" s="30">
        <v>12031.5</v>
      </c>
      <c r="G38" s="31">
        <f t="shared" si="1"/>
        <v>-5.525546872094167E-3</v>
      </c>
    </row>
    <row r="39" spans="1:7" ht="15.6">
      <c r="A39" s="116">
        <v>44137</v>
      </c>
      <c r="B39" s="48">
        <v>671.25</v>
      </c>
      <c r="C39" s="50">
        <v>-2.4199999999999999E-2</v>
      </c>
      <c r="D39" s="13"/>
      <c r="E39" s="111">
        <v>44137.645833333336</v>
      </c>
      <c r="F39" s="30">
        <v>12107.9</v>
      </c>
      <c r="G39" s="31">
        <f t="shared" si="1"/>
        <v>6.3499979221210978E-3</v>
      </c>
    </row>
    <row r="40" spans="1:7" ht="15.6">
      <c r="A40" s="116">
        <v>44167</v>
      </c>
      <c r="B40" s="48">
        <v>692.35</v>
      </c>
      <c r="C40" s="50">
        <v>3.1399999999999997E-2</v>
      </c>
      <c r="D40" s="13"/>
      <c r="E40" s="111">
        <v>44167.645833333336</v>
      </c>
      <c r="F40" s="30">
        <v>12201.2</v>
      </c>
      <c r="G40" s="31">
        <f t="shared" si="1"/>
        <v>7.7057127990816099E-3</v>
      </c>
    </row>
    <row r="41" spans="1:7" ht="15.6">
      <c r="A41" s="117" t="s">
        <v>887</v>
      </c>
      <c r="B41" s="48">
        <v>710.4</v>
      </c>
      <c r="C41" s="50">
        <v>2.6100000000000002E-2</v>
      </c>
      <c r="D41" s="13"/>
      <c r="E41" s="112" t="s">
        <v>25</v>
      </c>
      <c r="F41" s="30">
        <v>12174.65</v>
      </c>
      <c r="G41" s="31">
        <f t="shared" si="1"/>
        <v>-2.1760154738879045E-3</v>
      </c>
    </row>
    <row r="42" spans="1:7" ht="15.6">
      <c r="A42" s="117" t="s">
        <v>888</v>
      </c>
      <c r="B42" s="48">
        <v>703.55</v>
      </c>
      <c r="C42" s="50">
        <v>-9.5999999999999992E-3</v>
      </c>
      <c r="D42" s="13"/>
      <c r="E42" s="112" t="s">
        <v>26</v>
      </c>
      <c r="F42" s="30">
        <v>12113.45</v>
      </c>
      <c r="G42" s="31">
        <f t="shared" si="1"/>
        <v>-5.0268385538803084E-3</v>
      </c>
    </row>
    <row r="43" spans="1:7" ht="15.6">
      <c r="A43" s="117" t="s">
        <v>889</v>
      </c>
      <c r="B43" s="48">
        <v>700.2</v>
      </c>
      <c r="C43" s="50">
        <v>-4.7999999999999996E-3</v>
      </c>
      <c r="D43" s="13"/>
      <c r="E43" s="112" t="s">
        <v>27</v>
      </c>
      <c r="F43" s="30">
        <v>12045.8</v>
      </c>
      <c r="G43" s="31">
        <f t="shared" si="1"/>
        <v>-5.5847013030970727E-3</v>
      </c>
    </row>
    <row r="44" spans="1:7" ht="15.6">
      <c r="A44" s="117" t="s">
        <v>890</v>
      </c>
      <c r="B44" s="48">
        <v>722.1</v>
      </c>
      <c r="C44" s="50">
        <v>3.1300000000000001E-2</v>
      </c>
      <c r="D44" s="13"/>
      <c r="E44" s="112" t="s">
        <v>28</v>
      </c>
      <c r="F44" s="30">
        <v>11992.5</v>
      </c>
      <c r="G44" s="31">
        <f t="shared" si="1"/>
        <v>-4.4247787610618428E-3</v>
      </c>
    </row>
    <row r="45" spans="1:7" ht="15.6">
      <c r="A45" s="117" t="s">
        <v>891</v>
      </c>
      <c r="B45" s="48">
        <v>730.1</v>
      </c>
      <c r="C45" s="50">
        <v>1.11E-2</v>
      </c>
      <c r="D45" s="13"/>
      <c r="E45" s="112" t="s">
        <v>29</v>
      </c>
      <c r="F45" s="30">
        <v>12125.9</v>
      </c>
      <c r="G45" s="31">
        <f t="shared" si="1"/>
        <v>1.1123618928496892E-2</v>
      </c>
    </row>
    <row r="46" spans="1:7" ht="15.6">
      <c r="A46" s="117" t="s">
        <v>892</v>
      </c>
      <c r="B46" s="48">
        <v>723.15</v>
      </c>
      <c r="C46" s="50">
        <v>-9.4999999999999998E-3</v>
      </c>
      <c r="D46" s="13"/>
      <c r="E46" s="112" t="s">
        <v>30</v>
      </c>
      <c r="F46" s="30">
        <v>12080.85</v>
      </c>
      <c r="G46" s="31">
        <f t="shared" si="1"/>
        <v>-3.7151881509825957E-3</v>
      </c>
    </row>
    <row r="47" spans="1:7" ht="15.6">
      <c r="A47" s="117" t="s">
        <v>893</v>
      </c>
      <c r="B47" s="48">
        <v>702.85</v>
      </c>
      <c r="C47" s="50">
        <v>-2.81E-2</v>
      </c>
      <c r="D47" s="13"/>
      <c r="E47" s="112" t="s">
        <v>31</v>
      </c>
      <c r="F47" s="30">
        <v>11829.4</v>
      </c>
      <c r="G47" s="31">
        <f t="shared" si="1"/>
        <v>-2.0813932794463974E-2</v>
      </c>
    </row>
    <row r="48" spans="1:7" ht="15.6">
      <c r="A48" s="117" t="s">
        <v>894</v>
      </c>
      <c r="B48" s="48">
        <v>703.3</v>
      </c>
      <c r="C48" s="50">
        <v>5.9999999999999995E-4</v>
      </c>
      <c r="D48" s="13"/>
      <c r="E48" s="112" t="s">
        <v>32</v>
      </c>
      <c r="F48" s="30">
        <v>11797.9</v>
      </c>
      <c r="G48" s="31">
        <f t="shared" si="1"/>
        <v>-2.6628569496339738E-3</v>
      </c>
    </row>
    <row r="49" spans="1:7" ht="15.6">
      <c r="A49" s="117" t="s">
        <v>895</v>
      </c>
      <c r="B49" s="48">
        <v>687.95</v>
      </c>
      <c r="C49" s="50">
        <v>-2.18E-2</v>
      </c>
      <c r="D49" s="13"/>
      <c r="E49" s="112" t="s">
        <v>33</v>
      </c>
      <c r="F49" s="30">
        <v>11678.5</v>
      </c>
      <c r="G49" s="31">
        <f t="shared" si="1"/>
        <v>-1.0120445163969816E-2</v>
      </c>
    </row>
    <row r="50" spans="1:7" ht="15.6">
      <c r="A50" s="117" t="s">
        <v>896</v>
      </c>
      <c r="B50" s="48">
        <v>686.4</v>
      </c>
      <c r="C50" s="50">
        <v>-2.3E-3</v>
      </c>
      <c r="D50" s="13"/>
      <c r="E50" s="112" t="s">
        <v>34</v>
      </c>
      <c r="F50" s="30">
        <v>11633.3</v>
      </c>
      <c r="G50" s="31">
        <f t="shared" si="1"/>
        <v>-3.8703600633643864E-3</v>
      </c>
    </row>
    <row r="51" spans="1:7" ht="15.6">
      <c r="A51" s="117" t="s">
        <v>897</v>
      </c>
      <c r="B51" s="48">
        <v>686.35</v>
      </c>
      <c r="C51" s="50">
        <v>-1E-4</v>
      </c>
      <c r="D51" s="13"/>
      <c r="E51" s="112" t="s">
        <v>35</v>
      </c>
      <c r="F51" s="30">
        <v>11201.75</v>
      </c>
      <c r="G51" s="31">
        <f t="shared" si="1"/>
        <v>-3.709609483121723E-2</v>
      </c>
    </row>
    <row r="52" spans="1:7" ht="15.6">
      <c r="A52" s="116">
        <v>43864</v>
      </c>
      <c r="B52" s="48">
        <v>657.45</v>
      </c>
      <c r="C52" s="50">
        <v>-4.2099999999999999E-2</v>
      </c>
      <c r="D52" s="13"/>
      <c r="E52" s="111">
        <v>43864.645833333336</v>
      </c>
      <c r="F52" s="30">
        <v>11132.75</v>
      </c>
      <c r="G52" s="31">
        <f t="shared" si="1"/>
        <v>-6.1597518244916882E-3</v>
      </c>
    </row>
    <row r="53" spans="1:7" ht="15.6">
      <c r="A53" s="116">
        <v>43893</v>
      </c>
      <c r="B53" s="48">
        <v>667.45</v>
      </c>
      <c r="C53" s="50">
        <v>1.52E-2</v>
      </c>
      <c r="D53" s="13"/>
      <c r="E53" s="111">
        <v>43893.645833333336</v>
      </c>
      <c r="F53" s="30">
        <v>11303.3</v>
      </c>
      <c r="G53" s="31">
        <f t="shared" si="1"/>
        <v>1.5319664952504919E-2</v>
      </c>
    </row>
    <row r="54" spans="1:7" ht="15.6">
      <c r="A54" s="116">
        <v>43924</v>
      </c>
      <c r="B54" s="48">
        <v>664.7</v>
      </c>
      <c r="C54" s="50">
        <v>-4.1000000000000003E-3</v>
      </c>
      <c r="D54" s="13"/>
      <c r="E54" s="111">
        <v>43924.645833333336</v>
      </c>
      <c r="F54" s="30">
        <v>11251</v>
      </c>
      <c r="G54" s="31">
        <f t="shared" si="1"/>
        <v>-4.626967345819244E-3</v>
      </c>
    </row>
    <row r="55" spans="1:7" ht="15.6">
      <c r="A55" s="116">
        <v>43954</v>
      </c>
      <c r="B55" s="48">
        <v>662.15</v>
      </c>
      <c r="C55" s="50">
        <v>-3.8E-3</v>
      </c>
      <c r="D55" s="13"/>
      <c r="E55" s="111">
        <v>43954.645833333336</v>
      </c>
      <c r="F55" s="30">
        <v>11269</v>
      </c>
      <c r="G55" s="31">
        <f t="shared" si="1"/>
        <v>1.5998577904186018E-3</v>
      </c>
    </row>
    <row r="56" spans="1:7" ht="15.6">
      <c r="A56" s="116">
        <v>43985</v>
      </c>
      <c r="B56" s="48">
        <v>645.1</v>
      </c>
      <c r="C56" s="50">
        <v>-2.5700000000000001E-2</v>
      </c>
      <c r="D56" s="13"/>
      <c r="E56" s="111">
        <v>43985.645833333336</v>
      </c>
      <c r="F56" s="30">
        <v>10989.45</v>
      </c>
      <c r="G56" s="31">
        <f t="shared" si="1"/>
        <v>-2.4806992634661351E-2</v>
      </c>
    </row>
    <row r="57" spans="1:7" ht="15.6">
      <c r="A57" s="116">
        <v>44077</v>
      </c>
      <c r="B57" s="48">
        <v>619.85</v>
      </c>
      <c r="C57" s="50">
        <v>-3.9100000000000003E-2</v>
      </c>
      <c r="D57" s="13"/>
      <c r="E57" s="111">
        <v>44077.645833333336</v>
      </c>
      <c r="F57" s="30">
        <v>10451.450000000001</v>
      </c>
      <c r="G57" s="31">
        <f t="shared" si="1"/>
        <v>-4.8956044206033944E-2</v>
      </c>
    </row>
    <row r="58" spans="1:7" ht="15.6">
      <c r="A58" s="116">
        <v>44138</v>
      </c>
      <c r="B58" s="48">
        <v>608.20000000000005</v>
      </c>
      <c r="C58" s="50">
        <v>-1.8800000000000001E-2</v>
      </c>
      <c r="D58" s="13"/>
      <c r="E58" s="111">
        <v>44138.645833333336</v>
      </c>
      <c r="F58" s="30">
        <v>10458.4</v>
      </c>
      <c r="G58" s="31">
        <f t="shared" si="1"/>
        <v>6.6497950045207865E-4</v>
      </c>
    </row>
    <row r="59" spans="1:7" ht="15.6">
      <c r="A59" s="116">
        <v>44168</v>
      </c>
      <c r="B59" s="48">
        <v>543.35</v>
      </c>
      <c r="C59" s="50">
        <v>-0.1066</v>
      </c>
      <c r="D59" s="13"/>
      <c r="E59" s="111">
        <v>44168.645833333336</v>
      </c>
      <c r="F59" s="30">
        <v>9590.15</v>
      </c>
      <c r="G59" s="31">
        <f t="shared" si="1"/>
        <v>-8.3019391111451069E-2</v>
      </c>
    </row>
    <row r="60" spans="1:7" ht="15.6">
      <c r="A60" s="117" t="s">
        <v>898</v>
      </c>
      <c r="B60" s="48">
        <v>564.9</v>
      </c>
      <c r="C60" s="50">
        <v>3.9699999999999999E-2</v>
      </c>
      <c r="D60" s="13"/>
      <c r="E60" s="112" t="s">
        <v>36</v>
      </c>
      <c r="F60" s="30">
        <v>9955.2000000000007</v>
      </c>
      <c r="G60" s="31">
        <f t="shared" si="1"/>
        <v>3.8065098043305046E-2</v>
      </c>
    </row>
    <row r="61" spans="1:7" ht="15.6">
      <c r="A61" s="117" t="s">
        <v>899</v>
      </c>
      <c r="B61" s="48">
        <v>524.75</v>
      </c>
      <c r="C61" s="50">
        <v>-7.1099999999999997E-2</v>
      </c>
      <c r="D61" s="13"/>
      <c r="E61" s="112" t="s">
        <v>37</v>
      </c>
      <c r="F61" s="30">
        <v>9197.4</v>
      </c>
      <c r="G61" s="31">
        <f t="shared" si="1"/>
        <v>-7.6121022179363673E-2</v>
      </c>
    </row>
    <row r="62" spans="1:7" ht="15.6">
      <c r="A62" s="117" t="s">
        <v>900</v>
      </c>
      <c r="B62" s="48">
        <v>525.20000000000005</v>
      </c>
      <c r="C62" s="50">
        <v>8.9999999999999998E-4</v>
      </c>
      <c r="D62" s="13"/>
      <c r="E62" s="112" t="s">
        <v>38</v>
      </c>
      <c r="F62" s="30">
        <v>8967.0499999999993</v>
      </c>
      <c r="G62" s="31">
        <f t="shared" si="1"/>
        <v>-2.5045121447365593E-2</v>
      </c>
    </row>
    <row r="63" spans="1:7" ht="15.6">
      <c r="A63" s="117" t="s">
        <v>901</v>
      </c>
      <c r="B63" s="48">
        <v>505.1</v>
      </c>
      <c r="C63" s="50">
        <v>-3.8300000000000001E-2</v>
      </c>
      <c r="D63" s="13"/>
      <c r="E63" s="112" t="s">
        <v>39</v>
      </c>
      <c r="F63" s="30">
        <v>8468.7999999999993</v>
      </c>
      <c r="G63" s="31">
        <f t="shared" si="1"/>
        <v>-5.5564539062456397E-2</v>
      </c>
    </row>
    <row r="64" spans="1:7" ht="15.6">
      <c r="A64" s="117" t="s">
        <v>902</v>
      </c>
      <c r="B64" s="48">
        <v>499.45</v>
      </c>
      <c r="C64" s="50">
        <v>-1.12E-2</v>
      </c>
      <c r="D64" s="13"/>
      <c r="E64" s="112" t="s">
        <v>40</v>
      </c>
      <c r="F64" s="30">
        <v>8263.4500000000007</v>
      </c>
      <c r="G64" s="31">
        <f t="shared" si="1"/>
        <v>-2.4247827319100579E-2</v>
      </c>
    </row>
    <row r="65" spans="1:7" ht="15.6">
      <c r="A65" s="117" t="s">
        <v>903</v>
      </c>
      <c r="B65" s="48">
        <v>517.15</v>
      </c>
      <c r="C65" s="50">
        <v>3.5400000000000001E-2</v>
      </c>
      <c r="D65" s="13"/>
      <c r="E65" s="112" t="s">
        <v>41</v>
      </c>
      <c r="F65" s="30">
        <v>8745.4500000000007</v>
      </c>
      <c r="G65" s="31">
        <f t="shared" si="1"/>
        <v>5.8329148237116435E-2</v>
      </c>
    </row>
    <row r="66" spans="1:7" ht="15.6">
      <c r="A66" s="117" t="s">
        <v>904</v>
      </c>
      <c r="B66" s="48">
        <v>448.1</v>
      </c>
      <c r="C66" s="50">
        <v>-0.13350000000000001</v>
      </c>
      <c r="D66" s="13"/>
      <c r="E66" s="112" t="s">
        <v>42</v>
      </c>
      <c r="F66" s="30">
        <v>7610.25</v>
      </c>
      <c r="G66" s="31">
        <f t="shared" si="1"/>
        <v>-0.12980464127060365</v>
      </c>
    </row>
    <row r="67" spans="1:7" ht="15.6">
      <c r="A67" s="117" t="s">
        <v>905</v>
      </c>
      <c r="B67" s="48">
        <v>451.7</v>
      </c>
      <c r="C67" s="50">
        <v>8.0000000000000002E-3</v>
      </c>
      <c r="D67" s="13"/>
      <c r="E67" s="112" t="s">
        <v>43</v>
      </c>
      <c r="F67" s="30">
        <v>7801.05</v>
      </c>
      <c r="G67" s="31">
        <f t="shared" si="1"/>
        <v>2.507144968956343E-2</v>
      </c>
    </row>
    <row r="68" spans="1:7" ht="15.6">
      <c r="A68" s="117" t="s">
        <v>906</v>
      </c>
      <c r="B68" s="48">
        <v>465.55</v>
      </c>
      <c r="C68" s="50">
        <v>3.0700000000000002E-2</v>
      </c>
      <c r="D68" s="13"/>
      <c r="E68" s="112" t="s">
        <v>44</v>
      </c>
      <c r="F68" s="30">
        <v>8317.85</v>
      </c>
      <c r="G68" s="31">
        <f t="shared" si="1"/>
        <v>6.6247492324751134E-2</v>
      </c>
    </row>
    <row r="69" spans="1:7" ht="15.6">
      <c r="A69" s="117" t="s">
        <v>907</v>
      </c>
      <c r="B69" s="48">
        <v>490.65</v>
      </c>
      <c r="C69" s="50">
        <v>5.3900000000000003E-2</v>
      </c>
      <c r="D69" s="13"/>
      <c r="E69" s="112" t="s">
        <v>45</v>
      </c>
      <c r="F69" s="30">
        <v>8641.4500000000007</v>
      </c>
      <c r="G69" s="31">
        <f t="shared" si="1"/>
        <v>3.890428415996916E-2</v>
      </c>
    </row>
    <row r="70" spans="1:7" ht="15.6">
      <c r="A70" s="117" t="s">
        <v>908</v>
      </c>
      <c r="B70" s="48">
        <v>470.4</v>
      </c>
      <c r="C70" s="50">
        <v>-4.1300000000000003E-2</v>
      </c>
      <c r="D70" s="13"/>
      <c r="E70" s="112" t="s">
        <v>46</v>
      </c>
      <c r="F70" s="30">
        <v>8660.25</v>
      </c>
      <c r="G70" s="31">
        <f t="shared" si="1"/>
        <v>2.1755608144464755E-3</v>
      </c>
    </row>
    <row r="71" spans="1:7" ht="15.6">
      <c r="A71" s="117" t="s">
        <v>909</v>
      </c>
      <c r="B71" s="48">
        <v>467.3</v>
      </c>
      <c r="C71" s="50">
        <v>-6.6E-3</v>
      </c>
      <c r="D71" s="13"/>
      <c r="E71" s="112" t="s">
        <v>47</v>
      </c>
      <c r="F71" s="30">
        <v>8281.1</v>
      </c>
      <c r="G71" s="31">
        <f t="shared" si="1"/>
        <v>-4.3780491325308146E-2</v>
      </c>
    </row>
    <row r="72" spans="1:7" ht="15.6">
      <c r="A72" s="117" t="s">
        <v>910</v>
      </c>
      <c r="B72" s="48">
        <v>484.6</v>
      </c>
      <c r="C72" s="50">
        <v>3.6999999999999998E-2</v>
      </c>
      <c r="D72" s="13"/>
      <c r="E72" s="112" t="s">
        <v>48</v>
      </c>
      <c r="F72" s="30">
        <v>8597.75</v>
      </c>
      <c r="G72" s="31">
        <f t="shared" si="1"/>
        <v>3.8237673738996003E-2</v>
      </c>
    </row>
    <row r="73" spans="1:7" ht="15.6">
      <c r="A73" s="116">
        <v>43834</v>
      </c>
      <c r="B73" s="48">
        <v>462.85</v>
      </c>
      <c r="C73" s="50">
        <v>-4.4900000000000002E-2</v>
      </c>
      <c r="D73" s="13"/>
      <c r="E73" s="111">
        <v>43834.645833333336</v>
      </c>
      <c r="F73" s="30">
        <v>8253.7999999999993</v>
      </c>
      <c r="G73" s="31">
        <f t="shared" si="1"/>
        <v>-4.0004652379983185E-2</v>
      </c>
    </row>
    <row r="74" spans="1:7" ht="15.6">
      <c r="A74" s="116">
        <v>43894</v>
      </c>
      <c r="B74" s="48">
        <v>465.8</v>
      </c>
      <c r="C74" s="50">
        <v>6.4000000000000003E-3</v>
      </c>
      <c r="D74" s="13"/>
      <c r="E74" s="111">
        <v>43894.645833333336</v>
      </c>
      <c r="F74" s="30">
        <v>8083.8</v>
      </c>
      <c r="G74" s="31">
        <f t="shared" si="1"/>
        <v>-2.0596573699386833E-2</v>
      </c>
    </row>
    <row r="75" spans="1:7" ht="15.6">
      <c r="A75" s="116">
        <v>44016</v>
      </c>
      <c r="B75" s="48">
        <v>510.5</v>
      </c>
      <c r="C75" s="50">
        <v>9.6000000000000002E-2</v>
      </c>
      <c r="D75" s="13"/>
      <c r="E75" s="111">
        <v>44016.645833333336</v>
      </c>
      <c r="F75" s="30">
        <v>8792.2000000000007</v>
      </c>
      <c r="G75" s="31">
        <f t="shared" ref="G75:G138" si="2">(F75/F74)-1</f>
        <v>8.7632054231920664E-2</v>
      </c>
    </row>
    <row r="76" spans="1:7" ht="15.6">
      <c r="A76" s="116">
        <v>44047</v>
      </c>
      <c r="B76" s="48">
        <v>521.6</v>
      </c>
      <c r="C76" s="50">
        <v>2.1700000000000001E-2</v>
      </c>
      <c r="D76" s="13"/>
      <c r="E76" s="111">
        <v>44047.645833333336</v>
      </c>
      <c r="F76" s="30">
        <v>8748.75</v>
      </c>
      <c r="G76" s="31">
        <f t="shared" si="2"/>
        <v>-4.9418803029959157E-3</v>
      </c>
    </row>
    <row r="77" spans="1:7" ht="15.6">
      <c r="A77" s="116">
        <v>44078</v>
      </c>
      <c r="B77" s="48">
        <v>550.9</v>
      </c>
      <c r="C77" s="50">
        <v>5.62E-2</v>
      </c>
      <c r="D77" s="13"/>
      <c r="E77" s="111">
        <v>44078.645833333336</v>
      </c>
      <c r="F77" s="30">
        <v>9111.9</v>
      </c>
      <c r="G77" s="31">
        <f t="shared" si="2"/>
        <v>4.1508786969566946E-2</v>
      </c>
    </row>
    <row r="78" spans="1:7" ht="15.6">
      <c r="A78" s="117" t="s">
        <v>911</v>
      </c>
      <c r="B78" s="48">
        <v>571.5</v>
      </c>
      <c r="C78" s="50">
        <v>3.7400000000000003E-2</v>
      </c>
      <c r="D78" s="13"/>
      <c r="E78" s="112" t="s">
        <v>49</v>
      </c>
      <c r="F78" s="30">
        <v>8993.85</v>
      </c>
      <c r="G78" s="31">
        <f t="shared" si="2"/>
        <v>-1.2955585552958171E-2</v>
      </c>
    </row>
    <row r="79" spans="1:7" ht="15.6">
      <c r="A79" s="117" t="s">
        <v>912</v>
      </c>
      <c r="B79" s="48">
        <v>562.25</v>
      </c>
      <c r="C79" s="50">
        <v>-1.6199999999999999E-2</v>
      </c>
      <c r="D79" s="13"/>
      <c r="E79" s="112" t="s">
        <v>50</v>
      </c>
      <c r="F79" s="30">
        <v>8925.2999999999993</v>
      </c>
      <c r="G79" s="31">
        <f t="shared" si="2"/>
        <v>-7.6218749478811354E-3</v>
      </c>
    </row>
    <row r="80" spans="1:7" ht="15.6">
      <c r="A80" s="117" t="s">
        <v>913</v>
      </c>
      <c r="B80" s="48">
        <v>543.9</v>
      </c>
      <c r="C80" s="50">
        <v>-3.2599999999999997E-2</v>
      </c>
      <c r="D80" s="13"/>
      <c r="E80" s="112" t="s">
        <v>51</v>
      </c>
      <c r="F80" s="30">
        <v>8992.7999999999993</v>
      </c>
      <c r="G80" s="31">
        <f t="shared" si="2"/>
        <v>7.5627709992940328E-3</v>
      </c>
    </row>
    <row r="81" spans="1:7" ht="15.6">
      <c r="A81" s="117" t="s">
        <v>914</v>
      </c>
      <c r="B81" s="48">
        <v>530.04999999999995</v>
      </c>
      <c r="C81" s="50">
        <v>-2.5499999999999998E-2</v>
      </c>
      <c r="D81" s="13"/>
      <c r="E81" s="112" t="s">
        <v>52</v>
      </c>
      <c r="F81" s="30">
        <v>9266.75</v>
      </c>
      <c r="G81" s="31">
        <f t="shared" si="2"/>
        <v>3.0463259496486206E-2</v>
      </c>
    </row>
    <row r="82" spans="1:7" ht="15.6">
      <c r="A82" s="117" t="s">
        <v>915</v>
      </c>
      <c r="B82" s="48">
        <v>527.20000000000005</v>
      </c>
      <c r="C82" s="50">
        <v>-5.4000000000000003E-3</v>
      </c>
      <c r="D82" s="13"/>
      <c r="E82" s="112" t="s">
        <v>53</v>
      </c>
      <c r="F82" s="30">
        <v>9261.85</v>
      </c>
      <c r="G82" s="31">
        <f t="shared" si="2"/>
        <v>-5.2877222327130102E-4</v>
      </c>
    </row>
    <row r="83" spans="1:7" ht="15.6">
      <c r="A83" s="117" t="s">
        <v>916</v>
      </c>
      <c r="B83" s="48">
        <v>523.79999999999995</v>
      </c>
      <c r="C83" s="50">
        <v>-6.4000000000000003E-3</v>
      </c>
      <c r="D83" s="13"/>
      <c r="E83" s="112" t="s">
        <v>54</v>
      </c>
      <c r="F83" s="30">
        <v>8981.4500000000007</v>
      </c>
      <c r="G83" s="31">
        <f t="shared" si="2"/>
        <v>-3.0274729130789213E-2</v>
      </c>
    </row>
    <row r="84" spans="1:7" ht="15.6">
      <c r="A84" s="117" t="s">
        <v>917</v>
      </c>
      <c r="B84" s="48">
        <v>540.75</v>
      </c>
      <c r="C84" s="50">
        <v>3.2399999999999998E-2</v>
      </c>
      <c r="D84" s="13"/>
      <c r="E84" s="112" t="s">
        <v>55</v>
      </c>
      <c r="F84" s="30">
        <v>9187.2999999999993</v>
      </c>
      <c r="G84" s="31">
        <f t="shared" si="2"/>
        <v>2.2919461779556505E-2</v>
      </c>
    </row>
    <row r="85" spans="1:7" ht="15.6">
      <c r="A85" s="117" t="s">
        <v>918</v>
      </c>
      <c r="B85" s="48">
        <v>529.54999999999995</v>
      </c>
      <c r="C85" s="50">
        <v>-2.07E-2</v>
      </c>
      <c r="D85" s="13"/>
      <c r="E85" s="112" t="s">
        <v>56</v>
      </c>
      <c r="F85" s="30">
        <v>9313.9</v>
      </c>
      <c r="G85" s="31">
        <f t="shared" si="2"/>
        <v>1.3779891807168543E-2</v>
      </c>
    </row>
    <row r="86" spans="1:7" ht="15.6">
      <c r="A86" s="117" t="s">
        <v>919</v>
      </c>
      <c r="B86" s="48">
        <v>519.5</v>
      </c>
      <c r="C86" s="50">
        <v>-1.9E-2</v>
      </c>
      <c r="D86" s="13"/>
      <c r="E86" s="112" t="s">
        <v>57</v>
      </c>
      <c r="F86" s="30">
        <v>9154.4</v>
      </c>
      <c r="G86" s="31">
        <f t="shared" si="2"/>
        <v>-1.7124942290554945E-2</v>
      </c>
    </row>
    <row r="87" spans="1:7" ht="15.6">
      <c r="A87" s="117" t="s">
        <v>920</v>
      </c>
      <c r="B87" s="48">
        <v>522.04999999999995</v>
      </c>
      <c r="C87" s="50">
        <v>4.8999999999999998E-3</v>
      </c>
      <c r="D87" s="13"/>
      <c r="E87" s="112" t="s">
        <v>58</v>
      </c>
      <c r="F87" s="30">
        <v>9282.2999999999993</v>
      </c>
      <c r="G87" s="31">
        <f t="shared" si="2"/>
        <v>1.3971423577733066E-2</v>
      </c>
    </row>
    <row r="88" spans="1:7" ht="15.6">
      <c r="A88" s="117" t="s">
        <v>921</v>
      </c>
      <c r="B88" s="48">
        <v>522.9</v>
      </c>
      <c r="C88" s="50">
        <v>1.6000000000000001E-3</v>
      </c>
      <c r="D88" s="13"/>
      <c r="E88" s="112" t="s">
        <v>59</v>
      </c>
      <c r="F88" s="30">
        <v>9380.9</v>
      </c>
      <c r="G88" s="31">
        <f t="shared" si="2"/>
        <v>1.0622367301207802E-2</v>
      </c>
    </row>
    <row r="89" spans="1:7" ht="15.6">
      <c r="A89" s="117" t="s">
        <v>922</v>
      </c>
      <c r="B89" s="48">
        <v>532.29999999999995</v>
      </c>
      <c r="C89" s="50">
        <v>1.7999999999999999E-2</v>
      </c>
      <c r="D89" s="13"/>
      <c r="E89" s="112" t="s">
        <v>60</v>
      </c>
      <c r="F89" s="30">
        <v>9553.35</v>
      </c>
      <c r="G89" s="31">
        <f t="shared" si="2"/>
        <v>1.8383097570595641E-2</v>
      </c>
    </row>
    <row r="90" spans="1:7" ht="15.6">
      <c r="A90" s="117" t="s">
        <v>923</v>
      </c>
      <c r="B90" s="48">
        <v>536.65</v>
      </c>
      <c r="C90" s="50">
        <v>8.2000000000000007E-3</v>
      </c>
      <c r="D90" s="13"/>
      <c r="E90" s="112" t="s">
        <v>61</v>
      </c>
      <c r="F90" s="30">
        <v>9859.9</v>
      </c>
      <c r="G90" s="31">
        <f t="shared" si="2"/>
        <v>3.2088220362490594E-2</v>
      </c>
    </row>
    <row r="91" spans="1:7" ht="15.6">
      <c r="A91" s="116">
        <v>43926</v>
      </c>
      <c r="B91" s="48">
        <v>541.85</v>
      </c>
      <c r="C91" s="50">
        <v>9.7000000000000003E-3</v>
      </c>
      <c r="D91" s="13"/>
      <c r="E91" s="111">
        <v>43926.645833333336</v>
      </c>
      <c r="F91" s="30">
        <v>9293.5</v>
      </c>
      <c r="G91" s="31">
        <f t="shared" si="2"/>
        <v>-5.7444801671416523E-2</v>
      </c>
    </row>
    <row r="92" spans="1:7" ht="15.6">
      <c r="A92" s="116">
        <v>43956</v>
      </c>
      <c r="B92" s="48">
        <v>494.9</v>
      </c>
      <c r="C92" s="50">
        <v>-8.6599999999999996E-2</v>
      </c>
      <c r="D92" s="13"/>
      <c r="E92" s="111">
        <v>43956.645833333336</v>
      </c>
      <c r="F92" s="30">
        <v>9205.6</v>
      </c>
      <c r="G92" s="31">
        <f t="shared" si="2"/>
        <v>-9.4582234895356221E-3</v>
      </c>
    </row>
    <row r="93" spans="1:7" ht="15.6">
      <c r="A93" s="116">
        <v>43987</v>
      </c>
      <c r="B93" s="48">
        <v>493.85</v>
      </c>
      <c r="C93" s="50">
        <v>-2.0999999999999999E-3</v>
      </c>
      <c r="D93" s="13"/>
      <c r="E93" s="111">
        <v>43987.645833333336</v>
      </c>
      <c r="F93" s="30">
        <v>9270.9</v>
      </c>
      <c r="G93" s="31">
        <f t="shared" si="2"/>
        <v>7.093508299296003E-3</v>
      </c>
    </row>
    <row r="94" spans="1:7" ht="15.6">
      <c r="A94" s="116">
        <v>44017</v>
      </c>
      <c r="B94" s="48">
        <v>504.75</v>
      </c>
      <c r="C94" s="50">
        <v>2.2100000000000002E-2</v>
      </c>
      <c r="D94" s="13"/>
      <c r="E94" s="111">
        <v>44017.645833333336</v>
      </c>
      <c r="F94" s="30">
        <v>9199.0499999999993</v>
      </c>
      <c r="G94" s="31">
        <f t="shared" si="2"/>
        <v>-7.7500566288063455E-3</v>
      </c>
    </row>
    <row r="95" spans="1:7" ht="15.6">
      <c r="A95" s="116">
        <v>44048</v>
      </c>
      <c r="B95" s="48">
        <v>501.35</v>
      </c>
      <c r="C95" s="50">
        <v>-6.7000000000000002E-3</v>
      </c>
      <c r="D95" s="13"/>
      <c r="E95" s="111">
        <v>44048.645833333336</v>
      </c>
      <c r="F95" s="30">
        <v>9251.5</v>
      </c>
      <c r="G95" s="31">
        <f t="shared" si="2"/>
        <v>5.701675716514254E-3</v>
      </c>
    </row>
    <row r="96" spans="1:7" ht="15.6">
      <c r="A96" s="116">
        <v>44140</v>
      </c>
      <c r="B96" s="48">
        <v>493.2</v>
      </c>
      <c r="C96" s="50">
        <v>-1.6299999999999999E-2</v>
      </c>
      <c r="D96" s="13"/>
      <c r="E96" s="111">
        <v>44140.645833333336</v>
      </c>
      <c r="F96" s="30">
        <v>9239.2000000000007</v>
      </c>
      <c r="G96" s="31">
        <f t="shared" si="2"/>
        <v>-1.3295141328432125E-3</v>
      </c>
    </row>
    <row r="97" spans="1:7" ht="15.6">
      <c r="A97" s="116">
        <v>44170</v>
      </c>
      <c r="B97" s="48">
        <v>505.5</v>
      </c>
      <c r="C97" s="50">
        <v>2.4899999999999999E-2</v>
      </c>
      <c r="D97" s="13"/>
      <c r="E97" s="111">
        <v>44170.645833333336</v>
      </c>
      <c r="F97" s="30">
        <v>9196.5499999999993</v>
      </c>
      <c r="G97" s="31">
        <f t="shared" si="2"/>
        <v>-4.6162005368431958E-3</v>
      </c>
    </row>
    <row r="98" spans="1:7" ht="15.6">
      <c r="A98" s="117" t="s">
        <v>924</v>
      </c>
      <c r="B98" s="48">
        <v>510.2</v>
      </c>
      <c r="C98" s="50">
        <v>9.2999999999999992E-3</v>
      </c>
      <c r="D98" s="13"/>
      <c r="E98" s="112" t="s">
        <v>62</v>
      </c>
      <c r="F98" s="30">
        <v>9383.5499999999993</v>
      </c>
      <c r="G98" s="31">
        <f t="shared" si="2"/>
        <v>2.0333712098558721E-2</v>
      </c>
    </row>
    <row r="99" spans="1:7" ht="15.6">
      <c r="A99" s="117" t="s">
        <v>925</v>
      </c>
      <c r="B99" s="48">
        <v>539.79999999999995</v>
      </c>
      <c r="C99" s="50">
        <v>5.8000000000000003E-2</v>
      </c>
      <c r="D99" s="13"/>
      <c r="E99" s="112" t="s">
        <v>63</v>
      </c>
      <c r="F99" s="30">
        <v>9142.75</v>
      </c>
      <c r="G99" s="31">
        <f t="shared" si="2"/>
        <v>-2.5661929653489235E-2</v>
      </c>
    </row>
    <row r="100" spans="1:7" ht="15.6">
      <c r="A100" s="117" t="s">
        <v>926</v>
      </c>
      <c r="B100" s="48">
        <v>540.85</v>
      </c>
      <c r="C100" s="50">
        <v>1.9E-3</v>
      </c>
      <c r="D100" s="13"/>
      <c r="E100" s="112" t="s">
        <v>64</v>
      </c>
      <c r="F100" s="30">
        <v>9136.85</v>
      </c>
      <c r="G100" s="31">
        <f t="shared" si="2"/>
        <v>-6.4532006234441219E-4</v>
      </c>
    </row>
    <row r="101" spans="1:7" ht="15.6">
      <c r="A101" s="117" t="s">
        <v>927</v>
      </c>
      <c r="B101" s="48">
        <v>542.6</v>
      </c>
      <c r="C101" s="50">
        <v>3.2000000000000002E-3</v>
      </c>
      <c r="D101" s="13"/>
      <c r="E101" s="112" t="s">
        <v>65</v>
      </c>
      <c r="F101" s="30">
        <v>8823.25</v>
      </c>
      <c r="G101" s="31">
        <f t="shared" si="2"/>
        <v>-3.4322550988579281E-2</v>
      </c>
    </row>
    <row r="102" spans="1:7" ht="15.6">
      <c r="A102" s="117" t="s">
        <v>928</v>
      </c>
      <c r="B102" s="48">
        <v>555.1</v>
      </c>
      <c r="C102" s="50">
        <v>2.3E-2</v>
      </c>
      <c r="D102" s="13"/>
      <c r="E102" s="112" t="s">
        <v>66</v>
      </c>
      <c r="F102" s="30">
        <v>8879.1</v>
      </c>
      <c r="G102" s="31">
        <f t="shared" si="2"/>
        <v>6.3298671124585315E-3</v>
      </c>
    </row>
    <row r="103" spans="1:7" ht="15.6">
      <c r="A103" s="117" t="s">
        <v>929</v>
      </c>
      <c r="B103" s="48">
        <v>575.15</v>
      </c>
      <c r="C103" s="50">
        <v>3.61E-2</v>
      </c>
      <c r="D103" s="13"/>
      <c r="E103" s="112" t="s">
        <v>67</v>
      </c>
      <c r="F103" s="30">
        <v>9066.5499999999993</v>
      </c>
      <c r="G103" s="31">
        <f t="shared" si="2"/>
        <v>2.1111373900507768E-2</v>
      </c>
    </row>
    <row r="104" spans="1:7" ht="15.6">
      <c r="A104" s="117" t="s">
        <v>930</v>
      </c>
      <c r="B104" s="48">
        <v>609.95000000000005</v>
      </c>
      <c r="C104" s="50">
        <v>6.0499999999999998E-2</v>
      </c>
      <c r="D104" s="13"/>
      <c r="E104" s="112" t="s">
        <v>68</v>
      </c>
      <c r="F104" s="30">
        <v>9106.25</v>
      </c>
      <c r="G104" s="31">
        <f t="shared" si="2"/>
        <v>4.3787328145767912E-3</v>
      </c>
    </row>
    <row r="105" spans="1:7" ht="15.6">
      <c r="A105" s="117" t="s">
        <v>931</v>
      </c>
      <c r="B105" s="48">
        <v>589.25</v>
      </c>
      <c r="C105" s="50">
        <v>-3.39E-2</v>
      </c>
      <c r="D105" s="13"/>
      <c r="E105" s="112" t="s">
        <v>69</v>
      </c>
      <c r="F105" s="30">
        <v>9039.25</v>
      </c>
      <c r="G105" s="31">
        <f t="shared" si="2"/>
        <v>-7.3575840768702605E-3</v>
      </c>
    </row>
    <row r="106" spans="1:7" ht="15.6">
      <c r="A106" s="117" t="s">
        <v>932</v>
      </c>
      <c r="B106" s="48">
        <v>583</v>
      </c>
      <c r="C106" s="50">
        <v>-1.06E-2</v>
      </c>
      <c r="D106" s="13"/>
      <c r="E106" s="112" t="s">
        <v>70</v>
      </c>
      <c r="F106" s="30">
        <v>9029.0499999999993</v>
      </c>
      <c r="G106" s="31">
        <f t="shared" si="2"/>
        <v>-1.1284122023398346E-3</v>
      </c>
    </row>
    <row r="107" spans="1:7" ht="15.6">
      <c r="A107" s="117" t="s">
        <v>933</v>
      </c>
      <c r="B107" s="48">
        <v>578.20000000000005</v>
      </c>
      <c r="C107" s="50">
        <v>-8.2000000000000007E-3</v>
      </c>
      <c r="D107" s="13"/>
      <c r="E107" s="112" t="s">
        <v>71</v>
      </c>
      <c r="F107" s="30">
        <v>9314.9500000000007</v>
      </c>
      <c r="G107" s="31">
        <f t="shared" si="2"/>
        <v>3.1664460823674911E-2</v>
      </c>
    </row>
    <row r="108" spans="1:7" ht="15.6">
      <c r="A108" s="117" t="s">
        <v>934</v>
      </c>
      <c r="B108" s="48">
        <v>563.6</v>
      </c>
      <c r="C108" s="50">
        <v>-2.53E-2</v>
      </c>
      <c r="D108" s="13"/>
      <c r="E108" s="112" t="s">
        <v>72</v>
      </c>
      <c r="F108" s="30">
        <v>9490.1</v>
      </c>
      <c r="G108" s="31">
        <f t="shared" si="2"/>
        <v>1.8803106833638283E-2</v>
      </c>
    </row>
    <row r="109" spans="1:7" ht="15.6">
      <c r="A109" s="117" t="s">
        <v>935</v>
      </c>
      <c r="B109" s="48">
        <v>594.1</v>
      </c>
      <c r="C109" s="50">
        <v>5.4100000000000002E-2</v>
      </c>
      <c r="D109" s="13"/>
      <c r="E109" s="112" t="s">
        <v>73</v>
      </c>
      <c r="F109" s="30">
        <v>9580.2999999999993</v>
      </c>
      <c r="G109" s="31">
        <f t="shared" si="2"/>
        <v>9.5046416792234911E-3</v>
      </c>
    </row>
    <row r="110" spans="1:7" ht="15.6">
      <c r="A110" s="116">
        <v>43836</v>
      </c>
      <c r="B110" s="48">
        <v>589.29999999999995</v>
      </c>
      <c r="C110" s="50">
        <v>-8.0999999999999996E-3</v>
      </c>
      <c r="D110" s="13"/>
      <c r="E110" s="111">
        <v>43836.645833333336</v>
      </c>
      <c r="F110" s="30">
        <v>9826.15</v>
      </c>
      <c r="G110" s="31">
        <f t="shared" si="2"/>
        <v>2.5662035635627412E-2</v>
      </c>
    </row>
    <row r="111" spans="1:7" ht="15.6">
      <c r="A111" s="116">
        <v>43867</v>
      </c>
      <c r="B111" s="48">
        <v>573.45000000000005</v>
      </c>
      <c r="C111" s="50">
        <v>-2.69E-2</v>
      </c>
      <c r="D111" s="13"/>
      <c r="E111" s="111">
        <v>43867.645833333336</v>
      </c>
      <c r="F111" s="30">
        <v>9979.1</v>
      </c>
      <c r="G111" s="31">
        <f t="shared" si="2"/>
        <v>1.5565608096762329E-2</v>
      </c>
    </row>
    <row r="112" spans="1:7" ht="15.6">
      <c r="A112" s="116">
        <v>43896</v>
      </c>
      <c r="B112" s="48">
        <v>572.45000000000005</v>
      </c>
      <c r="C112" s="50">
        <v>-1.6999999999999999E-3</v>
      </c>
      <c r="D112" s="13"/>
      <c r="E112" s="111">
        <v>43896.645833333336</v>
      </c>
      <c r="F112" s="30">
        <v>10061.549999999999</v>
      </c>
      <c r="G112" s="31">
        <f t="shared" si="2"/>
        <v>8.2622681404134202E-3</v>
      </c>
    </row>
    <row r="113" spans="1:7" ht="15.6">
      <c r="A113" s="116">
        <v>43927</v>
      </c>
      <c r="B113" s="48">
        <v>578.35</v>
      </c>
      <c r="C113" s="50">
        <v>1.03E-2</v>
      </c>
      <c r="D113" s="13"/>
      <c r="E113" s="111">
        <v>43927.645833333336</v>
      </c>
      <c r="F113" s="30">
        <v>10029.1</v>
      </c>
      <c r="G113" s="31">
        <f t="shared" si="2"/>
        <v>-3.2251492066330822E-3</v>
      </c>
    </row>
    <row r="114" spans="1:7" ht="15.6">
      <c r="A114" s="116">
        <v>43957</v>
      </c>
      <c r="B114" s="48">
        <v>586.04999999999995</v>
      </c>
      <c r="C114" s="50">
        <v>1.3299999999999999E-2</v>
      </c>
      <c r="D114" s="13"/>
      <c r="E114" s="111">
        <v>43957.645833333336</v>
      </c>
      <c r="F114" s="30">
        <v>10142.15</v>
      </c>
      <c r="G114" s="31">
        <f t="shared" si="2"/>
        <v>1.1272197904099057E-2</v>
      </c>
    </row>
    <row r="115" spans="1:7" ht="15.6">
      <c r="A115" s="116">
        <v>44049</v>
      </c>
      <c r="B115" s="48">
        <v>596.79999999999995</v>
      </c>
      <c r="C115" s="50">
        <v>1.83E-2</v>
      </c>
      <c r="D115" s="13"/>
      <c r="E115" s="111">
        <v>44049.645833333336</v>
      </c>
      <c r="F115" s="30">
        <v>10167.450000000001</v>
      </c>
      <c r="G115" s="31">
        <f t="shared" si="2"/>
        <v>2.4945401123037669E-3</v>
      </c>
    </row>
    <row r="116" spans="1:7" ht="15.6">
      <c r="A116" s="116">
        <v>44080</v>
      </c>
      <c r="B116" s="48">
        <v>608.20000000000005</v>
      </c>
      <c r="C116" s="50">
        <v>1.9099999999999999E-2</v>
      </c>
      <c r="D116" s="13"/>
      <c r="E116" s="111">
        <v>44080.645833333336</v>
      </c>
      <c r="F116" s="30">
        <v>10046.65</v>
      </c>
      <c r="G116" s="31">
        <f t="shared" si="2"/>
        <v>-1.1881051787813179E-2</v>
      </c>
    </row>
    <row r="117" spans="1:7" ht="15.6">
      <c r="A117" s="116">
        <v>44110</v>
      </c>
      <c r="B117" s="48">
        <v>608.4</v>
      </c>
      <c r="C117" s="50">
        <v>2.9999999999999997E-4</v>
      </c>
      <c r="D117" s="13"/>
      <c r="E117" s="111">
        <v>44110.645833333336</v>
      </c>
      <c r="F117" s="30">
        <v>10116.15</v>
      </c>
      <c r="G117" s="31">
        <f t="shared" si="2"/>
        <v>6.9177287951704969E-3</v>
      </c>
    </row>
    <row r="118" spans="1:7" ht="15.6">
      <c r="A118" s="116">
        <v>44141</v>
      </c>
      <c r="B118" s="48">
        <v>594.29999999999995</v>
      </c>
      <c r="C118" s="50">
        <v>-2.3199999999999998E-2</v>
      </c>
      <c r="D118" s="13"/>
      <c r="E118" s="111">
        <v>44141.645833333336</v>
      </c>
      <c r="F118" s="30">
        <v>9902</v>
      </c>
      <c r="G118" s="31">
        <f t="shared" si="2"/>
        <v>-2.1169120663493524E-2</v>
      </c>
    </row>
    <row r="119" spans="1:7" ht="15.6">
      <c r="A119" s="116">
        <v>44171</v>
      </c>
      <c r="B119" s="48">
        <v>617.45000000000005</v>
      </c>
      <c r="C119" s="50">
        <v>3.9E-2</v>
      </c>
      <c r="D119" s="13"/>
      <c r="E119" s="111">
        <v>44171.645833333336</v>
      </c>
      <c r="F119" s="30">
        <v>9972.9</v>
      </c>
      <c r="G119" s="31">
        <f t="shared" si="2"/>
        <v>7.1601696626943934E-3</v>
      </c>
    </row>
    <row r="120" spans="1:7" ht="15.6">
      <c r="A120" s="117" t="s">
        <v>936</v>
      </c>
      <c r="B120" s="48">
        <v>612.70000000000005</v>
      </c>
      <c r="C120" s="50">
        <v>-7.7000000000000002E-3</v>
      </c>
      <c r="D120" s="13"/>
      <c r="E120" s="112" t="s">
        <v>74</v>
      </c>
      <c r="F120" s="30">
        <v>9813.7000000000007</v>
      </c>
      <c r="G120" s="31">
        <f t="shared" si="2"/>
        <v>-1.596326043578089E-2</v>
      </c>
    </row>
    <row r="121" spans="1:7" ht="15.6">
      <c r="A121" s="117" t="s">
        <v>937</v>
      </c>
      <c r="B121" s="48">
        <v>604.79999999999995</v>
      </c>
      <c r="C121" s="50">
        <v>-1.29E-2</v>
      </c>
      <c r="D121" s="13"/>
      <c r="E121" s="112" t="s">
        <v>75</v>
      </c>
      <c r="F121" s="30">
        <v>9914</v>
      </c>
      <c r="G121" s="31">
        <f t="shared" si="2"/>
        <v>1.0220406166889129E-2</v>
      </c>
    </row>
    <row r="122" spans="1:7" ht="15.6">
      <c r="A122" s="117" t="s">
        <v>938</v>
      </c>
      <c r="B122" s="48">
        <v>605.54999999999995</v>
      </c>
      <c r="C122" s="50">
        <v>1.1999999999999999E-3</v>
      </c>
      <c r="D122" s="13"/>
      <c r="E122" s="112" t="s">
        <v>76</v>
      </c>
      <c r="F122" s="30">
        <v>9881.15</v>
      </c>
      <c r="G122" s="31">
        <f t="shared" si="2"/>
        <v>-3.3134960661690416E-3</v>
      </c>
    </row>
    <row r="123" spans="1:7" ht="15.6">
      <c r="A123" s="117" t="s">
        <v>939</v>
      </c>
      <c r="B123" s="48">
        <v>610</v>
      </c>
      <c r="C123" s="50">
        <v>7.3000000000000001E-3</v>
      </c>
      <c r="D123" s="13"/>
      <c r="E123" s="112" t="s">
        <v>77</v>
      </c>
      <c r="F123" s="30">
        <v>10091.65</v>
      </c>
      <c r="G123" s="31">
        <f t="shared" si="2"/>
        <v>2.1303188394063532E-2</v>
      </c>
    </row>
    <row r="124" spans="1:7" ht="15.6">
      <c r="A124" s="117" t="s">
        <v>940</v>
      </c>
      <c r="B124" s="48">
        <v>618.04999999999995</v>
      </c>
      <c r="C124" s="50">
        <v>1.32E-2</v>
      </c>
      <c r="D124" s="13"/>
      <c r="E124" s="112" t="s">
        <v>78</v>
      </c>
      <c r="F124" s="30">
        <v>10244.4</v>
      </c>
      <c r="G124" s="31">
        <f t="shared" si="2"/>
        <v>1.5136276030183415E-2</v>
      </c>
    </row>
    <row r="125" spans="1:7" ht="15.6">
      <c r="A125" s="117" t="s">
        <v>941</v>
      </c>
      <c r="B125" s="48">
        <v>635.1</v>
      </c>
      <c r="C125" s="50">
        <v>2.76E-2</v>
      </c>
      <c r="D125" s="13"/>
      <c r="E125" s="112" t="s">
        <v>79</v>
      </c>
      <c r="F125" s="30">
        <v>10311.200000000001</v>
      </c>
      <c r="G125" s="31">
        <f t="shared" si="2"/>
        <v>6.5206356643630059E-3</v>
      </c>
    </row>
    <row r="126" spans="1:7" ht="15.6">
      <c r="A126" s="117" t="s">
        <v>942</v>
      </c>
      <c r="B126" s="48">
        <v>622.45000000000005</v>
      </c>
      <c r="C126" s="50">
        <v>-1.9900000000000001E-2</v>
      </c>
      <c r="D126" s="13"/>
      <c r="E126" s="112" t="s">
        <v>80</v>
      </c>
      <c r="F126" s="30">
        <v>10471</v>
      </c>
      <c r="G126" s="31">
        <f t="shared" si="2"/>
        <v>1.5497711226627242E-2</v>
      </c>
    </row>
    <row r="127" spans="1:7" ht="15.6">
      <c r="A127" s="117" t="s">
        <v>943</v>
      </c>
      <c r="B127" s="48">
        <v>608</v>
      </c>
      <c r="C127" s="50">
        <v>-2.3199999999999998E-2</v>
      </c>
      <c r="D127" s="13"/>
      <c r="E127" s="112" t="s">
        <v>81</v>
      </c>
      <c r="F127" s="30">
        <v>10305.299999999999</v>
      </c>
      <c r="G127" s="31">
        <f t="shared" si="2"/>
        <v>-1.5824658580842366E-2</v>
      </c>
    </row>
    <row r="128" spans="1:7" ht="15.6">
      <c r="A128" s="117" t="s">
        <v>944</v>
      </c>
      <c r="B128" s="48">
        <v>601.1</v>
      </c>
      <c r="C128" s="50">
        <v>-1.1299999999999999E-2</v>
      </c>
      <c r="D128" s="13"/>
      <c r="E128" s="112" t="s">
        <v>82</v>
      </c>
      <c r="F128" s="30">
        <v>10288.9</v>
      </c>
      <c r="G128" s="31">
        <f t="shared" si="2"/>
        <v>-1.5914141267114879E-3</v>
      </c>
    </row>
    <row r="129" spans="1:7" ht="15.6">
      <c r="A129" s="117" t="s">
        <v>945</v>
      </c>
      <c r="B129" s="48">
        <v>591.45000000000005</v>
      </c>
      <c r="C129" s="50">
        <v>-1.61E-2</v>
      </c>
      <c r="D129" s="13"/>
      <c r="E129" s="112" t="s">
        <v>83</v>
      </c>
      <c r="F129" s="30">
        <v>10383</v>
      </c>
      <c r="G129" s="31">
        <f t="shared" si="2"/>
        <v>9.1457784602824166E-3</v>
      </c>
    </row>
    <row r="130" spans="1:7" ht="15.6">
      <c r="A130" s="117" t="s">
        <v>946</v>
      </c>
      <c r="B130" s="48">
        <v>584.04999999999995</v>
      </c>
      <c r="C130" s="50">
        <v>-1.2500000000000001E-2</v>
      </c>
      <c r="D130" s="13"/>
      <c r="E130" s="112" t="s">
        <v>84</v>
      </c>
      <c r="F130" s="30">
        <v>10312.4</v>
      </c>
      <c r="G130" s="31">
        <f t="shared" si="2"/>
        <v>-6.7995762303766361E-3</v>
      </c>
    </row>
    <row r="131" spans="1:7" ht="15.6">
      <c r="A131" s="117" t="s">
        <v>947</v>
      </c>
      <c r="B131" s="48">
        <v>592.29999999999995</v>
      </c>
      <c r="C131" s="50">
        <v>1.41E-2</v>
      </c>
      <c r="D131" s="13"/>
      <c r="E131" s="112" t="s">
        <v>85</v>
      </c>
      <c r="F131" s="30">
        <v>10302.1</v>
      </c>
      <c r="G131" s="31">
        <f t="shared" si="2"/>
        <v>-9.9879756409748666E-4</v>
      </c>
    </row>
    <row r="132" spans="1:7" ht="15.6">
      <c r="A132" s="116">
        <v>43837</v>
      </c>
      <c r="B132" s="48">
        <v>599.20000000000005</v>
      </c>
      <c r="C132" s="50">
        <v>1.1599999999999999E-2</v>
      </c>
      <c r="D132" s="13"/>
      <c r="E132" s="111">
        <v>43837.645833333336</v>
      </c>
      <c r="F132" s="30">
        <v>10430.049999999999</v>
      </c>
      <c r="G132" s="31">
        <f t="shared" si="2"/>
        <v>1.241979790528136E-2</v>
      </c>
    </row>
    <row r="133" spans="1:7" ht="15.6">
      <c r="A133" s="116">
        <v>43868</v>
      </c>
      <c r="B133" s="48">
        <v>594.65</v>
      </c>
      <c r="C133" s="50">
        <v>-7.6E-3</v>
      </c>
      <c r="D133" s="13"/>
      <c r="E133" s="111">
        <v>43868.645833333336</v>
      </c>
      <c r="F133" s="30">
        <v>10551.7</v>
      </c>
      <c r="G133" s="31">
        <f t="shared" si="2"/>
        <v>1.1663414844607756E-2</v>
      </c>
    </row>
    <row r="134" spans="1:7" ht="15.6">
      <c r="A134" s="116">
        <v>43897</v>
      </c>
      <c r="B134" s="48">
        <v>588.54999999999995</v>
      </c>
      <c r="C134" s="50">
        <v>-1.03E-2</v>
      </c>
      <c r="D134" s="13"/>
      <c r="E134" s="111">
        <v>43897.645833333336</v>
      </c>
      <c r="F134" s="30">
        <v>10607.35</v>
      </c>
      <c r="G134" s="31">
        <f t="shared" si="2"/>
        <v>5.2740316726214154E-3</v>
      </c>
    </row>
    <row r="135" spans="1:7" ht="15.6">
      <c r="A135" s="116">
        <v>43989</v>
      </c>
      <c r="B135" s="48">
        <v>588.95000000000005</v>
      </c>
      <c r="C135" s="50">
        <v>6.9999999999999999E-4</v>
      </c>
      <c r="D135" s="13"/>
      <c r="E135" s="111">
        <v>43989.645833333336</v>
      </c>
      <c r="F135" s="30">
        <v>10763.65</v>
      </c>
      <c r="G135" s="31">
        <f t="shared" si="2"/>
        <v>1.4735065779860168E-2</v>
      </c>
    </row>
    <row r="136" spans="1:7" ht="15.6">
      <c r="A136" s="116">
        <v>44019</v>
      </c>
      <c r="B136" s="48">
        <v>593.70000000000005</v>
      </c>
      <c r="C136" s="50">
        <v>8.0999999999999996E-3</v>
      </c>
      <c r="D136" s="13"/>
      <c r="E136" s="111">
        <v>44019.645833333336</v>
      </c>
      <c r="F136" s="30">
        <v>10799.65</v>
      </c>
      <c r="G136" s="31">
        <f t="shared" si="2"/>
        <v>3.3445903573601221E-3</v>
      </c>
    </row>
    <row r="137" spans="1:7" ht="15.6">
      <c r="A137" s="116">
        <v>44050</v>
      </c>
      <c r="B137" s="48">
        <v>612.95000000000005</v>
      </c>
      <c r="C137" s="50">
        <v>3.2399999999999998E-2</v>
      </c>
      <c r="D137" s="13"/>
      <c r="E137" s="111">
        <v>44050.645833333336</v>
      </c>
      <c r="F137" s="30">
        <v>10705.75</v>
      </c>
      <c r="G137" s="31">
        <f t="shared" si="2"/>
        <v>-8.6947262179792872E-3</v>
      </c>
    </row>
    <row r="138" spans="1:7" ht="15.6">
      <c r="A138" s="116">
        <v>44081</v>
      </c>
      <c r="B138" s="48">
        <v>625.45000000000005</v>
      </c>
      <c r="C138" s="50">
        <v>2.0400000000000001E-2</v>
      </c>
      <c r="D138" s="13"/>
      <c r="E138" s="111">
        <v>44081.645833333336</v>
      </c>
      <c r="F138" s="30">
        <v>10813.45</v>
      </c>
      <c r="G138" s="31">
        <f t="shared" si="2"/>
        <v>1.006001447820104E-2</v>
      </c>
    </row>
    <row r="139" spans="1:7" ht="15.6">
      <c r="A139" s="116">
        <v>44111</v>
      </c>
      <c r="B139" s="48">
        <v>636.1</v>
      </c>
      <c r="C139" s="50">
        <v>1.7000000000000001E-2</v>
      </c>
      <c r="D139" s="13"/>
      <c r="E139" s="111">
        <v>44111.645833333336</v>
      </c>
      <c r="F139" s="30">
        <v>10768.05</v>
      </c>
      <c r="G139" s="31">
        <f t="shared" ref="G139:G202" si="3">(F139/F138)-1</f>
        <v>-4.1984750472792154E-3</v>
      </c>
    </row>
    <row r="140" spans="1:7" ht="15.6">
      <c r="A140" s="117" t="s">
        <v>948</v>
      </c>
      <c r="B140" s="48">
        <v>629.4</v>
      </c>
      <c r="C140" s="50">
        <v>-1.0500000000000001E-2</v>
      </c>
      <c r="D140" s="13"/>
      <c r="E140" s="112" t="s">
        <v>86</v>
      </c>
      <c r="F140" s="30">
        <v>10802.7</v>
      </c>
      <c r="G140" s="31">
        <f t="shared" si="3"/>
        <v>3.2178528145765384E-3</v>
      </c>
    </row>
    <row r="141" spans="1:7" ht="15.6">
      <c r="A141" s="117" t="s">
        <v>949</v>
      </c>
      <c r="B141" s="48">
        <v>619.5</v>
      </c>
      <c r="C141" s="50">
        <v>-1.5699999999999999E-2</v>
      </c>
      <c r="D141" s="13"/>
      <c r="E141" s="112" t="s">
        <v>87</v>
      </c>
      <c r="F141" s="30">
        <v>10607.35</v>
      </c>
      <c r="G141" s="31">
        <f t="shared" si="3"/>
        <v>-1.8083442102437397E-2</v>
      </c>
    </row>
    <row r="142" spans="1:7" ht="15.6">
      <c r="A142" s="117" t="s">
        <v>950</v>
      </c>
      <c r="B142" s="48">
        <v>598</v>
      </c>
      <c r="C142" s="50">
        <v>-3.4700000000000002E-2</v>
      </c>
      <c r="D142" s="13"/>
      <c r="E142" s="112" t="s">
        <v>88</v>
      </c>
      <c r="F142" s="30">
        <v>10618.2</v>
      </c>
      <c r="G142" s="31">
        <f t="shared" si="3"/>
        <v>1.0228756475463285E-3</v>
      </c>
    </row>
    <row r="143" spans="1:7" ht="15.6">
      <c r="A143" s="117" t="s">
        <v>951</v>
      </c>
      <c r="B143" s="48">
        <v>608.9</v>
      </c>
      <c r="C143" s="50">
        <v>1.8200000000000001E-2</v>
      </c>
      <c r="D143" s="13"/>
      <c r="E143" s="112" t="s">
        <v>89</v>
      </c>
      <c r="F143" s="30">
        <v>10739.95</v>
      </c>
      <c r="G143" s="31">
        <f t="shared" si="3"/>
        <v>1.1466161873010527E-2</v>
      </c>
    </row>
    <row r="144" spans="1:7" ht="15.6">
      <c r="A144" s="117" t="s">
        <v>952</v>
      </c>
      <c r="B144" s="48">
        <v>604.75</v>
      </c>
      <c r="C144" s="50">
        <v>-6.7999999999999996E-3</v>
      </c>
      <c r="D144" s="13"/>
      <c r="E144" s="112" t="s">
        <v>90</v>
      </c>
      <c r="F144" s="30">
        <v>10901.7</v>
      </c>
      <c r="G144" s="31">
        <f t="shared" si="3"/>
        <v>1.5060591529755696E-2</v>
      </c>
    </row>
    <row r="145" spans="1:7" ht="15.6">
      <c r="A145" s="117" t="s">
        <v>953</v>
      </c>
      <c r="B145" s="48">
        <v>600.35</v>
      </c>
      <c r="C145" s="50">
        <v>-7.3000000000000001E-3</v>
      </c>
      <c r="D145" s="13"/>
      <c r="E145" s="112" t="s">
        <v>91</v>
      </c>
      <c r="F145" s="30">
        <v>11022.2</v>
      </c>
      <c r="G145" s="31">
        <f t="shared" si="3"/>
        <v>1.1053321958960582E-2</v>
      </c>
    </row>
    <row r="146" spans="1:7" ht="15.6">
      <c r="A146" s="117" t="s">
        <v>954</v>
      </c>
      <c r="B146" s="48">
        <v>593.29999999999995</v>
      </c>
      <c r="C146" s="50">
        <v>-1.17E-2</v>
      </c>
      <c r="D146" s="13"/>
      <c r="E146" s="112" t="s">
        <v>92</v>
      </c>
      <c r="F146" s="30">
        <v>11162.25</v>
      </c>
      <c r="G146" s="31">
        <f t="shared" si="3"/>
        <v>1.2706174810836135E-2</v>
      </c>
    </row>
    <row r="147" spans="1:7" ht="15.6">
      <c r="A147" s="117" t="s">
        <v>955</v>
      </c>
      <c r="B147" s="48">
        <v>595.79999999999995</v>
      </c>
      <c r="C147" s="50">
        <v>4.1999999999999997E-3</v>
      </c>
      <c r="D147" s="13"/>
      <c r="E147" s="112" t="s">
        <v>93</v>
      </c>
      <c r="F147" s="30">
        <v>11132.6</v>
      </c>
      <c r="G147" s="31">
        <f t="shared" si="3"/>
        <v>-2.6562744966291962E-3</v>
      </c>
    </row>
    <row r="148" spans="1:7" ht="15.6">
      <c r="A148" s="117" t="s">
        <v>956</v>
      </c>
      <c r="B148" s="48">
        <v>611.6</v>
      </c>
      <c r="C148" s="50">
        <v>2.6499999999999999E-2</v>
      </c>
      <c r="D148" s="13"/>
      <c r="E148" s="112" t="s">
        <v>94</v>
      </c>
      <c r="F148" s="30">
        <v>11215.45</v>
      </c>
      <c r="G148" s="31">
        <f t="shared" si="3"/>
        <v>7.4421069651293692E-3</v>
      </c>
    </row>
    <row r="149" spans="1:7" ht="15.6">
      <c r="A149" s="117" t="s">
        <v>957</v>
      </c>
      <c r="B149" s="48">
        <v>598.79999999999995</v>
      </c>
      <c r="C149" s="50">
        <v>-2.0899999999999998E-2</v>
      </c>
      <c r="D149" s="13"/>
      <c r="E149" s="112" t="s">
        <v>95</v>
      </c>
      <c r="F149" s="30">
        <v>11194.15</v>
      </c>
      <c r="G149" s="31">
        <f t="shared" si="3"/>
        <v>-1.8991658827778313E-3</v>
      </c>
    </row>
    <row r="150" spans="1:7" ht="15.6">
      <c r="A150" s="117" t="s">
        <v>958</v>
      </c>
      <c r="B150" s="48">
        <v>590.79999999999995</v>
      </c>
      <c r="C150" s="50">
        <v>-1.34E-2</v>
      </c>
      <c r="D150" s="13"/>
      <c r="E150" s="112" t="s">
        <v>96</v>
      </c>
      <c r="F150" s="30">
        <v>11131.8</v>
      </c>
      <c r="G150" s="31">
        <f t="shared" si="3"/>
        <v>-5.5698735500239183E-3</v>
      </c>
    </row>
    <row r="151" spans="1:7" ht="15.6">
      <c r="A151" s="117" t="s">
        <v>959</v>
      </c>
      <c r="B151" s="48">
        <v>585.25</v>
      </c>
      <c r="C151" s="50">
        <v>-9.4000000000000004E-3</v>
      </c>
      <c r="D151" s="13"/>
      <c r="E151" s="112" t="s">
        <v>97</v>
      </c>
      <c r="F151" s="30">
        <v>11300.55</v>
      </c>
      <c r="G151" s="31">
        <f t="shared" si="3"/>
        <v>1.5159273432868048E-2</v>
      </c>
    </row>
    <row r="152" spans="1:7" ht="15.6">
      <c r="A152" s="117" t="s">
        <v>960</v>
      </c>
      <c r="B152" s="48">
        <v>577.54999999999995</v>
      </c>
      <c r="C152" s="50">
        <v>-1.32E-2</v>
      </c>
      <c r="D152" s="13"/>
      <c r="E152" s="112" t="s">
        <v>98</v>
      </c>
      <c r="F152" s="30">
        <v>11202.85</v>
      </c>
      <c r="G152" s="31">
        <f t="shared" si="3"/>
        <v>-8.6455968957261931E-3</v>
      </c>
    </row>
    <row r="153" spans="1:7" ht="15.6">
      <c r="A153" s="117" t="s">
        <v>961</v>
      </c>
      <c r="B153" s="48">
        <v>575.6</v>
      </c>
      <c r="C153" s="50">
        <v>-3.3999999999999998E-3</v>
      </c>
      <c r="D153" s="13"/>
      <c r="E153" s="112" t="s">
        <v>99</v>
      </c>
      <c r="F153" s="30">
        <v>11102.15</v>
      </c>
      <c r="G153" s="31">
        <f t="shared" si="3"/>
        <v>-8.9887841040450223E-3</v>
      </c>
    </row>
    <row r="154" spans="1:7" ht="15.6">
      <c r="A154" s="117" t="s">
        <v>962</v>
      </c>
      <c r="B154" s="48">
        <v>581.20000000000005</v>
      </c>
      <c r="C154" s="50">
        <v>9.7000000000000003E-3</v>
      </c>
      <c r="D154" s="13"/>
      <c r="E154" s="112" t="s">
        <v>100</v>
      </c>
      <c r="F154" s="30">
        <v>11073.45</v>
      </c>
      <c r="G154" s="31">
        <f t="shared" si="3"/>
        <v>-2.5850848709483287E-3</v>
      </c>
    </row>
    <row r="155" spans="1:7" ht="15.6">
      <c r="A155" s="116">
        <v>43898</v>
      </c>
      <c r="B155" s="48">
        <v>574</v>
      </c>
      <c r="C155" s="50">
        <v>-1.24E-2</v>
      </c>
      <c r="D155" s="13"/>
      <c r="E155" s="111">
        <v>43898.645833333336</v>
      </c>
      <c r="F155" s="30">
        <v>10891.6</v>
      </c>
      <c r="G155" s="31">
        <f t="shared" si="3"/>
        <v>-1.6422162921221561E-2</v>
      </c>
    </row>
    <row r="156" spans="1:7" ht="15.6">
      <c r="A156" s="116">
        <v>43929</v>
      </c>
      <c r="B156" s="48">
        <v>575.25</v>
      </c>
      <c r="C156" s="50">
        <v>2.2000000000000001E-3</v>
      </c>
      <c r="D156" s="13"/>
      <c r="E156" s="111">
        <v>43929.645833333336</v>
      </c>
      <c r="F156" s="30">
        <v>11095.25</v>
      </c>
      <c r="G156" s="31">
        <f t="shared" si="3"/>
        <v>1.8697895625986893E-2</v>
      </c>
    </row>
    <row r="157" spans="1:7" ht="15.6">
      <c r="A157" s="116">
        <v>43959</v>
      </c>
      <c r="B157" s="48">
        <v>583.95000000000005</v>
      </c>
      <c r="C157" s="50">
        <v>1.5100000000000001E-2</v>
      </c>
      <c r="D157" s="13"/>
      <c r="E157" s="111">
        <v>43959.645833333336</v>
      </c>
      <c r="F157" s="30">
        <v>11101.65</v>
      </c>
      <c r="G157" s="31">
        <f t="shared" si="3"/>
        <v>5.7682341542553139E-4</v>
      </c>
    </row>
    <row r="158" spans="1:7" ht="15.6">
      <c r="A158" s="116">
        <v>43990</v>
      </c>
      <c r="B158" s="48">
        <v>579.65</v>
      </c>
      <c r="C158" s="50">
        <v>-7.4000000000000003E-3</v>
      </c>
      <c r="D158" s="13"/>
      <c r="E158" s="111">
        <v>43990.645833333336</v>
      </c>
      <c r="F158" s="30">
        <v>11200.15</v>
      </c>
      <c r="G158" s="31">
        <f t="shared" si="3"/>
        <v>8.8725549805659387E-3</v>
      </c>
    </row>
    <row r="159" spans="1:7" ht="15.6">
      <c r="A159" s="116">
        <v>44020</v>
      </c>
      <c r="B159" s="48">
        <v>586.9</v>
      </c>
      <c r="C159" s="50">
        <v>1.2500000000000001E-2</v>
      </c>
      <c r="D159" s="13"/>
      <c r="E159" s="111">
        <v>44020.645833333336</v>
      </c>
      <c r="F159" s="30">
        <v>11214.05</v>
      </c>
      <c r="G159" s="31">
        <f t="shared" si="3"/>
        <v>1.2410548073016336E-3</v>
      </c>
    </row>
    <row r="160" spans="1:7" ht="15.6">
      <c r="A160" s="116">
        <v>44112</v>
      </c>
      <c r="B160" s="48">
        <v>594.85</v>
      </c>
      <c r="C160" s="50">
        <v>1.35E-2</v>
      </c>
      <c r="D160" s="13"/>
      <c r="E160" s="111">
        <v>44112.645833333336</v>
      </c>
      <c r="F160" s="30">
        <v>11270.15</v>
      </c>
      <c r="G160" s="31">
        <f t="shared" si="3"/>
        <v>5.0026529220041915E-3</v>
      </c>
    </row>
    <row r="161" spans="1:7" ht="15.6">
      <c r="A161" s="116">
        <v>44143</v>
      </c>
      <c r="B161" s="48">
        <v>582.79999999999995</v>
      </c>
      <c r="C161" s="50">
        <v>-2.0299999999999999E-2</v>
      </c>
      <c r="D161" s="13"/>
      <c r="E161" s="111">
        <v>44143.645833333336</v>
      </c>
      <c r="F161" s="30">
        <v>11322.5</v>
      </c>
      <c r="G161" s="31">
        <f t="shared" si="3"/>
        <v>4.6450135978670648E-3</v>
      </c>
    </row>
    <row r="162" spans="1:7" ht="15.6">
      <c r="A162" s="116">
        <v>44173</v>
      </c>
      <c r="B162" s="48">
        <v>582.6</v>
      </c>
      <c r="C162" s="50">
        <v>-2.9999999999999997E-4</v>
      </c>
      <c r="D162" s="13"/>
      <c r="E162" s="111">
        <v>44173.645833333336</v>
      </c>
      <c r="F162" s="30">
        <v>11308.4</v>
      </c>
      <c r="G162" s="31">
        <f t="shared" si="3"/>
        <v>-1.2453080150144347E-3</v>
      </c>
    </row>
    <row r="163" spans="1:7" ht="15.6">
      <c r="A163" s="117" t="s">
        <v>963</v>
      </c>
      <c r="B163" s="48">
        <v>592</v>
      </c>
      <c r="C163" s="50">
        <v>1.61E-2</v>
      </c>
      <c r="D163" s="13"/>
      <c r="E163" s="112" t="s">
        <v>101</v>
      </c>
      <c r="F163" s="30">
        <v>11300.45</v>
      </c>
      <c r="G163" s="31">
        <f t="shared" si="3"/>
        <v>-7.0301722613264062E-4</v>
      </c>
    </row>
    <row r="164" spans="1:7" ht="15.6">
      <c r="A164" s="117" t="s">
        <v>964</v>
      </c>
      <c r="B164" s="48">
        <v>584.15</v>
      </c>
      <c r="C164" s="50">
        <v>-1.3299999999999999E-2</v>
      </c>
      <c r="D164" s="13"/>
      <c r="E164" s="112" t="s">
        <v>102</v>
      </c>
      <c r="F164" s="30">
        <v>11178.4</v>
      </c>
      <c r="G164" s="31">
        <f t="shared" si="3"/>
        <v>-1.0800454849143271E-2</v>
      </c>
    </row>
    <row r="165" spans="1:7" ht="15.6">
      <c r="A165" s="117" t="s">
        <v>965</v>
      </c>
      <c r="B165" s="48">
        <v>585.20000000000005</v>
      </c>
      <c r="C165" s="50">
        <v>1.8E-3</v>
      </c>
      <c r="D165" s="13"/>
      <c r="E165" s="112" t="s">
        <v>103</v>
      </c>
      <c r="F165" s="30">
        <v>11247.1</v>
      </c>
      <c r="G165" s="31">
        <f t="shared" si="3"/>
        <v>6.1457811493594861E-3</v>
      </c>
    </row>
    <row r="166" spans="1:7" ht="15.6">
      <c r="A166" s="117" t="s">
        <v>966</v>
      </c>
      <c r="B166" s="48">
        <v>588.9</v>
      </c>
      <c r="C166" s="50">
        <v>6.3E-3</v>
      </c>
      <c r="D166" s="13"/>
      <c r="E166" s="112" t="s">
        <v>104</v>
      </c>
      <c r="F166" s="30">
        <v>11385.35</v>
      </c>
      <c r="G166" s="31">
        <f t="shared" si="3"/>
        <v>1.2292057508157761E-2</v>
      </c>
    </row>
    <row r="167" spans="1:7" ht="15.6">
      <c r="A167" s="117" t="s">
        <v>967</v>
      </c>
      <c r="B167" s="48">
        <v>591.04999999999995</v>
      </c>
      <c r="C167" s="50">
        <v>3.7000000000000002E-3</v>
      </c>
      <c r="D167" s="13"/>
      <c r="E167" s="112" t="s">
        <v>105</v>
      </c>
      <c r="F167" s="30">
        <v>11408.4</v>
      </c>
      <c r="G167" s="31">
        <f t="shared" si="3"/>
        <v>2.024531525161688E-3</v>
      </c>
    </row>
    <row r="168" spans="1:7" ht="15.6">
      <c r="A168" s="117" t="s">
        <v>968</v>
      </c>
      <c r="B168" s="48">
        <v>583.35</v>
      </c>
      <c r="C168" s="50">
        <v>-1.2999999999999999E-2</v>
      </c>
      <c r="D168" s="13"/>
      <c r="E168" s="112" t="s">
        <v>106</v>
      </c>
      <c r="F168" s="30">
        <v>11312.2</v>
      </c>
      <c r="G168" s="31">
        <f t="shared" si="3"/>
        <v>-8.4323831562707063E-3</v>
      </c>
    </row>
    <row r="169" spans="1:7" ht="15.6">
      <c r="A169" s="117" t="s">
        <v>969</v>
      </c>
      <c r="B169" s="48">
        <v>584.35</v>
      </c>
      <c r="C169" s="50">
        <v>1.6999999999999999E-3</v>
      </c>
      <c r="D169" s="13"/>
      <c r="E169" s="112" t="s">
        <v>107</v>
      </c>
      <c r="F169" s="30">
        <v>11371.6</v>
      </c>
      <c r="G169" s="31">
        <f t="shared" si="3"/>
        <v>5.2509679814713994E-3</v>
      </c>
    </row>
    <row r="170" spans="1:7" ht="15.6">
      <c r="A170" s="117" t="s">
        <v>970</v>
      </c>
      <c r="B170" s="48">
        <v>581.29999999999995</v>
      </c>
      <c r="C170" s="50">
        <v>-5.1999999999999998E-3</v>
      </c>
      <c r="D170" s="13"/>
      <c r="E170" s="112" t="s">
        <v>108</v>
      </c>
      <c r="F170" s="30">
        <v>11466.45</v>
      </c>
      <c r="G170" s="31">
        <f t="shared" si="3"/>
        <v>8.3409546589749972E-3</v>
      </c>
    </row>
    <row r="171" spans="1:7" ht="15.6">
      <c r="A171" s="117" t="s">
        <v>971</v>
      </c>
      <c r="B171" s="48">
        <v>578.45000000000005</v>
      </c>
      <c r="C171" s="50">
        <v>-4.8999999999999998E-3</v>
      </c>
      <c r="D171" s="13"/>
      <c r="E171" s="112" t="s">
        <v>109</v>
      </c>
      <c r="F171" s="30">
        <v>11472.25</v>
      </c>
      <c r="G171" s="31">
        <f t="shared" si="3"/>
        <v>5.0582351120009861E-4</v>
      </c>
    </row>
    <row r="172" spans="1:7" ht="15.6">
      <c r="A172" s="117" t="s">
        <v>972</v>
      </c>
      <c r="B172" s="48">
        <v>574.95000000000005</v>
      </c>
      <c r="C172" s="50">
        <v>-6.1000000000000004E-3</v>
      </c>
      <c r="D172" s="13"/>
      <c r="E172" s="112" t="s">
        <v>110</v>
      </c>
      <c r="F172" s="30">
        <v>11549.6</v>
      </c>
      <c r="G172" s="31">
        <f t="shared" si="3"/>
        <v>6.7423565560373877E-3</v>
      </c>
    </row>
    <row r="173" spans="1:7" ht="15.6">
      <c r="A173" s="117" t="s">
        <v>973</v>
      </c>
      <c r="B173" s="48">
        <v>570.1</v>
      </c>
      <c r="C173" s="50">
        <v>-8.3999999999999995E-3</v>
      </c>
      <c r="D173" s="13"/>
      <c r="E173" s="112" t="s">
        <v>111</v>
      </c>
      <c r="F173" s="30">
        <v>11559.25</v>
      </c>
      <c r="G173" s="31">
        <f t="shared" si="3"/>
        <v>8.3552677148990284E-4</v>
      </c>
    </row>
    <row r="174" spans="1:7" ht="15.6">
      <c r="A174" s="117" t="s">
        <v>974</v>
      </c>
      <c r="B174" s="48">
        <v>585.15</v>
      </c>
      <c r="C174" s="50">
        <v>2.64E-2</v>
      </c>
      <c r="D174" s="13"/>
      <c r="E174" s="112" t="s">
        <v>112</v>
      </c>
      <c r="F174" s="30">
        <v>11647.6</v>
      </c>
      <c r="G174" s="31">
        <f t="shared" si="3"/>
        <v>7.6432294482773333E-3</v>
      </c>
    </row>
    <row r="175" spans="1:7" ht="15.6">
      <c r="A175" s="117" t="s">
        <v>975</v>
      </c>
      <c r="B175" s="48">
        <v>546.65</v>
      </c>
      <c r="C175" s="50">
        <v>-6.5799999999999997E-2</v>
      </c>
      <c r="D175" s="13"/>
      <c r="E175" s="112" t="s">
        <v>113</v>
      </c>
      <c r="F175" s="30">
        <v>11387.5</v>
      </c>
      <c r="G175" s="31">
        <f t="shared" si="3"/>
        <v>-2.2330780589992827E-2</v>
      </c>
    </row>
    <row r="176" spans="1:7" ht="15.6">
      <c r="A176" s="116">
        <v>43839</v>
      </c>
      <c r="B176" s="48">
        <v>561.95000000000005</v>
      </c>
      <c r="C176" s="50">
        <v>2.8000000000000001E-2</v>
      </c>
      <c r="D176" s="13"/>
      <c r="E176" s="111">
        <v>43839.645833333336</v>
      </c>
      <c r="F176" s="30">
        <v>11470.25</v>
      </c>
      <c r="G176" s="31">
        <f t="shared" si="3"/>
        <v>7.2667398463226451E-3</v>
      </c>
    </row>
    <row r="177" spans="1:7" ht="15.6">
      <c r="A177" s="116">
        <v>43870</v>
      </c>
      <c r="B177" s="48">
        <v>568.54999999999995</v>
      </c>
      <c r="C177" s="50">
        <v>1.17E-2</v>
      </c>
      <c r="D177" s="13"/>
      <c r="E177" s="111">
        <v>43870.645833333336</v>
      </c>
      <c r="F177" s="30">
        <v>11535</v>
      </c>
      <c r="G177" s="31">
        <f t="shared" si="3"/>
        <v>5.6450382511279429E-3</v>
      </c>
    </row>
    <row r="178" spans="1:7" ht="15.6">
      <c r="A178" s="116">
        <v>43899</v>
      </c>
      <c r="B178" s="48">
        <v>580.20000000000005</v>
      </c>
      <c r="C178" s="50">
        <v>2.0500000000000001E-2</v>
      </c>
      <c r="D178" s="13"/>
      <c r="E178" s="111">
        <v>43899.645833333336</v>
      </c>
      <c r="F178" s="30">
        <v>11527.45</v>
      </c>
      <c r="G178" s="31">
        <f t="shared" si="3"/>
        <v>-6.5452969224089053E-4</v>
      </c>
    </row>
    <row r="179" spans="1:7" ht="15.6">
      <c r="A179" s="116">
        <v>43930</v>
      </c>
      <c r="B179" s="48">
        <v>568.25</v>
      </c>
      <c r="C179" s="50">
        <v>-2.06E-2</v>
      </c>
      <c r="D179" s="13"/>
      <c r="E179" s="111">
        <v>43930.645833333336</v>
      </c>
      <c r="F179" s="30">
        <v>11333.85</v>
      </c>
      <c r="G179" s="31">
        <f t="shared" si="3"/>
        <v>-1.6794694403359012E-2</v>
      </c>
    </row>
    <row r="180" spans="1:7" ht="15.6">
      <c r="A180" s="116">
        <v>44021</v>
      </c>
      <c r="B180" s="48">
        <v>560.35</v>
      </c>
      <c r="C180" s="50">
        <v>-1.3899999999999999E-2</v>
      </c>
      <c r="D180" s="13"/>
      <c r="E180" s="111">
        <v>44021.645833333336</v>
      </c>
      <c r="F180" s="30">
        <v>11355.05</v>
      </c>
      <c r="G180" s="31">
        <f t="shared" si="3"/>
        <v>1.8705029623649061E-3</v>
      </c>
    </row>
    <row r="181" spans="1:7" ht="15.6">
      <c r="A181" s="116">
        <v>44052</v>
      </c>
      <c r="B181" s="48">
        <v>550.35</v>
      </c>
      <c r="C181" s="50">
        <v>-1.78E-2</v>
      </c>
      <c r="D181" s="13"/>
      <c r="E181" s="111">
        <v>44052.645833333336</v>
      </c>
      <c r="F181" s="30">
        <v>11317.35</v>
      </c>
      <c r="G181" s="31">
        <f t="shared" si="3"/>
        <v>-3.3201086741140307E-3</v>
      </c>
    </row>
    <row r="182" spans="1:7" ht="15.6">
      <c r="A182" s="116">
        <v>44083</v>
      </c>
      <c r="B182" s="48">
        <v>550.45000000000005</v>
      </c>
      <c r="C182" s="50">
        <v>2.0000000000000001E-4</v>
      </c>
      <c r="D182" s="13"/>
      <c r="E182" s="111">
        <v>44083.645833333336</v>
      </c>
      <c r="F182" s="30">
        <v>11278</v>
      </c>
      <c r="G182" s="31">
        <f t="shared" si="3"/>
        <v>-3.4769623630973578E-3</v>
      </c>
    </row>
    <row r="183" spans="1:7" ht="15.6">
      <c r="A183" s="116">
        <v>44113</v>
      </c>
      <c r="B183" s="48">
        <v>549.29999999999995</v>
      </c>
      <c r="C183" s="50">
        <v>-2.0999999999999999E-3</v>
      </c>
      <c r="D183" s="13"/>
      <c r="E183" s="111">
        <v>44113.645833333336</v>
      </c>
      <c r="F183" s="30">
        <v>11449.25</v>
      </c>
      <c r="G183" s="31">
        <f t="shared" si="3"/>
        <v>1.5184429863450921E-2</v>
      </c>
    </row>
    <row r="184" spans="1:7" ht="15.6">
      <c r="A184" s="116">
        <v>44144</v>
      </c>
      <c r="B184" s="48">
        <v>547</v>
      </c>
      <c r="C184" s="50">
        <v>-4.1999999999999997E-3</v>
      </c>
      <c r="D184" s="13"/>
      <c r="E184" s="111">
        <v>44144.645833333336</v>
      </c>
      <c r="F184" s="30">
        <v>11464.45</v>
      </c>
      <c r="G184" s="31">
        <f t="shared" si="3"/>
        <v>1.3275978775904029E-3</v>
      </c>
    </row>
    <row r="185" spans="1:7" ht="15.6">
      <c r="A185" s="117" t="s">
        <v>976</v>
      </c>
      <c r="B185" s="48">
        <v>546.65</v>
      </c>
      <c r="C185" s="50">
        <v>-5.9999999999999995E-4</v>
      </c>
      <c r="D185" s="13"/>
      <c r="E185" s="112" t="s">
        <v>114</v>
      </c>
      <c r="F185" s="30">
        <v>11440.05</v>
      </c>
      <c r="G185" s="31">
        <f t="shared" si="3"/>
        <v>-2.1283184103905173E-3</v>
      </c>
    </row>
    <row r="186" spans="1:7" ht="15.6">
      <c r="A186" s="117" t="s">
        <v>977</v>
      </c>
      <c r="B186" s="48">
        <v>541.4</v>
      </c>
      <c r="C186" s="50">
        <v>-9.5999999999999992E-3</v>
      </c>
      <c r="D186" s="13"/>
      <c r="E186" s="112" t="s">
        <v>115</v>
      </c>
      <c r="F186" s="30">
        <v>11521.8</v>
      </c>
      <c r="G186" s="31">
        <f t="shared" si="3"/>
        <v>7.1459477886897105E-3</v>
      </c>
    </row>
    <row r="187" spans="1:7" ht="15.6">
      <c r="A187" s="117" t="s">
        <v>978</v>
      </c>
      <c r="B187" s="48">
        <v>547.95000000000005</v>
      </c>
      <c r="C187" s="50">
        <v>1.21E-2</v>
      </c>
      <c r="D187" s="13"/>
      <c r="E187" s="112" t="s">
        <v>116</v>
      </c>
      <c r="F187" s="30">
        <v>11604.55</v>
      </c>
      <c r="G187" s="31">
        <f t="shared" si="3"/>
        <v>7.182037528858265E-3</v>
      </c>
    </row>
    <row r="188" spans="1:7" ht="15.6">
      <c r="A188" s="117" t="s">
        <v>979</v>
      </c>
      <c r="B188" s="48">
        <v>552.04999999999995</v>
      </c>
      <c r="C188" s="50">
        <v>7.4999999999999997E-3</v>
      </c>
      <c r="D188" s="13"/>
      <c r="E188" s="112" t="s">
        <v>117</v>
      </c>
      <c r="F188" s="30">
        <v>11516.1</v>
      </c>
      <c r="G188" s="31">
        <f t="shared" si="3"/>
        <v>-7.6220103321541499E-3</v>
      </c>
    </row>
    <row r="189" spans="1:7" ht="15.6">
      <c r="A189" s="117" t="s">
        <v>980</v>
      </c>
      <c r="B189" s="48">
        <v>543.70000000000005</v>
      </c>
      <c r="C189" s="50">
        <v>-1.5100000000000001E-2</v>
      </c>
      <c r="D189" s="13"/>
      <c r="E189" s="112" t="s">
        <v>118</v>
      </c>
      <c r="F189" s="30">
        <v>11504.95</v>
      </c>
      <c r="G189" s="31">
        <f t="shared" si="3"/>
        <v>-9.6820972377797965E-4</v>
      </c>
    </row>
    <row r="190" spans="1:7" ht="15.6">
      <c r="A190" s="117" t="s">
        <v>981</v>
      </c>
      <c r="B190" s="48">
        <v>522.25</v>
      </c>
      <c r="C190" s="50">
        <v>-3.95E-2</v>
      </c>
      <c r="D190" s="13"/>
      <c r="E190" s="112" t="s">
        <v>119</v>
      </c>
      <c r="F190" s="30">
        <v>11250.55</v>
      </c>
      <c r="G190" s="31">
        <f t="shared" si="3"/>
        <v>-2.2112221261283316E-2</v>
      </c>
    </row>
    <row r="191" spans="1:7" ht="15.6">
      <c r="A191" s="117" t="s">
        <v>982</v>
      </c>
      <c r="B191" s="48">
        <v>515.4</v>
      </c>
      <c r="C191" s="50">
        <v>-1.3100000000000001E-2</v>
      </c>
      <c r="D191" s="13"/>
      <c r="E191" s="112" t="s">
        <v>120</v>
      </c>
      <c r="F191" s="30">
        <v>11153.65</v>
      </c>
      <c r="G191" s="31">
        <f t="shared" si="3"/>
        <v>-8.6129122576229511E-3</v>
      </c>
    </row>
    <row r="192" spans="1:7" ht="15.6">
      <c r="A192" s="117" t="s">
        <v>983</v>
      </c>
      <c r="B192" s="48">
        <v>509.15</v>
      </c>
      <c r="C192" s="50">
        <v>-1.21E-2</v>
      </c>
      <c r="D192" s="13"/>
      <c r="E192" s="112" t="s">
        <v>121</v>
      </c>
      <c r="F192" s="30">
        <v>11131.85</v>
      </c>
      <c r="G192" s="31">
        <f t="shared" si="3"/>
        <v>-1.9545171311632359E-3</v>
      </c>
    </row>
    <row r="193" spans="1:7" ht="15.6">
      <c r="A193" s="117" t="s">
        <v>984</v>
      </c>
      <c r="B193" s="48">
        <v>495.55</v>
      </c>
      <c r="C193" s="50">
        <v>-2.6700000000000002E-2</v>
      </c>
      <c r="D193" s="13"/>
      <c r="E193" s="112" t="s">
        <v>122</v>
      </c>
      <c r="F193" s="30">
        <v>10805.55</v>
      </c>
      <c r="G193" s="31">
        <f t="shared" si="3"/>
        <v>-2.9312288613303372E-2</v>
      </c>
    </row>
    <row r="194" spans="1:7" ht="15.6">
      <c r="A194" s="117" t="s">
        <v>985</v>
      </c>
      <c r="B194" s="48">
        <v>511.55</v>
      </c>
      <c r="C194" s="50">
        <v>3.2300000000000002E-2</v>
      </c>
      <c r="D194" s="13"/>
      <c r="E194" s="112" t="s">
        <v>123</v>
      </c>
      <c r="F194" s="30">
        <v>11050.25</v>
      </c>
      <c r="G194" s="31">
        <f t="shared" si="3"/>
        <v>2.2645769997825305E-2</v>
      </c>
    </row>
    <row r="195" spans="1:7" ht="15.6">
      <c r="A195" s="117" t="s">
        <v>986</v>
      </c>
      <c r="B195" s="48">
        <v>528.29999999999995</v>
      </c>
      <c r="C195" s="50">
        <v>3.27E-2</v>
      </c>
      <c r="D195" s="13"/>
      <c r="E195" s="112" t="s">
        <v>124</v>
      </c>
      <c r="F195" s="30">
        <v>11227.55</v>
      </c>
      <c r="G195" s="31">
        <f t="shared" si="3"/>
        <v>1.6044885862310787E-2</v>
      </c>
    </row>
    <row r="196" spans="1:7" ht="15.6">
      <c r="A196" s="117" t="s">
        <v>987</v>
      </c>
      <c r="B196" s="48">
        <v>511.95</v>
      </c>
      <c r="C196" s="50">
        <v>-3.09E-2</v>
      </c>
      <c r="D196" s="13"/>
      <c r="E196" s="112" t="s">
        <v>125</v>
      </c>
      <c r="F196" s="30">
        <v>11222.4</v>
      </c>
      <c r="G196" s="31">
        <f t="shared" si="3"/>
        <v>-4.5869312539237317E-4</v>
      </c>
    </row>
    <row r="197" spans="1:7" ht="15.6">
      <c r="A197" s="117" t="s">
        <v>988</v>
      </c>
      <c r="B197" s="48">
        <v>515.85</v>
      </c>
      <c r="C197" s="50">
        <v>7.6E-3</v>
      </c>
      <c r="D197" s="13"/>
      <c r="E197" s="112" t="s">
        <v>126</v>
      </c>
      <c r="F197" s="30">
        <v>11247.55</v>
      </c>
      <c r="G197" s="31">
        <f t="shared" si="3"/>
        <v>2.2410536070716081E-3</v>
      </c>
    </row>
    <row r="198" spans="1:7" ht="15.6">
      <c r="A198" s="116">
        <v>43840</v>
      </c>
      <c r="B198" s="48">
        <v>522.79999999999995</v>
      </c>
      <c r="C198" s="50">
        <v>1.35E-2</v>
      </c>
      <c r="D198" s="13"/>
      <c r="E198" s="111">
        <v>43840.645833333336</v>
      </c>
      <c r="F198" s="30">
        <v>11416.95</v>
      </c>
      <c r="G198" s="31">
        <f t="shared" si="3"/>
        <v>1.5061057741463824E-2</v>
      </c>
    </row>
    <row r="199" spans="1:7" ht="15.6">
      <c r="A199" s="116">
        <v>43961</v>
      </c>
      <c r="B199" s="48">
        <v>524.25</v>
      </c>
      <c r="C199" s="50">
        <v>2.8E-3</v>
      </c>
      <c r="D199" s="13"/>
      <c r="E199" s="111">
        <v>43961.645833333336</v>
      </c>
      <c r="F199" s="30">
        <v>11503.35</v>
      </c>
      <c r="G199" s="31">
        <f t="shared" si="3"/>
        <v>7.5676954002601438E-3</v>
      </c>
    </row>
    <row r="200" spans="1:7" ht="15.6">
      <c r="A200" s="116">
        <v>43992</v>
      </c>
      <c r="B200" s="48">
        <v>527.5</v>
      </c>
      <c r="C200" s="50">
        <v>6.1999999999999998E-3</v>
      </c>
      <c r="D200" s="13"/>
      <c r="E200" s="111">
        <v>43992.645833333336</v>
      </c>
      <c r="F200" s="30">
        <v>11662.4</v>
      </c>
      <c r="G200" s="31">
        <f t="shared" si="3"/>
        <v>1.3826407090108406E-2</v>
      </c>
    </row>
    <row r="201" spans="1:7" ht="15.6">
      <c r="A201" s="116">
        <v>44022</v>
      </c>
      <c r="B201" s="48">
        <v>530.04999999999995</v>
      </c>
      <c r="C201" s="50">
        <v>4.7999999999999996E-3</v>
      </c>
      <c r="D201" s="13"/>
      <c r="E201" s="111">
        <v>44022.645833333336</v>
      </c>
      <c r="F201" s="30">
        <v>11738.85</v>
      </c>
      <c r="G201" s="31">
        <f t="shared" si="3"/>
        <v>6.555254493071816E-3</v>
      </c>
    </row>
    <row r="202" spans="1:7" ht="15.6">
      <c r="A202" s="116">
        <v>44053</v>
      </c>
      <c r="B202" s="48">
        <v>520.65</v>
      </c>
      <c r="C202" s="50">
        <v>-1.77E-2</v>
      </c>
      <c r="D202" s="13"/>
      <c r="E202" s="111">
        <v>44053.645833333336</v>
      </c>
      <c r="F202" s="30">
        <v>11834.6</v>
      </c>
      <c r="G202" s="31">
        <f t="shared" si="3"/>
        <v>8.1566763354161687E-3</v>
      </c>
    </row>
    <row r="203" spans="1:7" ht="15.6">
      <c r="A203" s="116">
        <v>44084</v>
      </c>
      <c r="B203" s="48">
        <v>521.35</v>
      </c>
      <c r="C203" s="50">
        <v>1.2999999999999999E-3</v>
      </c>
      <c r="D203" s="13"/>
      <c r="E203" s="111">
        <v>44084.645833333336</v>
      </c>
      <c r="F203" s="30">
        <v>11914.2</v>
      </c>
      <c r="G203" s="31">
        <f t="shared" ref="G203:G266" si="4">(F203/F202)-1</f>
        <v>6.7260405928379896E-3</v>
      </c>
    </row>
    <row r="204" spans="1:7" ht="15.6">
      <c r="A204" s="116">
        <v>44175</v>
      </c>
      <c r="B204" s="48">
        <v>530.95000000000005</v>
      </c>
      <c r="C204" s="50">
        <v>1.84E-2</v>
      </c>
      <c r="D204" s="13"/>
      <c r="E204" s="111">
        <v>44175.645833333336</v>
      </c>
      <c r="F204" s="30">
        <v>11930.95</v>
      </c>
      <c r="G204" s="31">
        <f t="shared" si="4"/>
        <v>1.4058854140437393E-3</v>
      </c>
    </row>
    <row r="205" spans="1:7" ht="15.6">
      <c r="A205" s="117" t="s">
        <v>989</v>
      </c>
      <c r="B205" s="48">
        <v>526.4</v>
      </c>
      <c r="C205" s="50">
        <v>-8.6E-3</v>
      </c>
      <c r="D205" s="13"/>
      <c r="E205" s="112" t="s">
        <v>127</v>
      </c>
      <c r="F205" s="30">
        <v>11934.5</v>
      </c>
      <c r="G205" s="31">
        <f t="shared" si="4"/>
        <v>2.9754545949822742E-4</v>
      </c>
    </row>
    <row r="206" spans="1:7" ht="15.6">
      <c r="A206" s="117" t="s">
        <v>990</v>
      </c>
      <c r="B206" s="48">
        <v>524.04999999999995</v>
      </c>
      <c r="C206" s="50">
        <v>-4.4999999999999997E-3</v>
      </c>
      <c r="D206" s="13"/>
      <c r="E206" s="112" t="s">
        <v>128</v>
      </c>
      <c r="F206" s="30">
        <v>11971.05</v>
      </c>
      <c r="G206" s="31">
        <f t="shared" si="4"/>
        <v>3.0625497507226207E-3</v>
      </c>
    </row>
    <row r="207" spans="1:7" ht="15.6">
      <c r="A207" s="117" t="s">
        <v>991</v>
      </c>
      <c r="B207" s="48">
        <v>506.5</v>
      </c>
      <c r="C207" s="50">
        <v>-3.3500000000000002E-2</v>
      </c>
      <c r="D207" s="13"/>
      <c r="E207" s="112" t="s">
        <v>129</v>
      </c>
      <c r="F207" s="30">
        <v>11680.35</v>
      </c>
      <c r="G207" s="31">
        <f t="shared" si="4"/>
        <v>-2.4283584146753912E-2</v>
      </c>
    </row>
    <row r="208" spans="1:7" ht="15.6">
      <c r="A208" s="117" t="s">
        <v>992</v>
      </c>
      <c r="B208" s="48">
        <v>510.05</v>
      </c>
      <c r="C208" s="50">
        <v>7.0000000000000001E-3</v>
      </c>
      <c r="D208" s="13"/>
      <c r="E208" s="112" t="s">
        <v>130</v>
      </c>
      <c r="F208" s="30">
        <v>11762.45</v>
      </c>
      <c r="G208" s="31">
        <f t="shared" si="4"/>
        <v>7.0288989627880216E-3</v>
      </c>
    </row>
    <row r="209" spans="1:7" ht="15.6">
      <c r="A209" s="117" t="s">
        <v>993</v>
      </c>
      <c r="B209" s="48">
        <v>514.25</v>
      </c>
      <c r="C209" s="50">
        <v>8.2000000000000007E-3</v>
      </c>
      <c r="D209" s="13"/>
      <c r="E209" s="112" t="s">
        <v>131</v>
      </c>
      <c r="F209" s="30">
        <v>11873.05</v>
      </c>
      <c r="G209" s="31">
        <f t="shared" si="4"/>
        <v>9.4028029874726471E-3</v>
      </c>
    </row>
    <row r="210" spans="1:7" ht="15.6">
      <c r="A210" s="117" t="s">
        <v>994</v>
      </c>
      <c r="B210" s="48">
        <v>514.1</v>
      </c>
      <c r="C210" s="50">
        <v>-2.9999999999999997E-4</v>
      </c>
      <c r="D210" s="13"/>
      <c r="E210" s="112" t="s">
        <v>132</v>
      </c>
      <c r="F210" s="30">
        <v>11896.8</v>
      </c>
      <c r="G210" s="31">
        <f t="shared" si="4"/>
        <v>2.0003284749916528E-3</v>
      </c>
    </row>
    <row r="211" spans="1:7" ht="15.6">
      <c r="A211" s="117" t="s">
        <v>995</v>
      </c>
      <c r="B211" s="48">
        <v>520.70000000000005</v>
      </c>
      <c r="C211" s="50">
        <v>1.2800000000000001E-2</v>
      </c>
      <c r="D211" s="13"/>
      <c r="E211" s="112" t="s">
        <v>133</v>
      </c>
      <c r="F211" s="30">
        <v>11937.65</v>
      </c>
      <c r="G211" s="31">
        <f t="shared" si="4"/>
        <v>3.4336964561898498E-3</v>
      </c>
    </row>
    <row r="212" spans="1:7" ht="15.6">
      <c r="A212" s="117" t="s">
        <v>996</v>
      </c>
      <c r="B212" s="48">
        <v>515.20000000000005</v>
      </c>
      <c r="C212" s="50">
        <v>-1.06E-2</v>
      </c>
      <c r="D212" s="13"/>
      <c r="E212" s="112" t="s">
        <v>134</v>
      </c>
      <c r="F212" s="30">
        <v>11896.45</v>
      </c>
      <c r="G212" s="31">
        <f t="shared" si="4"/>
        <v>-3.4512655338361231E-3</v>
      </c>
    </row>
    <row r="213" spans="1:7" ht="15.6">
      <c r="A213" s="117" t="s">
        <v>997</v>
      </c>
      <c r="B213" s="48">
        <v>526.65</v>
      </c>
      <c r="C213" s="50">
        <v>2.2200000000000001E-2</v>
      </c>
      <c r="D213" s="13"/>
      <c r="E213" s="112" t="s">
        <v>135</v>
      </c>
      <c r="F213" s="30">
        <v>11930.35</v>
      </c>
      <c r="G213" s="31">
        <f t="shared" si="4"/>
        <v>2.8495895834470542E-3</v>
      </c>
    </row>
    <row r="214" spans="1:7" ht="15.6">
      <c r="A214" s="117" t="s">
        <v>998</v>
      </c>
      <c r="B214" s="48">
        <v>516.29999999999995</v>
      </c>
      <c r="C214" s="50">
        <v>-1.9699999999999999E-2</v>
      </c>
      <c r="D214" s="13"/>
      <c r="E214" s="112" t="s">
        <v>136</v>
      </c>
      <c r="F214" s="30">
        <v>11767.75</v>
      </c>
      <c r="G214" s="31">
        <f t="shared" si="4"/>
        <v>-1.362910560042252E-2</v>
      </c>
    </row>
    <row r="215" spans="1:7" ht="15.6">
      <c r="A215" s="117" t="s">
        <v>999</v>
      </c>
      <c r="B215" s="48">
        <v>518.4</v>
      </c>
      <c r="C215" s="50">
        <v>4.1000000000000003E-3</v>
      </c>
      <c r="D215" s="13"/>
      <c r="E215" s="112" t="s">
        <v>137</v>
      </c>
      <c r="F215" s="30">
        <v>11889.4</v>
      </c>
      <c r="G215" s="31">
        <f t="shared" si="4"/>
        <v>1.0337575152429279E-2</v>
      </c>
    </row>
    <row r="216" spans="1:7" ht="15.6">
      <c r="A216" s="117" t="s">
        <v>1000</v>
      </c>
      <c r="B216" s="48">
        <v>512.45000000000005</v>
      </c>
      <c r="C216" s="50">
        <v>-1.15E-2</v>
      </c>
      <c r="D216" s="13"/>
      <c r="E216" s="112" t="s">
        <v>138</v>
      </c>
      <c r="F216" s="30">
        <v>11729.6</v>
      </c>
      <c r="G216" s="31">
        <f t="shared" si="4"/>
        <v>-1.3440543677561423E-2</v>
      </c>
    </row>
    <row r="217" spans="1:7" ht="15.6">
      <c r="A217" s="117" t="s">
        <v>1001</v>
      </c>
      <c r="B217" s="48">
        <v>504.85</v>
      </c>
      <c r="C217" s="50">
        <v>-1.4800000000000001E-2</v>
      </c>
      <c r="D217" s="13"/>
      <c r="E217" s="112" t="s">
        <v>139</v>
      </c>
      <c r="F217" s="30">
        <v>11670.8</v>
      </c>
      <c r="G217" s="31">
        <f t="shared" si="4"/>
        <v>-5.0129586686673555E-3</v>
      </c>
    </row>
    <row r="218" spans="1:7" ht="15.6">
      <c r="A218" s="117" t="s">
        <v>1002</v>
      </c>
      <c r="B218" s="48">
        <v>504.3</v>
      </c>
      <c r="C218" s="50">
        <v>-1.1000000000000001E-3</v>
      </c>
      <c r="D218" s="13"/>
      <c r="E218" s="112" t="s">
        <v>140</v>
      </c>
      <c r="F218" s="30">
        <v>11642.4</v>
      </c>
      <c r="G218" s="31">
        <f t="shared" si="4"/>
        <v>-2.4334235870719922E-3</v>
      </c>
    </row>
    <row r="219" spans="1:7" ht="15.6">
      <c r="A219" s="116">
        <v>43872</v>
      </c>
      <c r="B219" s="48">
        <v>503.95</v>
      </c>
      <c r="C219" s="50">
        <v>-6.9999999999999999E-4</v>
      </c>
      <c r="D219" s="13"/>
      <c r="E219" s="111">
        <v>43872.645833333336</v>
      </c>
      <c r="F219" s="30">
        <v>11669.15</v>
      </c>
      <c r="G219" s="31">
        <f t="shared" si="4"/>
        <v>2.297636226207711E-3</v>
      </c>
    </row>
    <row r="220" spans="1:7" ht="15.6">
      <c r="A220" s="116">
        <v>43901</v>
      </c>
      <c r="B220" s="48">
        <v>509.7</v>
      </c>
      <c r="C220" s="50">
        <v>1.14E-2</v>
      </c>
      <c r="D220" s="13"/>
      <c r="E220" s="111">
        <v>43901.645833333336</v>
      </c>
      <c r="F220" s="30">
        <v>11813.5</v>
      </c>
      <c r="G220" s="31">
        <f t="shared" si="4"/>
        <v>1.237022405230892E-2</v>
      </c>
    </row>
    <row r="221" spans="1:7" ht="15.6">
      <c r="A221" s="116">
        <v>43932</v>
      </c>
      <c r="B221" s="48">
        <v>510.45</v>
      </c>
      <c r="C221" s="50">
        <v>1.5E-3</v>
      </c>
      <c r="D221" s="13"/>
      <c r="E221" s="111">
        <v>43932.645833333336</v>
      </c>
      <c r="F221" s="30">
        <v>11908.5</v>
      </c>
      <c r="G221" s="31">
        <f t="shared" si="4"/>
        <v>8.0416472679560869E-3</v>
      </c>
    </row>
    <row r="222" spans="1:7" ht="15.6">
      <c r="A222" s="116">
        <v>43962</v>
      </c>
      <c r="B222" s="48">
        <v>533.95000000000005</v>
      </c>
      <c r="C222" s="50">
        <v>4.5999999999999999E-2</v>
      </c>
      <c r="D222" s="13"/>
      <c r="E222" s="111">
        <v>43962.645833333336</v>
      </c>
      <c r="F222" s="30">
        <v>12120.3</v>
      </c>
      <c r="G222" s="31">
        <f t="shared" si="4"/>
        <v>1.7785615316790571E-2</v>
      </c>
    </row>
    <row r="223" spans="1:7" ht="15.6">
      <c r="A223" s="116">
        <v>43993</v>
      </c>
      <c r="B223" s="48">
        <v>544.20000000000005</v>
      </c>
      <c r="C223" s="50">
        <v>1.9199999999999998E-2</v>
      </c>
      <c r="D223" s="13"/>
      <c r="E223" s="111">
        <v>43993.645833333336</v>
      </c>
      <c r="F223" s="30">
        <v>12263.55</v>
      </c>
      <c r="G223" s="31">
        <f t="shared" si="4"/>
        <v>1.1819014380832105E-2</v>
      </c>
    </row>
    <row r="224" spans="1:7" ht="15.6">
      <c r="A224" s="116">
        <v>44085</v>
      </c>
      <c r="B224" s="48">
        <v>555.79999999999995</v>
      </c>
      <c r="C224" s="50">
        <v>2.1299999999999999E-2</v>
      </c>
      <c r="D224" s="13"/>
      <c r="E224" s="111">
        <v>44085.645833333336</v>
      </c>
      <c r="F224" s="30">
        <v>12461.05</v>
      </c>
      <c r="G224" s="31">
        <f t="shared" si="4"/>
        <v>1.6104635280974833E-2</v>
      </c>
    </row>
    <row r="225" spans="1:7" ht="15.6">
      <c r="A225" s="116">
        <v>44115</v>
      </c>
      <c r="B225" s="48">
        <v>563.95000000000005</v>
      </c>
      <c r="C225" s="50">
        <v>1.47E-2</v>
      </c>
      <c r="D225" s="13"/>
      <c r="E225" s="111">
        <v>44115.645833333336</v>
      </c>
      <c r="F225" s="30">
        <v>12631.1</v>
      </c>
      <c r="G225" s="31">
        <f t="shared" si="4"/>
        <v>1.3646522564310537E-2</v>
      </c>
    </row>
    <row r="226" spans="1:7" ht="15.6">
      <c r="A226" s="116">
        <v>44146</v>
      </c>
      <c r="B226" s="48">
        <v>569.04999999999995</v>
      </c>
      <c r="C226" s="50">
        <v>8.9999999999999993E-3</v>
      </c>
      <c r="D226" s="13"/>
      <c r="E226" s="111">
        <v>44146.645833333336</v>
      </c>
      <c r="F226" s="30">
        <v>12749.15</v>
      </c>
      <c r="G226" s="31">
        <f t="shared" si="4"/>
        <v>9.3459793683843273E-3</v>
      </c>
    </row>
    <row r="227" spans="1:7" ht="15.6">
      <c r="A227" s="116">
        <v>44176</v>
      </c>
      <c r="B227" s="48">
        <v>558.1</v>
      </c>
      <c r="C227" s="50">
        <v>-1.9199999999999998E-2</v>
      </c>
      <c r="D227" s="13"/>
      <c r="E227" s="111">
        <v>44176.645833333336</v>
      </c>
      <c r="F227" s="30">
        <v>12690.8</v>
      </c>
      <c r="G227" s="31">
        <f t="shared" si="4"/>
        <v>-4.5767757066157433E-3</v>
      </c>
    </row>
    <row r="228" spans="1:7" ht="15.6">
      <c r="A228" s="117" t="s">
        <v>1003</v>
      </c>
      <c r="B228" s="48">
        <v>554.79999999999995</v>
      </c>
      <c r="C228" s="50">
        <v>-5.8999999999999999E-3</v>
      </c>
      <c r="D228" s="13"/>
      <c r="E228" s="112" t="s">
        <v>141</v>
      </c>
      <c r="F228" s="30">
        <v>12719.95</v>
      </c>
      <c r="G228" s="31">
        <f t="shared" si="4"/>
        <v>2.2969395152394601E-3</v>
      </c>
    </row>
    <row r="229" spans="1:7" ht="15.6">
      <c r="A229" s="117" t="s">
        <v>1004</v>
      </c>
      <c r="B229" s="48">
        <v>560.25</v>
      </c>
      <c r="C229" s="50">
        <v>9.7999999999999997E-3</v>
      </c>
      <c r="D229" s="13"/>
      <c r="E229" s="112" t="s">
        <v>142</v>
      </c>
      <c r="F229" s="30">
        <v>12874.2</v>
      </c>
      <c r="G229" s="31">
        <f t="shared" si="4"/>
        <v>1.2126619994575538E-2</v>
      </c>
    </row>
    <row r="230" spans="1:7" ht="15.6">
      <c r="A230" s="117" t="s">
        <v>1005</v>
      </c>
      <c r="B230" s="48">
        <v>563.75</v>
      </c>
      <c r="C230" s="50">
        <v>6.1999999999999998E-3</v>
      </c>
      <c r="D230" s="13"/>
      <c r="E230" s="112" t="s">
        <v>143</v>
      </c>
      <c r="F230" s="30">
        <v>12938.25</v>
      </c>
      <c r="G230" s="31">
        <f t="shared" si="4"/>
        <v>4.9750664118934917E-3</v>
      </c>
    </row>
    <row r="231" spans="1:7" ht="15.6">
      <c r="A231" s="117" t="s">
        <v>1006</v>
      </c>
      <c r="B231" s="48">
        <v>572.04999999999995</v>
      </c>
      <c r="C231" s="50">
        <v>1.47E-2</v>
      </c>
      <c r="D231" s="13"/>
      <c r="E231" s="112" t="s">
        <v>144</v>
      </c>
      <c r="F231" s="30">
        <v>12771.7</v>
      </c>
      <c r="G231" s="31">
        <f t="shared" si="4"/>
        <v>-1.2872683709156951E-2</v>
      </c>
    </row>
    <row r="232" spans="1:7" ht="15.6">
      <c r="A232" s="117" t="s">
        <v>1007</v>
      </c>
      <c r="B232" s="48">
        <v>571.4</v>
      </c>
      <c r="C232" s="50">
        <v>-1.1000000000000001E-3</v>
      </c>
      <c r="D232" s="13"/>
      <c r="E232" s="112" t="s">
        <v>145</v>
      </c>
      <c r="F232" s="30">
        <v>12859.05</v>
      </c>
      <c r="G232" s="31">
        <f t="shared" si="4"/>
        <v>6.8393401035100609E-3</v>
      </c>
    </row>
    <row r="233" spans="1:7" ht="15.6">
      <c r="A233" s="117" t="s">
        <v>1008</v>
      </c>
      <c r="B233" s="48">
        <v>566.79999999999995</v>
      </c>
      <c r="C233" s="50">
        <v>-8.0999999999999996E-3</v>
      </c>
      <c r="D233" s="13"/>
      <c r="E233" s="112" t="s">
        <v>146</v>
      </c>
      <c r="F233" s="30">
        <v>12926.45</v>
      </c>
      <c r="G233" s="31">
        <f t="shared" si="4"/>
        <v>5.2414447412523213E-3</v>
      </c>
    </row>
    <row r="234" spans="1:7" ht="15.6">
      <c r="A234" s="117" t="s">
        <v>1009</v>
      </c>
      <c r="B234" s="48">
        <v>563.4</v>
      </c>
      <c r="C234" s="50">
        <v>-6.0000000000000001E-3</v>
      </c>
      <c r="D234" s="13"/>
      <c r="E234" s="112" t="s">
        <v>147</v>
      </c>
      <c r="F234" s="30">
        <v>13055.15</v>
      </c>
      <c r="G234" s="31">
        <f t="shared" si="4"/>
        <v>9.956329850809631E-3</v>
      </c>
    </row>
    <row r="235" spans="1:7" ht="15.6">
      <c r="A235" s="117" t="s">
        <v>1010</v>
      </c>
      <c r="B235" s="48">
        <v>550.20000000000005</v>
      </c>
      <c r="C235" s="50">
        <v>-2.3400000000000001E-2</v>
      </c>
      <c r="D235" s="13"/>
      <c r="E235" s="112" t="s">
        <v>148</v>
      </c>
      <c r="F235" s="30">
        <v>12858.4</v>
      </c>
      <c r="G235" s="31">
        <f t="shared" si="4"/>
        <v>-1.5070680919024304E-2</v>
      </c>
    </row>
    <row r="236" spans="1:7" ht="15.6">
      <c r="A236" s="117" t="s">
        <v>1011</v>
      </c>
      <c r="B236" s="48">
        <v>557</v>
      </c>
      <c r="C236" s="50">
        <v>1.24E-2</v>
      </c>
      <c r="D236" s="13"/>
      <c r="E236" s="112" t="s">
        <v>149</v>
      </c>
      <c r="F236" s="30">
        <v>12987</v>
      </c>
      <c r="G236" s="31">
        <f t="shared" si="4"/>
        <v>1.000124432277727E-2</v>
      </c>
    </row>
    <row r="237" spans="1:7" ht="15.6">
      <c r="A237" s="117" t="s">
        <v>1012</v>
      </c>
      <c r="B237" s="48">
        <v>548.4</v>
      </c>
      <c r="C237" s="50">
        <v>-1.54E-2</v>
      </c>
      <c r="D237" s="13"/>
      <c r="E237" s="112" t="s">
        <v>150</v>
      </c>
      <c r="F237" s="30">
        <v>12968.95</v>
      </c>
      <c r="G237" s="31">
        <f t="shared" si="4"/>
        <v>-1.3898513898513709E-3</v>
      </c>
    </row>
    <row r="238" spans="1:7" ht="15.6">
      <c r="A238" s="116">
        <v>43842</v>
      </c>
      <c r="B238" s="48">
        <v>566.95000000000005</v>
      </c>
      <c r="C238" s="50">
        <v>3.3799999999999997E-2</v>
      </c>
      <c r="D238" s="13"/>
      <c r="E238" s="111">
        <v>43842.645833333336</v>
      </c>
      <c r="F238" s="30">
        <v>13109.05</v>
      </c>
      <c r="G238" s="31">
        <f t="shared" si="4"/>
        <v>1.0802724970024435E-2</v>
      </c>
    </row>
    <row r="239" spans="1:7" ht="15.6">
      <c r="A239" s="116">
        <v>43873</v>
      </c>
      <c r="B239" s="48">
        <v>569.4</v>
      </c>
      <c r="C239" s="50">
        <v>4.3E-3</v>
      </c>
      <c r="D239" s="13"/>
      <c r="E239" s="111">
        <v>43873.645833333336</v>
      </c>
      <c r="F239" s="30">
        <v>13113.75</v>
      </c>
      <c r="G239" s="31">
        <f t="shared" si="4"/>
        <v>3.5853093855009455E-4</v>
      </c>
    </row>
    <row r="240" spans="1:7" ht="15.6">
      <c r="A240" s="116">
        <v>43902</v>
      </c>
      <c r="B240" s="48">
        <v>571.4</v>
      </c>
      <c r="C240" s="50">
        <v>3.5000000000000001E-3</v>
      </c>
      <c r="D240" s="13"/>
      <c r="E240" s="111">
        <v>43902.645833333336</v>
      </c>
      <c r="F240" s="30">
        <v>13133.9</v>
      </c>
      <c r="G240" s="31">
        <f t="shared" si="4"/>
        <v>1.5365551425030599E-3</v>
      </c>
    </row>
    <row r="241" spans="1:7" ht="15.6">
      <c r="A241" s="116">
        <v>43933</v>
      </c>
      <c r="B241" s="48">
        <v>579.6</v>
      </c>
      <c r="C241" s="50">
        <v>1.44E-2</v>
      </c>
      <c r="D241" s="13"/>
      <c r="E241" s="111">
        <v>43933.645833333336</v>
      </c>
      <c r="F241" s="30">
        <v>13258.55</v>
      </c>
      <c r="G241" s="31">
        <f t="shared" si="4"/>
        <v>9.4907072537480097E-3</v>
      </c>
    </row>
    <row r="242" spans="1:7" ht="15.6">
      <c r="A242" s="116">
        <v>44024</v>
      </c>
      <c r="B242" s="48">
        <v>588.85</v>
      </c>
      <c r="C242" s="50">
        <v>1.6E-2</v>
      </c>
      <c r="D242" s="13"/>
      <c r="E242" s="111">
        <v>44024.645833333336</v>
      </c>
      <c r="F242" s="30">
        <v>13355.75</v>
      </c>
      <c r="G242" s="31">
        <f t="shared" si="4"/>
        <v>7.331118410384363E-3</v>
      </c>
    </row>
    <row r="243" spans="1:7" ht="15.6">
      <c r="A243" s="116">
        <v>44055</v>
      </c>
      <c r="B243" s="48">
        <v>586.29999999999995</v>
      </c>
      <c r="C243" s="50">
        <v>-4.3E-3</v>
      </c>
      <c r="D243" s="13"/>
      <c r="E243" s="111">
        <v>44055.645833333336</v>
      </c>
      <c r="F243" s="30">
        <v>13392.95</v>
      </c>
      <c r="G243" s="31">
        <f t="shared" si="4"/>
        <v>2.785317185481917E-3</v>
      </c>
    </row>
    <row r="244" spans="1:7" ht="15.6">
      <c r="A244" s="116">
        <v>44086</v>
      </c>
      <c r="B244" s="48">
        <v>583.79999999999995</v>
      </c>
      <c r="C244" s="50">
        <v>-4.3E-3</v>
      </c>
      <c r="D244" s="13"/>
      <c r="E244" s="111">
        <v>44086.645833333336</v>
      </c>
      <c r="F244" s="30">
        <v>13529.1</v>
      </c>
      <c r="G244" s="31">
        <f t="shared" si="4"/>
        <v>1.0165796183813081E-2</v>
      </c>
    </row>
    <row r="245" spans="1:7" ht="15.6">
      <c r="A245" s="116">
        <v>44116</v>
      </c>
      <c r="B245" s="48">
        <v>593</v>
      </c>
      <c r="C245" s="50">
        <v>1.5800000000000002E-2</v>
      </c>
      <c r="D245" s="13"/>
      <c r="E245" s="111">
        <v>44116.645833333336</v>
      </c>
      <c r="F245" s="30">
        <v>13478.3</v>
      </c>
      <c r="G245" s="31">
        <f t="shared" si="4"/>
        <v>-3.7548691339409634E-3</v>
      </c>
    </row>
    <row r="246" spans="1:7" ht="15.6">
      <c r="A246" s="116">
        <v>44147</v>
      </c>
      <c r="B246" s="48">
        <v>593.4</v>
      </c>
      <c r="C246" s="50">
        <v>6.9999999999999999E-4</v>
      </c>
      <c r="D246" s="13"/>
      <c r="E246" s="111">
        <v>44147.645833333336</v>
      </c>
      <c r="F246" s="30">
        <v>13513.85</v>
      </c>
      <c r="G246" s="31">
        <f t="shared" si="4"/>
        <v>2.6375729876915166E-3</v>
      </c>
    </row>
    <row r="247" spans="1:7" ht="15.6">
      <c r="A247" s="117" t="s">
        <v>1013</v>
      </c>
      <c r="B247" s="48">
        <v>595.65</v>
      </c>
      <c r="C247" s="50">
        <v>3.8E-3</v>
      </c>
      <c r="D247" s="13"/>
      <c r="E247" s="112" t="s">
        <v>151</v>
      </c>
      <c r="F247" s="30">
        <v>13558.15</v>
      </c>
      <c r="G247" s="31">
        <f t="shared" si="4"/>
        <v>3.2781183748524789E-3</v>
      </c>
    </row>
    <row r="248" spans="1:7" ht="15.6">
      <c r="A248" s="117" t="s">
        <v>1014</v>
      </c>
      <c r="B248" s="48">
        <v>594.29999999999995</v>
      </c>
      <c r="C248" s="50">
        <v>-2.3E-3</v>
      </c>
      <c r="D248" s="13"/>
      <c r="E248" s="112" t="s">
        <v>152</v>
      </c>
      <c r="F248" s="30">
        <v>13567.85</v>
      </c>
      <c r="G248" s="31">
        <f t="shared" si="4"/>
        <v>7.1543684057195911E-4</v>
      </c>
    </row>
    <row r="249" spans="1:7" ht="15.6">
      <c r="A249" s="117" t="s">
        <v>1015</v>
      </c>
      <c r="B249" s="48">
        <v>594.85</v>
      </c>
      <c r="C249" s="50">
        <v>8.9999999999999998E-4</v>
      </c>
      <c r="D249" s="13"/>
      <c r="E249" s="112" t="s">
        <v>153</v>
      </c>
      <c r="F249" s="30">
        <v>13682.7</v>
      </c>
      <c r="G249" s="31">
        <f t="shared" si="4"/>
        <v>8.4648636298307878E-3</v>
      </c>
    </row>
    <row r="250" spans="1:7" ht="15.6">
      <c r="A250" s="117" t="s">
        <v>1016</v>
      </c>
      <c r="B250" s="48">
        <v>583.54999999999995</v>
      </c>
      <c r="C250" s="50">
        <v>-1.9E-2</v>
      </c>
      <c r="D250" s="13"/>
      <c r="E250" s="112" t="s">
        <v>154</v>
      </c>
      <c r="F250" s="30">
        <v>13740.7</v>
      </c>
      <c r="G250" s="31">
        <f t="shared" si="4"/>
        <v>4.2389294510585263E-3</v>
      </c>
    </row>
    <row r="251" spans="1:7" ht="15.6">
      <c r="A251" s="117" t="s">
        <v>1017</v>
      </c>
      <c r="B251" s="48">
        <v>588.45000000000005</v>
      </c>
      <c r="C251" s="50">
        <v>8.3999999999999995E-3</v>
      </c>
      <c r="D251" s="13"/>
      <c r="E251" s="112" t="s">
        <v>155</v>
      </c>
      <c r="F251" s="30">
        <v>13760.55</v>
      </c>
      <c r="G251" s="31">
        <f t="shared" si="4"/>
        <v>1.4446134476409078E-3</v>
      </c>
    </row>
    <row r="252" spans="1:7" ht="15.6">
      <c r="A252" s="117" t="s">
        <v>1018</v>
      </c>
      <c r="B252" s="48">
        <v>556.1</v>
      </c>
      <c r="C252" s="50">
        <v>-5.5E-2</v>
      </c>
      <c r="D252" s="13"/>
      <c r="E252" s="112" t="s">
        <v>156</v>
      </c>
      <c r="F252" s="30">
        <v>13328.4</v>
      </c>
      <c r="G252" s="31">
        <f t="shared" si="4"/>
        <v>-3.1404994713147394E-2</v>
      </c>
    </row>
    <row r="253" spans="1:7" ht="15.6">
      <c r="A253" s="117" t="s">
        <v>1019</v>
      </c>
      <c r="B253" s="48">
        <v>555.79999999999995</v>
      </c>
      <c r="C253" s="50">
        <v>-5.0000000000000001E-4</v>
      </c>
      <c r="D253" s="13"/>
      <c r="E253" s="112" t="s">
        <v>157</v>
      </c>
      <c r="F253" s="30">
        <v>13466.3</v>
      </c>
      <c r="G253" s="31">
        <f t="shared" si="4"/>
        <v>1.0346328141412231E-2</v>
      </c>
    </row>
    <row r="254" spans="1:7" ht="15.6">
      <c r="A254" s="117" t="s">
        <v>1020</v>
      </c>
      <c r="B254" s="48">
        <v>561.29999999999995</v>
      </c>
      <c r="C254" s="50">
        <v>9.9000000000000008E-3</v>
      </c>
      <c r="D254" s="13"/>
      <c r="E254" s="112" t="s">
        <v>158</v>
      </c>
      <c r="F254" s="30">
        <v>13601.1</v>
      </c>
      <c r="G254" s="31">
        <f t="shared" si="4"/>
        <v>1.0010173544329204E-2</v>
      </c>
    </row>
    <row r="255" spans="1:7" ht="15.6">
      <c r="A255" s="117" t="s">
        <v>1021</v>
      </c>
      <c r="B255" s="48">
        <v>569.35</v>
      </c>
      <c r="C255" s="50">
        <v>1.43E-2</v>
      </c>
      <c r="D255" s="13"/>
      <c r="E255" s="112" t="s">
        <v>159</v>
      </c>
      <c r="F255" s="30">
        <v>13749.25</v>
      </c>
      <c r="G255" s="31">
        <f t="shared" si="4"/>
        <v>1.0892501341803307E-2</v>
      </c>
    </row>
    <row r="256" spans="1:7" ht="15.6">
      <c r="A256" s="117" t="s">
        <v>1022</v>
      </c>
      <c r="B256" s="48">
        <v>579.85</v>
      </c>
      <c r="C256" s="50">
        <v>1.84E-2</v>
      </c>
      <c r="D256" s="13"/>
      <c r="E256" s="112" t="s">
        <v>160</v>
      </c>
      <c r="F256" s="30">
        <v>13873.2</v>
      </c>
      <c r="G256" s="31">
        <f t="shared" si="4"/>
        <v>9.0150371838464416E-3</v>
      </c>
    </row>
    <row r="257" spans="1:7" ht="15.6">
      <c r="A257" s="117" t="s">
        <v>1023</v>
      </c>
      <c r="B257" s="48">
        <v>570.20000000000005</v>
      </c>
      <c r="C257" s="50">
        <v>-1.66E-2</v>
      </c>
      <c r="D257" s="13"/>
      <c r="E257" s="112" t="s">
        <v>161</v>
      </c>
      <c r="F257" s="30">
        <v>13932.6</v>
      </c>
      <c r="G257" s="31">
        <f t="shared" si="4"/>
        <v>4.2816365366318276E-3</v>
      </c>
    </row>
    <row r="258" spans="1:7" ht="15.6">
      <c r="A258" s="117" t="s">
        <v>1024</v>
      </c>
      <c r="B258" s="48">
        <v>577.75</v>
      </c>
      <c r="C258" s="50">
        <v>1.32E-2</v>
      </c>
      <c r="D258" s="13"/>
      <c r="E258" s="112" t="s">
        <v>162</v>
      </c>
      <c r="F258" s="30">
        <v>13981.95</v>
      </c>
      <c r="G258" s="31">
        <f t="shared" si="4"/>
        <v>3.5420524525213715E-3</v>
      </c>
    </row>
    <row r="259" spans="1:7" ht="15.6">
      <c r="A259" s="117" t="s">
        <v>1025</v>
      </c>
      <c r="B259" s="48">
        <v>578.25</v>
      </c>
      <c r="C259" s="50">
        <v>8.9999999999999998E-4</v>
      </c>
      <c r="D259" s="13"/>
      <c r="E259" s="112" t="s">
        <v>163</v>
      </c>
      <c r="F259" s="30">
        <v>13981.75</v>
      </c>
      <c r="G259" s="31">
        <f t="shared" si="4"/>
        <v>-1.430415643033367E-5</v>
      </c>
    </row>
    <row r="260" spans="1:7" ht="15.6">
      <c r="A260" s="116">
        <v>44197</v>
      </c>
      <c r="B260" s="48">
        <v>581.5</v>
      </c>
      <c r="C260" s="50">
        <v>5.5999999999999999E-3</v>
      </c>
      <c r="D260" s="13"/>
      <c r="E260" s="111">
        <v>44197.645833333336</v>
      </c>
      <c r="F260" s="30">
        <v>14018.5</v>
      </c>
      <c r="G260" s="31">
        <f t="shared" si="4"/>
        <v>2.6284263414808606E-3</v>
      </c>
    </row>
    <row r="261" spans="1:7" ht="15.6">
      <c r="A261" s="116">
        <v>44287</v>
      </c>
      <c r="B261" s="48">
        <v>584.35</v>
      </c>
      <c r="C261" s="50">
        <v>4.8999999999999998E-3</v>
      </c>
      <c r="D261" s="13"/>
      <c r="E261" s="111">
        <v>44287.645833333336</v>
      </c>
      <c r="F261" s="30">
        <v>14132.9</v>
      </c>
      <c r="G261" s="31">
        <f t="shared" si="4"/>
        <v>8.1606448621465155E-3</v>
      </c>
    </row>
    <row r="262" spans="1:7" ht="15.6">
      <c r="A262" s="116">
        <v>44317</v>
      </c>
      <c r="B262" s="48">
        <v>582.25</v>
      </c>
      <c r="C262" s="50">
        <v>-3.5999999999999999E-3</v>
      </c>
      <c r="D262" s="13"/>
      <c r="E262" s="111">
        <v>44317.645833333336</v>
      </c>
      <c r="F262" s="30">
        <v>14199.5</v>
      </c>
      <c r="G262" s="31">
        <f t="shared" si="4"/>
        <v>4.7124086351704175E-3</v>
      </c>
    </row>
    <row r="263" spans="1:7" ht="15.6">
      <c r="A263" s="116">
        <v>44348</v>
      </c>
      <c r="B263" s="48">
        <v>586.15</v>
      </c>
      <c r="C263" s="50">
        <v>6.7000000000000002E-3</v>
      </c>
      <c r="D263" s="13"/>
      <c r="E263" s="111">
        <v>44348.645833333336</v>
      </c>
      <c r="F263" s="30">
        <v>14146.25</v>
      </c>
      <c r="G263" s="31">
        <f t="shared" si="4"/>
        <v>-3.7501320469031096E-3</v>
      </c>
    </row>
    <row r="264" spans="1:7" ht="15.6">
      <c r="A264" s="116">
        <v>44378</v>
      </c>
      <c r="B264" s="48">
        <v>613.9</v>
      </c>
      <c r="C264" s="50">
        <v>4.7300000000000002E-2</v>
      </c>
      <c r="D264" s="13"/>
      <c r="E264" s="111">
        <v>44378.645833333336</v>
      </c>
      <c r="F264" s="30">
        <v>14137.35</v>
      </c>
      <c r="G264" s="31">
        <f t="shared" si="4"/>
        <v>-6.2914199876284993E-4</v>
      </c>
    </row>
    <row r="265" spans="1:7" ht="15.6">
      <c r="A265" s="116">
        <v>44409</v>
      </c>
      <c r="B265" s="48">
        <v>630.9</v>
      </c>
      <c r="C265" s="50">
        <v>2.7699999999999999E-2</v>
      </c>
      <c r="D265" s="13"/>
      <c r="E265" s="111">
        <v>44409.645833333336</v>
      </c>
      <c r="F265" s="30">
        <v>14347.25</v>
      </c>
      <c r="G265" s="31">
        <f t="shared" si="4"/>
        <v>1.4847195549378078E-2</v>
      </c>
    </row>
    <row r="266" spans="1:7" ht="15.6">
      <c r="A266" s="116">
        <v>44501</v>
      </c>
      <c r="B266" s="48">
        <v>641.9</v>
      </c>
      <c r="C266" s="50">
        <v>1.7399999999999999E-2</v>
      </c>
      <c r="D266" s="13"/>
      <c r="E266" s="111">
        <v>44501.645833333336</v>
      </c>
      <c r="F266" s="30">
        <v>14484.75</v>
      </c>
      <c r="G266" s="31">
        <f t="shared" si="4"/>
        <v>9.5837181341371647E-3</v>
      </c>
    </row>
    <row r="267" spans="1:7" ht="15.6">
      <c r="A267" s="116">
        <v>44531</v>
      </c>
      <c r="B267" s="48">
        <v>644</v>
      </c>
      <c r="C267" s="50">
        <v>3.3E-3</v>
      </c>
      <c r="D267" s="13"/>
      <c r="E267" s="111">
        <v>44531.645833333336</v>
      </c>
      <c r="F267" s="30">
        <v>14563.45</v>
      </c>
      <c r="G267" s="31">
        <f t="shared" ref="G267:G330" si="5">(F267/F266)-1</f>
        <v>5.4333005402233958E-3</v>
      </c>
    </row>
    <row r="268" spans="1:7" ht="15.6">
      <c r="A268" s="117" t="s">
        <v>1026</v>
      </c>
      <c r="B268" s="48">
        <v>640.79999999999995</v>
      </c>
      <c r="C268" s="50">
        <v>-5.0000000000000001E-3</v>
      </c>
      <c r="D268" s="13"/>
      <c r="E268" s="112" t="s">
        <v>164</v>
      </c>
      <c r="F268" s="30">
        <v>14564.85</v>
      </c>
      <c r="G268" s="31">
        <f t="shared" si="5"/>
        <v>9.6131067844451579E-5</v>
      </c>
    </row>
    <row r="269" spans="1:7" ht="15.6">
      <c r="A269" s="117" t="s">
        <v>1027</v>
      </c>
      <c r="B269" s="48">
        <v>639</v>
      </c>
      <c r="C269" s="50">
        <v>-2.8E-3</v>
      </c>
      <c r="D269" s="13"/>
      <c r="E269" s="112" t="s">
        <v>165</v>
      </c>
      <c r="F269" s="30">
        <v>14595.6</v>
      </c>
      <c r="G269" s="31">
        <f t="shared" si="5"/>
        <v>2.1112472837001572E-3</v>
      </c>
    </row>
    <row r="270" spans="1:7" ht="15.6">
      <c r="A270" s="117" t="s">
        <v>1028</v>
      </c>
      <c r="B270" s="48">
        <v>633.70000000000005</v>
      </c>
      <c r="C270" s="50">
        <v>-8.3000000000000001E-3</v>
      </c>
      <c r="D270" s="13"/>
      <c r="E270" s="112" t="s">
        <v>166</v>
      </c>
      <c r="F270" s="30">
        <v>14433.7</v>
      </c>
      <c r="G270" s="31">
        <f t="shared" si="5"/>
        <v>-1.1092384006138767E-2</v>
      </c>
    </row>
    <row r="271" spans="1:7" ht="15.6">
      <c r="A271" s="117" t="s">
        <v>1029</v>
      </c>
      <c r="B271" s="48">
        <v>627.45000000000005</v>
      </c>
      <c r="C271" s="50">
        <v>-9.9000000000000008E-3</v>
      </c>
      <c r="D271" s="13"/>
      <c r="E271" s="112" t="s">
        <v>167</v>
      </c>
      <c r="F271" s="30">
        <v>14281.3</v>
      </c>
      <c r="G271" s="31">
        <f t="shared" si="5"/>
        <v>-1.0558623222042929E-2</v>
      </c>
    </row>
    <row r="272" spans="1:7" ht="15.6">
      <c r="A272" s="117" t="s">
        <v>1030</v>
      </c>
      <c r="B272" s="48">
        <v>628.75</v>
      </c>
      <c r="C272" s="50">
        <v>2.0999999999999999E-3</v>
      </c>
      <c r="D272" s="13"/>
      <c r="E272" s="112" t="s">
        <v>168</v>
      </c>
      <c r="F272" s="30">
        <v>14521.15</v>
      </c>
      <c r="G272" s="31">
        <f t="shared" si="5"/>
        <v>1.6794689559073817E-2</v>
      </c>
    </row>
    <row r="273" spans="1:7" ht="15.6">
      <c r="A273" s="117" t="s">
        <v>1031</v>
      </c>
      <c r="B273" s="48">
        <v>619.9</v>
      </c>
      <c r="C273" s="50">
        <v>-1.41E-2</v>
      </c>
      <c r="D273" s="13"/>
      <c r="E273" s="112" t="s">
        <v>169</v>
      </c>
      <c r="F273" s="30">
        <v>14644.7</v>
      </c>
      <c r="G273" s="31">
        <f t="shared" si="5"/>
        <v>8.508279302947841E-3</v>
      </c>
    </row>
    <row r="274" spans="1:7" ht="15.6">
      <c r="A274" s="117" t="s">
        <v>1032</v>
      </c>
      <c r="B274" s="48">
        <v>628.1</v>
      </c>
      <c r="C274" s="50">
        <v>1.32E-2</v>
      </c>
      <c r="D274" s="13"/>
      <c r="E274" s="112" t="s">
        <v>170</v>
      </c>
      <c r="F274" s="30">
        <v>14590.35</v>
      </c>
      <c r="G274" s="31">
        <f t="shared" si="5"/>
        <v>-3.711240243910785E-3</v>
      </c>
    </row>
    <row r="275" spans="1:7" ht="15.6">
      <c r="A275" s="117" t="s">
        <v>1033</v>
      </c>
      <c r="B275" s="48">
        <v>625.04999999999995</v>
      </c>
      <c r="C275" s="50">
        <v>-4.8999999999999998E-3</v>
      </c>
      <c r="D275" s="13"/>
      <c r="E275" s="112" t="s">
        <v>171</v>
      </c>
      <c r="F275" s="30">
        <v>14371.9</v>
      </c>
      <c r="G275" s="31">
        <f t="shared" si="5"/>
        <v>-1.4972224792414224E-2</v>
      </c>
    </row>
    <row r="276" spans="1:7" ht="15.6">
      <c r="A276" s="117" t="s">
        <v>1034</v>
      </c>
      <c r="B276" s="48">
        <v>635.04999999999995</v>
      </c>
      <c r="C276" s="50">
        <v>1.6E-2</v>
      </c>
      <c r="D276" s="13"/>
      <c r="E276" s="112" t="s">
        <v>172</v>
      </c>
      <c r="F276" s="30">
        <v>14238.9</v>
      </c>
      <c r="G276" s="31">
        <f t="shared" si="5"/>
        <v>-9.2541695948343827E-3</v>
      </c>
    </row>
    <row r="277" spans="1:7" ht="15.6">
      <c r="A277" s="117" t="s">
        <v>1035</v>
      </c>
      <c r="B277" s="48">
        <v>644.9</v>
      </c>
      <c r="C277" s="50">
        <v>1.55E-2</v>
      </c>
      <c r="D277" s="13"/>
      <c r="E277" s="112" t="s">
        <v>173</v>
      </c>
      <c r="F277" s="30">
        <v>13967.5</v>
      </c>
      <c r="G277" s="31">
        <f t="shared" si="5"/>
        <v>-1.9060461131126694E-2</v>
      </c>
    </row>
    <row r="278" spans="1:7" ht="15.6">
      <c r="A278" s="117" t="s">
        <v>1036</v>
      </c>
      <c r="B278" s="48">
        <v>594.4</v>
      </c>
      <c r="C278" s="50">
        <v>-7.8299999999999995E-2</v>
      </c>
      <c r="D278" s="13"/>
      <c r="E278" s="112" t="s">
        <v>174</v>
      </c>
      <c r="F278" s="30">
        <v>13817.55</v>
      </c>
      <c r="G278" s="31">
        <f t="shared" si="5"/>
        <v>-1.0735636298550233E-2</v>
      </c>
    </row>
    <row r="279" spans="1:7" ht="15.6">
      <c r="A279" s="117" t="s">
        <v>1037</v>
      </c>
      <c r="B279" s="48">
        <v>578.70000000000005</v>
      </c>
      <c r="C279" s="50">
        <v>-2.64E-2</v>
      </c>
      <c r="D279" s="13"/>
      <c r="E279" s="112" t="s">
        <v>175</v>
      </c>
      <c r="F279" s="30">
        <v>13634.6</v>
      </c>
      <c r="G279" s="31">
        <f t="shared" si="5"/>
        <v>-1.3240408031814588E-2</v>
      </c>
    </row>
    <row r="280" spans="1:7" ht="15.6">
      <c r="A280" s="116">
        <v>44198</v>
      </c>
      <c r="B280" s="48">
        <v>572.54999999999995</v>
      </c>
      <c r="C280" s="50">
        <v>-1.06E-2</v>
      </c>
      <c r="D280" s="13"/>
      <c r="E280" s="111">
        <v>44198.645833333336</v>
      </c>
      <c r="F280" s="30">
        <v>14281.2</v>
      </c>
      <c r="G280" s="31">
        <f t="shared" si="5"/>
        <v>4.7423466768368838E-2</v>
      </c>
    </row>
    <row r="281" spans="1:7" ht="15.6">
      <c r="A281" s="116">
        <v>44229</v>
      </c>
      <c r="B281" s="48">
        <v>578.35</v>
      </c>
      <c r="C281" s="50">
        <v>1.01E-2</v>
      </c>
      <c r="D281" s="13"/>
      <c r="E281" s="111">
        <v>44229.645833333336</v>
      </c>
      <c r="F281" s="30">
        <v>14647.85</v>
      </c>
      <c r="G281" s="31">
        <f t="shared" si="5"/>
        <v>2.5673612861664363E-2</v>
      </c>
    </row>
    <row r="282" spans="1:7" ht="15.6">
      <c r="A282" s="116">
        <v>44257</v>
      </c>
      <c r="B282" s="48">
        <v>578.70000000000005</v>
      </c>
      <c r="C282" s="50">
        <v>5.9999999999999995E-4</v>
      </c>
      <c r="D282" s="13"/>
      <c r="E282" s="111">
        <v>44257.645833333336</v>
      </c>
      <c r="F282" s="30">
        <v>14789.95</v>
      </c>
      <c r="G282" s="31">
        <f t="shared" si="5"/>
        <v>9.7010824114118765E-3</v>
      </c>
    </row>
    <row r="283" spans="1:7" ht="15.6">
      <c r="A283" s="116">
        <v>44288</v>
      </c>
      <c r="B283" s="48">
        <v>590.4</v>
      </c>
      <c r="C283" s="50">
        <v>2.0199999999999999E-2</v>
      </c>
      <c r="D283" s="13"/>
      <c r="E283" s="111">
        <v>44288.645833333336</v>
      </c>
      <c r="F283" s="30">
        <v>14895.65</v>
      </c>
      <c r="G283" s="31">
        <f t="shared" si="5"/>
        <v>7.1467449180016018E-3</v>
      </c>
    </row>
    <row r="284" spans="1:7" ht="15.6">
      <c r="A284" s="116">
        <v>44318</v>
      </c>
      <c r="B284" s="48">
        <v>580.70000000000005</v>
      </c>
      <c r="C284" s="50">
        <v>-1.6400000000000001E-2</v>
      </c>
      <c r="D284" s="13"/>
      <c r="E284" s="111">
        <v>44318.645833333336</v>
      </c>
      <c r="F284" s="30">
        <v>14924.25</v>
      </c>
      <c r="G284" s="31">
        <f t="shared" si="5"/>
        <v>1.9200236310601415E-3</v>
      </c>
    </row>
    <row r="285" spans="1:7" ht="15.6">
      <c r="A285" s="116">
        <v>44410</v>
      </c>
      <c r="B285" s="48">
        <v>580.20000000000005</v>
      </c>
      <c r="C285" s="50">
        <v>-8.9999999999999998E-4</v>
      </c>
      <c r="D285" s="13"/>
      <c r="E285" s="111">
        <v>44410.645833333336</v>
      </c>
      <c r="F285" s="30">
        <v>15115.8</v>
      </c>
      <c r="G285" s="31">
        <f t="shared" si="5"/>
        <v>1.2834815819890322E-2</v>
      </c>
    </row>
    <row r="286" spans="1:7" ht="15.6">
      <c r="A286" s="116">
        <v>44441</v>
      </c>
      <c r="B286" s="48">
        <v>568.29999999999995</v>
      </c>
      <c r="C286" s="50">
        <v>-2.0500000000000001E-2</v>
      </c>
      <c r="D286" s="13"/>
      <c r="E286" s="111">
        <v>44441.645833333336</v>
      </c>
      <c r="F286" s="30">
        <v>15109.3</v>
      </c>
      <c r="G286" s="31">
        <f t="shared" si="5"/>
        <v>-4.3001362812422617E-4</v>
      </c>
    </row>
    <row r="287" spans="1:7" ht="15.6">
      <c r="A287" s="116">
        <v>44471</v>
      </c>
      <c r="B287" s="48">
        <v>572.85</v>
      </c>
      <c r="C287" s="50">
        <v>8.0000000000000002E-3</v>
      </c>
      <c r="D287" s="13"/>
      <c r="E287" s="111">
        <v>44471.645833333336</v>
      </c>
      <c r="F287" s="30">
        <v>15106.5</v>
      </c>
      <c r="G287" s="31">
        <f t="shared" si="5"/>
        <v>-1.8531632835405709E-4</v>
      </c>
    </row>
    <row r="288" spans="1:7" ht="15.6">
      <c r="A288" s="116">
        <v>44502</v>
      </c>
      <c r="B288" s="48">
        <v>571.70000000000005</v>
      </c>
      <c r="C288" s="50">
        <v>-2E-3</v>
      </c>
      <c r="D288" s="13"/>
      <c r="E288" s="111">
        <v>44502.645833333336</v>
      </c>
      <c r="F288" s="30">
        <v>15173.3</v>
      </c>
      <c r="G288" s="31">
        <f t="shared" si="5"/>
        <v>4.4219375765397473E-3</v>
      </c>
    </row>
    <row r="289" spans="1:7" ht="15.6">
      <c r="A289" s="116">
        <v>44532</v>
      </c>
      <c r="B289" s="48">
        <v>567.65</v>
      </c>
      <c r="C289" s="50">
        <v>-7.1000000000000004E-3</v>
      </c>
      <c r="D289" s="13"/>
      <c r="E289" s="111">
        <v>44532.645833333336</v>
      </c>
      <c r="F289" s="30">
        <v>15163.3</v>
      </c>
      <c r="G289" s="31">
        <f t="shared" si="5"/>
        <v>-6.5905241443853235E-4</v>
      </c>
    </row>
    <row r="290" spans="1:7" ht="15.6">
      <c r="A290" s="117" t="s">
        <v>1038</v>
      </c>
      <c r="B290" s="48">
        <v>569.54999999999995</v>
      </c>
      <c r="C290" s="50">
        <v>3.3E-3</v>
      </c>
      <c r="D290" s="13"/>
      <c r="E290" s="112" t="s">
        <v>176</v>
      </c>
      <c r="F290" s="30">
        <v>15314.7</v>
      </c>
      <c r="G290" s="31">
        <f t="shared" si="5"/>
        <v>9.9846339517124516E-3</v>
      </c>
    </row>
    <row r="291" spans="1:7" ht="15.6">
      <c r="A291" s="117" t="s">
        <v>1039</v>
      </c>
      <c r="B291" s="48">
        <v>568.45000000000005</v>
      </c>
      <c r="C291" s="50">
        <v>-1.9E-3</v>
      </c>
      <c r="D291" s="13"/>
      <c r="E291" s="112" t="s">
        <v>177</v>
      </c>
      <c r="F291" s="30">
        <v>15313.45</v>
      </c>
      <c r="G291" s="31">
        <f t="shared" si="5"/>
        <v>-8.1620926299597052E-5</v>
      </c>
    </row>
    <row r="292" spans="1:7" ht="15.6">
      <c r="A292" s="117" t="s">
        <v>1040</v>
      </c>
      <c r="B292" s="48">
        <v>564.95000000000005</v>
      </c>
      <c r="C292" s="50">
        <v>-6.1999999999999998E-3</v>
      </c>
      <c r="D292" s="13"/>
      <c r="E292" s="112" t="s">
        <v>178</v>
      </c>
      <c r="F292" s="30">
        <v>15208.9</v>
      </c>
      <c r="G292" s="31">
        <f t="shared" si="5"/>
        <v>-6.8273315288195358E-3</v>
      </c>
    </row>
    <row r="293" spans="1:7" ht="15.6">
      <c r="A293" s="117" t="s">
        <v>1041</v>
      </c>
      <c r="B293" s="48">
        <v>560.35</v>
      </c>
      <c r="C293" s="50">
        <v>-8.0999999999999996E-3</v>
      </c>
      <c r="D293" s="13"/>
      <c r="E293" s="112" t="s">
        <v>179</v>
      </c>
      <c r="F293" s="30">
        <v>15118.95</v>
      </c>
      <c r="G293" s="31">
        <f t="shared" si="5"/>
        <v>-5.9143001795001204E-3</v>
      </c>
    </row>
    <row r="294" spans="1:7" ht="15.6">
      <c r="A294" s="117" t="s">
        <v>1042</v>
      </c>
      <c r="B294" s="48">
        <v>556.35</v>
      </c>
      <c r="C294" s="50">
        <v>-7.1000000000000004E-3</v>
      </c>
      <c r="D294" s="13"/>
      <c r="E294" s="112" t="s">
        <v>180</v>
      </c>
      <c r="F294" s="30">
        <v>14981.75</v>
      </c>
      <c r="G294" s="31">
        <f t="shared" si="5"/>
        <v>-9.0747042618700702E-3</v>
      </c>
    </row>
    <row r="295" spans="1:7" ht="15.6">
      <c r="A295" s="117" t="s">
        <v>1043</v>
      </c>
      <c r="B295" s="48">
        <v>546.95000000000005</v>
      </c>
      <c r="C295" s="50">
        <v>-1.6899999999999998E-2</v>
      </c>
      <c r="D295" s="13"/>
      <c r="E295" s="112" t="s">
        <v>181</v>
      </c>
      <c r="F295" s="30">
        <v>14675.7</v>
      </c>
      <c r="G295" s="31">
        <f t="shared" si="5"/>
        <v>-2.0428187628281025E-2</v>
      </c>
    </row>
    <row r="296" spans="1:7" ht="15.6">
      <c r="A296" s="117" t="s">
        <v>1044</v>
      </c>
      <c r="B296" s="48">
        <v>550.4</v>
      </c>
      <c r="C296" s="50">
        <v>6.3E-3</v>
      </c>
      <c r="D296" s="13"/>
      <c r="E296" s="112" t="s">
        <v>182</v>
      </c>
      <c r="F296" s="30">
        <v>14707.8</v>
      </c>
      <c r="G296" s="31">
        <f t="shared" si="5"/>
        <v>2.1872891923382376E-3</v>
      </c>
    </row>
    <row r="297" spans="1:7" ht="15.6">
      <c r="A297" s="117" t="s">
        <v>1045</v>
      </c>
      <c r="B297" s="48">
        <v>546.6</v>
      </c>
      <c r="C297" s="50">
        <v>-6.8999999999999999E-3</v>
      </c>
      <c r="D297" s="13"/>
      <c r="E297" s="112" t="s">
        <v>183</v>
      </c>
      <c r="F297" s="30">
        <v>14982</v>
      </c>
      <c r="G297" s="31">
        <f t="shared" si="5"/>
        <v>1.8643168930771559E-2</v>
      </c>
    </row>
    <row r="298" spans="1:7" ht="15.6">
      <c r="A298" s="117" t="s">
        <v>1046</v>
      </c>
      <c r="B298" s="48">
        <v>544.4</v>
      </c>
      <c r="C298" s="50">
        <v>-4.0000000000000001E-3</v>
      </c>
      <c r="D298" s="13"/>
      <c r="E298" s="112" t="s">
        <v>184</v>
      </c>
      <c r="F298" s="30">
        <v>15097.35</v>
      </c>
      <c r="G298" s="31">
        <f t="shared" si="5"/>
        <v>7.699239086904397E-3</v>
      </c>
    </row>
    <row r="299" spans="1:7" ht="15.6">
      <c r="A299" s="117" t="s">
        <v>1047</v>
      </c>
      <c r="B299" s="48">
        <v>535.1</v>
      </c>
      <c r="C299" s="50">
        <v>-1.7100000000000001E-2</v>
      </c>
      <c r="D299" s="13"/>
      <c r="E299" s="112" t="s">
        <v>185</v>
      </c>
      <c r="F299" s="30">
        <v>14529.15</v>
      </c>
      <c r="G299" s="31">
        <f t="shared" si="5"/>
        <v>-3.7635744021301765E-2</v>
      </c>
    </row>
    <row r="300" spans="1:7" ht="15.6">
      <c r="A300" s="116">
        <v>44199</v>
      </c>
      <c r="B300" s="48">
        <v>546.35</v>
      </c>
      <c r="C300" s="50">
        <v>2.1000000000000001E-2</v>
      </c>
      <c r="D300" s="13"/>
      <c r="E300" s="111">
        <v>44199.645833333336</v>
      </c>
      <c r="F300" s="30">
        <v>14761.55</v>
      </c>
      <c r="G300" s="31">
        <f t="shared" si="5"/>
        <v>1.5995429877177836E-2</v>
      </c>
    </row>
    <row r="301" spans="1:7" ht="15.6">
      <c r="A301" s="116">
        <v>44230</v>
      </c>
      <c r="B301" s="48">
        <v>552.04999999999995</v>
      </c>
      <c r="C301" s="50">
        <v>1.04E-2</v>
      </c>
      <c r="D301" s="13"/>
      <c r="E301" s="111">
        <v>44230.645833333336</v>
      </c>
      <c r="F301" s="30">
        <v>14919.1</v>
      </c>
      <c r="G301" s="31">
        <f t="shared" si="5"/>
        <v>1.0672998431736636E-2</v>
      </c>
    </row>
    <row r="302" spans="1:7" ht="15.6">
      <c r="A302" s="116">
        <v>44258</v>
      </c>
      <c r="B302" s="48">
        <v>567.65</v>
      </c>
      <c r="C302" s="50">
        <v>2.8299999999999999E-2</v>
      </c>
      <c r="D302" s="13"/>
      <c r="E302" s="111">
        <v>44258.645833333336</v>
      </c>
      <c r="F302" s="30">
        <v>15245.6</v>
      </c>
      <c r="G302" s="31">
        <f t="shared" si="5"/>
        <v>2.188469813862759E-2</v>
      </c>
    </row>
    <row r="303" spans="1:7" ht="15.6">
      <c r="A303" s="116">
        <v>44289</v>
      </c>
      <c r="B303" s="48">
        <v>562.5</v>
      </c>
      <c r="C303" s="50">
        <v>-9.1000000000000004E-3</v>
      </c>
      <c r="D303" s="13"/>
      <c r="E303" s="111">
        <v>44289.645833333336</v>
      </c>
      <c r="F303" s="30">
        <v>15080.75</v>
      </c>
      <c r="G303" s="31">
        <f t="shared" si="5"/>
        <v>-1.0812955869234475E-2</v>
      </c>
    </row>
    <row r="304" spans="1:7" ht="15.6">
      <c r="A304" s="116">
        <v>44319</v>
      </c>
      <c r="B304" s="48">
        <v>552.04999999999995</v>
      </c>
      <c r="C304" s="50">
        <v>-1.8599999999999998E-2</v>
      </c>
      <c r="D304" s="13"/>
      <c r="E304" s="111">
        <v>44319.645833333336</v>
      </c>
      <c r="F304" s="30">
        <v>14938.1</v>
      </c>
      <c r="G304" s="31">
        <f t="shared" si="5"/>
        <v>-9.4590786267261251E-3</v>
      </c>
    </row>
    <row r="305" spans="1:7" ht="15.6">
      <c r="A305" s="116">
        <v>44411</v>
      </c>
      <c r="B305" s="48">
        <v>556.85</v>
      </c>
      <c r="C305" s="50">
        <v>8.6999999999999994E-3</v>
      </c>
      <c r="D305" s="13"/>
      <c r="E305" s="111">
        <v>44411.645833333336</v>
      </c>
      <c r="F305" s="30">
        <v>14956.2</v>
      </c>
      <c r="G305" s="31">
        <f t="shared" si="5"/>
        <v>1.2116668117096996E-3</v>
      </c>
    </row>
    <row r="306" spans="1:7" ht="15.6">
      <c r="A306" s="116">
        <v>44442</v>
      </c>
      <c r="B306" s="48">
        <v>555.54999999999995</v>
      </c>
      <c r="C306" s="50">
        <v>-2.3E-3</v>
      </c>
      <c r="D306" s="13"/>
      <c r="E306" s="111">
        <v>44442.645833333336</v>
      </c>
      <c r="F306" s="30">
        <v>15098.4</v>
      </c>
      <c r="G306" s="31">
        <f t="shared" si="5"/>
        <v>9.5077626669874959E-3</v>
      </c>
    </row>
    <row r="307" spans="1:7" ht="15.6">
      <c r="A307" s="116">
        <v>44472</v>
      </c>
      <c r="B307" s="48">
        <v>553.25</v>
      </c>
      <c r="C307" s="50">
        <v>-4.1000000000000003E-3</v>
      </c>
      <c r="D307" s="13"/>
      <c r="E307" s="111">
        <v>44472.645833333336</v>
      </c>
      <c r="F307" s="30">
        <v>15174.8</v>
      </c>
      <c r="G307" s="31">
        <f t="shared" si="5"/>
        <v>5.0601388226567678E-3</v>
      </c>
    </row>
    <row r="308" spans="1:7" ht="15.6">
      <c r="A308" s="116">
        <v>44533</v>
      </c>
      <c r="B308" s="48">
        <v>543.79999999999995</v>
      </c>
      <c r="C308" s="50">
        <v>-1.7100000000000001E-2</v>
      </c>
      <c r="D308" s="13"/>
      <c r="E308" s="111">
        <v>44533.645833333336</v>
      </c>
      <c r="F308" s="30">
        <v>15030.95</v>
      </c>
      <c r="G308" s="31">
        <f t="shared" si="5"/>
        <v>-9.4795318554444785E-3</v>
      </c>
    </row>
    <row r="309" spans="1:7" ht="15.6">
      <c r="A309" s="117" t="s">
        <v>1048</v>
      </c>
      <c r="B309" s="48">
        <v>533.25</v>
      </c>
      <c r="C309" s="50">
        <v>-1.9400000000000001E-2</v>
      </c>
      <c r="D309" s="13"/>
      <c r="E309" s="112" t="s">
        <v>186</v>
      </c>
      <c r="F309" s="30">
        <v>14929.5</v>
      </c>
      <c r="G309" s="31">
        <f t="shared" si="5"/>
        <v>-6.7494070567729603E-3</v>
      </c>
    </row>
    <row r="310" spans="1:7" ht="15.6">
      <c r="A310" s="117" t="s">
        <v>1049</v>
      </c>
      <c r="B310" s="48">
        <v>537.6</v>
      </c>
      <c r="C310" s="50">
        <v>8.2000000000000007E-3</v>
      </c>
      <c r="D310" s="13"/>
      <c r="E310" s="112" t="s">
        <v>187</v>
      </c>
      <c r="F310" s="30">
        <v>14910.45</v>
      </c>
      <c r="G310" s="31">
        <f t="shared" si="5"/>
        <v>-1.2759971867778441E-3</v>
      </c>
    </row>
    <row r="311" spans="1:7" ht="15.6">
      <c r="A311" s="117" t="s">
        <v>1050</v>
      </c>
      <c r="B311" s="48">
        <v>537.75</v>
      </c>
      <c r="C311" s="50">
        <v>2.9999999999999997E-4</v>
      </c>
      <c r="D311" s="13"/>
      <c r="E311" s="112" t="s">
        <v>188</v>
      </c>
      <c r="F311" s="30">
        <v>14721.3</v>
      </c>
      <c r="G311" s="31">
        <f t="shared" si="5"/>
        <v>-1.2685733830971047E-2</v>
      </c>
    </row>
    <row r="312" spans="1:7" ht="15.6">
      <c r="A312" s="117" t="s">
        <v>1051</v>
      </c>
      <c r="B312" s="48">
        <v>524.95000000000005</v>
      </c>
      <c r="C312" s="50">
        <v>-2.3800000000000002E-2</v>
      </c>
      <c r="D312" s="13"/>
      <c r="E312" s="112" t="s">
        <v>189</v>
      </c>
      <c r="F312" s="30">
        <v>14557.85</v>
      </c>
      <c r="G312" s="31">
        <f t="shared" si="5"/>
        <v>-1.1102959657095401E-2</v>
      </c>
    </row>
    <row r="313" spans="1:7" ht="15.6">
      <c r="A313" s="117" t="s">
        <v>1052</v>
      </c>
      <c r="B313" s="48">
        <v>536.35</v>
      </c>
      <c r="C313" s="50">
        <v>2.1700000000000001E-2</v>
      </c>
      <c r="D313" s="13"/>
      <c r="E313" s="112" t="s">
        <v>190</v>
      </c>
      <c r="F313" s="30">
        <v>14744</v>
      </c>
      <c r="G313" s="31">
        <f t="shared" si="5"/>
        <v>1.2786915650319308E-2</v>
      </c>
    </row>
    <row r="314" spans="1:7" ht="15.6">
      <c r="A314" s="117" t="s">
        <v>1053</v>
      </c>
      <c r="B314" s="48">
        <v>542.75</v>
      </c>
      <c r="C314" s="50">
        <v>1.1900000000000001E-2</v>
      </c>
      <c r="D314" s="13"/>
      <c r="E314" s="112" t="s">
        <v>191</v>
      </c>
      <c r="F314" s="30">
        <v>14736.4</v>
      </c>
      <c r="G314" s="31">
        <f t="shared" si="5"/>
        <v>-5.1546391752577136E-4</v>
      </c>
    </row>
    <row r="315" spans="1:7" ht="15.6">
      <c r="A315" s="117" t="s">
        <v>1054</v>
      </c>
      <c r="B315" s="48">
        <v>554.29999999999995</v>
      </c>
      <c r="C315" s="50">
        <v>2.1299999999999999E-2</v>
      </c>
      <c r="D315" s="13"/>
      <c r="E315" s="112" t="s">
        <v>192</v>
      </c>
      <c r="F315" s="30">
        <v>14814.75</v>
      </c>
      <c r="G315" s="31">
        <f t="shared" si="5"/>
        <v>5.3167666458564522E-3</v>
      </c>
    </row>
    <row r="316" spans="1:7" ht="15.6">
      <c r="A316" s="117" t="s">
        <v>1055</v>
      </c>
      <c r="B316" s="48">
        <v>551.1</v>
      </c>
      <c r="C316" s="50">
        <v>-5.7999999999999996E-3</v>
      </c>
      <c r="D316" s="13"/>
      <c r="E316" s="112" t="s">
        <v>193</v>
      </c>
      <c r="F316" s="30">
        <v>14549.4</v>
      </c>
      <c r="G316" s="31">
        <f t="shared" si="5"/>
        <v>-1.7911203361514749E-2</v>
      </c>
    </row>
    <row r="317" spans="1:7" ht="15.6">
      <c r="A317" s="117" t="s">
        <v>1056</v>
      </c>
      <c r="B317" s="48">
        <v>546.4</v>
      </c>
      <c r="C317" s="50">
        <v>-8.5000000000000006E-3</v>
      </c>
      <c r="D317" s="13"/>
      <c r="E317" s="112" t="s">
        <v>194</v>
      </c>
      <c r="F317" s="30">
        <v>14324.9</v>
      </c>
      <c r="G317" s="31">
        <f t="shared" si="5"/>
        <v>-1.5430189561081553E-2</v>
      </c>
    </row>
    <row r="318" spans="1:7" ht="15.6">
      <c r="A318" s="117" t="s">
        <v>1057</v>
      </c>
      <c r="B318" s="48">
        <v>554.54999999999995</v>
      </c>
      <c r="C318" s="50">
        <v>1.49E-2</v>
      </c>
      <c r="D318" s="13"/>
      <c r="E318" s="112" t="s">
        <v>195</v>
      </c>
      <c r="F318" s="30">
        <v>14507.3</v>
      </c>
      <c r="G318" s="31">
        <f t="shared" si="5"/>
        <v>1.2733073180266397E-2</v>
      </c>
    </row>
    <row r="319" spans="1:7" ht="15.6">
      <c r="A319" s="117" t="s">
        <v>1058</v>
      </c>
      <c r="B319" s="48">
        <v>552.95000000000005</v>
      </c>
      <c r="C319" s="50">
        <v>-2.8999999999999998E-3</v>
      </c>
      <c r="D319" s="13"/>
      <c r="E319" s="112" t="s">
        <v>196</v>
      </c>
      <c r="F319" s="30">
        <v>14845.1</v>
      </c>
      <c r="G319" s="31">
        <f t="shared" si="5"/>
        <v>2.3284829017115705E-2</v>
      </c>
    </row>
    <row r="320" spans="1:7" ht="15.6">
      <c r="A320" s="117" t="s">
        <v>1059</v>
      </c>
      <c r="B320" s="48">
        <v>556.35</v>
      </c>
      <c r="C320" s="50">
        <v>6.1000000000000004E-3</v>
      </c>
      <c r="D320" s="13"/>
      <c r="E320" s="112" t="s">
        <v>197</v>
      </c>
      <c r="F320" s="30">
        <v>14690.7</v>
      </c>
      <c r="G320" s="31">
        <f t="shared" si="5"/>
        <v>-1.0400738290749056E-2</v>
      </c>
    </row>
    <row r="321" spans="1:7" ht="15.6">
      <c r="A321" s="116">
        <v>44200</v>
      </c>
      <c r="B321" s="48">
        <v>558.29999999999995</v>
      </c>
      <c r="C321" s="50">
        <v>3.5000000000000001E-3</v>
      </c>
      <c r="D321" s="13"/>
      <c r="E321" s="111">
        <v>44200.645833333336</v>
      </c>
      <c r="F321" s="30">
        <v>14867.35</v>
      </c>
      <c r="G321" s="31">
        <f t="shared" si="5"/>
        <v>1.2024614211712192E-2</v>
      </c>
    </row>
    <row r="322" spans="1:7" ht="15.6">
      <c r="A322" s="116">
        <v>44320</v>
      </c>
      <c r="B322" s="48">
        <v>539.79999999999995</v>
      </c>
      <c r="C322" s="50">
        <v>-3.3099999999999997E-2</v>
      </c>
      <c r="D322" s="13"/>
      <c r="E322" s="111">
        <v>44320.645833333336</v>
      </c>
      <c r="F322" s="30">
        <v>14637.8</v>
      </c>
      <c r="G322" s="31">
        <f t="shared" si="5"/>
        <v>-1.5439873279367244E-2</v>
      </c>
    </row>
    <row r="323" spans="1:7" ht="15.6">
      <c r="A323" s="116">
        <v>44351</v>
      </c>
      <c r="B323" s="48">
        <v>541</v>
      </c>
      <c r="C323" s="50">
        <v>2.2000000000000001E-3</v>
      </c>
      <c r="D323" s="13"/>
      <c r="E323" s="111">
        <v>44351.645833333336</v>
      </c>
      <c r="F323" s="30">
        <v>14683.5</v>
      </c>
      <c r="G323" s="31">
        <f t="shared" si="5"/>
        <v>3.1220538605529757E-3</v>
      </c>
    </row>
    <row r="324" spans="1:7" ht="15.6">
      <c r="A324" s="116">
        <v>44381</v>
      </c>
      <c r="B324" s="48">
        <v>543.45000000000005</v>
      </c>
      <c r="C324" s="50">
        <v>4.4999999999999997E-3</v>
      </c>
      <c r="D324" s="13"/>
      <c r="E324" s="111">
        <v>44381.645833333336</v>
      </c>
      <c r="F324" s="30">
        <v>14819.05</v>
      </c>
      <c r="G324" s="31">
        <f t="shared" si="5"/>
        <v>9.2314502673067622E-3</v>
      </c>
    </row>
    <row r="325" spans="1:7" ht="15.6">
      <c r="A325" s="116">
        <v>44412</v>
      </c>
      <c r="B325" s="48">
        <v>546.45000000000005</v>
      </c>
      <c r="C325" s="50">
        <v>5.4999999999999997E-3</v>
      </c>
      <c r="D325" s="13"/>
      <c r="E325" s="111">
        <v>44412.645833333336</v>
      </c>
      <c r="F325" s="30">
        <v>14873.8</v>
      </c>
      <c r="G325" s="31">
        <f t="shared" si="5"/>
        <v>3.6945688151399647E-3</v>
      </c>
    </row>
    <row r="326" spans="1:7" ht="15.6">
      <c r="A326" s="116">
        <v>44443</v>
      </c>
      <c r="B326" s="48">
        <v>537.20000000000005</v>
      </c>
      <c r="C326" s="50">
        <v>-1.6899999999999998E-2</v>
      </c>
      <c r="D326" s="13"/>
      <c r="E326" s="111">
        <v>44443.645833333336</v>
      </c>
      <c r="F326" s="30">
        <v>14834.85</v>
      </c>
      <c r="G326" s="31">
        <f t="shared" si="5"/>
        <v>-2.6186986513196953E-3</v>
      </c>
    </row>
    <row r="327" spans="1:7" ht="15.6">
      <c r="A327" s="116">
        <v>44534</v>
      </c>
      <c r="B327" s="48">
        <v>515.65</v>
      </c>
      <c r="C327" s="50">
        <v>-4.0099999999999997E-2</v>
      </c>
      <c r="D327" s="13"/>
      <c r="E327" s="111">
        <v>44534.645833333336</v>
      </c>
      <c r="F327" s="30">
        <v>14310.8</v>
      </c>
      <c r="G327" s="31">
        <f t="shared" si="5"/>
        <v>-3.5325601539617946E-2</v>
      </c>
    </row>
    <row r="328" spans="1:7" ht="15.6">
      <c r="A328" s="117" t="s">
        <v>1060</v>
      </c>
      <c r="B328" s="48">
        <v>524.20000000000005</v>
      </c>
      <c r="C328" s="50">
        <v>1.66E-2</v>
      </c>
      <c r="D328" s="13"/>
      <c r="E328" s="112" t="s">
        <v>198</v>
      </c>
      <c r="F328" s="30">
        <v>14504.8</v>
      </c>
      <c r="G328" s="31">
        <f t="shared" si="5"/>
        <v>1.3556195321016373E-2</v>
      </c>
    </row>
    <row r="329" spans="1:7" ht="15.6">
      <c r="A329" s="117" t="s">
        <v>1061</v>
      </c>
      <c r="B329" s="48">
        <v>522.20000000000005</v>
      </c>
      <c r="C329" s="50">
        <v>-3.8E-3</v>
      </c>
      <c r="D329" s="13"/>
      <c r="E329" s="112" t="s">
        <v>199</v>
      </c>
      <c r="F329" s="30">
        <v>14581.45</v>
      </c>
      <c r="G329" s="31">
        <f t="shared" si="5"/>
        <v>5.2844575588770759E-3</v>
      </c>
    </row>
    <row r="330" spans="1:7" ht="15.6">
      <c r="A330" s="117" t="s">
        <v>1062</v>
      </c>
      <c r="B330" s="48">
        <v>519.04999999999995</v>
      </c>
      <c r="C330" s="50">
        <v>-6.0000000000000001E-3</v>
      </c>
      <c r="D330" s="13"/>
      <c r="E330" s="112" t="s">
        <v>200</v>
      </c>
      <c r="F330" s="30">
        <v>14617.85</v>
      </c>
      <c r="G330" s="31">
        <f t="shared" si="5"/>
        <v>2.4963223822047631E-3</v>
      </c>
    </row>
    <row r="331" spans="1:7" ht="15.6">
      <c r="A331" s="117" t="s">
        <v>1063</v>
      </c>
      <c r="B331" s="48">
        <v>517.95000000000005</v>
      </c>
      <c r="C331" s="50">
        <v>-2.0999999999999999E-3</v>
      </c>
      <c r="D331" s="13"/>
      <c r="E331" s="112" t="s">
        <v>201</v>
      </c>
      <c r="F331" s="30">
        <v>14359.45</v>
      </c>
      <c r="G331" s="31">
        <f t="shared" ref="G331:G394" si="6">(F331/F330)-1</f>
        <v>-1.7677018166146197E-2</v>
      </c>
    </row>
    <row r="332" spans="1:7" ht="15.6">
      <c r="A332" s="117" t="s">
        <v>1064</v>
      </c>
      <c r="B332" s="48">
        <v>522.9</v>
      </c>
      <c r="C332" s="50">
        <v>9.5999999999999992E-3</v>
      </c>
      <c r="D332" s="13"/>
      <c r="E332" s="112" t="s">
        <v>202</v>
      </c>
      <c r="F332" s="30">
        <v>14296.4</v>
      </c>
      <c r="G332" s="31">
        <f t="shared" si="6"/>
        <v>-4.3908366963916201E-3</v>
      </c>
    </row>
    <row r="333" spans="1:7" ht="15.6">
      <c r="A333" s="117" t="s">
        <v>1065</v>
      </c>
      <c r="B333" s="48">
        <v>518.9</v>
      </c>
      <c r="C333" s="50">
        <v>-7.6E-3</v>
      </c>
      <c r="D333" s="13"/>
      <c r="E333" s="112" t="s">
        <v>203</v>
      </c>
      <c r="F333" s="30">
        <v>14406.15</v>
      </c>
      <c r="G333" s="31">
        <f t="shared" si="6"/>
        <v>7.6767577851766244E-3</v>
      </c>
    </row>
    <row r="334" spans="1:7" ht="15.6">
      <c r="A334" s="117" t="s">
        <v>1066</v>
      </c>
      <c r="B334" s="48">
        <v>522.15</v>
      </c>
      <c r="C334" s="50">
        <v>6.3E-3</v>
      </c>
      <c r="D334" s="13"/>
      <c r="E334" s="112" t="s">
        <v>204</v>
      </c>
      <c r="F334" s="30">
        <v>14341.35</v>
      </c>
      <c r="G334" s="31">
        <f t="shared" si="6"/>
        <v>-4.4980789454502901E-3</v>
      </c>
    </row>
    <row r="335" spans="1:7" ht="15.6">
      <c r="A335" s="117" t="s">
        <v>1067</v>
      </c>
      <c r="B335" s="48">
        <v>518.04999999999995</v>
      </c>
      <c r="C335" s="50">
        <v>-7.9000000000000008E-3</v>
      </c>
      <c r="D335" s="13"/>
      <c r="E335" s="112" t="s">
        <v>205</v>
      </c>
      <c r="F335" s="30">
        <v>14485</v>
      </c>
      <c r="G335" s="31">
        <f t="shared" si="6"/>
        <v>1.0016490776670217E-2</v>
      </c>
    </row>
    <row r="336" spans="1:7" ht="15.6">
      <c r="A336" s="117" t="s">
        <v>1068</v>
      </c>
      <c r="B336" s="48">
        <v>520.85</v>
      </c>
      <c r="C336" s="50">
        <v>5.4000000000000003E-3</v>
      </c>
      <c r="D336" s="13"/>
      <c r="E336" s="112" t="s">
        <v>206</v>
      </c>
      <c r="F336" s="30">
        <v>14653.05</v>
      </c>
      <c r="G336" s="31">
        <f t="shared" si="6"/>
        <v>1.1601656886434109E-2</v>
      </c>
    </row>
    <row r="337" spans="1:7" ht="15.6">
      <c r="A337" s="117" t="s">
        <v>1069</v>
      </c>
      <c r="B337" s="48">
        <v>536.15</v>
      </c>
      <c r="C337" s="50">
        <v>2.9399999999999999E-2</v>
      </c>
      <c r="D337" s="13"/>
      <c r="E337" s="112" t="s">
        <v>207</v>
      </c>
      <c r="F337" s="30">
        <v>14864.55</v>
      </c>
      <c r="G337" s="31">
        <f t="shared" si="6"/>
        <v>1.4433855067716328E-2</v>
      </c>
    </row>
    <row r="338" spans="1:7" ht="15.6">
      <c r="A338" s="117" t="s">
        <v>1070</v>
      </c>
      <c r="B338" s="48">
        <v>525.25</v>
      </c>
      <c r="C338" s="50">
        <v>-2.0299999999999999E-2</v>
      </c>
      <c r="D338" s="13"/>
      <c r="E338" s="112" t="s">
        <v>208</v>
      </c>
      <c r="F338" s="30">
        <v>14894.9</v>
      </c>
      <c r="G338" s="31">
        <f t="shared" si="6"/>
        <v>2.0417705211392967E-3</v>
      </c>
    </row>
    <row r="339" spans="1:7" ht="15.6">
      <c r="A339" s="117" t="s">
        <v>1071</v>
      </c>
      <c r="B339" s="48">
        <v>519.54999999999995</v>
      </c>
      <c r="C339" s="50">
        <v>-1.09E-2</v>
      </c>
      <c r="D339" s="13"/>
      <c r="E339" s="112" t="s">
        <v>209</v>
      </c>
      <c r="F339" s="30">
        <v>14631.1</v>
      </c>
      <c r="G339" s="31">
        <f t="shared" si="6"/>
        <v>-1.7710760058812003E-2</v>
      </c>
    </row>
    <row r="340" spans="1:7" ht="15.6">
      <c r="A340" s="116">
        <v>44260</v>
      </c>
      <c r="B340" s="48">
        <v>524.75</v>
      </c>
      <c r="C340" s="50">
        <v>0.01</v>
      </c>
      <c r="D340" s="13"/>
      <c r="E340" s="111">
        <v>44260.645833333336</v>
      </c>
      <c r="F340" s="30">
        <v>14634.15</v>
      </c>
      <c r="G340" s="31">
        <f t="shared" si="6"/>
        <v>2.0846006110275539E-4</v>
      </c>
    </row>
    <row r="341" spans="1:7" ht="15.6">
      <c r="A341" s="116">
        <v>44291</v>
      </c>
      <c r="B341" s="48">
        <v>526.1</v>
      </c>
      <c r="C341" s="50">
        <v>2.5999999999999999E-3</v>
      </c>
      <c r="D341" s="13"/>
      <c r="E341" s="111">
        <v>44291.645833333336</v>
      </c>
      <c r="F341" s="30">
        <v>14496.5</v>
      </c>
      <c r="G341" s="31">
        <f t="shared" si="6"/>
        <v>-9.4060809818130586E-3</v>
      </c>
    </row>
    <row r="342" spans="1:7" ht="15.6">
      <c r="A342" s="116">
        <v>44321</v>
      </c>
      <c r="B342" s="48">
        <v>542.15</v>
      </c>
      <c r="C342" s="50">
        <v>3.0499999999999999E-2</v>
      </c>
      <c r="D342" s="13"/>
      <c r="E342" s="111">
        <v>44321.645833333336</v>
      </c>
      <c r="F342" s="30">
        <v>14617.85</v>
      </c>
      <c r="G342" s="31">
        <f t="shared" si="6"/>
        <v>8.3709861000931252E-3</v>
      </c>
    </row>
    <row r="343" spans="1:7" ht="15.6">
      <c r="A343" s="116">
        <v>44352</v>
      </c>
      <c r="B343" s="48">
        <v>543.45000000000005</v>
      </c>
      <c r="C343" s="50">
        <v>2.3999999999999998E-3</v>
      </c>
      <c r="D343" s="13"/>
      <c r="E343" s="111">
        <v>44352.645833333336</v>
      </c>
      <c r="F343" s="30">
        <v>14724.8</v>
      </c>
      <c r="G343" s="31">
        <f t="shared" si="6"/>
        <v>7.3163974182248737E-3</v>
      </c>
    </row>
    <row r="344" spans="1:7" ht="15.6">
      <c r="A344" s="116">
        <v>44382</v>
      </c>
      <c r="B344" s="48">
        <v>547.95000000000005</v>
      </c>
      <c r="C344" s="50">
        <v>8.3000000000000001E-3</v>
      </c>
      <c r="D344" s="13"/>
      <c r="E344" s="111">
        <v>44382.645833333336</v>
      </c>
      <c r="F344" s="30">
        <v>14823.15</v>
      </c>
      <c r="G344" s="31">
        <f t="shared" si="6"/>
        <v>6.6792078669999366E-3</v>
      </c>
    </row>
    <row r="345" spans="1:7" ht="15.6">
      <c r="A345" s="116">
        <v>44474</v>
      </c>
      <c r="B345" s="48">
        <v>551.54999999999995</v>
      </c>
      <c r="C345" s="50">
        <v>6.6E-3</v>
      </c>
      <c r="D345" s="13"/>
      <c r="E345" s="111">
        <v>44474.645833333336</v>
      </c>
      <c r="F345" s="30">
        <v>14942.35</v>
      </c>
      <c r="G345" s="31">
        <f t="shared" si="6"/>
        <v>8.0414756647542163E-3</v>
      </c>
    </row>
    <row r="346" spans="1:7" ht="15.6">
      <c r="A346" s="116">
        <v>44505</v>
      </c>
      <c r="B346" s="48">
        <v>555.04999999999995</v>
      </c>
      <c r="C346" s="50">
        <v>6.3E-3</v>
      </c>
      <c r="D346" s="13"/>
      <c r="E346" s="111">
        <v>44505.645833333336</v>
      </c>
      <c r="F346" s="30">
        <v>14850.75</v>
      </c>
      <c r="G346" s="31">
        <f t="shared" si="6"/>
        <v>-6.1302271731019653E-3</v>
      </c>
    </row>
    <row r="347" spans="1:7" ht="15.6">
      <c r="A347" s="116">
        <v>44535</v>
      </c>
      <c r="B347" s="48">
        <v>559.4</v>
      </c>
      <c r="C347" s="50">
        <v>7.7999999999999996E-3</v>
      </c>
      <c r="D347" s="13"/>
      <c r="E347" s="111">
        <v>44535.645833333336</v>
      </c>
      <c r="F347" s="30">
        <v>14696.5</v>
      </c>
      <c r="G347" s="31">
        <f t="shared" si="6"/>
        <v>-1.0386680807366599E-2</v>
      </c>
    </row>
    <row r="348" spans="1:7" ht="15.6">
      <c r="A348" s="117" t="s">
        <v>1072</v>
      </c>
      <c r="B348" s="48">
        <v>565.29999999999995</v>
      </c>
      <c r="C348" s="50">
        <v>1.0500000000000001E-2</v>
      </c>
      <c r="D348" s="13"/>
      <c r="E348" s="112" t="s">
        <v>210</v>
      </c>
      <c r="F348" s="30">
        <v>14677.8</v>
      </c>
      <c r="G348" s="31">
        <f t="shared" si="6"/>
        <v>-1.2724117987276129E-3</v>
      </c>
    </row>
    <row r="349" spans="1:7" ht="15.6">
      <c r="A349" s="117" t="s">
        <v>1073</v>
      </c>
      <c r="B349" s="48">
        <v>566.45000000000005</v>
      </c>
      <c r="C349" s="50">
        <v>2E-3</v>
      </c>
      <c r="D349" s="13"/>
      <c r="E349" s="112" t="s">
        <v>211</v>
      </c>
      <c r="F349" s="30">
        <v>14923.15</v>
      </c>
      <c r="G349" s="31">
        <f t="shared" si="6"/>
        <v>1.671572033956048E-2</v>
      </c>
    </row>
    <row r="350" spans="1:7" ht="15.6">
      <c r="A350" s="117" t="s">
        <v>1074</v>
      </c>
      <c r="B350" s="48">
        <v>573.45000000000005</v>
      </c>
      <c r="C350" s="50">
        <v>1.24E-2</v>
      </c>
      <c r="D350" s="13"/>
      <c r="E350" s="112" t="s">
        <v>212</v>
      </c>
      <c r="F350" s="30">
        <v>15108.1</v>
      </c>
      <c r="G350" s="31">
        <f t="shared" si="6"/>
        <v>1.2393496011230853E-2</v>
      </c>
    </row>
    <row r="351" spans="1:7" ht="15.6">
      <c r="A351" s="117" t="s">
        <v>1075</v>
      </c>
      <c r="B351" s="48">
        <v>572.4</v>
      </c>
      <c r="C351" s="50">
        <v>-1.8E-3</v>
      </c>
      <c r="D351" s="13"/>
      <c r="E351" s="112" t="s">
        <v>213</v>
      </c>
      <c r="F351" s="30">
        <v>15030.15</v>
      </c>
      <c r="G351" s="31">
        <f t="shared" si="6"/>
        <v>-5.1594839854118835E-3</v>
      </c>
    </row>
    <row r="352" spans="1:7" ht="15.6">
      <c r="A352" s="117" t="s">
        <v>1076</v>
      </c>
      <c r="B352" s="48">
        <v>572.15</v>
      </c>
      <c r="C352" s="50">
        <v>-4.0000000000000002E-4</v>
      </c>
      <c r="D352" s="13"/>
      <c r="E352" s="112" t="s">
        <v>214</v>
      </c>
      <c r="F352" s="30">
        <v>14906.05</v>
      </c>
      <c r="G352" s="31">
        <f t="shared" si="6"/>
        <v>-8.2567372913776582E-3</v>
      </c>
    </row>
    <row r="353" spans="1:7" ht="15.6">
      <c r="A353" s="117" t="s">
        <v>1077</v>
      </c>
      <c r="B353" s="48">
        <v>572.25</v>
      </c>
      <c r="C353" s="50">
        <v>2.0000000000000001E-4</v>
      </c>
      <c r="D353" s="13"/>
      <c r="E353" s="112" t="s">
        <v>215</v>
      </c>
      <c r="F353" s="30">
        <v>15175.3</v>
      </c>
      <c r="G353" s="31">
        <f t="shared" si="6"/>
        <v>1.8063135438295186E-2</v>
      </c>
    </row>
    <row r="354" spans="1:7" ht="15.6">
      <c r="A354" s="117" t="s">
        <v>1078</v>
      </c>
      <c r="B354" s="48">
        <v>573.20000000000005</v>
      </c>
      <c r="C354" s="50">
        <v>1.6999999999999999E-3</v>
      </c>
      <c r="D354" s="13"/>
      <c r="E354" s="112" t="s">
        <v>216</v>
      </c>
      <c r="F354" s="30">
        <v>15197.7</v>
      </c>
      <c r="G354" s="31">
        <f t="shared" si="6"/>
        <v>1.4760828451498842E-3</v>
      </c>
    </row>
    <row r="355" spans="1:7" ht="15.6">
      <c r="A355" s="117" t="s">
        <v>1079</v>
      </c>
      <c r="B355" s="48">
        <v>588.29999999999995</v>
      </c>
      <c r="C355" s="50">
        <v>2.63E-2</v>
      </c>
      <c r="D355" s="13"/>
      <c r="E355" s="112" t="s">
        <v>217</v>
      </c>
      <c r="F355" s="30">
        <v>15208.45</v>
      </c>
      <c r="G355" s="31">
        <f t="shared" si="6"/>
        <v>7.0734387440207769E-4</v>
      </c>
    </row>
    <row r="356" spans="1:7" ht="15.6">
      <c r="A356" s="117" t="s">
        <v>1080</v>
      </c>
      <c r="B356" s="48">
        <v>590.85</v>
      </c>
      <c r="C356" s="50">
        <v>4.3E-3</v>
      </c>
      <c r="D356" s="13"/>
      <c r="E356" s="112" t="s">
        <v>218</v>
      </c>
      <c r="F356" s="30">
        <v>15301.45</v>
      </c>
      <c r="G356" s="31">
        <f t="shared" si="6"/>
        <v>6.115021583396052E-3</v>
      </c>
    </row>
    <row r="357" spans="1:7" ht="15.6">
      <c r="A357" s="117" t="s">
        <v>1081</v>
      </c>
      <c r="B357" s="48">
        <v>602.20000000000005</v>
      </c>
      <c r="C357" s="50">
        <v>1.9199999999999998E-2</v>
      </c>
      <c r="D357" s="13"/>
      <c r="E357" s="112" t="s">
        <v>219</v>
      </c>
      <c r="F357" s="30">
        <v>15337.85</v>
      </c>
      <c r="G357" s="31">
        <f t="shared" si="6"/>
        <v>2.3788595198495077E-3</v>
      </c>
    </row>
    <row r="358" spans="1:7" ht="15.6">
      <c r="A358" s="117" t="s">
        <v>1082</v>
      </c>
      <c r="B358" s="48">
        <v>611.25</v>
      </c>
      <c r="C358" s="50">
        <v>1.4999999999999999E-2</v>
      </c>
      <c r="D358" s="13"/>
      <c r="E358" s="112" t="s">
        <v>220</v>
      </c>
      <c r="F358" s="30">
        <v>15435.65</v>
      </c>
      <c r="G358" s="31">
        <f t="shared" si="6"/>
        <v>6.3763826090357245E-3</v>
      </c>
    </row>
    <row r="359" spans="1:7" ht="15.6">
      <c r="A359" s="117" t="s">
        <v>1083</v>
      </c>
      <c r="B359" s="48">
        <v>612.45000000000005</v>
      </c>
      <c r="C359" s="50">
        <v>2E-3</v>
      </c>
      <c r="D359" s="13"/>
      <c r="E359" s="112" t="s">
        <v>221</v>
      </c>
      <c r="F359" s="30">
        <v>15582.8</v>
      </c>
      <c r="G359" s="31">
        <f t="shared" si="6"/>
        <v>9.5331262369904302E-3</v>
      </c>
    </row>
    <row r="360" spans="1:7" ht="15.6">
      <c r="A360" s="116">
        <v>44202</v>
      </c>
      <c r="B360" s="48">
        <v>612.4</v>
      </c>
      <c r="C360" s="50">
        <v>-1E-4</v>
      </c>
      <c r="D360" s="13"/>
      <c r="E360" s="111">
        <v>44202.645833333336</v>
      </c>
      <c r="F360" s="30">
        <v>15574.85</v>
      </c>
      <c r="G360" s="31">
        <f t="shared" si="6"/>
        <v>-5.1017788844098799E-4</v>
      </c>
    </row>
    <row r="361" spans="1:7" ht="15.6">
      <c r="A361" s="116">
        <v>44233</v>
      </c>
      <c r="B361" s="48">
        <v>616.1</v>
      </c>
      <c r="C361" s="50">
        <v>6.0000000000000001E-3</v>
      </c>
      <c r="D361" s="13"/>
      <c r="E361" s="111">
        <v>44233.645833333336</v>
      </c>
      <c r="F361" s="30">
        <v>15576.2</v>
      </c>
      <c r="G361" s="31">
        <f t="shared" si="6"/>
        <v>8.667820235830348E-5</v>
      </c>
    </row>
    <row r="362" spans="1:7" ht="15.6">
      <c r="A362" s="116">
        <v>44261</v>
      </c>
      <c r="B362" s="48">
        <v>614.20000000000005</v>
      </c>
      <c r="C362" s="50">
        <v>-3.0999999999999999E-3</v>
      </c>
      <c r="D362" s="13"/>
      <c r="E362" s="111">
        <v>44261.645833333336</v>
      </c>
      <c r="F362" s="30">
        <v>15690.35</v>
      </c>
      <c r="G362" s="31">
        <f t="shared" si="6"/>
        <v>7.3284883347670693E-3</v>
      </c>
    </row>
    <row r="363" spans="1:7" ht="15.6">
      <c r="A363" s="116">
        <v>44292</v>
      </c>
      <c r="B363" s="48">
        <v>629.35</v>
      </c>
      <c r="C363" s="50">
        <v>2.47E-2</v>
      </c>
      <c r="D363" s="13"/>
      <c r="E363" s="111">
        <v>44292.645833333336</v>
      </c>
      <c r="F363" s="30">
        <v>15670.25</v>
      </c>
      <c r="G363" s="31">
        <f t="shared" si="6"/>
        <v>-1.2810421692314167E-3</v>
      </c>
    </row>
    <row r="364" spans="1:7" ht="15.6">
      <c r="A364" s="116">
        <v>44383</v>
      </c>
      <c r="B364" s="48">
        <v>633.35</v>
      </c>
      <c r="C364" s="50">
        <v>6.4000000000000003E-3</v>
      </c>
      <c r="D364" s="13"/>
      <c r="E364" s="111">
        <v>44383.645833333336</v>
      </c>
      <c r="F364" s="30">
        <v>15751.65</v>
      </c>
      <c r="G364" s="31">
        <f t="shared" si="6"/>
        <v>5.1945565641899893E-3</v>
      </c>
    </row>
    <row r="365" spans="1:7" ht="15.6">
      <c r="A365" s="116">
        <v>44414</v>
      </c>
      <c r="B365" s="48">
        <v>639.95000000000005</v>
      </c>
      <c r="C365" s="50">
        <v>1.04E-2</v>
      </c>
      <c r="D365" s="13"/>
      <c r="E365" s="111">
        <v>44414.645833333336</v>
      </c>
      <c r="F365" s="30">
        <v>15740.1</v>
      </c>
      <c r="G365" s="31">
        <f t="shared" si="6"/>
        <v>-7.3325651598399322E-4</v>
      </c>
    </row>
    <row r="366" spans="1:7" ht="15.6">
      <c r="A366" s="116">
        <v>44445</v>
      </c>
      <c r="B366" s="48">
        <v>632.6</v>
      </c>
      <c r="C366" s="50">
        <v>-1.15E-2</v>
      </c>
      <c r="D366" s="13"/>
      <c r="E366" s="111">
        <v>44445.645833333336</v>
      </c>
      <c r="F366" s="30">
        <v>15635.35</v>
      </c>
      <c r="G366" s="31">
        <f t="shared" si="6"/>
        <v>-6.6549767790547998E-3</v>
      </c>
    </row>
    <row r="367" spans="1:7" ht="15.6">
      <c r="A367" s="116">
        <v>44475</v>
      </c>
      <c r="B367" s="48">
        <v>644.35</v>
      </c>
      <c r="C367" s="50">
        <v>1.8599999999999998E-2</v>
      </c>
      <c r="D367" s="13"/>
      <c r="E367" s="111">
        <v>44475.645833333336</v>
      </c>
      <c r="F367" s="30">
        <v>15737.75</v>
      </c>
      <c r="G367" s="31">
        <f t="shared" si="6"/>
        <v>6.5492617690041666E-3</v>
      </c>
    </row>
    <row r="368" spans="1:7" ht="15.6">
      <c r="A368" s="116">
        <v>44506</v>
      </c>
      <c r="B368" s="48">
        <v>646.04999999999995</v>
      </c>
      <c r="C368" s="50">
        <v>2.5999999999999999E-3</v>
      </c>
      <c r="D368" s="13"/>
      <c r="E368" s="111">
        <v>44506.645833333336</v>
      </c>
      <c r="F368" s="30">
        <v>15799.35</v>
      </c>
      <c r="G368" s="31">
        <f t="shared" si="6"/>
        <v>3.9141554542421186E-3</v>
      </c>
    </row>
    <row r="369" spans="1:7" ht="15.6">
      <c r="A369" s="117" t="s">
        <v>1084</v>
      </c>
      <c r="B369" s="48">
        <v>647.75</v>
      </c>
      <c r="C369" s="50">
        <v>2.5999999999999999E-3</v>
      </c>
      <c r="D369" s="13"/>
      <c r="E369" s="112" t="s">
        <v>222</v>
      </c>
      <c r="F369" s="30">
        <v>15811.85</v>
      </c>
      <c r="G369" s="31">
        <f t="shared" si="6"/>
        <v>7.911717887127967E-4</v>
      </c>
    </row>
    <row r="370" spans="1:7" ht="15.6">
      <c r="A370" s="117" t="s">
        <v>1085</v>
      </c>
      <c r="B370" s="48">
        <v>652.75</v>
      </c>
      <c r="C370" s="50">
        <v>7.7000000000000002E-3</v>
      </c>
      <c r="D370" s="13"/>
      <c r="E370" s="112" t="s">
        <v>223</v>
      </c>
      <c r="F370" s="30">
        <v>15869.25</v>
      </c>
      <c r="G370" s="31">
        <f t="shared" si="6"/>
        <v>3.6301887508418673E-3</v>
      </c>
    </row>
    <row r="371" spans="1:7" ht="15.6">
      <c r="A371" s="117" t="s">
        <v>1086</v>
      </c>
      <c r="B371" s="48">
        <v>652.25</v>
      </c>
      <c r="C371" s="50">
        <v>-8.0000000000000004E-4</v>
      </c>
      <c r="D371" s="13"/>
      <c r="E371" s="112" t="s">
        <v>224</v>
      </c>
      <c r="F371" s="30">
        <v>15767.55</v>
      </c>
      <c r="G371" s="31">
        <f t="shared" si="6"/>
        <v>-6.4086204452006301E-3</v>
      </c>
    </row>
    <row r="372" spans="1:7" ht="15.6">
      <c r="A372" s="117" t="s">
        <v>1087</v>
      </c>
      <c r="B372" s="48">
        <v>662.7</v>
      </c>
      <c r="C372" s="50">
        <v>1.6E-2</v>
      </c>
      <c r="D372" s="13"/>
      <c r="E372" s="112" t="s">
        <v>225</v>
      </c>
      <c r="F372" s="30">
        <v>15691.4</v>
      </c>
      <c r="G372" s="31">
        <f t="shared" si="6"/>
        <v>-4.8295391484409755E-3</v>
      </c>
    </row>
    <row r="373" spans="1:7" ht="15.6">
      <c r="A373" s="117" t="s">
        <v>1088</v>
      </c>
      <c r="B373" s="48">
        <v>672.75</v>
      </c>
      <c r="C373" s="50">
        <v>1.52E-2</v>
      </c>
      <c r="D373" s="13"/>
      <c r="E373" s="112" t="s">
        <v>226</v>
      </c>
      <c r="F373" s="30">
        <v>15683.35</v>
      </c>
      <c r="G373" s="31">
        <f t="shared" si="6"/>
        <v>-5.1301987075713651E-4</v>
      </c>
    </row>
    <row r="374" spans="1:7" ht="15.6">
      <c r="A374" s="117" t="s">
        <v>1089</v>
      </c>
      <c r="B374" s="48">
        <v>671.15</v>
      </c>
      <c r="C374" s="50">
        <v>-2.3999999999999998E-3</v>
      </c>
      <c r="D374" s="13"/>
      <c r="E374" s="112" t="s">
        <v>227</v>
      </c>
      <c r="F374" s="30">
        <v>15746.5</v>
      </c>
      <c r="G374" s="31">
        <f t="shared" si="6"/>
        <v>4.0265632023770426E-3</v>
      </c>
    </row>
    <row r="375" spans="1:7" ht="15.6">
      <c r="A375" s="117" t="s">
        <v>1090</v>
      </c>
      <c r="B375" s="48">
        <v>673.85</v>
      </c>
      <c r="C375" s="50">
        <v>4.0000000000000001E-3</v>
      </c>
      <c r="D375" s="13"/>
      <c r="E375" s="112" t="s">
        <v>228</v>
      </c>
      <c r="F375" s="30">
        <v>15772.75</v>
      </c>
      <c r="G375" s="31">
        <f t="shared" si="6"/>
        <v>1.6670371193598932E-3</v>
      </c>
    </row>
    <row r="376" spans="1:7" ht="15.6">
      <c r="A376" s="117" t="s">
        <v>1091</v>
      </c>
      <c r="B376" s="48">
        <v>663.7</v>
      </c>
      <c r="C376" s="50">
        <v>-1.5100000000000001E-2</v>
      </c>
      <c r="D376" s="13"/>
      <c r="E376" s="112" t="s">
        <v>229</v>
      </c>
      <c r="F376" s="30">
        <v>15686.95</v>
      </c>
      <c r="G376" s="31">
        <f t="shared" si="6"/>
        <v>-5.4397616141762528E-3</v>
      </c>
    </row>
    <row r="377" spans="1:7" ht="15.6">
      <c r="A377" s="117" t="s">
        <v>1092</v>
      </c>
      <c r="B377" s="48">
        <v>675.15</v>
      </c>
      <c r="C377" s="50">
        <v>1.7299999999999999E-2</v>
      </c>
      <c r="D377" s="13"/>
      <c r="E377" s="112" t="s">
        <v>230</v>
      </c>
      <c r="F377" s="30">
        <v>15790.45</v>
      </c>
      <c r="G377" s="31">
        <f t="shared" si="6"/>
        <v>6.5978408804769906E-3</v>
      </c>
    </row>
    <row r="378" spans="1:7" ht="15.6">
      <c r="A378" s="117" t="s">
        <v>1093</v>
      </c>
      <c r="B378" s="48">
        <v>664.2</v>
      </c>
      <c r="C378" s="50">
        <v>-1.6199999999999999E-2</v>
      </c>
      <c r="D378" s="13"/>
      <c r="E378" s="112" t="s">
        <v>231</v>
      </c>
      <c r="F378" s="30">
        <v>15860.35</v>
      </c>
      <c r="G378" s="31">
        <f t="shared" si="6"/>
        <v>4.4267262807582419E-3</v>
      </c>
    </row>
    <row r="379" spans="1:7" ht="15.6">
      <c r="A379" s="117" t="s">
        <v>1094</v>
      </c>
      <c r="B379" s="48">
        <v>670.8</v>
      </c>
      <c r="C379" s="50">
        <v>9.9000000000000008E-3</v>
      </c>
      <c r="D379" s="13"/>
      <c r="E379" s="112" t="s">
        <v>232</v>
      </c>
      <c r="F379" s="30">
        <v>15814.7</v>
      </c>
      <c r="G379" s="31">
        <f t="shared" si="6"/>
        <v>-2.8782466969518028E-3</v>
      </c>
    </row>
    <row r="380" spans="1:7" ht="15.6">
      <c r="A380" s="117" t="s">
        <v>1095</v>
      </c>
      <c r="B380" s="48">
        <v>667.55</v>
      </c>
      <c r="C380" s="50">
        <v>-4.7999999999999996E-3</v>
      </c>
      <c r="D380" s="13"/>
      <c r="E380" s="112" t="s">
        <v>233</v>
      </c>
      <c r="F380" s="30">
        <v>15748.45</v>
      </c>
      <c r="G380" s="31">
        <f t="shared" si="6"/>
        <v>-4.1891404832212764E-3</v>
      </c>
    </row>
    <row r="381" spans="1:7" ht="15.6">
      <c r="A381" s="117" t="s">
        <v>1096</v>
      </c>
      <c r="B381" s="48">
        <v>661.65</v>
      </c>
      <c r="C381" s="50">
        <v>-8.8000000000000005E-3</v>
      </c>
      <c r="D381" s="13"/>
      <c r="E381" s="112" t="s">
        <v>234</v>
      </c>
      <c r="F381" s="30">
        <v>15721.5</v>
      </c>
      <c r="G381" s="31">
        <f t="shared" si="6"/>
        <v>-1.7112795227467448E-3</v>
      </c>
    </row>
    <row r="382" spans="1:7" ht="15.6">
      <c r="A382" s="116">
        <v>44203</v>
      </c>
      <c r="B382" s="48">
        <v>663.95</v>
      </c>
      <c r="C382" s="50">
        <v>3.5000000000000001E-3</v>
      </c>
      <c r="D382" s="13"/>
      <c r="E382" s="111">
        <v>44203.645833333336</v>
      </c>
      <c r="F382" s="30">
        <v>15680</v>
      </c>
      <c r="G382" s="31">
        <f t="shared" si="6"/>
        <v>-2.639697229908089E-3</v>
      </c>
    </row>
    <row r="383" spans="1:7" ht="15.6">
      <c r="A383" s="116">
        <v>44234</v>
      </c>
      <c r="B383" s="48">
        <v>662.45</v>
      </c>
      <c r="C383" s="50">
        <v>-2.3E-3</v>
      </c>
      <c r="D383" s="13"/>
      <c r="E383" s="111">
        <v>44234.645833333336</v>
      </c>
      <c r="F383" s="30">
        <v>15722.2</v>
      </c>
      <c r="G383" s="31">
        <f t="shared" si="6"/>
        <v>2.6913265306123257E-3</v>
      </c>
    </row>
    <row r="384" spans="1:7" ht="15.6">
      <c r="A384" s="116">
        <v>44323</v>
      </c>
      <c r="B384" s="48">
        <v>660.85</v>
      </c>
      <c r="C384" s="50">
        <v>-2.3999999999999998E-3</v>
      </c>
      <c r="D384" s="13"/>
      <c r="E384" s="111">
        <v>44323.645833333336</v>
      </c>
      <c r="F384" s="30">
        <v>15834.35</v>
      </c>
      <c r="G384" s="31">
        <f t="shared" si="6"/>
        <v>7.1332256300009611E-3</v>
      </c>
    </row>
    <row r="385" spans="1:7" ht="15.6">
      <c r="A385" s="116">
        <v>44354</v>
      </c>
      <c r="B385" s="48">
        <v>656.85</v>
      </c>
      <c r="C385" s="50">
        <v>-6.1000000000000004E-3</v>
      </c>
      <c r="D385" s="13"/>
      <c r="E385" s="111">
        <v>44354.645833333336</v>
      </c>
      <c r="F385" s="30">
        <v>15818.25</v>
      </c>
      <c r="G385" s="31">
        <f t="shared" si="6"/>
        <v>-1.0167768174885738E-3</v>
      </c>
    </row>
    <row r="386" spans="1:7" ht="15.6">
      <c r="A386" s="116">
        <v>44384</v>
      </c>
      <c r="B386" s="48">
        <v>663.85</v>
      </c>
      <c r="C386" s="50">
        <v>1.0699999999999999E-2</v>
      </c>
      <c r="D386" s="13"/>
      <c r="E386" s="111">
        <v>44384.645833333336</v>
      </c>
      <c r="F386" s="30">
        <v>15879.65</v>
      </c>
      <c r="G386" s="31">
        <f t="shared" si="6"/>
        <v>3.8815924644002298E-3</v>
      </c>
    </row>
    <row r="387" spans="1:7" ht="15.6">
      <c r="A387" s="116">
        <v>44415</v>
      </c>
      <c r="B387" s="48">
        <v>656.9</v>
      </c>
      <c r="C387" s="50">
        <v>-1.0500000000000001E-2</v>
      </c>
      <c r="D387" s="13"/>
      <c r="E387" s="111">
        <v>44415.645833333336</v>
      </c>
      <c r="F387" s="30">
        <v>15727.9</v>
      </c>
      <c r="G387" s="31">
        <f t="shared" si="6"/>
        <v>-9.5562559628203925E-3</v>
      </c>
    </row>
    <row r="388" spans="1:7" ht="15.6">
      <c r="A388" s="116">
        <v>44446</v>
      </c>
      <c r="B388" s="48">
        <v>655.25</v>
      </c>
      <c r="C388" s="50">
        <v>-2.5000000000000001E-3</v>
      </c>
      <c r="D388" s="13"/>
      <c r="E388" s="111">
        <v>44446.645833333336</v>
      </c>
      <c r="F388" s="30">
        <v>15689.8</v>
      </c>
      <c r="G388" s="31">
        <f t="shared" si="6"/>
        <v>-2.4224467347834233E-3</v>
      </c>
    </row>
    <row r="389" spans="1:7" ht="15.6">
      <c r="A389" s="116">
        <v>44537</v>
      </c>
      <c r="B389" s="48">
        <v>660.25</v>
      </c>
      <c r="C389" s="50">
        <v>7.6E-3</v>
      </c>
      <c r="D389" s="13"/>
      <c r="E389" s="111">
        <v>44537.645833333336</v>
      </c>
      <c r="F389" s="30">
        <v>15692.6</v>
      </c>
      <c r="G389" s="31">
        <f t="shared" si="6"/>
        <v>1.7845989113962624E-4</v>
      </c>
    </row>
    <row r="390" spans="1:7" ht="15.6">
      <c r="A390" s="117" t="s">
        <v>1097</v>
      </c>
      <c r="B390" s="48">
        <v>651.29999999999995</v>
      </c>
      <c r="C390" s="50">
        <v>-1.3599999999999999E-2</v>
      </c>
      <c r="D390" s="13"/>
      <c r="E390" s="112" t="s">
        <v>235</v>
      </c>
      <c r="F390" s="30">
        <v>15812.35</v>
      </c>
      <c r="G390" s="31">
        <f t="shared" si="6"/>
        <v>7.6309853051756971E-3</v>
      </c>
    </row>
    <row r="391" spans="1:7" ht="15.6">
      <c r="A391" s="117" t="s">
        <v>1098</v>
      </c>
      <c r="B391" s="48">
        <v>647.5</v>
      </c>
      <c r="C391" s="50">
        <v>-5.7999999999999996E-3</v>
      </c>
      <c r="D391" s="13"/>
      <c r="E391" s="112" t="s">
        <v>236</v>
      </c>
      <c r="F391" s="30">
        <v>15853.95</v>
      </c>
      <c r="G391" s="31">
        <f t="shared" si="6"/>
        <v>2.6308549962530403E-3</v>
      </c>
    </row>
    <row r="392" spans="1:7" ht="15.6">
      <c r="A392" s="117" t="s">
        <v>1099</v>
      </c>
      <c r="B392" s="48">
        <v>651.15</v>
      </c>
      <c r="C392" s="50">
        <v>5.5999999999999999E-3</v>
      </c>
      <c r="D392" s="13"/>
      <c r="E392" s="112" t="s">
        <v>237</v>
      </c>
      <c r="F392" s="30">
        <v>15924.2</v>
      </c>
      <c r="G392" s="31">
        <f t="shared" si="6"/>
        <v>4.4310723825924381E-3</v>
      </c>
    </row>
    <row r="393" spans="1:7" ht="15.6">
      <c r="A393" s="117" t="s">
        <v>1100</v>
      </c>
      <c r="B393" s="48">
        <v>667.4</v>
      </c>
      <c r="C393" s="50">
        <v>2.5000000000000001E-2</v>
      </c>
      <c r="D393" s="13"/>
      <c r="E393" s="112" t="s">
        <v>238</v>
      </c>
      <c r="F393" s="30">
        <v>15923.4</v>
      </c>
      <c r="G393" s="31">
        <f t="shared" si="6"/>
        <v>-5.023800253711741E-5</v>
      </c>
    </row>
    <row r="394" spans="1:7" ht="15.6">
      <c r="A394" s="117" t="s">
        <v>1101</v>
      </c>
      <c r="B394" s="48">
        <v>659.95</v>
      </c>
      <c r="C394" s="50">
        <v>-1.12E-2</v>
      </c>
      <c r="D394" s="13"/>
      <c r="E394" s="112" t="s">
        <v>239</v>
      </c>
      <c r="F394" s="30">
        <v>15752.4</v>
      </c>
      <c r="G394" s="31">
        <f t="shared" si="6"/>
        <v>-1.0738912543803436E-2</v>
      </c>
    </row>
    <row r="395" spans="1:7" ht="15.6">
      <c r="A395" s="117" t="s">
        <v>1102</v>
      </c>
      <c r="B395" s="48">
        <v>653.65</v>
      </c>
      <c r="C395" s="50">
        <v>-9.4999999999999998E-3</v>
      </c>
      <c r="D395" s="13"/>
      <c r="E395" s="112" t="s">
        <v>240</v>
      </c>
      <c r="F395" s="30">
        <v>15632.1</v>
      </c>
      <c r="G395" s="31">
        <f t="shared" ref="G395:G458" si="7">(F395/F394)-1</f>
        <v>-7.6369315151976203E-3</v>
      </c>
    </row>
    <row r="396" spans="1:7" ht="15.6">
      <c r="A396" s="117" t="s">
        <v>1103</v>
      </c>
      <c r="B396" s="48">
        <v>674.65</v>
      </c>
      <c r="C396" s="50">
        <v>3.2099999999999997E-2</v>
      </c>
      <c r="D396" s="13"/>
      <c r="E396" s="112" t="s">
        <v>241</v>
      </c>
      <c r="F396" s="30">
        <v>15824.05</v>
      </c>
      <c r="G396" s="31">
        <f t="shared" si="7"/>
        <v>1.2279220322285456E-2</v>
      </c>
    </row>
    <row r="397" spans="1:7" ht="15.6">
      <c r="A397" s="117" t="s">
        <v>1104</v>
      </c>
      <c r="B397" s="48">
        <v>683.45</v>
      </c>
      <c r="C397" s="50">
        <v>1.2999999999999999E-2</v>
      </c>
      <c r="D397" s="13"/>
      <c r="E397" s="112" t="s">
        <v>242</v>
      </c>
      <c r="F397" s="30">
        <v>15856.05</v>
      </c>
      <c r="G397" s="31">
        <f t="shared" si="7"/>
        <v>2.022238301825352E-3</v>
      </c>
    </row>
    <row r="398" spans="1:7" ht="15.6">
      <c r="A398" s="117" t="s">
        <v>1105</v>
      </c>
      <c r="B398" s="48">
        <v>657.65</v>
      </c>
      <c r="C398" s="50">
        <v>-3.7699999999999997E-2</v>
      </c>
      <c r="D398" s="13"/>
      <c r="E398" s="112" t="s">
        <v>243</v>
      </c>
      <c r="F398" s="30">
        <v>15824.45</v>
      </c>
      <c r="G398" s="31">
        <f t="shared" si="7"/>
        <v>-1.9929301433836422E-3</v>
      </c>
    </row>
    <row r="399" spans="1:7" ht="15.6">
      <c r="A399" s="117" t="s">
        <v>1106</v>
      </c>
      <c r="B399" s="48">
        <v>644.5</v>
      </c>
      <c r="C399" s="50">
        <v>-0.02</v>
      </c>
      <c r="D399" s="13"/>
      <c r="E399" s="112" t="s">
        <v>244</v>
      </c>
      <c r="F399" s="30">
        <v>15746.45</v>
      </c>
      <c r="G399" s="31">
        <f t="shared" si="7"/>
        <v>-4.929081263487789E-3</v>
      </c>
    </row>
    <row r="400" spans="1:7" ht="15.6">
      <c r="A400" s="117" t="s">
        <v>1107</v>
      </c>
      <c r="B400" s="48">
        <v>635.95000000000005</v>
      </c>
      <c r="C400" s="50">
        <v>-1.3299999999999999E-2</v>
      </c>
      <c r="D400" s="13"/>
      <c r="E400" s="112" t="s">
        <v>245</v>
      </c>
      <c r="F400" s="30">
        <v>15709.4</v>
      </c>
      <c r="G400" s="31">
        <f t="shared" si="7"/>
        <v>-2.3529112911164773E-3</v>
      </c>
    </row>
    <row r="401" spans="1:7" ht="15.6">
      <c r="A401" s="117" t="s">
        <v>1108</v>
      </c>
      <c r="B401" s="48">
        <v>638</v>
      </c>
      <c r="C401" s="50">
        <v>3.2000000000000002E-3</v>
      </c>
      <c r="D401" s="13"/>
      <c r="E401" s="112" t="s">
        <v>246</v>
      </c>
      <c r="F401" s="30">
        <v>15778.45</v>
      </c>
      <c r="G401" s="31">
        <f t="shared" si="7"/>
        <v>4.3954574967854931E-3</v>
      </c>
    </row>
    <row r="402" spans="1:7" ht="15.6">
      <c r="A402" s="117" t="s">
        <v>1109</v>
      </c>
      <c r="B402" s="48">
        <v>640.75</v>
      </c>
      <c r="C402" s="50">
        <v>4.3E-3</v>
      </c>
      <c r="D402" s="13"/>
      <c r="E402" s="112" t="s">
        <v>247</v>
      </c>
      <c r="F402" s="30">
        <v>15763.05</v>
      </c>
      <c r="G402" s="31">
        <f t="shared" si="7"/>
        <v>-9.7601475430109108E-4</v>
      </c>
    </row>
    <row r="403" spans="1:7" ht="15.6">
      <c r="A403" s="116">
        <v>44235</v>
      </c>
      <c r="B403" s="48">
        <v>651.25</v>
      </c>
      <c r="C403" s="50">
        <v>1.6400000000000001E-2</v>
      </c>
      <c r="D403" s="13"/>
      <c r="E403" s="111">
        <v>44235.645833333336</v>
      </c>
      <c r="F403" s="30">
        <v>15885.15</v>
      </c>
      <c r="G403" s="31">
        <f t="shared" si="7"/>
        <v>7.7459628688609783E-3</v>
      </c>
    </row>
    <row r="404" spans="1:7" ht="15.6">
      <c r="A404" s="116">
        <v>44263</v>
      </c>
      <c r="B404" s="48">
        <v>652.6</v>
      </c>
      <c r="C404" s="50">
        <v>2.0999999999999999E-3</v>
      </c>
      <c r="D404" s="13"/>
      <c r="E404" s="111">
        <v>44263.645833333336</v>
      </c>
      <c r="F404" s="30">
        <v>16130.75</v>
      </c>
      <c r="G404" s="31">
        <f t="shared" si="7"/>
        <v>1.5460980853186701E-2</v>
      </c>
    </row>
    <row r="405" spans="1:7" ht="15.6">
      <c r="A405" s="116">
        <v>44294</v>
      </c>
      <c r="B405" s="48">
        <v>643.04999999999995</v>
      </c>
      <c r="C405" s="50">
        <v>-1.46E-2</v>
      </c>
      <c r="D405" s="13"/>
      <c r="E405" s="111">
        <v>44294.645833333336</v>
      </c>
      <c r="F405" s="30">
        <v>16258.8</v>
      </c>
      <c r="G405" s="31">
        <f t="shared" si="7"/>
        <v>7.9382545758877043E-3</v>
      </c>
    </row>
    <row r="406" spans="1:7" ht="15.6">
      <c r="A406" s="116">
        <v>44324</v>
      </c>
      <c r="B406" s="48">
        <v>646.6</v>
      </c>
      <c r="C406" s="50">
        <v>5.4999999999999997E-3</v>
      </c>
      <c r="D406" s="13"/>
      <c r="E406" s="111">
        <v>44324.645833333336</v>
      </c>
      <c r="F406" s="30">
        <v>16294.6</v>
      </c>
      <c r="G406" s="31">
        <f t="shared" si="7"/>
        <v>2.201884517922581E-3</v>
      </c>
    </row>
    <row r="407" spans="1:7" ht="15.6">
      <c r="A407" s="116">
        <v>44355</v>
      </c>
      <c r="B407" s="48">
        <v>647.85</v>
      </c>
      <c r="C407" s="50">
        <v>1.9E-3</v>
      </c>
      <c r="D407" s="13"/>
      <c r="E407" s="111">
        <v>44355.645833333336</v>
      </c>
      <c r="F407" s="30">
        <v>16238.2</v>
      </c>
      <c r="G407" s="31">
        <f t="shared" si="7"/>
        <v>-3.4612693775851744E-3</v>
      </c>
    </row>
    <row r="408" spans="1:7" ht="15.6">
      <c r="A408" s="116">
        <v>44447</v>
      </c>
      <c r="B408" s="48">
        <v>643.15</v>
      </c>
      <c r="C408" s="50">
        <v>-7.3000000000000001E-3</v>
      </c>
      <c r="D408" s="13"/>
      <c r="E408" s="111">
        <v>44447.645833333336</v>
      </c>
      <c r="F408" s="30">
        <v>16258.25</v>
      </c>
      <c r="G408" s="31">
        <f t="shared" si="7"/>
        <v>1.2347427670553746E-3</v>
      </c>
    </row>
    <row r="409" spans="1:7" ht="15.6">
      <c r="A409" s="116">
        <v>44477</v>
      </c>
      <c r="B409" s="48">
        <v>637.29999999999995</v>
      </c>
      <c r="C409" s="50">
        <v>-9.1000000000000004E-3</v>
      </c>
      <c r="D409" s="13"/>
      <c r="E409" s="111">
        <v>44477.645833333336</v>
      </c>
      <c r="F409" s="30">
        <v>16280.1</v>
      </c>
      <c r="G409" s="31">
        <f t="shared" si="7"/>
        <v>1.3439330801285898E-3</v>
      </c>
    </row>
    <row r="410" spans="1:7" ht="15.6">
      <c r="A410" s="116">
        <v>44508</v>
      </c>
      <c r="B410" s="48">
        <v>646.04999999999995</v>
      </c>
      <c r="C410" s="50">
        <v>1.37E-2</v>
      </c>
      <c r="D410" s="13"/>
      <c r="E410" s="111">
        <v>44508.645833333336</v>
      </c>
      <c r="F410" s="30">
        <v>16282.25</v>
      </c>
      <c r="G410" s="31">
        <f t="shared" si="7"/>
        <v>1.3206307086566227E-4</v>
      </c>
    </row>
    <row r="411" spans="1:7" ht="15.6">
      <c r="A411" s="116">
        <v>44538</v>
      </c>
      <c r="B411" s="48">
        <v>655.95</v>
      </c>
      <c r="C411" s="50">
        <v>1.5299999999999999E-2</v>
      </c>
      <c r="D411" s="13"/>
      <c r="E411" s="111">
        <v>44538.645833333336</v>
      </c>
      <c r="F411" s="30">
        <v>16364.4</v>
      </c>
      <c r="G411" s="31">
        <f t="shared" si="7"/>
        <v>5.0453714934974858E-3</v>
      </c>
    </row>
    <row r="412" spans="1:7" ht="15.6">
      <c r="A412" s="117" t="s">
        <v>1110</v>
      </c>
      <c r="B412" s="48">
        <v>660.5</v>
      </c>
      <c r="C412" s="50">
        <v>6.8999999999999999E-3</v>
      </c>
      <c r="D412" s="13"/>
      <c r="E412" s="112" t="s">
        <v>248</v>
      </c>
      <c r="F412" s="30">
        <v>16529.099999999999</v>
      </c>
      <c r="G412" s="31">
        <f t="shared" si="7"/>
        <v>1.006453032191823E-2</v>
      </c>
    </row>
    <row r="413" spans="1:7" ht="15.6">
      <c r="A413" s="117" t="s">
        <v>1111</v>
      </c>
      <c r="B413" s="48">
        <v>656.65</v>
      </c>
      <c r="C413" s="50">
        <v>-5.7999999999999996E-3</v>
      </c>
      <c r="D413" s="13"/>
      <c r="E413" s="112" t="s">
        <v>249</v>
      </c>
      <c r="F413" s="30">
        <v>16563.05</v>
      </c>
      <c r="G413" s="31">
        <f t="shared" si="7"/>
        <v>2.0539533307923907E-3</v>
      </c>
    </row>
    <row r="414" spans="1:7" ht="15.6">
      <c r="A414" s="117" t="s">
        <v>1112</v>
      </c>
      <c r="B414" s="48">
        <v>660.2</v>
      </c>
      <c r="C414" s="50">
        <v>5.4000000000000003E-3</v>
      </c>
      <c r="D414" s="13"/>
      <c r="E414" s="112" t="s">
        <v>250</v>
      </c>
      <c r="F414" s="30">
        <v>16614.599999999999</v>
      </c>
      <c r="G414" s="31">
        <f t="shared" si="7"/>
        <v>3.1123494766964743E-3</v>
      </c>
    </row>
    <row r="415" spans="1:7" ht="15.6">
      <c r="A415" s="117" t="s">
        <v>1113</v>
      </c>
      <c r="B415" s="48">
        <v>724.45</v>
      </c>
      <c r="C415" s="50">
        <v>9.7299999999999998E-2</v>
      </c>
      <c r="D415" s="13"/>
      <c r="E415" s="112" t="s">
        <v>251</v>
      </c>
      <c r="F415" s="30">
        <v>16568.849999999999</v>
      </c>
      <c r="G415" s="31">
        <f t="shared" si="7"/>
        <v>-2.7536022534397908E-3</v>
      </c>
    </row>
    <row r="416" spans="1:7" ht="15.6">
      <c r="A416" s="117" t="s">
        <v>1114</v>
      </c>
      <c r="B416" s="48">
        <v>703.9</v>
      </c>
      <c r="C416" s="50">
        <v>-2.8400000000000002E-2</v>
      </c>
      <c r="D416" s="13"/>
      <c r="E416" s="112" t="s">
        <v>252</v>
      </c>
      <c r="F416" s="30">
        <v>16450.5</v>
      </c>
      <c r="G416" s="31">
        <f t="shared" si="7"/>
        <v>-7.1429218080916179E-3</v>
      </c>
    </row>
    <row r="417" spans="1:7" ht="15.6">
      <c r="A417" s="117" t="s">
        <v>1115</v>
      </c>
      <c r="B417" s="48">
        <v>701.85</v>
      </c>
      <c r="C417" s="50">
        <v>-2.8999999999999998E-3</v>
      </c>
      <c r="D417" s="13"/>
      <c r="E417" s="112" t="s">
        <v>253</v>
      </c>
      <c r="F417" s="30">
        <v>16496.45</v>
      </c>
      <c r="G417" s="31">
        <f t="shared" si="7"/>
        <v>2.7932281693565653E-3</v>
      </c>
    </row>
    <row r="418" spans="1:7" ht="15.6">
      <c r="A418" s="117" t="s">
        <v>1116</v>
      </c>
      <c r="B418" s="48">
        <v>692.85</v>
      </c>
      <c r="C418" s="50">
        <v>-1.2800000000000001E-2</v>
      </c>
      <c r="D418" s="13"/>
      <c r="E418" s="112" t="s">
        <v>254</v>
      </c>
      <c r="F418" s="30">
        <v>16624.599999999999</v>
      </c>
      <c r="G418" s="31">
        <f t="shared" si="7"/>
        <v>7.7683380363653409E-3</v>
      </c>
    </row>
    <row r="419" spans="1:7" ht="15.6">
      <c r="A419" s="117" t="s">
        <v>1117</v>
      </c>
      <c r="B419" s="48">
        <v>683.65</v>
      </c>
      <c r="C419" s="50">
        <v>-1.3299999999999999E-2</v>
      </c>
      <c r="D419" s="13"/>
      <c r="E419" s="112" t="s">
        <v>255</v>
      </c>
      <c r="F419" s="30">
        <v>16634.650000000001</v>
      </c>
      <c r="G419" s="31">
        <f t="shared" si="7"/>
        <v>6.0452582317793713E-4</v>
      </c>
    </row>
    <row r="420" spans="1:7" ht="15.6">
      <c r="A420" s="117" t="s">
        <v>1118</v>
      </c>
      <c r="B420" s="48">
        <v>684.4</v>
      </c>
      <c r="C420" s="50">
        <v>1.1000000000000001E-3</v>
      </c>
      <c r="D420" s="13"/>
      <c r="E420" s="112" t="s">
        <v>256</v>
      </c>
      <c r="F420" s="30">
        <v>16636.900000000001</v>
      </c>
      <c r="G420" s="31">
        <f t="shared" si="7"/>
        <v>1.3525983414131026E-4</v>
      </c>
    </row>
    <row r="421" spans="1:7" ht="15.6">
      <c r="A421" s="117" t="s">
        <v>1119</v>
      </c>
      <c r="B421" s="48">
        <v>700.45</v>
      </c>
      <c r="C421" s="50">
        <v>2.35E-2</v>
      </c>
      <c r="D421" s="13"/>
      <c r="E421" s="112" t="s">
        <v>257</v>
      </c>
      <c r="F421" s="30">
        <v>16705.2</v>
      </c>
      <c r="G421" s="31">
        <f t="shared" si="7"/>
        <v>4.1053321231718787E-3</v>
      </c>
    </row>
    <row r="422" spans="1:7" ht="15.6">
      <c r="A422" s="117" t="s">
        <v>1120</v>
      </c>
      <c r="B422" s="48">
        <v>708.65</v>
      </c>
      <c r="C422" s="50">
        <v>1.17E-2</v>
      </c>
      <c r="D422" s="13"/>
      <c r="E422" s="112" t="s">
        <v>258</v>
      </c>
      <c r="F422" s="30">
        <v>16931.05</v>
      </c>
      <c r="G422" s="31">
        <f t="shared" si="7"/>
        <v>1.3519742355673658E-2</v>
      </c>
    </row>
    <row r="423" spans="1:7" ht="15.6">
      <c r="A423" s="117" t="s">
        <v>1121</v>
      </c>
      <c r="B423" s="48">
        <v>715.15</v>
      </c>
      <c r="C423" s="50">
        <v>9.1999999999999998E-3</v>
      </c>
      <c r="D423" s="13"/>
      <c r="E423" s="112" t="s">
        <v>259</v>
      </c>
      <c r="F423" s="30">
        <v>17132.2</v>
      </c>
      <c r="G423" s="31">
        <f t="shared" si="7"/>
        <v>1.1880539009689439E-2</v>
      </c>
    </row>
    <row r="424" spans="1:7" ht="15.6">
      <c r="A424" s="116">
        <v>44205</v>
      </c>
      <c r="B424" s="48">
        <v>735.7</v>
      </c>
      <c r="C424" s="50">
        <v>2.87E-2</v>
      </c>
      <c r="D424" s="13"/>
      <c r="E424" s="111">
        <v>44205.645833333336</v>
      </c>
      <c r="F424" s="30">
        <v>17076.25</v>
      </c>
      <c r="G424" s="31">
        <f t="shared" si="7"/>
        <v>-3.2657802267076486E-3</v>
      </c>
    </row>
    <row r="425" spans="1:7" ht="15.6">
      <c r="A425" s="116">
        <v>44236</v>
      </c>
      <c r="B425" s="48">
        <v>748.05</v>
      </c>
      <c r="C425" s="50">
        <v>1.6799999999999999E-2</v>
      </c>
      <c r="D425" s="13"/>
      <c r="E425" s="111">
        <v>44236.645833333336</v>
      </c>
      <c r="F425" s="30">
        <v>17234.150000000001</v>
      </c>
      <c r="G425" s="31">
        <f t="shared" si="7"/>
        <v>9.2467608520607758E-3</v>
      </c>
    </row>
    <row r="426" spans="1:7" ht="15.6">
      <c r="A426" s="116">
        <v>44264</v>
      </c>
      <c r="B426" s="48">
        <v>752.95</v>
      </c>
      <c r="C426" s="50">
        <v>6.6E-3</v>
      </c>
      <c r="D426" s="13"/>
      <c r="E426" s="111">
        <v>44264.645833333336</v>
      </c>
      <c r="F426" s="30">
        <v>17323.599999999999</v>
      </c>
      <c r="G426" s="31">
        <f t="shared" si="7"/>
        <v>5.1902762828452964E-3</v>
      </c>
    </row>
    <row r="427" spans="1:7" ht="15.6">
      <c r="A427" s="116">
        <v>44356</v>
      </c>
      <c r="B427" s="48">
        <v>749.3</v>
      </c>
      <c r="C427" s="50">
        <v>-4.7999999999999996E-3</v>
      </c>
      <c r="D427" s="13"/>
      <c r="E427" s="111">
        <v>44356.645833333336</v>
      </c>
      <c r="F427" s="30">
        <v>17377.8</v>
      </c>
      <c r="G427" s="31">
        <f t="shared" si="7"/>
        <v>3.1286799510494845E-3</v>
      </c>
    </row>
    <row r="428" spans="1:7" ht="15.6">
      <c r="A428" s="116">
        <v>44386</v>
      </c>
      <c r="B428" s="48">
        <v>752.65</v>
      </c>
      <c r="C428" s="50">
        <v>4.4999999999999997E-3</v>
      </c>
      <c r="D428" s="13"/>
      <c r="E428" s="111">
        <v>44386.645833333336</v>
      </c>
      <c r="F428" s="30">
        <v>17362.099999999999</v>
      </c>
      <c r="G428" s="31">
        <f t="shared" si="7"/>
        <v>-9.0345153011317514E-4</v>
      </c>
    </row>
    <row r="429" spans="1:7" ht="15.6">
      <c r="A429" s="116">
        <v>44417</v>
      </c>
      <c r="B429" s="48">
        <v>748.1</v>
      </c>
      <c r="C429" s="50">
        <v>-6.0000000000000001E-3</v>
      </c>
      <c r="D429" s="13"/>
      <c r="E429" s="111">
        <v>44417.645833333336</v>
      </c>
      <c r="F429" s="30">
        <v>17353.5</v>
      </c>
      <c r="G429" s="31">
        <f t="shared" si="7"/>
        <v>-4.9533178590144278E-4</v>
      </c>
    </row>
    <row r="430" spans="1:7" ht="15.6">
      <c r="A430" s="116">
        <v>44448</v>
      </c>
      <c r="B430" s="48">
        <v>755.4</v>
      </c>
      <c r="C430" s="50">
        <v>9.7999999999999997E-3</v>
      </c>
      <c r="D430" s="13"/>
      <c r="E430" s="111">
        <v>44448.645833333336</v>
      </c>
      <c r="F430" s="30">
        <v>17369.25</v>
      </c>
      <c r="G430" s="31">
        <f t="shared" si="7"/>
        <v>9.0759789091543475E-4</v>
      </c>
    </row>
    <row r="431" spans="1:7" ht="15.6">
      <c r="A431" s="117" t="s">
        <v>1122</v>
      </c>
      <c r="B431" s="48">
        <v>754.6</v>
      </c>
      <c r="C431" s="50">
        <v>-1.1000000000000001E-3</v>
      </c>
      <c r="D431" s="13"/>
      <c r="E431" s="112" t="s">
        <v>260</v>
      </c>
      <c r="F431" s="30">
        <v>17355.3</v>
      </c>
      <c r="G431" s="31">
        <f t="shared" si="7"/>
        <v>-8.0314348633370169E-4</v>
      </c>
    </row>
    <row r="432" spans="1:7" ht="15.6">
      <c r="A432" s="117" t="s">
        <v>1123</v>
      </c>
      <c r="B432" s="48">
        <v>758.9</v>
      </c>
      <c r="C432" s="50">
        <v>5.7000000000000002E-3</v>
      </c>
      <c r="D432" s="13"/>
      <c r="E432" s="112" t="s">
        <v>261</v>
      </c>
      <c r="F432" s="30">
        <v>17380</v>
      </c>
      <c r="G432" s="31">
        <f t="shared" si="7"/>
        <v>1.4231963722897145E-3</v>
      </c>
    </row>
    <row r="433" spans="1:7" ht="15.6">
      <c r="A433" s="117" t="s">
        <v>1124</v>
      </c>
      <c r="B433" s="48">
        <v>752.55</v>
      </c>
      <c r="C433" s="50">
        <v>-8.3999999999999995E-3</v>
      </c>
      <c r="D433" s="13"/>
      <c r="E433" s="112" t="s">
        <v>262</v>
      </c>
      <c r="F433" s="30">
        <v>17519.45</v>
      </c>
      <c r="G433" s="31">
        <f t="shared" si="7"/>
        <v>8.0235903337169123E-3</v>
      </c>
    </row>
    <row r="434" spans="1:7" ht="15.6">
      <c r="A434" s="117" t="s">
        <v>1125</v>
      </c>
      <c r="B434" s="48">
        <v>743.1</v>
      </c>
      <c r="C434" s="50">
        <v>-1.26E-2</v>
      </c>
      <c r="D434" s="13"/>
      <c r="E434" s="112" t="s">
        <v>263</v>
      </c>
      <c r="F434" s="30">
        <v>17629.5</v>
      </c>
      <c r="G434" s="31">
        <f t="shared" si="7"/>
        <v>6.2815898900936418E-3</v>
      </c>
    </row>
    <row r="435" spans="1:7" ht="15.6">
      <c r="A435" s="117" t="s">
        <v>1126</v>
      </c>
      <c r="B435" s="48">
        <v>741.75</v>
      </c>
      <c r="C435" s="50">
        <v>-1.8E-3</v>
      </c>
      <c r="D435" s="13"/>
      <c r="E435" s="112" t="s">
        <v>264</v>
      </c>
      <c r="F435" s="30">
        <v>17585.150000000001</v>
      </c>
      <c r="G435" s="31">
        <f t="shared" si="7"/>
        <v>-2.5156697580758225E-3</v>
      </c>
    </row>
    <row r="436" spans="1:7" ht="15.6">
      <c r="A436" s="117" t="s">
        <v>1127</v>
      </c>
      <c r="B436" s="48">
        <v>738</v>
      </c>
      <c r="C436" s="50">
        <v>-5.1000000000000004E-3</v>
      </c>
      <c r="D436" s="13"/>
      <c r="E436" s="112" t="s">
        <v>265</v>
      </c>
      <c r="F436" s="30">
        <v>17396.900000000001</v>
      </c>
      <c r="G436" s="31">
        <f t="shared" si="7"/>
        <v>-1.0705055117528173E-2</v>
      </c>
    </row>
    <row r="437" spans="1:7" ht="15.6">
      <c r="A437" s="117" t="s">
        <v>1128</v>
      </c>
      <c r="B437" s="48">
        <v>746.85</v>
      </c>
      <c r="C437" s="50">
        <v>1.2E-2</v>
      </c>
      <c r="D437" s="13"/>
      <c r="E437" s="112" t="s">
        <v>266</v>
      </c>
      <c r="F437" s="30">
        <v>17562</v>
      </c>
      <c r="G437" s="31">
        <f t="shared" si="7"/>
        <v>9.4901965292666368E-3</v>
      </c>
    </row>
    <row r="438" spans="1:7" ht="15.6">
      <c r="A438" s="117" t="s">
        <v>1129</v>
      </c>
      <c r="B438" s="48">
        <v>773.5</v>
      </c>
      <c r="C438" s="50">
        <v>3.5700000000000003E-2</v>
      </c>
      <c r="D438" s="13"/>
      <c r="E438" s="112" t="s">
        <v>267</v>
      </c>
      <c r="F438" s="30">
        <v>17546.650000000001</v>
      </c>
      <c r="G438" s="31">
        <f t="shared" si="7"/>
        <v>-8.7404623619169453E-4</v>
      </c>
    </row>
    <row r="439" spans="1:7" ht="15.6">
      <c r="A439" s="117" t="s">
        <v>1130</v>
      </c>
      <c r="B439" s="48">
        <v>829.15</v>
      </c>
      <c r="C439" s="50">
        <v>7.1900000000000006E-2</v>
      </c>
      <c r="D439" s="13"/>
      <c r="E439" s="112" t="s">
        <v>268</v>
      </c>
      <c r="F439" s="30">
        <v>17822.95</v>
      </c>
      <c r="G439" s="31">
        <f t="shared" si="7"/>
        <v>1.574659550398505E-2</v>
      </c>
    </row>
    <row r="440" spans="1:7" ht="15.6">
      <c r="A440" s="117" t="s">
        <v>1131</v>
      </c>
      <c r="B440" s="48">
        <v>827.7</v>
      </c>
      <c r="C440" s="50">
        <v>-1.6999999999999999E-3</v>
      </c>
      <c r="D440" s="13"/>
      <c r="E440" s="112" t="s">
        <v>269</v>
      </c>
      <c r="F440" s="30">
        <v>17853.2</v>
      </c>
      <c r="G440" s="31">
        <f t="shared" si="7"/>
        <v>1.6972498940972525E-3</v>
      </c>
    </row>
    <row r="441" spans="1:7" ht="15.6">
      <c r="A441" s="117" t="s">
        <v>1132</v>
      </c>
      <c r="B441" s="48">
        <v>821.65</v>
      </c>
      <c r="C441" s="50">
        <v>-7.3000000000000001E-3</v>
      </c>
      <c r="D441" s="13"/>
      <c r="E441" s="112" t="s">
        <v>270</v>
      </c>
      <c r="F441" s="30">
        <v>17855.099999999999</v>
      </c>
      <c r="G441" s="31">
        <f t="shared" si="7"/>
        <v>1.0642349830836118E-4</v>
      </c>
    </row>
    <row r="442" spans="1:7" ht="15.6">
      <c r="A442" s="117" t="s">
        <v>1133</v>
      </c>
      <c r="B442" s="48">
        <v>826.95</v>
      </c>
      <c r="C442" s="50">
        <v>6.4999999999999997E-3</v>
      </c>
      <c r="D442" s="13"/>
      <c r="E442" s="112" t="s">
        <v>271</v>
      </c>
      <c r="F442" s="30">
        <v>17748.599999999999</v>
      </c>
      <c r="G442" s="31">
        <f t="shared" si="7"/>
        <v>-5.9646823596619658E-3</v>
      </c>
    </row>
    <row r="443" spans="1:7" ht="15.6">
      <c r="A443" s="117" t="s">
        <v>1134</v>
      </c>
      <c r="B443" s="48">
        <v>827.15</v>
      </c>
      <c r="C443" s="50">
        <v>2.0000000000000001E-4</v>
      </c>
      <c r="D443" s="13"/>
      <c r="E443" s="112" t="s">
        <v>272</v>
      </c>
      <c r="F443" s="30">
        <v>17711.3</v>
      </c>
      <c r="G443" s="31">
        <f t="shared" si="7"/>
        <v>-2.1015742086699651E-3</v>
      </c>
    </row>
    <row r="444" spans="1:7" ht="15.6">
      <c r="A444" s="117" t="s">
        <v>1135</v>
      </c>
      <c r="B444" s="48">
        <v>853.1</v>
      </c>
      <c r="C444" s="50">
        <v>3.1399999999999997E-2</v>
      </c>
      <c r="D444" s="13"/>
      <c r="E444" s="112" t="s">
        <v>273</v>
      </c>
      <c r="F444" s="30">
        <v>17618.150000000001</v>
      </c>
      <c r="G444" s="31">
        <f t="shared" si="7"/>
        <v>-5.2593541976024838E-3</v>
      </c>
    </row>
    <row r="445" spans="1:7" ht="15.6">
      <c r="A445" s="116">
        <v>44206</v>
      </c>
      <c r="B445" s="48">
        <v>865.15</v>
      </c>
      <c r="C445" s="50">
        <v>1.41E-2</v>
      </c>
      <c r="D445" s="13"/>
      <c r="E445" s="111">
        <v>44206.645833333336</v>
      </c>
      <c r="F445" s="30">
        <v>17532.05</v>
      </c>
      <c r="G445" s="31">
        <f t="shared" si="7"/>
        <v>-4.8870057298866509E-3</v>
      </c>
    </row>
    <row r="446" spans="1:7" ht="15.6">
      <c r="A446" s="116">
        <v>44296</v>
      </c>
      <c r="B446" s="48">
        <v>866.8</v>
      </c>
      <c r="C446" s="50">
        <v>1.9E-3</v>
      </c>
      <c r="D446" s="13"/>
      <c r="E446" s="111">
        <v>44296.645833333336</v>
      </c>
      <c r="F446" s="30">
        <v>17691.25</v>
      </c>
      <c r="G446" s="31">
        <f t="shared" si="7"/>
        <v>9.0805125470210246E-3</v>
      </c>
    </row>
    <row r="447" spans="1:7" ht="15.6">
      <c r="A447" s="116">
        <v>44326</v>
      </c>
      <c r="B447" s="48">
        <v>882.35</v>
      </c>
      <c r="C447" s="50">
        <v>1.7899999999999999E-2</v>
      </c>
      <c r="D447" s="13"/>
      <c r="E447" s="111">
        <v>44326.645833333336</v>
      </c>
      <c r="F447" s="30">
        <v>17822.3</v>
      </c>
      <c r="G447" s="31">
        <f t="shared" si="7"/>
        <v>7.4076167596974773E-3</v>
      </c>
    </row>
    <row r="448" spans="1:7" ht="15.6">
      <c r="A448" s="116">
        <v>44357</v>
      </c>
      <c r="B448" s="48">
        <v>873.65</v>
      </c>
      <c r="C448" s="50">
        <v>-9.9000000000000008E-3</v>
      </c>
      <c r="D448" s="13"/>
      <c r="E448" s="111">
        <v>44357.645833333336</v>
      </c>
      <c r="F448" s="30">
        <v>17646</v>
      </c>
      <c r="G448" s="31">
        <f t="shared" si="7"/>
        <v>-9.8921014683850395E-3</v>
      </c>
    </row>
    <row r="449" spans="1:7" ht="15.6">
      <c r="A449" s="116">
        <v>44387</v>
      </c>
      <c r="B449" s="48">
        <v>902.7</v>
      </c>
      <c r="C449" s="50">
        <v>3.3300000000000003E-2</v>
      </c>
      <c r="D449" s="13"/>
      <c r="E449" s="111">
        <v>44387.645833333336</v>
      </c>
      <c r="F449" s="30">
        <v>17790.349999999999</v>
      </c>
      <c r="G449" s="31">
        <f t="shared" si="7"/>
        <v>8.1803241527824699E-3</v>
      </c>
    </row>
    <row r="450" spans="1:7" ht="15.6">
      <c r="A450" s="116">
        <v>44418</v>
      </c>
      <c r="B450" s="48">
        <v>914.35</v>
      </c>
      <c r="C450" s="50">
        <v>1.29E-2</v>
      </c>
      <c r="D450" s="13"/>
      <c r="E450" s="111">
        <v>44418.645833333336</v>
      </c>
      <c r="F450" s="30">
        <v>17895.2</v>
      </c>
      <c r="G450" s="31">
        <f t="shared" si="7"/>
        <v>5.893644588217839E-3</v>
      </c>
    </row>
    <row r="451" spans="1:7" ht="15.6">
      <c r="A451" s="116">
        <v>44510</v>
      </c>
      <c r="B451" s="48">
        <v>895.8</v>
      </c>
      <c r="C451" s="50">
        <v>-2.0299999999999999E-2</v>
      </c>
      <c r="D451" s="13"/>
      <c r="E451" s="111">
        <v>44510.645833333336</v>
      </c>
      <c r="F451" s="30">
        <v>17945.95</v>
      </c>
      <c r="G451" s="31">
        <f t="shared" si="7"/>
        <v>2.8359560105504222E-3</v>
      </c>
    </row>
    <row r="452" spans="1:7" ht="15.6">
      <c r="A452" s="116">
        <v>44540</v>
      </c>
      <c r="B452" s="48">
        <v>905.9</v>
      </c>
      <c r="C452" s="50">
        <v>1.1299999999999999E-2</v>
      </c>
      <c r="D452" s="13"/>
      <c r="E452" s="111">
        <v>44540.645833333336</v>
      </c>
      <c r="F452" s="30">
        <v>17991.95</v>
      </c>
      <c r="G452" s="31">
        <f t="shared" si="7"/>
        <v>2.5632524330001516E-3</v>
      </c>
    </row>
    <row r="453" spans="1:7" ht="15.6">
      <c r="A453" s="117" t="s">
        <v>1136</v>
      </c>
      <c r="B453" s="48">
        <v>901</v>
      </c>
      <c r="C453" s="50">
        <v>-5.4000000000000003E-3</v>
      </c>
      <c r="D453" s="13"/>
      <c r="E453" s="112" t="s">
        <v>274</v>
      </c>
      <c r="F453" s="30">
        <v>18161.75</v>
      </c>
      <c r="G453" s="31">
        <f t="shared" si="7"/>
        <v>9.4375540172131345E-3</v>
      </c>
    </row>
    <row r="454" spans="1:7" ht="15.6">
      <c r="A454" s="117" t="s">
        <v>1137</v>
      </c>
      <c r="B454" s="48">
        <v>888.6</v>
      </c>
      <c r="C454" s="50">
        <v>-1.38E-2</v>
      </c>
      <c r="D454" s="13"/>
      <c r="E454" s="112" t="s">
        <v>275</v>
      </c>
      <c r="F454" s="30">
        <v>18338.55</v>
      </c>
      <c r="G454" s="31">
        <f t="shared" si="7"/>
        <v>9.7347447244895413E-3</v>
      </c>
    </row>
    <row r="455" spans="1:7" ht="15.6">
      <c r="A455" s="117" t="s">
        <v>1138</v>
      </c>
      <c r="B455" s="48">
        <v>883.5</v>
      </c>
      <c r="C455" s="50">
        <v>-5.7000000000000002E-3</v>
      </c>
      <c r="D455" s="13"/>
      <c r="E455" s="112" t="s">
        <v>276</v>
      </c>
      <c r="F455" s="30">
        <v>18477.05</v>
      </c>
      <c r="G455" s="31">
        <f t="shared" si="7"/>
        <v>7.5523964544634836E-3</v>
      </c>
    </row>
    <row r="456" spans="1:7" ht="15.6">
      <c r="A456" s="117" t="s">
        <v>1139</v>
      </c>
      <c r="B456" s="48">
        <v>857.3</v>
      </c>
      <c r="C456" s="50">
        <v>-2.9700000000000001E-2</v>
      </c>
      <c r="D456" s="13"/>
      <c r="E456" s="112" t="s">
        <v>277</v>
      </c>
      <c r="F456" s="30">
        <v>18418.75</v>
      </c>
      <c r="G456" s="31">
        <f t="shared" si="7"/>
        <v>-3.1552655862272516E-3</v>
      </c>
    </row>
    <row r="457" spans="1:7" ht="15.6">
      <c r="A457" s="117" t="s">
        <v>1140</v>
      </c>
      <c r="B457" s="48">
        <v>839.05</v>
      </c>
      <c r="C457" s="50">
        <v>-2.1299999999999999E-2</v>
      </c>
      <c r="D457" s="13"/>
      <c r="E457" s="112" t="s">
        <v>278</v>
      </c>
      <c r="F457" s="30">
        <v>18266.599999999999</v>
      </c>
      <c r="G457" s="31">
        <f t="shared" si="7"/>
        <v>-8.2606040040720252E-3</v>
      </c>
    </row>
    <row r="458" spans="1:7" ht="15.6">
      <c r="A458" s="117" t="s">
        <v>1141</v>
      </c>
      <c r="B458" s="48">
        <v>836.95</v>
      </c>
      <c r="C458" s="50">
        <v>-2.5000000000000001E-3</v>
      </c>
      <c r="D458" s="13"/>
      <c r="E458" s="112" t="s">
        <v>279</v>
      </c>
      <c r="F458" s="30">
        <v>18178.099999999999</v>
      </c>
      <c r="G458" s="31">
        <f t="shared" si="7"/>
        <v>-4.8449081930955762E-3</v>
      </c>
    </row>
    <row r="459" spans="1:7" ht="15.6">
      <c r="A459" s="117" t="s">
        <v>1142</v>
      </c>
      <c r="B459" s="48">
        <v>833.9</v>
      </c>
      <c r="C459" s="50">
        <v>-3.5999999999999999E-3</v>
      </c>
      <c r="D459" s="13"/>
      <c r="E459" s="112" t="s">
        <v>280</v>
      </c>
      <c r="F459" s="30">
        <v>18114.900000000001</v>
      </c>
      <c r="G459" s="31">
        <f t="shared" ref="G459:G522" si="8">(F459/F458)-1</f>
        <v>-3.4767109873967694E-3</v>
      </c>
    </row>
    <row r="460" spans="1:7" ht="15.6">
      <c r="A460" s="117" t="s">
        <v>1143</v>
      </c>
      <c r="B460" s="48">
        <v>826.3</v>
      </c>
      <c r="C460" s="50">
        <v>-9.1000000000000004E-3</v>
      </c>
      <c r="D460" s="13"/>
      <c r="E460" s="112" t="s">
        <v>281</v>
      </c>
      <c r="F460" s="30">
        <v>18125.400000000001</v>
      </c>
      <c r="G460" s="31">
        <f t="shared" si="8"/>
        <v>5.7963334050969983E-4</v>
      </c>
    </row>
    <row r="461" spans="1:7" ht="15.6">
      <c r="A461" s="117" t="s">
        <v>1144</v>
      </c>
      <c r="B461" s="48">
        <v>834.45</v>
      </c>
      <c r="C461" s="50">
        <v>9.9000000000000008E-3</v>
      </c>
      <c r="D461" s="13"/>
      <c r="E461" s="112" t="s">
        <v>282</v>
      </c>
      <c r="F461" s="30">
        <v>18268.400000000001</v>
      </c>
      <c r="G461" s="31">
        <f t="shared" si="8"/>
        <v>7.8894810597283094E-3</v>
      </c>
    </row>
    <row r="462" spans="1:7" ht="15.6">
      <c r="A462" s="117" t="s">
        <v>1145</v>
      </c>
      <c r="B462" s="48">
        <v>882.9</v>
      </c>
      <c r="C462" s="50">
        <v>5.8099999999999999E-2</v>
      </c>
      <c r="D462" s="13"/>
      <c r="E462" s="112" t="s">
        <v>283</v>
      </c>
      <c r="F462" s="30">
        <v>18210.95</v>
      </c>
      <c r="G462" s="31">
        <f t="shared" si="8"/>
        <v>-3.1447745834337626E-3</v>
      </c>
    </row>
    <row r="463" spans="1:7" ht="15.6">
      <c r="A463" s="117" t="s">
        <v>1146</v>
      </c>
      <c r="B463" s="48">
        <v>892.55</v>
      </c>
      <c r="C463" s="50">
        <v>1.09E-2</v>
      </c>
      <c r="D463" s="13"/>
      <c r="E463" s="112" t="s">
        <v>284</v>
      </c>
      <c r="F463" s="30">
        <v>17857.25</v>
      </c>
      <c r="G463" s="31">
        <f t="shared" si="8"/>
        <v>-1.9422380490858537E-2</v>
      </c>
    </row>
    <row r="464" spans="1:7" ht="15.6">
      <c r="A464" s="117" t="s">
        <v>1147</v>
      </c>
      <c r="B464" s="48">
        <v>947.35</v>
      </c>
      <c r="C464" s="50">
        <v>6.1400000000000003E-2</v>
      </c>
      <c r="D464" s="13"/>
      <c r="E464" s="112" t="s">
        <v>285</v>
      </c>
      <c r="F464" s="30">
        <v>17671.650000000001</v>
      </c>
      <c r="G464" s="31">
        <f t="shared" si="8"/>
        <v>-1.0393537638774042E-2</v>
      </c>
    </row>
    <row r="465" spans="1:7" ht="15.6">
      <c r="A465" s="116">
        <v>44207</v>
      </c>
      <c r="B465" s="48">
        <v>973.6</v>
      </c>
      <c r="C465" s="50">
        <v>2.7699999999999999E-2</v>
      </c>
      <c r="D465" s="13"/>
      <c r="E465" s="111">
        <v>44207.645833333336</v>
      </c>
      <c r="F465" s="30">
        <v>17929.650000000001</v>
      </c>
      <c r="G465" s="31">
        <f t="shared" si="8"/>
        <v>1.4599655380227672E-2</v>
      </c>
    </row>
    <row r="466" spans="1:7" ht="15.6">
      <c r="A466" s="116">
        <v>44238</v>
      </c>
      <c r="B466" s="48">
        <v>975.15</v>
      </c>
      <c r="C466" s="50">
        <v>1.6000000000000001E-3</v>
      </c>
      <c r="D466" s="13"/>
      <c r="E466" s="111">
        <v>44238.645833333336</v>
      </c>
      <c r="F466" s="30">
        <v>17888.95</v>
      </c>
      <c r="G466" s="31">
        <f t="shared" si="8"/>
        <v>-2.2699829611844136E-3</v>
      </c>
    </row>
    <row r="467" spans="1:7" ht="15.6">
      <c r="A467" s="116">
        <v>44266</v>
      </c>
      <c r="B467" s="48">
        <v>962.1</v>
      </c>
      <c r="C467" s="50">
        <v>-1.34E-2</v>
      </c>
      <c r="D467" s="13"/>
      <c r="E467" s="111">
        <v>44266.645833333336</v>
      </c>
      <c r="F467" s="30">
        <v>17829.2</v>
      </c>
      <c r="G467" s="31">
        <f t="shared" si="8"/>
        <v>-3.3400507016901892E-3</v>
      </c>
    </row>
    <row r="468" spans="1:7" ht="15.6">
      <c r="A468" s="116">
        <v>44297</v>
      </c>
      <c r="B468" s="48">
        <v>976.2</v>
      </c>
      <c r="C468" s="50">
        <v>1.47E-2</v>
      </c>
      <c r="D468" s="13"/>
      <c r="E468" s="111">
        <v>44297.802083333336</v>
      </c>
      <c r="F468" s="30">
        <v>17916.8</v>
      </c>
      <c r="G468" s="31">
        <f t="shared" si="8"/>
        <v>4.913288313552977E-3</v>
      </c>
    </row>
    <row r="469" spans="1:7" ht="15.6">
      <c r="A469" s="116">
        <v>44419</v>
      </c>
      <c r="B469" s="48">
        <v>999.05</v>
      </c>
      <c r="C469" s="50">
        <v>2.3400000000000001E-2</v>
      </c>
      <c r="D469" s="16"/>
      <c r="E469" s="111">
        <v>44419.645833333336</v>
      </c>
      <c r="F469" s="30">
        <v>18068.55</v>
      </c>
      <c r="G469" s="31">
        <f t="shared" si="8"/>
        <v>8.469704411502077E-3</v>
      </c>
    </row>
    <row r="470" spans="1:7" ht="15.6">
      <c r="A470" s="116">
        <v>44450</v>
      </c>
      <c r="B470" s="51">
        <v>1004.5</v>
      </c>
      <c r="C470" s="50">
        <v>5.4999999999999997E-3</v>
      </c>
      <c r="D470" s="16"/>
      <c r="E470" s="111">
        <v>44450.645833333336</v>
      </c>
      <c r="F470" s="30">
        <v>18044.25</v>
      </c>
      <c r="G470" s="31">
        <f t="shared" si="8"/>
        <v>-1.3448782553109329E-3</v>
      </c>
    </row>
    <row r="471" spans="1:7" ht="15.6">
      <c r="A471" s="116">
        <v>44480</v>
      </c>
      <c r="B471" s="48">
        <v>970.5</v>
      </c>
      <c r="C471" s="50">
        <v>-3.3799999999999997E-2</v>
      </c>
      <c r="D471" s="16"/>
      <c r="E471" s="111">
        <v>44480.645833333336</v>
      </c>
      <c r="F471" s="30">
        <v>18017.2</v>
      </c>
      <c r="G471" s="31">
        <f t="shared" si="8"/>
        <v>-1.4990925086938445E-3</v>
      </c>
    </row>
    <row r="472" spans="1:7" ht="15.6">
      <c r="A472" s="116">
        <v>44511</v>
      </c>
      <c r="B472" s="48">
        <v>950.9</v>
      </c>
      <c r="C472" s="50">
        <v>-2.0199999999999999E-2</v>
      </c>
      <c r="D472" s="13"/>
      <c r="E472" s="111">
        <v>44511.645833333336</v>
      </c>
      <c r="F472" s="30">
        <v>17873.599999999999</v>
      </c>
      <c r="G472" s="31">
        <f t="shared" si="8"/>
        <v>-7.9701618453479339E-3</v>
      </c>
    </row>
    <row r="473" spans="1:7" ht="15.6">
      <c r="A473" s="116">
        <v>44541</v>
      </c>
      <c r="B473" s="48">
        <v>958.6</v>
      </c>
      <c r="C473" s="50">
        <v>8.0999999999999996E-3</v>
      </c>
      <c r="D473" s="13"/>
      <c r="E473" s="111">
        <v>44541.645833333336</v>
      </c>
      <c r="F473" s="30">
        <v>18102.75</v>
      </c>
      <c r="G473" s="31">
        <f t="shared" si="8"/>
        <v>1.2820584549279479E-2</v>
      </c>
    </row>
    <row r="474" spans="1:7" ht="15.6">
      <c r="A474" s="117" t="s">
        <v>1148</v>
      </c>
      <c r="B474" s="48">
        <v>936.95</v>
      </c>
      <c r="C474" s="50">
        <v>-2.2599999999999999E-2</v>
      </c>
      <c r="D474" s="13"/>
      <c r="E474" s="112" t="s">
        <v>286</v>
      </c>
      <c r="F474" s="30">
        <v>18109.45</v>
      </c>
      <c r="G474" s="31">
        <f t="shared" si="8"/>
        <v>3.7010951374805146E-4</v>
      </c>
    </row>
    <row r="475" spans="1:7" ht="15.6">
      <c r="A475" s="117" t="s">
        <v>1149</v>
      </c>
      <c r="B475" s="48">
        <v>935.2</v>
      </c>
      <c r="C475" s="50">
        <v>-1.9E-3</v>
      </c>
      <c r="D475" s="13"/>
      <c r="E475" s="112" t="s">
        <v>287</v>
      </c>
      <c r="F475" s="30">
        <v>17999.2</v>
      </c>
      <c r="G475" s="31">
        <f t="shared" si="8"/>
        <v>-6.0879816891180605E-3</v>
      </c>
    </row>
    <row r="476" spans="1:7" ht="15.6">
      <c r="A476" s="117" t="s">
        <v>1150</v>
      </c>
      <c r="B476" s="48">
        <v>928.35</v>
      </c>
      <c r="C476" s="50">
        <v>-7.3000000000000001E-3</v>
      </c>
      <c r="D476" s="13"/>
      <c r="E476" s="112" t="s">
        <v>288</v>
      </c>
      <c r="F476" s="30">
        <v>17898.650000000001</v>
      </c>
      <c r="G476" s="31">
        <f t="shared" si="8"/>
        <v>-5.5863593937507394E-3</v>
      </c>
    </row>
    <row r="477" spans="1:7" ht="15.6">
      <c r="A477" s="117" t="s">
        <v>1151</v>
      </c>
      <c r="B477" s="48">
        <v>920.05</v>
      </c>
      <c r="C477" s="50">
        <v>-8.8999999999999999E-3</v>
      </c>
      <c r="D477" s="13"/>
      <c r="E477" s="112" t="s">
        <v>289</v>
      </c>
      <c r="F477" s="30">
        <v>17764.8</v>
      </c>
      <c r="G477" s="31">
        <f t="shared" si="8"/>
        <v>-7.4782176309388104E-3</v>
      </c>
    </row>
    <row r="478" spans="1:7" ht="15.6">
      <c r="A478" s="117" t="s">
        <v>1152</v>
      </c>
      <c r="B478" s="48">
        <v>919.95</v>
      </c>
      <c r="C478" s="50">
        <v>-1E-4</v>
      </c>
      <c r="D478" s="13"/>
      <c r="E478" s="112" t="s">
        <v>290</v>
      </c>
      <c r="F478" s="30">
        <v>17416.55</v>
      </c>
      <c r="G478" s="31">
        <f t="shared" si="8"/>
        <v>-1.9603372962262444E-2</v>
      </c>
    </row>
    <row r="479" spans="1:7" ht="15.6">
      <c r="A479" s="117" t="s">
        <v>1153</v>
      </c>
      <c r="B479" s="48">
        <v>930.9</v>
      </c>
      <c r="C479" s="50">
        <v>1.1900000000000001E-2</v>
      </c>
      <c r="D479" s="13"/>
      <c r="E479" s="112" t="s">
        <v>291</v>
      </c>
      <c r="F479" s="30">
        <v>17503.349999999999</v>
      </c>
      <c r="G479" s="31">
        <f t="shared" si="8"/>
        <v>4.9837654414910393E-3</v>
      </c>
    </row>
    <row r="480" spans="1:7" ht="15.6">
      <c r="A480" s="117" t="s">
        <v>1154</v>
      </c>
      <c r="B480" s="48">
        <v>938.25</v>
      </c>
      <c r="C480" s="50">
        <v>7.9000000000000008E-3</v>
      </c>
      <c r="D480" s="13"/>
      <c r="E480" s="112" t="s">
        <v>292</v>
      </c>
      <c r="F480" s="30">
        <v>17415.05</v>
      </c>
      <c r="G480" s="31">
        <f t="shared" si="8"/>
        <v>-5.0447485767010081E-3</v>
      </c>
    </row>
    <row r="481" spans="1:7" ht="15.6">
      <c r="A481" s="117" t="s">
        <v>1155</v>
      </c>
      <c r="B481" s="48">
        <v>942.35</v>
      </c>
      <c r="C481" s="50">
        <v>4.4000000000000003E-3</v>
      </c>
      <c r="D481" s="13"/>
      <c r="E481" s="112" t="s">
        <v>293</v>
      </c>
      <c r="F481" s="30">
        <v>17536.25</v>
      </c>
      <c r="G481" s="31">
        <f t="shared" si="8"/>
        <v>6.959497675860904E-3</v>
      </c>
    </row>
    <row r="482" spans="1:7" ht="15.6">
      <c r="A482" s="117" t="s">
        <v>1156</v>
      </c>
      <c r="B482" s="48">
        <v>885.7</v>
      </c>
      <c r="C482" s="50">
        <v>-6.0100000000000001E-2</v>
      </c>
      <c r="D482" s="13"/>
      <c r="E482" s="112" t="s">
        <v>294</v>
      </c>
      <c r="F482" s="30">
        <v>17026.45</v>
      </c>
      <c r="G482" s="31">
        <f t="shared" si="8"/>
        <v>-2.9071209637180129E-2</v>
      </c>
    </row>
    <row r="483" spans="1:7" ht="15.6">
      <c r="A483" s="117" t="s">
        <v>1157</v>
      </c>
      <c r="B483" s="48">
        <v>890.1</v>
      </c>
      <c r="C483" s="50">
        <v>5.0000000000000001E-3</v>
      </c>
      <c r="D483" s="13"/>
      <c r="E483" s="112" t="s">
        <v>295</v>
      </c>
      <c r="F483" s="30">
        <v>17053.95</v>
      </c>
      <c r="G483" s="31">
        <f t="shared" si="8"/>
        <v>1.6151341001793273E-3</v>
      </c>
    </row>
    <row r="484" spans="1:7" ht="15.6">
      <c r="A484" s="117" t="s">
        <v>1158</v>
      </c>
      <c r="B484" s="48">
        <v>882.95</v>
      </c>
      <c r="C484" s="50">
        <v>-8.0000000000000002E-3</v>
      </c>
      <c r="D484" s="13"/>
      <c r="E484" s="112" t="s">
        <v>296</v>
      </c>
      <c r="F484" s="30">
        <v>16983.2</v>
      </c>
      <c r="G484" s="31">
        <f t="shared" si="8"/>
        <v>-4.1485990049225929E-3</v>
      </c>
    </row>
    <row r="485" spans="1:7" ht="15.6">
      <c r="A485" s="116">
        <v>44208</v>
      </c>
      <c r="B485" s="48">
        <v>874.05</v>
      </c>
      <c r="C485" s="50">
        <v>-1.01E-2</v>
      </c>
      <c r="D485" s="13"/>
      <c r="E485" s="111">
        <v>44208.645833333336</v>
      </c>
      <c r="F485" s="30">
        <v>17166.900000000001</v>
      </c>
      <c r="G485" s="31">
        <f t="shared" si="8"/>
        <v>1.0816571670827724E-2</v>
      </c>
    </row>
    <row r="486" spans="1:7" ht="15.6">
      <c r="A486" s="116">
        <v>44239</v>
      </c>
      <c r="B486" s="48">
        <v>887.95</v>
      </c>
      <c r="C486" s="50">
        <v>1.5900000000000001E-2</v>
      </c>
      <c r="D486" s="13"/>
      <c r="E486" s="111">
        <v>44239.645833333336</v>
      </c>
      <c r="F486" s="30">
        <v>17401.650000000001</v>
      </c>
      <c r="G486" s="31">
        <f t="shared" si="8"/>
        <v>1.3674571413592407E-2</v>
      </c>
    </row>
    <row r="487" spans="1:7" ht="15.6">
      <c r="A487" s="116">
        <v>44267</v>
      </c>
      <c r="B487" s="48">
        <v>895.15</v>
      </c>
      <c r="C487" s="50">
        <v>8.0999999999999996E-3</v>
      </c>
      <c r="D487" s="13"/>
      <c r="E487" s="111">
        <v>44267.645833333336</v>
      </c>
      <c r="F487" s="30">
        <v>17196.7</v>
      </c>
      <c r="G487" s="31">
        <f t="shared" si="8"/>
        <v>-1.1777618789022948E-2</v>
      </c>
    </row>
    <row r="488" spans="1:7" ht="15.6">
      <c r="A488" s="116">
        <v>44359</v>
      </c>
      <c r="B488" s="48">
        <v>878.4</v>
      </c>
      <c r="C488" s="50">
        <v>-1.8700000000000001E-2</v>
      </c>
      <c r="D488" s="13"/>
      <c r="E488" s="111">
        <v>44359.645833333336</v>
      </c>
      <c r="F488" s="30">
        <v>16912.25</v>
      </c>
      <c r="G488" s="31">
        <f t="shared" si="8"/>
        <v>-1.6540964254769808E-2</v>
      </c>
    </row>
    <row r="489" spans="1:7" ht="15.6">
      <c r="A489" s="116">
        <v>44389</v>
      </c>
      <c r="B489" s="48">
        <v>896.15</v>
      </c>
      <c r="C489" s="50">
        <v>2.0199999999999999E-2</v>
      </c>
      <c r="D489" s="13"/>
      <c r="E489" s="111">
        <v>44389.645833333336</v>
      </c>
      <c r="F489" s="30">
        <v>17176.7</v>
      </c>
      <c r="G489" s="31">
        <f t="shared" si="8"/>
        <v>1.5636594775976009E-2</v>
      </c>
    </row>
    <row r="490" spans="1:7" ht="15.6">
      <c r="A490" s="116">
        <v>44420</v>
      </c>
      <c r="B490" s="48">
        <v>916.2</v>
      </c>
      <c r="C490" s="50">
        <v>2.24E-2</v>
      </c>
      <c r="D490" s="13"/>
      <c r="E490" s="111">
        <v>44420.645833333336</v>
      </c>
      <c r="F490" s="30">
        <v>17469.75</v>
      </c>
      <c r="G490" s="31">
        <f t="shared" si="8"/>
        <v>1.7060902268771105E-2</v>
      </c>
    </row>
    <row r="491" spans="1:7" ht="15.6">
      <c r="A491" s="116">
        <v>44451</v>
      </c>
      <c r="B491" s="48">
        <v>929.95</v>
      </c>
      <c r="C491" s="50">
        <v>1.4999999999999999E-2</v>
      </c>
      <c r="D491" s="13"/>
      <c r="E491" s="111">
        <v>44451.645833333336</v>
      </c>
      <c r="F491" s="30">
        <v>17516.849999999999</v>
      </c>
      <c r="G491" s="31">
        <f t="shared" si="8"/>
        <v>2.6960889537628319E-3</v>
      </c>
    </row>
    <row r="492" spans="1:7" ht="15.6">
      <c r="A492" s="116">
        <v>44481</v>
      </c>
      <c r="B492" s="48">
        <v>925.3</v>
      </c>
      <c r="C492" s="50">
        <v>-5.0000000000000001E-3</v>
      </c>
      <c r="D492" s="13"/>
      <c r="E492" s="111">
        <v>44481.645833333336</v>
      </c>
      <c r="F492" s="30">
        <v>17511.3</v>
      </c>
      <c r="G492" s="31">
        <f t="shared" si="8"/>
        <v>-3.1683778761593118E-4</v>
      </c>
    </row>
    <row r="493" spans="1:7" ht="15.6">
      <c r="A493" s="117" t="s">
        <v>1159</v>
      </c>
      <c r="B493" s="48">
        <v>920.9</v>
      </c>
      <c r="C493" s="50">
        <v>-4.7999999999999996E-3</v>
      </c>
      <c r="D493" s="13"/>
      <c r="E493" s="112" t="s">
        <v>297</v>
      </c>
      <c r="F493" s="30">
        <v>17368.25</v>
      </c>
      <c r="G493" s="31">
        <f t="shared" si="8"/>
        <v>-8.1690108672685113E-3</v>
      </c>
    </row>
    <row r="494" spans="1:7" ht="15.6">
      <c r="A494" s="117" t="s">
        <v>1160</v>
      </c>
      <c r="B494" s="48">
        <v>926.25</v>
      </c>
      <c r="C494" s="50">
        <v>5.7999999999999996E-3</v>
      </c>
      <c r="D494" s="13"/>
      <c r="E494" s="112" t="s">
        <v>298</v>
      </c>
      <c r="F494" s="30">
        <v>17324.900000000001</v>
      </c>
      <c r="G494" s="31">
        <f t="shared" si="8"/>
        <v>-2.4959336720740133E-3</v>
      </c>
    </row>
    <row r="495" spans="1:7" ht="15.6">
      <c r="A495" s="117" t="s">
        <v>1161</v>
      </c>
      <c r="B495" s="48">
        <v>922</v>
      </c>
      <c r="C495" s="50">
        <v>-4.5999999999999999E-3</v>
      </c>
      <c r="D495" s="13"/>
      <c r="E495" s="112" t="s">
        <v>299</v>
      </c>
      <c r="F495" s="30">
        <v>17221.400000000001</v>
      </c>
      <c r="G495" s="31">
        <f t="shared" si="8"/>
        <v>-5.9740604563374156E-3</v>
      </c>
    </row>
    <row r="496" spans="1:7" ht="15.6">
      <c r="A496" s="117" t="s">
        <v>1162</v>
      </c>
      <c r="B496" s="48">
        <v>922.4</v>
      </c>
      <c r="C496" s="50">
        <v>4.0000000000000002E-4</v>
      </c>
      <c r="D496" s="13"/>
      <c r="E496" s="112" t="s">
        <v>300</v>
      </c>
      <c r="F496" s="30">
        <v>17248.400000000001</v>
      </c>
      <c r="G496" s="31">
        <f t="shared" si="8"/>
        <v>1.5678167860917469E-3</v>
      </c>
    </row>
    <row r="497" spans="1:7" ht="15.6">
      <c r="A497" s="117" t="s">
        <v>1163</v>
      </c>
      <c r="B497" s="48">
        <v>882.8</v>
      </c>
      <c r="C497" s="50">
        <v>-4.2900000000000001E-2</v>
      </c>
      <c r="D497" s="13"/>
      <c r="E497" s="112" t="s">
        <v>301</v>
      </c>
      <c r="F497" s="30">
        <v>16985.2</v>
      </c>
      <c r="G497" s="31">
        <f t="shared" si="8"/>
        <v>-1.5259386377866946E-2</v>
      </c>
    </row>
    <row r="498" spans="1:7" ht="15.6">
      <c r="A498" s="117" t="s">
        <v>1164</v>
      </c>
      <c r="B498" s="48">
        <v>862.75</v>
      </c>
      <c r="C498" s="50">
        <v>-2.2700000000000001E-2</v>
      </c>
      <c r="D498" s="13"/>
      <c r="E498" s="112" t="s">
        <v>302</v>
      </c>
      <c r="F498" s="30">
        <v>16614.2</v>
      </c>
      <c r="G498" s="31">
        <f t="shared" si="8"/>
        <v>-2.1842545274709746E-2</v>
      </c>
    </row>
    <row r="499" spans="1:7" ht="15.6">
      <c r="A499" s="117" t="s">
        <v>1165</v>
      </c>
      <c r="B499" s="48">
        <v>888.85</v>
      </c>
      <c r="C499" s="50">
        <v>3.0300000000000001E-2</v>
      </c>
      <c r="D499" s="13"/>
      <c r="E499" s="112" t="s">
        <v>303</v>
      </c>
      <c r="F499" s="30">
        <v>16770.849999999999</v>
      </c>
      <c r="G499" s="31">
        <f t="shared" si="8"/>
        <v>9.4286814893282944E-3</v>
      </c>
    </row>
    <row r="500" spans="1:7" ht="15.6">
      <c r="A500" s="117" t="s">
        <v>1166</v>
      </c>
      <c r="B500" s="48">
        <v>903.75</v>
      </c>
      <c r="C500" s="50">
        <v>1.6799999999999999E-2</v>
      </c>
      <c r="D500" s="13"/>
      <c r="E500" s="112" t="s">
        <v>304</v>
      </c>
      <c r="F500" s="30">
        <v>16955.45</v>
      </c>
      <c r="G500" s="31">
        <f t="shared" si="8"/>
        <v>1.1007194030117962E-2</v>
      </c>
    </row>
    <row r="501" spans="1:7" ht="15.6">
      <c r="A501" s="117" t="s">
        <v>1167</v>
      </c>
      <c r="B501" s="48">
        <v>904.15</v>
      </c>
      <c r="C501" s="50">
        <v>4.0000000000000002E-4</v>
      </c>
      <c r="D501" s="13"/>
      <c r="E501" s="112" t="s">
        <v>305</v>
      </c>
      <c r="F501" s="30">
        <v>17072.599999999999</v>
      </c>
      <c r="G501" s="31">
        <f t="shared" si="8"/>
        <v>6.9092828559547126E-3</v>
      </c>
    </row>
    <row r="502" spans="1:7" ht="15.6">
      <c r="A502" s="117" t="s">
        <v>1168</v>
      </c>
      <c r="B502" s="48">
        <v>886.35</v>
      </c>
      <c r="C502" s="50">
        <v>-1.9699999999999999E-2</v>
      </c>
      <c r="D502" s="13"/>
      <c r="E502" s="112" t="s">
        <v>306</v>
      </c>
      <c r="F502" s="30">
        <v>17003.75</v>
      </c>
      <c r="G502" s="31">
        <f t="shared" si="8"/>
        <v>-4.0327776671390536E-3</v>
      </c>
    </row>
    <row r="503" spans="1:7" ht="15.6">
      <c r="A503" s="117" t="s">
        <v>1169</v>
      </c>
      <c r="B503" s="48">
        <v>884.1</v>
      </c>
      <c r="C503" s="50">
        <v>-2.5000000000000001E-3</v>
      </c>
      <c r="D503" s="13"/>
      <c r="E503" s="112" t="s">
        <v>307</v>
      </c>
      <c r="F503" s="30">
        <v>17086.25</v>
      </c>
      <c r="G503" s="31">
        <f t="shared" si="8"/>
        <v>4.8518709108285041E-3</v>
      </c>
    </row>
    <row r="504" spans="1:7" ht="15.6">
      <c r="A504" s="117" t="s">
        <v>1170</v>
      </c>
      <c r="B504" s="48">
        <v>899.65</v>
      </c>
      <c r="C504" s="50">
        <v>1.7600000000000001E-2</v>
      </c>
      <c r="D504" s="13"/>
      <c r="E504" s="112" t="s">
        <v>308</v>
      </c>
      <c r="F504" s="30">
        <v>17233.25</v>
      </c>
      <c r="G504" s="31">
        <f t="shared" si="8"/>
        <v>8.6034091740434526E-3</v>
      </c>
    </row>
    <row r="505" spans="1:7" ht="15.6">
      <c r="A505" s="117" t="s">
        <v>1171</v>
      </c>
      <c r="B505" s="48">
        <v>891.65</v>
      </c>
      <c r="C505" s="50">
        <v>-8.8999999999999999E-3</v>
      </c>
      <c r="D505" s="13"/>
      <c r="E505" s="112" t="s">
        <v>309</v>
      </c>
      <c r="F505" s="30">
        <v>17213.599999999999</v>
      </c>
      <c r="G505" s="31">
        <f t="shared" si="8"/>
        <v>-1.1402376220388533E-3</v>
      </c>
    </row>
    <row r="506" spans="1:7" ht="15.6">
      <c r="A506" s="117" t="s">
        <v>1172</v>
      </c>
      <c r="B506" s="48">
        <v>888.6</v>
      </c>
      <c r="C506" s="50">
        <v>-3.3999999999999998E-3</v>
      </c>
      <c r="D506" s="13"/>
      <c r="E506" s="112" t="s">
        <v>310</v>
      </c>
      <c r="F506" s="30">
        <v>17203.95</v>
      </c>
      <c r="G506" s="31">
        <f t="shared" si="8"/>
        <v>-5.6060324394646699E-4</v>
      </c>
    </row>
    <row r="507" spans="1:7" ht="15.6">
      <c r="A507" s="117" t="s">
        <v>1173</v>
      </c>
      <c r="B507" s="48">
        <v>898.25</v>
      </c>
      <c r="C507" s="50">
        <v>1.09E-2</v>
      </c>
      <c r="D507" s="13"/>
      <c r="E507" s="112" t="s">
        <v>311</v>
      </c>
      <c r="F507" s="30">
        <v>17354.05</v>
      </c>
      <c r="G507" s="31">
        <f t="shared" si="8"/>
        <v>8.7247405392365529E-3</v>
      </c>
    </row>
    <row r="508" spans="1:7" ht="15.6">
      <c r="A508" s="116">
        <v>44621</v>
      </c>
      <c r="B508" s="48">
        <v>900.6</v>
      </c>
      <c r="C508" s="50">
        <v>2.5999999999999999E-3</v>
      </c>
      <c r="D508" s="13"/>
      <c r="E508" s="111">
        <v>44621.645833333336</v>
      </c>
      <c r="F508" s="30">
        <v>17625.7</v>
      </c>
      <c r="G508" s="31">
        <f t="shared" si="8"/>
        <v>1.5653406553513438E-2</v>
      </c>
    </row>
    <row r="509" spans="1:7" ht="15.6">
      <c r="A509" s="116">
        <v>44652</v>
      </c>
      <c r="B509" s="48">
        <v>910.35</v>
      </c>
      <c r="C509" s="50">
        <v>1.0800000000000001E-2</v>
      </c>
      <c r="D509" s="13"/>
      <c r="E509" s="111">
        <v>44652.645833333336</v>
      </c>
      <c r="F509" s="30">
        <v>17805.25</v>
      </c>
      <c r="G509" s="31">
        <f t="shared" si="8"/>
        <v>1.0186829459255531E-2</v>
      </c>
    </row>
    <row r="510" spans="1:7" ht="15.6">
      <c r="A510" s="116">
        <v>44682</v>
      </c>
      <c r="B510" s="48">
        <v>899.2</v>
      </c>
      <c r="C510" s="50">
        <v>-1.2200000000000001E-2</v>
      </c>
      <c r="D510" s="13"/>
      <c r="E510" s="111">
        <v>44682.645833333336</v>
      </c>
      <c r="F510" s="30">
        <v>17925.25</v>
      </c>
      <c r="G510" s="31">
        <f t="shared" si="8"/>
        <v>6.7395852346920915E-3</v>
      </c>
    </row>
    <row r="511" spans="1:7" ht="15.6">
      <c r="A511" s="116">
        <v>44713</v>
      </c>
      <c r="B511" s="48">
        <v>896.9</v>
      </c>
      <c r="C511" s="50">
        <v>-2.5999999999999999E-3</v>
      </c>
      <c r="D511" s="13"/>
      <c r="E511" s="111">
        <v>44713.645833333336</v>
      </c>
      <c r="F511" s="30">
        <v>17745.900000000001</v>
      </c>
      <c r="G511" s="31">
        <f t="shared" si="8"/>
        <v>-1.0005439254682558E-2</v>
      </c>
    </row>
    <row r="512" spans="1:7" ht="15.6">
      <c r="A512" s="116">
        <v>44743</v>
      </c>
      <c r="B512" s="48">
        <v>885.5</v>
      </c>
      <c r="C512" s="50">
        <v>-1.2699999999999999E-2</v>
      </c>
      <c r="D512" s="13"/>
      <c r="E512" s="111">
        <v>44743.645833333336</v>
      </c>
      <c r="F512" s="30">
        <v>17812.7</v>
      </c>
      <c r="G512" s="31">
        <f t="shared" si="8"/>
        <v>3.7642497703693767E-3</v>
      </c>
    </row>
    <row r="513" spans="1:7" ht="15.6">
      <c r="A513" s="116">
        <v>44835</v>
      </c>
      <c r="B513" s="48">
        <v>896.8</v>
      </c>
      <c r="C513" s="50">
        <v>1.2800000000000001E-2</v>
      </c>
      <c r="D513" s="13"/>
      <c r="E513" s="111">
        <v>44835.645833333336</v>
      </c>
      <c r="F513" s="30">
        <v>18003.3</v>
      </c>
      <c r="G513" s="31">
        <f t="shared" si="8"/>
        <v>1.0700230734251415E-2</v>
      </c>
    </row>
    <row r="514" spans="1:7" ht="15.6">
      <c r="A514" s="116">
        <v>44866</v>
      </c>
      <c r="B514" s="48">
        <v>881.4</v>
      </c>
      <c r="C514" s="50">
        <v>-1.72E-2</v>
      </c>
      <c r="D514" s="13"/>
      <c r="E514" s="111">
        <v>44866.645833333336</v>
      </c>
      <c r="F514" s="30">
        <v>18055.75</v>
      </c>
      <c r="G514" s="31">
        <f t="shared" si="8"/>
        <v>2.9133547738471322E-3</v>
      </c>
    </row>
    <row r="515" spans="1:7" ht="15.6">
      <c r="A515" s="116">
        <v>44896</v>
      </c>
      <c r="B515" s="48">
        <v>914.7</v>
      </c>
      <c r="C515" s="50">
        <v>3.78E-2</v>
      </c>
      <c r="D515" s="13"/>
      <c r="E515" s="111">
        <v>44896.645833333336</v>
      </c>
      <c r="F515" s="30">
        <v>18212.349999999999</v>
      </c>
      <c r="G515" s="31">
        <f t="shared" si="8"/>
        <v>8.6731373662130018E-3</v>
      </c>
    </row>
    <row r="516" spans="1:7" ht="15.6">
      <c r="A516" s="117" t="s">
        <v>1174</v>
      </c>
      <c r="B516" s="48">
        <v>942.35</v>
      </c>
      <c r="C516" s="50">
        <v>3.0200000000000001E-2</v>
      </c>
      <c r="D516" s="13"/>
      <c r="E516" s="112" t="s">
        <v>312</v>
      </c>
      <c r="F516" s="30">
        <v>18257.8</v>
      </c>
      <c r="G516" s="31">
        <f t="shared" si="8"/>
        <v>2.495559331991748E-3</v>
      </c>
    </row>
    <row r="517" spans="1:7" ht="15.6">
      <c r="A517" s="117" t="s">
        <v>1175</v>
      </c>
      <c r="B517" s="48">
        <v>944.2</v>
      </c>
      <c r="C517" s="50">
        <v>2E-3</v>
      </c>
      <c r="D517" s="13"/>
      <c r="E517" s="112" t="s">
        <v>313</v>
      </c>
      <c r="F517" s="30">
        <v>18255.75</v>
      </c>
      <c r="G517" s="31">
        <f t="shared" si="8"/>
        <v>-1.1228077862612817E-4</v>
      </c>
    </row>
    <row r="518" spans="1:7" ht="15.6">
      <c r="A518" s="117" t="s">
        <v>1176</v>
      </c>
      <c r="B518" s="48">
        <v>946.55</v>
      </c>
      <c r="C518" s="50">
        <v>2.5000000000000001E-3</v>
      </c>
      <c r="D518" s="13"/>
      <c r="E518" s="112" t="s">
        <v>314</v>
      </c>
      <c r="F518" s="30">
        <v>18308.099999999999</v>
      </c>
      <c r="G518" s="31">
        <f t="shared" si="8"/>
        <v>2.8675896635306231E-3</v>
      </c>
    </row>
    <row r="519" spans="1:7" ht="15.6">
      <c r="A519" s="117" t="s">
        <v>1177</v>
      </c>
      <c r="B519" s="48">
        <v>917.55</v>
      </c>
      <c r="C519" s="50">
        <v>-3.0599999999999999E-2</v>
      </c>
      <c r="D519" s="13"/>
      <c r="E519" s="112" t="s">
        <v>315</v>
      </c>
      <c r="F519" s="30">
        <v>18113.05</v>
      </c>
      <c r="G519" s="31">
        <f t="shared" si="8"/>
        <v>-1.0653754349167821E-2</v>
      </c>
    </row>
    <row r="520" spans="1:7" ht="15.6">
      <c r="A520" s="117" t="s">
        <v>1178</v>
      </c>
      <c r="B520" s="48">
        <v>923.55</v>
      </c>
      <c r="C520" s="50">
        <v>6.4999999999999997E-3</v>
      </c>
      <c r="D520" s="13"/>
      <c r="E520" s="112" t="s">
        <v>316</v>
      </c>
      <c r="F520" s="30">
        <v>17938.400000000001</v>
      </c>
      <c r="G520" s="31">
        <f t="shared" si="8"/>
        <v>-9.6422192838863108E-3</v>
      </c>
    </row>
    <row r="521" spans="1:7" ht="15.6">
      <c r="A521" s="117" t="s">
        <v>1179</v>
      </c>
      <c r="B521" s="48">
        <v>910.45</v>
      </c>
      <c r="C521" s="50">
        <v>-1.4200000000000001E-2</v>
      </c>
      <c r="D521" s="13"/>
      <c r="E521" s="112" t="s">
        <v>317</v>
      </c>
      <c r="F521" s="30">
        <v>17757</v>
      </c>
      <c r="G521" s="31">
        <f t="shared" si="8"/>
        <v>-1.0112384605093117E-2</v>
      </c>
    </row>
    <row r="522" spans="1:7" ht="15.6">
      <c r="A522" s="117" t="s">
        <v>1180</v>
      </c>
      <c r="B522" s="48">
        <v>899.3</v>
      </c>
      <c r="C522" s="50">
        <v>-1.2200000000000001E-2</v>
      </c>
      <c r="D522" s="13"/>
      <c r="E522" s="112" t="s">
        <v>318</v>
      </c>
      <c r="F522" s="30">
        <v>17617.150000000001</v>
      </c>
      <c r="G522" s="31">
        <f t="shared" si="8"/>
        <v>-7.875767303035297E-3</v>
      </c>
    </row>
    <row r="523" spans="1:7" ht="15.6">
      <c r="A523" s="117" t="s">
        <v>1181</v>
      </c>
      <c r="B523" s="48">
        <v>855.35</v>
      </c>
      <c r="C523" s="50">
        <v>-4.8899999999999999E-2</v>
      </c>
      <c r="D523" s="13"/>
      <c r="E523" s="112" t="s">
        <v>319</v>
      </c>
      <c r="F523" s="30">
        <v>17149.099999999999</v>
      </c>
      <c r="G523" s="31">
        <f t="shared" ref="G523:G586" si="9">(F523/F522)-1</f>
        <v>-2.6567861430481288E-2</v>
      </c>
    </row>
    <row r="524" spans="1:7" ht="15.6">
      <c r="A524" s="117" t="s">
        <v>1182</v>
      </c>
      <c r="B524" s="48">
        <v>874.95</v>
      </c>
      <c r="C524" s="50">
        <v>2.29E-2</v>
      </c>
      <c r="D524" s="13"/>
      <c r="E524" s="112" t="s">
        <v>320</v>
      </c>
      <c r="F524" s="30">
        <v>17277.95</v>
      </c>
      <c r="G524" s="31">
        <f t="shared" si="9"/>
        <v>7.5135138287141245E-3</v>
      </c>
    </row>
    <row r="525" spans="1:7" ht="15.6">
      <c r="A525" s="117" t="s">
        <v>1183</v>
      </c>
      <c r="B525" s="48">
        <v>842.1</v>
      </c>
      <c r="C525" s="50">
        <v>-3.7499999999999999E-2</v>
      </c>
      <c r="D525" s="13"/>
      <c r="E525" s="112" t="s">
        <v>321</v>
      </c>
      <c r="F525" s="30">
        <v>17110.150000000001</v>
      </c>
      <c r="G525" s="31">
        <f t="shared" si="9"/>
        <v>-9.7118003003827669E-3</v>
      </c>
    </row>
    <row r="526" spans="1:7" ht="15.6">
      <c r="A526" s="117" t="s">
        <v>1184</v>
      </c>
      <c r="B526" s="48">
        <v>854.95</v>
      </c>
      <c r="C526" s="50">
        <v>1.5299999999999999E-2</v>
      </c>
      <c r="D526" s="13"/>
      <c r="E526" s="112" t="s">
        <v>322</v>
      </c>
      <c r="F526" s="30">
        <v>17101.95</v>
      </c>
      <c r="G526" s="31">
        <f t="shared" si="9"/>
        <v>-4.7924769800389289E-4</v>
      </c>
    </row>
    <row r="527" spans="1:7" ht="15.6">
      <c r="A527" s="117" t="s">
        <v>1185</v>
      </c>
      <c r="B527" s="48">
        <v>866.4</v>
      </c>
      <c r="C527" s="50">
        <v>1.34E-2</v>
      </c>
      <c r="D527" s="13"/>
      <c r="E527" s="112" t="s">
        <v>323</v>
      </c>
      <c r="F527" s="30">
        <v>17339.849999999999</v>
      </c>
      <c r="G527" s="31">
        <f t="shared" si="9"/>
        <v>1.3910694394498657E-2</v>
      </c>
    </row>
    <row r="528" spans="1:7" ht="15.6">
      <c r="A528" s="116">
        <v>44563</v>
      </c>
      <c r="B528" s="48">
        <v>880.85</v>
      </c>
      <c r="C528" s="50">
        <v>1.67E-2</v>
      </c>
      <c r="D528" s="13"/>
      <c r="E528" s="111">
        <v>44563.645833333336</v>
      </c>
      <c r="F528" s="30">
        <v>17576.849999999999</v>
      </c>
      <c r="G528" s="31">
        <f t="shared" si="9"/>
        <v>1.3667938303964622E-2</v>
      </c>
    </row>
    <row r="529" spans="1:7" ht="15.6">
      <c r="A529" s="116">
        <v>44594</v>
      </c>
      <c r="B529" s="48">
        <v>887.05</v>
      </c>
      <c r="C529" s="50">
        <v>7.0000000000000001E-3</v>
      </c>
      <c r="D529" s="13"/>
      <c r="E529" s="111">
        <v>44594.645833333336</v>
      </c>
      <c r="F529" s="30">
        <v>17780</v>
      </c>
      <c r="G529" s="31">
        <f t="shared" si="9"/>
        <v>1.1557816104706076E-2</v>
      </c>
    </row>
    <row r="530" spans="1:7" ht="15.6">
      <c r="A530" s="116">
        <v>44622</v>
      </c>
      <c r="B530" s="48">
        <v>887.7</v>
      </c>
      <c r="C530" s="50">
        <v>6.9999999999999999E-4</v>
      </c>
      <c r="D530" s="13"/>
      <c r="E530" s="111">
        <v>44622.645833333336</v>
      </c>
      <c r="F530" s="30">
        <v>17560.2</v>
      </c>
      <c r="G530" s="31">
        <f t="shared" si="9"/>
        <v>-1.2362204724409409E-2</v>
      </c>
    </row>
    <row r="531" spans="1:7" ht="15.6">
      <c r="A531" s="116">
        <v>44653</v>
      </c>
      <c r="B531" s="48">
        <v>885.15</v>
      </c>
      <c r="C531" s="50">
        <v>-2.8999999999999998E-3</v>
      </c>
      <c r="D531" s="13"/>
      <c r="E531" s="111">
        <v>44653.645833333336</v>
      </c>
      <c r="F531" s="30">
        <v>17516.3</v>
      </c>
      <c r="G531" s="31">
        <f t="shared" si="9"/>
        <v>-2.4999715265202616E-3</v>
      </c>
    </row>
    <row r="532" spans="1:7" ht="15.6">
      <c r="A532" s="116">
        <v>44744</v>
      </c>
      <c r="B532" s="48">
        <v>855.9</v>
      </c>
      <c r="C532" s="50">
        <v>-3.3000000000000002E-2</v>
      </c>
      <c r="D532" s="13"/>
      <c r="E532" s="111">
        <v>44744.645833333336</v>
      </c>
      <c r="F532" s="30">
        <v>17213.599999999999</v>
      </c>
      <c r="G532" s="31">
        <f t="shared" si="9"/>
        <v>-1.7281046796412514E-2</v>
      </c>
    </row>
    <row r="533" spans="1:7" ht="15.6">
      <c r="A533" s="116">
        <v>44775</v>
      </c>
      <c r="B533" s="48">
        <v>847.8</v>
      </c>
      <c r="C533" s="50">
        <v>-9.4999999999999998E-3</v>
      </c>
      <c r="D533" s="13"/>
      <c r="E533" s="111">
        <v>44775.645833333336</v>
      </c>
      <c r="F533" s="30">
        <v>17266.75</v>
      </c>
      <c r="G533" s="31">
        <f t="shared" si="9"/>
        <v>3.0876748617372218E-3</v>
      </c>
    </row>
    <row r="534" spans="1:7" ht="15.6">
      <c r="A534" s="116">
        <v>44806</v>
      </c>
      <c r="B534" s="48">
        <v>854.6</v>
      </c>
      <c r="C534" s="50">
        <v>8.0000000000000002E-3</v>
      </c>
      <c r="D534" s="13"/>
      <c r="E534" s="111">
        <v>44806.645833333336</v>
      </c>
      <c r="F534" s="30">
        <v>17463.8</v>
      </c>
      <c r="G534" s="31">
        <f t="shared" si="9"/>
        <v>1.1412107084425305E-2</v>
      </c>
    </row>
    <row r="535" spans="1:7" ht="15.6">
      <c r="A535" s="116">
        <v>44836</v>
      </c>
      <c r="B535" s="48">
        <v>861.35</v>
      </c>
      <c r="C535" s="50">
        <v>7.9000000000000008E-3</v>
      </c>
      <c r="D535" s="13"/>
      <c r="E535" s="111">
        <v>44836.645833333336</v>
      </c>
      <c r="F535" s="30">
        <v>17605.849999999999</v>
      </c>
      <c r="G535" s="31">
        <f t="shared" si="9"/>
        <v>8.1339685520904759E-3</v>
      </c>
    </row>
    <row r="536" spans="1:7" ht="15.6">
      <c r="A536" s="116">
        <v>44867</v>
      </c>
      <c r="B536" s="48">
        <v>844.3</v>
      </c>
      <c r="C536" s="50">
        <v>-1.9800000000000002E-2</v>
      </c>
      <c r="D536" s="13"/>
      <c r="E536" s="111">
        <v>44867.645833333336</v>
      </c>
      <c r="F536" s="30">
        <v>17374.75</v>
      </c>
      <c r="G536" s="31">
        <f t="shared" si="9"/>
        <v>-1.3126318808804993E-2</v>
      </c>
    </row>
    <row r="537" spans="1:7" ht="15.6">
      <c r="A537" s="117" t="s">
        <v>1186</v>
      </c>
      <c r="B537" s="48">
        <v>813.6</v>
      </c>
      <c r="C537" s="50">
        <v>-3.6400000000000002E-2</v>
      </c>
      <c r="D537" s="13"/>
      <c r="E537" s="112" t="s">
        <v>324</v>
      </c>
      <c r="F537" s="30">
        <v>16842.8</v>
      </c>
      <c r="G537" s="31">
        <f t="shared" si="9"/>
        <v>-3.0616267859969293E-2</v>
      </c>
    </row>
    <row r="538" spans="1:7" ht="15.6">
      <c r="A538" s="117" t="s">
        <v>1187</v>
      </c>
      <c r="B538" s="48">
        <v>851.65</v>
      </c>
      <c r="C538" s="50">
        <v>4.6800000000000001E-2</v>
      </c>
      <c r="D538" s="13"/>
      <c r="E538" s="112" t="s">
        <v>325</v>
      </c>
      <c r="F538" s="30">
        <v>17352.45</v>
      </c>
      <c r="G538" s="31">
        <f t="shared" si="9"/>
        <v>3.0259220557152133E-2</v>
      </c>
    </row>
    <row r="539" spans="1:7" ht="15.6">
      <c r="A539" s="117" t="s">
        <v>1188</v>
      </c>
      <c r="B539" s="48">
        <v>849.75</v>
      </c>
      <c r="C539" s="50">
        <v>-2.2000000000000001E-3</v>
      </c>
      <c r="D539" s="13"/>
      <c r="E539" s="112" t="s">
        <v>326</v>
      </c>
      <c r="F539" s="30">
        <v>17322.2</v>
      </c>
      <c r="G539" s="31">
        <f t="shared" si="9"/>
        <v>-1.7432696823791449E-3</v>
      </c>
    </row>
    <row r="540" spans="1:7" ht="15.6">
      <c r="A540" s="117" t="s">
        <v>1189</v>
      </c>
      <c r="B540" s="48">
        <v>851.15</v>
      </c>
      <c r="C540" s="50">
        <v>1.6000000000000001E-3</v>
      </c>
      <c r="D540" s="13"/>
      <c r="E540" s="112" t="s">
        <v>327</v>
      </c>
      <c r="F540" s="30">
        <v>17304.599999999999</v>
      </c>
      <c r="G540" s="31">
        <f t="shared" si="9"/>
        <v>-1.0160372239093052E-3</v>
      </c>
    </row>
    <row r="541" spans="1:7" ht="15.6">
      <c r="A541" s="117" t="s">
        <v>1190</v>
      </c>
      <c r="B541" s="48">
        <v>835.95</v>
      </c>
      <c r="C541" s="50">
        <v>-1.7899999999999999E-2</v>
      </c>
      <c r="D541" s="13"/>
      <c r="E541" s="112" t="s">
        <v>328</v>
      </c>
      <c r="F541" s="30">
        <v>17276.3</v>
      </c>
      <c r="G541" s="31">
        <f t="shared" si="9"/>
        <v>-1.6354033031679149E-3</v>
      </c>
    </row>
    <row r="542" spans="1:7" ht="15.6">
      <c r="A542" s="117" t="s">
        <v>1191</v>
      </c>
      <c r="B542" s="48">
        <v>838.85</v>
      </c>
      <c r="C542" s="50">
        <v>3.5000000000000001E-3</v>
      </c>
      <c r="D542" s="13"/>
      <c r="E542" s="112" t="s">
        <v>329</v>
      </c>
      <c r="F542" s="30">
        <v>17206.650000000001</v>
      </c>
      <c r="G542" s="31">
        <f t="shared" si="9"/>
        <v>-4.0315345299628547E-3</v>
      </c>
    </row>
    <row r="543" spans="1:7" ht="15.6">
      <c r="A543" s="117" t="s">
        <v>1192</v>
      </c>
      <c r="B543" s="48">
        <v>838.9</v>
      </c>
      <c r="C543" s="50">
        <v>1E-4</v>
      </c>
      <c r="D543" s="13"/>
      <c r="E543" s="112" t="s">
        <v>330</v>
      </c>
      <c r="F543" s="30">
        <v>17092.2</v>
      </c>
      <c r="G543" s="31">
        <f t="shared" si="9"/>
        <v>-6.651498112648313E-3</v>
      </c>
    </row>
    <row r="544" spans="1:7" ht="15.6">
      <c r="A544" s="117" t="s">
        <v>1193</v>
      </c>
      <c r="B544" s="48">
        <v>856.7</v>
      </c>
      <c r="C544" s="50">
        <v>2.12E-2</v>
      </c>
      <c r="D544" s="13"/>
      <c r="E544" s="112" t="s">
        <v>331</v>
      </c>
      <c r="F544" s="30">
        <v>17063.25</v>
      </c>
      <c r="G544" s="31">
        <f t="shared" si="9"/>
        <v>-1.693755046161427E-3</v>
      </c>
    </row>
    <row r="545" spans="1:7" ht="15.6">
      <c r="A545" s="117" t="s">
        <v>1194</v>
      </c>
      <c r="B545" s="48">
        <v>844.55</v>
      </c>
      <c r="C545" s="50">
        <v>-1.4200000000000001E-2</v>
      </c>
      <c r="D545" s="13"/>
      <c r="E545" s="112" t="s">
        <v>332</v>
      </c>
      <c r="F545" s="30">
        <v>16247.95</v>
      </c>
      <c r="G545" s="31">
        <f t="shared" si="9"/>
        <v>-4.7781049917219764E-2</v>
      </c>
    </row>
    <row r="546" spans="1:7" ht="15.6">
      <c r="A546" s="117" t="s">
        <v>1195</v>
      </c>
      <c r="B546" s="48">
        <v>880.05</v>
      </c>
      <c r="C546" s="50">
        <v>4.2000000000000003E-2</v>
      </c>
      <c r="D546" s="13"/>
      <c r="E546" s="112" t="s">
        <v>333</v>
      </c>
      <c r="F546" s="30">
        <v>16658.400000000001</v>
      </c>
      <c r="G546" s="31">
        <f t="shared" si="9"/>
        <v>2.5261648392566505E-2</v>
      </c>
    </row>
    <row r="547" spans="1:7" ht="15.6">
      <c r="A547" s="117" t="s">
        <v>1196</v>
      </c>
      <c r="B547" s="48">
        <v>885.15</v>
      </c>
      <c r="C547" s="50">
        <v>5.7999999999999996E-3</v>
      </c>
      <c r="D547" s="13"/>
      <c r="E547" s="112" t="s">
        <v>334</v>
      </c>
      <c r="F547" s="30">
        <v>16793.900000000001</v>
      </c>
      <c r="G547" s="31">
        <f t="shared" si="9"/>
        <v>8.1340344811027254E-3</v>
      </c>
    </row>
    <row r="548" spans="1:7" ht="15.6">
      <c r="A548" s="116">
        <v>44595</v>
      </c>
      <c r="B548" s="48">
        <v>883.6</v>
      </c>
      <c r="C548" s="50">
        <v>-1.8E-3</v>
      </c>
      <c r="D548" s="13"/>
      <c r="E548" s="111">
        <v>44595.645833333336</v>
      </c>
      <c r="F548" s="30">
        <v>16605.95</v>
      </c>
      <c r="G548" s="31">
        <f t="shared" si="9"/>
        <v>-1.1191563603451304E-2</v>
      </c>
    </row>
    <row r="549" spans="1:7" ht="15.6">
      <c r="A549" s="116">
        <v>44623</v>
      </c>
      <c r="B549" s="48">
        <v>876.75</v>
      </c>
      <c r="C549" s="50">
        <v>-7.7999999999999996E-3</v>
      </c>
      <c r="D549" s="13"/>
      <c r="E549" s="111">
        <v>44623.645833333336</v>
      </c>
      <c r="F549" s="30">
        <v>16498.05</v>
      </c>
      <c r="G549" s="31">
        <f t="shared" si="9"/>
        <v>-6.4976710155095763E-3</v>
      </c>
    </row>
    <row r="550" spans="1:7" ht="15.6">
      <c r="A550" s="116">
        <v>44654</v>
      </c>
      <c r="B550" s="48">
        <v>825.8</v>
      </c>
      <c r="C550" s="50">
        <v>-5.8099999999999999E-2</v>
      </c>
      <c r="D550" s="13"/>
      <c r="E550" s="111">
        <v>44654.645833333336</v>
      </c>
      <c r="F550" s="30">
        <v>16245.35</v>
      </c>
      <c r="G550" s="31">
        <f t="shared" si="9"/>
        <v>-1.5316961701534404E-2</v>
      </c>
    </row>
    <row r="551" spans="1:7" ht="15.6">
      <c r="A551" s="116">
        <v>44745</v>
      </c>
      <c r="B551" s="48">
        <v>775</v>
      </c>
      <c r="C551" s="50">
        <v>-6.1499999999999999E-2</v>
      </c>
      <c r="D551" s="13"/>
      <c r="E551" s="111">
        <v>44745.645833333336</v>
      </c>
      <c r="F551" s="30">
        <v>15863.15</v>
      </c>
      <c r="G551" s="31">
        <f t="shared" si="9"/>
        <v>-2.3526732264925077E-2</v>
      </c>
    </row>
    <row r="552" spans="1:7" ht="15.6">
      <c r="A552" s="116">
        <v>44776</v>
      </c>
      <c r="B552" s="48">
        <v>789.1</v>
      </c>
      <c r="C552" s="50">
        <v>1.8200000000000001E-2</v>
      </c>
      <c r="D552" s="13"/>
      <c r="E552" s="111">
        <v>44776.645833333336</v>
      </c>
      <c r="F552" s="30">
        <v>16013.45</v>
      </c>
      <c r="G552" s="31">
        <f t="shared" si="9"/>
        <v>9.4747890551372116E-3</v>
      </c>
    </row>
    <row r="553" spans="1:7" ht="15.6">
      <c r="A553" s="116">
        <v>44807</v>
      </c>
      <c r="B553" s="48">
        <v>817.1</v>
      </c>
      <c r="C553" s="50">
        <v>3.5499999999999997E-2</v>
      </c>
      <c r="D553" s="13"/>
      <c r="E553" s="111">
        <v>44807.645833333336</v>
      </c>
      <c r="F553" s="30">
        <v>16345.35</v>
      </c>
      <c r="G553" s="31">
        <f t="shared" si="9"/>
        <v>2.0726326931423289E-2</v>
      </c>
    </row>
    <row r="554" spans="1:7" ht="15.6">
      <c r="A554" s="116">
        <v>44837</v>
      </c>
      <c r="B554" s="48">
        <v>846.55</v>
      </c>
      <c r="C554" s="50">
        <v>3.5999999999999997E-2</v>
      </c>
      <c r="D554" s="13"/>
      <c r="E554" s="111">
        <v>44837.645833333336</v>
      </c>
      <c r="F554" s="30">
        <v>16594.900000000001</v>
      </c>
      <c r="G554" s="31">
        <f t="shared" si="9"/>
        <v>1.5267339029142901E-2</v>
      </c>
    </row>
    <row r="555" spans="1:7" ht="15.6">
      <c r="A555" s="116">
        <v>44868</v>
      </c>
      <c r="B555" s="48">
        <v>851.85</v>
      </c>
      <c r="C555" s="50">
        <v>6.3E-3</v>
      </c>
      <c r="D555" s="13"/>
      <c r="E555" s="111">
        <v>44868.645833333336</v>
      </c>
      <c r="F555" s="30">
        <v>16630.45</v>
      </c>
      <c r="G555" s="31">
        <f t="shared" si="9"/>
        <v>2.1422244183453287E-3</v>
      </c>
    </row>
    <row r="556" spans="1:7" ht="15.6">
      <c r="A556" s="117" t="s">
        <v>1197</v>
      </c>
      <c r="B556" s="48">
        <v>854.9</v>
      </c>
      <c r="C556" s="50">
        <v>3.5999999999999999E-3</v>
      </c>
      <c r="D556" s="13"/>
      <c r="E556" s="112" t="s">
        <v>335</v>
      </c>
      <c r="F556" s="30">
        <v>16871.3</v>
      </c>
      <c r="G556" s="31">
        <f t="shared" si="9"/>
        <v>1.4482470408196946E-2</v>
      </c>
    </row>
    <row r="557" spans="1:7" ht="15.6">
      <c r="A557" s="117" t="s">
        <v>1198</v>
      </c>
      <c r="B557" s="48">
        <v>858.25</v>
      </c>
      <c r="C557" s="50">
        <v>3.8999999999999998E-3</v>
      </c>
      <c r="D557" s="13"/>
      <c r="E557" s="112" t="s">
        <v>336</v>
      </c>
      <c r="F557" s="30">
        <v>16663</v>
      </c>
      <c r="G557" s="31">
        <f t="shared" si="9"/>
        <v>-1.2346410768583338E-2</v>
      </c>
    </row>
    <row r="558" spans="1:7" ht="15.6">
      <c r="A558" s="117" t="s">
        <v>1199</v>
      </c>
      <c r="B558" s="48">
        <v>877.25</v>
      </c>
      <c r="C558" s="50">
        <v>2.2100000000000002E-2</v>
      </c>
      <c r="D558" s="13"/>
      <c r="E558" s="112" t="s">
        <v>337</v>
      </c>
      <c r="F558" s="30">
        <v>16975.349999999999</v>
      </c>
      <c r="G558" s="31">
        <f t="shared" si="9"/>
        <v>1.8745123927264018E-2</v>
      </c>
    </row>
    <row r="559" spans="1:7" ht="15.6">
      <c r="A559" s="117" t="s">
        <v>1200</v>
      </c>
      <c r="B559" s="48">
        <v>919.55</v>
      </c>
      <c r="C559" s="50">
        <v>4.82E-2</v>
      </c>
      <c r="D559" s="13"/>
      <c r="E559" s="112" t="s">
        <v>338</v>
      </c>
      <c r="F559" s="30">
        <v>17287.05</v>
      </c>
      <c r="G559" s="31">
        <f t="shared" si="9"/>
        <v>1.8361918900052121E-2</v>
      </c>
    </row>
    <row r="560" spans="1:7" ht="15.6">
      <c r="A560" s="117" t="s">
        <v>1201</v>
      </c>
      <c r="B560" s="48">
        <v>904.95</v>
      </c>
      <c r="C560" s="50">
        <v>-1.5900000000000001E-2</v>
      </c>
      <c r="D560" s="13"/>
      <c r="E560" s="112" t="s">
        <v>339</v>
      </c>
      <c r="F560" s="30">
        <v>17117.599999999999</v>
      </c>
      <c r="G560" s="31">
        <f t="shared" si="9"/>
        <v>-9.8021351242694177E-3</v>
      </c>
    </row>
    <row r="561" spans="1:7" ht="15.6">
      <c r="A561" s="117" t="s">
        <v>1202</v>
      </c>
      <c r="B561" s="48">
        <v>916.15</v>
      </c>
      <c r="C561" s="50">
        <v>1.24E-2</v>
      </c>
      <c r="D561" s="13"/>
      <c r="E561" s="112" t="s">
        <v>340</v>
      </c>
      <c r="F561" s="30">
        <v>17315.5</v>
      </c>
      <c r="G561" s="31">
        <f t="shared" si="9"/>
        <v>1.1561200168247909E-2</v>
      </c>
    </row>
    <row r="562" spans="1:7" ht="15.6">
      <c r="A562" s="117" t="s">
        <v>1203</v>
      </c>
      <c r="B562" s="48">
        <v>904.1</v>
      </c>
      <c r="C562" s="50">
        <v>-1.32E-2</v>
      </c>
      <c r="D562" s="13"/>
      <c r="E562" s="112" t="s">
        <v>341</v>
      </c>
      <c r="F562" s="30">
        <v>17245.650000000001</v>
      </c>
      <c r="G562" s="31">
        <f t="shared" si="9"/>
        <v>-4.0339580144955756E-3</v>
      </c>
    </row>
    <row r="563" spans="1:7" ht="15.6">
      <c r="A563" s="117" t="s">
        <v>1204</v>
      </c>
      <c r="B563" s="48">
        <v>905.7</v>
      </c>
      <c r="C563" s="50">
        <v>1.8E-3</v>
      </c>
      <c r="D563" s="13"/>
      <c r="E563" s="112" t="s">
        <v>342</v>
      </c>
      <c r="F563" s="30">
        <v>17222.75</v>
      </c>
      <c r="G563" s="31">
        <f t="shared" si="9"/>
        <v>-1.3278710863320331E-3</v>
      </c>
    </row>
    <row r="564" spans="1:7" ht="15.6">
      <c r="A564" s="117" t="s">
        <v>1205</v>
      </c>
      <c r="B564" s="48">
        <v>887.2</v>
      </c>
      <c r="C564" s="50">
        <v>-2.0400000000000001E-2</v>
      </c>
      <c r="D564" s="13"/>
      <c r="E564" s="112" t="s">
        <v>343</v>
      </c>
      <c r="F564" s="30">
        <v>17153</v>
      </c>
      <c r="G564" s="31">
        <f t="shared" si="9"/>
        <v>-4.049875890900112E-3</v>
      </c>
    </row>
    <row r="565" spans="1:7" ht="15.6">
      <c r="A565" s="117" t="s">
        <v>1206</v>
      </c>
      <c r="B565" s="48">
        <v>872.1</v>
      </c>
      <c r="C565" s="50">
        <v>-1.7000000000000001E-2</v>
      </c>
      <c r="D565" s="13"/>
      <c r="E565" s="112" t="s">
        <v>344</v>
      </c>
      <c r="F565" s="30">
        <v>17222</v>
      </c>
      <c r="G565" s="31">
        <f t="shared" si="9"/>
        <v>4.0226199498629711E-3</v>
      </c>
    </row>
    <row r="566" spans="1:7" ht="15.6">
      <c r="A566" s="117" t="s">
        <v>1207</v>
      </c>
      <c r="B566" s="48">
        <v>859.6</v>
      </c>
      <c r="C566" s="50">
        <v>-1.43E-2</v>
      </c>
      <c r="D566" s="13"/>
      <c r="E566" s="112" t="s">
        <v>345</v>
      </c>
      <c r="F566" s="30">
        <v>17325.3</v>
      </c>
      <c r="G566" s="31">
        <f t="shared" si="9"/>
        <v>5.9981419115084922E-3</v>
      </c>
    </row>
    <row r="567" spans="1:7" ht="15.6">
      <c r="A567" s="117" t="s">
        <v>1208</v>
      </c>
      <c r="B567" s="48">
        <v>880.25</v>
      </c>
      <c r="C567" s="50">
        <v>2.4E-2</v>
      </c>
      <c r="D567" s="13"/>
      <c r="E567" s="112" t="s">
        <v>346</v>
      </c>
      <c r="F567" s="30">
        <v>17498.25</v>
      </c>
      <c r="G567" s="31">
        <f t="shared" si="9"/>
        <v>9.9825111253484256E-3</v>
      </c>
    </row>
    <row r="568" spans="1:7" ht="15.6">
      <c r="A568" s="117" t="s">
        <v>1209</v>
      </c>
      <c r="B568" s="48">
        <v>888.35</v>
      </c>
      <c r="C568" s="50">
        <v>9.1999999999999998E-3</v>
      </c>
      <c r="D568" s="13"/>
      <c r="E568" s="112" t="s">
        <v>347</v>
      </c>
      <c r="F568" s="30">
        <v>17464.75</v>
      </c>
      <c r="G568" s="31">
        <f t="shared" si="9"/>
        <v>-1.9144771620018819E-3</v>
      </c>
    </row>
    <row r="569" spans="1:7" ht="15.6">
      <c r="A569" s="116">
        <v>44565</v>
      </c>
      <c r="B569" s="48">
        <v>899.4</v>
      </c>
      <c r="C569" s="50">
        <v>1.24E-2</v>
      </c>
      <c r="D569" s="13"/>
      <c r="E569" s="111">
        <v>44565.645833333336</v>
      </c>
      <c r="F569" s="30">
        <v>17670.45</v>
      </c>
      <c r="G569" s="31">
        <f t="shared" si="9"/>
        <v>1.1778009991554539E-2</v>
      </c>
    </row>
    <row r="570" spans="1:7" ht="15.6">
      <c r="A570" s="116">
        <v>44655</v>
      </c>
      <c r="B570" s="48">
        <v>909.1</v>
      </c>
      <c r="C570" s="50">
        <v>1.0800000000000001E-2</v>
      </c>
      <c r="D570" s="13"/>
      <c r="E570" s="111">
        <v>44655.645833333336</v>
      </c>
      <c r="F570" s="30">
        <v>18053.400000000001</v>
      </c>
      <c r="G570" s="31">
        <f t="shared" si="9"/>
        <v>2.1671774063478866E-2</v>
      </c>
    </row>
    <row r="571" spans="1:7" ht="15.6">
      <c r="A571" s="116">
        <v>44685</v>
      </c>
      <c r="B571" s="48">
        <v>928.3</v>
      </c>
      <c r="C571" s="50">
        <v>2.1100000000000001E-2</v>
      </c>
      <c r="D571" s="13"/>
      <c r="E571" s="111">
        <v>44685.645833333336</v>
      </c>
      <c r="F571" s="30">
        <v>17957.400000000001</v>
      </c>
      <c r="G571" s="31">
        <f t="shared" si="9"/>
        <v>-5.3175579115291027E-3</v>
      </c>
    </row>
    <row r="572" spans="1:7" ht="15.6">
      <c r="A572" s="116">
        <v>44716</v>
      </c>
      <c r="B572" s="48">
        <v>928.45</v>
      </c>
      <c r="C572" s="50">
        <v>2.0000000000000001E-4</v>
      </c>
      <c r="D572" s="13"/>
      <c r="E572" s="111">
        <v>44716.645833333336</v>
      </c>
      <c r="F572" s="30">
        <v>17807.650000000001</v>
      </c>
      <c r="G572" s="31">
        <f t="shared" si="9"/>
        <v>-8.3391805049728429E-3</v>
      </c>
    </row>
    <row r="573" spans="1:7" ht="15.6">
      <c r="A573" s="116">
        <v>44746</v>
      </c>
      <c r="B573" s="48">
        <v>902.65</v>
      </c>
      <c r="C573" s="50">
        <v>-2.7799999999999998E-2</v>
      </c>
      <c r="D573" s="13"/>
      <c r="E573" s="111">
        <v>44746.645833333336</v>
      </c>
      <c r="F573" s="30">
        <v>17639.55</v>
      </c>
      <c r="G573" s="31">
        <f t="shared" si="9"/>
        <v>-9.4397632478178117E-3</v>
      </c>
    </row>
    <row r="574" spans="1:7" ht="15.6">
      <c r="A574" s="116">
        <v>44777</v>
      </c>
      <c r="B574" s="48">
        <v>903.1</v>
      </c>
      <c r="C574" s="50">
        <v>5.0000000000000001E-4</v>
      </c>
      <c r="D574" s="13"/>
      <c r="E574" s="111">
        <v>44777.645833333336</v>
      </c>
      <c r="F574" s="30">
        <v>17784.349999999999</v>
      </c>
      <c r="G574" s="31">
        <f t="shared" si="9"/>
        <v>8.208826188876639E-3</v>
      </c>
    </row>
    <row r="575" spans="1:7" ht="15.6">
      <c r="A575" s="116">
        <v>44869</v>
      </c>
      <c r="B575" s="48">
        <v>910.4</v>
      </c>
      <c r="C575" s="50">
        <v>8.0999999999999996E-3</v>
      </c>
      <c r="D575" s="13"/>
      <c r="E575" s="111">
        <v>44869.645833333336</v>
      </c>
      <c r="F575" s="30">
        <v>17674.95</v>
      </c>
      <c r="G575" s="31">
        <f t="shared" si="9"/>
        <v>-6.1514758762618582E-3</v>
      </c>
    </row>
    <row r="576" spans="1:7" ht="15.6">
      <c r="A576" s="116">
        <v>44899</v>
      </c>
      <c r="B576" s="48">
        <v>900.45</v>
      </c>
      <c r="C576" s="50">
        <v>-1.09E-2</v>
      </c>
      <c r="D576" s="13"/>
      <c r="E576" s="111">
        <v>44899.645833333336</v>
      </c>
      <c r="F576" s="30">
        <v>17530.3</v>
      </c>
      <c r="G576" s="31">
        <f t="shared" si="9"/>
        <v>-8.1838986814674053E-3</v>
      </c>
    </row>
    <row r="577" spans="1:7" ht="15.6">
      <c r="A577" s="117" t="s">
        <v>1210</v>
      </c>
      <c r="B577" s="48">
        <v>893.95</v>
      </c>
      <c r="C577" s="50">
        <v>-7.1999999999999998E-3</v>
      </c>
      <c r="D577" s="13"/>
      <c r="E577" s="112" t="s">
        <v>348</v>
      </c>
      <c r="F577" s="30">
        <v>17475.650000000001</v>
      </c>
      <c r="G577" s="31">
        <f t="shared" si="9"/>
        <v>-3.1174594844354253E-3</v>
      </c>
    </row>
    <row r="578" spans="1:7" ht="15.6">
      <c r="A578" s="117" t="s">
        <v>1211</v>
      </c>
      <c r="B578" s="48">
        <v>886.9</v>
      </c>
      <c r="C578" s="50">
        <v>-7.9000000000000008E-3</v>
      </c>
      <c r="D578" s="13"/>
      <c r="E578" s="112" t="s">
        <v>349</v>
      </c>
      <c r="F578" s="30">
        <v>17173.650000000001</v>
      </c>
      <c r="G578" s="31">
        <f t="shared" si="9"/>
        <v>-1.7281188396425895E-2</v>
      </c>
    </row>
    <row r="579" spans="1:7" ht="15.6">
      <c r="A579" s="117" t="s">
        <v>1212</v>
      </c>
      <c r="B579" s="48">
        <v>859</v>
      </c>
      <c r="C579" s="50">
        <v>-3.15E-2</v>
      </c>
      <c r="D579" s="13"/>
      <c r="E579" s="112" t="s">
        <v>350</v>
      </c>
      <c r="F579" s="30">
        <v>16958.650000000001</v>
      </c>
      <c r="G579" s="31">
        <f t="shared" si="9"/>
        <v>-1.251917909122402E-2</v>
      </c>
    </row>
    <row r="580" spans="1:7" ht="15.6">
      <c r="A580" s="117" t="s">
        <v>1213</v>
      </c>
      <c r="B580" s="48">
        <v>863.1</v>
      </c>
      <c r="C580" s="50">
        <v>4.7999999999999996E-3</v>
      </c>
      <c r="D580" s="13"/>
      <c r="E580" s="112" t="s">
        <v>351</v>
      </c>
      <c r="F580" s="30">
        <v>17136.55</v>
      </c>
      <c r="G580" s="31">
        <f t="shared" si="9"/>
        <v>1.0490221804211775E-2</v>
      </c>
    </row>
    <row r="581" spans="1:7" ht="15.6">
      <c r="A581" s="117" t="s">
        <v>1214</v>
      </c>
      <c r="B581" s="48">
        <v>871.15</v>
      </c>
      <c r="C581" s="50">
        <v>9.2999999999999992E-3</v>
      </c>
      <c r="D581" s="13"/>
      <c r="E581" s="112" t="s">
        <v>352</v>
      </c>
      <c r="F581" s="30">
        <v>17392.599999999999</v>
      </c>
      <c r="G581" s="31">
        <f t="shared" si="9"/>
        <v>1.4941747317867238E-2</v>
      </c>
    </row>
    <row r="582" spans="1:7" ht="15.6">
      <c r="A582" s="117" t="s">
        <v>1215</v>
      </c>
      <c r="B582" s="48">
        <v>872.2</v>
      </c>
      <c r="C582" s="50">
        <v>1.1999999999999999E-3</v>
      </c>
      <c r="D582" s="13"/>
      <c r="E582" s="112" t="s">
        <v>353</v>
      </c>
      <c r="F582" s="30">
        <v>17171.95</v>
      </c>
      <c r="G582" s="31">
        <f t="shared" si="9"/>
        <v>-1.2686429860975235E-2</v>
      </c>
    </row>
    <row r="583" spans="1:7" ht="15.6">
      <c r="A583" s="117" t="s">
        <v>1216</v>
      </c>
      <c r="B583" s="48">
        <v>844.3</v>
      </c>
      <c r="C583" s="50">
        <v>-3.2000000000000001E-2</v>
      </c>
      <c r="D583" s="13"/>
      <c r="E583" s="112" t="s">
        <v>354</v>
      </c>
      <c r="F583" s="30">
        <v>16953.95</v>
      </c>
      <c r="G583" s="31">
        <f t="shared" si="9"/>
        <v>-1.2695121986728397E-2</v>
      </c>
    </row>
    <row r="584" spans="1:7" ht="15.6">
      <c r="A584" s="117" t="s">
        <v>1217</v>
      </c>
      <c r="B584" s="48">
        <v>870.35</v>
      </c>
      <c r="C584" s="50">
        <v>3.09E-2</v>
      </c>
      <c r="D584" s="13"/>
      <c r="E584" s="112" t="s">
        <v>355</v>
      </c>
      <c r="F584" s="30">
        <v>17200.8</v>
      </c>
      <c r="G584" s="31">
        <f t="shared" si="9"/>
        <v>1.4560028783852541E-2</v>
      </c>
    </row>
    <row r="585" spans="1:7" ht="15.6">
      <c r="A585" s="117" t="s">
        <v>1218</v>
      </c>
      <c r="B585" s="48">
        <v>865.25</v>
      </c>
      <c r="C585" s="50">
        <v>-5.8999999999999999E-3</v>
      </c>
      <c r="D585" s="13"/>
      <c r="E585" s="112" t="s">
        <v>356</v>
      </c>
      <c r="F585" s="30">
        <v>17038.400000000001</v>
      </c>
      <c r="G585" s="31">
        <f t="shared" si="9"/>
        <v>-9.4414213292404181E-3</v>
      </c>
    </row>
    <row r="586" spans="1:7" ht="15.6">
      <c r="A586" s="117" t="s">
        <v>1219</v>
      </c>
      <c r="B586" s="48">
        <v>863.05</v>
      </c>
      <c r="C586" s="50">
        <v>-2.5000000000000001E-3</v>
      </c>
      <c r="D586" s="13"/>
      <c r="E586" s="112" t="s">
        <v>357</v>
      </c>
      <c r="F586" s="30">
        <v>17245.05</v>
      </c>
      <c r="G586" s="31">
        <f t="shared" si="9"/>
        <v>1.2128486242839465E-2</v>
      </c>
    </row>
    <row r="587" spans="1:7" ht="15.6">
      <c r="A587" s="117" t="s">
        <v>1220</v>
      </c>
      <c r="B587" s="48">
        <v>862.85</v>
      </c>
      <c r="C587" s="50">
        <v>-2.0000000000000001E-4</v>
      </c>
      <c r="D587" s="13"/>
      <c r="E587" s="112" t="s">
        <v>358</v>
      </c>
      <c r="F587" s="30">
        <v>17102.55</v>
      </c>
      <c r="G587" s="31">
        <f t="shared" ref="G587:G650" si="10">(F587/F586)-1</f>
        <v>-8.263240756043011E-3</v>
      </c>
    </row>
    <row r="588" spans="1:7" ht="15.6">
      <c r="A588" s="116">
        <v>44597</v>
      </c>
      <c r="B588" s="48">
        <v>846.1</v>
      </c>
      <c r="C588" s="50">
        <v>-1.9400000000000001E-2</v>
      </c>
      <c r="D588" s="13"/>
      <c r="E588" s="111">
        <v>44597.645833333336</v>
      </c>
      <c r="F588" s="30">
        <v>17069.099999999999</v>
      </c>
      <c r="G588" s="31">
        <f t="shared" si="10"/>
        <v>-1.9558486892305993E-3</v>
      </c>
    </row>
    <row r="589" spans="1:7" ht="15.6">
      <c r="A589" s="116">
        <v>44656</v>
      </c>
      <c r="B589" s="48">
        <v>825.7</v>
      </c>
      <c r="C589" s="50">
        <v>-2.41E-2</v>
      </c>
      <c r="D589" s="13"/>
      <c r="E589" s="111">
        <v>44656.645833333336</v>
      </c>
      <c r="F589" s="30">
        <v>16677.599999999999</v>
      </c>
      <c r="G589" s="31">
        <f t="shared" si="10"/>
        <v>-2.293618292704358E-2</v>
      </c>
    </row>
    <row r="590" spans="1:7" ht="15.6">
      <c r="A590" s="116">
        <v>44686</v>
      </c>
      <c r="B590" s="48">
        <v>817.45</v>
      </c>
      <c r="C590" s="50">
        <v>-0.01</v>
      </c>
      <c r="D590" s="13"/>
      <c r="E590" s="111">
        <v>44686.645833333336</v>
      </c>
      <c r="F590" s="30">
        <v>16682.650000000001</v>
      </c>
      <c r="G590" s="31">
        <f t="shared" si="10"/>
        <v>3.0280136230653731E-4</v>
      </c>
    </row>
    <row r="591" spans="1:7" ht="15.6">
      <c r="A591" s="116">
        <v>44717</v>
      </c>
      <c r="B591" s="48">
        <v>817.4</v>
      </c>
      <c r="C591" s="50">
        <v>-1E-4</v>
      </c>
      <c r="D591" s="13"/>
      <c r="E591" s="111">
        <v>44717.645833333336</v>
      </c>
      <c r="F591" s="30">
        <v>16411.25</v>
      </c>
      <c r="G591" s="31">
        <f t="shared" si="10"/>
        <v>-1.6268398605737144E-2</v>
      </c>
    </row>
    <row r="592" spans="1:7" ht="15.6">
      <c r="A592" s="116">
        <v>44809</v>
      </c>
      <c r="B592" s="48">
        <v>800.7</v>
      </c>
      <c r="C592" s="50">
        <v>-2.0400000000000001E-2</v>
      </c>
      <c r="D592" s="13"/>
      <c r="E592" s="111">
        <v>44809.645833333336</v>
      </c>
      <c r="F592" s="30">
        <v>16301.85</v>
      </c>
      <c r="G592" s="31">
        <f t="shared" si="10"/>
        <v>-6.6661588849112885E-3</v>
      </c>
    </row>
    <row r="593" spans="1:7" ht="15.6">
      <c r="A593" s="116">
        <v>44839</v>
      </c>
      <c r="B593" s="48">
        <v>806.9</v>
      </c>
      <c r="C593" s="50">
        <v>7.7000000000000002E-3</v>
      </c>
      <c r="D593" s="13"/>
      <c r="E593" s="111">
        <v>44839.645833333336</v>
      </c>
      <c r="F593" s="30">
        <v>16240.05</v>
      </c>
      <c r="G593" s="31">
        <f t="shared" si="10"/>
        <v>-3.7909807782553484E-3</v>
      </c>
    </row>
    <row r="594" spans="1:7" ht="15.6">
      <c r="A594" s="116">
        <v>44870</v>
      </c>
      <c r="B594" s="48">
        <v>810.5</v>
      </c>
      <c r="C594" s="50">
        <v>4.4999999999999997E-3</v>
      </c>
      <c r="D594" s="13"/>
      <c r="E594" s="111">
        <v>44870.645833333336</v>
      </c>
      <c r="F594" s="30">
        <v>16167.1</v>
      </c>
      <c r="G594" s="31">
        <f t="shared" si="10"/>
        <v>-4.4919812439000451E-3</v>
      </c>
    </row>
    <row r="595" spans="1:7" ht="15.6">
      <c r="A595" s="116">
        <v>44900</v>
      </c>
      <c r="B595" s="48">
        <v>791.7</v>
      </c>
      <c r="C595" s="50">
        <v>-2.3199999999999998E-2</v>
      </c>
      <c r="D595" s="13"/>
      <c r="E595" s="111">
        <v>44900.645833333336</v>
      </c>
      <c r="F595" s="30">
        <v>15808</v>
      </c>
      <c r="G595" s="31">
        <f t="shared" si="10"/>
        <v>-2.2211775766835085E-2</v>
      </c>
    </row>
    <row r="596" spans="1:7" ht="15.6">
      <c r="A596" s="117" t="s">
        <v>1221</v>
      </c>
      <c r="B596" s="48">
        <v>822.55</v>
      </c>
      <c r="C596" s="50">
        <v>3.9E-2</v>
      </c>
      <c r="D596" s="13"/>
      <c r="E596" s="112" t="s">
        <v>359</v>
      </c>
      <c r="F596" s="30">
        <v>15782.15</v>
      </c>
      <c r="G596" s="31">
        <f t="shared" si="10"/>
        <v>-1.6352479757085758E-3</v>
      </c>
    </row>
    <row r="597" spans="1:7" ht="15.6">
      <c r="A597" s="117" t="s">
        <v>1222</v>
      </c>
      <c r="B597" s="48">
        <v>810.9</v>
      </c>
      <c r="C597" s="50">
        <v>-1.4200000000000001E-2</v>
      </c>
      <c r="D597" s="13"/>
      <c r="E597" s="112" t="s">
        <v>360</v>
      </c>
      <c r="F597" s="30">
        <v>15842.3</v>
      </c>
      <c r="G597" s="31">
        <f t="shared" si="10"/>
        <v>3.811267793044637E-3</v>
      </c>
    </row>
    <row r="598" spans="1:7" ht="15.6">
      <c r="A598" s="117" t="s">
        <v>1223</v>
      </c>
      <c r="B598" s="48">
        <v>833.7</v>
      </c>
      <c r="C598" s="50">
        <v>2.81E-2</v>
      </c>
      <c r="D598" s="13"/>
      <c r="E598" s="112" t="s">
        <v>361</v>
      </c>
      <c r="F598" s="30">
        <v>16259.3</v>
      </c>
      <c r="G598" s="31">
        <f t="shared" si="10"/>
        <v>2.6321935577536149E-2</v>
      </c>
    </row>
    <row r="599" spans="1:7" ht="15.6">
      <c r="A599" s="117" t="s">
        <v>1224</v>
      </c>
      <c r="B599" s="48">
        <v>837.6</v>
      </c>
      <c r="C599" s="50">
        <v>4.7000000000000002E-3</v>
      </c>
      <c r="D599" s="13"/>
      <c r="E599" s="112" t="s">
        <v>362</v>
      </c>
      <c r="F599" s="30">
        <v>16240.3</v>
      </c>
      <c r="G599" s="31">
        <f t="shared" si="10"/>
        <v>-1.1685619922137125E-3</v>
      </c>
    </row>
    <row r="600" spans="1:7" ht="15.6">
      <c r="A600" s="117" t="s">
        <v>1225</v>
      </c>
      <c r="B600" s="48">
        <v>795.8</v>
      </c>
      <c r="C600" s="50">
        <v>-4.99E-2</v>
      </c>
      <c r="D600" s="13"/>
      <c r="E600" s="112" t="s">
        <v>363</v>
      </c>
      <c r="F600" s="30">
        <v>15809.4</v>
      </c>
      <c r="G600" s="31">
        <f t="shared" si="10"/>
        <v>-2.6532761094314794E-2</v>
      </c>
    </row>
    <row r="601" spans="1:7" ht="15.6">
      <c r="A601" s="117" t="s">
        <v>1226</v>
      </c>
      <c r="B601" s="48">
        <v>798.8</v>
      </c>
      <c r="C601" s="50">
        <v>3.8E-3</v>
      </c>
      <c r="D601" s="13"/>
      <c r="E601" s="112" t="s">
        <v>364</v>
      </c>
      <c r="F601" s="30">
        <v>16266.15</v>
      </c>
      <c r="G601" s="31">
        <f t="shared" si="10"/>
        <v>2.8891039508140759E-2</v>
      </c>
    </row>
    <row r="602" spans="1:7" ht="15.6">
      <c r="A602" s="117" t="s">
        <v>1227</v>
      </c>
      <c r="B602" s="48">
        <v>783.8</v>
      </c>
      <c r="C602" s="50">
        <v>-1.8800000000000001E-2</v>
      </c>
      <c r="D602" s="13"/>
      <c r="E602" s="112" t="s">
        <v>365</v>
      </c>
      <c r="F602" s="30">
        <v>16214.7</v>
      </c>
      <c r="G602" s="31">
        <f t="shared" si="10"/>
        <v>-3.1630103005320098E-3</v>
      </c>
    </row>
    <row r="603" spans="1:7" ht="15.6">
      <c r="A603" s="117" t="s">
        <v>1228</v>
      </c>
      <c r="B603" s="48">
        <v>773.25</v>
      </c>
      <c r="C603" s="50">
        <v>-1.35E-2</v>
      </c>
      <c r="D603" s="13"/>
      <c r="E603" s="112" t="s">
        <v>366</v>
      </c>
      <c r="F603" s="30">
        <v>16125.15</v>
      </c>
      <c r="G603" s="31">
        <f t="shared" si="10"/>
        <v>-5.5227663786564518E-3</v>
      </c>
    </row>
    <row r="604" spans="1:7" ht="15.6">
      <c r="A604" s="117" t="s">
        <v>1229</v>
      </c>
      <c r="B604" s="48">
        <v>746.1</v>
      </c>
      <c r="C604" s="50">
        <v>-3.5099999999999999E-2</v>
      </c>
      <c r="D604" s="13"/>
      <c r="E604" s="112" t="s">
        <v>367</v>
      </c>
      <c r="F604" s="30">
        <v>16025.8</v>
      </c>
      <c r="G604" s="31">
        <f t="shared" si="10"/>
        <v>-6.1611829967473941E-3</v>
      </c>
    </row>
    <row r="605" spans="1:7" ht="15.6">
      <c r="A605" s="117" t="s">
        <v>1230</v>
      </c>
      <c r="B605" s="48">
        <v>757.4</v>
      </c>
      <c r="C605" s="50">
        <v>1.5100000000000001E-2</v>
      </c>
      <c r="D605" s="13"/>
      <c r="E605" s="112" t="s">
        <v>368</v>
      </c>
      <c r="F605" s="30">
        <v>16170.15</v>
      </c>
      <c r="G605" s="31">
        <f t="shared" si="10"/>
        <v>9.0073506470815801E-3</v>
      </c>
    </row>
    <row r="606" spans="1:7" ht="15.6">
      <c r="A606" s="117" t="s">
        <v>1231</v>
      </c>
      <c r="B606" s="48">
        <v>777.8</v>
      </c>
      <c r="C606" s="50">
        <v>2.69E-2</v>
      </c>
      <c r="D606" s="13"/>
      <c r="E606" s="112" t="s">
        <v>369</v>
      </c>
      <c r="F606" s="30">
        <v>16352.45</v>
      </c>
      <c r="G606" s="31">
        <f t="shared" si="10"/>
        <v>1.1273859549849607E-2</v>
      </c>
    </row>
    <row r="607" spans="1:7" ht="15.6">
      <c r="A607" s="117" t="s">
        <v>1232</v>
      </c>
      <c r="B607" s="48">
        <v>822.65</v>
      </c>
      <c r="C607" s="50">
        <v>5.7700000000000001E-2</v>
      </c>
      <c r="D607" s="13"/>
      <c r="E607" s="112" t="s">
        <v>370</v>
      </c>
      <c r="F607" s="30">
        <v>16661.400000000001</v>
      </c>
      <c r="G607" s="31">
        <f t="shared" si="10"/>
        <v>1.8893193374693196E-2</v>
      </c>
    </row>
    <row r="608" spans="1:7" ht="15.6">
      <c r="A608" s="117" t="s">
        <v>1233</v>
      </c>
      <c r="B608" s="48">
        <v>809.4</v>
      </c>
      <c r="C608" s="50">
        <v>-1.61E-2</v>
      </c>
      <c r="D608" s="13"/>
      <c r="E608" s="112" t="s">
        <v>371</v>
      </c>
      <c r="F608" s="30">
        <v>16584.55</v>
      </c>
      <c r="G608" s="31">
        <f t="shared" si="10"/>
        <v>-4.6124575365816822E-3</v>
      </c>
    </row>
    <row r="609" spans="1:7" ht="15.6">
      <c r="A609" s="116">
        <v>44567</v>
      </c>
      <c r="B609" s="48">
        <v>801.5</v>
      </c>
      <c r="C609" s="50">
        <v>-9.7999999999999997E-3</v>
      </c>
      <c r="D609" s="13"/>
      <c r="E609" s="111">
        <v>44567.645833333336</v>
      </c>
      <c r="F609" s="30">
        <v>16522.75</v>
      </c>
      <c r="G609" s="31">
        <f t="shared" si="10"/>
        <v>-3.7263597746094446E-3</v>
      </c>
    </row>
    <row r="610" spans="1:7" ht="15.6">
      <c r="A610" s="116">
        <v>44598</v>
      </c>
      <c r="B610" s="48">
        <v>824.2</v>
      </c>
      <c r="C610" s="50">
        <v>2.8299999999999999E-2</v>
      </c>
      <c r="D610" s="13"/>
      <c r="E610" s="111">
        <v>44598.645833333336</v>
      </c>
      <c r="F610" s="30">
        <v>16628</v>
      </c>
      <c r="G610" s="31">
        <f t="shared" si="10"/>
        <v>6.3700049931154634E-3</v>
      </c>
    </row>
    <row r="611" spans="1:7" ht="15.6">
      <c r="A611" s="116">
        <v>44626</v>
      </c>
      <c r="B611" s="48">
        <v>806.7</v>
      </c>
      <c r="C611" s="50">
        <v>-2.12E-2</v>
      </c>
      <c r="D611" s="13"/>
      <c r="E611" s="111">
        <v>44626.645833333336</v>
      </c>
      <c r="F611" s="30">
        <v>16584.3</v>
      </c>
      <c r="G611" s="31">
        <f t="shared" si="10"/>
        <v>-2.6280971854703017E-3</v>
      </c>
    </row>
    <row r="612" spans="1:7" ht="15.6">
      <c r="A612" s="116">
        <v>44718</v>
      </c>
      <c r="B612" s="48">
        <v>802.6</v>
      </c>
      <c r="C612" s="50">
        <v>-5.1000000000000004E-3</v>
      </c>
      <c r="D612" s="13"/>
      <c r="E612" s="111">
        <v>44718.645833333336</v>
      </c>
      <c r="F612" s="30">
        <v>16569.55</v>
      </c>
      <c r="G612" s="31">
        <f t="shared" si="10"/>
        <v>-8.8939539202737006E-4</v>
      </c>
    </row>
    <row r="613" spans="1:7" ht="15.6">
      <c r="A613" s="116">
        <v>44748</v>
      </c>
      <c r="B613" s="48">
        <v>790.1</v>
      </c>
      <c r="C613" s="50">
        <v>-1.5599999999999999E-2</v>
      </c>
      <c r="D613" s="13"/>
      <c r="E613" s="111">
        <v>44748.645833333336</v>
      </c>
      <c r="F613" s="30">
        <v>16416.349999999999</v>
      </c>
      <c r="G613" s="31">
        <f t="shared" si="10"/>
        <v>-9.2458757178076612E-3</v>
      </c>
    </row>
    <row r="614" spans="1:7" ht="15.6">
      <c r="A614" s="116">
        <v>44779</v>
      </c>
      <c r="B614" s="48">
        <v>771.55</v>
      </c>
      <c r="C614" s="50">
        <v>-2.35E-2</v>
      </c>
      <c r="D614" s="13"/>
      <c r="E614" s="111">
        <v>44779.645833333336</v>
      </c>
      <c r="F614" s="30">
        <v>16356.25</v>
      </c>
      <c r="G614" s="31">
        <f t="shared" si="10"/>
        <v>-3.6609843235554385E-3</v>
      </c>
    </row>
    <row r="615" spans="1:7" ht="15.6">
      <c r="A615" s="116">
        <v>44810</v>
      </c>
      <c r="B615" s="48">
        <v>786.1</v>
      </c>
      <c r="C615" s="50">
        <v>1.89E-2</v>
      </c>
      <c r="D615" s="13"/>
      <c r="E615" s="111">
        <v>44810.645833333336</v>
      </c>
      <c r="F615" s="30">
        <v>16478.099999999999</v>
      </c>
      <c r="G615" s="31">
        <f t="shared" si="10"/>
        <v>7.4497516239968586E-3</v>
      </c>
    </row>
    <row r="616" spans="1:7" ht="15.6">
      <c r="A616" s="116">
        <v>44840</v>
      </c>
      <c r="B616" s="48">
        <v>786.35</v>
      </c>
      <c r="C616" s="50">
        <v>2.9999999999999997E-4</v>
      </c>
      <c r="D616" s="13"/>
      <c r="E616" s="111">
        <v>44840.645833333336</v>
      </c>
      <c r="F616" s="30">
        <v>16201.8</v>
      </c>
      <c r="G616" s="31">
        <f t="shared" si="10"/>
        <v>-1.6767709869463077E-2</v>
      </c>
    </row>
    <row r="617" spans="1:7" ht="15.6">
      <c r="A617" s="117" t="s">
        <v>1234</v>
      </c>
      <c r="B617" s="48">
        <v>780.2</v>
      </c>
      <c r="C617" s="50">
        <v>-7.7999999999999996E-3</v>
      </c>
      <c r="D617" s="13"/>
      <c r="E617" s="112" t="s">
        <v>372</v>
      </c>
      <c r="F617" s="30">
        <v>15774.4</v>
      </c>
      <c r="G617" s="31">
        <f t="shared" si="10"/>
        <v>-2.6379784962164643E-2</v>
      </c>
    </row>
    <row r="618" spans="1:7" ht="15.6">
      <c r="A618" s="117" t="s">
        <v>1235</v>
      </c>
      <c r="B618" s="48">
        <v>767.95</v>
      </c>
      <c r="C618" s="50">
        <v>-1.5699999999999999E-2</v>
      </c>
      <c r="D618" s="13"/>
      <c r="E618" s="112" t="s">
        <v>373</v>
      </c>
      <c r="F618" s="30">
        <v>15732.1</v>
      </c>
      <c r="G618" s="31">
        <f t="shared" si="10"/>
        <v>-2.6815599959427727E-3</v>
      </c>
    </row>
    <row r="619" spans="1:7" ht="15.6">
      <c r="A619" s="117" t="s">
        <v>1236</v>
      </c>
      <c r="B619" s="48">
        <v>768.2</v>
      </c>
      <c r="C619" s="50">
        <v>2.9999999999999997E-4</v>
      </c>
      <c r="D619" s="13"/>
      <c r="E619" s="112" t="s">
        <v>374</v>
      </c>
      <c r="F619" s="30">
        <v>15692.15</v>
      </c>
      <c r="G619" s="31">
        <f t="shared" si="10"/>
        <v>-2.5393939779178032E-3</v>
      </c>
    </row>
    <row r="620" spans="1:7" ht="15.6">
      <c r="A620" s="117" t="s">
        <v>1237</v>
      </c>
      <c r="B620" s="48">
        <v>747.45</v>
      </c>
      <c r="C620" s="50">
        <v>-2.7E-2</v>
      </c>
      <c r="D620" s="13"/>
      <c r="E620" s="112" t="s">
        <v>375</v>
      </c>
      <c r="F620" s="30">
        <v>15360.6</v>
      </c>
      <c r="G620" s="31">
        <f t="shared" si="10"/>
        <v>-2.1128398594201458E-2</v>
      </c>
    </row>
    <row r="621" spans="1:7" ht="15.6">
      <c r="A621" s="117" t="s">
        <v>1238</v>
      </c>
      <c r="B621" s="48">
        <v>732.25</v>
      </c>
      <c r="C621" s="50">
        <v>-2.0299999999999999E-2</v>
      </c>
      <c r="D621" s="13"/>
      <c r="E621" s="112" t="s">
        <v>376</v>
      </c>
      <c r="F621" s="30">
        <v>15293.5</v>
      </c>
      <c r="G621" s="31">
        <f t="shared" si="10"/>
        <v>-4.3683189458745275E-3</v>
      </c>
    </row>
    <row r="622" spans="1:7" ht="15.6">
      <c r="A622" s="117" t="s">
        <v>1239</v>
      </c>
      <c r="B622" s="48">
        <v>737.95</v>
      </c>
      <c r="C622" s="50">
        <v>7.7999999999999996E-3</v>
      </c>
      <c r="D622" s="13"/>
      <c r="E622" s="112" t="s">
        <v>377</v>
      </c>
      <c r="F622" s="30">
        <v>15350.15</v>
      </c>
      <c r="G622" s="31">
        <f t="shared" si="10"/>
        <v>3.7041880537482808E-3</v>
      </c>
    </row>
    <row r="623" spans="1:7" ht="15.6">
      <c r="A623" s="117" t="s">
        <v>1240</v>
      </c>
      <c r="B623" s="48">
        <v>753.75</v>
      </c>
      <c r="C623" s="50">
        <v>2.1399999999999999E-2</v>
      </c>
      <c r="D623" s="13"/>
      <c r="E623" s="112" t="s">
        <v>378</v>
      </c>
      <c r="F623" s="30">
        <v>15638.8</v>
      </c>
      <c r="G623" s="31">
        <f t="shared" si="10"/>
        <v>1.8804376504464093E-2</v>
      </c>
    </row>
    <row r="624" spans="1:7" ht="15.6">
      <c r="A624" s="117" t="s">
        <v>1241</v>
      </c>
      <c r="B624" s="48">
        <v>748.55</v>
      </c>
      <c r="C624" s="50">
        <v>-6.8999999999999999E-3</v>
      </c>
      <c r="D624" s="13"/>
      <c r="E624" s="112" t="s">
        <v>379</v>
      </c>
      <c r="F624" s="30">
        <v>15413.3</v>
      </c>
      <c r="G624" s="31">
        <f t="shared" si="10"/>
        <v>-1.4419264905235707E-2</v>
      </c>
    </row>
    <row r="625" spans="1:7" ht="15.6">
      <c r="A625" s="117" t="s">
        <v>1242</v>
      </c>
      <c r="B625" s="48">
        <v>753.8</v>
      </c>
      <c r="C625" s="50">
        <v>7.0000000000000001E-3</v>
      </c>
      <c r="D625" s="13"/>
      <c r="E625" s="112" t="s">
        <v>380</v>
      </c>
      <c r="F625" s="30">
        <v>15556.65</v>
      </c>
      <c r="G625" s="31">
        <f t="shared" si="10"/>
        <v>9.300409386698627E-3</v>
      </c>
    </row>
    <row r="626" spans="1:7" ht="15.6">
      <c r="A626" s="117" t="s">
        <v>1243</v>
      </c>
      <c r="B626" s="48">
        <v>761.35</v>
      </c>
      <c r="C626" s="50">
        <v>0.01</v>
      </c>
      <c r="D626" s="13"/>
      <c r="E626" s="112" t="s">
        <v>381</v>
      </c>
      <c r="F626" s="30">
        <v>15699.25</v>
      </c>
      <c r="G626" s="31">
        <f t="shared" si="10"/>
        <v>9.1664979285386305E-3</v>
      </c>
    </row>
    <row r="627" spans="1:7" ht="15.6">
      <c r="A627" s="117" t="s">
        <v>1244</v>
      </c>
      <c r="B627" s="48">
        <v>770.25</v>
      </c>
      <c r="C627" s="50">
        <v>1.17E-2</v>
      </c>
      <c r="D627" s="13"/>
      <c r="E627" s="112" t="s">
        <v>382</v>
      </c>
      <c r="F627" s="30">
        <v>15832.05</v>
      </c>
      <c r="G627" s="31">
        <f t="shared" si="10"/>
        <v>8.4590028186060096E-3</v>
      </c>
    </row>
    <row r="628" spans="1:7" ht="15.6">
      <c r="A628" s="117" t="s">
        <v>1245</v>
      </c>
      <c r="B628" s="48">
        <v>772.35</v>
      </c>
      <c r="C628" s="50">
        <v>2.7000000000000001E-3</v>
      </c>
      <c r="D628" s="13"/>
      <c r="E628" s="112" t="s">
        <v>383</v>
      </c>
      <c r="F628" s="30">
        <v>15850.2</v>
      </c>
      <c r="G628" s="31">
        <f t="shared" si="10"/>
        <v>1.1464087089165798E-3</v>
      </c>
    </row>
    <row r="629" spans="1:7" ht="15.6">
      <c r="A629" s="117" t="s">
        <v>1246</v>
      </c>
      <c r="B629" s="48">
        <v>745.75</v>
      </c>
      <c r="C629" s="50">
        <v>-3.44E-2</v>
      </c>
      <c r="D629" s="13"/>
      <c r="E629" s="112" t="s">
        <v>384</v>
      </c>
      <c r="F629" s="30">
        <v>15799.1</v>
      </c>
      <c r="G629" s="31">
        <f t="shared" si="10"/>
        <v>-3.2239340828507101E-3</v>
      </c>
    </row>
    <row r="630" spans="1:7" ht="15.6">
      <c r="A630" s="117" t="s">
        <v>1247</v>
      </c>
      <c r="B630" s="48">
        <v>759.75</v>
      </c>
      <c r="C630" s="50">
        <v>1.8800000000000001E-2</v>
      </c>
      <c r="D630" s="13"/>
      <c r="E630" s="112" t="s">
        <v>385</v>
      </c>
      <c r="F630" s="30">
        <v>15780.25</v>
      </c>
      <c r="G630" s="31">
        <f t="shared" si="10"/>
        <v>-1.193105936414085E-3</v>
      </c>
    </row>
    <row r="631" spans="1:7" ht="15.6">
      <c r="A631" s="116">
        <v>44568</v>
      </c>
      <c r="B631" s="48">
        <v>788.8</v>
      </c>
      <c r="C631" s="50">
        <v>3.8199999999999998E-2</v>
      </c>
      <c r="D631" s="13"/>
      <c r="E631" s="111">
        <v>44568.645833333336</v>
      </c>
      <c r="F631" s="30">
        <v>15752.05</v>
      </c>
      <c r="G631" s="31">
        <f t="shared" si="10"/>
        <v>-1.7870439314966458E-3</v>
      </c>
    </row>
    <row r="632" spans="1:7" ht="15.6">
      <c r="A632" s="116">
        <v>44658</v>
      </c>
      <c r="B632" s="48">
        <v>798.1</v>
      </c>
      <c r="C632" s="50">
        <v>1.18E-2</v>
      </c>
      <c r="D632" s="13"/>
      <c r="E632" s="111">
        <v>44658.645833333336</v>
      </c>
      <c r="F632" s="30">
        <v>15835.35</v>
      </c>
      <c r="G632" s="31">
        <f t="shared" si="10"/>
        <v>5.2882005834162804E-3</v>
      </c>
    </row>
    <row r="633" spans="1:7" ht="15.6">
      <c r="A633" s="116">
        <v>44688</v>
      </c>
      <c r="B633" s="48">
        <v>793.05</v>
      </c>
      <c r="C633" s="50">
        <v>-6.3E-3</v>
      </c>
      <c r="D633" s="13"/>
      <c r="E633" s="111">
        <v>44688.645833333336</v>
      </c>
      <c r="F633" s="30">
        <v>15810.85</v>
      </c>
      <c r="G633" s="31">
        <f t="shared" si="10"/>
        <v>-1.5471713602793757E-3</v>
      </c>
    </row>
    <row r="634" spans="1:7" ht="15.6">
      <c r="A634" s="116">
        <v>44719</v>
      </c>
      <c r="B634" s="48">
        <v>809.7</v>
      </c>
      <c r="C634" s="50">
        <v>2.1000000000000001E-2</v>
      </c>
      <c r="D634" s="13"/>
      <c r="E634" s="111">
        <v>44719.645833333336</v>
      </c>
      <c r="F634" s="30">
        <v>15989.8</v>
      </c>
      <c r="G634" s="31">
        <f t="shared" si="10"/>
        <v>1.1318177074603808E-2</v>
      </c>
    </row>
    <row r="635" spans="1:7" ht="15.6">
      <c r="A635" s="116">
        <v>44749</v>
      </c>
      <c r="B635" s="48">
        <v>815</v>
      </c>
      <c r="C635" s="50">
        <v>6.4999999999999997E-3</v>
      </c>
      <c r="D635" s="13"/>
      <c r="E635" s="111">
        <v>44749.645833333336</v>
      </c>
      <c r="F635" s="30">
        <v>16132.9</v>
      </c>
      <c r="G635" s="31">
        <f t="shared" si="10"/>
        <v>8.9494552777396041E-3</v>
      </c>
    </row>
    <row r="636" spans="1:7" ht="15.6">
      <c r="A636" s="116">
        <v>44780</v>
      </c>
      <c r="B636" s="48">
        <v>814.05</v>
      </c>
      <c r="C636" s="50">
        <v>-1.1999999999999999E-3</v>
      </c>
      <c r="D636" s="13"/>
      <c r="E636" s="111">
        <v>44780.645833333336</v>
      </c>
      <c r="F636" s="30">
        <v>16220.6</v>
      </c>
      <c r="G636" s="31">
        <f t="shared" si="10"/>
        <v>5.4360964240776077E-3</v>
      </c>
    </row>
    <row r="637" spans="1:7" ht="15.6">
      <c r="A637" s="116">
        <v>44872</v>
      </c>
      <c r="B637" s="48">
        <v>817.1</v>
      </c>
      <c r="C637" s="50">
        <v>3.7000000000000002E-3</v>
      </c>
      <c r="D637" s="13"/>
      <c r="E637" s="111">
        <v>44872.645833333336</v>
      </c>
      <c r="F637" s="30">
        <v>16216</v>
      </c>
      <c r="G637" s="31">
        <f t="shared" si="10"/>
        <v>-2.8359000283595392E-4</v>
      </c>
    </row>
    <row r="638" spans="1:7" ht="15.6">
      <c r="A638" s="116">
        <v>44902</v>
      </c>
      <c r="B638" s="48">
        <v>811.45</v>
      </c>
      <c r="C638" s="50">
        <v>-6.8999999999999999E-3</v>
      </c>
      <c r="D638" s="13"/>
      <c r="E638" s="111">
        <v>44902.645833333336</v>
      </c>
      <c r="F638" s="30">
        <v>16058.3</v>
      </c>
      <c r="G638" s="31">
        <f t="shared" si="10"/>
        <v>-9.7249629995067588E-3</v>
      </c>
    </row>
    <row r="639" spans="1:7" ht="15.6">
      <c r="A639" s="117" t="s">
        <v>1248</v>
      </c>
      <c r="B639" s="48">
        <v>806.75</v>
      </c>
      <c r="C639" s="50">
        <v>-5.7999999999999996E-3</v>
      </c>
      <c r="D639" s="13"/>
      <c r="E639" s="112" t="s">
        <v>386</v>
      </c>
      <c r="F639" s="30">
        <v>15966.65</v>
      </c>
      <c r="G639" s="31">
        <f t="shared" si="10"/>
        <v>-5.7073289202468347E-3</v>
      </c>
    </row>
    <row r="640" spans="1:7" ht="15.6">
      <c r="A640" s="117" t="s">
        <v>1249</v>
      </c>
      <c r="B640" s="48">
        <v>824.9</v>
      </c>
      <c r="C640" s="50">
        <v>2.2499999999999999E-2</v>
      </c>
      <c r="D640" s="13"/>
      <c r="E640" s="112" t="s">
        <v>387</v>
      </c>
      <c r="F640" s="30">
        <v>15938.65</v>
      </c>
      <c r="G640" s="31">
        <f t="shared" si="10"/>
        <v>-1.7536552752143164E-3</v>
      </c>
    </row>
    <row r="641" spans="1:7" ht="15.6">
      <c r="A641" s="117" t="s">
        <v>1250</v>
      </c>
      <c r="B641" s="48">
        <v>823.95</v>
      </c>
      <c r="C641" s="50">
        <v>-1.1999999999999999E-3</v>
      </c>
      <c r="D641" s="13"/>
      <c r="E641" s="112" t="s">
        <v>388</v>
      </c>
      <c r="F641" s="30">
        <v>16049.2</v>
      </c>
      <c r="G641" s="31">
        <f t="shared" si="10"/>
        <v>6.9359701103921534E-3</v>
      </c>
    </row>
    <row r="642" spans="1:7" ht="15.6">
      <c r="A642" s="117" t="s">
        <v>1251</v>
      </c>
      <c r="B642" s="48">
        <v>831.15</v>
      </c>
      <c r="C642" s="50">
        <v>8.6999999999999994E-3</v>
      </c>
      <c r="D642" s="13"/>
      <c r="E642" s="112" t="s">
        <v>389</v>
      </c>
      <c r="F642" s="30">
        <v>16278.5</v>
      </c>
      <c r="G642" s="31">
        <f t="shared" si="10"/>
        <v>1.4287316501756964E-2</v>
      </c>
    </row>
    <row r="643" spans="1:7" ht="15.6">
      <c r="A643" s="117" t="s">
        <v>1252</v>
      </c>
      <c r="B643" s="48">
        <v>821.5</v>
      </c>
      <c r="C643" s="50">
        <v>-1.1599999999999999E-2</v>
      </c>
      <c r="D643" s="13"/>
      <c r="E643" s="112" t="s">
        <v>390</v>
      </c>
      <c r="F643" s="30">
        <v>16340.55</v>
      </c>
      <c r="G643" s="31">
        <f t="shared" si="10"/>
        <v>3.8117762693121726E-3</v>
      </c>
    </row>
    <row r="644" spans="1:7" ht="15.6">
      <c r="A644" s="117" t="s">
        <v>1253</v>
      </c>
      <c r="B644" s="48">
        <v>816.85</v>
      </c>
      <c r="C644" s="50">
        <v>-5.7000000000000002E-3</v>
      </c>
      <c r="D644" s="13"/>
      <c r="E644" s="112" t="s">
        <v>391</v>
      </c>
      <c r="F644" s="30">
        <v>16520.849999999999</v>
      </c>
      <c r="G644" s="31">
        <f t="shared" si="10"/>
        <v>1.1033900327712232E-2</v>
      </c>
    </row>
    <row r="645" spans="1:7" ht="15.6">
      <c r="A645" s="117" t="s">
        <v>1254</v>
      </c>
      <c r="B645" s="48">
        <v>843.4</v>
      </c>
      <c r="C645" s="50">
        <v>3.2500000000000001E-2</v>
      </c>
      <c r="D645" s="13"/>
      <c r="E645" s="112" t="s">
        <v>392</v>
      </c>
      <c r="F645" s="30">
        <v>16605.25</v>
      </c>
      <c r="G645" s="31">
        <f t="shared" si="10"/>
        <v>5.1086959811390553E-3</v>
      </c>
    </row>
    <row r="646" spans="1:7" ht="15.6">
      <c r="A646" s="117" t="s">
        <v>1255</v>
      </c>
      <c r="B646" s="48">
        <v>843.95</v>
      </c>
      <c r="C646" s="50">
        <v>6.9999999999999999E-4</v>
      </c>
      <c r="D646" s="13"/>
      <c r="E646" s="112" t="s">
        <v>393</v>
      </c>
      <c r="F646" s="30">
        <v>16719.45</v>
      </c>
      <c r="G646" s="31">
        <f t="shared" si="10"/>
        <v>6.8773430089881238E-3</v>
      </c>
    </row>
    <row r="647" spans="1:7" ht="15.6">
      <c r="A647" s="117" t="s">
        <v>1256</v>
      </c>
      <c r="B647" s="48">
        <v>865.25</v>
      </c>
      <c r="C647" s="50">
        <v>2.52E-2</v>
      </c>
      <c r="D647" s="13"/>
      <c r="E647" s="112" t="s">
        <v>394</v>
      </c>
      <c r="F647" s="30">
        <v>16631</v>
      </c>
      <c r="G647" s="31">
        <f t="shared" si="10"/>
        <v>-5.2902457915781076E-3</v>
      </c>
    </row>
    <row r="648" spans="1:7" ht="15.6">
      <c r="A648" s="117" t="s">
        <v>1257</v>
      </c>
      <c r="B648" s="48">
        <v>850.35</v>
      </c>
      <c r="C648" s="50">
        <v>-1.72E-2</v>
      </c>
      <c r="D648" s="13"/>
      <c r="E648" s="112" t="s">
        <v>395</v>
      </c>
      <c r="F648" s="30">
        <v>16483.849999999999</v>
      </c>
      <c r="G648" s="31">
        <f t="shared" si="10"/>
        <v>-8.8479345800013265E-3</v>
      </c>
    </row>
    <row r="649" spans="1:7" ht="15.6">
      <c r="A649" s="117" t="s">
        <v>1258</v>
      </c>
      <c r="B649" s="48">
        <v>792.9</v>
      </c>
      <c r="C649" s="50">
        <v>-6.7599999999999993E-2</v>
      </c>
      <c r="D649" s="13"/>
      <c r="E649" s="112" t="s">
        <v>396</v>
      </c>
      <c r="F649" s="30">
        <v>16641.8</v>
      </c>
      <c r="G649" s="31">
        <f t="shared" si="10"/>
        <v>9.5821061220529025E-3</v>
      </c>
    </row>
    <row r="650" spans="1:7" ht="15.6">
      <c r="A650" s="117" t="s">
        <v>1259</v>
      </c>
      <c r="B650" s="48">
        <v>780.65</v>
      </c>
      <c r="C650" s="50">
        <v>-1.54E-2</v>
      </c>
      <c r="D650" s="13"/>
      <c r="E650" s="112" t="s">
        <v>397</v>
      </c>
      <c r="F650" s="30">
        <v>16929.599999999999</v>
      </c>
      <c r="G650" s="31">
        <f t="shared" si="10"/>
        <v>1.7293802353110843E-2</v>
      </c>
    </row>
    <row r="651" spans="1:7" ht="15.6">
      <c r="A651" s="117" t="s">
        <v>1260</v>
      </c>
      <c r="B651" s="48">
        <v>779</v>
      </c>
      <c r="C651" s="50">
        <v>-2.0999999999999999E-3</v>
      </c>
      <c r="D651" s="13"/>
      <c r="E651" s="112" t="s">
        <v>398</v>
      </c>
      <c r="F651" s="30">
        <v>17158.25</v>
      </c>
      <c r="G651" s="31">
        <f t="shared" ref="G651:G714" si="11">(F651/F650)-1</f>
        <v>1.3505930441357172E-2</v>
      </c>
    </row>
    <row r="652" spans="1:7" ht="15.6">
      <c r="A652" s="116">
        <v>44569</v>
      </c>
      <c r="B652" s="48">
        <v>793.5</v>
      </c>
      <c r="C652" s="50">
        <v>1.8599999999999998E-2</v>
      </c>
      <c r="D652" s="13"/>
      <c r="E652" s="111">
        <v>44569.645833333336</v>
      </c>
      <c r="F652" s="30">
        <v>17340.05</v>
      </c>
      <c r="G652" s="31">
        <f t="shared" si="11"/>
        <v>1.0595486136406596E-2</v>
      </c>
    </row>
    <row r="653" spans="1:7" ht="15.6">
      <c r="A653" s="116">
        <v>44600</v>
      </c>
      <c r="B653" s="48">
        <v>785.45</v>
      </c>
      <c r="C653" s="50">
        <v>-1.01E-2</v>
      </c>
      <c r="D653" s="13"/>
      <c r="E653" s="111">
        <v>44600.645833333336</v>
      </c>
      <c r="F653" s="30">
        <v>17345.45</v>
      </c>
      <c r="G653" s="31">
        <f t="shared" si="11"/>
        <v>3.1141778714594004E-4</v>
      </c>
    </row>
    <row r="654" spans="1:7" ht="15.6">
      <c r="A654" s="116">
        <v>44628</v>
      </c>
      <c r="B654" s="48">
        <v>775</v>
      </c>
      <c r="C654" s="50">
        <v>-1.3299999999999999E-2</v>
      </c>
      <c r="D654" s="13"/>
      <c r="E654" s="111">
        <v>44628.645833333336</v>
      </c>
      <c r="F654" s="30">
        <v>17388.150000000001</v>
      </c>
      <c r="G654" s="31">
        <f t="shared" si="11"/>
        <v>2.4617406870390823E-3</v>
      </c>
    </row>
    <row r="655" spans="1:7" ht="15.6">
      <c r="A655" s="116">
        <v>44659</v>
      </c>
      <c r="B655" s="48">
        <v>786.2</v>
      </c>
      <c r="C655" s="50">
        <v>1.4500000000000001E-2</v>
      </c>
      <c r="D655" s="13"/>
      <c r="E655" s="111">
        <v>44659.645833333336</v>
      </c>
      <c r="F655" s="30">
        <v>17382</v>
      </c>
      <c r="G655" s="31">
        <f t="shared" si="11"/>
        <v>-3.5368915036970705E-4</v>
      </c>
    </row>
    <row r="656" spans="1:7" ht="15.6">
      <c r="A656" s="116">
        <v>44689</v>
      </c>
      <c r="B656" s="48">
        <v>786.5</v>
      </c>
      <c r="C656" s="50">
        <v>4.0000000000000002E-4</v>
      </c>
      <c r="D656" s="13"/>
      <c r="E656" s="111">
        <v>44689.645833333336</v>
      </c>
      <c r="F656" s="30">
        <v>17397.5</v>
      </c>
      <c r="G656" s="31">
        <f t="shared" si="11"/>
        <v>8.9172707398454953E-4</v>
      </c>
    </row>
    <row r="657" spans="1:7" ht="15.6">
      <c r="A657" s="116">
        <v>44781</v>
      </c>
      <c r="B657" s="48">
        <v>781.1</v>
      </c>
      <c r="C657" s="50">
        <v>-6.8999999999999999E-3</v>
      </c>
      <c r="D657" s="13"/>
      <c r="E657" s="111">
        <v>44781.645833333336</v>
      </c>
      <c r="F657" s="30">
        <v>17525.099999999999</v>
      </c>
      <c r="G657" s="31">
        <f t="shared" si="11"/>
        <v>7.3343871245867831E-3</v>
      </c>
    </row>
    <row r="658" spans="1:7" ht="15.6">
      <c r="A658" s="116">
        <v>44842</v>
      </c>
      <c r="B658" s="48">
        <v>776.3</v>
      </c>
      <c r="C658" s="50">
        <v>-6.1000000000000004E-3</v>
      </c>
      <c r="D658" s="13"/>
      <c r="E658" s="111">
        <v>44842.645833333336</v>
      </c>
      <c r="F658" s="30">
        <v>17534.75</v>
      </c>
      <c r="G658" s="31">
        <f t="shared" si="11"/>
        <v>5.5063879806693805E-4</v>
      </c>
    </row>
    <row r="659" spans="1:7" ht="15.6">
      <c r="A659" s="116">
        <v>44873</v>
      </c>
      <c r="B659" s="48">
        <v>784.95</v>
      </c>
      <c r="C659" s="50">
        <v>1.11E-2</v>
      </c>
      <c r="D659" s="13"/>
      <c r="E659" s="111">
        <v>44873.645833333336</v>
      </c>
      <c r="F659" s="30">
        <v>17659</v>
      </c>
      <c r="G659" s="31">
        <f t="shared" si="11"/>
        <v>7.0859293688247948E-3</v>
      </c>
    </row>
    <row r="660" spans="1:7" ht="15.6">
      <c r="A660" s="116">
        <v>44903</v>
      </c>
      <c r="B660" s="48">
        <v>788.25</v>
      </c>
      <c r="C660" s="50">
        <v>4.1999999999999997E-3</v>
      </c>
      <c r="D660" s="13"/>
      <c r="E660" s="111">
        <v>44903.645833333336</v>
      </c>
      <c r="F660" s="30">
        <v>17698.150000000001</v>
      </c>
      <c r="G660" s="31">
        <f t="shared" si="11"/>
        <v>2.2169998301151406E-3</v>
      </c>
    </row>
    <row r="661" spans="1:7" ht="15.6">
      <c r="A661" s="117" t="s">
        <v>1261</v>
      </c>
      <c r="B661" s="48">
        <v>811.35</v>
      </c>
      <c r="C661" s="50">
        <v>2.93E-2</v>
      </c>
      <c r="D661" s="13"/>
      <c r="E661" s="112" t="s">
        <v>399</v>
      </c>
      <c r="F661" s="30">
        <v>17825.25</v>
      </c>
      <c r="G661" s="31">
        <f t="shared" si="11"/>
        <v>7.1815415735541066E-3</v>
      </c>
    </row>
    <row r="662" spans="1:7" ht="15.6">
      <c r="A662" s="117" t="s">
        <v>1262</v>
      </c>
      <c r="B662" s="48">
        <v>806.75</v>
      </c>
      <c r="C662" s="50">
        <v>-5.7000000000000002E-3</v>
      </c>
      <c r="D662" s="13"/>
      <c r="E662" s="112" t="s">
        <v>400</v>
      </c>
      <c r="F662" s="30">
        <v>17944.25</v>
      </c>
      <c r="G662" s="31">
        <f t="shared" si="11"/>
        <v>6.6759231988331447E-3</v>
      </c>
    </row>
    <row r="663" spans="1:7" ht="15.6">
      <c r="A663" s="117" t="s">
        <v>1263</v>
      </c>
      <c r="B663" s="48">
        <v>808.35</v>
      </c>
      <c r="C663" s="50">
        <v>2E-3</v>
      </c>
      <c r="D663" s="13"/>
      <c r="E663" s="112" t="s">
        <v>401</v>
      </c>
      <c r="F663" s="30">
        <v>17956.5</v>
      </c>
      <c r="G663" s="31">
        <f t="shared" si="11"/>
        <v>6.826699360520383E-4</v>
      </c>
    </row>
    <row r="664" spans="1:7" ht="15.6">
      <c r="A664" s="117" t="s">
        <v>1264</v>
      </c>
      <c r="B664" s="48">
        <v>792</v>
      </c>
      <c r="C664" s="50">
        <v>-2.0199999999999999E-2</v>
      </c>
      <c r="D664" s="13"/>
      <c r="E664" s="112" t="s">
        <v>402</v>
      </c>
      <c r="F664" s="30">
        <v>17758.45</v>
      </c>
      <c r="G664" s="31">
        <f t="shared" si="11"/>
        <v>-1.1029432239022086E-2</v>
      </c>
    </row>
    <row r="665" spans="1:7" ht="15.6">
      <c r="A665" s="117" t="s">
        <v>1265</v>
      </c>
      <c r="B665" s="48">
        <v>773.8</v>
      </c>
      <c r="C665" s="50">
        <v>-2.3E-2</v>
      </c>
      <c r="D665" s="13"/>
      <c r="E665" s="112" t="s">
        <v>403</v>
      </c>
      <c r="F665" s="30">
        <v>17490.7</v>
      </c>
      <c r="G665" s="31">
        <f t="shared" si="11"/>
        <v>-1.5077329384039717E-2</v>
      </c>
    </row>
    <row r="666" spans="1:7" ht="15.6">
      <c r="A666" s="117" t="s">
        <v>1266</v>
      </c>
      <c r="B666" s="48">
        <v>767.7</v>
      </c>
      <c r="C666" s="50">
        <v>-7.9000000000000008E-3</v>
      </c>
      <c r="D666" s="13"/>
      <c r="E666" s="112" t="s">
        <v>404</v>
      </c>
      <c r="F666" s="30">
        <v>17577.5</v>
      </c>
      <c r="G666" s="31">
        <f t="shared" si="11"/>
        <v>4.9626372872439983E-3</v>
      </c>
    </row>
    <row r="667" spans="1:7" ht="15.6">
      <c r="A667" s="117" t="s">
        <v>1267</v>
      </c>
      <c r="B667" s="48">
        <v>775.8</v>
      </c>
      <c r="C667" s="50">
        <v>1.06E-2</v>
      </c>
      <c r="D667" s="13"/>
      <c r="E667" s="112" t="s">
        <v>405</v>
      </c>
      <c r="F667" s="30">
        <v>17604.95</v>
      </c>
      <c r="G667" s="31">
        <f t="shared" si="11"/>
        <v>1.5616555255297815E-3</v>
      </c>
    </row>
    <row r="668" spans="1:7" ht="15.6">
      <c r="A668" s="117" t="s">
        <v>1268</v>
      </c>
      <c r="B668" s="48">
        <v>815.9</v>
      </c>
      <c r="C668" s="50">
        <v>5.1700000000000003E-2</v>
      </c>
      <c r="D668" s="13"/>
      <c r="E668" s="112" t="s">
        <v>406</v>
      </c>
      <c r="F668" s="30">
        <v>17522.45</v>
      </c>
      <c r="G668" s="31">
        <f t="shared" si="11"/>
        <v>-4.6861820113093255E-3</v>
      </c>
    </row>
    <row r="669" spans="1:7" ht="15.6">
      <c r="A669" s="117" t="s">
        <v>1269</v>
      </c>
      <c r="B669" s="48">
        <v>810.65</v>
      </c>
      <c r="C669" s="50">
        <v>-6.4000000000000003E-3</v>
      </c>
      <c r="D669" s="13"/>
      <c r="E669" s="112" t="s">
        <v>407</v>
      </c>
      <c r="F669" s="30">
        <v>17558.900000000001</v>
      </c>
      <c r="G669" s="31">
        <f t="shared" si="11"/>
        <v>2.0801885581069879E-3</v>
      </c>
    </row>
    <row r="670" spans="1:7" ht="15.6">
      <c r="A670" s="117" t="s">
        <v>1270</v>
      </c>
      <c r="B670" s="48">
        <v>802.15</v>
      </c>
      <c r="C670" s="50">
        <v>-1.0500000000000001E-2</v>
      </c>
      <c r="D670" s="13"/>
      <c r="E670" s="112" t="s">
        <v>408</v>
      </c>
      <c r="F670" s="30">
        <v>17312.900000000001</v>
      </c>
      <c r="G670" s="31">
        <f t="shared" si="11"/>
        <v>-1.400998923622776E-2</v>
      </c>
    </row>
    <row r="671" spans="1:7" ht="15.6">
      <c r="A671" s="117" t="s">
        <v>1271</v>
      </c>
      <c r="B671" s="48">
        <v>811.85</v>
      </c>
      <c r="C671" s="50">
        <v>1.21E-2</v>
      </c>
      <c r="D671" s="13"/>
      <c r="E671" s="112" t="s">
        <v>409</v>
      </c>
      <c r="F671" s="30">
        <v>17759.3</v>
      </c>
      <c r="G671" s="31">
        <f t="shared" si="11"/>
        <v>2.5784241808131325E-2</v>
      </c>
    </row>
    <row r="672" spans="1:7" ht="15.6">
      <c r="A672" s="116">
        <v>44570</v>
      </c>
      <c r="B672" s="48">
        <v>810</v>
      </c>
      <c r="C672" s="50">
        <v>-2.3E-3</v>
      </c>
      <c r="D672" s="13"/>
      <c r="E672" s="111">
        <v>44570.645833333336</v>
      </c>
      <c r="F672" s="30">
        <v>17542.8</v>
      </c>
      <c r="G672" s="31">
        <f t="shared" si="11"/>
        <v>-1.2190795808393329E-2</v>
      </c>
    </row>
    <row r="673" spans="1:7" ht="15.6">
      <c r="A673" s="116">
        <v>44601</v>
      </c>
      <c r="B673" s="48">
        <v>824.3</v>
      </c>
      <c r="C673" s="50">
        <v>1.77E-2</v>
      </c>
      <c r="D673" s="13"/>
      <c r="E673" s="111">
        <v>44601.645833333336</v>
      </c>
      <c r="F673" s="30">
        <v>17539.45</v>
      </c>
      <c r="G673" s="31">
        <f t="shared" si="11"/>
        <v>-1.9096153407660577E-4</v>
      </c>
    </row>
    <row r="674" spans="1:7" ht="15.6">
      <c r="A674" s="116">
        <v>44690</v>
      </c>
      <c r="B674" s="48">
        <v>818.55</v>
      </c>
      <c r="C674" s="50">
        <v>-7.0000000000000001E-3</v>
      </c>
      <c r="D674" s="13"/>
      <c r="E674" s="111">
        <v>44690.645833333336</v>
      </c>
      <c r="F674" s="30">
        <v>17665.8</v>
      </c>
      <c r="G674" s="31">
        <f t="shared" si="11"/>
        <v>7.2037606652430863E-3</v>
      </c>
    </row>
    <row r="675" spans="1:7" ht="15.6">
      <c r="A675" s="116">
        <v>44721</v>
      </c>
      <c r="B675" s="48">
        <v>817.2</v>
      </c>
      <c r="C675" s="50">
        <v>-1.6000000000000001E-3</v>
      </c>
      <c r="D675" s="13"/>
      <c r="E675" s="111">
        <v>44721.645833333336</v>
      </c>
      <c r="F675" s="30">
        <v>17655.599999999999</v>
      </c>
      <c r="G675" s="31">
        <f t="shared" si="11"/>
        <v>-5.773868152022521E-4</v>
      </c>
    </row>
    <row r="676" spans="1:7" ht="15.6">
      <c r="A676" s="116">
        <v>44751</v>
      </c>
      <c r="B676" s="48">
        <v>806.15</v>
      </c>
      <c r="C676" s="50">
        <v>-1.35E-2</v>
      </c>
      <c r="D676" s="13"/>
      <c r="E676" s="111">
        <v>44751.645833333336</v>
      </c>
      <c r="F676" s="30">
        <v>17624.400000000001</v>
      </c>
      <c r="G676" s="31">
        <f t="shared" si="11"/>
        <v>-1.7671447019640407E-3</v>
      </c>
    </row>
    <row r="677" spans="1:7" ht="15.6">
      <c r="A677" s="116">
        <v>44782</v>
      </c>
      <c r="B677" s="48">
        <v>801.45</v>
      </c>
      <c r="C677" s="50">
        <v>-5.7999999999999996E-3</v>
      </c>
      <c r="D677" s="13"/>
      <c r="E677" s="111">
        <v>44782.645833333336</v>
      </c>
      <c r="F677" s="30">
        <v>17798.75</v>
      </c>
      <c r="G677" s="31">
        <f t="shared" si="11"/>
        <v>9.8925353487209211E-3</v>
      </c>
    </row>
    <row r="678" spans="1:7" ht="15.6">
      <c r="A678" s="116">
        <v>44813</v>
      </c>
      <c r="B678" s="48">
        <v>808.15</v>
      </c>
      <c r="C678" s="50">
        <v>8.3999999999999995E-3</v>
      </c>
      <c r="D678" s="13"/>
      <c r="E678" s="111">
        <v>44813.645833333336</v>
      </c>
      <c r="F678" s="30">
        <v>17833.349999999999</v>
      </c>
      <c r="G678" s="31">
        <f t="shared" si="11"/>
        <v>1.9439567385348688E-3</v>
      </c>
    </row>
    <row r="679" spans="1:7" ht="15.6">
      <c r="A679" s="117" t="s">
        <v>1272</v>
      </c>
      <c r="B679" s="48">
        <v>837.55</v>
      </c>
      <c r="C679" s="50">
        <v>-1E-3</v>
      </c>
      <c r="D679" s="13"/>
      <c r="E679" s="112" t="s">
        <v>410</v>
      </c>
      <c r="F679" s="30">
        <v>18070.05</v>
      </c>
      <c r="G679" s="31">
        <f t="shared" si="11"/>
        <v>1.3272884791696526E-2</v>
      </c>
    </row>
    <row r="680" spans="1:7" ht="15.6">
      <c r="A680" s="117" t="s">
        <v>1273</v>
      </c>
      <c r="B680" s="48">
        <v>852.8</v>
      </c>
      <c r="C680" s="50">
        <v>1.8200000000000001E-2</v>
      </c>
      <c r="D680" s="13"/>
      <c r="E680" s="112" t="s">
        <v>411</v>
      </c>
      <c r="F680" s="30">
        <v>18003.75</v>
      </c>
      <c r="G680" s="31">
        <f t="shared" si="11"/>
        <v>-3.6690545958644183E-3</v>
      </c>
    </row>
    <row r="681" spans="1:7" ht="15.6">
      <c r="A681" s="117" t="s">
        <v>1274</v>
      </c>
      <c r="B681" s="48">
        <v>853.65</v>
      </c>
      <c r="C681" s="50">
        <v>1E-3</v>
      </c>
      <c r="D681" s="13"/>
      <c r="E681" s="112" t="s">
        <v>412</v>
      </c>
      <c r="F681" s="30">
        <v>17877.400000000001</v>
      </c>
      <c r="G681" s="31">
        <f t="shared" si="11"/>
        <v>-7.0179823647850137E-3</v>
      </c>
    </row>
    <row r="682" spans="1:7" ht="15.6">
      <c r="A682" s="117" t="s">
        <v>1275</v>
      </c>
      <c r="B682" s="48">
        <v>838.1</v>
      </c>
      <c r="C682" s="50">
        <v>-1.8200000000000001E-2</v>
      </c>
      <c r="D682" s="13"/>
      <c r="E682" s="112" t="s">
        <v>413</v>
      </c>
      <c r="F682" s="30">
        <v>17530.849999999999</v>
      </c>
      <c r="G682" s="31">
        <f t="shared" si="11"/>
        <v>-1.9384809871681674E-2</v>
      </c>
    </row>
    <row r="683" spans="1:7" ht="15.6">
      <c r="A683" s="117" t="s">
        <v>1276</v>
      </c>
      <c r="B683" s="48">
        <v>851.35</v>
      </c>
      <c r="C683" s="50">
        <v>1.5800000000000002E-2</v>
      </c>
      <c r="D683" s="13"/>
      <c r="E683" s="112" t="s">
        <v>414</v>
      </c>
      <c r="F683" s="30">
        <v>17622.25</v>
      </c>
      <c r="G683" s="31">
        <f t="shared" si="11"/>
        <v>5.2136661941664109E-3</v>
      </c>
    </row>
    <row r="684" spans="1:7" ht="15.6">
      <c r="A684" s="117" t="s">
        <v>1277</v>
      </c>
      <c r="B684" s="48">
        <v>870.65</v>
      </c>
      <c r="C684" s="50">
        <v>2.2700000000000001E-2</v>
      </c>
      <c r="D684" s="13"/>
      <c r="E684" s="112" t="s">
        <v>415</v>
      </c>
      <c r="F684" s="30">
        <v>17816.25</v>
      </c>
      <c r="G684" s="31">
        <f t="shared" si="11"/>
        <v>1.1008809885230342E-2</v>
      </c>
    </row>
    <row r="685" spans="1:7" ht="15.6">
      <c r="A685" s="117" t="s">
        <v>1278</v>
      </c>
      <c r="B685" s="48">
        <v>873.15</v>
      </c>
      <c r="C685" s="50">
        <v>2.8999999999999998E-3</v>
      </c>
      <c r="D685" s="13"/>
      <c r="E685" s="112" t="s">
        <v>416</v>
      </c>
      <c r="F685" s="30">
        <v>17718.349999999999</v>
      </c>
      <c r="G685" s="31">
        <f t="shared" si="11"/>
        <v>-5.4949835122430901E-3</v>
      </c>
    </row>
    <row r="686" spans="1:7" ht="15.6">
      <c r="A686" s="117" t="s">
        <v>1279</v>
      </c>
      <c r="B686" s="48">
        <v>875.15</v>
      </c>
      <c r="C686" s="50">
        <v>2.3E-3</v>
      </c>
      <c r="D686" s="13"/>
      <c r="E686" s="112" t="s">
        <v>417</v>
      </c>
      <c r="F686" s="30">
        <v>17629.8</v>
      </c>
      <c r="G686" s="31">
        <f t="shared" si="11"/>
        <v>-4.9976436857833706E-3</v>
      </c>
    </row>
    <row r="687" spans="1:7" ht="15.6">
      <c r="A687" s="117" t="s">
        <v>1280</v>
      </c>
      <c r="B687" s="48">
        <v>871.3</v>
      </c>
      <c r="C687" s="50">
        <v>-4.4000000000000003E-3</v>
      </c>
      <c r="D687" s="13"/>
      <c r="E687" s="112" t="s">
        <v>418</v>
      </c>
      <c r="F687" s="30">
        <v>17327.349999999999</v>
      </c>
      <c r="G687" s="31">
        <f t="shared" si="11"/>
        <v>-1.7155611521401326E-2</v>
      </c>
    </row>
    <row r="688" spans="1:7" ht="15.6">
      <c r="A688" s="117" t="s">
        <v>1281</v>
      </c>
      <c r="B688" s="48">
        <v>845.75</v>
      </c>
      <c r="C688" s="50">
        <v>-2.93E-2</v>
      </c>
      <c r="D688" s="13"/>
      <c r="E688" s="112" t="s">
        <v>419</v>
      </c>
      <c r="F688" s="30">
        <v>17016.3</v>
      </c>
      <c r="G688" s="31">
        <f t="shared" si="11"/>
        <v>-1.7951388989083661E-2</v>
      </c>
    </row>
    <row r="689" spans="1:7" ht="15.6">
      <c r="A689" s="117" t="s">
        <v>1282</v>
      </c>
      <c r="B689" s="48">
        <v>859.1</v>
      </c>
      <c r="C689" s="50">
        <v>1.5800000000000002E-2</v>
      </c>
      <c r="D689" s="13"/>
      <c r="E689" s="112" t="s">
        <v>420</v>
      </c>
      <c r="F689" s="30">
        <v>17007.400000000001</v>
      </c>
      <c r="G689" s="31">
        <f t="shared" si="11"/>
        <v>-5.230279202880217E-4</v>
      </c>
    </row>
    <row r="690" spans="1:7" ht="15.6">
      <c r="A690" s="117" t="s">
        <v>1283</v>
      </c>
      <c r="B690" s="48">
        <v>849.3</v>
      </c>
      <c r="C690" s="50">
        <v>-1.14E-2</v>
      </c>
      <c r="D690" s="13"/>
      <c r="E690" s="112" t="s">
        <v>421</v>
      </c>
      <c r="F690" s="30">
        <v>16858.599999999999</v>
      </c>
      <c r="G690" s="31">
        <f t="shared" si="11"/>
        <v>-8.7491327304586308E-3</v>
      </c>
    </row>
    <row r="691" spans="1:7" ht="15.6">
      <c r="A691" s="117" t="s">
        <v>1284</v>
      </c>
      <c r="B691" s="48">
        <v>839.3</v>
      </c>
      <c r="C691" s="50">
        <v>-1.18E-2</v>
      </c>
      <c r="D691" s="13"/>
      <c r="E691" s="112" t="s">
        <v>422</v>
      </c>
      <c r="F691" s="30">
        <v>16818.099999999999</v>
      </c>
      <c r="G691" s="31">
        <f t="shared" si="11"/>
        <v>-2.4023347134399797E-3</v>
      </c>
    </row>
    <row r="692" spans="1:7" ht="15.6">
      <c r="A692" s="117" t="s">
        <v>1285</v>
      </c>
      <c r="B692" s="48">
        <v>842.3</v>
      </c>
      <c r="C692" s="50">
        <v>3.5999999999999999E-3</v>
      </c>
      <c r="D692" s="13"/>
      <c r="E692" s="112" t="s">
        <v>423</v>
      </c>
      <c r="F692" s="30">
        <v>17094.349999999999</v>
      </c>
      <c r="G692" s="31">
        <f t="shared" si="11"/>
        <v>1.6425755584756896E-2</v>
      </c>
    </row>
    <row r="693" spans="1:7" ht="15.6">
      <c r="A693" s="116">
        <v>44630</v>
      </c>
      <c r="B693" s="48">
        <v>827.3</v>
      </c>
      <c r="C693" s="50">
        <v>-1.78E-2</v>
      </c>
      <c r="D693" s="13"/>
      <c r="E693" s="111">
        <v>44630.645833333336</v>
      </c>
      <c r="F693" s="30">
        <v>16887.349999999999</v>
      </c>
      <c r="G693" s="31">
        <f t="shared" si="11"/>
        <v>-1.2109264172080247E-2</v>
      </c>
    </row>
    <row r="694" spans="1:7" ht="15.6">
      <c r="A694" s="116">
        <v>44661</v>
      </c>
      <c r="B694" s="48">
        <v>861.6</v>
      </c>
      <c r="C694" s="50">
        <v>4.1500000000000002E-2</v>
      </c>
      <c r="D694" s="13"/>
      <c r="E694" s="111">
        <v>44661.645833333336</v>
      </c>
      <c r="F694" s="30">
        <v>17274.3</v>
      </c>
      <c r="G694" s="31">
        <f t="shared" si="11"/>
        <v>2.2913601009039386E-2</v>
      </c>
    </row>
    <row r="695" spans="1:7" ht="15.6">
      <c r="A695" s="116">
        <v>44722</v>
      </c>
      <c r="B695" s="48">
        <v>864.8</v>
      </c>
      <c r="C695" s="50">
        <v>3.7000000000000002E-3</v>
      </c>
      <c r="D695" s="13"/>
      <c r="E695" s="111">
        <v>44722.645833333336</v>
      </c>
      <c r="F695" s="30">
        <v>17331.8</v>
      </c>
      <c r="G695" s="31">
        <f t="shared" si="11"/>
        <v>3.3286442865991805E-3</v>
      </c>
    </row>
    <row r="696" spans="1:7" ht="15.6">
      <c r="A696" s="116">
        <v>44752</v>
      </c>
      <c r="B696" s="48">
        <v>874.45</v>
      </c>
      <c r="C696" s="50">
        <v>1.12E-2</v>
      </c>
      <c r="D696" s="13"/>
      <c r="E696" s="111">
        <v>44752.645833333336</v>
      </c>
      <c r="F696" s="30">
        <v>17314.650000000001</v>
      </c>
      <c r="G696" s="31">
        <f t="shared" si="11"/>
        <v>-9.8951061055385647E-4</v>
      </c>
    </row>
    <row r="697" spans="1:7" ht="15.6">
      <c r="A697" s="116">
        <v>44844</v>
      </c>
      <c r="B697" s="48">
        <v>857.95</v>
      </c>
      <c r="C697" s="50">
        <v>-1.89E-2</v>
      </c>
      <c r="D697" s="13"/>
      <c r="E697" s="111">
        <v>44844.645833333336</v>
      </c>
      <c r="F697" s="30">
        <v>17241</v>
      </c>
      <c r="G697" s="31">
        <f t="shared" si="11"/>
        <v>-4.2536233767359599E-3</v>
      </c>
    </row>
    <row r="698" spans="1:7" ht="15.6">
      <c r="A698" s="116">
        <v>44875</v>
      </c>
      <c r="B698" s="48">
        <v>815.6</v>
      </c>
      <c r="C698" s="50">
        <v>-4.9399999999999999E-2</v>
      </c>
      <c r="D698" s="13"/>
      <c r="E698" s="111">
        <v>44875.645833333336</v>
      </c>
      <c r="F698" s="30">
        <v>16983.55</v>
      </c>
      <c r="G698" s="31">
        <f t="shared" si="11"/>
        <v>-1.4932428513427354E-2</v>
      </c>
    </row>
    <row r="699" spans="1:7" ht="15.6">
      <c r="A699" s="116">
        <v>44905</v>
      </c>
      <c r="B699" s="48">
        <v>837.5</v>
      </c>
      <c r="C699" s="50">
        <v>2.69E-2</v>
      </c>
      <c r="D699" s="13"/>
      <c r="E699" s="111">
        <v>44905.645833333336</v>
      </c>
      <c r="F699" s="30">
        <v>17123.599999999999</v>
      </c>
      <c r="G699" s="31">
        <f t="shared" si="11"/>
        <v>8.2462147195374591E-3</v>
      </c>
    </row>
    <row r="700" spans="1:7" ht="15.6">
      <c r="A700" s="117" t="s">
        <v>1286</v>
      </c>
      <c r="B700" s="48">
        <v>827.15</v>
      </c>
      <c r="C700" s="50">
        <v>-1.24E-2</v>
      </c>
      <c r="D700" s="13"/>
      <c r="E700" s="112" t="s">
        <v>424</v>
      </c>
      <c r="F700" s="30">
        <v>17014.349999999999</v>
      </c>
      <c r="G700" s="31">
        <f t="shared" si="11"/>
        <v>-6.380083627274602E-3</v>
      </c>
    </row>
    <row r="701" spans="1:7" ht="15.6">
      <c r="A701" s="117" t="s">
        <v>1287</v>
      </c>
      <c r="B701" s="48">
        <v>823.5</v>
      </c>
      <c r="C701" s="50">
        <v>-4.4000000000000003E-3</v>
      </c>
      <c r="D701" s="13"/>
      <c r="E701" s="112" t="s">
        <v>425</v>
      </c>
      <c r="F701" s="30">
        <v>17185.7</v>
      </c>
      <c r="G701" s="31">
        <f t="shared" si="11"/>
        <v>1.0070910731235783E-2</v>
      </c>
    </row>
    <row r="702" spans="1:7" ht="15.6">
      <c r="A702" s="117" t="s">
        <v>1288</v>
      </c>
      <c r="B702" s="48">
        <v>825.75</v>
      </c>
      <c r="C702" s="50">
        <v>2.7000000000000001E-3</v>
      </c>
      <c r="D702" s="13"/>
      <c r="E702" s="112" t="s">
        <v>426</v>
      </c>
      <c r="F702" s="30">
        <v>17311.8</v>
      </c>
      <c r="G702" s="31">
        <f t="shared" si="11"/>
        <v>7.337495708641395E-3</v>
      </c>
    </row>
    <row r="703" spans="1:7" ht="15.6">
      <c r="A703" s="117" t="s">
        <v>1289</v>
      </c>
      <c r="B703" s="48">
        <v>834.15</v>
      </c>
      <c r="C703" s="50">
        <v>1.0200000000000001E-2</v>
      </c>
      <c r="D703" s="13"/>
      <c r="E703" s="112" t="s">
        <v>427</v>
      </c>
      <c r="F703" s="30">
        <v>17486.95</v>
      </c>
      <c r="G703" s="31">
        <f t="shared" si="11"/>
        <v>1.0117376587067906E-2</v>
      </c>
    </row>
    <row r="704" spans="1:7" ht="15.6">
      <c r="A704" s="117" t="s">
        <v>1290</v>
      </c>
      <c r="B704" s="48">
        <v>828.55</v>
      </c>
      <c r="C704" s="50">
        <v>-6.7000000000000002E-3</v>
      </c>
      <c r="D704" s="13"/>
      <c r="E704" s="112" t="s">
        <v>428</v>
      </c>
      <c r="F704" s="30">
        <v>17512.25</v>
      </c>
      <c r="G704" s="31">
        <f t="shared" si="11"/>
        <v>1.4467931800570266E-3</v>
      </c>
    </row>
    <row r="705" spans="1:7" ht="15.6">
      <c r="A705" s="117" t="s">
        <v>1291</v>
      </c>
      <c r="B705" s="48">
        <v>830.95</v>
      </c>
      <c r="C705" s="50">
        <v>2.8999999999999998E-3</v>
      </c>
      <c r="D705" s="13"/>
      <c r="E705" s="112" t="s">
        <v>429</v>
      </c>
      <c r="F705" s="30">
        <v>17563.95</v>
      </c>
      <c r="G705" s="31">
        <f t="shared" si="11"/>
        <v>2.9522191608730708E-3</v>
      </c>
    </row>
    <row r="706" spans="1:7" ht="15.6">
      <c r="A706" s="117" t="s">
        <v>1292</v>
      </c>
      <c r="B706" s="48">
        <v>820.6</v>
      </c>
      <c r="C706" s="50">
        <v>-1.2500000000000001E-2</v>
      </c>
      <c r="D706" s="13"/>
      <c r="E706" s="112" t="s">
        <v>430</v>
      </c>
      <c r="F706" s="30">
        <v>17576.3</v>
      </c>
      <c r="G706" s="31">
        <f t="shared" si="11"/>
        <v>7.0314479373934091E-4</v>
      </c>
    </row>
    <row r="707" spans="1:7" ht="15.6">
      <c r="A707" s="117" t="s">
        <v>1293</v>
      </c>
      <c r="B707" s="48">
        <v>863.5</v>
      </c>
      <c r="C707" s="50">
        <v>3.3599999999999998E-2</v>
      </c>
      <c r="D707" s="13"/>
      <c r="E707" s="112" t="s">
        <v>431</v>
      </c>
      <c r="F707" s="30">
        <v>17656.349999999999</v>
      </c>
      <c r="G707" s="31">
        <f t="shared" si="11"/>
        <v>4.5544284064336082E-3</v>
      </c>
    </row>
    <row r="708" spans="1:7" ht="15.6">
      <c r="A708" s="117" t="s">
        <v>1294</v>
      </c>
      <c r="B708" s="48">
        <v>873.65</v>
      </c>
      <c r="C708" s="50">
        <v>1.18E-2</v>
      </c>
      <c r="D708" s="13"/>
      <c r="E708" s="112" t="s">
        <v>432</v>
      </c>
      <c r="F708" s="30">
        <v>17736.95</v>
      </c>
      <c r="G708" s="31">
        <f t="shared" si="11"/>
        <v>4.5649298977423758E-3</v>
      </c>
    </row>
    <row r="709" spans="1:7" ht="15.6">
      <c r="A709" s="117" t="s">
        <v>1295</v>
      </c>
      <c r="B709" s="48">
        <v>873.25</v>
      </c>
      <c r="C709" s="50">
        <v>-5.0000000000000001E-4</v>
      </c>
      <c r="D709" s="13"/>
      <c r="E709" s="112" t="s">
        <v>433</v>
      </c>
      <c r="F709" s="30">
        <v>17786.8</v>
      </c>
      <c r="G709" s="31">
        <f t="shared" si="11"/>
        <v>2.8105170280121605E-3</v>
      </c>
    </row>
    <row r="710" spans="1:7" ht="15.6">
      <c r="A710" s="117" t="s">
        <v>1296</v>
      </c>
      <c r="B710" s="48">
        <v>896.35</v>
      </c>
      <c r="C710" s="50">
        <v>2.6499999999999999E-2</v>
      </c>
      <c r="D710" s="13"/>
      <c r="E710" s="112" t="s">
        <v>434</v>
      </c>
      <c r="F710" s="30">
        <v>18012.2</v>
      </c>
      <c r="G710" s="31">
        <f t="shared" si="11"/>
        <v>1.2672318798210069E-2</v>
      </c>
    </row>
    <row r="711" spans="1:7" ht="15.6">
      <c r="A711" s="116">
        <v>44572</v>
      </c>
      <c r="B711" s="48">
        <v>894.55</v>
      </c>
      <c r="C711" s="50">
        <v>-2E-3</v>
      </c>
      <c r="D711" s="13"/>
      <c r="E711" s="111">
        <v>44572.645833333336</v>
      </c>
      <c r="F711" s="30">
        <v>18145.400000000001</v>
      </c>
      <c r="G711" s="31">
        <f t="shared" si="11"/>
        <v>7.3949878415739967E-3</v>
      </c>
    </row>
    <row r="712" spans="1:7" ht="15.6">
      <c r="A712" s="116">
        <v>44603</v>
      </c>
      <c r="B712" s="48">
        <v>894</v>
      </c>
      <c r="C712" s="50">
        <v>-5.9999999999999995E-4</v>
      </c>
      <c r="D712" s="13"/>
      <c r="E712" s="111">
        <v>44603.645833333336</v>
      </c>
      <c r="F712" s="30">
        <v>18082.849999999999</v>
      </c>
      <c r="G712" s="31">
        <f t="shared" si="11"/>
        <v>-3.4471546507656159E-3</v>
      </c>
    </row>
    <row r="713" spans="1:7" ht="15.6">
      <c r="A713" s="116">
        <v>44631</v>
      </c>
      <c r="B713" s="48">
        <v>893.25</v>
      </c>
      <c r="C713" s="50">
        <v>-8.0000000000000004E-4</v>
      </c>
      <c r="D713" s="13"/>
      <c r="E713" s="111">
        <v>44631.645833333336</v>
      </c>
      <c r="F713" s="30">
        <v>18052.7</v>
      </c>
      <c r="G713" s="31">
        <f t="shared" si="11"/>
        <v>-1.6673256704555772E-3</v>
      </c>
    </row>
    <row r="714" spans="1:7" ht="15.6">
      <c r="A714" s="116">
        <v>44662</v>
      </c>
      <c r="B714" s="48">
        <v>884.45</v>
      </c>
      <c r="C714" s="50">
        <v>-9.9000000000000008E-3</v>
      </c>
      <c r="D714" s="13"/>
      <c r="E714" s="111">
        <v>44662.645833333336</v>
      </c>
      <c r="F714" s="30">
        <v>18117.150000000001</v>
      </c>
      <c r="G714" s="31">
        <f t="shared" si="11"/>
        <v>3.5701030870729511E-3</v>
      </c>
    </row>
    <row r="715" spans="1:7" ht="15.6">
      <c r="A715" s="116">
        <v>44753</v>
      </c>
      <c r="B715" s="48">
        <v>894.25</v>
      </c>
      <c r="C715" s="50">
        <v>1.11E-2</v>
      </c>
      <c r="D715" s="13"/>
      <c r="E715" s="111">
        <v>44753.645833333336</v>
      </c>
      <c r="F715" s="30">
        <v>18202.8</v>
      </c>
      <c r="G715" s="31">
        <f t="shared" ref="G715:G778" si="12">(F715/F714)-1</f>
        <v>4.7275647659812403E-3</v>
      </c>
    </row>
    <row r="716" spans="1:7" ht="15.6">
      <c r="A716" s="116">
        <v>44815</v>
      </c>
      <c r="B716" s="48">
        <v>876.7</v>
      </c>
      <c r="C716" s="50">
        <v>-1.9599999999999999E-2</v>
      </c>
      <c r="D716" s="13"/>
      <c r="E716" s="111">
        <v>44815.645833333336</v>
      </c>
      <c r="F716" s="30">
        <v>18157</v>
      </c>
      <c r="G716" s="31">
        <f t="shared" si="12"/>
        <v>-2.5160964247258333E-3</v>
      </c>
    </row>
    <row r="717" spans="1:7" ht="15.6">
      <c r="A717" s="116">
        <v>44845</v>
      </c>
      <c r="B717" s="48">
        <v>879.3</v>
      </c>
      <c r="C717" s="50">
        <v>3.0000000000000001E-3</v>
      </c>
      <c r="D717" s="13"/>
      <c r="E717" s="111">
        <v>44845.645833333336</v>
      </c>
      <c r="F717" s="30">
        <v>18028.2</v>
      </c>
      <c r="G717" s="31">
        <f t="shared" si="12"/>
        <v>-7.0936828771271943E-3</v>
      </c>
    </row>
    <row r="718" spans="1:7" ht="15.6">
      <c r="A718" s="116">
        <v>44876</v>
      </c>
      <c r="B718" s="48">
        <v>884.9</v>
      </c>
      <c r="C718" s="50">
        <v>6.4000000000000003E-3</v>
      </c>
      <c r="D718" s="13"/>
      <c r="E718" s="111">
        <v>44876.645833333336</v>
      </c>
      <c r="F718" s="30">
        <v>18349.7</v>
      </c>
      <c r="G718" s="31">
        <f t="shared" si="12"/>
        <v>1.7833172474234882E-2</v>
      </c>
    </row>
    <row r="719" spans="1:7" ht="15.6">
      <c r="A719" s="117" t="s">
        <v>1297</v>
      </c>
      <c r="B719" s="48">
        <v>881.4</v>
      </c>
      <c r="C719" s="50">
        <v>-4.0000000000000001E-3</v>
      </c>
      <c r="D719" s="13"/>
      <c r="E719" s="112" t="s">
        <v>435</v>
      </c>
      <c r="F719" s="30">
        <v>18329.150000000001</v>
      </c>
      <c r="G719" s="31">
        <f t="shared" si="12"/>
        <v>-1.1199093173185348E-3</v>
      </c>
    </row>
    <row r="720" spans="1:7" ht="15.6">
      <c r="A720" s="117" t="s">
        <v>1298</v>
      </c>
      <c r="B720" s="48">
        <v>905.6</v>
      </c>
      <c r="C720" s="50">
        <v>2.75E-2</v>
      </c>
      <c r="D720" s="13"/>
      <c r="E720" s="112" t="s">
        <v>436</v>
      </c>
      <c r="F720" s="30">
        <v>18403.400000000001</v>
      </c>
      <c r="G720" s="31">
        <f t="shared" si="12"/>
        <v>4.0509243472828249E-3</v>
      </c>
    </row>
    <row r="721" spans="1:7" ht="15.6">
      <c r="A721" s="117" t="s">
        <v>1299</v>
      </c>
      <c r="B721" s="48">
        <v>888.7</v>
      </c>
      <c r="C721" s="50">
        <v>-1.8700000000000001E-2</v>
      </c>
      <c r="D721" s="13"/>
      <c r="E721" s="112" t="s">
        <v>437</v>
      </c>
      <c r="F721" s="30">
        <v>18409.650000000001</v>
      </c>
      <c r="G721" s="31">
        <f t="shared" si="12"/>
        <v>3.3961115880765114E-4</v>
      </c>
    </row>
    <row r="722" spans="1:7" ht="15.6">
      <c r="A722" s="117" t="s">
        <v>1300</v>
      </c>
      <c r="B722" s="48">
        <v>882.6</v>
      </c>
      <c r="C722" s="50">
        <v>-6.8999999999999999E-3</v>
      </c>
      <c r="D722" s="13"/>
      <c r="E722" s="112" t="s">
        <v>438</v>
      </c>
      <c r="F722" s="30">
        <v>18343.900000000001</v>
      </c>
      <c r="G722" s="31">
        <f t="shared" si="12"/>
        <v>-3.5714964706010655E-3</v>
      </c>
    </row>
    <row r="723" spans="1:7" ht="15.6">
      <c r="A723" s="117" t="s">
        <v>1301</v>
      </c>
      <c r="B723" s="48">
        <v>874.05</v>
      </c>
      <c r="C723" s="50">
        <v>-9.7000000000000003E-3</v>
      </c>
      <c r="D723" s="13"/>
      <c r="E723" s="112" t="s">
        <v>439</v>
      </c>
      <c r="F723" s="30">
        <v>18307.650000000001</v>
      </c>
      <c r="G723" s="31">
        <f t="shared" si="12"/>
        <v>-1.9761337556354341E-3</v>
      </c>
    </row>
    <row r="724" spans="1:7" ht="15.6">
      <c r="A724" s="117" t="s">
        <v>1302</v>
      </c>
      <c r="B724" s="48">
        <v>876.45</v>
      </c>
      <c r="C724" s="50">
        <v>2.7000000000000001E-3</v>
      </c>
      <c r="D724" s="13"/>
      <c r="E724" s="112" t="s">
        <v>440</v>
      </c>
      <c r="F724" s="30">
        <v>18159.95</v>
      </c>
      <c r="G724" s="31">
        <f t="shared" si="12"/>
        <v>-8.0676657025888776E-3</v>
      </c>
    </row>
    <row r="725" spans="1:7" ht="15.6">
      <c r="A725" s="117" t="s">
        <v>1303</v>
      </c>
      <c r="B725" s="48">
        <v>879.4</v>
      </c>
      <c r="C725" s="50">
        <v>3.3999999999999998E-3</v>
      </c>
      <c r="D725" s="13"/>
      <c r="E725" s="112" t="s">
        <v>441</v>
      </c>
      <c r="F725" s="30">
        <v>18244.2</v>
      </c>
      <c r="G725" s="31">
        <f t="shared" si="12"/>
        <v>4.6393299541023225E-3</v>
      </c>
    </row>
    <row r="726" spans="1:7" ht="15.6">
      <c r="A726" s="117" t="s">
        <v>1304</v>
      </c>
      <c r="B726" s="48">
        <v>878.8</v>
      </c>
      <c r="C726" s="50">
        <v>-6.9999999999999999E-4</v>
      </c>
      <c r="D726" s="13"/>
      <c r="E726" s="112" t="s">
        <v>442</v>
      </c>
      <c r="F726" s="30">
        <v>18267.25</v>
      </c>
      <c r="G726" s="31">
        <f t="shared" si="12"/>
        <v>1.2634152223720552E-3</v>
      </c>
    </row>
    <row r="727" spans="1:7" ht="15.6">
      <c r="A727" s="117" t="s">
        <v>1305</v>
      </c>
      <c r="B727" s="48">
        <v>881.65</v>
      </c>
      <c r="C727" s="50">
        <v>3.2000000000000002E-3</v>
      </c>
      <c r="D727" s="13"/>
      <c r="E727" s="112" t="s">
        <v>443</v>
      </c>
      <c r="F727" s="30">
        <v>18484.099999999999</v>
      </c>
      <c r="G727" s="31">
        <f t="shared" si="12"/>
        <v>1.1870971273727493E-2</v>
      </c>
    </row>
    <row r="728" spans="1:7" ht="15.6">
      <c r="A728" s="117" t="s">
        <v>1306</v>
      </c>
      <c r="B728" s="48">
        <v>889.35</v>
      </c>
      <c r="C728" s="50">
        <v>8.6999999999999994E-3</v>
      </c>
      <c r="D728" s="13"/>
      <c r="E728" s="112" t="s">
        <v>444</v>
      </c>
      <c r="F728" s="30">
        <v>18512.75</v>
      </c>
      <c r="G728" s="31">
        <f t="shared" si="12"/>
        <v>1.5499807943044619E-3</v>
      </c>
    </row>
    <row r="729" spans="1:7" ht="15.6">
      <c r="A729" s="117" t="s">
        <v>1307</v>
      </c>
      <c r="B729" s="48">
        <v>900.35</v>
      </c>
      <c r="C729" s="50">
        <v>1.24E-2</v>
      </c>
      <c r="D729" s="13"/>
      <c r="E729" s="112" t="s">
        <v>445</v>
      </c>
      <c r="F729" s="30">
        <v>18562.75</v>
      </c>
      <c r="G729" s="31">
        <f t="shared" si="12"/>
        <v>2.7008413120686026E-3</v>
      </c>
    </row>
    <row r="730" spans="1:7" ht="15.6">
      <c r="A730" s="117" t="s">
        <v>1308</v>
      </c>
      <c r="B730" s="48">
        <v>907.45</v>
      </c>
      <c r="C730" s="50">
        <v>7.9000000000000008E-3</v>
      </c>
      <c r="D730" s="13"/>
      <c r="E730" s="112" t="s">
        <v>446</v>
      </c>
      <c r="F730" s="30">
        <v>18618.05</v>
      </c>
      <c r="G730" s="31">
        <f t="shared" si="12"/>
        <v>2.9790844567749719E-3</v>
      </c>
    </row>
    <row r="731" spans="1:7" ht="15.6">
      <c r="A731" s="117" t="s">
        <v>1309</v>
      </c>
      <c r="B731" s="48">
        <v>932.3</v>
      </c>
      <c r="C731" s="50">
        <v>2.7400000000000001E-2</v>
      </c>
      <c r="D731" s="13"/>
      <c r="E731" s="112" t="s">
        <v>447</v>
      </c>
      <c r="F731" s="30">
        <v>18758.349999999999</v>
      </c>
      <c r="G731" s="31">
        <f t="shared" si="12"/>
        <v>7.5356978845797506E-3</v>
      </c>
    </row>
    <row r="732" spans="1:7" ht="15.6">
      <c r="A732" s="116">
        <v>44573</v>
      </c>
      <c r="B732" s="48">
        <v>926.05</v>
      </c>
      <c r="C732" s="50">
        <v>-6.7000000000000002E-3</v>
      </c>
      <c r="D732" s="13"/>
      <c r="E732" s="111">
        <v>44573.645833333336</v>
      </c>
      <c r="F732" s="30">
        <v>18812.5</v>
      </c>
      <c r="G732" s="31">
        <f t="shared" si="12"/>
        <v>2.8867144498316843E-3</v>
      </c>
    </row>
    <row r="733" spans="1:7" ht="15.6">
      <c r="A733" s="116">
        <v>44604</v>
      </c>
      <c r="B733" s="48">
        <v>935.9</v>
      </c>
      <c r="C733" s="50">
        <v>1.06E-2</v>
      </c>
      <c r="D733" s="13"/>
      <c r="E733" s="111">
        <v>44604.645833333336</v>
      </c>
      <c r="F733" s="30">
        <v>18696.099999999999</v>
      </c>
      <c r="G733" s="31">
        <f t="shared" si="12"/>
        <v>-6.18737541528247E-3</v>
      </c>
    </row>
    <row r="734" spans="1:7" ht="15.6">
      <c r="A734" s="116">
        <v>44693</v>
      </c>
      <c r="B734" s="48">
        <v>929.6</v>
      </c>
      <c r="C734" s="50">
        <v>-6.7000000000000002E-3</v>
      </c>
      <c r="D734" s="13"/>
      <c r="E734" s="111">
        <v>44693.645833333336</v>
      </c>
      <c r="F734" s="30">
        <v>18701.05</v>
      </c>
      <c r="G734" s="31">
        <f t="shared" si="12"/>
        <v>2.6476109990847263E-4</v>
      </c>
    </row>
    <row r="735" spans="1:7" ht="15.6">
      <c r="A735" s="116">
        <v>44724</v>
      </c>
      <c r="B735" s="48">
        <v>932.1</v>
      </c>
      <c r="C735" s="50">
        <v>2.7000000000000001E-3</v>
      </c>
      <c r="D735" s="13"/>
      <c r="E735" s="111">
        <v>44724.645833333336</v>
      </c>
      <c r="F735" s="30">
        <v>18642.75</v>
      </c>
      <c r="G735" s="31">
        <f t="shared" si="12"/>
        <v>-3.1174720136034617E-3</v>
      </c>
    </row>
    <row r="736" spans="1:7" ht="15.6">
      <c r="A736" s="116">
        <v>44754</v>
      </c>
      <c r="B736" s="48">
        <v>935.05</v>
      </c>
      <c r="C736" s="50">
        <v>3.2000000000000002E-3</v>
      </c>
      <c r="D736" s="13"/>
      <c r="E736" s="111">
        <v>44754.645833333336</v>
      </c>
      <c r="F736" s="30">
        <v>18560.5</v>
      </c>
      <c r="G736" s="31">
        <f t="shared" si="12"/>
        <v>-4.4119027503989328E-3</v>
      </c>
    </row>
    <row r="737" spans="1:7" ht="15.6">
      <c r="A737" s="116">
        <v>44785</v>
      </c>
      <c r="B737" s="48">
        <v>941.85</v>
      </c>
      <c r="C737" s="50">
        <v>7.3000000000000001E-3</v>
      </c>
      <c r="D737" s="13"/>
      <c r="E737" s="111">
        <v>44785.645833333336</v>
      </c>
      <c r="F737" s="30">
        <v>18609.349999999999</v>
      </c>
      <c r="G737" s="31">
        <f t="shared" si="12"/>
        <v>2.6319334069664357E-3</v>
      </c>
    </row>
    <row r="738" spans="1:7" ht="15.6">
      <c r="A738" s="116">
        <v>44816</v>
      </c>
      <c r="B738" s="48">
        <v>938</v>
      </c>
      <c r="C738" s="50">
        <v>-4.1000000000000003E-3</v>
      </c>
      <c r="D738" s="13"/>
      <c r="E738" s="111">
        <v>44816.645833333336</v>
      </c>
      <c r="F738" s="30">
        <v>18496.599999999999</v>
      </c>
      <c r="G738" s="31">
        <f t="shared" si="12"/>
        <v>-6.058782278800745E-3</v>
      </c>
    </row>
    <row r="739" spans="1:7" ht="15.6">
      <c r="A739" s="116">
        <v>44907</v>
      </c>
      <c r="B739" s="48">
        <v>932.55</v>
      </c>
      <c r="C739" s="50">
        <v>-5.7999999999999996E-3</v>
      </c>
      <c r="D739" s="13"/>
      <c r="E739" s="111">
        <v>44907.645833333336</v>
      </c>
      <c r="F739" s="30">
        <v>18497.150000000001</v>
      </c>
      <c r="G739" s="31">
        <f t="shared" si="12"/>
        <v>2.9735194576385737E-5</v>
      </c>
    </row>
    <row r="740" spans="1:7" ht="15.6">
      <c r="A740" s="117" t="s">
        <v>1310</v>
      </c>
      <c r="B740" s="48">
        <v>932.25</v>
      </c>
      <c r="C740" s="50">
        <v>-2.9999999999999997E-4</v>
      </c>
      <c r="D740" s="13"/>
      <c r="E740" s="112" t="s">
        <v>448</v>
      </c>
      <c r="F740" s="30">
        <v>18608</v>
      </c>
      <c r="G740" s="31">
        <f t="shared" si="12"/>
        <v>5.9928151093546767E-3</v>
      </c>
    </row>
    <row r="741" spans="1:7" ht="15.6">
      <c r="A741" s="117" t="s">
        <v>1311</v>
      </c>
      <c r="B741" s="48">
        <v>934.5</v>
      </c>
      <c r="C741" s="50">
        <v>2.3999999999999998E-3</v>
      </c>
      <c r="D741" s="13"/>
      <c r="E741" s="112" t="s">
        <v>449</v>
      </c>
      <c r="F741" s="30">
        <v>18660.3</v>
      </c>
      <c r="G741" s="31">
        <f t="shared" si="12"/>
        <v>2.8106190885639482E-3</v>
      </c>
    </row>
    <row r="742" spans="1:7" ht="15.6">
      <c r="A742" s="117" t="s">
        <v>1312</v>
      </c>
      <c r="B742" s="48">
        <v>939</v>
      </c>
      <c r="C742" s="50">
        <v>4.7999999999999996E-3</v>
      </c>
      <c r="D742" s="13"/>
      <c r="E742" s="112" t="s">
        <v>450</v>
      </c>
      <c r="F742" s="30">
        <v>18414.900000000001</v>
      </c>
      <c r="G742" s="31">
        <f t="shared" si="12"/>
        <v>-1.3150913972444056E-2</v>
      </c>
    </row>
    <row r="743" spans="1:7" ht="15.6">
      <c r="A743" s="117" t="s">
        <v>1313</v>
      </c>
      <c r="B743" s="48">
        <v>903.6</v>
      </c>
      <c r="C743" s="50">
        <v>-3.7699999999999997E-2</v>
      </c>
      <c r="D743" s="13"/>
      <c r="E743" s="112" t="s">
        <v>451</v>
      </c>
      <c r="F743" s="30">
        <v>18269</v>
      </c>
      <c r="G743" s="31">
        <f t="shared" si="12"/>
        <v>-7.9229319735649728E-3</v>
      </c>
    </row>
    <row r="744" spans="1:7" ht="15.6">
      <c r="A744" s="117" t="s">
        <v>1314</v>
      </c>
      <c r="B744" s="48">
        <v>914.2</v>
      </c>
      <c r="C744" s="50">
        <v>1.17E-2</v>
      </c>
      <c r="D744" s="13"/>
      <c r="E744" s="112" t="s">
        <v>452</v>
      </c>
      <c r="F744" s="30">
        <v>18420.45</v>
      </c>
      <c r="G744" s="31">
        <f t="shared" si="12"/>
        <v>8.2899994526246523E-3</v>
      </c>
    </row>
    <row r="745" spans="1:7" ht="15.6">
      <c r="A745" s="117" t="s">
        <v>1315</v>
      </c>
      <c r="B745" s="48">
        <v>917.95</v>
      </c>
      <c r="C745" s="50">
        <v>4.1000000000000003E-3</v>
      </c>
      <c r="D745" s="13"/>
      <c r="E745" s="112" t="s">
        <v>453</v>
      </c>
      <c r="F745" s="30">
        <v>18385.3</v>
      </c>
      <c r="G745" s="31">
        <f t="shared" si="12"/>
        <v>-1.9082052827157359E-3</v>
      </c>
    </row>
    <row r="746" spans="1:7" ht="15.6">
      <c r="A746" s="117" t="s">
        <v>1316</v>
      </c>
      <c r="B746" s="48">
        <v>903</v>
      </c>
      <c r="C746" s="50">
        <v>-1.6299999999999999E-2</v>
      </c>
      <c r="D746" s="13"/>
      <c r="E746" s="112" t="s">
        <v>454</v>
      </c>
      <c r="F746" s="30">
        <v>18199.099999999999</v>
      </c>
      <c r="G746" s="31">
        <f t="shared" si="12"/>
        <v>-1.0127656334136592E-2</v>
      </c>
    </row>
    <row r="747" spans="1:7" ht="15.6">
      <c r="A747" s="117" t="s">
        <v>1317</v>
      </c>
      <c r="B747" s="48">
        <v>898.05</v>
      </c>
      <c r="C747" s="50">
        <v>-5.4999999999999997E-3</v>
      </c>
      <c r="D747" s="13"/>
      <c r="E747" s="112" t="s">
        <v>455</v>
      </c>
      <c r="F747" s="30">
        <v>18127.349999999999</v>
      </c>
      <c r="G747" s="31">
        <f t="shared" si="12"/>
        <v>-3.9425026512299732E-3</v>
      </c>
    </row>
    <row r="748" spans="1:7" ht="15.6">
      <c r="A748" s="117" t="s">
        <v>1318</v>
      </c>
      <c r="B748" s="48">
        <v>874.25</v>
      </c>
      <c r="C748" s="50">
        <v>-2.6499999999999999E-2</v>
      </c>
      <c r="D748" s="13"/>
      <c r="E748" s="112" t="s">
        <v>456</v>
      </c>
      <c r="F748" s="30">
        <v>17806.8</v>
      </c>
      <c r="G748" s="31">
        <f t="shared" si="12"/>
        <v>-1.7683224519855267E-2</v>
      </c>
    </row>
    <row r="749" spans="1:7" ht="15.6">
      <c r="A749" s="117" t="s">
        <v>1319</v>
      </c>
      <c r="B749" s="48">
        <v>881.1</v>
      </c>
      <c r="C749" s="50">
        <v>7.7999999999999996E-3</v>
      </c>
      <c r="D749" s="13"/>
      <c r="E749" s="112" t="s">
        <v>457</v>
      </c>
      <c r="F749" s="30">
        <v>18014.599999999999</v>
      </c>
      <c r="G749" s="31">
        <f t="shared" si="12"/>
        <v>1.1669699216029894E-2</v>
      </c>
    </row>
    <row r="750" spans="1:7" ht="15.6">
      <c r="A750" s="117" t="s">
        <v>1320</v>
      </c>
      <c r="B750" s="48">
        <v>880.65</v>
      </c>
      <c r="C750" s="50">
        <v>-5.0000000000000001E-4</v>
      </c>
      <c r="D750" s="13"/>
      <c r="E750" s="112" t="s">
        <v>458</v>
      </c>
      <c r="F750" s="30">
        <v>18132.3</v>
      </c>
      <c r="G750" s="31">
        <f t="shared" si="12"/>
        <v>6.5335894219133994E-3</v>
      </c>
    </row>
    <row r="751" spans="1:7" ht="15.6">
      <c r="A751" s="117" t="s">
        <v>1321</v>
      </c>
      <c r="B751" s="48">
        <v>877.2</v>
      </c>
      <c r="C751" s="50">
        <v>-3.8999999999999998E-3</v>
      </c>
      <c r="D751" s="13"/>
      <c r="E751" s="112" t="s">
        <v>459</v>
      </c>
      <c r="F751" s="30">
        <v>18122.5</v>
      </c>
      <c r="G751" s="31">
        <f t="shared" si="12"/>
        <v>-5.4047197542506087E-4</v>
      </c>
    </row>
    <row r="752" spans="1:7" ht="15.6">
      <c r="A752" s="117" t="s">
        <v>1322</v>
      </c>
      <c r="B752" s="48">
        <v>878.15</v>
      </c>
      <c r="C752" s="50">
        <v>1.1000000000000001E-3</v>
      </c>
      <c r="D752" s="13"/>
      <c r="E752" s="112" t="s">
        <v>460</v>
      </c>
      <c r="F752" s="30">
        <v>18191</v>
      </c>
      <c r="G752" s="31">
        <f t="shared" si="12"/>
        <v>3.7798317009243299E-3</v>
      </c>
    </row>
    <row r="753" spans="1:7" ht="15.6">
      <c r="A753" s="117" t="s">
        <v>1323</v>
      </c>
      <c r="B753" s="48">
        <v>877.55</v>
      </c>
      <c r="C753" s="50">
        <v>-6.9999999999999999E-4</v>
      </c>
      <c r="D753" s="13"/>
      <c r="E753" s="112" t="s">
        <v>461</v>
      </c>
      <c r="F753" s="30">
        <v>18105.3</v>
      </c>
      <c r="G753" s="31">
        <f t="shared" si="12"/>
        <v>-4.7111208839536456E-3</v>
      </c>
    </row>
    <row r="754" spans="1:7" ht="15.6">
      <c r="A754" s="116">
        <v>44958</v>
      </c>
      <c r="B754" s="48">
        <v>869.7</v>
      </c>
      <c r="C754" s="50">
        <v>-8.8999999999999999E-3</v>
      </c>
      <c r="D754" s="13"/>
      <c r="E754" s="111">
        <v>44958.645833333336</v>
      </c>
      <c r="F754" s="30">
        <v>18197.45</v>
      </c>
      <c r="G754" s="31">
        <f t="shared" si="12"/>
        <v>5.0896698756719427E-3</v>
      </c>
    </row>
    <row r="755" spans="1:7" ht="15.6">
      <c r="A755" s="116">
        <v>44986</v>
      </c>
      <c r="B755" s="48">
        <v>865.05</v>
      </c>
      <c r="C755" s="50">
        <v>-5.3E-3</v>
      </c>
      <c r="D755" s="13"/>
      <c r="E755" s="111">
        <v>44986.645833333336</v>
      </c>
      <c r="F755" s="30">
        <v>18232.55</v>
      </c>
      <c r="G755" s="31">
        <f t="shared" si="12"/>
        <v>1.9288416783669327E-3</v>
      </c>
    </row>
    <row r="756" spans="1:7" ht="15.6">
      <c r="A756" s="116">
        <v>45017</v>
      </c>
      <c r="B756" s="48">
        <v>851.45</v>
      </c>
      <c r="C756" s="50">
        <v>-1.5699999999999999E-2</v>
      </c>
      <c r="D756" s="13"/>
      <c r="E756" s="111">
        <v>45017.645833333336</v>
      </c>
      <c r="F756" s="30">
        <v>18042.95</v>
      </c>
      <c r="G756" s="31">
        <f t="shared" si="12"/>
        <v>-1.0398984234240349E-2</v>
      </c>
    </row>
    <row r="757" spans="1:7" ht="15.6">
      <c r="A757" s="116">
        <v>45047</v>
      </c>
      <c r="B757" s="48">
        <v>850.2</v>
      </c>
      <c r="C757" s="50">
        <v>-1.5E-3</v>
      </c>
      <c r="D757" s="13"/>
      <c r="E757" s="111">
        <v>45047.645833333336</v>
      </c>
      <c r="F757" s="30">
        <v>17992.150000000001</v>
      </c>
      <c r="G757" s="31">
        <f t="shared" si="12"/>
        <v>-2.8155041165662809E-3</v>
      </c>
    </row>
    <row r="758" spans="1:7" ht="15.6">
      <c r="A758" s="116">
        <v>45078</v>
      </c>
      <c r="B758" s="48">
        <v>856.5</v>
      </c>
      <c r="C758" s="50">
        <v>7.4000000000000003E-3</v>
      </c>
      <c r="D758" s="13"/>
      <c r="E758" s="111">
        <v>45078.645833333336</v>
      </c>
      <c r="F758" s="30">
        <v>17859.45</v>
      </c>
      <c r="G758" s="31">
        <f t="shared" si="12"/>
        <v>-7.3754387330030591E-3</v>
      </c>
    </row>
    <row r="759" spans="1:7" ht="15.6">
      <c r="A759" s="116">
        <v>45170</v>
      </c>
      <c r="B759" s="48">
        <v>863.1</v>
      </c>
      <c r="C759" s="50">
        <v>7.7000000000000002E-3</v>
      </c>
      <c r="D759" s="13"/>
      <c r="E759" s="111">
        <v>45170.645833333336</v>
      </c>
      <c r="F759" s="30">
        <v>18101.2</v>
      </c>
      <c r="G759" s="31">
        <f t="shared" si="12"/>
        <v>1.3536251116355702E-2</v>
      </c>
    </row>
    <row r="760" spans="1:7" ht="15.6">
      <c r="A760" s="116">
        <v>45200</v>
      </c>
      <c r="B760" s="48">
        <v>864.1</v>
      </c>
      <c r="C760" s="50">
        <v>1.1999999999999999E-3</v>
      </c>
      <c r="D760" s="13"/>
      <c r="E760" s="111">
        <v>45200.645833333336</v>
      </c>
      <c r="F760" s="30">
        <v>17914.150000000001</v>
      </c>
      <c r="G760" s="31">
        <f t="shared" si="12"/>
        <v>-1.0333569045146151E-2</v>
      </c>
    </row>
    <row r="761" spans="1:7" ht="15.6">
      <c r="A761" s="116">
        <v>45231</v>
      </c>
      <c r="B761" s="48">
        <v>868.5</v>
      </c>
      <c r="C761" s="50">
        <v>5.1000000000000004E-3</v>
      </c>
      <c r="D761" s="13"/>
      <c r="E761" s="111">
        <v>45231.645833333336</v>
      </c>
      <c r="F761" s="30">
        <v>17895.7</v>
      </c>
      <c r="G761" s="31">
        <f t="shared" si="12"/>
        <v>-1.0299121085846075E-3</v>
      </c>
    </row>
    <row r="762" spans="1:7" ht="15.6">
      <c r="A762" s="116">
        <v>45261</v>
      </c>
      <c r="B762" s="48">
        <v>857.75</v>
      </c>
      <c r="C762" s="50">
        <v>-1.24E-2</v>
      </c>
      <c r="D762" s="13"/>
      <c r="E762" s="111">
        <v>45261.645833333336</v>
      </c>
      <c r="F762" s="30">
        <v>17858.2</v>
      </c>
      <c r="G762" s="31">
        <f t="shared" si="12"/>
        <v>-2.0954754494096894E-3</v>
      </c>
    </row>
    <row r="763" spans="1:7" ht="15.6">
      <c r="A763" s="117" t="s">
        <v>1324</v>
      </c>
      <c r="B763" s="48">
        <v>846</v>
      </c>
      <c r="C763" s="50">
        <v>-1.37E-2</v>
      </c>
      <c r="D763" s="13"/>
      <c r="E763" s="112" t="s">
        <v>462</v>
      </c>
      <c r="F763" s="30">
        <v>17956.599999999999</v>
      </c>
      <c r="G763" s="31">
        <f t="shared" si="12"/>
        <v>5.5100738036306662E-3</v>
      </c>
    </row>
    <row r="764" spans="1:7" ht="15.6">
      <c r="A764" s="117" t="s">
        <v>1325</v>
      </c>
      <c r="B764" s="48">
        <v>844.25</v>
      </c>
      <c r="C764" s="50">
        <v>-2.0999999999999999E-3</v>
      </c>
      <c r="D764" s="13"/>
      <c r="E764" s="112" t="s">
        <v>463</v>
      </c>
      <c r="F764" s="30">
        <v>17894.849999999999</v>
      </c>
      <c r="G764" s="31">
        <f t="shared" si="12"/>
        <v>-3.4388469977613134E-3</v>
      </c>
    </row>
    <row r="765" spans="1:7" ht="15.6">
      <c r="A765" s="117" t="s">
        <v>1326</v>
      </c>
      <c r="B765" s="48">
        <v>849.8</v>
      </c>
      <c r="C765" s="50">
        <v>6.6E-3</v>
      </c>
      <c r="D765" s="13"/>
      <c r="E765" s="112" t="s">
        <v>464</v>
      </c>
      <c r="F765" s="30">
        <v>18053.3</v>
      </c>
      <c r="G765" s="31">
        <f t="shared" si="12"/>
        <v>8.8545028318203212E-3</v>
      </c>
    </row>
    <row r="766" spans="1:7" ht="15.6">
      <c r="A766" s="117" t="s">
        <v>1327</v>
      </c>
      <c r="B766" s="48">
        <v>849.45</v>
      </c>
      <c r="C766" s="50">
        <v>-4.0000000000000002E-4</v>
      </c>
      <c r="D766" s="13"/>
      <c r="E766" s="112" t="s">
        <v>465</v>
      </c>
      <c r="F766" s="30">
        <v>18165.349999999999</v>
      </c>
      <c r="G766" s="31">
        <f t="shared" si="12"/>
        <v>6.2066215041016726E-3</v>
      </c>
    </row>
    <row r="767" spans="1:7" ht="15.6">
      <c r="A767" s="117" t="s">
        <v>1328</v>
      </c>
      <c r="B767" s="48">
        <v>834.9</v>
      </c>
      <c r="C767" s="50">
        <v>-1.7100000000000001E-2</v>
      </c>
      <c r="D767" s="13"/>
      <c r="E767" s="112" t="s">
        <v>466</v>
      </c>
      <c r="F767" s="30">
        <v>18107.849999999999</v>
      </c>
      <c r="G767" s="31">
        <f t="shared" si="12"/>
        <v>-3.1653670311885262E-3</v>
      </c>
    </row>
    <row r="768" spans="1:7" ht="15.6">
      <c r="A768" s="117" t="s">
        <v>1329</v>
      </c>
      <c r="B768" s="48">
        <v>821.95</v>
      </c>
      <c r="C768" s="50">
        <v>-1.55E-2</v>
      </c>
      <c r="D768" s="13"/>
      <c r="E768" s="112" t="s">
        <v>467</v>
      </c>
      <c r="F768" s="30">
        <v>18027.650000000001</v>
      </c>
      <c r="G768" s="31">
        <f t="shared" si="12"/>
        <v>-4.4290183539181793E-3</v>
      </c>
    </row>
    <row r="769" spans="1:7" ht="15.6">
      <c r="A769" s="117" t="s">
        <v>1330</v>
      </c>
      <c r="B769" s="48">
        <v>828.9</v>
      </c>
      <c r="C769" s="50">
        <v>8.5000000000000006E-3</v>
      </c>
      <c r="D769" s="13"/>
      <c r="E769" s="112" t="s">
        <v>468</v>
      </c>
      <c r="F769" s="30">
        <v>18118.55</v>
      </c>
      <c r="G769" s="31">
        <f t="shared" si="12"/>
        <v>5.0422545367809768E-3</v>
      </c>
    </row>
    <row r="770" spans="1:7" ht="15.6">
      <c r="A770" s="117" t="s">
        <v>1331</v>
      </c>
      <c r="B770" s="48">
        <v>816.7</v>
      </c>
      <c r="C770" s="50">
        <v>-1.47E-2</v>
      </c>
      <c r="D770" s="13"/>
      <c r="E770" s="112" t="s">
        <v>469</v>
      </c>
      <c r="F770" s="30">
        <v>18118.3</v>
      </c>
      <c r="G770" s="31">
        <f t="shared" si="12"/>
        <v>-1.3798013637988937E-5</v>
      </c>
    </row>
    <row r="771" spans="1:7" ht="15.6">
      <c r="A771" s="117" t="s">
        <v>1332</v>
      </c>
      <c r="B771" s="48">
        <v>768.55</v>
      </c>
      <c r="C771" s="50">
        <v>-5.8999999999999997E-2</v>
      </c>
      <c r="D771" s="13"/>
      <c r="E771" s="112" t="s">
        <v>470</v>
      </c>
      <c r="F771" s="30">
        <v>17891.95</v>
      </c>
      <c r="G771" s="31">
        <f t="shared" si="12"/>
        <v>-1.2492893924926696E-2</v>
      </c>
    </row>
    <row r="772" spans="1:7" ht="15.6">
      <c r="A772" s="117" t="s">
        <v>1333</v>
      </c>
      <c r="B772" s="48">
        <v>767.15</v>
      </c>
      <c r="C772" s="50">
        <v>-1.8E-3</v>
      </c>
      <c r="D772" s="13"/>
      <c r="E772" s="112" t="s">
        <v>471</v>
      </c>
      <c r="F772" s="30">
        <v>17604.349999999999</v>
      </c>
      <c r="G772" s="31">
        <f t="shared" si="12"/>
        <v>-1.6074268036742945E-2</v>
      </c>
    </row>
    <row r="773" spans="1:7" ht="15.6">
      <c r="A773" s="117" t="s">
        <v>1334</v>
      </c>
      <c r="B773" s="48">
        <v>765.85</v>
      </c>
      <c r="C773" s="50">
        <v>-1.6999999999999999E-3</v>
      </c>
      <c r="D773" s="13"/>
      <c r="E773" s="112" t="s">
        <v>472</v>
      </c>
      <c r="F773" s="30">
        <v>17648.95</v>
      </c>
      <c r="G773" s="31">
        <f t="shared" si="12"/>
        <v>2.5334647402490695E-3</v>
      </c>
    </row>
    <row r="774" spans="1:7" ht="15.6">
      <c r="A774" s="117" t="s">
        <v>1335</v>
      </c>
      <c r="B774" s="48">
        <v>768.65</v>
      </c>
      <c r="C774" s="50">
        <v>3.7000000000000002E-3</v>
      </c>
      <c r="D774" s="13"/>
      <c r="E774" s="112" t="s">
        <v>473</v>
      </c>
      <c r="F774" s="30">
        <v>17662.150000000001</v>
      </c>
      <c r="G774" s="31">
        <f t="shared" si="12"/>
        <v>7.4791984792299537E-4</v>
      </c>
    </row>
    <row r="775" spans="1:7" ht="15.6">
      <c r="A775" s="116">
        <v>44928</v>
      </c>
      <c r="B775" s="48">
        <v>770.5</v>
      </c>
      <c r="C775" s="50">
        <v>2.3999999999999998E-3</v>
      </c>
      <c r="D775" s="13"/>
      <c r="E775" s="111">
        <v>44928.645833333336</v>
      </c>
      <c r="F775" s="30">
        <v>17616.3</v>
      </c>
      <c r="G775" s="31">
        <f t="shared" si="12"/>
        <v>-2.5959466995808533E-3</v>
      </c>
    </row>
    <row r="776" spans="1:7" ht="15.6">
      <c r="A776" s="116">
        <v>44959</v>
      </c>
      <c r="B776" s="48">
        <v>771.25</v>
      </c>
      <c r="C776" s="50">
        <v>1E-3</v>
      </c>
      <c r="D776" s="13"/>
      <c r="E776" s="111">
        <v>44959.645833333336</v>
      </c>
      <c r="F776" s="30">
        <v>17610.400000000001</v>
      </c>
      <c r="G776" s="31">
        <f t="shared" si="12"/>
        <v>-3.3491709382771351E-4</v>
      </c>
    </row>
    <row r="777" spans="1:7" ht="15.6">
      <c r="A777" s="116">
        <v>44987</v>
      </c>
      <c r="B777" s="48">
        <v>768.85</v>
      </c>
      <c r="C777" s="50">
        <v>-3.0999999999999999E-3</v>
      </c>
      <c r="D777" s="13"/>
      <c r="E777" s="111">
        <v>44987.645833333336</v>
      </c>
      <c r="F777" s="30">
        <v>17854.05</v>
      </c>
      <c r="G777" s="31">
        <f t="shared" si="12"/>
        <v>1.3835574433289199E-2</v>
      </c>
    </row>
    <row r="778" spans="1:7" ht="15.6">
      <c r="A778" s="116">
        <v>45079</v>
      </c>
      <c r="B778" s="48">
        <v>780.4</v>
      </c>
      <c r="C778" s="50">
        <v>1.4999999999999999E-2</v>
      </c>
      <c r="D778" s="13"/>
      <c r="E778" s="111">
        <v>45079.645833333336</v>
      </c>
      <c r="F778" s="30">
        <v>17764.599999999999</v>
      </c>
      <c r="G778" s="31">
        <f t="shared" si="12"/>
        <v>-5.0100677437332486E-3</v>
      </c>
    </row>
    <row r="779" spans="1:7" ht="15.6">
      <c r="A779" s="116">
        <v>45109</v>
      </c>
      <c r="B779" s="48">
        <v>780.3</v>
      </c>
      <c r="C779" s="50">
        <v>-1E-4</v>
      </c>
      <c r="D779" s="13"/>
      <c r="E779" s="111">
        <v>45109.645833333336</v>
      </c>
      <c r="F779" s="30">
        <v>17721.5</v>
      </c>
      <c r="G779" s="31">
        <f t="shared" ref="G779:G842" si="13">(F779/F778)-1</f>
        <v>-2.4261734010334601E-3</v>
      </c>
    </row>
    <row r="780" spans="1:7" ht="15.6">
      <c r="A780" s="116">
        <v>45140</v>
      </c>
      <c r="B780" s="48">
        <v>791.2</v>
      </c>
      <c r="C780" s="50">
        <v>1.4E-2</v>
      </c>
      <c r="D780" s="13"/>
      <c r="E780" s="111">
        <v>45140.645833333336</v>
      </c>
      <c r="F780" s="30">
        <v>17871.7</v>
      </c>
      <c r="G780" s="31">
        <f t="shared" si="13"/>
        <v>8.475580509550662E-3</v>
      </c>
    </row>
    <row r="781" spans="1:7" ht="15.6">
      <c r="A781" s="116">
        <v>45171</v>
      </c>
      <c r="B781" s="48">
        <v>791.9</v>
      </c>
      <c r="C781" s="50">
        <v>8.9999999999999998E-4</v>
      </c>
      <c r="D781" s="13"/>
      <c r="E781" s="111">
        <v>45171.645833333336</v>
      </c>
      <c r="F781" s="30">
        <v>17893.45</v>
      </c>
      <c r="G781" s="31">
        <f t="shared" si="13"/>
        <v>1.2170078951638796E-3</v>
      </c>
    </row>
    <row r="782" spans="1:7" ht="15.6">
      <c r="A782" s="116">
        <v>45201</v>
      </c>
      <c r="B782" s="48">
        <v>780.05</v>
      </c>
      <c r="C782" s="50">
        <v>-1.4999999999999999E-2</v>
      </c>
      <c r="D782" s="13"/>
      <c r="E782" s="111">
        <v>45201.645833333336</v>
      </c>
      <c r="F782" s="30">
        <v>17856.5</v>
      </c>
      <c r="G782" s="31">
        <f t="shared" si="13"/>
        <v>-2.0650014390740656E-3</v>
      </c>
    </row>
    <row r="783" spans="1:7" ht="15.6">
      <c r="A783" s="117" t="s">
        <v>1336</v>
      </c>
      <c r="B783" s="48">
        <v>777.75</v>
      </c>
      <c r="C783" s="50">
        <v>-2.8999999999999998E-3</v>
      </c>
      <c r="D783" s="13"/>
      <c r="E783" s="112" t="s">
        <v>474</v>
      </c>
      <c r="F783" s="30">
        <v>17770.900000000001</v>
      </c>
      <c r="G783" s="31">
        <f t="shared" si="13"/>
        <v>-4.7937725758125938E-3</v>
      </c>
    </row>
    <row r="784" spans="1:7" ht="15.6">
      <c r="A784" s="117" t="s">
        <v>1337</v>
      </c>
      <c r="B784" s="48">
        <v>772.85</v>
      </c>
      <c r="C784" s="50">
        <v>-6.3E-3</v>
      </c>
      <c r="D784" s="13"/>
      <c r="E784" s="112" t="s">
        <v>475</v>
      </c>
      <c r="F784" s="30">
        <v>17929.849999999999</v>
      </c>
      <c r="G784" s="31">
        <f t="shared" si="13"/>
        <v>8.9443978639234256E-3</v>
      </c>
    </row>
    <row r="785" spans="1:7" ht="15.6">
      <c r="A785" s="117" t="s">
        <v>1338</v>
      </c>
      <c r="B785" s="48">
        <v>787.85</v>
      </c>
      <c r="C785" s="50">
        <v>1.9400000000000001E-2</v>
      </c>
      <c r="D785" s="13"/>
      <c r="E785" s="112" t="s">
        <v>476</v>
      </c>
      <c r="F785" s="30">
        <v>18015.849999999999</v>
      </c>
      <c r="G785" s="31">
        <f t="shared" si="13"/>
        <v>4.7964706899388254E-3</v>
      </c>
    </row>
    <row r="786" spans="1:7" ht="15.6">
      <c r="A786" s="117" t="s">
        <v>1339</v>
      </c>
      <c r="B786" s="48">
        <v>786.65</v>
      </c>
      <c r="C786" s="50">
        <v>-1.5E-3</v>
      </c>
      <c r="D786" s="13"/>
      <c r="E786" s="112" t="s">
        <v>477</v>
      </c>
      <c r="F786" s="30">
        <v>18035.849999999999</v>
      </c>
      <c r="G786" s="31">
        <f t="shared" si="13"/>
        <v>1.1101335768226583E-3</v>
      </c>
    </row>
    <row r="787" spans="1:7" ht="15.6">
      <c r="A787" s="117" t="s">
        <v>1340</v>
      </c>
      <c r="B787" s="48">
        <v>771.8</v>
      </c>
      <c r="C787" s="50">
        <v>-1.89E-2</v>
      </c>
      <c r="D787" s="13"/>
      <c r="E787" s="112" t="s">
        <v>478</v>
      </c>
      <c r="F787" s="30">
        <v>17944.2</v>
      </c>
      <c r="G787" s="31">
        <f t="shared" si="13"/>
        <v>-5.0815459210404867E-3</v>
      </c>
    </row>
    <row r="788" spans="1:7" ht="15.6">
      <c r="A788" s="117" t="s">
        <v>1341</v>
      </c>
      <c r="B788" s="48">
        <v>765.75</v>
      </c>
      <c r="C788" s="50">
        <v>-7.7999999999999996E-3</v>
      </c>
      <c r="D788" s="13"/>
      <c r="E788" s="112" t="s">
        <v>479</v>
      </c>
      <c r="F788" s="30">
        <v>17844.599999999999</v>
      </c>
      <c r="G788" s="31">
        <f t="shared" si="13"/>
        <v>-5.5505400073562194E-3</v>
      </c>
    </row>
    <row r="789" spans="1:7" ht="15.6">
      <c r="A789" s="117" t="s">
        <v>1342</v>
      </c>
      <c r="B789" s="48">
        <v>752.75</v>
      </c>
      <c r="C789" s="50">
        <v>-1.7000000000000001E-2</v>
      </c>
      <c r="D789" s="13"/>
      <c r="E789" s="112" t="s">
        <v>480</v>
      </c>
      <c r="F789" s="30">
        <v>17826.7</v>
      </c>
      <c r="G789" s="31">
        <f t="shared" si="13"/>
        <v>-1.0031045806573324E-3</v>
      </c>
    </row>
    <row r="790" spans="1:7" ht="15.6">
      <c r="A790" s="117" t="s">
        <v>1343</v>
      </c>
      <c r="B790" s="48">
        <v>745.55</v>
      </c>
      <c r="C790" s="50">
        <v>-9.5999999999999992E-3</v>
      </c>
      <c r="D790" s="13"/>
      <c r="E790" s="112" t="s">
        <v>481</v>
      </c>
      <c r="F790" s="30">
        <v>17554.3</v>
      </c>
      <c r="G790" s="31">
        <f t="shared" si="13"/>
        <v>-1.528045011134993E-2</v>
      </c>
    </row>
    <row r="791" spans="1:7" ht="15.6">
      <c r="A791" s="117" t="s">
        <v>1344</v>
      </c>
      <c r="B791" s="48">
        <v>741.7</v>
      </c>
      <c r="C791" s="50">
        <v>-5.1999999999999998E-3</v>
      </c>
      <c r="D791" s="13"/>
      <c r="E791" s="112" t="s">
        <v>482</v>
      </c>
      <c r="F791" s="30">
        <v>17511.25</v>
      </c>
      <c r="G791" s="31">
        <f t="shared" si="13"/>
        <v>-2.4523905823643499E-3</v>
      </c>
    </row>
    <row r="792" spans="1:7" ht="15.6">
      <c r="A792" s="117" t="s">
        <v>1345</v>
      </c>
      <c r="B792" s="48">
        <v>743.4</v>
      </c>
      <c r="C792" s="50">
        <v>2.3E-3</v>
      </c>
      <c r="D792" s="13"/>
      <c r="E792" s="112" t="s">
        <v>483</v>
      </c>
      <c r="F792" s="30">
        <v>17465.8</v>
      </c>
      <c r="G792" s="31">
        <f t="shared" si="13"/>
        <v>-2.5954743379256184E-3</v>
      </c>
    </row>
    <row r="793" spans="1:7" ht="15.6">
      <c r="A793" s="117" t="s">
        <v>1346</v>
      </c>
      <c r="B793" s="48">
        <v>740</v>
      </c>
      <c r="C793" s="50">
        <v>-4.5999999999999999E-3</v>
      </c>
      <c r="D793" s="13"/>
      <c r="E793" s="112" t="s">
        <v>484</v>
      </c>
      <c r="F793" s="30">
        <v>17392.7</v>
      </c>
      <c r="G793" s="31">
        <f t="shared" si="13"/>
        <v>-4.1853221724741374E-3</v>
      </c>
    </row>
    <row r="794" spans="1:7" ht="15.6">
      <c r="A794" s="117" t="s">
        <v>1347</v>
      </c>
      <c r="B794" s="48">
        <v>740.6</v>
      </c>
      <c r="C794" s="50">
        <v>8.0000000000000004E-4</v>
      </c>
      <c r="D794" s="13"/>
      <c r="E794" s="112" t="s">
        <v>485</v>
      </c>
      <c r="F794" s="30">
        <v>17303.95</v>
      </c>
      <c r="G794" s="31">
        <f t="shared" si="13"/>
        <v>-5.1027155070805241E-3</v>
      </c>
    </row>
    <row r="795" spans="1:7" ht="15.6">
      <c r="A795" s="116">
        <v>44929</v>
      </c>
      <c r="B795" s="48">
        <v>741.85</v>
      </c>
      <c r="C795" s="50">
        <v>1.6999999999999999E-3</v>
      </c>
      <c r="D795" s="13"/>
      <c r="E795" s="111">
        <v>44929.645833333336</v>
      </c>
      <c r="F795" s="30">
        <v>17450.900000000001</v>
      </c>
      <c r="G795" s="31">
        <f t="shared" si="13"/>
        <v>8.4922806642413473E-3</v>
      </c>
    </row>
    <row r="796" spans="1:7" ht="15.6">
      <c r="A796" s="116">
        <v>44960</v>
      </c>
      <c r="B796" s="48">
        <v>735.65</v>
      </c>
      <c r="C796" s="50">
        <v>-8.3999999999999995E-3</v>
      </c>
      <c r="D796" s="13"/>
      <c r="E796" s="111">
        <v>44960.645833333336</v>
      </c>
      <c r="F796" s="30">
        <v>17321.900000000001</v>
      </c>
      <c r="G796" s="31">
        <f t="shared" si="13"/>
        <v>-7.3921688852723877E-3</v>
      </c>
    </row>
    <row r="797" spans="1:7" ht="15.6">
      <c r="A797" s="116">
        <v>44988</v>
      </c>
      <c r="B797" s="48">
        <v>756</v>
      </c>
      <c r="C797" s="50">
        <v>2.7699999999999999E-2</v>
      </c>
      <c r="D797" s="13"/>
      <c r="E797" s="111">
        <v>44988.645833333336</v>
      </c>
      <c r="F797" s="30">
        <v>17594.349999999999</v>
      </c>
      <c r="G797" s="31">
        <f t="shared" si="13"/>
        <v>1.5728644086387522E-2</v>
      </c>
    </row>
    <row r="798" spans="1:7" ht="15.6">
      <c r="A798" s="116">
        <v>45080</v>
      </c>
      <c r="B798" s="48">
        <v>756.45</v>
      </c>
      <c r="C798" s="50">
        <v>5.9999999999999995E-4</v>
      </c>
      <c r="D798" s="13"/>
      <c r="E798" s="111">
        <v>45080.645833333336</v>
      </c>
      <c r="F798" s="30">
        <v>17711.45</v>
      </c>
      <c r="G798" s="31">
        <f t="shared" si="13"/>
        <v>6.6555456723325079E-3</v>
      </c>
    </row>
    <row r="799" spans="1:7" ht="15.6">
      <c r="A799" s="116">
        <v>45141</v>
      </c>
      <c r="B799" s="48">
        <v>751.3</v>
      </c>
      <c r="C799" s="50">
        <v>-6.7999999999999996E-3</v>
      </c>
      <c r="D799" s="13"/>
      <c r="E799" s="111">
        <v>45141.645833333336</v>
      </c>
      <c r="F799" s="30">
        <v>17754.400000000001</v>
      </c>
      <c r="G799" s="31">
        <f t="shared" si="13"/>
        <v>2.4249849673516621E-3</v>
      </c>
    </row>
    <row r="800" spans="1:7" ht="15.6">
      <c r="A800" s="116">
        <v>45172</v>
      </c>
      <c r="B800" s="48">
        <v>744.75</v>
      </c>
      <c r="C800" s="50">
        <v>-8.6999999999999994E-3</v>
      </c>
      <c r="D800" s="13"/>
      <c r="E800" s="111">
        <v>45172.645833333336</v>
      </c>
      <c r="F800" s="30">
        <v>17589.599999999999</v>
      </c>
      <c r="G800" s="31">
        <f t="shared" si="13"/>
        <v>-9.2822061010230383E-3</v>
      </c>
    </row>
    <row r="801" spans="1:7" ht="15.6">
      <c r="A801" s="116">
        <v>45202</v>
      </c>
      <c r="B801" s="48">
        <v>746.85</v>
      </c>
      <c r="C801" s="50">
        <v>2.8E-3</v>
      </c>
      <c r="D801" s="13"/>
      <c r="E801" s="111">
        <v>45202.645833333336</v>
      </c>
      <c r="F801" s="30">
        <v>17412.900000000001</v>
      </c>
      <c r="G801" s="31">
        <f t="shared" si="13"/>
        <v>-1.0045708827943645E-2</v>
      </c>
    </row>
    <row r="802" spans="1:7" ht="15.6">
      <c r="A802" s="117" t="s">
        <v>1348</v>
      </c>
      <c r="B802" s="48">
        <v>754.4</v>
      </c>
      <c r="C802" s="50">
        <v>1.01E-2</v>
      </c>
      <c r="D802" s="13"/>
      <c r="E802" s="112" t="s">
        <v>486</v>
      </c>
      <c r="F802" s="30">
        <v>17154.3</v>
      </c>
      <c r="G802" s="31">
        <f t="shared" si="13"/>
        <v>-1.4851058697862074E-2</v>
      </c>
    </row>
    <row r="803" spans="1:7" ht="15.6">
      <c r="A803" s="117" t="s">
        <v>1349</v>
      </c>
      <c r="B803" s="48">
        <v>768.35</v>
      </c>
      <c r="C803" s="50">
        <v>1.8499999999999999E-2</v>
      </c>
      <c r="D803" s="13"/>
      <c r="E803" s="112" t="s">
        <v>487</v>
      </c>
      <c r="F803" s="30">
        <v>17043.3</v>
      </c>
      <c r="G803" s="31">
        <f t="shared" si="13"/>
        <v>-6.4706808205522437E-3</v>
      </c>
    </row>
    <row r="804" spans="1:7" ht="15.6">
      <c r="A804" s="117" t="s">
        <v>1350</v>
      </c>
      <c r="B804" s="48">
        <v>761.95</v>
      </c>
      <c r="C804" s="50">
        <v>-8.3000000000000001E-3</v>
      </c>
      <c r="D804" s="13"/>
      <c r="E804" s="112" t="s">
        <v>488</v>
      </c>
      <c r="F804" s="30">
        <v>16972.150000000001</v>
      </c>
      <c r="G804" s="31">
        <f t="shared" si="13"/>
        <v>-4.1746610104849147E-3</v>
      </c>
    </row>
    <row r="805" spans="1:7" ht="15.6">
      <c r="A805" s="117" t="s">
        <v>1351</v>
      </c>
      <c r="B805" s="48">
        <v>776.45</v>
      </c>
      <c r="C805" s="50">
        <v>1.9E-2</v>
      </c>
      <c r="D805" s="13"/>
      <c r="E805" s="112" t="s">
        <v>489</v>
      </c>
      <c r="F805" s="30">
        <v>16985.599999999999</v>
      </c>
      <c r="G805" s="31">
        <f t="shared" si="13"/>
        <v>7.9247473066157426E-4</v>
      </c>
    </row>
    <row r="806" spans="1:7" ht="15.6">
      <c r="A806" s="117" t="s">
        <v>1352</v>
      </c>
      <c r="B806" s="48">
        <v>770.65</v>
      </c>
      <c r="C806" s="50">
        <v>-7.4999999999999997E-3</v>
      </c>
      <c r="D806" s="13"/>
      <c r="E806" s="112" t="s">
        <v>490</v>
      </c>
      <c r="F806" s="30">
        <v>17100.05</v>
      </c>
      <c r="G806" s="31">
        <f t="shared" si="13"/>
        <v>6.7380604747551143E-3</v>
      </c>
    </row>
    <row r="807" spans="1:7" ht="15.6">
      <c r="A807" s="117" t="s">
        <v>1353</v>
      </c>
      <c r="B807" s="48">
        <v>765.85</v>
      </c>
      <c r="C807" s="50">
        <v>-6.1999999999999998E-3</v>
      </c>
      <c r="D807" s="13"/>
      <c r="E807" s="112" t="s">
        <v>491</v>
      </c>
      <c r="F807" s="30">
        <v>16988.400000000001</v>
      </c>
      <c r="G807" s="31">
        <f t="shared" si="13"/>
        <v>-6.5292206747932235E-3</v>
      </c>
    </row>
    <row r="808" spans="1:7" ht="15.6">
      <c r="A808" s="117" t="s">
        <v>1354</v>
      </c>
      <c r="B808" s="48">
        <v>770.05</v>
      </c>
      <c r="C808" s="50">
        <v>5.4999999999999997E-3</v>
      </c>
      <c r="D808" s="13"/>
      <c r="E808" s="112" t="s">
        <v>492</v>
      </c>
      <c r="F808" s="30">
        <v>17107.5</v>
      </c>
      <c r="G808" s="31">
        <f t="shared" si="13"/>
        <v>7.0106661015751914E-3</v>
      </c>
    </row>
    <row r="809" spans="1:7" ht="15.6">
      <c r="A809" s="117" t="s">
        <v>1355</v>
      </c>
      <c r="B809" s="48">
        <v>776.3</v>
      </c>
      <c r="C809" s="50">
        <v>8.0999999999999996E-3</v>
      </c>
      <c r="D809" s="13"/>
      <c r="E809" s="112" t="s">
        <v>493</v>
      </c>
      <c r="F809" s="30">
        <v>17151.900000000001</v>
      </c>
      <c r="G809" s="31">
        <f t="shared" si="13"/>
        <v>2.5953529153881494E-3</v>
      </c>
    </row>
    <row r="810" spans="1:7" ht="15.6">
      <c r="A810" s="117" t="s">
        <v>1356</v>
      </c>
      <c r="B810" s="48">
        <v>768.75</v>
      </c>
      <c r="C810" s="50">
        <v>-9.7000000000000003E-3</v>
      </c>
      <c r="D810" s="13"/>
      <c r="E810" s="112" t="s">
        <v>494</v>
      </c>
      <c r="F810" s="30">
        <v>17076.900000000001</v>
      </c>
      <c r="G810" s="31">
        <f t="shared" si="13"/>
        <v>-4.3726934042292998E-3</v>
      </c>
    </row>
    <row r="811" spans="1:7" ht="15.6">
      <c r="A811" s="117" t="s">
        <v>1357</v>
      </c>
      <c r="B811" s="48">
        <v>763.75</v>
      </c>
      <c r="C811" s="50">
        <v>-6.4999999999999997E-3</v>
      </c>
      <c r="D811" s="13"/>
      <c r="E811" s="112" t="s">
        <v>495</v>
      </c>
      <c r="F811" s="30">
        <v>16945.05</v>
      </c>
      <c r="G811" s="31">
        <f t="shared" si="13"/>
        <v>-7.7209563796709624E-3</v>
      </c>
    </row>
    <row r="812" spans="1:7" ht="15.6">
      <c r="A812" s="117" t="s">
        <v>1358</v>
      </c>
      <c r="B812" s="48">
        <v>749.45</v>
      </c>
      <c r="C812" s="50">
        <v>-1.8700000000000001E-2</v>
      </c>
      <c r="D812" s="13"/>
      <c r="E812" s="112" t="s">
        <v>496</v>
      </c>
      <c r="F812" s="30">
        <v>16985.7</v>
      </c>
      <c r="G812" s="31">
        <f t="shared" si="13"/>
        <v>2.3989306611666983E-3</v>
      </c>
    </row>
    <row r="813" spans="1:7" ht="15.6">
      <c r="A813" s="117" t="s">
        <v>1359</v>
      </c>
      <c r="B813" s="48">
        <v>739.3</v>
      </c>
      <c r="C813" s="50">
        <v>-1.35E-2</v>
      </c>
      <c r="D813" s="13"/>
      <c r="E813" s="112" t="s">
        <v>497</v>
      </c>
      <c r="F813" s="30">
        <v>16951.7</v>
      </c>
      <c r="G813" s="31">
        <f t="shared" si="13"/>
        <v>-2.0016837692883316E-3</v>
      </c>
    </row>
    <row r="814" spans="1:7" ht="15.6">
      <c r="A814" s="117" t="s">
        <v>1360</v>
      </c>
      <c r="B814" s="48">
        <v>740.95</v>
      </c>
      <c r="C814" s="50">
        <v>2.2000000000000001E-3</v>
      </c>
      <c r="D814" s="13"/>
      <c r="E814" s="112" t="s">
        <v>498</v>
      </c>
      <c r="F814" s="30">
        <v>17080.7</v>
      </c>
      <c r="G814" s="31">
        <f t="shared" si="13"/>
        <v>7.6098562386073265E-3</v>
      </c>
    </row>
    <row r="815" spans="1:7" ht="15.6">
      <c r="A815" s="117" t="s">
        <v>1361</v>
      </c>
      <c r="B815" s="48">
        <v>756.3</v>
      </c>
      <c r="C815" s="50">
        <v>2.07E-2</v>
      </c>
      <c r="D815" s="13"/>
      <c r="E815" s="112" t="s">
        <v>499</v>
      </c>
      <c r="F815" s="30">
        <v>17359.75</v>
      </c>
      <c r="G815" s="31">
        <f t="shared" si="13"/>
        <v>1.6337152458622883E-2</v>
      </c>
    </row>
    <row r="816" spans="1:7" ht="15.6">
      <c r="A816" s="116">
        <v>44989</v>
      </c>
      <c r="B816" s="48">
        <v>750.65</v>
      </c>
      <c r="C816" s="50">
        <v>-7.4999999999999997E-3</v>
      </c>
      <c r="D816" s="13"/>
      <c r="E816" s="111">
        <v>44989.645833333336</v>
      </c>
      <c r="F816" s="30">
        <v>17398.05</v>
      </c>
      <c r="G816" s="31">
        <f t="shared" si="13"/>
        <v>2.2062529702329137E-3</v>
      </c>
    </row>
    <row r="817" spans="1:7" ht="15.6">
      <c r="A817" s="116">
        <v>45050</v>
      </c>
      <c r="B817" s="48">
        <v>755.55</v>
      </c>
      <c r="C817" s="50">
        <v>6.4999999999999997E-3</v>
      </c>
      <c r="D817" s="13"/>
      <c r="E817" s="111">
        <v>45050.645833333336</v>
      </c>
      <c r="F817" s="30">
        <v>17557.05</v>
      </c>
      <c r="G817" s="31">
        <f t="shared" si="13"/>
        <v>9.1389552277409969E-3</v>
      </c>
    </row>
    <row r="818" spans="1:7" ht="15.6">
      <c r="A818" s="116">
        <v>45081</v>
      </c>
      <c r="B818" s="48">
        <v>756.45</v>
      </c>
      <c r="C818" s="50">
        <v>1.1999999999999999E-3</v>
      </c>
      <c r="D818" s="13"/>
      <c r="E818" s="111">
        <v>45081.645833333336</v>
      </c>
      <c r="F818" s="30">
        <v>17599.150000000001</v>
      </c>
      <c r="G818" s="31">
        <f t="shared" si="13"/>
        <v>2.3978971410345551E-3</v>
      </c>
    </row>
    <row r="819" spans="1:7" ht="15.6">
      <c r="A819" s="116">
        <v>45203</v>
      </c>
      <c r="B819" s="48">
        <v>750.9</v>
      </c>
      <c r="C819" s="50">
        <v>-7.3000000000000001E-3</v>
      </c>
      <c r="D819" s="13"/>
      <c r="E819" s="111">
        <v>45203.645833333336</v>
      </c>
      <c r="F819" s="30">
        <v>17624.05</v>
      </c>
      <c r="G819" s="31">
        <f t="shared" si="13"/>
        <v>1.4148410576646508E-3</v>
      </c>
    </row>
    <row r="820" spans="1:7" ht="15.6">
      <c r="A820" s="116">
        <v>45234</v>
      </c>
      <c r="B820" s="48">
        <v>748.75</v>
      </c>
      <c r="C820" s="50">
        <v>-2.8999999999999998E-3</v>
      </c>
      <c r="D820" s="13"/>
      <c r="E820" s="111">
        <v>45234.645833333336</v>
      </c>
      <c r="F820" s="30">
        <v>17722.3</v>
      </c>
      <c r="G820" s="31">
        <f t="shared" si="13"/>
        <v>5.5747685690858972E-3</v>
      </c>
    </row>
    <row r="821" spans="1:7" ht="15.6">
      <c r="A821" s="116">
        <v>45264</v>
      </c>
      <c r="B821" s="48">
        <v>766.15</v>
      </c>
      <c r="C821" s="50">
        <v>2.3199999999999998E-2</v>
      </c>
      <c r="D821" s="13"/>
      <c r="E821" s="111">
        <v>45264.645833333336</v>
      </c>
      <c r="F821" s="30">
        <v>17812.400000000001</v>
      </c>
      <c r="G821" s="31">
        <f t="shared" si="13"/>
        <v>5.083990227002344E-3</v>
      </c>
    </row>
    <row r="822" spans="1:7" ht="15.6">
      <c r="A822" s="117" t="s">
        <v>1362</v>
      </c>
      <c r="B822" s="48">
        <v>762.05</v>
      </c>
      <c r="C822" s="50">
        <v>-5.4000000000000003E-3</v>
      </c>
      <c r="D822" s="13"/>
      <c r="E822" s="112" t="s">
        <v>500</v>
      </c>
      <c r="F822" s="30">
        <v>17828</v>
      </c>
      <c r="G822" s="31">
        <f t="shared" si="13"/>
        <v>8.7579439042451135E-4</v>
      </c>
    </row>
    <row r="823" spans="1:7" ht="15.6">
      <c r="A823" s="117" t="s">
        <v>1363</v>
      </c>
      <c r="B823" s="48">
        <v>765.45</v>
      </c>
      <c r="C823" s="50">
        <v>4.4999999999999997E-3</v>
      </c>
      <c r="D823" s="13"/>
      <c r="E823" s="112" t="s">
        <v>501</v>
      </c>
      <c r="F823" s="30">
        <v>17706.849999999999</v>
      </c>
      <c r="G823" s="31">
        <f t="shared" si="13"/>
        <v>-6.7954902400718664E-3</v>
      </c>
    </row>
    <row r="824" spans="1:7" ht="15.6">
      <c r="A824" s="117" t="s">
        <v>1364</v>
      </c>
      <c r="B824" s="48">
        <v>775</v>
      </c>
      <c r="C824" s="50">
        <v>1.2500000000000001E-2</v>
      </c>
      <c r="D824" s="13"/>
      <c r="E824" s="112" t="s">
        <v>502</v>
      </c>
      <c r="F824" s="30">
        <v>17660.150000000001</v>
      </c>
      <c r="G824" s="31">
        <f t="shared" si="13"/>
        <v>-2.6373973914048943E-3</v>
      </c>
    </row>
    <row r="825" spans="1:7" ht="15.6">
      <c r="A825" s="117" t="s">
        <v>1365</v>
      </c>
      <c r="B825" s="48">
        <v>758.1</v>
      </c>
      <c r="C825" s="50">
        <v>-2.18E-2</v>
      </c>
      <c r="D825" s="13"/>
      <c r="E825" s="112" t="s">
        <v>503</v>
      </c>
      <c r="F825" s="30">
        <v>17618.75</v>
      </c>
      <c r="G825" s="31">
        <f t="shared" si="13"/>
        <v>-2.3442609490860189E-3</v>
      </c>
    </row>
    <row r="826" spans="1:7" ht="15.6">
      <c r="A826" s="117" t="s">
        <v>1366</v>
      </c>
      <c r="B826" s="48">
        <v>757.65</v>
      </c>
      <c r="C826" s="50">
        <v>-5.9999999999999995E-4</v>
      </c>
      <c r="D826" s="13"/>
      <c r="E826" s="112" t="s">
        <v>504</v>
      </c>
      <c r="F826" s="30">
        <v>17624.45</v>
      </c>
      <c r="G826" s="31">
        <f t="shared" si="13"/>
        <v>3.2351897836124799E-4</v>
      </c>
    </row>
    <row r="827" spans="1:7" ht="15.6">
      <c r="A827" s="117" t="s">
        <v>1367</v>
      </c>
      <c r="B827" s="48">
        <v>759.95</v>
      </c>
      <c r="C827" s="50">
        <v>3.0000000000000001E-3</v>
      </c>
      <c r="D827" s="13"/>
      <c r="E827" s="112" t="s">
        <v>505</v>
      </c>
      <c r="F827" s="30">
        <v>17624.05</v>
      </c>
      <c r="G827" s="31">
        <f t="shared" si="13"/>
        <v>-2.2695743697065396E-5</v>
      </c>
    </row>
    <row r="828" spans="1:7" ht="15.6">
      <c r="A828" s="117" t="s">
        <v>1368</v>
      </c>
      <c r="B828" s="48">
        <v>765.65</v>
      </c>
      <c r="C828" s="50">
        <v>7.4999999999999997E-3</v>
      </c>
      <c r="D828" s="13"/>
      <c r="E828" s="112" t="s">
        <v>506</v>
      </c>
      <c r="F828" s="30">
        <v>17743.400000000001</v>
      </c>
      <c r="G828" s="31">
        <f t="shared" si="13"/>
        <v>6.7719962210730511E-3</v>
      </c>
    </row>
    <row r="829" spans="1:7" ht="15.6">
      <c r="A829" s="117" t="s">
        <v>1369</v>
      </c>
      <c r="B829" s="48">
        <v>771.15</v>
      </c>
      <c r="C829" s="50">
        <v>7.1999999999999998E-3</v>
      </c>
      <c r="D829" s="13"/>
      <c r="E829" s="112" t="s">
        <v>507</v>
      </c>
      <c r="F829" s="30">
        <v>17769.25</v>
      </c>
      <c r="G829" s="31">
        <f t="shared" si="13"/>
        <v>1.4568797411995682E-3</v>
      </c>
    </row>
    <row r="830" spans="1:7" ht="15.6">
      <c r="A830" s="117" t="s">
        <v>1370</v>
      </c>
      <c r="B830" s="48">
        <v>776.15</v>
      </c>
      <c r="C830" s="50">
        <v>6.4999999999999997E-3</v>
      </c>
      <c r="D830" s="13"/>
      <c r="E830" s="112" t="s">
        <v>508</v>
      </c>
      <c r="F830" s="30">
        <v>17813.599999999999</v>
      </c>
      <c r="G830" s="31">
        <f t="shared" si="13"/>
        <v>2.4958847447134058E-3</v>
      </c>
    </row>
    <row r="831" spans="1:7" ht="15.6">
      <c r="A831" s="117" t="s">
        <v>1371</v>
      </c>
      <c r="B831" s="48">
        <v>767.8</v>
      </c>
      <c r="C831" s="50">
        <v>-1.0800000000000001E-2</v>
      </c>
      <c r="D831" s="13"/>
      <c r="E831" s="112" t="s">
        <v>509</v>
      </c>
      <c r="F831" s="30">
        <v>17915.05</v>
      </c>
      <c r="G831" s="31">
        <f t="shared" si="13"/>
        <v>5.6950868998968396E-3</v>
      </c>
    </row>
    <row r="832" spans="1:7" ht="15.6">
      <c r="A832" s="117" t="s">
        <v>1372</v>
      </c>
      <c r="B832" s="48">
        <v>777.15</v>
      </c>
      <c r="C832" s="50">
        <v>1.2200000000000001E-2</v>
      </c>
      <c r="D832" s="13"/>
      <c r="E832" s="112" t="s">
        <v>510</v>
      </c>
      <c r="F832" s="30">
        <v>18065</v>
      </c>
      <c r="G832" s="31">
        <f t="shared" si="13"/>
        <v>8.3700575772884811E-3</v>
      </c>
    </row>
    <row r="833" spans="1:7" ht="15.6">
      <c r="A833" s="116">
        <v>44962</v>
      </c>
      <c r="B833" s="48">
        <v>779.2</v>
      </c>
      <c r="C833" s="50">
        <v>2.5999999999999999E-3</v>
      </c>
      <c r="D833" s="13"/>
      <c r="E833" s="111">
        <v>44962.645833333336</v>
      </c>
      <c r="F833" s="30">
        <v>18147.650000000001</v>
      </c>
      <c r="G833" s="31">
        <f t="shared" si="13"/>
        <v>4.5751453086078087E-3</v>
      </c>
    </row>
    <row r="834" spans="1:7" ht="15.6">
      <c r="A834" s="116">
        <v>44990</v>
      </c>
      <c r="B834" s="48">
        <v>785.85</v>
      </c>
      <c r="C834" s="50">
        <v>8.5000000000000006E-3</v>
      </c>
      <c r="D834" s="13"/>
      <c r="E834" s="111">
        <v>44990.645833333336</v>
      </c>
      <c r="F834" s="30">
        <v>18089.849999999999</v>
      </c>
      <c r="G834" s="31">
        <f t="shared" si="13"/>
        <v>-3.1849853837826458E-3</v>
      </c>
    </row>
    <row r="835" spans="1:7" ht="15.6">
      <c r="A835" s="116">
        <v>45021</v>
      </c>
      <c r="B835" s="48">
        <v>783.6</v>
      </c>
      <c r="C835" s="50">
        <v>-2.8999999999999998E-3</v>
      </c>
      <c r="D835" s="13"/>
      <c r="E835" s="111">
        <v>45021.645833333336</v>
      </c>
      <c r="F835" s="30">
        <v>18255.8</v>
      </c>
      <c r="G835" s="31">
        <f t="shared" si="13"/>
        <v>9.1736526284076358E-3</v>
      </c>
    </row>
    <row r="836" spans="1:7" ht="15.6">
      <c r="A836" s="116">
        <v>45051</v>
      </c>
      <c r="B836" s="48">
        <v>787.05</v>
      </c>
      <c r="C836" s="50">
        <v>4.4000000000000003E-3</v>
      </c>
      <c r="D836" s="13"/>
      <c r="E836" s="111">
        <v>45051.645833333336</v>
      </c>
      <c r="F836" s="30">
        <v>18069</v>
      </c>
      <c r="G836" s="31">
        <f t="shared" si="13"/>
        <v>-1.0232364508813596E-2</v>
      </c>
    </row>
    <row r="837" spans="1:7" ht="15.6">
      <c r="A837" s="116">
        <v>45143</v>
      </c>
      <c r="B837" s="48">
        <v>793.9</v>
      </c>
      <c r="C837" s="50">
        <v>8.6999999999999994E-3</v>
      </c>
      <c r="D837" s="13"/>
      <c r="E837" s="111">
        <v>45143.645833333336</v>
      </c>
      <c r="F837" s="30">
        <v>18264.400000000001</v>
      </c>
      <c r="G837" s="31">
        <f t="shared" si="13"/>
        <v>1.0814101499806439E-2</v>
      </c>
    </row>
    <row r="838" spans="1:7" ht="15.6">
      <c r="A838" s="116">
        <v>45174</v>
      </c>
      <c r="B838" s="48">
        <v>792.4</v>
      </c>
      <c r="C838" s="50">
        <v>-1.9E-3</v>
      </c>
      <c r="D838" s="13"/>
      <c r="E838" s="111">
        <v>45174.645833333336</v>
      </c>
      <c r="F838" s="30">
        <v>18265.95</v>
      </c>
      <c r="G838" s="31">
        <f t="shared" si="13"/>
        <v>8.4864545235596722E-5</v>
      </c>
    </row>
    <row r="839" spans="1:7" ht="15.6">
      <c r="A839" s="116">
        <v>45204</v>
      </c>
      <c r="B839" s="48">
        <v>794.05</v>
      </c>
      <c r="C839" s="50">
        <v>2.0999999999999999E-3</v>
      </c>
      <c r="D839" s="13"/>
      <c r="E839" s="111">
        <v>45204.645833333336</v>
      </c>
      <c r="F839" s="30">
        <v>18315.099999999999</v>
      </c>
      <c r="G839" s="31">
        <f t="shared" si="13"/>
        <v>2.6907990003255389E-3</v>
      </c>
    </row>
    <row r="840" spans="1:7" ht="15.6">
      <c r="A840" s="116">
        <v>45235</v>
      </c>
      <c r="B840" s="48">
        <v>795.85</v>
      </c>
      <c r="C840" s="50">
        <v>2.3E-3</v>
      </c>
      <c r="D840" s="13"/>
      <c r="E840" s="111">
        <v>45235.645833333336</v>
      </c>
      <c r="F840" s="30">
        <v>18297</v>
      </c>
      <c r="G840" s="31">
        <f t="shared" si="13"/>
        <v>-9.8825559238002736E-4</v>
      </c>
    </row>
    <row r="841" spans="1:7" ht="15.6">
      <c r="A841" s="116">
        <v>45265</v>
      </c>
      <c r="B841" s="48">
        <v>795.55</v>
      </c>
      <c r="C841" s="50">
        <v>-4.0000000000000002E-4</v>
      </c>
      <c r="D841" s="13"/>
      <c r="E841" s="111">
        <v>45265.645833333336</v>
      </c>
      <c r="F841" s="30">
        <v>18314.8</v>
      </c>
      <c r="G841" s="31">
        <f t="shared" si="13"/>
        <v>9.7283707711648404E-4</v>
      </c>
    </row>
    <row r="842" spans="1:7" ht="15.6">
      <c r="A842" s="117" t="s">
        <v>1373</v>
      </c>
      <c r="B842" s="48">
        <v>805.65</v>
      </c>
      <c r="C842" s="50">
        <v>1.2699999999999999E-2</v>
      </c>
      <c r="D842" s="13"/>
      <c r="E842" s="112" t="s">
        <v>511</v>
      </c>
      <c r="F842" s="30">
        <v>18398.849999999999</v>
      </c>
      <c r="G842" s="31">
        <f t="shared" si="13"/>
        <v>4.5891847030816724E-3</v>
      </c>
    </row>
    <row r="843" spans="1:7" ht="15.6">
      <c r="A843" s="117" t="s">
        <v>1374</v>
      </c>
      <c r="B843" s="48">
        <v>802.45</v>
      </c>
      <c r="C843" s="50">
        <v>-4.0000000000000001E-3</v>
      </c>
      <c r="D843" s="13"/>
      <c r="E843" s="112" t="s">
        <v>512</v>
      </c>
      <c r="F843" s="30">
        <v>18286.5</v>
      </c>
      <c r="G843" s="31">
        <f t="shared" ref="G843:G906" si="14">(F843/F842)-1</f>
        <v>-6.1063599083637232E-3</v>
      </c>
    </row>
    <row r="844" spans="1:7" ht="15.6">
      <c r="A844" s="117" t="s">
        <v>1375</v>
      </c>
      <c r="B844" s="48">
        <v>796.15</v>
      </c>
      <c r="C844" s="50">
        <v>-7.9000000000000008E-3</v>
      </c>
      <c r="D844" s="13"/>
      <c r="E844" s="112" t="s">
        <v>513</v>
      </c>
      <c r="F844" s="30">
        <v>18181.75</v>
      </c>
      <c r="G844" s="31">
        <f t="shared" si="14"/>
        <v>-5.7282694884204233E-3</v>
      </c>
    </row>
    <row r="845" spans="1:7" ht="15.6">
      <c r="A845" s="117" t="s">
        <v>1376</v>
      </c>
      <c r="B845" s="48">
        <v>797</v>
      </c>
      <c r="C845" s="50">
        <v>1.1000000000000001E-3</v>
      </c>
      <c r="D845" s="13"/>
      <c r="E845" s="112" t="s">
        <v>514</v>
      </c>
      <c r="F845" s="30">
        <v>18129.95</v>
      </c>
      <c r="G845" s="31">
        <f t="shared" si="14"/>
        <v>-2.8490106837900653E-3</v>
      </c>
    </row>
    <row r="846" spans="1:7" ht="15.6">
      <c r="A846" s="117" t="s">
        <v>1377</v>
      </c>
      <c r="B846" s="48">
        <v>817.05</v>
      </c>
      <c r="C846" s="50">
        <v>2.52E-2</v>
      </c>
      <c r="D846" s="13"/>
      <c r="E846" s="112" t="s">
        <v>515</v>
      </c>
      <c r="F846" s="30">
        <v>18203.400000000001</v>
      </c>
      <c r="G846" s="31">
        <f t="shared" si="14"/>
        <v>4.0513073670915833E-3</v>
      </c>
    </row>
    <row r="847" spans="1:7" ht="15.6">
      <c r="A847" s="117" t="s">
        <v>1378</v>
      </c>
      <c r="B847" s="48">
        <v>823.65</v>
      </c>
      <c r="C847" s="50">
        <v>8.0999999999999996E-3</v>
      </c>
      <c r="D847" s="13"/>
      <c r="E847" s="112" t="s">
        <v>516</v>
      </c>
      <c r="F847" s="30">
        <v>18314.400000000001</v>
      </c>
      <c r="G847" s="31">
        <f t="shared" si="14"/>
        <v>6.0977619565576457E-3</v>
      </c>
    </row>
    <row r="848" spans="1:7" ht="15.6">
      <c r="A848" s="117" t="s">
        <v>1379</v>
      </c>
      <c r="B848" s="48">
        <v>821.95</v>
      </c>
      <c r="C848" s="50">
        <v>-2.0999999999999999E-3</v>
      </c>
      <c r="D848" s="13"/>
      <c r="E848" s="112" t="s">
        <v>517</v>
      </c>
      <c r="F848" s="30">
        <v>18348</v>
      </c>
      <c r="G848" s="31">
        <f t="shared" si="14"/>
        <v>1.834621936836589E-3</v>
      </c>
    </row>
    <row r="849" spans="1:7" ht="15.6">
      <c r="A849" s="117" t="s">
        <v>1380</v>
      </c>
      <c r="B849" s="48">
        <v>835.3</v>
      </c>
      <c r="C849" s="50">
        <v>1.6199999999999999E-2</v>
      </c>
      <c r="D849" s="13"/>
      <c r="E849" s="112" t="s">
        <v>518</v>
      </c>
      <c r="F849" s="30">
        <v>18285.400000000001</v>
      </c>
      <c r="G849" s="31">
        <f t="shared" si="14"/>
        <v>-3.4118160017440058E-3</v>
      </c>
    </row>
    <row r="850" spans="1:7" ht="15.6">
      <c r="A850" s="117" t="s">
        <v>1381</v>
      </c>
      <c r="B850" s="48">
        <v>841.3</v>
      </c>
      <c r="C850" s="50">
        <v>7.1999999999999998E-3</v>
      </c>
      <c r="D850" s="13"/>
      <c r="E850" s="112" t="s">
        <v>519</v>
      </c>
      <c r="F850" s="30">
        <v>18321.150000000001</v>
      </c>
      <c r="G850" s="31">
        <f t="shared" si="14"/>
        <v>1.955111728482839E-3</v>
      </c>
    </row>
    <row r="851" spans="1:7" ht="15.6">
      <c r="A851" s="117" t="s">
        <v>1382</v>
      </c>
      <c r="B851" s="48">
        <v>858.65</v>
      </c>
      <c r="C851" s="50">
        <v>2.06E-2</v>
      </c>
      <c r="D851" s="13"/>
      <c r="E851" s="112" t="s">
        <v>520</v>
      </c>
      <c r="F851" s="30">
        <v>18499.349999999999</v>
      </c>
      <c r="G851" s="31">
        <f t="shared" si="14"/>
        <v>9.7264636772254054E-3</v>
      </c>
    </row>
    <row r="852" spans="1:7" ht="15.6">
      <c r="A852" s="117" t="s">
        <v>1383</v>
      </c>
      <c r="B852" s="48">
        <v>866.55</v>
      </c>
      <c r="C852" s="50">
        <v>9.1999999999999998E-3</v>
      </c>
      <c r="D852" s="13"/>
      <c r="E852" s="112" t="s">
        <v>521</v>
      </c>
      <c r="F852" s="30">
        <v>18598.650000000001</v>
      </c>
      <c r="G852" s="31">
        <f t="shared" si="14"/>
        <v>5.3677561644058791E-3</v>
      </c>
    </row>
    <row r="853" spans="1:7" ht="15.6">
      <c r="A853" s="117" t="s">
        <v>1384</v>
      </c>
      <c r="B853" s="48">
        <v>867.15</v>
      </c>
      <c r="C853" s="50">
        <v>6.9999999999999999E-4</v>
      </c>
      <c r="D853" s="13"/>
      <c r="E853" s="112" t="s">
        <v>522</v>
      </c>
      <c r="F853" s="30">
        <v>18633.849999999999</v>
      </c>
      <c r="G853" s="31">
        <f t="shared" si="14"/>
        <v>1.8926104851695325E-3</v>
      </c>
    </row>
    <row r="854" spans="1:7" ht="15.6">
      <c r="A854" s="117" t="s">
        <v>1385</v>
      </c>
      <c r="B854" s="48">
        <v>883.5</v>
      </c>
      <c r="C854" s="50">
        <v>1.89E-2</v>
      </c>
      <c r="D854" s="13"/>
      <c r="E854" s="112" t="s">
        <v>523</v>
      </c>
      <c r="F854" s="30">
        <v>18534.400000000001</v>
      </c>
      <c r="G854" s="31">
        <f t="shared" si="14"/>
        <v>-5.3370613158310043E-3</v>
      </c>
    </row>
    <row r="855" spans="1:7" ht="15.6">
      <c r="A855" s="116">
        <v>44932</v>
      </c>
      <c r="B855" s="48">
        <v>876.15</v>
      </c>
      <c r="C855" s="50">
        <v>-8.3000000000000001E-3</v>
      </c>
      <c r="D855" s="13"/>
      <c r="E855" s="111">
        <v>44932.645833333336</v>
      </c>
      <c r="F855" s="30">
        <v>18487.75</v>
      </c>
      <c r="G855" s="31">
        <f t="shared" si="14"/>
        <v>-2.5169414709945714E-3</v>
      </c>
    </row>
    <row r="856" spans="1:7" ht="15.6">
      <c r="A856" s="116">
        <v>44963</v>
      </c>
      <c r="B856" s="48">
        <v>874.65</v>
      </c>
      <c r="C856" s="50">
        <v>-1.6999999999999999E-3</v>
      </c>
      <c r="D856" s="13"/>
      <c r="E856" s="111">
        <v>44963.645833333336</v>
      </c>
      <c r="F856" s="30">
        <v>18534.099999999999</v>
      </c>
      <c r="G856" s="31">
        <f t="shared" si="14"/>
        <v>2.507065489310456E-3</v>
      </c>
    </row>
    <row r="857" spans="1:7" ht="15.6">
      <c r="A857" s="116">
        <v>45052</v>
      </c>
      <c r="B857" s="48">
        <v>876.15</v>
      </c>
      <c r="C857" s="50">
        <v>1.6999999999999999E-3</v>
      </c>
      <c r="D857" s="13"/>
      <c r="E857" s="111">
        <v>45052.645833333336</v>
      </c>
      <c r="F857" s="30">
        <v>18593.849999999999</v>
      </c>
      <c r="G857" s="31">
        <f t="shared" si="14"/>
        <v>3.223787505193032E-3</v>
      </c>
    </row>
    <row r="858" spans="1:7" ht="15.6">
      <c r="A858" s="116">
        <v>45083</v>
      </c>
      <c r="B858" s="48">
        <v>867</v>
      </c>
      <c r="C858" s="50">
        <v>-1.04E-2</v>
      </c>
      <c r="D858" s="13"/>
      <c r="E858" s="111">
        <v>45083.645833333336</v>
      </c>
      <c r="F858" s="30">
        <v>18599</v>
      </c>
      <c r="G858" s="31">
        <f t="shared" si="14"/>
        <v>2.7697330031184464E-4</v>
      </c>
    </row>
    <row r="859" spans="1:7" ht="15.6">
      <c r="A859" s="116">
        <v>45113</v>
      </c>
      <c r="B859" s="48">
        <v>875.45</v>
      </c>
      <c r="C859" s="50">
        <v>9.7000000000000003E-3</v>
      </c>
      <c r="D859" s="13"/>
      <c r="E859" s="111">
        <v>45113.645833333336</v>
      </c>
      <c r="F859" s="30">
        <v>18726.400000000001</v>
      </c>
      <c r="G859" s="31">
        <f t="shared" si="14"/>
        <v>6.8498306360558203E-3</v>
      </c>
    </row>
    <row r="860" spans="1:7" ht="15.6">
      <c r="A860" s="116">
        <v>45144</v>
      </c>
      <c r="B860" s="48">
        <v>871.05</v>
      </c>
      <c r="C860" s="50">
        <v>-5.0000000000000001E-3</v>
      </c>
      <c r="D860" s="13"/>
      <c r="E860" s="111">
        <v>45144.645833333336</v>
      </c>
      <c r="F860" s="30">
        <v>18634.55</v>
      </c>
      <c r="G860" s="31">
        <f t="shared" si="14"/>
        <v>-4.9048402255640333E-3</v>
      </c>
    </row>
    <row r="861" spans="1:7" ht="15.6">
      <c r="A861" s="116">
        <v>45175</v>
      </c>
      <c r="B861" s="48">
        <v>888.2</v>
      </c>
      <c r="C861" s="50">
        <v>1.9699999999999999E-2</v>
      </c>
      <c r="D861" s="13"/>
      <c r="E861" s="111">
        <v>45175.645833333336</v>
      </c>
      <c r="F861" s="30">
        <v>18563.400000000001</v>
      </c>
      <c r="G861" s="31">
        <f t="shared" si="14"/>
        <v>-3.8181764518058214E-3</v>
      </c>
    </row>
    <row r="862" spans="1:7" ht="15.6">
      <c r="A862" s="116">
        <v>45266</v>
      </c>
      <c r="B862" s="48">
        <v>880.75</v>
      </c>
      <c r="C862" s="50">
        <v>-8.3999999999999995E-3</v>
      </c>
      <c r="D862" s="13"/>
      <c r="E862" s="111">
        <v>45266.645833333336</v>
      </c>
      <c r="F862" s="30">
        <v>18601.5</v>
      </c>
      <c r="G862" s="31">
        <f t="shared" si="14"/>
        <v>2.0524257409741953E-3</v>
      </c>
    </row>
    <row r="863" spans="1:7" ht="15.6">
      <c r="A863" s="117" t="s">
        <v>1386</v>
      </c>
      <c r="B863" s="48">
        <v>893.5</v>
      </c>
      <c r="C863" s="50">
        <v>1.4500000000000001E-2</v>
      </c>
      <c r="D863" s="13"/>
      <c r="E863" s="112" t="s">
        <v>524</v>
      </c>
      <c r="F863" s="30">
        <v>18716.150000000001</v>
      </c>
      <c r="G863" s="31">
        <f t="shared" si="14"/>
        <v>6.1634814396689386E-3</v>
      </c>
    </row>
    <row r="864" spans="1:7" ht="15.6">
      <c r="A864" s="117" t="s">
        <v>1387</v>
      </c>
      <c r="B864" s="48">
        <v>898.05</v>
      </c>
      <c r="C864" s="50">
        <v>5.1000000000000004E-3</v>
      </c>
      <c r="D864" s="13"/>
      <c r="E864" s="112" t="s">
        <v>525</v>
      </c>
      <c r="F864" s="30">
        <v>18755.900000000001</v>
      </c>
      <c r="G864" s="31">
        <f t="shared" si="14"/>
        <v>2.123834228727528E-3</v>
      </c>
    </row>
    <row r="865" spans="1:7" ht="15.6">
      <c r="A865" s="117" t="s">
        <v>1388</v>
      </c>
      <c r="B865" s="48">
        <v>896.05</v>
      </c>
      <c r="C865" s="50">
        <v>-2.2000000000000001E-3</v>
      </c>
      <c r="D865" s="13"/>
      <c r="E865" s="112" t="s">
        <v>526</v>
      </c>
      <c r="F865" s="30">
        <v>18688.099999999999</v>
      </c>
      <c r="G865" s="31">
        <f t="shared" si="14"/>
        <v>-3.6148625232594878E-3</v>
      </c>
    </row>
    <row r="866" spans="1:7" ht="15.6">
      <c r="A866" s="117" t="s">
        <v>1389</v>
      </c>
      <c r="B866" s="48">
        <v>909.35</v>
      </c>
      <c r="C866" s="50">
        <v>1.4800000000000001E-2</v>
      </c>
      <c r="D866" s="13"/>
      <c r="E866" s="112" t="s">
        <v>527</v>
      </c>
      <c r="F866" s="30">
        <v>18826</v>
      </c>
      <c r="G866" s="31">
        <f t="shared" si="14"/>
        <v>7.3790272954448177E-3</v>
      </c>
    </row>
    <row r="867" spans="1:7" ht="15.6">
      <c r="A867" s="117" t="s">
        <v>1390</v>
      </c>
      <c r="B867" s="48">
        <v>899.05</v>
      </c>
      <c r="C867" s="50">
        <v>-1.1299999999999999E-2</v>
      </c>
      <c r="D867" s="13"/>
      <c r="E867" s="112" t="s">
        <v>528</v>
      </c>
      <c r="F867" s="30">
        <v>18755.45</v>
      </c>
      <c r="G867" s="31">
        <f t="shared" si="14"/>
        <v>-3.7474768936576197E-3</v>
      </c>
    </row>
    <row r="868" spans="1:7" ht="15.6">
      <c r="A868" s="117" t="s">
        <v>1391</v>
      </c>
      <c r="B868" s="48">
        <v>891.75</v>
      </c>
      <c r="C868" s="50">
        <v>-8.0999999999999996E-3</v>
      </c>
      <c r="D868" s="13"/>
      <c r="E868" s="112" t="s">
        <v>529</v>
      </c>
      <c r="F868" s="30">
        <v>18816.7</v>
      </c>
      <c r="G868" s="31">
        <f t="shared" si="14"/>
        <v>3.2657174314665305E-3</v>
      </c>
    </row>
    <row r="869" spans="1:7" ht="15.6">
      <c r="A869" s="117" t="s">
        <v>1392</v>
      </c>
      <c r="B869" s="48">
        <v>896.4</v>
      </c>
      <c r="C869" s="50">
        <v>5.1999999999999998E-3</v>
      </c>
      <c r="D869" s="13"/>
      <c r="E869" s="112" t="s">
        <v>530</v>
      </c>
      <c r="F869" s="30">
        <v>18856.849999999999</v>
      </c>
      <c r="G869" s="31">
        <f t="shared" si="14"/>
        <v>2.1337428985952478E-3</v>
      </c>
    </row>
    <row r="870" spans="1:7" ht="15.6">
      <c r="A870" s="117" t="s">
        <v>1393</v>
      </c>
      <c r="B870" s="48">
        <v>894.25</v>
      </c>
      <c r="C870" s="50">
        <v>-2.3999999999999998E-3</v>
      </c>
      <c r="D870" s="13"/>
      <c r="E870" s="112" t="s">
        <v>531</v>
      </c>
      <c r="F870" s="30">
        <v>18771.25</v>
      </c>
      <c r="G870" s="31">
        <f t="shared" si="14"/>
        <v>-4.5394644386521632E-3</v>
      </c>
    </row>
    <row r="871" spans="1:7" ht="15.6">
      <c r="A871" s="117" t="s">
        <v>1394</v>
      </c>
      <c r="B871" s="48">
        <v>906.6</v>
      </c>
      <c r="C871" s="50">
        <v>1.38E-2</v>
      </c>
      <c r="D871" s="13"/>
      <c r="E871" s="112" t="s">
        <v>532</v>
      </c>
      <c r="F871" s="30">
        <v>18665.5</v>
      </c>
      <c r="G871" s="31">
        <f t="shared" si="14"/>
        <v>-5.6336152360657588E-3</v>
      </c>
    </row>
    <row r="872" spans="1:7" ht="15.6">
      <c r="A872" s="117" t="s">
        <v>1395</v>
      </c>
      <c r="B872" s="48">
        <v>901</v>
      </c>
      <c r="C872" s="50">
        <v>-6.1999999999999998E-3</v>
      </c>
      <c r="D872" s="13"/>
      <c r="E872" s="112" t="s">
        <v>533</v>
      </c>
      <c r="F872" s="30">
        <v>18691.2</v>
      </c>
      <c r="G872" s="31">
        <f t="shared" si="14"/>
        <v>1.3768717687712151E-3</v>
      </c>
    </row>
    <row r="873" spans="1:7" ht="15.6">
      <c r="A873" s="117" t="s">
        <v>1396</v>
      </c>
      <c r="B873" s="48">
        <v>910</v>
      </c>
      <c r="C873" s="50">
        <v>0.01</v>
      </c>
      <c r="D873" s="13"/>
      <c r="E873" s="112" t="s">
        <v>534</v>
      </c>
      <c r="F873" s="30">
        <v>18817.400000000001</v>
      </c>
      <c r="G873" s="31">
        <f t="shared" si="14"/>
        <v>6.7518404382811426E-3</v>
      </c>
    </row>
    <row r="874" spans="1:7" ht="15.6">
      <c r="A874" s="117" t="s">
        <v>1397</v>
      </c>
      <c r="B874" s="48">
        <v>912.2</v>
      </c>
      <c r="C874" s="50">
        <v>-1.1000000000000001E-3</v>
      </c>
      <c r="D874" s="13"/>
      <c r="E874" s="112" t="s">
        <v>535</v>
      </c>
      <c r="F874" s="30">
        <v>19189.05</v>
      </c>
      <c r="G874" s="31">
        <f t="shared" si="14"/>
        <v>1.9750337453633193E-2</v>
      </c>
    </row>
    <row r="875" spans="1:7" ht="15.6">
      <c r="A875" s="116">
        <v>44992</v>
      </c>
      <c r="B875" s="48">
        <v>920.05</v>
      </c>
      <c r="C875" s="50">
        <v>8.6E-3</v>
      </c>
      <c r="D875" s="13"/>
      <c r="E875" s="111">
        <v>44992.645833333336</v>
      </c>
      <c r="F875" s="30">
        <v>19322.55</v>
      </c>
      <c r="G875" s="31">
        <f t="shared" si="14"/>
        <v>6.9570927169402275E-3</v>
      </c>
    </row>
    <row r="876" spans="1:7" ht="15.6">
      <c r="A876" s="116">
        <v>45023</v>
      </c>
      <c r="B876" s="48">
        <v>917.65</v>
      </c>
      <c r="C876" s="50">
        <v>-2.5999999999999999E-3</v>
      </c>
      <c r="D876" s="13"/>
      <c r="E876" s="111">
        <v>45023.645833333336</v>
      </c>
      <c r="F876" s="30">
        <v>19389</v>
      </c>
      <c r="G876" s="31">
        <f t="shared" si="14"/>
        <v>3.4389870902133968E-3</v>
      </c>
    </row>
    <row r="877" spans="1:7" ht="15.6">
      <c r="A877" s="116">
        <v>45053</v>
      </c>
      <c r="B877" s="48">
        <v>930.05</v>
      </c>
      <c r="C877" s="50">
        <v>1.35E-2</v>
      </c>
      <c r="D877" s="13"/>
      <c r="E877" s="111">
        <v>45053.645833333336</v>
      </c>
      <c r="F877" s="30">
        <v>19398.5</v>
      </c>
      <c r="G877" s="31">
        <f t="shared" si="14"/>
        <v>4.8996853886218439E-4</v>
      </c>
    </row>
    <row r="878" spans="1:7" ht="15.6">
      <c r="A878" s="116">
        <v>45084</v>
      </c>
      <c r="B878" s="48">
        <v>944.05</v>
      </c>
      <c r="C878" s="50">
        <v>1.5100000000000001E-2</v>
      </c>
      <c r="D878" s="13"/>
      <c r="E878" s="111">
        <v>45084.645833333336</v>
      </c>
      <c r="F878" s="30">
        <v>19497.3</v>
      </c>
      <c r="G878" s="31">
        <f t="shared" si="14"/>
        <v>5.0931773075237885E-3</v>
      </c>
    </row>
    <row r="879" spans="1:7" ht="15.6">
      <c r="A879" s="116">
        <v>45114</v>
      </c>
      <c r="B879" s="48">
        <v>914.65</v>
      </c>
      <c r="C879" s="50">
        <v>-3.1099999999999999E-2</v>
      </c>
      <c r="D879" s="13"/>
      <c r="E879" s="111">
        <v>45114.645833333336</v>
      </c>
      <c r="F879" s="30">
        <v>19331.8</v>
      </c>
      <c r="G879" s="31">
        <f t="shared" si="14"/>
        <v>-8.4883547978438223E-3</v>
      </c>
    </row>
    <row r="880" spans="1:7" ht="15.6">
      <c r="A880" s="116">
        <v>45206</v>
      </c>
      <c r="B880" s="48">
        <v>914.9</v>
      </c>
      <c r="C880" s="50">
        <v>2.9999999999999997E-4</v>
      </c>
      <c r="D880" s="13"/>
      <c r="E880" s="111">
        <v>45206.645833333336</v>
      </c>
      <c r="F880" s="30">
        <v>19355.900000000001</v>
      </c>
      <c r="G880" s="31">
        <f t="shared" si="14"/>
        <v>1.2466505964268126E-3</v>
      </c>
    </row>
    <row r="881" spans="1:7" ht="15.6">
      <c r="A881" s="116">
        <v>45237</v>
      </c>
      <c r="B881" s="48">
        <v>925.35</v>
      </c>
      <c r="C881" s="50">
        <v>1.14E-2</v>
      </c>
      <c r="D881" s="13"/>
      <c r="E881" s="111">
        <v>45237.645833333336</v>
      </c>
      <c r="F881" s="30">
        <v>19439.400000000001</v>
      </c>
      <c r="G881" s="31">
        <f t="shared" si="14"/>
        <v>4.3139301194985435E-3</v>
      </c>
    </row>
    <row r="882" spans="1:7" ht="15.6">
      <c r="A882" s="116">
        <v>45267</v>
      </c>
      <c r="B882" s="48">
        <v>929.15</v>
      </c>
      <c r="C882" s="50">
        <v>4.1000000000000003E-3</v>
      </c>
      <c r="D882" s="13"/>
      <c r="E882" s="111">
        <v>45267.645833333336</v>
      </c>
      <c r="F882" s="30">
        <v>19384.3</v>
      </c>
      <c r="G882" s="31">
        <f t="shared" si="14"/>
        <v>-2.8344496229308902E-3</v>
      </c>
    </row>
    <row r="883" spans="1:7" ht="15.6">
      <c r="A883" s="117" t="s">
        <v>1398</v>
      </c>
      <c r="B883" s="48">
        <v>924.5</v>
      </c>
      <c r="C883" s="50">
        <v>-5.0000000000000001E-3</v>
      </c>
      <c r="D883" s="13"/>
      <c r="E883" s="112" t="s">
        <v>536</v>
      </c>
      <c r="F883" s="30">
        <v>19413.75</v>
      </c>
      <c r="G883" s="31">
        <f t="shared" si="14"/>
        <v>1.5192707500399916E-3</v>
      </c>
    </row>
    <row r="884" spans="1:7" ht="15.6">
      <c r="A884" s="117" t="s">
        <v>1399</v>
      </c>
      <c r="B884" s="48">
        <v>944.8</v>
      </c>
      <c r="C884" s="50">
        <v>2.1999999999999999E-2</v>
      </c>
      <c r="D884" s="13"/>
      <c r="E884" s="112" t="s">
        <v>537</v>
      </c>
      <c r="F884" s="30">
        <v>19564.5</v>
      </c>
      <c r="G884" s="31">
        <f t="shared" si="14"/>
        <v>7.7651149314275081E-3</v>
      </c>
    </row>
    <row r="885" spans="1:7" ht="15.6">
      <c r="A885" s="117" t="s">
        <v>1400</v>
      </c>
      <c r="B885" s="48">
        <v>973.15</v>
      </c>
      <c r="C885" s="50">
        <v>0.03</v>
      </c>
      <c r="D885" s="13"/>
      <c r="E885" s="112" t="s">
        <v>538</v>
      </c>
      <c r="F885" s="30">
        <v>19711.45</v>
      </c>
      <c r="G885" s="31">
        <f t="shared" si="14"/>
        <v>7.5110531830611116E-3</v>
      </c>
    </row>
    <row r="886" spans="1:7" ht="15.6">
      <c r="A886" s="117" t="s">
        <v>1401</v>
      </c>
      <c r="B886" s="48">
        <v>960.3</v>
      </c>
      <c r="C886" s="50">
        <v>-1.32E-2</v>
      </c>
      <c r="D886" s="13"/>
      <c r="E886" s="112" t="s">
        <v>539</v>
      </c>
      <c r="F886" s="30">
        <v>19749.25</v>
      </c>
      <c r="G886" s="31">
        <f t="shared" si="14"/>
        <v>1.9176671427012515E-3</v>
      </c>
    </row>
    <row r="887" spans="1:7" ht="15.6">
      <c r="A887" s="117" t="s">
        <v>1402</v>
      </c>
      <c r="B887" s="48">
        <v>970.95</v>
      </c>
      <c r="C887" s="50">
        <v>1.11E-2</v>
      </c>
      <c r="D887" s="13"/>
      <c r="E887" s="112" t="s">
        <v>540</v>
      </c>
      <c r="F887" s="30">
        <v>19833.150000000001</v>
      </c>
      <c r="G887" s="31">
        <f t="shared" si="14"/>
        <v>4.248262592250418E-3</v>
      </c>
    </row>
    <row r="888" spans="1:7" ht="15.6">
      <c r="A888" s="117" t="s">
        <v>1403</v>
      </c>
      <c r="B888" s="48">
        <v>975.05</v>
      </c>
      <c r="C888" s="50">
        <v>4.1999999999999997E-3</v>
      </c>
      <c r="D888" s="13"/>
      <c r="E888" s="112" t="s">
        <v>541</v>
      </c>
      <c r="F888" s="30">
        <v>19979.150000000001</v>
      </c>
      <c r="G888" s="31">
        <f t="shared" si="14"/>
        <v>7.3614125844860823E-3</v>
      </c>
    </row>
    <row r="889" spans="1:7" ht="15.6">
      <c r="A889" s="117" t="s">
        <v>1404</v>
      </c>
      <c r="B889" s="51">
        <v>1039.05</v>
      </c>
      <c r="C889" s="50">
        <v>6.5600000000000006E-2</v>
      </c>
      <c r="D889" s="13"/>
      <c r="E889" s="112" t="s">
        <v>542</v>
      </c>
      <c r="F889" s="30">
        <v>19745</v>
      </c>
      <c r="G889" s="31">
        <f t="shared" si="14"/>
        <v>-1.1719717805812602E-2</v>
      </c>
    </row>
    <row r="890" spans="1:7" ht="15.6">
      <c r="A890" s="117" t="s">
        <v>1405</v>
      </c>
      <c r="B890" s="48">
        <v>977.65</v>
      </c>
      <c r="C890" s="50">
        <v>-5.91E-2</v>
      </c>
      <c r="D890" s="13"/>
      <c r="E890" s="112" t="s">
        <v>543</v>
      </c>
      <c r="F890" s="30">
        <v>19672.349999999999</v>
      </c>
      <c r="G890" s="31">
        <f t="shared" si="14"/>
        <v>-3.679412509496105E-3</v>
      </c>
    </row>
    <row r="891" spans="1:7" ht="15.6">
      <c r="A891" s="117" t="s">
        <v>1406</v>
      </c>
      <c r="B891" s="48">
        <v>983.45</v>
      </c>
      <c r="C891" s="50">
        <v>5.8999999999999999E-3</v>
      </c>
      <c r="D891" s="13"/>
      <c r="E891" s="112" t="s">
        <v>544</v>
      </c>
      <c r="F891" s="30">
        <v>19680.599999999999</v>
      </c>
      <c r="G891" s="31">
        <f t="shared" si="14"/>
        <v>4.1937033450500927E-4</v>
      </c>
    </row>
    <row r="892" spans="1:7" ht="15.6">
      <c r="A892" s="117" t="s">
        <v>1407</v>
      </c>
      <c r="B892" s="48">
        <v>983.9</v>
      </c>
      <c r="C892" s="50">
        <v>5.0000000000000001E-4</v>
      </c>
      <c r="D892" s="16"/>
      <c r="E892" s="112" t="s">
        <v>545</v>
      </c>
      <c r="F892" s="30">
        <v>19778.3</v>
      </c>
      <c r="G892" s="31">
        <f t="shared" si="14"/>
        <v>4.9642795443227694E-3</v>
      </c>
    </row>
    <row r="893" spans="1:7" ht="15.6">
      <c r="A893" s="117" t="s">
        <v>1408</v>
      </c>
      <c r="B893" s="48">
        <v>996.95</v>
      </c>
      <c r="C893" s="50">
        <v>1.3299999999999999E-2</v>
      </c>
      <c r="D893" s="16"/>
      <c r="E893" s="112" t="s">
        <v>546</v>
      </c>
      <c r="F893" s="30">
        <v>19659.900000000001</v>
      </c>
      <c r="G893" s="31">
        <f t="shared" si="14"/>
        <v>-5.9863587871554769E-3</v>
      </c>
    </row>
    <row r="894" spans="1:7" ht="15.6">
      <c r="A894" s="117" t="s">
        <v>1409</v>
      </c>
      <c r="B894" s="51">
        <v>1011.85</v>
      </c>
      <c r="C894" s="50">
        <v>1.49E-2</v>
      </c>
      <c r="D894" s="13"/>
      <c r="E894" s="112" t="s">
        <v>547</v>
      </c>
      <c r="F894" s="30">
        <v>19646.05</v>
      </c>
      <c r="G894" s="31">
        <f t="shared" si="14"/>
        <v>-7.044796769059003E-4</v>
      </c>
    </row>
    <row r="895" spans="1:7" ht="15.6">
      <c r="A895" s="117" t="s">
        <v>1410</v>
      </c>
      <c r="B895" s="51">
        <v>1015.85</v>
      </c>
      <c r="C895" s="50">
        <v>4.0000000000000001E-3</v>
      </c>
      <c r="D895" s="13"/>
      <c r="E895" s="112" t="s">
        <v>548</v>
      </c>
      <c r="F895" s="30">
        <v>19753.8</v>
      </c>
      <c r="G895" s="31">
        <f t="shared" si="14"/>
        <v>5.4845630546598301E-3</v>
      </c>
    </row>
    <row r="896" spans="1:7" ht="15.6">
      <c r="A896" s="116">
        <v>44934</v>
      </c>
      <c r="B896" s="51">
        <v>1017.75</v>
      </c>
      <c r="C896" s="50">
        <v>1.9E-3</v>
      </c>
      <c r="D896" s="13"/>
      <c r="E896" s="111">
        <v>44934.645833333336</v>
      </c>
      <c r="F896" s="30">
        <v>19733.55</v>
      </c>
      <c r="G896" s="31">
        <f t="shared" si="14"/>
        <v>-1.0251192175683155E-3</v>
      </c>
    </row>
    <row r="897" spans="1:7" ht="15.6">
      <c r="A897" s="116">
        <v>44965</v>
      </c>
      <c r="B897" s="51">
        <v>1003.6</v>
      </c>
      <c r="C897" s="50">
        <v>-1.3899999999999999E-2</v>
      </c>
      <c r="D897" s="16"/>
      <c r="E897" s="111">
        <v>44965.645833333336</v>
      </c>
      <c r="F897" s="30">
        <v>19526.55</v>
      </c>
      <c r="G897" s="31">
        <f t="shared" si="14"/>
        <v>-1.0489749690248296E-2</v>
      </c>
    </row>
    <row r="898" spans="1:7" ht="15.6">
      <c r="A898" s="116">
        <v>44993</v>
      </c>
      <c r="B898" s="51">
        <v>1002.4</v>
      </c>
      <c r="C898" s="50">
        <v>-1.1999999999999999E-3</v>
      </c>
      <c r="D898" s="16"/>
      <c r="E898" s="111">
        <v>44993.645833333336</v>
      </c>
      <c r="F898" s="30">
        <v>19381.650000000001</v>
      </c>
      <c r="G898" s="31">
        <f t="shared" si="14"/>
        <v>-7.4206657089961325E-3</v>
      </c>
    </row>
    <row r="899" spans="1:7" ht="15.6">
      <c r="A899" s="116">
        <v>45024</v>
      </c>
      <c r="B899" s="51">
        <v>1005.95</v>
      </c>
      <c r="C899" s="50">
        <v>3.5000000000000001E-3</v>
      </c>
      <c r="D899" s="16"/>
      <c r="E899" s="111">
        <v>45024.645833333336</v>
      </c>
      <c r="F899" s="30">
        <v>19517</v>
      </c>
      <c r="G899" s="31">
        <f t="shared" si="14"/>
        <v>6.983409565233023E-3</v>
      </c>
    </row>
    <row r="900" spans="1:7" ht="15.6">
      <c r="A900" s="116">
        <v>45115</v>
      </c>
      <c r="B900" s="51">
        <v>1005.9</v>
      </c>
      <c r="C900" s="50">
        <v>0</v>
      </c>
      <c r="D900" s="16"/>
      <c r="E900" s="111">
        <v>45115.645833333336</v>
      </c>
      <c r="F900" s="30">
        <v>19597.3</v>
      </c>
      <c r="G900" s="31">
        <f t="shared" si="14"/>
        <v>4.1143618383971958E-3</v>
      </c>
    </row>
    <row r="901" spans="1:7" ht="15.6">
      <c r="A901" s="116">
        <v>45146</v>
      </c>
      <c r="B901" s="51">
        <v>1019.65</v>
      </c>
      <c r="C901" s="50">
        <v>1.37E-2</v>
      </c>
      <c r="D901" s="16"/>
      <c r="E901" s="111">
        <v>45146.645833333336</v>
      </c>
      <c r="F901" s="30">
        <v>19570.849999999999</v>
      </c>
      <c r="G901" s="31">
        <f t="shared" si="14"/>
        <v>-1.3496757206350463E-3</v>
      </c>
    </row>
    <row r="902" spans="1:7" ht="15.6">
      <c r="A902" s="116">
        <v>45177</v>
      </c>
      <c r="B902" s="51">
        <v>1018.6</v>
      </c>
      <c r="C902" s="50">
        <v>-1E-3</v>
      </c>
      <c r="D902" s="16"/>
      <c r="E902" s="111">
        <v>45177.645833333336</v>
      </c>
      <c r="F902" s="30">
        <v>19632.55</v>
      </c>
      <c r="G902" s="31">
        <f t="shared" si="14"/>
        <v>3.152647943242215E-3</v>
      </c>
    </row>
    <row r="903" spans="1:7" ht="15.6">
      <c r="A903" s="116">
        <v>45207</v>
      </c>
      <c r="B903" s="51">
        <v>1010.85</v>
      </c>
      <c r="C903" s="50">
        <v>-7.6E-3</v>
      </c>
      <c r="D903" s="16"/>
      <c r="E903" s="111">
        <v>45207.645833333336</v>
      </c>
      <c r="F903" s="30">
        <v>19543.099999999999</v>
      </c>
      <c r="G903" s="31">
        <f t="shared" si="14"/>
        <v>-4.5562089489139534E-3</v>
      </c>
    </row>
    <row r="904" spans="1:7" ht="15.6">
      <c r="A904" s="116">
        <v>45238</v>
      </c>
      <c r="B904" s="48">
        <v>987.6</v>
      </c>
      <c r="C904" s="50">
        <v>-2.3E-2</v>
      </c>
      <c r="D904" s="16"/>
      <c r="E904" s="111">
        <v>45238.645833333336</v>
      </c>
      <c r="F904" s="30">
        <v>19428.3</v>
      </c>
      <c r="G904" s="31">
        <f t="shared" si="14"/>
        <v>-5.8741960077981492E-3</v>
      </c>
    </row>
    <row r="905" spans="1:7" ht="15.6">
      <c r="A905" s="117" t="s">
        <v>1411</v>
      </c>
      <c r="B905" s="48">
        <v>986.75</v>
      </c>
      <c r="C905" s="50">
        <v>-8.9999999999999998E-4</v>
      </c>
      <c r="D905" s="16"/>
      <c r="E905" s="112" t="s">
        <v>549</v>
      </c>
      <c r="F905" s="30">
        <v>19434.55</v>
      </c>
      <c r="G905" s="31">
        <f t="shared" si="14"/>
        <v>3.2169567074835648E-4</v>
      </c>
    </row>
    <row r="906" spans="1:7" ht="15.6">
      <c r="A906" s="117" t="s">
        <v>1412</v>
      </c>
      <c r="B906" s="48">
        <v>995.15</v>
      </c>
      <c r="C906" s="50">
        <v>8.5000000000000006E-3</v>
      </c>
      <c r="D906" s="16"/>
      <c r="E906" s="112" t="s">
        <v>550</v>
      </c>
      <c r="F906" s="30">
        <v>19465</v>
      </c>
      <c r="G906" s="31">
        <f t="shared" si="14"/>
        <v>1.5667972759854099E-3</v>
      </c>
    </row>
    <row r="907" spans="1:7" ht="15.6">
      <c r="A907" s="117" t="s">
        <v>1413</v>
      </c>
      <c r="B907" s="51">
        <v>1002.8</v>
      </c>
      <c r="C907" s="50">
        <v>7.7000000000000002E-3</v>
      </c>
      <c r="D907" s="16"/>
      <c r="E907" s="112" t="s">
        <v>551</v>
      </c>
      <c r="F907" s="30">
        <v>19365.25</v>
      </c>
      <c r="G907" s="31">
        <f t="shared" ref="G907:G970" si="15">(F907/F906)-1</f>
        <v>-5.1245825841254034E-3</v>
      </c>
    </row>
    <row r="908" spans="1:7" ht="15.6">
      <c r="A908" s="117" t="s">
        <v>1414</v>
      </c>
      <c r="B908" s="48">
        <v>995.45</v>
      </c>
      <c r="C908" s="50">
        <v>-7.3000000000000001E-3</v>
      </c>
      <c r="D908" s="13"/>
      <c r="E908" s="112" t="s">
        <v>552</v>
      </c>
      <c r="F908" s="30">
        <v>19310.150000000001</v>
      </c>
      <c r="G908" s="31">
        <f t="shared" si="15"/>
        <v>-2.8453027975366973E-3</v>
      </c>
    </row>
    <row r="909" spans="1:7" ht="15.6">
      <c r="A909" s="117" t="s">
        <v>1415</v>
      </c>
      <c r="B909" s="51">
        <v>1002.5</v>
      </c>
      <c r="C909" s="50">
        <v>7.1000000000000004E-3</v>
      </c>
      <c r="D909" s="13"/>
      <c r="E909" s="112" t="s">
        <v>553</v>
      </c>
      <c r="F909" s="30">
        <v>19393.599999999999</v>
      </c>
      <c r="G909" s="31">
        <f t="shared" si="15"/>
        <v>4.3215614586109563E-3</v>
      </c>
    </row>
    <row r="910" spans="1:7" ht="15.6">
      <c r="A910" s="117" t="s">
        <v>1416</v>
      </c>
      <c r="B910" s="51">
        <v>1034.2</v>
      </c>
      <c r="C910" s="50">
        <v>3.1600000000000003E-2</v>
      </c>
      <c r="D910" s="16"/>
      <c r="E910" s="112" t="s">
        <v>554</v>
      </c>
      <c r="F910" s="30">
        <v>19396.45</v>
      </c>
      <c r="G910" s="31">
        <f t="shared" si="15"/>
        <v>1.4695569672484865E-4</v>
      </c>
    </row>
    <row r="911" spans="1:7" ht="15.6">
      <c r="A911" s="117" t="s">
        <v>1417</v>
      </c>
      <c r="B911" s="51">
        <v>1013.85</v>
      </c>
      <c r="C911" s="50">
        <v>-1.9699999999999999E-2</v>
      </c>
      <c r="D911" s="16"/>
      <c r="E911" s="112" t="s">
        <v>555</v>
      </c>
      <c r="F911" s="30">
        <v>19444</v>
      </c>
      <c r="G911" s="31">
        <f t="shared" si="15"/>
        <v>2.4514795233148146E-3</v>
      </c>
    </row>
    <row r="912" spans="1:7" ht="15.6">
      <c r="A912" s="117" t="s">
        <v>1418</v>
      </c>
      <c r="B912" s="51">
        <v>1018.75</v>
      </c>
      <c r="C912" s="50">
        <v>4.7999999999999996E-3</v>
      </c>
      <c r="D912" s="16"/>
      <c r="E912" s="112" t="s">
        <v>556</v>
      </c>
      <c r="F912" s="30">
        <v>19386.7</v>
      </c>
      <c r="G912" s="31">
        <f t="shared" si="15"/>
        <v>-2.9469245011314316E-3</v>
      </c>
    </row>
    <row r="913" spans="1:7" ht="15.6">
      <c r="A913" s="117" t="s">
        <v>1419</v>
      </c>
      <c r="B913" s="51">
        <v>1008.15</v>
      </c>
      <c r="C913" s="50">
        <v>-1.04E-2</v>
      </c>
      <c r="D913" s="16"/>
      <c r="E913" s="112" t="s">
        <v>557</v>
      </c>
      <c r="F913" s="30">
        <v>19265.8</v>
      </c>
      <c r="G913" s="31">
        <f t="shared" si="15"/>
        <v>-6.2362341192674364E-3</v>
      </c>
    </row>
    <row r="914" spans="1:7" ht="15.6">
      <c r="A914" s="117" t="s">
        <v>1420</v>
      </c>
      <c r="B914" s="51">
        <v>1000.35</v>
      </c>
      <c r="C914" s="50">
        <v>-7.7000000000000002E-3</v>
      </c>
      <c r="D914" s="16"/>
      <c r="E914" s="112" t="s">
        <v>558</v>
      </c>
      <c r="F914" s="30">
        <v>19306.05</v>
      </c>
      <c r="G914" s="31">
        <f t="shared" si="15"/>
        <v>2.0891943236200916E-3</v>
      </c>
    </row>
    <row r="915" spans="1:7" ht="15.6">
      <c r="A915" s="117" t="s">
        <v>1421</v>
      </c>
      <c r="B915" s="51">
        <v>1003.45</v>
      </c>
      <c r="C915" s="50">
        <v>3.0999999999999999E-3</v>
      </c>
      <c r="D915" s="16"/>
      <c r="E915" s="112" t="s">
        <v>559</v>
      </c>
      <c r="F915" s="30">
        <v>19342.650000000001</v>
      </c>
      <c r="G915" s="31">
        <f t="shared" si="15"/>
        <v>1.8957787843707496E-3</v>
      </c>
    </row>
    <row r="916" spans="1:7" ht="15.6">
      <c r="A916" s="117" t="s">
        <v>1422</v>
      </c>
      <c r="B916" s="51">
        <v>1013.35</v>
      </c>
      <c r="C916" s="50">
        <v>9.9000000000000008E-3</v>
      </c>
      <c r="D916" s="16"/>
      <c r="E916" s="112" t="s">
        <v>560</v>
      </c>
      <c r="F916" s="30">
        <v>19347.45</v>
      </c>
      <c r="G916" s="31">
        <f t="shared" si="15"/>
        <v>2.4815627641494586E-4</v>
      </c>
    </row>
    <row r="917" spans="1:7" ht="15.6">
      <c r="A917" s="117" t="s">
        <v>1423</v>
      </c>
      <c r="B917" s="51">
        <v>1007.55</v>
      </c>
      <c r="C917" s="50">
        <v>-5.7000000000000002E-3</v>
      </c>
      <c r="D917" s="16"/>
      <c r="E917" s="112" t="s">
        <v>561</v>
      </c>
      <c r="F917" s="30">
        <v>19253.8</v>
      </c>
      <c r="G917" s="31">
        <f t="shared" si="15"/>
        <v>-4.840431167931758E-3</v>
      </c>
    </row>
    <row r="918" spans="1:7" ht="15.6">
      <c r="A918" s="116">
        <v>44935</v>
      </c>
      <c r="B918" s="51">
        <v>1012.45</v>
      </c>
      <c r="C918" s="50">
        <v>4.8999999999999998E-3</v>
      </c>
      <c r="D918" s="16"/>
      <c r="E918" s="111">
        <v>44935.645833333336</v>
      </c>
      <c r="F918" s="30">
        <v>19435.3</v>
      </c>
      <c r="G918" s="31">
        <f t="shared" si="15"/>
        <v>9.4267105714196386E-3</v>
      </c>
    </row>
    <row r="919" spans="1:7" ht="15.6">
      <c r="A919" s="116">
        <v>45025</v>
      </c>
      <c r="B919" s="51">
        <v>1024.8499999999999</v>
      </c>
      <c r="C919" s="50">
        <v>1.2200000000000001E-2</v>
      </c>
      <c r="D919" s="16"/>
      <c r="E919" s="111">
        <v>45025.645833333336</v>
      </c>
      <c r="F919" s="30">
        <v>19528.8</v>
      </c>
      <c r="G919" s="31">
        <f t="shared" si="15"/>
        <v>4.8108338950261231E-3</v>
      </c>
    </row>
    <row r="920" spans="1:7" ht="15.6">
      <c r="A920" s="116">
        <v>45055</v>
      </c>
      <c r="B920" s="51">
        <v>1031.6500000000001</v>
      </c>
      <c r="C920" s="50">
        <v>6.6E-3</v>
      </c>
      <c r="D920" s="16"/>
      <c r="E920" s="111">
        <v>45055.645833333336</v>
      </c>
      <c r="F920" s="30">
        <v>19574.900000000001</v>
      </c>
      <c r="G920" s="31">
        <f t="shared" si="15"/>
        <v>2.3606161156857208E-3</v>
      </c>
    </row>
    <row r="921" spans="1:7" ht="15.6">
      <c r="A921" s="116">
        <v>45086</v>
      </c>
      <c r="B921" s="51">
        <v>1058.7</v>
      </c>
      <c r="C921" s="50">
        <v>2.6200000000000001E-2</v>
      </c>
      <c r="D921" s="16"/>
      <c r="E921" s="111">
        <v>45086.645833333336</v>
      </c>
      <c r="F921" s="30">
        <v>19611.05</v>
      </c>
      <c r="G921" s="31">
        <f t="shared" si="15"/>
        <v>1.8467527292602703E-3</v>
      </c>
    </row>
    <row r="922" spans="1:7" ht="15.6">
      <c r="A922" s="116">
        <v>45116</v>
      </c>
      <c r="B922" s="51">
        <v>1052.2</v>
      </c>
      <c r="C922" s="50">
        <v>-6.1000000000000004E-3</v>
      </c>
      <c r="D922" s="16"/>
      <c r="E922" s="111">
        <v>45116.645833333336</v>
      </c>
      <c r="F922" s="30">
        <v>19727.05</v>
      </c>
      <c r="G922" s="31">
        <f t="shared" si="15"/>
        <v>5.91503259641879E-3</v>
      </c>
    </row>
    <row r="923" spans="1:7" ht="15.6">
      <c r="A923" s="116">
        <v>45147</v>
      </c>
      <c r="B923" s="51">
        <v>1055.2</v>
      </c>
      <c r="C923" s="50">
        <v>2.8999999999999998E-3</v>
      </c>
      <c r="D923" s="16"/>
      <c r="E923" s="111">
        <v>45147.645833333336</v>
      </c>
      <c r="F923" s="30">
        <v>19819.95</v>
      </c>
      <c r="G923" s="31">
        <f t="shared" si="15"/>
        <v>4.7092697590365162E-3</v>
      </c>
    </row>
    <row r="924" spans="1:7" ht="15.6">
      <c r="A924" s="116">
        <v>45239</v>
      </c>
      <c r="B924" s="51">
        <v>1067.1500000000001</v>
      </c>
      <c r="C924" s="50">
        <v>1.1299999999999999E-2</v>
      </c>
      <c r="D924" s="16"/>
      <c r="E924" s="111">
        <v>45239.645833333336</v>
      </c>
      <c r="F924" s="30">
        <v>19996.349999999999</v>
      </c>
      <c r="G924" s="31">
        <f t="shared" si="15"/>
        <v>8.9001233605532359E-3</v>
      </c>
    </row>
    <row r="925" spans="1:7" ht="15.6">
      <c r="A925" s="116">
        <v>45269</v>
      </c>
      <c r="B925" s="51">
        <v>1037.7</v>
      </c>
      <c r="C925" s="50">
        <v>-2.76E-2</v>
      </c>
      <c r="D925" s="16"/>
      <c r="E925" s="111">
        <v>45269.645833333336</v>
      </c>
      <c r="F925" s="30">
        <v>19993.2</v>
      </c>
      <c r="G925" s="31">
        <f t="shared" si="15"/>
        <v>-1.5752874899654934E-4</v>
      </c>
    </row>
    <row r="926" spans="1:7" ht="15.6">
      <c r="A926" s="117" t="s">
        <v>1424</v>
      </c>
      <c r="B926" s="51">
        <v>1029.4000000000001</v>
      </c>
      <c r="C926" s="50">
        <v>-8.0000000000000002E-3</v>
      </c>
      <c r="D926" s="16"/>
      <c r="E926" s="112" t="s">
        <v>562</v>
      </c>
      <c r="F926" s="30">
        <v>20070</v>
      </c>
      <c r="G926" s="31">
        <f t="shared" si="15"/>
        <v>3.8413060440549707E-3</v>
      </c>
    </row>
    <row r="927" spans="1:7" ht="15.6">
      <c r="A927" s="117" t="s">
        <v>1425</v>
      </c>
      <c r="B927" s="51">
        <v>1065.25</v>
      </c>
      <c r="C927" s="50">
        <v>3.4799999999999998E-2</v>
      </c>
      <c r="D927" s="16"/>
      <c r="E927" s="112" t="s">
        <v>563</v>
      </c>
      <c r="F927" s="30">
        <v>20103.099999999999</v>
      </c>
      <c r="G927" s="31">
        <f t="shared" si="15"/>
        <v>1.6492277030393243E-3</v>
      </c>
    </row>
    <row r="928" spans="1:7" ht="15.6">
      <c r="A928" s="117" t="s">
        <v>1426</v>
      </c>
      <c r="B928" s="51">
        <v>1048.95</v>
      </c>
      <c r="C928" s="50">
        <v>-1.5299999999999999E-2</v>
      </c>
      <c r="D928" s="16"/>
      <c r="E928" s="112" t="s">
        <v>564</v>
      </c>
      <c r="F928" s="30">
        <v>20192.349999999999</v>
      </c>
      <c r="G928" s="31">
        <f t="shared" si="15"/>
        <v>4.4396137909079592E-3</v>
      </c>
    </row>
    <row r="929" spans="1:7" ht="15.6">
      <c r="A929" s="117" t="s">
        <v>1427</v>
      </c>
      <c r="B929" s="51">
        <v>1044.55</v>
      </c>
      <c r="C929" s="50">
        <v>-4.1999999999999997E-3</v>
      </c>
      <c r="D929" s="16"/>
      <c r="E929" s="112" t="s">
        <v>565</v>
      </c>
      <c r="F929" s="30">
        <v>20133.3</v>
      </c>
      <c r="G929" s="31">
        <f t="shared" si="15"/>
        <v>-2.9243748251194246E-3</v>
      </c>
    </row>
    <row r="930" spans="1:7" ht="15.6">
      <c r="A930" s="117" t="s">
        <v>1428</v>
      </c>
      <c r="B930" s="51">
        <v>1038.7</v>
      </c>
      <c r="C930" s="50">
        <v>-5.5999999999999999E-3</v>
      </c>
      <c r="D930" s="16"/>
      <c r="E930" s="112" t="s">
        <v>566</v>
      </c>
      <c r="F930" s="30">
        <v>19901.400000000001</v>
      </c>
      <c r="G930" s="31">
        <f t="shared" si="15"/>
        <v>-1.1518230990448575E-2</v>
      </c>
    </row>
    <row r="931" spans="1:7" ht="15.6">
      <c r="A931" s="117" t="s">
        <v>1429</v>
      </c>
      <c r="B931" s="51">
        <v>1018.5</v>
      </c>
      <c r="C931" s="50">
        <v>-1.9400000000000001E-2</v>
      </c>
      <c r="D931" s="16"/>
      <c r="E931" s="112" t="s">
        <v>567</v>
      </c>
      <c r="F931" s="30">
        <v>19742.349999999999</v>
      </c>
      <c r="G931" s="31">
        <f t="shared" si="15"/>
        <v>-7.9919000673320806E-3</v>
      </c>
    </row>
    <row r="932" spans="1:7" ht="15.6">
      <c r="A932" s="117" t="s">
        <v>1430</v>
      </c>
      <c r="B932" s="51">
        <v>1017.45</v>
      </c>
      <c r="C932" s="50">
        <v>-1E-3</v>
      </c>
      <c r="D932" s="16"/>
      <c r="E932" s="112" t="s">
        <v>568</v>
      </c>
      <c r="F932" s="30">
        <v>19674.25</v>
      </c>
      <c r="G932" s="31">
        <f t="shared" si="15"/>
        <v>-3.4494373770092013E-3</v>
      </c>
    </row>
    <row r="933" spans="1:7" ht="15.6">
      <c r="A933" s="117" t="s">
        <v>1431</v>
      </c>
      <c r="B933" s="51">
        <v>1017.95</v>
      </c>
      <c r="C933" s="50">
        <v>5.0000000000000001E-4</v>
      </c>
      <c r="D933" s="16"/>
      <c r="E933" s="112" t="s">
        <v>569</v>
      </c>
      <c r="F933" s="30">
        <v>19674.55</v>
      </c>
      <c r="G933" s="31">
        <f t="shared" si="15"/>
        <v>1.5248357624786379E-5</v>
      </c>
    </row>
    <row r="934" spans="1:7" ht="15.6">
      <c r="A934" s="117" t="s">
        <v>1432</v>
      </c>
      <c r="B934" s="51">
        <v>1013.9</v>
      </c>
      <c r="C934" s="50">
        <v>-4.0000000000000001E-3</v>
      </c>
      <c r="D934" s="16"/>
      <c r="E934" s="112" t="s">
        <v>570</v>
      </c>
      <c r="F934" s="30">
        <v>19664.7</v>
      </c>
      <c r="G934" s="31">
        <f t="shared" si="15"/>
        <v>-5.0064677464023433E-4</v>
      </c>
    </row>
    <row r="935" spans="1:7" ht="15.6">
      <c r="A935" s="117" t="s">
        <v>1433</v>
      </c>
      <c r="B935" s="51">
        <v>1017</v>
      </c>
      <c r="C935" s="50">
        <v>3.0999999999999999E-3</v>
      </c>
      <c r="D935" s="16"/>
      <c r="E935" s="112" t="s">
        <v>571</v>
      </c>
      <c r="F935" s="30">
        <v>19716.45</v>
      </c>
      <c r="G935" s="31">
        <f t="shared" si="15"/>
        <v>2.6316190941126916E-3</v>
      </c>
    </row>
    <row r="936" spans="1:7" ht="15.6">
      <c r="A936" s="117" t="s">
        <v>1434</v>
      </c>
      <c r="B936" s="51">
        <v>1002.05</v>
      </c>
      <c r="C936" s="50">
        <v>-1.47E-2</v>
      </c>
      <c r="D936" s="16"/>
      <c r="E936" s="112" t="s">
        <v>572</v>
      </c>
      <c r="F936" s="30">
        <v>19523.55</v>
      </c>
      <c r="G936" s="31">
        <f t="shared" si="15"/>
        <v>-9.7837085276508695E-3</v>
      </c>
    </row>
    <row r="937" spans="1:7" ht="15.6">
      <c r="A937" s="117" t="s">
        <v>1435</v>
      </c>
      <c r="B937" s="51">
        <v>1007.25</v>
      </c>
      <c r="C937" s="50">
        <v>5.1999999999999998E-3</v>
      </c>
      <c r="D937" s="16"/>
      <c r="E937" s="112" t="s">
        <v>573</v>
      </c>
      <c r="F937" s="30">
        <v>19638.3</v>
      </c>
      <c r="G937" s="31">
        <f t="shared" si="15"/>
        <v>5.8775171523621772E-3</v>
      </c>
    </row>
    <row r="938" spans="1:7" ht="15.6">
      <c r="A938" s="116">
        <v>44995</v>
      </c>
      <c r="B938" s="48">
        <v>998.75</v>
      </c>
      <c r="C938" s="50">
        <v>-8.3999999999999995E-3</v>
      </c>
      <c r="D938" s="16"/>
      <c r="E938" s="111">
        <v>44995.645833333336</v>
      </c>
      <c r="F938" s="30">
        <v>19528.75</v>
      </c>
      <c r="G938" s="31">
        <f t="shared" si="15"/>
        <v>-5.5783850944327584E-3</v>
      </c>
    </row>
    <row r="939" spans="1:7" ht="15.6">
      <c r="A939" s="116">
        <v>45026</v>
      </c>
      <c r="B939" s="48">
        <v>985.75</v>
      </c>
      <c r="C939" s="50">
        <v>-1.2999999999999999E-2</v>
      </c>
      <c r="D939" s="16"/>
      <c r="E939" s="111">
        <v>45026.645833333336</v>
      </c>
      <c r="F939" s="30">
        <v>19436.099999999999</v>
      </c>
      <c r="G939" s="31">
        <f t="shared" si="15"/>
        <v>-4.7442872687705195E-3</v>
      </c>
    </row>
    <row r="940" spans="1:7" ht="15.6">
      <c r="A940" s="116">
        <v>45056</v>
      </c>
      <c r="B940" s="51">
        <v>1011.5</v>
      </c>
      <c r="C940" s="50">
        <v>2.6100000000000002E-2</v>
      </c>
      <c r="D940" s="16"/>
      <c r="E940" s="111">
        <v>45056.645833333336</v>
      </c>
      <c r="F940" s="30">
        <v>19545.75</v>
      </c>
      <c r="G940" s="31">
        <f t="shared" si="15"/>
        <v>5.6415638939910639E-3</v>
      </c>
    </row>
    <row r="941" spans="1:7" ht="15.6">
      <c r="A941" s="116">
        <v>45087</v>
      </c>
      <c r="B941" s="51">
        <v>1024.6500000000001</v>
      </c>
      <c r="C941" s="50">
        <v>1.2999999999999999E-2</v>
      </c>
      <c r="D941" s="16"/>
      <c r="E941" s="111">
        <v>45087.645833333336</v>
      </c>
      <c r="F941" s="30">
        <v>19653.5</v>
      </c>
      <c r="G941" s="31">
        <f t="shared" si="15"/>
        <v>5.5127073660514725E-3</v>
      </c>
    </row>
    <row r="942" spans="1:7" ht="15.6">
      <c r="A942" s="116">
        <v>45179</v>
      </c>
      <c r="B942" s="51">
        <v>1014.5</v>
      </c>
      <c r="C942" s="50">
        <v>-9.9000000000000008E-3</v>
      </c>
      <c r="D942" s="13"/>
      <c r="E942" s="111">
        <v>45179.645833333336</v>
      </c>
      <c r="F942" s="30">
        <v>19512.349999999999</v>
      </c>
      <c r="G942" s="31">
        <f t="shared" si="15"/>
        <v>-7.1819268832524763E-3</v>
      </c>
    </row>
    <row r="943" spans="1:7" ht="15.6">
      <c r="A943" s="116">
        <v>45209</v>
      </c>
      <c r="B943" s="51">
        <v>1024.8</v>
      </c>
      <c r="C943" s="50">
        <v>1.0200000000000001E-2</v>
      </c>
      <c r="D943" s="16"/>
      <c r="E943" s="111">
        <v>45209.645833333336</v>
      </c>
      <c r="F943" s="30">
        <v>19689.849999999999</v>
      </c>
      <c r="G943" s="31">
        <f t="shared" si="15"/>
        <v>9.096802794127834E-3</v>
      </c>
    </row>
    <row r="944" spans="1:7" ht="15.6">
      <c r="A944" s="116">
        <v>45240</v>
      </c>
      <c r="B944" s="51">
        <v>1050.3499999999999</v>
      </c>
      <c r="C944" s="50">
        <v>2.4899999999999999E-2</v>
      </c>
      <c r="D944" s="16"/>
      <c r="E944" s="111">
        <v>45240.645833333336</v>
      </c>
      <c r="F944" s="30">
        <v>19811.349999999999</v>
      </c>
      <c r="G944" s="31">
        <f t="shared" si="15"/>
        <v>6.1706920062876147E-3</v>
      </c>
    </row>
    <row r="945" spans="1:7" ht="15.6">
      <c r="A945" s="116">
        <v>45270</v>
      </c>
      <c r="B945" s="51">
        <v>1053.25</v>
      </c>
      <c r="C945" s="50">
        <v>2.8E-3</v>
      </c>
      <c r="D945" s="16"/>
      <c r="E945" s="111">
        <v>45270.645833333336</v>
      </c>
      <c r="F945" s="30">
        <v>19794</v>
      </c>
      <c r="G945" s="31">
        <f t="shared" si="15"/>
        <v>-8.7576061197236488E-4</v>
      </c>
    </row>
    <row r="946" spans="1:7" ht="15.6">
      <c r="A946" s="117" t="s">
        <v>1436</v>
      </c>
      <c r="B946" s="51">
        <v>1068.25</v>
      </c>
      <c r="C946" s="50">
        <v>1.4200000000000001E-2</v>
      </c>
      <c r="D946" s="16"/>
      <c r="E946" s="112" t="s">
        <v>574</v>
      </c>
      <c r="F946" s="30">
        <v>19751.05</v>
      </c>
      <c r="G946" s="31">
        <f t="shared" si="15"/>
        <v>-2.1698494493280762E-3</v>
      </c>
    </row>
    <row r="947" spans="1:7" ht="15.6">
      <c r="A947" s="117" t="s">
        <v>1437</v>
      </c>
      <c r="B947" s="51">
        <v>1078</v>
      </c>
      <c r="C947" s="50">
        <v>9.1000000000000004E-3</v>
      </c>
      <c r="D947" s="16"/>
      <c r="E947" s="112" t="s">
        <v>575</v>
      </c>
      <c r="F947" s="30">
        <v>19731.75</v>
      </c>
      <c r="G947" s="31">
        <f t="shared" si="15"/>
        <v>-9.7716323942265149E-4</v>
      </c>
    </row>
    <row r="948" spans="1:7" ht="15.6">
      <c r="A948" s="117" t="s">
        <v>1438</v>
      </c>
      <c r="B948" s="51">
        <v>1086.4000000000001</v>
      </c>
      <c r="C948" s="50">
        <v>7.7999999999999996E-3</v>
      </c>
      <c r="D948" s="16"/>
      <c r="E948" s="112" t="s">
        <v>576</v>
      </c>
      <c r="F948" s="30">
        <v>19811.5</v>
      </c>
      <c r="G948" s="31">
        <f t="shared" si="15"/>
        <v>4.0417094276989918E-3</v>
      </c>
    </row>
    <row r="949" spans="1:7" ht="15.6">
      <c r="A949" s="117" t="s">
        <v>1439</v>
      </c>
      <c r="B949" s="51">
        <v>1056.3499999999999</v>
      </c>
      <c r="C949" s="50">
        <v>-2.7699999999999999E-2</v>
      </c>
      <c r="D949" s="16"/>
      <c r="E949" s="112" t="s">
        <v>577</v>
      </c>
      <c r="F949" s="30">
        <v>19671.099999999999</v>
      </c>
      <c r="G949" s="31">
        <f t="shared" si="15"/>
        <v>-7.0867930242536348E-3</v>
      </c>
    </row>
    <row r="950" spans="1:7" ht="15.6">
      <c r="A950" s="117" t="s">
        <v>1440</v>
      </c>
      <c r="B950" s="51">
        <v>1046.05</v>
      </c>
      <c r="C950" s="50">
        <v>-9.7999999999999997E-3</v>
      </c>
      <c r="D950" s="16"/>
      <c r="E950" s="112" t="s">
        <v>578</v>
      </c>
      <c r="F950" s="30">
        <v>19624.7</v>
      </c>
      <c r="G950" s="31">
        <f t="shared" si="15"/>
        <v>-2.358790306591807E-3</v>
      </c>
    </row>
    <row r="951" spans="1:7" ht="15.6">
      <c r="A951" s="117" t="s">
        <v>1441</v>
      </c>
      <c r="B951" s="51">
        <v>1040.0999999999999</v>
      </c>
      <c r="C951" s="50">
        <v>-5.7000000000000002E-3</v>
      </c>
      <c r="D951" s="16"/>
      <c r="E951" s="112" t="s">
        <v>579</v>
      </c>
      <c r="F951" s="30">
        <v>19542.650000000001</v>
      </c>
      <c r="G951" s="31">
        <f t="shared" si="15"/>
        <v>-4.1809556324428065E-3</v>
      </c>
    </row>
    <row r="952" spans="1:7" ht="15.6">
      <c r="A952" s="117" t="s">
        <v>1442</v>
      </c>
      <c r="B952" s="51">
        <v>1012.1</v>
      </c>
      <c r="C952" s="50">
        <v>-2.69E-2</v>
      </c>
      <c r="D952" s="16"/>
      <c r="E952" s="112" t="s">
        <v>580</v>
      </c>
      <c r="F952" s="30">
        <v>19281.75</v>
      </c>
      <c r="G952" s="31">
        <f t="shared" si="15"/>
        <v>-1.3350287704072983E-2</v>
      </c>
    </row>
    <row r="953" spans="1:7" ht="15.6">
      <c r="A953" s="117" t="s">
        <v>1443</v>
      </c>
      <c r="B953" s="51">
        <v>1011</v>
      </c>
      <c r="C953" s="50">
        <v>-1.1000000000000001E-3</v>
      </c>
      <c r="D953" s="16"/>
      <c r="E953" s="112" t="s">
        <v>581</v>
      </c>
      <c r="F953" s="30">
        <v>19122.150000000001</v>
      </c>
      <c r="G953" s="31">
        <f t="shared" si="15"/>
        <v>-8.2772569917148875E-3</v>
      </c>
    </row>
    <row r="954" spans="1:7" ht="15.6">
      <c r="A954" s="117" t="s">
        <v>1444</v>
      </c>
      <c r="B954" s="51">
        <v>1010.75</v>
      </c>
      <c r="C954" s="50">
        <v>-2.0000000000000001E-4</v>
      </c>
      <c r="D954" s="16"/>
      <c r="E954" s="112" t="s">
        <v>582</v>
      </c>
      <c r="F954" s="30">
        <v>18857.25</v>
      </c>
      <c r="G954" s="31">
        <f t="shared" si="15"/>
        <v>-1.3853044767455636E-2</v>
      </c>
    </row>
    <row r="955" spans="1:7" ht="15.6">
      <c r="A955" s="117" t="s">
        <v>1445</v>
      </c>
      <c r="B955" s="51">
        <v>1021.95</v>
      </c>
      <c r="C955" s="50">
        <v>1.11E-2</v>
      </c>
      <c r="D955" s="16"/>
      <c r="E955" s="112" t="s">
        <v>583</v>
      </c>
      <c r="F955" s="30">
        <v>19047.25</v>
      </c>
      <c r="G955" s="31">
        <f t="shared" si="15"/>
        <v>1.0075700327460302E-2</v>
      </c>
    </row>
    <row r="956" spans="1:7" ht="15.6">
      <c r="A956" s="117" t="s">
        <v>1446</v>
      </c>
      <c r="B956" s="51">
        <v>1027.8</v>
      </c>
      <c r="C956" s="50">
        <v>5.7000000000000002E-3</v>
      </c>
      <c r="D956" s="16"/>
      <c r="E956" s="112" t="s">
        <v>584</v>
      </c>
      <c r="F956" s="30">
        <v>19140.900000000001</v>
      </c>
      <c r="G956" s="31">
        <f t="shared" si="15"/>
        <v>4.9167202614550654E-3</v>
      </c>
    </row>
    <row r="957" spans="1:7" ht="15.6">
      <c r="A957" s="117" t="s">
        <v>1447</v>
      </c>
      <c r="B957" s="51">
        <v>1032.2</v>
      </c>
      <c r="C957" s="50">
        <v>4.3E-3</v>
      </c>
      <c r="D957" s="16"/>
      <c r="E957" s="112" t="s">
        <v>585</v>
      </c>
      <c r="F957" s="30">
        <v>19079.599999999999</v>
      </c>
      <c r="G957" s="31">
        <f t="shared" si="15"/>
        <v>-3.2025662325179116E-3</v>
      </c>
    </row>
    <row r="958" spans="1:7" ht="15.6">
      <c r="A958" s="116">
        <v>44937</v>
      </c>
      <c r="B958" s="51">
        <v>1045.6500000000001</v>
      </c>
      <c r="C958" s="50">
        <v>1.2999999999999999E-2</v>
      </c>
      <c r="D958" s="16"/>
      <c r="E958" s="111">
        <v>44937.645833333336</v>
      </c>
      <c r="F958" s="30">
        <v>18989.150000000001</v>
      </c>
      <c r="G958" s="31">
        <f t="shared" si="15"/>
        <v>-4.740665422755086E-3</v>
      </c>
    </row>
    <row r="959" spans="1:7" ht="15.6">
      <c r="A959" s="116">
        <v>44968</v>
      </c>
      <c r="B959" s="51">
        <v>1057.25</v>
      </c>
      <c r="C959" s="50">
        <v>1.11E-2</v>
      </c>
      <c r="D959" s="16"/>
      <c r="E959" s="111">
        <v>44968.645833333336</v>
      </c>
      <c r="F959" s="30">
        <v>19133.25</v>
      </c>
      <c r="G959" s="31">
        <f t="shared" si="15"/>
        <v>7.5885439843277336E-3</v>
      </c>
    </row>
    <row r="960" spans="1:7" ht="15.6">
      <c r="A960" s="116">
        <v>44996</v>
      </c>
      <c r="B960" s="51">
        <v>1071.2</v>
      </c>
      <c r="C960" s="50">
        <v>1.32E-2</v>
      </c>
      <c r="D960" s="16"/>
      <c r="E960" s="111">
        <v>44996.645833333336</v>
      </c>
      <c r="F960" s="30">
        <v>19230.599999999999</v>
      </c>
      <c r="G960" s="31">
        <f t="shared" si="15"/>
        <v>5.0880012543608188E-3</v>
      </c>
    </row>
    <row r="961" spans="1:7" ht="15.6">
      <c r="A961" s="116">
        <v>45088</v>
      </c>
      <c r="B961" s="51">
        <v>1070.3499999999999</v>
      </c>
      <c r="C961" s="50">
        <v>-8.0000000000000004E-4</v>
      </c>
      <c r="D961" s="16"/>
      <c r="E961" s="111">
        <v>45088.645833333336</v>
      </c>
      <c r="F961" s="30">
        <v>19411.75</v>
      </c>
      <c r="G961" s="31">
        <f t="shared" si="15"/>
        <v>9.4198828949696445E-3</v>
      </c>
    </row>
    <row r="962" spans="1:7" ht="15.6">
      <c r="A962" s="116">
        <v>45118</v>
      </c>
      <c r="B962" s="51">
        <v>1082.7</v>
      </c>
      <c r="C962" s="50">
        <v>1.15E-2</v>
      </c>
      <c r="D962" s="16"/>
      <c r="E962" s="111">
        <v>45118.645833333336</v>
      </c>
      <c r="F962" s="30">
        <v>19406.7</v>
      </c>
      <c r="G962" s="31">
        <f t="shared" si="15"/>
        <v>-2.6015171223614519E-4</v>
      </c>
    </row>
    <row r="963" spans="1:7" ht="15.6">
      <c r="A963" s="116">
        <v>45149</v>
      </c>
      <c r="B963" s="51">
        <v>1099.55</v>
      </c>
      <c r="C963" s="50">
        <v>1.5599999999999999E-2</v>
      </c>
      <c r="D963" s="16"/>
      <c r="E963" s="111">
        <v>45149.645833333336</v>
      </c>
      <c r="F963" s="30">
        <v>19443.5</v>
      </c>
      <c r="G963" s="31">
        <f t="shared" si="15"/>
        <v>1.8962523252279428E-3</v>
      </c>
    </row>
    <row r="964" spans="1:7" ht="15.6">
      <c r="A964" s="116">
        <v>45180</v>
      </c>
      <c r="B964" s="51">
        <v>1097.0999999999999</v>
      </c>
      <c r="C964" s="50">
        <v>-2.2000000000000001E-3</v>
      </c>
      <c r="D964" s="16"/>
      <c r="E964" s="111">
        <v>45180.645833333336</v>
      </c>
      <c r="F964" s="30">
        <v>19395.3</v>
      </c>
      <c r="G964" s="31">
        <f t="shared" si="15"/>
        <v>-2.4789775503382128E-3</v>
      </c>
    </row>
    <row r="965" spans="1:7" ht="15.6">
      <c r="A965" s="116">
        <v>45210</v>
      </c>
      <c r="B965" s="51">
        <v>1044.3499999999999</v>
      </c>
      <c r="C965" s="50">
        <v>-4.8099999999999997E-2</v>
      </c>
      <c r="D965" s="16"/>
      <c r="E965" s="111">
        <v>45210.645833333336</v>
      </c>
      <c r="F965" s="30">
        <v>19425.349999999999</v>
      </c>
      <c r="G965" s="31">
        <f t="shared" si="15"/>
        <v>1.549344428804833E-3</v>
      </c>
    </row>
    <row r="966" spans="1:7" ht="15.6">
      <c r="A966" s="117" t="s">
        <v>1448</v>
      </c>
      <c r="B966" s="51">
        <v>1044.95</v>
      </c>
      <c r="C966" s="50">
        <v>-6.6E-3</v>
      </c>
      <c r="D966" s="16"/>
      <c r="E966" s="112" t="s">
        <v>586</v>
      </c>
      <c r="F966" s="30">
        <v>19443.55</v>
      </c>
      <c r="G966" s="31">
        <f t="shared" si="15"/>
        <v>9.3692005549450563E-4</v>
      </c>
    </row>
    <row r="967" spans="1:7" ht="15.6">
      <c r="A967" s="117" t="s">
        <v>1449</v>
      </c>
      <c r="B967" s="51">
        <v>1046.0999999999999</v>
      </c>
      <c r="C967" s="50">
        <v>1.1000000000000001E-3</v>
      </c>
      <c r="D967" s="16"/>
      <c r="E967" s="112" t="s">
        <v>587</v>
      </c>
      <c r="F967" s="30">
        <v>19675.45</v>
      </c>
      <c r="G967" s="31">
        <f t="shared" si="15"/>
        <v>1.1926834348665816E-2</v>
      </c>
    </row>
    <row r="968" spans="1:7" ht="15.6">
      <c r="A968" s="117" t="s">
        <v>1450</v>
      </c>
      <c r="B968" s="51">
        <v>1040.6500000000001</v>
      </c>
      <c r="C968" s="50">
        <v>-5.1999999999999998E-3</v>
      </c>
      <c r="D968" s="16"/>
      <c r="E968" s="112" t="s">
        <v>588</v>
      </c>
      <c r="F968" s="30">
        <v>19765.2</v>
      </c>
      <c r="G968" s="31">
        <f t="shared" si="15"/>
        <v>4.5615220998758144E-3</v>
      </c>
    </row>
    <row r="969" spans="1:7" ht="15.6">
      <c r="A969" s="117" t="s">
        <v>1451</v>
      </c>
      <c r="B969" s="51">
        <v>1056.45</v>
      </c>
      <c r="C969" s="50">
        <v>1.52E-2</v>
      </c>
      <c r="D969" s="16"/>
      <c r="E969" s="112" t="s">
        <v>589</v>
      </c>
      <c r="F969" s="30">
        <v>19731.8</v>
      </c>
      <c r="G969" s="31">
        <f t="shared" si="15"/>
        <v>-1.6898387064133713E-3</v>
      </c>
    </row>
    <row r="970" spans="1:7" ht="15.6">
      <c r="A970" s="117" t="s">
        <v>1452</v>
      </c>
      <c r="B970" s="51">
        <v>1060</v>
      </c>
      <c r="C970" s="50">
        <v>3.3999999999999998E-3</v>
      </c>
      <c r="D970" s="16"/>
      <c r="E970" s="112" t="s">
        <v>590</v>
      </c>
      <c r="F970" s="30">
        <v>19694</v>
      </c>
      <c r="G970" s="31">
        <f t="shared" si="15"/>
        <v>-1.915689394784037E-3</v>
      </c>
    </row>
    <row r="971" spans="1:7" ht="15.6">
      <c r="A971" s="117" t="s">
        <v>1453</v>
      </c>
      <c r="B971" s="51">
        <v>1053.0999999999999</v>
      </c>
      <c r="C971" s="50">
        <v>-6.4999999999999997E-3</v>
      </c>
      <c r="D971" s="16"/>
      <c r="E971" s="112" t="s">
        <v>591</v>
      </c>
      <c r="F971" s="30">
        <v>19783.400000000001</v>
      </c>
      <c r="G971" s="31">
        <f t="shared" ref="G971:G1034" si="16">(F971/F970)-1</f>
        <v>4.5394536407028507E-3</v>
      </c>
    </row>
    <row r="972" spans="1:7" ht="15.6">
      <c r="A972" s="117" t="s">
        <v>1454</v>
      </c>
      <c r="B972" s="51">
        <v>1056.0999999999999</v>
      </c>
      <c r="C972" s="50">
        <v>2.8E-3</v>
      </c>
      <c r="D972" s="16"/>
      <c r="E972" s="112" t="s">
        <v>592</v>
      </c>
      <c r="F972" s="30">
        <v>19811.849999999999</v>
      </c>
      <c r="G972" s="31">
        <f t="shared" si="16"/>
        <v>1.4380743451578581E-3</v>
      </c>
    </row>
    <row r="973" spans="1:7" ht="15.6">
      <c r="A973" s="117" t="s">
        <v>1455</v>
      </c>
      <c r="B973" s="51">
        <v>1060.05</v>
      </c>
      <c r="C973" s="50">
        <v>3.7000000000000002E-3</v>
      </c>
      <c r="D973" s="16"/>
      <c r="E973" s="112" t="s">
        <v>593</v>
      </c>
      <c r="F973" s="30">
        <v>19802</v>
      </c>
      <c r="G973" s="31">
        <f t="shared" si="16"/>
        <v>-4.971771944567438E-4</v>
      </c>
    </row>
    <row r="974" spans="1:7" ht="15.6">
      <c r="A974" s="117" t="s">
        <v>1456</v>
      </c>
      <c r="B974" s="51">
        <v>1042.5</v>
      </c>
      <c r="C974" s="50">
        <v>-1.66E-2</v>
      </c>
      <c r="D974" s="16"/>
      <c r="E974" s="112" t="s">
        <v>594</v>
      </c>
      <c r="F974" s="30">
        <v>19794.7</v>
      </c>
      <c r="G974" s="31">
        <f t="shared" si="16"/>
        <v>-3.6864963135030404E-4</v>
      </c>
    </row>
    <row r="975" spans="1:7" ht="15.6">
      <c r="A975" s="117" t="s">
        <v>1457</v>
      </c>
      <c r="B975" s="51">
        <v>1041.1500000000001</v>
      </c>
      <c r="C975" s="50">
        <v>-1.2999999999999999E-3</v>
      </c>
      <c r="D975" s="16"/>
      <c r="E975" s="112" t="s">
        <v>595</v>
      </c>
      <c r="F975" s="30">
        <v>19889.7</v>
      </c>
      <c r="G975" s="31">
        <f t="shared" si="16"/>
        <v>4.7992644495749026E-3</v>
      </c>
    </row>
    <row r="976" spans="1:7" ht="15.6">
      <c r="A976" s="117" t="s">
        <v>1458</v>
      </c>
      <c r="B976" s="51">
        <v>1050.55</v>
      </c>
      <c r="C976" s="50">
        <v>8.9999999999999993E-3</v>
      </c>
      <c r="D976" s="16"/>
      <c r="E976" s="112" t="s">
        <v>596</v>
      </c>
      <c r="F976" s="30">
        <v>20096.599999999999</v>
      </c>
      <c r="G976" s="31">
        <f t="shared" si="16"/>
        <v>1.04023690653956E-2</v>
      </c>
    </row>
    <row r="977" spans="1:7" ht="15.6">
      <c r="A977" s="117" t="s">
        <v>1459</v>
      </c>
      <c r="B977" s="51">
        <v>1048.8499999999999</v>
      </c>
      <c r="C977" s="50">
        <v>-1.6000000000000001E-3</v>
      </c>
      <c r="D977" s="16"/>
      <c r="E977" s="112" t="s">
        <v>597</v>
      </c>
      <c r="F977" s="30">
        <v>20133.150000000001</v>
      </c>
      <c r="G977" s="31">
        <f t="shared" si="16"/>
        <v>1.8187156036346686E-3</v>
      </c>
    </row>
    <row r="978" spans="1:7" ht="15.6">
      <c r="A978" s="116">
        <v>44938</v>
      </c>
      <c r="B978" s="51">
        <v>1053.8</v>
      </c>
      <c r="C978" s="50">
        <v>4.7000000000000002E-3</v>
      </c>
      <c r="D978" s="16"/>
      <c r="E978" s="111">
        <v>44938.645833333336</v>
      </c>
      <c r="F978" s="30">
        <v>20267.900000000001</v>
      </c>
      <c r="G978" s="31">
        <f t="shared" si="16"/>
        <v>6.6929417403636116E-3</v>
      </c>
    </row>
    <row r="979" spans="1:7" ht="15.6">
      <c r="A979" s="116">
        <v>45028</v>
      </c>
      <c r="B979" s="51">
        <v>1050.3499999999999</v>
      </c>
      <c r="C979" s="50">
        <v>-3.3E-3</v>
      </c>
      <c r="D979" s="16"/>
      <c r="E979" s="111">
        <v>45028.645833333336</v>
      </c>
      <c r="F979" s="30">
        <v>20686.8</v>
      </c>
      <c r="G979" s="31">
        <f t="shared" si="16"/>
        <v>2.0668150129021567E-2</v>
      </c>
    </row>
    <row r="980" spans="1:7" ht="15.6">
      <c r="A980" s="116">
        <v>45058</v>
      </c>
      <c r="B980" s="51">
        <v>1068.9000000000001</v>
      </c>
      <c r="C980" s="50">
        <v>1.77E-2</v>
      </c>
      <c r="D980" s="16"/>
      <c r="E980" s="111">
        <v>45058.645833333336</v>
      </c>
      <c r="F980" s="30">
        <v>20855.099999999999</v>
      </c>
      <c r="G980" s="31">
        <f t="shared" si="16"/>
        <v>8.1356227159348204E-3</v>
      </c>
    </row>
    <row r="981" spans="1:7" ht="15.6">
      <c r="A981" s="116">
        <v>45089</v>
      </c>
      <c r="B981" s="51">
        <v>1061.95</v>
      </c>
      <c r="C981" s="50">
        <v>-6.4999999999999997E-3</v>
      </c>
      <c r="D981" s="16"/>
      <c r="E981" s="111">
        <v>45089.645833333336</v>
      </c>
      <c r="F981" s="30">
        <v>20937.7</v>
      </c>
      <c r="G981" s="31">
        <f t="shared" si="16"/>
        <v>3.9606619004464161E-3</v>
      </c>
    </row>
    <row r="982" spans="1:7" ht="15.6">
      <c r="A982" s="116">
        <v>45119</v>
      </c>
      <c r="B982" s="51">
        <v>1066.05</v>
      </c>
      <c r="C982" s="50">
        <v>3.8999999999999998E-3</v>
      </c>
      <c r="D982" s="16"/>
      <c r="E982" s="111">
        <v>45119.645833333336</v>
      </c>
      <c r="F982" s="30">
        <v>20901.150000000001</v>
      </c>
      <c r="G982" s="31">
        <f t="shared" si="16"/>
        <v>-1.7456549668778409E-3</v>
      </c>
    </row>
    <row r="983" spans="1:7" ht="15.6">
      <c r="A983" s="116">
        <v>45150</v>
      </c>
      <c r="B983" s="51">
        <v>1045.25</v>
      </c>
      <c r="C983" s="50">
        <v>-1.95E-2</v>
      </c>
      <c r="D983" s="16"/>
      <c r="E983" s="111">
        <v>45150.645833333336</v>
      </c>
      <c r="F983" s="30">
        <v>20969.400000000001</v>
      </c>
      <c r="G983" s="31">
        <f t="shared" si="16"/>
        <v>3.2653705657343934E-3</v>
      </c>
    </row>
    <row r="984" spans="1:7" ht="15.6">
      <c r="A984" s="116">
        <v>45242</v>
      </c>
      <c r="B984" s="51">
        <v>1047.5999999999999</v>
      </c>
      <c r="C984" s="50">
        <v>2.2000000000000001E-3</v>
      </c>
      <c r="D984" s="16"/>
      <c r="E984" s="111">
        <v>45242.645833333336</v>
      </c>
      <c r="F984" s="30">
        <v>20997.1</v>
      </c>
      <c r="G984" s="31">
        <f t="shared" si="16"/>
        <v>1.3209724646388032E-3</v>
      </c>
    </row>
    <row r="985" spans="1:7" ht="15.6">
      <c r="A985" s="116">
        <v>45272</v>
      </c>
      <c r="B985" s="51">
        <v>1050</v>
      </c>
      <c r="C985" s="50">
        <v>2.3E-3</v>
      </c>
      <c r="D985" s="16"/>
      <c r="E985" s="111">
        <v>45272.645833333336</v>
      </c>
      <c r="F985" s="30">
        <v>20906.400000000001</v>
      </c>
      <c r="G985" s="31">
        <f t="shared" si="16"/>
        <v>-4.3196441413336784E-3</v>
      </c>
    </row>
    <row r="986" spans="1:7" ht="15.6">
      <c r="A986" s="117" t="s">
        <v>1460</v>
      </c>
      <c r="B986" s="51">
        <v>1072.5999999999999</v>
      </c>
      <c r="C986" s="50">
        <v>2.1499999999999998E-2</v>
      </c>
      <c r="D986" s="16"/>
      <c r="E986" s="112" t="s">
        <v>598</v>
      </c>
      <c r="F986" s="30">
        <v>20926.349999999999</v>
      </c>
      <c r="G986" s="31">
        <f t="shared" si="16"/>
        <v>9.5425324302600423E-4</v>
      </c>
    </row>
    <row r="987" spans="1:7" ht="15.6">
      <c r="A987" s="117" t="s">
        <v>1461</v>
      </c>
      <c r="B987" s="51">
        <v>1084.8</v>
      </c>
      <c r="C987" s="50">
        <v>1.14E-2</v>
      </c>
      <c r="D987" s="16"/>
      <c r="E987" s="112" t="s">
        <v>599</v>
      </c>
      <c r="F987" s="30">
        <v>21182.7</v>
      </c>
      <c r="G987" s="31">
        <f t="shared" si="16"/>
        <v>1.2250105727946048E-2</v>
      </c>
    </row>
    <row r="988" spans="1:7" ht="15.6">
      <c r="A988" s="117" t="s">
        <v>1462</v>
      </c>
      <c r="B988" s="51">
        <v>1083.25</v>
      </c>
      <c r="C988" s="50">
        <v>-1.4E-3</v>
      </c>
      <c r="D988" s="16"/>
      <c r="E988" s="112" t="s">
        <v>600</v>
      </c>
      <c r="F988" s="30">
        <v>21456.65</v>
      </c>
      <c r="G988" s="31">
        <f t="shared" si="16"/>
        <v>1.2932723401643864E-2</v>
      </c>
    </row>
    <row r="989" spans="1:7" ht="15.6">
      <c r="A989" s="117" t="s">
        <v>1463</v>
      </c>
      <c r="B989" s="51">
        <v>1105.1500000000001</v>
      </c>
      <c r="C989" s="50">
        <v>2.0199999999999999E-2</v>
      </c>
      <c r="D989" s="16"/>
      <c r="E989" s="112" t="s">
        <v>601</v>
      </c>
      <c r="F989" s="30">
        <v>21418.65</v>
      </c>
      <c r="G989" s="31">
        <f t="shared" si="16"/>
        <v>-1.7710127163373945E-3</v>
      </c>
    </row>
    <row r="990" spans="1:7" ht="15.6">
      <c r="A990" s="117" t="s">
        <v>1464</v>
      </c>
      <c r="B990" s="51">
        <v>1086.25</v>
      </c>
      <c r="C990" s="50">
        <v>-1.7100000000000001E-2</v>
      </c>
      <c r="D990" s="16"/>
      <c r="E990" s="112" t="s">
        <v>602</v>
      </c>
      <c r="F990" s="30">
        <v>21453.1</v>
      </c>
      <c r="G990" s="31">
        <f t="shared" si="16"/>
        <v>1.6084113611267714E-3</v>
      </c>
    </row>
    <row r="991" spans="1:7" ht="15.6">
      <c r="A991" s="117" t="s">
        <v>1465</v>
      </c>
      <c r="B991" s="51">
        <v>1059.95</v>
      </c>
      <c r="C991" s="50">
        <v>-2.4199999999999999E-2</v>
      </c>
      <c r="D991" s="16"/>
      <c r="E991" s="112" t="s">
        <v>603</v>
      </c>
      <c r="F991" s="30">
        <v>21150.15</v>
      </c>
      <c r="G991" s="31">
        <f t="shared" si="16"/>
        <v>-1.4121502253753415E-2</v>
      </c>
    </row>
    <row r="992" spans="1:7" ht="15.6">
      <c r="A992" s="117" t="s">
        <v>1466</v>
      </c>
      <c r="B992" s="51">
        <v>1059.2</v>
      </c>
      <c r="C992" s="50">
        <v>-6.9999999999999999E-4</v>
      </c>
      <c r="D992" s="16"/>
      <c r="E992" s="112" t="s">
        <v>604</v>
      </c>
      <c r="F992" s="30">
        <v>21255.05</v>
      </c>
      <c r="G992" s="31">
        <f t="shared" si="16"/>
        <v>4.9597756989903097E-3</v>
      </c>
    </row>
    <row r="993" spans="1:7" ht="15.6">
      <c r="A993" s="117" t="s">
        <v>1467</v>
      </c>
      <c r="B993" s="51">
        <v>1076</v>
      </c>
      <c r="C993" s="50">
        <v>1.5900000000000001E-2</v>
      </c>
      <c r="D993" s="16"/>
      <c r="E993" s="112" t="s">
        <v>605</v>
      </c>
      <c r="F993" s="30">
        <v>21349.4</v>
      </c>
      <c r="G993" s="31">
        <f t="shared" si="16"/>
        <v>4.4389450977533329E-3</v>
      </c>
    </row>
    <row r="994" spans="1:7" ht="15.6">
      <c r="A994" s="117" t="s">
        <v>1468</v>
      </c>
      <c r="B994" s="51">
        <v>1077.05</v>
      </c>
      <c r="C994" s="50">
        <v>1E-3</v>
      </c>
      <c r="D994" s="16"/>
      <c r="E994" s="112" t="s">
        <v>606</v>
      </c>
      <c r="F994" s="30">
        <v>21441.35</v>
      </c>
      <c r="G994" s="31">
        <f t="shared" si="16"/>
        <v>4.306912606443225E-3</v>
      </c>
    </row>
    <row r="995" spans="1:7" ht="15.6">
      <c r="A995" s="117" t="s">
        <v>1469</v>
      </c>
      <c r="B995" s="51">
        <v>1083.2</v>
      </c>
      <c r="C995" s="50">
        <v>5.7000000000000002E-3</v>
      </c>
      <c r="D995" s="16"/>
      <c r="E995" s="112" t="s">
        <v>607</v>
      </c>
      <c r="F995" s="30">
        <v>21654.75</v>
      </c>
      <c r="G995" s="31">
        <f t="shared" si="16"/>
        <v>9.9527315211029865E-3</v>
      </c>
    </row>
    <row r="996" spans="1:7" ht="15.6">
      <c r="A996" s="117" t="s">
        <v>1470</v>
      </c>
      <c r="B996" s="51">
        <v>1093.8</v>
      </c>
      <c r="C996" s="50">
        <v>9.7999999999999997E-3</v>
      </c>
      <c r="D996" s="16"/>
      <c r="E996" s="112" t="s">
        <v>608</v>
      </c>
      <c r="F996" s="30">
        <v>21778.7</v>
      </c>
      <c r="G996" s="31">
        <f t="shared" si="16"/>
        <v>5.7239173853311787E-3</v>
      </c>
    </row>
    <row r="997" spans="1:7" ht="15.6">
      <c r="A997" s="117" t="s">
        <v>1471</v>
      </c>
      <c r="B997" s="51">
        <v>1117.75</v>
      </c>
      <c r="C997" s="50">
        <v>2.1899999999999999E-2</v>
      </c>
      <c r="D997" s="16"/>
      <c r="E997" s="112" t="s">
        <v>609</v>
      </c>
      <c r="F997" s="30">
        <v>21731.4</v>
      </c>
      <c r="G997" s="31">
        <f t="shared" si="16"/>
        <v>-2.1718468044464867E-3</v>
      </c>
    </row>
    <row r="998" spans="1:7" ht="15.6">
      <c r="A998" s="116">
        <v>45292</v>
      </c>
      <c r="B998" s="51">
        <v>1107.2</v>
      </c>
      <c r="C998" s="50">
        <v>-9.4000000000000004E-3</v>
      </c>
      <c r="D998" s="16"/>
      <c r="E998" s="111">
        <v>45292.645833333336</v>
      </c>
      <c r="F998" s="30">
        <v>21741.9</v>
      </c>
      <c r="G998" s="31">
        <f t="shared" si="16"/>
        <v>4.8317181589774272E-4</v>
      </c>
    </row>
    <row r="999" spans="1:7" ht="15.6">
      <c r="A999" s="116">
        <v>45323</v>
      </c>
      <c r="B999" s="51">
        <v>1093.9000000000001</v>
      </c>
      <c r="C999" s="50">
        <v>-1.2E-2</v>
      </c>
      <c r="D999" s="16"/>
      <c r="E999" s="111">
        <v>45323.645833333336</v>
      </c>
      <c r="F999" s="30">
        <v>21665.8</v>
      </c>
      <c r="G999" s="31">
        <f t="shared" si="16"/>
        <v>-3.5001540803702991E-3</v>
      </c>
    </row>
    <row r="1000" spans="1:7" ht="15.6">
      <c r="A1000" s="116">
        <v>45352</v>
      </c>
      <c r="B1000" s="51">
        <v>1098.2</v>
      </c>
      <c r="C1000" s="50">
        <v>3.8999999999999998E-3</v>
      </c>
      <c r="D1000" s="16"/>
      <c r="E1000" s="111">
        <v>45352.645833333336</v>
      </c>
      <c r="F1000" s="30">
        <v>21517.35</v>
      </c>
      <c r="G1000" s="31">
        <f t="shared" si="16"/>
        <v>-6.8518125340398806E-3</v>
      </c>
    </row>
    <row r="1001" spans="1:7" ht="15.6">
      <c r="A1001" s="116">
        <v>45383</v>
      </c>
      <c r="B1001" s="51">
        <v>1108.5999999999999</v>
      </c>
      <c r="C1001" s="50">
        <v>9.4999999999999998E-3</v>
      </c>
      <c r="D1001" s="16"/>
      <c r="E1001" s="111">
        <v>45383.645833333336</v>
      </c>
      <c r="F1001" s="30">
        <v>21658.6</v>
      </c>
      <c r="G1001" s="31">
        <f t="shared" si="16"/>
        <v>6.5644700671783074E-3</v>
      </c>
    </row>
    <row r="1002" spans="1:7" ht="15.6">
      <c r="A1002" s="116">
        <v>45413</v>
      </c>
      <c r="B1002" s="51">
        <v>1101.05</v>
      </c>
      <c r="C1002" s="50">
        <v>-6.7999999999999996E-3</v>
      </c>
      <c r="D1002" s="16"/>
      <c r="E1002" s="111">
        <v>45413.645833333336</v>
      </c>
      <c r="F1002" s="30">
        <v>21710.799999999999</v>
      </c>
      <c r="G1002" s="31">
        <f t="shared" si="16"/>
        <v>2.4101280784538659E-3</v>
      </c>
    </row>
    <row r="1003" spans="1:7" ht="15.6">
      <c r="A1003" s="116">
        <v>45505</v>
      </c>
      <c r="B1003" s="51">
        <v>1097.8</v>
      </c>
      <c r="C1003" s="50">
        <v>-3.0000000000000001E-3</v>
      </c>
      <c r="D1003" s="16"/>
      <c r="E1003" s="111">
        <v>45505.645833333336</v>
      </c>
      <c r="F1003" s="30">
        <v>21513</v>
      </c>
      <c r="G1003" s="31">
        <f t="shared" si="16"/>
        <v>-9.1106730290915205E-3</v>
      </c>
    </row>
    <row r="1004" spans="1:7" ht="15.6">
      <c r="A1004" s="116">
        <v>45536</v>
      </c>
      <c r="B1004" s="51">
        <v>1096.3499999999999</v>
      </c>
      <c r="C1004" s="50">
        <v>-1.2999999999999999E-3</v>
      </c>
      <c r="D1004" s="16"/>
      <c r="E1004" s="111">
        <v>45536.645833333336</v>
      </c>
      <c r="F1004" s="30">
        <v>21544.85</v>
      </c>
      <c r="G1004" s="31">
        <f t="shared" si="16"/>
        <v>1.4805001626922998E-3</v>
      </c>
    </row>
    <row r="1005" spans="1:7" ht="15.6">
      <c r="A1005" s="116">
        <v>45566</v>
      </c>
      <c r="B1005" s="51">
        <v>1117.3499999999999</v>
      </c>
      <c r="C1005" s="50">
        <v>1.9199999999999998E-2</v>
      </c>
      <c r="D1005" s="16"/>
      <c r="E1005" s="111">
        <v>45566.645833333336</v>
      </c>
      <c r="F1005" s="30">
        <v>21618.7</v>
      </c>
      <c r="G1005" s="31">
        <f t="shared" si="16"/>
        <v>3.4277333098164942E-3</v>
      </c>
    </row>
    <row r="1006" spans="1:7" ht="15.6">
      <c r="A1006" s="116">
        <v>45597</v>
      </c>
      <c r="B1006" s="51">
        <v>1117.9000000000001</v>
      </c>
      <c r="C1006" s="50">
        <v>5.0000000000000001E-4</v>
      </c>
      <c r="D1006" s="16"/>
      <c r="E1006" s="111">
        <v>45597.645833333336</v>
      </c>
      <c r="F1006" s="30">
        <v>21647.200000000001</v>
      </c>
      <c r="G1006" s="31">
        <f t="shared" si="16"/>
        <v>1.3183031357111297E-3</v>
      </c>
    </row>
    <row r="1007" spans="1:7" ht="15.6">
      <c r="A1007" s="116">
        <v>45627</v>
      </c>
      <c r="B1007" s="51">
        <v>1111.5</v>
      </c>
      <c r="C1007" s="50">
        <v>-5.7000000000000002E-3</v>
      </c>
      <c r="D1007" s="16"/>
      <c r="E1007" s="111">
        <v>45627.645833333336</v>
      </c>
      <c r="F1007" s="30">
        <v>21894.55</v>
      </c>
      <c r="G1007" s="31">
        <f t="shared" si="16"/>
        <v>1.1426420045086649E-2</v>
      </c>
    </row>
    <row r="1008" spans="1:7" ht="15.6">
      <c r="A1008" s="117" t="s">
        <v>1472</v>
      </c>
      <c r="B1008" s="51">
        <v>1105.8499999999999</v>
      </c>
      <c r="C1008" s="50">
        <v>-5.1000000000000004E-3</v>
      </c>
      <c r="D1008" s="16"/>
      <c r="E1008" s="112" t="s">
        <v>610</v>
      </c>
      <c r="F1008" s="30">
        <v>22097.45</v>
      </c>
      <c r="G1008" s="31">
        <f t="shared" si="16"/>
        <v>9.2671463903117868E-3</v>
      </c>
    </row>
    <row r="1009" spans="1:7" ht="15.6">
      <c r="A1009" s="117" t="s">
        <v>1473</v>
      </c>
      <c r="B1009" s="51">
        <v>1110</v>
      </c>
      <c r="C1009" s="50">
        <v>3.8E-3</v>
      </c>
      <c r="D1009" s="16"/>
      <c r="E1009" s="112" t="s">
        <v>611</v>
      </c>
      <c r="F1009" s="30">
        <v>22032.3</v>
      </c>
      <c r="G1009" s="31">
        <f t="shared" si="16"/>
        <v>-2.9483039898269281E-3</v>
      </c>
    </row>
    <row r="1010" spans="1:7" ht="15.6">
      <c r="A1010" s="117" t="s">
        <v>1474</v>
      </c>
      <c r="B1010" s="51">
        <v>1095.45</v>
      </c>
      <c r="C1010" s="50">
        <v>-1.3100000000000001E-2</v>
      </c>
      <c r="D1010" s="16"/>
      <c r="E1010" s="112" t="s">
        <v>612</v>
      </c>
      <c r="F1010" s="30">
        <v>21571.95</v>
      </c>
      <c r="G1010" s="31">
        <f t="shared" si="16"/>
        <v>-2.0894323334377241E-2</v>
      </c>
    </row>
    <row r="1011" spans="1:7" ht="15.6">
      <c r="A1011" s="117" t="s">
        <v>1475</v>
      </c>
      <c r="B1011" s="51">
        <v>1069.45</v>
      </c>
      <c r="C1011" s="50">
        <v>-2.3699999999999999E-2</v>
      </c>
      <c r="D1011" s="16"/>
      <c r="E1011" s="112" t="s">
        <v>613</v>
      </c>
      <c r="F1011" s="30">
        <v>21462.25</v>
      </c>
      <c r="G1011" s="31">
        <f t="shared" si="16"/>
        <v>-5.0853075405793424E-3</v>
      </c>
    </row>
    <row r="1012" spans="1:7" ht="15.6">
      <c r="A1012" s="117" t="s">
        <v>1476</v>
      </c>
      <c r="B1012" s="51">
        <v>1082.5999999999999</v>
      </c>
      <c r="C1012" s="50">
        <v>1.23E-2</v>
      </c>
      <c r="D1012" s="16"/>
      <c r="E1012" s="112" t="s">
        <v>614</v>
      </c>
      <c r="F1012" s="30">
        <v>21622.400000000001</v>
      </c>
      <c r="G1012" s="31">
        <f t="shared" si="16"/>
        <v>7.4619389858938678E-3</v>
      </c>
    </row>
    <row r="1013" spans="1:7" ht="15.6">
      <c r="A1013" s="117" t="s">
        <v>1477</v>
      </c>
      <c r="B1013" s="51">
        <v>1108.05</v>
      </c>
      <c r="C1013" s="50">
        <v>-5.9999999999999995E-4</v>
      </c>
      <c r="D1013" s="16"/>
      <c r="E1013" s="112" t="s">
        <v>615</v>
      </c>
      <c r="F1013" s="30">
        <v>21238.799999999999</v>
      </c>
      <c r="G1013" s="31">
        <f t="shared" si="16"/>
        <v>-1.7740861328992219E-2</v>
      </c>
    </row>
    <row r="1014" spans="1:7" ht="15.6">
      <c r="A1014" s="117" t="s">
        <v>1478</v>
      </c>
      <c r="B1014" s="51">
        <v>1112.2</v>
      </c>
      <c r="C1014" s="50">
        <v>3.7000000000000002E-3</v>
      </c>
      <c r="D1014" s="16"/>
      <c r="E1014" s="112" t="s">
        <v>616</v>
      </c>
      <c r="F1014" s="30">
        <v>21453.95</v>
      </c>
      <c r="G1014" s="31">
        <f t="shared" si="16"/>
        <v>1.0130045011959243E-2</v>
      </c>
    </row>
    <row r="1015" spans="1:7" ht="15.6">
      <c r="A1015" s="117" t="s">
        <v>1479</v>
      </c>
      <c r="B1015" s="51">
        <v>1096</v>
      </c>
      <c r="C1015" s="50">
        <v>-1.46E-2</v>
      </c>
      <c r="D1015" s="16"/>
      <c r="E1015" s="112" t="s">
        <v>617</v>
      </c>
      <c r="F1015" s="30">
        <v>21352.6</v>
      </c>
      <c r="G1015" s="31">
        <f t="shared" si="16"/>
        <v>-4.7240717909756702E-3</v>
      </c>
    </row>
    <row r="1016" spans="1:7" ht="15.6">
      <c r="A1016" s="117" t="s">
        <v>1480</v>
      </c>
      <c r="B1016" s="51">
        <v>1093.9000000000001</v>
      </c>
      <c r="C1016" s="50">
        <v>-1.9E-3</v>
      </c>
      <c r="D1016" s="16"/>
      <c r="E1016" s="112" t="s">
        <v>618</v>
      </c>
      <c r="F1016" s="30">
        <v>21737.599999999999</v>
      </c>
      <c r="G1016" s="31">
        <f t="shared" si="16"/>
        <v>1.8030591122392581E-2</v>
      </c>
    </row>
    <row r="1017" spans="1:7" ht="15.6">
      <c r="A1017" s="117" t="s">
        <v>1481</v>
      </c>
      <c r="B1017" s="51">
        <v>1080.4000000000001</v>
      </c>
      <c r="C1017" s="50">
        <v>-1.23E-2</v>
      </c>
      <c r="D1017" s="16"/>
      <c r="E1017" s="112" t="s">
        <v>619</v>
      </c>
      <c r="F1017" s="30">
        <v>21522.1</v>
      </c>
      <c r="G1017" s="31">
        <f t="shared" si="16"/>
        <v>-9.9136979243338308E-3</v>
      </c>
    </row>
    <row r="1018" spans="1:7" ht="15.6">
      <c r="A1018" s="117" t="s">
        <v>1482</v>
      </c>
      <c r="B1018" s="51">
        <v>1089.75</v>
      </c>
      <c r="C1018" s="50">
        <v>8.6999999999999994E-3</v>
      </c>
      <c r="D1018" s="16"/>
      <c r="E1018" s="112" t="s">
        <v>620</v>
      </c>
      <c r="F1018" s="30">
        <v>21725.7</v>
      </c>
      <c r="G1018" s="31">
        <f t="shared" si="16"/>
        <v>9.4600433972522602E-3</v>
      </c>
    </row>
    <row r="1019" spans="1:7" ht="15.6">
      <c r="A1019" s="116">
        <v>45293</v>
      </c>
      <c r="B1019" s="51">
        <v>1080.05</v>
      </c>
      <c r="C1019" s="50">
        <v>-8.8999999999999999E-3</v>
      </c>
      <c r="D1019" s="16"/>
      <c r="E1019" s="111">
        <v>45293.645833333336</v>
      </c>
      <c r="F1019" s="30">
        <v>21697.45</v>
      </c>
      <c r="G1019" s="31">
        <f t="shared" si="16"/>
        <v>-1.3003033273956133E-3</v>
      </c>
    </row>
    <row r="1020" spans="1:7" ht="15.6">
      <c r="A1020" s="116">
        <v>45324</v>
      </c>
      <c r="B1020" s="51">
        <v>1086.05</v>
      </c>
      <c r="C1020" s="50">
        <v>5.5999999999999999E-3</v>
      </c>
      <c r="D1020" s="16"/>
      <c r="E1020" s="111">
        <v>45324.645833333336</v>
      </c>
      <c r="F1020" s="30">
        <v>21853.8</v>
      </c>
      <c r="G1020" s="31">
        <f t="shared" si="16"/>
        <v>7.2059159025599229E-3</v>
      </c>
    </row>
    <row r="1021" spans="1:7" ht="15.6">
      <c r="A1021" s="116">
        <v>45414</v>
      </c>
      <c r="B1021" s="51">
        <v>1062.9000000000001</v>
      </c>
      <c r="C1021" s="50">
        <v>-2.1299999999999999E-2</v>
      </c>
      <c r="D1021" s="16"/>
      <c r="E1021" s="111">
        <v>45414.645833333336</v>
      </c>
      <c r="F1021" s="30">
        <v>21771.7</v>
      </c>
      <c r="G1021" s="31">
        <f t="shared" si="16"/>
        <v>-3.756783717248191E-3</v>
      </c>
    </row>
    <row r="1022" spans="1:7" ht="15.6">
      <c r="A1022" s="116">
        <v>45445</v>
      </c>
      <c r="B1022" s="51">
        <v>1072</v>
      </c>
      <c r="C1022" s="50">
        <v>8.6E-3</v>
      </c>
      <c r="D1022" s="16"/>
      <c r="E1022" s="111">
        <v>45445.645833333336</v>
      </c>
      <c r="F1022" s="30">
        <v>21929.4</v>
      </c>
      <c r="G1022" s="31">
        <f t="shared" si="16"/>
        <v>7.2433480160023489E-3</v>
      </c>
    </row>
    <row r="1023" spans="1:7" ht="15.6">
      <c r="A1023" s="116">
        <v>45475</v>
      </c>
      <c r="B1023" s="51">
        <v>1081.6500000000001</v>
      </c>
      <c r="C1023" s="50">
        <v>8.9999999999999993E-3</v>
      </c>
      <c r="D1023" s="16"/>
      <c r="E1023" s="111">
        <v>45475.645833333336</v>
      </c>
      <c r="F1023" s="30">
        <v>21930.5</v>
      </c>
      <c r="G1023" s="31">
        <f t="shared" si="16"/>
        <v>5.0160971116319786E-5</v>
      </c>
    </row>
    <row r="1024" spans="1:7" ht="15.6">
      <c r="A1024" s="116">
        <v>45506</v>
      </c>
      <c r="B1024" s="51">
        <v>1081.05</v>
      </c>
      <c r="C1024" s="50">
        <v>-5.9999999999999995E-4</v>
      </c>
      <c r="D1024" s="16"/>
      <c r="E1024" s="111">
        <v>45506.645833333336</v>
      </c>
      <c r="F1024" s="30">
        <v>21717.95</v>
      </c>
      <c r="G1024" s="31">
        <f t="shared" si="16"/>
        <v>-9.6919814869701471E-3</v>
      </c>
    </row>
    <row r="1025" spans="1:7" ht="15.6">
      <c r="A1025" s="116">
        <v>45537</v>
      </c>
      <c r="B1025" s="51">
        <v>1111.5</v>
      </c>
      <c r="C1025" s="50">
        <v>2.8199999999999999E-2</v>
      </c>
      <c r="D1025" s="16"/>
      <c r="E1025" s="111">
        <v>45537.645833333336</v>
      </c>
      <c r="F1025" s="30">
        <v>21782.5</v>
      </c>
      <c r="G1025" s="31">
        <f t="shared" si="16"/>
        <v>2.9721958103781088E-3</v>
      </c>
    </row>
    <row r="1026" spans="1:7" ht="15.6">
      <c r="A1026" s="116">
        <v>45628</v>
      </c>
      <c r="B1026" s="51">
        <v>1095.45</v>
      </c>
      <c r="C1026" s="50">
        <v>-1.44E-2</v>
      </c>
      <c r="D1026" s="16"/>
      <c r="E1026" s="111">
        <v>45628.645833333336</v>
      </c>
      <c r="F1026" s="30">
        <v>21616.05</v>
      </c>
      <c r="G1026" s="31">
        <f t="shared" si="16"/>
        <v>-7.6414552966831417E-3</v>
      </c>
    </row>
    <row r="1027" spans="1:7" ht="15.6">
      <c r="A1027" s="117" t="s">
        <v>1483</v>
      </c>
      <c r="B1027" s="51">
        <v>1113.45</v>
      </c>
      <c r="C1027" s="50">
        <v>1.6400000000000001E-2</v>
      </c>
      <c r="D1027" s="16"/>
      <c r="E1027" s="112" t="s">
        <v>621</v>
      </c>
      <c r="F1027" s="30">
        <v>21743.25</v>
      </c>
      <c r="G1027" s="31">
        <f t="shared" si="16"/>
        <v>5.8845163663112654E-3</v>
      </c>
    </row>
    <row r="1028" spans="1:7" ht="15.6">
      <c r="A1028" s="117" t="s">
        <v>1484</v>
      </c>
      <c r="B1028" s="51">
        <v>1129.0999999999999</v>
      </c>
      <c r="C1028" s="50">
        <v>1.41E-2</v>
      </c>
      <c r="D1028" s="16"/>
      <c r="E1028" s="112" t="s">
        <v>622</v>
      </c>
      <c r="F1028" s="30">
        <v>21840.05</v>
      </c>
      <c r="G1028" s="31">
        <f t="shared" si="16"/>
        <v>4.4519563542708696E-3</v>
      </c>
    </row>
    <row r="1029" spans="1:7" ht="15.6">
      <c r="A1029" s="117" t="s">
        <v>1485</v>
      </c>
      <c r="B1029" s="51">
        <v>1144.05</v>
      </c>
      <c r="C1029" s="50">
        <v>1.32E-2</v>
      </c>
      <c r="D1029" s="16"/>
      <c r="E1029" s="112" t="s">
        <v>623</v>
      </c>
      <c r="F1029" s="30">
        <v>21910.75</v>
      </c>
      <c r="G1029" s="31">
        <f t="shared" si="16"/>
        <v>3.2371720760713263E-3</v>
      </c>
    </row>
    <row r="1030" spans="1:7" ht="15.6">
      <c r="A1030" s="117" t="s">
        <v>1486</v>
      </c>
      <c r="B1030" s="51">
        <v>1126.4000000000001</v>
      </c>
      <c r="C1030" s="50">
        <v>-1.54E-2</v>
      </c>
      <c r="D1030" s="16"/>
      <c r="E1030" s="112" t="s">
        <v>624</v>
      </c>
      <c r="F1030" s="30">
        <v>22040.7</v>
      </c>
      <c r="G1030" s="31">
        <f t="shared" si="16"/>
        <v>5.9308786782743539E-3</v>
      </c>
    </row>
    <row r="1031" spans="1:7" ht="15.6">
      <c r="A1031" s="117" t="s">
        <v>1487</v>
      </c>
      <c r="B1031" s="51">
        <v>1156.9000000000001</v>
      </c>
      <c r="C1031" s="50">
        <v>2.7099999999999999E-2</v>
      </c>
      <c r="D1031" s="16"/>
      <c r="E1031" s="112" t="s">
        <v>625</v>
      </c>
      <c r="F1031" s="30">
        <v>22122.25</v>
      </c>
      <c r="G1031" s="31">
        <f t="shared" si="16"/>
        <v>3.6999732313400813E-3</v>
      </c>
    </row>
    <row r="1032" spans="1:7" ht="15.6">
      <c r="A1032" s="117" t="s">
        <v>1488</v>
      </c>
      <c r="B1032" s="51">
        <v>1143.5999999999999</v>
      </c>
      <c r="C1032" s="50">
        <v>-1.15E-2</v>
      </c>
      <c r="D1032" s="16"/>
      <c r="E1032" s="112" t="s">
        <v>626</v>
      </c>
      <c r="F1032" s="30">
        <v>22196.95</v>
      </c>
      <c r="G1032" s="31">
        <f t="shared" si="16"/>
        <v>3.3766908881329716E-3</v>
      </c>
    </row>
    <row r="1033" spans="1:7" ht="15.6">
      <c r="A1033" s="117" t="s">
        <v>1489</v>
      </c>
      <c r="B1033" s="51">
        <v>1141.2</v>
      </c>
      <c r="C1033" s="50">
        <v>-2.0999999999999999E-3</v>
      </c>
      <c r="D1033" s="16"/>
      <c r="E1033" s="112" t="s">
        <v>627</v>
      </c>
      <c r="F1033" s="30">
        <v>22055.05</v>
      </c>
      <c r="G1033" s="31">
        <f t="shared" si="16"/>
        <v>-6.3927701778848656E-3</v>
      </c>
    </row>
    <row r="1034" spans="1:7" ht="15.6">
      <c r="A1034" s="117" t="s">
        <v>1490</v>
      </c>
      <c r="B1034" s="51">
        <v>1159.75</v>
      </c>
      <c r="C1034" s="50">
        <v>1.6299999999999999E-2</v>
      </c>
      <c r="D1034" s="16"/>
      <c r="E1034" s="112" t="s">
        <v>628</v>
      </c>
      <c r="F1034" s="30">
        <v>22217.45</v>
      </c>
      <c r="G1034" s="31">
        <f t="shared" si="16"/>
        <v>7.3633929644232321E-3</v>
      </c>
    </row>
    <row r="1035" spans="1:7" ht="15.6">
      <c r="A1035" s="117" t="s">
        <v>1491</v>
      </c>
      <c r="B1035" s="51">
        <v>1166.05</v>
      </c>
      <c r="C1035" s="50">
        <v>5.4000000000000003E-3</v>
      </c>
      <c r="D1035" s="16"/>
      <c r="E1035" s="112" t="s">
        <v>629</v>
      </c>
      <c r="F1035" s="30">
        <v>22212.7</v>
      </c>
      <c r="G1035" s="31">
        <f t="shared" ref="G1035:G1098" si="17">(F1035/F1034)-1</f>
        <v>-2.1379591267223219E-4</v>
      </c>
    </row>
    <row r="1036" spans="1:7" ht="15.6">
      <c r="A1036" s="117" t="s">
        <v>1492</v>
      </c>
      <c r="B1036" s="51">
        <v>1146.8</v>
      </c>
      <c r="C1036" s="50">
        <v>-1.6500000000000001E-2</v>
      </c>
      <c r="D1036" s="16"/>
      <c r="E1036" s="112" t="s">
        <v>630</v>
      </c>
      <c r="F1036" s="30">
        <v>22122.05</v>
      </c>
      <c r="G1036" s="31">
        <f t="shared" si="17"/>
        <v>-4.0809987079464261E-3</v>
      </c>
    </row>
    <row r="1037" spans="1:7" ht="15.6">
      <c r="A1037" s="117" t="s">
        <v>1493</v>
      </c>
      <c r="B1037" s="51">
        <v>1153.3</v>
      </c>
      <c r="C1037" s="50">
        <v>5.7000000000000002E-3</v>
      </c>
      <c r="D1037" s="16"/>
      <c r="E1037" s="112" t="s">
        <v>631</v>
      </c>
      <c r="F1037" s="30">
        <v>22198.35</v>
      </c>
      <c r="G1037" s="31">
        <f t="shared" si="17"/>
        <v>3.4490474436139618E-3</v>
      </c>
    </row>
    <row r="1038" spans="1:7" ht="15.6">
      <c r="A1038" s="117" t="s">
        <v>1494</v>
      </c>
      <c r="B1038" s="51">
        <v>1137.6500000000001</v>
      </c>
      <c r="C1038" s="50">
        <v>-1.3599999999999999E-2</v>
      </c>
      <c r="D1038" s="16"/>
      <c r="E1038" s="112" t="s">
        <v>632</v>
      </c>
      <c r="F1038" s="30">
        <v>21951.15</v>
      </c>
      <c r="G1038" s="31">
        <f t="shared" si="17"/>
        <v>-1.1135962808046407E-2</v>
      </c>
    </row>
    <row r="1039" spans="1:7" ht="15.6">
      <c r="A1039" s="117" t="s">
        <v>1495</v>
      </c>
      <c r="B1039" s="51">
        <v>1165.8499999999999</v>
      </c>
      <c r="C1039" s="50">
        <v>2.4799999999999999E-2</v>
      </c>
      <c r="D1039" s="16"/>
      <c r="E1039" s="112" t="s">
        <v>633</v>
      </c>
      <c r="F1039" s="30">
        <v>21982.799999999999</v>
      </c>
      <c r="G1039" s="31">
        <f t="shared" si="17"/>
        <v>1.4418378991531977E-3</v>
      </c>
    </row>
    <row r="1040" spans="1:7" ht="15.6">
      <c r="A1040" s="116">
        <v>45294</v>
      </c>
      <c r="B1040" s="51">
        <v>1167.25</v>
      </c>
      <c r="C1040" s="50">
        <v>1.1999999999999999E-3</v>
      </c>
      <c r="D1040" s="16"/>
      <c r="E1040" s="111">
        <v>45294.645833333336</v>
      </c>
      <c r="F1040" s="30">
        <v>22338.75</v>
      </c>
      <c r="G1040" s="31">
        <f t="shared" si="17"/>
        <v>1.6192204814673428E-2</v>
      </c>
    </row>
    <row r="1041" spans="1:7" ht="15.6">
      <c r="A1041" s="116">
        <v>45385</v>
      </c>
      <c r="B1041" s="51">
        <v>1165.8</v>
      </c>
      <c r="C1041" s="50">
        <v>-2.7000000000000001E-3</v>
      </c>
      <c r="D1041" s="16"/>
      <c r="E1041" s="111">
        <v>45385.645833333336</v>
      </c>
      <c r="F1041" s="30">
        <v>22405.599999999999</v>
      </c>
      <c r="G1041" s="31">
        <f t="shared" si="17"/>
        <v>2.9925577751663823E-3</v>
      </c>
    </row>
    <row r="1042" spans="1:7" ht="15.6">
      <c r="A1042" s="116">
        <v>45415</v>
      </c>
      <c r="B1042" s="51">
        <v>1153.5999999999999</v>
      </c>
      <c r="C1042" s="50">
        <v>-1.0500000000000001E-2</v>
      </c>
      <c r="D1042" s="16"/>
      <c r="E1042" s="111">
        <v>45415.645833333336</v>
      </c>
      <c r="F1042" s="30">
        <v>22356.3</v>
      </c>
      <c r="G1042" s="31">
        <f t="shared" si="17"/>
        <v>-2.2003427714499812E-3</v>
      </c>
    </row>
    <row r="1043" spans="1:7" ht="15.6">
      <c r="A1043" s="116">
        <v>45446</v>
      </c>
      <c r="B1043" s="51">
        <v>1153.3</v>
      </c>
      <c r="C1043" s="50">
        <v>-2.9999999999999997E-4</v>
      </c>
      <c r="D1043" s="16"/>
      <c r="E1043" s="111">
        <v>45446.645833333336</v>
      </c>
      <c r="F1043" s="30">
        <v>22474.05</v>
      </c>
      <c r="G1043" s="31">
        <f t="shared" si="17"/>
        <v>5.2669717260906967E-3</v>
      </c>
    </row>
    <row r="1044" spans="1:7" ht="15.6">
      <c r="A1044" s="116">
        <v>45476</v>
      </c>
      <c r="B1044" s="51">
        <v>1146.5</v>
      </c>
      <c r="C1044" s="50">
        <v>-5.8999999999999999E-3</v>
      </c>
      <c r="D1044" s="16"/>
      <c r="E1044" s="111">
        <v>45476.645833333336</v>
      </c>
      <c r="F1044" s="30">
        <v>22493.55</v>
      </c>
      <c r="G1044" s="31">
        <f t="shared" si="17"/>
        <v>8.6766737637411495E-4</v>
      </c>
    </row>
    <row r="1045" spans="1:7" ht="15.6">
      <c r="A1045" s="116">
        <v>45599</v>
      </c>
      <c r="B1045" s="51">
        <v>1147.9000000000001</v>
      </c>
      <c r="C1045" s="50">
        <v>1.1999999999999999E-3</v>
      </c>
      <c r="D1045" s="16"/>
      <c r="E1045" s="111">
        <v>45599.645833333336</v>
      </c>
      <c r="F1045" s="30">
        <v>22332.65</v>
      </c>
      <c r="G1045" s="31">
        <f t="shared" si="17"/>
        <v>-7.1531616841271628E-3</v>
      </c>
    </row>
    <row r="1046" spans="1:7" ht="15.6">
      <c r="A1046" s="116">
        <v>45629</v>
      </c>
      <c r="B1046" s="51">
        <v>1132.8499999999999</v>
      </c>
      <c r="C1046" s="50">
        <v>-1.3100000000000001E-2</v>
      </c>
      <c r="D1046" s="16"/>
      <c r="E1046" s="111">
        <v>45629.645833333336</v>
      </c>
      <c r="F1046" s="30">
        <v>22335.7</v>
      </c>
      <c r="G1046" s="31">
        <f t="shared" si="17"/>
        <v>1.3657134285449679E-4</v>
      </c>
    </row>
    <row r="1047" spans="1:7" ht="15.6">
      <c r="A1047" s="117" t="s">
        <v>1496</v>
      </c>
      <c r="B1047" s="51">
        <v>1109.3</v>
      </c>
      <c r="C1047" s="50">
        <v>-2.0799999999999999E-2</v>
      </c>
      <c r="D1047" s="16"/>
      <c r="E1047" s="112" t="s">
        <v>634</v>
      </c>
      <c r="F1047" s="30">
        <v>21997.7</v>
      </c>
      <c r="G1047" s="31">
        <f t="shared" si="17"/>
        <v>-1.5132724741109493E-2</v>
      </c>
    </row>
    <row r="1048" spans="1:7" ht="15.6">
      <c r="A1048" s="117" t="s">
        <v>1497</v>
      </c>
      <c r="B1048" s="51">
        <v>1127.3</v>
      </c>
      <c r="C1048" s="50">
        <v>1.6199999999999999E-2</v>
      </c>
      <c r="D1048" s="16"/>
      <c r="E1048" s="112" t="s">
        <v>635</v>
      </c>
      <c r="F1048" s="30">
        <v>22146.65</v>
      </c>
      <c r="G1048" s="31">
        <f t="shared" si="17"/>
        <v>6.7711624397095438E-3</v>
      </c>
    </row>
    <row r="1049" spans="1:7" ht="15.6">
      <c r="A1049" s="117" t="s">
        <v>1498</v>
      </c>
      <c r="B1049" s="51">
        <v>1117.4000000000001</v>
      </c>
      <c r="C1049" s="50">
        <v>-8.8000000000000005E-3</v>
      </c>
      <c r="D1049" s="16"/>
      <c r="E1049" s="112" t="s">
        <v>636</v>
      </c>
      <c r="F1049" s="30">
        <v>22023.35</v>
      </c>
      <c r="G1049" s="31">
        <f t="shared" si="17"/>
        <v>-5.5674334493028832E-3</v>
      </c>
    </row>
    <row r="1050" spans="1:7" ht="15.6">
      <c r="A1050" s="117" t="s">
        <v>1499</v>
      </c>
      <c r="B1050" s="51">
        <v>1108.3</v>
      </c>
      <c r="C1050" s="50">
        <v>-8.0999999999999996E-3</v>
      </c>
      <c r="D1050" s="16"/>
      <c r="E1050" s="112" t="s">
        <v>637</v>
      </c>
      <c r="F1050" s="30">
        <v>22055.7</v>
      </c>
      <c r="G1050" s="31">
        <f t="shared" si="17"/>
        <v>1.4688955131714199E-3</v>
      </c>
    </row>
    <row r="1051" spans="1:7" ht="15.6">
      <c r="A1051" s="117" t="s">
        <v>1500</v>
      </c>
      <c r="B1051" s="51">
        <v>1087.45</v>
      </c>
      <c r="C1051" s="50">
        <v>-1.8800000000000001E-2</v>
      </c>
      <c r="D1051" s="16"/>
      <c r="E1051" s="112" t="s">
        <v>638</v>
      </c>
      <c r="F1051" s="30">
        <v>21817.45</v>
      </c>
      <c r="G1051" s="31">
        <f t="shared" si="17"/>
        <v>-1.0802196257656771E-2</v>
      </c>
    </row>
    <row r="1052" spans="1:7" ht="15.6">
      <c r="A1052" s="117" t="s">
        <v>1501</v>
      </c>
      <c r="B1052" s="51">
        <v>1101.5999999999999</v>
      </c>
      <c r="C1052" s="50">
        <v>1.2999999999999999E-2</v>
      </c>
      <c r="D1052" s="16"/>
      <c r="E1052" s="112" t="s">
        <v>639</v>
      </c>
      <c r="F1052" s="30">
        <v>21839.1</v>
      </c>
      <c r="G1052" s="31">
        <f t="shared" si="17"/>
        <v>9.9232495089940365E-4</v>
      </c>
    </row>
    <row r="1053" spans="1:7" ht="15.6">
      <c r="A1053" s="117" t="s">
        <v>1502</v>
      </c>
      <c r="B1053" s="51">
        <v>1109.9000000000001</v>
      </c>
      <c r="C1053" s="50">
        <v>7.4999999999999997E-3</v>
      </c>
      <c r="D1053" s="16"/>
      <c r="E1053" s="112" t="s">
        <v>640</v>
      </c>
      <c r="F1053" s="30">
        <v>22011.95</v>
      </c>
      <c r="G1053" s="31">
        <f t="shared" si="17"/>
        <v>7.9147034447391018E-3</v>
      </c>
    </row>
    <row r="1054" spans="1:7" ht="15.6">
      <c r="A1054" s="117" t="s">
        <v>1503</v>
      </c>
      <c r="B1054" s="51">
        <v>1134.5</v>
      </c>
      <c r="C1054" s="50">
        <v>2.2200000000000001E-2</v>
      </c>
      <c r="D1054" s="16"/>
      <c r="E1054" s="112" t="s">
        <v>641</v>
      </c>
      <c r="F1054" s="30">
        <v>22096.75</v>
      </c>
      <c r="G1054" s="31">
        <f t="shared" si="17"/>
        <v>3.8524528721899376E-3</v>
      </c>
    </row>
    <row r="1055" spans="1:7" ht="15.6">
      <c r="A1055" s="117" t="s">
        <v>1504</v>
      </c>
      <c r="B1055" s="51">
        <v>1126.05</v>
      </c>
      <c r="C1055" s="50">
        <v>-7.4000000000000003E-3</v>
      </c>
      <c r="D1055" s="16"/>
      <c r="E1055" s="112" t="s">
        <v>642</v>
      </c>
      <c r="F1055" s="30">
        <v>22004.7</v>
      </c>
      <c r="G1055" s="31">
        <f t="shared" si="17"/>
        <v>-4.1657709844207247E-3</v>
      </c>
    </row>
    <row r="1056" spans="1:7" ht="15.6">
      <c r="A1056" s="117" t="s">
        <v>1505</v>
      </c>
      <c r="B1056" s="51">
        <v>1139.45</v>
      </c>
      <c r="C1056" s="50">
        <v>1.1900000000000001E-2</v>
      </c>
      <c r="D1056" s="16"/>
      <c r="E1056" s="112" t="s">
        <v>643</v>
      </c>
      <c r="F1056" s="30">
        <v>22123.65</v>
      </c>
      <c r="G1056" s="31">
        <f t="shared" si="17"/>
        <v>5.4056633355601402E-3</v>
      </c>
    </row>
    <row r="1057" spans="1:7" ht="15.6">
      <c r="A1057" s="117" t="s">
        <v>1506</v>
      </c>
      <c r="B1057" s="51">
        <v>1134.25</v>
      </c>
      <c r="C1057" s="50">
        <v>-4.5999999999999999E-3</v>
      </c>
      <c r="D1057" s="16"/>
      <c r="E1057" s="112" t="s">
        <v>644</v>
      </c>
      <c r="F1057" s="30">
        <v>22326.9</v>
      </c>
      <c r="G1057" s="31">
        <f t="shared" si="17"/>
        <v>9.1870012407537782E-3</v>
      </c>
    </row>
    <row r="1058" spans="1:7" ht="15.6">
      <c r="A1058" s="116">
        <v>45295</v>
      </c>
      <c r="B1058" s="51">
        <v>1158.3</v>
      </c>
      <c r="C1058" s="50">
        <v>2.12E-2</v>
      </c>
      <c r="D1058" s="16"/>
      <c r="E1058" s="111">
        <v>45295.645833333336</v>
      </c>
      <c r="F1058" s="30">
        <v>22462</v>
      </c>
      <c r="G1058" s="31">
        <f t="shared" si="17"/>
        <v>6.0509967796693598E-3</v>
      </c>
    </row>
    <row r="1059" spans="1:7" ht="15.6">
      <c r="A1059" s="116">
        <v>45326</v>
      </c>
      <c r="B1059" s="51">
        <v>1152.9000000000001</v>
      </c>
      <c r="C1059" s="50">
        <v>-4.7000000000000002E-3</v>
      </c>
      <c r="D1059" s="16"/>
      <c r="E1059" s="111">
        <v>45326.645833333336</v>
      </c>
      <c r="F1059" s="30">
        <v>22453.3</v>
      </c>
      <c r="G1059" s="31">
        <f t="shared" si="17"/>
        <v>-3.8732080847658779E-4</v>
      </c>
    </row>
    <row r="1060" spans="1:7" ht="15.6">
      <c r="A1060" s="116">
        <v>45355</v>
      </c>
      <c r="B1060" s="51">
        <v>1130.3</v>
      </c>
      <c r="C1060" s="50">
        <v>-1.9599999999999999E-2</v>
      </c>
      <c r="D1060" s="16"/>
      <c r="E1060" s="111">
        <v>45355.645833333336</v>
      </c>
      <c r="F1060" s="30">
        <v>22434.65</v>
      </c>
      <c r="G1060" s="31">
        <f t="shared" si="17"/>
        <v>-8.306128720498851E-4</v>
      </c>
    </row>
    <row r="1061" spans="1:7" ht="15.6">
      <c r="A1061" s="116">
        <v>45386</v>
      </c>
      <c r="B1061" s="51">
        <v>1120.2</v>
      </c>
      <c r="C1061" s="50">
        <v>-8.8999999999999999E-3</v>
      </c>
      <c r="D1061" s="16"/>
      <c r="E1061" s="111">
        <v>45386.645833333336</v>
      </c>
      <c r="F1061" s="30">
        <v>22514.65</v>
      </c>
      <c r="G1061" s="31">
        <f t="shared" si="17"/>
        <v>3.5659125504521327E-3</v>
      </c>
    </row>
    <row r="1062" spans="1:7" ht="15.6">
      <c r="A1062" s="116">
        <v>45416</v>
      </c>
      <c r="B1062" s="51">
        <v>1128.3</v>
      </c>
      <c r="C1062" s="50">
        <v>7.1999999999999998E-3</v>
      </c>
      <c r="D1062" s="16"/>
      <c r="E1062" s="111">
        <v>45416.645833333336</v>
      </c>
      <c r="F1062" s="30">
        <v>22513.7</v>
      </c>
      <c r="G1062" s="31">
        <f t="shared" si="17"/>
        <v>-4.2194748752555356E-5</v>
      </c>
    </row>
    <row r="1063" spans="1:7" ht="15.6">
      <c r="A1063" s="116">
        <v>45508</v>
      </c>
      <c r="B1063" s="51">
        <v>1140.75</v>
      </c>
      <c r="C1063" s="50">
        <v>1.0999999999999999E-2</v>
      </c>
      <c r="D1063" s="16"/>
      <c r="E1063" s="111">
        <v>45508.645833333336</v>
      </c>
      <c r="F1063" s="30">
        <v>22666.3</v>
      </c>
      <c r="G1063" s="31">
        <f t="shared" si="17"/>
        <v>6.7780951154186031E-3</v>
      </c>
    </row>
    <row r="1064" spans="1:7" ht="15.6">
      <c r="A1064" s="116">
        <v>45539</v>
      </c>
      <c r="B1064" s="51">
        <v>1128.3499999999999</v>
      </c>
      <c r="C1064" s="50">
        <v>-1.09E-2</v>
      </c>
      <c r="D1064" s="16"/>
      <c r="E1064" s="111">
        <v>45539.645833333336</v>
      </c>
      <c r="F1064" s="30">
        <v>22642.75</v>
      </c>
      <c r="G1064" s="31">
        <f t="shared" si="17"/>
        <v>-1.0389873953843276E-3</v>
      </c>
    </row>
    <row r="1065" spans="1:7" ht="15.6">
      <c r="A1065" s="116">
        <v>45569</v>
      </c>
      <c r="B1065" s="51">
        <v>1200.0999999999999</v>
      </c>
      <c r="C1065" s="50">
        <v>6.3600000000000004E-2</v>
      </c>
      <c r="D1065" s="16"/>
      <c r="E1065" s="111">
        <v>45569.645833333336</v>
      </c>
      <c r="F1065" s="30">
        <v>22753.8</v>
      </c>
      <c r="G1065" s="31">
        <f t="shared" si="17"/>
        <v>4.904439610913025E-3</v>
      </c>
    </row>
    <row r="1066" spans="1:7" ht="15.6">
      <c r="A1066" s="116">
        <v>45630</v>
      </c>
      <c r="B1066" s="51">
        <v>1182.95</v>
      </c>
      <c r="C1066" s="50">
        <v>-1.43E-2</v>
      </c>
      <c r="D1066" s="16"/>
      <c r="E1066" s="111">
        <v>45630.645833333336</v>
      </c>
      <c r="F1066" s="30">
        <v>22519.4</v>
      </c>
      <c r="G1066" s="31">
        <f t="shared" si="17"/>
        <v>-1.0301576000492085E-2</v>
      </c>
    </row>
    <row r="1067" spans="1:7" ht="15.6">
      <c r="A1067" s="117" t="s">
        <v>1507</v>
      </c>
      <c r="B1067" s="51">
        <v>1148.95</v>
      </c>
      <c r="C1067" s="50">
        <v>-2.87E-2</v>
      </c>
      <c r="D1067" s="16"/>
      <c r="E1067" s="112" t="s">
        <v>645</v>
      </c>
      <c r="F1067" s="30">
        <v>22272.5</v>
      </c>
      <c r="G1067" s="31">
        <f t="shared" si="17"/>
        <v>-1.0963880032327733E-2</v>
      </c>
    </row>
    <row r="1068" spans="1:7" ht="15.6">
      <c r="A1068" s="117" t="s">
        <v>1508</v>
      </c>
      <c r="B1068" s="51">
        <v>1150.8499999999999</v>
      </c>
      <c r="C1068" s="50">
        <v>1.6999999999999999E-3</v>
      </c>
      <c r="D1068" s="16"/>
      <c r="E1068" s="112" t="s">
        <v>646</v>
      </c>
      <c r="F1068" s="30">
        <v>22147.9</v>
      </c>
      <c r="G1068" s="31">
        <f t="shared" si="17"/>
        <v>-5.5943427994162853E-3</v>
      </c>
    </row>
    <row r="1069" spans="1:7" ht="15.6">
      <c r="A1069" s="117" t="s">
        <v>1509</v>
      </c>
      <c r="B1069" s="51">
        <v>1148.9000000000001</v>
      </c>
      <c r="C1069" s="50">
        <v>-1.6999999999999999E-3</v>
      </c>
      <c r="D1069" s="16"/>
      <c r="E1069" s="112" t="s">
        <v>647</v>
      </c>
      <c r="F1069" s="30">
        <v>21995.85</v>
      </c>
      <c r="G1069" s="31">
        <f t="shared" si="17"/>
        <v>-6.8652106971768267E-3</v>
      </c>
    </row>
    <row r="1070" spans="1:7" ht="15.6">
      <c r="A1070" s="117" t="s">
        <v>1510</v>
      </c>
      <c r="B1070" s="51">
        <v>1123.0999999999999</v>
      </c>
      <c r="C1070" s="50">
        <v>-2.2499999999999999E-2</v>
      </c>
      <c r="D1070" s="16"/>
      <c r="E1070" s="112" t="s">
        <v>648</v>
      </c>
      <c r="F1070" s="30">
        <v>22147</v>
      </c>
      <c r="G1070" s="31">
        <f t="shared" si="17"/>
        <v>6.8717508075386569E-3</v>
      </c>
    </row>
    <row r="1071" spans="1:7" ht="15.6">
      <c r="A1071" s="117" t="s">
        <v>1511</v>
      </c>
      <c r="B1071" s="51">
        <v>1159.8</v>
      </c>
      <c r="C1071" s="50">
        <v>3.27E-2</v>
      </c>
      <c r="D1071" s="16"/>
      <c r="E1071" s="112" t="s">
        <v>649</v>
      </c>
      <c r="F1071" s="30">
        <v>22336.400000000001</v>
      </c>
      <c r="G1071" s="31">
        <f t="shared" si="17"/>
        <v>8.5519483451483858E-3</v>
      </c>
    </row>
    <row r="1072" spans="1:7" ht="15.6">
      <c r="A1072" s="117" t="s">
        <v>1512</v>
      </c>
      <c r="B1072" s="51">
        <v>1170.05</v>
      </c>
      <c r="C1072" s="50">
        <v>8.8000000000000005E-3</v>
      </c>
      <c r="D1072" s="16"/>
      <c r="E1072" s="112" t="s">
        <v>650</v>
      </c>
      <c r="F1072" s="30">
        <v>22368</v>
      </c>
      <c r="G1072" s="31">
        <f t="shared" si="17"/>
        <v>1.4147311115488836E-3</v>
      </c>
    </row>
    <row r="1073" spans="1:7" ht="15.6">
      <c r="A1073" s="117" t="s">
        <v>1513</v>
      </c>
      <c r="B1073" s="51">
        <v>1182.9000000000001</v>
      </c>
      <c r="C1073" s="50">
        <v>1.0999999999999999E-2</v>
      </c>
      <c r="D1073" s="16"/>
      <c r="E1073" s="112" t="s">
        <v>651</v>
      </c>
      <c r="F1073" s="30">
        <v>22402.400000000001</v>
      </c>
      <c r="G1073" s="31">
        <f t="shared" si="17"/>
        <v>1.5379113018598733E-3</v>
      </c>
    </row>
    <row r="1074" spans="1:7" ht="15.6">
      <c r="A1074" s="117" t="s">
        <v>1514</v>
      </c>
      <c r="B1074" s="51">
        <v>1194.8499999999999</v>
      </c>
      <c r="C1074" s="50">
        <v>1.01E-2</v>
      </c>
      <c r="D1074" s="16"/>
      <c r="E1074" s="112" t="s">
        <v>652</v>
      </c>
      <c r="F1074" s="30">
        <v>22570.35</v>
      </c>
      <c r="G1074" s="31">
        <f t="shared" si="17"/>
        <v>7.496964610934409E-3</v>
      </c>
    </row>
    <row r="1075" spans="1:7" ht="15.6">
      <c r="A1075" s="117" t="s">
        <v>1515</v>
      </c>
      <c r="B1075" s="51">
        <v>1198.95</v>
      </c>
      <c r="C1075" s="50">
        <v>3.3999999999999998E-3</v>
      </c>
      <c r="D1075" s="16"/>
      <c r="E1075" s="112" t="s">
        <v>653</v>
      </c>
      <c r="F1075" s="30">
        <v>22419.95</v>
      </c>
      <c r="G1075" s="31">
        <f t="shared" si="17"/>
        <v>-6.6636095585579369E-3</v>
      </c>
    </row>
    <row r="1076" spans="1:7" ht="15.6">
      <c r="A1076" s="117" t="s">
        <v>1516</v>
      </c>
      <c r="B1076" s="51">
        <v>1180.5</v>
      </c>
      <c r="C1076" s="50">
        <v>-1.54E-2</v>
      </c>
      <c r="D1076" s="16"/>
      <c r="E1076" s="112" t="s">
        <v>654</v>
      </c>
      <c r="F1076" s="30">
        <v>22643.4</v>
      </c>
      <c r="G1076" s="31">
        <f t="shared" si="17"/>
        <v>9.9665699522077933E-3</v>
      </c>
    </row>
    <row r="1077" spans="1:7" ht="15.6">
      <c r="A1077" s="117" t="s">
        <v>1517</v>
      </c>
      <c r="B1077" s="51">
        <v>1177</v>
      </c>
      <c r="C1077" s="50">
        <v>-3.0000000000000001E-3</v>
      </c>
      <c r="D1077" s="16"/>
      <c r="E1077" s="112" t="s">
        <v>655</v>
      </c>
      <c r="F1077" s="30">
        <v>22604.85</v>
      </c>
      <c r="G1077" s="31">
        <f t="shared" si="17"/>
        <v>-1.7024828426828176E-3</v>
      </c>
    </row>
    <row r="1078" spans="1:7" ht="15.6">
      <c r="A1078" s="116">
        <v>45327</v>
      </c>
      <c r="B1078" s="51">
        <v>1194.9000000000001</v>
      </c>
      <c r="C1078" s="50">
        <v>1.52E-2</v>
      </c>
      <c r="D1078" s="16"/>
      <c r="E1078" s="111">
        <v>45327.645833333336</v>
      </c>
      <c r="F1078" s="30">
        <v>22648.2</v>
      </c>
      <c r="G1078" s="31">
        <f t="shared" si="17"/>
        <v>1.917730044658672E-3</v>
      </c>
    </row>
    <row r="1079" spans="1:7" ht="15.6">
      <c r="A1079" s="116">
        <v>45356</v>
      </c>
      <c r="B1079" s="51">
        <v>1208.3</v>
      </c>
      <c r="C1079" s="50">
        <v>1.12E-2</v>
      </c>
      <c r="D1079" s="16"/>
      <c r="E1079" s="111">
        <v>45356.645833333336</v>
      </c>
      <c r="F1079" s="30">
        <v>22475.85</v>
      </c>
      <c r="G1079" s="31">
        <f t="shared" si="17"/>
        <v>-7.6098762815588472E-3</v>
      </c>
    </row>
    <row r="1080" spans="1:7" ht="15.6">
      <c r="A1080" s="116">
        <v>45448</v>
      </c>
      <c r="B1080" s="51">
        <v>1231.7</v>
      </c>
      <c r="C1080" s="50">
        <v>1.9400000000000001E-2</v>
      </c>
      <c r="D1080" s="16"/>
      <c r="E1080" s="111">
        <v>45448.645833333336</v>
      </c>
      <c r="F1080" s="30">
        <v>22442.7</v>
      </c>
      <c r="G1080" s="31">
        <f t="shared" si="17"/>
        <v>-1.4749164102803025E-3</v>
      </c>
    </row>
    <row r="1081" spans="1:7" ht="15.6">
      <c r="A1081" s="116">
        <v>45478</v>
      </c>
      <c r="B1081" s="51">
        <v>1202.45</v>
      </c>
      <c r="C1081" s="50">
        <v>-2.3699999999999999E-2</v>
      </c>
      <c r="D1081" s="16"/>
      <c r="E1081" s="111">
        <v>45478.645833333336</v>
      </c>
      <c r="F1081" s="30">
        <v>22302.5</v>
      </c>
      <c r="G1081" s="31">
        <f t="shared" si="17"/>
        <v>-6.2470201891929866E-3</v>
      </c>
    </row>
    <row r="1082" spans="1:7" ht="15.6">
      <c r="A1082" s="116">
        <v>45509</v>
      </c>
      <c r="B1082" s="51">
        <v>1237.8</v>
      </c>
      <c r="C1082" s="50">
        <v>2.9399999999999999E-2</v>
      </c>
      <c r="D1082" s="16"/>
      <c r="E1082" s="111">
        <v>45509.645833333336</v>
      </c>
      <c r="F1082" s="30">
        <v>22302.5</v>
      </c>
      <c r="G1082" s="31">
        <f t="shared" si="17"/>
        <v>0</v>
      </c>
    </row>
    <row r="1083" spans="1:7" ht="15.6">
      <c r="A1083" s="116">
        <v>45540</v>
      </c>
      <c r="B1083" s="51">
        <v>1194.75</v>
      </c>
      <c r="C1083" s="50">
        <v>-3.4799999999999998E-2</v>
      </c>
      <c r="D1083" s="16"/>
      <c r="E1083" s="111">
        <v>45540.645833333336</v>
      </c>
      <c r="F1083" s="30">
        <v>21957.5</v>
      </c>
      <c r="G1083" s="31">
        <f t="shared" si="17"/>
        <v>-1.546911781190452E-2</v>
      </c>
    </row>
    <row r="1084" spans="1:7" ht="15.6">
      <c r="A1084" s="116">
        <v>45570</v>
      </c>
      <c r="B1084" s="51">
        <v>1202.4000000000001</v>
      </c>
      <c r="C1084" s="50">
        <v>6.4000000000000003E-3</v>
      </c>
      <c r="D1084" s="16"/>
      <c r="E1084" s="111">
        <v>45570.645833333336</v>
      </c>
      <c r="F1084" s="30">
        <v>22055.200000000001</v>
      </c>
      <c r="G1084" s="31">
        <f t="shared" si="17"/>
        <v>4.4495047250370234E-3</v>
      </c>
    </row>
    <row r="1085" spans="1:7" ht="15.6">
      <c r="A1085" s="117" t="s">
        <v>1518</v>
      </c>
      <c r="B1085" s="51">
        <v>1189.75</v>
      </c>
      <c r="C1085" s="50">
        <v>-1.0500000000000001E-2</v>
      </c>
      <c r="D1085" s="16"/>
      <c r="E1085" s="112" t="s">
        <v>656</v>
      </c>
      <c r="F1085" s="30">
        <v>22104.05</v>
      </c>
      <c r="G1085" s="31">
        <f t="shared" si="17"/>
        <v>2.2148971671078765E-3</v>
      </c>
    </row>
    <row r="1086" spans="1:7" ht="15.6">
      <c r="A1086" s="117" t="s">
        <v>1519</v>
      </c>
      <c r="B1086" s="51">
        <v>1175.5999999999999</v>
      </c>
      <c r="C1086" s="50">
        <v>-1.1900000000000001E-2</v>
      </c>
      <c r="D1086" s="16"/>
      <c r="E1086" s="112" t="s">
        <v>657</v>
      </c>
      <c r="F1086" s="30">
        <v>22217.85</v>
      </c>
      <c r="G1086" s="31">
        <f t="shared" si="17"/>
        <v>5.1483777859713253E-3</v>
      </c>
    </row>
    <row r="1087" spans="1:7" ht="15.6">
      <c r="A1087" s="117" t="s">
        <v>1520</v>
      </c>
      <c r="B1087" s="51">
        <v>1174.25</v>
      </c>
      <c r="C1087" s="50">
        <v>-1.1000000000000001E-3</v>
      </c>
      <c r="D1087" s="16"/>
      <c r="E1087" s="112" t="s">
        <v>658</v>
      </c>
      <c r="F1087" s="30">
        <v>22200.55</v>
      </c>
      <c r="G1087" s="31">
        <f t="shared" si="17"/>
        <v>-7.7865320001702099E-4</v>
      </c>
    </row>
    <row r="1088" spans="1:7" ht="15.6">
      <c r="A1088" s="117" t="s">
        <v>1521</v>
      </c>
      <c r="B1088" s="51">
        <v>1177.0999999999999</v>
      </c>
      <c r="C1088" s="50">
        <v>2.3999999999999998E-3</v>
      </c>
      <c r="D1088" s="16"/>
      <c r="E1088" s="112" t="s">
        <v>659</v>
      </c>
      <c r="F1088" s="30">
        <v>22403.85</v>
      </c>
      <c r="G1088" s="31">
        <f t="shared" si="17"/>
        <v>9.1574307843724778E-3</v>
      </c>
    </row>
    <row r="1089" spans="1:7" ht="15.6">
      <c r="A1089" s="117" t="s">
        <v>1522</v>
      </c>
      <c r="B1089" s="51">
        <v>1182.55</v>
      </c>
      <c r="C1089" s="50">
        <v>4.5999999999999999E-3</v>
      </c>
      <c r="D1089" s="16"/>
      <c r="E1089" s="112" t="s">
        <v>660</v>
      </c>
      <c r="F1089" s="30">
        <v>22466.1</v>
      </c>
      <c r="G1089" s="31">
        <f t="shared" si="17"/>
        <v>2.7785402955295968E-3</v>
      </c>
    </row>
    <row r="1090" spans="1:7" ht="15.6">
      <c r="A1090" s="117" t="s">
        <v>1523</v>
      </c>
      <c r="B1090" s="51">
        <v>1171</v>
      </c>
      <c r="C1090" s="50">
        <v>-8.5000000000000006E-3</v>
      </c>
      <c r="D1090" s="16"/>
      <c r="E1090" s="112" t="s">
        <v>661</v>
      </c>
      <c r="F1090" s="30">
        <v>22529.05</v>
      </c>
      <c r="G1090" s="31">
        <f t="shared" si="17"/>
        <v>2.8019994569596918E-3</v>
      </c>
    </row>
    <row r="1091" spans="1:7" ht="15.6">
      <c r="A1091" s="117" t="s">
        <v>1524</v>
      </c>
      <c r="B1091" s="51">
        <v>1187.25</v>
      </c>
      <c r="C1091" s="50">
        <v>1.3899999999999999E-2</v>
      </c>
      <c r="D1091" s="16"/>
      <c r="E1091" s="112" t="s">
        <v>662</v>
      </c>
      <c r="F1091" s="30">
        <v>22597.8</v>
      </c>
      <c r="G1091" s="31">
        <f t="shared" si="17"/>
        <v>3.0516155807722711E-3</v>
      </c>
    </row>
    <row r="1092" spans="1:7" ht="15.6">
      <c r="A1092" s="117" t="s">
        <v>1525</v>
      </c>
      <c r="B1092" s="51">
        <v>1174.1500000000001</v>
      </c>
      <c r="C1092" s="50">
        <v>-1.0999999999999999E-2</v>
      </c>
      <c r="D1092" s="16"/>
      <c r="E1092" s="112" t="s">
        <v>663</v>
      </c>
      <c r="F1092" s="30">
        <v>22967.65</v>
      </c>
      <c r="G1092" s="31">
        <f t="shared" si="17"/>
        <v>1.6366637460283773E-2</v>
      </c>
    </row>
    <row r="1093" spans="1:7" ht="15.6">
      <c r="A1093" s="117" t="s">
        <v>1526</v>
      </c>
      <c r="B1093" s="51">
        <v>1178.3499999999999</v>
      </c>
      <c r="C1093" s="50">
        <v>3.5999999999999999E-3</v>
      </c>
      <c r="D1093" s="16"/>
      <c r="E1093" s="112" t="s">
        <v>664</v>
      </c>
      <c r="F1093" s="30">
        <v>22957.1</v>
      </c>
      <c r="G1093" s="31">
        <f t="shared" si="17"/>
        <v>-4.5934172629780168E-4</v>
      </c>
    </row>
    <row r="1094" spans="1:7" ht="15.6">
      <c r="A1094" s="117" t="s">
        <v>1527</v>
      </c>
      <c r="B1094" s="51">
        <v>1157.7</v>
      </c>
      <c r="C1094" s="50">
        <v>-1.7500000000000002E-2</v>
      </c>
      <c r="D1094" s="16"/>
      <c r="E1094" s="112" t="s">
        <v>665</v>
      </c>
      <c r="F1094" s="30">
        <v>22932.45</v>
      </c>
      <c r="G1094" s="31">
        <f t="shared" si="17"/>
        <v>-1.073741892486324E-3</v>
      </c>
    </row>
    <row r="1095" spans="1:7" ht="15.6">
      <c r="A1095" s="117" t="s">
        <v>1528</v>
      </c>
      <c r="B1095" s="51">
        <v>1190.1500000000001</v>
      </c>
      <c r="C1095" s="50">
        <v>2.8000000000000001E-2</v>
      </c>
      <c r="D1095" s="16"/>
      <c r="E1095" s="112" t="s">
        <v>666</v>
      </c>
      <c r="F1095" s="30">
        <v>22888.15</v>
      </c>
      <c r="G1095" s="31">
        <f t="shared" si="17"/>
        <v>-1.9317604529824894E-3</v>
      </c>
    </row>
    <row r="1096" spans="1:7" ht="15.6">
      <c r="A1096" s="117" t="s">
        <v>1529</v>
      </c>
      <c r="B1096" s="51">
        <v>1180.1500000000001</v>
      </c>
      <c r="C1096" s="50">
        <v>-8.3999999999999995E-3</v>
      </c>
      <c r="D1096" s="16"/>
      <c r="E1096" s="112" t="s">
        <v>667</v>
      </c>
      <c r="F1096" s="30">
        <v>22704.7</v>
      </c>
      <c r="G1096" s="31">
        <f t="shared" si="17"/>
        <v>-8.015064563977492E-3</v>
      </c>
    </row>
    <row r="1097" spans="1:7" ht="15.6">
      <c r="A1097" s="117" t="s">
        <v>1530</v>
      </c>
      <c r="B1097" s="51">
        <v>1171.3499999999999</v>
      </c>
      <c r="C1097" s="50">
        <v>-7.4999999999999997E-3</v>
      </c>
      <c r="D1097" s="16"/>
      <c r="E1097" s="112" t="s">
        <v>668</v>
      </c>
      <c r="F1097" s="30">
        <v>22488.65</v>
      </c>
      <c r="G1097" s="31">
        <f t="shared" si="17"/>
        <v>-9.515650944518117E-3</v>
      </c>
    </row>
    <row r="1098" spans="1:7" ht="15.6">
      <c r="A1098" s="117" t="s">
        <v>1531</v>
      </c>
      <c r="B1098" s="51">
        <v>1159.4000000000001</v>
      </c>
      <c r="C1098" s="50">
        <v>-1.0200000000000001E-2</v>
      </c>
      <c r="D1098" s="16"/>
      <c r="E1098" s="112" t="s">
        <v>669</v>
      </c>
      <c r="F1098" s="30">
        <v>22530.7</v>
      </c>
      <c r="G1098" s="31">
        <f t="shared" si="17"/>
        <v>1.8698321153114428E-3</v>
      </c>
    </row>
    <row r="1099" spans="1:7" ht="15.6">
      <c r="A1099" s="116">
        <v>45357</v>
      </c>
      <c r="B1099" s="51">
        <v>1181.0999999999999</v>
      </c>
      <c r="C1099" s="50">
        <v>1.8700000000000001E-2</v>
      </c>
      <c r="D1099" s="16"/>
      <c r="E1099" s="111">
        <v>45357.645833333336</v>
      </c>
      <c r="F1099" s="30">
        <v>23263.9</v>
      </c>
      <c r="G1099" s="31">
        <f t="shared" ref="G1099:G1162" si="18">(F1099/F1098)-1</f>
        <v>3.2542264554585643E-2</v>
      </c>
    </row>
    <row r="1100" spans="1:7" ht="15.6">
      <c r="A1100" s="116">
        <v>45388</v>
      </c>
      <c r="B1100" s="51">
        <v>1204</v>
      </c>
      <c r="C1100" s="50">
        <v>1.9400000000000001E-2</v>
      </c>
      <c r="D1100" s="16"/>
      <c r="E1100" s="111">
        <v>45388.645833333336</v>
      </c>
      <c r="F1100" s="30">
        <v>21884.5</v>
      </c>
      <c r="G1100" s="31">
        <f t="shared" si="18"/>
        <v>-5.9293583620975032E-2</v>
      </c>
    </row>
    <row r="1101" spans="1:7" ht="15.6">
      <c r="A1101" s="116">
        <v>45418</v>
      </c>
      <c r="B1101" s="51">
        <v>1298.5</v>
      </c>
      <c r="C1101" s="50">
        <v>7.85E-2</v>
      </c>
      <c r="D1101" s="16"/>
      <c r="E1101" s="111">
        <v>45418.645833333336</v>
      </c>
      <c r="F1101" s="30">
        <v>22620.35</v>
      </c>
      <c r="G1101" s="31">
        <f t="shared" si="18"/>
        <v>3.3624254609426751E-2</v>
      </c>
    </row>
    <row r="1102" spans="1:7" ht="15.6">
      <c r="A1102" s="116">
        <v>45449</v>
      </c>
      <c r="B1102" s="51">
        <v>1305.45</v>
      </c>
      <c r="C1102" s="50">
        <v>5.4000000000000003E-3</v>
      </c>
      <c r="D1102" s="16"/>
      <c r="E1102" s="111">
        <v>45449.645833333336</v>
      </c>
      <c r="F1102" s="30">
        <v>22821.4</v>
      </c>
      <c r="G1102" s="31">
        <f t="shared" si="18"/>
        <v>8.888014553267487E-3</v>
      </c>
    </row>
    <row r="1103" spans="1:7" ht="15.6">
      <c r="A1103" s="116">
        <v>45479</v>
      </c>
      <c r="B1103" s="51">
        <v>1307.55</v>
      </c>
      <c r="C1103" s="50">
        <v>1.6000000000000001E-3</v>
      </c>
      <c r="D1103" s="16"/>
      <c r="E1103" s="111">
        <v>45479.645833333336</v>
      </c>
      <c r="F1103" s="30">
        <v>23290.15</v>
      </c>
      <c r="G1103" s="31">
        <f t="shared" si="18"/>
        <v>2.0539931818380985E-2</v>
      </c>
    </row>
    <row r="1104" spans="1:7" ht="15.6">
      <c r="A1104" s="116">
        <v>45571</v>
      </c>
      <c r="B1104" s="51">
        <v>1315.1</v>
      </c>
      <c r="C1104" s="50">
        <v>5.7999999999999996E-3</v>
      </c>
      <c r="D1104" s="16"/>
      <c r="E1104" s="111">
        <v>45571.645833333336</v>
      </c>
      <c r="F1104" s="30">
        <v>23259.200000000001</v>
      </c>
      <c r="G1104" s="31">
        <f t="shared" si="18"/>
        <v>-1.3288879633664985E-3</v>
      </c>
    </row>
    <row r="1105" spans="1:7" ht="15.6">
      <c r="A1105" s="116">
        <v>45602</v>
      </c>
      <c r="B1105" s="51">
        <v>1317.7</v>
      </c>
      <c r="C1105" s="50">
        <v>2E-3</v>
      </c>
      <c r="D1105" s="16"/>
      <c r="E1105" s="111">
        <v>45602.645833333336</v>
      </c>
      <c r="F1105" s="30">
        <v>23264.85</v>
      </c>
      <c r="G1105" s="31">
        <f t="shared" si="18"/>
        <v>2.4291463162962046E-4</v>
      </c>
    </row>
    <row r="1106" spans="1:7" ht="15.6">
      <c r="A1106" s="116">
        <v>45632</v>
      </c>
      <c r="B1106" s="51">
        <v>1290.8499999999999</v>
      </c>
      <c r="C1106" s="50">
        <v>-2.0400000000000001E-2</v>
      </c>
      <c r="D1106" s="16"/>
      <c r="E1106" s="111">
        <v>45632.645833333336</v>
      </c>
      <c r="F1106" s="30">
        <v>23322.95</v>
      </c>
      <c r="G1106" s="31">
        <f t="shared" si="18"/>
        <v>2.4973296625596664E-3</v>
      </c>
    </row>
    <row r="1107" spans="1:7" ht="15.6">
      <c r="A1107" s="117" t="s">
        <v>1532</v>
      </c>
      <c r="B1107" s="51">
        <v>1275.45</v>
      </c>
      <c r="C1107" s="50">
        <v>-1.1900000000000001E-2</v>
      </c>
      <c r="D1107" s="16"/>
      <c r="E1107" s="112" t="s">
        <v>670</v>
      </c>
      <c r="F1107" s="30">
        <v>23398.9</v>
      </c>
      <c r="G1107" s="31">
        <f t="shared" si="18"/>
        <v>3.2564491198583401E-3</v>
      </c>
    </row>
    <row r="1108" spans="1:7" ht="15.6">
      <c r="A1108" s="117" t="s">
        <v>1533</v>
      </c>
      <c r="B1108" s="51">
        <v>1269</v>
      </c>
      <c r="C1108" s="50">
        <v>-5.1000000000000004E-3</v>
      </c>
      <c r="D1108" s="16"/>
      <c r="E1108" s="112" t="s">
        <v>671</v>
      </c>
      <c r="F1108" s="30">
        <v>23465.599999999999</v>
      </c>
      <c r="G1108" s="31">
        <f t="shared" si="18"/>
        <v>2.8505613511744521E-3</v>
      </c>
    </row>
    <row r="1109" spans="1:7" ht="15.6">
      <c r="A1109" s="117" t="s">
        <v>1534</v>
      </c>
      <c r="B1109" s="51">
        <v>1252.5999999999999</v>
      </c>
      <c r="C1109" s="50">
        <v>-1.29E-2</v>
      </c>
      <c r="D1109" s="16"/>
      <c r="E1109" s="112" t="s">
        <v>672</v>
      </c>
      <c r="F1109" s="30">
        <v>23557.9</v>
      </c>
      <c r="G1109" s="31">
        <f t="shared" si="18"/>
        <v>3.933417428064967E-3</v>
      </c>
    </row>
    <row r="1110" spans="1:7" ht="15.6">
      <c r="A1110" s="117" t="s">
        <v>1535</v>
      </c>
      <c r="B1110" s="51">
        <v>1272.8499999999999</v>
      </c>
      <c r="C1110" s="50">
        <v>1.6199999999999999E-2</v>
      </c>
      <c r="D1110" s="16"/>
      <c r="E1110" s="112" t="s">
        <v>673</v>
      </c>
      <c r="F1110" s="30">
        <v>23516</v>
      </c>
      <c r="G1110" s="31">
        <f t="shared" si="18"/>
        <v>-1.7785965642099777E-3</v>
      </c>
    </row>
    <row r="1111" spans="1:7" ht="15.6">
      <c r="A1111" s="117" t="s">
        <v>1536</v>
      </c>
      <c r="B1111" s="51">
        <v>1265.55</v>
      </c>
      <c r="C1111" s="50">
        <v>-5.7000000000000002E-3</v>
      </c>
      <c r="D1111" s="16"/>
      <c r="E1111" s="112" t="s">
        <v>674</v>
      </c>
      <c r="F1111" s="30">
        <v>23567</v>
      </c>
      <c r="G1111" s="31">
        <f t="shared" si="18"/>
        <v>2.1687361796223215E-3</v>
      </c>
    </row>
    <row r="1112" spans="1:7" ht="15.6">
      <c r="A1112" s="117" t="s">
        <v>1537</v>
      </c>
      <c r="B1112" s="51">
        <v>1260.6500000000001</v>
      </c>
      <c r="C1112" s="50">
        <v>-3.8999999999999998E-3</v>
      </c>
      <c r="D1112" s="16"/>
      <c r="E1112" s="112" t="s">
        <v>675</v>
      </c>
      <c r="F1112" s="30">
        <v>23501.1</v>
      </c>
      <c r="G1112" s="31">
        <f t="shared" si="18"/>
        <v>-2.7962829380066001E-3</v>
      </c>
    </row>
    <row r="1113" spans="1:7" ht="15.6">
      <c r="A1113" s="117" t="s">
        <v>1538</v>
      </c>
      <c r="B1113" s="51">
        <v>1298.3499999999999</v>
      </c>
      <c r="C1113" s="50">
        <v>2.9899999999999999E-2</v>
      </c>
      <c r="D1113" s="16"/>
      <c r="E1113" s="112" t="s">
        <v>676</v>
      </c>
      <c r="F1113" s="30">
        <v>23537.85</v>
      </c>
      <c r="G1113" s="31">
        <f t="shared" si="18"/>
        <v>1.5637565901169825E-3</v>
      </c>
    </row>
    <row r="1114" spans="1:7" ht="15.6">
      <c r="A1114" s="117" t="s">
        <v>1539</v>
      </c>
      <c r="B1114" s="51">
        <v>1281.9000000000001</v>
      </c>
      <c r="C1114" s="50">
        <v>-1.2699999999999999E-2</v>
      </c>
      <c r="D1114" s="16"/>
      <c r="E1114" s="112" t="s">
        <v>677</v>
      </c>
      <c r="F1114" s="30">
        <v>23721.3</v>
      </c>
      <c r="G1114" s="31">
        <f t="shared" si="18"/>
        <v>7.7938299377386944E-3</v>
      </c>
    </row>
    <row r="1115" spans="1:7" ht="15.6">
      <c r="A1115" s="117" t="s">
        <v>1540</v>
      </c>
      <c r="B1115" s="51">
        <v>1276.8</v>
      </c>
      <c r="C1115" s="50">
        <v>-4.0000000000000001E-3</v>
      </c>
      <c r="D1115" s="16"/>
      <c r="E1115" s="112" t="s">
        <v>678</v>
      </c>
      <c r="F1115" s="30">
        <v>23868.799999999999</v>
      </c>
      <c r="G1115" s="31">
        <f t="shared" si="18"/>
        <v>6.2180403266263173E-3</v>
      </c>
    </row>
    <row r="1116" spans="1:7" ht="15.6">
      <c r="A1116" s="117" t="s">
        <v>1541</v>
      </c>
      <c r="B1116" s="51">
        <v>1287.8</v>
      </c>
      <c r="C1116" s="50">
        <v>8.6E-3</v>
      </c>
      <c r="D1116" s="16"/>
      <c r="E1116" s="112" t="s">
        <v>679</v>
      </c>
      <c r="F1116" s="30">
        <v>24044.5</v>
      </c>
      <c r="G1116" s="31">
        <f t="shared" si="18"/>
        <v>7.3610738704921186E-3</v>
      </c>
    </row>
    <row r="1117" spans="1:7" ht="15.6">
      <c r="A1117" s="117" t="s">
        <v>1542</v>
      </c>
      <c r="B1117" s="51">
        <v>1276.5</v>
      </c>
      <c r="C1117" s="50">
        <v>-8.8000000000000005E-3</v>
      </c>
      <c r="D1117" s="16"/>
      <c r="E1117" s="112" t="s">
        <v>680</v>
      </c>
      <c r="F1117" s="30">
        <v>24010.6</v>
      </c>
      <c r="G1117" s="31">
        <f t="shared" si="18"/>
        <v>-1.4098858366778932E-3</v>
      </c>
    </row>
    <row r="1118" spans="1:7" ht="15.6">
      <c r="A1118" s="116">
        <v>45298</v>
      </c>
      <c r="B1118" s="51">
        <v>1267.8</v>
      </c>
      <c r="C1118" s="50">
        <v>-6.7999999999999996E-3</v>
      </c>
      <c r="D1118" s="16"/>
      <c r="E1118" s="111">
        <v>45298.645833333336</v>
      </c>
      <c r="F1118" s="30">
        <v>24141.95</v>
      </c>
      <c r="G1118" s="31">
        <f t="shared" si="18"/>
        <v>5.4705005289330533E-3</v>
      </c>
    </row>
    <row r="1119" spans="1:7" ht="15.6">
      <c r="A1119" s="116">
        <v>45329</v>
      </c>
      <c r="B1119" s="51">
        <v>1274.95</v>
      </c>
      <c r="C1119" s="50">
        <v>5.5999999999999999E-3</v>
      </c>
      <c r="D1119" s="16"/>
      <c r="E1119" s="111">
        <v>45329.645833333336</v>
      </c>
      <c r="F1119" s="30">
        <v>24123.85</v>
      </c>
      <c r="G1119" s="31">
        <f t="shared" si="18"/>
        <v>-7.4973231242725369E-4</v>
      </c>
    </row>
    <row r="1120" spans="1:7" ht="15.6">
      <c r="A1120" s="116">
        <v>45358</v>
      </c>
      <c r="B1120" s="51">
        <v>1271.5</v>
      </c>
      <c r="C1120" s="50">
        <v>-2.7000000000000001E-3</v>
      </c>
      <c r="D1120" s="16"/>
      <c r="E1120" s="111">
        <v>45358.645833333336</v>
      </c>
      <c r="F1120" s="30">
        <v>24286.5</v>
      </c>
      <c r="G1120" s="31">
        <f t="shared" si="18"/>
        <v>6.7422903060665451E-3</v>
      </c>
    </row>
    <row r="1121" spans="1:7" ht="15.6">
      <c r="A1121" s="116">
        <v>45389</v>
      </c>
      <c r="B1121" s="51">
        <v>1259.4000000000001</v>
      </c>
      <c r="C1121" s="50">
        <v>-9.4999999999999998E-3</v>
      </c>
      <c r="D1121" s="16"/>
      <c r="E1121" s="111">
        <v>45389.645833333336</v>
      </c>
      <c r="F1121" s="30">
        <v>24302.15</v>
      </c>
      <c r="G1121" s="31">
        <f t="shared" si="18"/>
        <v>6.4439091676460336E-4</v>
      </c>
    </row>
    <row r="1122" spans="1:7" ht="15.6">
      <c r="A1122" s="116">
        <v>45419</v>
      </c>
      <c r="B1122" s="51">
        <v>1254.1500000000001</v>
      </c>
      <c r="C1122" s="50">
        <v>-4.1999999999999997E-3</v>
      </c>
      <c r="D1122" s="16"/>
      <c r="E1122" s="111">
        <v>45419.645833333336</v>
      </c>
      <c r="F1122" s="30">
        <v>24323.85</v>
      </c>
      <c r="G1122" s="31">
        <f t="shared" si="18"/>
        <v>8.9292511156413568E-4</v>
      </c>
    </row>
    <row r="1123" spans="1:7" ht="15.6">
      <c r="A1123" s="116">
        <v>45511</v>
      </c>
      <c r="B1123" s="51">
        <v>1272.0999999999999</v>
      </c>
      <c r="C1123" s="50">
        <v>1.43E-2</v>
      </c>
      <c r="D1123" s="16"/>
      <c r="E1123" s="111">
        <v>45511.645833333336</v>
      </c>
      <c r="F1123" s="30">
        <v>24320.55</v>
      </c>
      <c r="G1123" s="31">
        <f t="shared" si="18"/>
        <v>-1.3566931221820067E-4</v>
      </c>
    </row>
    <row r="1124" spans="1:7" ht="15.6">
      <c r="A1124" s="116">
        <v>45542</v>
      </c>
      <c r="B1124" s="51">
        <v>1288.25</v>
      </c>
      <c r="C1124" s="50">
        <v>1.2699999999999999E-2</v>
      </c>
      <c r="D1124" s="16"/>
      <c r="E1124" s="111">
        <v>45542.645833333336</v>
      </c>
      <c r="F1124" s="30">
        <v>24433.200000000001</v>
      </c>
      <c r="G1124" s="31">
        <f t="shared" si="18"/>
        <v>4.6318853808815508E-3</v>
      </c>
    </row>
    <row r="1125" spans="1:7" ht="15.6">
      <c r="A1125" s="116">
        <v>45572</v>
      </c>
      <c r="B1125" s="51">
        <v>1281.05</v>
      </c>
      <c r="C1125" s="50">
        <v>-5.5999999999999999E-3</v>
      </c>
      <c r="D1125" s="16"/>
      <c r="E1125" s="111">
        <v>45572.645833333336</v>
      </c>
      <c r="F1125" s="30">
        <v>24324.45</v>
      </c>
      <c r="G1125" s="31">
        <f t="shared" si="18"/>
        <v>-4.4509110554491471E-3</v>
      </c>
    </row>
    <row r="1126" spans="1:7" ht="15.6">
      <c r="A1126" s="116">
        <v>45603</v>
      </c>
      <c r="B1126" s="51">
        <v>1284.5</v>
      </c>
      <c r="C1126" s="50">
        <v>2.7000000000000001E-3</v>
      </c>
      <c r="D1126" s="16"/>
      <c r="E1126" s="111">
        <v>45603.645833333336</v>
      </c>
      <c r="F1126" s="30">
        <v>24315.95</v>
      </c>
      <c r="G1126" s="31">
        <f t="shared" si="18"/>
        <v>-3.4944263899083783E-4</v>
      </c>
    </row>
    <row r="1127" spans="1:7" ht="15.6">
      <c r="A1127" s="116">
        <v>45633</v>
      </c>
      <c r="B1127" s="51">
        <v>1289.6500000000001</v>
      </c>
      <c r="C1127" s="50">
        <v>4.0000000000000001E-3</v>
      </c>
      <c r="D1127" s="16"/>
      <c r="E1127" s="111">
        <v>45633.645833333336</v>
      </c>
      <c r="F1127" s="30">
        <v>24502.15</v>
      </c>
      <c r="G1127" s="31">
        <f t="shared" si="18"/>
        <v>7.6575252046495734E-3</v>
      </c>
    </row>
    <row r="1128" spans="1:7" ht="15.6">
      <c r="A1128" s="117" t="s">
        <v>1543</v>
      </c>
      <c r="B1128" s="51">
        <v>1303.7</v>
      </c>
      <c r="C1128" s="50">
        <v>1.09E-2</v>
      </c>
      <c r="D1128" s="16"/>
      <c r="E1128" s="112" t="s">
        <v>681</v>
      </c>
      <c r="F1128" s="30">
        <v>24586.7</v>
      </c>
      <c r="G1128" s="31">
        <f t="shared" si="18"/>
        <v>3.4507175900890807E-3</v>
      </c>
    </row>
    <row r="1129" spans="1:7" ht="15.6">
      <c r="A1129" s="117" t="s">
        <v>1544</v>
      </c>
      <c r="B1129" s="51">
        <v>1298.5999999999999</v>
      </c>
      <c r="C1129" s="50">
        <v>-3.8999999999999998E-3</v>
      </c>
      <c r="D1129" s="16"/>
      <c r="E1129" s="112" t="s">
        <v>682</v>
      </c>
      <c r="F1129" s="30">
        <v>24613</v>
      </c>
      <c r="G1129" s="31">
        <f t="shared" si="18"/>
        <v>1.0696840161550369E-3</v>
      </c>
    </row>
    <row r="1130" spans="1:7" ht="15.6">
      <c r="A1130" s="117" t="s">
        <v>1545</v>
      </c>
      <c r="B1130" s="51">
        <v>1299.45</v>
      </c>
      <c r="C1130" s="50">
        <v>6.9999999999999999E-4</v>
      </c>
      <c r="D1130" s="16"/>
      <c r="E1130" s="112" t="s">
        <v>683</v>
      </c>
      <c r="F1130" s="30">
        <v>24800.85</v>
      </c>
      <c r="G1130" s="31">
        <f t="shared" si="18"/>
        <v>7.6321456141064115E-3</v>
      </c>
    </row>
    <row r="1131" spans="1:7" ht="15.6">
      <c r="A1131" s="117" t="s">
        <v>1546</v>
      </c>
      <c r="B1131" s="51">
        <v>1297.75</v>
      </c>
      <c r="C1131" s="50">
        <v>-1.2999999999999999E-3</v>
      </c>
      <c r="D1131" s="16"/>
      <c r="E1131" s="112" t="s">
        <v>684</v>
      </c>
      <c r="F1131" s="30">
        <v>24530.9</v>
      </c>
      <c r="G1131" s="31">
        <f t="shared" si="18"/>
        <v>-1.0884707580586794E-2</v>
      </c>
    </row>
    <row r="1132" spans="1:7" ht="15.6">
      <c r="A1132" s="117" t="s">
        <v>1547</v>
      </c>
      <c r="B1132" s="51">
        <v>1308.0999999999999</v>
      </c>
      <c r="C1132" s="50">
        <v>8.0000000000000002E-3</v>
      </c>
      <c r="D1132" s="16"/>
      <c r="E1132" s="112" t="s">
        <v>685</v>
      </c>
      <c r="F1132" s="30">
        <v>24509.25</v>
      </c>
      <c r="G1132" s="31">
        <f t="shared" si="18"/>
        <v>-8.8256036264466875E-4</v>
      </c>
    </row>
    <row r="1133" spans="1:7" ht="15.6">
      <c r="A1133" s="117" t="s">
        <v>1548</v>
      </c>
      <c r="B1133" s="51">
        <v>1332</v>
      </c>
      <c r="C1133" s="50">
        <v>1.83E-2</v>
      </c>
      <c r="D1133" s="16"/>
      <c r="E1133" s="112" t="s">
        <v>686</v>
      </c>
      <c r="F1133" s="30">
        <v>24479.05</v>
      </c>
      <c r="G1133" s="31">
        <f t="shared" si="18"/>
        <v>-1.2321878474453873E-3</v>
      </c>
    </row>
    <row r="1134" spans="1:7" ht="15.6">
      <c r="A1134" s="117" t="s">
        <v>1549</v>
      </c>
      <c r="B1134" s="51">
        <v>1382.85</v>
      </c>
      <c r="C1134" s="50">
        <v>3.8199999999999998E-2</v>
      </c>
      <c r="D1134" s="16"/>
      <c r="E1134" s="112" t="s">
        <v>687</v>
      </c>
      <c r="F1134" s="30">
        <v>24413.5</v>
      </c>
      <c r="G1134" s="31">
        <f t="shared" si="18"/>
        <v>-2.6777999963233379E-3</v>
      </c>
    </row>
    <row r="1135" spans="1:7" ht="15.6">
      <c r="A1135" s="117" t="s">
        <v>1550</v>
      </c>
      <c r="B1135" s="51">
        <v>1443.8</v>
      </c>
      <c r="C1135" s="50">
        <v>4.41E-2</v>
      </c>
      <c r="D1135" s="16"/>
      <c r="E1135" s="112" t="s">
        <v>688</v>
      </c>
      <c r="F1135" s="30">
        <v>24406.1</v>
      </c>
      <c r="G1135" s="31">
        <f t="shared" si="18"/>
        <v>-3.0311098367707956E-4</v>
      </c>
    </row>
    <row r="1136" spans="1:7" ht="15.6">
      <c r="A1136" s="117" t="s">
        <v>1551</v>
      </c>
      <c r="B1136" s="51">
        <v>1415.4</v>
      </c>
      <c r="C1136" s="50">
        <v>-1.9699999999999999E-2</v>
      </c>
      <c r="D1136" s="16"/>
      <c r="E1136" s="112" t="s">
        <v>689</v>
      </c>
      <c r="F1136" s="30">
        <v>24834.85</v>
      </c>
      <c r="G1136" s="31">
        <f t="shared" si="18"/>
        <v>1.7567329479105664E-2</v>
      </c>
    </row>
    <row r="1137" spans="1:7" ht="15.6">
      <c r="A1137" s="117" t="s">
        <v>1552</v>
      </c>
      <c r="B1137" s="51">
        <v>1421.1</v>
      </c>
      <c r="C1137" s="50">
        <v>4.0000000000000001E-3</v>
      </c>
      <c r="D1137" s="16"/>
      <c r="E1137" s="112" t="s">
        <v>690</v>
      </c>
      <c r="F1137" s="30">
        <v>24836.1</v>
      </c>
      <c r="G1137" s="31">
        <f t="shared" si="18"/>
        <v>5.0332496471794386E-5</v>
      </c>
    </row>
    <row r="1138" spans="1:7" ht="15.6">
      <c r="A1138" s="117" t="s">
        <v>1553</v>
      </c>
      <c r="B1138" s="51">
        <v>1409.25</v>
      </c>
      <c r="C1138" s="50">
        <v>-8.3000000000000001E-3</v>
      </c>
      <c r="D1138" s="16"/>
      <c r="E1138" s="112" t="s">
        <v>691</v>
      </c>
      <c r="F1138" s="30">
        <v>24857.3</v>
      </c>
      <c r="G1138" s="31">
        <f t="shared" si="18"/>
        <v>8.5359617653346653E-4</v>
      </c>
    </row>
    <row r="1139" spans="1:7" ht="15.6">
      <c r="A1139" s="117" t="s">
        <v>1554</v>
      </c>
      <c r="B1139" s="51">
        <v>1413.3</v>
      </c>
      <c r="C1139" s="50">
        <v>2.8999999999999998E-3</v>
      </c>
      <c r="D1139" s="16"/>
      <c r="E1139" s="112" t="s">
        <v>692</v>
      </c>
      <c r="F1139" s="30">
        <v>24951.15</v>
      </c>
      <c r="G1139" s="31">
        <f t="shared" si="18"/>
        <v>3.7755508442189889E-3</v>
      </c>
    </row>
    <row r="1140" spans="1:7" ht="15.6">
      <c r="A1140" s="116">
        <v>45299</v>
      </c>
      <c r="B1140" s="51">
        <v>1413.75</v>
      </c>
      <c r="C1140" s="50">
        <v>2.9999999999999997E-4</v>
      </c>
      <c r="D1140" s="16"/>
      <c r="E1140" s="111">
        <v>45299.645833333336</v>
      </c>
      <c r="F1140" s="30">
        <v>25010.9</v>
      </c>
      <c r="G1140" s="31">
        <f t="shared" si="18"/>
        <v>2.3946792031630526E-3</v>
      </c>
    </row>
    <row r="1141" spans="1:7" ht="15.6">
      <c r="A1141" s="116">
        <v>45330</v>
      </c>
      <c r="B1141" s="51">
        <v>1421</v>
      </c>
      <c r="C1141" s="50">
        <v>5.1000000000000004E-3</v>
      </c>
      <c r="D1141" s="16"/>
      <c r="E1141" s="111">
        <v>45330.645833333336</v>
      </c>
      <c r="F1141" s="30">
        <v>24717.7</v>
      </c>
      <c r="G1141" s="31">
        <f t="shared" si="18"/>
        <v>-1.1722888820474342E-2</v>
      </c>
    </row>
    <row r="1142" spans="1:7" ht="15.6">
      <c r="A1142" s="116">
        <v>45420</v>
      </c>
      <c r="B1142" s="51">
        <v>1400.25</v>
      </c>
      <c r="C1142" s="50">
        <v>-1.46E-2</v>
      </c>
      <c r="D1142" s="16"/>
      <c r="E1142" s="111">
        <v>45420.645833333336</v>
      </c>
      <c r="F1142" s="30">
        <v>24055.599999999999</v>
      </c>
      <c r="G1142" s="31">
        <f t="shared" si="18"/>
        <v>-2.6786472851438536E-2</v>
      </c>
    </row>
    <row r="1143" spans="1:7" ht="15.6">
      <c r="A1143" s="116">
        <v>45451</v>
      </c>
      <c r="B1143" s="51">
        <v>1411.1</v>
      </c>
      <c r="C1143" s="50">
        <v>7.7000000000000002E-3</v>
      </c>
      <c r="D1143" s="16"/>
      <c r="E1143" s="111">
        <v>45451.645833333336</v>
      </c>
      <c r="F1143" s="30">
        <v>23992.55</v>
      </c>
      <c r="G1143" s="31">
        <f t="shared" si="18"/>
        <v>-2.6210113237665755E-3</v>
      </c>
    </row>
    <row r="1144" spans="1:7" ht="15.6">
      <c r="A1144" s="116">
        <v>45481</v>
      </c>
      <c r="B1144" s="51">
        <v>1462.8</v>
      </c>
      <c r="C1144" s="50">
        <v>3.6600000000000001E-2</v>
      </c>
      <c r="D1144" s="16"/>
      <c r="E1144" s="111">
        <v>45481.645833333336</v>
      </c>
      <c r="F1144" s="30">
        <v>24297.5</v>
      </c>
      <c r="G1144" s="31">
        <f t="shared" si="18"/>
        <v>1.2710195456506312E-2</v>
      </c>
    </row>
    <row r="1145" spans="1:7" ht="15.6">
      <c r="A1145" s="116">
        <v>45512</v>
      </c>
      <c r="B1145" s="51">
        <v>1459.8</v>
      </c>
      <c r="C1145" s="50">
        <v>-2.0999999999999999E-3</v>
      </c>
      <c r="D1145" s="16"/>
      <c r="E1145" s="111">
        <v>45512.645833333336</v>
      </c>
      <c r="F1145" s="30">
        <v>24117</v>
      </c>
      <c r="G1145" s="31">
        <f t="shared" si="18"/>
        <v>-7.4287478135610652E-3</v>
      </c>
    </row>
    <row r="1146" spans="1:7" ht="15.6">
      <c r="A1146" s="116">
        <v>45543</v>
      </c>
      <c r="B1146" s="51">
        <v>1454.95</v>
      </c>
      <c r="C1146" s="50">
        <v>-3.3E-3</v>
      </c>
      <c r="D1146" s="16"/>
      <c r="E1146" s="111">
        <v>45543.645833333336</v>
      </c>
      <c r="F1146" s="30">
        <v>24367.5</v>
      </c>
      <c r="G1146" s="31">
        <f t="shared" si="18"/>
        <v>1.0386864037815746E-2</v>
      </c>
    </row>
    <row r="1147" spans="1:7" ht="15.6">
      <c r="A1147" s="116">
        <v>45634</v>
      </c>
      <c r="B1147" s="51">
        <v>1418</v>
      </c>
      <c r="C1147" s="50">
        <v>-2.5399999999999999E-2</v>
      </c>
      <c r="D1147" s="16"/>
      <c r="E1147" s="111">
        <v>45634.645833333336</v>
      </c>
      <c r="F1147" s="30">
        <v>24347</v>
      </c>
      <c r="G1147" s="31">
        <f t="shared" si="18"/>
        <v>-8.4128449779419245E-4</v>
      </c>
    </row>
    <row r="1148" spans="1:7" ht="15.6">
      <c r="A1148" s="117" t="s">
        <v>1555</v>
      </c>
      <c r="B1148" s="51">
        <v>1403.2</v>
      </c>
      <c r="C1148" s="50">
        <v>-1.04E-2</v>
      </c>
      <c r="D1148" s="16"/>
      <c r="E1148" s="112" t="s">
        <v>693</v>
      </c>
      <c r="F1148" s="30">
        <v>24139</v>
      </c>
      <c r="G1148" s="31">
        <f t="shared" si="18"/>
        <v>-8.5431469996303244E-3</v>
      </c>
    </row>
    <row r="1149" spans="1:7" ht="15.6">
      <c r="A1149" s="117" t="s">
        <v>1556</v>
      </c>
      <c r="B1149" s="51">
        <v>1404.55</v>
      </c>
      <c r="C1149" s="50">
        <v>1E-3</v>
      </c>
      <c r="D1149" s="16"/>
      <c r="E1149" s="112" t="s">
        <v>694</v>
      </c>
      <c r="F1149" s="30">
        <v>24143.75</v>
      </c>
      <c r="G1149" s="31">
        <f t="shared" si="18"/>
        <v>1.9677699987563635E-4</v>
      </c>
    </row>
    <row r="1150" spans="1:7" ht="15.6">
      <c r="A1150" s="117" t="s">
        <v>1557</v>
      </c>
      <c r="B1150" s="51">
        <v>1406.3</v>
      </c>
      <c r="C1150" s="50">
        <v>1.1999999999999999E-3</v>
      </c>
      <c r="D1150" s="16"/>
      <c r="E1150" s="112" t="s">
        <v>695</v>
      </c>
      <c r="F1150" s="30">
        <v>24541.15</v>
      </c>
      <c r="G1150" s="31">
        <f t="shared" si="18"/>
        <v>1.6459746311157097E-2</v>
      </c>
    </row>
    <row r="1151" spans="1:7" ht="15.6">
      <c r="A1151" s="117" t="s">
        <v>1558</v>
      </c>
      <c r="B1151" s="51">
        <v>1402.9</v>
      </c>
      <c r="C1151" s="50">
        <v>-2.3999999999999998E-3</v>
      </c>
      <c r="D1151" s="16"/>
      <c r="E1151" s="112" t="s">
        <v>696</v>
      </c>
      <c r="F1151" s="30">
        <v>24572.65</v>
      </c>
      <c r="G1151" s="31">
        <f t="shared" si="18"/>
        <v>1.283558431450782E-3</v>
      </c>
    </row>
    <row r="1152" spans="1:7" ht="15.6">
      <c r="A1152" s="117" t="s">
        <v>1559</v>
      </c>
      <c r="B1152" s="51">
        <v>1407.25</v>
      </c>
      <c r="C1152" s="50">
        <v>3.0999999999999999E-3</v>
      </c>
      <c r="D1152" s="16"/>
      <c r="E1152" s="112" t="s">
        <v>697</v>
      </c>
      <c r="F1152" s="30">
        <v>24698.85</v>
      </c>
      <c r="G1152" s="31">
        <f t="shared" si="18"/>
        <v>5.1357912150296059E-3</v>
      </c>
    </row>
    <row r="1153" spans="1:7" ht="15.6">
      <c r="A1153" s="117" t="s">
        <v>1560</v>
      </c>
      <c r="B1153" s="51">
        <v>1431.65</v>
      </c>
      <c r="C1153" s="50">
        <v>1.7299999999999999E-2</v>
      </c>
      <c r="D1153" s="16"/>
      <c r="E1153" s="112" t="s">
        <v>698</v>
      </c>
      <c r="F1153" s="30">
        <v>24770.2</v>
      </c>
      <c r="G1153" s="31">
        <f t="shared" si="18"/>
        <v>2.888798466325504E-3</v>
      </c>
    </row>
    <row r="1154" spans="1:7" ht="15.6">
      <c r="A1154" s="117" t="s">
        <v>1561</v>
      </c>
      <c r="B1154" s="51">
        <v>1451.8</v>
      </c>
      <c r="C1154" s="50">
        <v>1.41E-2</v>
      </c>
      <c r="D1154" s="16"/>
      <c r="E1154" s="112" t="s">
        <v>699</v>
      </c>
      <c r="F1154" s="30">
        <v>24811.5</v>
      </c>
      <c r="G1154" s="31">
        <f t="shared" si="18"/>
        <v>1.6673260611541618E-3</v>
      </c>
    </row>
    <row r="1155" spans="1:7" ht="15.6">
      <c r="A1155" s="117" t="s">
        <v>1562</v>
      </c>
      <c r="B1155" s="51">
        <v>1429.65</v>
      </c>
      <c r="C1155" s="50">
        <v>-1.5299999999999999E-2</v>
      </c>
      <c r="D1155" s="16"/>
      <c r="E1155" s="112" t="s">
        <v>700</v>
      </c>
      <c r="F1155" s="30">
        <v>24823.15</v>
      </c>
      <c r="G1155" s="31">
        <f t="shared" si="18"/>
        <v>4.6954033411927831E-4</v>
      </c>
    </row>
    <row r="1156" spans="1:7" ht="15.6">
      <c r="A1156" s="117" t="s">
        <v>1563</v>
      </c>
      <c r="B1156" s="51">
        <v>1457.45</v>
      </c>
      <c r="C1156" s="50">
        <v>1.9400000000000001E-2</v>
      </c>
      <c r="D1156" s="16"/>
      <c r="E1156" s="112" t="s">
        <v>701</v>
      </c>
      <c r="F1156" s="30">
        <v>25010.6</v>
      </c>
      <c r="G1156" s="31">
        <f t="shared" si="18"/>
        <v>7.5514187361394036E-3</v>
      </c>
    </row>
    <row r="1157" spans="1:7" ht="15.6">
      <c r="A1157" s="117" t="s">
        <v>1564</v>
      </c>
      <c r="B1157" s="51">
        <v>1428.95</v>
      </c>
      <c r="C1157" s="50">
        <v>-1.9599999999999999E-2</v>
      </c>
      <c r="D1157" s="16"/>
      <c r="E1157" s="112" t="s">
        <v>702</v>
      </c>
      <c r="F1157" s="30">
        <v>25017.75</v>
      </c>
      <c r="G1157" s="31">
        <f t="shared" si="18"/>
        <v>2.8587878739427808E-4</v>
      </c>
    </row>
    <row r="1158" spans="1:7" ht="15.6">
      <c r="A1158" s="117" t="s">
        <v>1565</v>
      </c>
      <c r="B1158" s="51">
        <v>1448.3</v>
      </c>
      <c r="C1158" s="50">
        <v>1.35E-2</v>
      </c>
      <c r="D1158" s="16"/>
      <c r="E1158" s="112" t="s">
        <v>703</v>
      </c>
      <c r="F1158" s="30">
        <v>25052.35</v>
      </c>
      <c r="G1158" s="31">
        <f t="shared" si="18"/>
        <v>1.3830180571794415E-3</v>
      </c>
    </row>
    <row r="1159" spans="1:7" ht="15.6">
      <c r="A1159" s="117" t="s">
        <v>1566</v>
      </c>
      <c r="B1159" s="51">
        <v>1448.85</v>
      </c>
      <c r="C1159" s="50">
        <v>4.0000000000000002E-4</v>
      </c>
      <c r="D1159" s="16"/>
      <c r="E1159" s="112" t="s">
        <v>704</v>
      </c>
      <c r="F1159" s="30">
        <v>25151.95</v>
      </c>
      <c r="G1159" s="31">
        <f t="shared" si="18"/>
        <v>3.975674936682605E-3</v>
      </c>
    </row>
    <row r="1160" spans="1:7" ht="15.6">
      <c r="A1160" s="117" t="s">
        <v>1567</v>
      </c>
      <c r="B1160" s="51">
        <v>1474.35</v>
      </c>
      <c r="C1160" s="50">
        <v>1.7600000000000001E-2</v>
      </c>
      <c r="D1160" s="16"/>
      <c r="E1160" s="112" t="s">
        <v>705</v>
      </c>
      <c r="F1160" s="30">
        <v>25235.9</v>
      </c>
      <c r="G1160" s="31">
        <f t="shared" si="18"/>
        <v>3.3377133780880808E-3</v>
      </c>
    </row>
    <row r="1161" spans="1:7" ht="15.6">
      <c r="A1161" s="116">
        <v>45331</v>
      </c>
      <c r="B1161" s="51">
        <v>1484.85</v>
      </c>
      <c r="C1161" s="50">
        <v>7.1000000000000004E-3</v>
      </c>
      <c r="D1161" s="16"/>
      <c r="E1161" s="111">
        <v>45331.645833333336</v>
      </c>
      <c r="F1161" s="30">
        <v>25278.7</v>
      </c>
      <c r="G1161" s="31">
        <f t="shared" si="18"/>
        <v>1.6959965763059248E-3</v>
      </c>
    </row>
    <row r="1162" spans="1:7" ht="15.6">
      <c r="A1162" s="116">
        <v>45360</v>
      </c>
      <c r="B1162" s="51">
        <v>1478.9</v>
      </c>
      <c r="C1162" s="50">
        <v>-4.0000000000000001E-3</v>
      </c>
      <c r="D1162" s="16"/>
      <c r="E1162" s="111">
        <v>45360.645833333336</v>
      </c>
      <c r="F1162" s="30">
        <v>25279.85</v>
      </c>
      <c r="G1162" s="31">
        <f t="shared" si="18"/>
        <v>4.5492845755390476E-5</v>
      </c>
    </row>
    <row r="1163" spans="1:7" ht="15.6">
      <c r="A1163" s="116">
        <v>45391</v>
      </c>
      <c r="B1163" s="51">
        <v>1499.35</v>
      </c>
      <c r="C1163" s="50">
        <v>1.38E-2</v>
      </c>
      <c r="D1163" s="16"/>
      <c r="E1163" s="111">
        <v>45391.645833333336</v>
      </c>
      <c r="F1163" s="30">
        <v>25198.7</v>
      </c>
      <c r="G1163" s="31">
        <f t="shared" ref="G1163:G1226" si="19">(F1163/F1162)-1</f>
        <v>-3.2100665154262131E-3</v>
      </c>
    </row>
    <row r="1164" spans="1:7" ht="15.6">
      <c r="A1164" s="116">
        <v>45421</v>
      </c>
      <c r="B1164" s="51">
        <v>1485</v>
      </c>
      <c r="C1164" s="50">
        <v>-9.5999999999999992E-3</v>
      </c>
      <c r="D1164" s="16"/>
      <c r="E1164" s="111">
        <v>45421.645833333336</v>
      </c>
      <c r="F1164" s="30">
        <v>25145.1</v>
      </c>
      <c r="G1164" s="31">
        <f t="shared" si="19"/>
        <v>-2.127093858016571E-3</v>
      </c>
    </row>
    <row r="1165" spans="1:7" ht="15.6">
      <c r="A1165" s="116">
        <v>45452</v>
      </c>
      <c r="B1165" s="51">
        <v>1461.7</v>
      </c>
      <c r="C1165" s="50">
        <v>-1.5699999999999999E-2</v>
      </c>
      <c r="D1165" s="16"/>
      <c r="E1165" s="111">
        <v>45452.645833333336</v>
      </c>
      <c r="F1165" s="30">
        <v>24852.15</v>
      </c>
      <c r="G1165" s="31">
        <f t="shared" si="19"/>
        <v>-1.16503811875871E-2</v>
      </c>
    </row>
    <row r="1166" spans="1:7" ht="15.6">
      <c r="A1166" s="116">
        <v>45544</v>
      </c>
      <c r="B1166" s="51">
        <v>1504.05</v>
      </c>
      <c r="C1166" s="50">
        <v>2.9000000000000001E-2</v>
      </c>
      <c r="D1166" s="16"/>
      <c r="E1166" s="111">
        <v>45544.645833333336</v>
      </c>
      <c r="F1166" s="30">
        <v>24936.400000000001</v>
      </c>
      <c r="G1166" s="31">
        <f t="shared" si="19"/>
        <v>3.3900487482974029E-3</v>
      </c>
    </row>
    <row r="1167" spans="1:7" ht="15.6">
      <c r="A1167" s="116">
        <v>45574</v>
      </c>
      <c r="B1167" s="51">
        <v>1508.2</v>
      </c>
      <c r="C1167" s="50">
        <v>2.8E-3</v>
      </c>
      <c r="D1167" s="16"/>
      <c r="E1167" s="111">
        <v>45574.645833333336</v>
      </c>
      <c r="F1167" s="30">
        <v>25041.1</v>
      </c>
      <c r="G1167" s="31">
        <f t="shared" si="19"/>
        <v>4.1986814455974297E-3</v>
      </c>
    </row>
    <row r="1168" spans="1:7" ht="15.6">
      <c r="A1168" s="116">
        <v>45605</v>
      </c>
      <c r="B1168" s="51">
        <v>1523.3</v>
      </c>
      <c r="C1168" s="50">
        <v>0.01</v>
      </c>
      <c r="D1168" s="16"/>
      <c r="E1168" s="111">
        <v>45605.645833333336</v>
      </c>
      <c r="F1168" s="30">
        <v>24918.45</v>
      </c>
      <c r="G1168" s="31">
        <f t="shared" si="19"/>
        <v>-4.8979477738596566E-3</v>
      </c>
    </row>
    <row r="1169" spans="1:7" ht="15.6">
      <c r="A1169" s="116">
        <v>45635</v>
      </c>
      <c r="B1169" s="51">
        <v>1529.2</v>
      </c>
      <c r="C1169" s="50">
        <v>3.8999999999999998E-3</v>
      </c>
      <c r="D1169" s="16"/>
      <c r="E1169" s="111">
        <v>45635.645833333336</v>
      </c>
      <c r="F1169" s="30">
        <v>25388.9</v>
      </c>
      <c r="G1169" s="31">
        <f t="shared" si="19"/>
        <v>1.8879585206944993E-2</v>
      </c>
    </row>
    <row r="1170" spans="1:7" ht="15.6">
      <c r="A1170" s="117" t="s">
        <v>1568</v>
      </c>
      <c r="B1170" s="51">
        <v>1523.35</v>
      </c>
      <c r="C1170" s="50">
        <v>-3.8E-3</v>
      </c>
      <c r="D1170" s="16"/>
      <c r="E1170" s="112" t="s">
        <v>706</v>
      </c>
      <c r="F1170" s="30">
        <v>25356.5</v>
      </c>
      <c r="G1170" s="31">
        <f t="shared" si="19"/>
        <v>-1.276148238009589E-3</v>
      </c>
    </row>
    <row r="1171" spans="1:7" ht="15.6">
      <c r="A1171" s="117" t="s">
        <v>1569</v>
      </c>
      <c r="B1171" s="51">
        <v>1547.25</v>
      </c>
      <c r="C1171" s="50">
        <v>1.5699999999999999E-2</v>
      </c>
      <c r="D1171" s="16"/>
      <c r="E1171" s="112" t="s">
        <v>707</v>
      </c>
      <c r="F1171" s="30">
        <v>25383.75</v>
      </c>
      <c r="G1171" s="31">
        <f t="shared" si="19"/>
        <v>1.0746751326089488E-3</v>
      </c>
    </row>
    <row r="1172" spans="1:7" ht="15.6">
      <c r="A1172" s="117" t="s">
        <v>1570</v>
      </c>
      <c r="B1172" s="51">
        <v>1555.75</v>
      </c>
      <c r="C1172" s="50">
        <v>5.4999999999999997E-3</v>
      </c>
      <c r="D1172" s="16"/>
      <c r="E1172" s="112" t="s">
        <v>708</v>
      </c>
      <c r="F1172" s="30">
        <v>25418.55</v>
      </c>
      <c r="G1172" s="31">
        <f t="shared" si="19"/>
        <v>1.3709558280394774E-3</v>
      </c>
    </row>
    <row r="1173" spans="1:7" ht="15.6">
      <c r="A1173" s="117" t="s">
        <v>1571</v>
      </c>
      <c r="B1173" s="51">
        <v>1537.75</v>
      </c>
      <c r="C1173" s="50">
        <v>-1.1599999999999999E-2</v>
      </c>
      <c r="D1173" s="16"/>
      <c r="E1173" s="112" t="s">
        <v>709</v>
      </c>
      <c r="F1173" s="30">
        <v>25377.55</v>
      </c>
      <c r="G1173" s="31">
        <f t="shared" si="19"/>
        <v>-1.6129952337957665E-3</v>
      </c>
    </row>
    <row r="1174" spans="1:7" ht="15.6">
      <c r="A1174" s="117" t="s">
        <v>1572</v>
      </c>
      <c r="B1174" s="51">
        <v>1529.75</v>
      </c>
      <c r="C1174" s="50">
        <v>-5.1999999999999998E-3</v>
      </c>
      <c r="D1174" s="16"/>
      <c r="E1174" s="112" t="s">
        <v>710</v>
      </c>
      <c r="F1174" s="30">
        <v>25415.8</v>
      </c>
      <c r="G1174" s="31">
        <f t="shared" si="19"/>
        <v>1.5072376963103373E-3</v>
      </c>
    </row>
    <row r="1175" spans="1:7" ht="15.6">
      <c r="A1175" s="117" t="s">
        <v>1573</v>
      </c>
      <c r="B1175" s="51">
        <v>1574.15</v>
      </c>
      <c r="C1175" s="50">
        <v>2.9000000000000001E-2</v>
      </c>
      <c r="D1175" s="16"/>
      <c r="E1175" s="112" t="s">
        <v>711</v>
      </c>
      <c r="F1175" s="30">
        <v>25790.95</v>
      </c>
      <c r="G1175" s="31">
        <f t="shared" si="19"/>
        <v>1.4760503308965278E-2</v>
      </c>
    </row>
    <row r="1176" spans="1:7" ht="15.6">
      <c r="A1176" s="117" t="s">
        <v>1574</v>
      </c>
      <c r="B1176" s="51">
        <v>1628.25</v>
      </c>
      <c r="C1176" s="50">
        <v>3.44E-2</v>
      </c>
      <c r="D1176" s="16"/>
      <c r="E1176" s="112" t="s">
        <v>712</v>
      </c>
      <c r="F1176" s="30">
        <v>25939.05</v>
      </c>
      <c r="G1176" s="31">
        <f t="shared" si="19"/>
        <v>5.7423243424534753E-3</v>
      </c>
    </row>
    <row r="1177" spans="1:7" ht="15.6">
      <c r="A1177" s="117" t="s">
        <v>1575</v>
      </c>
      <c r="B1177" s="51">
        <v>1635.55</v>
      </c>
      <c r="C1177" s="50">
        <v>4.4999999999999997E-3</v>
      </c>
      <c r="D1177" s="16"/>
      <c r="E1177" s="112" t="s">
        <v>713</v>
      </c>
      <c r="F1177" s="30">
        <v>25940.400000000001</v>
      </c>
      <c r="G1177" s="31">
        <f t="shared" si="19"/>
        <v>5.2045082607143911E-5</v>
      </c>
    </row>
    <row r="1178" spans="1:7" ht="15.6">
      <c r="A1178" s="117" t="s">
        <v>1576</v>
      </c>
      <c r="B1178" s="51">
        <v>1626.6</v>
      </c>
      <c r="C1178" s="50">
        <v>-5.4999999999999997E-3</v>
      </c>
      <c r="D1178" s="16"/>
      <c r="E1178" s="112" t="s">
        <v>714</v>
      </c>
      <c r="F1178" s="30">
        <v>26004.15</v>
      </c>
      <c r="G1178" s="31">
        <f t="shared" si="19"/>
        <v>2.4575565527131804E-3</v>
      </c>
    </row>
    <row r="1179" spans="1:7" ht="15.6">
      <c r="A1179" s="117" t="s">
        <v>1577</v>
      </c>
      <c r="B1179" s="51">
        <v>1644.6</v>
      </c>
      <c r="C1179" s="50">
        <v>1.11E-2</v>
      </c>
      <c r="D1179" s="16"/>
      <c r="E1179" s="112" t="s">
        <v>715</v>
      </c>
      <c r="F1179" s="30">
        <v>26216.05</v>
      </c>
      <c r="G1179" s="31">
        <f t="shared" si="19"/>
        <v>8.1486993422204002E-3</v>
      </c>
    </row>
    <row r="1180" spans="1:7" ht="15.6">
      <c r="A1180" s="117" t="s">
        <v>1578</v>
      </c>
      <c r="B1180" s="51">
        <v>1596.6</v>
      </c>
      <c r="C1180" s="50">
        <v>-2.92E-2</v>
      </c>
      <c r="D1180" s="16"/>
      <c r="E1180" s="112" t="s">
        <v>716</v>
      </c>
      <c r="F1180" s="30">
        <v>26178.95</v>
      </c>
      <c r="G1180" s="31">
        <f t="shared" si="19"/>
        <v>-1.4151636116043198E-3</v>
      </c>
    </row>
    <row r="1181" spans="1:7" ht="15.6">
      <c r="A1181" s="117" t="s">
        <v>1579</v>
      </c>
      <c r="B1181" s="51">
        <v>1589.9</v>
      </c>
      <c r="C1181" s="50">
        <v>-4.1999999999999997E-3</v>
      </c>
      <c r="D1181" s="16"/>
      <c r="E1181" s="112" t="s">
        <v>717</v>
      </c>
      <c r="F1181" s="30">
        <v>25810.85</v>
      </c>
      <c r="G1181" s="31">
        <f t="shared" si="19"/>
        <v>-1.4060915353747983E-2</v>
      </c>
    </row>
    <row r="1182" spans="1:7" ht="15.6">
      <c r="A1182" s="116">
        <v>45301</v>
      </c>
      <c r="B1182" s="51">
        <v>1610.95</v>
      </c>
      <c r="C1182" s="50">
        <v>1.32E-2</v>
      </c>
      <c r="D1182" s="16"/>
      <c r="E1182" s="111">
        <v>45301.645833333336</v>
      </c>
      <c r="F1182" s="30">
        <v>25796.9</v>
      </c>
      <c r="G1182" s="31">
        <f t="shared" si="19"/>
        <v>-5.4047038357885047E-4</v>
      </c>
    </row>
    <row r="1183" spans="1:7" ht="15.6">
      <c r="A1183" s="116">
        <v>45361</v>
      </c>
      <c r="B1183" s="51">
        <v>1564.1</v>
      </c>
      <c r="C1183" s="50">
        <v>-2.9100000000000001E-2</v>
      </c>
      <c r="D1183" s="16"/>
      <c r="E1183" s="111">
        <v>45361.645833333336</v>
      </c>
      <c r="F1183" s="30">
        <v>25250.1</v>
      </c>
      <c r="G1183" s="31">
        <f t="shared" si="19"/>
        <v>-2.1196345297303298E-2</v>
      </c>
    </row>
    <row r="1184" spans="1:7" ht="15.6">
      <c r="A1184" s="116">
        <v>45392</v>
      </c>
      <c r="B1184" s="51">
        <v>1531.35</v>
      </c>
      <c r="C1184" s="50">
        <v>-2.0899999999999998E-2</v>
      </c>
      <c r="D1184" s="16"/>
      <c r="E1184" s="111">
        <v>45392.645833333336</v>
      </c>
      <c r="F1184" s="30">
        <v>25014.6</v>
      </c>
      <c r="G1184" s="31">
        <f t="shared" si="19"/>
        <v>-9.3266957358584257E-3</v>
      </c>
    </row>
    <row r="1185" spans="1:7" ht="15.6">
      <c r="A1185" s="116">
        <v>45483</v>
      </c>
      <c r="B1185" s="51">
        <v>1506.3</v>
      </c>
      <c r="C1185" s="50">
        <v>-1.6400000000000001E-2</v>
      </c>
      <c r="D1185" s="16"/>
      <c r="E1185" s="111">
        <v>45483.645833333336</v>
      </c>
      <c r="F1185" s="30">
        <v>24795.75</v>
      </c>
      <c r="G1185" s="31">
        <f t="shared" si="19"/>
        <v>-8.7488906478615514E-3</v>
      </c>
    </row>
    <row r="1186" spans="1:7" ht="15.6">
      <c r="A1186" s="116">
        <v>45514</v>
      </c>
      <c r="B1186" s="51">
        <v>1519</v>
      </c>
      <c r="C1186" s="50">
        <v>8.3999999999999995E-3</v>
      </c>
      <c r="D1186" s="16"/>
      <c r="E1186" s="111">
        <v>45514.645833333336</v>
      </c>
      <c r="F1186" s="30">
        <v>25013.15</v>
      </c>
      <c r="G1186" s="31">
        <f t="shared" si="19"/>
        <v>8.7676315497615676E-3</v>
      </c>
    </row>
    <row r="1187" spans="1:7" ht="15.6">
      <c r="A1187" s="116">
        <v>45545</v>
      </c>
      <c r="B1187" s="51">
        <v>1523.45</v>
      </c>
      <c r="C1187" s="50">
        <v>2.8999999999999998E-3</v>
      </c>
      <c r="D1187" s="16"/>
      <c r="E1187" s="111">
        <v>45545.645833333336</v>
      </c>
      <c r="F1187" s="30">
        <v>24981.95</v>
      </c>
      <c r="G1187" s="31">
        <f t="shared" si="19"/>
        <v>-1.2473438971101203E-3</v>
      </c>
    </row>
    <row r="1188" spans="1:7" ht="15.6">
      <c r="A1188" s="116">
        <v>45575</v>
      </c>
      <c r="B1188" s="51">
        <v>1507.8</v>
      </c>
      <c r="C1188" s="50">
        <v>-1.03E-2</v>
      </c>
      <c r="D1188" s="16"/>
      <c r="E1188" s="111">
        <v>45575.645833333336</v>
      </c>
      <c r="F1188" s="30">
        <v>24998.45</v>
      </c>
      <c r="G1188" s="31">
        <f t="shared" si="19"/>
        <v>6.6047686429593355E-4</v>
      </c>
    </row>
    <row r="1189" spans="1:7" ht="15.6">
      <c r="A1189" s="116">
        <v>45606</v>
      </c>
      <c r="B1189" s="51">
        <v>1519.55</v>
      </c>
      <c r="C1189" s="50">
        <v>7.7999999999999996E-3</v>
      </c>
      <c r="D1189" s="16"/>
      <c r="E1189" s="111">
        <v>45606.645833333336</v>
      </c>
      <c r="F1189" s="30">
        <v>24964.25</v>
      </c>
      <c r="G1189" s="31">
        <f t="shared" si="19"/>
        <v>-1.3680848212589414E-3</v>
      </c>
    </row>
    <row r="1190" spans="1:7" ht="15.6">
      <c r="A1190" s="117" t="s">
        <v>1580</v>
      </c>
      <c r="B1190" s="51">
        <v>1540.45</v>
      </c>
      <c r="C1190" s="50">
        <v>1.38E-2</v>
      </c>
      <c r="D1190" s="16"/>
      <c r="E1190" s="112" t="s">
        <v>718</v>
      </c>
      <c r="F1190" s="30">
        <v>25127.95</v>
      </c>
      <c r="G1190" s="31">
        <f t="shared" si="19"/>
        <v>6.5573770491802463E-3</v>
      </c>
    </row>
    <row r="1191" spans="1:7" ht="15.6">
      <c r="A1191" s="117" t="s">
        <v>1581</v>
      </c>
      <c r="B1191" s="51">
        <v>1547.8</v>
      </c>
      <c r="C1191" s="50">
        <v>4.7999999999999996E-3</v>
      </c>
      <c r="D1191" s="16"/>
      <c r="E1191" s="112" t="s">
        <v>719</v>
      </c>
      <c r="F1191" s="30">
        <v>25057.35</v>
      </c>
      <c r="G1191" s="31">
        <f t="shared" si="19"/>
        <v>-2.809620362982379E-3</v>
      </c>
    </row>
    <row r="1192" spans="1:7" ht="15.6">
      <c r="A1192" s="117" t="s">
        <v>1582</v>
      </c>
      <c r="B1192" s="51">
        <v>1553.3</v>
      </c>
      <c r="C1192" s="50">
        <v>3.5999999999999999E-3</v>
      </c>
      <c r="D1192" s="16"/>
      <c r="E1192" s="112" t="s">
        <v>720</v>
      </c>
      <c r="F1192" s="30">
        <v>24971.3</v>
      </c>
      <c r="G1192" s="31">
        <f t="shared" si="19"/>
        <v>-3.4341221238478603E-3</v>
      </c>
    </row>
    <row r="1193" spans="1:7" ht="15.6">
      <c r="A1193" s="117" t="s">
        <v>1583</v>
      </c>
      <c r="B1193" s="51">
        <v>1528.15</v>
      </c>
      <c r="C1193" s="50">
        <v>-1.6199999999999999E-2</v>
      </c>
      <c r="D1193" s="16"/>
      <c r="E1193" s="112" t="s">
        <v>721</v>
      </c>
      <c r="F1193" s="30">
        <v>24749.85</v>
      </c>
      <c r="G1193" s="31">
        <f t="shared" si="19"/>
        <v>-8.8681806714108191E-3</v>
      </c>
    </row>
    <row r="1194" spans="1:7" ht="15.6">
      <c r="A1194" s="117" t="s">
        <v>1584</v>
      </c>
      <c r="B1194" s="51">
        <v>1519.25</v>
      </c>
      <c r="C1194" s="50">
        <v>-5.7999999999999996E-3</v>
      </c>
      <c r="D1194" s="16"/>
      <c r="E1194" s="112" t="s">
        <v>722</v>
      </c>
      <c r="F1194" s="30">
        <v>24854.05</v>
      </c>
      <c r="G1194" s="31">
        <f t="shared" si="19"/>
        <v>4.2101265260194864E-3</v>
      </c>
    </row>
    <row r="1195" spans="1:7" ht="15.6">
      <c r="A1195" s="117" t="s">
        <v>1585</v>
      </c>
      <c r="B1195" s="51">
        <v>1495.2</v>
      </c>
      <c r="C1195" s="50">
        <v>-1.5800000000000002E-2</v>
      </c>
      <c r="D1195" s="16"/>
      <c r="E1195" s="112" t="s">
        <v>723</v>
      </c>
      <c r="F1195" s="30">
        <v>24781.1</v>
      </c>
      <c r="G1195" s="31">
        <f t="shared" si="19"/>
        <v>-2.9351353199982277E-3</v>
      </c>
    </row>
    <row r="1196" spans="1:7" ht="15.6">
      <c r="A1196" s="117" t="s">
        <v>1586</v>
      </c>
      <c r="B1196" s="51">
        <v>1473</v>
      </c>
      <c r="C1196" s="50">
        <v>-1.4800000000000001E-2</v>
      </c>
      <c r="D1196" s="16"/>
      <c r="E1196" s="112" t="s">
        <v>724</v>
      </c>
      <c r="F1196" s="30">
        <v>24472.1</v>
      </c>
      <c r="G1196" s="31">
        <f t="shared" si="19"/>
        <v>-1.2469180141317371E-2</v>
      </c>
    </row>
    <row r="1197" spans="1:7" ht="15.6">
      <c r="A1197" s="117" t="s">
        <v>1587</v>
      </c>
      <c r="B1197" s="51">
        <v>1466.35</v>
      </c>
      <c r="C1197" s="50">
        <v>-4.4999999999999997E-3</v>
      </c>
      <c r="D1197" s="16"/>
      <c r="E1197" s="112" t="s">
        <v>725</v>
      </c>
      <c r="F1197" s="30">
        <v>24435.5</v>
      </c>
      <c r="G1197" s="31">
        <f t="shared" si="19"/>
        <v>-1.4955806816742134E-3</v>
      </c>
    </row>
    <row r="1198" spans="1:7" ht="15.6">
      <c r="A1198" s="117" t="s">
        <v>1588</v>
      </c>
      <c r="B1198" s="51">
        <v>1459.7</v>
      </c>
      <c r="C1198" s="50">
        <v>-4.4999999999999997E-3</v>
      </c>
      <c r="D1198" s="16"/>
      <c r="E1198" s="112" t="s">
        <v>726</v>
      </c>
      <c r="F1198" s="30">
        <v>24399.4</v>
      </c>
      <c r="G1198" s="31">
        <f t="shared" si="19"/>
        <v>-1.4773587608192251E-3</v>
      </c>
    </row>
    <row r="1199" spans="1:7" ht="15.6">
      <c r="A1199" s="117" t="s">
        <v>1589</v>
      </c>
      <c r="B1199" s="51">
        <v>1480.2</v>
      </c>
      <c r="C1199" s="50">
        <v>1.4E-2</v>
      </c>
      <c r="D1199" s="16"/>
      <c r="E1199" s="112" t="s">
        <v>727</v>
      </c>
      <c r="F1199" s="30">
        <v>24180.799999999999</v>
      </c>
      <c r="G1199" s="31">
        <f t="shared" si="19"/>
        <v>-8.9592367025419506E-3</v>
      </c>
    </row>
    <row r="1200" spans="1:7" ht="15.6">
      <c r="A1200" s="117" t="s">
        <v>1590</v>
      </c>
      <c r="B1200" s="51">
        <v>1466.8</v>
      </c>
      <c r="C1200" s="50">
        <v>-9.1000000000000004E-3</v>
      </c>
      <c r="D1200" s="16"/>
      <c r="E1200" s="112" t="s">
        <v>728</v>
      </c>
      <c r="F1200" s="30">
        <v>24339.15</v>
      </c>
      <c r="G1200" s="31">
        <f t="shared" si="19"/>
        <v>6.5485840005294893E-3</v>
      </c>
    </row>
    <row r="1201" spans="1:7" ht="15.6">
      <c r="A1201" s="117" t="s">
        <v>1591</v>
      </c>
      <c r="B1201" s="51">
        <v>1448.25</v>
      </c>
      <c r="C1201" s="50">
        <v>-1.26E-2</v>
      </c>
      <c r="D1201" s="16"/>
      <c r="E1201" s="112" t="s">
        <v>729</v>
      </c>
      <c r="F1201" s="30">
        <v>24466.85</v>
      </c>
      <c r="G1201" s="31">
        <f t="shared" si="19"/>
        <v>5.2466910307056303E-3</v>
      </c>
    </row>
    <row r="1202" spans="1:7" ht="15.6">
      <c r="A1202" s="117" t="s">
        <v>1592</v>
      </c>
      <c r="B1202" s="51">
        <v>1445.85</v>
      </c>
      <c r="C1202" s="50">
        <v>-1.6999999999999999E-3</v>
      </c>
      <c r="D1202" s="16"/>
      <c r="E1202" s="112" t="s">
        <v>730</v>
      </c>
      <c r="F1202" s="30">
        <v>24340.85</v>
      </c>
      <c r="G1202" s="31">
        <f t="shared" si="19"/>
        <v>-5.1498251716097787E-3</v>
      </c>
    </row>
    <row r="1203" spans="1:7" ht="15.6">
      <c r="A1203" s="117" t="s">
        <v>1593</v>
      </c>
      <c r="B1203" s="51">
        <v>1449.1</v>
      </c>
      <c r="C1203" s="50">
        <v>2.2000000000000001E-3</v>
      </c>
      <c r="D1203" s="16"/>
      <c r="E1203" s="112" t="s">
        <v>731</v>
      </c>
      <c r="F1203" s="30">
        <v>24205.35</v>
      </c>
      <c r="G1203" s="31">
        <f t="shared" si="19"/>
        <v>-5.5667735514577377E-3</v>
      </c>
    </row>
    <row r="1204" spans="1:7" ht="15.6">
      <c r="A1204" s="116">
        <v>45393</v>
      </c>
      <c r="B1204" s="51">
        <v>1436.05</v>
      </c>
      <c r="C1204" s="50">
        <v>-1.18E-2</v>
      </c>
      <c r="D1204" s="16"/>
      <c r="E1204" s="111">
        <v>45393.645833333336</v>
      </c>
      <c r="F1204" s="30">
        <v>23995.35</v>
      </c>
      <c r="G1204" s="31">
        <f t="shared" si="19"/>
        <v>-8.6757679603889359E-3</v>
      </c>
    </row>
    <row r="1205" spans="1:7" ht="15.6">
      <c r="A1205" s="116">
        <v>45423</v>
      </c>
      <c r="B1205" s="51">
        <v>1446.35</v>
      </c>
      <c r="C1205" s="50">
        <v>7.1999999999999998E-3</v>
      </c>
      <c r="D1205" s="16"/>
      <c r="E1205" s="111">
        <v>45423.645833333336</v>
      </c>
      <c r="F1205" s="30">
        <v>24213.3</v>
      </c>
      <c r="G1205" s="31">
        <f t="shared" si="19"/>
        <v>9.0830098331551312E-3</v>
      </c>
    </row>
    <row r="1206" spans="1:7" ht="15.6">
      <c r="A1206" s="116">
        <v>45454</v>
      </c>
      <c r="B1206" s="51">
        <v>1456.35</v>
      </c>
      <c r="C1206" s="50">
        <v>6.8999999999999999E-3</v>
      </c>
      <c r="D1206" s="16"/>
      <c r="E1206" s="111">
        <v>45454.645833333336</v>
      </c>
      <c r="F1206" s="30">
        <v>24484.05</v>
      </c>
      <c r="G1206" s="31">
        <f t="shared" si="19"/>
        <v>1.1181871120417242E-2</v>
      </c>
    </row>
    <row r="1207" spans="1:7" ht="15.6">
      <c r="A1207" s="116">
        <v>45484</v>
      </c>
      <c r="B1207" s="51">
        <v>1438.95</v>
      </c>
      <c r="C1207" s="50">
        <v>-1.1900000000000001E-2</v>
      </c>
      <c r="D1207" s="16"/>
      <c r="E1207" s="111">
        <v>45484.645833333336</v>
      </c>
      <c r="F1207" s="30">
        <v>24199.35</v>
      </c>
      <c r="G1207" s="31">
        <f t="shared" si="19"/>
        <v>-1.1627978214388546E-2</v>
      </c>
    </row>
    <row r="1208" spans="1:7" ht="15.6">
      <c r="A1208" s="116">
        <v>45515</v>
      </c>
      <c r="B1208" s="51">
        <v>1448.65</v>
      </c>
      <c r="C1208" s="50">
        <v>6.7000000000000002E-3</v>
      </c>
      <c r="D1208" s="16"/>
      <c r="E1208" s="111">
        <v>45515.645833333336</v>
      </c>
      <c r="F1208" s="30">
        <v>24148.2</v>
      </c>
      <c r="G1208" s="31">
        <f t="shared" si="19"/>
        <v>-2.1136931363857636E-3</v>
      </c>
    </row>
    <row r="1209" spans="1:7" ht="15.6">
      <c r="A1209" s="116">
        <v>45607</v>
      </c>
      <c r="B1209" s="51">
        <v>1475.85</v>
      </c>
      <c r="C1209" s="50">
        <v>1.8800000000000001E-2</v>
      </c>
      <c r="D1209" s="16"/>
      <c r="E1209" s="111">
        <v>45607.645833333336</v>
      </c>
      <c r="F1209" s="30">
        <v>24141.3</v>
      </c>
      <c r="G1209" s="31">
        <f t="shared" si="19"/>
        <v>-2.8573558277644739E-4</v>
      </c>
    </row>
    <row r="1210" spans="1:7" ht="15.6">
      <c r="A1210" s="116">
        <v>45637</v>
      </c>
      <c r="B1210" s="51">
        <v>1446.8</v>
      </c>
      <c r="C1210" s="50">
        <v>-1.9699999999999999E-2</v>
      </c>
      <c r="D1210" s="16"/>
      <c r="E1210" s="111">
        <v>45637.645833333336</v>
      </c>
      <c r="F1210" s="30">
        <v>23883.45</v>
      </c>
      <c r="G1210" s="31">
        <f t="shared" si="19"/>
        <v>-1.0680866399075395E-2</v>
      </c>
    </row>
    <row r="1211" spans="1:7" ht="15.6">
      <c r="A1211" s="117" t="s">
        <v>1594</v>
      </c>
      <c r="B1211" s="51">
        <v>1427.7</v>
      </c>
      <c r="C1211" s="50">
        <v>-1.32E-2</v>
      </c>
      <c r="D1211" s="16"/>
      <c r="E1211" s="112" t="s">
        <v>732</v>
      </c>
      <c r="F1211" s="30">
        <v>23559.05</v>
      </c>
      <c r="G1211" s="31">
        <f t="shared" si="19"/>
        <v>-1.3582627300494754E-2</v>
      </c>
    </row>
    <row r="1212" spans="1:7" ht="15.6">
      <c r="A1212" s="117" t="s">
        <v>1595</v>
      </c>
      <c r="B1212" s="51">
        <v>1442.35</v>
      </c>
      <c r="C1212" s="50">
        <v>1.03E-2</v>
      </c>
      <c r="D1212" s="16"/>
      <c r="E1212" s="112" t="s">
        <v>733</v>
      </c>
      <c r="F1212" s="30">
        <v>23532.7</v>
      </c>
      <c r="G1212" s="31">
        <f t="shared" si="19"/>
        <v>-1.1184661520731165E-3</v>
      </c>
    </row>
    <row r="1213" spans="1:7" ht="15.6">
      <c r="A1213" s="117" t="s">
        <v>1596</v>
      </c>
      <c r="B1213" s="51">
        <v>1470.8</v>
      </c>
      <c r="C1213" s="50">
        <v>1.9699999999999999E-2</v>
      </c>
      <c r="D1213" s="16"/>
      <c r="E1213" s="112" t="s">
        <v>734</v>
      </c>
      <c r="F1213" s="30">
        <v>23453.8</v>
      </c>
      <c r="G1213" s="31">
        <f t="shared" si="19"/>
        <v>-3.3527814487925856E-3</v>
      </c>
    </row>
    <row r="1214" spans="1:7" ht="15.6">
      <c r="A1214" s="117" t="s">
        <v>1597</v>
      </c>
      <c r="B1214" s="51">
        <v>1487.4</v>
      </c>
      <c r="C1214" s="50">
        <v>1.1299999999999999E-2</v>
      </c>
      <c r="D1214" s="16"/>
      <c r="E1214" s="112" t="s">
        <v>735</v>
      </c>
      <c r="F1214" s="30">
        <v>23518.5</v>
      </c>
      <c r="G1214" s="31">
        <f t="shared" si="19"/>
        <v>2.758614808687776E-3</v>
      </c>
    </row>
    <row r="1215" spans="1:7" ht="15.6">
      <c r="A1215" s="117" t="s">
        <v>1598</v>
      </c>
      <c r="B1215" s="51">
        <v>1493.05</v>
      </c>
      <c r="C1215" s="50">
        <v>3.8E-3</v>
      </c>
      <c r="D1215" s="16"/>
      <c r="E1215" s="112" t="s">
        <v>736</v>
      </c>
      <c r="F1215" s="30">
        <v>23349.9</v>
      </c>
      <c r="G1215" s="31">
        <f t="shared" si="19"/>
        <v>-7.1688245423814356E-3</v>
      </c>
    </row>
    <row r="1216" spans="1:7" ht="15.6">
      <c r="A1216" s="117" t="s">
        <v>1599</v>
      </c>
      <c r="B1216" s="51">
        <v>1500.15</v>
      </c>
      <c r="C1216" s="50">
        <v>4.7999999999999996E-3</v>
      </c>
      <c r="D1216" s="16"/>
      <c r="E1216" s="112" t="s">
        <v>737</v>
      </c>
      <c r="F1216" s="30">
        <v>23907.25</v>
      </c>
      <c r="G1216" s="31">
        <f t="shared" si="19"/>
        <v>2.3869481239748191E-2</v>
      </c>
    </row>
    <row r="1217" spans="1:7" ht="15.6">
      <c r="A1217" s="117" t="s">
        <v>1600</v>
      </c>
      <c r="B1217" s="51">
        <v>1486.1</v>
      </c>
      <c r="C1217" s="50">
        <v>-9.4000000000000004E-3</v>
      </c>
      <c r="D1217" s="16"/>
      <c r="E1217" s="112" t="s">
        <v>738</v>
      </c>
      <c r="F1217" s="30">
        <v>24221.9</v>
      </c>
      <c r="G1217" s="31">
        <f t="shared" si="19"/>
        <v>1.3161279528176584E-2</v>
      </c>
    </row>
    <row r="1218" spans="1:7" ht="15.6">
      <c r="A1218" s="117" t="s">
        <v>1601</v>
      </c>
      <c r="B1218" s="51">
        <v>1511.15</v>
      </c>
      <c r="C1218" s="50">
        <v>1.6899999999999998E-2</v>
      </c>
      <c r="D1218" s="16"/>
      <c r="E1218" s="112" t="s">
        <v>739</v>
      </c>
      <c r="F1218" s="30">
        <v>24194.5</v>
      </c>
      <c r="G1218" s="31">
        <f t="shared" si="19"/>
        <v>-1.1312077087264338E-3</v>
      </c>
    </row>
    <row r="1219" spans="1:7" ht="15.6">
      <c r="A1219" s="117" t="s">
        <v>1602</v>
      </c>
      <c r="B1219" s="51">
        <v>1515.75</v>
      </c>
      <c r="C1219" s="50">
        <v>3.0000000000000001E-3</v>
      </c>
      <c r="D1219" s="16"/>
      <c r="E1219" s="112" t="s">
        <v>740</v>
      </c>
      <c r="F1219" s="30">
        <v>24274.9</v>
      </c>
      <c r="G1219" s="31">
        <f t="shared" si="19"/>
        <v>3.3230692926078387E-3</v>
      </c>
    </row>
    <row r="1220" spans="1:7" ht="15.6">
      <c r="A1220" s="117" t="s">
        <v>1603</v>
      </c>
      <c r="B1220" s="51">
        <v>1502.75</v>
      </c>
      <c r="C1220" s="50">
        <v>-8.6E-3</v>
      </c>
      <c r="D1220" s="16"/>
      <c r="E1220" s="112" t="s">
        <v>741</v>
      </c>
      <c r="F1220" s="30">
        <v>23914.15</v>
      </c>
      <c r="G1220" s="31">
        <f t="shared" si="19"/>
        <v>-1.4861029293632533E-2</v>
      </c>
    </row>
    <row r="1221" spans="1:7" ht="15.6">
      <c r="A1221" s="117" t="s">
        <v>1604</v>
      </c>
      <c r="B1221" s="51">
        <v>1529.1</v>
      </c>
      <c r="C1221" s="50">
        <v>1.7500000000000002E-2</v>
      </c>
      <c r="D1221" s="16"/>
      <c r="E1221" s="112" t="s">
        <v>742</v>
      </c>
      <c r="F1221" s="30">
        <v>24131.1</v>
      </c>
      <c r="G1221" s="31">
        <f t="shared" si="19"/>
        <v>9.0720347576642713E-3</v>
      </c>
    </row>
    <row r="1222" spans="1:7" ht="15.6">
      <c r="A1222" s="116">
        <v>45334</v>
      </c>
      <c r="B1222" s="51">
        <v>1532.2</v>
      </c>
      <c r="C1222" s="50">
        <v>2E-3</v>
      </c>
      <c r="D1222" s="16"/>
      <c r="E1222" s="111">
        <v>45334.645833333336</v>
      </c>
      <c r="F1222" s="30">
        <v>24276.05</v>
      </c>
      <c r="G1222" s="31">
        <f t="shared" si="19"/>
        <v>6.0067713448621607E-3</v>
      </c>
    </row>
    <row r="1223" spans="1:7" ht="15.6">
      <c r="A1223" s="116">
        <v>45363</v>
      </c>
      <c r="B1223" s="51">
        <v>1542.95</v>
      </c>
      <c r="C1223" s="50">
        <v>7.0000000000000001E-3</v>
      </c>
      <c r="D1223" s="16"/>
      <c r="E1223" s="111">
        <v>45363.645833333336</v>
      </c>
      <c r="F1223" s="30">
        <v>24457.15</v>
      </c>
      <c r="G1223" s="31">
        <f t="shared" si="19"/>
        <v>7.4600274756395635E-3</v>
      </c>
    </row>
    <row r="1224" spans="1:7" ht="15.6">
      <c r="A1224" s="116">
        <v>45394</v>
      </c>
      <c r="B1224" s="51">
        <v>1526.05</v>
      </c>
      <c r="C1224" s="50">
        <v>-1.0999999999999999E-2</v>
      </c>
      <c r="D1224" s="16"/>
      <c r="E1224" s="111">
        <v>45394.645833333336</v>
      </c>
      <c r="F1224" s="30">
        <v>24467.45</v>
      </c>
      <c r="G1224" s="31">
        <f t="shared" si="19"/>
        <v>4.2114473681520437E-4</v>
      </c>
    </row>
    <row r="1225" spans="1:7" ht="15.6">
      <c r="A1225" s="116">
        <v>45424</v>
      </c>
      <c r="B1225" s="51">
        <v>1530.1</v>
      </c>
      <c r="C1225" s="50">
        <v>2.7000000000000001E-3</v>
      </c>
      <c r="D1225" s="16"/>
      <c r="E1225" s="111">
        <v>45424.645833333336</v>
      </c>
      <c r="F1225" s="30">
        <v>24708.400000000001</v>
      </c>
      <c r="G1225" s="31">
        <f t="shared" si="19"/>
        <v>9.8477773531773227E-3</v>
      </c>
    </row>
    <row r="1226" spans="1:7" ht="15.6">
      <c r="A1226" s="116">
        <v>45455</v>
      </c>
      <c r="B1226" s="51">
        <v>1516.6</v>
      </c>
      <c r="C1226" s="50">
        <v>-8.8000000000000005E-3</v>
      </c>
      <c r="D1226" s="16"/>
      <c r="E1226" s="111">
        <v>45455.645833333336</v>
      </c>
      <c r="F1226" s="30">
        <v>24677.8</v>
      </c>
      <c r="G1226" s="31">
        <f t="shared" si="19"/>
        <v>-1.2384452251057443E-3</v>
      </c>
    </row>
    <row r="1227" spans="1:7" ht="15.6">
      <c r="A1227" s="116">
        <v>45547</v>
      </c>
      <c r="B1227" s="51">
        <v>1506.25</v>
      </c>
      <c r="C1227" s="50">
        <v>-6.7999999999999996E-3</v>
      </c>
      <c r="D1227" s="16"/>
      <c r="E1227" s="111">
        <v>45547.645833333336</v>
      </c>
      <c r="F1227" s="30">
        <v>24619</v>
      </c>
      <c r="G1227" s="31">
        <f t="shared" ref="G1227:G1290" si="20">(F1227/F1226)-1</f>
        <v>-2.3827083451523068E-3</v>
      </c>
    </row>
    <row r="1228" spans="1:7" ht="15.6">
      <c r="A1228" s="116">
        <v>45577</v>
      </c>
      <c r="B1228" s="51">
        <v>1513.5</v>
      </c>
      <c r="C1228" s="50">
        <v>4.7999999999999996E-3</v>
      </c>
      <c r="D1228" s="16"/>
      <c r="E1228" s="111">
        <v>45577.645833333336</v>
      </c>
      <c r="F1228" s="30">
        <v>24610.05</v>
      </c>
      <c r="G1228" s="31">
        <f t="shared" si="20"/>
        <v>-3.6354035501040549E-4</v>
      </c>
    </row>
    <row r="1229" spans="1:7" ht="15.6">
      <c r="A1229" s="116">
        <v>45608</v>
      </c>
      <c r="B1229" s="51">
        <v>1516.8</v>
      </c>
      <c r="C1229" s="50">
        <v>2.2000000000000001E-3</v>
      </c>
      <c r="D1229" s="16"/>
      <c r="E1229" s="111">
        <v>45608.645833333336</v>
      </c>
      <c r="F1229" s="30">
        <v>24641.8</v>
      </c>
      <c r="G1229" s="31">
        <f t="shared" si="20"/>
        <v>1.2901233439184256E-3</v>
      </c>
    </row>
    <row r="1230" spans="1:7" ht="15.6">
      <c r="A1230" s="116">
        <v>45638</v>
      </c>
      <c r="B1230" s="51">
        <v>1525.95</v>
      </c>
      <c r="C1230" s="50">
        <v>6.0000000000000001E-3</v>
      </c>
      <c r="D1230" s="16"/>
      <c r="E1230" s="111">
        <v>45638.645833333336</v>
      </c>
      <c r="F1230" s="30">
        <v>24548.7</v>
      </c>
      <c r="G1230" s="31">
        <f t="shared" si="20"/>
        <v>-3.778133090926783E-3</v>
      </c>
    </row>
    <row r="1231" spans="1:7" ht="15.6">
      <c r="A1231" s="117" t="s">
        <v>1605</v>
      </c>
      <c r="B1231" s="51">
        <v>1512.05</v>
      </c>
      <c r="C1231" s="50">
        <v>-9.1000000000000004E-3</v>
      </c>
      <c r="D1231" s="16"/>
      <c r="E1231" s="112" t="s">
        <v>743</v>
      </c>
      <c r="F1231" s="30">
        <v>24768.3</v>
      </c>
      <c r="G1231" s="31">
        <f t="shared" si="20"/>
        <v>8.9454838749098986E-3</v>
      </c>
    </row>
    <row r="1232" spans="1:7" ht="15.6">
      <c r="A1232" s="117" t="s">
        <v>1606</v>
      </c>
      <c r="B1232" s="51">
        <v>1519.2</v>
      </c>
      <c r="C1232" s="50">
        <v>4.7000000000000002E-3</v>
      </c>
      <c r="D1232" s="16"/>
      <c r="E1232" s="112" t="s">
        <v>744</v>
      </c>
      <c r="F1232" s="30">
        <v>24668.25</v>
      </c>
      <c r="G1232" s="31">
        <f t="shared" si="20"/>
        <v>-4.0394375068131261E-3</v>
      </c>
    </row>
    <row r="1233" spans="1:7" ht="15.6">
      <c r="A1233" s="117" t="s">
        <v>1607</v>
      </c>
      <c r="B1233" s="51">
        <v>1563.3</v>
      </c>
      <c r="C1233" s="50">
        <v>2.9000000000000001E-2</v>
      </c>
      <c r="D1233" s="16"/>
      <c r="E1233" s="112" t="s">
        <v>745</v>
      </c>
      <c r="F1233" s="30">
        <v>24336</v>
      </c>
      <c r="G1233" s="31">
        <f t="shared" si="20"/>
        <v>-1.3468730047733413E-2</v>
      </c>
    </row>
    <row r="1234" spans="1:7" ht="15.6">
      <c r="A1234" s="117" t="s">
        <v>1608</v>
      </c>
      <c r="B1234" s="51">
        <v>1579.6</v>
      </c>
      <c r="C1234" s="50">
        <v>1.04E-2</v>
      </c>
      <c r="D1234" s="16"/>
      <c r="E1234" s="112" t="s">
        <v>746</v>
      </c>
      <c r="F1234" s="30">
        <v>24198.85</v>
      </c>
      <c r="G1234" s="31">
        <f t="shared" si="20"/>
        <v>-5.6356837606837962E-3</v>
      </c>
    </row>
    <row r="1235" spans="1:7" ht="15.6">
      <c r="A1235" s="117" t="s">
        <v>1609</v>
      </c>
      <c r="B1235" s="51">
        <v>1572.35</v>
      </c>
      <c r="C1235" s="50">
        <v>-4.5999999999999999E-3</v>
      </c>
      <c r="D1235" s="16"/>
      <c r="E1235" s="112" t="s">
        <v>747</v>
      </c>
      <c r="F1235" s="30">
        <v>23951.7</v>
      </c>
      <c r="G1235" s="31">
        <f t="shared" si="20"/>
        <v>-1.0213295259898669E-2</v>
      </c>
    </row>
    <row r="1236" spans="1:7" ht="15.6">
      <c r="A1236" s="117" t="s">
        <v>1610</v>
      </c>
      <c r="B1236" s="51">
        <v>1544.8</v>
      </c>
      <c r="C1236" s="50">
        <v>-1.7500000000000002E-2</v>
      </c>
      <c r="D1236" s="16"/>
      <c r="E1236" s="112" t="s">
        <v>748</v>
      </c>
      <c r="F1236" s="30">
        <v>23587.5</v>
      </c>
      <c r="G1236" s="31">
        <f t="shared" si="20"/>
        <v>-1.5205601272561098E-2</v>
      </c>
    </row>
    <row r="1237" spans="1:7" ht="15.6">
      <c r="A1237" s="117" t="s">
        <v>1611</v>
      </c>
      <c r="B1237" s="51">
        <v>1545.05</v>
      </c>
      <c r="C1237" s="50">
        <v>2.0000000000000001E-4</v>
      </c>
      <c r="D1237" s="16"/>
      <c r="E1237" s="112" t="s">
        <v>749</v>
      </c>
      <c r="F1237" s="30">
        <v>23753.45</v>
      </c>
      <c r="G1237" s="31">
        <f t="shared" si="20"/>
        <v>7.0355060943296799E-3</v>
      </c>
    </row>
    <row r="1238" spans="1:7" ht="15.6">
      <c r="A1238" s="117" t="s">
        <v>1612</v>
      </c>
      <c r="B1238" s="51">
        <v>1564.75</v>
      </c>
      <c r="C1238" s="50">
        <v>1.2800000000000001E-2</v>
      </c>
      <c r="D1238" s="16"/>
      <c r="E1238" s="112" t="s">
        <v>750</v>
      </c>
      <c r="F1238" s="30">
        <v>23727.65</v>
      </c>
      <c r="G1238" s="31">
        <f t="shared" si="20"/>
        <v>-1.0861580107310864E-3</v>
      </c>
    </row>
    <row r="1239" spans="1:7" ht="15.6">
      <c r="A1239" s="117" t="s">
        <v>1613</v>
      </c>
      <c r="B1239" s="51">
        <v>1566.95</v>
      </c>
      <c r="C1239" s="50">
        <v>1.4E-3</v>
      </c>
      <c r="D1239" s="16"/>
      <c r="E1239" s="112" t="s">
        <v>751</v>
      </c>
      <c r="F1239" s="30">
        <v>23750.2</v>
      </c>
      <c r="G1239" s="31">
        <f t="shared" si="20"/>
        <v>9.5036803054671104E-4</v>
      </c>
    </row>
    <row r="1240" spans="1:7" ht="15.6">
      <c r="A1240" s="117" t="s">
        <v>1614</v>
      </c>
      <c r="B1240" s="51">
        <v>1579.4</v>
      </c>
      <c r="C1240" s="50">
        <v>7.9000000000000008E-3</v>
      </c>
      <c r="D1240" s="16"/>
      <c r="E1240" s="112" t="s">
        <v>752</v>
      </c>
      <c r="F1240" s="30">
        <v>23813.4</v>
      </c>
      <c r="G1240" s="31">
        <f t="shared" si="20"/>
        <v>2.6610302229033156E-3</v>
      </c>
    </row>
    <row r="1241" spans="1:7" ht="15.6">
      <c r="A1241" s="117" t="s">
        <v>1615</v>
      </c>
      <c r="B1241" s="51">
        <v>1619.55</v>
      </c>
      <c r="C1241" s="50">
        <v>2.5399999999999999E-2</v>
      </c>
      <c r="D1241" s="16"/>
      <c r="E1241" s="112" t="s">
        <v>753</v>
      </c>
      <c r="F1241" s="30">
        <v>23644.9</v>
      </c>
      <c r="G1241" s="31">
        <f t="shared" si="20"/>
        <v>-7.0758480519371725E-3</v>
      </c>
    </row>
    <row r="1242" spans="1:7" ht="15.6">
      <c r="A1242" s="117" t="s">
        <v>1616</v>
      </c>
      <c r="B1242" s="51">
        <v>1625.45</v>
      </c>
      <c r="C1242" s="50">
        <v>3.5999999999999999E-3</v>
      </c>
      <c r="D1242" s="16"/>
      <c r="E1242" s="112" t="s">
        <v>754</v>
      </c>
      <c r="F1242" s="30">
        <v>23644.799999999999</v>
      </c>
      <c r="G1242" s="31">
        <f t="shared" si="20"/>
        <v>-4.2292418238609741E-6</v>
      </c>
    </row>
    <row r="1243" spans="1:7" ht="15.6">
      <c r="A1243" s="116">
        <v>45658</v>
      </c>
      <c r="B1243" s="51">
        <v>1659.6</v>
      </c>
      <c r="C1243" s="50">
        <v>2.1000000000000001E-2</v>
      </c>
      <c r="D1243" s="16"/>
      <c r="E1243" s="111">
        <v>45658.645833333336</v>
      </c>
      <c r="F1243" s="30">
        <v>23742.9</v>
      </c>
      <c r="G1243" s="31">
        <f t="shared" si="20"/>
        <v>4.1489037758830616E-3</v>
      </c>
    </row>
    <row r="1244" spans="1:7" ht="15.6">
      <c r="A1244" s="116">
        <v>45689</v>
      </c>
      <c r="B1244" s="51">
        <v>1688.55</v>
      </c>
      <c r="C1244" s="50">
        <v>1.7399999999999999E-2</v>
      </c>
      <c r="D1244" s="16"/>
      <c r="E1244" s="111">
        <v>45689.645833333336</v>
      </c>
      <c r="F1244" s="30">
        <v>24188.65</v>
      </c>
      <c r="G1244" s="31">
        <f t="shared" si="20"/>
        <v>1.8774033500541298E-2</v>
      </c>
    </row>
    <row r="1245" spans="1:7" ht="15.6">
      <c r="A1245" s="116">
        <v>45717</v>
      </c>
      <c r="B1245" s="51">
        <v>1682.45</v>
      </c>
      <c r="C1245" s="50">
        <v>-3.5999999999999999E-3</v>
      </c>
      <c r="D1245" s="16"/>
      <c r="E1245" s="111">
        <v>45717.645833333336</v>
      </c>
      <c r="F1245" s="30">
        <v>24004.75</v>
      </c>
      <c r="G1245" s="31">
        <f t="shared" si="20"/>
        <v>-7.6027393012839672E-3</v>
      </c>
    </row>
    <row r="1246" spans="1:7" ht="15.6">
      <c r="A1246" s="116">
        <v>45809</v>
      </c>
      <c r="B1246" s="51">
        <v>1641.15</v>
      </c>
      <c r="C1246" s="50">
        <v>-2.4500000000000001E-2</v>
      </c>
      <c r="D1246" s="16"/>
      <c r="E1246" s="111">
        <v>45809.645833333336</v>
      </c>
      <c r="F1246" s="30">
        <v>23616.05</v>
      </c>
      <c r="G1246" s="31">
        <f t="shared" si="20"/>
        <v>-1.6192628542267662E-2</v>
      </c>
    </row>
    <row r="1247" spans="1:7" ht="15.6">
      <c r="A1247" s="116">
        <v>45839</v>
      </c>
      <c r="B1247" s="51">
        <v>1626.3</v>
      </c>
      <c r="C1247" s="50">
        <v>-8.9999999999999993E-3</v>
      </c>
      <c r="D1247" s="16"/>
      <c r="E1247" s="111">
        <v>45839.645833333336</v>
      </c>
      <c r="F1247" s="30">
        <v>23707.9</v>
      </c>
      <c r="G1247" s="31">
        <f t="shared" si="20"/>
        <v>3.8893040961549552E-3</v>
      </c>
    </row>
    <row r="1248" spans="1:7" ht="15.6">
      <c r="A1248" s="116">
        <v>45870</v>
      </c>
      <c r="B1248" s="51">
        <v>1575.8</v>
      </c>
      <c r="C1248" s="50">
        <v>-3.1099999999999999E-2</v>
      </c>
      <c r="D1248" s="16"/>
      <c r="E1248" s="111">
        <v>45870.645833333336</v>
      </c>
      <c r="F1248" s="30">
        <v>23688.95</v>
      </c>
      <c r="G1248" s="31">
        <f t="shared" si="20"/>
        <v>-7.9931162186441806E-4</v>
      </c>
    </row>
    <row r="1249" spans="1:7" ht="15.6">
      <c r="A1249" s="116">
        <v>45901</v>
      </c>
      <c r="B1249" s="51">
        <v>1574.45</v>
      </c>
      <c r="C1249" s="50">
        <v>-8.9999999999999998E-4</v>
      </c>
      <c r="D1249" s="16"/>
      <c r="E1249" s="111">
        <v>45901.645833333336</v>
      </c>
      <c r="F1249" s="30">
        <v>23526.5</v>
      </c>
      <c r="G1249" s="31">
        <f t="shared" si="20"/>
        <v>-6.8576277124988705E-3</v>
      </c>
    </row>
    <row r="1250" spans="1:7" ht="15.6">
      <c r="A1250" s="116">
        <v>45931</v>
      </c>
      <c r="B1250" s="51">
        <v>1539.15</v>
      </c>
      <c r="C1250" s="50">
        <v>-2.24E-2</v>
      </c>
      <c r="D1250" s="16"/>
      <c r="E1250" s="111">
        <v>45931.645833333336</v>
      </c>
      <c r="F1250" s="30">
        <v>23431.5</v>
      </c>
      <c r="G1250" s="31">
        <f t="shared" si="20"/>
        <v>-4.037999702463213E-3</v>
      </c>
    </row>
    <row r="1251" spans="1:7" ht="15.6">
      <c r="A1251" s="117" t="s">
        <v>1617</v>
      </c>
      <c r="B1251" s="51">
        <v>1483.55</v>
      </c>
      <c r="C1251" s="50">
        <v>-3.61E-2</v>
      </c>
      <c r="D1251" s="16"/>
      <c r="E1251" s="112" t="s">
        <v>755</v>
      </c>
      <c r="F1251" s="30">
        <v>23085.95</v>
      </c>
      <c r="G1251" s="31">
        <f t="shared" si="20"/>
        <v>-1.4747241960608504E-2</v>
      </c>
    </row>
    <row r="1252" spans="1:7" ht="15.6">
      <c r="A1252" s="117" t="s">
        <v>1618</v>
      </c>
      <c r="B1252" s="51">
        <v>1407.25</v>
      </c>
      <c r="C1252" s="50">
        <v>-5.1400000000000001E-2</v>
      </c>
      <c r="D1252" s="16"/>
      <c r="E1252" s="112" t="s">
        <v>756</v>
      </c>
      <c r="F1252" s="30">
        <v>23176.05</v>
      </c>
      <c r="G1252" s="31">
        <f t="shared" si="20"/>
        <v>3.9028066854513987E-3</v>
      </c>
    </row>
    <row r="1253" spans="1:7" ht="15.6">
      <c r="A1253" s="117" t="s">
        <v>1619</v>
      </c>
      <c r="B1253" s="51">
        <v>1410.9</v>
      </c>
      <c r="C1253" s="50">
        <v>2.5999999999999999E-3</v>
      </c>
      <c r="D1253" s="16"/>
      <c r="E1253" s="112" t="s">
        <v>757</v>
      </c>
      <c r="F1253" s="30">
        <v>23213.200000000001</v>
      </c>
      <c r="G1253" s="31">
        <f t="shared" si="20"/>
        <v>1.6029478707546563E-3</v>
      </c>
    </row>
    <row r="1254" spans="1:7" ht="15.6">
      <c r="A1254" s="117" t="s">
        <v>1620</v>
      </c>
      <c r="B1254" s="51">
        <v>1414.15</v>
      </c>
      <c r="C1254" s="50">
        <v>2.3E-3</v>
      </c>
      <c r="D1254" s="16"/>
      <c r="E1254" s="112" t="s">
        <v>758</v>
      </c>
      <c r="F1254" s="30">
        <v>23311.8</v>
      </c>
      <c r="G1254" s="31">
        <f t="shared" si="20"/>
        <v>4.2475832715866968E-3</v>
      </c>
    </row>
    <row r="1255" spans="1:7" ht="15.6">
      <c r="A1255" s="117" t="s">
        <v>1621</v>
      </c>
      <c r="B1255" s="51">
        <v>1427.55</v>
      </c>
      <c r="C1255" s="50">
        <v>9.4999999999999998E-3</v>
      </c>
      <c r="D1255" s="16"/>
      <c r="E1255" s="112" t="s">
        <v>759</v>
      </c>
      <c r="F1255" s="30">
        <v>23203.200000000001</v>
      </c>
      <c r="G1255" s="31">
        <f t="shared" si="20"/>
        <v>-4.6585849226571385E-3</v>
      </c>
    </row>
    <row r="1256" spans="1:7" ht="15.6">
      <c r="A1256" s="117" t="s">
        <v>1622</v>
      </c>
      <c r="B1256" s="51">
        <v>1457.85</v>
      </c>
      <c r="C1256" s="50">
        <v>2.12E-2</v>
      </c>
      <c r="D1256" s="16"/>
      <c r="E1256" s="112" t="s">
        <v>760</v>
      </c>
      <c r="F1256" s="30">
        <v>23344.75</v>
      </c>
      <c r="G1256" s="31">
        <f t="shared" si="20"/>
        <v>6.1004516618397009E-3</v>
      </c>
    </row>
    <row r="1257" spans="1:7" ht="15.6">
      <c r="A1257" s="117" t="s">
        <v>1623</v>
      </c>
      <c r="B1257" s="51">
        <v>1437.95</v>
      </c>
      <c r="C1257" s="50">
        <v>-1.37E-2</v>
      </c>
      <c r="D1257" s="16"/>
      <c r="E1257" s="112" t="s">
        <v>761</v>
      </c>
      <c r="F1257" s="30">
        <v>23024.65</v>
      </c>
      <c r="G1257" s="31">
        <f t="shared" si="20"/>
        <v>-1.3711862410177855E-2</v>
      </c>
    </row>
    <row r="1258" spans="1:7" ht="15.6">
      <c r="A1258" s="117" t="s">
        <v>1624</v>
      </c>
      <c r="B1258" s="51">
        <v>1458.7</v>
      </c>
      <c r="C1258" s="50">
        <v>1.44E-2</v>
      </c>
      <c r="D1258" s="16"/>
      <c r="E1258" s="112" t="s">
        <v>762</v>
      </c>
      <c r="F1258" s="30">
        <v>23155.35</v>
      </c>
      <c r="G1258" s="31">
        <f t="shared" si="20"/>
        <v>5.6765249417471964E-3</v>
      </c>
    </row>
    <row r="1259" spans="1:7" ht="15.6">
      <c r="A1259" s="117" t="s">
        <v>1625</v>
      </c>
      <c r="B1259" s="51">
        <v>1500.65</v>
      </c>
      <c r="C1259" s="50">
        <v>2.8799999999999999E-2</v>
      </c>
      <c r="D1259" s="16"/>
      <c r="E1259" s="112" t="s">
        <v>763</v>
      </c>
      <c r="F1259" s="30">
        <v>23205.35</v>
      </c>
      <c r="G1259" s="31">
        <f t="shared" si="20"/>
        <v>2.1593281898135697E-3</v>
      </c>
    </row>
    <row r="1260" spans="1:7" ht="15.6">
      <c r="A1260" s="117" t="s">
        <v>1626</v>
      </c>
      <c r="B1260" s="51">
        <v>1469.75</v>
      </c>
      <c r="C1260" s="50">
        <v>-2.06E-2</v>
      </c>
      <c r="D1260" s="16"/>
      <c r="E1260" s="112" t="s">
        <v>764</v>
      </c>
      <c r="F1260" s="30">
        <v>23092.2</v>
      </c>
      <c r="G1260" s="31">
        <f t="shared" si="20"/>
        <v>-4.876030742910431E-3</v>
      </c>
    </row>
    <row r="1261" spans="1:7" ht="15.6">
      <c r="A1261" s="117" t="s">
        <v>1627</v>
      </c>
      <c r="B1261" s="51">
        <v>1390.85</v>
      </c>
      <c r="C1261" s="50">
        <v>-5.3699999999999998E-2</v>
      </c>
      <c r="D1261" s="16"/>
      <c r="E1261" s="112" t="s">
        <v>765</v>
      </c>
      <c r="F1261" s="30">
        <v>22829.15</v>
      </c>
      <c r="G1261" s="31">
        <f t="shared" si="20"/>
        <v>-1.139129229783209E-2</v>
      </c>
    </row>
    <row r="1262" spans="1:7" ht="15.6">
      <c r="A1262" s="117" t="s">
        <v>1628</v>
      </c>
      <c r="B1262" s="51">
        <v>1397.05</v>
      </c>
      <c r="C1262" s="50">
        <v>4.4999999999999997E-3</v>
      </c>
      <c r="D1262" s="16"/>
      <c r="E1262" s="112" t="s">
        <v>766</v>
      </c>
      <c r="F1262" s="30">
        <v>22957.25</v>
      </c>
      <c r="G1262" s="31">
        <f t="shared" si="20"/>
        <v>5.6112470240896606E-3</v>
      </c>
    </row>
    <row r="1263" spans="1:7" ht="15.6">
      <c r="A1263" s="117" t="s">
        <v>1629</v>
      </c>
      <c r="B1263" s="51">
        <v>1427.95</v>
      </c>
      <c r="C1263" s="50">
        <v>2.2100000000000002E-2</v>
      </c>
      <c r="D1263" s="16"/>
      <c r="E1263" s="112" t="s">
        <v>767</v>
      </c>
      <c r="F1263" s="30">
        <v>23163.1</v>
      </c>
      <c r="G1263" s="31">
        <f t="shared" si="20"/>
        <v>8.9666663036731542E-3</v>
      </c>
    </row>
    <row r="1264" spans="1:7" ht="15.6">
      <c r="A1264" s="117" t="s">
        <v>1630</v>
      </c>
      <c r="B1264" s="51">
        <v>1426.9</v>
      </c>
      <c r="C1264" s="50">
        <v>-6.9999999999999999E-4</v>
      </c>
      <c r="D1264" s="16"/>
      <c r="E1264" s="112" t="s">
        <v>768</v>
      </c>
      <c r="F1264" s="30">
        <v>23249.5</v>
      </c>
      <c r="G1264" s="31">
        <f t="shared" si="20"/>
        <v>3.7300706727512178E-3</v>
      </c>
    </row>
    <row r="1265" spans="1:7" ht="15.6">
      <c r="A1265" s="117" t="s">
        <v>1631</v>
      </c>
      <c r="B1265" s="51">
        <v>1424</v>
      </c>
      <c r="C1265" s="50">
        <v>-2E-3</v>
      </c>
      <c r="D1265" s="16"/>
      <c r="E1265" s="112" t="s">
        <v>769</v>
      </c>
      <c r="F1265" s="30">
        <v>23508.400000000001</v>
      </c>
      <c r="G1265" s="31">
        <f t="shared" si="20"/>
        <v>1.1135723348889348E-2</v>
      </c>
    </row>
    <row r="1266" spans="1:7" ht="15.6">
      <c r="A1266" s="116">
        <v>45718</v>
      </c>
      <c r="B1266" s="51">
        <v>1473.05</v>
      </c>
      <c r="C1266" s="50">
        <v>-1.67E-2</v>
      </c>
      <c r="D1266" s="16"/>
      <c r="E1266" s="111">
        <v>45718.645833333336</v>
      </c>
      <c r="F1266" s="30">
        <v>23361.05</v>
      </c>
      <c r="G1266" s="31">
        <f t="shared" si="20"/>
        <v>-6.2679722992633469E-3</v>
      </c>
    </row>
    <row r="1267" spans="1:7" ht="15.6">
      <c r="A1267" s="116">
        <v>45749</v>
      </c>
      <c r="B1267" s="51">
        <v>1482.45</v>
      </c>
      <c r="C1267" s="50">
        <v>6.4000000000000003E-3</v>
      </c>
      <c r="D1267" s="16"/>
      <c r="E1267" s="111">
        <v>45749.645833333336</v>
      </c>
      <c r="F1267" s="30">
        <v>23739.25</v>
      </c>
      <c r="G1267" s="31">
        <f t="shared" si="20"/>
        <v>1.6189340804458663E-2</v>
      </c>
    </row>
    <row r="1268" spans="1:7" ht="15.6">
      <c r="A1268" s="116">
        <v>45779</v>
      </c>
      <c r="B1268" s="51">
        <v>1442</v>
      </c>
      <c r="C1268" s="50">
        <v>-2.7300000000000001E-2</v>
      </c>
      <c r="D1268" s="16"/>
      <c r="E1268" s="111">
        <v>45779.645833333336</v>
      </c>
      <c r="F1268" s="30">
        <v>23696.3</v>
      </c>
      <c r="G1268" s="31">
        <f t="shared" si="20"/>
        <v>-1.8092399717767327E-3</v>
      </c>
    </row>
    <row r="1269" spans="1:7" ht="15.6">
      <c r="A1269" s="116">
        <v>45810</v>
      </c>
      <c r="B1269" s="51">
        <v>1415.05</v>
      </c>
      <c r="C1269" s="50">
        <v>-1.8700000000000001E-2</v>
      </c>
      <c r="D1269" s="16"/>
      <c r="E1269" s="111">
        <v>45810.645833333336</v>
      </c>
      <c r="F1269" s="30">
        <v>23603.35</v>
      </c>
      <c r="G1269" s="31">
        <f t="shared" si="20"/>
        <v>-3.922553310010457E-3</v>
      </c>
    </row>
    <row r="1270" spans="1:7" ht="15.6">
      <c r="A1270" s="116">
        <v>45840</v>
      </c>
      <c r="B1270" s="51">
        <v>1427.5</v>
      </c>
      <c r="C1270" s="50">
        <v>8.8000000000000005E-3</v>
      </c>
      <c r="D1270" s="16"/>
      <c r="E1270" s="111">
        <v>45840.645833333336</v>
      </c>
      <c r="F1270" s="30">
        <v>23559.95</v>
      </c>
      <c r="G1270" s="31">
        <f t="shared" si="20"/>
        <v>-1.8387220458111475E-3</v>
      </c>
    </row>
    <row r="1271" spans="1:7" ht="15.6">
      <c r="A1271" s="116">
        <v>45932</v>
      </c>
      <c r="B1271" s="51">
        <v>1419.5</v>
      </c>
      <c r="C1271" s="50">
        <v>-5.5999999999999999E-3</v>
      </c>
      <c r="D1271" s="16"/>
      <c r="E1271" s="111">
        <v>45932.645833333336</v>
      </c>
      <c r="F1271" s="30">
        <v>23381.599999999999</v>
      </c>
      <c r="G1271" s="31">
        <f t="shared" si="20"/>
        <v>-7.5700500213287114E-3</v>
      </c>
    </row>
    <row r="1272" spans="1:7" ht="15.6">
      <c r="A1272" s="116">
        <v>45963</v>
      </c>
      <c r="B1272" s="51">
        <v>1389.55</v>
      </c>
      <c r="C1272" s="50">
        <v>-2.1100000000000001E-2</v>
      </c>
      <c r="D1272" s="16"/>
      <c r="E1272" s="111">
        <v>45963.645833333336</v>
      </c>
      <c r="F1272" s="30">
        <v>23071.8</v>
      </c>
      <c r="G1272" s="31">
        <f t="shared" si="20"/>
        <v>-1.3249734834228644E-2</v>
      </c>
    </row>
    <row r="1273" spans="1:7" ht="15.6">
      <c r="A1273" s="116">
        <v>45993</v>
      </c>
      <c r="B1273" s="51">
        <v>1397.5</v>
      </c>
      <c r="C1273" s="50">
        <v>5.7000000000000002E-3</v>
      </c>
      <c r="D1273" s="16"/>
      <c r="E1273" s="111">
        <v>45993.645833333336</v>
      </c>
      <c r="F1273" s="30">
        <v>23045.25</v>
      </c>
      <c r="G1273" s="31">
        <f t="shared" si="20"/>
        <v>-1.1507554677138154E-3</v>
      </c>
    </row>
    <row r="1274" spans="1:7" ht="15.6">
      <c r="A1274" s="117" t="s">
        <v>1632</v>
      </c>
      <c r="B1274" s="51">
        <v>1396.85</v>
      </c>
      <c r="C1274" s="50">
        <v>-5.0000000000000001E-4</v>
      </c>
      <c r="D1274" s="16"/>
      <c r="E1274" s="112" t="s">
        <v>770</v>
      </c>
      <c r="F1274" s="30">
        <v>23031.4</v>
      </c>
      <c r="G1274" s="31">
        <f t="shared" si="20"/>
        <v>-6.0099152753811946E-4</v>
      </c>
    </row>
    <row r="1275" spans="1:7" ht="15.6">
      <c r="A1275" s="117" t="s">
        <v>1633</v>
      </c>
      <c r="B1275" s="51">
        <v>1364.4</v>
      </c>
      <c r="C1275" s="50">
        <v>-2.3199999999999998E-2</v>
      </c>
      <c r="D1275" s="16"/>
      <c r="E1275" s="112" t="s">
        <v>771</v>
      </c>
      <c r="F1275" s="30">
        <v>22929.25</v>
      </c>
      <c r="G1275" s="31">
        <f t="shared" si="20"/>
        <v>-4.4352492683902289E-3</v>
      </c>
    </row>
    <row r="1276" spans="1:7" ht="15.6">
      <c r="A1276" s="117" t="s">
        <v>1634</v>
      </c>
      <c r="B1276" s="51">
        <v>1349.7</v>
      </c>
      <c r="C1276" s="50">
        <v>-1.0800000000000001E-2</v>
      </c>
      <c r="D1276" s="16"/>
      <c r="E1276" s="112" t="s">
        <v>772</v>
      </c>
      <c r="F1276" s="30">
        <v>22959.5</v>
      </c>
      <c r="G1276" s="31">
        <f t="shared" si="20"/>
        <v>1.3192755977626813E-3</v>
      </c>
    </row>
    <row r="1277" spans="1:7" ht="15.6">
      <c r="A1277" s="117" t="s">
        <v>1635</v>
      </c>
      <c r="B1277" s="51">
        <v>1335</v>
      </c>
      <c r="C1277" s="50">
        <v>-1.09E-2</v>
      </c>
      <c r="D1277" s="16"/>
      <c r="E1277" s="112" t="s">
        <v>773</v>
      </c>
      <c r="F1277" s="30">
        <v>22945.3</v>
      </c>
      <c r="G1277" s="31">
        <f t="shared" si="20"/>
        <v>-6.1848036760381309E-4</v>
      </c>
    </row>
    <row r="1278" spans="1:7" ht="15.6">
      <c r="A1278" s="117" t="s">
        <v>1636</v>
      </c>
      <c r="B1278" s="51">
        <v>1328.85</v>
      </c>
      <c r="C1278" s="50">
        <v>-4.5999999999999999E-3</v>
      </c>
      <c r="D1278" s="16"/>
      <c r="E1278" s="112" t="s">
        <v>774</v>
      </c>
      <c r="F1278" s="30">
        <v>22932.9</v>
      </c>
      <c r="G1278" s="31">
        <f t="shared" si="20"/>
        <v>-5.4041568425766684E-4</v>
      </c>
    </row>
    <row r="1279" spans="1:7" ht="15.6">
      <c r="A1279" s="117" t="s">
        <v>1637</v>
      </c>
      <c r="B1279" s="51">
        <v>1344.95</v>
      </c>
      <c r="C1279" s="50">
        <v>1.21E-2</v>
      </c>
      <c r="D1279" s="16"/>
      <c r="E1279" s="112" t="s">
        <v>775</v>
      </c>
      <c r="F1279" s="30">
        <v>22913.15</v>
      </c>
      <c r="G1279" s="31">
        <f t="shared" si="20"/>
        <v>-8.6120813329326751E-4</v>
      </c>
    </row>
    <row r="1280" spans="1:7" ht="15.6">
      <c r="A1280" s="117" t="s">
        <v>1638</v>
      </c>
      <c r="B1280" s="51">
        <v>1306.5</v>
      </c>
      <c r="C1280" s="50">
        <v>-2.86E-2</v>
      </c>
      <c r="D1280" s="16"/>
      <c r="E1280" s="112" t="s">
        <v>776</v>
      </c>
      <c r="F1280" s="30">
        <v>22795.9</v>
      </c>
      <c r="G1280" s="31">
        <f t="shared" si="20"/>
        <v>-5.1171488861200265E-3</v>
      </c>
    </row>
    <row r="1281" spans="1:7" ht="15.6">
      <c r="A1281" s="117" t="s">
        <v>1639</v>
      </c>
      <c r="B1281" s="51">
        <v>1342.8</v>
      </c>
      <c r="C1281" s="50">
        <v>2.7799999999999998E-2</v>
      </c>
      <c r="D1281" s="16"/>
      <c r="E1281" s="112" t="s">
        <v>777</v>
      </c>
      <c r="F1281" s="30">
        <v>22553.35</v>
      </c>
      <c r="G1281" s="31">
        <f t="shared" si="20"/>
        <v>-1.0640071240881177E-2</v>
      </c>
    </row>
    <row r="1282" spans="1:7" ht="15.6">
      <c r="A1282" s="117" t="s">
        <v>1640</v>
      </c>
      <c r="B1282" s="51">
        <v>1346.1</v>
      </c>
      <c r="C1282" s="50">
        <v>2.5000000000000001E-3</v>
      </c>
      <c r="D1282" s="16"/>
      <c r="E1282" s="112" t="s">
        <v>778</v>
      </c>
      <c r="F1282" s="30">
        <v>22547.55</v>
      </c>
      <c r="G1282" s="31">
        <f t="shared" si="20"/>
        <v>-2.5716800386632599E-4</v>
      </c>
    </row>
    <row r="1283" spans="1:7" ht="15.6">
      <c r="A1283" s="117" t="s">
        <v>1641</v>
      </c>
      <c r="B1283" s="51">
        <v>1335.4</v>
      </c>
      <c r="C1283" s="50">
        <v>-7.9000000000000008E-3</v>
      </c>
      <c r="D1283" s="16"/>
      <c r="E1283" s="112" t="s">
        <v>779</v>
      </c>
      <c r="F1283" s="30">
        <v>22545.05</v>
      </c>
      <c r="G1283" s="31">
        <f t="shared" si="20"/>
        <v>-1.1087679149179852E-4</v>
      </c>
    </row>
    <row r="1284" spans="1:7" ht="15.6">
      <c r="A1284" s="117" t="s">
        <v>1642</v>
      </c>
      <c r="B1284" s="51">
        <v>1284.45</v>
      </c>
      <c r="C1284" s="50">
        <v>-3.8199999999999998E-2</v>
      </c>
      <c r="D1284" s="16"/>
      <c r="E1284" s="112" t="s">
        <v>780</v>
      </c>
      <c r="F1284" s="30">
        <v>22124.7</v>
      </c>
      <c r="G1284" s="31">
        <f t="shared" si="20"/>
        <v>-1.8644891007116748E-2</v>
      </c>
    </row>
    <row r="1285" spans="1:7" ht="15.6">
      <c r="A1285" s="116">
        <v>45719</v>
      </c>
      <c r="B1285" s="51">
        <v>1306.1500000000001</v>
      </c>
      <c r="C1285" s="50">
        <v>1.6899999999999998E-2</v>
      </c>
      <c r="D1285" s="16"/>
      <c r="E1285" s="111">
        <v>45719.645833333336</v>
      </c>
      <c r="F1285" s="30">
        <v>22119.3</v>
      </c>
      <c r="G1285" s="31">
        <f t="shared" si="20"/>
        <v>-2.4407110604895976E-4</v>
      </c>
    </row>
    <row r="1286" spans="1:7" ht="15.6">
      <c r="A1286" s="116">
        <v>45750</v>
      </c>
      <c r="B1286" s="51">
        <v>1288</v>
      </c>
      <c r="C1286" s="50">
        <v>-1.3899999999999999E-2</v>
      </c>
      <c r="D1286" s="16"/>
      <c r="E1286" s="111">
        <v>45750.645833333336</v>
      </c>
      <c r="F1286" s="30">
        <v>22082.65</v>
      </c>
      <c r="G1286" s="31">
        <f t="shared" si="20"/>
        <v>-1.6569240437083188E-3</v>
      </c>
    </row>
    <row r="1287" spans="1:7" ht="15.6">
      <c r="A1287" s="116">
        <v>45780</v>
      </c>
      <c r="B1287" s="51">
        <v>1320.2</v>
      </c>
      <c r="C1287" s="50">
        <v>2.5000000000000001E-2</v>
      </c>
      <c r="D1287" s="16"/>
      <c r="E1287" s="111">
        <v>45780.645833333336</v>
      </c>
      <c r="F1287" s="30">
        <v>22337.3</v>
      </c>
      <c r="G1287" s="31">
        <f t="shared" si="20"/>
        <v>1.1531677583985545E-2</v>
      </c>
    </row>
    <row r="1288" spans="1:7" ht="15.6">
      <c r="A1288" s="116">
        <v>45811</v>
      </c>
      <c r="B1288" s="51">
        <v>1332.85</v>
      </c>
      <c r="C1288" s="50">
        <v>9.5999999999999992E-3</v>
      </c>
      <c r="D1288" s="16"/>
      <c r="E1288" s="111">
        <v>45811.645833333336</v>
      </c>
      <c r="F1288" s="30">
        <v>22544.7</v>
      </c>
      <c r="G1288" s="31">
        <f t="shared" si="20"/>
        <v>9.2849180518683738E-3</v>
      </c>
    </row>
    <row r="1289" spans="1:7" ht="15.6">
      <c r="A1289" s="116">
        <v>45841</v>
      </c>
      <c r="B1289" s="51">
        <v>1327.85</v>
      </c>
      <c r="C1289" s="50">
        <v>-3.8E-3</v>
      </c>
      <c r="D1289" s="16"/>
      <c r="E1289" s="111">
        <v>45841.645833333336</v>
      </c>
      <c r="F1289" s="30">
        <v>22552.5</v>
      </c>
      <c r="G1289" s="31">
        <f t="shared" si="20"/>
        <v>3.459793210820461E-4</v>
      </c>
    </row>
    <row r="1290" spans="1:7" ht="15.6">
      <c r="A1290" s="116">
        <v>45933</v>
      </c>
      <c r="B1290" s="51">
        <v>1313.1</v>
      </c>
      <c r="C1290" s="50">
        <v>-1.11E-2</v>
      </c>
      <c r="D1290" s="16"/>
      <c r="E1290" s="111">
        <v>45933.645833333336</v>
      </c>
      <c r="F1290" s="30">
        <v>22460.3</v>
      </c>
      <c r="G1290" s="31">
        <f t="shared" si="20"/>
        <v>-4.0882385544840361E-3</v>
      </c>
    </row>
    <row r="1291" spans="1:7" ht="15.6">
      <c r="A1291" s="116">
        <v>45964</v>
      </c>
      <c r="B1291" s="51">
        <v>1319.85</v>
      </c>
      <c r="C1291" s="50">
        <v>5.1000000000000004E-3</v>
      </c>
      <c r="D1291" s="16"/>
      <c r="E1291" s="111">
        <v>45964.645833333336</v>
      </c>
      <c r="F1291" s="30">
        <v>22497.9</v>
      </c>
      <c r="G1291" s="31">
        <f t="shared" ref="G1291:G1354" si="21">(F1291/F1290)-1</f>
        <v>1.6740649056334878E-3</v>
      </c>
    </row>
    <row r="1292" spans="1:7" ht="15.6">
      <c r="A1292" s="116">
        <v>45994</v>
      </c>
      <c r="B1292" s="51">
        <v>1336.25</v>
      </c>
      <c r="C1292" s="50">
        <v>1.24E-2</v>
      </c>
      <c r="D1292" s="16"/>
      <c r="E1292" s="111">
        <v>45994.645833333336</v>
      </c>
      <c r="F1292" s="30">
        <v>22470.5</v>
      </c>
      <c r="G1292" s="31">
        <f t="shared" si="21"/>
        <v>-1.2178914476462799E-3</v>
      </c>
    </row>
    <row r="1293" spans="1:7" ht="15.6">
      <c r="A1293" s="117" t="s">
        <v>1643</v>
      </c>
      <c r="B1293" s="51">
        <v>1353.7</v>
      </c>
      <c r="C1293" s="50">
        <v>1.3100000000000001E-2</v>
      </c>
      <c r="D1293" s="16"/>
      <c r="E1293" s="112" t="s">
        <v>781</v>
      </c>
      <c r="F1293" s="30">
        <v>22397.200000000001</v>
      </c>
      <c r="G1293" s="31">
        <f t="shared" si="21"/>
        <v>-3.2620546939320372E-3</v>
      </c>
    </row>
    <row r="1294" spans="1:7" ht="15.6">
      <c r="A1294" s="117" t="s">
        <v>1644</v>
      </c>
      <c r="B1294" s="51">
        <v>1353.05</v>
      </c>
      <c r="C1294" s="50">
        <v>-5.0000000000000001E-4</v>
      </c>
      <c r="D1294" s="16"/>
      <c r="E1294" s="112" t="s">
        <v>782</v>
      </c>
      <c r="F1294" s="30">
        <v>22508.75</v>
      </c>
      <c r="G1294" s="31">
        <f t="shared" si="21"/>
        <v>4.9805332809458314E-3</v>
      </c>
    </row>
    <row r="1295" spans="1:7" ht="15.6">
      <c r="A1295" s="117" t="s">
        <v>1645</v>
      </c>
      <c r="B1295" s="51">
        <v>1367.45</v>
      </c>
      <c r="C1295" s="50">
        <v>1.06E-2</v>
      </c>
      <c r="D1295" s="16"/>
      <c r="E1295" s="112" t="s">
        <v>783</v>
      </c>
      <c r="F1295" s="30">
        <v>22834.3</v>
      </c>
      <c r="G1295" s="31">
        <f t="shared" si="21"/>
        <v>1.4463264286110888E-2</v>
      </c>
    </row>
    <row r="1296" spans="1:7" ht="15.6">
      <c r="A1296" s="117" t="s">
        <v>1646</v>
      </c>
      <c r="B1296" s="51">
        <v>1347.3</v>
      </c>
      <c r="C1296" s="50">
        <v>-1.47E-2</v>
      </c>
      <c r="D1296" s="16"/>
      <c r="E1296" s="112" t="s">
        <v>784</v>
      </c>
      <c r="F1296" s="30">
        <v>22907.599999999999</v>
      </c>
      <c r="G1296" s="31">
        <f t="shared" si="21"/>
        <v>3.2100830767747279E-3</v>
      </c>
    </row>
    <row r="1297" spans="1:7" ht="15.6">
      <c r="A1297" s="117" t="s">
        <v>1647</v>
      </c>
      <c r="B1297" s="51">
        <v>1377.75</v>
      </c>
      <c r="C1297" s="50">
        <v>2.2599999999999999E-2</v>
      </c>
      <c r="D1297" s="16"/>
      <c r="E1297" s="112" t="s">
        <v>785</v>
      </c>
      <c r="F1297" s="30">
        <v>23190.65</v>
      </c>
      <c r="G1297" s="31">
        <f t="shared" si="21"/>
        <v>1.2356161273987754E-2</v>
      </c>
    </row>
    <row r="1298" spans="1:7" ht="15.6">
      <c r="A1298" s="117" t="s">
        <v>1648</v>
      </c>
      <c r="B1298" s="51">
        <v>1391.6</v>
      </c>
      <c r="C1298" s="50">
        <v>1.01E-2</v>
      </c>
      <c r="D1298" s="16"/>
      <c r="E1298" s="112" t="s">
        <v>786</v>
      </c>
      <c r="F1298" s="30">
        <v>23350.400000000001</v>
      </c>
      <c r="G1298" s="31">
        <f t="shared" si="21"/>
        <v>6.8885520673203082E-3</v>
      </c>
    </row>
    <row r="1299" spans="1:7" ht="15.6">
      <c r="A1299" s="117" t="s">
        <v>1649</v>
      </c>
      <c r="B1299" s="51">
        <v>1392.5</v>
      </c>
      <c r="C1299" s="50">
        <v>5.9999999999999995E-4</v>
      </c>
      <c r="D1299" s="16"/>
      <c r="E1299" s="112" t="s">
        <v>787</v>
      </c>
      <c r="F1299" s="30">
        <v>23658.35</v>
      </c>
      <c r="G1299" s="31">
        <f t="shared" si="21"/>
        <v>1.3188210908592346E-2</v>
      </c>
    </row>
    <row r="1300" spans="1:7" ht="15.6">
      <c r="A1300" s="117" t="s">
        <v>1650</v>
      </c>
      <c r="B1300" s="51">
        <v>1365.55</v>
      </c>
      <c r="C1300" s="50">
        <v>-1.9400000000000001E-2</v>
      </c>
      <c r="D1300" s="16"/>
      <c r="E1300" s="112" t="s">
        <v>788</v>
      </c>
      <c r="F1300" s="30">
        <v>23668.65</v>
      </c>
      <c r="G1300" s="31">
        <f t="shared" si="21"/>
        <v>4.353642582852757E-4</v>
      </c>
    </row>
    <row r="1301" spans="1:7" ht="15.6">
      <c r="A1301" s="117" t="s">
        <v>1651</v>
      </c>
      <c r="B1301" s="51">
        <v>1361.5</v>
      </c>
      <c r="C1301" s="50">
        <v>-3.0000000000000001E-3</v>
      </c>
      <c r="D1301" s="16"/>
      <c r="E1301" s="112" t="s">
        <v>789</v>
      </c>
      <c r="F1301" s="30">
        <v>23486.85</v>
      </c>
      <c r="G1301" s="31">
        <f t="shared" si="21"/>
        <v>-7.6810464475161044E-3</v>
      </c>
    </row>
    <row r="1302" spans="1:7" ht="15.6">
      <c r="A1302" s="117" t="s">
        <v>1652</v>
      </c>
      <c r="B1302" s="51">
        <v>1408.1</v>
      </c>
      <c r="C1302" s="50">
        <v>3.4200000000000001E-2</v>
      </c>
      <c r="D1302" s="16"/>
      <c r="E1302" s="112" t="s">
        <v>790</v>
      </c>
      <c r="F1302" s="30">
        <v>23591.95</v>
      </c>
      <c r="G1302" s="31">
        <f t="shared" si="21"/>
        <v>4.4748444342259663E-3</v>
      </c>
    </row>
    <row r="1303" spans="1:7" ht="15.6">
      <c r="A1303" s="117" t="s">
        <v>1653</v>
      </c>
      <c r="B1303" s="51">
        <v>1401.3</v>
      </c>
      <c r="C1303" s="50">
        <v>-4.7999999999999996E-3</v>
      </c>
      <c r="D1303" s="16"/>
      <c r="E1303" s="112" t="s">
        <v>791</v>
      </c>
      <c r="F1303" s="30">
        <v>23519.35</v>
      </c>
      <c r="G1303" s="31">
        <f t="shared" si="21"/>
        <v>-3.0773208658039231E-3</v>
      </c>
    </row>
    <row r="1304" spans="1:7" ht="15.6">
      <c r="A1304" s="116">
        <v>45661</v>
      </c>
      <c r="B1304" s="51">
        <v>1406.15</v>
      </c>
      <c r="C1304" s="50">
        <v>3.5000000000000001E-3</v>
      </c>
      <c r="D1304" s="16"/>
      <c r="E1304" s="111">
        <v>45661.645833333336</v>
      </c>
      <c r="F1304" s="30">
        <v>23165.7</v>
      </c>
      <c r="G1304" s="31">
        <f t="shared" si="21"/>
        <v>-1.5036555006834651E-2</v>
      </c>
    </row>
    <row r="1305" spans="1:7" ht="15.6">
      <c r="A1305" s="116">
        <v>45692</v>
      </c>
      <c r="B1305" s="51">
        <v>1434.45</v>
      </c>
      <c r="C1305" s="50">
        <v>2.01E-2</v>
      </c>
      <c r="D1305" s="16"/>
      <c r="E1305" s="111">
        <v>45692.645833333336</v>
      </c>
      <c r="F1305" s="30">
        <v>23332.35</v>
      </c>
      <c r="G1305" s="31">
        <f t="shared" si="21"/>
        <v>7.1938253538634811E-3</v>
      </c>
    </row>
    <row r="1306" spans="1:7" ht="15.6">
      <c r="A1306" s="116">
        <v>45720</v>
      </c>
      <c r="B1306" s="51">
        <v>1430.15</v>
      </c>
      <c r="C1306" s="50">
        <v>-3.0000000000000001E-3</v>
      </c>
      <c r="D1306" s="16"/>
      <c r="E1306" s="111">
        <v>45720.645833333336</v>
      </c>
      <c r="F1306" s="30">
        <v>23250.1</v>
      </c>
      <c r="G1306" s="31">
        <f t="shared" si="21"/>
        <v>-3.5251485598322141E-3</v>
      </c>
    </row>
    <row r="1307" spans="1:7" ht="15.6">
      <c r="A1307" s="116">
        <v>45751</v>
      </c>
      <c r="B1307" s="51">
        <v>1427.35</v>
      </c>
      <c r="C1307" s="50">
        <v>-2E-3</v>
      </c>
      <c r="D1307" s="16"/>
      <c r="E1307" s="111">
        <v>45751.645833333336</v>
      </c>
      <c r="F1307" s="30">
        <v>22904.45</v>
      </c>
      <c r="G1307" s="31">
        <f t="shared" si="21"/>
        <v>-1.4866602724289302E-2</v>
      </c>
    </row>
    <row r="1308" spans="1:7" ht="15.6">
      <c r="A1308" s="116">
        <v>45842</v>
      </c>
      <c r="B1308" s="51">
        <v>1403.8</v>
      </c>
      <c r="C1308" s="50">
        <v>-1.6500000000000001E-2</v>
      </c>
      <c r="D1308" s="16"/>
      <c r="E1308" s="111">
        <v>45842.645833333336</v>
      </c>
      <c r="F1308" s="30">
        <v>22161.599999999999</v>
      </c>
      <c r="G1308" s="31">
        <f t="shared" si="21"/>
        <v>-3.2432562231356932E-2</v>
      </c>
    </row>
    <row r="1309" spans="1:7" ht="15.6">
      <c r="A1309" s="116">
        <v>45873</v>
      </c>
      <c r="B1309" s="51">
        <v>1425.1</v>
      </c>
      <c r="C1309" s="50">
        <v>1.52E-2</v>
      </c>
      <c r="D1309" s="16"/>
      <c r="E1309" s="111">
        <v>45873.645833333336</v>
      </c>
      <c r="F1309" s="30">
        <v>22535.85</v>
      </c>
      <c r="G1309" s="31">
        <f t="shared" si="21"/>
        <v>1.68873186051548E-2</v>
      </c>
    </row>
    <row r="1310" spans="1:7" ht="15.6">
      <c r="A1310" s="116">
        <v>45904</v>
      </c>
      <c r="B1310" s="51">
        <v>1451.6</v>
      </c>
      <c r="C1310" s="50">
        <v>1.8599999999999998E-2</v>
      </c>
      <c r="D1310" s="16"/>
      <c r="E1310" s="111">
        <v>45904.645833333336</v>
      </c>
      <c r="F1310" s="30">
        <v>22399.15</v>
      </c>
      <c r="G1310" s="31">
        <f t="shared" si="21"/>
        <v>-6.0658905699140231E-3</v>
      </c>
    </row>
    <row r="1311" spans="1:7" ht="15.6">
      <c r="A1311" s="116">
        <v>45965</v>
      </c>
      <c r="B1311" s="51">
        <v>1476.9</v>
      </c>
      <c r="C1311" s="50">
        <v>1.7399999999999999E-2</v>
      </c>
      <c r="D1311" s="16"/>
      <c r="E1311" s="111">
        <v>45965.645833333336</v>
      </c>
      <c r="F1311" s="30">
        <v>22828.55</v>
      </c>
      <c r="G1311" s="31">
        <f t="shared" si="21"/>
        <v>1.91703703042303E-2</v>
      </c>
    </row>
    <row r="1312" spans="1:7" ht="15.6">
      <c r="A1312" s="117" t="s">
        <v>1654</v>
      </c>
      <c r="B1312" s="51">
        <v>1501.7</v>
      </c>
      <c r="C1312" s="50">
        <v>1.6799999999999999E-2</v>
      </c>
      <c r="D1312" s="16"/>
      <c r="E1312" s="112" t="s">
        <v>792</v>
      </c>
      <c r="F1312" s="30">
        <v>23328.55</v>
      </c>
      <c r="G1312" s="31">
        <f t="shared" si="21"/>
        <v>2.1902398531663314E-2</v>
      </c>
    </row>
    <row r="1313" spans="1:7" ht="15.6">
      <c r="A1313" s="117" t="s">
        <v>1655</v>
      </c>
      <c r="B1313" s="51">
        <v>1503.2</v>
      </c>
      <c r="C1313" s="50">
        <v>1E-3</v>
      </c>
      <c r="D1313" s="16"/>
      <c r="E1313" s="112" t="s">
        <v>793</v>
      </c>
      <c r="F1313" s="30">
        <v>23437.200000000001</v>
      </c>
      <c r="G1313" s="31">
        <f t="shared" si="21"/>
        <v>4.6573833350123106E-3</v>
      </c>
    </row>
    <row r="1314" spans="1:7" ht="15.6">
      <c r="A1314" s="117" t="s">
        <v>1656</v>
      </c>
      <c r="B1314" s="51">
        <v>1517.8</v>
      </c>
      <c r="C1314" s="50">
        <v>9.7000000000000003E-3</v>
      </c>
      <c r="D1314" s="16"/>
      <c r="E1314" s="112" t="s">
        <v>794</v>
      </c>
      <c r="F1314" s="30">
        <v>23851.65</v>
      </c>
      <c r="G1314" s="31">
        <f t="shared" si="21"/>
        <v>1.7683426347857356E-2</v>
      </c>
    </row>
    <row r="1315" spans="1:7" ht="15.6">
      <c r="A1315" s="117" t="s">
        <v>1657</v>
      </c>
      <c r="B1315" s="51">
        <v>1516.7</v>
      </c>
      <c r="C1315" s="50">
        <v>-6.9999999999999999E-4</v>
      </c>
      <c r="D1315" s="16"/>
      <c r="E1315" s="112" t="s">
        <v>795</v>
      </c>
      <c r="F1315" s="30">
        <v>24125.55</v>
      </c>
      <c r="G1315" s="31">
        <f t="shared" si="21"/>
        <v>1.1483482274811108E-2</v>
      </c>
    </row>
    <row r="1316" spans="1:7" ht="15.6">
      <c r="A1316" s="117" t="s">
        <v>1658</v>
      </c>
      <c r="B1316" s="51">
        <v>1557.6</v>
      </c>
      <c r="C1316" s="50">
        <v>2.7E-2</v>
      </c>
      <c r="D1316" s="16"/>
      <c r="E1316" s="112" t="s">
        <v>796</v>
      </c>
      <c r="F1316" s="30">
        <v>24167.25</v>
      </c>
      <c r="G1316" s="31">
        <f t="shared" si="21"/>
        <v>1.7284580040661801E-3</v>
      </c>
    </row>
    <row r="1317" spans="1:7" ht="15.6">
      <c r="A1317" s="117" t="s">
        <v>1659</v>
      </c>
      <c r="B1317" s="51">
        <v>1580.4</v>
      </c>
      <c r="C1317" s="50">
        <v>1.46E-2</v>
      </c>
      <c r="D1317" s="16"/>
      <c r="E1317" s="112" t="s">
        <v>797</v>
      </c>
      <c r="F1317" s="30">
        <v>24328.95</v>
      </c>
      <c r="G1317" s="31">
        <f t="shared" si="21"/>
        <v>6.6908729789281196E-3</v>
      </c>
    </row>
    <row r="1318" spans="1:7" ht="15.6">
      <c r="A1318" s="117" t="s">
        <v>1660</v>
      </c>
      <c r="B1318" s="51">
        <v>1560.8</v>
      </c>
      <c r="C1318" s="50">
        <v>-1.24E-2</v>
      </c>
      <c r="D1318" s="16"/>
      <c r="E1318" s="112" t="s">
        <v>798</v>
      </c>
      <c r="F1318" s="30">
        <v>24246.7</v>
      </c>
      <c r="G1318" s="31">
        <f t="shared" si="21"/>
        <v>-3.380745983694311E-3</v>
      </c>
    </row>
    <row r="1319" spans="1:7" ht="15.6">
      <c r="A1319" s="117" t="s">
        <v>1661</v>
      </c>
      <c r="B1319" s="51">
        <v>1547.4</v>
      </c>
      <c r="C1319" s="50">
        <v>-8.6E-3</v>
      </c>
      <c r="D1319" s="16"/>
      <c r="E1319" s="112" t="s">
        <v>799</v>
      </c>
      <c r="F1319" s="30">
        <v>24039.35</v>
      </c>
      <c r="G1319" s="31">
        <f t="shared" si="21"/>
        <v>-8.5516791975815964E-3</v>
      </c>
    </row>
    <row r="1320" spans="1:7" ht="15.6">
      <c r="A1320" s="117" t="s">
        <v>1662</v>
      </c>
      <c r="B1320" s="51">
        <v>1556.6</v>
      </c>
      <c r="C1320" s="50">
        <v>5.8999999999999999E-3</v>
      </c>
      <c r="D1320" s="16"/>
      <c r="E1320" s="112" t="s">
        <v>800</v>
      </c>
      <c r="F1320" s="30">
        <v>24328.5</v>
      </c>
      <c r="G1320" s="31">
        <f t="shared" si="21"/>
        <v>1.2028195437896683E-2</v>
      </c>
    </row>
    <row r="1321" spans="1:7" ht="15.6">
      <c r="A1321" s="117" t="s">
        <v>1663</v>
      </c>
      <c r="B1321" s="51">
        <v>1545.9</v>
      </c>
      <c r="C1321" s="50">
        <v>-6.8999999999999999E-3</v>
      </c>
      <c r="D1321" s="16"/>
      <c r="E1321" s="112" t="s">
        <v>801</v>
      </c>
      <c r="F1321" s="30">
        <v>24335.95</v>
      </c>
      <c r="G1321" s="31">
        <f t="shared" si="21"/>
        <v>3.0622520911682827E-4</v>
      </c>
    </row>
    <row r="1322" spans="1:7" ht="15.6">
      <c r="A1322" s="117" t="s">
        <v>1664</v>
      </c>
      <c r="B1322" s="51">
        <v>1563.9</v>
      </c>
      <c r="C1322" s="50">
        <v>1.1599999999999999E-2</v>
      </c>
      <c r="D1322" s="16"/>
      <c r="E1322" s="112" t="s">
        <v>802</v>
      </c>
      <c r="F1322" s="30">
        <v>24334.2</v>
      </c>
      <c r="G1322" s="31">
        <f t="shared" si="21"/>
        <v>-7.1910075423398112E-5</v>
      </c>
    </row>
    <row r="1323" spans="1:7" ht="15.6">
      <c r="A1323" s="116">
        <v>45693</v>
      </c>
      <c r="B1323" s="51">
        <v>1555.6</v>
      </c>
      <c r="C1323" s="50">
        <v>-5.3E-3</v>
      </c>
      <c r="D1323" s="16"/>
      <c r="E1323" s="111">
        <v>45693.645833333336</v>
      </c>
      <c r="F1323" s="30">
        <v>24312.7</v>
      </c>
      <c r="G1323" s="31">
        <f t="shared" si="21"/>
        <v>-8.8353017563758129E-4</v>
      </c>
    </row>
    <row r="1324" spans="1:7" ht="15.6">
      <c r="A1324" s="116">
        <v>45782</v>
      </c>
      <c r="B1324" s="51">
        <v>1559.1</v>
      </c>
      <c r="C1324" s="50">
        <v>2.2000000000000001E-3</v>
      </c>
      <c r="D1324" s="16"/>
      <c r="E1324" s="111">
        <v>45782.645833333336</v>
      </c>
      <c r="F1324" s="30">
        <v>24461.15</v>
      </c>
      <c r="G1324" s="31">
        <f t="shared" si="21"/>
        <v>6.1058623682272994E-3</v>
      </c>
    </row>
    <row r="1325" spans="1:7" ht="15.6">
      <c r="A1325" s="116">
        <v>45813</v>
      </c>
      <c r="B1325" s="51">
        <v>1576.3</v>
      </c>
      <c r="C1325" s="50">
        <v>1.0999999999999999E-2</v>
      </c>
      <c r="D1325" s="16"/>
      <c r="E1325" s="111">
        <v>45813.645833333336</v>
      </c>
      <c r="F1325" s="30">
        <v>24379.599999999999</v>
      </c>
      <c r="G1325" s="31">
        <f t="shared" si="21"/>
        <v>-3.3338579747886898E-3</v>
      </c>
    </row>
    <row r="1326" spans="1:7" ht="15.6">
      <c r="A1326" s="116">
        <v>45843</v>
      </c>
      <c r="B1326" s="51">
        <v>1589.5</v>
      </c>
      <c r="C1326" s="50">
        <v>8.3999999999999995E-3</v>
      </c>
      <c r="D1326" s="16"/>
      <c r="E1326" s="111">
        <v>45843.645833333336</v>
      </c>
      <c r="F1326" s="30">
        <v>24414.400000000001</v>
      </c>
      <c r="G1326" s="31">
        <f t="shared" si="21"/>
        <v>1.4274229273656402E-3</v>
      </c>
    </row>
    <row r="1327" spans="1:7" ht="15.6">
      <c r="A1327" s="116">
        <v>45874</v>
      </c>
      <c r="B1327" s="51">
        <v>1537.2</v>
      </c>
      <c r="C1327" s="50">
        <v>-3.2899999999999999E-2</v>
      </c>
      <c r="D1327" s="16"/>
      <c r="E1327" s="111">
        <v>45874.645833333336</v>
      </c>
      <c r="F1327" s="30">
        <v>24273.8</v>
      </c>
      <c r="G1327" s="31">
        <f t="shared" si="21"/>
        <v>-5.758896389016388E-3</v>
      </c>
    </row>
    <row r="1328" spans="1:7" ht="15.6">
      <c r="A1328" s="116">
        <v>45905</v>
      </c>
      <c r="B1328" s="51">
        <v>1531.2</v>
      </c>
      <c r="C1328" s="50">
        <v>-3.8999999999999998E-3</v>
      </c>
      <c r="D1328" s="16"/>
      <c r="E1328" s="111">
        <v>45905.645833333336</v>
      </c>
      <c r="F1328" s="30">
        <v>24008</v>
      </c>
      <c r="G1328" s="31">
        <f t="shared" si="21"/>
        <v>-1.0950077861727414E-2</v>
      </c>
    </row>
    <row r="1329" spans="1:7" ht="15.6">
      <c r="A1329" s="116">
        <v>45996</v>
      </c>
      <c r="B1329" s="51">
        <v>1564.2</v>
      </c>
      <c r="C1329" s="50">
        <v>2.1600000000000001E-2</v>
      </c>
      <c r="D1329" s="16"/>
      <c r="E1329" s="111">
        <v>45996.645833333336</v>
      </c>
      <c r="F1329" s="30">
        <v>24924.7</v>
      </c>
      <c r="G1329" s="31">
        <f t="shared" si="21"/>
        <v>3.8183105631456105E-2</v>
      </c>
    </row>
    <row r="1330" spans="1:7" ht="15.6">
      <c r="A1330" s="117" t="s">
        <v>1665</v>
      </c>
      <c r="B1330" s="51">
        <v>1553.9</v>
      </c>
      <c r="C1330" s="50">
        <v>-6.6E-3</v>
      </c>
      <c r="D1330" s="16"/>
      <c r="E1330" s="112" t="s">
        <v>803</v>
      </c>
      <c r="F1330" s="30">
        <v>24578.35</v>
      </c>
      <c r="G1330" s="31">
        <f t="shared" si="21"/>
        <v>-1.3895854313191403E-2</v>
      </c>
    </row>
    <row r="1331" spans="1:7" ht="15.6">
      <c r="A1331" s="117" t="s">
        <v>1666</v>
      </c>
      <c r="B1331" s="51">
        <v>1534.4</v>
      </c>
      <c r="C1331" s="50">
        <v>-1.2500000000000001E-2</v>
      </c>
      <c r="D1331" s="16"/>
      <c r="E1331" s="112" t="s">
        <v>804</v>
      </c>
      <c r="F1331" s="30">
        <v>24666.9</v>
      </c>
      <c r="G1331" s="31">
        <f t="shared" si="21"/>
        <v>3.602764221357635E-3</v>
      </c>
    </row>
    <row r="1332" spans="1:7" ht="15.6">
      <c r="A1332" s="117" t="s">
        <v>1667</v>
      </c>
      <c r="B1332" s="51">
        <v>1538.5</v>
      </c>
      <c r="C1332" s="50">
        <v>2.7000000000000001E-3</v>
      </c>
      <c r="D1332" s="16"/>
      <c r="E1332" s="112" t="s">
        <v>805</v>
      </c>
      <c r="F1332" s="30">
        <v>25062.1</v>
      </c>
      <c r="G1332" s="31">
        <f t="shared" si="21"/>
        <v>1.6021470067175025E-2</v>
      </c>
    </row>
    <row r="1333" spans="1:7" ht="15.6">
      <c r="A1333" s="117" t="s">
        <v>1668</v>
      </c>
      <c r="B1333" s="51">
        <v>1540.3</v>
      </c>
      <c r="C1333" s="50">
        <v>1.1999999999999999E-3</v>
      </c>
      <c r="D1333" s="16"/>
      <c r="E1333" s="112" t="s">
        <v>806</v>
      </c>
      <c r="F1333" s="30">
        <v>25019.8</v>
      </c>
      <c r="G1333" s="31">
        <f t="shared" si="21"/>
        <v>-1.6878074862042292E-3</v>
      </c>
    </row>
    <row r="1334" spans="1:7" ht="15.6">
      <c r="A1334" s="117" t="s">
        <v>1669</v>
      </c>
      <c r="B1334" s="51">
        <v>1556</v>
      </c>
      <c r="C1334" s="50">
        <v>1.0200000000000001E-2</v>
      </c>
      <c r="D1334" s="16"/>
      <c r="E1334" s="112" t="s">
        <v>807</v>
      </c>
      <c r="F1334" s="30">
        <v>24945.45</v>
      </c>
      <c r="G1334" s="31">
        <f t="shared" si="21"/>
        <v>-2.9716464560067823E-3</v>
      </c>
    </row>
    <row r="1335" spans="1:7" ht="15.6">
      <c r="A1335" s="117" t="s">
        <v>1670</v>
      </c>
      <c r="B1335" s="51">
        <v>1556.6</v>
      </c>
      <c r="C1335" s="50">
        <v>4.0000000000000002E-4</v>
      </c>
      <c r="D1335" s="16"/>
      <c r="E1335" s="112" t="s">
        <v>808</v>
      </c>
      <c r="F1335" s="30">
        <v>24683.9</v>
      </c>
      <c r="G1335" s="31">
        <f t="shared" si="21"/>
        <v>-1.0484878003804265E-2</v>
      </c>
    </row>
    <row r="1336" spans="1:7" ht="15.6">
      <c r="A1336" s="117" t="s">
        <v>1671</v>
      </c>
      <c r="B1336" s="51">
        <v>1557.4</v>
      </c>
      <c r="C1336" s="50">
        <v>5.0000000000000001E-4</v>
      </c>
      <c r="D1336" s="16"/>
      <c r="E1336" s="112" t="s">
        <v>809</v>
      </c>
      <c r="F1336" s="30">
        <v>24813.45</v>
      </c>
      <c r="G1336" s="31">
        <f t="shared" si="21"/>
        <v>5.2483602672186436E-3</v>
      </c>
    </row>
    <row r="1337" spans="1:7" ht="15.6">
      <c r="A1337" s="117" t="s">
        <v>1672</v>
      </c>
      <c r="B1337" s="51">
        <v>1568.4</v>
      </c>
      <c r="C1337" s="50">
        <v>7.1000000000000004E-3</v>
      </c>
      <c r="D1337" s="16"/>
      <c r="E1337" s="112" t="s">
        <v>810</v>
      </c>
      <c r="F1337" s="30">
        <v>24609.7</v>
      </c>
      <c r="G1337" s="31">
        <f t="shared" si="21"/>
        <v>-8.2112725155107924E-3</v>
      </c>
    </row>
    <row r="1338" spans="1:7" ht="15.6">
      <c r="A1338" s="117" t="s">
        <v>1673</v>
      </c>
      <c r="B1338" s="51">
        <v>1578.9</v>
      </c>
      <c r="C1338" s="50">
        <v>6.7000000000000002E-3</v>
      </c>
      <c r="D1338" s="16"/>
      <c r="E1338" s="112" t="s">
        <v>811</v>
      </c>
      <c r="F1338" s="30">
        <v>24853.15</v>
      </c>
      <c r="G1338" s="31">
        <f t="shared" si="21"/>
        <v>9.8924407855438545E-3</v>
      </c>
    </row>
    <row r="1339" spans="1:7" ht="15.6">
      <c r="A1339" s="117" t="s">
        <v>1674</v>
      </c>
      <c r="B1339" s="51">
        <v>1555.5</v>
      </c>
      <c r="C1339" s="50">
        <v>-1.4800000000000001E-2</v>
      </c>
      <c r="D1339" s="16"/>
      <c r="E1339" s="112" t="s">
        <v>812</v>
      </c>
      <c r="F1339" s="30">
        <v>25001.15</v>
      </c>
      <c r="G1339" s="31">
        <f t="shared" si="21"/>
        <v>5.954979549875894E-3</v>
      </c>
    </row>
    <row r="1340" spans="1:7" ht="15.6">
      <c r="A1340" s="117" t="s">
        <v>1675</v>
      </c>
      <c r="B1340" s="51">
        <v>1533.1</v>
      </c>
      <c r="C1340" s="50">
        <v>-1.44E-2</v>
      </c>
      <c r="D1340" s="16"/>
      <c r="E1340" s="112" t="s">
        <v>813</v>
      </c>
      <c r="F1340" s="30">
        <v>24826.2</v>
      </c>
      <c r="G1340" s="31">
        <f t="shared" si="21"/>
        <v>-6.9976781068070704E-3</v>
      </c>
    </row>
    <row r="1341" spans="1:7" ht="15.6">
      <c r="A1341" s="117" t="s">
        <v>1676</v>
      </c>
      <c r="B1341" s="51">
        <v>1522.7</v>
      </c>
      <c r="C1341" s="50">
        <v>-6.7999999999999996E-3</v>
      </c>
      <c r="D1341" s="16"/>
      <c r="E1341" s="112" t="s">
        <v>814</v>
      </c>
      <c r="F1341" s="30">
        <v>24752.45</v>
      </c>
      <c r="G1341" s="31">
        <f t="shared" si="21"/>
        <v>-2.9706519725128944E-3</v>
      </c>
    </row>
    <row r="1342" spans="1:7" ht="15.6">
      <c r="A1342" s="117" t="s">
        <v>1677</v>
      </c>
      <c r="B1342" s="51">
        <v>1522.6</v>
      </c>
      <c r="C1342" s="50">
        <v>-1E-4</v>
      </c>
      <c r="D1342" s="16"/>
      <c r="E1342" s="112" t="s">
        <v>815</v>
      </c>
      <c r="F1342" s="30">
        <v>24833.599999999999</v>
      </c>
      <c r="G1342" s="31">
        <f t="shared" si="21"/>
        <v>3.2784633440325894E-3</v>
      </c>
    </row>
    <row r="1343" spans="1:7" ht="15.6">
      <c r="A1343" s="117" t="s">
        <v>1678</v>
      </c>
      <c r="B1343" s="51">
        <v>1520.1</v>
      </c>
      <c r="C1343" s="50">
        <v>-1.6000000000000001E-3</v>
      </c>
      <c r="D1343" s="16"/>
      <c r="E1343" s="112" t="s">
        <v>816</v>
      </c>
      <c r="F1343" s="30">
        <v>24750.7</v>
      </c>
      <c r="G1343" s="31">
        <f t="shared" si="21"/>
        <v>-3.3382191869080202E-3</v>
      </c>
    </row>
    <row r="1344" spans="1:7" ht="15.6">
      <c r="A1344" s="116">
        <v>45694</v>
      </c>
      <c r="B1344" s="51">
        <v>1549.2</v>
      </c>
      <c r="C1344" s="50">
        <v>1.9099999999999999E-2</v>
      </c>
      <c r="D1344" s="16"/>
      <c r="E1344" s="111">
        <v>45694.645833333336</v>
      </c>
      <c r="F1344" s="30">
        <v>24716.6</v>
      </c>
      <c r="G1344" s="31">
        <f t="shared" si="21"/>
        <v>-1.3777388114276645E-3</v>
      </c>
    </row>
    <row r="1345" spans="1:7" ht="15.6">
      <c r="A1345" s="116">
        <v>45722</v>
      </c>
      <c r="B1345" s="51">
        <v>1579.6</v>
      </c>
      <c r="C1345" s="50">
        <v>1.9599999999999999E-2</v>
      </c>
      <c r="D1345" s="16"/>
      <c r="E1345" s="111">
        <v>45722.645833333336</v>
      </c>
      <c r="F1345" s="30">
        <v>24542.5</v>
      </c>
      <c r="G1345" s="31">
        <f t="shared" si="21"/>
        <v>-7.0438490730925229E-3</v>
      </c>
    </row>
    <row r="1346" spans="1:7" ht="15.6">
      <c r="A1346" s="116">
        <v>45753</v>
      </c>
      <c r="B1346" s="51">
        <v>1584.1</v>
      </c>
      <c r="C1346" s="50">
        <v>2.8E-3</v>
      </c>
      <c r="D1346" s="16"/>
      <c r="E1346" s="111">
        <v>45753.645833333336</v>
      </c>
      <c r="F1346" s="30">
        <v>24620.2</v>
      </c>
      <c r="G1346" s="31">
        <f t="shared" si="21"/>
        <v>3.1659366405216716E-3</v>
      </c>
    </row>
    <row r="1347" spans="1:7" ht="15.6">
      <c r="A1347" s="116">
        <v>45783</v>
      </c>
      <c r="B1347" s="51">
        <v>1610</v>
      </c>
      <c r="C1347" s="50">
        <v>1.6299999999999999E-2</v>
      </c>
      <c r="D1347" s="16"/>
      <c r="E1347" s="111">
        <v>45783.645833333336</v>
      </c>
      <c r="F1347" s="30">
        <v>24750.9</v>
      </c>
      <c r="G1347" s="31">
        <f t="shared" si="21"/>
        <v>5.3086489955402882E-3</v>
      </c>
    </row>
    <row r="1348" spans="1:7" ht="15.6">
      <c r="A1348" s="116">
        <v>45814</v>
      </c>
      <c r="B1348" s="51">
        <v>1593.4</v>
      </c>
      <c r="C1348" s="50">
        <v>-1.03E-2</v>
      </c>
      <c r="D1348" s="16"/>
      <c r="E1348" s="111">
        <v>45814.645833333336</v>
      </c>
      <c r="F1348" s="30">
        <v>25003.05</v>
      </c>
      <c r="G1348" s="31">
        <f t="shared" si="21"/>
        <v>1.0187508333030282E-2</v>
      </c>
    </row>
    <row r="1349" spans="1:7" ht="15.6">
      <c r="A1349" s="116">
        <v>45906</v>
      </c>
      <c r="B1349" s="51">
        <v>1592.7</v>
      </c>
      <c r="C1349" s="50">
        <v>-4.0000000000000002E-4</v>
      </c>
      <c r="D1349" s="16"/>
      <c r="E1349" s="111">
        <v>45906.645833333336</v>
      </c>
      <c r="F1349" s="30">
        <v>25103.200000000001</v>
      </c>
      <c r="G1349" s="31">
        <f t="shared" si="21"/>
        <v>4.0055113276180609E-3</v>
      </c>
    </row>
    <row r="1350" spans="1:7" ht="15.6">
      <c r="A1350" s="116">
        <v>45936</v>
      </c>
      <c r="B1350" s="51">
        <v>1609.9</v>
      </c>
      <c r="C1350" s="50">
        <v>1.0800000000000001E-2</v>
      </c>
      <c r="D1350" s="16"/>
      <c r="E1350" s="111">
        <v>45936.645833333336</v>
      </c>
      <c r="F1350" s="30">
        <v>25104.25</v>
      </c>
      <c r="G1350" s="31">
        <f t="shared" si="21"/>
        <v>4.1827336753952338E-5</v>
      </c>
    </row>
    <row r="1351" spans="1:7" ht="15.6">
      <c r="A1351" s="116">
        <v>45967</v>
      </c>
      <c r="B1351" s="51">
        <v>1503.8</v>
      </c>
      <c r="C1351" s="50">
        <v>-6.59E-2</v>
      </c>
      <c r="D1351" s="16"/>
      <c r="E1351" s="111">
        <v>45967.645833333336</v>
      </c>
      <c r="F1351" s="30">
        <v>25141.4</v>
      </c>
      <c r="G1351" s="31">
        <f t="shared" si="21"/>
        <v>1.4798291126005836E-3</v>
      </c>
    </row>
    <row r="1352" spans="1:7" ht="15.6">
      <c r="A1352" s="116">
        <v>45997</v>
      </c>
      <c r="B1352" s="51">
        <v>1485.1</v>
      </c>
      <c r="C1352" s="50">
        <v>-1.24E-2</v>
      </c>
      <c r="D1352" s="16"/>
      <c r="E1352" s="111">
        <v>45997.645833333336</v>
      </c>
      <c r="F1352" s="30">
        <v>24888.2</v>
      </c>
      <c r="G1352" s="31">
        <f t="shared" si="21"/>
        <v>-1.0071038207896121E-2</v>
      </c>
    </row>
    <row r="1353" spans="1:7" ht="15.6">
      <c r="A1353" s="117" t="s">
        <v>1679</v>
      </c>
      <c r="B1353" s="51">
        <v>1453.1</v>
      </c>
      <c r="C1353" s="50">
        <v>-2.1499999999999998E-2</v>
      </c>
      <c r="D1353" s="16"/>
      <c r="E1353" s="112" t="s">
        <v>817</v>
      </c>
      <c r="F1353" s="30">
        <v>24718.6</v>
      </c>
      <c r="G1353" s="31">
        <f t="shared" si="21"/>
        <v>-6.8144743292002374E-3</v>
      </c>
    </row>
    <row r="1354" spans="1:7" ht="15.6">
      <c r="A1354" s="117" t="s">
        <v>1680</v>
      </c>
      <c r="B1354" s="51">
        <v>1485.4</v>
      </c>
      <c r="C1354" s="50">
        <v>2.2200000000000001E-2</v>
      </c>
      <c r="D1354" s="16"/>
      <c r="E1354" s="112" t="s">
        <v>818</v>
      </c>
      <c r="F1354" s="30">
        <v>24946.5</v>
      </c>
      <c r="G1354" s="31">
        <f t="shared" si="21"/>
        <v>9.2197778191323021E-3</v>
      </c>
    </row>
    <row r="1355" spans="1:7" ht="15.6">
      <c r="A1355" s="117" t="s">
        <v>1681</v>
      </c>
      <c r="B1355" s="51">
        <v>1474.8</v>
      </c>
      <c r="C1355" s="50">
        <v>-7.1000000000000004E-3</v>
      </c>
      <c r="D1355" s="16"/>
      <c r="E1355" s="112" t="s">
        <v>819</v>
      </c>
      <c r="F1355" s="30">
        <v>24853.4</v>
      </c>
      <c r="G1355" s="31">
        <f t="shared" ref="G1355:G1364" si="22">(F1355/F1354)-1</f>
        <v>-3.7319864510051426E-3</v>
      </c>
    </row>
    <row r="1356" spans="1:7" ht="15.6">
      <c r="A1356" s="117" t="s">
        <v>1682</v>
      </c>
      <c r="B1356" s="51">
        <v>1461.8</v>
      </c>
      <c r="C1356" s="50">
        <v>-8.8000000000000005E-3</v>
      </c>
      <c r="D1356" s="16"/>
      <c r="E1356" s="112" t="s">
        <v>820</v>
      </c>
      <c r="F1356" s="30">
        <v>24812.05</v>
      </c>
      <c r="G1356" s="31">
        <f t="shared" si="22"/>
        <v>-1.6637562667483063E-3</v>
      </c>
    </row>
    <row r="1357" spans="1:7" ht="15.6">
      <c r="A1357" s="117" t="s">
        <v>1683</v>
      </c>
      <c r="B1357" s="51">
        <v>1460.8</v>
      </c>
      <c r="C1357" s="50">
        <v>-6.9999999999999999E-4</v>
      </c>
      <c r="D1357" s="16"/>
      <c r="E1357" s="112" t="s">
        <v>821</v>
      </c>
      <c r="F1357" s="30">
        <v>24793.25</v>
      </c>
      <c r="G1357" s="31">
        <f t="shared" si="22"/>
        <v>-7.5769636124378703E-4</v>
      </c>
    </row>
    <row r="1358" spans="1:7" ht="15.6">
      <c r="A1358" s="117" t="s">
        <v>1684</v>
      </c>
      <c r="B1358" s="51">
        <v>1458.9</v>
      </c>
      <c r="C1358" s="50">
        <v>-1.2999999999999999E-3</v>
      </c>
      <c r="D1358" s="16"/>
      <c r="E1358" s="112" t="s">
        <v>822</v>
      </c>
      <c r="F1358" s="30">
        <v>25112.400000000001</v>
      </c>
      <c r="G1358" s="31">
        <f t="shared" si="22"/>
        <v>1.2872455204541611E-2</v>
      </c>
    </row>
    <row r="1359" spans="1:7" ht="15.6">
      <c r="A1359" s="117" t="s">
        <v>1685</v>
      </c>
      <c r="B1359" s="51">
        <v>1419.9</v>
      </c>
      <c r="C1359" s="50">
        <v>-2.6700000000000002E-2</v>
      </c>
      <c r="D1359" s="16"/>
      <c r="E1359" s="112" t="s">
        <v>823</v>
      </c>
      <c r="F1359" s="30">
        <v>24971.9</v>
      </c>
      <c r="G1359" s="31">
        <f t="shared" si="22"/>
        <v>-5.594845574297902E-3</v>
      </c>
    </row>
    <row r="1360" spans="1:7" ht="15.6">
      <c r="A1360" s="117" t="s">
        <v>1686</v>
      </c>
      <c r="B1360" s="51">
        <v>1443.3</v>
      </c>
      <c r="C1360" s="50">
        <v>1.6500000000000001E-2</v>
      </c>
      <c r="D1360" s="16"/>
      <c r="E1360" s="112" t="s">
        <v>824</v>
      </c>
      <c r="F1360" s="30">
        <v>25044.35</v>
      </c>
      <c r="G1360" s="31">
        <f t="shared" si="22"/>
        <v>2.9012610173835274E-3</v>
      </c>
    </row>
    <row r="1361" spans="1:8" ht="15.6">
      <c r="A1361" s="117" t="s">
        <v>1687</v>
      </c>
      <c r="B1361" s="51">
        <v>1454.9</v>
      </c>
      <c r="C1361" s="50">
        <v>8.0000000000000002E-3</v>
      </c>
      <c r="D1361" s="16"/>
      <c r="E1361" s="112" t="s">
        <v>825</v>
      </c>
      <c r="F1361" s="30">
        <v>25244.75</v>
      </c>
      <c r="G1361" s="31">
        <f t="shared" si="22"/>
        <v>8.001804798287937E-3</v>
      </c>
    </row>
    <row r="1362" spans="1:8" ht="15.6">
      <c r="A1362" s="117" t="s">
        <v>1688</v>
      </c>
      <c r="B1362" s="51">
        <v>1444.5</v>
      </c>
      <c r="C1362" s="50">
        <v>-7.1000000000000004E-3</v>
      </c>
      <c r="D1362" s="16"/>
      <c r="E1362" s="112" t="s">
        <v>826</v>
      </c>
      <c r="F1362" s="30">
        <v>25549</v>
      </c>
      <c r="G1362" s="31">
        <f t="shared" si="22"/>
        <v>1.2052010814129765E-2</v>
      </c>
    </row>
    <row r="1363" spans="1:8" ht="15.6">
      <c r="A1363" s="117" t="s">
        <v>1689</v>
      </c>
      <c r="B1363" s="51">
        <v>1442.2</v>
      </c>
      <c r="C1363" s="50">
        <v>-1.6000000000000001E-3</v>
      </c>
      <c r="D1363" s="16"/>
      <c r="E1363" s="112" t="s">
        <v>827</v>
      </c>
      <c r="F1363" s="30">
        <v>25637.8</v>
      </c>
      <c r="G1363" s="31">
        <f t="shared" si="22"/>
        <v>3.4756741946846414E-3</v>
      </c>
    </row>
    <row r="1364" spans="1:8" ht="15.6">
      <c r="A1364" s="117" t="s">
        <v>1690</v>
      </c>
      <c r="B1364" s="51">
        <v>1428.1</v>
      </c>
      <c r="C1364" s="50">
        <v>-9.7999999999999997E-3</v>
      </c>
      <c r="D1364" s="16"/>
      <c r="E1364" s="112" t="s">
        <v>828</v>
      </c>
      <c r="F1364" s="30">
        <v>25517.05</v>
      </c>
      <c r="G1364" s="31">
        <f t="shared" si="22"/>
        <v>-4.7098424981862896E-3</v>
      </c>
      <c r="H1364">
        <v>0</v>
      </c>
    </row>
    <row r="1365" spans="1:8" ht="15.6">
      <c r="D1365" s="16"/>
      <c r="E1365" s="52"/>
      <c r="F1365" s="52"/>
      <c r="G1365" s="6"/>
    </row>
    <row r="1366" spans="1:8" ht="15.6">
      <c r="D1366" s="16"/>
      <c r="E1366" s="16"/>
      <c r="F1366" s="13"/>
    </row>
    <row r="1367" spans="1:8" ht="15.6">
      <c r="D1367" s="16"/>
      <c r="E1367" s="16"/>
      <c r="F1367" s="13"/>
    </row>
    <row r="1368" spans="1:8" ht="15.6">
      <c r="D1368" s="16"/>
      <c r="E1368" s="16"/>
      <c r="F1368" s="13"/>
    </row>
    <row r="1369" spans="1:8" ht="15.6">
      <c r="D1369" s="16"/>
      <c r="E1369" s="16"/>
      <c r="F1369" s="13"/>
    </row>
    <row r="1370" spans="1:8" ht="15.6">
      <c r="D1370" s="16"/>
      <c r="E1370" s="16"/>
      <c r="F1370" s="13"/>
    </row>
    <row r="1371" spans="1:8" ht="15.6">
      <c r="D1371" s="16"/>
      <c r="E1371" s="16"/>
      <c r="F1371" s="13"/>
    </row>
    <row r="1372" spans="1:8" ht="15.6">
      <c r="D1372" s="16"/>
      <c r="E1372" s="16"/>
      <c r="F1372" s="13"/>
    </row>
    <row r="1373" spans="1:8" ht="15.6">
      <c r="D1373" s="16"/>
      <c r="E1373" s="16"/>
      <c r="F1373" s="13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E4D01-9C68-4C74-BBC7-9C1B7B7EEDE7}">
  <dimension ref="A1:I19"/>
  <sheetViews>
    <sheetView zoomScale="85" zoomScaleNormal="85" workbookViewId="0">
      <selection activeCell="J21" sqref="J21"/>
    </sheetView>
  </sheetViews>
  <sheetFormatPr defaultRowHeight="14.45"/>
  <cols>
    <col min="6" max="6" width="12.7109375" customWidth="1"/>
  </cols>
  <sheetData>
    <row r="1" spans="1:9">
      <c r="A1" s="195" t="s">
        <v>869</v>
      </c>
      <c r="B1" s="196"/>
      <c r="C1" s="196"/>
      <c r="D1" s="196"/>
      <c r="E1" s="196"/>
      <c r="F1" s="196"/>
      <c r="G1" s="196"/>
      <c r="H1" s="196"/>
      <c r="I1" s="197"/>
    </row>
    <row r="2" spans="1:9" ht="15" customHeight="1">
      <c r="A2" s="198" t="s">
        <v>842</v>
      </c>
      <c r="B2" s="199"/>
      <c r="C2" s="199"/>
      <c r="D2" s="199"/>
      <c r="E2" s="199"/>
      <c r="F2" s="199"/>
      <c r="G2" s="199"/>
      <c r="H2" s="199"/>
      <c r="I2" s="200"/>
    </row>
    <row r="3" spans="1:9">
      <c r="A3" s="78"/>
      <c r="I3" s="79"/>
    </row>
    <row r="4" spans="1:9">
      <c r="A4" s="94" t="s">
        <v>843</v>
      </c>
      <c r="B4" s="76"/>
      <c r="I4" s="79"/>
    </row>
    <row r="5" spans="1:9">
      <c r="A5" s="95" t="s">
        <v>844</v>
      </c>
      <c r="B5" s="28">
        <v>0.48011475069583481</v>
      </c>
      <c r="I5" s="79"/>
    </row>
    <row r="6" spans="1:9">
      <c r="A6" s="95" t="s">
        <v>845</v>
      </c>
      <c r="B6" s="28">
        <v>0.23051017383572364</v>
      </c>
      <c r="I6" s="79"/>
    </row>
    <row r="7" spans="1:9">
      <c r="A7" s="95" t="s">
        <v>846</v>
      </c>
      <c r="B7" s="28">
        <v>0.22994144521328147</v>
      </c>
      <c r="I7" s="79"/>
    </row>
    <row r="8" spans="1:9">
      <c r="A8" s="95" t="s">
        <v>847</v>
      </c>
      <c r="B8" s="28">
        <v>1.6526714323314762E-2</v>
      </c>
      <c r="I8" s="79"/>
    </row>
    <row r="9" spans="1:9">
      <c r="A9" s="95" t="s">
        <v>848</v>
      </c>
      <c r="B9" s="28">
        <v>1355</v>
      </c>
      <c r="I9" s="79"/>
    </row>
    <row r="10" spans="1:9">
      <c r="A10" s="78"/>
      <c r="I10" s="79"/>
    </row>
    <row r="11" spans="1:9">
      <c r="A11" s="78" t="s">
        <v>849</v>
      </c>
      <c r="I11" s="79"/>
    </row>
    <row r="12" spans="1:9">
      <c r="A12" s="96"/>
      <c r="B12" s="77" t="s">
        <v>850</v>
      </c>
      <c r="C12" s="77" t="s">
        <v>851</v>
      </c>
      <c r="D12" s="77" t="s">
        <v>852</v>
      </c>
      <c r="E12" s="77" t="s">
        <v>853</v>
      </c>
      <c r="F12" s="77" t="s">
        <v>854</v>
      </c>
      <c r="I12" s="79"/>
    </row>
    <row r="13" spans="1:9">
      <c r="A13" s="95" t="s">
        <v>855</v>
      </c>
      <c r="B13" s="28">
        <v>1</v>
      </c>
      <c r="C13" s="28">
        <v>0.11070265908271493</v>
      </c>
      <c r="D13" s="28">
        <v>0.11070265908271493</v>
      </c>
      <c r="E13" s="28">
        <v>405.3078476090879</v>
      </c>
      <c r="F13" s="28">
        <v>4.6779138216311511E-79</v>
      </c>
      <c r="I13" s="79"/>
    </row>
    <row r="14" spans="1:9">
      <c r="A14" s="95" t="s">
        <v>856</v>
      </c>
      <c r="B14" s="28">
        <v>1353</v>
      </c>
      <c r="C14" s="28">
        <v>0.3695479833969908</v>
      </c>
      <c r="D14" s="28">
        <v>2.7313228632445735E-4</v>
      </c>
      <c r="E14" s="28"/>
      <c r="F14" s="28"/>
      <c r="I14" s="79"/>
    </row>
    <row r="15" spans="1:9">
      <c r="A15" s="95" t="s">
        <v>857</v>
      </c>
      <c r="B15" s="28">
        <v>1354</v>
      </c>
      <c r="C15" s="28">
        <v>0.48025064247970572</v>
      </c>
      <c r="D15" s="28"/>
      <c r="E15" s="28"/>
      <c r="F15" s="28"/>
      <c r="I15" s="79"/>
    </row>
    <row r="16" spans="1:9">
      <c r="A16" s="78"/>
      <c r="I16" s="79"/>
    </row>
    <row r="17" spans="1:9">
      <c r="A17" s="96"/>
      <c r="B17" s="77" t="s">
        <v>858</v>
      </c>
      <c r="C17" s="77" t="s">
        <v>847</v>
      </c>
      <c r="D17" s="77" t="s">
        <v>859</v>
      </c>
      <c r="E17" s="77" t="s">
        <v>860</v>
      </c>
      <c r="F17" s="77" t="s">
        <v>861</v>
      </c>
      <c r="G17" s="77" t="s">
        <v>862</v>
      </c>
      <c r="H17" s="77" t="s">
        <v>863</v>
      </c>
      <c r="I17" s="97" t="s">
        <v>864</v>
      </c>
    </row>
    <row r="18" spans="1:9">
      <c r="A18" s="95" t="s">
        <v>865</v>
      </c>
      <c r="B18" s="28">
        <v>2.4537010535540465E-4</v>
      </c>
      <c r="C18" s="28">
        <v>4.4957775410905173E-4</v>
      </c>
      <c r="D18" s="28">
        <v>0.54577901845180377</v>
      </c>
      <c r="E18" s="28">
        <v>0.58530781742247528</v>
      </c>
      <c r="F18" s="28">
        <v>-6.3657505798183321E-4</v>
      </c>
      <c r="G18" s="28">
        <v>1.1273152686926424E-3</v>
      </c>
      <c r="H18" s="28">
        <v>-6.3657505798183321E-4</v>
      </c>
      <c r="I18" s="80">
        <v>1.1273152686926424E-3</v>
      </c>
    </row>
    <row r="19" spans="1:9">
      <c r="A19" s="98" t="s">
        <v>866</v>
      </c>
      <c r="B19" s="99">
        <v>0.7631219518217528</v>
      </c>
      <c r="C19" s="82">
        <v>3.7905431098046644E-2</v>
      </c>
      <c r="D19" s="82">
        <v>20.132258879943944</v>
      </c>
      <c r="E19" s="82">
        <v>4.6779138216422169E-79</v>
      </c>
      <c r="F19" s="82">
        <v>0.68876215239754446</v>
      </c>
      <c r="G19" s="82">
        <v>0.83748175124596114</v>
      </c>
      <c r="H19" s="82">
        <v>0.68876215239754446</v>
      </c>
      <c r="I19" s="83">
        <v>0.83748175124596114</v>
      </c>
    </row>
  </sheetData>
  <mergeCells count="2">
    <mergeCell ref="A1:I1"/>
    <mergeCell ref="A2:I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A3AAB-1B46-4588-9021-7D81742B7403}">
  <dimension ref="B1:BD1361"/>
  <sheetViews>
    <sheetView topLeftCell="P1" zoomScale="106" zoomScaleNormal="115" workbookViewId="0">
      <selection activeCell="U18" sqref="U18"/>
    </sheetView>
  </sheetViews>
  <sheetFormatPr defaultRowHeight="14.45"/>
  <cols>
    <col min="2" max="2" width="18.28515625" bestFit="1" customWidth="1"/>
    <col min="3" max="3" width="12.5703125" customWidth="1"/>
    <col min="4" max="4" width="11.7109375" bestFit="1" customWidth="1"/>
    <col min="5" max="5" width="16.42578125" bestFit="1" customWidth="1"/>
    <col min="6" max="6" width="18.28515625" bestFit="1" customWidth="1"/>
    <col min="7" max="7" width="10.28515625" bestFit="1" customWidth="1"/>
    <col min="8" max="8" width="16.5703125" bestFit="1" customWidth="1"/>
    <col min="9" max="9" width="18.42578125" customWidth="1"/>
    <col min="10" max="10" width="16.42578125" bestFit="1" customWidth="1"/>
    <col min="11" max="11" width="17.5703125" bestFit="1" customWidth="1"/>
    <col min="12" max="12" width="10.7109375" bestFit="1" customWidth="1"/>
    <col min="13" max="13" width="16.7109375" bestFit="1" customWidth="1"/>
    <col min="14" max="14" width="16.42578125" customWidth="1"/>
    <col min="15" max="15" width="11.7109375" customWidth="1"/>
    <col min="16" max="16" width="17.5703125" bestFit="1" customWidth="1"/>
    <col min="17" max="17" width="10.7109375" bestFit="1" customWidth="1"/>
    <col min="18" max="18" width="15.7109375" customWidth="1"/>
    <col min="19" max="19" width="20" customWidth="1"/>
    <col min="20" max="20" width="17.28515625" bestFit="1" customWidth="1"/>
    <col min="21" max="21" width="20" bestFit="1" customWidth="1"/>
    <col min="22" max="22" width="30.28515625" bestFit="1" customWidth="1"/>
    <col min="23" max="23" width="10.85546875" bestFit="1" customWidth="1"/>
    <col min="24" max="24" width="15.28515625" bestFit="1" customWidth="1"/>
    <col min="25" max="26" width="9.85546875" bestFit="1" customWidth="1"/>
    <col min="27" max="28" width="9" bestFit="1" customWidth="1"/>
    <col min="46" max="46" width="13.28515625" bestFit="1" customWidth="1"/>
  </cols>
  <sheetData>
    <row r="1" spans="2:56">
      <c r="T1" s="26"/>
      <c r="U1" s="26"/>
    </row>
    <row r="2" spans="2:56" ht="27">
      <c r="B2" s="38" t="s">
        <v>832</v>
      </c>
      <c r="C2" s="32" t="s">
        <v>833</v>
      </c>
      <c r="F2" s="38" t="s">
        <v>832</v>
      </c>
      <c r="G2" s="32" t="s">
        <v>1691</v>
      </c>
      <c r="H2" s="57"/>
      <c r="J2" s="38" t="s">
        <v>832</v>
      </c>
      <c r="K2" s="32" t="s">
        <v>1692</v>
      </c>
      <c r="L2" s="57"/>
      <c r="N2" s="38" t="s">
        <v>832</v>
      </c>
      <c r="O2" s="32" t="s">
        <v>1693</v>
      </c>
      <c r="P2" s="57"/>
      <c r="R2" s="38" t="s">
        <v>832</v>
      </c>
      <c r="S2" s="56" t="s">
        <v>0</v>
      </c>
    </row>
    <row r="3" spans="2:56">
      <c r="B3" s="38" t="s">
        <v>1</v>
      </c>
      <c r="C3" s="27" t="s">
        <v>2</v>
      </c>
      <c r="F3" s="38" t="s">
        <v>1</v>
      </c>
      <c r="G3" s="27" t="s">
        <v>2</v>
      </c>
      <c r="H3" s="57"/>
      <c r="J3" s="38" t="s">
        <v>1</v>
      </c>
      <c r="K3" s="27" t="s">
        <v>2</v>
      </c>
      <c r="L3" s="57"/>
      <c r="N3" s="38" t="s">
        <v>1</v>
      </c>
      <c r="O3" s="27" t="s">
        <v>2</v>
      </c>
      <c r="P3" s="57"/>
      <c r="R3" s="38" t="s">
        <v>1</v>
      </c>
      <c r="S3" s="27" t="s">
        <v>2</v>
      </c>
    </row>
    <row r="4" spans="2:56">
      <c r="B4" s="38" t="s">
        <v>3</v>
      </c>
      <c r="C4" s="34">
        <v>43831</v>
      </c>
      <c r="F4" s="38" t="s">
        <v>3</v>
      </c>
      <c r="G4" s="34">
        <v>43831</v>
      </c>
      <c r="H4" s="57"/>
      <c r="J4" s="38" t="s">
        <v>3</v>
      </c>
      <c r="K4" s="34">
        <v>43831</v>
      </c>
      <c r="L4" s="57"/>
      <c r="N4" s="38" t="s">
        <v>3</v>
      </c>
      <c r="O4" s="34">
        <v>43831</v>
      </c>
      <c r="P4" s="57"/>
      <c r="R4" s="38" t="s">
        <v>3</v>
      </c>
      <c r="S4" s="34">
        <v>43831</v>
      </c>
      <c r="V4" s="28"/>
      <c r="W4" s="39" t="s">
        <v>1694</v>
      </c>
      <c r="X4" s="39" t="s">
        <v>1695</v>
      </c>
      <c r="Y4" s="39" t="s">
        <v>1696</v>
      </c>
      <c r="Z4" s="39" t="s">
        <v>1697</v>
      </c>
      <c r="AT4" s="10" t="s">
        <v>1698</v>
      </c>
    </row>
    <row r="5" spans="2:56">
      <c r="B5" s="38" t="s">
        <v>4</v>
      </c>
      <c r="C5" s="30" t="s">
        <v>5</v>
      </c>
      <c r="F5" s="38" t="s">
        <v>4</v>
      </c>
      <c r="G5" s="30" t="s">
        <v>5</v>
      </c>
      <c r="H5" s="57"/>
      <c r="J5" s="38" t="s">
        <v>4</v>
      </c>
      <c r="K5" s="30" t="s">
        <v>5</v>
      </c>
      <c r="L5" s="57"/>
      <c r="N5" s="38" t="s">
        <v>4</v>
      </c>
      <c r="O5" s="30" t="s">
        <v>5</v>
      </c>
      <c r="P5" s="57"/>
      <c r="R5" s="38" t="s">
        <v>4</v>
      </c>
      <c r="S5" s="30" t="s">
        <v>5</v>
      </c>
      <c r="V5" s="39" t="s">
        <v>1699</v>
      </c>
      <c r="W5" s="28">
        <f>SLOPE(D10:D1361,T10:T1361)</f>
        <v>0.62846983127198586</v>
      </c>
      <c r="X5" s="28">
        <f>SLOPE(P10:P1361,T10:T1361)</f>
        <v>0.93044297353415906</v>
      </c>
      <c r="Y5" s="28">
        <f>SLOPE(H10:H1361,T10:T1361)</f>
        <v>0.64192168374641401</v>
      </c>
      <c r="Z5" s="28">
        <f>SLOPE(L10:L1361,T10:T1361)</f>
        <v>0.63931990791513715</v>
      </c>
      <c r="AU5" t="s">
        <v>837</v>
      </c>
      <c r="AV5" s="10">
        <v>0.28000000000000003</v>
      </c>
    </row>
    <row r="6" spans="2:56">
      <c r="B6" s="38" t="s">
        <v>6</v>
      </c>
      <c r="C6" s="27" t="s">
        <v>7</v>
      </c>
      <c r="F6" s="38" t="s">
        <v>6</v>
      </c>
      <c r="G6" s="27" t="s">
        <v>7</v>
      </c>
      <c r="H6" s="57"/>
      <c r="J6" s="38" t="s">
        <v>6</v>
      </c>
      <c r="K6" s="27" t="s">
        <v>7</v>
      </c>
      <c r="L6" s="57"/>
      <c r="N6" s="38" t="s">
        <v>6</v>
      </c>
      <c r="O6" s="27" t="s">
        <v>7</v>
      </c>
      <c r="P6" s="57"/>
      <c r="R6" s="38" t="s">
        <v>6</v>
      </c>
      <c r="S6" s="27" t="s">
        <v>7</v>
      </c>
      <c r="V6" s="39" t="s">
        <v>1700</v>
      </c>
      <c r="W6" s="28">
        <v>0.14000000000000001</v>
      </c>
      <c r="X6" s="28">
        <f>AV15</f>
        <v>0.53</v>
      </c>
      <c r="Y6" s="28">
        <f>AV24</f>
        <v>0.05</v>
      </c>
      <c r="Z6" s="28">
        <f>AV34</f>
        <v>0.23</v>
      </c>
    </row>
    <row r="7" spans="2:56">
      <c r="B7" s="32"/>
      <c r="C7" s="27"/>
      <c r="F7" s="22"/>
      <c r="G7" s="22"/>
      <c r="H7" s="26"/>
      <c r="J7" s="22"/>
      <c r="K7" s="22"/>
      <c r="L7" s="26"/>
      <c r="N7" s="22"/>
      <c r="O7" s="22"/>
      <c r="P7" s="26"/>
      <c r="R7" s="22"/>
      <c r="S7" s="22"/>
      <c r="V7" s="39" t="s">
        <v>1701</v>
      </c>
      <c r="W7" s="182">
        <f>UBL!Q15</f>
        <v>0.27166666666666667</v>
      </c>
      <c r="X7" s="182">
        <f>BC18</f>
        <v>0.22875000000000001</v>
      </c>
      <c r="Y7" s="36">
        <f>BD27</f>
        <v>-1.4444444444444446E-2</v>
      </c>
      <c r="Z7" s="182">
        <f>BD37</f>
        <v>0.22111111111111115</v>
      </c>
      <c r="AU7">
        <v>2017</v>
      </c>
      <c r="AV7">
        <f>AU7+1</f>
        <v>2018</v>
      </c>
      <c r="AW7">
        <f t="shared" ref="AW7:BC7" si="0">AV7+1</f>
        <v>2019</v>
      </c>
      <c r="AX7">
        <f t="shared" si="0"/>
        <v>2020</v>
      </c>
      <c r="AY7">
        <f t="shared" si="0"/>
        <v>2021</v>
      </c>
      <c r="AZ7">
        <f t="shared" si="0"/>
        <v>2022</v>
      </c>
      <c r="BA7">
        <f t="shared" si="0"/>
        <v>2023</v>
      </c>
      <c r="BB7">
        <f t="shared" si="0"/>
        <v>2024</v>
      </c>
      <c r="BC7">
        <f t="shared" si="0"/>
        <v>2025</v>
      </c>
      <c r="BD7" s="10" t="s">
        <v>838</v>
      </c>
    </row>
    <row r="8" spans="2:56">
      <c r="B8" s="38" t="s">
        <v>8</v>
      </c>
      <c r="C8" s="38" t="s">
        <v>9</v>
      </c>
      <c r="D8" s="39" t="s">
        <v>834</v>
      </c>
      <c r="F8" s="38" t="s">
        <v>8</v>
      </c>
      <c r="G8" s="38" t="s">
        <v>9</v>
      </c>
      <c r="H8" s="38"/>
      <c r="J8" s="38" t="s">
        <v>8</v>
      </c>
      <c r="K8" s="38" t="s">
        <v>9</v>
      </c>
      <c r="L8" s="38"/>
      <c r="N8" s="38" t="s">
        <v>8</v>
      </c>
      <c r="O8" s="38" t="s">
        <v>9</v>
      </c>
      <c r="P8" s="38"/>
      <c r="R8" s="38" t="s">
        <v>8</v>
      </c>
      <c r="S8" s="38" t="s">
        <v>9</v>
      </c>
      <c r="T8" s="39"/>
      <c r="V8" s="39" t="s">
        <v>840</v>
      </c>
      <c r="W8" s="28">
        <f>W5/(1+(1-W7)*W6)</f>
        <v>0.57031655337909715</v>
      </c>
      <c r="X8" s="28">
        <f t="shared" ref="X8:Z8" si="1">X5/(1+(1-X7)*X6)</f>
        <v>0.66046830003933177</v>
      </c>
      <c r="Y8" s="28">
        <f t="shared" si="1"/>
        <v>0.61093376552823198</v>
      </c>
      <c r="Z8" s="28">
        <f t="shared" si="1"/>
        <v>0.54218964515102619</v>
      </c>
      <c r="AT8" t="s">
        <v>839</v>
      </c>
      <c r="AU8" s="9">
        <v>0.26</v>
      </c>
      <c r="AV8" s="9">
        <v>0.34</v>
      </c>
      <c r="AW8" s="9">
        <v>0.34</v>
      </c>
      <c r="AX8" s="5">
        <v>0.17</v>
      </c>
      <c r="AY8" s="9">
        <v>0.23</v>
      </c>
      <c r="AZ8" s="9">
        <v>0.25</v>
      </c>
      <c r="BA8" s="9">
        <v>0.26</v>
      </c>
      <c r="BB8" s="9">
        <v>0.25</v>
      </c>
      <c r="BC8" s="9">
        <v>0.26</v>
      </c>
      <c r="BD8" s="11">
        <f>AVERAGE(AU8:BC8)</f>
        <v>0.26222222222222225</v>
      </c>
    </row>
    <row r="9" spans="2:56">
      <c r="B9" s="111">
        <v>43831.645833333336</v>
      </c>
      <c r="C9" s="30">
        <v>1273.75</v>
      </c>
      <c r="D9" s="28"/>
      <c r="F9" s="111">
        <v>43831.645833333336</v>
      </c>
      <c r="G9" s="30">
        <v>13.4</v>
      </c>
      <c r="H9" s="27"/>
      <c r="J9" s="111">
        <v>43831.645833333336</v>
      </c>
      <c r="K9" s="30">
        <v>21.13</v>
      </c>
      <c r="L9" s="27"/>
      <c r="N9" s="111">
        <v>43831.645833333336</v>
      </c>
      <c r="O9" s="30">
        <v>137.55000000000001</v>
      </c>
      <c r="P9" s="27"/>
      <c r="R9" s="111">
        <v>43831.645833333336</v>
      </c>
      <c r="S9" s="30">
        <v>12182.5</v>
      </c>
      <c r="T9" s="28"/>
      <c r="V9" s="39" t="s">
        <v>1702</v>
      </c>
      <c r="W9" s="59">
        <v>52075</v>
      </c>
      <c r="X9" s="59">
        <v>2756</v>
      </c>
      <c r="Y9" s="59">
        <v>6657</v>
      </c>
      <c r="Z9" s="59">
        <v>3067</v>
      </c>
    </row>
    <row r="10" spans="2:56">
      <c r="B10" s="111">
        <v>43862.645833333336</v>
      </c>
      <c r="C10" s="30">
        <v>1281.4000000000001</v>
      </c>
      <c r="D10" s="31">
        <f>(C10/C9)-1</f>
        <v>6.0058881256133123E-3</v>
      </c>
      <c r="F10" s="111">
        <v>43862.645833333336</v>
      </c>
      <c r="G10" s="30">
        <v>13.4</v>
      </c>
      <c r="H10" s="58">
        <f>(G10/G9)-1</f>
        <v>0</v>
      </c>
      <c r="J10" s="111">
        <v>43862.645833333336</v>
      </c>
      <c r="K10" s="30">
        <v>21.37</v>
      </c>
      <c r="L10" s="58">
        <f>(K10/K9)-1</f>
        <v>1.1358258400378629E-2</v>
      </c>
      <c r="N10" s="111">
        <v>43862.645833333336</v>
      </c>
      <c r="O10" s="30">
        <v>140.85</v>
      </c>
      <c r="P10" s="58">
        <f>(O10/O9)-1</f>
        <v>2.3991275899672759E-2</v>
      </c>
      <c r="R10" s="111">
        <v>43862.645833333336</v>
      </c>
      <c r="S10" s="30">
        <v>12282.2</v>
      </c>
      <c r="T10" s="31">
        <f>(S10/S9)-1</f>
        <v>8.1838703057666162E-3</v>
      </c>
      <c r="V10" s="39" t="s">
        <v>1703</v>
      </c>
      <c r="W10" s="60">
        <f>W9/SUM($W$9:$Z$9)</f>
        <v>0.80667647742235304</v>
      </c>
      <c r="X10" s="60">
        <f t="shared" ref="X10:Z10" si="2">X9/SUM($W$9:$Z$9)</f>
        <v>4.2692277902563705E-2</v>
      </c>
      <c r="Y10" s="60">
        <f t="shared" si="2"/>
        <v>0.10312136937495159</v>
      </c>
      <c r="Z10" s="60">
        <f t="shared" si="2"/>
        <v>4.750987530013167E-2</v>
      </c>
      <c r="AA10" s="12"/>
    </row>
    <row r="11" spans="2:56">
      <c r="B11" s="111">
        <v>43891.645833333336</v>
      </c>
      <c r="C11" s="30">
        <v>1280.8499999999999</v>
      </c>
      <c r="D11" s="31">
        <f t="shared" ref="D11:D74" si="3">(C11/C10)-1</f>
        <v>-4.292180427658554E-4</v>
      </c>
      <c r="F11" s="111">
        <v>43891.645833333336</v>
      </c>
      <c r="G11" s="30">
        <v>13.5</v>
      </c>
      <c r="H11" s="58">
        <f t="shared" ref="H11:H74" si="4">(G11/G10)-1</f>
        <v>7.4626865671640896E-3</v>
      </c>
      <c r="J11" s="111">
        <v>43891.645833333336</v>
      </c>
      <c r="K11" s="30">
        <v>21.43</v>
      </c>
      <c r="L11" s="58">
        <f t="shared" ref="L11:L74" si="5">(K11/K10)-1</f>
        <v>2.8076743097800172E-3</v>
      </c>
      <c r="N11" s="111">
        <v>43891.645833333336</v>
      </c>
      <c r="O11" s="30">
        <v>138.25</v>
      </c>
      <c r="P11" s="58">
        <f t="shared" ref="P11:P12" si="6">(O11/O10)-1</f>
        <v>-1.8459353922612665E-2</v>
      </c>
      <c r="R11" s="111">
        <v>43891.645833333336</v>
      </c>
      <c r="S11" s="30">
        <v>12226.65</v>
      </c>
      <c r="T11" s="31">
        <f t="shared" ref="T11:T74" si="7">(S11/S10)-1</f>
        <v>-4.5228053606032326E-3</v>
      </c>
    </row>
    <row r="12" spans="2:56">
      <c r="B12" s="111">
        <v>43983.645833333336</v>
      </c>
      <c r="C12" s="30">
        <v>1277.0999999999999</v>
      </c>
      <c r="D12" s="31">
        <f t="shared" si="3"/>
        <v>-2.9277432954678551E-3</v>
      </c>
      <c r="F12" s="111">
        <v>43983.645833333336</v>
      </c>
      <c r="G12" s="30">
        <v>13</v>
      </c>
      <c r="H12" s="58">
        <f t="shared" si="4"/>
        <v>-3.703703703703709E-2</v>
      </c>
      <c r="J12" s="111">
        <v>43983.645833333336</v>
      </c>
      <c r="K12" s="30">
        <v>21.34</v>
      </c>
      <c r="L12" s="58">
        <f t="shared" si="5"/>
        <v>-4.1997200186654204E-3</v>
      </c>
      <c r="N12" s="111">
        <v>43983.645833333336</v>
      </c>
      <c r="O12" s="30">
        <v>133.35</v>
      </c>
      <c r="P12" s="58">
        <f t="shared" si="6"/>
        <v>-3.5443037974683622E-2</v>
      </c>
      <c r="R12" s="111">
        <v>43983.645833333336</v>
      </c>
      <c r="S12" s="30">
        <v>11993.05</v>
      </c>
      <c r="T12" s="31">
        <f t="shared" si="7"/>
        <v>-1.91058057603678E-2</v>
      </c>
      <c r="V12" s="61" t="s">
        <v>1704</v>
      </c>
      <c r="W12" s="62">
        <f>SUMPRODUCT(W10:Z10,W8:Z8)</f>
        <v>0.57701753343543516</v>
      </c>
    </row>
    <row r="13" spans="2:56">
      <c r="B13" s="111">
        <v>44013.645833333336</v>
      </c>
      <c r="C13" s="30">
        <v>1267.5</v>
      </c>
      <c r="D13" s="31">
        <f t="shared" si="3"/>
        <v>-7.5170307728446017E-3</v>
      </c>
      <c r="F13" s="111">
        <v>44013.645833333336</v>
      </c>
      <c r="G13" s="30">
        <v>13.2</v>
      </c>
      <c r="H13" s="58">
        <f t="shared" si="4"/>
        <v>1.538461538461533E-2</v>
      </c>
      <c r="J13" s="111">
        <v>44013.645833333336</v>
      </c>
      <c r="K13" s="30">
        <v>21.39</v>
      </c>
      <c r="L13" s="58">
        <f t="shared" si="5"/>
        <v>2.3430178069354657E-3</v>
      </c>
      <c r="N13" s="111">
        <v>44013.645833333336</v>
      </c>
      <c r="O13" s="30">
        <v>134.94999999999999</v>
      </c>
      <c r="P13" s="58">
        <f t="shared" ref="P13:P74" si="8">(O13/O12)-1</f>
        <v>1.1998500187476502E-2</v>
      </c>
      <c r="R13" s="111">
        <v>44013.645833333336</v>
      </c>
      <c r="S13" s="30">
        <v>12052.95</v>
      </c>
      <c r="T13" s="31">
        <f t="shared" si="7"/>
        <v>4.9945593489564288E-3</v>
      </c>
      <c r="AV13" s="10"/>
    </row>
    <row r="14" spans="2:56">
      <c r="B14" s="111">
        <v>44044.645833333336</v>
      </c>
      <c r="C14" s="30">
        <v>1248.3</v>
      </c>
      <c r="D14" s="31">
        <f t="shared" si="3"/>
        <v>-1.5147928994082904E-2</v>
      </c>
      <c r="F14" s="111">
        <v>44044.645833333336</v>
      </c>
      <c r="G14" s="30">
        <v>13.2</v>
      </c>
      <c r="H14" s="58">
        <f t="shared" si="4"/>
        <v>0</v>
      </c>
      <c r="J14" s="111">
        <v>44044.645833333336</v>
      </c>
      <c r="K14" s="30">
        <v>21.26</v>
      </c>
      <c r="L14" s="58">
        <f t="shared" si="5"/>
        <v>-6.077606358111165E-3</v>
      </c>
      <c r="N14" s="111">
        <v>44044.645833333336</v>
      </c>
      <c r="O14" s="30">
        <v>133</v>
      </c>
      <c r="P14" s="58">
        <f t="shared" si="8"/>
        <v>-1.4449796220822431E-2</v>
      </c>
      <c r="R14" s="111">
        <v>44044.645833333336</v>
      </c>
      <c r="S14" s="30">
        <v>12025.35</v>
      </c>
      <c r="T14" s="31">
        <f t="shared" si="7"/>
        <v>-2.2898958346296849E-3</v>
      </c>
      <c r="AT14" s="10" t="s">
        <v>1705</v>
      </c>
    </row>
    <row r="15" spans="2:56">
      <c r="B15" s="111">
        <v>44075.645833333336</v>
      </c>
      <c r="C15" s="30">
        <v>1263.5999999999999</v>
      </c>
      <c r="D15" s="31">
        <f t="shared" si="3"/>
        <v>1.2256669069935056E-2</v>
      </c>
      <c r="F15" s="111">
        <v>44075.645833333336</v>
      </c>
      <c r="G15" s="30">
        <v>12.95</v>
      </c>
      <c r="H15" s="58">
        <f t="shared" si="4"/>
        <v>-1.8939393939393923E-2</v>
      </c>
      <c r="J15" s="111">
        <v>44075.645833333336</v>
      </c>
      <c r="K15" s="30">
        <v>21.36</v>
      </c>
      <c r="L15" s="58">
        <f t="shared" si="5"/>
        <v>4.7036688617121403E-3</v>
      </c>
      <c r="N15" s="111">
        <v>44075.645833333336</v>
      </c>
      <c r="O15" s="30">
        <v>135.94999999999999</v>
      </c>
      <c r="P15" s="58">
        <f t="shared" si="8"/>
        <v>2.2180451127819412E-2</v>
      </c>
      <c r="R15" s="111">
        <v>44075.645833333336</v>
      </c>
      <c r="S15" s="30">
        <v>12215.9</v>
      </c>
      <c r="T15" s="31">
        <f t="shared" si="7"/>
        <v>1.5845692640962472E-2</v>
      </c>
      <c r="V15" s="61" t="s">
        <v>1706</v>
      </c>
      <c r="W15" s="63">
        <f>RADICO!Q15</f>
        <v>0.23666666666666669</v>
      </c>
      <c r="AU15" t="s">
        <v>837</v>
      </c>
      <c r="AV15" s="10">
        <v>0.53</v>
      </c>
    </row>
    <row r="16" spans="2:56">
      <c r="B16" s="111">
        <v>44105.645833333336</v>
      </c>
      <c r="C16" s="30">
        <v>1269.4000000000001</v>
      </c>
      <c r="D16" s="31">
        <f t="shared" si="3"/>
        <v>4.5900601456159151E-3</v>
      </c>
      <c r="F16" s="111">
        <v>44105.645833333336</v>
      </c>
      <c r="G16" s="30">
        <v>12.95</v>
      </c>
      <c r="H16" s="58">
        <f t="shared" si="4"/>
        <v>0</v>
      </c>
      <c r="J16" s="111">
        <v>44105.645833333336</v>
      </c>
      <c r="K16" s="30">
        <v>21.05</v>
      </c>
      <c r="L16" s="58">
        <f t="shared" si="5"/>
        <v>-1.4513108614232162E-2</v>
      </c>
      <c r="N16" s="111">
        <v>44105.645833333336</v>
      </c>
      <c r="O16" s="30">
        <v>132.05000000000001</v>
      </c>
      <c r="P16" s="58">
        <f t="shared" si="8"/>
        <v>-2.8687017285766614E-2</v>
      </c>
      <c r="R16" s="111">
        <v>44105.645833333336</v>
      </c>
      <c r="S16" s="30">
        <v>12256.8</v>
      </c>
      <c r="T16" s="31">
        <f t="shared" si="7"/>
        <v>3.3480955148617042E-3</v>
      </c>
    </row>
    <row r="17" spans="2:56" ht="24" customHeight="1">
      <c r="B17" s="112" t="s">
        <v>10</v>
      </c>
      <c r="C17" s="30">
        <v>1293.4000000000001</v>
      </c>
      <c r="D17" s="31">
        <f t="shared" si="3"/>
        <v>1.89065700330866E-2</v>
      </c>
      <c r="F17" s="112" t="s">
        <v>10</v>
      </c>
      <c r="G17" s="30">
        <v>12.9</v>
      </c>
      <c r="H17" s="58">
        <f t="shared" si="4"/>
        <v>-3.8610038610037423E-3</v>
      </c>
      <c r="J17" s="112" t="s">
        <v>10</v>
      </c>
      <c r="K17" s="30">
        <v>21.24</v>
      </c>
      <c r="L17" s="58">
        <f t="shared" si="5"/>
        <v>9.0261282660331066E-3</v>
      </c>
      <c r="N17" s="112" t="s">
        <v>10</v>
      </c>
      <c r="O17" s="30">
        <v>138.5</v>
      </c>
      <c r="P17" s="58">
        <f t="shared" si="8"/>
        <v>4.8845134418780578E-2</v>
      </c>
      <c r="R17" s="112" t="s">
        <v>10</v>
      </c>
      <c r="S17" s="30">
        <v>12329.55</v>
      </c>
      <c r="T17" s="31">
        <f t="shared" si="7"/>
        <v>5.9354807127471876E-3</v>
      </c>
      <c r="V17" s="61" t="s">
        <v>1707</v>
      </c>
      <c r="W17" s="62">
        <f>RADICO!L12</f>
        <v>0.28000000000000003</v>
      </c>
      <c r="AU17">
        <v>2017</v>
      </c>
      <c r="AV17">
        <f>AU17+1</f>
        <v>2018</v>
      </c>
      <c r="AW17">
        <f t="shared" ref="AW17:AY17" si="9">AV17+1</f>
        <v>2019</v>
      </c>
      <c r="AX17">
        <f t="shared" si="9"/>
        <v>2020</v>
      </c>
      <c r="AY17">
        <f t="shared" si="9"/>
        <v>2021</v>
      </c>
      <c r="AZ17">
        <f>AY17+1</f>
        <v>2022</v>
      </c>
      <c r="BA17">
        <f>AZ17+1</f>
        <v>2023</v>
      </c>
      <c r="BB17">
        <f>BA17+1</f>
        <v>2024</v>
      </c>
      <c r="BC17" s="10" t="s">
        <v>838</v>
      </c>
    </row>
    <row r="18" spans="2:56" ht="27">
      <c r="B18" s="112" t="s">
        <v>11</v>
      </c>
      <c r="C18" s="30">
        <v>1303.7</v>
      </c>
      <c r="D18" s="31">
        <f t="shared" si="3"/>
        <v>7.9635070357197968E-3</v>
      </c>
      <c r="F18" s="112" t="s">
        <v>11</v>
      </c>
      <c r="G18" s="30">
        <v>13</v>
      </c>
      <c r="H18" s="58">
        <f t="shared" si="4"/>
        <v>7.7519379844961378E-3</v>
      </c>
      <c r="J18" s="112" t="s">
        <v>11</v>
      </c>
      <c r="K18" s="30">
        <v>21.18</v>
      </c>
      <c r="L18" s="58">
        <f t="shared" si="5"/>
        <v>-2.8248587570620654E-3</v>
      </c>
      <c r="N18" s="112" t="s">
        <v>11</v>
      </c>
      <c r="O18" s="30">
        <v>136.35</v>
      </c>
      <c r="P18" s="58">
        <f t="shared" si="8"/>
        <v>-1.5523465703971118E-2</v>
      </c>
      <c r="R18" s="112" t="s">
        <v>11</v>
      </c>
      <c r="S18" s="30">
        <v>12362.3</v>
      </c>
      <c r="T18" s="31">
        <f t="shared" si="7"/>
        <v>2.6562202189048811E-3</v>
      </c>
      <c r="AT18" t="s">
        <v>839</v>
      </c>
      <c r="AU18" s="9">
        <v>-0.01</v>
      </c>
      <c r="AV18" s="9">
        <v>0.44</v>
      </c>
      <c r="AW18" s="9">
        <v>0.28000000000000003</v>
      </c>
      <c r="AX18" s="9">
        <v>0.26</v>
      </c>
      <c r="AY18" s="9">
        <v>0.26</v>
      </c>
      <c r="AZ18" s="9">
        <v>0.32</v>
      </c>
      <c r="BA18" s="9">
        <v>-0.06</v>
      </c>
      <c r="BB18" s="9">
        <v>0.34</v>
      </c>
      <c r="BC18" s="11">
        <f>AVERAGE(AU18:BB18)</f>
        <v>0.22875000000000001</v>
      </c>
    </row>
    <row r="19" spans="2:56" ht="27">
      <c r="B19" s="112" t="s">
        <v>12</v>
      </c>
      <c r="C19" s="30">
        <v>1310.5</v>
      </c>
      <c r="D19" s="31">
        <f t="shared" si="3"/>
        <v>5.2159239088747089E-3</v>
      </c>
      <c r="F19" s="112" t="s">
        <v>12</v>
      </c>
      <c r="G19" s="30">
        <v>13.1</v>
      </c>
      <c r="H19" s="58">
        <f t="shared" si="4"/>
        <v>7.692307692307665E-3</v>
      </c>
      <c r="J19" s="112" t="s">
        <v>12</v>
      </c>
      <c r="K19" s="30">
        <v>20.87</v>
      </c>
      <c r="L19" s="58">
        <f t="shared" si="5"/>
        <v>-1.4636449480642022E-2</v>
      </c>
      <c r="N19" s="112" t="s">
        <v>12</v>
      </c>
      <c r="O19" s="30">
        <v>140.1</v>
      </c>
      <c r="P19" s="58">
        <f t="shared" si="8"/>
        <v>2.7502750275027577E-2</v>
      </c>
      <c r="R19" s="112" t="s">
        <v>12</v>
      </c>
      <c r="S19" s="30">
        <v>12343.3</v>
      </c>
      <c r="T19" s="31">
        <f t="shared" si="7"/>
        <v>-1.5369308300234863E-3</v>
      </c>
      <c r="V19" s="61" t="s">
        <v>1708</v>
      </c>
      <c r="W19" s="62">
        <f>W12*(1+(1-W15)*W17)</f>
        <v>0.70034541424836882</v>
      </c>
    </row>
    <row r="20" spans="2:56" ht="27">
      <c r="B20" s="112" t="s">
        <v>13</v>
      </c>
      <c r="C20" s="30">
        <v>1295.5999999999999</v>
      </c>
      <c r="D20" s="31">
        <f t="shared" si="3"/>
        <v>-1.1369706219000464E-2</v>
      </c>
      <c r="F20" s="112" t="s">
        <v>13</v>
      </c>
      <c r="G20" s="30">
        <v>13.1</v>
      </c>
      <c r="H20" s="58">
        <f t="shared" si="4"/>
        <v>0</v>
      </c>
      <c r="J20" s="112" t="s">
        <v>13</v>
      </c>
      <c r="K20" s="30">
        <v>20.8</v>
      </c>
      <c r="L20" s="58">
        <f t="shared" si="5"/>
        <v>-3.3540967896502627E-3</v>
      </c>
      <c r="N20" s="112" t="s">
        <v>13</v>
      </c>
      <c r="O20" s="30">
        <v>142.15</v>
      </c>
      <c r="P20" s="58">
        <f t="shared" si="8"/>
        <v>1.4632405424696682E-2</v>
      </c>
      <c r="R20" s="112" t="s">
        <v>13</v>
      </c>
      <c r="S20" s="30">
        <v>12355.5</v>
      </c>
      <c r="T20" s="31">
        <f t="shared" si="7"/>
        <v>9.8839046284227017E-4</v>
      </c>
    </row>
    <row r="21" spans="2:56" ht="27">
      <c r="B21" s="112" t="s">
        <v>14</v>
      </c>
      <c r="C21" s="30">
        <v>1300.1500000000001</v>
      </c>
      <c r="D21" s="31">
        <f t="shared" si="3"/>
        <v>3.511886384686802E-3</v>
      </c>
      <c r="F21" s="112" t="s">
        <v>14</v>
      </c>
      <c r="G21" s="30">
        <v>13.05</v>
      </c>
      <c r="H21" s="58">
        <f t="shared" si="4"/>
        <v>-3.8167938931297218E-3</v>
      </c>
      <c r="J21" s="112" t="s">
        <v>14</v>
      </c>
      <c r="K21" s="30">
        <v>20.9</v>
      </c>
      <c r="L21" s="58">
        <f t="shared" si="5"/>
        <v>4.8076923076922906E-3</v>
      </c>
      <c r="N21" s="112" t="s">
        <v>14</v>
      </c>
      <c r="O21" s="30">
        <v>139.19999999999999</v>
      </c>
      <c r="P21" s="58">
        <f t="shared" si="8"/>
        <v>-2.075272599366873E-2</v>
      </c>
      <c r="R21" s="112" t="s">
        <v>14</v>
      </c>
      <c r="S21" s="30">
        <v>12352.35</v>
      </c>
      <c r="T21" s="31">
        <f t="shared" si="7"/>
        <v>-2.5494718951069029E-4</v>
      </c>
      <c r="AZ21" s="9"/>
    </row>
    <row r="22" spans="2:56" ht="27">
      <c r="B22" s="112" t="s">
        <v>15</v>
      </c>
      <c r="C22" s="30">
        <v>1303.45</v>
      </c>
      <c r="D22" s="31">
        <f t="shared" si="3"/>
        <v>2.5381686728453978E-3</v>
      </c>
      <c r="F22" s="112" t="s">
        <v>15</v>
      </c>
      <c r="G22" s="30">
        <v>13.7</v>
      </c>
      <c r="H22" s="58">
        <f t="shared" si="4"/>
        <v>4.9808429118773923E-2</v>
      </c>
      <c r="J22" s="112" t="s">
        <v>15</v>
      </c>
      <c r="K22" s="30">
        <v>20.93</v>
      </c>
      <c r="L22" s="58">
        <f t="shared" si="5"/>
        <v>1.4354066985646785E-3</v>
      </c>
      <c r="N22" s="112" t="s">
        <v>15</v>
      </c>
      <c r="O22" s="30">
        <v>135.19999999999999</v>
      </c>
      <c r="P22" s="58">
        <f t="shared" si="8"/>
        <v>-2.8735632183908066E-2</v>
      </c>
      <c r="R22" s="112" t="s">
        <v>15</v>
      </c>
      <c r="S22" s="30">
        <v>12224.55</v>
      </c>
      <c r="T22" s="31">
        <f t="shared" si="7"/>
        <v>-1.0346209425736941E-2</v>
      </c>
      <c r="AV22" s="10"/>
    </row>
    <row r="23" spans="2:56" ht="27">
      <c r="B23" s="112" t="s">
        <v>16</v>
      </c>
      <c r="C23" s="30">
        <v>1271.8499999999999</v>
      </c>
      <c r="D23" s="31">
        <f t="shared" si="3"/>
        <v>-2.4243354175457532E-2</v>
      </c>
      <c r="F23" s="112" t="s">
        <v>16</v>
      </c>
      <c r="G23" s="30">
        <v>14.35</v>
      </c>
      <c r="H23" s="58">
        <f t="shared" si="4"/>
        <v>4.7445255474452663E-2</v>
      </c>
      <c r="J23" s="112" t="s">
        <v>16</v>
      </c>
      <c r="K23" s="30">
        <v>21</v>
      </c>
      <c r="L23" s="58">
        <f t="shared" si="5"/>
        <v>3.3444816053511683E-3</v>
      </c>
      <c r="N23" s="112" t="s">
        <v>16</v>
      </c>
      <c r="O23" s="30">
        <v>136</v>
      </c>
      <c r="P23" s="58">
        <f t="shared" si="8"/>
        <v>5.9171597633136397E-3</v>
      </c>
      <c r="R23" s="112" t="s">
        <v>16</v>
      </c>
      <c r="S23" s="30">
        <v>12169.85</v>
      </c>
      <c r="T23" s="31">
        <f t="shared" si="7"/>
        <v>-4.4746023371002863E-3</v>
      </c>
      <c r="AT23" s="10" t="s">
        <v>1696</v>
      </c>
    </row>
    <row r="24" spans="2:56" ht="27">
      <c r="B24" s="112" t="s">
        <v>17</v>
      </c>
      <c r="C24" s="30">
        <v>1268.0999999999999</v>
      </c>
      <c r="D24" s="31">
        <f t="shared" si="3"/>
        <v>-2.9484609034083897E-3</v>
      </c>
      <c r="F24" s="112" t="s">
        <v>17</v>
      </c>
      <c r="G24" s="30">
        <v>14.8</v>
      </c>
      <c r="H24" s="58">
        <f t="shared" si="4"/>
        <v>3.1358885017421567E-2</v>
      </c>
      <c r="J24" s="112" t="s">
        <v>17</v>
      </c>
      <c r="K24" s="30">
        <v>20.73</v>
      </c>
      <c r="L24" s="58">
        <f t="shared" si="5"/>
        <v>-1.2857142857142789E-2</v>
      </c>
      <c r="N24" s="112" t="s">
        <v>17</v>
      </c>
      <c r="O24" s="30">
        <v>134.35</v>
      </c>
      <c r="P24" s="58">
        <f t="shared" si="8"/>
        <v>-1.2132352941176539E-2</v>
      </c>
      <c r="R24" s="112" t="s">
        <v>17</v>
      </c>
      <c r="S24" s="30">
        <v>12106.9</v>
      </c>
      <c r="T24" s="31">
        <f t="shared" si="7"/>
        <v>-5.172619218807184E-3</v>
      </c>
      <c r="AU24" t="s">
        <v>837</v>
      </c>
      <c r="AV24" s="10">
        <v>0.05</v>
      </c>
    </row>
    <row r="25" spans="2:56" ht="27">
      <c r="B25" s="112" t="s">
        <v>18</v>
      </c>
      <c r="C25" s="30">
        <v>1261</v>
      </c>
      <c r="D25" s="31">
        <f t="shared" si="3"/>
        <v>-5.598927529374631E-3</v>
      </c>
      <c r="F25" s="112" t="s">
        <v>18</v>
      </c>
      <c r="G25" s="30">
        <v>15.35</v>
      </c>
      <c r="H25" s="58">
        <f t="shared" si="4"/>
        <v>3.716216216216206E-2</v>
      </c>
      <c r="J25" s="112" t="s">
        <v>18</v>
      </c>
      <c r="K25" s="30">
        <v>20.93</v>
      </c>
      <c r="L25" s="58">
        <f t="shared" si="5"/>
        <v>9.6478533526289656E-3</v>
      </c>
      <c r="N25" s="112" t="s">
        <v>18</v>
      </c>
      <c r="O25" s="30">
        <v>135.19999999999999</v>
      </c>
      <c r="P25" s="58">
        <f t="shared" si="8"/>
        <v>6.3267584666915067E-3</v>
      </c>
      <c r="R25" s="112" t="s">
        <v>18</v>
      </c>
      <c r="S25" s="30">
        <v>12180.35</v>
      </c>
      <c r="T25" s="31">
        <f t="shared" si="7"/>
        <v>6.0667883603564565E-3</v>
      </c>
    </row>
    <row r="26" spans="2:56" ht="27">
      <c r="B26" s="112" t="s">
        <v>19</v>
      </c>
      <c r="C26" s="30">
        <v>1275.0999999999999</v>
      </c>
      <c r="D26" s="31">
        <f t="shared" si="3"/>
        <v>1.1181601903251348E-2</v>
      </c>
      <c r="F26" s="112" t="s">
        <v>19</v>
      </c>
      <c r="G26" s="30">
        <v>16.100000000000001</v>
      </c>
      <c r="H26" s="58">
        <f t="shared" si="4"/>
        <v>4.8859934853420217E-2</v>
      </c>
      <c r="J26" s="112" t="s">
        <v>19</v>
      </c>
      <c r="K26" s="30">
        <v>20.84</v>
      </c>
      <c r="L26" s="58">
        <f t="shared" si="5"/>
        <v>-4.3000477783086133E-3</v>
      </c>
      <c r="N26" s="112" t="s">
        <v>19</v>
      </c>
      <c r="O26" s="30">
        <v>134.5</v>
      </c>
      <c r="P26" s="58">
        <f t="shared" si="8"/>
        <v>-5.1775147928992959E-3</v>
      </c>
      <c r="R26" s="112" t="s">
        <v>19</v>
      </c>
      <c r="S26" s="30">
        <v>12248.25</v>
      </c>
      <c r="T26" s="31">
        <f t="shared" si="7"/>
        <v>5.5745524553891812E-3</v>
      </c>
      <c r="AU26">
        <v>2017</v>
      </c>
      <c r="AV26">
        <f>AU26+1</f>
        <v>2018</v>
      </c>
      <c r="AW26">
        <f t="shared" ref="AW26:BC26" si="10">AV26+1</f>
        <v>2019</v>
      </c>
      <c r="AX26">
        <f t="shared" si="10"/>
        <v>2020</v>
      </c>
      <c r="AY26">
        <f t="shared" si="10"/>
        <v>2021</v>
      </c>
      <c r="AZ26">
        <f t="shared" si="10"/>
        <v>2022</v>
      </c>
      <c r="BA26">
        <f t="shared" si="10"/>
        <v>2023</v>
      </c>
      <c r="BB26">
        <f t="shared" si="10"/>
        <v>2024</v>
      </c>
      <c r="BC26">
        <f t="shared" si="10"/>
        <v>2025</v>
      </c>
      <c r="BD26" s="10" t="s">
        <v>838</v>
      </c>
    </row>
    <row r="27" spans="2:56" ht="27">
      <c r="B27" s="112" t="s">
        <v>20</v>
      </c>
      <c r="C27" s="30">
        <v>1261.25</v>
      </c>
      <c r="D27" s="31">
        <f t="shared" si="3"/>
        <v>-1.0861893184848204E-2</v>
      </c>
      <c r="F27" s="112" t="s">
        <v>20</v>
      </c>
      <c r="G27" s="30">
        <v>16.899999999999999</v>
      </c>
      <c r="H27" s="58">
        <f t="shared" si="4"/>
        <v>4.9689440993788692E-2</v>
      </c>
      <c r="J27" s="112" t="s">
        <v>20</v>
      </c>
      <c r="K27" s="30">
        <v>20.81</v>
      </c>
      <c r="L27" s="58">
        <f t="shared" si="5"/>
        <v>-1.4395393474089246E-3</v>
      </c>
      <c r="N27" s="112" t="s">
        <v>20</v>
      </c>
      <c r="O27" s="30">
        <v>133.75</v>
      </c>
      <c r="P27" s="58">
        <f t="shared" si="8"/>
        <v>-5.5762081784386242E-3</v>
      </c>
      <c r="R27" s="112" t="s">
        <v>20</v>
      </c>
      <c r="S27" s="30">
        <v>12119</v>
      </c>
      <c r="T27" s="31">
        <f t="shared" si="7"/>
        <v>-1.0552527912150667E-2</v>
      </c>
      <c r="AT27" t="s">
        <v>839</v>
      </c>
      <c r="AU27" s="9">
        <v>-0.03</v>
      </c>
      <c r="AV27" s="9">
        <v>-0.01</v>
      </c>
      <c r="AW27" s="9">
        <v>0</v>
      </c>
      <c r="AX27" s="5">
        <v>0.01</v>
      </c>
      <c r="AY27" s="9">
        <v>0</v>
      </c>
      <c r="AZ27" s="9">
        <v>-0.1</v>
      </c>
      <c r="BA27" s="9">
        <v>0</v>
      </c>
      <c r="BB27" s="9">
        <v>0</v>
      </c>
      <c r="BC27" s="9">
        <v>0</v>
      </c>
      <c r="BD27" s="11">
        <f>AVERAGE(AU27:BC27)</f>
        <v>-1.4444444444444446E-2</v>
      </c>
    </row>
    <row r="28" spans="2:56" ht="27">
      <c r="B28" s="112" t="s">
        <v>21</v>
      </c>
      <c r="C28" s="30">
        <v>1276.5999999999999</v>
      </c>
      <c r="D28" s="31">
        <f t="shared" si="3"/>
        <v>1.2170465807730402E-2</v>
      </c>
      <c r="F28" s="112" t="s">
        <v>21</v>
      </c>
      <c r="G28" s="30">
        <v>17.7</v>
      </c>
      <c r="H28" s="58">
        <f t="shared" si="4"/>
        <v>4.7337278106508895E-2</v>
      </c>
      <c r="J28" s="112" t="s">
        <v>21</v>
      </c>
      <c r="K28" s="30">
        <v>21.45</v>
      </c>
      <c r="L28" s="58">
        <f t="shared" si="5"/>
        <v>3.0754444978375872E-2</v>
      </c>
      <c r="N28" s="112" t="s">
        <v>21</v>
      </c>
      <c r="O28" s="30">
        <v>142.5</v>
      </c>
      <c r="P28" s="58">
        <f t="shared" si="8"/>
        <v>6.5420560747663448E-2</v>
      </c>
      <c r="R28" s="112" t="s">
        <v>21</v>
      </c>
      <c r="S28" s="30">
        <v>12055.8</v>
      </c>
      <c r="T28" s="31">
        <f t="shared" si="7"/>
        <v>-5.2149517286905755E-3</v>
      </c>
    </row>
    <row r="29" spans="2:56" ht="27">
      <c r="B29" s="112" t="s">
        <v>22</v>
      </c>
      <c r="C29" s="30">
        <v>1274.05</v>
      </c>
      <c r="D29" s="31">
        <f t="shared" si="3"/>
        <v>-1.9974933416888607E-3</v>
      </c>
      <c r="F29" s="112" t="s">
        <v>22</v>
      </c>
      <c r="G29" s="30">
        <v>18.55</v>
      </c>
      <c r="H29" s="58">
        <f t="shared" si="4"/>
        <v>4.8022598870056665E-2</v>
      </c>
      <c r="J29" s="112" t="s">
        <v>22</v>
      </c>
      <c r="K29" s="30">
        <v>21.33</v>
      </c>
      <c r="L29" s="58">
        <f t="shared" si="5"/>
        <v>-5.5944055944056048E-3</v>
      </c>
      <c r="N29" s="112" t="s">
        <v>22</v>
      </c>
      <c r="O29" s="30">
        <v>136.69999999999999</v>
      </c>
      <c r="P29" s="58">
        <f t="shared" si="8"/>
        <v>-4.0701754385965017E-2</v>
      </c>
      <c r="R29" s="112" t="s">
        <v>22</v>
      </c>
      <c r="S29" s="30">
        <v>12129.5</v>
      </c>
      <c r="T29" s="31">
        <f t="shared" si="7"/>
        <v>6.1132401002008674E-3</v>
      </c>
    </row>
    <row r="30" spans="2:56" ht="27">
      <c r="B30" s="112" t="s">
        <v>23</v>
      </c>
      <c r="C30" s="30">
        <v>1256.05</v>
      </c>
      <c r="D30" s="31">
        <f t="shared" si="3"/>
        <v>-1.4128173933519061E-2</v>
      </c>
      <c r="F30" s="112" t="s">
        <v>23</v>
      </c>
      <c r="G30" s="30">
        <v>18.75</v>
      </c>
      <c r="H30" s="58">
        <f t="shared" si="4"/>
        <v>1.0781671159029615E-2</v>
      </c>
      <c r="J30" s="112" t="s">
        <v>23</v>
      </c>
      <c r="K30" s="30">
        <v>21.03</v>
      </c>
      <c r="L30" s="58">
        <f t="shared" si="5"/>
        <v>-1.4064697609001309E-2</v>
      </c>
      <c r="N30" s="112" t="s">
        <v>23</v>
      </c>
      <c r="O30" s="30">
        <v>138.05000000000001</v>
      </c>
      <c r="P30" s="58">
        <f t="shared" si="8"/>
        <v>9.8756400877837436E-3</v>
      </c>
      <c r="R30" s="112" t="s">
        <v>23</v>
      </c>
      <c r="S30" s="30">
        <v>12035.8</v>
      </c>
      <c r="T30" s="31">
        <f t="shared" si="7"/>
        <v>-7.7249680530937503E-3</v>
      </c>
    </row>
    <row r="31" spans="2:56" ht="27">
      <c r="B31" s="112" t="s">
        <v>24</v>
      </c>
      <c r="C31" s="30">
        <v>1264</v>
      </c>
      <c r="D31" s="31">
        <f t="shared" si="3"/>
        <v>6.3293658691931931E-3</v>
      </c>
      <c r="F31" s="112" t="s">
        <v>24</v>
      </c>
      <c r="G31" s="30">
        <v>18.3</v>
      </c>
      <c r="H31" s="58">
        <f t="shared" si="4"/>
        <v>-2.399999999999991E-2</v>
      </c>
      <c r="J31" s="112" t="s">
        <v>24</v>
      </c>
      <c r="K31" s="30">
        <v>20.9</v>
      </c>
      <c r="L31" s="58">
        <f t="shared" si="5"/>
        <v>-6.1816452686639378E-3</v>
      </c>
      <c r="N31" s="112" t="s">
        <v>24</v>
      </c>
      <c r="O31" s="30">
        <v>135.9</v>
      </c>
      <c r="P31" s="58">
        <f t="shared" si="8"/>
        <v>-1.5574067366896038E-2</v>
      </c>
      <c r="R31" s="112" t="s">
        <v>24</v>
      </c>
      <c r="S31" s="30">
        <v>11962.1</v>
      </c>
      <c r="T31" s="31">
        <f t="shared" si="7"/>
        <v>-6.1233985277254765E-3</v>
      </c>
    </row>
    <row r="32" spans="2:56">
      <c r="B32" s="111">
        <v>43832.708333333336</v>
      </c>
      <c r="C32" s="30">
        <v>1289.2</v>
      </c>
      <c r="D32" s="31">
        <f t="shared" si="3"/>
        <v>1.99367088607596E-2</v>
      </c>
      <c r="F32" s="111">
        <v>43832.708333333336</v>
      </c>
      <c r="G32" s="30">
        <v>17.399999999999999</v>
      </c>
      <c r="H32" s="58">
        <f t="shared" si="4"/>
        <v>-4.9180327868852625E-2</v>
      </c>
      <c r="J32" s="111">
        <v>43832.708333333336</v>
      </c>
      <c r="K32" s="30">
        <v>20.47</v>
      </c>
      <c r="L32" s="58">
        <f t="shared" si="5"/>
        <v>-2.05741626794258E-2</v>
      </c>
      <c r="N32" s="111">
        <v>43832.708333333336</v>
      </c>
      <c r="O32" s="30">
        <v>130.44999999999999</v>
      </c>
      <c r="P32" s="58">
        <f t="shared" si="8"/>
        <v>-4.0103016924209145E-2</v>
      </c>
      <c r="R32" s="111">
        <v>43832.708333333336</v>
      </c>
      <c r="S32" s="30">
        <v>11641.25</v>
      </c>
      <c r="T32" s="31">
        <f t="shared" si="7"/>
        <v>-2.682221349094227E-2</v>
      </c>
      <c r="AV32" s="10"/>
    </row>
    <row r="33" spans="2:56">
      <c r="B33" s="111">
        <v>43892.645833333336</v>
      </c>
      <c r="C33" s="30">
        <v>1264.0999999999999</v>
      </c>
      <c r="D33" s="31">
        <f t="shared" si="3"/>
        <v>-1.9469438411418016E-2</v>
      </c>
      <c r="F33" s="111">
        <v>43892.645833333336</v>
      </c>
      <c r="G33" s="30">
        <v>17.25</v>
      </c>
      <c r="H33" s="58">
        <f t="shared" si="4"/>
        <v>-8.6206896551723755E-3</v>
      </c>
      <c r="J33" s="111">
        <v>43892.645833333336</v>
      </c>
      <c r="K33" s="30">
        <v>20.329999999999998</v>
      </c>
      <c r="L33" s="58">
        <f t="shared" si="5"/>
        <v>-6.8392769907181794E-3</v>
      </c>
      <c r="N33" s="111">
        <v>43892.645833333336</v>
      </c>
      <c r="O33" s="30">
        <v>127.8</v>
      </c>
      <c r="P33" s="58">
        <f t="shared" si="8"/>
        <v>-2.0314296665388976E-2</v>
      </c>
      <c r="R33" s="111">
        <v>43892.645833333336</v>
      </c>
      <c r="S33" s="30">
        <v>11707.9</v>
      </c>
      <c r="T33" s="31">
        <f t="shared" si="7"/>
        <v>5.7253301836142079E-3</v>
      </c>
      <c r="AT33" s="10" t="s">
        <v>1697</v>
      </c>
    </row>
    <row r="34" spans="2:56">
      <c r="B34" s="111">
        <v>43923.645833333336</v>
      </c>
      <c r="C34" s="30">
        <v>1287.9000000000001</v>
      </c>
      <c r="D34" s="31">
        <f t="shared" si="3"/>
        <v>1.8827624396804188E-2</v>
      </c>
      <c r="F34" s="111">
        <v>43923.645833333336</v>
      </c>
      <c r="G34" s="30">
        <v>17.55</v>
      </c>
      <c r="H34" s="58">
        <f t="shared" si="4"/>
        <v>1.7391304347826209E-2</v>
      </c>
      <c r="J34" s="111">
        <v>43923.645833333336</v>
      </c>
      <c r="K34" s="30">
        <v>20.350000000000001</v>
      </c>
      <c r="L34" s="58">
        <f t="shared" si="5"/>
        <v>9.8376783079201502E-4</v>
      </c>
      <c r="N34" s="111">
        <v>43923.645833333336</v>
      </c>
      <c r="O34" s="30">
        <v>134.6</v>
      </c>
      <c r="P34" s="58">
        <f t="shared" si="8"/>
        <v>5.3208137715179848E-2</v>
      </c>
      <c r="R34" s="111">
        <v>43923.645833333336</v>
      </c>
      <c r="S34" s="30">
        <v>11979.65</v>
      </c>
      <c r="T34" s="31">
        <f t="shared" si="7"/>
        <v>2.3210823461081942E-2</v>
      </c>
      <c r="AU34" t="s">
        <v>837</v>
      </c>
      <c r="AV34" s="10">
        <v>0.23</v>
      </c>
    </row>
    <row r="35" spans="2:56">
      <c r="B35" s="111">
        <v>43953.645833333336</v>
      </c>
      <c r="C35" s="30">
        <v>1313.05</v>
      </c>
      <c r="D35" s="31">
        <f t="shared" si="3"/>
        <v>1.9527913657892526E-2</v>
      </c>
      <c r="F35" s="111">
        <v>43953.645833333336</v>
      </c>
      <c r="G35" s="30">
        <v>17.7</v>
      </c>
      <c r="H35" s="58">
        <f t="shared" si="4"/>
        <v>8.5470085470085166E-3</v>
      </c>
      <c r="J35" s="111">
        <v>43953.645833333336</v>
      </c>
      <c r="K35" s="30">
        <v>20.91</v>
      </c>
      <c r="L35" s="58">
        <f t="shared" si="5"/>
        <v>2.751842751842748E-2</v>
      </c>
      <c r="N35" s="111">
        <v>43953.645833333336</v>
      </c>
      <c r="O35" s="30">
        <v>134.94999999999999</v>
      </c>
      <c r="P35" s="58">
        <f t="shared" si="8"/>
        <v>2.6002971768201988E-3</v>
      </c>
      <c r="R35" s="111">
        <v>43953.645833333336</v>
      </c>
      <c r="S35" s="30">
        <v>12089.15</v>
      </c>
      <c r="T35" s="31">
        <f t="shared" si="7"/>
        <v>9.1405007658822424E-3</v>
      </c>
    </row>
    <row r="36" spans="2:56">
      <c r="B36" s="111">
        <v>43984.645833333336</v>
      </c>
      <c r="C36" s="30">
        <v>1343</v>
      </c>
      <c r="D36" s="31">
        <f t="shared" si="3"/>
        <v>2.2809489356840906E-2</v>
      </c>
      <c r="F36" s="111">
        <v>43984.645833333336</v>
      </c>
      <c r="G36" s="30">
        <v>17.8</v>
      </c>
      <c r="H36" s="58">
        <f t="shared" si="4"/>
        <v>5.6497175141243527E-3</v>
      </c>
      <c r="J36" s="111">
        <v>43984.645833333336</v>
      </c>
      <c r="K36" s="30">
        <v>20.9</v>
      </c>
      <c r="L36" s="58">
        <f t="shared" si="5"/>
        <v>-4.782400765185324E-4</v>
      </c>
      <c r="N36" s="111">
        <v>43984.645833333336</v>
      </c>
      <c r="O36" s="30">
        <v>137.1</v>
      </c>
      <c r="P36" s="58">
        <f t="shared" si="8"/>
        <v>1.5931826602445298E-2</v>
      </c>
      <c r="R36" s="111">
        <v>43984.645833333336</v>
      </c>
      <c r="S36" s="30">
        <v>12137.95</v>
      </c>
      <c r="T36" s="31">
        <f t="shared" si="7"/>
        <v>4.0366775166162938E-3</v>
      </c>
      <c r="AU36">
        <v>2017</v>
      </c>
      <c r="AV36">
        <f>AU36+1</f>
        <v>2018</v>
      </c>
      <c r="AW36">
        <f t="shared" ref="AW36:BC36" si="11">AV36+1</f>
        <v>2019</v>
      </c>
      <c r="AX36">
        <f t="shared" si="11"/>
        <v>2020</v>
      </c>
      <c r="AY36">
        <f t="shared" si="11"/>
        <v>2021</v>
      </c>
      <c r="AZ36">
        <f t="shared" si="11"/>
        <v>2022</v>
      </c>
      <c r="BA36">
        <f t="shared" si="11"/>
        <v>2023</v>
      </c>
      <c r="BB36">
        <f t="shared" si="11"/>
        <v>2024</v>
      </c>
      <c r="BC36">
        <f t="shared" si="11"/>
        <v>2025</v>
      </c>
      <c r="BD36" s="10" t="s">
        <v>838</v>
      </c>
    </row>
    <row r="37" spans="2:56">
      <c r="B37" s="111">
        <v>44014.645833333336</v>
      </c>
      <c r="C37" s="30">
        <v>1320.85</v>
      </c>
      <c r="D37" s="31">
        <f t="shared" si="3"/>
        <v>-1.6492926284437881E-2</v>
      </c>
      <c r="F37" s="111">
        <v>44014.645833333336</v>
      </c>
      <c r="G37" s="30">
        <v>18.600000000000001</v>
      </c>
      <c r="H37" s="58">
        <f t="shared" si="4"/>
        <v>4.4943820224719211E-2</v>
      </c>
      <c r="J37" s="111">
        <v>44014.645833333336</v>
      </c>
      <c r="K37" s="30">
        <v>20.83</v>
      </c>
      <c r="L37" s="58">
        <f t="shared" si="5"/>
        <v>-3.3492822966507685E-3</v>
      </c>
      <c r="N37" s="111">
        <v>44014.645833333336</v>
      </c>
      <c r="O37" s="30">
        <v>147.85</v>
      </c>
      <c r="P37" s="58">
        <f t="shared" si="8"/>
        <v>7.8409919766593728E-2</v>
      </c>
      <c r="R37" s="111">
        <v>44014.645833333336</v>
      </c>
      <c r="S37" s="30">
        <v>12098.35</v>
      </c>
      <c r="T37" s="31">
        <f t="shared" si="7"/>
        <v>-3.2624949023517535E-3</v>
      </c>
      <c r="AT37" t="s">
        <v>839</v>
      </c>
      <c r="AU37" s="9">
        <v>0.4</v>
      </c>
      <c r="AV37" s="9">
        <v>0.47</v>
      </c>
      <c r="AW37" s="9">
        <v>0.38</v>
      </c>
      <c r="AX37" s="5">
        <v>0.28000000000000003</v>
      </c>
      <c r="AY37" s="9">
        <v>-0.02</v>
      </c>
      <c r="AZ37" s="9">
        <v>-0.22</v>
      </c>
      <c r="BA37" s="9">
        <v>0.14000000000000001</v>
      </c>
      <c r="BB37" s="9">
        <v>0.28999999999999998</v>
      </c>
      <c r="BC37" s="9">
        <v>0.27</v>
      </c>
      <c r="BD37" s="11">
        <f>AVERAGE(AU37:BC37)</f>
        <v>0.22111111111111115</v>
      </c>
    </row>
    <row r="38" spans="2:56">
      <c r="B38" s="111">
        <v>44106.645833333336</v>
      </c>
      <c r="C38" s="30">
        <v>1295.5999999999999</v>
      </c>
      <c r="D38" s="31">
        <f t="shared" si="3"/>
        <v>-1.9116478025513861E-2</v>
      </c>
      <c r="F38" s="111">
        <v>44106.645833333336</v>
      </c>
      <c r="G38" s="30">
        <v>18.55</v>
      </c>
      <c r="H38" s="58">
        <f t="shared" si="4"/>
        <v>-2.6881720430107503E-3</v>
      </c>
      <c r="J38" s="111">
        <v>44106.645833333336</v>
      </c>
      <c r="K38" s="30">
        <v>20.54</v>
      </c>
      <c r="L38" s="58">
        <f t="shared" si="5"/>
        <v>-1.3922227556409039E-2</v>
      </c>
      <c r="N38" s="111">
        <v>44106.645833333336</v>
      </c>
      <c r="O38" s="30">
        <v>145.75</v>
      </c>
      <c r="P38" s="58">
        <f t="shared" si="8"/>
        <v>-1.4203584714237327E-2</v>
      </c>
      <c r="R38" s="111">
        <v>44106.645833333336</v>
      </c>
      <c r="S38" s="30">
        <v>12031.5</v>
      </c>
      <c r="T38" s="31">
        <f t="shared" si="7"/>
        <v>-5.525546872094167E-3</v>
      </c>
    </row>
    <row r="39" spans="2:56">
      <c r="B39" s="111">
        <v>44137.645833333336</v>
      </c>
      <c r="C39" s="30">
        <v>1289.9000000000001</v>
      </c>
      <c r="D39" s="31">
        <f t="shared" si="3"/>
        <v>-4.3995060203765313E-3</v>
      </c>
      <c r="F39" s="111">
        <v>44137.645833333336</v>
      </c>
      <c r="G39" s="30">
        <v>19.149999999999999</v>
      </c>
      <c r="H39" s="58">
        <f t="shared" si="4"/>
        <v>3.2345013477088846E-2</v>
      </c>
      <c r="J39" s="111">
        <v>44137.645833333336</v>
      </c>
      <c r="K39" s="30">
        <v>20.59</v>
      </c>
      <c r="L39" s="58">
        <f t="shared" si="5"/>
        <v>2.4342745861734016E-3</v>
      </c>
      <c r="N39" s="111">
        <v>44137.645833333336</v>
      </c>
      <c r="O39" s="30">
        <v>149</v>
      </c>
      <c r="P39" s="58">
        <f t="shared" si="8"/>
        <v>2.2298456260720467E-2</v>
      </c>
      <c r="R39" s="111">
        <v>44137.645833333336</v>
      </c>
      <c r="S39" s="30">
        <v>12107.9</v>
      </c>
      <c r="T39" s="31">
        <f t="shared" si="7"/>
        <v>6.3499979221210978E-3</v>
      </c>
    </row>
    <row r="40" spans="2:56">
      <c r="B40" s="111">
        <v>44167.645833333336</v>
      </c>
      <c r="C40" s="30">
        <v>1283.3499999999999</v>
      </c>
      <c r="D40" s="31">
        <f t="shared" si="3"/>
        <v>-5.0779130165130582E-3</v>
      </c>
      <c r="F40" s="111">
        <v>44167.645833333336</v>
      </c>
      <c r="G40" s="30">
        <v>18.95</v>
      </c>
      <c r="H40" s="58">
        <f t="shared" si="4"/>
        <v>-1.0443864229764954E-2</v>
      </c>
      <c r="J40" s="111">
        <v>44167.645833333336</v>
      </c>
      <c r="K40" s="30">
        <v>21.07</v>
      </c>
      <c r="L40" s="58">
        <f t="shared" si="5"/>
        <v>2.3312287518212793E-2</v>
      </c>
      <c r="N40" s="111">
        <v>44167.645833333336</v>
      </c>
      <c r="O40" s="30">
        <v>151.94999999999999</v>
      </c>
      <c r="P40" s="58">
        <f t="shared" si="8"/>
        <v>1.9798657718120838E-2</v>
      </c>
      <c r="R40" s="111">
        <v>44167.645833333336</v>
      </c>
      <c r="S40" s="30">
        <v>12201.2</v>
      </c>
      <c r="T40" s="31">
        <f t="shared" si="7"/>
        <v>7.7057127990816099E-3</v>
      </c>
    </row>
    <row r="41" spans="2:56" ht="27">
      <c r="B41" s="112" t="s">
        <v>25</v>
      </c>
      <c r="C41" s="30">
        <v>1288.95</v>
      </c>
      <c r="D41" s="31">
        <f t="shared" si="3"/>
        <v>4.3635796937702143E-3</v>
      </c>
      <c r="F41" s="112" t="s">
        <v>25</v>
      </c>
      <c r="G41" s="30">
        <v>19.2</v>
      </c>
      <c r="H41" s="58">
        <f t="shared" si="4"/>
        <v>1.3192612137203241E-2</v>
      </c>
      <c r="J41" s="112" t="s">
        <v>25</v>
      </c>
      <c r="K41" s="30">
        <v>20.97</v>
      </c>
      <c r="L41" s="58">
        <f t="shared" si="5"/>
        <v>-4.7460844803037805E-3</v>
      </c>
      <c r="N41" s="112" t="s">
        <v>25</v>
      </c>
      <c r="O41" s="30">
        <v>153.05000000000001</v>
      </c>
      <c r="P41" s="58">
        <f t="shared" si="8"/>
        <v>7.2392234287597113E-3</v>
      </c>
      <c r="R41" s="112" t="s">
        <v>25</v>
      </c>
      <c r="S41" s="30">
        <v>12174.65</v>
      </c>
      <c r="T41" s="31">
        <f t="shared" si="7"/>
        <v>-2.1760154738879045E-3</v>
      </c>
    </row>
    <row r="42" spans="2:56" ht="27">
      <c r="B42" s="112" t="s">
        <v>26</v>
      </c>
      <c r="C42" s="30">
        <v>1286.4000000000001</v>
      </c>
      <c r="D42" s="31">
        <f t="shared" si="3"/>
        <v>-1.9783544745722859E-3</v>
      </c>
      <c r="F42" s="112" t="s">
        <v>26</v>
      </c>
      <c r="G42" s="30">
        <v>18.899999999999999</v>
      </c>
      <c r="H42" s="58">
        <f t="shared" si="4"/>
        <v>-1.5625E-2</v>
      </c>
      <c r="J42" s="112" t="s">
        <v>26</v>
      </c>
      <c r="K42" s="30">
        <v>20.2</v>
      </c>
      <c r="L42" s="58">
        <f t="shared" si="5"/>
        <v>-3.671912255603238E-2</v>
      </c>
      <c r="N42" s="112" t="s">
        <v>26</v>
      </c>
      <c r="O42" s="30">
        <v>146.75</v>
      </c>
      <c r="P42" s="58">
        <f t="shared" si="8"/>
        <v>-4.1163018621365621E-2</v>
      </c>
      <c r="R42" s="112" t="s">
        <v>26</v>
      </c>
      <c r="S42" s="30">
        <v>12113.45</v>
      </c>
      <c r="T42" s="31">
        <f t="shared" si="7"/>
        <v>-5.0268385538803084E-3</v>
      </c>
      <c r="AT42" s="10" t="s">
        <v>1709</v>
      </c>
    </row>
    <row r="43" spans="2:56" ht="27">
      <c r="B43" s="112" t="s">
        <v>27</v>
      </c>
      <c r="C43" s="30">
        <v>1273.5999999999999</v>
      </c>
      <c r="D43" s="31">
        <f t="shared" si="3"/>
        <v>-9.9502487562190822E-3</v>
      </c>
      <c r="F43" s="112" t="s">
        <v>27</v>
      </c>
      <c r="G43" s="30">
        <v>18.75</v>
      </c>
      <c r="H43" s="58">
        <f t="shared" si="4"/>
        <v>-7.9365079365079083E-3</v>
      </c>
      <c r="J43" s="112" t="s">
        <v>27</v>
      </c>
      <c r="K43" s="30">
        <v>20.149999999999999</v>
      </c>
      <c r="L43" s="58">
        <f t="shared" si="5"/>
        <v>-2.4752475247524774E-3</v>
      </c>
      <c r="N43" s="112" t="s">
        <v>27</v>
      </c>
      <c r="O43" s="30">
        <v>140.25</v>
      </c>
      <c r="P43" s="58">
        <f t="shared" si="8"/>
        <v>-4.4293015332197649E-2</v>
      </c>
      <c r="R43" s="112" t="s">
        <v>27</v>
      </c>
      <c r="S43" s="30">
        <v>12045.8</v>
      </c>
      <c r="T43" s="31">
        <f t="shared" si="7"/>
        <v>-5.5847013030970727E-3</v>
      </c>
      <c r="AU43" t="s">
        <v>837</v>
      </c>
      <c r="AV43" s="10">
        <v>0.06</v>
      </c>
    </row>
    <row r="44" spans="2:56" ht="27">
      <c r="B44" s="112" t="s">
        <v>28</v>
      </c>
      <c r="C44" s="30">
        <v>1269.45</v>
      </c>
      <c r="D44" s="31">
        <f t="shared" si="3"/>
        <v>-3.2584798994973463E-3</v>
      </c>
      <c r="F44" s="112" t="s">
        <v>28</v>
      </c>
      <c r="G44" s="30">
        <v>18.8</v>
      </c>
      <c r="H44" s="58">
        <f t="shared" si="4"/>
        <v>2.666666666666595E-3</v>
      </c>
      <c r="J44" s="112" t="s">
        <v>28</v>
      </c>
      <c r="K44" s="30">
        <v>19.98</v>
      </c>
      <c r="L44" s="58">
        <f t="shared" si="5"/>
        <v>-8.4367245657567258E-3</v>
      </c>
      <c r="N44" s="112" t="s">
        <v>28</v>
      </c>
      <c r="O44" s="30">
        <v>143.15</v>
      </c>
      <c r="P44" s="58">
        <f t="shared" si="8"/>
        <v>2.067736185383251E-2</v>
      </c>
      <c r="R44" s="112" t="s">
        <v>28</v>
      </c>
      <c r="S44" s="30">
        <v>11992.5</v>
      </c>
      <c r="T44" s="31">
        <f t="shared" si="7"/>
        <v>-4.4247787610618428E-3</v>
      </c>
    </row>
    <row r="45" spans="2:56" ht="27">
      <c r="B45" s="112" t="s">
        <v>29</v>
      </c>
      <c r="C45" s="30">
        <v>1286.4000000000001</v>
      </c>
      <c r="D45" s="31">
        <f t="shared" si="3"/>
        <v>1.3352239158690882E-2</v>
      </c>
      <c r="F45" s="112" t="s">
        <v>29</v>
      </c>
      <c r="G45" s="30">
        <v>18.850000000000001</v>
      </c>
      <c r="H45" s="58">
        <f t="shared" si="4"/>
        <v>2.6595744680850686E-3</v>
      </c>
      <c r="J45" s="112" t="s">
        <v>29</v>
      </c>
      <c r="K45" s="30">
        <v>20.440000000000001</v>
      </c>
      <c r="L45" s="58">
        <f t="shared" si="5"/>
        <v>2.3023023023023059E-2</v>
      </c>
      <c r="N45" s="112" t="s">
        <v>29</v>
      </c>
      <c r="O45" s="30">
        <v>147.25</v>
      </c>
      <c r="P45" s="58">
        <f t="shared" si="8"/>
        <v>2.8641285365001767E-2</v>
      </c>
      <c r="R45" s="112" t="s">
        <v>29</v>
      </c>
      <c r="S45" s="30">
        <v>12125.9</v>
      </c>
      <c r="T45" s="31">
        <f t="shared" si="7"/>
        <v>1.1123618928496892E-2</v>
      </c>
      <c r="AU45">
        <v>2017</v>
      </c>
      <c r="AV45">
        <f>AU45+1</f>
        <v>2018</v>
      </c>
      <c r="AW45">
        <f t="shared" ref="AW45:BC45" si="12">AV45+1</f>
        <v>2019</v>
      </c>
      <c r="AX45">
        <f t="shared" si="12"/>
        <v>2020</v>
      </c>
      <c r="AY45">
        <f t="shared" si="12"/>
        <v>2021</v>
      </c>
      <c r="AZ45">
        <f t="shared" si="12"/>
        <v>2022</v>
      </c>
      <c r="BA45">
        <f t="shared" si="12"/>
        <v>2023</v>
      </c>
      <c r="BB45">
        <f t="shared" si="12"/>
        <v>2024</v>
      </c>
      <c r="BC45">
        <f t="shared" si="12"/>
        <v>2025</v>
      </c>
      <c r="BD45" s="10" t="s">
        <v>838</v>
      </c>
    </row>
    <row r="46" spans="2:56" ht="27">
      <c r="B46" s="112" t="s">
        <v>30</v>
      </c>
      <c r="C46" s="30">
        <v>1267</v>
      </c>
      <c r="D46" s="31">
        <f t="shared" si="3"/>
        <v>-1.5080845771144324E-2</v>
      </c>
      <c r="F46" s="112" t="s">
        <v>30</v>
      </c>
      <c r="G46" s="30">
        <v>18.8</v>
      </c>
      <c r="H46" s="58">
        <f t="shared" si="4"/>
        <v>-2.6525198938992522E-3</v>
      </c>
      <c r="J46" s="112" t="s">
        <v>30</v>
      </c>
      <c r="K46" s="30">
        <v>20.67</v>
      </c>
      <c r="L46" s="58">
        <f t="shared" si="5"/>
        <v>1.1252446183953158E-2</v>
      </c>
      <c r="N46" s="112" t="s">
        <v>30</v>
      </c>
      <c r="O46" s="30">
        <v>144.19999999999999</v>
      </c>
      <c r="P46" s="58">
        <f t="shared" si="8"/>
        <v>-2.0713073005093507E-2</v>
      </c>
      <c r="R46" s="112" t="s">
        <v>30</v>
      </c>
      <c r="S46" s="30">
        <v>12080.85</v>
      </c>
      <c r="T46" s="31">
        <f t="shared" si="7"/>
        <v>-3.7151881509825957E-3</v>
      </c>
      <c r="AT46" t="s">
        <v>839</v>
      </c>
      <c r="AU46" s="9">
        <v>0.43</v>
      </c>
      <c r="AV46" s="9">
        <v>0.28000000000000003</v>
      </c>
      <c r="AW46" s="9">
        <v>0.32</v>
      </c>
      <c r="AX46" s="5">
        <v>0.47</v>
      </c>
      <c r="AY46" s="9">
        <v>0.33</v>
      </c>
      <c r="AZ46" s="9">
        <v>0.25</v>
      </c>
      <c r="BA46" s="9">
        <v>0.12</v>
      </c>
      <c r="BB46" s="9">
        <v>0.24</v>
      </c>
      <c r="BC46" s="9">
        <v>0.26</v>
      </c>
      <c r="BD46" s="11">
        <f>AVERAGE(AU46:BC46)</f>
        <v>0.30000000000000004</v>
      </c>
    </row>
    <row r="47" spans="2:56" ht="27">
      <c r="B47" s="112" t="s">
        <v>31</v>
      </c>
      <c r="C47" s="30">
        <v>1240.75</v>
      </c>
      <c r="D47" s="31">
        <f t="shared" si="3"/>
        <v>-2.071823204419887E-2</v>
      </c>
      <c r="F47" s="112" t="s">
        <v>31</v>
      </c>
      <c r="G47" s="30">
        <v>18.899999999999999</v>
      </c>
      <c r="H47" s="58">
        <f t="shared" si="4"/>
        <v>5.3191489361701372E-3</v>
      </c>
      <c r="J47" s="112" t="s">
        <v>31</v>
      </c>
      <c r="K47" s="30">
        <v>20.48</v>
      </c>
      <c r="L47" s="58">
        <f t="shared" si="5"/>
        <v>-9.1920657958394214E-3</v>
      </c>
      <c r="N47" s="112" t="s">
        <v>31</v>
      </c>
      <c r="O47" s="30">
        <v>136.25</v>
      </c>
      <c r="P47" s="58">
        <f t="shared" si="8"/>
        <v>-5.513176144244103E-2</v>
      </c>
      <c r="R47" s="112" t="s">
        <v>31</v>
      </c>
      <c r="S47" s="30">
        <v>11829.4</v>
      </c>
      <c r="T47" s="31">
        <f t="shared" si="7"/>
        <v>-2.0813932794463974E-2</v>
      </c>
    </row>
    <row r="48" spans="2:56" ht="27">
      <c r="B48" s="112" t="s">
        <v>32</v>
      </c>
      <c r="C48" s="30">
        <v>1239.75</v>
      </c>
      <c r="D48" s="31">
        <f t="shared" si="3"/>
        <v>-8.0596413459599336E-4</v>
      </c>
      <c r="F48" s="112" t="s">
        <v>32</v>
      </c>
      <c r="G48" s="30">
        <v>18.5</v>
      </c>
      <c r="H48" s="58">
        <f t="shared" si="4"/>
        <v>-2.1164021164021052E-2</v>
      </c>
      <c r="J48" s="112" t="s">
        <v>32</v>
      </c>
      <c r="K48" s="30">
        <v>20.53</v>
      </c>
      <c r="L48" s="58">
        <f t="shared" si="5"/>
        <v>2.44140625E-3</v>
      </c>
      <c r="N48" s="112" t="s">
        <v>32</v>
      </c>
      <c r="O48" s="30">
        <v>131.75</v>
      </c>
      <c r="P48" s="58">
        <f t="shared" si="8"/>
        <v>-3.3027522935779818E-2</v>
      </c>
      <c r="R48" s="112" t="s">
        <v>32</v>
      </c>
      <c r="S48" s="30">
        <v>11797.9</v>
      </c>
      <c r="T48" s="31">
        <f t="shared" si="7"/>
        <v>-2.6628569496339738E-3</v>
      </c>
    </row>
    <row r="49" spans="2:20" ht="27">
      <c r="B49" s="112" t="s">
        <v>33</v>
      </c>
      <c r="C49" s="30">
        <v>1235.45</v>
      </c>
      <c r="D49" s="31">
        <f t="shared" si="3"/>
        <v>-3.4684412179875057E-3</v>
      </c>
      <c r="F49" s="112" t="s">
        <v>33</v>
      </c>
      <c r="G49" s="30">
        <v>18.05</v>
      </c>
      <c r="H49" s="58">
        <f t="shared" si="4"/>
        <v>-2.4324324324324298E-2</v>
      </c>
      <c r="J49" s="112" t="s">
        <v>33</v>
      </c>
      <c r="K49" s="30">
        <v>20.13</v>
      </c>
      <c r="L49" s="58">
        <f t="shared" si="5"/>
        <v>-1.9483682415976755E-2</v>
      </c>
      <c r="N49" s="112" t="s">
        <v>33</v>
      </c>
      <c r="O49" s="30">
        <v>128.85</v>
      </c>
      <c r="P49" s="58">
        <f t="shared" si="8"/>
        <v>-2.2011385199241063E-2</v>
      </c>
      <c r="R49" s="112" t="s">
        <v>33</v>
      </c>
      <c r="S49" s="30">
        <v>11678.5</v>
      </c>
      <c r="T49" s="31">
        <f t="shared" si="7"/>
        <v>-1.0120445163969816E-2</v>
      </c>
    </row>
    <row r="50" spans="2:20" ht="27">
      <c r="B50" s="112" t="s">
        <v>34</v>
      </c>
      <c r="C50" s="30">
        <v>1249.75</v>
      </c>
      <c r="D50" s="31">
        <f t="shared" si="3"/>
        <v>1.1574729855518218E-2</v>
      </c>
      <c r="F50" s="112" t="s">
        <v>34</v>
      </c>
      <c r="G50" s="30">
        <v>18.3</v>
      </c>
      <c r="H50" s="58">
        <f t="shared" si="4"/>
        <v>1.3850415512465464E-2</v>
      </c>
      <c r="J50" s="112" t="s">
        <v>34</v>
      </c>
      <c r="K50" s="30">
        <v>20.09</v>
      </c>
      <c r="L50" s="58">
        <f t="shared" si="5"/>
        <v>-1.9870839542970309E-3</v>
      </c>
      <c r="N50" s="112" t="s">
        <v>34</v>
      </c>
      <c r="O50" s="30">
        <v>128.15</v>
      </c>
      <c r="P50" s="58">
        <f t="shared" si="8"/>
        <v>-5.4326736515326601E-3</v>
      </c>
      <c r="R50" s="112" t="s">
        <v>34</v>
      </c>
      <c r="S50" s="30">
        <v>11633.3</v>
      </c>
      <c r="T50" s="31">
        <f t="shared" si="7"/>
        <v>-3.8703600633643864E-3</v>
      </c>
    </row>
    <row r="51" spans="2:20" ht="27">
      <c r="B51" s="112" t="s">
        <v>35</v>
      </c>
      <c r="C51" s="30">
        <v>1245.6500000000001</v>
      </c>
      <c r="D51" s="31">
        <f t="shared" si="3"/>
        <v>-3.2806561312261895E-3</v>
      </c>
      <c r="F51" s="112" t="s">
        <v>35</v>
      </c>
      <c r="G51" s="30">
        <v>17.899999999999999</v>
      </c>
      <c r="H51" s="58">
        <f t="shared" si="4"/>
        <v>-2.1857923497267895E-2</v>
      </c>
      <c r="J51" s="112" t="s">
        <v>35</v>
      </c>
      <c r="K51" s="30">
        <v>19.18</v>
      </c>
      <c r="L51" s="58">
        <f t="shared" si="5"/>
        <v>-4.5296167247386721E-2</v>
      </c>
      <c r="N51" s="112" t="s">
        <v>35</v>
      </c>
      <c r="O51" s="30">
        <v>115.9</v>
      </c>
      <c r="P51" s="58">
        <f t="shared" si="8"/>
        <v>-9.5591104174795105E-2</v>
      </c>
      <c r="R51" s="112" t="s">
        <v>35</v>
      </c>
      <c r="S51" s="30">
        <v>11201.75</v>
      </c>
      <c r="T51" s="31">
        <f t="shared" si="7"/>
        <v>-3.709609483121723E-2</v>
      </c>
    </row>
    <row r="52" spans="2:20">
      <c r="B52" s="111">
        <v>43864.645833333336</v>
      </c>
      <c r="C52" s="30">
        <v>1217.05</v>
      </c>
      <c r="D52" s="31">
        <f t="shared" si="3"/>
        <v>-2.2959900453578541E-2</v>
      </c>
      <c r="F52" s="111">
        <v>43864.645833333336</v>
      </c>
      <c r="G52" s="30">
        <v>17.5</v>
      </c>
      <c r="H52" s="58">
        <f t="shared" si="4"/>
        <v>-2.2346368715083775E-2</v>
      </c>
      <c r="J52" s="111">
        <v>43864.645833333336</v>
      </c>
      <c r="K52" s="30">
        <v>18.940000000000001</v>
      </c>
      <c r="L52" s="58">
        <f t="shared" si="5"/>
        <v>-1.2513034410844504E-2</v>
      </c>
      <c r="N52" s="111">
        <v>43864.645833333336</v>
      </c>
      <c r="O52" s="30">
        <v>115.15</v>
      </c>
      <c r="P52" s="58">
        <f t="shared" si="8"/>
        <v>-6.4710957722173834E-3</v>
      </c>
      <c r="R52" s="111">
        <v>43864.645833333336</v>
      </c>
      <c r="S52" s="30">
        <v>11132.75</v>
      </c>
      <c r="T52" s="31">
        <f t="shared" si="7"/>
        <v>-6.1597518244916882E-3</v>
      </c>
    </row>
    <row r="53" spans="2:20">
      <c r="B53" s="111">
        <v>43893.645833333336</v>
      </c>
      <c r="C53" s="30">
        <v>1233.55</v>
      </c>
      <c r="D53" s="31">
        <f t="shared" si="3"/>
        <v>1.3557372334743745E-2</v>
      </c>
      <c r="F53" s="111">
        <v>43893.645833333336</v>
      </c>
      <c r="G53" s="30">
        <v>17</v>
      </c>
      <c r="H53" s="58">
        <f t="shared" si="4"/>
        <v>-2.8571428571428581E-2</v>
      </c>
      <c r="J53" s="111">
        <v>43893.645833333336</v>
      </c>
      <c r="K53" s="30">
        <v>18.23</v>
      </c>
      <c r="L53" s="58">
        <f t="shared" si="5"/>
        <v>-3.7486800422386501E-2</v>
      </c>
      <c r="N53" s="111">
        <v>43893.645833333336</v>
      </c>
      <c r="O53" s="30">
        <v>110.75</v>
      </c>
      <c r="P53" s="58">
        <f t="shared" si="8"/>
        <v>-3.821102909248808E-2</v>
      </c>
      <c r="R53" s="111">
        <v>43893.645833333336</v>
      </c>
      <c r="S53" s="30">
        <v>11303.3</v>
      </c>
      <c r="T53" s="31">
        <f t="shared" si="7"/>
        <v>1.5319664952504919E-2</v>
      </c>
    </row>
    <row r="54" spans="2:20">
      <c r="B54" s="111">
        <v>43924.645833333336</v>
      </c>
      <c r="C54" s="30">
        <v>1227.45</v>
      </c>
      <c r="D54" s="31">
        <f t="shared" si="3"/>
        <v>-4.9450772161646617E-3</v>
      </c>
      <c r="F54" s="111">
        <v>43924.645833333336</v>
      </c>
      <c r="G54" s="30">
        <v>16.149999999999999</v>
      </c>
      <c r="H54" s="58">
        <f t="shared" si="4"/>
        <v>-5.0000000000000044E-2</v>
      </c>
      <c r="J54" s="111">
        <v>43924.645833333336</v>
      </c>
      <c r="K54" s="30">
        <v>17.41</v>
      </c>
      <c r="L54" s="58">
        <f t="shared" si="5"/>
        <v>-4.4980800877674199E-2</v>
      </c>
      <c r="N54" s="111">
        <v>43924.645833333336</v>
      </c>
      <c r="O54" s="30">
        <v>108.95</v>
      </c>
      <c r="P54" s="58">
        <f t="shared" si="8"/>
        <v>-1.6252821670428852E-2</v>
      </c>
      <c r="R54" s="111">
        <v>43924.645833333336</v>
      </c>
      <c r="S54" s="30">
        <v>11251</v>
      </c>
      <c r="T54" s="31">
        <f t="shared" si="7"/>
        <v>-4.626967345819244E-3</v>
      </c>
    </row>
    <row r="55" spans="2:20">
      <c r="B55" s="111">
        <v>43954.645833333336</v>
      </c>
      <c r="C55" s="30">
        <v>1248</v>
      </c>
      <c r="D55" s="31">
        <f t="shared" si="3"/>
        <v>1.6742026151778111E-2</v>
      </c>
      <c r="F55" s="111">
        <v>43954.645833333336</v>
      </c>
      <c r="G55" s="30">
        <v>16.600000000000001</v>
      </c>
      <c r="H55" s="58">
        <f t="shared" si="4"/>
        <v>2.7863777089783381E-2</v>
      </c>
      <c r="J55" s="111">
        <v>43954.645833333336</v>
      </c>
      <c r="K55" s="30">
        <v>17.309999999999999</v>
      </c>
      <c r="L55" s="58">
        <f t="shared" si="5"/>
        <v>-5.7438253877083456E-3</v>
      </c>
      <c r="N55" s="111">
        <v>43954.645833333336</v>
      </c>
      <c r="O55" s="30">
        <v>110.25</v>
      </c>
      <c r="P55" s="58">
        <f t="shared" si="8"/>
        <v>1.1932078935291468E-2</v>
      </c>
      <c r="R55" s="111">
        <v>43954.645833333336</v>
      </c>
      <c r="S55" s="30">
        <v>11269</v>
      </c>
      <c r="T55" s="31">
        <f t="shared" si="7"/>
        <v>1.5998577904186018E-3</v>
      </c>
    </row>
    <row r="56" spans="2:20">
      <c r="B56" s="111">
        <v>43985.645833333336</v>
      </c>
      <c r="C56" s="30">
        <v>1226.75</v>
      </c>
      <c r="D56" s="31">
        <f t="shared" si="3"/>
        <v>-1.7027243589743613E-2</v>
      </c>
      <c r="F56" s="111">
        <v>43985.645833333336</v>
      </c>
      <c r="G56" s="30">
        <v>15.8</v>
      </c>
      <c r="H56" s="58">
        <f t="shared" si="4"/>
        <v>-4.8192771084337394E-2</v>
      </c>
      <c r="J56" s="111">
        <v>43985.645833333336</v>
      </c>
      <c r="K56" s="30">
        <v>16.68</v>
      </c>
      <c r="L56" s="58">
        <f t="shared" si="5"/>
        <v>-3.6395147313691423E-2</v>
      </c>
      <c r="N56" s="111">
        <v>43985.645833333336</v>
      </c>
      <c r="O56" s="30">
        <v>104.15</v>
      </c>
      <c r="P56" s="58">
        <f t="shared" si="8"/>
        <v>-5.5328798185940942E-2</v>
      </c>
      <c r="R56" s="111">
        <v>43985.645833333336</v>
      </c>
      <c r="S56" s="30">
        <v>10989.45</v>
      </c>
      <c r="T56" s="31">
        <f t="shared" si="7"/>
        <v>-2.4806992634661351E-2</v>
      </c>
    </row>
    <row r="57" spans="2:20">
      <c r="B57" s="111">
        <v>44077.645833333336</v>
      </c>
      <c r="C57" s="30">
        <v>1188.25</v>
      </c>
      <c r="D57" s="31">
        <f t="shared" si="3"/>
        <v>-3.1383737517831634E-2</v>
      </c>
      <c r="F57" s="111">
        <v>44077.645833333336</v>
      </c>
      <c r="G57" s="30">
        <v>15.15</v>
      </c>
      <c r="H57" s="58">
        <f t="shared" si="4"/>
        <v>-4.1139240506329111E-2</v>
      </c>
      <c r="J57" s="111">
        <v>44077.645833333336</v>
      </c>
      <c r="K57" s="30">
        <v>15.85</v>
      </c>
      <c r="L57" s="58">
        <f t="shared" si="5"/>
        <v>-4.9760191846522805E-2</v>
      </c>
      <c r="N57" s="111">
        <v>44077.645833333336</v>
      </c>
      <c r="O57" s="30">
        <v>99.9</v>
      </c>
      <c r="P57" s="58">
        <f t="shared" si="8"/>
        <v>-4.08065290446471E-2</v>
      </c>
      <c r="R57" s="111">
        <v>44077.645833333336</v>
      </c>
      <c r="S57" s="30">
        <v>10451.450000000001</v>
      </c>
      <c r="T57" s="31">
        <f t="shared" si="7"/>
        <v>-4.8956044206033944E-2</v>
      </c>
    </row>
    <row r="58" spans="2:20">
      <c r="B58" s="111">
        <v>44138.645833333336</v>
      </c>
      <c r="C58" s="30">
        <v>1172.95</v>
      </c>
      <c r="D58" s="31">
        <f t="shared" si="3"/>
        <v>-1.287607826635806E-2</v>
      </c>
      <c r="F58" s="111">
        <v>44138.645833333336</v>
      </c>
      <c r="G58" s="30">
        <v>14.75</v>
      </c>
      <c r="H58" s="58">
        <f t="shared" si="4"/>
        <v>-2.6402640264026389E-2</v>
      </c>
      <c r="J58" s="111">
        <v>44138.645833333336</v>
      </c>
      <c r="K58" s="30">
        <v>15.08</v>
      </c>
      <c r="L58" s="58">
        <f t="shared" si="5"/>
        <v>-4.8580441640378558E-2</v>
      </c>
      <c r="N58" s="111">
        <v>44138.645833333336</v>
      </c>
      <c r="O58" s="30">
        <v>101.05</v>
      </c>
      <c r="P58" s="58">
        <f t="shared" si="8"/>
        <v>1.1511511511511419E-2</v>
      </c>
      <c r="R58" s="111">
        <v>44138.645833333336</v>
      </c>
      <c r="S58" s="30">
        <v>10458.4</v>
      </c>
      <c r="T58" s="31">
        <f t="shared" si="7"/>
        <v>6.6497950045207865E-4</v>
      </c>
    </row>
    <row r="59" spans="2:20">
      <c r="B59" s="111">
        <v>44168.645833333336</v>
      </c>
      <c r="C59" s="30">
        <v>1081.95</v>
      </c>
      <c r="D59" s="31">
        <f t="shared" si="3"/>
        <v>-7.758216462764822E-2</v>
      </c>
      <c r="F59" s="111">
        <v>44168.645833333336</v>
      </c>
      <c r="G59" s="30">
        <v>14.05</v>
      </c>
      <c r="H59" s="58">
        <f t="shared" si="4"/>
        <v>-4.7457627118643986E-2</v>
      </c>
      <c r="J59" s="111">
        <v>44168.645833333336</v>
      </c>
      <c r="K59" s="30">
        <v>14.33</v>
      </c>
      <c r="L59" s="58">
        <f t="shared" si="5"/>
        <v>-4.9734748010610064E-2</v>
      </c>
      <c r="N59" s="111">
        <v>44168.645833333336</v>
      </c>
      <c r="O59" s="30">
        <v>85.5</v>
      </c>
      <c r="P59" s="58">
        <f t="shared" si="8"/>
        <v>-0.15388421573478472</v>
      </c>
      <c r="R59" s="111">
        <v>44168.645833333336</v>
      </c>
      <c r="S59" s="30">
        <v>9590.15</v>
      </c>
      <c r="T59" s="31">
        <f t="shared" si="7"/>
        <v>-8.3019391111451069E-2</v>
      </c>
    </row>
    <row r="60" spans="2:20" ht="27">
      <c r="B60" s="112" t="s">
        <v>36</v>
      </c>
      <c r="C60" s="30">
        <v>1048.7</v>
      </c>
      <c r="D60" s="31">
        <f t="shared" si="3"/>
        <v>-3.0731549517075685E-2</v>
      </c>
      <c r="F60" s="112" t="s">
        <v>36</v>
      </c>
      <c r="G60" s="30">
        <v>14.65</v>
      </c>
      <c r="H60" s="58">
        <f t="shared" si="4"/>
        <v>4.2704626334519435E-2</v>
      </c>
      <c r="J60" s="112" t="s">
        <v>36</v>
      </c>
      <c r="K60" s="30">
        <v>14.24</v>
      </c>
      <c r="L60" s="58">
        <f t="shared" si="5"/>
        <v>-6.2805303558967074E-3</v>
      </c>
      <c r="N60" s="112" t="s">
        <v>36</v>
      </c>
      <c r="O60" s="30">
        <v>87.65</v>
      </c>
      <c r="P60" s="58">
        <f t="shared" si="8"/>
        <v>2.5146198830409361E-2</v>
      </c>
      <c r="R60" s="112" t="s">
        <v>36</v>
      </c>
      <c r="S60" s="30">
        <v>9955.2000000000007</v>
      </c>
      <c r="T60" s="31">
        <f t="shared" si="7"/>
        <v>3.8065098043305046E-2</v>
      </c>
    </row>
    <row r="61" spans="2:20" ht="27">
      <c r="B61" s="112" t="s">
        <v>37</v>
      </c>
      <c r="C61" s="30">
        <v>975.3</v>
      </c>
      <c r="D61" s="31">
        <f t="shared" si="3"/>
        <v>-6.9991417946028478E-2</v>
      </c>
      <c r="F61" s="112" t="s">
        <v>37</v>
      </c>
      <c r="G61" s="30">
        <v>14.4</v>
      </c>
      <c r="H61" s="58">
        <f t="shared" si="4"/>
        <v>-1.7064846416382284E-2</v>
      </c>
      <c r="J61" s="112" t="s">
        <v>37</v>
      </c>
      <c r="K61" s="30">
        <v>13.59</v>
      </c>
      <c r="L61" s="58">
        <f t="shared" si="5"/>
        <v>-4.5646067415730407E-2</v>
      </c>
      <c r="N61" s="112" t="s">
        <v>37</v>
      </c>
      <c r="O61" s="30">
        <v>79.099999999999994</v>
      </c>
      <c r="P61" s="58">
        <f t="shared" si="8"/>
        <v>-9.754706217912168E-2</v>
      </c>
      <c r="R61" s="112" t="s">
        <v>37</v>
      </c>
      <c r="S61" s="30">
        <v>9197.4</v>
      </c>
      <c r="T61" s="31">
        <f t="shared" si="7"/>
        <v>-7.6121022179363673E-2</v>
      </c>
    </row>
    <row r="62" spans="2:20" ht="27">
      <c r="B62" s="112" t="s">
        <v>38</v>
      </c>
      <c r="C62" s="30">
        <v>955.05</v>
      </c>
      <c r="D62" s="31">
        <f t="shared" si="3"/>
        <v>-2.0762842202399212E-2</v>
      </c>
      <c r="F62" s="112" t="s">
        <v>38</v>
      </c>
      <c r="G62" s="30">
        <v>15</v>
      </c>
      <c r="H62" s="58">
        <f t="shared" si="4"/>
        <v>4.1666666666666741E-2</v>
      </c>
      <c r="J62" s="112" t="s">
        <v>38</v>
      </c>
      <c r="K62" s="30">
        <v>12.95</v>
      </c>
      <c r="L62" s="58">
        <f t="shared" si="5"/>
        <v>-4.7093451066961056E-2</v>
      </c>
      <c r="N62" s="112" t="s">
        <v>38</v>
      </c>
      <c r="O62" s="30">
        <v>78.45</v>
      </c>
      <c r="P62" s="58">
        <f t="shared" si="8"/>
        <v>-8.2174462705435491E-3</v>
      </c>
      <c r="R62" s="112" t="s">
        <v>38</v>
      </c>
      <c r="S62" s="30">
        <v>8967.0499999999993</v>
      </c>
      <c r="T62" s="31">
        <f t="shared" si="7"/>
        <v>-2.5045121447365593E-2</v>
      </c>
    </row>
    <row r="63" spans="2:20" ht="27">
      <c r="B63" s="112" t="s">
        <v>39</v>
      </c>
      <c r="C63" s="30">
        <v>890.95</v>
      </c>
      <c r="D63" s="31">
        <f t="shared" si="3"/>
        <v>-6.7116904874090277E-2</v>
      </c>
      <c r="F63" s="112" t="s">
        <v>39</v>
      </c>
      <c r="G63" s="30">
        <v>15</v>
      </c>
      <c r="H63" s="58">
        <f t="shared" si="4"/>
        <v>0</v>
      </c>
      <c r="J63" s="112" t="s">
        <v>39</v>
      </c>
      <c r="K63" s="30">
        <v>12.83</v>
      </c>
      <c r="L63" s="58">
        <f t="shared" si="5"/>
        <v>-9.2664092664092035E-3</v>
      </c>
      <c r="N63" s="112" t="s">
        <v>39</v>
      </c>
      <c r="O63" s="30">
        <v>71.8</v>
      </c>
      <c r="P63" s="58">
        <f t="shared" si="8"/>
        <v>-8.4767367750159361E-2</v>
      </c>
      <c r="R63" s="112" t="s">
        <v>39</v>
      </c>
      <c r="S63" s="30">
        <v>8468.7999999999993</v>
      </c>
      <c r="T63" s="31">
        <f t="shared" si="7"/>
        <v>-5.5564539062456397E-2</v>
      </c>
    </row>
    <row r="64" spans="2:20" ht="27">
      <c r="B64" s="112" t="s">
        <v>40</v>
      </c>
      <c r="C64" s="30">
        <v>879</v>
      </c>
      <c r="D64" s="31">
        <f t="shared" si="3"/>
        <v>-1.3412649419159428E-2</v>
      </c>
      <c r="F64" s="112" t="s">
        <v>40</v>
      </c>
      <c r="G64" s="30">
        <v>15.7</v>
      </c>
      <c r="H64" s="58">
        <f t="shared" si="4"/>
        <v>4.6666666666666634E-2</v>
      </c>
      <c r="J64" s="112" t="s">
        <v>40</v>
      </c>
      <c r="K64" s="30">
        <v>12.21</v>
      </c>
      <c r="L64" s="58">
        <f t="shared" si="5"/>
        <v>-4.8324240062353807E-2</v>
      </c>
      <c r="N64" s="112" t="s">
        <v>40</v>
      </c>
      <c r="O64" s="30">
        <v>70.25</v>
      </c>
      <c r="P64" s="58">
        <f t="shared" si="8"/>
        <v>-2.1587743732590536E-2</v>
      </c>
      <c r="R64" s="112" t="s">
        <v>40</v>
      </c>
      <c r="S64" s="30">
        <v>8263.4500000000007</v>
      </c>
      <c r="T64" s="31">
        <f t="shared" si="7"/>
        <v>-2.4247827319100579E-2</v>
      </c>
    </row>
    <row r="65" spans="2:20" ht="27">
      <c r="B65" s="112" t="s">
        <v>41</v>
      </c>
      <c r="C65" s="30">
        <v>892.45</v>
      </c>
      <c r="D65" s="31">
        <f t="shared" si="3"/>
        <v>1.5301478953356096E-2</v>
      </c>
      <c r="F65" s="112" t="s">
        <v>41</v>
      </c>
      <c r="G65" s="30">
        <v>16.25</v>
      </c>
      <c r="H65" s="58">
        <f t="shared" si="4"/>
        <v>3.5031847133758065E-2</v>
      </c>
      <c r="J65" s="112" t="s">
        <v>41</v>
      </c>
      <c r="K65" s="30">
        <v>11.77</v>
      </c>
      <c r="L65" s="58">
        <f t="shared" si="5"/>
        <v>-3.6036036036036112E-2</v>
      </c>
      <c r="N65" s="112" t="s">
        <v>41</v>
      </c>
      <c r="O65" s="30">
        <v>73.8</v>
      </c>
      <c r="P65" s="58">
        <f t="shared" si="8"/>
        <v>5.0533807829181487E-2</v>
      </c>
      <c r="R65" s="112" t="s">
        <v>41</v>
      </c>
      <c r="S65" s="30">
        <v>8745.4500000000007</v>
      </c>
      <c r="T65" s="31">
        <f t="shared" si="7"/>
        <v>5.8329148237116435E-2</v>
      </c>
    </row>
    <row r="66" spans="2:20" ht="27">
      <c r="B66" s="112" t="s">
        <v>42</v>
      </c>
      <c r="C66" s="30">
        <v>802.5</v>
      </c>
      <c r="D66" s="31">
        <f t="shared" si="3"/>
        <v>-0.10078996022186126</v>
      </c>
      <c r="F66" s="112" t="s">
        <v>42</v>
      </c>
      <c r="G66" s="30">
        <v>15.45</v>
      </c>
      <c r="H66" s="58">
        <f t="shared" si="4"/>
        <v>-4.92307692307693E-2</v>
      </c>
      <c r="J66" s="112" t="s">
        <v>42</v>
      </c>
      <c r="K66" s="30">
        <v>11.19</v>
      </c>
      <c r="L66" s="58">
        <f t="shared" si="5"/>
        <v>-4.9277824978759543E-2</v>
      </c>
      <c r="N66" s="112" t="s">
        <v>42</v>
      </c>
      <c r="O66" s="30">
        <v>66.45</v>
      </c>
      <c r="P66" s="58">
        <f t="shared" si="8"/>
        <v>-9.9593495934959253E-2</v>
      </c>
      <c r="R66" s="112" t="s">
        <v>42</v>
      </c>
      <c r="S66" s="30">
        <v>7610.25</v>
      </c>
      <c r="T66" s="31">
        <f t="shared" si="7"/>
        <v>-0.12980464127060365</v>
      </c>
    </row>
    <row r="67" spans="2:20" ht="27">
      <c r="B67" s="112" t="s">
        <v>43</v>
      </c>
      <c r="C67" s="30">
        <v>832.5</v>
      </c>
      <c r="D67" s="31">
        <f t="shared" si="3"/>
        <v>3.7383177570093462E-2</v>
      </c>
      <c r="F67" s="112" t="s">
        <v>43</v>
      </c>
      <c r="G67" s="30">
        <v>14.7</v>
      </c>
      <c r="H67" s="58">
        <f t="shared" si="4"/>
        <v>-4.8543689320388328E-2</v>
      </c>
      <c r="J67" s="112" t="s">
        <v>43</v>
      </c>
      <c r="K67" s="30">
        <v>10.64</v>
      </c>
      <c r="L67" s="58">
        <f t="shared" si="5"/>
        <v>-4.9151027703306482E-2</v>
      </c>
      <c r="N67" s="112" t="s">
        <v>43</v>
      </c>
      <c r="O67" s="30">
        <v>64.3</v>
      </c>
      <c r="P67" s="58">
        <f t="shared" si="8"/>
        <v>-3.2355154251316853E-2</v>
      </c>
      <c r="R67" s="112" t="s">
        <v>43</v>
      </c>
      <c r="S67" s="30">
        <v>7801.05</v>
      </c>
      <c r="T67" s="31">
        <f t="shared" si="7"/>
        <v>2.507144968956343E-2</v>
      </c>
    </row>
    <row r="68" spans="2:20" ht="27">
      <c r="B68" s="112" t="s">
        <v>44</v>
      </c>
      <c r="C68" s="30">
        <v>882.4</v>
      </c>
      <c r="D68" s="31">
        <f t="shared" si="3"/>
        <v>5.9939939939939846E-2</v>
      </c>
      <c r="F68" s="112" t="s">
        <v>44</v>
      </c>
      <c r="G68" s="30">
        <v>14.85</v>
      </c>
      <c r="H68" s="58">
        <f t="shared" si="4"/>
        <v>1.0204081632653184E-2</v>
      </c>
      <c r="J68" s="112" t="s">
        <v>44</v>
      </c>
      <c r="K68" s="30">
        <v>10.1</v>
      </c>
      <c r="L68" s="58">
        <f t="shared" si="5"/>
        <v>-5.0751879699248215E-2</v>
      </c>
      <c r="N68" s="112" t="s">
        <v>44</v>
      </c>
      <c r="O68" s="30">
        <v>67.849999999999994</v>
      </c>
      <c r="P68" s="58">
        <f t="shared" si="8"/>
        <v>5.5209953343701379E-2</v>
      </c>
      <c r="R68" s="112" t="s">
        <v>44</v>
      </c>
      <c r="S68" s="30">
        <v>8317.85</v>
      </c>
      <c r="T68" s="31">
        <f t="shared" si="7"/>
        <v>6.6247492324751134E-2</v>
      </c>
    </row>
    <row r="69" spans="2:20" ht="27">
      <c r="B69" s="112" t="s">
        <v>45</v>
      </c>
      <c r="C69" s="30">
        <v>894.65</v>
      </c>
      <c r="D69" s="31">
        <f t="shared" si="3"/>
        <v>1.3882592928377235E-2</v>
      </c>
      <c r="F69" s="112" t="s">
        <v>45</v>
      </c>
      <c r="G69" s="30">
        <v>15.05</v>
      </c>
      <c r="H69" s="58">
        <f t="shared" si="4"/>
        <v>1.3468013468013629E-2</v>
      </c>
      <c r="J69" s="112" t="s">
        <v>45</v>
      </c>
      <c r="K69" s="30">
        <v>10.48</v>
      </c>
      <c r="L69" s="58">
        <f t="shared" si="5"/>
        <v>3.7623762376237657E-2</v>
      </c>
      <c r="N69" s="112" t="s">
        <v>45</v>
      </c>
      <c r="O69" s="30">
        <v>74.45</v>
      </c>
      <c r="P69" s="58">
        <f t="shared" si="8"/>
        <v>9.7273397199705292E-2</v>
      </c>
      <c r="R69" s="112" t="s">
        <v>45</v>
      </c>
      <c r="S69" s="30">
        <v>8641.4500000000007</v>
      </c>
      <c r="T69" s="31">
        <f t="shared" si="7"/>
        <v>3.890428415996916E-2</v>
      </c>
    </row>
    <row r="70" spans="2:20" ht="27">
      <c r="B70" s="112" t="s">
        <v>46</v>
      </c>
      <c r="C70" s="30">
        <v>905.15</v>
      </c>
      <c r="D70" s="31">
        <f t="shared" si="3"/>
        <v>1.1736433242049982E-2</v>
      </c>
      <c r="F70" s="112" t="s">
        <v>46</v>
      </c>
      <c r="G70" s="30">
        <v>15.3</v>
      </c>
      <c r="H70" s="58">
        <f t="shared" si="4"/>
        <v>1.6611295681063121E-2</v>
      </c>
      <c r="J70" s="112" t="s">
        <v>46</v>
      </c>
      <c r="K70" s="30">
        <v>10.93</v>
      </c>
      <c r="L70" s="58">
        <f t="shared" si="5"/>
        <v>4.2938931297709759E-2</v>
      </c>
      <c r="N70" s="112" t="s">
        <v>46</v>
      </c>
      <c r="O70" s="30">
        <v>72.400000000000006</v>
      </c>
      <c r="P70" s="58">
        <f t="shared" si="8"/>
        <v>-2.7535258562793818E-2</v>
      </c>
      <c r="R70" s="112" t="s">
        <v>46</v>
      </c>
      <c r="S70" s="30">
        <v>8660.25</v>
      </c>
      <c r="T70" s="31">
        <f t="shared" si="7"/>
        <v>2.1755608144464755E-3</v>
      </c>
    </row>
    <row r="71" spans="2:20" ht="27">
      <c r="B71" s="112" t="s">
        <v>47</v>
      </c>
      <c r="C71" s="30">
        <v>906.1</v>
      </c>
      <c r="D71" s="31">
        <f t="shared" si="3"/>
        <v>1.0495497983760149E-3</v>
      </c>
      <c r="F71" s="112" t="s">
        <v>47</v>
      </c>
      <c r="G71" s="30">
        <v>15.4</v>
      </c>
      <c r="H71" s="58">
        <f t="shared" si="4"/>
        <v>6.5359477124182774E-3</v>
      </c>
      <c r="J71" s="112" t="s">
        <v>47</v>
      </c>
      <c r="K71" s="30">
        <v>11.45</v>
      </c>
      <c r="L71" s="58">
        <f t="shared" si="5"/>
        <v>4.7575480329368647E-2</v>
      </c>
      <c r="N71" s="112" t="s">
        <v>47</v>
      </c>
      <c r="O71" s="30">
        <v>79.400000000000006</v>
      </c>
      <c r="P71" s="58">
        <f t="shared" si="8"/>
        <v>9.6685082872928207E-2</v>
      </c>
      <c r="R71" s="112" t="s">
        <v>47</v>
      </c>
      <c r="S71" s="30">
        <v>8281.1</v>
      </c>
      <c r="T71" s="31">
        <f t="shared" si="7"/>
        <v>-4.3780491325308146E-2</v>
      </c>
    </row>
    <row r="72" spans="2:20" ht="27">
      <c r="B72" s="112" t="s">
        <v>48</v>
      </c>
      <c r="C72" s="30">
        <v>918.85</v>
      </c>
      <c r="D72" s="31">
        <f t="shared" si="3"/>
        <v>1.4071294559099501E-2</v>
      </c>
      <c r="F72" s="112" t="s">
        <v>48</v>
      </c>
      <c r="G72" s="30">
        <v>15.1</v>
      </c>
      <c r="H72" s="58">
        <f t="shared" si="4"/>
        <v>-1.9480519480519543E-2</v>
      </c>
      <c r="J72" s="112" t="s">
        <v>48</v>
      </c>
      <c r="K72" s="30">
        <v>12.02</v>
      </c>
      <c r="L72" s="58">
        <f t="shared" si="5"/>
        <v>4.9781659388646426E-2</v>
      </c>
      <c r="N72" s="112" t="s">
        <v>48</v>
      </c>
      <c r="O72" s="30">
        <v>84.45</v>
      </c>
      <c r="P72" s="58">
        <f t="shared" si="8"/>
        <v>6.3602015113350063E-2</v>
      </c>
      <c r="R72" s="112" t="s">
        <v>48</v>
      </c>
      <c r="S72" s="30">
        <v>8597.75</v>
      </c>
      <c r="T72" s="31">
        <f t="shared" si="7"/>
        <v>3.8237673738996003E-2</v>
      </c>
    </row>
    <row r="73" spans="2:20">
      <c r="B73" s="111">
        <v>43834.645833333336</v>
      </c>
      <c r="C73" s="30">
        <v>889.7</v>
      </c>
      <c r="D73" s="31">
        <f t="shared" si="3"/>
        <v>-3.1724438156391144E-2</v>
      </c>
      <c r="F73" s="111">
        <v>43834.645833333336</v>
      </c>
      <c r="G73" s="30">
        <v>15</v>
      </c>
      <c r="H73" s="58">
        <f t="shared" si="4"/>
        <v>-6.6225165562913135E-3</v>
      </c>
      <c r="J73" s="111">
        <v>43834.645833333336</v>
      </c>
      <c r="K73" s="30">
        <v>12.6</v>
      </c>
      <c r="L73" s="58">
        <f t="shared" si="5"/>
        <v>4.8252911813643884E-2</v>
      </c>
      <c r="N73" s="111">
        <v>43834.645833333336</v>
      </c>
      <c r="O73" s="30">
        <v>88.6</v>
      </c>
      <c r="P73" s="58">
        <f t="shared" si="8"/>
        <v>4.9141503848430856E-2</v>
      </c>
      <c r="R73" s="111">
        <v>43834.645833333336</v>
      </c>
      <c r="S73" s="30">
        <v>8253.7999999999993</v>
      </c>
      <c r="T73" s="31">
        <f t="shared" si="7"/>
        <v>-4.0004652379983185E-2</v>
      </c>
    </row>
    <row r="74" spans="2:20">
      <c r="B74" s="111">
        <v>43894.645833333336</v>
      </c>
      <c r="C74" s="30">
        <v>886.95</v>
      </c>
      <c r="D74" s="31">
        <f t="shared" si="3"/>
        <v>-3.0909295268067849E-3</v>
      </c>
      <c r="F74" s="111">
        <v>43894.645833333336</v>
      </c>
      <c r="G74" s="30">
        <v>14.8</v>
      </c>
      <c r="H74" s="58">
        <f t="shared" si="4"/>
        <v>-1.3333333333333308E-2</v>
      </c>
      <c r="J74" s="111">
        <v>43894.645833333336</v>
      </c>
      <c r="K74" s="30">
        <v>13.23</v>
      </c>
      <c r="L74" s="58">
        <f t="shared" si="5"/>
        <v>5.0000000000000044E-2</v>
      </c>
      <c r="N74" s="111">
        <v>43894.645833333336</v>
      </c>
      <c r="O74" s="30">
        <v>85.8</v>
      </c>
      <c r="P74" s="58">
        <f t="shared" si="8"/>
        <v>-3.1602708803611712E-2</v>
      </c>
      <c r="R74" s="111">
        <v>43894.645833333336</v>
      </c>
      <c r="S74" s="30">
        <v>8083.8</v>
      </c>
      <c r="T74" s="31">
        <f t="shared" si="7"/>
        <v>-2.0596573699386833E-2</v>
      </c>
    </row>
    <row r="75" spans="2:20">
      <c r="B75" s="111">
        <v>44016.645833333336</v>
      </c>
      <c r="C75" s="30">
        <v>927.2</v>
      </c>
      <c r="D75" s="31">
        <f t="shared" ref="D75:D138" si="13">(C75/C74)-1</f>
        <v>4.5380235638987632E-2</v>
      </c>
      <c r="F75" s="111">
        <v>44016.645833333336</v>
      </c>
      <c r="G75" s="30">
        <v>15.1</v>
      </c>
      <c r="H75" s="58">
        <f t="shared" ref="H75:H138" si="14">(G75/G74)-1</f>
        <v>2.0270270270270174E-2</v>
      </c>
      <c r="J75" s="111">
        <v>44016.645833333336</v>
      </c>
      <c r="K75" s="30">
        <v>13.89</v>
      </c>
      <c r="L75" s="58">
        <f t="shared" ref="L75:L138" si="15">(K75/K74)-1</f>
        <v>4.9886621315192725E-2</v>
      </c>
      <c r="N75" s="111">
        <v>44016.645833333336</v>
      </c>
      <c r="O75" s="30">
        <v>88.95</v>
      </c>
      <c r="P75" s="58">
        <f t="shared" ref="P75:P138" si="16">(O75/O74)-1</f>
        <v>3.6713286713286886E-2</v>
      </c>
      <c r="R75" s="111">
        <v>44016.645833333336</v>
      </c>
      <c r="S75" s="30">
        <v>8792.2000000000007</v>
      </c>
      <c r="T75" s="31">
        <f t="shared" ref="T75:T138" si="17">(S75/S74)-1</f>
        <v>8.7632054231920664E-2</v>
      </c>
    </row>
    <row r="76" spans="2:20">
      <c r="B76" s="111">
        <v>44047.645833333336</v>
      </c>
      <c r="C76" s="30">
        <v>917.25</v>
      </c>
      <c r="D76" s="31">
        <f t="shared" si="13"/>
        <v>-1.07312338222606E-2</v>
      </c>
      <c r="F76" s="111">
        <v>44047.645833333336</v>
      </c>
      <c r="G76" s="30">
        <v>14.55</v>
      </c>
      <c r="H76" s="58">
        <f t="shared" si="14"/>
        <v>-3.6423841059602613E-2</v>
      </c>
      <c r="J76" s="111">
        <v>44047.645833333336</v>
      </c>
      <c r="K76" s="30">
        <v>14.44</v>
      </c>
      <c r="L76" s="58">
        <f t="shared" si="15"/>
        <v>3.95968322534197E-2</v>
      </c>
      <c r="N76" s="111">
        <v>44047.645833333336</v>
      </c>
      <c r="O76" s="30">
        <v>87.35</v>
      </c>
      <c r="P76" s="58">
        <f t="shared" si="16"/>
        <v>-1.7987633501967526E-2</v>
      </c>
      <c r="R76" s="111">
        <v>44047.645833333336</v>
      </c>
      <c r="S76" s="30">
        <v>8748.75</v>
      </c>
      <c r="T76" s="31">
        <f t="shared" si="17"/>
        <v>-4.9418803029959157E-3</v>
      </c>
    </row>
    <row r="77" spans="2:20">
      <c r="B77" s="111">
        <v>44078.645833333336</v>
      </c>
      <c r="C77" s="30">
        <v>944.55</v>
      </c>
      <c r="D77" s="31">
        <f t="shared" si="13"/>
        <v>2.9762878168438256E-2</v>
      </c>
      <c r="F77" s="111">
        <v>44078.645833333336</v>
      </c>
      <c r="G77" s="30">
        <v>14.5</v>
      </c>
      <c r="H77" s="58">
        <f t="shared" si="14"/>
        <v>-3.4364261168385868E-3</v>
      </c>
      <c r="J77" s="111">
        <v>44078.645833333336</v>
      </c>
      <c r="K77" s="30">
        <v>15.16</v>
      </c>
      <c r="L77" s="58">
        <f t="shared" si="15"/>
        <v>4.9861495844875314E-2</v>
      </c>
      <c r="N77" s="111">
        <v>44078.645833333336</v>
      </c>
      <c r="O77" s="30">
        <v>91.7</v>
      </c>
      <c r="P77" s="58">
        <f t="shared" si="16"/>
        <v>4.9799656554092797E-2</v>
      </c>
      <c r="R77" s="111">
        <v>44078.645833333336</v>
      </c>
      <c r="S77" s="30">
        <v>9111.9</v>
      </c>
      <c r="T77" s="31">
        <f t="shared" si="17"/>
        <v>4.1508786969566946E-2</v>
      </c>
    </row>
    <row r="78" spans="2:20" ht="27">
      <c r="B78" s="112" t="s">
        <v>49</v>
      </c>
      <c r="C78" s="30">
        <v>949.85</v>
      </c>
      <c r="D78" s="31">
        <f t="shared" si="13"/>
        <v>5.6111375787413209E-3</v>
      </c>
      <c r="F78" s="112" t="s">
        <v>49</v>
      </c>
      <c r="G78" s="30">
        <v>15.05</v>
      </c>
      <c r="H78" s="58">
        <f t="shared" si="14"/>
        <v>3.7931034482758585E-2</v>
      </c>
      <c r="J78" s="112" t="s">
        <v>49</v>
      </c>
      <c r="K78" s="30">
        <v>14.56</v>
      </c>
      <c r="L78" s="58">
        <f t="shared" si="15"/>
        <v>-3.9577836411609502E-2</v>
      </c>
      <c r="N78" s="112" t="s">
        <v>49</v>
      </c>
      <c r="O78" s="30">
        <v>93</v>
      </c>
      <c r="P78" s="58">
        <f t="shared" si="16"/>
        <v>1.4176663031624903E-2</v>
      </c>
      <c r="R78" s="112" t="s">
        <v>49</v>
      </c>
      <c r="S78" s="30">
        <v>8993.85</v>
      </c>
      <c r="T78" s="31">
        <f t="shared" si="17"/>
        <v>-1.2955585552958171E-2</v>
      </c>
    </row>
    <row r="79" spans="2:20" ht="27">
      <c r="B79" s="112" t="s">
        <v>50</v>
      </c>
      <c r="C79" s="30">
        <v>913.95</v>
      </c>
      <c r="D79" s="31">
        <f t="shared" si="13"/>
        <v>-3.7795441385481854E-2</v>
      </c>
      <c r="F79" s="112" t="s">
        <v>50</v>
      </c>
      <c r="G79" s="30">
        <v>15.4</v>
      </c>
      <c r="H79" s="58">
        <f t="shared" si="14"/>
        <v>2.3255813953488413E-2</v>
      </c>
      <c r="J79" s="112" t="s">
        <v>50</v>
      </c>
      <c r="K79" s="30">
        <v>14.35</v>
      </c>
      <c r="L79" s="58">
        <f t="shared" si="15"/>
        <v>-1.4423076923076983E-2</v>
      </c>
      <c r="N79" s="112" t="s">
        <v>50</v>
      </c>
      <c r="O79" s="30">
        <v>94.45</v>
      </c>
      <c r="P79" s="58">
        <f t="shared" si="16"/>
        <v>1.5591397849462396E-2</v>
      </c>
      <c r="R79" s="112" t="s">
        <v>50</v>
      </c>
      <c r="S79" s="30">
        <v>8925.2999999999993</v>
      </c>
      <c r="T79" s="31">
        <f t="shared" si="17"/>
        <v>-7.6218749478811354E-3</v>
      </c>
    </row>
    <row r="80" spans="2:20" ht="27">
      <c r="B80" s="112" t="s">
        <v>51</v>
      </c>
      <c r="C80" s="30">
        <v>920.8</v>
      </c>
      <c r="D80" s="31">
        <f t="shared" si="13"/>
        <v>7.4949395481151981E-3</v>
      </c>
      <c r="F80" s="112" t="s">
        <v>51</v>
      </c>
      <c r="G80" s="30">
        <v>16.649999999999999</v>
      </c>
      <c r="H80" s="58">
        <f t="shared" si="14"/>
        <v>8.1168831168831002E-2</v>
      </c>
      <c r="J80" s="112" t="s">
        <v>51</v>
      </c>
      <c r="K80" s="30">
        <v>14.48</v>
      </c>
      <c r="L80" s="58">
        <f t="shared" si="15"/>
        <v>9.0592334494774551E-3</v>
      </c>
      <c r="N80" s="112" t="s">
        <v>51</v>
      </c>
      <c r="O80" s="30">
        <v>97.4</v>
      </c>
      <c r="P80" s="58">
        <f t="shared" si="16"/>
        <v>3.1233456855479069E-2</v>
      </c>
      <c r="R80" s="112" t="s">
        <v>51</v>
      </c>
      <c r="S80" s="30">
        <v>8992.7999999999993</v>
      </c>
      <c r="T80" s="31">
        <f t="shared" si="17"/>
        <v>7.5627709992940328E-3</v>
      </c>
    </row>
    <row r="81" spans="2:20" ht="27">
      <c r="B81" s="112" t="s">
        <v>52</v>
      </c>
      <c r="C81" s="30">
        <v>931.65</v>
      </c>
      <c r="D81" s="31">
        <f t="shared" si="13"/>
        <v>1.1783231972198216E-2</v>
      </c>
      <c r="F81" s="112" t="s">
        <v>52</v>
      </c>
      <c r="G81" s="30">
        <v>17.95</v>
      </c>
      <c r="H81" s="58">
        <f t="shared" si="14"/>
        <v>7.8078078078078095E-2</v>
      </c>
      <c r="J81" s="112" t="s">
        <v>52</v>
      </c>
      <c r="K81" s="30">
        <v>14.68</v>
      </c>
      <c r="L81" s="58">
        <f t="shared" si="15"/>
        <v>1.3812154696132506E-2</v>
      </c>
      <c r="N81" s="112" t="s">
        <v>52</v>
      </c>
      <c r="O81" s="30">
        <v>98.85</v>
      </c>
      <c r="P81" s="58">
        <f t="shared" si="16"/>
        <v>1.4887063655030675E-2</v>
      </c>
      <c r="R81" s="112" t="s">
        <v>52</v>
      </c>
      <c r="S81" s="30">
        <v>9266.75</v>
      </c>
      <c r="T81" s="31">
        <f t="shared" si="17"/>
        <v>3.0463259496486206E-2</v>
      </c>
    </row>
    <row r="82" spans="2:20" ht="27">
      <c r="B82" s="112" t="s">
        <v>53</v>
      </c>
      <c r="C82" s="30">
        <v>924.35</v>
      </c>
      <c r="D82" s="31">
        <f t="shared" si="13"/>
        <v>-7.835560564589672E-3</v>
      </c>
      <c r="F82" s="112" t="s">
        <v>53</v>
      </c>
      <c r="G82" s="30">
        <v>18.899999999999999</v>
      </c>
      <c r="H82" s="58">
        <f t="shared" si="14"/>
        <v>5.2924791086350842E-2</v>
      </c>
      <c r="J82" s="112" t="s">
        <v>53</v>
      </c>
      <c r="K82" s="30">
        <v>15.3</v>
      </c>
      <c r="L82" s="58">
        <f t="shared" si="15"/>
        <v>4.2234332425068244E-2</v>
      </c>
      <c r="N82" s="112" t="s">
        <v>53</v>
      </c>
      <c r="O82" s="30">
        <v>96.65</v>
      </c>
      <c r="P82" s="58">
        <f t="shared" si="16"/>
        <v>-2.2255943348507778E-2</v>
      </c>
      <c r="R82" s="112" t="s">
        <v>53</v>
      </c>
      <c r="S82" s="30">
        <v>9261.85</v>
      </c>
      <c r="T82" s="31">
        <f t="shared" si="17"/>
        <v>-5.2877222327130102E-4</v>
      </c>
    </row>
    <row r="83" spans="2:20" ht="27">
      <c r="B83" s="112" t="s">
        <v>54</v>
      </c>
      <c r="C83" s="30">
        <v>927.85</v>
      </c>
      <c r="D83" s="31">
        <f t="shared" si="13"/>
        <v>3.7864445285875625E-3</v>
      </c>
      <c r="F83" s="112" t="s">
        <v>54</v>
      </c>
      <c r="G83" s="30">
        <v>18</v>
      </c>
      <c r="H83" s="58">
        <f t="shared" si="14"/>
        <v>-4.7619047619047561E-2</v>
      </c>
      <c r="J83" s="112" t="s">
        <v>54</v>
      </c>
      <c r="K83" s="30">
        <v>14.54</v>
      </c>
      <c r="L83" s="58">
        <f t="shared" si="15"/>
        <v>-4.9673202614379131E-2</v>
      </c>
      <c r="N83" s="112" t="s">
        <v>54</v>
      </c>
      <c r="O83" s="30">
        <v>94</v>
      </c>
      <c r="P83" s="58">
        <f t="shared" si="16"/>
        <v>-2.7418520434557725E-2</v>
      </c>
      <c r="R83" s="112" t="s">
        <v>54</v>
      </c>
      <c r="S83" s="30">
        <v>8981.4500000000007</v>
      </c>
      <c r="T83" s="31">
        <f t="shared" si="17"/>
        <v>-3.0274729130789213E-2</v>
      </c>
    </row>
    <row r="84" spans="2:20" ht="27">
      <c r="B84" s="112" t="s">
        <v>55</v>
      </c>
      <c r="C84" s="30">
        <v>924.25</v>
      </c>
      <c r="D84" s="31">
        <f t="shared" si="13"/>
        <v>-3.8799374898960126E-3</v>
      </c>
      <c r="F84" s="112" t="s">
        <v>55</v>
      </c>
      <c r="G84" s="30">
        <v>17.100000000000001</v>
      </c>
      <c r="H84" s="58">
        <f t="shared" si="14"/>
        <v>-4.9999999999999933E-2</v>
      </c>
      <c r="J84" s="112" t="s">
        <v>55</v>
      </c>
      <c r="K84" s="30">
        <v>14.83</v>
      </c>
      <c r="L84" s="58">
        <f t="shared" si="15"/>
        <v>1.9944979367262805E-2</v>
      </c>
      <c r="N84" s="112" t="s">
        <v>55</v>
      </c>
      <c r="O84" s="30">
        <v>93.05</v>
      </c>
      <c r="P84" s="58">
        <f t="shared" si="16"/>
        <v>-1.010638297872346E-2</v>
      </c>
      <c r="R84" s="112" t="s">
        <v>55</v>
      </c>
      <c r="S84" s="30">
        <v>9187.2999999999993</v>
      </c>
      <c r="T84" s="31">
        <f t="shared" si="17"/>
        <v>2.2919461779556505E-2</v>
      </c>
    </row>
    <row r="85" spans="2:20" ht="27">
      <c r="B85" s="112" t="s">
        <v>56</v>
      </c>
      <c r="C85" s="30">
        <v>920</v>
      </c>
      <c r="D85" s="31">
        <f t="shared" si="13"/>
        <v>-4.5983229645658596E-3</v>
      </c>
      <c r="F85" s="112" t="s">
        <v>56</v>
      </c>
      <c r="G85" s="30">
        <v>17.95</v>
      </c>
      <c r="H85" s="58">
        <f t="shared" si="14"/>
        <v>4.9707602339181145E-2</v>
      </c>
      <c r="J85" s="112" t="s">
        <v>56</v>
      </c>
      <c r="K85" s="30">
        <v>14.97</v>
      </c>
      <c r="L85" s="58">
        <f t="shared" si="15"/>
        <v>9.4403236682401026E-3</v>
      </c>
      <c r="N85" s="112" t="s">
        <v>56</v>
      </c>
      <c r="O85" s="30">
        <v>93.65</v>
      </c>
      <c r="P85" s="58">
        <f t="shared" si="16"/>
        <v>6.4481461579797283E-3</v>
      </c>
      <c r="R85" s="112" t="s">
        <v>56</v>
      </c>
      <c r="S85" s="30">
        <v>9313.9</v>
      </c>
      <c r="T85" s="31">
        <f t="shared" si="17"/>
        <v>1.3779891807168543E-2</v>
      </c>
    </row>
    <row r="86" spans="2:20" ht="27">
      <c r="B86" s="112" t="s">
        <v>57</v>
      </c>
      <c r="C86" s="30">
        <v>880.75</v>
      </c>
      <c r="D86" s="31">
        <f t="shared" si="13"/>
        <v>-4.2663043478260887E-2</v>
      </c>
      <c r="F86" s="112" t="s">
        <v>57</v>
      </c>
      <c r="G86" s="30">
        <v>17.5</v>
      </c>
      <c r="H86" s="58">
        <f t="shared" si="14"/>
        <v>-2.5069637883008311E-2</v>
      </c>
      <c r="J86" s="112" t="s">
        <v>57</v>
      </c>
      <c r="K86" s="30">
        <v>14.6</v>
      </c>
      <c r="L86" s="58">
        <f t="shared" si="15"/>
        <v>-2.4716098864395519E-2</v>
      </c>
      <c r="N86" s="112" t="s">
        <v>57</v>
      </c>
      <c r="O86" s="30">
        <v>90.3</v>
      </c>
      <c r="P86" s="58">
        <f t="shared" si="16"/>
        <v>-3.5771489588894867E-2</v>
      </c>
      <c r="R86" s="112" t="s">
        <v>57</v>
      </c>
      <c r="S86" s="30">
        <v>9154.4</v>
      </c>
      <c r="T86" s="31">
        <f t="shared" si="17"/>
        <v>-1.7124942290554945E-2</v>
      </c>
    </row>
    <row r="87" spans="2:20" ht="27">
      <c r="B87" s="112" t="s">
        <v>58</v>
      </c>
      <c r="C87" s="30">
        <v>908.3</v>
      </c>
      <c r="D87" s="31">
        <f t="shared" si="13"/>
        <v>3.1280158955435677E-2</v>
      </c>
      <c r="F87" s="112" t="s">
        <v>58</v>
      </c>
      <c r="G87" s="30">
        <v>17.350000000000001</v>
      </c>
      <c r="H87" s="58">
        <f t="shared" si="14"/>
        <v>-8.5714285714284522E-3</v>
      </c>
      <c r="J87" s="112" t="s">
        <v>58</v>
      </c>
      <c r="K87" s="30">
        <v>14.43</v>
      </c>
      <c r="L87" s="58">
        <f t="shared" si="15"/>
        <v>-1.1643835616438336E-2</v>
      </c>
      <c r="N87" s="112" t="s">
        <v>58</v>
      </c>
      <c r="O87" s="30">
        <v>89.55</v>
      </c>
      <c r="P87" s="58">
        <f t="shared" si="16"/>
        <v>-8.3056478405315604E-3</v>
      </c>
      <c r="R87" s="112" t="s">
        <v>58</v>
      </c>
      <c r="S87" s="30">
        <v>9282.2999999999993</v>
      </c>
      <c r="T87" s="31">
        <f t="shared" si="17"/>
        <v>1.3971423577733066E-2</v>
      </c>
    </row>
    <row r="88" spans="2:20" ht="27">
      <c r="B88" s="112" t="s">
        <v>59</v>
      </c>
      <c r="C88" s="30">
        <v>931</v>
      </c>
      <c r="D88" s="31">
        <f t="shared" si="13"/>
        <v>2.4991742816250273E-2</v>
      </c>
      <c r="F88" s="112" t="s">
        <v>59</v>
      </c>
      <c r="G88" s="30">
        <v>16.850000000000001</v>
      </c>
      <c r="H88" s="58">
        <f t="shared" si="14"/>
        <v>-2.8818443804034533E-2</v>
      </c>
      <c r="J88" s="112" t="s">
        <v>59</v>
      </c>
      <c r="K88" s="30">
        <v>14.53</v>
      </c>
      <c r="L88" s="58">
        <f t="shared" si="15"/>
        <v>6.9300069300068934E-3</v>
      </c>
      <c r="N88" s="112" t="s">
        <v>59</v>
      </c>
      <c r="O88" s="30">
        <v>88.95</v>
      </c>
      <c r="P88" s="58">
        <f t="shared" si="16"/>
        <v>-6.7001675041875597E-3</v>
      </c>
      <c r="R88" s="112" t="s">
        <v>59</v>
      </c>
      <c r="S88" s="30">
        <v>9380.9</v>
      </c>
      <c r="T88" s="31">
        <f t="shared" si="17"/>
        <v>1.0622367301207802E-2</v>
      </c>
    </row>
    <row r="89" spans="2:20" ht="27">
      <c r="B89" s="112" t="s">
        <v>60</v>
      </c>
      <c r="C89" s="30">
        <v>943.85</v>
      </c>
      <c r="D89" s="31">
        <f t="shared" si="13"/>
        <v>1.3802363050483324E-2</v>
      </c>
      <c r="F89" s="112" t="s">
        <v>60</v>
      </c>
      <c r="G89" s="30">
        <v>17.649999999999999</v>
      </c>
      <c r="H89" s="58">
        <f t="shared" si="14"/>
        <v>4.7477744807121525E-2</v>
      </c>
      <c r="J89" s="112" t="s">
        <v>60</v>
      </c>
      <c r="K89" s="30">
        <v>14.53</v>
      </c>
      <c r="L89" s="58">
        <f t="shared" si="15"/>
        <v>0</v>
      </c>
      <c r="N89" s="112" t="s">
        <v>60</v>
      </c>
      <c r="O89" s="30">
        <v>92.5</v>
      </c>
      <c r="P89" s="58">
        <f t="shared" si="16"/>
        <v>3.9910061832490129E-2</v>
      </c>
      <c r="R89" s="112" t="s">
        <v>60</v>
      </c>
      <c r="S89" s="30">
        <v>9553.35</v>
      </c>
      <c r="T89" s="31">
        <f t="shared" si="17"/>
        <v>1.8383097570595641E-2</v>
      </c>
    </row>
    <row r="90" spans="2:20" ht="27">
      <c r="B90" s="112" t="s">
        <v>61</v>
      </c>
      <c r="C90" s="30">
        <v>938.6</v>
      </c>
      <c r="D90" s="31">
        <f t="shared" si="13"/>
        <v>-5.5623245219049711E-3</v>
      </c>
      <c r="F90" s="112" t="s">
        <v>61</v>
      </c>
      <c r="G90" s="30">
        <v>17.7</v>
      </c>
      <c r="H90" s="58">
        <f t="shared" si="14"/>
        <v>2.8328611898016387E-3</v>
      </c>
      <c r="J90" s="112" t="s">
        <v>61</v>
      </c>
      <c r="K90" s="30">
        <v>14.56</v>
      </c>
      <c r="L90" s="58">
        <f t="shared" si="15"/>
        <v>2.0646937370958351E-3</v>
      </c>
      <c r="N90" s="112" t="s">
        <v>61</v>
      </c>
      <c r="O90" s="30">
        <v>92.5</v>
      </c>
      <c r="P90" s="58">
        <f t="shared" si="16"/>
        <v>0</v>
      </c>
      <c r="R90" s="112" t="s">
        <v>61</v>
      </c>
      <c r="S90" s="30">
        <v>9859.9</v>
      </c>
      <c r="T90" s="31">
        <f t="shared" si="17"/>
        <v>3.2088220362490594E-2</v>
      </c>
    </row>
    <row r="91" spans="2:20">
      <c r="B91" s="111">
        <v>43926.645833333336</v>
      </c>
      <c r="C91" s="30">
        <v>969.75</v>
      </c>
      <c r="D91" s="31">
        <f t="shared" si="13"/>
        <v>3.3187726401022744E-2</v>
      </c>
      <c r="F91" s="111">
        <v>43926.645833333336</v>
      </c>
      <c r="G91" s="30">
        <v>18.25</v>
      </c>
      <c r="H91" s="58">
        <f t="shared" si="14"/>
        <v>3.1073446327683607E-2</v>
      </c>
      <c r="J91" s="111">
        <v>43926.645833333336</v>
      </c>
      <c r="K91" s="30">
        <v>15.28</v>
      </c>
      <c r="L91" s="58">
        <f t="shared" si="15"/>
        <v>4.9450549450549275E-2</v>
      </c>
      <c r="N91" s="111">
        <v>43926.645833333336</v>
      </c>
      <c r="O91" s="30">
        <v>97.1</v>
      </c>
      <c r="P91" s="58">
        <f t="shared" si="16"/>
        <v>4.9729729729729666E-2</v>
      </c>
      <c r="R91" s="111">
        <v>43926.645833333336</v>
      </c>
      <c r="S91" s="30">
        <v>9293.5</v>
      </c>
      <c r="T91" s="31">
        <f t="shared" si="17"/>
        <v>-5.7444801671416523E-2</v>
      </c>
    </row>
    <row r="92" spans="2:20">
      <c r="B92" s="111">
        <v>43956.645833333336</v>
      </c>
      <c r="C92" s="30">
        <v>908.35</v>
      </c>
      <c r="D92" s="31">
        <f t="shared" si="13"/>
        <v>-6.331528744521786E-2</v>
      </c>
      <c r="F92" s="111">
        <v>43956.645833333336</v>
      </c>
      <c r="G92" s="30">
        <v>18</v>
      </c>
      <c r="H92" s="58">
        <f t="shared" si="14"/>
        <v>-1.3698630136986356E-2</v>
      </c>
      <c r="J92" s="111">
        <v>43956.645833333336</v>
      </c>
      <c r="K92" s="30">
        <v>16.04</v>
      </c>
      <c r="L92" s="58">
        <f t="shared" si="15"/>
        <v>4.9738219895288038E-2</v>
      </c>
      <c r="N92" s="111">
        <v>43956.645833333336</v>
      </c>
      <c r="O92" s="30">
        <v>96.75</v>
      </c>
      <c r="P92" s="58">
        <f t="shared" si="16"/>
        <v>-3.6045314109165449E-3</v>
      </c>
      <c r="R92" s="111">
        <v>43956.645833333336</v>
      </c>
      <c r="S92" s="30">
        <v>9205.6</v>
      </c>
      <c r="T92" s="31">
        <f t="shared" si="17"/>
        <v>-9.4582234895356221E-3</v>
      </c>
    </row>
    <row r="93" spans="2:20">
      <c r="B93" s="111">
        <v>43987.645833333336</v>
      </c>
      <c r="C93" s="30">
        <v>896.65</v>
      </c>
      <c r="D93" s="31">
        <f t="shared" si="13"/>
        <v>-1.2880497605548547E-2</v>
      </c>
      <c r="F93" s="111">
        <v>43987.645833333336</v>
      </c>
      <c r="G93" s="30">
        <v>17.899999999999999</v>
      </c>
      <c r="H93" s="58">
        <f t="shared" si="14"/>
        <v>-5.5555555555556468E-3</v>
      </c>
      <c r="J93" s="111">
        <v>43987.645833333336</v>
      </c>
      <c r="K93" s="30">
        <v>15.47</v>
      </c>
      <c r="L93" s="58">
        <f t="shared" si="15"/>
        <v>-3.553615960099743E-2</v>
      </c>
      <c r="N93" s="111">
        <v>43987.645833333336</v>
      </c>
      <c r="O93" s="30">
        <v>94.7</v>
      </c>
      <c r="P93" s="58">
        <f t="shared" si="16"/>
        <v>-2.1188630490956095E-2</v>
      </c>
      <c r="R93" s="111">
        <v>43987.645833333336</v>
      </c>
      <c r="S93" s="30">
        <v>9270.9</v>
      </c>
      <c r="T93" s="31">
        <f t="shared" si="17"/>
        <v>7.093508299296003E-3</v>
      </c>
    </row>
    <row r="94" spans="2:20">
      <c r="B94" s="111">
        <v>44017.645833333336</v>
      </c>
      <c r="C94" s="30">
        <v>874.2</v>
      </c>
      <c r="D94" s="31">
        <f t="shared" si="13"/>
        <v>-2.5037640104834558E-2</v>
      </c>
      <c r="F94" s="111">
        <v>44017.645833333336</v>
      </c>
      <c r="G94" s="30">
        <v>18.05</v>
      </c>
      <c r="H94" s="58">
        <f t="shared" si="14"/>
        <v>8.379888268156499E-3</v>
      </c>
      <c r="J94" s="111">
        <v>44017.645833333336</v>
      </c>
      <c r="K94" s="30">
        <v>15.74</v>
      </c>
      <c r="L94" s="58">
        <f t="shared" si="15"/>
        <v>1.7453135100193862E-2</v>
      </c>
      <c r="N94" s="111">
        <v>44017.645833333336</v>
      </c>
      <c r="O94" s="30">
        <v>96.7</v>
      </c>
      <c r="P94" s="58">
        <f t="shared" si="16"/>
        <v>2.1119324181626098E-2</v>
      </c>
      <c r="R94" s="111">
        <v>44017.645833333336</v>
      </c>
      <c r="S94" s="30">
        <v>9199.0499999999993</v>
      </c>
      <c r="T94" s="31">
        <f t="shared" si="17"/>
        <v>-7.7500566288063455E-3</v>
      </c>
    </row>
    <row r="95" spans="2:20">
      <c r="B95" s="111">
        <v>44048.645833333336</v>
      </c>
      <c r="C95" s="30">
        <v>890.1</v>
      </c>
      <c r="D95" s="31">
        <f t="shared" si="13"/>
        <v>1.8188057652710921E-2</v>
      </c>
      <c r="F95" s="111">
        <v>44048.645833333336</v>
      </c>
      <c r="G95" s="30">
        <v>17.850000000000001</v>
      </c>
      <c r="H95" s="58">
        <f t="shared" si="14"/>
        <v>-1.1080332409972304E-2</v>
      </c>
      <c r="J95" s="111">
        <v>44048.645833333336</v>
      </c>
      <c r="K95" s="30">
        <v>15.46</v>
      </c>
      <c r="L95" s="58">
        <f t="shared" si="15"/>
        <v>-1.7789072426937724E-2</v>
      </c>
      <c r="N95" s="111">
        <v>44048.645833333336</v>
      </c>
      <c r="O95" s="30">
        <v>95.65</v>
      </c>
      <c r="P95" s="58">
        <f t="shared" si="16"/>
        <v>-1.085832471561532E-2</v>
      </c>
      <c r="R95" s="111">
        <v>44048.645833333336</v>
      </c>
      <c r="S95" s="30">
        <v>9251.5</v>
      </c>
      <c r="T95" s="31">
        <f t="shared" si="17"/>
        <v>5.701675716514254E-3</v>
      </c>
    </row>
    <row r="96" spans="2:20">
      <c r="B96" s="111">
        <v>44140.645833333336</v>
      </c>
      <c r="C96" s="30">
        <v>885.6</v>
      </c>
      <c r="D96" s="31">
        <f t="shared" si="13"/>
        <v>-5.0556117290192493E-3</v>
      </c>
      <c r="F96" s="111">
        <v>44140.645833333336</v>
      </c>
      <c r="G96" s="30">
        <v>17.850000000000001</v>
      </c>
      <c r="H96" s="58">
        <f t="shared" si="14"/>
        <v>0</v>
      </c>
      <c r="J96" s="111">
        <v>44140.645833333336</v>
      </c>
      <c r="K96" s="30">
        <v>15.31</v>
      </c>
      <c r="L96" s="58">
        <f t="shared" si="15"/>
        <v>-9.7024579560155422E-3</v>
      </c>
      <c r="N96" s="111">
        <v>44140.645833333336</v>
      </c>
      <c r="O96" s="30">
        <v>93.15</v>
      </c>
      <c r="P96" s="58">
        <f t="shared" si="16"/>
        <v>-2.6136957658128623E-2</v>
      </c>
      <c r="R96" s="111">
        <v>44140.645833333336</v>
      </c>
      <c r="S96" s="30">
        <v>9239.2000000000007</v>
      </c>
      <c r="T96" s="31">
        <f t="shared" si="17"/>
        <v>-1.3295141328432125E-3</v>
      </c>
    </row>
    <row r="97" spans="2:20">
      <c r="B97" s="111">
        <v>44170.645833333336</v>
      </c>
      <c r="C97" s="30">
        <v>894.55</v>
      </c>
      <c r="D97" s="31">
        <f t="shared" si="13"/>
        <v>1.0106142728093959E-2</v>
      </c>
      <c r="F97" s="111">
        <v>44170.645833333336</v>
      </c>
      <c r="G97" s="30">
        <v>17.5</v>
      </c>
      <c r="H97" s="58">
        <f t="shared" si="14"/>
        <v>-1.9607843137254943E-2</v>
      </c>
      <c r="J97" s="111">
        <v>44170.645833333336</v>
      </c>
      <c r="K97" s="30">
        <v>14.76</v>
      </c>
      <c r="L97" s="58">
        <f t="shared" si="15"/>
        <v>-3.592423252775967E-2</v>
      </c>
      <c r="N97" s="111">
        <v>44170.645833333336</v>
      </c>
      <c r="O97" s="30">
        <v>92.85</v>
      </c>
      <c r="P97" s="58">
        <f t="shared" si="16"/>
        <v>-3.2206119162642155E-3</v>
      </c>
      <c r="R97" s="111">
        <v>44170.645833333336</v>
      </c>
      <c r="S97" s="30">
        <v>9196.5499999999993</v>
      </c>
      <c r="T97" s="31">
        <f t="shared" si="17"/>
        <v>-4.6162005368431958E-3</v>
      </c>
    </row>
    <row r="98" spans="2:20" ht="27">
      <c r="B98" s="112" t="s">
        <v>62</v>
      </c>
      <c r="C98" s="30">
        <v>915.25</v>
      </c>
      <c r="D98" s="31">
        <f t="shared" si="13"/>
        <v>2.3140126320496446E-2</v>
      </c>
      <c r="F98" s="112" t="s">
        <v>62</v>
      </c>
      <c r="G98" s="30">
        <v>17.95</v>
      </c>
      <c r="H98" s="58">
        <f t="shared" si="14"/>
        <v>2.5714285714285579E-2</v>
      </c>
      <c r="J98" s="112" t="s">
        <v>62</v>
      </c>
      <c r="K98" s="30">
        <v>15.26</v>
      </c>
      <c r="L98" s="58">
        <f t="shared" si="15"/>
        <v>3.3875338753387441E-2</v>
      </c>
      <c r="N98" s="112" t="s">
        <v>62</v>
      </c>
      <c r="O98" s="30">
        <v>94.5</v>
      </c>
      <c r="P98" s="58">
        <f t="shared" si="16"/>
        <v>1.7770597738287597E-2</v>
      </c>
      <c r="R98" s="112" t="s">
        <v>62</v>
      </c>
      <c r="S98" s="30">
        <v>9383.5499999999993</v>
      </c>
      <c r="T98" s="31">
        <f t="shared" si="17"/>
        <v>2.0333712098558721E-2</v>
      </c>
    </row>
    <row r="99" spans="2:20" ht="27">
      <c r="B99" s="112" t="s">
        <v>63</v>
      </c>
      <c r="C99" s="30">
        <v>939.1</v>
      </c>
      <c r="D99" s="31">
        <f t="shared" si="13"/>
        <v>2.6058453974324047E-2</v>
      </c>
      <c r="F99" s="112" t="s">
        <v>63</v>
      </c>
      <c r="G99" s="30">
        <v>17.7</v>
      </c>
      <c r="H99" s="58">
        <f t="shared" si="14"/>
        <v>-1.3927576601671321E-2</v>
      </c>
      <c r="J99" s="112" t="s">
        <v>63</v>
      </c>
      <c r="K99" s="30">
        <v>15.75</v>
      </c>
      <c r="L99" s="58">
        <f t="shared" si="15"/>
        <v>3.2110091743119185E-2</v>
      </c>
      <c r="N99" s="112" t="s">
        <v>63</v>
      </c>
      <c r="O99" s="30">
        <v>96.65</v>
      </c>
      <c r="P99" s="58">
        <f t="shared" si="16"/>
        <v>2.2751322751322745E-2</v>
      </c>
      <c r="R99" s="112" t="s">
        <v>63</v>
      </c>
      <c r="S99" s="30">
        <v>9142.75</v>
      </c>
      <c r="T99" s="31">
        <f t="shared" si="17"/>
        <v>-2.5661929653489235E-2</v>
      </c>
    </row>
    <row r="100" spans="2:20" ht="27">
      <c r="B100" s="112" t="s">
        <v>64</v>
      </c>
      <c r="C100" s="30">
        <v>914.45</v>
      </c>
      <c r="D100" s="31">
        <f t="shared" si="13"/>
        <v>-2.6248535832179676E-2</v>
      </c>
      <c r="F100" s="112" t="s">
        <v>64</v>
      </c>
      <c r="G100" s="30">
        <v>18.2</v>
      </c>
      <c r="H100" s="58">
        <f t="shared" si="14"/>
        <v>2.8248587570621542E-2</v>
      </c>
      <c r="J100" s="112" t="s">
        <v>64</v>
      </c>
      <c r="K100" s="30">
        <v>15.21</v>
      </c>
      <c r="L100" s="58">
        <f t="shared" si="15"/>
        <v>-3.4285714285714253E-2</v>
      </c>
      <c r="N100" s="112" t="s">
        <v>64</v>
      </c>
      <c r="O100" s="30">
        <v>95</v>
      </c>
      <c r="P100" s="58">
        <f t="shared" si="16"/>
        <v>-1.7071908949819026E-2</v>
      </c>
      <c r="R100" s="112" t="s">
        <v>64</v>
      </c>
      <c r="S100" s="30">
        <v>9136.85</v>
      </c>
      <c r="T100" s="31">
        <f t="shared" si="17"/>
        <v>-6.4532006234441219E-4</v>
      </c>
    </row>
    <row r="101" spans="2:20" ht="27">
      <c r="B101" s="112" t="s">
        <v>65</v>
      </c>
      <c r="C101" s="30">
        <v>880.9</v>
      </c>
      <c r="D101" s="31">
        <f t="shared" si="13"/>
        <v>-3.668871999562584E-2</v>
      </c>
      <c r="F101" s="112" t="s">
        <v>65</v>
      </c>
      <c r="G101" s="30">
        <v>17.600000000000001</v>
      </c>
      <c r="H101" s="58">
        <f t="shared" si="14"/>
        <v>-3.296703296703285E-2</v>
      </c>
      <c r="J101" s="112" t="s">
        <v>65</v>
      </c>
      <c r="K101" s="30">
        <v>14.48</v>
      </c>
      <c r="L101" s="58">
        <f t="shared" si="15"/>
        <v>-4.799474030243267E-2</v>
      </c>
      <c r="N101" s="112" t="s">
        <v>65</v>
      </c>
      <c r="O101" s="30">
        <v>92.35</v>
      </c>
      <c r="P101" s="58">
        <f t="shared" si="16"/>
        <v>-2.7894736842105305E-2</v>
      </c>
      <c r="R101" s="112" t="s">
        <v>65</v>
      </c>
      <c r="S101" s="30">
        <v>8823.25</v>
      </c>
      <c r="T101" s="31">
        <f t="shared" si="17"/>
        <v>-3.4322550988579281E-2</v>
      </c>
    </row>
    <row r="102" spans="2:20" ht="27">
      <c r="B102" s="112" t="s">
        <v>66</v>
      </c>
      <c r="C102" s="30">
        <v>874.3</v>
      </c>
      <c r="D102" s="31">
        <f t="shared" si="13"/>
        <v>-7.492337382222769E-3</v>
      </c>
      <c r="F102" s="112" t="s">
        <v>66</v>
      </c>
      <c r="G102" s="30">
        <v>17.55</v>
      </c>
      <c r="H102" s="58">
        <f t="shared" si="14"/>
        <v>-2.8409090909091717E-3</v>
      </c>
      <c r="J102" s="112" t="s">
        <v>66</v>
      </c>
      <c r="K102" s="30">
        <v>14.16</v>
      </c>
      <c r="L102" s="58">
        <f t="shared" si="15"/>
        <v>-2.2099447513812209E-2</v>
      </c>
      <c r="N102" s="112" t="s">
        <v>66</v>
      </c>
      <c r="O102" s="30">
        <v>90.95</v>
      </c>
      <c r="P102" s="58">
        <f t="shared" si="16"/>
        <v>-1.5159718462371297E-2</v>
      </c>
      <c r="R102" s="112" t="s">
        <v>66</v>
      </c>
      <c r="S102" s="30">
        <v>8879.1</v>
      </c>
      <c r="T102" s="31">
        <f t="shared" si="17"/>
        <v>6.3298671124585315E-3</v>
      </c>
    </row>
    <row r="103" spans="2:20" ht="27">
      <c r="B103" s="112" t="s">
        <v>67</v>
      </c>
      <c r="C103" s="30">
        <v>874.9</v>
      </c>
      <c r="D103" s="31">
        <f t="shared" si="13"/>
        <v>6.8626329635135264E-4</v>
      </c>
      <c r="F103" s="112" t="s">
        <v>67</v>
      </c>
      <c r="G103" s="30">
        <v>17.45</v>
      </c>
      <c r="H103" s="58">
        <f t="shared" si="14"/>
        <v>-5.6980056980058258E-3</v>
      </c>
      <c r="J103" s="112" t="s">
        <v>67</v>
      </c>
      <c r="K103" s="30">
        <v>14.15</v>
      </c>
      <c r="L103" s="58">
        <f t="shared" si="15"/>
        <v>-7.0621468926557185E-4</v>
      </c>
      <c r="N103" s="112" t="s">
        <v>67</v>
      </c>
      <c r="O103" s="30">
        <v>91.75</v>
      </c>
      <c r="P103" s="58">
        <f t="shared" si="16"/>
        <v>8.796041781198527E-3</v>
      </c>
      <c r="R103" s="112" t="s">
        <v>67</v>
      </c>
      <c r="S103" s="30">
        <v>9066.5499999999993</v>
      </c>
      <c r="T103" s="31">
        <f t="shared" si="17"/>
        <v>2.1111373900507768E-2</v>
      </c>
    </row>
    <row r="104" spans="2:20" ht="27">
      <c r="B104" s="112" t="s">
        <v>68</v>
      </c>
      <c r="C104" s="30">
        <v>927.05</v>
      </c>
      <c r="D104" s="31">
        <f t="shared" si="13"/>
        <v>5.9606812207109394E-2</v>
      </c>
      <c r="F104" s="112" t="s">
        <v>68</v>
      </c>
      <c r="G104" s="30">
        <v>17.5</v>
      </c>
      <c r="H104" s="58">
        <f t="shared" si="14"/>
        <v>2.8653295128939771E-3</v>
      </c>
      <c r="J104" s="112" t="s">
        <v>68</v>
      </c>
      <c r="K104" s="30">
        <v>13.84</v>
      </c>
      <c r="L104" s="58">
        <f t="shared" si="15"/>
        <v>-2.1908127208480566E-2</v>
      </c>
      <c r="N104" s="112" t="s">
        <v>68</v>
      </c>
      <c r="O104" s="30">
        <v>92.8</v>
      </c>
      <c r="P104" s="58">
        <f t="shared" si="16"/>
        <v>1.1444141689373355E-2</v>
      </c>
      <c r="R104" s="112" t="s">
        <v>68</v>
      </c>
      <c r="S104" s="30">
        <v>9106.25</v>
      </c>
      <c r="T104" s="31">
        <f t="shared" si="17"/>
        <v>4.3787328145767912E-3</v>
      </c>
    </row>
    <row r="105" spans="2:20" ht="27">
      <c r="B105" s="112" t="s">
        <v>69</v>
      </c>
      <c r="C105" s="30">
        <v>913.3</v>
      </c>
      <c r="D105" s="31">
        <f t="shared" si="13"/>
        <v>-1.4831993959333323E-2</v>
      </c>
      <c r="F105" s="112" t="s">
        <v>69</v>
      </c>
      <c r="G105" s="30">
        <v>16.75</v>
      </c>
      <c r="H105" s="58">
        <f t="shared" si="14"/>
        <v>-4.2857142857142816E-2</v>
      </c>
      <c r="J105" s="112" t="s">
        <v>69</v>
      </c>
      <c r="K105" s="30">
        <v>13.64</v>
      </c>
      <c r="L105" s="58">
        <f t="shared" si="15"/>
        <v>-1.4450867052023031E-2</v>
      </c>
      <c r="N105" s="112" t="s">
        <v>69</v>
      </c>
      <c r="O105" s="30">
        <v>92</v>
      </c>
      <c r="P105" s="58">
        <f t="shared" si="16"/>
        <v>-8.6206896551723755E-3</v>
      </c>
      <c r="R105" s="112" t="s">
        <v>69</v>
      </c>
      <c r="S105" s="30">
        <v>9039.25</v>
      </c>
      <c r="T105" s="31">
        <f t="shared" si="17"/>
        <v>-7.3575840768702605E-3</v>
      </c>
    </row>
    <row r="106" spans="2:20" ht="27">
      <c r="B106" s="112" t="s">
        <v>70</v>
      </c>
      <c r="C106" s="30">
        <v>925.8</v>
      </c>
      <c r="D106" s="31">
        <f t="shared" si="13"/>
        <v>1.3686630898937846E-2</v>
      </c>
      <c r="F106" s="112" t="s">
        <v>70</v>
      </c>
      <c r="G106" s="30">
        <v>16.649999999999999</v>
      </c>
      <c r="H106" s="58">
        <f t="shared" si="14"/>
        <v>-5.9701492537314049E-3</v>
      </c>
      <c r="J106" s="112" t="s">
        <v>70</v>
      </c>
      <c r="K106" s="30">
        <v>13.3</v>
      </c>
      <c r="L106" s="58">
        <f t="shared" si="15"/>
        <v>-2.4926686217008776E-2</v>
      </c>
      <c r="N106" s="112" t="s">
        <v>70</v>
      </c>
      <c r="O106" s="30">
        <v>92.85</v>
      </c>
      <c r="P106" s="58">
        <f t="shared" si="16"/>
        <v>9.2391304347825276E-3</v>
      </c>
      <c r="R106" s="112" t="s">
        <v>70</v>
      </c>
      <c r="S106" s="30">
        <v>9029.0499999999993</v>
      </c>
      <c r="T106" s="31">
        <f t="shared" si="17"/>
        <v>-1.1284122023398346E-3</v>
      </c>
    </row>
    <row r="107" spans="2:20" ht="27">
      <c r="B107" s="112" t="s">
        <v>71</v>
      </c>
      <c r="C107" s="30">
        <v>931.4</v>
      </c>
      <c r="D107" s="31">
        <f t="shared" si="13"/>
        <v>6.0488226398791589E-3</v>
      </c>
      <c r="F107" s="112" t="s">
        <v>71</v>
      </c>
      <c r="G107" s="30">
        <v>17.25</v>
      </c>
      <c r="H107" s="58">
        <f t="shared" si="14"/>
        <v>3.6036036036036112E-2</v>
      </c>
      <c r="J107" s="112" t="s">
        <v>71</v>
      </c>
      <c r="K107" s="30">
        <v>12.75</v>
      </c>
      <c r="L107" s="58">
        <f t="shared" si="15"/>
        <v>-4.1353383458646698E-2</v>
      </c>
      <c r="N107" s="112" t="s">
        <v>71</v>
      </c>
      <c r="O107" s="30">
        <v>91.85</v>
      </c>
      <c r="P107" s="58">
        <f t="shared" si="16"/>
        <v>-1.0770059235325813E-2</v>
      </c>
      <c r="R107" s="112" t="s">
        <v>71</v>
      </c>
      <c r="S107" s="30">
        <v>9314.9500000000007</v>
      </c>
      <c r="T107" s="31">
        <f t="shared" si="17"/>
        <v>3.1664460823674911E-2</v>
      </c>
    </row>
    <row r="108" spans="2:20" ht="27">
      <c r="B108" s="112" t="s">
        <v>72</v>
      </c>
      <c r="C108" s="30">
        <v>943.1</v>
      </c>
      <c r="D108" s="31">
        <f t="shared" si="13"/>
        <v>1.256173502254665E-2</v>
      </c>
      <c r="F108" s="112" t="s">
        <v>72</v>
      </c>
      <c r="G108" s="30">
        <v>16.45</v>
      </c>
      <c r="H108" s="58">
        <f t="shared" si="14"/>
        <v>-4.6376811594202927E-2</v>
      </c>
      <c r="J108" s="112" t="s">
        <v>72</v>
      </c>
      <c r="K108" s="30">
        <v>12.79</v>
      </c>
      <c r="L108" s="58">
        <f t="shared" si="15"/>
        <v>3.1372549019608176E-3</v>
      </c>
      <c r="N108" s="112" t="s">
        <v>72</v>
      </c>
      <c r="O108" s="30">
        <v>92.4</v>
      </c>
      <c r="P108" s="58">
        <f t="shared" si="16"/>
        <v>5.9880239520959666E-3</v>
      </c>
      <c r="R108" s="112" t="s">
        <v>72</v>
      </c>
      <c r="S108" s="30">
        <v>9490.1</v>
      </c>
      <c r="T108" s="31">
        <f t="shared" si="17"/>
        <v>1.8803106833638283E-2</v>
      </c>
    </row>
    <row r="109" spans="2:20" ht="27">
      <c r="B109" s="112" t="s">
        <v>73</v>
      </c>
      <c r="C109" s="30">
        <v>957</v>
      </c>
      <c r="D109" s="31">
        <f t="shared" si="13"/>
        <v>1.473862792916969E-2</v>
      </c>
      <c r="F109" s="112" t="s">
        <v>73</v>
      </c>
      <c r="G109" s="30">
        <v>16.2</v>
      </c>
      <c r="H109" s="58">
        <f t="shared" si="14"/>
        <v>-1.5197568389057725E-2</v>
      </c>
      <c r="J109" s="112" t="s">
        <v>73</v>
      </c>
      <c r="K109" s="30">
        <v>12.38</v>
      </c>
      <c r="L109" s="58">
        <f t="shared" si="15"/>
        <v>-3.2056293979671469E-2</v>
      </c>
      <c r="N109" s="112" t="s">
        <v>73</v>
      </c>
      <c r="O109" s="30">
        <v>93.8</v>
      </c>
      <c r="P109" s="58">
        <f t="shared" si="16"/>
        <v>1.5151515151515138E-2</v>
      </c>
      <c r="R109" s="112" t="s">
        <v>73</v>
      </c>
      <c r="S109" s="30">
        <v>9580.2999999999993</v>
      </c>
      <c r="T109" s="31">
        <f t="shared" si="17"/>
        <v>9.5046416792234911E-3</v>
      </c>
    </row>
    <row r="110" spans="2:20">
      <c r="B110" s="111">
        <v>43836.645833333336</v>
      </c>
      <c r="C110" s="30">
        <v>965.2</v>
      </c>
      <c r="D110" s="31">
        <f t="shared" si="13"/>
        <v>8.5684430512016352E-3</v>
      </c>
      <c r="F110" s="111">
        <v>43836.645833333336</v>
      </c>
      <c r="G110" s="30">
        <v>16.2</v>
      </c>
      <c r="H110" s="58">
        <f t="shared" si="14"/>
        <v>0</v>
      </c>
      <c r="J110" s="111">
        <v>43836.645833333336</v>
      </c>
      <c r="K110" s="30">
        <v>12.96</v>
      </c>
      <c r="L110" s="58">
        <f t="shared" si="15"/>
        <v>4.684975767366728E-2</v>
      </c>
      <c r="N110" s="111">
        <v>43836.645833333336</v>
      </c>
      <c r="O110" s="30">
        <v>95.8</v>
      </c>
      <c r="P110" s="58">
        <f t="shared" si="16"/>
        <v>2.1321961620469176E-2</v>
      </c>
      <c r="R110" s="111">
        <v>43836.645833333336</v>
      </c>
      <c r="S110" s="30">
        <v>9826.15</v>
      </c>
      <c r="T110" s="31">
        <f t="shared" si="17"/>
        <v>2.5662035635627412E-2</v>
      </c>
    </row>
    <row r="111" spans="2:20">
      <c r="B111" s="111">
        <v>43867.645833333336</v>
      </c>
      <c r="C111" s="30">
        <v>965.9</v>
      </c>
      <c r="D111" s="31">
        <f t="shared" si="13"/>
        <v>7.2523829258175354E-4</v>
      </c>
      <c r="F111" s="111">
        <v>43867.645833333336</v>
      </c>
      <c r="G111" s="30">
        <v>16.5</v>
      </c>
      <c r="H111" s="58">
        <f t="shared" si="14"/>
        <v>1.8518518518518601E-2</v>
      </c>
      <c r="J111" s="111">
        <v>43867.645833333336</v>
      </c>
      <c r="K111" s="30">
        <v>13.32</v>
      </c>
      <c r="L111" s="58">
        <f t="shared" si="15"/>
        <v>2.7777777777777679E-2</v>
      </c>
      <c r="N111" s="111">
        <v>43867.645833333336</v>
      </c>
      <c r="O111" s="30">
        <v>95.9</v>
      </c>
      <c r="P111" s="58">
        <f t="shared" si="16"/>
        <v>1.0438413361169019E-3</v>
      </c>
      <c r="R111" s="111">
        <v>43867.645833333336</v>
      </c>
      <c r="S111" s="30">
        <v>9979.1</v>
      </c>
      <c r="T111" s="31">
        <f t="shared" si="17"/>
        <v>1.5565608096762329E-2</v>
      </c>
    </row>
    <row r="112" spans="2:20">
      <c r="B112" s="111">
        <v>43896.645833333336</v>
      </c>
      <c r="C112" s="30">
        <v>935.65</v>
      </c>
      <c r="D112" s="31">
        <f t="shared" si="13"/>
        <v>-3.1317941815922956E-2</v>
      </c>
      <c r="F112" s="111">
        <v>43896.645833333336</v>
      </c>
      <c r="G112" s="30">
        <v>16.2</v>
      </c>
      <c r="H112" s="58">
        <f t="shared" si="14"/>
        <v>-1.8181818181818188E-2</v>
      </c>
      <c r="J112" s="111">
        <v>43896.645833333336</v>
      </c>
      <c r="K112" s="30">
        <v>13.69</v>
      </c>
      <c r="L112" s="58">
        <f t="shared" si="15"/>
        <v>2.7777777777777679E-2</v>
      </c>
      <c r="N112" s="111">
        <v>43896.645833333336</v>
      </c>
      <c r="O112" s="30">
        <v>97.55</v>
      </c>
      <c r="P112" s="58">
        <f t="shared" si="16"/>
        <v>1.7205422314911178E-2</v>
      </c>
      <c r="R112" s="111">
        <v>43896.645833333336</v>
      </c>
      <c r="S112" s="30">
        <v>10061.549999999999</v>
      </c>
      <c r="T112" s="31">
        <f t="shared" si="17"/>
        <v>8.2622681404134202E-3</v>
      </c>
    </row>
    <row r="113" spans="2:20">
      <c r="B113" s="111">
        <v>43927.645833333336</v>
      </c>
      <c r="C113" s="30">
        <v>947.65</v>
      </c>
      <c r="D113" s="31">
        <f t="shared" si="13"/>
        <v>1.282530860898845E-2</v>
      </c>
      <c r="F113" s="111">
        <v>43927.645833333336</v>
      </c>
      <c r="G113" s="30">
        <v>16.399999999999999</v>
      </c>
      <c r="H113" s="58">
        <f t="shared" si="14"/>
        <v>1.2345679012345734E-2</v>
      </c>
      <c r="J113" s="111">
        <v>43927.645833333336</v>
      </c>
      <c r="K113" s="30">
        <v>13.95</v>
      </c>
      <c r="L113" s="58">
        <f t="shared" si="15"/>
        <v>1.8991964937910888E-2</v>
      </c>
      <c r="N113" s="111">
        <v>43927.645833333336</v>
      </c>
      <c r="O113" s="30">
        <v>95</v>
      </c>
      <c r="P113" s="58">
        <f t="shared" si="16"/>
        <v>-2.6140440799589881E-2</v>
      </c>
      <c r="R113" s="111">
        <v>43927.645833333336</v>
      </c>
      <c r="S113" s="30">
        <v>10029.1</v>
      </c>
      <c r="T113" s="31">
        <f t="shared" si="17"/>
        <v>-3.2251492066330822E-3</v>
      </c>
    </row>
    <row r="114" spans="2:20">
      <c r="B114" s="111">
        <v>43957.645833333336</v>
      </c>
      <c r="C114" s="30">
        <v>1017.05</v>
      </c>
      <c r="D114" s="31">
        <f t="shared" si="13"/>
        <v>7.3233788846092995E-2</v>
      </c>
      <c r="F114" s="111">
        <v>43957.645833333336</v>
      </c>
      <c r="G114" s="30">
        <v>16.899999999999999</v>
      </c>
      <c r="H114" s="58">
        <f t="shared" si="14"/>
        <v>3.0487804878048808E-2</v>
      </c>
      <c r="J114" s="111">
        <v>43957.645833333336</v>
      </c>
      <c r="K114" s="30">
        <v>14</v>
      </c>
      <c r="L114" s="58">
        <f t="shared" si="15"/>
        <v>3.5842293906811484E-3</v>
      </c>
      <c r="N114" s="111">
        <v>43957.645833333336</v>
      </c>
      <c r="O114" s="30">
        <v>103.4</v>
      </c>
      <c r="P114" s="58">
        <f t="shared" si="16"/>
        <v>8.8421052631578956E-2</v>
      </c>
      <c r="R114" s="111">
        <v>43957.645833333336</v>
      </c>
      <c r="S114" s="30">
        <v>10142.15</v>
      </c>
      <c r="T114" s="31">
        <f t="shared" si="17"/>
        <v>1.1272197904099057E-2</v>
      </c>
    </row>
    <row r="115" spans="2:20">
      <c r="B115" s="111">
        <v>44049.645833333336</v>
      </c>
      <c r="C115" s="30">
        <v>1018.6</v>
      </c>
      <c r="D115" s="31">
        <f t="shared" si="13"/>
        <v>1.5240155351261553E-3</v>
      </c>
      <c r="F115" s="111">
        <v>44049.645833333336</v>
      </c>
      <c r="G115" s="30">
        <v>16.8</v>
      </c>
      <c r="H115" s="58">
        <f t="shared" si="14"/>
        <v>-5.9171597633135287E-3</v>
      </c>
      <c r="J115" s="111">
        <v>44049.645833333336</v>
      </c>
      <c r="K115" s="30">
        <v>14.49</v>
      </c>
      <c r="L115" s="58">
        <f t="shared" si="15"/>
        <v>3.499999999999992E-2</v>
      </c>
      <c r="N115" s="111">
        <v>44049.645833333336</v>
      </c>
      <c r="O115" s="30">
        <v>112.7</v>
      </c>
      <c r="P115" s="58">
        <f t="shared" si="16"/>
        <v>8.9941972920696278E-2</v>
      </c>
      <c r="R115" s="111">
        <v>44049.645833333336</v>
      </c>
      <c r="S115" s="30">
        <v>10167.450000000001</v>
      </c>
      <c r="T115" s="31">
        <f t="shared" si="17"/>
        <v>2.4945401123037669E-3</v>
      </c>
    </row>
    <row r="116" spans="2:20">
      <c r="B116" s="111">
        <v>44080.645833333336</v>
      </c>
      <c r="C116" s="30">
        <v>1010.2</v>
      </c>
      <c r="D116" s="31">
        <f t="shared" si="13"/>
        <v>-8.2466129982328162E-3</v>
      </c>
      <c r="F116" s="111">
        <v>44080.645833333336</v>
      </c>
      <c r="G116" s="30">
        <v>16.649999999999999</v>
      </c>
      <c r="H116" s="58">
        <f t="shared" si="14"/>
        <v>-8.9285714285715079E-3</v>
      </c>
      <c r="J116" s="111">
        <v>44080.645833333336</v>
      </c>
      <c r="K116" s="30">
        <v>14.06</v>
      </c>
      <c r="L116" s="58">
        <f t="shared" si="15"/>
        <v>-2.9675638371290503E-2</v>
      </c>
      <c r="N116" s="111">
        <v>44080.645833333336</v>
      </c>
      <c r="O116" s="30">
        <v>106.35</v>
      </c>
      <c r="P116" s="58">
        <f t="shared" si="16"/>
        <v>-5.634427684117127E-2</v>
      </c>
      <c r="R116" s="111">
        <v>44080.645833333336</v>
      </c>
      <c r="S116" s="30">
        <v>10046.65</v>
      </c>
      <c r="T116" s="31">
        <f t="shared" si="17"/>
        <v>-1.1881051787813179E-2</v>
      </c>
    </row>
    <row r="117" spans="2:20">
      <c r="B117" s="111">
        <v>44110.645833333336</v>
      </c>
      <c r="C117" s="30">
        <v>1009.65</v>
      </c>
      <c r="D117" s="31">
        <f t="shared" si="13"/>
        <v>-5.4444664422892419E-4</v>
      </c>
      <c r="F117" s="111">
        <v>44110.645833333336</v>
      </c>
      <c r="G117" s="30">
        <v>17.899999999999999</v>
      </c>
      <c r="H117" s="58">
        <f t="shared" si="14"/>
        <v>7.5075075075075048E-2</v>
      </c>
      <c r="J117" s="111">
        <v>44110.645833333336</v>
      </c>
      <c r="K117" s="30">
        <v>14.41</v>
      </c>
      <c r="L117" s="58">
        <f t="shared" si="15"/>
        <v>2.4893314366998487E-2</v>
      </c>
      <c r="N117" s="111">
        <v>44110.645833333336</v>
      </c>
      <c r="O117" s="30">
        <v>105.75</v>
      </c>
      <c r="P117" s="58">
        <f t="shared" si="16"/>
        <v>-5.6417489421720646E-3</v>
      </c>
      <c r="R117" s="111">
        <v>44110.645833333336</v>
      </c>
      <c r="S117" s="30">
        <v>10116.15</v>
      </c>
      <c r="T117" s="31">
        <f t="shared" si="17"/>
        <v>6.9177287951704969E-3</v>
      </c>
    </row>
    <row r="118" spans="2:20">
      <c r="B118" s="111">
        <v>44141.645833333336</v>
      </c>
      <c r="C118" s="30">
        <v>999.15</v>
      </c>
      <c r="D118" s="31">
        <f t="shared" si="13"/>
        <v>-1.0399643440796358E-2</v>
      </c>
      <c r="F118" s="111">
        <v>44141.645833333336</v>
      </c>
      <c r="G118" s="30">
        <v>17.05</v>
      </c>
      <c r="H118" s="58">
        <f t="shared" si="14"/>
        <v>-4.7486033519552939E-2</v>
      </c>
      <c r="J118" s="111">
        <v>44141.645833333336</v>
      </c>
      <c r="K118" s="30">
        <v>14.11</v>
      </c>
      <c r="L118" s="58">
        <f t="shared" si="15"/>
        <v>-2.0818875780707846E-2</v>
      </c>
      <c r="N118" s="111">
        <v>44141.645833333336</v>
      </c>
      <c r="O118" s="30">
        <v>102.2</v>
      </c>
      <c r="P118" s="58">
        <f t="shared" si="16"/>
        <v>-3.3569739952718614E-2</v>
      </c>
      <c r="R118" s="111">
        <v>44141.645833333336</v>
      </c>
      <c r="S118" s="30">
        <v>9902</v>
      </c>
      <c r="T118" s="31">
        <f t="shared" si="17"/>
        <v>-2.1169120663493524E-2</v>
      </c>
    </row>
    <row r="119" spans="2:20">
      <c r="B119" s="111">
        <v>44171.645833333336</v>
      </c>
      <c r="C119" s="30">
        <v>1013.6</v>
      </c>
      <c r="D119" s="31">
        <f t="shared" si="13"/>
        <v>1.4462292949006805E-2</v>
      </c>
      <c r="F119" s="111">
        <v>44171.645833333336</v>
      </c>
      <c r="G119" s="30">
        <v>18.05</v>
      </c>
      <c r="H119" s="58">
        <f t="shared" si="14"/>
        <v>5.8651026392961825E-2</v>
      </c>
      <c r="J119" s="111">
        <v>44171.645833333336</v>
      </c>
      <c r="K119" s="30">
        <v>14.04</v>
      </c>
      <c r="L119" s="58">
        <f t="shared" si="15"/>
        <v>-4.9610205527994555E-3</v>
      </c>
      <c r="N119" s="111">
        <v>44171.645833333336</v>
      </c>
      <c r="O119" s="30">
        <v>104.35</v>
      </c>
      <c r="P119" s="58">
        <f t="shared" si="16"/>
        <v>2.1037181996085952E-2</v>
      </c>
      <c r="R119" s="111">
        <v>44171.645833333336</v>
      </c>
      <c r="S119" s="30">
        <v>9972.9</v>
      </c>
      <c r="T119" s="31">
        <f t="shared" si="17"/>
        <v>7.1601696626943934E-3</v>
      </c>
    </row>
    <row r="120" spans="2:20" ht="27">
      <c r="B120" s="112" t="s">
        <v>74</v>
      </c>
      <c r="C120" s="30">
        <v>1006.75</v>
      </c>
      <c r="D120" s="31">
        <f t="shared" si="13"/>
        <v>-6.7580899763219904E-3</v>
      </c>
      <c r="F120" s="112" t="s">
        <v>74</v>
      </c>
      <c r="G120" s="30">
        <v>17.100000000000001</v>
      </c>
      <c r="H120" s="58">
        <f t="shared" si="14"/>
        <v>-5.2631578947368363E-2</v>
      </c>
      <c r="J120" s="112" t="s">
        <v>74</v>
      </c>
      <c r="K120" s="30">
        <v>13.89</v>
      </c>
      <c r="L120" s="58">
        <f t="shared" si="15"/>
        <v>-1.0683760683760535E-2</v>
      </c>
      <c r="N120" s="112" t="s">
        <v>74</v>
      </c>
      <c r="O120" s="30">
        <v>108.05</v>
      </c>
      <c r="P120" s="58">
        <f t="shared" si="16"/>
        <v>3.5457594633445222E-2</v>
      </c>
      <c r="R120" s="112" t="s">
        <v>74</v>
      </c>
      <c r="S120" s="30">
        <v>9813.7000000000007</v>
      </c>
      <c r="T120" s="31">
        <f t="shared" si="17"/>
        <v>-1.596326043578089E-2</v>
      </c>
    </row>
    <row r="121" spans="2:20" ht="27">
      <c r="B121" s="112" t="s">
        <v>75</v>
      </c>
      <c r="C121" s="30">
        <v>1004.45</v>
      </c>
      <c r="D121" s="31">
        <f t="shared" si="13"/>
        <v>-2.2845790911347752E-3</v>
      </c>
      <c r="F121" s="112" t="s">
        <v>75</v>
      </c>
      <c r="G121" s="30">
        <v>16.899999999999999</v>
      </c>
      <c r="H121" s="58">
        <f t="shared" si="14"/>
        <v>-1.1695906432748648E-2</v>
      </c>
      <c r="J121" s="112" t="s">
        <v>75</v>
      </c>
      <c r="K121" s="30">
        <v>13.53</v>
      </c>
      <c r="L121" s="58">
        <f t="shared" si="15"/>
        <v>-2.5917926565874772E-2</v>
      </c>
      <c r="N121" s="112" t="s">
        <v>75</v>
      </c>
      <c r="O121" s="30">
        <v>108.15</v>
      </c>
      <c r="P121" s="58">
        <f t="shared" si="16"/>
        <v>9.2549745488201829E-4</v>
      </c>
      <c r="R121" s="112" t="s">
        <v>75</v>
      </c>
      <c r="S121" s="30">
        <v>9914</v>
      </c>
      <c r="T121" s="31">
        <f t="shared" si="17"/>
        <v>1.0220406166889129E-2</v>
      </c>
    </row>
    <row r="122" spans="2:20" ht="27">
      <c r="B122" s="112" t="s">
        <v>76</v>
      </c>
      <c r="C122" s="30">
        <v>1002.45</v>
      </c>
      <c r="D122" s="31">
        <f t="shared" si="13"/>
        <v>-1.9911394295385465E-3</v>
      </c>
      <c r="F122" s="112" t="s">
        <v>76</v>
      </c>
      <c r="G122" s="30">
        <v>16.95</v>
      </c>
      <c r="H122" s="58">
        <f t="shared" si="14"/>
        <v>2.9585798816569309E-3</v>
      </c>
      <c r="J122" s="112" t="s">
        <v>76</v>
      </c>
      <c r="K122" s="30">
        <v>13.92</v>
      </c>
      <c r="L122" s="58">
        <f t="shared" si="15"/>
        <v>2.8824833702882469E-2</v>
      </c>
      <c r="N122" s="112" t="s">
        <v>76</v>
      </c>
      <c r="O122" s="30">
        <v>118.95</v>
      </c>
      <c r="P122" s="58">
        <f t="shared" si="16"/>
        <v>9.9861303744798846E-2</v>
      </c>
      <c r="R122" s="112" t="s">
        <v>76</v>
      </c>
      <c r="S122" s="30">
        <v>9881.15</v>
      </c>
      <c r="T122" s="31">
        <f t="shared" si="17"/>
        <v>-3.3134960661690416E-3</v>
      </c>
    </row>
    <row r="123" spans="2:20" ht="27">
      <c r="B123" s="112" t="s">
        <v>77</v>
      </c>
      <c r="C123" s="30">
        <v>1011.95</v>
      </c>
      <c r="D123" s="31">
        <f t="shared" si="13"/>
        <v>9.4767818843832785E-3</v>
      </c>
      <c r="F123" s="112" t="s">
        <v>77</v>
      </c>
      <c r="G123" s="30">
        <v>16.95</v>
      </c>
      <c r="H123" s="58">
        <f t="shared" si="14"/>
        <v>0</v>
      </c>
      <c r="J123" s="112" t="s">
        <v>77</v>
      </c>
      <c r="K123" s="30">
        <v>14.54</v>
      </c>
      <c r="L123" s="58">
        <f t="shared" si="15"/>
        <v>4.4540229885057459E-2</v>
      </c>
      <c r="N123" s="112" t="s">
        <v>77</v>
      </c>
      <c r="O123" s="30">
        <v>130.80000000000001</v>
      </c>
      <c r="P123" s="58">
        <f t="shared" si="16"/>
        <v>9.9621689785624357E-2</v>
      </c>
      <c r="R123" s="112" t="s">
        <v>77</v>
      </c>
      <c r="S123" s="30">
        <v>10091.65</v>
      </c>
      <c r="T123" s="31">
        <f t="shared" si="17"/>
        <v>2.1303188394063532E-2</v>
      </c>
    </row>
    <row r="124" spans="2:20" ht="27">
      <c r="B124" s="112" t="s">
        <v>78</v>
      </c>
      <c r="C124" s="30">
        <v>1020.05</v>
      </c>
      <c r="D124" s="31">
        <f t="shared" si="13"/>
        <v>8.0043480409111023E-3</v>
      </c>
      <c r="F124" s="112" t="s">
        <v>78</v>
      </c>
      <c r="G124" s="30">
        <v>16.95</v>
      </c>
      <c r="H124" s="58">
        <f t="shared" si="14"/>
        <v>0</v>
      </c>
      <c r="J124" s="112" t="s">
        <v>78</v>
      </c>
      <c r="K124" s="30">
        <v>15.26</v>
      </c>
      <c r="L124" s="58">
        <f t="shared" si="15"/>
        <v>4.9518569463548934E-2</v>
      </c>
      <c r="N124" s="112" t="s">
        <v>78</v>
      </c>
      <c r="O124" s="30">
        <v>137.30000000000001</v>
      </c>
      <c r="P124" s="58">
        <f t="shared" si="16"/>
        <v>4.9694189602446537E-2</v>
      </c>
      <c r="R124" s="112" t="s">
        <v>78</v>
      </c>
      <c r="S124" s="30">
        <v>10244.4</v>
      </c>
      <c r="T124" s="31">
        <f t="shared" si="17"/>
        <v>1.5136276030183415E-2</v>
      </c>
    </row>
    <row r="125" spans="2:20" ht="27">
      <c r="B125" s="112" t="s">
        <v>79</v>
      </c>
      <c r="C125" s="30">
        <v>1035.45</v>
      </c>
      <c r="D125" s="31">
        <f t="shared" si="13"/>
        <v>1.5097299152002419E-2</v>
      </c>
      <c r="F125" s="112" t="s">
        <v>79</v>
      </c>
      <c r="G125" s="30">
        <v>16.95</v>
      </c>
      <c r="H125" s="58">
        <f t="shared" si="14"/>
        <v>0</v>
      </c>
      <c r="J125" s="112" t="s">
        <v>79</v>
      </c>
      <c r="K125" s="30">
        <v>16.02</v>
      </c>
      <c r="L125" s="58">
        <f t="shared" si="15"/>
        <v>4.9803407601572758E-2</v>
      </c>
      <c r="N125" s="112" t="s">
        <v>79</v>
      </c>
      <c r="O125" s="30">
        <v>130.44999999999999</v>
      </c>
      <c r="P125" s="58">
        <f t="shared" si="16"/>
        <v>-4.9890750182083221E-2</v>
      </c>
      <c r="R125" s="112" t="s">
        <v>79</v>
      </c>
      <c r="S125" s="30">
        <v>10311.200000000001</v>
      </c>
      <c r="T125" s="31">
        <f t="shared" si="17"/>
        <v>6.5206356643630059E-3</v>
      </c>
    </row>
    <row r="126" spans="2:20" ht="27">
      <c r="B126" s="112" t="s">
        <v>80</v>
      </c>
      <c r="C126" s="30">
        <v>1042.9000000000001</v>
      </c>
      <c r="D126" s="31">
        <f t="shared" si="13"/>
        <v>7.1949393983292698E-3</v>
      </c>
      <c r="F126" s="112" t="s">
        <v>80</v>
      </c>
      <c r="G126" s="30">
        <v>17.05</v>
      </c>
      <c r="H126" s="58">
        <f t="shared" si="14"/>
        <v>5.8997050147493457E-3</v>
      </c>
      <c r="J126" s="112" t="s">
        <v>80</v>
      </c>
      <c r="K126" s="30">
        <v>16.46</v>
      </c>
      <c r="L126" s="58">
        <f t="shared" si="15"/>
        <v>2.7465667915106184E-2</v>
      </c>
      <c r="N126" s="112" t="s">
        <v>80</v>
      </c>
      <c r="O126" s="30">
        <v>133.30000000000001</v>
      </c>
      <c r="P126" s="58">
        <f t="shared" si="16"/>
        <v>2.1847451130701634E-2</v>
      </c>
      <c r="R126" s="112" t="s">
        <v>80</v>
      </c>
      <c r="S126" s="30">
        <v>10471</v>
      </c>
      <c r="T126" s="31">
        <f t="shared" si="17"/>
        <v>1.5497711226627242E-2</v>
      </c>
    </row>
    <row r="127" spans="2:20" ht="27">
      <c r="B127" s="112" t="s">
        <v>81</v>
      </c>
      <c r="C127" s="30">
        <v>1050.8</v>
      </c>
      <c r="D127" s="31">
        <f t="shared" si="13"/>
        <v>7.5750311631026523E-3</v>
      </c>
      <c r="F127" s="112" t="s">
        <v>81</v>
      </c>
      <c r="G127" s="30">
        <v>16.95</v>
      </c>
      <c r="H127" s="58">
        <f t="shared" si="14"/>
        <v>-5.8651026392962935E-3</v>
      </c>
      <c r="J127" s="112" t="s">
        <v>81</v>
      </c>
      <c r="K127" s="30">
        <v>16.34</v>
      </c>
      <c r="L127" s="58">
        <f t="shared" si="15"/>
        <v>-7.2904009720534679E-3</v>
      </c>
      <c r="N127" s="112" t="s">
        <v>81</v>
      </c>
      <c r="O127" s="30">
        <v>126.65</v>
      </c>
      <c r="P127" s="58">
        <f t="shared" si="16"/>
        <v>-4.9887471867967048E-2</v>
      </c>
      <c r="R127" s="112" t="s">
        <v>81</v>
      </c>
      <c r="S127" s="30">
        <v>10305.299999999999</v>
      </c>
      <c r="T127" s="31">
        <f t="shared" si="17"/>
        <v>-1.5824658580842366E-2</v>
      </c>
    </row>
    <row r="128" spans="2:20" ht="27">
      <c r="B128" s="112" t="s">
        <v>82</v>
      </c>
      <c r="C128" s="30">
        <v>1049.0999999999999</v>
      </c>
      <c r="D128" s="31">
        <f t="shared" si="13"/>
        <v>-1.6178149980967671E-3</v>
      </c>
      <c r="F128" s="112" t="s">
        <v>82</v>
      </c>
      <c r="G128" s="30">
        <v>18.600000000000001</v>
      </c>
      <c r="H128" s="58">
        <f t="shared" si="14"/>
        <v>9.7345132743362983E-2</v>
      </c>
      <c r="J128" s="112" t="s">
        <v>82</v>
      </c>
      <c r="K128" s="30">
        <v>16.47</v>
      </c>
      <c r="L128" s="58">
        <f t="shared" si="15"/>
        <v>7.9559363525090188E-3</v>
      </c>
      <c r="N128" s="112" t="s">
        <v>82</v>
      </c>
      <c r="O128" s="30">
        <v>128</v>
      </c>
      <c r="P128" s="58">
        <f t="shared" si="16"/>
        <v>1.065929727595738E-2</v>
      </c>
      <c r="R128" s="112" t="s">
        <v>82</v>
      </c>
      <c r="S128" s="30">
        <v>10288.9</v>
      </c>
      <c r="T128" s="31">
        <f t="shared" si="17"/>
        <v>-1.5914141267114879E-3</v>
      </c>
    </row>
    <row r="129" spans="2:20" ht="27">
      <c r="B129" s="112" t="s">
        <v>83</v>
      </c>
      <c r="C129" s="30">
        <v>1017.95</v>
      </c>
      <c r="D129" s="31">
        <f t="shared" si="13"/>
        <v>-2.9692117052711686E-2</v>
      </c>
      <c r="F129" s="112" t="s">
        <v>83</v>
      </c>
      <c r="G129" s="30">
        <v>20.399999999999999</v>
      </c>
      <c r="H129" s="58">
        <f t="shared" si="14"/>
        <v>9.6774193548387011E-2</v>
      </c>
      <c r="J129" s="112" t="s">
        <v>83</v>
      </c>
      <c r="K129" s="30">
        <v>16.46</v>
      </c>
      <c r="L129" s="58">
        <f t="shared" si="15"/>
        <v>-6.0716454159059907E-4</v>
      </c>
      <c r="N129" s="112" t="s">
        <v>83</v>
      </c>
      <c r="O129" s="30">
        <v>125.45</v>
      </c>
      <c r="P129" s="58">
        <f t="shared" si="16"/>
        <v>-1.9921874999999978E-2</v>
      </c>
      <c r="R129" s="112" t="s">
        <v>83</v>
      </c>
      <c r="S129" s="30">
        <v>10383</v>
      </c>
      <c r="T129" s="31">
        <f t="shared" si="17"/>
        <v>9.1457784602824166E-3</v>
      </c>
    </row>
    <row r="130" spans="2:20" ht="27">
      <c r="B130" s="112" t="s">
        <v>84</v>
      </c>
      <c r="C130" s="30">
        <v>1005.8</v>
      </c>
      <c r="D130" s="31">
        <f t="shared" si="13"/>
        <v>-1.193575322953E-2</v>
      </c>
      <c r="F130" s="112" t="s">
        <v>84</v>
      </c>
      <c r="G130" s="30">
        <v>22.35</v>
      </c>
      <c r="H130" s="58">
        <f t="shared" si="14"/>
        <v>9.5588235294117752E-2</v>
      </c>
      <c r="J130" s="112" t="s">
        <v>84</v>
      </c>
      <c r="K130" s="30">
        <v>15.64</v>
      </c>
      <c r="L130" s="58">
        <f t="shared" si="15"/>
        <v>-4.9817739975698716E-2</v>
      </c>
      <c r="N130" s="112" t="s">
        <v>84</v>
      </c>
      <c r="O130" s="30">
        <v>121.85</v>
      </c>
      <c r="P130" s="58">
        <f t="shared" si="16"/>
        <v>-2.8696691909127159E-2</v>
      </c>
      <c r="R130" s="112" t="s">
        <v>84</v>
      </c>
      <c r="S130" s="30">
        <v>10312.4</v>
      </c>
      <c r="T130" s="31">
        <f t="shared" si="17"/>
        <v>-6.7995762303766361E-3</v>
      </c>
    </row>
    <row r="131" spans="2:20" ht="27">
      <c r="B131" s="112" t="s">
        <v>85</v>
      </c>
      <c r="C131" s="30">
        <v>1037.75</v>
      </c>
      <c r="D131" s="31">
        <f t="shared" si="13"/>
        <v>3.1765758600119431E-2</v>
      </c>
      <c r="F131" s="112" t="s">
        <v>85</v>
      </c>
      <c r="G131" s="30">
        <v>21.25</v>
      </c>
      <c r="H131" s="58">
        <f t="shared" si="14"/>
        <v>-4.9217002237136542E-2</v>
      </c>
      <c r="J131" s="112" t="s">
        <v>85</v>
      </c>
      <c r="K131" s="30">
        <v>14.86</v>
      </c>
      <c r="L131" s="58">
        <f t="shared" si="15"/>
        <v>-4.9872122762148363E-2</v>
      </c>
      <c r="N131" s="112" t="s">
        <v>85</v>
      </c>
      <c r="O131" s="30">
        <v>127.9</v>
      </c>
      <c r="P131" s="58">
        <f t="shared" si="16"/>
        <v>4.9651210504719101E-2</v>
      </c>
      <c r="R131" s="112" t="s">
        <v>85</v>
      </c>
      <c r="S131" s="30">
        <v>10302.1</v>
      </c>
      <c r="T131" s="31">
        <f t="shared" si="17"/>
        <v>-9.9879756409748666E-4</v>
      </c>
    </row>
    <row r="132" spans="2:20">
      <c r="B132" s="111">
        <v>43837.645833333336</v>
      </c>
      <c r="C132" s="30">
        <v>1023.6</v>
      </c>
      <c r="D132" s="31">
        <f t="shared" si="13"/>
        <v>-1.3635268609973439E-2</v>
      </c>
      <c r="F132" s="111">
        <v>43837.645833333336</v>
      </c>
      <c r="G132" s="30">
        <v>20.2</v>
      </c>
      <c r="H132" s="58">
        <f t="shared" si="14"/>
        <v>-4.9411764705882377E-2</v>
      </c>
      <c r="J132" s="111">
        <v>43837.645833333336</v>
      </c>
      <c r="K132" s="30">
        <v>14.12</v>
      </c>
      <c r="L132" s="58">
        <f t="shared" si="15"/>
        <v>-4.9798115746971794E-2</v>
      </c>
      <c r="N132" s="111">
        <v>43837.645833333336</v>
      </c>
      <c r="O132" s="30">
        <v>126.25</v>
      </c>
      <c r="P132" s="58">
        <f t="shared" si="16"/>
        <v>-1.2900703674745939E-2</v>
      </c>
      <c r="R132" s="111">
        <v>43837.645833333336</v>
      </c>
      <c r="S132" s="30">
        <v>10430.049999999999</v>
      </c>
      <c r="T132" s="31">
        <f t="shared" si="17"/>
        <v>1.241979790528136E-2</v>
      </c>
    </row>
    <row r="133" spans="2:20">
      <c r="B133" s="111">
        <v>43868.645833333336</v>
      </c>
      <c r="C133" s="30">
        <v>1055.7</v>
      </c>
      <c r="D133" s="31">
        <f t="shared" si="13"/>
        <v>3.1359906213364708E-2</v>
      </c>
      <c r="F133" s="111">
        <v>43868.645833333336</v>
      </c>
      <c r="G133" s="30">
        <v>19.45</v>
      </c>
      <c r="H133" s="58">
        <f t="shared" si="14"/>
        <v>-3.7128712871287162E-2</v>
      </c>
      <c r="J133" s="111">
        <v>43868.645833333336</v>
      </c>
      <c r="K133" s="30">
        <v>14.16</v>
      </c>
      <c r="L133" s="58">
        <f t="shared" si="15"/>
        <v>2.8328611898018607E-3</v>
      </c>
      <c r="N133" s="111">
        <v>43868.645833333336</v>
      </c>
      <c r="O133" s="30">
        <v>125.7</v>
      </c>
      <c r="P133" s="58">
        <f t="shared" si="16"/>
        <v>-4.3564356435643603E-3</v>
      </c>
      <c r="R133" s="111">
        <v>43868.645833333336</v>
      </c>
      <c r="S133" s="30">
        <v>10551.7</v>
      </c>
      <c r="T133" s="31">
        <f t="shared" si="17"/>
        <v>1.1663414844607756E-2</v>
      </c>
    </row>
    <row r="134" spans="2:20">
      <c r="B134" s="111">
        <v>43897.645833333336</v>
      </c>
      <c r="C134" s="30">
        <v>1037.25</v>
      </c>
      <c r="D134" s="31">
        <f t="shared" si="13"/>
        <v>-1.7476555839727292E-2</v>
      </c>
      <c r="F134" s="111">
        <v>43897.645833333336</v>
      </c>
      <c r="G134" s="30">
        <v>19.149999999999999</v>
      </c>
      <c r="H134" s="58">
        <f t="shared" si="14"/>
        <v>-1.5424164524421635E-2</v>
      </c>
      <c r="J134" s="111">
        <v>43897.645833333336</v>
      </c>
      <c r="K134" s="30">
        <v>13.92</v>
      </c>
      <c r="L134" s="58">
        <f t="shared" si="15"/>
        <v>-1.6949152542372947E-2</v>
      </c>
      <c r="N134" s="111">
        <v>43897.645833333336</v>
      </c>
      <c r="O134" s="30">
        <v>126.5</v>
      </c>
      <c r="P134" s="58">
        <f t="shared" si="16"/>
        <v>6.364359586316537E-3</v>
      </c>
      <c r="R134" s="111">
        <v>43897.645833333336</v>
      </c>
      <c r="S134" s="30">
        <v>10607.35</v>
      </c>
      <c r="T134" s="31">
        <f t="shared" si="17"/>
        <v>5.2740316726214154E-3</v>
      </c>
    </row>
    <row r="135" spans="2:20">
      <c r="B135" s="111">
        <v>43989.645833333336</v>
      </c>
      <c r="C135" s="30">
        <v>1060.3499999999999</v>
      </c>
      <c r="D135" s="31">
        <f t="shared" si="13"/>
        <v>2.2270426608821392E-2</v>
      </c>
      <c r="F135" s="111">
        <v>43989.645833333336</v>
      </c>
      <c r="G135" s="30">
        <v>18.899999999999999</v>
      </c>
      <c r="H135" s="58">
        <f t="shared" si="14"/>
        <v>-1.3054830287206221E-2</v>
      </c>
      <c r="J135" s="111">
        <v>43989.645833333336</v>
      </c>
      <c r="K135" s="30">
        <v>14.2</v>
      </c>
      <c r="L135" s="58">
        <f t="shared" si="15"/>
        <v>2.0114942528735691E-2</v>
      </c>
      <c r="N135" s="111">
        <v>43989.645833333336</v>
      </c>
      <c r="O135" s="30">
        <v>132.80000000000001</v>
      </c>
      <c r="P135" s="58">
        <f t="shared" si="16"/>
        <v>4.9802371541502133E-2</v>
      </c>
      <c r="R135" s="111">
        <v>43989.645833333336</v>
      </c>
      <c r="S135" s="30">
        <v>10763.65</v>
      </c>
      <c r="T135" s="31">
        <f t="shared" si="17"/>
        <v>1.4735065779860168E-2</v>
      </c>
    </row>
    <row r="136" spans="2:20">
      <c r="B136" s="111">
        <v>44019.645833333336</v>
      </c>
      <c r="C136" s="30">
        <v>1049.8</v>
      </c>
      <c r="D136" s="31">
        <f t="shared" si="13"/>
        <v>-9.949544961569301E-3</v>
      </c>
      <c r="F136" s="111">
        <v>44019.645833333336</v>
      </c>
      <c r="G136" s="30">
        <v>18.95</v>
      </c>
      <c r="H136" s="58">
        <f t="shared" si="14"/>
        <v>2.6455026455027841E-3</v>
      </c>
      <c r="J136" s="111">
        <v>44019.645833333336</v>
      </c>
      <c r="K136" s="30">
        <v>13.69</v>
      </c>
      <c r="L136" s="58">
        <f t="shared" si="15"/>
        <v>-3.5915492957746431E-2</v>
      </c>
      <c r="N136" s="111">
        <v>44019.645833333336</v>
      </c>
      <c r="O136" s="30">
        <v>130.25</v>
      </c>
      <c r="P136" s="58">
        <f t="shared" si="16"/>
        <v>-1.9201807228915735E-2</v>
      </c>
      <c r="R136" s="111">
        <v>44019.645833333336</v>
      </c>
      <c r="S136" s="30">
        <v>10799.65</v>
      </c>
      <c r="T136" s="31">
        <f t="shared" si="17"/>
        <v>3.3445903573601221E-3</v>
      </c>
    </row>
    <row r="137" spans="2:20">
      <c r="B137" s="111">
        <v>44050.645833333336</v>
      </c>
      <c r="C137" s="30">
        <v>1062.5999999999999</v>
      </c>
      <c r="D137" s="31">
        <f t="shared" si="13"/>
        <v>1.2192798628310131E-2</v>
      </c>
      <c r="F137" s="111">
        <v>44050.645833333336</v>
      </c>
      <c r="G137" s="30">
        <v>18.399999999999999</v>
      </c>
      <c r="H137" s="58">
        <f t="shared" si="14"/>
        <v>-2.9023746701847042E-2</v>
      </c>
      <c r="J137" s="111">
        <v>44050.645833333336</v>
      </c>
      <c r="K137" s="30">
        <v>13.86</v>
      </c>
      <c r="L137" s="58">
        <f t="shared" si="15"/>
        <v>1.2417823228634051E-2</v>
      </c>
      <c r="N137" s="111">
        <v>44050.645833333336</v>
      </c>
      <c r="O137" s="30">
        <v>129.85</v>
      </c>
      <c r="P137" s="58">
        <f t="shared" si="16"/>
        <v>-3.0710172744722319E-3</v>
      </c>
      <c r="R137" s="111">
        <v>44050.645833333336</v>
      </c>
      <c r="S137" s="30">
        <v>10705.75</v>
      </c>
      <c r="T137" s="31">
        <f t="shared" si="17"/>
        <v>-8.6947262179792872E-3</v>
      </c>
    </row>
    <row r="138" spans="2:20">
      <c r="B138" s="111">
        <v>44081.645833333336</v>
      </c>
      <c r="C138" s="30">
        <v>1070.1500000000001</v>
      </c>
      <c r="D138" s="31">
        <f t="shared" si="13"/>
        <v>7.1052136269529331E-3</v>
      </c>
      <c r="F138" s="111">
        <v>44081.645833333336</v>
      </c>
      <c r="G138" s="30">
        <v>17.850000000000001</v>
      </c>
      <c r="H138" s="58">
        <f t="shared" si="14"/>
        <v>-2.9891304347825942E-2</v>
      </c>
      <c r="J138" s="111">
        <v>44081.645833333336</v>
      </c>
      <c r="K138" s="30">
        <v>13.57</v>
      </c>
      <c r="L138" s="58">
        <f t="shared" si="15"/>
        <v>-2.09235209235209E-2</v>
      </c>
      <c r="N138" s="111">
        <v>44081.645833333336</v>
      </c>
      <c r="O138" s="30">
        <v>130.05000000000001</v>
      </c>
      <c r="P138" s="58">
        <f t="shared" si="16"/>
        <v>1.5402387370042625E-3</v>
      </c>
      <c r="R138" s="111">
        <v>44081.645833333336</v>
      </c>
      <c r="S138" s="30">
        <v>10813.45</v>
      </c>
      <c r="T138" s="31">
        <f t="shared" si="17"/>
        <v>1.006001447820104E-2</v>
      </c>
    </row>
    <row r="139" spans="2:20">
      <c r="B139" s="111">
        <v>44111.645833333336</v>
      </c>
      <c r="C139" s="30">
        <v>1031.4000000000001</v>
      </c>
      <c r="D139" s="31">
        <f t="shared" ref="D139:D202" si="18">(C139/C138)-1</f>
        <v>-3.6209877120029876E-2</v>
      </c>
      <c r="F139" s="111">
        <v>44111.645833333336</v>
      </c>
      <c r="G139" s="30">
        <v>18</v>
      </c>
      <c r="H139" s="58">
        <f t="shared" ref="H139:H202" si="19">(G139/G138)-1</f>
        <v>8.4033613445377853E-3</v>
      </c>
      <c r="J139" s="111">
        <v>44111.645833333336</v>
      </c>
      <c r="K139" s="30">
        <v>13.01</v>
      </c>
      <c r="L139" s="58">
        <f t="shared" ref="L139:L202" si="20">(K139/K138)-1</f>
        <v>-4.1267501842299215E-2</v>
      </c>
      <c r="N139" s="111">
        <v>44111.645833333336</v>
      </c>
      <c r="O139" s="30">
        <v>136.55000000000001</v>
      </c>
      <c r="P139" s="58">
        <f t="shared" ref="P139:P202" si="21">(O139/O138)-1</f>
        <v>4.9980776624375167E-2</v>
      </c>
      <c r="R139" s="111">
        <v>44111.645833333336</v>
      </c>
      <c r="S139" s="30">
        <v>10768.05</v>
      </c>
      <c r="T139" s="31">
        <f t="shared" ref="T139:T202" si="22">(S139/S138)-1</f>
        <v>-4.1984750472792154E-3</v>
      </c>
    </row>
    <row r="140" spans="2:20" ht="27">
      <c r="B140" s="112" t="s">
        <v>86</v>
      </c>
      <c r="C140" s="30">
        <v>1007.95</v>
      </c>
      <c r="D140" s="31">
        <f t="shared" si="18"/>
        <v>-2.2736086872212624E-2</v>
      </c>
      <c r="F140" s="112" t="s">
        <v>86</v>
      </c>
      <c r="G140" s="30">
        <v>17.850000000000001</v>
      </c>
      <c r="H140" s="58">
        <f t="shared" si="19"/>
        <v>-8.3333333333333037E-3</v>
      </c>
      <c r="J140" s="112" t="s">
        <v>86</v>
      </c>
      <c r="K140" s="30">
        <v>12.36</v>
      </c>
      <c r="L140" s="58">
        <f t="shared" si="20"/>
        <v>-4.9961568024596503E-2</v>
      </c>
      <c r="N140" s="112" t="s">
        <v>86</v>
      </c>
      <c r="O140" s="30">
        <v>140.94999999999999</v>
      </c>
      <c r="P140" s="58">
        <f t="shared" si="21"/>
        <v>3.2222629073599185E-2</v>
      </c>
      <c r="R140" s="112" t="s">
        <v>86</v>
      </c>
      <c r="S140" s="30">
        <v>10802.7</v>
      </c>
      <c r="T140" s="31">
        <f t="shared" si="22"/>
        <v>3.2178528145765384E-3</v>
      </c>
    </row>
    <row r="141" spans="2:20" ht="27">
      <c r="B141" s="112" t="s">
        <v>87</v>
      </c>
      <c r="C141" s="30">
        <v>1004.55</v>
      </c>
      <c r="D141" s="31">
        <f t="shared" si="18"/>
        <v>-3.3731831936109069E-3</v>
      </c>
      <c r="F141" s="112" t="s">
        <v>87</v>
      </c>
      <c r="G141" s="30">
        <v>17.100000000000001</v>
      </c>
      <c r="H141" s="58">
        <f t="shared" si="19"/>
        <v>-4.2016806722689037E-2</v>
      </c>
      <c r="J141" s="112" t="s">
        <v>87</v>
      </c>
      <c r="K141" s="30">
        <v>11.86</v>
      </c>
      <c r="L141" s="58">
        <f t="shared" si="20"/>
        <v>-4.0453074433656977E-2</v>
      </c>
      <c r="N141" s="112" t="s">
        <v>87</v>
      </c>
      <c r="O141" s="30">
        <v>139.05000000000001</v>
      </c>
      <c r="P141" s="58">
        <f t="shared" si="21"/>
        <v>-1.3479957431713263E-2</v>
      </c>
      <c r="R141" s="112" t="s">
        <v>87</v>
      </c>
      <c r="S141" s="30">
        <v>10607.35</v>
      </c>
      <c r="T141" s="31">
        <f t="shared" si="22"/>
        <v>-1.8083442102437397E-2</v>
      </c>
    </row>
    <row r="142" spans="2:20" ht="27">
      <c r="B142" s="112" t="s">
        <v>88</v>
      </c>
      <c r="C142" s="30">
        <v>999.5</v>
      </c>
      <c r="D142" s="31">
        <f t="shared" si="18"/>
        <v>-5.0271265740878812E-3</v>
      </c>
      <c r="F142" s="112" t="s">
        <v>88</v>
      </c>
      <c r="G142" s="30">
        <v>16.600000000000001</v>
      </c>
      <c r="H142" s="58">
        <f t="shared" si="19"/>
        <v>-2.9239766081871288E-2</v>
      </c>
      <c r="J142" s="112" t="s">
        <v>88</v>
      </c>
      <c r="K142" s="30">
        <v>11.27</v>
      </c>
      <c r="L142" s="58">
        <f t="shared" si="20"/>
        <v>-4.9747048903878599E-2</v>
      </c>
      <c r="N142" s="112" t="s">
        <v>88</v>
      </c>
      <c r="O142" s="30">
        <v>139.4</v>
      </c>
      <c r="P142" s="58">
        <f t="shared" si="21"/>
        <v>2.5170801869831561E-3</v>
      </c>
      <c r="R142" s="112" t="s">
        <v>88</v>
      </c>
      <c r="S142" s="30">
        <v>10618.2</v>
      </c>
      <c r="T142" s="31">
        <f t="shared" si="22"/>
        <v>1.0228756475463285E-3</v>
      </c>
    </row>
    <row r="143" spans="2:20" ht="27">
      <c r="B143" s="112" t="s">
        <v>89</v>
      </c>
      <c r="C143" s="30">
        <v>977.1</v>
      </c>
      <c r="D143" s="31">
        <f t="shared" si="18"/>
        <v>-2.2411205602801409E-2</v>
      </c>
      <c r="F143" s="112" t="s">
        <v>89</v>
      </c>
      <c r="G143" s="30">
        <v>16.5</v>
      </c>
      <c r="H143" s="58">
        <f t="shared" si="19"/>
        <v>-6.0240963855422436E-3</v>
      </c>
      <c r="J143" s="112" t="s">
        <v>89</v>
      </c>
      <c r="K143" s="30">
        <v>10.82</v>
      </c>
      <c r="L143" s="58">
        <f t="shared" si="20"/>
        <v>-3.9929015084294472E-2</v>
      </c>
      <c r="N143" s="112" t="s">
        <v>89</v>
      </c>
      <c r="O143" s="30">
        <v>137.25</v>
      </c>
      <c r="P143" s="58">
        <f t="shared" si="21"/>
        <v>-1.5423242467718867E-2</v>
      </c>
      <c r="R143" s="112" t="s">
        <v>89</v>
      </c>
      <c r="S143" s="30">
        <v>10739.95</v>
      </c>
      <c r="T143" s="31">
        <f t="shared" si="22"/>
        <v>1.1466161873010527E-2</v>
      </c>
    </row>
    <row r="144" spans="2:20" ht="27">
      <c r="B144" s="112" t="s">
        <v>90</v>
      </c>
      <c r="C144" s="30">
        <v>984.3</v>
      </c>
      <c r="D144" s="31">
        <f t="shared" si="18"/>
        <v>7.368744243168468E-3</v>
      </c>
      <c r="F144" s="112" t="s">
        <v>90</v>
      </c>
      <c r="G144" s="30">
        <v>17.3</v>
      </c>
      <c r="H144" s="58">
        <f t="shared" si="19"/>
        <v>4.8484848484848575E-2</v>
      </c>
      <c r="J144" s="112" t="s">
        <v>90</v>
      </c>
      <c r="K144" s="30">
        <v>10.86</v>
      </c>
      <c r="L144" s="58">
        <f t="shared" si="20"/>
        <v>3.696857670979492E-3</v>
      </c>
      <c r="N144" s="112" t="s">
        <v>90</v>
      </c>
      <c r="O144" s="30">
        <v>142.05000000000001</v>
      </c>
      <c r="P144" s="58">
        <f t="shared" si="21"/>
        <v>3.4972677595628499E-2</v>
      </c>
      <c r="R144" s="112" t="s">
        <v>90</v>
      </c>
      <c r="S144" s="30">
        <v>10901.7</v>
      </c>
      <c r="T144" s="31">
        <f t="shared" si="22"/>
        <v>1.5060591529755696E-2</v>
      </c>
    </row>
    <row r="145" spans="2:20" ht="27">
      <c r="B145" s="112" t="s">
        <v>91</v>
      </c>
      <c r="C145" s="30">
        <v>985.1</v>
      </c>
      <c r="D145" s="31">
        <f t="shared" si="18"/>
        <v>8.1276033729560382E-4</v>
      </c>
      <c r="F145" s="112" t="s">
        <v>91</v>
      </c>
      <c r="G145" s="30">
        <v>18.100000000000001</v>
      </c>
      <c r="H145" s="58">
        <f t="shared" si="19"/>
        <v>4.6242774566473965E-2</v>
      </c>
      <c r="J145" s="112" t="s">
        <v>91</v>
      </c>
      <c r="K145" s="30">
        <v>10.82</v>
      </c>
      <c r="L145" s="58">
        <f t="shared" si="20"/>
        <v>-3.6832412523019054E-3</v>
      </c>
      <c r="N145" s="112" t="s">
        <v>91</v>
      </c>
      <c r="O145" s="30">
        <v>142.5</v>
      </c>
      <c r="P145" s="58">
        <f t="shared" si="21"/>
        <v>3.1678986272438703E-3</v>
      </c>
      <c r="R145" s="112" t="s">
        <v>91</v>
      </c>
      <c r="S145" s="30">
        <v>11022.2</v>
      </c>
      <c r="T145" s="31">
        <f t="shared" si="22"/>
        <v>1.1053321958960582E-2</v>
      </c>
    </row>
    <row r="146" spans="2:20" ht="27">
      <c r="B146" s="112" t="s">
        <v>92</v>
      </c>
      <c r="C146" s="30">
        <v>984.5</v>
      </c>
      <c r="D146" s="31">
        <f t="shared" si="18"/>
        <v>-6.0907522078978982E-4</v>
      </c>
      <c r="F146" s="112" t="s">
        <v>92</v>
      </c>
      <c r="G146" s="30">
        <v>17.95</v>
      </c>
      <c r="H146" s="58">
        <f t="shared" si="19"/>
        <v>-8.2872928176797034E-3</v>
      </c>
      <c r="J146" s="112" t="s">
        <v>92</v>
      </c>
      <c r="K146" s="30">
        <v>10.83</v>
      </c>
      <c r="L146" s="58">
        <f t="shared" si="20"/>
        <v>9.242144177448175E-4</v>
      </c>
      <c r="N146" s="112" t="s">
        <v>92</v>
      </c>
      <c r="O146" s="30">
        <v>140.75</v>
      </c>
      <c r="P146" s="58">
        <f t="shared" si="21"/>
        <v>-1.2280701754386003E-2</v>
      </c>
      <c r="R146" s="112" t="s">
        <v>92</v>
      </c>
      <c r="S146" s="30">
        <v>11162.25</v>
      </c>
      <c r="T146" s="31">
        <f t="shared" si="22"/>
        <v>1.2706174810836135E-2</v>
      </c>
    </row>
    <row r="147" spans="2:20" ht="27">
      <c r="B147" s="112" t="s">
        <v>93</v>
      </c>
      <c r="C147" s="30">
        <v>989.8</v>
      </c>
      <c r="D147" s="31">
        <f t="shared" si="18"/>
        <v>5.3834433722701469E-3</v>
      </c>
      <c r="F147" s="112" t="s">
        <v>93</v>
      </c>
      <c r="G147" s="30">
        <v>18.399999999999999</v>
      </c>
      <c r="H147" s="58">
        <f t="shared" si="19"/>
        <v>2.5069637883008422E-2</v>
      </c>
      <c r="J147" s="112" t="s">
        <v>93</v>
      </c>
      <c r="K147" s="30">
        <v>10.85</v>
      </c>
      <c r="L147" s="58">
        <f t="shared" si="20"/>
        <v>1.8467220683286989E-3</v>
      </c>
      <c r="N147" s="112" t="s">
        <v>93</v>
      </c>
      <c r="O147" s="30">
        <v>135.94999999999999</v>
      </c>
      <c r="P147" s="58">
        <f t="shared" si="21"/>
        <v>-3.4103019538188395E-2</v>
      </c>
      <c r="R147" s="112" t="s">
        <v>93</v>
      </c>
      <c r="S147" s="30">
        <v>11132.6</v>
      </c>
      <c r="T147" s="31">
        <f t="shared" si="22"/>
        <v>-2.6562744966291962E-3</v>
      </c>
    </row>
    <row r="148" spans="2:20" ht="27">
      <c r="B148" s="112" t="s">
        <v>94</v>
      </c>
      <c r="C148" s="30">
        <v>1002.35</v>
      </c>
      <c r="D148" s="31">
        <f t="shared" si="18"/>
        <v>1.2679329157405661E-2</v>
      </c>
      <c r="F148" s="112" t="s">
        <v>94</v>
      </c>
      <c r="G148" s="30">
        <v>18.5</v>
      </c>
      <c r="H148" s="58">
        <f t="shared" si="19"/>
        <v>5.4347826086957873E-3</v>
      </c>
      <c r="J148" s="112" t="s">
        <v>94</v>
      </c>
      <c r="K148" s="30">
        <v>10.82</v>
      </c>
      <c r="L148" s="58">
        <f t="shared" si="20"/>
        <v>-2.7649769585252892E-3</v>
      </c>
      <c r="N148" s="112" t="s">
        <v>94</v>
      </c>
      <c r="O148" s="30">
        <v>138.6</v>
      </c>
      <c r="P148" s="58">
        <f t="shared" si="21"/>
        <v>1.9492460463405692E-2</v>
      </c>
      <c r="R148" s="112" t="s">
        <v>94</v>
      </c>
      <c r="S148" s="30">
        <v>11215.45</v>
      </c>
      <c r="T148" s="31">
        <f t="shared" si="22"/>
        <v>7.4421069651293692E-3</v>
      </c>
    </row>
    <row r="149" spans="2:20" ht="27">
      <c r="B149" s="112" t="s">
        <v>95</v>
      </c>
      <c r="C149" s="30">
        <v>998.35</v>
      </c>
      <c r="D149" s="31">
        <f t="shared" si="18"/>
        <v>-3.990622038210212E-3</v>
      </c>
      <c r="F149" s="112" t="s">
        <v>95</v>
      </c>
      <c r="G149" s="30">
        <v>18.55</v>
      </c>
      <c r="H149" s="58">
        <f t="shared" si="19"/>
        <v>2.7027027027026751E-3</v>
      </c>
      <c r="J149" s="112" t="s">
        <v>95</v>
      </c>
      <c r="K149" s="30">
        <v>10.79</v>
      </c>
      <c r="L149" s="58">
        <f t="shared" si="20"/>
        <v>-2.7726432532348966E-3</v>
      </c>
      <c r="N149" s="112" t="s">
        <v>95</v>
      </c>
      <c r="O149" s="30">
        <v>134.19999999999999</v>
      </c>
      <c r="P149" s="58">
        <f t="shared" si="21"/>
        <v>-3.1746031746031744E-2</v>
      </c>
      <c r="R149" s="112" t="s">
        <v>95</v>
      </c>
      <c r="S149" s="30">
        <v>11194.15</v>
      </c>
      <c r="T149" s="31">
        <f t="shared" si="22"/>
        <v>-1.8991658827778313E-3</v>
      </c>
    </row>
    <row r="150" spans="2:20" ht="27">
      <c r="B150" s="112" t="s">
        <v>96</v>
      </c>
      <c r="C150" s="30">
        <v>982.2</v>
      </c>
      <c r="D150" s="31">
        <f t="shared" si="18"/>
        <v>-1.6176691541042731E-2</v>
      </c>
      <c r="F150" s="112" t="s">
        <v>96</v>
      </c>
      <c r="G150" s="30">
        <v>18.55</v>
      </c>
      <c r="H150" s="58">
        <f t="shared" si="19"/>
        <v>0</v>
      </c>
      <c r="J150" s="112" t="s">
        <v>96</v>
      </c>
      <c r="K150" s="30">
        <v>10.28</v>
      </c>
      <c r="L150" s="58">
        <f t="shared" si="20"/>
        <v>-4.726598702502316E-2</v>
      </c>
      <c r="N150" s="112" t="s">
        <v>96</v>
      </c>
      <c r="O150" s="30">
        <v>127.55</v>
      </c>
      <c r="P150" s="58">
        <f t="shared" si="21"/>
        <v>-4.9552906110283068E-2</v>
      </c>
      <c r="R150" s="112" t="s">
        <v>96</v>
      </c>
      <c r="S150" s="30">
        <v>11131.8</v>
      </c>
      <c r="T150" s="31">
        <f t="shared" si="22"/>
        <v>-5.5698735500239183E-3</v>
      </c>
    </row>
    <row r="151" spans="2:20" ht="27">
      <c r="B151" s="112" t="s">
        <v>97</v>
      </c>
      <c r="C151" s="30">
        <v>970.05</v>
      </c>
      <c r="D151" s="31">
        <f t="shared" si="18"/>
        <v>-1.2370189370800366E-2</v>
      </c>
      <c r="F151" s="112" t="s">
        <v>97</v>
      </c>
      <c r="G151" s="30">
        <v>18.5</v>
      </c>
      <c r="H151" s="58">
        <f t="shared" si="19"/>
        <v>-2.6954177897574594E-3</v>
      </c>
      <c r="J151" s="112" t="s">
        <v>97</v>
      </c>
      <c r="K151" s="30">
        <v>9.81</v>
      </c>
      <c r="L151" s="58">
        <f t="shared" si="20"/>
        <v>-4.5719844357976491E-2</v>
      </c>
      <c r="N151" s="112" t="s">
        <v>97</v>
      </c>
      <c r="O151" s="30">
        <v>126</v>
      </c>
      <c r="P151" s="58">
        <f t="shared" si="21"/>
        <v>-1.215209721677768E-2</v>
      </c>
      <c r="R151" s="112" t="s">
        <v>97</v>
      </c>
      <c r="S151" s="30">
        <v>11300.55</v>
      </c>
      <c r="T151" s="31">
        <f t="shared" si="22"/>
        <v>1.5159273432868048E-2</v>
      </c>
    </row>
    <row r="152" spans="2:20" ht="27">
      <c r="B152" s="112" t="s">
        <v>98</v>
      </c>
      <c r="C152" s="30">
        <v>960.9</v>
      </c>
      <c r="D152" s="31">
        <f t="shared" si="18"/>
        <v>-9.4325034792021034E-3</v>
      </c>
      <c r="F152" s="112" t="s">
        <v>98</v>
      </c>
      <c r="G152" s="30">
        <v>18.3</v>
      </c>
      <c r="H152" s="58">
        <f t="shared" si="19"/>
        <v>-1.0810810810810811E-2</v>
      </c>
      <c r="J152" s="112" t="s">
        <v>98</v>
      </c>
      <c r="K152" s="30">
        <v>9.8699999999999992</v>
      </c>
      <c r="L152" s="58">
        <f t="shared" si="20"/>
        <v>6.1162079510701517E-3</v>
      </c>
      <c r="N152" s="112" t="s">
        <v>98</v>
      </c>
      <c r="O152" s="30">
        <v>125.45</v>
      </c>
      <c r="P152" s="58">
        <f t="shared" si="21"/>
        <v>-4.3650793650793496E-3</v>
      </c>
      <c r="R152" s="112" t="s">
        <v>98</v>
      </c>
      <c r="S152" s="30">
        <v>11202.85</v>
      </c>
      <c r="T152" s="31">
        <f t="shared" si="22"/>
        <v>-8.6455968957261931E-3</v>
      </c>
    </row>
    <row r="153" spans="2:20" ht="27">
      <c r="B153" s="112" t="s">
        <v>99</v>
      </c>
      <c r="C153" s="30">
        <v>965.05</v>
      </c>
      <c r="D153" s="31">
        <f t="shared" si="18"/>
        <v>4.3188677281715826E-3</v>
      </c>
      <c r="F153" s="112" t="s">
        <v>99</v>
      </c>
      <c r="G153" s="30">
        <v>17.7</v>
      </c>
      <c r="H153" s="58">
        <f t="shared" si="19"/>
        <v>-3.2786885245901676E-2</v>
      </c>
      <c r="J153" s="112" t="s">
        <v>99</v>
      </c>
      <c r="K153" s="30">
        <v>9.83</v>
      </c>
      <c r="L153" s="58">
        <f t="shared" si="20"/>
        <v>-4.0526849037486601E-3</v>
      </c>
      <c r="N153" s="112" t="s">
        <v>99</v>
      </c>
      <c r="O153" s="30">
        <v>119.2</v>
      </c>
      <c r="P153" s="58">
        <f t="shared" si="21"/>
        <v>-4.9820645675567987E-2</v>
      </c>
      <c r="R153" s="112" t="s">
        <v>99</v>
      </c>
      <c r="S153" s="30">
        <v>11102.15</v>
      </c>
      <c r="T153" s="31">
        <f t="shared" si="22"/>
        <v>-8.9887841040450223E-3</v>
      </c>
    </row>
    <row r="154" spans="2:20" ht="27">
      <c r="B154" s="112" t="s">
        <v>100</v>
      </c>
      <c r="C154" s="30">
        <v>951.65</v>
      </c>
      <c r="D154" s="31">
        <f t="shared" si="18"/>
        <v>-1.388529091756896E-2</v>
      </c>
      <c r="F154" s="112" t="s">
        <v>100</v>
      </c>
      <c r="G154" s="30">
        <v>17.350000000000001</v>
      </c>
      <c r="H154" s="58">
        <f t="shared" si="19"/>
        <v>-1.9774011299434902E-2</v>
      </c>
      <c r="J154" s="112" t="s">
        <v>100</v>
      </c>
      <c r="K154" s="30">
        <v>9.84</v>
      </c>
      <c r="L154" s="58">
        <f t="shared" si="20"/>
        <v>1.0172939979653517E-3</v>
      </c>
      <c r="N154" s="112" t="s">
        <v>100</v>
      </c>
      <c r="O154" s="30">
        <v>124.95</v>
      </c>
      <c r="P154" s="58">
        <f t="shared" si="21"/>
        <v>4.8238255033556943E-2</v>
      </c>
      <c r="R154" s="112" t="s">
        <v>100</v>
      </c>
      <c r="S154" s="30">
        <v>11073.45</v>
      </c>
      <c r="T154" s="31">
        <f t="shared" si="22"/>
        <v>-2.5850848709483287E-3</v>
      </c>
    </row>
    <row r="155" spans="2:20">
      <c r="B155" s="111">
        <v>43898.645833333336</v>
      </c>
      <c r="C155" s="30">
        <v>946.2</v>
      </c>
      <c r="D155" s="31">
        <f t="shared" si="18"/>
        <v>-5.7268953922134935E-3</v>
      </c>
      <c r="F155" s="111">
        <v>43898.645833333336</v>
      </c>
      <c r="G155" s="30">
        <v>17.600000000000001</v>
      </c>
      <c r="H155" s="58">
        <f t="shared" si="19"/>
        <v>1.4409221902017322E-2</v>
      </c>
      <c r="J155" s="111">
        <v>43898.645833333336</v>
      </c>
      <c r="K155" s="30">
        <v>9.58</v>
      </c>
      <c r="L155" s="58">
        <f t="shared" si="20"/>
        <v>-2.6422764227642226E-2</v>
      </c>
      <c r="N155" s="111">
        <v>43898.645833333336</v>
      </c>
      <c r="O155" s="30">
        <v>122.85</v>
      </c>
      <c r="P155" s="58">
        <f t="shared" si="21"/>
        <v>-1.6806722689075682E-2</v>
      </c>
      <c r="R155" s="111">
        <v>43898.645833333336</v>
      </c>
      <c r="S155" s="30">
        <v>10891.6</v>
      </c>
      <c r="T155" s="31">
        <f t="shared" si="22"/>
        <v>-1.6422162921221561E-2</v>
      </c>
    </row>
    <row r="156" spans="2:20">
      <c r="B156" s="111">
        <v>43929.645833333336</v>
      </c>
      <c r="C156" s="30">
        <v>940.25</v>
      </c>
      <c r="D156" s="31">
        <f t="shared" si="18"/>
        <v>-6.2883111392940672E-3</v>
      </c>
      <c r="F156" s="111">
        <v>43929.645833333336</v>
      </c>
      <c r="G156" s="30">
        <v>17.649999999999999</v>
      </c>
      <c r="H156" s="58">
        <f t="shared" si="19"/>
        <v>2.8409090909089496E-3</v>
      </c>
      <c r="J156" s="111">
        <v>43929.645833333336</v>
      </c>
      <c r="K156" s="30">
        <v>9.26</v>
      </c>
      <c r="L156" s="58">
        <f t="shared" si="20"/>
        <v>-3.3402922755741193E-2</v>
      </c>
      <c r="N156" s="111">
        <v>43929.645833333336</v>
      </c>
      <c r="O156" s="30">
        <v>127.1</v>
      </c>
      <c r="P156" s="58">
        <f t="shared" si="21"/>
        <v>3.4595034595034546E-2</v>
      </c>
      <c r="R156" s="111">
        <v>43929.645833333336</v>
      </c>
      <c r="S156" s="30">
        <v>11095.25</v>
      </c>
      <c r="T156" s="31">
        <f t="shared" si="22"/>
        <v>1.8697895625986893E-2</v>
      </c>
    </row>
    <row r="157" spans="2:20">
      <c r="B157" s="111">
        <v>43959.645833333336</v>
      </c>
      <c r="C157" s="30">
        <v>956.45</v>
      </c>
      <c r="D157" s="31">
        <f t="shared" si="18"/>
        <v>1.7229460249933659E-2</v>
      </c>
      <c r="F157" s="111">
        <v>43959.645833333336</v>
      </c>
      <c r="G157" s="30">
        <v>17.350000000000001</v>
      </c>
      <c r="H157" s="58">
        <f t="shared" si="19"/>
        <v>-1.6997167138810054E-2</v>
      </c>
      <c r="J157" s="111">
        <v>43959.645833333336</v>
      </c>
      <c r="K157" s="30">
        <v>9.07</v>
      </c>
      <c r="L157" s="58">
        <f t="shared" si="20"/>
        <v>-2.0518358531317449E-2</v>
      </c>
      <c r="N157" s="111">
        <v>43959.645833333336</v>
      </c>
      <c r="O157" s="30">
        <v>127</v>
      </c>
      <c r="P157" s="58">
        <f t="shared" si="21"/>
        <v>-7.8678206136895135E-4</v>
      </c>
      <c r="R157" s="111">
        <v>43959.645833333336</v>
      </c>
      <c r="S157" s="30">
        <v>11101.65</v>
      </c>
      <c r="T157" s="31">
        <f t="shared" si="22"/>
        <v>5.7682341542553139E-4</v>
      </c>
    </row>
    <row r="158" spans="2:20">
      <c r="B158" s="111">
        <v>43990.645833333336</v>
      </c>
      <c r="C158" s="30">
        <v>957.9</v>
      </c>
      <c r="D158" s="31">
        <f t="shared" si="18"/>
        <v>1.5160227926185321E-3</v>
      </c>
      <c r="F158" s="111">
        <v>43990.645833333336</v>
      </c>
      <c r="G158" s="30">
        <v>17.5</v>
      </c>
      <c r="H158" s="58">
        <f t="shared" si="19"/>
        <v>8.6455331412103043E-3</v>
      </c>
      <c r="J158" s="111">
        <v>43990.645833333336</v>
      </c>
      <c r="K158" s="30">
        <v>9.44</v>
      </c>
      <c r="L158" s="58">
        <f t="shared" si="20"/>
        <v>4.0793825799338324E-2</v>
      </c>
      <c r="N158" s="111">
        <v>43990.645833333336</v>
      </c>
      <c r="O158" s="30">
        <v>127.9</v>
      </c>
      <c r="P158" s="58">
        <f t="shared" si="21"/>
        <v>7.0866141732284227E-3</v>
      </c>
      <c r="R158" s="111">
        <v>43990.645833333336</v>
      </c>
      <c r="S158" s="30">
        <v>11200.15</v>
      </c>
      <c r="T158" s="31">
        <f t="shared" si="22"/>
        <v>8.8725549805659387E-3</v>
      </c>
    </row>
    <row r="159" spans="2:20">
      <c r="B159" s="111">
        <v>44020.645833333336</v>
      </c>
      <c r="C159" s="30">
        <v>965.5</v>
      </c>
      <c r="D159" s="31">
        <f t="shared" si="18"/>
        <v>7.9340223405366395E-3</v>
      </c>
      <c r="F159" s="111">
        <v>44020.645833333336</v>
      </c>
      <c r="G159" s="30">
        <v>17.45</v>
      </c>
      <c r="H159" s="58">
        <f t="shared" si="19"/>
        <v>-2.8571428571428914E-3</v>
      </c>
      <c r="J159" s="111">
        <v>44020.645833333336</v>
      </c>
      <c r="K159" s="30">
        <v>9.52</v>
      </c>
      <c r="L159" s="58">
        <f t="shared" si="20"/>
        <v>8.4745762711864181E-3</v>
      </c>
      <c r="N159" s="111">
        <v>44020.645833333336</v>
      </c>
      <c r="O159" s="30">
        <v>134.5</v>
      </c>
      <c r="P159" s="58">
        <f t="shared" si="21"/>
        <v>5.1602814698983535E-2</v>
      </c>
      <c r="R159" s="111">
        <v>44020.645833333336</v>
      </c>
      <c r="S159" s="30">
        <v>11214.05</v>
      </c>
      <c r="T159" s="31">
        <f t="shared" si="22"/>
        <v>1.2410548073016336E-3</v>
      </c>
    </row>
    <row r="160" spans="2:20">
      <c r="B160" s="111">
        <v>44112.645833333336</v>
      </c>
      <c r="C160" s="30">
        <v>968.25</v>
      </c>
      <c r="D160" s="31">
        <f t="shared" si="18"/>
        <v>2.8482651475918441E-3</v>
      </c>
      <c r="F160" s="111">
        <v>44112.645833333336</v>
      </c>
      <c r="G160" s="30">
        <v>17.55</v>
      </c>
      <c r="H160" s="58">
        <f t="shared" si="19"/>
        <v>5.7306590257879542E-3</v>
      </c>
      <c r="J160" s="111">
        <v>44112.645833333336</v>
      </c>
      <c r="K160" s="30">
        <v>9.2899999999999991</v>
      </c>
      <c r="L160" s="58">
        <f t="shared" si="20"/>
        <v>-2.4159663865546244E-2</v>
      </c>
      <c r="N160" s="111">
        <v>44112.645833333336</v>
      </c>
      <c r="O160" s="30">
        <v>135.15</v>
      </c>
      <c r="P160" s="58">
        <f t="shared" si="21"/>
        <v>4.832713754646889E-3</v>
      </c>
      <c r="R160" s="111">
        <v>44112.645833333336</v>
      </c>
      <c r="S160" s="30">
        <v>11270.15</v>
      </c>
      <c r="T160" s="31">
        <f t="shared" si="22"/>
        <v>5.0026529220041915E-3</v>
      </c>
    </row>
    <row r="161" spans="2:20">
      <c r="B161" s="111">
        <v>44143.645833333336</v>
      </c>
      <c r="C161" s="30">
        <v>969.15</v>
      </c>
      <c r="D161" s="31">
        <f t="shared" si="18"/>
        <v>9.2951200619673102E-4</v>
      </c>
      <c r="F161" s="111">
        <v>44143.645833333336</v>
      </c>
      <c r="G161" s="30">
        <v>18.05</v>
      </c>
      <c r="H161" s="58">
        <f t="shared" si="19"/>
        <v>2.8490028490028463E-2</v>
      </c>
      <c r="J161" s="111">
        <v>44143.645833333336</v>
      </c>
      <c r="K161" s="30">
        <v>9.11</v>
      </c>
      <c r="L161" s="58">
        <f t="shared" si="20"/>
        <v>-1.9375672766415497E-2</v>
      </c>
      <c r="N161" s="111">
        <v>44143.645833333336</v>
      </c>
      <c r="O161" s="30">
        <v>148.65</v>
      </c>
      <c r="P161" s="58">
        <f t="shared" si="21"/>
        <v>9.9889012208657091E-2</v>
      </c>
      <c r="R161" s="111">
        <v>44143.645833333336</v>
      </c>
      <c r="S161" s="30">
        <v>11322.5</v>
      </c>
      <c r="T161" s="31">
        <f t="shared" si="22"/>
        <v>4.6450135978670648E-3</v>
      </c>
    </row>
    <row r="162" spans="2:20">
      <c r="B162" s="111">
        <v>44173.645833333336</v>
      </c>
      <c r="C162" s="30">
        <v>964.15</v>
      </c>
      <c r="D162" s="31">
        <f t="shared" si="18"/>
        <v>-5.1591600887375133E-3</v>
      </c>
      <c r="F162" s="111">
        <v>44173.645833333336</v>
      </c>
      <c r="G162" s="30">
        <v>17.55</v>
      </c>
      <c r="H162" s="58">
        <f t="shared" si="19"/>
        <v>-2.7700831024930705E-2</v>
      </c>
      <c r="J162" s="111">
        <v>44173.645833333336</v>
      </c>
      <c r="K162" s="30">
        <v>9.1999999999999993</v>
      </c>
      <c r="L162" s="58">
        <f t="shared" si="20"/>
        <v>9.8792535675082949E-3</v>
      </c>
      <c r="N162" s="111">
        <v>44173.645833333336</v>
      </c>
      <c r="O162" s="30">
        <v>163.5</v>
      </c>
      <c r="P162" s="58">
        <f t="shared" si="21"/>
        <v>9.9899091826437969E-2</v>
      </c>
      <c r="R162" s="111">
        <v>44173.645833333336</v>
      </c>
      <c r="S162" s="30">
        <v>11308.4</v>
      </c>
      <c r="T162" s="31">
        <f t="shared" si="22"/>
        <v>-1.2453080150144347E-3</v>
      </c>
    </row>
    <row r="163" spans="2:20" ht="27">
      <c r="B163" s="112" t="s">
        <v>101</v>
      </c>
      <c r="C163" s="30">
        <v>986</v>
      </c>
      <c r="D163" s="31">
        <f t="shared" si="18"/>
        <v>2.2662448789088963E-2</v>
      </c>
      <c r="F163" s="112" t="s">
        <v>101</v>
      </c>
      <c r="G163" s="30">
        <v>18</v>
      </c>
      <c r="H163" s="58">
        <f t="shared" si="19"/>
        <v>2.564102564102555E-2</v>
      </c>
      <c r="J163" s="112" t="s">
        <v>101</v>
      </c>
      <c r="K163" s="30">
        <v>9.2799999999999994</v>
      </c>
      <c r="L163" s="58">
        <f t="shared" si="20"/>
        <v>8.6956521739129933E-3</v>
      </c>
      <c r="N163" s="112" t="s">
        <v>101</v>
      </c>
      <c r="O163" s="30">
        <v>166.7</v>
      </c>
      <c r="P163" s="58">
        <f t="shared" si="21"/>
        <v>1.957186544342493E-2</v>
      </c>
      <c r="R163" s="112" t="s">
        <v>101</v>
      </c>
      <c r="S163" s="30">
        <v>11300.45</v>
      </c>
      <c r="T163" s="31">
        <f t="shared" si="22"/>
        <v>-7.0301722613264062E-4</v>
      </c>
    </row>
    <row r="164" spans="2:20" ht="27">
      <c r="B164" s="112" t="s">
        <v>102</v>
      </c>
      <c r="C164" s="30">
        <v>963.6</v>
      </c>
      <c r="D164" s="31">
        <f t="shared" si="18"/>
        <v>-2.2718052738336714E-2</v>
      </c>
      <c r="F164" s="112" t="s">
        <v>102</v>
      </c>
      <c r="G164" s="30">
        <v>17.75</v>
      </c>
      <c r="H164" s="58">
        <f t="shared" si="19"/>
        <v>-1.388888888888884E-2</v>
      </c>
      <c r="J164" s="112" t="s">
        <v>102</v>
      </c>
      <c r="K164" s="30">
        <v>9.2200000000000006</v>
      </c>
      <c r="L164" s="58">
        <f t="shared" si="20"/>
        <v>-6.4655172413792261E-3</v>
      </c>
      <c r="N164" s="112" t="s">
        <v>102</v>
      </c>
      <c r="O164" s="30">
        <v>158.4</v>
      </c>
      <c r="P164" s="58">
        <f t="shared" si="21"/>
        <v>-4.979004199160153E-2</v>
      </c>
      <c r="R164" s="112" t="s">
        <v>102</v>
      </c>
      <c r="S164" s="30">
        <v>11178.4</v>
      </c>
      <c r="T164" s="31">
        <f t="shared" si="22"/>
        <v>-1.0800454849143271E-2</v>
      </c>
    </row>
    <row r="165" spans="2:20" ht="27">
      <c r="B165" s="112" t="s">
        <v>103</v>
      </c>
      <c r="C165" s="30">
        <v>972.4</v>
      </c>
      <c r="D165" s="31">
        <f t="shared" si="18"/>
        <v>9.1324200913240894E-3</v>
      </c>
      <c r="F165" s="112" t="s">
        <v>103</v>
      </c>
      <c r="G165" s="30">
        <v>17.75</v>
      </c>
      <c r="H165" s="58">
        <f t="shared" si="19"/>
        <v>0</v>
      </c>
      <c r="J165" s="112" t="s">
        <v>103</v>
      </c>
      <c r="K165" s="30">
        <v>9.06</v>
      </c>
      <c r="L165" s="58">
        <f t="shared" si="20"/>
        <v>-1.7353579175705014E-2</v>
      </c>
      <c r="N165" s="112" t="s">
        <v>103</v>
      </c>
      <c r="O165" s="30">
        <v>157.75</v>
      </c>
      <c r="P165" s="58">
        <f t="shared" si="21"/>
        <v>-4.1035353535353591E-3</v>
      </c>
      <c r="R165" s="112" t="s">
        <v>103</v>
      </c>
      <c r="S165" s="30">
        <v>11247.1</v>
      </c>
      <c r="T165" s="31">
        <f t="shared" si="22"/>
        <v>6.1457811493594861E-3</v>
      </c>
    </row>
    <row r="166" spans="2:20" ht="27">
      <c r="B166" s="112" t="s">
        <v>104</v>
      </c>
      <c r="C166" s="30">
        <v>1004.15</v>
      </c>
      <c r="D166" s="31">
        <f t="shared" si="18"/>
        <v>3.2651172357054614E-2</v>
      </c>
      <c r="F166" s="112" t="s">
        <v>104</v>
      </c>
      <c r="G166" s="30">
        <v>17.7</v>
      </c>
      <c r="H166" s="58">
        <f t="shared" si="19"/>
        <v>-2.8169014084507005E-3</v>
      </c>
      <c r="J166" s="112" t="s">
        <v>104</v>
      </c>
      <c r="K166" s="30">
        <v>9.23</v>
      </c>
      <c r="L166" s="58">
        <f t="shared" si="20"/>
        <v>1.8763796909492259E-2</v>
      </c>
      <c r="N166" s="112" t="s">
        <v>104</v>
      </c>
      <c r="O166" s="30">
        <v>158.65</v>
      </c>
      <c r="P166" s="58">
        <f t="shared" si="21"/>
        <v>5.7052297939779173E-3</v>
      </c>
      <c r="R166" s="112" t="s">
        <v>104</v>
      </c>
      <c r="S166" s="30">
        <v>11385.35</v>
      </c>
      <c r="T166" s="31">
        <f t="shared" si="22"/>
        <v>1.2292057508157761E-2</v>
      </c>
    </row>
    <row r="167" spans="2:20" ht="27">
      <c r="B167" s="112" t="s">
        <v>105</v>
      </c>
      <c r="C167" s="30">
        <v>1015.1</v>
      </c>
      <c r="D167" s="31">
        <f t="shared" si="18"/>
        <v>1.090474530697616E-2</v>
      </c>
      <c r="F167" s="112" t="s">
        <v>105</v>
      </c>
      <c r="G167" s="30">
        <v>18.2</v>
      </c>
      <c r="H167" s="58">
        <f t="shared" si="19"/>
        <v>2.8248587570621542E-2</v>
      </c>
      <c r="J167" s="112" t="s">
        <v>105</v>
      </c>
      <c r="K167" s="30">
        <v>9.68</v>
      </c>
      <c r="L167" s="58">
        <f t="shared" si="20"/>
        <v>4.8754062838569867E-2</v>
      </c>
      <c r="N167" s="112" t="s">
        <v>105</v>
      </c>
      <c r="O167" s="30">
        <v>159.55000000000001</v>
      </c>
      <c r="P167" s="58">
        <f t="shared" si="21"/>
        <v>5.6728647967223544E-3</v>
      </c>
      <c r="R167" s="112" t="s">
        <v>105</v>
      </c>
      <c r="S167" s="30">
        <v>11408.4</v>
      </c>
      <c r="T167" s="31">
        <f t="shared" si="22"/>
        <v>2.024531525161688E-3</v>
      </c>
    </row>
    <row r="168" spans="2:20" ht="27">
      <c r="B168" s="112" t="s">
        <v>106</v>
      </c>
      <c r="C168" s="30">
        <v>1025.2</v>
      </c>
      <c r="D168" s="31">
        <f t="shared" si="18"/>
        <v>9.9497586444685648E-3</v>
      </c>
      <c r="F168" s="112" t="s">
        <v>106</v>
      </c>
      <c r="G168" s="30">
        <v>17.899999999999999</v>
      </c>
      <c r="H168" s="58">
        <f t="shared" si="19"/>
        <v>-1.6483516483516536E-2</v>
      </c>
      <c r="J168" s="112" t="s">
        <v>106</v>
      </c>
      <c r="K168" s="30">
        <v>10.16</v>
      </c>
      <c r="L168" s="58">
        <f t="shared" si="20"/>
        <v>4.9586776859504189E-2</v>
      </c>
      <c r="N168" s="112" t="s">
        <v>106</v>
      </c>
      <c r="O168" s="30">
        <v>157.69999999999999</v>
      </c>
      <c r="P168" s="58">
        <f t="shared" si="21"/>
        <v>-1.1595111250391921E-2</v>
      </c>
      <c r="R168" s="112" t="s">
        <v>106</v>
      </c>
      <c r="S168" s="30">
        <v>11312.2</v>
      </c>
      <c r="T168" s="31">
        <f t="shared" si="22"/>
        <v>-8.4323831562707063E-3</v>
      </c>
    </row>
    <row r="169" spans="2:20" ht="27">
      <c r="B169" s="112" t="s">
        <v>107</v>
      </c>
      <c r="C169" s="30">
        <v>1040.05</v>
      </c>
      <c r="D169" s="31">
        <f t="shared" si="18"/>
        <v>1.4484978540772353E-2</v>
      </c>
      <c r="F169" s="112" t="s">
        <v>107</v>
      </c>
      <c r="G169" s="30">
        <v>17.75</v>
      </c>
      <c r="H169" s="58">
        <f t="shared" si="19"/>
        <v>-8.379888268156388E-3</v>
      </c>
      <c r="J169" s="112" t="s">
        <v>107</v>
      </c>
      <c r="K169" s="30">
        <v>10.66</v>
      </c>
      <c r="L169" s="58">
        <f t="shared" si="20"/>
        <v>4.9212598425196763E-2</v>
      </c>
      <c r="N169" s="112" t="s">
        <v>107</v>
      </c>
      <c r="O169" s="30">
        <v>158.85</v>
      </c>
      <c r="P169" s="58">
        <f t="shared" si="21"/>
        <v>7.2923272035509967E-3</v>
      </c>
      <c r="R169" s="112" t="s">
        <v>107</v>
      </c>
      <c r="S169" s="30">
        <v>11371.6</v>
      </c>
      <c r="T169" s="31">
        <f t="shared" si="22"/>
        <v>5.2509679814713994E-3</v>
      </c>
    </row>
    <row r="170" spans="2:20" ht="27">
      <c r="B170" s="112" t="s">
        <v>108</v>
      </c>
      <c r="C170" s="30">
        <v>1054.2</v>
      </c>
      <c r="D170" s="31">
        <f t="shared" si="18"/>
        <v>1.3605115138695334E-2</v>
      </c>
      <c r="F170" s="112" t="s">
        <v>108</v>
      </c>
      <c r="G170" s="30">
        <v>17.850000000000001</v>
      </c>
      <c r="H170" s="58">
        <f t="shared" si="19"/>
        <v>5.6338028169014009E-3</v>
      </c>
      <c r="J170" s="112" t="s">
        <v>108</v>
      </c>
      <c r="K170" s="30">
        <v>11.2</v>
      </c>
      <c r="L170" s="58">
        <f t="shared" si="20"/>
        <v>5.0656660412757848E-2</v>
      </c>
      <c r="N170" s="112" t="s">
        <v>108</v>
      </c>
      <c r="O170" s="30">
        <v>161.44999999999999</v>
      </c>
      <c r="P170" s="58">
        <f t="shared" si="21"/>
        <v>1.6367642429965246E-2</v>
      </c>
      <c r="R170" s="112" t="s">
        <v>108</v>
      </c>
      <c r="S170" s="30">
        <v>11466.45</v>
      </c>
      <c r="T170" s="31">
        <f t="shared" si="22"/>
        <v>8.3409546589749972E-3</v>
      </c>
    </row>
    <row r="171" spans="2:20" ht="27">
      <c r="B171" s="112" t="s">
        <v>109</v>
      </c>
      <c r="C171" s="30">
        <v>1059.9000000000001</v>
      </c>
      <c r="D171" s="31">
        <f t="shared" si="18"/>
        <v>5.4069436539556648E-3</v>
      </c>
      <c r="F171" s="112" t="s">
        <v>109</v>
      </c>
      <c r="G171" s="30">
        <v>17.600000000000001</v>
      </c>
      <c r="H171" s="58">
        <f t="shared" si="19"/>
        <v>-1.4005602240896309E-2</v>
      </c>
      <c r="J171" s="112" t="s">
        <v>109</v>
      </c>
      <c r="K171" s="30">
        <v>11.42</v>
      </c>
      <c r="L171" s="58">
        <f t="shared" si="20"/>
        <v>1.9642857142857295E-2</v>
      </c>
      <c r="N171" s="112" t="s">
        <v>109</v>
      </c>
      <c r="O171" s="30">
        <v>169.5</v>
      </c>
      <c r="P171" s="58">
        <f t="shared" si="21"/>
        <v>4.9860637968411448E-2</v>
      </c>
      <c r="R171" s="112" t="s">
        <v>109</v>
      </c>
      <c r="S171" s="30">
        <v>11472.25</v>
      </c>
      <c r="T171" s="31">
        <f t="shared" si="22"/>
        <v>5.0582351120009861E-4</v>
      </c>
    </row>
    <row r="172" spans="2:20" ht="27">
      <c r="B172" s="112" t="s">
        <v>110</v>
      </c>
      <c r="C172" s="30">
        <v>1055.4000000000001</v>
      </c>
      <c r="D172" s="31">
        <f t="shared" si="18"/>
        <v>-4.245683555052393E-3</v>
      </c>
      <c r="F172" s="112" t="s">
        <v>110</v>
      </c>
      <c r="G172" s="30">
        <v>17.7</v>
      </c>
      <c r="H172" s="58">
        <f t="shared" si="19"/>
        <v>5.6818181818181213E-3</v>
      </c>
      <c r="J172" s="112" t="s">
        <v>110</v>
      </c>
      <c r="K172" s="30">
        <v>11.99</v>
      </c>
      <c r="L172" s="58">
        <f t="shared" si="20"/>
        <v>4.9912434325744437E-2</v>
      </c>
      <c r="N172" s="112" t="s">
        <v>110</v>
      </c>
      <c r="O172" s="30">
        <v>177.95</v>
      </c>
      <c r="P172" s="58">
        <f t="shared" si="21"/>
        <v>4.9852507374631205E-2</v>
      </c>
      <c r="R172" s="112" t="s">
        <v>110</v>
      </c>
      <c r="S172" s="30">
        <v>11549.6</v>
      </c>
      <c r="T172" s="31">
        <f t="shared" si="22"/>
        <v>6.7423565560373877E-3</v>
      </c>
    </row>
    <row r="173" spans="2:20" ht="27">
      <c r="B173" s="112" t="s">
        <v>111</v>
      </c>
      <c r="C173" s="30">
        <v>1045.1500000000001</v>
      </c>
      <c r="D173" s="31">
        <f t="shared" si="18"/>
        <v>-9.7119575516392276E-3</v>
      </c>
      <c r="F173" s="112" t="s">
        <v>111</v>
      </c>
      <c r="G173" s="30">
        <v>17.350000000000001</v>
      </c>
      <c r="H173" s="58">
        <f t="shared" si="19"/>
        <v>-1.9774011299434902E-2</v>
      </c>
      <c r="J173" s="112" t="s">
        <v>111</v>
      </c>
      <c r="K173" s="30">
        <v>12.59</v>
      </c>
      <c r="L173" s="58">
        <f t="shared" si="20"/>
        <v>5.004170141784825E-2</v>
      </c>
      <c r="N173" s="112" t="s">
        <v>111</v>
      </c>
      <c r="O173" s="30">
        <v>186.8</v>
      </c>
      <c r="P173" s="58">
        <f t="shared" si="21"/>
        <v>4.9733071087384229E-2</v>
      </c>
      <c r="R173" s="112" t="s">
        <v>111</v>
      </c>
      <c r="S173" s="30">
        <v>11559.25</v>
      </c>
      <c r="T173" s="31">
        <f t="shared" si="22"/>
        <v>8.3552677148990284E-4</v>
      </c>
    </row>
    <row r="174" spans="2:20" ht="27">
      <c r="B174" s="112" t="s">
        <v>112</v>
      </c>
      <c r="C174" s="30">
        <v>1041.05</v>
      </c>
      <c r="D174" s="31">
        <f t="shared" si="18"/>
        <v>-3.9228818829833978E-3</v>
      </c>
      <c r="F174" s="112" t="s">
        <v>112</v>
      </c>
      <c r="G174" s="30">
        <v>16.5</v>
      </c>
      <c r="H174" s="58">
        <f t="shared" si="19"/>
        <v>-4.8991354466858872E-2</v>
      </c>
      <c r="J174" s="112" t="s">
        <v>112</v>
      </c>
      <c r="K174" s="30">
        <v>12.05</v>
      </c>
      <c r="L174" s="58">
        <f t="shared" si="20"/>
        <v>-4.2891183478951489E-2</v>
      </c>
      <c r="N174" s="112" t="s">
        <v>112</v>
      </c>
      <c r="O174" s="30">
        <v>190.3</v>
      </c>
      <c r="P174" s="58">
        <f t="shared" si="21"/>
        <v>1.8736616702355491E-2</v>
      </c>
      <c r="R174" s="112" t="s">
        <v>112</v>
      </c>
      <c r="S174" s="30">
        <v>11647.6</v>
      </c>
      <c r="T174" s="31">
        <f t="shared" si="22"/>
        <v>7.6432294482773333E-3</v>
      </c>
    </row>
    <row r="175" spans="2:20" ht="27">
      <c r="B175" s="112" t="s">
        <v>113</v>
      </c>
      <c r="C175" s="30">
        <v>1010.65</v>
      </c>
      <c r="D175" s="31">
        <f t="shared" si="18"/>
        <v>-2.9201287161999878E-2</v>
      </c>
      <c r="F175" s="112" t="s">
        <v>113</v>
      </c>
      <c r="G175" s="30">
        <v>15.8</v>
      </c>
      <c r="H175" s="58">
        <f t="shared" si="19"/>
        <v>-4.2424242424242364E-2</v>
      </c>
      <c r="J175" s="112" t="s">
        <v>113</v>
      </c>
      <c r="K175" s="30">
        <v>11.45</v>
      </c>
      <c r="L175" s="58">
        <f t="shared" si="20"/>
        <v>-4.9792531120332106E-2</v>
      </c>
      <c r="N175" s="112" t="s">
        <v>113</v>
      </c>
      <c r="O175" s="30">
        <v>180.8</v>
      </c>
      <c r="P175" s="58">
        <f t="shared" si="21"/>
        <v>-4.9921177088807167E-2</v>
      </c>
      <c r="R175" s="112" t="s">
        <v>113</v>
      </c>
      <c r="S175" s="30">
        <v>11387.5</v>
      </c>
      <c r="T175" s="31">
        <f t="shared" si="22"/>
        <v>-2.2330780589992827E-2</v>
      </c>
    </row>
    <row r="176" spans="2:20">
      <c r="B176" s="111">
        <v>43839.645833333336</v>
      </c>
      <c r="C176" s="30">
        <v>1002.95</v>
      </c>
      <c r="D176" s="31">
        <f t="shared" si="18"/>
        <v>-7.6188591500518932E-3</v>
      </c>
      <c r="F176" s="111">
        <v>43839.645833333336</v>
      </c>
      <c r="G176" s="30">
        <v>16.25</v>
      </c>
      <c r="H176" s="58">
        <f t="shared" si="19"/>
        <v>2.8481012658227778E-2</v>
      </c>
      <c r="J176" s="111">
        <v>43839.645833333336</v>
      </c>
      <c r="K176" s="30">
        <v>10.88</v>
      </c>
      <c r="L176" s="58">
        <f t="shared" si="20"/>
        <v>-4.9781659388646204E-2</v>
      </c>
      <c r="N176" s="111">
        <v>43839.645833333336</v>
      </c>
      <c r="O176" s="30">
        <v>179.45</v>
      </c>
      <c r="P176" s="58">
        <f t="shared" si="21"/>
        <v>-7.4668141592921788E-3</v>
      </c>
      <c r="R176" s="111">
        <v>43839.645833333336</v>
      </c>
      <c r="S176" s="30">
        <v>11470.25</v>
      </c>
      <c r="T176" s="31">
        <f t="shared" si="22"/>
        <v>7.2667398463226451E-3</v>
      </c>
    </row>
    <row r="177" spans="2:20">
      <c r="B177" s="111">
        <v>43870.645833333336</v>
      </c>
      <c r="C177" s="30">
        <v>1084.5</v>
      </c>
      <c r="D177" s="31">
        <f t="shared" si="18"/>
        <v>8.1310135101450687E-2</v>
      </c>
      <c r="F177" s="111">
        <v>43870.645833333336</v>
      </c>
      <c r="G177" s="30">
        <v>16.100000000000001</v>
      </c>
      <c r="H177" s="58">
        <f t="shared" si="19"/>
        <v>-9.2307692307691536E-3</v>
      </c>
      <c r="J177" s="111">
        <v>43870.645833333336</v>
      </c>
      <c r="K177" s="30">
        <v>11.04</v>
      </c>
      <c r="L177" s="58">
        <f t="shared" si="20"/>
        <v>1.4705882352941124E-2</v>
      </c>
      <c r="N177" s="111">
        <v>43870.645833333336</v>
      </c>
      <c r="O177" s="30">
        <v>187.9</v>
      </c>
      <c r="P177" s="58">
        <f t="shared" si="21"/>
        <v>4.7088325438841006E-2</v>
      </c>
      <c r="R177" s="111">
        <v>43870.645833333336</v>
      </c>
      <c r="S177" s="30">
        <v>11535</v>
      </c>
      <c r="T177" s="31">
        <f t="shared" si="22"/>
        <v>5.6450382511279429E-3</v>
      </c>
    </row>
    <row r="178" spans="2:20">
      <c r="B178" s="111">
        <v>43899.645833333336</v>
      </c>
      <c r="C178" s="30">
        <v>1155.25</v>
      </c>
      <c r="D178" s="31">
        <f t="shared" si="18"/>
        <v>6.5237436606731203E-2</v>
      </c>
      <c r="F178" s="111">
        <v>43899.645833333336</v>
      </c>
      <c r="G178" s="30">
        <v>15.7</v>
      </c>
      <c r="H178" s="58">
        <f t="shared" si="19"/>
        <v>-2.4844720496894568E-2</v>
      </c>
      <c r="J178" s="111">
        <v>43899.645833333336</v>
      </c>
      <c r="K178" s="30">
        <v>11.59</v>
      </c>
      <c r="L178" s="58">
        <f t="shared" si="20"/>
        <v>4.98188405797102E-2</v>
      </c>
      <c r="N178" s="111">
        <v>43899.645833333336</v>
      </c>
      <c r="O178" s="30">
        <v>197.25</v>
      </c>
      <c r="P178" s="58">
        <f t="shared" si="21"/>
        <v>4.9760510910058509E-2</v>
      </c>
      <c r="R178" s="111">
        <v>43899.645833333336</v>
      </c>
      <c r="S178" s="30">
        <v>11527.45</v>
      </c>
      <c r="T178" s="31">
        <f t="shared" si="22"/>
        <v>-6.5452969224089053E-4</v>
      </c>
    </row>
    <row r="179" spans="2:20">
      <c r="B179" s="111">
        <v>43930.645833333336</v>
      </c>
      <c r="C179" s="30">
        <v>1120.05</v>
      </c>
      <c r="D179" s="31">
        <f t="shared" si="18"/>
        <v>-3.046959532568716E-2</v>
      </c>
      <c r="F179" s="111">
        <v>43930.645833333336</v>
      </c>
      <c r="G179" s="30">
        <v>16</v>
      </c>
      <c r="H179" s="58">
        <f t="shared" si="19"/>
        <v>1.9108280254777066E-2</v>
      </c>
      <c r="J179" s="111">
        <v>43930.645833333336</v>
      </c>
      <c r="K179" s="30">
        <v>11.65</v>
      </c>
      <c r="L179" s="58">
        <f t="shared" si="20"/>
        <v>5.1768766177739955E-3</v>
      </c>
      <c r="N179" s="111">
        <v>43930.645833333336</v>
      </c>
      <c r="O179" s="30">
        <v>206.75</v>
      </c>
      <c r="P179" s="58">
        <f t="shared" si="21"/>
        <v>4.8162230671736417E-2</v>
      </c>
      <c r="R179" s="111">
        <v>43930.645833333336</v>
      </c>
      <c r="S179" s="30">
        <v>11333.85</v>
      </c>
      <c r="T179" s="31">
        <f t="shared" si="22"/>
        <v>-1.6794694403359012E-2</v>
      </c>
    </row>
    <row r="180" spans="2:20">
      <c r="B180" s="111">
        <v>44021.645833333336</v>
      </c>
      <c r="C180" s="30">
        <v>1111.6500000000001</v>
      </c>
      <c r="D180" s="31">
        <f t="shared" si="18"/>
        <v>-7.4996651935180791E-3</v>
      </c>
      <c r="F180" s="111">
        <v>44021.645833333336</v>
      </c>
      <c r="G180" s="30">
        <v>15.75</v>
      </c>
      <c r="H180" s="58">
        <f t="shared" si="19"/>
        <v>-1.5625E-2</v>
      </c>
      <c r="J180" s="111">
        <v>44021.645833333336</v>
      </c>
      <c r="K180" s="30">
        <v>11.07</v>
      </c>
      <c r="L180" s="58">
        <f t="shared" si="20"/>
        <v>-4.9785407725321917E-2</v>
      </c>
      <c r="N180" s="111">
        <v>44021.645833333336</v>
      </c>
      <c r="O180" s="30">
        <v>203.4</v>
      </c>
      <c r="P180" s="58">
        <f t="shared" si="21"/>
        <v>-1.6203143893591232E-2</v>
      </c>
      <c r="R180" s="111">
        <v>44021.645833333336</v>
      </c>
      <c r="S180" s="30">
        <v>11355.05</v>
      </c>
      <c r="T180" s="31">
        <f t="shared" si="22"/>
        <v>1.8705029623649061E-3</v>
      </c>
    </row>
    <row r="181" spans="2:20">
      <c r="B181" s="111">
        <v>44052.645833333336</v>
      </c>
      <c r="C181" s="30">
        <v>1084.9000000000001</v>
      </c>
      <c r="D181" s="31">
        <f t="shared" si="18"/>
        <v>-2.4063329285296642E-2</v>
      </c>
      <c r="F181" s="111">
        <v>44052.645833333336</v>
      </c>
      <c r="G181" s="30">
        <v>15.75</v>
      </c>
      <c r="H181" s="58">
        <f t="shared" si="19"/>
        <v>0</v>
      </c>
      <c r="J181" s="111">
        <v>44052.645833333336</v>
      </c>
      <c r="K181" s="30">
        <v>10.62</v>
      </c>
      <c r="L181" s="58">
        <f t="shared" si="20"/>
        <v>-4.0650406504065151E-2</v>
      </c>
      <c r="N181" s="111">
        <v>44052.645833333336</v>
      </c>
      <c r="O181" s="30">
        <v>213.55</v>
      </c>
      <c r="P181" s="58">
        <f t="shared" si="21"/>
        <v>4.9901671583087559E-2</v>
      </c>
      <c r="R181" s="111">
        <v>44052.645833333336</v>
      </c>
      <c r="S181" s="30">
        <v>11317.35</v>
      </c>
      <c r="T181" s="31">
        <f t="shared" si="22"/>
        <v>-3.3201086741140307E-3</v>
      </c>
    </row>
    <row r="182" spans="2:20">
      <c r="B182" s="111">
        <v>44083.645833333336</v>
      </c>
      <c r="C182" s="30">
        <v>1079.45</v>
      </c>
      <c r="D182" s="31">
        <f t="shared" si="18"/>
        <v>-5.0235044704581844E-3</v>
      </c>
      <c r="F182" s="111">
        <v>44083.645833333336</v>
      </c>
      <c r="G182" s="30">
        <v>15.45</v>
      </c>
      <c r="H182" s="58">
        <f t="shared" si="19"/>
        <v>-1.9047619047619091E-2</v>
      </c>
      <c r="J182" s="111">
        <v>44083.645833333336</v>
      </c>
      <c r="K182" s="30">
        <v>10.130000000000001</v>
      </c>
      <c r="L182" s="58">
        <f t="shared" si="20"/>
        <v>-4.6139359698681548E-2</v>
      </c>
      <c r="N182" s="111">
        <v>44083.645833333336</v>
      </c>
      <c r="O182" s="30">
        <v>224.2</v>
      </c>
      <c r="P182" s="58">
        <f t="shared" si="21"/>
        <v>4.9871224537578973E-2</v>
      </c>
      <c r="R182" s="111">
        <v>44083.645833333336</v>
      </c>
      <c r="S182" s="30">
        <v>11278</v>
      </c>
      <c r="T182" s="31">
        <f t="shared" si="22"/>
        <v>-3.4769623630973578E-3</v>
      </c>
    </row>
    <row r="183" spans="2:20">
      <c r="B183" s="111">
        <v>44113.645833333336</v>
      </c>
      <c r="C183" s="30">
        <v>1066.3</v>
      </c>
      <c r="D183" s="31">
        <f t="shared" si="18"/>
        <v>-1.218212978831823E-2</v>
      </c>
      <c r="F183" s="111">
        <v>44113.645833333336</v>
      </c>
      <c r="G183" s="30">
        <v>16.149999999999999</v>
      </c>
      <c r="H183" s="58">
        <f t="shared" si="19"/>
        <v>4.5307443365695699E-2</v>
      </c>
      <c r="J183" s="111">
        <v>44113.645833333336</v>
      </c>
      <c r="K183" s="30">
        <v>10.36</v>
      </c>
      <c r="L183" s="58">
        <f t="shared" si="20"/>
        <v>2.2704837117472731E-2</v>
      </c>
      <c r="N183" s="111">
        <v>44113.645833333336</v>
      </c>
      <c r="O183" s="30">
        <v>235.4</v>
      </c>
      <c r="P183" s="58">
        <f t="shared" si="21"/>
        <v>4.9955396966993915E-2</v>
      </c>
      <c r="R183" s="111">
        <v>44113.645833333336</v>
      </c>
      <c r="S183" s="30">
        <v>11449.25</v>
      </c>
      <c r="T183" s="31">
        <f t="shared" si="22"/>
        <v>1.5184429863450921E-2</v>
      </c>
    </row>
    <row r="184" spans="2:20">
      <c r="B184" s="111">
        <v>44144.645833333336</v>
      </c>
      <c r="C184" s="30">
        <v>1059.6500000000001</v>
      </c>
      <c r="D184" s="31">
        <f t="shared" si="18"/>
        <v>-6.236518803338531E-3</v>
      </c>
      <c r="F184" s="111">
        <v>44144.645833333336</v>
      </c>
      <c r="G184" s="30">
        <v>16.350000000000001</v>
      </c>
      <c r="H184" s="58">
        <f t="shared" si="19"/>
        <v>1.2383900928792713E-2</v>
      </c>
      <c r="J184" s="111">
        <v>44144.645833333336</v>
      </c>
      <c r="K184" s="30">
        <v>10.220000000000001</v>
      </c>
      <c r="L184" s="58">
        <f t="shared" si="20"/>
        <v>-1.3513513513513375E-2</v>
      </c>
      <c r="N184" s="111">
        <v>44144.645833333336</v>
      </c>
      <c r="O184" s="30">
        <v>247.15</v>
      </c>
      <c r="P184" s="58">
        <f t="shared" si="21"/>
        <v>4.9915038232795306E-2</v>
      </c>
      <c r="R184" s="111">
        <v>44144.645833333336</v>
      </c>
      <c r="S184" s="30">
        <v>11464.45</v>
      </c>
      <c r="T184" s="31">
        <f t="shared" si="22"/>
        <v>1.3275978775904029E-3</v>
      </c>
    </row>
    <row r="185" spans="2:20" ht="27">
      <c r="B185" s="112" t="s">
        <v>114</v>
      </c>
      <c r="C185" s="30">
        <v>1052.4000000000001</v>
      </c>
      <c r="D185" s="31">
        <f t="shared" si="18"/>
        <v>-6.8418817534091625E-3</v>
      </c>
      <c r="F185" s="112" t="s">
        <v>114</v>
      </c>
      <c r="G185" s="30">
        <v>16.3</v>
      </c>
      <c r="H185" s="58">
        <f t="shared" si="19"/>
        <v>-3.0581039755351869E-3</v>
      </c>
      <c r="J185" s="112" t="s">
        <v>114</v>
      </c>
      <c r="K185" s="30">
        <v>10.33</v>
      </c>
      <c r="L185" s="58">
        <f t="shared" si="20"/>
        <v>1.0763209393346296E-2</v>
      </c>
      <c r="N185" s="112" t="s">
        <v>114</v>
      </c>
      <c r="O185" s="30">
        <v>259.5</v>
      </c>
      <c r="P185" s="58">
        <f t="shared" si="21"/>
        <v>4.9969654056241097E-2</v>
      </c>
      <c r="R185" s="112" t="s">
        <v>114</v>
      </c>
      <c r="S185" s="30">
        <v>11440.05</v>
      </c>
      <c r="T185" s="31">
        <f t="shared" si="22"/>
        <v>-2.1283184103905173E-3</v>
      </c>
    </row>
    <row r="186" spans="2:20" ht="27">
      <c r="B186" s="112" t="s">
        <v>115</v>
      </c>
      <c r="C186" s="30">
        <v>1048.75</v>
      </c>
      <c r="D186" s="31">
        <f t="shared" si="18"/>
        <v>-3.4682630178640705E-3</v>
      </c>
      <c r="F186" s="112" t="s">
        <v>115</v>
      </c>
      <c r="G186" s="30">
        <v>16.8</v>
      </c>
      <c r="H186" s="58">
        <f t="shared" si="19"/>
        <v>3.0674846625766916E-2</v>
      </c>
      <c r="J186" s="112" t="s">
        <v>115</v>
      </c>
      <c r="K186" s="30">
        <v>10.84</v>
      </c>
      <c r="L186" s="58">
        <f t="shared" si="20"/>
        <v>4.9370764762826758E-2</v>
      </c>
      <c r="N186" s="112" t="s">
        <v>115</v>
      </c>
      <c r="O186" s="30">
        <v>272.45</v>
      </c>
      <c r="P186" s="58">
        <f t="shared" si="21"/>
        <v>4.9903660886319701E-2</v>
      </c>
      <c r="R186" s="112" t="s">
        <v>115</v>
      </c>
      <c r="S186" s="30">
        <v>11521.8</v>
      </c>
      <c r="T186" s="31">
        <f t="shared" si="22"/>
        <v>7.1459477886897105E-3</v>
      </c>
    </row>
    <row r="187" spans="2:20" ht="27">
      <c r="B187" s="112" t="s">
        <v>116</v>
      </c>
      <c r="C187" s="30">
        <v>1031.3499999999999</v>
      </c>
      <c r="D187" s="31">
        <f t="shared" si="18"/>
        <v>-1.6591179976162218E-2</v>
      </c>
      <c r="F187" s="112" t="s">
        <v>116</v>
      </c>
      <c r="G187" s="30">
        <v>17.25</v>
      </c>
      <c r="H187" s="58">
        <f t="shared" si="19"/>
        <v>2.6785714285714191E-2</v>
      </c>
      <c r="J187" s="112" t="s">
        <v>116</v>
      </c>
      <c r="K187" s="30">
        <v>11.38</v>
      </c>
      <c r="L187" s="58">
        <f t="shared" si="20"/>
        <v>4.9815498154981652E-2</v>
      </c>
      <c r="N187" s="112" t="s">
        <v>116</v>
      </c>
      <c r="O187" s="30">
        <v>262.8</v>
      </c>
      <c r="P187" s="58">
        <f t="shared" si="21"/>
        <v>-3.5419342998715297E-2</v>
      </c>
      <c r="R187" s="112" t="s">
        <v>116</v>
      </c>
      <c r="S187" s="30">
        <v>11604.55</v>
      </c>
      <c r="T187" s="31">
        <f t="shared" si="22"/>
        <v>7.182037528858265E-3</v>
      </c>
    </row>
    <row r="188" spans="2:20" ht="27">
      <c r="B188" s="112" t="s">
        <v>117</v>
      </c>
      <c r="C188" s="30">
        <v>1038.3499999999999</v>
      </c>
      <c r="D188" s="31">
        <f t="shared" si="18"/>
        <v>6.7872206331507368E-3</v>
      </c>
      <c r="F188" s="112" t="s">
        <v>117</v>
      </c>
      <c r="G188" s="30">
        <v>17</v>
      </c>
      <c r="H188" s="58">
        <f t="shared" si="19"/>
        <v>-1.4492753623188359E-2</v>
      </c>
      <c r="J188" s="112" t="s">
        <v>117</v>
      </c>
      <c r="K188" s="30">
        <v>11.16</v>
      </c>
      <c r="L188" s="58">
        <f t="shared" si="20"/>
        <v>-1.9332161687170557E-2</v>
      </c>
      <c r="N188" s="112" t="s">
        <v>117</v>
      </c>
      <c r="O188" s="30">
        <v>254.05</v>
      </c>
      <c r="P188" s="58">
        <f t="shared" si="21"/>
        <v>-3.3295281582952807E-2</v>
      </c>
      <c r="R188" s="112" t="s">
        <v>117</v>
      </c>
      <c r="S188" s="30">
        <v>11516.1</v>
      </c>
      <c r="T188" s="31">
        <f t="shared" si="22"/>
        <v>-7.6220103321541499E-3</v>
      </c>
    </row>
    <row r="189" spans="2:20" ht="27">
      <c r="B189" s="112" t="s">
        <v>118</v>
      </c>
      <c r="C189" s="30">
        <v>1018.75</v>
      </c>
      <c r="D189" s="31">
        <f t="shared" si="18"/>
        <v>-1.8876101507198872E-2</v>
      </c>
      <c r="F189" s="112" t="s">
        <v>118</v>
      </c>
      <c r="G189" s="30">
        <v>17.149999999999999</v>
      </c>
      <c r="H189" s="58">
        <f t="shared" si="19"/>
        <v>8.8235294117646745E-3</v>
      </c>
      <c r="J189" s="112" t="s">
        <v>118</v>
      </c>
      <c r="K189" s="30">
        <v>10.66</v>
      </c>
      <c r="L189" s="58">
        <f t="shared" si="20"/>
        <v>-4.4802867383512579E-2</v>
      </c>
      <c r="N189" s="112" t="s">
        <v>118</v>
      </c>
      <c r="O189" s="30">
        <v>265.7</v>
      </c>
      <c r="P189" s="58">
        <f t="shared" si="21"/>
        <v>4.5857114741192584E-2</v>
      </c>
      <c r="R189" s="112" t="s">
        <v>118</v>
      </c>
      <c r="S189" s="30">
        <v>11504.95</v>
      </c>
      <c r="T189" s="31">
        <f t="shared" si="22"/>
        <v>-9.6820972377797965E-4</v>
      </c>
    </row>
    <row r="190" spans="2:20" ht="27">
      <c r="B190" s="112" t="s">
        <v>119</v>
      </c>
      <c r="C190" s="30">
        <v>982.6</v>
      </c>
      <c r="D190" s="31">
        <f t="shared" si="18"/>
        <v>-3.5484662576687143E-2</v>
      </c>
      <c r="F190" s="112" t="s">
        <v>119</v>
      </c>
      <c r="G190" s="30">
        <v>17</v>
      </c>
      <c r="H190" s="58">
        <f t="shared" si="19"/>
        <v>-8.7463556851311575E-3</v>
      </c>
      <c r="J190" s="112" t="s">
        <v>119</v>
      </c>
      <c r="K190" s="30">
        <v>10.18</v>
      </c>
      <c r="L190" s="58">
        <f t="shared" si="20"/>
        <v>-4.5028142589118247E-2</v>
      </c>
      <c r="N190" s="112" t="s">
        <v>119</v>
      </c>
      <c r="O190" s="30">
        <v>276.45</v>
      </c>
      <c r="P190" s="58">
        <f t="shared" si="21"/>
        <v>4.0459164471208231E-2</v>
      </c>
      <c r="R190" s="112" t="s">
        <v>119</v>
      </c>
      <c r="S190" s="30">
        <v>11250.55</v>
      </c>
      <c r="T190" s="31">
        <f t="shared" si="22"/>
        <v>-2.2112221261283316E-2</v>
      </c>
    </row>
    <row r="191" spans="2:20" ht="27">
      <c r="B191" s="112" t="s">
        <v>120</v>
      </c>
      <c r="C191" s="30">
        <v>964.2</v>
      </c>
      <c r="D191" s="31">
        <f t="shared" si="18"/>
        <v>-1.8725829432118868E-2</v>
      </c>
      <c r="F191" s="112" t="s">
        <v>120</v>
      </c>
      <c r="G191" s="30">
        <v>16.5</v>
      </c>
      <c r="H191" s="58">
        <f t="shared" si="19"/>
        <v>-2.9411764705882359E-2</v>
      </c>
      <c r="J191" s="112" t="s">
        <v>120</v>
      </c>
      <c r="K191" s="30">
        <v>10.220000000000001</v>
      </c>
      <c r="L191" s="58">
        <f t="shared" si="20"/>
        <v>3.9292730844795454E-3</v>
      </c>
      <c r="N191" s="112" t="s">
        <v>120</v>
      </c>
      <c r="O191" s="30">
        <v>273.2</v>
      </c>
      <c r="P191" s="58">
        <f t="shared" si="21"/>
        <v>-1.1756194610236914E-2</v>
      </c>
      <c r="R191" s="112" t="s">
        <v>120</v>
      </c>
      <c r="S191" s="30">
        <v>11153.65</v>
      </c>
      <c r="T191" s="31">
        <f t="shared" si="22"/>
        <v>-8.6129122576229511E-3</v>
      </c>
    </row>
    <row r="192" spans="2:20" ht="27">
      <c r="B192" s="112" t="s">
        <v>121</v>
      </c>
      <c r="C192" s="30">
        <v>963.4</v>
      </c>
      <c r="D192" s="31">
        <f t="shared" si="18"/>
        <v>-8.2970338104138008E-4</v>
      </c>
      <c r="F192" s="112" t="s">
        <v>121</v>
      </c>
      <c r="G192" s="30">
        <v>16.3</v>
      </c>
      <c r="H192" s="58">
        <f t="shared" si="19"/>
        <v>-1.2121212121212088E-2</v>
      </c>
      <c r="J192" s="112" t="s">
        <v>121</v>
      </c>
      <c r="K192" s="30">
        <v>10.4</v>
      </c>
      <c r="L192" s="58">
        <f t="shared" si="20"/>
        <v>1.7612524461839474E-2</v>
      </c>
      <c r="N192" s="112" t="s">
        <v>121</v>
      </c>
      <c r="O192" s="30">
        <v>286.85000000000002</v>
      </c>
      <c r="P192" s="58">
        <f t="shared" si="21"/>
        <v>4.9963396778916591E-2</v>
      </c>
      <c r="R192" s="112" t="s">
        <v>121</v>
      </c>
      <c r="S192" s="30">
        <v>11131.85</v>
      </c>
      <c r="T192" s="31">
        <f t="shared" si="22"/>
        <v>-1.9545171311632359E-3</v>
      </c>
    </row>
    <row r="193" spans="2:20" ht="27">
      <c r="B193" s="112" t="s">
        <v>122</v>
      </c>
      <c r="C193" s="30">
        <v>920.5</v>
      </c>
      <c r="D193" s="31">
        <f t="shared" si="18"/>
        <v>-4.4529790325928964E-2</v>
      </c>
      <c r="F193" s="112" t="s">
        <v>122</v>
      </c>
      <c r="G193" s="30">
        <v>15.85</v>
      </c>
      <c r="H193" s="58">
        <f t="shared" si="19"/>
        <v>-2.7607361963190247E-2</v>
      </c>
      <c r="J193" s="112" t="s">
        <v>122</v>
      </c>
      <c r="K193" s="30">
        <v>9.94</v>
      </c>
      <c r="L193" s="58">
        <f t="shared" si="20"/>
        <v>-4.4230769230769296E-2</v>
      </c>
      <c r="N193" s="112" t="s">
        <v>122</v>
      </c>
      <c r="O193" s="30">
        <v>288.39999999999998</v>
      </c>
      <c r="P193" s="58">
        <f t="shared" si="21"/>
        <v>5.403521004008871E-3</v>
      </c>
      <c r="R193" s="112" t="s">
        <v>122</v>
      </c>
      <c r="S193" s="30">
        <v>10805.55</v>
      </c>
      <c r="T193" s="31">
        <f t="shared" si="22"/>
        <v>-2.9312288613303372E-2</v>
      </c>
    </row>
    <row r="194" spans="2:20" ht="27">
      <c r="B194" s="112" t="s">
        <v>123</v>
      </c>
      <c r="C194" s="30">
        <v>952.15</v>
      </c>
      <c r="D194" s="31">
        <f t="shared" si="18"/>
        <v>3.438348723519824E-2</v>
      </c>
      <c r="F194" s="112" t="s">
        <v>123</v>
      </c>
      <c r="G194" s="30">
        <v>16.600000000000001</v>
      </c>
      <c r="H194" s="58">
        <f t="shared" si="19"/>
        <v>4.7318611987381853E-2</v>
      </c>
      <c r="J194" s="112" t="s">
        <v>123</v>
      </c>
      <c r="K194" s="30">
        <v>10.050000000000001</v>
      </c>
      <c r="L194" s="58">
        <f t="shared" si="20"/>
        <v>1.1066398390342069E-2</v>
      </c>
      <c r="N194" s="112" t="s">
        <v>123</v>
      </c>
      <c r="O194" s="30">
        <v>290.3</v>
      </c>
      <c r="P194" s="58">
        <f t="shared" si="21"/>
        <v>6.5880721220528127E-3</v>
      </c>
      <c r="R194" s="112" t="s">
        <v>123</v>
      </c>
      <c r="S194" s="30">
        <v>11050.25</v>
      </c>
      <c r="T194" s="31">
        <f t="shared" si="22"/>
        <v>2.2645769997825305E-2</v>
      </c>
    </row>
    <row r="195" spans="2:20" ht="27">
      <c r="B195" s="112" t="s">
        <v>124</v>
      </c>
      <c r="C195" s="30">
        <v>969.6</v>
      </c>
      <c r="D195" s="31">
        <f t="shared" si="18"/>
        <v>1.8326944283988844E-2</v>
      </c>
      <c r="F195" s="112" t="s">
        <v>124</v>
      </c>
      <c r="G195" s="30">
        <v>16.7</v>
      </c>
      <c r="H195" s="58">
        <f t="shared" si="19"/>
        <v>6.0240963855420215E-3</v>
      </c>
      <c r="J195" s="112" t="s">
        <v>124</v>
      </c>
      <c r="K195" s="30">
        <v>10.29</v>
      </c>
      <c r="L195" s="58">
        <f t="shared" si="20"/>
        <v>2.3880597014925176E-2</v>
      </c>
      <c r="N195" s="112" t="s">
        <v>124</v>
      </c>
      <c r="O195" s="30">
        <v>290.5</v>
      </c>
      <c r="P195" s="58">
        <f t="shared" si="21"/>
        <v>6.8894247330342218E-4</v>
      </c>
      <c r="R195" s="112" t="s">
        <v>124</v>
      </c>
      <c r="S195" s="30">
        <v>11227.55</v>
      </c>
      <c r="T195" s="31">
        <f t="shared" si="22"/>
        <v>1.6044885862310787E-2</v>
      </c>
    </row>
    <row r="196" spans="2:20" ht="27">
      <c r="B196" s="112" t="s">
        <v>125</v>
      </c>
      <c r="C196" s="30">
        <v>954.25</v>
      </c>
      <c r="D196" s="31">
        <f t="shared" si="18"/>
        <v>-1.5831270627062688E-2</v>
      </c>
      <c r="F196" s="112" t="s">
        <v>125</v>
      </c>
      <c r="G196" s="30">
        <v>16.350000000000001</v>
      </c>
      <c r="H196" s="58">
        <f t="shared" si="19"/>
        <v>-2.0958083832335217E-2</v>
      </c>
      <c r="J196" s="112" t="s">
        <v>125</v>
      </c>
      <c r="K196" s="30">
        <v>10.199999999999999</v>
      </c>
      <c r="L196" s="58">
        <f t="shared" si="20"/>
        <v>-8.7463556851311575E-3</v>
      </c>
      <c r="N196" s="112" t="s">
        <v>125</v>
      </c>
      <c r="O196" s="30">
        <v>280.14999999999998</v>
      </c>
      <c r="P196" s="58">
        <f t="shared" si="21"/>
        <v>-3.5628227194492323E-2</v>
      </c>
      <c r="R196" s="112" t="s">
        <v>125</v>
      </c>
      <c r="S196" s="30">
        <v>11222.4</v>
      </c>
      <c r="T196" s="31">
        <f t="shared" si="22"/>
        <v>-4.5869312539237317E-4</v>
      </c>
    </row>
    <row r="197" spans="2:20" ht="27">
      <c r="B197" s="112" t="s">
        <v>126</v>
      </c>
      <c r="C197" s="30">
        <v>956.3</v>
      </c>
      <c r="D197" s="31">
        <f t="shared" si="18"/>
        <v>2.1482839926643127E-3</v>
      </c>
      <c r="F197" s="112" t="s">
        <v>126</v>
      </c>
      <c r="G197" s="30">
        <v>16.2</v>
      </c>
      <c r="H197" s="58">
        <f t="shared" si="19"/>
        <v>-9.1743119266056716E-3</v>
      </c>
      <c r="J197" s="112" t="s">
        <v>126</v>
      </c>
      <c r="K197" s="30">
        <v>10.1</v>
      </c>
      <c r="L197" s="58">
        <f t="shared" si="20"/>
        <v>-9.8039215686274161E-3</v>
      </c>
      <c r="N197" s="112" t="s">
        <v>126</v>
      </c>
      <c r="O197" s="30">
        <v>269.2</v>
      </c>
      <c r="P197" s="58">
        <f t="shared" si="21"/>
        <v>-3.9086203819382437E-2</v>
      </c>
      <c r="R197" s="112" t="s">
        <v>126</v>
      </c>
      <c r="S197" s="30">
        <v>11247.55</v>
      </c>
      <c r="T197" s="31">
        <f t="shared" si="22"/>
        <v>2.2410536070716081E-3</v>
      </c>
    </row>
    <row r="198" spans="2:20">
      <c r="B198" s="111">
        <v>43840.645833333336</v>
      </c>
      <c r="C198" s="30">
        <v>962.15</v>
      </c>
      <c r="D198" s="31">
        <f t="shared" si="18"/>
        <v>6.1173271985779376E-3</v>
      </c>
      <c r="F198" s="111">
        <v>43840.645833333336</v>
      </c>
      <c r="G198" s="30">
        <v>16</v>
      </c>
      <c r="H198" s="58">
        <f t="shared" si="19"/>
        <v>-1.2345679012345623E-2</v>
      </c>
      <c r="J198" s="111">
        <v>43840.645833333336</v>
      </c>
      <c r="K198" s="30">
        <v>10.210000000000001</v>
      </c>
      <c r="L198" s="58">
        <f t="shared" si="20"/>
        <v>1.0891089108910901E-2</v>
      </c>
      <c r="N198" s="111">
        <v>43840.645833333336</v>
      </c>
      <c r="O198" s="30">
        <v>282.64999999999998</v>
      </c>
      <c r="P198" s="58">
        <f t="shared" si="21"/>
        <v>4.9962852897474042E-2</v>
      </c>
      <c r="R198" s="111">
        <v>43840.645833333336</v>
      </c>
      <c r="S198" s="30">
        <v>11416.95</v>
      </c>
      <c r="T198" s="31">
        <f t="shared" si="22"/>
        <v>1.5061057741463824E-2</v>
      </c>
    </row>
    <row r="199" spans="2:20">
      <c r="B199" s="111">
        <v>43961.645833333336</v>
      </c>
      <c r="C199" s="30">
        <v>958.5</v>
      </c>
      <c r="D199" s="31">
        <f t="shared" si="18"/>
        <v>-3.7935872784908842E-3</v>
      </c>
      <c r="F199" s="111">
        <v>43961.645833333336</v>
      </c>
      <c r="G199" s="30">
        <v>16.7</v>
      </c>
      <c r="H199" s="58">
        <f t="shared" si="19"/>
        <v>4.3749999999999956E-2</v>
      </c>
      <c r="J199" s="111">
        <v>43961.645833333336</v>
      </c>
      <c r="K199" s="30">
        <v>10.14</v>
      </c>
      <c r="L199" s="58">
        <f t="shared" si="20"/>
        <v>-6.8560235063663821E-3</v>
      </c>
      <c r="N199" s="111">
        <v>43961.645833333336</v>
      </c>
      <c r="O199" s="30">
        <v>274.95</v>
      </c>
      <c r="P199" s="58">
        <f t="shared" si="21"/>
        <v>-2.724217229789494E-2</v>
      </c>
      <c r="R199" s="111">
        <v>43961.645833333336</v>
      </c>
      <c r="S199" s="30">
        <v>11503.35</v>
      </c>
      <c r="T199" s="31">
        <f t="shared" si="22"/>
        <v>7.5676954002601438E-3</v>
      </c>
    </row>
    <row r="200" spans="2:20">
      <c r="B200" s="111">
        <v>43992.645833333336</v>
      </c>
      <c r="C200" s="30">
        <v>975.4</v>
      </c>
      <c r="D200" s="31">
        <f t="shared" si="18"/>
        <v>1.7631716223265537E-2</v>
      </c>
      <c r="F200" s="111">
        <v>43992.645833333336</v>
      </c>
      <c r="G200" s="30">
        <v>16.2</v>
      </c>
      <c r="H200" s="58">
        <f t="shared" si="19"/>
        <v>-2.9940119760479056E-2</v>
      </c>
      <c r="J200" s="111">
        <v>43992.645833333336</v>
      </c>
      <c r="K200" s="30">
        <v>10.18</v>
      </c>
      <c r="L200" s="58">
        <f t="shared" si="20"/>
        <v>3.9447731755424265E-3</v>
      </c>
      <c r="N200" s="111">
        <v>43992.645833333336</v>
      </c>
      <c r="O200" s="30">
        <v>288.64999999999998</v>
      </c>
      <c r="P200" s="58">
        <f t="shared" si="21"/>
        <v>4.9827241316602988E-2</v>
      </c>
      <c r="R200" s="111">
        <v>43992.645833333336</v>
      </c>
      <c r="S200" s="30">
        <v>11662.4</v>
      </c>
      <c r="T200" s="31">
        <f t="shared" si="22"/>
        <v>1.3826407090108406E-2</v>
      </c>
    </row>
    <row r="201" spans="2:20">
      <c r="B201" s="111">
        <v>44022.645833333336</v>
      </c>
      <c r="C201" s="30">
        <v>957.95</v>
      </c>
      <c r="D201" s="31">
        <f t="shared" si="18"/>
        <v>-1.7890096370719588E-2</v>
      </c>
      <c r="F201" s="111">
        <v>44022.645833333336</v>
      </c>
      <c r="G201" s="30">
        <v>16.100000000000001</v>
      </c>
      <c r="H201" s="58">
        <f t="shared" si="19"/>
        <v>-6.1728395061727559E-3</v>
      </c>
      <c r="J201" s="111">
        <v>44022.645833333336</v>
      </c>
      <c r="K201" s="30">
        <v>10.58</v>
      </c>
      <c r="L201" s="58">
        <f t="shared" si="20"/>
        <v>3.9292730844793677E-2</v>
      </c>
      <c r="N201" s="111">
        <v>44022.645833333336</v>
      </c>
      <c r="O201" s="30">
        <v>291.05</v>
      </c>
      <c r="P201" s="58">
        <f t="shared" si="21"/>
        <v>8.3145678156939518E-3</v>
      </c>
      <c r="R201" s="111">
        <v>44022.645833333336</v>
      </c>
      <c r="S201" s="30">
        <v>11738.85</v>
      </c>
      <c r="T201" s="31">
        <f t="shared" si="22"/>
        <v>6.555254493071816E-3</v>
      </c>
    </row>
    <row r="202" spans="2:20">
      <c r="B202" s="111">
        <v>44053.645833333336</v>
      </c>
      <c r="C202" s="30">
        <v>960.75</v>
      </c>
      <c r="D202" s="31">
        <f t="shared" si="18"/>
        <v>2.9229082937523021E-3</v>
      </c>
      <c r="F202" s="111">
        <v>44053.645833333336</v>
      </c>
      <c r="G202" s="30">
        <v>17.2</v>
      </c>
      <c r="H202" s="58">
        <f t="shared" si="19"/>
        <v>6.8322981366459423E-2</v>
      </c>
      <c r="J202" s="111">
        <v>44053.645833333336</v>
      </c>
      <c r="K202" s="30">
        <v>10.39</v>
      </c>
      <c r="L202" s="58">
        <f t="shared" si="20"/>
        <v>-1.7958412098298626E-2</v>
      </c>
      <c r="N202" s="111">
        <v>44053.645833333336</v>
      </c>
      <c r="O202" s="30">
        <v>321.3</v>
      </c>
      <c r="P202" s="58">
        <f t="shared" si="21"/>
        <v>0.10393403195327267</v>
      </c>
      <c r="R202" s="111">
        <v>44053.645833333336</v>
      </c>
      <c r="S202" s="30">
        <v>11834.6</v>
      </c>
      <c r="T202" s="31">
        <f t="shared" si="22"/>
        <v>8.1566763354161687E-3</v>
      </c>
    </row>
    <row r="203" spans="2:20">
      <c r="B203" s="111">
        <v>44084.645833333336</v>
      </c>
      <c r="C203" s="30">
        <v>990.55</v>
      </c>
      <c r="D203" s="31">
        <f t="shared" ref="D203:D266" si="23">(C203/C202)-1</f>
        <v>3.1017434296122692E-2</v>
      </c>
      <c r="F203" s="111">
        <v>44084.645833333336</v>
      </c>
      <c r="G203" s="30">
        <v>17.350000000000001</v>
      </c>
      <c r="H203" s="58">
        <f t="shared" ref="H203:H266" si="24">(G203/G202)-1</f>
        <v>8.720930232558155E-3</v>
      </c>
      <c r="J203" s="111">
        <v>44084.645833333336</v>
      </c>
      <c r="K203" s="30">
        <v>10.48</v>
      </c>
      <c r="L203" s="58">
        <f t="shared" ref="L203:L266" si="25">(K203/K202)-1</f>
        <v>8.6621751684312631E-3</v>
      </c>
      <c r="N203" s="111">
        <v>44084.645833333336</v>
      </c>
      <c r="O203" s="30">
        <v>329.1</v>
      </c>
      <c r="P203" s="58">
        <f t="shared" ref="P203:P266" si="26">(O203/O202)-1</f>
        <v>2.4276377217553824E-2</v>
      </c>
      <c r="R203" s="111">
        <v>44084.645833333336</v>
      </c>
      <c r="S203" s="30">
        <v>11914.2</v>
      </c>
      <c r="T203" s="31">
        <f t="shared" ref="T203:T266" si="27">(S203/S202)-1</f>
        <v>6.7260405928379896E-3</v>
      </c>
    </row>
    <row r="204" spans="2:20">
      <c r="B204" s="111">
        <v>44175.645833333336</v>
      </c>
      <c r="C204" s="30">
        <v>970.9</v>
      </c>
      <c r="D204" s="31">
        <f t="shared" si="23"/>
        <v>-1.983746403513198E-2</v>
      </c>
      <c r="F204" s="111">
        <v>44175.645833333336</v>
      </c>
      <c r="G204" s="30">
        <v>17.2</v>
      </c>
      <c r="H204" s="58">
        <f t="shared" si="24"/>
        <v>-8.6455331412105263E-3</v>
      </c>
      <c r="J204" s="111">
        <v>44175.645833333336</v>
      </c>
      <c r="K204" s="30">
        <v>10.77</v>
      </c>
      <c r="L204" s="58">
        <f t="shared" si="25"/>
        <v>2.767175572519065E-2</v>
      </c>
      <c r="N204" s="111">
        <v>44175.645833333336</v>
      </c>
      <c r="O204" s="30">
        <v>315.35000000000002</v>
      </c>
      <c r="P204" s="58">
        <f t="shared" si="26"/>
        <v>-4.178061379519904E-2</v>
      </c>
      <c r="R204" s="111">
        <v>44175.645833333336</v>
      </c>
      <c r="S204" s="30">
        <v>11930.95</v>
      </c>
      <c r="T204" s="31">
        <f t="shared" si="27"/>
        <v>1.4058854140437393E-3</v>
      </c>
    </row>
    <row r="205" spans="2:20" ht="27">
      <c r="B205" s="112" t="s">
        <v>127</v>
      </c>
      <c r="C205" s="30">
        <v>970.75</v>
      </c>
      <c r="D205" s="31">
        <f t="shared" si="23"/>
        <v>-1.5449582861259969E-4</v>
      </c>
      <c r="F205" s="112" t="s">
        <v>127</v>
      </c>
      <c r="G205" s="30">
        <v>17.899999999999999</v>
      </c>
      <c r="H205" s="58">
        <f t="shared" si="24"/>
        <v>4.0697674418604501E-2</v>
      </c>
      <c r="J205" s="112" t="s">
        <v>127</v>
      </c>
      <c r="K205" s="30">
        <v>11.01</v>
      </c>
      <c r="L205" s="58">
        <f t="shared" si="25"/>
        <v>2.2284122562674202E-2</v>
      </c>
      <c r="N205" s="112" t="s">
        <v>127</v>
      </c>
      <c r="O205" s="30">
        <v>319.2</v>
      </c>
      <c r="P205" s="58">
        <f t="shared" si="26"/>
        <v>1.2208657047724669E-2</v>
      </c>
      <c r="R205" s="112" t="s">
        <v>127</v>
      </c>
      <c r="S205" s="30">
        <v>11934.5</v>
      </c>
      <c r="T205" s="31">
        <f t="shared" si="27"/>
        <v>2.9754545949822742E-4</v>
      </c>
    </row>
    <row r="206" spans="2:20" ht="27">
      <c r="B206" s="112" t="s">
        <v>128</v>
      </c>
      <c r="C206" s="30">
        <v>971.1</v>
      </c>
      <c r="D206" s="31">
        <f t="shared" si="23"/>
        <v>3.6054596961121455E-4</v>
      </c>
      <c r="F206" s="112" t="s">
        <v>128</v>
      </c>
      <c r="G206" s="30">
        <v>18.8</v>
      </c>
      <c r="H206" s="58">
        <f t="shared" si="24"/>
        <v>5.0279329608938772E-2</v>
      </c>
      <c r="J206" s="112" t="s">
        <v>128</v>
      </c>
      <c r="K206" s="30">
        <v>10.89</v>
      </c>
      <c r="L206" s="58">
        <f t="shared" si="25"/>
        <v>-1.0899182561307841E-2</v>
      </c>
      <c r="N206" s="112" t="s">
        <v>128</v>
      </c>
      <c r="O206" s="30">
        <v>310.14999999999998</v>
      </c>
      <c r="P206" s="58">
        <f t="shared" si="26"/>
        <v>-2.8352130325814628E-2</v>
      </c>
      <c r="R206" s="112" t="s">
        <v>128</v>
      </c>
      <c r="S206" s="30">
        <v>11971.05</v>
      </c>
      <c r="T206" s="31">
        <f t="shared" si="27"/>
        <v>3.0625497507226207E-3</v>
      </c>
    </row>
    <row r="207" spans="2:20" ht="27">
      <c r="B207" s="112" t="s">
        <v>129</v>
      </c>
      <c r="C207" s="30">
        <v>967.75</v>
      </c>
      <c r="D207" s="31">
        <f t="shared" si="23"/>
        <v>-3.4496962207806181E-3</v>
      </c>
      <c r="F207" s="112" t="s">
        <v>129</v>
      </c>
      <c r="G207" s="30">
        <v>17.649999999999999</v>
      </c>
      <c r="H207" s="58">
        <f t="shared" si="24"/>
        <v>-6.1170212765957577E-2</v>
      </c>
      <c r="J207" s="112" t="s">
        <v>129</v>
      </c>
      <c r="K207" s="30">
        <v>11.97</v>
      </c>
      <c r="L207" s="58">
        <f t="shared" si="25"/>
        <v>9.9173553719008156E-2</v>
      </c>
      <c r="N207" s="112" t="s">
        <v>129</v>
      </c>
      <c r="O207" s="30">
        <v>312.8</v>
      </c>
      <c r="P207" s="58">
        <f t="shared" si="26"/>
        <v>8.5442527809125313E-3</v>
      </c>
      <c r="R207" s="112" t="s">
        <v>129</v>
      </c>
      <c r="S207" s="30">
        <v>11680.35</v>
      </c>
      <c r="T207" s="31">
        <f t="shared" si="27"/>
        <v>-2.4283584146753912E-2</v>
      </c>
    </row>
    <row r="208" spans="2:20" ht="27">
      <c r="B208" s="112" t="s">
        <v>130</v>
      </c>
      <c r="C208" s="30">
        <v>973.75</v>
      </c>
      <c r="D208" s="31">
        <f t="shared" si="23"/>
        <v>6.1999483337638051E-3</v>
      </c>
      <c r="F208" s="112" t="s">
        <v>130</v>
      </c>
      <c r="G208" s="30">
        <v>18.399999999999999</v>
      </c>
      <c r="H208" s="58">
        <f t="shared" si="24"/>
        <v>4.2492917847025469E-2</v>
      </c>
      <c r="J208" s="112" t="s">
        <v>130</v>
      </c>
      <c r="K208" s="30">
        <v>10.99</v>
      </c>
      <c r="L208" s="58">
        <f t="shared" si="25"/>
        <v>-8.1871345029239762E-2</v>
      </c>
      <c r="N208" s="112" t="s">
        <v>130</v>
      </c>
      <c r="O208" s="30">
        <v>318.85000000000002</v>
      </c>
      <c r="P208" s="58">
        <f t="shared" si="26"/>
        <v>1.9341432225064015E-2</v>
      </c>
      <c r="R208" s="112" t="s">
        <v>130</v>
      </c>
      <c r="S208" s="30">
        <v>11762.45</v>
      </c>
      <c r="T208" s="31">
        <f t="shared" si="27"/>
        <v>7.0288989627880216E-3</v>
      </c>
    </row>
    <row r="209" spans="2:20" ht="27">
      <c r="B209" s="112" t="s">
        <v>131</v>
      </c>
      <c r="C209" s="30">
        <v>965.7</v>
      </c>
      <c r="D209" s="31">
        <f t="shared" si="23"/>
        <v>-8.2670089858792872E-3</v>
      </c>
      <c r="F209" s="112" t="s">
        <v>131</v>
      </c>
      <c r="G209" s="30">
        <v>17.850000000000001</v>
      </c>
      <c r="H209" s="58">
        <f t="shared" si="24"/>
        <v>-2.9891304347825942E-2</v>
      </c>
      <c r="J209" s="112" t="s">
        <v>131</v>
      </c>
      <c r="K209" s="30">
        <v>10.26</v>
      </c>
      <c r="L209" s="58">
        <f t="shared" si="25"/>
        <v>-6.6424021838034641E-2</v>
      </c>
      <c r="N209" s="112" t="s">
        <v>131</v>
      </c>
      <c r="O209" s="30">
        <v>315.55</v>
      </c>
      <c r="P209" s="58">
        <f t="shared" si="26"/>
        <v>-1.0349694213580118E-2</v>
      </c>
      <c r="R209" s="112" t="s">
        <v>131</v>
      </c>
      <c r="S209" s="30">
        <v>11873.05</v>
      </c>
      <c r="T209" s="31">
        <f t="shared" si="27"/>
        <v>9.4028029874726471E-3</v>
      </c>
    </row>
    <row r="210" spans="2:20" ht="27">
      <c r="B210" s="112" t="s">
        <v>132</v>
      </c>
      <c r="C210" s="30">
        <v>965.1</v>
      </c>
      <c r="D210" s="31">
        <f t="shared" si="23"/>
        <v>-6.213109661385996E-4</v>
      </c>
      <c r="F210" s="112" t="s">
        <v>132</v>
      </c>
      <c r="G210" s="30">
        <v>18.45</v>
      </c>
      <c r="H210" s="58">
        <f t="shared" si="24"/>
        <v>3.3613445378151141E-2</v>
      </c>
      <c r="J210" s="112" t="s">
        <v>132</v>
      </c>
      <c r="K210" s="30">
        <v>9.65</v>
      </c>
      <c r="L210" s="58">
        <f t="shared" si="25"/>
        <v>-5.9454191033138315E-2</v>
      </c>
      <c r="N210" s="112" t="s">
        <v>132</v>
      </c>
      <c r="O210" s="30">
        <v>314.39999999999998</v>
      </c>
      <c r="P210" s="58">
        <f t="shared" si="26"/>
        <v>-3.6444303596895322E-3</v>
      </c>
      <c r="R210" s="112" t="s">
        <v>132</v>
      </c>
      <c r="S210" s="30">
        <v>11896.8</v>
      </c>
      <c r="T210" s="31">
        <f t="shared" si="27"/>
        <v>2.0003284749916528E-3</v>
      </c>
    </row>
    <row r="211" spans="2:20" ht="27">
      <c r="B211" s="112" t="s">
        <v>133</v>
      </c>
      <c r="C211" s="30">
        <v>961.45</v>
      </c>
      <c r="D211" s="31">
        <f t="shared" si="23"/>
        <v>-3.7819915034711382E-3</v>
      </c>
      <c r="F211" s="112" t="s">
        <v>133</v>
      </c>
      <c r="G211" s="30">
        <v>18.2</v>
      </c>
      <c r="H211" s="58">
        <f t="shared" si="24"/>
        <v>-1.3550135501354976E-2</v>
      </c>
      <c r="J211" s="112" t="s">
        <v>133</v>
      </c>
      <c r="K211" s="30">
        <v>9.81</v>
      </c>
      <c r="L211" s="58">
        <f t="shared" si="25"/>
        <v>1.6580310880829119E-2</v>
      </c>
      <c r="N211" s="112" t="s">
        <v>133</v>
      </c>
      <c r="O211" s="30">
        <v>315.7</v>
      </c>
      <c r="P211" s="58">
        <f t="shared" si="26"/>
        <v>4.1348600508905875E-3</v>
      </c>
      <c r="R211" s="112" t="s">
        <v>133</v>
      </c>
      <c r="S211" s="30">
        <v>11937.65</v>
      </c>
      <c r="T211" s="31">
        <f t="shared" si="27"/>
        <v>3.4336964561898498E-3</v>
      </c>
    </row>
    <row r="212" spans="2:20" ht="27">
      <c r="B212" s="112" t="s">
        <v>134</v>
      </c>
      <c r="C212" s="30">
        <v>956.5</v>
      </c>
      <c r="D212" s="31">
        <f t="shared" si="23"/>
        <v>-5.1484736595767133E-3</v>
      </c>
      <c r="F212" s="112" t="s">
        <v>134</v>
      </c>
      <c r="G212" s="30">
        <v>18.05</v>
      </c>
      <c r="H212" s="58">
        <f t="shared" si="24"/>
        <v>-8.2417582417582125E-3</v>
      </c>
      <c r="J212" s="112" t="s">
        <v>134</v>
      </c>
      <c r="K212" s="30">
        <v>9.85</v>
      </c>
      <c r="L212" s="58">
        <f t="shared" si="25"/>
        <v>4.0774719673801751E-3</v>
      </c>
      <c r="N212" s="112" t="s">
        <v>134</v>
      </c>
      <c r="O212" s="30">
        <v>340.2</v>
      </c>
      <c r="P212" s="58">
        <f t="shared" si="26"/>
        <v>7.7605321507760561E-2</v>
      </c>
      <c r="R212" s="112" t="s">
        <v>134</v>
      </c>
      <c r="S212" s="30">
        <v>11896.45</v>
      </c>
      <c r="T212" s="31">
        <f t="shared" si="27"/>
        <v>-3.4512655338361231E-3</v>
      </c>
    </row>
    <row r="213" spans="2:20" ht="27">
      <c r="B213" s="112" t="s">
        <v>135</v>
      </c>
      <c r="C213" s="30">
        <v>960.05</v>
      </c>
      <c r="D213" s="31">
        <f t="shared" si="23"/>
        <v>3.7114479874542639E-3</v>
      </c>
      <c r="F213" s="112" t="s">
        <v>135</v>
      </c>
      <c r="G213" s="30">
        <v>17.850000000000001</v>
      </c>
      <c r="H213" s="58">
        <f t="shared" si="24"/>
        <v>-1.1080332409972304E-2</v>
      </c>
      <c r="J213" s="112" t="s">
        <v>135</v>
      </c>
      <c r="K213" s="30">
        <v>10.01</v>
      </c>
      <c r="L213" s="58">
        <f t="shared" si="25"/>
        <v>1.624365482233503E-2</v>
      </c>
      <c r="N213" s="112" t="s">
        <v>135</v>
      </c>
      <c r="O213" s="30">
        <v>333.6</v>
      </c>
      <c r="P213" s="58">
        <f t="shared" si="26"/>
        <v>-1.940035273368601E-2</v>
      </c>
      <c r="R213" s="112" t="s">
        <v>135</v>
      </c>
      <c r="S213" s="30">
        <v>11930.35</v>
      </c>
      <c r="T213" s="31">
        <f t="shared" si="27"/>
        <v>2.8495895834470542E-3</v>
      </c>
    </row>
    <row r="214" spans="2:20" ht="27">
      <c r="B214" s="112" t="s">
        <v>136</v>
      </c>
      <c r="C214" s="30">
        <v>943.2</v>
      </c>
      <c r="D214" s="31">
        <f t="shared" si="23"/>
        <v>-1.7551169209936934E-2</v>
      </c>
      <c r="F214" s="112" t="s">
        <v>136</v>
      </c>
      <c r="G214" s="30">
        <v>17.899999999999999</v>
      </c>
      <c r="H214" s="58">
        <f t="shared" si="24"/>
        <v>2.8011204481790397E-3</v>
      </c>
      <c r="J214" s="112" t="s">
        <v>136</v>
      </c>
      <c r="K214" s="30">
        <v>9.9499999999999993</v>
      </c>
      <c r="L214" s="58">
        <f t="shared" si="25"/>
        <v>-5.9940059940060131E-3</v>
      </c>
      <c r="N214" s="112" t="s">
        <v>136</v>
      </c>
      <c r="O214" s="30">
        <v>320.60000000000002</v>
      </c>
      <c r="P214" s="58">
        <f t="shared" si="26"/>
        <v>-3.8968824940047941E-2</v>
      </c>
      <c r="R214" s="112" t="s">
        <v>136</v>
      </c>
      <c r="S214" s="30">
        <v>11767.75</v>
      </c>
      <c r="T214" s="31">
        <f t="shared" si="27"/>
        <v>-1.362910560042252E-2</v>
      </c>
    </row>
    <row r="215" spans="2:20" ht="27">
      <c r="B215" s="112" t="s">
        <v>137</v>
      </c>
      <c r="C215" s="30">
        <v>918.85</v>
      </c>
      <c r="D215" s="31">
        <f t="shared" si="23"/>
        <v>-2.5816369804919415E-2</v>
      </c>
      <c r="F215" s="112" t="s">
        <v>137</v>
      </c>
      <c r="G215" s="30">
        <v>17.8</v>
      </c>
      <c r="H215" s="58">
        <f t="shared" si="24"/>
        <v>-5.5865921787707773E-3</v>
      </c>
      <c r="J215" s="112" t="s">
        <v>137</v>
      </c>
      <c r="K215" s="30">
        <v>9.7899999999999991</v>
      </c>
      <c r="L215" s="58">
        <f t="shared" si="25"/>
        <v>-1.6080402010050232E-2</v>
      </c>
      <c r="N215" s="112" t="s">
        <v>137</v>
      </c>
      <c r="O215" s="30">
        <v>317.64999999999998</v>
      </c>
      <c r="P215" s="58">
        <f t="shared" si="26"/>
        <v>-9.2014971927637523E-3</v>
      </c>
      <c r="R215" s="112" t="s">
        <v>137</v>
      </c>
      <c r="S215" s="30">
        <v>11889.4</v>
      </c>
      <c r="T215" s="31">
        <f t="shared" si="27"/>
        <v>1.0337575152429279E-2</v>
      </c>
    </row>
    <row r="216" spans="2:20" ht="27">
      <c r="B216" s="112" t="s">
        <v>138</v>
      </c>
      <c r="C216" s="30">
        <v>907.4</v>
      </c>
      <c r="D216" s="31">
        <f t="shared" si="23"/>
        <v>-1.2461228709800376E-2</v>
      </c>
      <c r="F216" s="112" t="s">
        <v>138</v>
      </c>
      <c r="G216" s="30">
        <v>17.5</v>
      </c>
      <c r="H216" s="58">
        <f t="shared" si="24"/>
        <v>-1.6853932584269704E-2</v>
      </c>
      <c r="J216" s="112" t="s">
        <v>138</v>
      </c>
      <c r="K216" s="30">
        <v>9.75</v>
      </c>
      <c r="L216" s="58">
        <f t="shared" si="25"/>
        <v>-4.0858018386107364E-3</v>
      </c>
      <c r="N216" s="112" t="s">
        <v>138</v>
      </c>
      <c r="O216" s="30">
        <v>321.10000000000002</v>
      </c>
      <c r="P216" s="58">
        <f t="shared" si="26"/>
        <v>1.0861010546198813E-2</v>
      </c>
      <c r="R216" s="112" t="s">
        <v>138</v>
      </c>
      <c r="S216" s="30">
        <v>11729.6</v>
      </c>
      <c r="T216" s="31">
        <f t="shared" si="27"/>
        <v>-1.3440543677561423E-2</v>
      </c>
    </row>
    <row r="217" spans="2:20" ht="27">
      <c r="B217" s="112" t="s">
        <v>139</v>
      </c>
      <c r="C217" s="30">
        <v>908.4</v>
      </c>
      <c r="D217" s="31">
        <f t="shared" si="23"/>
        <v>1.1020498126514955E-3</v>
      </c>
      <c r="F217" s="112" t="s">
        <v>139</v>
      </c>
      <c r="G217" s="30">
        <v>17.149999999999999</v>
      </c>
      <c r="H217" s="58">
        <f t="shared" si="24"/>
        <v>-2.0000000000000129E-2</v>
      </c>
      <c r="J217" s="112" t="s">
        <v>139</v>
      </c>
      <c r="K217" s="30">
        <v>9.65</v>
      </c>
      <c r="L217" s="58">
        <f t="shared" si="25"/>
        <v>-1.025641025641022E-2</v>
      </c>
      <c r="N217" s="112" t="s">
        <v>139</v>
      </c>
      <c r="O217" s="30">
        <v>316.95</v>
      </c>
      <c r="P217" s="58">
        <f t="shared" si="26"/>
        <v>-1.2924322640921915E-2</v>
      </c>
      <c r="R217" s="112" t="s">
        <v>139</v>
      </c>
      <c r="S217" s="30">
        <v>11670.8</v>
      </c>
      <c r="T217" s="31">
        <f t="shared" si="27"/>
        <v>-5.0129586686673555E-3</v>
      </c>
    </row>
    <row r="218" spans="2:20" ht="27">
      <c r="B218" s="112" t="s">
        <v>140</v>
      </c>
      <c r="C218" s="30">
        <v>926.2</v>
      </c>
      <c r="D218" s="31">
        <f t="shared" si="23"/>
        <v>1.9594892118009799E-2</v>
      </c>
      <c r="F218" s="112" t="s">
        <v>140</v>
      </c>
      <c r="G218" s="30">
        <v>17.3</v>
      </c>
      <c r="H218" s="58">
        <f t="shared" si="24"/>
        <v>8.7463556851312685E-3</v>
      </c>
      <c r="J218" s="112" t="s">
        <v>140</v>
      </c>
      <c r="K218" s="30">
        <v>9.6300000000000008</v>
      </c>
      <c r="L218" s="58">
        <f t="shared" si="25"/>
        <v>-2.0725388601036121E-3</v>
      </c>
      <c r="N218" s="112" t="s">
        <v>140</v>
      </c>
      <c r="O218" s="30">
        <v>289.14999999999998</v>
      </c>
      <c r="P218" s="58">
        <f t="shared" si="26"/>
        <v>-8.7710995425145932E-2</v>
      </c>
      <c r="R218" s="112" t="s">
        <v>140</v>
      </c>
      <c r="S218" s="30">
        <v>11642.4</v>
      </c>
      <c r="T218" s="31">
        <f t="shared" si="27"/>
        <v>-2.4334235870719922E-3</v>
      </c>
    </row>
    <row r="219" spans="2:20">
      <c r="B219" s="111">
        <v>43872.645833333336</v>
      </c>
      <c r="C219" s="30">
        <v>926.2</v>
      </c>
      <c r="D219" s="31">
        <f t="shared" si="23"/>
        <v>0</v>
      </c>
      <c r="F219" s="111">
        <v>43872.645833333336</v>
      </c>
      <c r="G219" s="30">
        <v>17.2</v>
      </c>
      <c r="H219" s="58">
        <f t="shared" si="24"/>
        <v>-5.7803468208093012E-3</v>
      </c>
      <c r="J219" s="111">
        <v>43872.645833333336</v>
      </c>
      <c r="K219" s="30">
        <v>9.08</v>
      </c>
      <c r="L219" s="58">
        <f t="shared" si="25"/>
        <v>-5.711318795430953E-2</v>
      </c>
      <c r="N219" s="111">
        <v>43872.645833333336</v>
      </c>
      <c r="O219" s="30">
        <v>283.55</v>
      </c>
      <c r="P219" s="58">
        <f t="shared" si="26"/>
        <v>-1.9367110496282036E-2</v>
      </c>
      <c r="R219" s="111">
        <v>43872.645833333336</v>
      </c>
      <c r="S219" s="30">
        <v>11669.15</v>
      </c>
      <c r="T219" s="31">
        <f t="shared" si="27"/>
        <v>2.297636226207711E-3</v>
      </c>
    </row>
    <row r="220" spans="2:20">
      <c r="B220" s="111">
        <v>43901.645833333336</v>
      </c>
      <c r="C220" s="30">
        <v>932.7</v>
      </c>
      <c r="D220" s="31">
        <f t="shared" si="23"/>
        <v>7.0179226948823281E-3</v>
      </c>
      <c r="F220" s="111">
        <v>43901.645833333336</v>
      </c>
      <c r="G220" s="30">
        <v>17.5</v>
      </c>
      <c r="H220" s="58">
        <f t="shared" si="24"/>
        <v>1.744186046511631E-2</v>
      </c>
      <c r="J220" s="111">
        <v>43901.645833333336</v>
      </c>
      <c r="K220" s="30">
        <v>9.26</v>
      </c>
      <c r="L220" s="58">
        <f t="shared" si="25"/>
        <v>1.982378854625555E-2</v>
      </c>
      <c r="N220" s="111">
        <v>43901.645833333336</v>
      </c>
      <c r="O220" s="30">
        <v>292.25</v>
      </c>
      <c r="P220" s="58">
        <f t="shared" si="26"/>
        <v>3.0682419326397481E-2</v>
      </c>
      <c r="R220" s="111">
        <v>43901.645833333336</v>
      </c>
      <c r="S220" s="30">
        <v>11813.5</v>
      </c>
      <c r="T220" s="31">
        <f t="shared" si="27"/>
        <v>1.237022405230892E-2</v>
      </c>
    </row>
    <row r="221" spans="2:20">
      <c r="B221" s="111">
        <v>43932.645833333336</v>
      </c>
      <c r="C221" s="30">
        <v>926.3</v>
      </c>
      <c r="D221" s="31">
        <f t="shared" si="23"/>
        <v>-6.8617990779458182E-3</v>
      </c>
      <c r="F221" s="111">
        <v>43932.645833333336</v>
      </c>
      <c r="G221" s="30">
        <v>16.55</v>
      </c>
      <c r="H221" s="58">
        <f t="shared" si="24"/>
        <v>-5.428571428571427E-2</v>
      </c>
      <c r="J221" s="111">
        <v>43932.645833333336</v>
      </c>
      <c r="K221" s="30">
        <v>9.2200000000000006</v>
      </c>
      <c r="L221" s="58">
        <f t="shared" si="25"/>
        <v>-4.3196544276457027E-3</v>
      </c>
      <c r="N221" s="111">
        <v>43932.645833333336</v>
      </c>
      <c r="O221" s="30">
        <v>294.89999999999998</v>
      </c>
      <c r="P221" s="58">
        <f t="shared" si="26"/>
        <v>9.0675791274592576E-3</v>
      </c>
      <c r="R221" s="111">
        <v>43932.645833333336</v>
      </c>
      <c r="S221" s="30">
        <v>11908.5</v>
      </c>
      <c r="T221" s="31">
        <f t="shared" si="27"/>
        <v>8.0416472679560869E-3</v>
      </c>
    </row>
    <row r="222" spans="2:20">
      <c r="B222" s="111">
        <v>43962.645833333336</v>
      </c>
      <c r="C222" s="30">
        <v>953.35</v>
      </c>
      <c r="D222" s="31">
        <f t="shared" si="23"/>
        <v>2.9202202310266712E-2</v>
      </c>
      <c r="F222" s="111">
        <v>43962.645833333336</v>
      </c>
      <c r="G222" s="30">
        <v>16.600000000000001</v>
      </c>
      <c r="H222" s="58">
        <f t="shared" si="24"/>
        <v>3.0211480362538623E-3</v>
      </c>
      <c r="J222" s="111">
        <v>43962.645833333336</v>
      </c>
      <c r="K222" s="30">
        <v>9.3000000000000007</v>
      </c>
      <c r="L222" s="58">
        <f t="shared" si="25"/>
        <v>8.6767895878525625E-3</v>
      </c>
      <c r="N222" s="111">
        <v>43962.645833333336</v>
      </c>
      <c r="O222" s="30">
        <v>306.05</v>
      </c>
      <c r="P222" s="58">
        <f t="shared" si="26"/>
        <v>3.7809426924381162E-2</v>
      </c>
      <c r="R222" s="111">
        <v>43962.645833333336</v>
      </c>
      <c r="S222" s="30">
        <v>12120.3</v>
      </c>
      <c r="T222" s="31">
        <f t="shared" si="27"/>
        <v>1.7785615316790571E-2</v>
      </c>
    </row>
    <row r="223" spans="2:20">
      <c r="B223" s="111">
        <v>43993.645833333336</v>
      </c>
      <c r="C223" s="30">
        <v>950.6</v>
      </c>
      <c r="D223" s="31">
        <f t="shared" si="23"/>
        <v>-2.8845649551580976E-3</v>
      </c>
      <c r="F223" s="111">
        <v>43993.645833333336</v>
      </c>
      <c r="G223" s="30">
        <v>16.899999999999999</v>
      </c>
      <c r="H223" s="58">
        <f t="shared" si="24"/>
        <v>1.8072289156626287E-2</v>
      </c>
      <c r="J223" s="111">
        <v>43993.645833333336</v>
      </c>
      <c r="K223" s="30">
        <v>9.9499999999999993</v>
      </c>
      <c r="L223" s="58">
        <f t="shared" si="25"/>
        <v>6.9892473118279508E-2</v>
      </c>
      <c r="N223" s="111">
        <v>43993.645833333336</v>
      </c>
      <c r="O223" s="30">
        <v>304.64999999999998</v>
      </c>
      <c r="P223" s="58">
        <f t="shared" si="26"/>
        <v>-4.574415945107102E-3</v>
      </c>
      <c r="R223" s="111">
        <v>43993.645833333336</v>
      </c>
      <c r="S223" s="30">
        <v>12263.55</v>
      </c>
      <c r="T223" s="31">
        <f t="shared" si="27"/>
        <v>1.1819014380832105E-2</v>
      </c>
    </row>
    <row r="224" spans="2:20">
      <c r="B224" s="111">
        <v>44085.645833333336</v>
      </c>
      <c r="C224" s="30">
        <v>975.5</v>
      </c>
      <c r="D224" s="31">
        <f t="shared" si="23"/>
        <v>2.6193982747738209E-2</v>
      </c>
      <c r="F224" s="111">
        <v>44085.645833333336</v>
      </c>
      <c r="G224" s="30">
        <v>16.899999999999999</v>
      </c>
      <c r="H224" s="58">
        <f t="shared" si="24"/>
        <v>0</v>
      </c>
      <c r="J224" s="111">
        <v>44085.645833333336</v>
      </c>
      <c r="K224" s="30">
        <v>10.01</v>
      </c>
      <c r="L224" s="58">
        <f t="shared" si="25"/>
        <v>6.0301507537690036E-3</v>
      </c>
      <c r="N224" s="111">
        <v>44085.645833333336</v>
      </c>
      <c r="O224" s="30">
        <v>321.3</v>
      </c>
      <c r="P224" s="58">
        <f t="shared" si="26"/>
        <v>5.4652880354505218E-2</v>
      </c>
      <c r="R224" s="111">
        <v>44085.645833333336</v>
      </c>
      <c r="S224" s="30">
        <v>12461.05</v>
      </c>
      <c r="T224" s="31">
        <f t="shared" si="27"/>
        <v>1.6104635280974833E-2</v>
      </c>
    </row>
    <row r="225" spans="2:20">
      <c r="B225" s="111">
        <v>44115.645833333336</v>
      </c>
      <c r="C225" s="30">
        <v>1053.95</v>
      </c>
      <c r="D225" s="31">
        <f t="shared" si="23"/>
        <v>8.0420297283444464E-2</v>
      </c>
      <c r="F225" s="111">
        <v>44115.645833333336</v>
      </c>
      <c r="G225" s="30">
        <v>17</v>
      </c>
      <c r="H225" s="58">
        <f t="shared" si="24"/>
        <v>5.9171597633136397E-3</v>
      </c>
      <c r="J225" s="111">
        <v>44115.645833333336</v>
      </c>
      <c r="K225" s="30">
        <v>9.61</v>
      </c>
      <c r="L225" s="58">
        <f t="shared" si="25"/>
        <v>-3.996003996004005E-2</v>
      </c>
      <c r="N225" s="111">
        <v>44115.645833333336</v>
      </c>
      <c r="O225" s="30">
        <v>331.55</v>
      </c>
      <c r="P225" s="58">
        <f t="shared" si="26"/>
        <v>3.1901649548708333E-2</v>
      </c>
      <c r="R225" s="111">
        <v>44115.645833333336</v>
      </c>
      <c r="S225" s="30">
        <v>12631.1</v>
      </c>
      <c r="T225" s="31">
        <f t="shared" si="27"/>
        <v>1.3646522564310537E-2</v>
      </c>
    </row>
    <row r="226" spans="2:20">
      <c r="B226" s="111">
        <v>44146.645833333336</v>
      </c>
      <c r="C226" s="30">
        <v>1039.3</v>
      </c>
      <c r="D226" s="31">
        <f t="shared" si="23"/>
        <v>-1.390009013710336E-2</v>
      </c>
      <c r="F226" s="111">
        <v>44146.645833333336</v>
      </c>
      <c r="G226" s="30">
        <v>17</v>
      </c>
      <c r="H226" s="58">
        <f t="shared" si="24"/>
        <v>0</v>
      </c>
      <c r="J226" s="111">
        <v>44146.645833333336</v>
      </c>
      <c r="K226" s="30">
        <v>9.69</v>
      </c>
      <c r="L226" s="58">
        <f t="shared" si="25"/>
        <v>8.3246618106138648E-3</v>
      </c>
      <c r="N226" s="111">
        <v>44146.645833333336</v>
      </c>
      <c r="O226" s="30">
        <v>331.2</v>
      </c>
      <c r="P226" s="58">
        <f t="shared" si="26"/>
        <v>-1.0556477152767751E-3</v>
      </c>
      <c r="R226" s="111">
        <v>44146.645833333336</v>
      </c>
      <c r="S226" s="30">
        <v>12749.15</v>
      </c>
      <c r="T226" s="31">
        <f t="shared" si="27"/>
        <v>9.3459793683843273E-3</v>
      </c>
    </row>
    <row r="227" spans="2:20">
      <c r="B227" s="111">
        <v>44176.645833333336</v>
      </c>
      <c r="C227" s="30">
        <v>1023.5</v>
      </c>
      <c r="D227" s="31">
        <f t="shared" si="23"/>
        <v>-1.5202540171269097E-2</v>
      </c>
      <c r="F227" s="111">
        <v>44176.645833333336</v>
      </c>
      <c r="G227" s="30">
        <v>17</v>
      </c>
      <c r="H227" s="58">
        <f t="shared" si="24"/>
        <v>0</v>
      </c>
      <c r="J227" s="111">
        <v>44176.645833333336</v>
      </c>
      <c r="K227" s="30">
        <v>9.77</v>
      </c>
      <c r="L227" s="58">
        <f t="shared" si="25"/>
        <v>8.2559339525283271E-3</v>
      </c>
      <c r="N227" s="111">
        <v>44176.645833333336</v>
      </c>
      <c r="O227" s="30">
        <v>320.60000000000002</v>
      </c>
      <c r="P227" s="58">
        <f t="shared" si="26"/>
        <v>-3.2004830917874316E-2</v>
      </c>
      <c r="R227" s="111">
        <v>44176.645833333336</v>
      </c>
      <c r="S227" s="30">
        <v>12690.8</v>
      </c>
      <c r="T227" s="31">
        <f t="shared" si="27"/>
        <v>-4.5767757066157433E-3</v>
      </c>
    </row>
    <row r="228" spans="2:20" ht="27">
      <c r="B228" s="112" t="s">
        <v>141</v>
      </c>
      <c r="C228" s="30">
        <v>1023.4</v>
      </c>
      <c r="D228" s="31">
        <f t="shared" si="23"/>
        <v>-9.7703957010253362E-5</v>
      </c>
      <c r="F228" s="112" t="s">
        <v>141</v>
      </c>
      <c r="G228" s="30">
        <v>17.100000000000001</v>
      </c>
      <c r="H228" s="58">
        <f t="shared" si="24"/>
        <v>5.8823529411764497E-3</v>
      </c>
      <c r="J228" s="112" t="s">
        <v>141</v>
      </c>
      <c r="K228" s="30">
        <v>9.93</v>
      </c>
      <c r="L228" s="58">
        <f t="shared" si="25"/>
        <v>1.6376663254861867E-2</v>
      </c>
      <c r="N228" s="112" t="s">
        <v>141</v>
      </c>
      <c r="O228" s="30">
        <v>323.8</v>
      </c>
      <c r="P228" s="58">
        <f t="shared" si="26"/>
        <v>9.9812850904552608E-3</v>
      </c>
      <c r="R228" s="112" t="s">
        <v>141</v>
      </c>
      <c r="S228" s="30">
        <v>12719.95</v>
      </c>
      <c r="T228" s="31">
        <f t="shared" si="27"/>
        <v>2.2969395152394601E-3</v>
      </c>
    </row>
    <row r="229" spans="2:20" ht="27">
      <c r="B229" s="112" t="s">
        <v>142</v>
      </c>
      <c r="C229" s="30">
        <v>1038.75</v>
      </c>
      <c r="D229" s="31">
        <f t="shared" si="23"/>
        <v>1.499902286495991E-2</v>
      </c>
      <c r="F229" s="112" t="s">
        <v>142</v>
      </c>
      <c r="G229" s="30">
        <v>17.850000000000001</v>
      </c>
      <c r="H229" s="58">
        <f t="shared" si="24"/>
        <v>4.3859649122806932E-2</v>
      </c>
      <c r="J229" s="112" t="s">
        <v>142</v>
      </c>
      <c r="K229" s="30">
        <v>10.199999999999999</v>
      </c>
      <c r="L229" s="58">
        <f t="shared" si="25"/>
        <v>2.7190332326283873E-2</v>
      </c>
      <c r="N229" s="112" t="s">
        <v>142</v>
      </c>
      <c r="O229" s="30">
        <v>318.60000000000002</v>
      </c>
      <c r="P229" s="58">
        <f t="shared" si="26"/>
        <v>-1.6059295861643008E-2</v>
      </c>
      <c r="R229" s="112" t="s">
        <v>142</v>
      </c>
      <c r="S229" s="30">
        <v>12874.2</v>
      </c>
      <c r="T229" s="31">
        <f t="shared" si="27"/>
        <v>1.2126619994575538E-2</v>
      </c>
    </row>
    <row r="230" spans="2:20" ht="27">
      <c r="B230" s="112" t="s">
        <v>143</v>
      </c>
      <c r="C230" s="30">
        <v>1029.55</v>
      </c>
      <c r="D230" s="31">
        <f t="shared" si="23"/>
        <v>-8.8567990373045191E-3</v>
      </c>
      <c r="F230" s="112" t="s">
        <v>143</v>
      </c>
      <c r="G230" s="30">
        <v>18.100000000000001</v>
      </c>
      <c r="H230" s="58">
        <f t="shared" si="24"/>
        <v>1.4005602240896309E-2</v>
      </c>
      <c r="J230" s="112" t="s">
        <v>143</v>
      </c>
      <c r="K230" s="30">
        <v>10.56</v>
      </c>
      <c r="L230" s="58">
        <f t="shared" si="25"/>
        <v>3.529411764705892E-2</v>
      </c>
      <c r="N230" s="112" t="s">
        <v>143</v>
      </c>
      <c r="O230" s="30">
        <v>310.7</v>
      </c>
      <c r="P230" s="58">
        <f t="shared" si="26"/>
        <v>-2.4795982423101215E-2</v>
      </c>
      <c r="R230" s="112" t="s">
        <v>143</v>
      </c>
      <c r="S230" s="30">
        <v>12938.25</v>
      </c>
      <c r="T230" s="31">
        <f t="shared" si="27"/>
        <v>4.9750664118934917E-3</v>
      </c>
    </row>
    <row r="231" spans="2:20" ht="27">
      <c r="B231" s="112" t="s">
        <v>144</v>
      </c>
      <c r="C231" s="30">
        <v>1052.1500000000001</v>
      </c>
      <c r="D231" s="31">
        <f t="shared" si="23"/>
        <v>2.1951337963187934E-2</v>
      </c>
      <c r="F231" s="112" t="s">
        <v>144</v>
      </c>
      <c r="G231" s="30">
        <v>17.75</v>
      </c>
      <c r="H231" s="58">
        <f t="shared" si="24"/>
        <v>-1.9337016574585753E-2</v>
      </c>
      <c r="J231" s="112" t="s">
        <v>144</v>
      </c>
      <c r="K231" s="30">
        <v>10.4</v>
      </c>
      <c r="L231" s="58">
        <f t="shared" si="25"/>
        <v>-1.5151515151515138E-2</v>
      </c>
      <c r="N231" s="112" t="s">
        <v>144</v>
      </c>
      <c r="O231" s="30">
        <v>313.45</v>
      </c>
      <c r="P231" s="58">
        <f t="shared" si="26"/>
        <v>8.8509816543289599E-3</v>
      </c>
      <c r="R231" s="112" t="s">
        <v>144</v>
      </c>
      <c r="S231" s="30">
        <v>12771.7</v>
      </c>
      <c r="T231" s="31">
        <f t="shared" si="27"/>
        <v>-1.2872683709156951E-2</v>
      </c>
    </row>
    <row r="232" spans="2:20" ht="27">
      <c r="B232" s="112" t="s">
        <v>145</v>
      </c>
      <c r="C232" s="30">
        <v>1094.25</v>
      </c>
      <c r="D232" s="31">
        <f t="shared" si="23"/>
        <v>4.001330608753495E-2</v>
      </c>
      <c r="F232" s="112" t="s">
        <v>145</v>
      </c>
      <c r="G232" s="30">
        <v>17.5</v>
      </c>
      <c r="H232" s="58">
        <f t="shared" si="24"/>
        <v>-1.4084507042253502E-2</v>
      </c>
      <c r="J232" s="112" t="s">
        <v>145</v>
      </c>
      <c r="K232" s="30">
        <v>10.69</v>
      </c>
      <c r="L232" s="58">
        <f t="shared" si="25"/>
        <v>2.7884615384615286E-2</v>
      </c>
      <c r="N232" s="112" t="s">
        <v>145</v>
      </c>
      <c r="O232" s="30">
        <v>312.89999999999998</v>
      </c>
      <c r="P232" s="58">
        <f t="shared" si="26"/>
        <v>-1.7546658159196538E-3</v>
      </c>
      <c r="R232" s="112" t="s">
        <v>145</v>
      </c>
      <c r="S232" s="30">
        <v>12859.05</v>
      </c>
      <c r="T232" s="31">
        <f t="shared" si="27"/>
        <v>6.8393401035100609E-3</v>
      </c>
    </row>
    <row r="233" spans="2:20" ht="27">
      <c r="B233" s="112" t="s">
        <v>146</v>
      </c>
      <c r="C233" s="30">
        <v>1086.3</v>
      </c>
      <c r="D233" s="31">
        <f t="shared" si="23"/>
        <v>-7.2652501713502682E-3</v>
      </c>
      <c r="F233" s="112" t="s">
        <v>146</v>
      </c>
      <c r="G233" s="30">
        <v>17.399999999999999</v>
      </c>
      <c r="H233" s="58">
        <f t="shared" si="24"/>
        <v>-5.7142857142857828E-3</v>
      </c>
      <c r="J233" s="112" t="s">
        <v>146</v>
      </c>
      <c r="K233" s="30">
        <v>10.38</v>
      </c>
      <c r="L233" s="58">
        <f t="shared" si="25"/>
        <v>-2.8999064546304854E-2</v>
      </c>
      <c r="N233" s="112" t="s">
        <v>146</v>
      </c>
      <c r="O233" s="30">
        <v>310.64999999999998</v>
      </c>
      <c r="P233" s="58">
        <f t="shared" si="26"/>
        <v>-7.1907957813998058E-3</v>
      </c>
      <c r="R233" s="112" t="s">
        <v>146</v>
      </c>
      <c r="S233" s="30">
        <v>12926.45</v>
      </c>
      <c r="T233" s="31">
        <f t="shared" si="27"/>
        <v>5.2414447412523213E-3</v>
      </c>
    </row>
    <row r="234" spans="2:20" ht="27">
      <c r="B234" s="112" t="s">
        <v>147</v>
      </c>
      <c r="C234" s="30">
        <v>1072</v>
      </c>
      <c r="D234" s="31">
        <f t="shared" si="23"/>
        <v>-1.3163951026419873E-2</v>
      </c>
      <c r="F234" s="112" t="s">
        <v>147</v>
      </c>
      <c r="G234" s="30">
        <v>17.25</v>
      </c>
      <c r="H234" s="58">
        <f t="shared" si="24"/>
        <v>-8.6206896551723755E-3</v>
      </c>
      <c r="J234" s="112" t="s">
        <v>147</v>
      </c>
      <c r="K234" s="30">
        <v>10.26</v>
      </c>
      <c r="L234" s="58">
        <f t="shared" si="25"/>
        <v>-1.1560693641618602E-2</v>
      </c>
      <c r="N234" s="112" t="s">
        <v>147</v>
      </c>
      <c r="O234" s="30">
        <v>314.45</v>
      </c>
      <c r="P234" s="58">
        <f t="shared" si="26"/>
        <v>1.2232415902140747E-2</v>
      </c>
      <c r="R234" s="112" t="s">
        <v>147</v>
      </c>
      <c r="S234" s="30">
        <v>13055.15</v>
      </c>
      <c r="T234" s="31">
        <f t="shared" si="27"/>
        <v>9.956329850809631E-3</v>
      </c>
    </row>
    <row r="235" spans="2:20" ht="27">
      <c r="B235" s="112" t="s">
        <v>148</v>
      </c>
      <c r="C235" s="30">
        <v>1046.1500000000001</v>
      </c>
      <c r="D235" s="31">
        <f t="shared" si="23"/>
        <v>-2.4113805970149116E-2</v>
      </c>
      <c r="F235" s="112" t="s">
        <v>148</v>
      </c>
      <c r="G235" s="30">
        <v>17.2</v>
      </c>
      <c r="H235" s="58">
        <f t="shared" si="24"/>
        <v>-2.8985507246377384E-3</v>
      </c>
      <c r="J235" s="112" t="s">
        <v>148</v>
      </c>
      <c r="K235" s="30">
        <v>10.220000000000001</v>
      </c>
      <c r="L235" s="58">
        <f t="shared" si="25"/>
        <v>-3.8986354775827348E-3</v>
      </c>
      <c r="N235" s="112" t="s">
        <v>148</v>
      </c>
      <c r="O235" s="30">
        <v>309.89999999999998</v>
      </c>
      <c r="P235" s="58">
        <f t="shared" si="26"/>
        <v>-1.446970901574185E-2</v>
      </c>
      <c r="R235" s="112" t="s">
        <v>148</v>
      </c>
      <c r="S235" s="30">
        <v>12858.4</v>
      </c>
      <c r="T235" s="31">
        <f t="shared" si="27"/>
        <v>-1.5070680919024304E-2</v>
      </c>
    </row>
    <row r="236" spans="2:20" ht="27">
      <c r="B236" s="112" t="s">
        <v>149</v>
      </c>
      <c r="C236" s="30">
        <v>1045.75</v>
      </c>
      <c r="D236" s="31">
        <f t="shared" si="23"/>
        <v>-3.8235434689104508E-4</v>
      </c>
      <c r="F236" s="112" t="s">
        <v>149</v>
      </c>
      <c r="G236" s="30">
        <v>17.2</v>
      </c>
      <c r="H236" s="58">
        <f t="shared" si="24"/>
        <v>0</v>
      </c>
      <c r="J236" s="112" t="s">
        <v>149</v>
      </c>
      <c r="K236" s="30">
        <v>10.220000000000001</v>
      </c>
      <c r="L236" s="58">
        <f t="shared" si="25"/>
        <v>0</v>
      </c>
      <c r="N236" s="112" t="s">
        <v>149</v>
      </c>
      <c r="O236" s="30">
        <v>312.2</v>
      </c>
      <c r="P236" s="58">
        <f t="shared" si="26"/>
        <v>7.4217489512746759E-3</v>
      </c>
      <c r="R236" s="112" t="s">
        <v>149</v>
      </c>
      <c r="S236" s="30">
        <v>12987</v>
      </c>
      <c r="T236" s="31">
        <f t="shared" si="27"/>
        <v>1.000124432277727E-2</v>
      </c>
    </row>
    <row r="237" spans="2:20" ht="27">
      <c r="B237" s="112" t="s">
        <v>150</v>
      </c>
      <c r="C237" s="30">
        <v>1038.95</v>
      </c>
      <c r="D237" s="31">
        <f t="shared" si="23"/>
        <v>-6.5025101601721147E-3</v>
      </c>
      <c r="F237" s="112" t="s">
        <v>150</v>
      </c>
      <c r="G237" s="30">
        <v>17.399999999999999</v>
      </c>
      <c r="H237" s="58">
        <f t="shared" si="24"/>
        <v>1.1627906976744207E-2</v>
      </c>
      <c r="J237" s="112" t="s">
        <v>150</v>
      </c>
      <c r="K237" s="30">
        <v>10.220000000000001</v>
      </c>
      <c r="L237" s="58">
        <f t="shared" si="25"/>
        <v>0</v>
      </c>
      <c r="N237" s="112" t="s">
        <v>150</v>
      </c>
      <c r="O237" s="30">
        <v>310.95</v>
      </c>
      <c r="P237" s="58">
        <f t="shared" si="26"/>
        <v>-4.0038436899423324E-3</v>
      </c>
      <c r="R237" s="112" t="s">
        <v>150</v>
      </c>
      <c r="S237" s="30">
        <v>12968.95</v>
      </c>
      <c r="T237" s="31">
        <f t="shared" si="27"/>
        <v>-1.3898513898513709E-3</v>
      </c>
    </row>
    <row r="238" spans="2:20">
      <c r="B238" s="111">
        <v>43842.645833333336</v>
      </c>
      <c r="C238" s="30">
        <v>1088.4000000000001</v>
      </c>
      <c r="D238" s="31">
        <f t="shared" si="23"/>
        <v>4.7596130708888795E-2</v>
      </c>
      <c r="F238" s="111">
        <v>43842.645833333336</v>
      </c>
      <c r="G238" s="30">
        <v>17.8</v>
      </c>
      <c r="H238" s="58">
        <f t="shared" si="24"/>
        <v>2.2988505747126631E-2</v>
      </c>
      <c r="J238" s="111">
        <v>43842.645833333336</v>
      </c>
      <c r="K238" s="30">
        <v>10.220000000000001</v>
      </c>
      <c r="L238" s="58">
        <f t="shared" si="25"/>
        <v>0</v>
      </c>
      <c r="N238" s="111">
        <v>43842.645833333336</v>
      </c>
      <c r="O238" s="30">
        <v>306.75</v>
      </c>
      <c r="P238" s="58">
        <f t="shared" si="26"/>
        <v>-1.3506994693680663E-2</v>
      </c>
      <c r="R238" s="111">
        <v>43842.645833333336</v>
      </c>
      <c r="S238" s="30">
        <v>13109.05</v>
      </c>
      <c r="T238" s="31">
        <f t="shared" si="27"/>
        <v>1.0802724970024435E-2</v>
      </c>
    </row>
    <row r="239" spans="2:20">
      <c r="B239" s="111">
        <v>43873.645833333336</v>
      </c>
      <c r="C239" s="30">
        <v>1068.8</v>
      </c>
      <c r="D239" s="31">
        <f t="shared" si="23"/>
        <v>-1.8008085262771201E-2</v>
      </c>
      <c r="F239" s="111">
        <v>43873.645833333336</v>
      </c>
      <c r="G239" s="30">
        <v>18.350000000000001</v>
      </c>
      <c r="H239" s="58">
        <f t="shared" si="24"/>
        <v>3.0898876404494402E-2</v>
      </c>
      <c r="J239" s="111">
        <v>43873.645833333336</v>
      </c>
      <c r="K239" s="30">
        <v>10.24</v>
      </c>
      <c r="L239" s="58">
        <f t="shared" si="25"/>
        <v>1.9569471624265589E-3</v>
      </c>
      <c r="N239" s="111">
        <v>43873.645833333336</v>
      </c>
      <c r="O239" s="30">
        <v>307.95</v>
      </c>
      <c r="P239" s="58">
        <f t="shared" si="26"/>
        <v>3.9119804400977731E-3</v>
      </c>
      <c r="R239" s="111">
        <v>43873.645833333336</v>
      </c>
      <c r="S239" s="30">
        <v>13113.75</v>
      </c>
      <c r="T239" s="31">
        <f t="shared" si="27"/>
        <v>3.5853093855009455E-4</v>
      </c>
    </row>
    <row r="240" spans="2:20">
      <c r="B240" s="111">
        <v>43902.645833333336</v>
      </c>
      <c r="C240" s="30">
        <v>1070</v>
      </c>
      <c r="D240" s="31">
        <f t="shared" si="23"/>
        <v>1.1227544910179521E-3</v>
      </c>
      <c r="F240" s="111">
        <v>43902.645833333336</v>
      </c>
      <c r="G240" s="30">
        <v>19.45</v>
      </c>
      <c r="H240" s="58">
        <f t="shared" si="24"/>
        <v>5.9945504087193235E-2</v>
      </c>
      <c r="J240" s="111">
        <v>43902.645833333336</v>
      </c>
      <c r="K240" s="30">
        <v>10.99</v>
      </c>
      <c r="L240" s="58">
        <f t="shared" si="25"/>
        <v>7.32421875E-2</v>
      </c>
      <c r="N240" s="111">
        <v>43902.645833333336</v>
      </c>
      <c r="O240" s="30">
        <v>337.8</v>
      </c>
      <c r="P240" s="58">
        <f t="shared" si="26"/>
        <v>9.693132001948368E-2</v>
      </c>
      <c r="R240" s="111">
        <v>43902.645833333336</v>
      </c>
      <c r="S240" s="30">
        <v>13133.9</v>
      </c>
      <c r="T240" s="31">
        <f t="shared" si="27"/>
        <v>1.5365551425030599E-3</v>
      </c>
    </row>
    <row r="241" spans="2:20">
      <c r="B241" s="111">
        <v>43933.645833333336</v>
      </c>
      <c r="C241" s="30">
        <v>1091.6500000000001</v>
      </c>
      <c r="D241" s="31">
        <f t="shared" si="23"/>
        <v>2.0233644859813271E-2</v>
      </c>
      <c r="F241" s="111">
        <v>43933.645833333336</v>
      </c>
      <c r="G241" s="30">
        <v>21.35</v>
      </c>
      <c r="H241" s="58">
        <f t="shared" si="24"/>
        <v>9.7686375321336838E-2</v>
      </c>
      <c r="J241" s="111">
        <v>43933.645833333336</v>
      </c>
      <c r="K241" s="30">
        <v>12.03</v>
      </c>
      <c r="L241" s="58">
        <f t="shared" si="25"/>
        <v>9.4631483166514929E-2</v>
      </c>
      <c r="N241" s="111">
        <v>43933.645833333336</v>
      </c>
      <c r="O241" s="30">
        <v>340.3</v>
      </c>
      <c r="P241" s="58">
        <f t="shared" si="26"/>
        <v>7.4008288928359978E-3</v>
      </c>
      <c r="R241" s="111">
        <v>43933.645833333336</v>
      </c>
      <c r="S241" s="30">
        <v>13258.55</v>
      </c>
      <c r="T241" s="31">
        <f t="shared" si="27"/>
        <v>9.4907072537480097E-3</v>
      </c>
    </row>
    <row r="242" spans="2:20">
      <c r="B242" s="111">
        <v>44024.645833333336</v>
      </c>
      <c r="C242" s="30">
        <v>1094.75</v>
      </c>
      <c r="D242" s="31">
        <f t="shared" si="23"/>
        <v>2.8397380112672455E-3</v>
      </c>
      <c r="F242" s="111">
        <v>44024.645833333336</v>
      </c>
      <c r="G242" s="30">
        <v>24.25</v>
      </c>
      <c r="H242" s="58">
        <f t="shared" si="24"/>
        <v>0.13583138173302101</v>
      </c>
      <c r="J242" s="111">
        <v>44024.645833333336</v>
      </c>
      <c r="K242" s="30">
        <v>13.65</v>
      </c>
      <c r="L242" s="58">
        <f t="shared" si="25"/>
        <v>0.13466334164588534</v>
      </c>
      <c r="N242" s="111">
        <v>44024.645833333336</v>
      </c>
      <c r="O242" s="30">
        <v>337.75</v>
      </c>
      <c r="P242" s="58">
        <f t="shared" si="26"/>
        <v>-7.4933881868939345E-3</v>
      </c>
      <c r="R242" s="111">
        <v>44024.645833333336</v>
      </c>
      <c r="S242" s="30">
        <v>13355.75</v>
      </c>
      <c r="T242" s="31">
        <f t="shared" si="27"/>
        <v>7.331118410384363E-3</v>
      </c>
    </row>
    <row r="243" spans="2:20">
      <c r="B243" s="111">
        <v>44055.645833333336</v>
      </c>
      <c r="C243" s="30">
        <v>1112.6500000000001</v>
      </c>
      <c r="D243" s="31">
        <f t="shared" si="23"/>
        <v>1.635076501484356E-2</v>
      </c>
      <c r="F243" s="111">
        <v>44055.645833333336</v>
      </c>
      <c r="G243" s="30">
        <v>22.8</v>
      </c>
      <c r="H243" s="58">
        <f t="shared" si="24"/>
        <v>-5.97938144329897E-2</v>
      </c>
      <c r="J243" s="111">
        <v>44055.645833333336</v>
      </c>
      <c r="K243" s="30">
        <v>12.88</v>
      </c>
      <c r="L243" s="58">
        <f t="shared" si="25"/>
        <v>-5.6410256410256432E-2</v>
      </c>
      <c r="N243" s="111">
        <v>44055.645833333336</v>
      </c>
      <c r="O243" s="30">
        <v>330.6</v>
      </c>
      <c r="P243" s="58">
        <f t="shared" si="26"/>
        <v>-2.1169504071058443E-2</v>
      </c>
      <c r="R243" s="111">
        <v>44055.645833333336</v>
      </c>
      <c r="S243" s="30">
        <v>13392.95</v>
      </c>
      <c r="T243" s="31">
        <f t="shared" si="27"/>
        <v>2.785317185481917E-3</v>
      </c>
    </row>
    <row r="244" spans="2:20">
      <c r="B244" s="111">
        <v>44086.645833333336</v>
      </c>
      <c r="C244" s="30">
        <v>1139.95</v>
      </c>
      <c r="D244" s="31">
        <f t="shared" si="23"/>
        <v>2.4536017615602423E-2</v>
      </c>
      <c r="F244" s="111">
        <v>44086.645833333336</v>
      </c>
      <c r="G244" s="30">
        <v>23.6</v>
      </c>
      <c r="H244" s="58">
        <f t="shared" si="24"/>
        <v>3.5087719298245723E-2</v>
      </c>
      <c r="J244" s="111">
        <v>44086.645833333336</v>
      </c>
      <c r="K244" s="30">
        <v>12.47</v>
      </c>
      <c r="L244" s="58">
        <f t="shared" si="25"/>
        <v>-3.1832298136646009E-2</v>
      </c>
      <c r="N244" s="111">
        <v>44086.645833333336</v>
      </c>
      <c r="O244" s="30">
        <v>326</v>
      </c>
      <c r="P244" s="58">
        <f t="shared" si="26"/>
        <v>-1.3914095583787089E-2</v>
      </c>
      <c r="R244" s="111">
        <v>44086.645833333336</v>
      </c>
      <c r="S244" s="30">
        <v>13529.1</v>
      </c>
      <c r="T244" s="31">
        <f t="shared" si="27"/>
        <v>1.0165796183813081E-2</v>
      </c>
    </row>
    <row r="245" spans="2:20">
      <c r="B245" s="111">
        <v>44116.645833333336</v>
      </c>
      <c r="C245" s="30">
        <v>1137.8</v>
      </c>
      <c r="D245" s="31">
        <f t="shared" si="23"/>
        <v>-1.8860476336681753E-3</v>
      </c>
      <c r="F245" s="111">
        <v>44116.645833333336</v>
      </c>
      <c r="G245" s="30">
        <v>22.8</v>
      </c>
      <c r="H245" s="58">
        <f t="shared" si="24"/>
        <v>-3.3898305084745783E-2</v>
      </c>
      <c r="J245" s="111">
        <v>44116.645833333336</v>
      </c>
      <c r="K245" s="30">
        <v>11.84</v>
      </c>
      <c r="L245" s="58">
        <f t="shared" si="25"/>
        <v>-5.0521251002405787E-2</v>
      </c>
      <c r="N245" s="111">
        <v>44116.645833333336</v>
      </c>
      <c r="O245" s="30">
        <v>335.05</v>
      </c>
      <c r="P245" s="58">
        <f t="shared" si="26"/>
        <v>2.7760736196319025E-2</v>
      </c>
      <c r="R245" s="111">
        <v>44116.645833333336</v>
      </c>
      <c r="S245" s="30">
        <v>13478.3</v>
      </c>
      <c r="T245" s="31">
        <f t="shared" si="27"/>
        <v>-3.7548691339409634E-3</v>
      </c>
    </row>
    <row r="246" spans="2:20">
      <c r="B246" s="111">
        <v>44147.645833333336</v>
      </c>
      <c r="C246" s="30">
        <v>1157.4000000000001</v>
      </c>
      <c r="D246" s="31">
        <f t="shared" si="23"/>
        <v>1.7226226050272686E-2</v>
      </c>
      <c r="F246" s="111">
        <v>44147.645833333336</v>
      </c>
      <c r="G246" s="30">
        <v>23.05</v>
      </c>
      <c r="H246" s="58">
        <f t="shared" si="24"/>
        <v>1.0964912280701844E-2</v>
      </c>
      <c r="J246" s="111">
        <v>44147.645833333336</v>
      </c>
      <c r="K246" s="30">
        <v>12.57</v>
      </c>
      <c r="L246" s="58">
        <f t="shared" si="25"/>
        <v>6.1655405405405483E-2</v>
      </c>
      <c r="N246" s="111">
        <v>44147.645833333336</v>
      </c>
      <c r="O246" s="30">
        <v>329.15</v>
      </c>
      <c r="P246" s="58">
        <f t="shared" si="26"/>
        <v>-1.7609312042978775E-2</v>
      </c>
      <c r="R246" s="111">
        <v>44147.645833333336</v>
      </c>
      <c r="S246" s="30">
        <v>13513.85</v>
      </c>
      <c r="T246" s="31">
        <f t="shared" si="27"/>
        <v>2.6375729876915166E-3</v>
      </c>
    </row>
    <row r="247" spans="2:20" ht="27">
      <c r="B247" s="112" t="s">
        <v>151</v>
      </c>
      <c r="C247" s="30">
        <v>1158.0999999999999</v>
      </c>
      <c r="D247" s="31">
        <f t="shared" si="23"/>
        <v>6.0480387074468567E-4</v>
      </c>
      <c r="F247" s="112" t="s">
        <v>151</v>
      </c>
      <c r="G247" s="30">
        <v>23.8</v>
      </c>
      <c r="H247" s="58">
        <f t="shared" si="24"/>
        <v>3.2537960954446943E-2</v>
      </c>
      <c r="J247" s="112" t="s">
        <v>151</v>
      </c>
      <c r="K247" s="30">
        <v>12.57</v>
      </c>
      <c r="L247" s="58">
        <f t="shared" si="25"/>
        <v>0</v>
      </c>
      <c r="N247" s="112" t="s">
        <v>151</v>
      </c>
      <c r="O247" s="30">
        <v>329.9</v>
      </c>
      <c r="P247" s="58">
        <f t="shared" si="26"/>
        <v>2.2785963846270185E-3</v>
      </c>
      <c r="R247" s="112" t="s">
        <v>151</v>
      </c>
      <c r="S247" s="30">
        <v>13558.15</v>
      </c>
      <c r="T247" s="31">
        <f t="shared" si="27"/>
        <v>3.2781183748524789E-3</v>
      </c>
    </row>
    <row r="248" spans="2:20" ht="27">
      <c r="B248" s="112" t="s">
        <v>152</v>
      </c>
      <c r="C248" s="30">
        <v>1158.55</v>
      </c>
      <c r="D248" s="31">
        <f t="shared" si="23"/>
        <v>3.8856748121918194E-4</v>
      </c>
      <c r="F248" s="112" t="s">
        <v>152</v>
      </c>
      <c r="G248" s="30">
        <v>23.2</v>
      </c>
      <c r="H248" s="58">
        <f t="shared" si="24"/>
        <v>-2.5210084033613467E-2</v>
      </c>
      <c r="J248" s="112" t="s">
        <v>152</v>
      </c>
      <c r="K248" s="30">
        <v>12.31</v>
      </c>
      <c r="L248" s="58">
        <f t="shared" si="25"/>
        <v>-2.0684168655529023E-2</v>
      </c>
      <c r="N248" s="112" t="s">
        <v>152</v>
      </c>
      <c r="O248" s="30">
        <v>329.45</v>
      </c>
      <c r="P248" s="58">
        <f t="shared" si="26"/>
        <v>-1.3640497120339656E-3</v>
      </c>
      <c r="R248" s="112" t="s">
        <v>152</v>
      </c>
      <c r="S248" s="30">
        <v>13567.85</v>
      </c>
      <c r="T248" s="31">
        <f t="shared" si="27"/>
        <v>7.1543684057195911E-4</v>
      </c>
    </row>
    <row r="249" spans="2:20" ht="27">
      <c r="B249" s="112" t="s">
        <v>153</v>
      </c>
      <c r="C249" s="30">
        <v>1157.1500000000001</v>
      </c>
      <c r="D249" s="31">
        <f t="shared" si="23"/>
        <v>-1.2084070605496988E-3</v>
      </c>
      <c r="F249" s="112" t="s">
        <v>153</v>
      </c>
      <c r="G249" s="30">
        <v>22.9</v>
      </c>
      <c r="H249" s="58">
        <f t="shared" si="24"/>
        <v>-1.2931034482758674E-2</v>
      </c>
      <c r="J249" s="112" t="s">
        <v>153</v>
      </c>
      <c r="K249" s="30">
        <v>12.49</v>
      </c>
      <c r="L249" s="58">
        <f t="shared" si="25"/>
        <v>1.4622258326563831E-2</v>
      </c>
      <c r="N249" s="112" t="s">
        <v>153</v>
      </c>
      <c r="O249" s="30">
        <v>323.7</v>
      </c>
      <c r="P249" s="58">
        <f t="shared" si="26"/>
        <v>-1.745333130975868E-2</v>
      </c>
      <c r="R249" s="112" t="s">
        <v>153</v>
      </c>
      <c r="S249" s="30">
        <v>13682.7</v>
      </c>
      <c r="T249" s="31">
        <f t="shared" si="27"/>
        <v>8.4648636298307878E-3</v>
      </c>
    </row>
    <row r="250" spans="2:20" ht="27">
      <c r="B250" s="112" t="s">
        <v>154</v>
      </c>
      <c r="C250" s="30">
        <v>1144.2</v>
      </c>
      <c r="D250" s="31">
        <f t="shared" si="23"/>
        <v>-1.119128894266086E-2</v>
      </c>
      <c r="F250" s="112" t="s">
        <v>154</v>
      </c>
      <c r="G250" s="30">
        <v>22</v>
      </c>
      <c r="H250" s="58">
        <f t="shared" si="24"/>
        <v>-3.9301310043668103E-2</v>
      </c>
      <c r="J250" s="112" t="s">
        <v>154</v>
      </c>
      <c r="K250" s="30">
        <v>12.41</v>
      </c>
      <c r="L250" s="58">
        <f t="shared" si="25"/>
        <v>-6.4051240992794023E-3</v>
      </c>
      <c r="N250" s="112" t="s">
        <v>154</v>
      </c>
      <c r="O250" s="30">
        <v>322.55</v>
      </c>
      <c r="P250" s="58">
        <f t="shared" si="26"/>
        <v>-3.5526722273709899E-3</v>
      </c>
      <c r="R250" s="112" t="s">
        <v>154</v>
      </c>
      <c r="S250" s="30">
        <v>13740.7</v>
      </c>
      <c r="T250" s="31">
        <f t="shared" si="27"/>
        <v>4.2389294510585263E-3</v>
      </c>
    </row>
    <row r="251" spans="2:20" ht="27">
      <c r="B251" s="112" t="s">
        <v>155</v>
      </c>
      <c r="C251" s="30">
        <v>1137.55</v>
      </c>
      <c r="D251" s="31">
        <f t="shared" si="23"/>
        <v>-5.8119209928334525E-3</v>
      </c>
      <c r="F251" s="112" t="s">
        <v>155</v>
      </c>
      <c r="G251" s="30">
        <v>22</v>
      </c>
      <c r="H251" s="58">
        <f t="shared" si="24"/>
        <v>0</v>
      </c>
      <c r="J251" s="112" t="s">
        <v>155</v>
      </c>
      <c r="K251" s="30">
        <v>11.97</v>
      </c>
      <c r="L251" s="58">
        <f t="shared" si="25"/>
        <v>-3.5455278001611523E-2</v>
      </c>
      <c r="N251" s="112" t="s">
        <v>155</v>
      </c>
      <c r="O251" s="30">
        <v>322.64999999999998</v>
      </c>
      <c r="P251" s="58">
        <f t="shared" si="26"/>
        <v>3.1002945279801075E-4</v>
      </c>
      <c r="R251" s="112" t="s">
        <v>155</v>
      </c>
      <c r="S251" s="30">
        <v>13760.55</v>
      </c>
      <c r="T251" s="31">
        <f t="shared" si="27"/>
        <v>1.4446134476409078E-3</v>
      </c>
    </row>
    <row r="252" spans="2:20" ht="27">
      <c r="B252" s="112" t="s">
        <v>156</v>
      </c>
      <c r="C252" s="30">
        <v>1089.9000000000001</v>
      </c>
      <c r="D252" s="31">
        <f t="shared" si="23"/>
        <v>-4.1888268647531812E-2</v>
      </c>
      <c r="F252" s="112" t="s">
        <v>156</v>
      </c>
      <c r="G252" s="30">
        <v>22</v>
      </c>
      <c r="H252" s="58">
        <f t="shared" si="24"/>
        <v>0</v>
      </c>
      <c r="J252" s="112" t="s">
        <v>156</v>
      </c>
      <c r="K252" s="30">
        <v>11.07</v>
      </c>
      <c r="L252" s="58">
        <f t="shared" si="25"/>
        <v>-7.5187969924812026E-2</v>
      </c>
      <c r="N252" s="112" t="s">
        <v>156</v>
      </c>
      <c r="O252" s="30">
        <v>297.35000000000002</v>
      </c>
      <c r="P252" s="58">
        <f t="shared" si="26"/>
        <v>-7.8413141174647261E-2</v>
      </c>
      <c r="R252" s="112" t="s">
        <v>156</v>
      </c>
      <c r="S252" s="30">
        <v>13328.4</v>
      </c>
      <c r="T252" s="31">
        <f t="shared" si="27"/>
        <v>-3.1404994713147394E-2</v>
      </c>
    </row>
    <row r="253" spans="2:20" ht="27">
      <c r="B253" s="112" t="s">
        <v>157</v>
      </c>
      <c r="C253" s="30">
        <v>1095.3</v>
      </c>
      <c r="D253" s="31">
        <f t="shared" si="23"/>
        <v>4.9545829892649884E-3</v>
      </c>
      <c r="F253" s="112" t="s">
        <v>157</v>
      </c>
      <c r="G253" s="30">
        <v>21.65</v>
      </c>
      <c r="H253" s="58">
        <f t="shared" si="24"/>
        <v>-1.5909090909090984E-2</v>
      </c>
      <c r="J253" s="112" t="s">
        <v>157</v>
      </c>
      <c r="K253" s="30">
        <v>11.11</v>
      </c>
      <c r="L253" s="58">
        <f t="shared" si="25"/>
        <v>3.6133694670279493E-3</v>
      </c>
      <c r="N253" s="112" t="s">
        <v>157</v>
      </c>
      <c r="O253" s="30">
        <v>302.75</v>
      </c>
      <c r="P253" s="58">
        <f t="shared" si="26"/>
        <v>1.8160417016983343E-2</v>
      </c>
      <c r="R253" s="112" t="s">
        <v>157</v>
      </c>
      <c r="S253" s="30">
        <v>13466.3</v>
      </c>
      <c r="T253" s="31">
        <f t="shared" si="27"/>
        <v>1.0346328141412231E-2</v>
      </c>
    </row>
    <row r="254" spans="2:20" ht="27">
      <c r="B254" s="112" t="s">
        <v>158</v>
      </c>
      <c r="C254" s="30">
        <v>1131.3499999999999</v>
      </c>
      <c r="D254" s="31">
        <f t="shared" si="23"/>
        <v>3.2913357071121974E-2</v>
      </c>
      <c r="F254" s="112" t="s">
        <v>158</v>
      </c>
      <c r="G254" s="30">
        <v>25</v>
      </c>
      <c r="H254" s="58">
        <f t="shared" si="24"/>
        <v>0.1547344110854505</v>
      </c>
      <c r="J254" s="112" t="s">
        <v>158</v>
      </c>
      <c r="K254" s="30">
        <v>11.78</v>
      </c>
      <c r="L254" s="58">
        <f t="shared" si="25"/>
        <v>6.0306030603060279E-2</v>
      </c>
      <c r="N254" s="112" t="s">
        <v>158</v>
      </c>
      <c r="O254" s="30">
        <v>309.25</v>
      </c>
      <c r="P254" s="58">
        <f t="shared" si="26"/>
        <v>2.1469859620148579E-2</v>
      </c>
      <c r="R254" s="112" t="s">
        <v>158</v>
      </c>
      <c r="S254" s="30">
        <v>13601.1</v>
      </c>
      <c r="T254" s="31">
        <f t="shared" si="27"/>
        <v>1.0010173544329204E-2</v>
      </c>
    </row>
    <row r="255" spans="2:20" ht="27">
      <c r="B255" s="112" t="s">
        <v>159</v>
      </c>
      <c r="C255" s="30">
        <v>1126.4000000000001</v>
      </c>
      <c r="D255" s="31">
        <f t="shared" si="23"/>
        <v>-4.3753038405442979E-3</v>
      </c>
      <c r="F255" s="112" t="s">
        <v>159</v>
      </c>
      <c r="G255" s="30">
        <v>27.1</v>
      </c>
      <c r="H255" s="58">
        <f t="shared" si="24"/>
        <v>8.4000000000000075E-2</v>
      </c>
      <c r="J255" s="112" t="s">
        <v>159</v>
      </c>
      <c r="K255" s="30">
        <v>11.88</v>
      </c>
      <c r="L255" s="58">
        <f t="shared" si="25"/>
        <v>8.4889643463499365E-3</v>
      </c>
      <c r="N255" s="112" t="s">
        <v>159</v>
      </c>
      <c r="O255" s="30">
        <v>311.60000000000002</v>
      </c>
      <c r="P255" s="58">
        <f t="shared" si="26"/>
        <v>7.5990299110753057E-3</v>
      </c>
      <c r="R255" s="112" t="s">
        <v>159</v>
      </c>
      <c r="S255" s="30">
        <v>13749.25</v>
      </c>
      <c r="T255" s="31">
        <f t="shared" si="27"/>
        <v>1.0892501341803307E-2</v>
      </c>
    </row>
    <row r="256" spans="2:20" ht="27">
      <c r="B256" s="112" t="s">
        <v>160</v>
      </c>
      <c r="C256" s="30">
        <v>1163.8</v>
      </c>
      <c r="D256" s="31">
        <f t="shared" si="23"/>
        <v>3.3203124999999778E-2</v>
      </c>
      <c r="F256" s="112" t="s">
        <v>160</v>
      </c>
      <c r="G256" s="30">
        <v>28.75</v>
      </c>
      <c r="H256" s="58">
        <f t="shared" si="24"/>
        <v>6.0885608856088513E-2</v>
      </c>
      <c r="J256" s="112" t="s">
        <v>160</v>
      </c>
      <c r="K256" s="30">
        <v>12.03</v>
      </c>
      <c r="L256" s="58">
        <f t="shared" si="25"/>
        <v>1.2626262626262541E-2</v>
      </c>
      <c r="N256" s="112" t="s">
        <v>160</v>
      </c>
      <c r="O256" s="30">
        <v>310.3</v>
      </c>
      <c r="P256" s="58">
        <f t="shared" si="26"/>
        <v>-4.1720154043646263E-3</v>
      </c>
      <c r="R256" s="112" t="s">
        <v>160</v>
      </c>
      <c r="S256" s="30">
        <v>13873.2</v>
      </c>
      <c r="T256" s="31">
        <f t="shared" si="27"/>
        <v>9.0150371838464416E-3</v>
      </c>
    </row>
    <row r="257" spans="2:20" ht="27">
      <c r="B257" s="112" t="s">
        <v>161</v>
      </c>
      <c r="C257" s="30">
        <v>1147.2</v>
      </c>
      <c r="D257" s="31">
        <f t="shared" si="23"/>
        <v>-1.42636191785529E-2</v>
      </c>
      <c r="F257" s="112" t="s">
        <v>161</v>
      </c>
      <c r="G257" s="30">
        <v>30.85</v>
      </c>
      <c r="H257" s="58">
        <f t="shared" si="24"/>
        <v>7.3043478260869543E-2</v>
      </c>
      <c r="J257" s="112" t="s">
        <v>161</v>
      </c>
      <c r="K257" s="30">
        <v>13.12</v>
      </c>
      <c r="L257" s="58">
        <f t="shared" si="25"/>
        <v>9.0606816292601922E-2</v>
      </c>
      <c r="N257" s="112" t="s">
        <v>161</v>
      </c>
      <c r="O257" s="30">
        <v>307.25</v>
      </c>
      <c r="P257" s="58">
        <f t="shared" si="26"/>
        <v>-9.8291975507573959E-3</v>
      </c>
      <c r="R257" s="112" t="s">
        <v>161</v>
      </c>
      <c r="S257" s="30">
        <v>13932.6</v>
      </c>
      <c r="T257" s="31">
        <f t="shared" si="27"/>
        <v>4.2816365366318276E-3</v>
      </c>
    </row>
    <row r="258" spans="2:20" ht="27">
      <c r="B258" s="112" t="s">
        <v>162</v>
      </c>
      <c r="C258" s="30">
        <v>1159.9000000000001</v>
      </c>
      <c r="D258" s="31">
        <f t="shared" si="23"/>
        <v>1.1070432357043192E-2</v>
      </c>
      <c r="F258" s="112" t="s">
        <v>162</v>
      </c>
      <c r="G258" s="30">
        <v>30.55</v>
      </c>
      <c r="H258" s="58">
        <f t="shared" si="24"/>
        <v>-9.7244732576985404E-3</v>
      </c>
      <c r="J258" s="112" t="s">
        <v>162</v>
      </c>
      <c r="K258" s="30">
        <v>12.96</v>
      </c>
      <c r="L258" s="58">
        <f t="shared" si="25"/>
        <v>-1.2195121951219412E-2</v>
      </c>
      <c r="N258" s="112" t="s">
        <v>162</v>
      </c>
      <c r="O258" s="30">
        <v>319.35000000000002</v>
      </c>
      <c r="P258" s="58">
        <f t="shared" si="26"/>
        <v>3.9381611065907318E-2</v>
      </c>
      <c r="R258" s="112" t="s">
        <v>162</v>
      </c>
      <c r="S258" s="30">
        <v>13981.95</v>
      </c>
      <c r="T258" s="31">
        <f t="shared" si="27"/>
        <v>3.5420524525213715E-3</v>
      </c>
    </row>
    <row r="259" spans="2:20" ht="27">
      <c r="B259" s="112" t="s">
        <v>163</v>
      </c>
      <c r="C259" s="30">
        <v>1186.3499999999999</v>
      </c>
      <c r="D259" s="31">
        <f t="shared" si="23"/>
        <v>2.2803689973273311E-2</v>
      </c>
      <c r="F259" s="112" t="s">
        <v>163</v>
      </c>
      <c r="G259" s="30">
        <v>29.8</v>
      </c>
      <c r="H259" s="58">
        <f t="shared" si="24"/>
        <v>-2.4549918166939411E-2</v>
      </c>
      <c r="J259" s="112" t="s">
        <v>163</v>
      </c>
      <c r="K259" s="30">
        <v>12.7</v>
      </c>
      <c r="L259" s="58">
        <f t="shared" si="25"/>
        <v>-2.0061728395061817E-2</v>
      </c>
      <c r="N259" s="112" t="s">
        <v>163</v>
      </c>
      <c r="O259" s="30">
        <v>322.55</v>
      </c>
      <c r="P259" s="58">
        <f t="shared" si="26"/>
        <v>1.0020353843745111E-2</v>
      </c>
      <c r="R259" s="112" t="s">
        <v>163</v>
      </c>
      <c r="S259" s="30">
        <v>13981.75</v>
      </c>
      <c r="T259" s="31">
        <f t="shared" si="27"/>
        <v>-1.430415643033367E-5</v>
      </c>
    </row>
    <row r="260" spans="2:20">
      <c r="B260" s="111">
        <v>44197.645833333336</v>
      </c>
      <c r="C260" s="30">
        <v>1183.1500000000001</v>
      </c>
      <c r="D260" s="31">
        <f t="shared" si="23"/>
        <v>-2.6973490116742882E-3</v>
      </c>
      <c r="F260" s="111">
        <v>44197.645833333336</v>
      </c>
      <c r="G260" s="30">
        <v>28.9</v>
      </c>
      <c r="H260" s="58">
        <f t="shared" si="24"/>
        <v>-3.0201342281879318E-2</v>
      </c>
      <c r="J260" s="111">
        <v>44197.645833333336</v>
      </c>
      <c r="K260" s="30">
        <v>12.8</v>
      </c>
      <c r="L260" s="58">
        <f t="shared" si="25"/>
        <v>7.8740157480317041E-3</v>
      </c>
      <c r="N260" s="111">
        <v>44197.645833333336</v>
      </c>
      <c r="O260" s="30">
        <v>320.64999999999998</v>
      </c>
      <c r="P260" s="58">
        <f t="shared" si="26"/>
        <v>-5.8905596031624263E-3</v>
      </c>
      <c r="R260" s="111">
        <v>44197.645833333336</v>
      </c>
      <c r="S260" s="30">
        <v>14018.5</v>
      </c>
      <c r="T260" s="31">
        <f t="shared" si="27"/>
        <v>2.6284263414808606E-3</v>
      </c>
    </row>
    <row r="261" spans="2:20">
      <c r="B261" s="111">
        <v>44287.645833333336</v>
      </c>
      <c r="C261" s="30">
        <v>1184.6500000000001</v>
      </c>
      <c r="D261" s="31">
        <f t="shared" si="23"/>
        <v>1.2678020538392509E-3</v>
      </c>
      <c r="F261" s="111">
        <v>44287.645833333336</v>
      </c>
      <c r="G261" s="30">
        <v>29.55</v>
      </c>
      <c r="H261" s="58">
        <f t="shared" si="24"/>
        <v>2.249134948096887E-2</v>
      </c>
      <c r="J261" s="111">
        <v>44287.645833333336</v>
      </c>
      <c r="K261" s="30">
        <v>12.88</v>
      </c>
      <c r="L261" s="58">
        <f t="shared" si="25"/>
        <v>6.2500000000000888E-3</v>
      </c>
      <c r="N261" s="111">
        <v>44287.645833333336</v>
      </c>
      <c r="O261" s="30">
        <v>319.55</v>
      </c>
      <c r="P261" s="58">
        <f t="shared" si="26"/>
        <v>-3.4305317324184736E-3</v>
      </c>
      <c r="R261" s="111">
        <v>44287.645833333336</v>
      </c>
      <c r="S261" s="30">
        <v>14132.9</v>
      </c>
      <c r="T261" s="31">
        <f t="shared" si="27"/>
        <v>8.1606448621465155E-3</v>
      </c>
    </row>
    <row r="262" spans="2:20">
      <c r="B262" s="111">
        <v>44317.645833333336</v>
      </c>
      <c r="C262" s="30">
        <v>1183.05</v>
      </c>
      <c r="D262" s="31">
        <f t="shared" si="23"/>
        <v>-1.3506098847761994E-3</v>
      </c>
      <c r="F262" s="111">
        <v>44317.645833333336</v>
      </c>
      <c r="G262" s="30">
        <v>29.1</v>
      </c>
      <c r="H262" s="58">
        <f t="shared" si="24"/>
        <v>-1.5228426395939021E-2</v>
      </c>
      <c r="J262" s="111">
        <v>44317.645833333336</v>
      </c>
      <c r="K262" s="30">
        <v>12.72</v>
      </c>
      <c r="L262" s="58">
        <f t="shared" si="25"/>
        <v>-1.2422360248447228E-2</v>
      </c>
      <c r="N262" s="111">
        <v>44317.645833333336</v>
      </c>
      <c r="O262" s="30">
        <v>317.05</v>
      </c>
      <c r="P262" s="58">
        <f t="shared" si="26"/>
        <v>-7.8235017994053857E-3</v>
      </c>
      <c r="R262" s="111">
        <v>44317.645833333336</v>
      </c>
      <c r="S262" s="30">
        <v>14199.5</v>
      </c>
      <c r="T262" s="31">
        <f t="shared" si="27"/>
        <v>4.7124086351704175E-3</v>
      </c>
    </row>
    <row r="263" spans="2:20">
      <c r="B263" s="111">
        <v>44348.645833333336</v>
      </c>
      <c r="C263" s="30">
        <v>1221.05</v>
      </c>
      <c r="D263" s="31">
        <f t="shared" si="23"/>
        <v>3.212036684840025E-2</v>
      </c>
      <c r="F263" s="111">
        <v>44348.645833333336</v>
      </c>
      <c r="G263" s="30">
        <v>28.55</v>
      </c>
      <c r="H263" s="58">
        <f t="shared" si="24"/>
        <v>-1.8900343642611728E-2</v>
      </c>
      <c r="J263" s="111">
        <v>44348.645833333336</v>
      </c>
      <c r="K263" s="30">
        <v>12.59</v>
      </c>
      <c r="L263" s="58">
        <f t="shared" si="25"/>
        <v>-1.0220125786163603E-2</v>
      </c>
      <c r="N263" s="111">
        <v>44348.645833333336</v>
      </c>
      <c r="O263" s="30">
        <v>318.2</v>
      </c>
      <c r="P263" s="58">
        <f t="shared" si="26"/>
        <v>3.6271881406717554E-3</v>
      </c>
      <c r="R263" s="111">
        <v>44348.645833333336</v>
      </c>
      <c r="S263" s="30">
        <v>14146.25</v>
      </c>
      <c r="T263" s="31">
        <f t="shared" si="27"/>
        <v>-3.7501320469031096E-3</v>
      </c>
    </row>
    <row r="264" spans="2:20">
      <c r="B264" s="111">
        <v>44378.645833333336</v>
      </c>
      <c r="C264" s="30">
        <v>1247.5</v>
      </c>
      <c r="D264" s="31">
        <f t="shared" si="23"/>
        <v>2.1661684615699617E-2</v>
      </c>
      <c r="F264" s="111">
        <v>44378.645833333336</v>
      </c>
      <c r="G264" s="30">
        <v>30.4</v>
      </c>
      <c r="H264" s="58">
        <f t="shared" si="24"/>
        <v>6.4798598949211916E-2</v>
      </c>
      <c r="J264" s="111">
        <v>44378.645833333336</v>
      </c>
      <c r="K264" s="30">
        <v>13.18</v>
      </c>
      <c r="L264" s="58">
        <f t="shared" si="25"/>
        <v>4.6862589356632345E-2</v>
      </c>
      <c r="N264" s="111">
        <v>44378.645833333336</v>
      </c>
      <c r="O264" s="30">
        <v>381.8</v>
      </c>
      <c r="P264" s="58">
        <f t="shared" si="26"/>
        <v>0.19987429289754877</v>
      </c>
      <c r="R264" s="111">
        <v>44378.645833333336</v>
      </c>
      <c r="S264" s="30">
        <v>14137.35</v>
      </c>
      <c r="T264" s="31">
        <f t="shared" si="27"/>
        <v>-6.2914199876284993E-4</v>
      </c>
    </row>
    <row r="265" spans="2:20">
      <c r="B265" s="111">
        <v>44409.645833333336</v>
      </c>
      <c r="C265" s="30">
        <v>1249.95</v>
      </c>
      <c r="D265" s="31">
        <f t="shared" si="23"/>
        <v>1.9639278557115336E-3</v>
      </c>
      <c r="F265" s="111">
        <v>44409.645833333336</v>
      </c>
      <c r="G265" s="30">
        <v>29.6</v>
      </c>
      <c r="H265" s="58">
        <f t="shared" si="24"/>
        <v>-2.631578947368407E-2</v>
      </c>
      <c r="J265" s="111">
        <v>44409.645833333336</v>
      </c>
      <c r="K265" s="30">
        <v>12.96</v>
      </c>
      <c r="L265" s="58">
        <f t="shared" si="25"/>
        <v>-1.6691957511380751E-2</v>
      </c>
      <c r="N265" s="111">
        <v>44409.645833333336</v>
      </c>
      <c r="O265" s="30">
        <v>374.2</v>
      </c>
      <c r="P265" s="58">
        <f t="shared" si="26"/>
        <v>-1.9905709795704607E-2</v>
      </c>
      <c r="R265" s="111">
        <v>44409.645833333336</v>
      </c>
      <c r="S265" s="30">
        <v>14347.25</v>
      </c>
      <c r="T265" s="31">
        <f t="shared" si="27"/>
        <v>1.4847195549378078E-2</v>
      </c>
    </row>
    <row r="266" spans="2:20">
      <c r="B266" s="111">
        <v>44501.645833333336</v>
      </c>
      <c r="C266" s="30">
        <v>1239.8</v>
      </c>
      <c r="D266" s="31">
        <f t="shared" si="23"/>
        <v>-8.1203248129926298E-3</v>
      </c>
      <c r="F266" s="111">
        <v>44501.645833333336</v>
      </c>
      <c r="G266" s="30">
        <v>28.95</v>
      </c>
      <c r="H266" s="58">
        <f t="shared" si="24"/>
        <v>-2.195945945945954E-2</v>
      </c>
      <c r="J266" s="111">
        <v>44501.645833333336</v>
      </c>
      <c r="K266" s="30">
        <v>12.57</v>
      </c>
      <c r="L266" s="58">
        <f t="shared" si="25"/>
        <v>-3.0092592592592671E-2</v>
      </c>
      <c r="N266" s="111">
        <v>44501.645833333336</v>
      </c>
      <c r="O266" s="30">
        <v>381.3</v>
      </c>
      <c r="P266" s="58">
        <f t="shared" si="26"/>
        <v>1.8973810796365731E-2</v>
      </c>
      <c r="R266" s="111">
        <v>44501.645833333336</v>
      </c>
      <c r="S266" s="30">
        <v>14484.75</v>
      </c>
      <c r="T266" s="31">
        <f t="shared" si="27"/>
        <v>9.5837181341371647E-3</v>
      </c>
    </row>
    <row r="267" spans="2:20">
      <c r="B267" s="111">
        <v>44531.645833333336</v>
      </c>
      <c r="C267" s="30">
        <v>1255.8499999999999</v>
      </c>
      <c r="D267" s="31">
        <f t="shared" ref="D267:D330" si="28">(C267/C266)-1</f>
        <v>1.2945636392966531E-2</v>
      </c>
      <c r="F267" s="111">
        <v>44531.645833333336</v>
      </c>
      <c r="G267" s="30">
        <v>28.95</v>
      </c>
      <c r="H267" s="58">
        <f t="shared" ref="H267:H330" si="29">(G267/G266)-1</f>
        <v>0</v>
      </c>
      <c r="J267" s="111">
        <v>44531.645833333336</v>
      </c>
      <c r="K267" s="30">
        <v>12.53</v>
      </c>
      <c r="L267" s="58">
        <f t="shared" ref="L267:L330" si="30">(K267/K266)-1</f>
        <v>-3.1821797931583795E-3</v>
      </c>
      <c r="N267" s="111">
        <v>44531.645833333336</v>
      </c>
      <c r="O267" s="30">
        <v>375.15</v>
      </c>
      <c r="P267" s="58">
        <f t="shared" ref="P267:P330" si="31">(O267/O266)-1</f>
        <v>-1.6129032258064613E-2</v>
      </c>
      <c r="R267" s="111">
        <v>44531.645833333336</v>
      </c>
      <c r="S267" s="30">
        <v>14563.45</v>
      </c>
      <c r="T267" s="31">
        <f t="shared" ref="T267:T330" si="32">(S267/S266)-1</f>
        <v>5.4333005402233958E-3</v>
      </c>
    </row>
    <row r="268" spans="2:20" ht="27">
      <c r="B268" s="112" t="s">
        <v>164</v>
      </c>
      <c r="C268" s="30">
        <v>1291.45</v>
      </c>
      <c r="D268" s="31">
        <f t="shared" si="28"/>
        <v>2.8347334474658759E-2</v>
      </c>
      <c r="F268" s="112" t="s">
        <v>164</v>
      </c>
      <c r="G268" s="30">
        <v>29.2</v>
      </c>
      <c r="H268" s="58">
        <f t="shared" si="29"/>
        <v>8.6355785837650689E-3</v>
      </c>
      <c r="J268" s="112" t="s">
        <v>164</v>
      </c>
      <c r="K268" s="30">
        <v>12.45</v>
      </c>
      <c r="L268" s="58">
        <f t="shared" si="30"/>
        <v>-6.384676775738285E-3</v>
      </c>
      <c r="N268" s="112" t="s">
        <v>164</v>
      </c>
      <c r="O268" s="30">
        <v>365.7</v>
      </c>
      <c r="P268" s="58">
        <f t="shared" si="31"/>
        <v>-2.5189924030387778E-2</v>
      </c>
      <c r="R268" s="112" t="s">
        <v>164</v>
      </c>
      <c r="S268" s="30">
        <v>14564.85</v>
      </c>
      <c r="T268" s="31">
        <f t="shared" si="32"/>
        <v>9.6131067844451579E-5</v>
      </c>
    </row>
    <row r="269" spans="2:20" ht="27">
      <c r="B269" s="112" t="s">
        <v>165</v>
      </c>
      <c r="C269" s="30">
        <v>1280.8</v>
      </c>
      <c r="D269" s="31">
        <f t="shared" si="28"/>
        <v>-8.2465445816718441E-3</v>
      </c>
      <c r="F269" s="112" t="s">
        <v>165</v>
      </c>
      <c r="G269" s="30">
        <v>28.25</v>
      </c>
      <c r="H269" s="58">
        <f t="shared" si="29"/>
        <v>-3.2534246575342429E-2</v>
      </c>
      <c r="J269" s="112" t="s">
        <v>165</v>
      </c>
      <c r="K269" s="30">
        <v>12.53</v>
      </c>
      <c r="L269" s="58">
        <f t="shared" si="30"/>
        <v>6.4257028112448822E-3</v>
      </c>
      <c r="N269" s="112" t="s">
        <v>165</v>
      </c>
      <c r="O269" s="30">
        <v>376.95</v>
      </c>
      <c r="P269" s="58">
        <f t="shared" si="31"/>
        <v>3.0762920426579132E-2</v>
      </c>
      <c r="R269" s="112" t="s">
        <v>165</v>
      </c>
      <c r="S269" s="30">
        <v>14595.6</v>
      </c>
      <c r="T269" s="31">
        <f t="shared" si="32"/>
        <v>2.1112472837001572E-3</v>
      </c>
    </row>
    <row r="270" spans="2:20" ht="27">
      <c r="B270" s="112" t="s">
        <v>166</v>
      </c>
      <c r="C270" s="30">
        <v>1295.1500000000001</v>
      </c>
      <c r="D270" s="31">
        <f t="shared" si="28"/>
        <v>1.1203935040599688E-2</v>
      </c>
      <c r="F270" s="112" t="s">
        <v>166</v>
      </c>
      <c r="G270" s="30">
        <v>28.25</v>
      </c>
      <c r="H270" s="58">
        <f t="shared" si="29"/>
        <v>0</v>
      </c>
      <c r="J270" s="112" t="s">
        <v>166</v>
      </c>
      <c r="K270" s="30">
        <v>12.33</v>
      </c>
      <c r="L270" s="58">
        <f t="shared" si="30"/>
        <v>-1.596169193934549E-2</v>
      </c>
      <c r="N270" s="112" t="s">
        <v>166</v>
      </c>
      <c r="O270" s="30">
        <v>377.85</v>
      </c>
      <c r="P270" s="58">
        <f t="shared" si="31"/>
        <v>2.3875845602865375E-3</v>
      </c>
      <c r="R270" s="112" t="s">
        <v>166</v>
      </c>
      <c r="S270" s="30">
        <v>14433.7</v>
      </c>
      <c r="T270" s="31">
        <f t="shared" si="32"/>
        <v>-1.1092384006138767E-2</v>
      </c>
    </row>
    <row r="271" spans="2:20" ht="27">
      <c r="B271" s="112" t="s">
        <v>167</v>
      </c>
      <c r="C271" s="30">
        <v>1279.55</v>
      </c>
      <c r="D271" s="31">
        <f t="shared" si="28"/>
        <v>-1.204493687989816E-2</v>
      </c>
      <c r="F271" s="112" t="s">
        <v>167</v>
      </c>
      <c r="G271" s="30">
        <v>28.1</v>
      </c>
      <c r="H271" s="58">
        <f t="shared" si="29"/>
        <v>-5.3097345132743223E-3</v>
      </c>
      <c r="J271" s="112" t="s">
        <v>167</v>
      </c>
      <c r="K271" s="30">
        <v>11.92</v>
      </c>
      <c r="L271" s="58">
        <f t="shared" si="30"/>
        <v>-3.3252230332522337E-2</v>
      </c>
      <c r="N271" s="112" t="s">
        <v>167</v>
      </c>
      <c r="O271" s="30">
        <v>367.85</v>
      </c>
      <c r="P271" s="58">
        <f t="shared" si="31"/>
        <v>-2.6465528648934811E-2</v>
      </c>
      <c r="R271" s="112" t="s">
        <v>167</v>
      </c>
      <c r="S271" s="30">
        <v>14281.3</v>
      </c>
      <c r="T271" s="31">
        <f t="shared" si="32"/>
        <v>-1.0558623222042929E-2</v>
      </c>
    </row>
    <row r="272" spans="2:20" ht="27">
      <c r="B272" s="112" t="s">
        <v>168</v>
      </c>
      <c r="C272" s="30">
        <v>1282.45</v>
      </c>
      <c r="D272" s="31">
        <f t="shared" si="28"/>
        <v>2.2664217889103444E-3</v>
      </c>
      <c r="F272" s="112" t="s">
        <v>168</v>
      </c>
      <c r="G272" s="30">
        <v>28.2</v>
      </c>
      <c r="H272" s="58">
        <f t="shared" si="29"/>
        <v>3.5587188612098419E-3</v>
      </c>
      <c r="J272" s="112" t="s">
        <v>168</v>
      </c>
      <c r="K272" s="30">
        <v>12.07</v>
      </c>
      <c r="L272" s="58">
        <f t="shared" si="30"/>
        <v>1.2583892617449743E-2</v>
      </c>
      <c r="N272" s="112" t="s">
        <v>168</v>
      </c>
      <c r="O272" s="30">
        <v>383.8</v>
      </c>
      <c r="P272" s="58">
        <f t="shared" si="31"/>
        <v>4.3360065243985391E-2</v>
      </c>
      <c r="R272" s="112" t="s">
        <v>168</v>
      </c>
      <c r="S272" s="30">
        <v>14521.15</v>
      </c>
      <c r="T272" s="31">
        <f t="shared" si="32"/>
        <v>1.6794689559073817E-2</v>
      </c>
    </row>
    <row r="273" spans="2:20" ht="27">
      <c r="B273" s="112" t="s">
        <v>169</v>
      </c>
      <c r="C273" s="30">
        <v>1259.5999999999999</v>
      </c>
      <c r="D273" s="31">
        <f t="shared" si="28"/>
        <v>-1.7817458770322481E-2</v>
      </c>
      <c r="F273" s="112" t="s">
        <v>169</v>
      </c>
      <c r="G273" s="30">
        <v>28</v>
      </c>
      <c r="H273" s="58">
        <f t="shared" si="29"/>
        <v>-7.0921985815602939E-3</v>
      </c>
      <c r="J273" s="112" t="s">
        <v>169</v>
      </c>
      <c r="K273" s="30">
        <v>11.99</v>
      </c>
      <c r="L273" s="58">
        <f t="shared" si="30"/>
        <v>-6.6280033140017069E-3</v>
      </c>
      <c r="N273" s="112" t="s">
        <v>169</v>
      </c>
      <c r="O273" s="30">
        <v>392.1</v>
      </c>
      <c r="P273" s="58">
        <f t="shared" si="31"/>
        <v>2.1625846795205961E-2</v>
      </c>
      <c r="R273" s="112" t="s">
        <v>169</v>
      </c>
      <c r="S273" s="30">
        <v>14644.7</v>
      </c>
      <c r="T273" s="31">
        <f t="shared" si="32"/>
        <v>8.508279302947841E-3</v>
      </c>
    </row>
    <row r="274" spans="2:20" ht="27">
      <c r="B274" s="112" t="s">
        <v>170</v>
      </c>
      <c r="C274" s="30">
        <v>1247.3499999999999</v>
      </c>
      <c r="D274" s="31">
        <f t="shared" si="28"/>
        <v>-9.7253096221022739E-3</v>
      </c>
      <c r="F274" s="112" t="s">
        <v>170</v>
      </c>
      <c r="G274" s="30">
        <v>27.75</v>
      </c>
      <c r="H274" s="58">
        <f t="shared" si="29"/>
        <v>-8.9285714285713969E-3</v>
      </c>
      <c r="J274" s="112" t="s">
        <v>170</v>
      </c>
      <c r="K274" s="30">
        <v>11.86</v>
      </c>
      <c r="L274" s="58">
        <f t="shared" si="30"/>
        <v>-1.0842368640533895E-2</v>
      </c>
      <c r="N274" s="112" t="s">
        <v>170</v>
      </c>
      <c r="O274" s="30">
        <v>381.5</v>
      </c>
      <c r="P274" s="58">
        <f t="shared" si="31"/>
        <v>-2.7033919918388216E-2</v>
      </c>
      <c r="R274" s="112" t="s">
        <v>170</v>
      </c>
      <c r="S274" s="30">
        <v>14590.35</v>
      </c>
      <c r="T274" s="31">
        <f t="shared" si="32"/>
        <v>-3.711240243910785E-3</v>
      </c>
    </row>
    <row r="275" spans="2:20" ht="27">
      <c r="B275" s="112" t="s">
        <v>171</v>
      </c>
      <c r="C275" s="30">
        <v>1246.25</v>
      </c>
      <c r="D275" s="31">
        <f t="shared" si="28"/>
        <v>-8.8186956347446888E-4</v>
      </c>
      <c r="F275" s="112" t="s">
        <v>171</v>
      </c>
      <c r="G275" s="30">
        <v>28</v>
      </c>
      <c r="H275" s="58">
        <f t="shared" si="29"/>
        <v>9.009009009008917E-3</v>
      </c>
      <c r="J275" s="112" t="s">
        <v>171</v>
      </c>
      <c r="K275" s="30">
        <v>11.68</v>
      </c>
      <c r="L275" s="58">
        <f t="shared" si="30"/>
        <v>-1.5177065767284947E-2</v>
      </c>
      <c r="N275" s="112" t="s">
        <v>171</v>
      </c>
      <c r="O275" s="30">
        <v>371.05</v>
      </c>
      <c r="P275" s="58">
        <f t="shared" si="31"/>
        <v>-2.7391874180864972E-2</v>
      </c>
      <c r="R275" s="112" t="s">
        <v>171</v>
      </c>
      <c r="S275" s="30">
        <v>14371.9</v>
      </c>
      <c r="T275" s="31">
        <f t="shared" si="32"/>
        <v>-1.4972224792414224E-2</v>
      </c>
    </row>
    <row r="276" spans="2:20" ht="27">
      <c r="B276" s="112" t="s">
        <v>172</v>
      </c>
      <c r="C276" s="30">
        <v>1248.5999999999999</v>
      </c>
      <c r="D276" s="31">
        <f t="shared" si="28"/>
        <v>1.8856569709126969E-3</v>
      </c>
      <c r="F276" s="112" t="s">
        <v>172</v>
      </c>
      <c r="G276" s="30">
        <v>26.05</v>
      </c>
      <c r="H276" s="58">
        <f t="shared" si="29"/>
        <v>-6.9642857142857117E-2</v>
      </c>
      <c r="J276" s="112" t="s">
        <v>172</v>
      </c>
      <c r="K276" s="30">
        <v>11.42</v>
      </c>
      <c r="L276" s="58">
        <f t="shared" si="30"/>
        <v>-2.2260273972602773E-2</v>
      </c>
      <c r="N276" s="112" t="s">
        <v>172</v>
      </c>
      <c r="O276" s="30">
        <v>363.75</v>
      </c>
      <c r="P276" s="58">
        <f t="shared" si="31"/>
        <v>-1.9673898396442513E-2</v>
      </c>
      <c r="R276" s="112" t="s">
        <v>172</v>
      </c>
      <c r="S276" s="30">
        <v>14238.9</v>
      </c>
      <c r="T276" s="31">
        <f t="shared" si="32"/>
        <v>-9.2541695948343827E-3</v>
      </c>
    </row>
    <row r="277" spans="2:20" ht="27">
      <c r="B277" s="112" t="s">
        <v>173</v>
      </c>
      <c r="C277" s="30">
        <v>1301.3</v>
      </c>
      <c r="D277" s="31">
        <f t="shared" si="28"/>
        <v>4.2207272144802133E-2</v>
      </c>
      <c r="F277" s="112" t="s">
        <v>173</v>
      </c>
      <c r="G277" s="30">
        <v>27.4</v>
      </c>
      <c r="H277" s="58">
        <f t="shared" si="29"/>
        <v>5.1823416506717734E-2</v>
      </c>
      <c r="J277" s="112" t="s">
        <v>173</v>
      </c>
      <c r="K277" s="30">
        <v>11.21</v>
      </c>
      <c r="L277" s="58">
        <f t="shared" si="30"/>
        <v>-1.838879159369522E-2</v>
      </c>
      <c r="N277" s="112" t="s">
        <v>173</v>
      </c>
      <c r="O277" s="30">
        <v>362.5</v>
      </c>
      <c r="P277" s="58">
        <f t="shared" si="31"/>
        <v>-3.4364261168384758E-3</v>
      </c>
      <c r="R277" s="112" t="s">
        <v>173</v>
      </c>
      <c r="S277" s="30">
        <v>13967.5</v>
      </c>
      <c r="T277" s="31">
        <f t="shared" si="32"/>
        <v>-1.9060461131126694E-2</v>
      </c>
    </row>
    <row r="278" spans="2:20" ht="27">
      <c r="B278" s="112" t="s">
        <v>174</v>
      </c>
      <c r="C278" s="30">
        <v>1283.75</v>
      </c>
      <c r="D278" s="31">
        <f t="shared" si="28"/>
        <v>-1.3486513486513418E-2</v>
      </c>
      <c r="F278" s="112" t="s">
        <v>174</v>
      </c>
      <c r="G278" s="30">
        <v>27.3</v>
      </c>
      <c r="H278" s="58">
        <f t="shared" si="29"/>
        <v>-3.6496350364962904E-3</v>
      </c>
      <c r="J278" s="112" t="s">
        <v>174</v>
      </c>
      <c r="K278" s="30">
        <v>11.25</v>
      </c>
      <c r="L278" s="58">
        <f t="shared" si="30"/>
        <v>3.568242640499486E-3</v>
      </c>
      <c r="N278" s="112" t="s">
        <v>174</v>
      </c>
      <c r="O278" s="30">
        <v>361.95</v>
      </c>
      <c r="P278" s="58">
        <f t="shared" si="31"/>
        <v>-1.5172413793104189E-3</v>
      </c>
      <c r="R278" s="112" t="s">
        <v>174</v>
      </c>
      <c r="S278" s="30">
        <v>13817.55</v>
      </c>
      <c r="T278" s="31">
        <f t="shared" si="32"/>
        <v>-1.0735636298550233E-2</v>
      </c>
    </row>
    <row r="279" spans="2:20" ht="27">
      <c r="B279" s="112" t="s">
        <v>175</v>
      </c>
      <c r="C279" s="30">
        <v>1299.7</v>
      </c>
      <c r="D279" s="31">
        <f t="shared" si="28"/>
        <v>1.242453748782868E-2</v>
      </c>
      <c r="F279" s="112" t="s">
        <v>175</v>
      </c>
      <c r="G279" s="30">
        <v>28.2</v>
      </c>
      <c r="H279" s="58">
        <f t="shared" si="29"/>
        <v>3.296703296703285E-2</v>
      </c>
      <c r="J279" s="112" t="s">
        <v>175</v>
      </c>
      <c r="K279" s="30">
        <v>11.6</v>
      </c>
      <c r="L279" s="58">
        <f t="shared" si="30"/>
        <v>3.1111111111111089E-2</v>
      </c>
      <c r="N279" s="112" t="s">
        <v>175</v>
      </c>
      <c r="O279" s="30">
        <v>367.1</v>
      </c>
      <c r="P279" s="58">
        <f t="shared" si="31"/>
        <v>1.4228484597320179E-2</v>
      </c>
      <c r="R279" s="112" t="s">
        <v>175</v>
      </c>
      <c r="S279" s="30">
        <v>13634.6</v>
      </c>
      <c r="T279" s="31">
        <f t="shared" si="32"/>
        <v>-1.3240408031814588E-2</v>
      </c>
    </row>
    <row r="280" spans="2:20">
      <c r="B280" s="111">
        <v>44198.645833333336</v>
      </c>
      <c r="C280" s="30">
        <v>1283.3</v>
      </c>
      <c r="D280" s="31">
        <f t="shared" si="28"/>
        <v>-1.2618296529968487E-2</v>
      </c>
      <c r="F280" s="111">
        <v>44198.645833333336</v>
      </c>
      <c r="G280" s="30">
        <v>28.25</v>
      </c>
      <c r="H280" s="58">
        <f t="shared" si="29"/>
        <v>1.7730496453900457E-3</v>
      </c>
      <c r="J280" s="111">
        <v>44198.645833333336</v>
      </c>
      <c r="K280" s="30">
        <v>11.82</v>
      </c>
      <c r="L280" s="58">
        <f t="shared" si="30"/>
        <v>1.8965517241379404E-2</v>
      </c>
      <c r="N280" s="111">
        <v>44198.645833333336</v>
      </c>
      <c r="O280" s="30">
        <v>373.8</v>
      </c>
      <c r="P280" s="58">
        <f t="shared" si="31"/>
        <v>1.8251157722691369E-2</v>
      </c>
      <c r="R280" s="111">
        <v>44198.645833333336</v>
      </c>
      <c r="S280" s="30">
        <v>14281.2</v>
      </c>
      <c r="T280" s="31">
        <f t="shared" si="32"/>
        <v>4.7423466768368838E-2</v>
      </c>
    </row>
    <row r="281" spans="2:20">
      <c r="B281" s="111">
        <v>44229.645833333336</v>
      </c>
      <c r="C281" s="30">
        <v>1289.05</v>
      </c>
      <c r="D281" s="31">
        <f t="shared" si="28"/>
        <v>4.4806358606717112E-3</v>
      </c>
      <c r="F281" s="111">
        <v>44229.645833333336</v>
      </c>
      <c r="G281" s="30">
        <v>27.7</v>
      </c>
      <c r="H281" s="58">
        <f t="shared" si="29"/>
        <v>-1.9469026548672552E-2</v>
      </c>
      <c r="J281" s="111">
        <v>44229.645833333336</v>
      </c>
      <c r="K281" s="30">
        <v>11.95</v>
      </c>
      <c r="L281" s="58">
        <f t="shared" si="30"/>
        <v>1.0998307952622577E-2</v>
      </c>
      <c r="N281" s="111">
        <v>44229.645833333336</v>
      </c>
      <c r="O281" s="30">
        <v>380</v>
      </c>
      <c r="P281" s="58">
        <f t="shared" si="31"/>
        <v>1.6586409844836725E-2</v>
      </c>
      <c r="R281" s="111">
        <v>44229.645833333336</v>
      </c>
      <c r="S281" s="30">
        <v>14647.85</v>
      </c>
      <c r="T281" s="31">
        <f t="shared" si="32"/>
        <v>2.5673612861664363E-2</v>
      </c>
    </row>
    <row r="282" spans="2:20">
      <c r="B282" s="111">
        <v>44257.645833333336</v>
      </c>
      <c r="C282" s="30">
        <v>1292.8</v>
      </c>
      <c r="D282" s="31">
        <f t="shared" si="28"/>
        <v>2.9091191187309295E-3</v>
      </c>
      <c r="F282" s="111">
        <v>44257.645833333336</v>
      </c>
      <c r="G282" s="30">
        <v>28.3</v>
      </c>
      <c r="H282" s="58">
        <f t="shared" si="29"/>
        <v>2.1660649819494671E-2</v>
      </c>
      <c r="J282" s="111">
        <v>44257.645833333336</v>
      </c>
      <c r="K282" s="30">
        <v>11.82</v>
      </c>
      <c r="L282" s="58">
        <f t="shared" si="30"/>
        <v>-1.0878661087866059E-2</v>
      </c>
      <c r="N282" s="111">
        <v>44257.645833333336</v>
      </c>
      <c r="O282" s="30">
        <v>393.85</v>
      </c>
      <c r="P282" s="58">
        <f t="shared" si="31"/>
        <v>3.6447368421052673E-2</v>
      </c>
      <c r="R282" s="111">
        <v>44257.645833333336</v>
      </c>
      <c r="S282" s="30">
        <v>14789.95</v>
      </c>
      <c r="T282" s="31">
        <f t="shared" si="32"/>
        <v>9.7010824114118765E-3</v>
      </c>
    </row>
    <row r="283" spans="2:20">
      <c r="B283" s="111">
        <v>44288.645833333336</v>
      </c>
      <c r="C283" s="30">
        <v>1289.3499999999999</v>
      </c>
      <c r="D283" s="31">
        <f t="shared" si="28"/>
        <v>-2.6686262376237613E-3</v>
      </c>
      <c r="F283" s="111">
        <v>44288.645833333336</v>
      </c>
      <c r="G283" s="30">
        <v>28.45</v>
      </c>
      <c r="H283" s="58">
        <f t="shared" si="29"/>
        <v>5.300353356890497E-3</v>
      </c>
      <c r="J283" s="111">
        <v>44288.645833333336</v>
      </c>
      <c r="K283" s="30">
        <v>11.72</v>
      </c>
      <c r="L283" s="58">
        <f t="shared" si="30"/>
        <v>-8.4602368866327771E-3</v>
      </c>
      <c r="N283" s="111">
        <v>44288.645833333336</v>
      </c>
      <c r="O283" s="30">
        <v>393.05</v>
      </c>
      <c r="P283" s="58">
        <f t="shared" si="31"/>
        <v>-2.0312301637679386E-3</v>
      </c>
      <c r="R283" s="111">
        <v>44288.645833333336</v>
      </c>
      <c r="S283" s="30">
        <v>14895.65</v>
      </c>
      <c r="T283" s="31">
        <f t="shared" si="32"/>
        <v>7.1467449180016018E-3</v>
      </c>
    </row>
    <row r="284" spans="2:20">
      <c r="B284" s="111">
        <v>44318.645833333336</v>
      </c>
      <c r="C284" s="30">
        <v>1278.6500000000001</v>
      </c>
      <c r="D284" s="31">
        <f t="shared" si="28"/>
        <v>-8.2987551867218512E-3</v>
      </c>
      <c r="F284" s="111">
        <v>44318.645833333336</v>
      </c>
      <c r="G284" s="30">
        <v>27.65</v>
      </c>
      <c r="H284" s="58">
        <f t="shared" si="29"/>
        <v>-2.8119507908611618E-2</v>
      </c>
      <c r="J284" s="111">
        <v>44318.645833333336</v>
      </c>
      <c r="K284" s="30">
        <v>11.7</v>
      </c>
      <c r="L284" s="58">
        <f t="shared" si="30"/>
        <v>-1.7064846416383617E-3</v>
      </c>
      <c r="N284" s="111">
        <v>44318.645833333336</v>
      </c>
      <c r="O284" s="30">
        <v>386.9</v>
      </c>
      <c r="P284" s="58">
        <f t="shared" si="31"/>
        <v>-1.5646864266632865E-2</v>
      </c>
      <c r="R284" s="111">
        <v>44318.645833333336</v>
      </c>
      <c r="S284" s="30">
        <v>14924.25</v>
      </c>
      <c r="T284" s="31">
        <f t="shared" si="32"/>
        <v>1.9200236310601415E-3</v>
      </c>
    </row>
    <row r="285" spans="2:20">
      <c r="B285" s="111">
        <v>44410.645833333336</v>
      </c>
      <c r="C285" s="30">
        <v>1269.7</v>
      </c>
      <c r="D285" s="31">
        <f t="shared" si="28"/>
        <v>-6.9995698588355415E-3</v>
      </c>
      <c r="F285" s="111">
        <v>44410.645833333336</v>
      </c>
      <c r="G285" s="30">
        <v>27.25</v>
      </c>
      <c r="H285" s="58">
        <f t="shared" si="29"/>
        <v>-1.446654611211573E-2</v>
      </c>
      <c r="J285" s="111">
        <v>44410.645833333336</v>
      </c>
      <c r="K285" s="30">
        <v>12.45</v>
      </c>
      <c r="L285" s="58">
        <f t="shared" si="30"/>
        <v>6.4102564102564097E-2</v>
      </c>
      <c r="N285" s="111">
        <v>44410.645833333336</v>
      </c>
      <c r="O285" s="30">
        <v>407.3</v>
      </c>
      <c r="P285" s="58">
        <f t="shared" si="31"/>
        <v>5.2726802791419169E-2</v>
      </c>
      <c r="R285" s="111">
        <v>44410.645833333336</v>
      </c>
      <c r="S285" s="30">
        <v>15115.8</v>
      </c>
      <c r="T285" s="31">
        <f t="shared" si="32"/>
        <v>1.2834815819890322E-2</v>
      </c>
    </row>
    <row r="286" spans="2:20">
      <c r="B286" s="111">
        <v>44441.645833333336</v>
      </c>
      <c r="C286" s="30">
        <v>1276.9000000000001</v>
      </c>
      <c r="D286" s="31">
        <f t="shared" si="28"/>
        <v>5.6706308576830455E-3</v>
      </c>
      <c r="F286" s="111">
        <v>44441.645833333336</v>
      </c>
      <c r="G286" s="30">
        <v>27.55</v>
      </c>
      <c r="H286" s="58">
        <f t="shared" si="29"/>
        <v>1.1009174311926717E-2</v>
      </c>
      <c r="J286" s="111">
        <v>44441.645833333336</v>
      </c>
      <c r="K286" s="30">
        <v>11.97</v>
      </c>
      <c r="L286" s="58">
        <f t="shared" si="30"/>
        <v>-3.8554216867469737E-2</v>
      </c>
      <c r="N286" s="111">
        <v>44441.645833333336</v>
      </c>
      <c r="O286" s="30">
        <v>393.65</v>
      </c>
      <c r="P286" s="58">
        <f t="shared" si="31"/>
        <v>-3.35133808003929E-2</v>
      </c>
      <c r="R286" s="111">
        <v>44441.645833333336</v>
      </c>
      <c r="S286" s="30">
        <v>15109.3</v>
      </c>
      <c r="T286" s="31">
        <f t="shared" si="32"/>
        <v>-4.3001362812422617E-4</v>
      </c>
    </row>
    <row r="287" spans="2:20">
      <c r="B287" s="111">
        <v>44471.645833333336</v>
      </c>
      <c r="C287" s="30">
        <v>1255.95</v>
      </c>
      <c r="D287" s="31">
        <f t="shared" si="28"/>
        <v>-1.6406923016681008E-2</v>
      </c>
      <c r="F287" s="111">
        <v>44471.645833333336</v>
      </c>
      <c r="G287" s="30">
        <v>26.75</v>
      </c>
      <c r="H287" s="58">
        <f t="shared" si="29"/>
        <v>-2.9038112522686066E-2</v>
      </c>
      <c r="J287" s="111">
        <v>44471.645833333336</v>
      </c>
      <c r="K287" s="30">
        <v>11.76</v>
      </c>
      <c r="L287" s="58">
        <f t="shared" si="30"/>
        <v>-1.7543859649122862E-2</v>
      </c>
      <c r="N287" s="111">
        <v>44471.645833333336</v>
      </c>
      <c r="O287" s="30">
        <v>401.65</v>
      </c>
      <c r="P287" s="58">
        <f t="shared" si="31"/>
        <v>2.0322621618188652E-2</v>
      </c>
      <c r="R287" s="111">
        <v>44471.645833333336</v>
      </c>
      <c r="S287" s="30">
        <v>15106.5</v>
      </c>
      <c r="T287" s="31">
        <f t="shared" si="32"/>
        <v>-1.8531632835405709E-4</v>
      </c>
    </row>
    <row r="288" spans="2:20">
      <c r="B288" s="111">
        <v>44502.645833333336</v>
      </c>
      <c r="C288" s="30">
        <v>1265.1500000000001</v>
      </c>
      <c r="D288" s="31">
        <f t="shared" si="28"/>
        <v>7.3251323699192739E-3</v>
      </c>
      <c r="F288" s="111">
        <v>44502.645833333336</v>
      </c>
      <c r="G288" s="30">
        <v>27.05</v>
      </c>
      <c r="H288" s="58">
        <f t="shared" si="29"/>
        <v>1.1214953271028172E-2</v>
      </c>
      <c r="J288" s="111">
        <v>44502.645833333336</v>
      </c>
      <c r="K288" s="30">
        <v>10.91</v>
      </c>
      <c r="L288" s="58">
        <f t="shared" si="30"/>
        <v>-7.2278911564625847E-2</v>
      </c>
      <c r="N288" s="111">
        <v>44502.645833333336</v>
      </c>
      <c r="O288" s="30">
        <v>392.85</v>
      </c>
      <c r="P288" s="58">
        <f t="shared" si="31"/>
        <v>-2.1909622805925455E-2</v>
      </c>
      <c r="R288" s="111">
        <v>44502.645833333336</v>
      </c>
      <c r="S288" s="30">
        <v>15173.3</v>
      </c>
      <c r="T288" s="31">
        <f t="shared" si="32"/>
        <v>4.4219375765397473E-3</v>
      </c>
    </row>
    <row r="289" spans="2:20">
      <c r="B289" s="111">
        <v>44532.645833333336</v>
      </c>
      <c r="C289" s="30">
        <v>1253.3</v>
      </c>
      <c r="D289" s="31">
        <f t="shared" si="28"/>
        <v>-9.3664782832075799E-3</v>
      </c>
      <c r="F289" s="111">
        <v>44532.645833333336</v>
      </c>
      <c r="G289" s="30">
        <v>27.55</v>
      </c>
      <c r="H289" s="58">
        <f t="shared" si="29"/>
        <v>1.8484288354898348E-2</v>
      </c>
      <c r="J289" s="111">
        <v>44532.645833333336</v>
      </c>
      <c r="K289" s="30">
        <v>10.85</v>
      </c>
      <c r="L289" s="58">
        <f t="shared" si="30"/>
        <v>-5.499541704858002E-3</v>
      </c>
      <c r="N289" s="111">
        <v>44532.645833333336</v>
      </c>
      <c r="O289" s="30">
        <v>387.65</v>
      </c>
      <c r="P289" s="58">
        <f t="shared" si="31"/>
        <v>-1.3236604301896548E-2</v>
      </c>
      <c r="R289" s="111">
        <v>44532.645833333336</v>
      </c>
      <c r="S289" s="30">
        <v>15163.3</v>
      </c>
      <c r="T289" s="31">
        <f t="shared" si="32"/>
        <v>-6.5905241443853235E-4</v>
      </c>
    </row>
    <row r="290" spans="2:20" ht="27">
      <c r="B290" s="112" t="s">
        <v>176</v>
      </c>
      <c r="C290" s="30">
        <v>1275.6500000000001</v>
      </c>
      <c r="D290" s="31">
        <f t="shared" si="28"/>
        <v>1.7832921088327014E-2</v>
      </c>
      <c r="F290" s="112" t="s">
        <v>176</v>
      </c>
      <c r="G290" s="30">
        <v>27.55</v>
      </c>
      <c r="H290" s="58">
        <f t="shared" si="29"/>
        <v>0</v>
      </c>
      <c r="J290" s="112" t="s">
        <v>176</v>
      </c>
      <c r="K290" s="30">
        <v>11.07</v>
      </c>
      <c r="L290" s="58">
        <f t="shared" si="30"/>
        <v>2.0276497695852491E-2</v>
      </c>
      <c r="N290" s="112" t="s">
        <v>176</v>
      </c>
      <c r="O290" s="30">
        <v>379.65</v>
      </c>
      <c r="P290" s="58">
        <f t="shared" si="31"/>
        <v>-2.0637172707339113E-2</v>
      </c>
      <c r="R290" s="112" t="s">
        <v>176</v>
      </c>
      <c r="S290" s="30">
        <v>15314.7</v>
      </c>
      <c r="T290" s="31">
        <f t="shared" si="32"/>
        <v>9.9846339517124516E-3</v>
      </c>
    </row>
    <row r="291" spans="2:20" ht="27">
      <c r="B291" s="112" t="s">
        <v>177</v>
      </c>
      <c r="C291" s="30">
        <v>1276.7</v>
      </c>
      <c r="D291" s="31">
        <f t="shared" si="28"/>
        <v>8.2310978716737537E-4</v>
      </c>
      <c r="F291" s="112" t="s">
        <v>177</v>
      </c>
      <c r="G291" s="30">
        <v>28</v>
      </c>
      <c r="H291" s="58">
        <f t="shared" si="29"/>
        <v>1.6333938294010864E-2</v>
      </c>
      <c r="J291" s="112" t="s">
        <v>177</v>
      </c>
      <c r="K291" s="30">
        <v>13.25</v>
      </c>
      <c r="L291" s="58">
        <f t="shared" si="30"/>
        <v>0.19692863595302623</v>
      </c>
      <c r="N291" s="112" t="s">
        <v>177</v>
      </c>
      <c r="O291" s="30">
        <v>367.9</v>
      </c>
      <c r="P291" s="58">
        <f t="shared" si="31"/>
        <v>-3.0949558804161725E-2</v>
      </c>
      <c r="R291" s="112" t="s">
        <v>177</v>
      </c>
      <c r="S291" s="30">
        <v>15313.45</v>
      </c>
      <c r="T291" s="31">
        <f t="shared" si="32"/>
        <v>-8.1620926299597052E-5</v>
      </c>
    </row>
    <row r="292" spans="2:20" ht="27">
      <c r="B292" s="112" t="s">
        <v>178</v>
      </c>
      <c r="C292" s="30">
        <v>1269.75</v>
      </c>
      <c r="D292" s="31">
        <f t="shared" si="28"/>
        <v>-5.4437220960288357E-3</v>
      </c>
      <c r="F292" s="112" t="s">
        <v>178</v>
      </c>
      <c r="G292" s="30">
        <v>27.7</v>
      </c>
      <c r="H292" s="58">
        <f t="shared" si="29"/>
        <v>-1.0714285714285787E-2</v>
      </c>
      <c r="J292" s="112" t="s">
        <v>178</v>
      </c>
      <c r="K292" s="30">
        <v>12.19</v>
      </c>
      <c r="L292" s="58">
        <f t="shared" si="30"/>
        <v>-8.0000000000000071E-2</v>
      </c>
      <c r="N292" s="112" t="s">
        <v>178</v>
      </c>
      <c r="O292" s="30">
        <v>363.7</v>
      </c>
      <c r="P292" s="58">
        <f t="shared" si="31"/>
        <v>-1.1416145691764079E-2</v>
      </c>
      <c r="R292" s="112" t="s">
        <v>178</v>
      </c>
      <c r="S292" s="30">
        <v>15208.9</v>
      </c>
      <c r="T292" s="31">
        <f t="shared" si="32"/>
        <v>-6.8273315288195358E-3</v>
      </c>
    </row>
    <row r="293" spans="2:20" ht="27">
      <c r="B293" s="112" t="s">
        <v>179</v>
      </c>
      <c r="C293" s="30">
        <v>1252.55</v>
      </c>
      <c r="D293" s="31">
        <f t="shared" si="28"/>
        <v>-1.3545973616853724E-2</v>
      </c>
      <c r="F293" s="112" t="s">
        <v>179</v>
      </c>
      <c r="G293" s="30">
        <v>29.95</v>
      </c>
      <c r="H293" s="58">
        <f t="shared" si="29"/>
        <v>8.1227436823104737E-2</v>
      </c>
      <c r="J293" s="112" t="s">
        <v>179</v>
      </c>
      <c r="K293" s="30">
        <v>13.06</v>
      </c>
      <c r="L293" s="58">
        <f t="shared" si="30"/>
        <v>7.136997538966372E-2</v>
      </c>
      <c r="N293" s="112" t="s">
        <v>179</v>
      </c>
      <c r="O293" s="30">
        <v>369.1</v>
      </c>
      <c r="P293" s="58">
        <f t="shared" si="31"/>
        <v>1.4847401704701779E-2</v>
      </c>
      <c r="R293" s="112" t="s">
        <v>179</v>
      </c>
      <c r="S293" s="30">
        <v>15118.95</v>
      </c>
      <c r="T293" s="31">
        <f t="shared" si="32"/>
        <v>-5.9143001795001204E-3</v>
      </c>
    </row>
    <row r="294" spans="2:20" ht="27">
      <c r="B294" s="112" t="s">
        <v>180</v>
      </c>
      <c r="C294" s="30">
        <v>1217.4000000000001</v>
      </c>
      <c r="D294" s="31">
        <f t="shared" si="28"/>
        <v>-2.8062751985948542E-2</v>
      </c>
      <c r="F294" s="112" t="s">
        <v>180</v>
      </c>
      <c r="G294" s="30">
        <v>29.8</v>
      </c>
      <c r="H294" s="58">
        <f t="shared" si="29"/>
        <v>-5.008347245408995E-3</v>
      </c>
      <c r="J294" s="112" t="s">
        <v>180</v>
      </c>
      <c r="K294" s="30">
        <v>12.6</v>
      </c>
      <c r="L294" s="58">
        <f t="shared" si="30"/>
        <v>-3.5222052067381382E-2</v>
      </c>
      <c r="N294" s="112" t="s">
        <v>180</v>
      </c>
      <c r="O294" s="30">
        <v>366.2</v>
      </c>
      <c r="P294" s="58">
        <f t="shared" si="31"/>
        <v>-7.8569493362233844E-3</v>
      </c>
      <c r="R294" s="112" t="s">
        <v>180</v>
      </c>
      <c r="S294" s="30">
        <v>14981.75</v>
      </c>
      <c r="T294" s="31">
        <f t="shared" si="32"/>
        <v>-9.0747042618700702E-3</v>
      </c>
    </row>
    <row r="295" spans="2:20" ht="27">
      <c r="B295" s="112" t="s">
        <v>181</v>
      </c>
      <c r="C295" s="30">
        <v>1204.0999999999999</v>
      </c>
      <c r="D295" s="31">
        <f t="shared" si="28"/>
        <v>-1.0924921964843293E-2</v>
      </c>
      <c r="F295" s="112" t="s">
        <v>181</v>
      </c>
      <c r="G295" s="30">
        <v>28.6</v>
      </c>
      <c r="H295" s="58">
        <f t="shared" si="29"/>
        <v>-4.0268456375838868E-2</v>
      </c>
      <c r="J295" s="112" t="s">
        <v>181</v>
      </c>
      <c r="K295" s="30">
        <v>12.27</v>
      </c>
      <c r="L295" s="58">
        <f t="shared" si="30"/>
        <v>-2.6190476190476208E-2</v>
      </c>
      <c r="N295" s="112" t="s">
        <v>181</v>
      </c>
      <c r="O295" s="30">
        <v>356.15</v>
      </c>
      <c r="P295" s="58">
        <f t="shared" si="31"/>
        <v>-2.7444019661387209E-2</v>
      </c>
      <c r="R295" s="112" t="s">
        <v>181</v>
      </c>
      <c r="S295" s="30">
        <v>14675.7</v>
      </c>
      <c r="T295" s="31">
        <f t="shared" si="32"/>
        <v>-2.0428187628281025E-2</v>
      </c>
    </row>
    <row r="296" spans="2:20" ht="27">
      <c r="B296" s="112" t="s">
        <v>182</v>
      </c>
      <c r="C296" s="30">
        <v>1180.8499999999999</v>
      </c>
      <c r="D296" s="31">
        <f t="shared" si="28"/>
        <v>-1.9309027489411212E-2</v>
      </c>
      <c r="F296" s="112" t="s">
        <v>182</v>
      </c>
      <c r="G296" s="30">
        <v>28.35</v>
      </c>
      <c r="H296" s="58">
        <f t="shared" si="29"/>
        <v>-8.7412587412587506E-3</v>
      </c>
      <c r="J296" s="112" t="s">
        <v>182</v>
      </c>
      <c r="K296" s="30">
        <v>12.84</v>
      </c>
      <c r="L296" s="58">
        <f t="shared" si="30"/>
        <v>4.6454767726161306E-2</v>
      </c>
      <c r="N296" s="112" t="s">
        <v>182</v>
      </c>
      <c r="O296" s="30">
        <v>367.65</v>
      </c>
      <c r="P296" s="58">
        <f t="shared" si="31"/>
        <v>3.2289765548224159E-2</v>
      </c>
      <c r="R296" s="112" t="s">
        <v>182</v>
      </c>
      <c r="S296" s="30">
        <v>14707.8</v>
      </c>
      <c r="T296" s="31">
        <f t="shared" si="32"/>
        <v>2.1872891923382376E-3</v>
      </c>
    </row>
    <row r="297" spans="2:20" ht="27">
      <c r="B297" s="112" t="s">
        <v>183</v>
      </c>
      <c r="C297" s="30">
        <v>1175.9000000000001</v>
      </c>
      <c r="D297" s="31">
        <f t="shared" si="28"/>
        <v>-4.1918956683743014E-3</v>
      </c>
      <c r="F297" s="112" t="s">
        <v>183</v>
      </c>
      <c r="G297" s="30">
        <v>28.65</v>
      </c>
      <c r="H297" s="58">
        <f t="shared" si="29"/>
        <v>1.058201058201047E-2</v>
      </c>
      <c r="J297" s="112" t="s">
        <v>183</v>
      </c>
      <c r="K297" s="30">
        <v>13.14</v>
      </c>
      <c r="L297" s="58">
        <f t="shared" si="30"/>
        <v>2.3364485981308469E-2</v>
      </c>
      <c r="N297" s="112" t="s">
        <v>183</v>
      </c>
      <c r="O297" s="30">
        <v>364.5</v>
      </c>
      <c r="P297" s="58">
        <f t="shared" si="31"/>
        <v>-8.5679314565483278E-3</v>
      </c>
      <c r="R297" s="112" t="s">
        <v>183</v>
      </c>
      <c r="S297" s="30">
        <v>14982</v>
      </c>
      <c r="T297" s="31">
        <f t="shared" si="32"/>
        <v>1.8643168930771559E-2</v>
      </c>
    </row>
    <row r="298" spans="2:20" ht="27">
      <c r="B298" s="112" t="s">
        <v>184</v>
      </c>
      <c r="C298" s="30">
        <v>1198.6500000000001</v>
      </c>
      <c r="D298" s="31">
        <f t="shared" si="28"/>
        <v>1.9346883238370527E-2</v>
      </c>
      <c r="F298" s="112" t="s">
        <v>184</v>
      </c>
      <c r="G298" s="30">
        <v>28.55</v>
      </c>
      <c r="H298" s="58">
        <f t="shared" si="29"/>
        <v>-3.4904013961605251E-3</v>
      </c>
      <c r="J298" s="112" t="s">
        <v>184</v>
      </c>
      <c r="K298" s="30">
        <v>13.14</v>
      </c>
      <c r="L298" s="58">
        <f t="shared" si="30"/>
        <v>0</v>
      </c>
      <c r="N298" s="112" t="s">
        <v>184</v>
      </c>
      <c r="O298" s="30">
        <v>359.3</v>
      </c>
      <c r="P298" s="58">
        <f t="shared" si="31"/>
        <v>-1.426611796982169E-2</v>
      </c>
      <c r="R298" s="112" t="s">
        <v>184</v>
      </c>
      <c r="S298" s="30">
        <v>15097.35</v>
      </c>
      <c r="T298" s="31">
        <f t="shared" si="32"/>
        <v>7.699239086904397E-3</v>
      </c>
    </row>
    <row r="299" spans="2:20" ht="27">
      <c r="B299" s="112" t="s">
        <v>185</v>
      </c>
      <c r="C299" s="30">
        <v>1161.3499999999999</v>
      </c>
      <c r="D299" s="31">
        <f t="shared" si="28"/>
        <v>-3.1118341467484378E-2</v>
      </c>
      <c r="F299" s="112" t="s">
        <v>185</v>
      </c>
      <c r="G299" s="30">
        <v>27.95</v>
      </c>
      <c r="H299" s="58">
        <f t="shared" si="29"/>
        <v>-2.1015761821366108E-2</v>
      </c>
      <c r="J299" s="112" t="s">
        <v>185</v>
      </c>
      <c r="K299" s="30">
        <v>12.62</v>
      </c>
      <c r="L299" s="58">
        <f t="shared" si="30"/>
        <v>-3.9573820395738313E-2</v>
      </c>
      <c r="N299" s="112" t="s">
        <v>185</v>
      </c>
      <c r="O299" s="30">
        <v>351.1</v>
      </c>
      <c r="P299" s="58">
        <f t="shared" si="31"/>
        <v>-2.2822154188700261E-2</v>
      </c>
      <c r="R299" s="112" t="s">
        <v>185</v>
      </c>
      <c r="S299" s="30">
        <v>14529.15</v>
      </c>
      <c r="T299" s="31">
        <f t="shared" si="32"/>
        <v>-3.7635744021301765E-2</v>
      </c>
    </row>
    <row r="300" spans="2:20">
      <c r="B300" s="111">
        <v>44199.645833333336</v>
      </c>
      <c r="C300" s="30">
        <v>1188.75</v>
      </c>
      <c r="D300" s="31">
        <f t="shared" si="28"/>
        <v>2.3593232014466059E-2</v>
      </c>
      <c r="F300" s="111">
        <v>44199.645833333336</v>
      </c>
      <c r="G300" s="30">
        <v>28.2</v>
      </c>
      <c r="H300" s="58">
        <f t="shared" si="29"/>
        <v>8.9445438282647061E-3</v>
      </c>
      <c r="J300" s="111">
        <v>44199.645833333336</v>
      </c>
      <c r="K300" s="30">
        <v>13.71</v>
      </c>
      <c r="L300" s="58">
        <f t="shared" si="30"/>
        <v>8.6370839936608768E-2</v>
      </c>
      <c r="N300" s="111">
        <v>44199.645833333336</v>
      </c>
      <c r="O300" s="30">
        <v>331.25</v>
      </c>
      <c r="P300" s="58">
        <f t="shared" si="31"/>
        <v>-5.6536599259470299E-2</v>
      </c>
      <c r="R300" s="111">
        <v>44199.645833333336</v>
      </c>
      <c r="S300" s="30">
        <v>14761.55</v>
      </c>
      <c r="T300" s="31">
        <f t="shared" si="32"/>
        <v>1.5995429877177836E-2</v>
      </c>
    </row>
    <row r="301" spans="2:20">
      <c r="B301" s="111">
        <v>44230.645833333336</v>
      </c>
      <c r="C301" s="30">
        <v>1208.3</v>
      </c>
      <c r="D301" s="31">
        <f t="shared" si="28"/>
        <v>1.6445846477392223E-2</v>
      </c>
      <c r="F301" s="111">
        <v>44230.645833333336</v>
      </c>
      <c r="G301" s="30">
        <v>27.95</v>
      </c>
      <c r="H301" s="58">
        <f t="shared" si="29"/>
        <v>-8.8652482269503396E-3</v>
      </c>
      <c r="J301" s="111">
        <v>44230.645833333336</v>
      </c>
      <c r="K301" s="30">
        <v>13.55</v>
      </c>
      <c r="L301" s="58">
        <f t="shared" si="30"/>
        <v>-1.1670313639679075E-2</v>
      </c>
      <c r="N301" s="111">
        <v>44230.645833333336</v>
      </c>
      <c r="O301" s="30">
        <v>337.9</v>
      </c>
      <c r="P301" s="58">
        <f t="shared" si="31"/>
        <v>2.0075471698113079E-2</v>
      </c>
      <c r="R301" s="111">
        <v>44230.645833333336</v>
      </c>
      <c r="S301" s="30">
        <v>14919.1</v>
      </c>
      <c r="T301" s="31">
        <f t="shared" si="32"/>
        <v>1.0672998431736636E-2</v>
      </c>
    </row>
    <row r="302" spans="2:20">
      <c r="B302" s="111">
        <v>44258.645833333336</v>
      </c>
      <c r="C302" s="30">
        <v>1223.45</v>
      </c>
      <c r="D302" s="31">
        <f t="shared" si="28"/>
        <v>1.2538276917984037E-2</v>
      </c>
      <c r="F302" s="111">
        <v>44258.645833333336</v>
      </c>
      <c r="G302" s="30">
        <v>28.25</v>
      </c>
      <c r="H302" s="58">
        <f t="shared" si="29"/>
        <v>1.0733452593917781E-2</v>
      </c>
      <c r="J302" s="111">
        <v>44258.645833333336</v>
      </c>
      <c r="K302" s="30">
        <v>13.59</v>
      </c>
      <c r="L302" s="58">
        <f t="shared" si="30"/>
        <v>2.952029520295163E-3</v>
      </c>
      <c r="N302" s="111">
        <v>44258.645833333336</v>
      </c>
      <c r="O302" s="30">
        <v>341.45</v>
      </c>
      <c r="P302" s="58">
        <f t="shared" si="31"/>
        <v>1.0506066883693377E-2</v>
      </c>
      <c r="R302" s="111">
        <v>44258.645833333336</v>
      </c>
      <c r="S302" s="30">
        <v>15245.6</v>
      </c>
      <c r="T302" s="31">
        <f t="shared" si="32"/>
        <v>2.188469813862759E-2</v>
      </c>
    </row>
    <row r="303" spans="2:20">
      <c r="B303" s="111">
        <v>44289.645833333336</v>
      </c>
      <c r="C303" s="30">
        <v>1234.4000000000001</v>
      </c>
      <c r="D303" s="31">
        <f t="shared" si="28"/>
        <v>8.9501001266909519E-3</v>
      </c>
      <c r="F303" s="111">
        <v>44289.645833333336</v>
      </c>
      <c r="G303" s="30">
        <v>29.55</v>
      </c>
      <c r="H303" s="58">
        <f t="shared" si="29"/>
        <v>4.6017699115044275E-2</v>
      </c>
      <c r="J303" s="111">
        <v>44289.645833333336</v>
      </c>
      <c r="K303" s="30">
        <v>13.47</v>
      </c>
      <c r="L303" s="58">
        <f t="shared" si="30"/>
        <v>-8.8300220750551217E-3</v>
      </c>
      <c r="N303" s="111">
        <v>44289.645833333336</v>
      </c>
      <c r="O303" s="30">
        <v>340.9</v>
      </c>
      <c r="P303" s="58">
        <f t="shared" si="31"/>
        <v>-1.6107775662616008E-3</v>
      </c>
      <c r="R303" s="111">
        <v>44289.645833333336</v>
      </c>
      <c r="S303" s="30">
        <v>15080.75</v>
      </c>
      <c r="T303" s="31">
        <f t="shared" si="32"/>
        <v>-1.0812955869234475E-2</v>
      </c>
    </row>
    <row r="304" spans="2:20">
      <c r="B304" s="111">
        <v>44319.645833333336</v>
      </c>
      <c r="C304" s="30">
        <v>1203.9000000000001</v>
      </c>
      <c r="D304" s="31">
        <f t="shared" si="28"/>
        <v>-2.4708360337005852E-2</v>
      </c>
      <c r="F304" s="111">
        <v>44319.645833333336</v>
      </c>
      <c r="G304" s="30">
        <v>28</v>
      </c>
      <c r="H304" s="58">
        <f t="shared" si="29"/>
        <v>-5.2453468697123529E-2</v>
      </c>
      <c r="J304" s="111">
        <v>44319.645833333336</v>
      </c>
      <c r="K304" s="30">
        <v>13.18</v>
      </c>
      <c r="L304" s="58">
        <f t="shared" si="30"/>
        <v>-2.1529324424647389E-2</v>
      </c>
      <c r="N304" s="111">
        <v>44319.645833333336</v>
      </c>
      <c r="O304" s="30">
        <v>334.4</v>
      </c>
      <c r="P304" s="58">
        <f t="shared" si="31"/>
        <v>-1.9067175124670044E-2</v>
      </c>
      <c r="R304" s="111">
        <v>44319.645833333336</v>
      </c>
      <c r="S304" s="30">
        <v>14938.1</v>
      </c>
      <c r="T304" s="31">
        <f t="shared" si="32"/>
        <v>-9.4590786267261251E-3</v>
      </c>
    </row>
    <row r="305" spans="2:20">
      <c r="B305" s="111">
        <v>44411.645833333336</v>
      </c>
      <c r="C305" s="30">
        <v>1212.95</v>
      </c>
      <c r="D305" s="31">
        <f t="shared" si="28"/>
        <v>7.5172356508015348E-3</v>
      </c>
      <c r="F305" s="111">
        <v>44411.645833333336</v>
      </c>
      <c r="G305" s="30">
        <v>30.7</v>
      </c>
      <c r="H305" s="58">
        <f t="shared" si="29"/>
        <v>9.6428571428571308E-2</v>
      </c>
      <c r="J305" s="111">
        <v>44411.645833333336</v>
      </c>
      <c r="K305" s="30">
        <v>13.29</v>
      </c>
      <c r="L305" s="58">
        <f t="shared" si="30"/>
        <v>8.3459787556903198E-3</v>
      </c>
      <c r="N305" s="111">
        <v>44411.645833333336</v>
      </c>
      <c r="O305" s="30">
        <v>330.85</v>
      </c>
      <c r="P305" s="58">
        <f t="shared" si="31"/>
        <v>-1.0616028708133829E-2</v>
      </c>
      <c r="R305" s="111">
        <v>44411.645833333336</v>
      </c>
      <c r="S305" s="30">
        <v>14956.2</v>
      </c>
      <c r="T305" s="31">
        <f t="shared" si="32"/>
        <v>1.2116668117096996E-3</v>
      </c>
    </row>
    <row r="306" spans="2:20">
      <c r="B306" s="111">
        <v>44442.645833333336</v>
      </c>
      <c r="C306" s="30">
        <v>1228.4000000000001</v>
      </c>
      <c r="D306" s="31">
        <f t="shared" si="28"/>
        <v>1.2737540706541983E-2</v>
      </c>
      <c r="F306" s="111">
        <v>44442.645833333336</v>
      </c>
      <c r="G306" s="30">
        <v>30.35</v>
      </c>
      <c r="H306" s="58">
        <f t="shared" si="29"/>
        <v>-1.140065146579794E-2</v>
      </c>
      <c r="J306" s="111">
        <v>44442.645833333336</v>
      </c>
      <c r="K306" s="30">
        <v>13.16</v>
      </c>
      <c r="L306" s="58">
        <f t="shared" si="30"/>
        <v>-9.7817908201655035E-3</v>
      </c>
      <c r="N306" s="111">
        <v>44442.645833333336</v>
      </c>
      <c r="O306" s="30">
        <v>331.95</v>
      </c>
      <c r="P306" s="58">
        <f t="shared" si="31"/>
        <v>3.3247695330209659E-3</v>
      </c>
      <c r="R306" s="111">
        <v>44442.645833333336</v>
      </c>
      <c r="S306" s="30">
        <v>15098.4</v>
      </c>
      <c r="T306" s="31">
        <f t="shared" si="32"/>
        <v>9.5077626669874959E-3</v>
      </c>
    </row>
    <row r="307" spans="2:20">
      <c r="B307" s="111">
        <v>44472.645833333336</v>
      </c>
      <c r="C307" s="30">
        <v>1230.55</v>
      </c>
      <c r="D307" s="31">
        <f t="shared" si="28"/>
        <v>1.7502442201235979E-3</v>
      </c>
      <c r="F307" s="111">
        <v>44472.645833333336</v>
      </c>
      <c r="G307" s="30">
        <v>29.7</v>
      </c>
      <c r="H307" s="58">
        <f t="shared" si="29"/>
        <v>-2.1416803953871577E-2</v>
      </c>
      <c r="J307" s="111">
        <v>44472.645833333336</v>
      </c>
      <c r="K307" s="30">
        <v>13.14</v>
      </c>
      <c r="L307" s="58">
        <f t="shared" si="30"/>
        <v>-1.5197568389057059E-3</v>
      </c>
      <c r="N307" s="111">
        <v>44472.645833333336</v>
      </c>
      <c r="O307" s="30">
        <v>325.5</v>
      </c>
      <c r="P307" s="58">
        <f t="shared" si="31"/>
        <v>-1.9430637144148166E-2</v>
      </c>
      <c r="R307" s="111">
        <v>44472.645833333336</v>
      </c>
      <c r="S307" s="30">
        <v>15174.8</v>
      </c>
      <c r="T307" s="31">
        <f t="shared" si="32"/>
        <v>5.0601388226567678E-3</v>
      </c>
    </row>
    <row r="308" spans="2:20">
      <c r="B308" s="111">
        <v>44533.645833333336</v>
      </c>
      <c r="C308" s="30">
        <v>1214</v>
      </c>
      <c r="D308" s="31">
        <f t="shared" si="28"/>
        <v>-1.3449270651334722E-2</v>
      </c>
      <c r="F308" s="111">
        <v>44533.645833333336</v>
      </c>
      <c r="G308" s="30">
        <v>30.6</v>
      </c>
      <c r="H308" s="58">
        <f t="shared" si="29"/>
        <v>3.0303030303030276E-2</v>
      </c>
      <c r="J308" s="111">
        <v>44533.645833333336</v>
      </c>
      <c r="K308" s="30">
        <v>12.9</v>
      </c>
      <c r="L308" s="58">
        <f t="shared" si="30"/>
        <v>-1.8264840182648401E-2</v>
      </c>
      <c r="N308" s="111">
        <v>44533.645833333336</v>
      </c>
      <c r="O308" s="30">
        <v>322.2</v>
      </c>
      <c r="P308" s="58">
        <f t="shared" si="31"/>
        <v>-1.0138248847926357E-2</v>
      </c>
      <c r="R308" s="111">
        <v>44533.645833333336</v>
      </c>
      <c r="S308" s="30">
        <v>15030.95</v>
      </c>
      <c r="T308" s="31">
        <f t="shared" si="32"/>
        <v>-9.4795318554444785E-3</v>
      </c>
    </row>
    <row r="309" spans="2:20" ht="27">
      <c r="B309" s="112" t="s">
        <v>186</v>
      </c>
      <c r="C309" s="30">
        <v>1206.2</v>
      </c>
      <c r="D309" s="31">
        <f t="shared" si="28"/>
        <v>-6.4250411861613843E-3</v>
      </c>
      <c r="F309" s="112" t="s">
        <v>186</v>
      </c>
      <c r="G309" s="30">
        <v>29.9</v>
      </c>
      <c r="H309" s="58">
        <f t="shared" si="29"/>
        <v>-2.2875816993464193E-2</v>
      </c>
      <c r="J309" s="112" t="s">
        <v>186</v>
      </c>
      <c r="K309" s="30">
        <v>12.72</v>
      </c>
      <c r="L309" s="58">
        <f t="shared" si="30"/>
        <v>-1.3953488372092981E-2</v>
      </c>
      <c r="N309" s="112" t="s">
        <v>186</v>
      </c>
      <c r="O309" s="30">
        <v>334.25</v>
      </c>
      <c r="P309" s="58">
        <f t="shared" si="31"/>
        <v>3.7399130974550054E-2</v>
      </c>
      <c r="R309" s="112" t="s">
        <v>186</v>
      </c>
      <c r="S309" s="30">
        <v>14929.5</v>
      </c>
      <c r="T309" s="31">
        <f t="shared" si="32"/>
        <v>-6.7494070567729603E-3</v>
      </c>
    </row>
    <row r="310" spans="2:20" ht="27">
      <c r="B310" s="112" t="s">
        <v>187</v>
      </c>
      <c r="C310" s="30">
        <v>1218.0999999999999</v>
      </c>
      <c r="D310" s="31">
        <f t="shared" si="28"/>
        <v>9.8656939147736544E-3</v>
      </c>
      <c r="F310" s="112" t="s">
        <v>187</v>
      </c>
      <c r="G310" s="30">
        <v>30.05</v>
      </c>
      <c r="H310" s="58">
        <f t="shared" si="29"/>
        <v>5.0167224080268635E-3</v>
      </c>
      <c r="J310" s="112" t="s">
        <v>187</v>
      </c>
      <c r="K310" s="30">
        <v>13.27</v>
      </c>
      <c r="L310" s="58">
        <f t="shared" si="30"/>
        <v>4.3238993710691842E-2</v>
      </c>
      <c r="N310" s="112" t="s">
        <v>187</v>
      </c>
      <c r="O310" s="30">
        <v>328.3</v>
      </c>
      <c r="P310" s="58">
        <f t="shared" si="31"/>
        <v>-1.7801047120418856E-2</v>
      </c>
      <c r="R310" s="112" t="s">
        <v>187</v>
      </c>
      <c r="S310" s="30">
        <v>14910.45</v>
      </c>
      <c r="T310" s="31">
        <f t="shared" si="32"/>
        <v>-1.2759971867778441E-3</v>
      </c>
    </row>
    <row r="311" spans="2:20" ht="27">
      <c r="B311" s="112" t="s">
        <v>188</v>
      </c>
      <c r="C311" s="30">
        <v>1187.3499999999999</v>
      </c>
      <c r="D311" s="31">
        <f t="shared" si="28"/>
        <v>-2.5244232821607371E-2</v>
      </c>
      <c r="F311" s="112" t="s">
        <v>188</v>
      </c>
      <c r="G311" s="30">
        <v>28.7</v>
      </c>
      <c r="H311" s="58">
        <f t="shared" si="29"/>
        <v>-4.4925124792013382E-2</v>
      </c>
      <c r="J311" s="112" t="s">
        <v>188</v>
      </c>
      <c r="K311" s="30">
        <v>12.68</v>
      </c>
      <c r="L311" s="58">
        <f t="shared" si="30"/>
        <v>-4.4461190655614158E-2</v>
      </c>
      <c r="N311" s="112" t="s">
        <v>188</v>
      </c>
      <c r="O311" s="30">
        <v>320.14999999999998</v>
      </c>
      <c r="P311" s="58">
        <f t="shared" si="31"/>
        <v>-2.4824855315260574E-2</v>
      </c>
      <c r="R311" s="112" t="s">
        <v>188</v>
      </c>
      <c r="S311" s="30">
        <v>14721.3</v>
      </c>
      <c r="T311" s="31">
        <f t="shared" si="32"/>
        <v>-1.2685733830971047E-2</v>
      </c>
    </row>
    <row r="312" spans="2:20" ht="27">
      <c r="B312" s="112" t="s">
        <v>189</v>
      </c>
      <c r="C312" s="30">
        <v>1188.75</v>
      </c>
      <c r="D312" s="31">
        <f t="shared" si="28"/>
        <v>1.1790963069020499E-3</v>
      </c>
      <c r="F312" s="112" t="s">
        <v>189</v>
      </c>
      <c r="G312" s="30">
        <v>28.4</v>
      </c>
      <c r="H312" s="58">
        <f t="shared" si="29"/>
        <v>-1.0452961672473893E-2</v>
      </c>
      <c r="J312" s="112" t="s">
        <v>189</v>
      </c>
      <c r="K312" s="30">
        <v>14.28</v>
      </c>
      <c r="L312" s="58">
        <f t="shared" si="30"/>
        <v>0.12618296529968442</v>
      </c>
      <c r="N312" s="112" t="s">
        <v>189</v>
      </c>
      <c r="O312" s="30">
        <v>314.8</v>
      </c>
      <c r="P312" s="58">
        <f t="shared" si="31"/>
        <v>-1.67109167577697E-2</v>
      </c>
      <c r="R312" s="112" t="s">
        <v>189</v>
      </c>
      <c r="S312" s="30">
        <v>14557.85</v>
      </c>
      <c r="T312" s="31">
        <f t="shared" si="32"/>
        <v>-1.1102959657095401E-2</v>
      </c>
    </row>
    <row r="313" spans="2:20" ht="27">
      <c r="B313" s="112" t="s">
        <v>190</v>
      </c>
      <c r="C313" s="30">
        <v>1217.8499999999999</v>
      </c>
      <c r="D313" s="31">
        <f t="shared" si="28"/>
        <v>2.447949526813864E-2</v>
      </c>
      <c r="F313" s="112" t="s">
        <v>190</v>
      </c>
      <c r="G313" s="30">
        <v>28.75</v>
      </c>
      <c r="H313" s="58">
        <f t="shared" si="29"/>
        <v>1.2323943661971981E-2</v>
      </c>
      <c r="J313" s="112" t="s">
        <v>190</v>
      </c>
      <c r="K313" s="30">
        <v>13.81</v>
      </c>
      <c r="L313" s="58">
        <f t="shared" si="30"/>
        <v>-3.2913165266106326E-2</v>
      </c>
      <c r="N313" s="112" t="s">
        <v>190</v>
      </c>
      <c r="O313" s="30">
        <v>323.55</v>
      </c>
      <c r="P313" s="58">
        <f t="shared" si="31"/>
        <v>2.7795425667090257E-2</v>
      </c>
      <c r="R313" s="112" t="s">
        <v>190</v>
      </c>
      <c r="S313" s="30">
        <v>14744</v>
      </c>
      <c r="T313" s="31">
        <f t="shared" si="32"/>
        <v>1.2786915650319308E-2</v>
      </c>
    </row>
    <row r="314" spans="2:20" ht="27">
      <c r="B314" s="112" t="s">
        <v>191</v>
      </c>
      <c r="C314" s="30">
        <v>1251.75</v>
      </c>
      <c r="D314" s="31">
        <f t="shared" si="28"/>
        <v>2.7835940386747193E-2</v>
      </c>
      <c r="F314" s="112" t="s">
        <v>191</v>
      </c>
      <c r="G314" s="30">
        <v>28.55</v>
      </c>
      <c r="H314" s="58">
        <f t="shared" si="29"/>
        <v>-6.9565217391304168E-3</v>
      </c>
      <c r="J314" s="112" t="s">
        <v>191</v>
      </c>
      <c r="K314" s="30">
        <v>13.33</v>
      </c>
      <c r="L314" s="58">
        <f t="shared" si="30"/>
        <v>-3.475742215785671E-2</v>
      </c>
      <c r="N314" s="112" t="s">
        <v>191</v>
      </c>
      <c r="O314" s="30">
        <v>315.45</v>
      </c>
      <c r="P314" s="58">
        <f t="shared" si="31"/>
        <v>-2.5034770514603677E-2</v>
      </c>
      <c r="R314" s="112" t="s">
        <v>191</v>
      </c>
      <c r="S314" s="30">
        <v>14736.4</v>
      </c>
      <c r="T314" s="31">
        <f t="shared" si="32"/>
        <v>-5.1546391752577136E-4</v>
      </c>
    </row>
    <row r="315" spans="2:20" ht="27">
      <c r="B315" s="112" t="s">
        <v>192</v>
      </c>
      <c r="C315" s="30">
        <v>1273.75</v>
      </c>
      <c r="D315" s="31">
        <f t="shared" si="28"/>
        <v>1.7575394447773007E-2</v>
      </c>
      <c r="F315" s="112" t="s">
        <v>192</v>
      </c>
      <c r="G315" s="30">
        <v>30.1</v>
      </c>
      <c r="H315" s="58">
        <f t="shared" si="29"/>
        <v>5.4290718038529029E-2</v>
      </c>
      <c r="J315" s="112" t="s">
        <v>192</v>
      </c>
      <c r="K315" s="30">
        <v>13.53</v>
      </c>
      <c r="L315" s="58">
        <f t="shared" si="30"/>
        <v>1.5003750937734317E-2</v>
      </c>
      <c r="N315" s="112" t="s">
        <v>192</v>
      </c>
      <c r="O315" s="30">
        <v>329.55</v>
      </c>
      <c r="P315" s="58">
        <f t="shared" si="31"/>
        <v>4.4698050404184508E-2</v>
      </c>
      <c r="R315" s="112" t="s">
        <v>192</v>
      </c>
      <c r="S315" s="30">
        <v>14814.75</v>
      </c>
      <c r="T315" s="31">
        <f t="shared" si="32"/>
        <v>5.3167666458564522E-3</v>
      </c>
    </row>
    <row r="316" spans="2:20" ht="27">
      <c r="B316" s="112" t="s">
        <v>193</v>
      </c>
      <c r="C316" s="30">
        <v>1244.45</v>
      </c>
      <c r="D316" s="31">
        <f t="shared" si="28"/>
        <v>-2.3002944062806674E-2</v>
      </c>
      <c r="F316" s="112" t="s">
        <v>193</v>
      </c>
      <c r="G316" s="30">
        <v>32.5</v>
      </c>
      <c r="H316" s="58">
        <f t="shared" si="29"/>
        <v>7.9734219269102846E-2</v>
      </c>
      <c r="J316" s="112" t="s">
        <v>193</v>
      </c>
      <c r="K316" s="30">
        <v>13.16</v>
      </c>
      <c r="L316" s="58">
        <f t="shared" si="30"/>
        <v>-2.7346637102734661E-2</v>
      </c>
      <c r="N316" s="112" t="s">
        <v>193</v>
      </c>
      <c r="O316" s="30">
        <v>325.8</v>
      </c>
      <c r="P316" s="58">
        <f t="shared" si="31"/>
        <v>-1.1379153390987717E-2</v>
      </c>
      <c r="R316" s="112" t="s">
        <v>193</v>
      </c>
      <c r="S316" s="30">
        <v>14549.4</v>
      </c>
      <c r="T316" s="31">
        <f t="shared" si="32"/>
        <v>-1.7911203361514749E-2</v>
      </c>
    </row>
    <row r="317" spans="2:20" ht="27">
      <c r="B317" s="112" t="s">
        <v>194</v>
      </c>
      <c r="C317" s="30">
        <v>1217</v>
      </c>
      <c r="D317" s="31">
        <f t="shared" si="28"/>
        <v>-2.2057937241351633E-2</v>
      </c>
      <c r="F317" s="112" t="s">
        <v>194</v>
      </c>
      <c r="G317" s="30">
        <v>30.7</v>
      </c>
      <c r="H317" s="58">
        <f t="shared" si="29"/>
        <v>-5.5384615384615365E-2</v>
      </c>
      <c r="J317" s="112" t="s">
        <v>194</v>
      </c>
      <c r="K317" s="30">
        <v>12.84</v>
      </c>
      <c r="L317" s="58">
        <f t="shared" si="30"/>
        <v>-2.4316109422492405E-2</v>
      </c>
      <c r="N317" s="112" t="s">
        <v>194</v>
      </c>
      <c r="O317" s="30">
        <v>317.35000000000002</v>
      </c>
      <c r="P317" s="58">
        <f t="shared" si="31"/>
        <v>-2.5936157151626782E-2</v>
      </c>
      <c r="R317" s="112" t="s">
        <v>194</v>
      </c>
      <c r="S317" s="30">
        <v>14324.9</v>
      </c>
      <c r="T317" s="31">
        <f t="shared" si="32"/>
        <v>-1.5430189561081553E-2</v>
      </c>
    </row>
    <row r="318" spans="2:20" ht="27">
      <c r="B318" s="112" t="s">
        <v>195</v>
      </c>
      <c r="C318" s="30">
        <v>1236.3</v>
      </c>
      <c r="D318" s="31">
        <f t="shared" si="28"/>
        <v>1.5858668857847036E-2</v>
      </c>
      <c r="F318" s="112" t="s">
        <v>195</v>
      </c>
      <c r="G318" s="30">
        <v>29.7</v>
      </c>
      <c r="H318" s="58">
        <f t="shared" si="29"/>
        <v>-3.2573289902280145E-2</v>
      </c>
      <c r="J318" s="112" t="s">
        <v>195</v>
      </c>
      <c r="K318" s="30">
        <v>12.96</v>
      </c>
      <c r="L318" s="58">
        <f t="shared" si="30"/>
        <v>9.3457943925234765E-3</v>
      </c>
      <c r="N318" s="112" t="s">
        <v>195</v>
      </c>
      <c r="O318" s="30">
        <v>318.64999999999998</v>
      </c>
      <c r="P318" s="58">
        <f t="shared" si="31"/>
        <v>4.0964235071685451E-3</v>
      </c>
      <c r="R318" s="112" t="s">
        <v>195</v>
      </c>
      <c r="S318" s="30">
        <v>14507.3</v>
      </c>
      <c r="T318" s="31">
        <f t="shared" si="32"/>
        <v>1.2733073180266397E-2</v>
      </c>
    </row>
    <row r="319" spans="2:20" ht="27">
      <c r="B319" s="112" t="s">
        <v>196</v>
      </c>
      <c r="C319" s="30">
        <v>1227.4000000000001</v>
      </c>
      <c r="D319" s="31">
        <f t="shared" si="28"/>
        <v>-7.1988999433792999E-3</v>
      </c>
      <c r="F319" s="112" t="s">
        <v>196</v>
      </c>
      <c r="G319" s="30">
        <v>29.9</v>
      </c>
      <c r="H319" s="58">
        <f t="shared" si="29"/>
        <v>6.7340067340067034E-3</v>
      </c>
      <c r="J319" s="112" t="s">
        <v>196</v>
      </c>
      <c r="K319" s="30">
        <v>12.88</v>
      </c>
      <c r="L319" s="58">
        <f t="shared" si="30"/>
        <v>-6.1728395061728669E-3</v>
      </c>
      <c r="N319" s="112" t="s">
        <v>196</v>
      </c>
      <c r="O319" s="30">
        <v>318.35000000000002</v>
      </c>
      <c r="P319" s="58">
        <f t="shared" si="31"/>
        <v>-9.4147183430082215E-4</v>
      </c>
      <c r="R319" s="112" t="s">
        <v>196</v>
      </c>
      <c r="S319" s="30">
        <v>14845.1</v>
      </c>
      <c r="T319" s="31">
        <f t="shared" si="32"/>
        <v>2.3284829017115705E-2</v>
      </c>
    </row>
    <row r="320" spans="2:20" ht="27">
      <c r="B320" s="112" t="s">
        <v>197</v>
      </c>
      <c r="C320" s="30">
        <v>1241.45</v>
      </c>
      <c r="D320" s="31">
        <f t="shared" si="28"/>
        <v>1.1446961055890492E-2</v>
      </c>
      <c r="F320" s="112" t="s">
        <v>197</v>
      </c>
      <c r="G320" s="30">
        <v>29.45</v>
      </c>
      <c r="H320" s="58">
        <f t="shared" si="29"/>
        <v>-1.5050167224080258E-2</v>
      </c>
      <c r="J320" s="112" t="s">
        <v>197</v>
      </c>
      <c r="K320" s="30">
        <v>12.78</v>
      </c>
      <c r="L320" s="58">
        <f t="shared" si="30"/>
        <v>-7.763975155279601E-3</v>
      </c>
      <c r="N320" s="112" t="s">
        <v>197</v>
      </c>
      <c r="O320" s="30">
        <v>317.5</v>
      </c>
      <c r="P320" s="58">
        <f t="shared" si="31"/>
        <v>-2.6700172765824481E-3</v>
      </c>
      <c r="R320" s="112" t="s">
        <v>197</v>
      </c>
      <c r="S320" s="30">
        <v>14690.7</v>
      </c>
      <c r="T320" s="31">
        <f t="shared" si="32"/>
        <v>-1.0400738290749056E-2</v>
      </c>
    </row>
    <row r="321" spans="2:20">
      <c r="B321" s="111">
        <v>44200.645833333336</v>
      </c>
      <c r="C321" s="30">
        <v>1242.1500000000001</v>
      </c>
      <c r="D321" s="31">
        <f t="shared" si="28"/>
        <v>5.6385678037784714E-4</v>
      </c>
      <c r="F321" s="111">
        <v>44200.645833333336</v>
      </c>
      <c r="G321" s="30">
        <v>30.9</v>
      </c>
      <c r="H321" s="58">
        <f t="shared" si="29"/>
        <v>4.9235993208828432E-2</v>
      </c>
      <c r="J321" s="111">
        <v>44200.645833333336</v>
      </c>
      <c r="K321" s="30">
        <v>13.2</v>
      </c>
      <c r="L321" s="58">
        <f t="shared" si="30"/>
        <v>3.2863849765258246E-2</v>
      </c>
      <c r="N321" s="111">
        <v>44200.645833333336</v>
      </c>
      <c r="O321" s="30">
        <v>331.05</v>
      </c>
      <c r="P321" s="58">
        <f t="shared" si="31"/>
        <v>4.2677165354330748E-2</v>
      </c>
      <c r="R321" s="111">
        <v>44200.645833333336</v>
      </c>
      <c r="S321" s="30">
        <v>14867.35</v>
      </c>
      <c r="T321" s="31">
        <f t="shared" si="32"/>
        <v>1.2024614211712192E-2</v>
      </c>
    </row>
    <row r="322" spans="2:20">
      <c r="B322" s="111">
        <v>44320.645833333336</v>
      </c>
      <c r="C322" s="30">
        <v>1150.05</v>
      </c>
      <c r="D322" s="31">
        <f t="shared" si="28"/>
        <v>-7.4145634585195075E-2</v>
      </c>
      <c r="F322" s="111">
        <v>44320.645833333336</v>
      </c>
      <c r="G322" s="30">
        <v>35.450000000000003</v>
      </c>
      <c r="H322" s="58">
        <f t="shared" si="29"/>
        <v>0.14724919093851141</v>
      </c>
      <c r="J322" s="111">
        <v>44320.645833333336</v>
      </c>
      <c r="K322" s="30">
        <v>12.94</v>
      </c>
      <c r="L322" s="58">
        <f t="shared" si="30"/>
        <v>-1.9696969696969657E-2</v>
      </c>
      <c r="N322" s="111">
        <v>44320.645833333336</v>
      </c>
      <c r="O322" s="30">
        <v>321.39999999999998</v>
      </c>
      <c r="P322" s="58">
        <f t="shared" si="31"/>
        <v>-2.9149675275638276E-2</v>
      </c>
      <c r="R322" s="111">
        <v>44320.645833333336</v>
      </c>
      <c r="S322" s="30">
        <v>14637.8</v>
      </c>
      <c r="T322" s="31">
        <f t="shared" si="32"/>
        <v>-1.5439873279367244E-2</v>
      </c>
    </row>
    <row r="323" spans="2:20">
      <c r="B323" s="111">
        <v>44351.645833333336</v>
      </c>
      <c r="C323" s="30">
        <v>1109.95</v>
      </c>
      <c r="D323" s="31">
        <f t="shared" si="28"/>
        <v>-3.486804921525144E-2</v>
      </c>
      <c r="F323" s="111">
        <v>44351.645833333336</v>
      </c>
      <c r="G323" s="30">
        <v>36.299999999999997</v>
      </c>
      <c r="H323" s="58">
        <f t="shared" si="29"/>
        <v>2.3977433004231052E-2</v>
      </c>
      <c r="J323" s="111">
        <v>44351.645833333336</v>
      </c>
      <c r="K323" s="30">
        <v>12.82</v>
      </c>
      <c r="L323" s="58">
        <f t="shared" si="30"/>
        <v>-9.2735703245748757E-3</v>
      </c>
      <c r="N323" s="111">
        <v>44351.645833333336</v>
      </c>
      <c r="O323" s="30">
        <v>334.15</v>
      </c>
      <c r="P323" s="58">
        <f t="shared" si="31"/>
        <v>3.9670192906036128E-2</v>
      </c>
      <c r="R323" s="111">
        <v>44351.645833333336</v>
      </c>
      <c r="S323" s="30">
        <v>14683.5</v>
      </c>
      <c r="T323" s="31">
        <f t="shared" si="32"/>
        <v>3.1220538605529757E-3</v>
      </c>
    </row>
    <row r="324" spans="2:20">
      <c r="B324" s="111">
        <v>44381.645833333336</v>
      </c>
      <c r="C324" s="30">
        <v>1131.95</v>
      </c>
      <c r="D324" s="31">
        <f t="shared" si="28"/>
        <v>1.9820712644713634E-2</v>
      </c>
      <c r="F324" s="111">
        <v>44381.645833333336</v>
      </c>
      <c r="G324" s="30">
        <v>37.950000000000003</v>
      </c>
      <c r="H324" s="58">
        <f t="shared" si="29"/>
        <v>4.5454545454545636E-2</v>
      </c>
      <c r="J324" s="111">
        <v>44381.645833333336</v>
      </c>
      <c r="K324" s="30">
        <v>12.88</v>
      </c>
      <c r="L324" s="58">
        <f t="shared" si="30"/>
        <v>4.6801872074884177E-3</v>
      </c>
      <c r="N324" s="111">
        <v>44381.645833333336</v>
      </c>
      <c r="O324" s="30">
        <v>335.4</v>
      </c>
      <c r="P324" s="58">
        <f t="shared" si="31"/>
        <v>3.740834954361727E-3</v>
      </c>
      <c r="R324" s="111">
        <v>44381.645833333336</v>
      </c>
      <c r="S324" s="30">
        <v>14819.05</v>
      </c>
      <c r="T324" s="31">
        <f t="shared" si="32"/>
        <v>9.2314502673067622E-3</v>
      </c>
    </row>
    <row r="325" spans="2:20">
      <c r="B325" s="111">
        <v>44412.645833333336</v>
      </c>
      <c r="C325" s="30">
        <v>1129.95</v>
      </c>
      <c r="D325" s="31">
        <f t="shared" si="28"/>
        <v>-1.7668624939264355E-3</v>
      </c>
      <c r="F325" s="111">
        <v>44412.645833333336</v>
      </c>
      <c r="G325" s="30">
        <v>38</v>
      </c>
      <c r="H325" s="58">
        <f t="shared" si="29"/>
        <v>1.3175230566533358E-3</v>
      </c>
      <c r="J325" s="111">
        <v>44412.645833333336</v>
      </c>
      <c r="K325" s="30">
        <v>12.82</v>
      </c>
      <c r="L325" s="58">
        <f t="shared" si="30"/>
        <v>-4.6583850931677384E-3</v>
      </c>
      <c r="N325" s="111">
        <v>44412.645833333336</v>
      </c>
      <c r="O325" s="30">
        <v>334.9</v>
      </c>
      <c r="P325" s="58">
        <f t="shared" si="31"/>
        <v>-1.4907573047108214E-3</v>
      </c>
      <c r="R325" s="111">
        <v>44412.645833333336</v>
      </c>
      <c r="S325" s="30">
        <v>14873.8</v>
      </c>
      <c r="T325" s="31">
        <f t="shared" si="32"/>
        <v>3.6945688151399647E-3</v>
      </c>
    </row>
    <row r="326" spans="2:20">
      <c r="B326" s="111">
        <v>44443.645833333336</v>
      </c>
      <c r="C326" s="30">
        <v>1107.4000000000001</v>
      </c>
      <c r="D326" s="31">
        <f t="shared" si="28"/>
        <v>-1.9956635249347321E-2</v>
      </c>
      <c r="F326" s="111">
        <v>44443.645833333336</v>
      </c>
      <c r="G326" s="30">
        <v>36.85</v>
      </c>
      <c r="H326" s="58">
        <f t="shared" si="29"/>
        <v>-3.026315789473677E-2</v>
      </c>
      <c r="J326" s="111">
        <v>44443.645833333336</v>
      </c>
      <c r="K326" s="30">
        <v>12.74</v>
      </c>
      <c r="L326" s="58">
        <f t="shared" si="30"/>
        <v>-6.2402496099843718E-3</v>
      </c>
      <c r="N326" s="111">
        <v>44443.645833333336</v>
      </c>
      <c r="O326" s="30">
        <v>334.2</v>
      </c>
      <c r="P326" s="58">
        <f t="shared" si="31"/>
        <v>-2.0901761719915868E-3</v>
      </c>
      <c r="R326" s="111">
        <v>44443.645833333336</v>
      </c>
      <c r="S326" s="30">
        <v>14834.85</v>
      </c>
      <c r="T326" s="31">
        <f t="shared" si="32"/>
        <v>-2.6186986513196953E-3</v>
      </c>
    </row>
    <row r="327" spans="2:20">
      <c r="B327" s="111">
        <v>44534.645833333336</v>
      </c>
      <c r="C327" s="30">
        <v>1084.1500000000001</v>
      </c>
      <c r="D327" s="31">
        <f t="shared" si="28"/>
        <v>-2.0995123713202113E-2</v>
      </c>
      <c r="F327" s="111">
        <v>44534.645833333336</v>
      </c>
      <c r="G327" s="30">
        <v>34.15</v>
      </c>
      <c r="H327" s="58">
        <f t="shared" si="29"/>
        <v>-7.3270013568521142E-2</v>
      </c>
      <c r="J327" s="111">
        <v>44534.645833333336</v>
      </c>
      <c r="K327" s="30">
        <v>11.78</v>
      </c>
      <c r="L327" s="58">
        <f t="shared" si="30"/>
        <v>-7.5353218210361117E-2</v>
      </c>
      <c r="N327" s="111">
        <v>44534.645833333336</v>
      </c>
      <c r="O327" s="30">
        <v>315.39999999999998</v>
      </c>
      <c r="P327" s="58">
        <f t="shared" si="31"/>
        <v>-5.6253740275284292E-2</v>
      </c>
      <c r="R327" s="111">
        <v>44534.645833333336</v>
      </c>
      <c r="S327" s="30">
        <v>14310.8</v>
      </c>
      <c r="T327" s="31">
        <f t="shared" si="32"/>
        <v>-3.5325601539617946E-2</v>
      </c>
    </row>
    <row r="328" spans="2:20" ht="27">
      <c r="B328" s="112" t="s">
        <v>198</v>
      </c>
      <c r="C328" s="30">
        <v>1101</v>
      </c>
      <c r="D328" s="31">
        <f t="shared" si="28"/>
        <v>1.554212977908942E-2</v>
      </c>
      <c r="F328" s="112" t="s">
        <v>198</v>
      </c>
      <c r="G328" s="30">
        <v>35.049999999999997</v>
      </c>
      <c r="H328" s="58">
        <f t="shared" si="29"/>
        <v>2.6354319180087904E-2</v>
      </c>
      <c r="J328" s="112" t="s">
        <v>198</v>
      </c>
      <c r="K328" s="30">
        <v>11.66</v>
      </c>
      <c r="L328" s="58">
        <f t="shared" si="30"/>
        <v>-1.018675721561968E-2</v>
      </c>
      <c r="N328" s="112" t="s">
        <v>198</v>
      </c>
      <c r="O328" s="30">
        <v>316.89999999999998</v>
      </c>
      <c r="P328" s="58">
        <f t="shared" si="31"/>
        <v>4.7558655675332684E-3</v>
      </c>
      <c r="R328" s="112" t="s">
        <v>198</v>
      </c>
      <c r="S328" s="30">
        <v>14504.8</v>
      </c>
      <c r="T328" s="31">
        <f t="shared" si="32"/>
        <v>1.3556195321016373E-2</v>
      </c>
    </row>
    <row r="329" spans="2:20" ht="27">
      <c r="B329" s="112" t="s">
        <v>199</v>
      </c>
      <c r="C329" s="30">
        <v>1101.75</v>
      </c>
      <c r="D329" s="31">
        <f t="shared" si="28"/>
        <v>6.8119891008167066E-4</v>
      </c>
      <c r="F329" s="112" t="s">
        <v>199</v>
      </c>
      <c r="G329" s="30">
        <v>33.799999999999997</v>
      </c>
      <c r="H329" s="58">
        <f t="shared" si="29"/>
        <v>-3.5663338088445129E-2</v>
      </c>
      <c r="J329" s="112" t="s">
        <v>199</v>
      </c>
      <c r="K329" s="30">
        <v>11.32</v>
      </c>
      <c r="L329" s="58">
        <f t="shared" si="30"/>
        <v>-2.9159519725557415E-2</v>
      </c>
      <c r="N329" s="112" t="s">
        <v>199</v>
      </c>
      <c r="O329" s="30">
        <v>317.75</v>
      </c>
      <c r="P329" s="58">
        <f t="shared" si="31"/>
        <v>2.6822341432628516E-3</v>
      </c>
      <c r="R329" s="112" t="s">
        <v>199</v>
      </c>
      <c r="S329" s="30">
        <v>14581.45</v>
      </c>
      <c r="T329" s="31">
        <f t="shared" si="32"/>
        <v>5.2844575588770759E-3</v>
      </c>
    </row>
    <row r="330" spans="2:20" ht="27">
      <c r="B330" s="112" t="s">
        <v>200</v>
      </c>
      <c r="C330" s="30">
        <v>1100</v>
      </c>
      <c r="D330" s="31">
        <f t="shared" si="28"/>
        <v>-1.5883821193555248E-3</v>
      </c>
      <c r="F330" s="112" t="s">
        <v>200</v>
      </c>
      <c r="G330" s="30">
        <v>33.299999999999997</v>
      </c>
      <c r="H330" s="58">
        <f t="shared" si="29"/>
        <v>-1.4792899408283988E-2</v>
      </c>
      <c r="J330" s="112" t="s">
        <v>200</v>
      </c>
      <c r="K330" s="30">
        <v>11.48</v>
      </c>
      <c r="L330" s="58">
        <f t="shared" si="30"/>
        <v>1.4134275618374659E-2</v>
      </c>
      <c r="N330" s="112" t="s">
        <v>200</v>
      </c>
      <c r="O330" s="30">
        <v>315.35000000000002</v>
      </c>
      <c r="P330" s="58">
        <f t="shared" si="31"/>
        <v>-7.5531077891423104E-3</v>
      </c>
      <c r="R330" s="112" t="s">
        <v>200</v>
      </c>
      <c r="S330" s="30">
        <v>14617.85</v>
      </c>
      <c r="T330" s="31">
        <f t="shared" si="32"/>
        <v>2.4963223822047631E-3</v>
      </c>
    </row>
    <row r="331" spans="2:20" ht="27">
      <c r="B331" s="112" t="s">
        <v>201</v>
      </c>
      <c r="C331" s="30">
        <v>1113.05</v>
      </c>
      <c r="D331" s="31">
        <f t="shared" ref="D331:D394" si="33">(C331/C330)-1</f>
        <v>1.1863636363636409E-2</v>
      </c>
      <c r="F331" s="112" t="s">
        <v>201</v>
      </c>
      <c r="G331" s="30">
        <v>32.700000000000003</v>
      </c>
      <c r="H331" s="58">
        <f t="shared" ref="H331:H394" si="34">(G331/G330)-1</f>
        <v>-1.8018018018017834E-2</v>
      </c>
      <c r="J331" s="112" t="s">
        <v>201</v>
      </c>
      <c r="K331" s="30">
        <v>10.93</v>
      </c>
      <c r="L331" s="58">
        <f t="shared" ref="L331:L394" si="35">(K331/K330)-1</f>
        <v>-4.7909407665505332E-2</v>
      </c>
      <c r="N331" s="112" t="s">
        <v>201</v>
      </c>
      <c r="O331" s="30">
        <v>310.45</v>
      </c>
      <c r="P331" s="58">
        <f t="shared" ref="P331:P394" si="36">(O331/O330)-1</f>
        <v>-1.5538290788013387E-2</v>
      </c>
      <c r="R331" s="112" t="s">
        <v>201</v>
      </c>
      <c r="S331" s="30">
        <v>14359.45</v>
      </c>
      <c r="T331" s="31">
        <f t="shared" ref="T331:T394" si="37">(S331/S330)-1</f>
        <v>-1.7677018166146197E-2</v>
      </c>
    </row>
    <row r="332" spans="2:20" ht="27">
      <c r="B332" s="112" t="s">
        <v>202</v>
      </c>
      <c r="C332" s="30">
        <v>1130.3499999999999</v>
      </c>
      <c r="D332" s="31">
        <f t="shared" si="33"/>
        <v>1.5542877678450973E-2</v>
      </c>
      <c r="F332" s="112" t="s">
        <v>202</v>
      </c>
      <c r="G332" s="30">
        <v>32.299999999999997</v>
      </c>
      <c r="H332" s="58">
        <f t="shared" si="34"/>
        <v>-1.2232415902140858E-2</v>
      </c>
      <c r="J332" s="112" t="s">
        <v>202</v>
      </c>
      <c r="K332" s="30">
        <v>11.32</v>
      </c>
      <c r="L332" s="58">
        <f t="shared" si="35"/>
        <v>3.5681610247026541E-2</v>
      </c>
      <c r="N332" s="112" t="s">
        <v>202</v>
      </c>
      <c r="O332" s="30">
        <v>308.2</v>
      </c>
      <c r="P332" s="58">
        <f t="shared" si="36"/>
        <v>-7.2475438879046061E-3</v>
      </c>
      <c r="R332" s="112" t="s">
        <v>202</v>
      </c>
      <c r="S332" s="30">
        <v>14296.4</v>
      </c>
      <c r="T332" s="31">
        <f t="shared" si="37"/>
        <v>-4.3908366963916201E-3</v>
      </c>
    </row>
    <row r="333" spans="2:20" ht="27">
      <c r="B333" s="112" t="s">
        <v>203</v>
      </c>
      <c r="C333" s="30">
        <v>1122.25</v>
      </c>
      <c r="D333" s="31">
        <f t="shared" si="33"/>
        <v>-7.1659220595390316E-3</v>
      </c>
      <c r="F333" s="112" t="s">
        <v>203</v>
      </c>
      <c r="G333" s="30">
        <v>33.25</v>
      </c>
      <c r="H333" s="58">
        <f t="shared" si="34"/>
        <v>2.941176470588247E-2</v>
      </c>
      <c r="J333" s="112" t="s">
        <v>203</v>
      </c>
      <c r="K333" s="30">
        <v>11.5</v>
      </c>
      <c r="L333" s="58">
        <f t="shared" si="35"/>
        <v>1.5901060070671269E-2</v>
      </c>
      <c r="N333" s="112" t="s">
        <v>203</v>
      </c>
      <c r="O333" s="30">
        <v>308.55</v>
      </c>
      <c r="P333" s="58">
        <f t="shared" si="36"/>
        <v>1.135626216742347E-3</v>
      </c>
      <c r="R333" s="112" t="s">
        <v>203</v>
      </c>
      <c r="S333" s="30">
        <v>14406.15</v>
      </c>
      <c r="T333" s="31">
        <f t="shared" si="37"/>
        <v>7.6767577851766244E-3</v>
      </c>
    </row>
    <row r="334" spans="2:20" ht="27">
      <c r="B334" s="112" t="s">
        <v>204</v>
      </c>
      <c r="C334" s="30">
        <v>1140.8499999999999</v>
      </c>
      <c r="D334" s="31">
        <f t="shared" si="33"/>
        <v>1.6573847182000279E-2</v>
      </c>
      <c r="F334" s="112" t="s">
        <v>204</v>
      </c>
      <c r="G334" s="30">
        <v>32.65</v>
      </c>
      <c r="H334" s="58">
        <f t="shared" si="34"/>
        <v>-1.8045112781954975E-2</v>
      </c>
      <c r="J334" s="112" t="s">
        <v>204</v>
      </c>
      <c r="K334" s="30">
        <v>11.74</v>
      </c>
      <c r="L334" s="58">
        <f t="shared" si="35"/>
        <v>2.0869565217391362E-2</v>
      </c>
      <c r="N334" s="112" t="s">
        <v>204</v>
      </c>
      <c r="O334" s="30">
        <v>309.75</v>
      </c>
      <c r="P334" s="58">
        <f t="shared" si="36"/>
        <v>3.8891589693728079E-3</v>
      </c>
      <c r="R334" s="112" t="s">
        <v>204</v>
      </c>
      <c r="S334" s="30">
        <v>14341.35</v>
      </c>
      <c r="T334" s="31">
        <f t="shared" si="37"/>
        <v>-4.4980789454502901E-3</v>
      </c>
    </row>
    <row r="335" spans="2:20" ht="27">
      <c r="B335" s="112" t="s">
        <v>205</v>
      </c>
      <c r="C335" s="30">
        <v>1143.25</v>
      </c>
      <c r="D335" s="31">
        <f t="shared" si="33"/>
        <v>2.103694613665219E-3</v>
      </c>
      <c r="F335" s="112" t="s">
        <v>205</v>
      </c>
      <c r="G335" s="30">
        <v>39</v>
      </c>
      <c r="H335" s="58">
        <f t="shared" si="34"/>
        <v>0.19448698315467072</v>
      </c>
      <c r="J335" s="112" t="s">
        <v>205</v>
      </c>
      <c r="K335" s="30">
        <v>11.86</v>
      </c>
      <c r="L335" s="58">
        <f t="shared" si="35"/>
        <v>1.0221465076660996E-2</v>
      </c>
      <c r="N335" s="112" t="s">
        <v>205</v>
      </c>
      <c r="O335" s="30">
        <v>312.95</v>
      </c>
      <c r="P335" s="58">
        <f t="shared" si="36"/>
        <v>1.0330912025827255E-2</v>
      </c>
      <c r="R335" s="112" t="s">
        <v>205</v>
      </c>
      <c r="S335" s="30">
        <v>14485</v>
      </c>
      <c r="T335" s="31">
        <f t="shared" si="37"/>
        <v>1.0016490776670217E-2</v>
      </c>
    </row>
    <row r="336" spans="2:20" ht="27">
      <c r="B336" s="112" t="s">
        <v>206</v>
      </c>
      <c r="C336" s="30">
        <v>1164.25</v>
      </c>
      <c r="D336" s="31">
        <f t="shared" si="33"/>
        <v>1.8368685764268422E-2</v>
      </c>
      <c r="F336" s="112" t="s">
        <v>206</v>
      </c>
      <c r="G336" s="30">
        <v>35.75</v>
      </c>
      <c r="H336" s="58">
        <f t="shared" si="34"/>
        <v>-8.333333333333337E-2</v>
      </c>
      <c r="J336" s="112" t="s">
        <v>206</v>
      </c>
      <c r="K336" s="30">
        <v>12.86</v>
      </c>
      <c r="L336" s="58">
        <f t="shared" si="35"/>
        <v>8.4317032040472251E-2</v>
      </c>
      <c r="N336" s="112" t="s">
        <v>206</v>
      </c>
      <c r="O336" s="30">
        <v>315.3</v>
      </c>
      <c r="P336" s="58">
        <f t="shared" si="36"/>
        <v>7.5091867710497251E-3</v>
      </c>
      <c r="R336" s="112" t="s">
        <v>206</v>
      </c>
      <c r="S336" s="30">
        <v>14653.05</v>
      </c>
      <c r="T336" s="31">
        <f t="shared" si="37"/>
        <v>1.1601656886434109E-2</v>
      </c>
    </row>
    <row r="337" spans="2:20" ht="27">
      <c r="B337" s="112" t="s">
        <v>207</v>
      </c>
      <c r="C337" s="30">
        <v>1206.6500000000001</v>
      </c>
      <c r="D337" s="31">
        <f t="shared" si="33"/>
        <v>3.6418295039725157E-2</v>
      </c>
      <c r="F337" s="112" t="s">
        <v>207</v>
      </c>
      <c r="G337" s="30">
        <v>36.299999999999997</v>
      </c>
      <c r="H337" s="58">
        <f t="shared" si="34"/>
        <v>1.538461538461533E-2</v>
      </c>
      <c r="J337" s="112" t="s">
        <v>207</v>
      </c>
      <c r="K337" s="30">
        <v>12.55</v>
      </c>
      <c r="L337" s="58">
        <f t="shared" si="35"/>
        <v>-2.4105754276827263E-2</v>
      </c>
      <c r="N337" s="112" t="s">
        <v>207</v>
      </c>
      <c r="O337" s="30">
        <v>320.64999999999998</v>
      </c>
      <c r="P337" s="58">
        <f t="shared" si="36"/>
        <v>1.6967967015540708E-2</v>
      </c>
      <c r="R337" s="112" t="s">
        <v>207</v>
      </c>
      <c r="S337" s="30">
        <v>14864.55</v>
      </c>
      <c r="T337" s="31">
        <f t="shared" si="37"/>
        <v>1.4433855067716328E-2</v>
      </c>
    </row>
    <row r="338" spans="2:20" ht="27">
      <c r="B338" s="112" t="s">
        <v>208</v>
      </c>
      <c r="C338" s="30">
        <v>1196.7</v>
      </c>
      <c r="D338" s="31">
        <f t="shared" si="33"/>
        <v>-8.2459702482078345E-3</v>
      </c>
      <c r="F338" s="112" t="s">
        <v>208</v>
      </c>
      <c r="G338" s="30">
        <v>35.65</v>
      </c>
      <c r="H338" s="58">
        <f t="shared" si="34"/>
        <v>-1.7906336088154284E-2</v>
      </c>
      <c r="J338" s="112" t="s">
        <v>208</v>
      </c>
      <c r="K338" s="30">
        <v>12.21</v>
      </c>
      <c r="L338" s="58">
        <f t="shared" si="35"/>
        <v>-2.7091633466135412E-2</v>
      </c>
      <c r="N338" s="112" t="s">
        <v>208</v>
      </c>
      <c r="O338" s="30">
        <v>324.25</v>
      </c>
      <c r="P338" s="58">
        <f t="shared" si="36"/>
        <v>1.12271947606426E-2</v>
      </c>
      <c r="R338" s="112" t="s">
        <v>208</v>
      </c>
      <c r="S338" s="30">
        <v>14894.9</v>
      </c>
      <c r="T338" s="31">
        <f t="shared" si="37"/>
        <v>2.0417705211392967E-3</v>
      </c>
    </row>
    <row r="339" spans="2:20" ht="27">
      <c r="B339" s="112" t="s">
        <v>209</v>
      </c>
      <c r="C339" s="30">
        <v>1211.9000000000001</v>
      </c>
      <c r="D339" s="31">
        <f t="shared" si="33"/>
        <v>1.2701596055820108E-2</v>
      </c>
      <c r="F339" s="112" t="s">
        <v>209</v>
      </c>
      <c r="G339" s="30">
        <v>36.65</v>
      </c>
      <c r="H339" s="58">
        <f t="shared" si="34"/>
        <v>2.8050490883590573E-2</v>
      </c>
      <c r="J339" s="112" t="s">
        <v>209</v>
      </c>
      <c r="K339" s="30">
        <v>12.15</v>
      </c>
      <c r="L339" s="58">
        <f t="shared" si="35"/>
        <v>-4.9140049140049546E-3</v>
      </c>
      <c r="N339" s="112" t="s">
        <v>209</v>
      </c>
      <c r="O339" s="30">
        <v>320.64999999999998</v>
      </c>
      <c r="P339" s="58">
        <f t="shared" si="36"/>
        <v>-1.1102544333076447E-2</v>
      </c>
      <c r="R339" s="112" t="s">
        <v>209</v>
      </c>
      <c r="S339" s="30">
        <v>14631.1</v>
      </c>
      <c r="T339" s="31">
        <f t="shared" si="37"/>
        <v>-1.7710760058812003E-2</v>
      </c>
    </row>
    <row r="340" spans="2:20">
      <c r="B340" s="111">
        <v>44260.645833333336</v>
      </c>
      <c r="C340" s="30">
        <v>1210.0999999999999</v>
      </c>
      <c r="D340" s="31">
        <f t="shared" si="33"/>
        <v>-1.4852710619689402E-3</v>
      </c>
      <c r="F340" s="111">
        <v>44260.645833333336</v>
      </c>
      <c r="G340" s="30">
        <v>41.65</v>
      </c>
      <c r="H340" s="58">
        <f t="shared" si="34"/>
        <v>0.13642564802182822</v>
      </c>
      <c r="J340" s="111">
        <v>44260.645833333336</v>
      </c>
      <c r="K340" s="30">
        <v>12.25</v>
      </c>
      <c r="L340" s="58">
        <f t="shared" si="35"/>
        <v>8.2304526748970819E-3</v>
      </c>
      <c r="N340" s="111">
        <v>44260.645833333336</v>
      </c>
      <c r="O340" s="30">
        <v>328.05</v>
      </c>
      <c r="P340" s="58">
        <f t="shared" si="36"/>
        <v>2.3078122563542802E-2</v>
      </c>
      <c r="R340" s="111">
        <v>44260.645833333336</v>
      </c>
      <c r="S340" s="30">
        <v>14634.15</v>
      </c>
      <c r="T340" s="31">
        <f t="shared" si="37"/>
        <v>2.0846006110275539E-4</v>
      </c>
    </row>
    <row r="341" spans="2:20">
      <c r="B341" s="111">
        <v>44291.645833333336</v>
      </c>
      <c r="C341" s="30">
        <v>1201.7</v>
      </c>
      <c r="D341" s="31">
        <f t="shared" si="33"/>
        <v>-6.9415750764398876E-3</v>
      </c>
      <c r="F341" s="111">
        <v>44291.645833333336</v>
      </c>
      <c r="G341" s="30">
        <v>43.15</v>
      </c>
      <c r="H341" s="58">
        <f t="shared" si="34"/>
        <v>3.6014405762304857E-2</v>
      </c>
      <c r="J341" s="111">
        <v>44291.645833333336</v>
      </c>
      <c r="K341" s="30">
        <v>12.07</v>
      </c>
      <c r="L341" s="58">
        <f t="shared" si="35"/>
        <v>-1.4693877551020362E-2</v>
      </c>
      <c r="N341" s="111">
        <v>44291.645833333336</v>
      </c>
      <c r="O341" s="30">
        <v>323.75</v>
      </c>
      <c r="P341" s="58">
        <f t="shared" si="36"/>
        <v>-1.3107757963725097E-2</v>
      </c>
      <c r="R341" s="111">
        <v>44291.645833333336</v>
      </c>
      <c r="S341" s="30">
        <v>14496.5</v>
      </c>
      <c r="T341" s="31">
        <f t="shared" si="37"/>
        <v>-9.4060809818130586E-3</v>
      </c>
    </row>
    <row r="342" spans="2:20">
      <c r="B342" s="111">
        <v>44321.645833333336</v>
      </c>
      <c r="C342" s="30">
        <v>1205.4000000000001</v>
      </c>
      <c r="D342" s="31">
        <f t="shared" si="33"/>
        <v>3.0789714571024529E-3</v>
      </c>
      <c r="F342" s="111">
        <v>44321.645833333336</v>
      </c>
      <c r="G342" s="30">
        <v>42.5</v>
      </c>
      <c r="H342" s="58">
        <f t="shared" si="34"/>
        <v>-1.5063731170335992E-2</v>
      </c>
      <c r="J342" s="111">
        <v>44321.645833333336</v>
      </c>
      <c r="K342" s="30">
        <v>12.37</v>
      </c>
      <c r="L342" s="58">
        <f t="shared" si="35"/>
        <v>2.4855012427506207E-2</v>
      </c>
      <c r="N342" s="111">
        <v>44321.645833333336</v>
      </c>
      <c r="O342" s="30">
        <v>328.1</v>
      </c>
      <c r="P342" s="58">
        <f t="shared" si="36"/>
        <v>1.3436293436293489E-2</v>
      </c>
      <c r="R342" s="111">
        <v>44321.645833333336</v>
      </c>
      <c r="S342" s="30">
        <v>14617.85</v>
      </c>
      <c r="T342" s="31">
        <f t="shared" si="37"/>
        <v>8.3709861000931252E-3</v>
      </c>
    </row>
    <row r="343" spans="2:20">
      <c r="B343" s="111">
        <v>44352.645833333336</v>
      </c>
      <c r="C343" s="30">
        <v>1204.8499999999999</v>
      </c>
      <c r="D343" s="31">
        <f t="shared" si="33"/>
        <v>-4.5628007300491102E-4</v>
      </c>
      <c r="F343" s="111">
        <v>44352.645833333336</v>
      </c>
      <c r="G343" s="30">
        <v>41.25</v>
      </c>
      <c r="H343" s="58">
        <f t="shared" si="34"/>
        <v>-2.9411764705882359E-2</v>
      </c>
      <c r="J343" s="111">
        <v>44352.645833333336</v>
      </c>
      <c r="K343" s="30">
        <v>12.17</v>
      </c>
      <c r="L343" s="58">
        <f t="shared" si="35"/>
        <v>-1.6168148746968369E-2</v>
      </c>
      <c r="N343" s="111">
        <v>44352.645833333336</v>
      </c>
      <c r="O343" s="30">
        <v>330.05</v>
      </c>
      <c r="P343" s="58">
        <f t="shared" si="36"/>
        <v>5.9433099664736311E-3</v>
      </c>
      <c r="R343" s="111">
        <v>44352.645833333336</v>
      </c>
      <c r="S343" s="30">
        <v>14724.8</v>
      </c>
      <c r="T343" s="31">
        <f t="shared" si="37"/>
        <v>7.3163974182248737E-3</v>
      </c>
    </row>
    <row r="344" spans="2:20">
      <c r="B344" s="111">
        <v>44382.645833333336</v>
      </c>
      <c r="C344" s="30">
        <v>1215.5</v>
      </c>
      <c r="D344" s="31">
        <f t="shared" si="33"/>
        <v>8.8392745984977594E-3</v>
      </c>
      <c r="F344" s="111">
        <v>44382.645833333336</v>
      </c>
      <c r="G344" s="30">
        <v>41.05</v>
      </c>
      <c r="H344" s="58">
        <f t="shared" si="34"/>
        <v>-4.8484848484848797E-3</v>
      </c>
      <c r="J344" s="111">
        <v>44382.645833333336</v>
      </c>
      <c r="K344" s="30">
        <v>12.07</v>
      </c>
      <c r="L344" s="58">
        <f t="shared" si="35"/>
        <v>-8.2169268693508268E-3</v>
      </c>
      <c r="N344" s="111">
        <v>44382.645833333336</v>
      </c>
      <c r="O344" s="30">
        <v>317.2</v>
      </c>
      <c r="P344" s="58">
        <f t="shared" si="36"/>
        <v>-3.8933494925011414E-2</v>
      </c>
      <c r="R344" s="111">
        <v>44382.645833333336</v>
      </c>
      <c r="S344" s="30">
        <v>14823.15</v>
      </c>
      <c r="T344" s="31">
        <f t="shared" si="37"/>
        <v>6.6792078669999366E-3</v>
      </c>
    </row>
    <row r="345" spans="2:20">
      <c r="B345" s="111">
        <v>44474.645833333336</v>
      </c>
      <c r="C345" s="30">
        <v>1207.5999999999999</v>
      </c>
      <c r="D345" s="31">
        <f t="shared" si="33"/>
        <v>-6.4993829699713235E-3</v>
      </c>
      <c r="F345" s="111">
        <v>44474.645833333336</v>
      </c>
      <c r="G345" s="30">
        <v>42.55</v>
      </c>
      <c r="H345" s="58">
        <f t="shared" si="34"/>
        <v>3.654080389768577E-2</v>
      </c>
      <c r="J345" s="111">
        <v>44474.645833333336</v>
      </c>
      <c r="K345" s="30">
        <v>12.15</v>
      </c>
      <c r="L345" s="58">
        <f t="shared" si="35"/>
        <v>6.6280033140015959E-3</v>
      </c>
      <c r="N345" s="111">
        <v>44474.645833333336</v>
      </c>
      <c r="O345" s="30">
        <v>312</v>
      </c>
      <c r="P345" s="58">
        <f t="shared" si="36"/>
        <v>-1.6393442622950838E-2</v>
      </c>
      <c r="R345" s="111">
        <v>44474.645833333336</v>
      </c>
      <c r="S345" s="30">
        <v>14942.35</v>
      </c>
      <c r="T345" s="31">
        <f t="shared" si="37"/>
        <v>8.0414756647542163E-3</v>
      </c>
    </row>
    <row r="346" spans="2:20">
      <c r="B346" s="111">
        <v>44505.645833333336</v>
      </c>
      <c r="C346" s="30">
        <v>1206.5</v>
      </c>
      <c r="D346" s="31">
        <f t="shared" si="33"/>
        <v>-9.1089764822782637E-4</v>
      </c>
      <c r="F346" s="111">
        <v>44505.645833333336</v>
      </c>
      <c r="G346" s="30">
        <v>42.75</v>
      </c>
      <c r="H346" s="58">
        <f t="shared" si="34"/>
        <v>4.7003525264395218E-3</v>
      </c>
      <c r="J346" s="111">
        <v>44505.645833333336</v>
      </c>
      <c r="K346" s="30">
        <v>13.87</v>
      </c>
      <c r="L346" s="58">
        <f t="shared" si="35"/>
        <v>0.14156378600823039</v>
      </c>
      <c r="N346" s="111">
        <v>44505.645833333336</v>
      </c>
      <c r="O346" s="30">
        <v>310.5</v>
      </c>
      <c r="P346" s="58">
        <f t="shared" si="36"/>
        <v>-4.8076923076922906E-3</v>
      </c>
      <c r="R346" s="111">
        <v>44505.645833333336</v>
      </c>
      <c r="S346" s="30">
        <v>14850.75</v>
      </c>
      <c r="T346" s="31">
        <f t="shared" si="37"/>
        <v>-6.1302271731019653E-3</v>
      </c>
    </row>
    <row r="347" spans="2:20">
      <c r="B347" s="111">
        <v>44535.645833333336</v>
      </c>
      <c r="C347" s="30">
        <v>1207</v>
      </c>
      <c r="D347" s="31">
        <f t="shared" si="33"/>
        <v>4.1442188147544634E-4</v>
      </c>
      <c r="F347" s="111">
        <v>44535.645833333336</v>
      </c>
      <c r="G347" s="30">
        <v>43.3</v>
      </c>
      <c r="H347" s="58">
        <f t="shared" si="34"/>
        <v>1.2865497076023358E-2</v>
      </c>
      <c r="J347" s="111">
        <v>44535.645833333336</v>
      </c>
      <c r="K347" s="30">
        <v>13.9</v>
      </c>
      <c r="L347" s="58">
        <f t="shared" si="35"/>
        <v>2.1629416005768398E-3</v>
      </c>
      <c r="N347" s="111">
        <v>44535.645833333336</v>
      </c>
      <c r="O347" s="30">
        <v>313.85000000000002</v>
      </c>
      <c r="P347" s="58">
        <f t="shared" si="36"/>
        <v>1.0789049919484706E-2</v>
      </c>
      <c r="R347" s="111">
        <v>44535.645833333336</v>
      </c>
      <c r="S347" s="30">
        <v>14696.5</v>
      </c>
      <c r="T347" s="31">
        <f t="shared" si="37"/>
        <v>-1.0386680807366599E-2</v>
      </c>
    </row>
    <row r="348" spans="2:20" ht="27">
      <c r="B348" s="112" t="s">
        <v>210</v>
      </c>
      <c r="C348" s="30">
        <v>1209.75</v>
      </c>
      <c r="D348" s="31">
        <f t="shared" si="33"/>
        <v>2.2783761391880208E-3</v>
      </c>
      <c r="F348" s="112" t="s">
        <v>210</v>
      </c>
      <c r="G348" s="30">
        <v>41.45</v>
      </c>
      <c r="H348" s="58">
        <f t="shared" si="34"/>
        <v>-4.272517321016156E-2</v>
      </c>
      <c r="J348" s="112" t="s">
        <v>210</v>
      </c>
      <c r="K348" s="30">
        <v>13.37</v>
      </c>
      <c r="L348" s="58">
        <f t="shared" si="35"/>
        <v>-3.8129496402877772E-2</v>
      </c>
      <c r="N348" s="112" t="s">
        <v>210</v>
      </c>
      <c r="O348" s="30">
        <v>310.75</v>
      </c>
      <c r="P348" s="58">
        <f t="shared" si="36"/>
        <v>-9.8773299346822663E-3</v>
      </c>
      <c r="R348" s="112" t="s">
        <v>210</v>
      </c>
      <c r="S348" s="30">
        <v>14677.8</v>
      </c>
      <c r="T348" s="31">
        <f t="shared" si="37"/>
        <v>-1.2724117987276129E-3</v>
      </c>
    </row>
    <row r="349" spans="2:20" ht="27">
      <c r="B349" s="112" t="s">
        <v>211</v>
      </c>
      <c r="C349" s="30">
        <v>1229.95</v>
      </c>
      <c r="D349" s="31">
        <f t="shared" si="33"/>
        <v>1.6697664806778256E-2</v>
      </c>
      <c r="F349" s="112" t="s">
        <v>211</v>
      </c>
      <c r="G349" s="30">
        <v>41.35</v>
      </c>
      <c r="H349" s="58">
        <f t="shared" si="34"/>
        <v>-2.4125452352231624E-3</v>
      </c>
      <c r="J349" s="112" t="s">
        <v>211</v>
      </c>
      <c r="K349" s="30">
        <v>15.72</v>
      </c>
      <c r="L349" s="58">
        <f t="shared" si="35"/>
        <v>0.17576664173522816</v>
      </c>
      <c r="N349" s="112" t="s">
        <v>211</v>
      </c>
      <c r="O349" s="30">
        <v>317</v>
      </c>
      <c r="P349" s="58">
        <f t="shared" si="36"/>
        <v>2.011263073209979E-2</v>
      </c>
      <c r="R349" s="112" t="s">
        <v>211</v>
      </c>
      <c r="S349" s="30">
        <v>14923.15</v>
      </c>
      <c r="T349" s="31">
        <f t="shared" si="37"/>
        <v>1.671572033956048E-2</v>
      </c>
    </row>
    <row r="350" spans="2:20" ht="27">
      <c r="B350" s="112" t="s">
        <v>212</v>
      </c>
      <c r="C350" s="30">
        <v>1249.7</v>
      </c>
      <c r="D350" s="31">
        <f t="shared" si="33"/>
        <v>1.6057563315581946E-2</v>
      </c>
      <c r="F350" s="112" t="s">
        <v>212</v>
      </c>
      <c r="G350" s="30">
        <v>41.5</v>
      </c>
      <c r="H350" s="58">
        <f t="shared" si="34"/>
        <v>3.6275695284160303E-3</v>
      </c>
      <c r="J350" s="112" t="s">
        <v>212</v>
      </c>
      <c r="K350" s="30">
        <v>15.46</v>
      </c>
      <c r="L350" s="58">
        <f t="shared" si="35"/>
        <v>-1.653944020356235E-2</v>
      </c>
      <c r="N350" s="112" t="s">
        <v>212</v>
      </c>
      <c r="O350" s="30">
        <v>317.14999999999998</v>
      </c>
      <c r="P350" s="58">
        <f t="shared" si="36"/>
        <v>4.7318611987368087E-4</v>
      </c>
      <c r="R350" s="112" t="s">
        <v>212</v>
      </c>
      <c r="S350" s="30">
        <v>15108.1</v>
      </c>
      <c r="T350" s="31">
        <f t="shared" si="37"/>
        <v>1.2393496011230853E-2</v>
      </c>
    </row>
    <row r="351" spans="2:20" ht="27">
      <c r="B351" s="112" t="s">
        <v>213</v>
      </c>
      <c r="C351" s="30">
        <v>1283.2</v>
      </c>
      <c r="D351" s="31">
        <f t="shared" si="33"/>
        <v>2.6806433544050545E-2</v>
      </c>
      <c r="F351" s="112" t="s">
        <v>213</v>
      </c>
      <c r="G351" s="30">
        <v>43.45</v>
      </c>
      <c r="H351" s="58">
        <f t="shared" si="34"/>
        <v>4.6987951807228923E-2</v>
      </c>
      <c r="J351" s="112" t="s">
        <v>213</v>
      </c>
      <c r="K351" s="30">
        <v>17.39</v>
      </c>
      <c r="L351" s="58">
        <f t="shared" si="35"/>
        <v>0.12483829236739963</v>
      </c>
      <c r="N351" s="112" t="s">
        <v>213</v>
      </c>
      <c r="O351" s="30">
        <v>319.3</v>
      </c>
      <c r="P351" s="58">
        <f t="shared" si="36"/>
        <v>6.7791265962480196E-3</v>
      </c>
      <c r="R351" s="112" t="s">
        <v>213</v>
      </c>
      <c r="S351" s="30">
        <v>15030.15</v>
      </c>
      <c r="T351" s="31">
        <f t="shared" si="37"/>
        <v>-5.1594839854118835E-3</v>
      </c>
    </row>
    <row r="352" spans="2:20" ht="27">
      <c r="B352" s="112" t="s">
        <v>214</v>
      </c>
      <c r="C352" s="30">
        <v>1285.8</v>
      </c>
      <c r="D352" s="31">
        <f t="shared" si="33"/>
        <v>2.0261845386533306E-3</v>
      </c>
      <c r="F352" s="112" t="s">
        <v>214</v>
      </c>
      <c r="G352" s="30">
        <v>42.05</v>
      </c>
      <c r="H352" s="58">
        <f t="shared" si="34"/>
        <v>-3.2220943613348818E-2</v>
      </c>
      <c r="J352" s="112" t="s">
        <v>214</v>
      </c>
      <c r="K352" s="30">
        <v>17.45</v>
      </c>
      <c r="L352" s="58">
        <f t="shared" si="35"/>
        <v>3.4502587694076325E-3</v>
      </c>
      <c r="N352" s="112" t="s">
        <v>214</v>
      </c>
      <c r="O352" s="30">
        <v>323.05</v>
      </c>
      <c r="P352" s="58">
        <f t="shared" si="36"/>
        <v>1.1744440964610137E-2</v>
      </c>
      <c r="R352" s="112" t="s">
        <v>214</v>
      </c>
      <c r="S352" s="30">
        <v>14906.05</v>
      </c>
      <c r="T352" s="31">
        <f t="shared" si="37"/>
        <v>-8.2567372913776582E-3</v>
      </c>
    </row>
    <row r="353" spans="2:20" ht="27">
      <c r="B353" s="112" t="s">
        <v>215</v>
      </c>
      <c r="C353" s="30">
        <v>1279.45</v>
      </c>
      <c r="D353" s="31">
        <f t="shared" si="33"/>
        <v>-4.9385596515787444E-3</v>
      </c>
      <c r="F353" s="112" t="s">
        <v>215</v>
      </c>
      <c r="G353" s="30">
        <v>42.8</v>
      </c>
      <c r="H353" s="58">
        <f t="shared" si="34"/>
        <v>1.7835909631391145E-2</v>
      </c>
      <c r="J353" s="112" t="s">
        <v>215</v>
      </c>
      <c r="K353" s="30">
        <v>17.71</v>
      </c>
      <c r="L353" s="58">
        <f t="shared" si="35"/>
        <v>1.489971346704877E-2</v>
      </c>
      <c r="N353" s="112" t="s">
        <v>215</v>
      </c>
      <c r="O353" s="30">
        <v>323.3</v>
      </c>
      <c r="P353" s="58">
        <f t="shared" si="36"/>
        <v>7.7387401331052708E-4</v>
      </c>
      <c r="R353" s="112" t="s">
        <v>215</v>
      </c>
      <c r="S353" s="30">
        <v>15175.3</v>
      </c>
      <c r="T353" s="31">
        <f t="shared" si="37"/>
        <v>1.8063135438295186E-2</v>
      </c>
    </row>
    <row r="354" spans="2:20" ht="27">
      <c r="B354" s="112" t="s">
        <v>216</v>
      </c>
      <c r="C354" s="30">
        <v>1270.5</v>
      </c>
      <c r="D354" s="31">
        <f t="shared" si="33"/>
        <v>-6.995193247098408E-3</v>
      </c>
      <c r="F354" s="112" t="s">
        <v>216</v>
      </c>
      <c r="G354" s="30">
        <v>43.2</v>
      </c>
      <c r="H354" s="58">
        <f t="shared" si="34"/>
        <v>9.3457943925234765E-3</v>
      </c>
      <c r="J354" s="112" t="s">
        <v>216</v>
      </c>
      <c r="K354" s="30">
        <v>18.36</v>
      </c>
      <c r="L354" s="58">
        <f t="shared" si="35"/>
        <v>3.6702428006775811E-2</v>
      </c>
      <c r="N354" s="112" t="s">
        <v>216</v>
      </c>
      <c r="O354" s="30">
        <v>327.3</v>
      </c>
      <c r="P354" s="58">
        <f t="shared" si="36"/>
        <v>1.2372409526755446E-2</v>
      </c>
      <c r="R354" s="112" t="s">
        <v>216</v>
      </c>
      <c r="S354" s="30">
        <v>15197.7</v>
      </c>
      <c r="T354" s="31">
        <f t="shared" si="37"/>
        <v>1.4760828451498842E-3</v>
      </c>
    </row>
    <row r="355" spans="2:20" ht="27">
      <c r="B355" s="112" t="s">
        <v>217</v>
      </c>
      <c r="C355" s="30">
        <v>1297.75</v>
      </c>
      <c r="D355" s="31">
        <f t="shared" si="33"/>
        <v>2.1448248720975949E-2</v>
      </c>
      <c r="F355" s="112" t="s">
        <v>217</v>
      </c>
      <c r="G355" s="30">
        <v>42.25</v>
      </c>
      <c r="H355" s="58">
        <f t="shared" si="34"/>
        <v>-2.1990740740740811E-2</v>
      </c>
      <c r="J355" s="112" t="s">
        <v>217</v>
      </c>
      <c r="K355" s="30">
        <v>19.420000000000002</v>
      </c>
      <c r="L355" s="58">
        <f t="shared" si="35"/>
        <v>5.7734204793028487E-2</v>
      </c>
      <c r="N355" s="112" t="s">
        <v>217</v>
      </c>
      <c r="O355" s="30">
        <v>324.45</v>
      </c>
      <c r="P355" s="58">
        <f t="shared" si="36"/>
        <v>-8.7076076993584106E-3</v>
      </c>
      <c r="R355" s="112" t="s">
        <v>217</v>
      </c>
      <c r="S355" s="30">
        <v>15208.45</v>
      </c>
      <c r="T355" s="31">
        <f t="shared" si="37"/>
        <v>7.0734387440207769E-4</v>
      </c>
    </row>
    <row r="356" spans="2:20" ht="27">
      <c r="B356" s="112" t="s">
        <v>218</v>
      </c>
      <c r="C356" s="30">
        <v>1299.1500000000001</v>
      </c>
      <c r="D356" s="31">
        <f t="shared" si="33"/>
        <v>1.0787902138316152E-3</v>
      </c>
      <c r="F356" s="112" t="s">
        <v>218</v>
      </c>
      <c r="G356" s="30">
        <v>42.3</v>
      </c>
      <c r="H356" s="58">
        <f t="shared" si="34"/>
        <v>1.1834319526626835E-3</v>
      </c>
      <c r="J356" s="112" t="s">
        <v>218</v>
      </c>
      <c r="K356" s="30">
        <v>18.690000000000001</v>
      </c>
      <c r="L356" s="58">
        <f t="shared" si="35"/>
        <v>-3.7590113285272952E-2</v>
      </c>
      <c r="N356" s="112" t="s">
        <v>218</v>
      </c>
      <c r="O356" s="30">
        <v>325.8</v>
      </c>
      <c r="P356" s="58">
        <f t="shared" si="36"/>
        <v>4.1608876560332853E-3</v>
      </c>
      <c r="R356" s="112" t="s">
        <v>218</v>
      </c>
      <c r="S356" s="30">
        <v>15301.45</v>
      </c>
      <c r="T356" s="31">
        <f t="shared" si="37"/>
        <v>6.115021583396052E-3</v>
      </c>
    </row>
    <row r="357" spans="2:20" ht="27">
      <c r="B357" s="112" t="s">
        <v>219</v>
      </c>
      <c r="C357" s="30">
        <v>1298.6500000000001</v>
      </c>
      <c r="D357" s="31">
        <f t="shared" si="33"/>
        <v>-3.8486702844164888E-4</v>
      </c>
      <c r="F357" s="112" t="s">
        <v>219</v>
      </c>
      <c r="G357" s="30">
        <v>42.95</v>
      </c>
      <c r="H357" s="58">
        <f t="shared" si="34"/>
        <v>1.5366430260047359E-2</v>
      </c>
      <c r="J357" s="112" t="s">
        <v>219</v>
      </c>
      <c r="K357" s="30">
        <v>19.18</v>
      </c>
      <c r="L357" s="58">
        <f t="shared" si="35"/>
        <v>2.6217228464419318E-2</v>
      </c>
      <c r="N357" s="112" t="s">
        <v>219</v>
      </c>
      <c r="O357" s="30">
        <v>346</v>
      </c>
      <c r="P357" s="58">
        <f t="shared" si="36"/>
        <v>6.2001227747084053E-2</v>
      </c>
      <c r="R357" s="112" t="s">
        <v>219</v>
      </c>
      <c r="S357" s="30">
        <v>15337.85</v>
      </c>
      <c r="T357" s="31">
        <f t="shared" si="37"/>
        <v>2.3788595198495077E-3</v>
      </c>
    </row>
    <row r="358" spans="2:20" ht="27">
      <c r="B358" s="112" t="s">
        <v>220</v>
      </c>
      <c r="C358" s="30">
        <v>1275.8</v>
      </c>
      <c r="D358" s="31">
        <f t="shared" si="33"/>
        <v>-1.7595195010203013E-2</v>
      </c>
      <c r="F358" s="112" t="s">
        <v>220</v>
      </c>
      <c r="G358" s="30">
        <v>41.05</v>
      </c>
      <c r="H358" s="58">
        <f t="shared" si="34"/>
        <v>-4.4237485448195724E-2</v>
      </c>
      <c r="J358" s="112" t="s">
        <v>220</v>
      </c>
      <c r="K358" s="30">
        <v>18.850000000000001</v>
      </c>
      <c r="L358" s="58">
        <f t="shared" si="35"/>
        <v>-1.7205422314911289E-2</v>
      </c>
      <c r="N358" s="112" t="s">
        <v>220</v>
      </c>
      <c r="O358" s="30">
        <v>338</v>
      </c>
      <c r="P358" s="58">
        <f t="shared" si="36"/>
        <v>-2.3121387283236983E-2</v>
      </c>
      <c r="R358" s="112" t="s">
        <v>220</v>
      </c>
      <c r="S358" s="30">
        <v>15435.65</v>
      </c>
      <c r="T358" s="31">
        <f t="shared" si="37"/>
        <v>6.3763826090357245E-3</v>
      </c>
    </row>
    <row r="359" spans="2:20" ht="27">
      <c r="B359" s="112" t="s">
        <v>221</v>
      </c>
      <c r="C359" s="30">
        <v>1253.3499999999999</v>
      </c>
      <c r="D359" s="31">
        <f t="shared" si="33"/>
        <v>-1.7596802006584089E-2</v>
      </c>
      <c r="F359" s="112" t="s">
        <v>221</v>
      </c>
      <c r="G359" s="30">
        <v>36.65</v>
      </c>
      <c r="H359" s="58">
        <f t="shared" si="34"/>
        <v>-0.1071863580998782</v>
      </c>
      <c r="J359" s="112" t="s">
        <v>221</v>
      </c>
      <c r="K359" s="30">
        <v>18.89</v>
      </c>
      <c r="L359" s="58">
        <f t="shared" si="35"/>
        <v>2.1220159151194018E-3</v>
      </c>
      <c r="N359" s="112" t="s">
        <v>221</v>
      </c>
      <c r="O359" s="30">
        <v>326.5</v>
      </c>
      <c r="P359" s="58">
        <f t="shared" si="36"/>
        <v>-3.4023668639053262E-2</v>
      </c>
      <c r="R359" s="112" t="s">
        <v>221</v>
      </c>
      <c r="S359" s="30">
        <v>15582.8</v>
      </c>
      <c r="T359" s="31">
        <f t="shared" si="37"/>
        <v>9.5331262369904302E-3</v>
      </c>
    </row>
    <row r="360" spans="2:20">
      <c r="B360" s="111">
        <v>44202.645833333336</v>
      </c>
      <c r="C360" s="30">
        <v>1250.6500000000001</v>
      </c>
      <c r="D360" s="31">
        <f t="shared" si="33"/>
        <v>-2.154226672517523E-3</v>
      </c>
      <c r="F360" s="111">
        <v>44202.645833333336</v>
      </c>
      <c r="G360" s="30">
        <v>34.75</v>
      </c>
      <c r="H360" s="58">
        <f t="shared" si="34"/>
        <v>-5.1841746248294629E-2</v>
      </c>
      <c r="J360" s="111">
        <v>44202.645833333336</v>
      </c>
      <c r="K360" s="30">
        <v>17.63</v>
      </c>
      <c r="L360" s="58">
        <f t="shared" si="35"/>
        <v>-6.6701958708311304E-2</v>
      </c>
      <c r="N360" s="111">
        <v>44202.645833333336</v>
      </c>
      <c r="O360" s="30">
        <v>320.89999999999998</v>
      </c>
      <c r="P360" s="58">
        <f t="shared" si="36"/>
        <v>-1.7151607963246662E-2</v>
      </c>
      <c r="R360" s="111">
        <v>44202.645833333336</v>
      </c>
      <c r="S360" s="30">
        <v>15574.85</v>
      </c>
      <c r="T360" s="31">
        <f t="shared" si="37"/>
        <v>-5.1017788844098799E-4</v>
      </c>
    </row>
    <row r="361" spans="2:20">
      <c r="B361" s="111">
        <v>44233.645833333336</v>
      </c>
      <c r="C361" s="30">
        <v>1243.3</v>
      </c>
      <c r="D361" s="31">
        <f t="shared" si="33"/>
        <v>-5.8769439891257491E-3</v>
      </c>
      <c r="F361" s="111">
        <v>44233.645833333336</v>
      </c>
      <c r="G361" s="30">
        <v>37.25</v>
      </c>
      <c r="H361" s="58">
        <f t="shared" si="34"/>
        <v>7.1942446043165464E-2</v>
      </c>
      <c r="J361" s="111">
        <v>44233.645833333336</v>
      </c>
      <c r="K361" s="30">
        <v>17.75</v>
      </c>
      <c r="L361" s="58">
        <f t="shared" si="35"/>
        <v>6.8065796937040179E-3</v>
      </c>
      <c r="N361" s="111">
        <v>44233.645833333336</v>
      </c>
      <c r="O361" s="30">
        <v>323.3</v>
      </c>
      <c r="P361" s="58">
        <f t="shared" si="36"/>
        <v>7.4789654097850988E-3</v>
      </c>
      <c r="R361" s="111">
        <v>44233.645833333336</v>
      </c>
      <c r="S361" s="30">
        <v>15576.2</v>
      </c>
      <c r="T361" s="31">
        <f t="shared" si="37"/>
        <v>8.667820235830348E-5</v>
      </c>
    </row>
    <row r="362" spans="2:20">
      <c r="B362" s="111">
        <v>44261.645833333336</v>
      </c>
      <c r="C362" s="30">
        <v>1267.25</v>
      </c>
      <c r="D362" s="31">
        <f t="shared" si="33"/>
        <v>1.9263251025496642E-2</v>
      </c>
      <c r="F362" s="111">
        <v>44261.645833333336</v>
      </c>
      <c r="G362" s="30">
        <v>37.15</v>
      </c>
      <c r="H362" s="58">
        <f t="shared" si="34"/>
        <v>-2.6845637583893245E-3</v>
      </c>
      <c r="J362" s="111">
        <v>44261.645833333336</v>
      </c>
      <c r="K362" s="30">
        <v>18.53</v>
      </c>
      <c r="L362" s="58">
        <f t="shared" si="35"/>
        <v>4.3943661971830972E-2</v>
      </c>
      <c r="N362" s="111">
        <v>44261.645833333336</v>
      </c>
      <c r="O362" s="30">
        <v>334.4</v>
      </c>
      <c r="P362" s="58">
        <f t="shared" si="36"/>
        <v>3.4333436436746023E-2</v>
      </c>
      <c r="R362" s="111">
        <v>44261.645833333336</v>
      </c>
      <c r="S362" s="30">
        <v>15690.35</v>
      </c>
      <c r="T362" s="31">
        <f t="shared" si="37"/>
        <v>7.3284883347670693E-3</v>
      </c>
    </row>
    <row r="363" spans="2:20">
      <c r="B363" s="111">
        <v>44292.645833333336</v>
      </c>
      <c r="C363" s="30">
        <v>1337.1</v>
      </c>
      <c r="D363" s="31">
        <f t="shared" si="33"/>
        <v>5.511935292957193E-2</v>
      </c>
      <c r="F363" s="111">
        <v>44292.645833333336</v>
      </c>
      <c r="G363" s="30">
        <v>38.049999999999997</v>
      </c>
      <c r="H363" s="58">
        <f t="shared" si="34"/>
        <v>2.4226110363391617E-2</v>
      </c>
      <c r="J363" s="111">
        <v>44292.645833333336</v>
      </c>
      <c r="K363" s="30">
        <v>18.75</v>
      </c>
      <c r="L363" s="58">
        <f t="shared" si="35"/>
        <v>1.1872638963842386E-2</v>
      </c>
      <c r="N363" s="111">
        <v>44292.645833333336</v>
      </c>
      <c r="O363" s="30">
        <v>351.7</v>
      </c>
      <c r="P363" s="58">
        <f t="shared" si="36"/>
        <v>5.1734449760765688E-2</v>
      </c>
      <c r="R363" s="111">
        <v>44292.645833333336</v>
      </c>
      <c r="S363" s="30">
        <v>15670.25</v>
      </c>
      <c r="T363" s="31">
        <f t="shared" si="37"/>
        <v>-1.2810421692314167E-3</v>
      </c>
    </row>
    <row r="364" spans="2:20">
      <c r="B364" s="111">
        <v>44383.645833333336</v>
      </c>
      <c r="C364" s="30">
        <v>1346.05</v>
      </c>
      <c r="D364" s="31">
        <f t="shared" si="33"/>
        <v>6.6935906065366257E-3</v>
      </c>
      <c r="F364" s="111">
        <v>44383.645833333336</v>
      </c>
      <c r="G364" s="30">
        <v>38.549999999999997</v>
      </c>
      <c r="H364" s="58">
        <f t="shared" si="34"/>
        <v>1.3140604467805517E-2</v>
      </c>
      <c r="J364" s="111">
        <v>44383.645833333336</v>
      </c>
      <c r="K364" s="30">
        <v>19.010000000000002</v>
      </c>
      <c r="L364" s="58">
        <f t="shared" si="35"/>
        <v>1.3866666666666694E-2</v>
      </c>
      <c r="N364" s="111">
        <v>44383.645833333336</v>
      </c>
      <c r="O364" s="30">
        <v>360.6</v>
      </c>
      <c r="P364" s="58">
        <f t="shared" si="36"/>
        <v>2.5305658231447259E-2</v>
      </c>
      <c r="R364" s="111">
        <v>44383.645833333336</v>
      </c>
      <c r="S364" s="30">
        <v>15751.65</v>
      </c>
      <c r="T364" s="31">
        <f t="shared" si="37"/>
        <v>5.1945565641899893E-3</v>
      </c>
    </row>
    <row r="365" spans="2:20">
      <c r="B365" s="111">
        <v>44414.645833333336</v>
      </c>
      <c r="C365" s="30">
        <v>1379.25</v>
      </c>
      <c r="D365" s="31">
        <f t="shared" si="33"/>
        <v>2.4664759852903062E-2</v>
      </c>
      <c r="F365" s="111">
        <v>44414.645833333336</v>
      </c>
      <c r="G365" s="30">
        <v>37.9</v>
      </c>
      <c r="H365" s="58">
        <f t="shared" si="34"/>
        <v>-1.6861219195849486E-2</v>
      </c>
      <c r="J365" s="111">
        <v>44414.645833333336</v>
      </c>
      <c r="K365" s="30">
        <v>18.989999999999998</v>
      </c>
      <c r="L365" s="58">
        <f t="shared" si="35"/>
        <v>-1.0520778537613795E-3</v>
      </c>
      <c r="N365" s="111">
        <v>44414.645833333336</v>
      </c>
      <c r="O365" s="30">
        <v>368.55</v>
      </c>
      <c r="P365" s="58">
        <f t="shared" si="36"/>
        <v>2.2046589018302809E-2</v>
      </c>
      <c r="R365" s="111">
        <v>44414.645833333336</v>
      </c>
      <c r="S365" s="30">
        <v>15740.1</v>
      </c>
      <c r="T365" s="31">
        <f t="shared" si="37"/>
        <v>-7.3325651598399322E-4</v>
      </c>
    </row>
    <row r="366" spans="2:20">
      <c r="B366" s="111">
        <v>44445.645833333336</v>
      </c>
      <c r="C366" s="30">
        <v>1376.3</v>
      </c>
      <c r="D366" s="31">
        <f t="shared" si="33"/>
        <v>-2.1388435744064127E-3</v>
      </c>
      <c r="F366" s="111">
        <v>44445.645833333336</v>
      </c>
      <c r="G366" s="30">
        <v>37.299999999999997</v>
      </c>
      <c r="H366" s="58">
        <f t="shared" si="34"/>
        <v>-1.5831134564643801E-2</v>
      </c>
      <c r="J366" s="111">
        <v>44445.645833333336</v>
      </c>
      <c r="K366" s="30">
        <v>19.260000000000002</v>
      </c>
      <c r="L366" s="58">
        <f t="shared" si="35"/>
        <v>1.4218009478673244E-2</v>
      </c>
      <c r="N366" s="111">
        <v>44445.645833333336</v>
      </c>
      <c r="O366" s="30">
        <v>359.3</v>
      </c>
      <c r="P366" s="58">
        <f t="shared" si="36"/>
        <v>-2.5098358431691725E-2</v>
      </c>
      <c r="R366" s="111">
        <v>44445.645833333336</v>
      </c>
      <c r="S366" s="30">
        <v>15635.35</v>
      </c>
      <c r="T366" s="31">
        <f t="shared" si="37"/>
        <v>-6.6549767790547998E-3</v>
      </c>
    </row>
    <row r="367" spans="2:20">
      <c r="B367" s="111">
        <v>44475.645833333336</v>
      </c>
      <c r="C367" s="30">
        <v>1391.05</v>
      </c>
      <c r="D367" s="31">
        <f t="shared" si="33"/>
        <v>1.0717140158395644E-2</v>
      </c>
      <c r="F367" s="111">
        <v>44475.645833333336</v>
      </c>
      <c r="G367" s="30">
        <v>37.450000000000003</v>
      </c>
      <c r="H367" s="58">
        <f t="shared" si="34"/>
        <v>4.0214477211797384E-3</v>
      </c>
      <c r="J367" s="111">
        <v>44475.645833333336</v>
      </c>
      <c r="K367" s="30">
        <v>19.38</v>
      </c>
      <c r="L367" s="58">
        <f t="shared" si="35"/>
        <v>6.230529595015355E-3</v>
      </c>
      <c r="N367" s="111">
        <v>44475.645833333336</v>
      </c>
      <c r="O367" s="30">
        <v>368.4</v>
      </c>
      <c r="P367" s="58">
        <f t="shared" si="36"/>
        <v>2.532702477038673E-2</v>
      </c>
      <c r="R367" s="111">
        <v>44475.645833333336</v>
      </c>
      <c r="S367" s="30">
        <v>15737.75</v>
      </c>
      <c r="T367" s="31">
        <f t="shared" si="37"/>
        <v>6.5492617690041666E-3</v>
      </c>
    </row>
    <row r="368" spans="2:20">
      <c r="B368" s="111">
        <v>44506.645833333336</v>
      </c>
      <c r="C368" s="30">
        <v>1373.3</v>
      </c>
      <c r="D368" s="31">
        <f t="shared" si="33"/>
        <v>-1.2760145214046892E-2</v>
      </c>
      <c r="F368" s="111">
        <v>44506.645833333336</v>
      </c>
      <c r="G368" s="30">
        <v>36.9</v>
      </c>
      <c r="H368" s="58">
        <f t="shared" si="34"/>
        <v>-1.4686248331108209E-2</v>
      </c>
      <c r="J368" s="111">
        <v>44506.645833333336</v>
      </c>
      <c r="K368" s="30">
        <v>19.03</v>
      </c>
      <c r="L368" s="58">
        <f t="shared" si="35"/>
        <v>-1.8059855521155743E-2</v>
      </c>
      <c r="N368" s="111">
        <v>44506.645833333336</v>
      </c>
      <c r="O368" s="30">
        <v>389.7</v>
      </c>
      <c r="P368" s="58">
        <f t="shared" si="36"/>
        <v>5.7817589576547368E-2</v>
      </c>
      <c r="R368" s="111">
        <v>44506.645833333336</v>
      </c>
      <c r="S368" s="30">
        <v>15799.35</v>
      </c>
      <c r="T368" s="31">
        <f t="shared" si="37"/>
        <v>3.9141554542421186E-3</v>
      </c>
    </row>
    <row r="369" spans="2:20" ht="27">
      <c r="B369" s="112" t="s">
        <v>222</v>
      </c>
      <c r="C369" s="30">
        <v>1368.95</v>
      </c>
      <c r="D369" s="31">
        <f t="shared" si="33"/>
        <v>-3.1675526105001683E-3</v>
      </c>
      <c r="F369" s="112" t="s">
        <v>222</v>
      </c>
      <c r="G369" s="30">
        <v>37.200000000000003</v>
      </c>
      <c r="H369" s="58">
        <f t="shared" si="34"/>
        <v>8.1300813008131634E-3</v>
      </c>
      <c r="J369" s="112" t="s">
        <v>222</v>
      </c>
      <c r="K369" s="30">
        <v>18.59</v>
      </c>
      <c r="L369" s="58">
        <f t="shared" si="35"/>
        <v>-2.3121387283237094E-2</v>
      </c>
      <c r="N369" s="112" t="s">
        <v>222</v>
      </c>
      <c r="O369" s="30">
        <v>404.7</v>
      </c>
      <c r="P369" s="58">
        <f t="shared" si="36"/>
        <v>3.8491147036181728E-2</v>
      </c>
      <c r="R369" s="112" t="s">
        <v>222</v>
      </c>
      <c r="S369" s="30">
        <v>15811.85</v>
      </c>
      <c r="T369" s="31">
        <f t="shared" si="37"/>
        <v>7.911717887127967E-4</v>
      </c>
    </row>
    <row r="370" spans="2:20" ht="27">
      <c r="B370" s="112" t="s">
        <v>223</v>
      </c>
      <c r="C370" s="30">
        <v>1371.85</v>
      </c>
      <c r="D370" s="31">
        <f t="shared" si="33"/>
        <v>2.1184119215456043E-3</v>
      </c>
      <c r="F370" s="112" t="s">
        <v>223</v>
      </c>
      <c r="G370" s="30">
        <v>37.35</v>
      </c>
      <c r="H370" s="58">
        <f t="shared" si="34"/>
        <v>4.0322580645160144E-3</v>
      </c>
      <c r="J370" s="112" t="s">
        <v>223</v>
      </c>
      <c r="K370" s="30">
        <v>18.63</v>
      </c>
      <c r="L370" s="58">
        <f t="shared" si="35"/>
        <v>2.1516944593866771E-3</v>
      </c>
      <c r="N370" s="112" t="s">
        <v>223</v>
      </c>
      <c r="O370" s="30">
        <v>423.2</v>
      </c>
      <c r="P370" s="58">
        <f t="shared" si="36"/>
        <v>4.5712873733629866E-2</v>
      </c>
      <c r="R370" s="112" t="s">
        <v>223</v>
      </c>
      <c r="S370" s="30">
        <v>15869.25</v>
      </c>
      <c r="T370" s="31">
        <f t="shared" si="37"/>
        <v>3.6301887508418673E-3</v>
      </c>
    </row>
    <row r="371" spans="2:20" ht="27">
      <c r="B371" s="112" t="s">
        <v>224</v>
      </c>
      <c r="C371" s="30">
        <v>1370.2</v>
      </c>
      <c r="D371" s="31">
        <f t="shared" si="33"/>
        <v>-1.2027554032874033E-3</v>
      </c>
      <c r="F371" s="112" t="s">
        <v>224</v>
      </c>
      <c r="G371" s="30">
        <v>37.1</v>
      </c>
      <c r="H371" s="58">
        <f t="shared" si="34"/>
        <v>-6.6934404283801596E-3</v>
      </c>
      <c r="J371" s="112" t="s">
        <v>224</v>
      </c>
      <c r="K371" s="30">
        <v>18.2</v>
      </c>
      <c r="L371" s="58">
        <f t="shared" si="35"/>
        <v>-2.3081052066559304E-2</v>
      </c>
      <c r="N371" s="112" t="s">
        <v>224</v>
      </c>
      <c r="O371" s="30">
        <v>442.2</v>
      </c>
      <c r="P371" s="58">
        <f t="shared" si="36"/>
        <v>4.4896030245746621E-2</v>
      </c>
      <c r="R371" s="112" t="s">
        <v>224</v>
      </c>
      <c r="S371" s="30">
        <v>15767.55</v>
      </c>
      <c r="T371" s="31">
        <f t="shared" si="37"/>
        <v>-6.4086204452006301E-3</v>
      </c>
    </row>
    <row r="372" spans="2:20" ht="27">
      <c r="B372" s="112" t="s">
        <v>225</v>
      </c>
      <c r="C372" s="30">
        <v>1401.95</v>
      </c>
      <c r="D372" s="31">
        <f t="shared" si="33"/>
        <v>2.3171799737264687E-2</v>
      </c>
      <c r="F372" s="112" t="s">
        <v>225</v>
      </c>
      <c r="G372" s="30">
        <v>40.1</v>
      </c>
      <c r="H372" s="58">
        <f t="shared" si="34"/>
        <v>8.0862533692722449E-2</v>
      </c>
      <c r="J372" s="112" t="s">
        <v>225</v>
      </c>
      <c r="K372" s="30">
        <v>18.489999999999998</v>
      </c>
      <c r="L372" s="58">
        <f t="shared" si="35"/>
        <v>1.5934065934065877E-2</v>
      </c>
      <c r="N372" s="112" t="s">
        <v>225</v>
      </c>
      <c r="O372" s="30">
        <v>530.6</v>
      </c>
      <c r="P372" s="58">
        <f t="shared" si="36"/>
        <v>0.19990954319312526</v>
      </c>
      <c r="R372" s="112" t="s">
        <v>225</v>
      </c>
      <c r="S372" s="30">
        <v>15691.4</v>
      </c>
      <c r="T372" s="31">
        <f t="shared" si="37"/>
        <v>-4.8295391484409755E-3</v>
      </c>
    </row>
    <row r="373" spans="2:20" ht="27">
      <c r="B373" s="112" t="s">
        <v>226</v>
      </c>
      <c r="C373" s="30">
        <v>1366.75</v>
      </c>
      <c r="D373" s="31">
        <f t="shared" si="33"/>
        <v>-2.5107885445272649E-2</v>
      </c>
      <c r="F373" s="112" t="s">
        <v>226</v>
      </c>
      <c r="G373" s="30">
        <v>40.299999999999997</v>
      </c>
      <c r="H373" s="58">
        <f t="shared" si="34"/>
        <v>4.9875311720697368E-3</v>
      </c>
      <c r="J373" s="112" t="s">
        <v>226</v>
      </c>
      <c r="K373" s="30">
        <v>18.45</v>
      </c>
      <c r="L373" s="58">
        <f t="shared" si="35"/>
        <v>-2.1633315305570333E-3</v>
      </c>
      <c r="N373" s="112" t="s">
        <v>226</v>
      </c>
      <c r="O373" s="30">
        <v>583.65</v>
      </c>
      <c r="P373" s="58">
        <f t="shared" si="36"/>
        <v>9.9981153411232482E-2</v>
      </c>
      <c r="R373" s="112" t="s">
        <v>226</v>
      </c>
      <c r="S373" s="30">
        <v>15683.35</v>
      </c>
      <c r="T373" s="31">
        <f t="shared" si="37"/>
        <v>-5.1301987075713651E-4</v>
      </c>
    </row>
    <row r="374" spans="2:20" ht="27">
      <c r="B374" s="112" t="s">
        <v>227</v>
      </c>
      <c r="C374" s="30">
        <v>1419.55</v>
      </c>
      <c r="D374" s="31">
        <f t="shared" si="33"/>
        <v>3.8631790744466876E-2</v>
      </c>
      <c r="F374" s="112" t="s">
        <v>227</v>
      </c>
      <c r="G374" s="30">
        <v>41</v>
      </c>
      <c r="H374" s="58">
        <f t="shared" si="34"/>
        <v>1.7369727047146455E-2</v>
      </c>
      <c r="J374" s="112" t="s">
        <v>227</v>
      </c>
      <c r="K374" s="30">
        <v>18.260000000000002</v>
      </c>
      <c r="L374" s="58">
        <f t="shared" si="35"/>
        <v>-1.0298102981029733E-2</v>
      </c>
      <c r="N374" s="112" t="s">
        <v>227</v>
      </c>
      <c r="O374" s="30">
        <v>595.35</v>
      </c>
      <c r="P374" s="58">
        <f t="shared" si="36"/>
        <v>2.0046260601387811E-2</v>
      </c>
      <c r="R374" s="112" t="s">
        <v>227</v>
      </c>
      <c r="S374" s="30">
        <v>15746.5</v>
      </c>
      <c r="T374" s="31">
        <f t="shared" si="37"/>
        <v>4.0265632023770426E-3</v>
      </c>
    </row>
    <row r="375" spans="2:20" ht="27">
      <c r="B375" s="112" t="s">
        <v>228</v>
      </c>
      <c r="C375" s="30">
        <v>1456.5</v>
      </c>
      <c r="D375" s="31">
        <f t="shared" si="33"/>
        <v>2.6029375506322561E-2</v>
      </c>
      <c r="F375" s="112" t="s">
        <v>228</v>
      </c>
      <c r="G375" s="30">
        <v>40.549999999999997</v>
      </c>
      <c r="H375" s="58">
        <f t="shared" si="34"/>
        <v>-1.0975609756097682E-2</v>
      </c>
      <c r="J375" s="112" t="s">
        <v>228</v>
      </c>
      <c r="K375" s="30">
        <v>17.940000000000001</v>
      </c>
      <c r="L375" s="58">
        <f t="shared" si="35"/>
        <v>-1.7524644030668113E-2</v>
      </c>
      <c r="N375" s="112" t="s">
        <v>228</v>
      </c>
      <c r="O375" s="30">
        <v>589.75</v>
      </c>
      <c r="P375" s="58">
        <f t="shared" si="36"/>
        <v>-9.4062316284538872E-3</v>
      </c>
      <c r="R375" s="112" t="s">
        <v>228</v>
      </c>
      <c r="S375" s="30">
        <v>15772.75</v>
      </c>
      <c r="T375" s="31">
        <f t="shared" si="37"/>
        <v>1.6670371193598932E-3</v>
      </c>
    </row>
    <row r="376" spans="2:20" ht="27">
      <c r="B376" s="112" t="s">
        <v>229</v>
      </c>
      <c r="C376" s="30">
        <v>1403.85</v>
      </c>
      <c r="D376" s="31">
        <f t="shared" si="33"/>
        <v>-3.6148300720906357E-2</v>
      </c>
      <c r="F376" s="112" t="s">
        <v>229</v>
      </c>
      <c r="G376" s="30">
        <v>40.5</v>
      </c>
      <c r="H376" s="58">
        <f t="shared" si="34"/>
        <v>-1.2330456226880004E-3</v>
      </c>
      <c r="J376" s="112" t="s">
        <v>229</v>
      </c>
      <c r="K376" s="30">
        <v>17.82</v>
      </c>
      <c r="L376" s="58">
        <f t="shared" si="35"/>
        <v>-6.6889632107024477E-3</v>
      </c>
      <c r="N376" s="112" t="s">
        <v>229</v>
      </c>
      <c r="O376" s="30">
        <v>580.70000000000005</v>
      </c>
      <c r="P376" s="58">
        <f t="shared" si="36"/>
        <v>-1.5345485375158896E-2</v>
      </c>
      <c r="R376" s="112" t="s">
        <v>229</v>
      </c>
      <c r="S376" s="30">
        <v>15686.95</v>
      </c>
      <c r="T376" s="31">
        <f t="shared" si="37"/>
        <v>-5.4397616141762528E-3</v>
      </c>
    </row>
    <row r="377" spans="2:20" ht="27">
      <c r="B377" s="112" t="s">
        <v>230</v>
      </c>
      <c r="C377" s="30">
        <v>1380.1</v>
      </c>
      <c r="D377" s="31">
        <f t="shared" si="33"/>
        <v>-1.691776186914562E-2</v>
      </c>
      <c r="F377" s="112" t="s">
        <v>230</v>
      </c>
      <c r="G377" s="30">
        <v>40</v>
      </c>
      <c r="H377" s="58">
        <f t="shared" si="34"/>
        <v>-1.2345679012345734E-2</v>
      </c>
      <c r="J377" s="112" t="s">
        <v>230</v>
      </c>
      <c r="K377" s="30">
        <v>17.39</v>
      </c>
      <c r="L377" s="58">
        <f t="shared" si="35"/>
        <v>-2.4130190796857409E-2</v>
      </c>
      <c r="N377" s="112" t="s">
        <v>230</v>
      </c>
      <c r="O377" s="30">
        <v>573.79999999999995</v>
      </c>
      <c r="P377" s="58">
        <f t="shared" si="36"/>
        <v>-1.1882211124505049E-2</v>
      </c>
      <c r="R377" s="112" t="s">
        <v>230</v>
      </c>
      <c r="S377" s="30">
        <v>15790.45</v>
      </c>
      <c r="T377" s="31">
        <f t="shared" si="37"/>
        <v>6.5978408804769906E-3</v>
      </c>
    </row>
    <row r="378" spans="2:20" ht="27">
      <c r="B378" s="112" t="s">
        <v>231</v>
      </c>
      <c r="C378" s="30">
        <v>1381.7</v>
      </c>
      <c r="D378" s="31">
        <f t="shared" si="33"/>
        <v>1.1593362799797724E-3</v>
      </c>
      <c r="F378" s="112" t="s">
        <v>231</v>
      </c>
      <c r="G378" s="30">
        <v>39.85</v>
      </c>
      <c r="H378" s="58">
        <f t="shared" si="34"/>
        <v>-3.7499999999999201E-3</v>
      </c>
      <c r="J378" s="112" t="s">
        <v>231</v>
      </c>
      <c r="K378" s="30">
        <v>17.45</v>
      </c>
      <c r="L378" s="58">
        <f t="shared" si="35"/>
        <v>3.4502587694076325E-3</v>
      </c>
      <c r="N378" s="112" t="s">
        <v>231</v>
      </c>
      <c r="O378" s="30">
        <v>585.85</v>
      </c>
      <c r="P378" s="58">
        <f t="shared" si="36"/>
        <v>2.1000348553503079E-2</v>
      </c>
      <c r="R378" s="112" t="s">
        <v>231</v>
      </c>
      <c r="S378" s="30">
        <v>15860.35</v>
      </c>
      <c r="T378" s="31">
        <f t="shared" si="37"/>
        <v>4.4267262807582419E-3</v>
      </c>
    </row>
    <row r="379" spans="2:20" ht="27">
      <c r="B379" s="112" t="s">
        <v>232</v>
      </c>
      <c r="C379" s="30">
        <v>1429.75</v>
      </c>
      <c r="D379" s="31">
        <f t="shared" si="33"/>
        <v>3.4776000578996769E-2</v>
      </c>
      <c r="F379" s="112" t="s">
        <v>232</v>
      </c>
      <c r="G379" s="30">
        <v>39.5</v>
      </c>
      <c r="H379" s="58">
        <f t="shared" si="34"/>
        <v>-8.7829360100376563E-3</v>
      </c>
      <c r="J379" s="112" t="s">
        <v>232</v>
      </c>
      <c r="K379" s="30">
        <v>18.22</v>
      </c>
      <c r="L379" s="58">
        <f t="shared" si="35"/>
        <v>4.4126074498567203E-2</v>
      </c>
      <c r="N379" s="112" t="s">
        <v>232</v>
      </c>
      <c r="O379" s="30">
        <v>615.1</v>
      </c>
      <c r="P379" s="58">
        <f t="shared" si="36"/>
        <v>4.9927455833404411E-2</v>
      </c>
      <c r="R379" s="112" t="s">
        <v>232</v>
      </c>
      <c r="S379" s="30">
        <v>15814.7</v>
      </c>
      <c r="T379" s="31">
        <f t="shared" si="37"/>
        <v>-2.8782466969518028E-3</v>
      </c>
    </row>
    <row r="380" spans="2:20" ht="27">
      <c r="B380" s="112" t="s">
        <v>233</v>
      </c>
      <c r="C380" s="30">
        <v>1449.25</v>
      </c>
      <c r="D380" s="31">
        <f t="shared" si="33"/>
        <v>1.3638748032872794E-2</v>
      </c>
      <c r="F380" s="112" t="s">
        <v>233</v>
      </c>
      <c r="G380" s="30">
        <v>38.1</v>
      </c>
      <c r="H380" s="58">
        <f t="shared" si="34"/>
        <v>-3.5443037974683511E-2</v>
      </c>
      <c r="J380" s="112" t="s">
        <v>233</v>
      </c>
      <c r="K380" s="30">
        <v>18.71</v>
      </c>
      <c r="L380" s="58">
        <f t="shared" si="35"/>
        <v>2.6893523600439284E-2</v>
      </c>
      <c r="N380" s="112" t="s">
        <v>233</v>
      </c>
      <c r="O380" s="30">
        <v>645.85</v>
      </c>
      <c r="P380" s="58">
        <f t="shared" si="36"/>
        <v>4.9991871240448793E-2</v>
      </c>
      <c r="R380" s="112" t="s">
        <v>233</v>
      </c>
      <c r="S380" s="30">
        <v>15748.45</v>
      </c>
      <c r="T380" s="31">
        <f t="shared" si="37"/>
        <v>-4.1891404832212764E-3</v>
      </c>
    </row>
    <row r="381" spans="2:20" ht="27">
      <c r="B381" s="112" t="s">
        <v>234</v>
      </c>
      <c r="C381" s="30">
        <v>1446.3</v>
      </c>
      <c r="D381" s="31">
        <f t="shared" si="33"/>
        <v>-2.0355356218734189E-3</v>
      </c>
      <c r="F381" s="112" t="s">
        <v>234</v>
      </c>
      <c r="G381" s="30">
        <v>37.75</v>
      </c>
      <c r="H381" s="58">
        <f t="shared" si="34"/>
        <v>-9.1863517060367661E-3</v>
      </c>
      <c r="J381" s="112" t="s">
        <v>234</v>
      </c>
      <c r="K381" s="30">
        <v>18.57</v>
      </c>
      <c r="L381" s="58">
        <f t="shared" si="35"/>
        <v>-7.4826296098343681E-3</v>
      </c>
      <c r="N381" s="112" t="s">
        <v>234</v>
      </c>
      <c r="O381" s="30">
        <v>678.1</v>
      </c>
      <c r="P381" s="58">
        <f t="shared" si="36"/>
        <v>4.9934195246574387E-2</v>
      </c>
      <c r="R381" s="112" t="s">
        <v>234</v>
      </c>
      <c r="S381" s="30">
        <v>15721.5</v>
      </c>
      <c r="T381" s="31">
        <f t="shared" si="37"/>
        <v>-1.7112795227467448E-3</v>
      </c>
    </row>
    <row r="382" spans="2:20">
      <c r="B382" s="111">
        <v>44203.645833333336</v>
      </c>
      <c r="C382" s="30">
        <v>1437.45</v>
      </c>
      <c r="D382" s="31">
        <f t="shared" si="33"/>
        <v>-6.1190624351793454E-3</v>
      </c>
      <c r="F382" s="111">
        <v>44203.645833333336</v>
      </c>
      <c r="G382" s="30">
        <v>37.85</v>
      </c>
      <c r="H382" s="58">
        <f t="shared" si="34"/>
        <v>2.6490066225166586E-3</v>
      </c>
      <c r="J382" s="111">
        <v>44203.645833333336</v>
      </c>
      <c r="K382" s="30">
        <v>18.12</v>
      </c>
      <c r="L382" s="58">
        <f t="shared" si="35"/>
        <v>-2.4232633279482996E-2</v>
      </c>
      <c r="N382" s="111">
        <v>44203.645833333336</v>
      </c>
      <c r="O382" s="30">
        <v>712</v>
      </c>
      <c r="P382" s="58">
        <f t="shared" si="36"/>
        <v>4.9992626456274891E-2</v>
      </c>
      <c r="R382" s="111">
        <v>44203.645833333336</v>
      </c>
      <c r="S382" s="30">
        <v>15680</v>
      </c>
      <c r="T382" s="31">
        <f t="shared" si="37"/>
        <v>-2.639697229908089E-3</v>
      </c>
    </row>
    <row r="383" spans="2:20">
      <c r="B383" s="111">
        <v>44234.645833333336</v>
      </c>
      <c r="C383" s="30">
        <v>1446.6</v>
      </c>
      <c r="D383" s="31">
        <f t="shared" si="33"/>
        <v>6.3654387978711036E-3</v>
      </c>
      <c r="F383" s="111">
        <v>44234.645833333336</v>
      </c>
      <c r="G383" s="30">
        <v>38.1</v>
      </c>
      <c r="H383" s="58">
        <f t="shared" si="34"/>
        <v>6.6050198150593431E-3</v>
      </c>
      <c r="J383" s="111">
        <v>44234.645833333336</v>
      </c>
      <c r="K383" s="30">
        <v>18.079999999999998</v>
      </c>
      <c r="L383" s="58">
        <f t="shared" si="35"/>
        <v>-2.2075055187639192E-3</v>
      </c>
      <c r="N383" s="111">
        <v>44234.645833333336</v>
      </c>
      <c r="O383" s="30">
        <v>746.85</v>
      </c>
      <c r="P383" s="58">
        <f t="shared" si="36"/>
        <v>4.894662921348325E-2</v>
      </c>
      <c r="R383" s="111">
        <v>44234.645833333336</v>
      </c>
      <c r="S383" s="30">
        <v>15722.2</v>
      </c>
      <c r="T383" s="31">
        <f t="shared" si="37"/>
        <v>2.6913265306123257E-3</v>
      </c>
    </row>
    <row r="384" spans="2:20">
      <c r="B384" s="111">
        <v>44323.645833333336</v>
      </c>
      <c r="C384" s="30">
        <v>1448.45</v>
      </c>
      <c r="D384" s="31">
        <f t="shared" si="33"/>
        <v>1.2788607769944615E-3</v>
      </c>
      <c r="F384" s="111">
        <v>44323.645833333336</v>
      </c>
      <c r="G384" s="30">
        <v>37.75</v>
      </c>
      <c r="H384" s="58">
        <f t="shared" si="34"/>
        <v>-9.1863517060367661E-3</v>
      </c>
      <c r="J384" s="111">
        <v>44323.645833333336</v>
      </c>
      <c r="K384" s="30">
        <v>18.41</v>
      </c>
      <c r="L384" s="58">
        <f t="shared" si="35"/>
        <v>1.8252212389380684E-2</v>
      </c>
      <c r="N384" s="111">
        <v>44323.645833333336</v>
      </c>
      <c r="O384" s="30">
        <v>720.4</v>
      </c>
      <c r="P384" s="58">
        <f t="shared" si="36"/>
        <v>-3.5415411394523755E-2</v>
      </c>
      <c r="R384" s="111">
        <v>44323.645833333336</v>
      </c>
      <c r="S384" s="30">
        <v>15834.35</v>
      </c>
      <c r="T384" s="31">
        <f t="shared" si="37"/>
        <v>7.1332256300009611E-3</v>
      </c>
    </row>
    <row r="385" spans="2:20">
      <c r="B385" s="111">
        <v>44354.645833333336</v>
      </c>
      <c r="C385" s="30">
        <v>1429.9</v>
      </c>
      <c r="D385" s="31">
        <f t="shared" si="33"/>
        <v>-1.2806793468880473E-2</v>
      </c>
      <c r="F385" s="111">
        <v>44354.645833333336</v>
      </c>
      <c r="G385" s="30">
        <v>43.1</v>
      </c>
      <c r="H385" s="58">
        <f t="shared" si="34"/>
        <v>0.14172185430463591</v>
      </c>
      <c r="J385" s="111">
        <v>44354.645833333336</v>
      </c>
      <c r="K385" s="30">
        <v>18.36</v>
      </c>
      <c r="L385" s="58">
        <f t="shared" si="35"/>
        <v>-2.7159152634438355E-3</v>
      </c>
      <c r="N385" s="111">
        <v>44354.645833333336</v>
      </c>
      <c r="O385" s="30">
        <v>721.15</v>
      </c>
      <c r="P385" s="58">
        <f t="shared" si="36"/>
        <v>1.0410882842866176E-3</v>
      </c>
      <c r="R385" s="111">
        <v>44354.645833333336</v>
      </c>
      <c r="S385" s="30">
        <v>15818.25</v>
      </c>
      <c r="T385" s="31">
        <f t="shared" si="37"/>
        <v>-1.0167768174885738E-3</v>
      </c>
    </row>
    <row r="386" spans="2:20">
      <c r="B386" s="111">
        <v>44384.645833333336</v>
      </c>
      <c r="C386" s="30">
        <v>1432.45</v>
      </c>
      <c r="D386" s="31">
        <f t="shared" si="33"/>
        <v>1.7833414924119939E-3</v>
      </c>
      <c r="F386" s="111">
        <v>44384.645833333336</v>
      </c>
      <c r="G386" s="30">
        <v>44</v>
      </c>
      <c r="H386" s="58">
        <f t="shared" si="34"/>
        <v>2.088167053364276E-2</v>
      </c>
      <c r="J386" s="111">
        <v>44384.645833333336</v>
      </c>
      <c r="K386" s="30">
        <v>18.22</v>
      </c>
      <c r="L386" s="58">
        <f t="shared" si="35"/>
        <v>-7.625272331154731E-3</v>
      </c>
      <c r="N386" s="111">
        <v>44384.645833333336</v>
      </c>
      <c r="O386" s="30">
        <v>714.35</v>
      </c>
      <c r="P386" s="58">
        <f t="shared" si="36"/>
        <v>-9.429383623379306E-3</v>
      </c>
      <c r="R386" s="111">
        <v>44384.645833333336</v>
      </c>
      <c r="S386" s="30">
        <v>15879.65</v>
      </c>
      <c r="T386" s="31">
        <f t="shared" si="37"/>
        <v>3.8815924644002298E-3</v>
      </c>
    </row>
    <row r="387" spans="2:20">
      <c r="B387" s="111">
        <v>44415.645833333336</v>
      </c>
      <c r="C387" s="30">
        <v>1420.2</v>
      </c>
      <c r="D387" s="31">
        <f t="shared" si="33"/>
        <v>-8.5517819121085914E-3</v>
      </c>
      <c r="F387" s="111">
        <v>44415.645833333336</v>
      </c>
      <c r="G387" s="30">
        <v>47.45</v>
      </c>
      <c r="H387" s="58">
        <f t="shared" si="34"/>
        <v>7.8409090909090873E-2</v>
      </c>
      <c r="J387" s="111">
        <v>44415.645833333336</v>
      </c>
      <c r="K387" s="30">
        <v>18.16</v>
      </c>
      <c r="L387" s="58">
        <f t="shared" si="35"/>
        <v>-3.2930845225026539E-3</v>
      </c>
      <c r="N387" s="111">
        <v>44415.645833333336</v>
      </c>
      <c r="O387" s="30">
        <v>697.85</v>
      </c>
      <c r="P387" s="58">
        <f t="shared" si="36"/>
        <v>-2.3097921187093196E-2</v>
      </c>
      <c r="R387" s="111">
        <v>44415.645833333336</v>
      </c>
      <c r="S387" s="30">
        <v>15727.9</v>
      </c>
      <c r="T387" s="31">
        <f t="shared" si="37"/>
        <v>-9.5562559628203925E-3</v>
      </c>
    </row>
    <row r="388" spans="2:20">
      <c r="B388" s="111">
        <v>44446.645833333336</v>
      </c>
      <c r="C388" s="30">
        <v>1431.35</v>
      </c>
      <c r="D388" s="31">
        <f t="shared" si="33"/>
        <v>7.8510069004364968E-3</v>
      </c>
      <c r="F388" s="111">
        <v>44446.645833333336</v>
      </c>
      <c r="G388" s="30">
        <v>46.95</v>
      </c>
      <c r="H388" s="58">
        <f t="shared" si="34"/>
        <v>-1.0537407797681753E-2</v>
      </c>
      <c r="J388" s="111">
        <v>44446.645833333336</v>
      </c>
      <c r="K388" s="30">
        <v>17.88</v>
      </c>
      <c r="L388" s="58">
        <f t="shared" si="35"/>
        <v>-1.5418502202643181E-2</v>
      </c>
      <c r="N388" s="111">
        <v>44446.645833333336</v>
      </c>
      <c r="O388" s="30">
        <v>699.7</v>
      </c>
      <c r="P388" s="58">
        <f t="shared" si="36"/>
        <v>2.6509994984595942E-3</v>
      </c>
      <c r="R388" s="111">
        <v>44446.645833333336</v>
      </c>
      <c r="S388" s="30">
        <v>15689.8</v>
      </c>
      <c r="T388" s="31">
        <f t="shared" si="37"/>
        <v>-2.4224467347834233E-3</v>
      </c>
    </row>
    <row r="389" spans="2:20">
      <c r="B389" s="111">
        <v>44537.645833333336</v>
      </c>
      <c r="C389" s="30">
        <v>1437.05</v>
      </c>
      <c r="D389" s="31">
        <f t="shared" si="33"/>
        <v>3.9822545149683641E-3</v>
      </c>
      <c r="F389" s="111">
        <v>44537.645833333336</v>
      </c>
      <c r="G389" s="30">
        <v>47.2</v>
      </c>
      <c r="H389" s="58">
        <f t="shared" si="34"/>
        <v>5.3248136315229289E-3</v>
      </c>
      <c r="J389" s="111">
        <v>44537.645833333336</v>
      </c>
      <c r="K389" s="30">
        <v>17.96</v>
      </c>
      <c r="L389" s="58">
        <f t="shared" si="35"/>
        <v>4.4742729306488371E-3</v>
      </c>
      <c r="N389" s="111">
        <v>44537.645833333336</v>
      </c>
      <c r="O389" s="30">
        <v>690.25</v>
      </c>
      <c r="P389" s="58">
        <f t="shared" si="36"/>
        <v>-1.3505788194940749E-2</v>
      </c>
      <c r="R389" s="111">
        <v>44537.645833333336</v>
      </c>
      <c r="S389" s="30">
        <v>15692.6</v>
      </c>
      <c r="T389" s="31">
        <f t="shared" si="37"/>
        <v>1.7845989113962624E-4</v>
      </c>
    </row>
    <row r="390" spans="2:20" ht="27">
      <c r="B390" s="112" t="s">
        <v>235</v>
      </c>
      <c r="C390" s="30">
        <v>1428.7</v>
      </c>
      <c r="D390" s="31">
        <f t="shared" si="33"/>
        <v>-5.8105145958734505E-3</v>
      </c>
      <c r="F390" s="112" t="s">
        <v>235</v>
      </c>
      <c r="G390" s="30">
        <v>46.25</v>
      </c>
      <c r="H390" s="58">
        <f t="shared" si="34"/>
        <v>-2.012711864406791E-2</v>
      </c>
      <c r="J390" s="112" t="s">
        <v>235</v>
      </c>
      <c r="K390" s="30">
        <v>18.079999999999998</v>
      </c>
      <c r="L390" s="58">
        <f t="shared" si="35"/>
        <v>6.6815144766145806E-3</v>
      </c>
      <c r="N390" s="112" t="s">
        <v>235</v>
      </c>
      <c r="O390" s="30">
        <v>682.1</v>
      </c>
      <c r="P390" s="58">
        <f t="shared" si="36"/>
        <v>-1.1807316189786254E-2</v>
      </c>
      <c r="R390" s="112" t="s">
        <v>235</v>
      </c>
      <c r="S390" s="30">
        <v>15812.35</v>
      </c>
      <c r="T390" s="31">
        <f t="shared" si="37"/>
        <v>7.6309853051756971E-3</v>
      </c>
    </row>
    <row r="391" spans="2:20" ht="27">
      <c r="B391" s="112" t="s">
        <v>236</v>
      </c>
      <c r="C391" s="30">
        <v>1420.9</v>
      </c>
      <c r="D391" s="31">
        <f t="shared" si="33"/>
        <v>-5.4595086442219554E-3</v>
      </c>
      <c r="F391" s="112" t="s">
        <v>236</v>
      </c>
      <c r="G391" s="30">
        <v>45.45</v>
      </c>
      <c r="H391" s="58">
        <f t="shared" si="34"/>
        <v>-1.7297297297297232E-2</v>
      </c>
      <c r="J391" s="112" t="s">
        <v>236</v>
      </c>
      <c r="K391" s="30">
        <v>17.940000000000001</v>
      </c>
      <c r="L391" s="58">
        <f t="shared" si="35"/>
        <v>-7.7433628318582803E-3</v>
      </c>
      <c r="N391" s="112" t="s">
        <v>236</v>
      </c>
      <c r="O391" s="30">
        <v>692.4</v>
      </c>
      <c r="P391" s="58">
        <f t="shared" si="36"/>
        <v>1.510042515760146E-2</v>
      </c>
      <c r="R391" s="112" t="s">
        <v>236</v>
      </c>
      <c r="S391" s="30">
        <v>15853.95</v>
      </c>
      <c r="T391" s="31">
        <f t="shared" si="37"/>
        <v>2.6308549962530403E-3</v>
      </c>
    </row>
    <row r="392" spans="2:20" ht="27">
      <c r="B392" s="112" t="s">
        <v>237</v>
      </c>
      <c r="C392" s="30">
        <v>1396.2</v>
      </c>
      <c r="D392" s="31">
        <f t="shared" si="33"/>
        <v>-1.7383348581884728E-2</v>
      </c>
      <c r="F392" s="112" t="s">
        <v>237</v>
      </c>
      <c r="G392" s="30">
        <v>44.1</v>
      </c>
      <c r="H392" s="58">
        <f t="shared" si="34"/>
        <v>-2.9702970297029729E-2</v>
      </c>
      <c r="J392" s="112" t="s">
        <v>237</v>
      </c>
      <c r="K392" s="30">
        <v>17.73</v>
      </c>
      <c r="L392" s="58">
        <f t="shared" si="35"/>
        <v>-1.1705685618729089E-2</v>
      </c>
      <c r="N392" s="112" t="s">
        <v>237</v>
      </c>
      <c r="O392" s="30">
        <v>684.75</v>
      </c>
      <c r="P392" s="58">
        <f t="shared" si="36"/>
        <v>-1.1048526863084884E-2</v>
      </c>
      <c r="R392" s="112" t="s">
        <v>237</v>
      </c>
      <c r="S392" s="30">
        <v>15924.2</v>
      </c>
      <c r="T392" s="31">
        <f t="shared" si="37"/>
        <v>4.4310723825924381E-3</v>
      </c>
    </row>
    <row r="393" spans="2:20" ht="27">
      <c r="B393" s="112" t="s">
        <v>238</v>
      </c>
      <c r="C393" s="30">
        <v>1447.9</v>
      </c>
      <c r="D393" s="31">
        <f t="shared" si="33"/>
        <v>3.7029078928520365E-2</v>
      </c>
      <c r="F393" s="112" t="s">
        <v>238</v>
      </c>
      <c r="G393" s="30">
        <v>43.35</v>
      </c>
      <c r="H393" s="58">
        <f t="shared" si="34"/>
        <v>-1.7006802721088454E-2</v>
      </c>
      <c r="J393" s="112" t="s">
        <v>238</v>
      </c>
      <c r="K393" s="30">
        <v>18.57</v>
      </c>
      <c r="L393" s="58">
        <f t="shared" si="35"/>
        <v>4.7377326565143818E-2</v>
      </c>
      <c r="N393" s="112" t="s">
        <v>238</v>
      </c>
      <c r="O393" s="30">
        <v>675.3</v>
      </c>
      <c r="P393" s="58">
        <f t="shared" si="36"/>
        <v>-1.3800657174151243E-2</v>
      </c>
      <c r="R393" s="112" t="s">
        <v>238</v>
      </c>
      <c r="S393" s="30">
        <v>15923.4</v>
      </c>
      <c r="T393" s="31">
        <f t="shared" si="37"/>
        <v>-5.023800253711741E-5</v>
      </c>
    </row>
    <row r="394" spans="2:20" ht="27">
      <c r="B394" s="112" t="s">
        <v>239</v>
      </c>
      <c r="C394" s="30">
        <v>1419.3</v>
      </c>
      <c r="D394" s="31">
        <f t="shared" si="33"/>
        <v>-1.9752745355342327E-2</v>
      </c>
      <c r="F394" s="112" t="s">
        <v>239</v>
      </c>
      <c r="G394" s="30">
        <v>44.6</v>
      </c>
      <c r="H394" s="58">
        <f t="shared" si="34"/>
        <v>2.8835063437139485E-2</v>
      </c>
      <c r="J394" s="112" t="s">
        <v>239</v>
      </c>
      <c r="K394" s="30">
        <v>19.5</v>
      </c>
      <c r="L394" s="58">
        <f t="shared" si="35"/>
        <v>5.0080775444264924E-2</v>
      </c>
      <c r="N394" s="112" t="s">
        <v>239</v>
      </c>
      <c r="O394" s="30">
        <v>680.85</v>
      </c>
      <c r="P394" s="58">
        <f t="shared" si="36"/>
        <v>8.2185695246557167E-3</v>
      </c>
      <c r="R394" s="112" t="s">
        <v>239</v>
      </c>
      <c r="S394" s="30">
        <v>15752.4</v>
      </c>
      <c r="T394" s="31">
        <f t="shared" si="37"/>
        <v>-1.0738912543803436E-2</v>
      </c>
    </row>
    <row r="395" spans="2:20" ht="27">
      <c r="B395" s="112" t="s">
        <v>240</v>
      </c>
      <c r="C395" s="30">
        <v>1411.6</v>
      </c>
      <c r="D395" s="31">
        <f t="shared" ref="D395:D458" si="38">(C395/C394)-1</f>
        <v>-5.4252096103712955E-3</v>
      </c>
      <c r="F395" s="112" t="s">
        <v>240</v>
      </c>
      <c r="G395" s="30">
        <v>42.4</v>
      </c>
      <c r="H395" s="58">
        <f t="shared" ref="H395:H458" si="39">(G395/G394)-1</f>
        <v>-4.9327354260089717E-2</v>
      </c>
      <c r="J395" s="112" t="s">
        <v>240</v>
      </c>
      <c r="K395" s="30">
        <v>20.46</v>
      </c>
      <c r="L395" s="58">
        <f t="shared" ref="L395:L458" si="40">(K395/K394)-1</f>
        <v>4.9230769230769189E-2</v>
      </c>
      <c r="N395" s="112" t="s">
        <v>240</v>
      </c>
      <c r="O395" s="30">
        <v>671.05</v>
      </c>
      <c r="P395" s="58">
        <f t="shared" ref="P395:P458" si="41">(O395/O394)-1</f>
        <v>-1.439377249026963E-2</v>
      </c>
      <c r="R395" s="112" t="s">
        <v>240</v>
      </c>
      <c r="S395" s="30">
        <v>15632.1</v>
      </c>
      <c r="T395" s="31">
        <f t="shared" ref="T395:T458" si="42">(S395/S394)-1</f>
        <v>-7.6369315151976203E-3</v>
      </c>
    </row>
    <row r="396" spans="2:20" ht="27">
      <c r="B396" s="112" t="s">
        <v>241</v>
      </c>
      <c r="C396" s="30">
        <v>1429.8</v>
      </c>
      <c r="D396" s="31">
        <f t="shared" si="38"/>
        <v>1.2893170869934911E-2</v>
      </c>
      <c r="F396" s="112" t="s">
        <v>241</v>
      </c>
      <c r="G396" s="30">
        <v>41</v>
      </c>
      <c r="H396" s="58">
        <f t="shared" si="39"/>
        <v>-3.3018867924528239E-2</v>
      </c>
      <c r="J396" s="112" t="s">
        <v>241</v>
      </c>
      <c r="K396" s="30">
        <v>21.37</v>
      </c>
      <c r="L396" s="58">
        <f t="shared" si="40"/>
        <v>4.447702834799605E-2</v>
      </c>
      <c r="N396" s="112" t="s">
        <v>241</v>
      </c>
      <c r="O396" s="30">
        <v>671.7</v>
      </c>
      <c r="P396" s="58">
        <f t="shared" si="41"/>
        <v>9.6863124953450175E-4</v>
      </c>
      <c r="R396" s="112" t="s">
        <v>241</v>
      </c>
      <c r="S396" s="30">
        <v>15824.05</v>
      </c>
      <c r="T396" s="31">
        <f t="shared" si="42"/>
        <v>1.2279220322285456E-2</v>
      </c>
    </row>
    <row r="397" spans="2:20" ht="27">
      <c r="B397" s="112" t="s">
        <v>242</v>
      </c>
      <c r="C397" s="30">
        <v>1444.45</v>
      </c>
      <c r="D397" s="31">
        <f t="shared" si="38"/>
        <v>1.0246188278080881E-2</v>
      </c>
      <c r="F397" s="112" t="s">
        <v>242</v>
      </c>
      <c r="G397" s="30">
        <v>40.6</v>
      </c>
      <c r="H397" s="58">
        <f t="shared" si="39"/>
        <v>-9.7560975609756184E-3</v>
      </c>
      <c r="J397" s="112" t="s">
        <v>242</v>
      </c>
      <c r="K397" s="30">
        <v>22.43</v>
      </c>
      <c r="L397" s="58">
        <f t="shared" si="40"/>
        <v>4.9602246139447859E-2</v>
      </c>
      <c r="N397" s="112" t="s">
        <v>242</v>
      </c>
      <c r="O397" s="30">
        <v>705.25</v>
      </c>
      <c r="P397" s="58">
        <f t="shared" si="41"/>
        <v>4.9947893404793664E-2</v>
      </c>
      <c r="R397" s="112" t="s">
        <v>242</v>
      </c>
      <c r="S397" s="30">
        <v>15856.05</v>
      </c>
      <c r="T397" s="31">
        <f t="shared" si="42"/>
        <v>2.022238301825352E-3</v>
      </c>
    </row>
    <row r="398" spans="2:20" ht="27">
      <c r="B398" s="112" t="s">
        <v>243</v>
      </c>
      <c r="C398" s="30">
        <v>1436.15</v>
      </c>
      <c r="D398" s="31">
        <f t="shared" si="38"/>
        <v>-5.7461317456470873E-3</v>
      </c>
      <c r="F398" s="112" t="s">
        <v>243</v>
      </c>
      <c r="G398" s="30">
        <v>41.15</v>
      </c>
      <c r="H398" s="58">
        <f t="shared" si="39"/>
        <v>1.3546798029556495E-2</v>
      </c>
      <c r="J398" s="112" t="s">
        <v>243</v>
      </c>
      <c r="K398" s="30">
        <v>22.85</v>
      </c>
      <c r="L398" s="58">
        <f t="shared" si="40"/>
        <v>1.8724921979491826E-2</v>
      </c>
      <c r="N398" s="112" t="s">
        <v>243</v>
      </c>
      <c r="O398" s="30">
        <v>739.95</v>
      </c>
      <c r="P398" s="58">
        <f t="shared" si="41"/>
        <v>4.9202410492733106E-2</v>
      </c>
      <c r="R398" s="112" t="s">
        <v>243</v>
      </c>
      <c r="S398" s="30">
        <v>15824.45</v>
      </c>
      <c r="T398" s="31">
        <f t="shared" si="42"/>
        <v>-1.9929301433836422E-3</v>
      </c>
    </row>
    <row r="399" spans="2:20" ht="27">
      <c r="B399" s="112" t="s">
        <v>244</v>
      </c>
      <c r="C399" s="30">
        <v>1421.35</v>
      </c>
      <c r="D399" s="31">
        <f t="shared" si="38"/>
        <v>-1.0305330223166265E-2</v>
      </c>
      <c r="F399" s="112" t="s">
        <v>244</v>
      </c>
      <c r="G399" s="30">
        <v>40.6</v>
      </c>
      <c r="H399" s="58">
        <f t="shared" si="39"/>
        <v>-1.3365735115431265E-2</v>
      </c>
      <c r="J399" s="112" t="s">
        <v>244</v>
      </c>
      <c r="K399" s="30">
        <v>21.7</v>
      </c>
      <c r="L399" s="58">
        <f t="shared" si="40"/>
        <v>-5.0328227571116102E-2</v>
      </c>
      <c r="N399" s="112" t="s">
        <v>244</v>
      </c>
      <c r="O399" s="30">
        <v>723.05</v>
      </c>
      <c r="P399" s="58">
        <f t="shared" si="41"/>
        <v>-2.2839381039259532E-2</v>
      </c>
      <c r="R399" s="112" t="s">
        <v>244</v>
      </c>
      <c r="S399" s="30">
        <v>15746.45</v>
      </c>
      <c r="T399" s="31">
        <f t="shared" si="42"/>
        <v>-4.929081263487789E-3</v>
      </c>
    </row>
    <row r="400" spans="2:20" ht="27">
      <c r="B400" s="112" t="s">
        <v>245</v>
      </c>
      <c r="C400" s="30">
        <v>1443.55</v>
      </c>
      <c r="D400" s="31">
        <f t="shared" si="38"/>
        <v>1.5618953811517233E-2</v>
      </c>
      <c r="F400" s="112" t="s">
        <v>245</v>
      </c>
      <c r="G400" s="30">
        <v>41.25</v>
      </c>
      <c r="H400" s="58">
        <f t="shared" si="39"/>
        <v>1.6009852216748666E-2</v>
      </c>
      <c r="J400" s="112" t="s">
        <v>245</v>
      </c>
      <c r="K400" s="30">
        <v>20.62</v>
      </c>
      <c r="L400" s="58">
        <f t="shared" si="40"/>
        <v>-4.9769585253456095E-2</v>
      </c>
      <c r="N400" s="112" t="s">
        <v>245</v>
      </c>
      <c r="O400" s="30">
        <v>722.7</v>
      </c>
      <c r="P400" s="58">
        <f t="shared" si="41"/>
        <v>-4.8406057672345515E-4</v>
      </c>
      <c r="R400" s="112" t="s">
        <v>245</v>
      </c>
      <c r="S400" s="30">
        <v>15709.4</v>
      </c>
      <c r="T400" s="31">
        <f t="shared" si="42"/>
        <v>-2.3529112911164773E-3</v>
      </c>
    </row>
    <row r="401" spans="2:20" ht="27">
      <c r="B401" s="112" t="s">
        <v>246</v>
      </c>
      <c r="C401" s="30">
        <v>1418.35</v>
      </c>
      <c r="D401" s="31">
        <f t="shared" si="38"/>
        <v>-1.7456963735236086E-2</v>
      </c>
      <c r="F401" s="112" t="s">
        <v>246</v>
      </c>
      <c r="G401" s="30">
        <v>41.05</v>
      </c>
      <c r="H401" s="58">
        <f t="shared" si="39"/>
        <v>-4.8484848484848797E-3</v>
      </c>
      <c r="J401" s="112" t="s">
        <v>246</v>
      </c>
      <c r="K401" s="30">
        <v>19.600000000000001</v>
      </c>
      <c r="L401" s="58">
        <f t="shared" si="40"/>
        <v>-4.9466537342386041E-2</v>
      </c>
      <c r="N401" s="112" t="s">
        <v>246</v>
      </c>
      <c r="O401" s="30">
        <v>727.6</v>
      </c>
      <c r="P401" s="58">
        <f t="shared" si="41"/>
        <v>6.7801300678012044E-3</v>
      </c>
      <c r="R401" s="112" t="s">
        <v>246</v>
      </c>
      <c r="S401" s="30">
        <v>15778.45</v>
      </c>
      <c r="T401" s="31">
        <f t="shared" si="42"/>
        <v>4.3954574967854931E-3</v>
      </c>
    </row>
    <row r="402" spans="2:20" ht="27">
      <c r="B402" s="112" t="s">
        <v>247</v>
      </c>
      <c r="C402" s="30">
        <v>1428.6</v>
      </c>
      <c r="D402" s="31">
        <f t="shared" si="38"/>
        <v>7.2267070892233498E-3</v>
      </c>
      <c r="F402" s="112" t="s">
        <v>247</v>
      </c>
      <c r="G402" s="30">
        <v>39.75</v>
      </c>
      <c r="H402" s="58">
        <f t="shared" si="39"/>
        <v>-3.1668696711327549E-2</v>
      </c>
      <c r="J402" s="112" t="s">
        <v>247</v>
      </c>
      <c r="K402" s="30">
        <v>19.95</v>
      </c>
      <c r="L402" s="58">
        <f t="shared" si="40"/>
        <v>1.7857142857142794E-2</v>
      </c>
      <c r="N402" s="112" t="s">
        <v>247</v>
      </c>
      <c r="O402" s="30">
        <v>731.45</v>
      </c>
      <c r="P402" s="58">
        <f t="shared" si="41"/>
        <v>5.2913688840021678E-3</v>
      </c>
      <c r="R402" s="112" t="s">
        <v>247</v>
      </c>
      <c r="S402" s="30">
        <v>15763.05</v>
      </c>
      <c r="T402" s="31">
        <f t="shared" si="42"/>
        <v>-9.7601475430109108E-4</v>
      </c>
    </row>
    <row r="403" spans="2:20">
      <c r="B403" s="111">
        <v>44235.645833333336</v>
      </c>
      <c r="C403" s="30">
        <v>1440.7</v>
      </c>
      <c r="D403" s="31">
        <f t="shared" si="38"/>
        <v>8.4698306033881288E-3</v>
      </c>
      <c r="F403" s="111">
        <v>44235.645833333336</v>
      </c>
      <c r="G403" s="30">
        <v>40.450000000000003</v>
      </c>
      <c r="H403" s="58">
        <f t="shared" si="39"/>
        <v>1.7610062893081757E-2</v>
      </c>
      <c r="J403" s="111">
        <v>44235.645833333336</v>
      </c>
      <c r="K403" s="30">
        <v>19.93</v>
      </c>
      <c r="L403" s="58">
        <f t="shared" si="40"/>
        <v>-1.0025062656641159E-3</v>
      </c>
      <c r="N403" s="111">
        <v>44235.645833333336</v>
      </c>
      <c r="O403" s="30">
        <v>737.2</v>
      </c>
      <c r="P403" s="58">
        <f t="shared" si="41"/>
        <v>7.8610978193998093E-3</v>
      </c>
      <c r="R403" s="111">
        <v>44235.645833333336</v>
      </c>
      <c r="S403" s="30">
        <v>15885.15</v>
      </c>
      <c r="T403" s="31">
        <f t="shared" si="42"/>
        <v>7.7459628688609783E-3</v>
      </c>
    </row>
    <row r="404" spans="2:20">
      <c r="B404" s="111">
        <v>44263.645833333336</v>
      </c>
      <c r="C404" s="30">
        <v>1455.95</v>
      </c>
      <c r="D404" s="31">
        <f t="shared" si="38"/>
        <v>1.0585132227389549E-2</v>
      </c>
      <c r="F404" s="111">
        <v>44263.645833333336</v>
      </c>
      <c r="G404" s="30">
        <v>40.299999999999997</v>
      </c>
      <c r="H404" s="58">
        <f t="shared" si="39"/>
        <v>-3.7082818294191799E-3</v>
      </c>
      <c r="J404" s="111">
        <v>44263.645833333336</v>
      </c>
      <c r="K404" s="30">
        <v>19.36</v>
      </c>
      <c r="L404" s="58">
        <f t="shared" si="40"/>
        <v>-2.8600100351229285E-2</v>
      </c>
      <c r="N404" s="111">
        <v>44263.645833333336</v>
      </c>
      <c r="O404" s="30">
        <v>727.4</v>
      </c>
      <c r="P404" s="58">
        <f t="shared" si="41"/>
        <v>-1.3293543136191133E-2</v>
      </c>
      <c r="R404" s="111">
        <v>44263.645833333336</v>
      </c>
      <c r="S404" s="30">
        <v>16130.75</v>
      </c>
      <c r="T404" s="31">
        <f t="shared" si="42"/>
        <v>1.5460980853186701E-2</v>
      </c>
    </row>
    <row r="405" spans="2:20">
      <c r="B405" s="111">
        <v>44294.645833333336</v>
      </c>
      <c r="C405" s="30">
        <v>1445.4</v>
      </c>
      <c r="D405" s="31">
        <f t="shared" si="38"/>
        <v>-7.2461279576908622E-3</v>
      </c>
      <c r="F405" s="111">
        <v>44294.645833333336</v>
      </c>
      <c r="G405" s="30">
        <v>39.1</v>
      </c>
      <c r="H405" s="58">
        <f t="shared" si="39"/>
        <v>-2.9776674937965208E-2</v>
      </c>
      <c r="J405" s="111">
        <v>44294.645833333336</v>
      </c>
      <c r="K405" s="30">
        <v>18.989999999999998</v>
      </c>
      <c r="L405" s="58">
        <f t="shared" si="40"/>
        <v>-1.9111570247933973E-2</v>
      </c>
      <c r="N405" s="111">
        <v>44294.645833333336</v>
      </c>
      <c r="O405" s="30">
        <v>709.8</v>
      </c>
      <c r="P405" s="58">
        <f t="shared" si="41"/>
        <v>-2.4195765740995356E-2</v>
      </c>
      <c r="R405" s="111">
        <v>44294.645833333336</v>
      </c>
      <c r="S405" s="30">
        <v>16258.8</v>
      </c>
      <c r="T405" s="31">
        <f t="shared" si="42"/>
        <v>7.9382545758877043E-3</v>
      </c>
    </row>
    <row r="406" spans="2:20">
      <c r="B406" s="111">
        <v>44324.645833333336</v>
      </c>
      <c r="C406" s="30">
        <v>1434.3</v>
      </c>
      <c r="D406" s="31">
        <f t="shared" si="38"/>
        <v>-7.6795350767954185E-3</v>
      </c>
      <c r="F406" s="111">
        <v>44324.645833333336</v>
      </c>
      <c r="G406" s="30">
        <v>40.9</v>
      </c>
      <c r="H406" s="58">
        <f t="shared" si="39"/>
        <v>4.6035805626598369E-2</v>
      </c>
      <c r="J406" s="111">
        <v>44324.645833333336</v>
      </c>
      <c r="K406" s="30">
        <v>18.41</v>
      </c>
      <c r="L406" s="58">
        <f t="shared" si="40"/>
        <v>-3.0542390731964075E-2</v>
      </c>
      <c r="N406" s="111">
        <v>44324.645833333336</v>
      </c>
      <c r="O406" s="30">
        <v>708.4</v>
      </c>
      <c r="P406" s="58">
        <f t="shared" si="41"/>
        <v>-1.9723865877712132E-3</v>
      </c>
      <c r="R406" s="111">
        <v>44324.645833333336</v>
      </c>
      <c r="S406" s="30">
        <v>16294.6</v>
      </c>
      <c r="T406" s="31">
        <f t="shared" si="42"/>
        <v>2.201884517922581E-3</v>
      </c>
    </row>
    <row r="407" spans="2:20">
      <c r="B407" s="111">
        <v>44355.645833333336</v>
      </c>
      <c r="C407" s="30">
        <v>1429.75</v>
      </c>
      <c r="D407" s="31">
        <f t="shared" si="38"/>
        <v>-3.1722791605660605E-3</v>
      </c>
      <c r="F407" s="111">
        <v>44355.645833333336</v>
      </c>
      <c r="G407" s="30">
        <v>42.9</v>
      </c>
      <c r="H407" s="58">
        <f t="shared" si="39"/>
        <v>4.8899755501222497E-2</v>
      </c>
      <c r="J407" s="111">
        <v>44355.645833333336</v>
      </c>
      <c r="K407" s="30">
        <v>18.63</v>
      </c>
      <c r="L407" s="58">
        <f t="shared" si="40"/>
        <v>1.195002715915261E-2</v>
      </c>
      <c r="N407" s="111">
        <v>44355.645833333336</v>
      </c>
      <c r="O407" s="30">
        <v>739.1</v>
      </c>
      <c r="P407" s="58">
        <f t="shared" si="41"/>
        <v>4.3337097684923886E-2</v>
      </c>
      <c r="R407" s="111">
        <v>44355.645833333336</v>
      </c>
      <c r="S407" s="30">
        <v>16238.2</v>
      </c>
      <c r="T407" s="31">
        <f t="shared" si="42"/>
        <v>-3.4612693775851744E-3</v>
      </c>
    </row>
    <row r="408" spans="2:20">
      <c r="B408" s="111">
        <v>44447.645833333336</v>
      </c>
      <c r="C408" s="30">
        <v>1414.35</v>
      </c>
      <c r="D408" s="31">
        <f t="shared" si="38"/>
        <v>-1.0771113831089418E-2</v>
      </c>
      <c r="F408" s="111">
        <v>44447.645833333336</v>
      </c>
      <c r="G408" s="30">
        <v>43.75</v>
      </c>
      <c r="H408" s="58">
        <f t="shared" si="39"/>
        <v>1.9813519813519864E-2</v>
      </c>
      <c r="J408" s="111">
        <v>44447.645833333336</v>
      </c>
      <c r="K408" s="30">
        <v>18.12</v>
      </c>
      <c r="L408" s="58">
        <f t="shared" si="40"/>
        <v>-2.7375201288244666E-2</v>
      </c>
      <c r="N408" s="111">
        <v>44447.645833333336</v>
      </c>
      <c r="O408" s="30">
        <v>776.05</v>
      </c>
      <c r="P408" s="58">
        <f t="shared" si="41"/>
        <v>4.9993235015559412E-2</v>
      </c>
      <c r="R408" s="111">
        <v>44447.645833333336</v>
      </c>
      <c r="S408" s="30">
        <v>16258.25</v>
      </c>
      <c r="T408" s="31">
        <f t="shared" si="42"/>
        <v>1.2347427670553746E-3</v>
      </c>
    </row>
    <row r="409" spans="2:20">
      <c r="B409" s="111">
        <v>44477.645833333336</v>
      </c>
      <c r="C409" s="30">
        <v>1393.65</v>
      </c>
      <c r="D409" s="31">
        <f t="shared" si="38"/>
        <v>-1.4635698377346351E-2</v>
      </c>
      <c r="F409" s="111">
        <v>44477.645833333336</v>
      </c>
      <c r="G409" s="30">
        <v>41.6</v>
      </c>
      <c r="H409" s="58">
        <f t="shared" si="39"/>
        <v>-4.9142857142857155E-2</v>
      </c>
      <c r="J409" s="111">
        <v>44477.645833333336</v>
      </c>
      <c r="K409" s="30">
        <v>17.21</v>
      </c>
      <c r="L409" s="58">
        <f t="shared" si="40"/>
        <v>-5.0220750551876359E-2</v>
      </c>
      <c r="N409" s="111">
        <v>44477.645833333336</v>
      </c>
      <c r="O409" s="30">
        <v>814.8</v>
      </c>
      <c r="P409" s="58">
        <f t="shared" si="41"/>
        <v>4.9932349719734592E-2</v>
      </c>
      <c r="R409" s="111">
        <v>44477.645833333336</v>
      </c>
      <c r="S409" s="30">
        <v>16280.1</v>
      </c>
      <c r="T409" s="31">
        <f t="shared" si="42"/>
        <v>1.3439330801285898E-3</v>
      </c>
    </row>
    <row r="410" spans="2:20">
      <c r="B410" s="111">
        <v>44508.645833333336</v>
      </c>
      <c r="C410" s="30">
        <v>1389.3</v>
      </c>
      <c r="D410" s="31">
        <f t="shared" si="38"/>
        <v>-3.1213001829728526E-3</v>
      </c>
      <c r="F410" s="111">
        <v>44508.645833333336</v>
      </c>
      <c r="G410" s="30">
        <v>40.9</v>
      </c>
      <c r="H410" s="58">
        <f t="shared" si="39"/>
        <v>-1.6826923076923128E-2</v>
      </c>
      <c r="J410" s="111">
        <v>44508.645833333336</v>
      </c>
      <c r="K410" s="30">
        <v>16.62</v>
      </c>
      <c r="L410" s="58">
        <f t="shared" si="40"/>
        <v>-3.4282393957001722E-2</v>
      </c>
      <c r="N410" s="111">
        <v>44508.645833333336</v>
      </c>
      <c r="O410" s="30">
        <v>853.55</v>
      </c>
      <c r="P410" s="58">
        <f t="shared" si="41"/>
        <v>4.7557682866961271E-2</v>
      </c>
      <c r="R410" s="111">
        <v>44508.645833333336</v>
      </c>
      <c r="S410" s="30">
        <v>16282.25</v>
      </c>
      <c r="T410" s="31">
        <f t="shared" si="42"/>
        <v>1.3206307086566227E-4</v>
      </c>
    </row>
    <row r="411" spans="2:20">
      <c r="B411" s="111">
        <v>44538.645833333336</v>
      </c>
      <c r="C411" s="30">
        <v>1389.65</v>
      </c>
      <c r="D411" s="31">
        <f t="shared" si="38"/>
        <v>2.5192543007279689E-4</v>
      </c>
      <c r="F411" s="111">
        <v>44538.645833333336</v>
      </c>
      <c r="G411" s="30">
        <v>41.4</v>
      </c>
      <c r="H411" s="58">
        <f t="shared" si="39"/>
        <v>1.2224938875305513E-2</v>
      </c>
      <c r="J411" s="111">
        <v>44538.645833333336</v>
      </c>
      <c r="K411" s="30">
        <v>17.059999999999999</v>
      </c>
      <c r="L411" s="58">
        <f t="shared" si="40"/>
        <v>2.6474127557159832E-2</v>
      </c>
      <c r="N411" s="111">
        <v>44538.645833333336</v>
      </c>
      <c r="O411" s="30">
        <v>896.2</v>
      </c>
      <c r="P411" s="58">
        <f t="shared" si="41"/>
        <v>4.9967781617948681E-2</v>
      </c>
      <c r="R411" s="111">
        <v>44538.645833333336</v>
      </c>
      <c r="S411" s="30">
        <v>16364.4</v>
      </c>
      <c r="T411" s="31">
        <f t="shared" si="42"/>
        <v>5.0453714934974858E-3</v>
      </c>
    </row>
    <row r="412" spans="2:20" ht="27">
      <c r="B412" s="112" t="s">
        <v>248</v>
      </c>
      <c r="C412" s="30">
        <v>1396.55</v>
      </c>
      <c r="D412" s="31">
        <f t="shared" si="38"/>
        <v>4.9652790270930947E-3</v>
      </c>
      <c r="F412" s="112" t="s">
        <v>248</v>
      </c>
      <c r="G412" s="30">
        <v>41.6</v>
      </c>
      <c r="H412" s="58">
        <f t="shared" si="39"/>
        <v>4.8309178743961567E-3</v>
      </c>
      <c r="J412" s="112" t="s">
        <v>248</v>
      </c>
      <c r="K412" s="30">
        <v>16.88</v>
      </c>
      <c r="L412" s="58">
        <f t="shared" si="40"/>
        <v>-1.0550996483001174E-2</v>
      </c>
      <c r="N412" s="112" t="s">
        <v>248</v>
      </c>
      <c r="O412" s="30">
        <v>941</v>
      </c>
      <c r="P412" s="58">
        <f t="shared" si="41"/>
        <v>4.9988841776389181E-2</v>
      </c>
      <c r="R412" s="112" t="s">
        <v>248</v>
      </c>
      <c r="S412" s="30">
        <v>16529.099999999999</v>
      </c>
      <c r="T412" s="31">
        <f t="shared" si="42"/>
        <v>1.006453032191823E-2</v>
      </c>
    </row>
    <row r="413" spans="2:20" ht="27">
      <c r="B413" s="112" t="s">
        <v>249</v>
      </c>
      <c r="C413" s="30">
        <v>1386.45</v>
      </c>
      <c r="D413" s="31">
        <f t="shared" si="38"/>
        <v>-7.2321076939600992E-3</v>
      </c>
      <c r="F413" s="112" t="s">
        <v>249</v>
      </c>
      <c r="G413" s="30">
        <v>40.65</v>
      </c>
      <c r="H413" s="58">
        <f t="shared" si="39"/>
        <v>-2.2836538461538547E-2</v>
      </c>
      <c r="J413" s="112" t="s">
        <v>249</v>
      </c>
      <c r="K413" s="30">
        <v>16.21</v>
      </c>
      <c r="L413" s="58">
        <f t="shared" si="40"/>
        <v>-3.9691943127961982E-2</v>
      </c>
      <c r="N413" s="112" t="s">
        <v>249</v>
      </c>
      <c r="O413" s="30">
        <v>945</v>
      </c>
      <c r="P413" s="58">
        <f t="shared" si="41"/>
        <v>4.2507970244420878E-3</v>
      </c>
      <c r="R413" s="112" t="s">
        <v>249</v>
      </c>
      <c r="S413" s="30">
        <v>16563.05</v>
      </c>
      <c r="T413" s="31">
        <f t="shared" si="42"/>
        <v>2.0539533307923907E-3</v>
      </c>
    </row>
    <row r="414" spans="2:20" ht="27">
      <c r="B414" s="112" t="s">
        <v>250</v>
      </c>
      <c r="C414" s="30">
        <v>1407.05</v>
      </c>
      <c r="D414" s="31">
        <f t="shared" si="38"/>
        <v>1.4858090807457813E-2</v>
      </c>
      <c r="F414" s="112" t="s">
        <v>250</v>
      </c>
      <c r="G414" s="30">
        <v>41.2</v>
      </c>
      <c r="H414" s="58">
        <f t="shared" si="39"/>
        <v>1.3530135301353052E-2</v>
      </c>
      <c r="J414" s="112" t="s">
        <v>250</v>
      </c>
      <c r="K414" s="30">
        <v>16.8</v>
      </c>
      <c r="L414" s="58">
        <f t="shared" si="40"/>
        <v>3.6397285626156739E-2</v>
      </c>
      <c r="N414" s="112" t="s">
        <v>250</v>
      </c>
      <c r="O414" s="30">
        <v>907.9</v>
      </c>
      <c r="P414" s="58">
        <f t="shared" si="41"/>
        <v>-3.9259259259259327E-2</v>
      </c>
      <c r="R414" s="112" t="s">
        <v>250</v>
      </c>
      <c r="S414" s="30">
        <v>16614.599999999999</v>
      </c>
      <c r="T414" s="31">
        <f t="shared" si="42"/>
        <v>3.1123494766964743E-3</v>
      </c>
    </row>
    <row r="415" spans="2:20" ht="27">
      <c r="B415" s="112" t="s">
        <v>251</v>
      </c>
      <c r="C415" s="30">
        <v>1495.4</v>
      </c>
      <c r="D415" s="31">
        <f t="shared" si="38"/>
        <v>6.2790945595394776E-2</v>
      </c>
      <c r="F415" s="112" t="s">
        <v>251</v>
      </c>
      <c r="G415" s="30">
        <v>41.95</v>
      </c>
      <c r="H415" s="58">
        <f t="shared" si="39"/>
        <v>1.8203883495145678E-2</v>
      </c>
      <c r="J415" s="112" t="s">
        <v>251</v>
      </c>
      <c r="K415" s="30">
        <v>16.37</v>
      </c>
      <c r="L415" s="58">
        <f t="shared" si="40"/>
        <v>-2.5595238095238115E-2</v>
      </c>
      <c r="N415" s="112" t="s">
        <v>251</v>
      </c>
      <c r="O415" s="30">
        <v>941.9</v>
      </c>
      <c r="P415" s="58">
        <f t="shared" si="41"/>
        <v>3.7449058266328938E-2</v>
      </c>
      <c r="R415" s="112" t="s">
        <v>251</v>
      </c>
      <c r="S415" s="30">
        <v>16568.849999999999</v>
      </c>
      <c r="T415" s="31">
        <f t="shared" si="42"/>
        <v>-2.7536022534397908E-3</v>
      </c>
    </row>
    <row r="416" spans="2:20" ht="27">
      <c r="B416" s="112" t="s">
        <v>252</v>
      </c>
      <c r="C416" s="30">
        <v>1452.2</v>
      </c>
      <c r="D416" s="31">
        <f t="shared" si="38"/>
        <v>-2.888859168115554E-2</v>
      </c>
      <c r="F416" s="112" t="s">
        <v>252</v>
      </c>
      <c r="G416" s="30">
        <v>39.950000000000003</v>
      </c>
      <c r="H416" s="58">
        <f t="shared" si="39"/>
        <v>-4.7675804529201393E-2</v>
      </c>
      <c r="J416" s="112" t="s">
        <v>252</v>
      </c>
      <c r="K416" s="30">
        <v>16.09</v>
      </c>
      <c r="L416" s="58">
        <f t="shared" si="40"/>
        <v>-1.7104459376909076E-2</v>
      </c>
      <c r="N416" s="112" t="s">
        <v>252</v>
      </c>
      <c r="O416" s="30">
        <v>920.55</v>
      </c>
      <c r="P416" s="58">
        <f t="shared" si="41"/>
        <v>-2.2666949782354839E-2</v>
      </c>
      <c r="R416" s="112" t="s">
        <v>252</v>
      </c>
      <c r="S416" s="30">
        <v>16450.5</v>
      </c>
      <c r="T416" s="31">
        <f t="shared" si="42"/>
        <v>-7.1429218080916179E-3</v>
      </c>
    </row>
    <row r="417" spans="2:20" ht="27">
      <c r="B417" s="112" t="s">
        <v>253</v>
      </c>
      <c r="C417" s="30">
        <v>1459.65</v>
      </c>
      <c r="D417" s="31">
        <f t="shared" si="38"/>
        <v>5.1301473626221838E-3</v>
      </c>
      <c r="F417" s="112" t="s">
        <v>253</v>
      </c>
      <c r="G417" s="30">
        <v>38.75</v>
      </c>
      <c r="H417" s="58">
        <f t="shared" si="39"/>
        <v>-3.0037546933667114E-2</v>
      </c>
      <c r="J417" s="112" t="s">
        <v>253</v>
      </c>
      <c r="K417" s="30">
        <v>15.3</v>
      </c>
      <c r="L417" s="58">
        <f t="shared" si="40"/>
        <v>-4.909881914232439E-2</v>
      </c>
      <c r="N417" s="112" t="s">
        <v>253</v>
      </c>
      <c r="O417" s="30">
        <v>876.8</v>
      </c>
      <c r="P417" s="58">
        <f t="shared" si="41"/>
        <v>-4.7525935581989032E-2</v>
      </c>
      <c r="R417" s="112" t="s">
        <v>253</v>
      </c>
      <c r="S417" s="30">
        <v>16496.45</v>
      </c>
      <c r="T417" s="31">
        <f t="shared" si="42"/>
        <v>2.7932281693565653E-3</v>
      </c>
    </row>
    <row r="418" spans="2:20" ht="27">
      <c r="B418" s="112" t="s">
        <v>254</v>
      </c>
      <c r="C418" s="30">
        <v>1454.1</v>
      </c>
      <c r="D418" s="31">
        <f t="shared" si="38"/>
        <v>-3.8022813688214363E-3</v>
      </c>
      <c r="F418" s="112" t="s">
        <v>254</v>
      </c>
      <c r="G418" s="30">
        <v>40.200000000000003</v>
      </c>
      <c r="H418" s="58">
        <f t="shared" si="39"/>
        <v>3.741935483870984E-2</v>
      </c>
      <c r="J418" s="112" t="s">
        <v>254</v>
      </c>
      <c r="K418" s="30">
        <v>15.46</v>
      </c>
      <c r="L418" s="58">
        <f t="shared" si="40"/>
        <v>1.0457516339869244E-2</v>
      </c>
      <c r="N418" s="112" t="s">
        <v>254</v>
      </c>
      <c r="O418" s="30">
        <v>906.05</v>
      </c>
      <c r="P418" s="58">
        <f t="shared" si="41"/>
        <v>3.3359945255474477E-2</v>
      </c>
      <c r="R418" s="112" t="s">
        <v>254</v>
      </c>
      <c r="S418" s="30">
        <v>16624.599999999999</v>
      </c>
      <c r="T418" s="31">
        <f t="shared" si="42"/>
        <v>7.7683380363653409E-3</v>
      </c>
    </row>
    <row r="419" spans="2:20" ht="27">
      <c r="B419" s="112" t="s">
        <v>255</v>
      </c>
      <c r="C419" s="30">
        <v>1432.2</v>
      </c>
      <c r="D419" s="31">
        <f t="shared" si="38"/>
        <v>-1.5060862389106533E-2</v>
      </c>
      <c r="F419" s="112" t="s">
        <v>255</v>
      </c>
      <c r="G419" s="30">
        <v>39.85</v>
      </c>
      <c r="H419" s="58">
        <f t="shared" si="39"/>
        <v>-8.7064676616915859E-3</v>
      </c>
      <c r="J419" s="112" t="s">
        <v>255</v>
      </c>
      <c r="K419" s="30">
        <v>15.6</v>
      </c>
      <c r="L419" s="58">
        <f t="shared" si="40"/>
        <v>9.0556274256143876E-3</v>
      </c>
      <c r="N419" s="112" t="s">
        <v>255</v>
      </c>
      <c r="O419" s="30">
        <v>904.8</v>
      </c>
      <c r="P419" s="58">
        <f t="shared" si="41"/>
        <v>-1.3796148115445828E-3</v>
      </c>
      <c r="R419" s="112" t="s">
        <v>255</v>
      </c>
      <c r="S419" s="30">
        <v>16634.650000000001</v>
      </c>
      <c r="T419" s="31">
        <f t="shared" si="42"/>
        <v>6.0452582317793713E-4</v>
      </c>
    </row>
    <row r="420" spans="2:20" ht="27">
      <c r="B420" s="112" t="s">
        <v>256</v>
      </c>
      <c r="C420" s="30">
        <v>1435.75</v>
      </c>
      <c r="D420" s="31">
        <f t="shared" si="38"/>
        <v>2.4787040916072201E-3</v>
      </c>
      <c r="F420" s="112" t="s">
        <v>256</v>
      </c>
      <c r="G420" s="30">
        <v>39.35</v>
      </c>
      <c r="H420" s="58">
        <f t="shared" si="39"/>
        <v>-1.2547051442910906E-2</v>
      </c>
      <c r="J420" s="112" t="s">
        <v>256</v>
      </c>
      <c r="K420" s="30">
        <v>15.11</v>
      </c>
      <c r="L420" s="58">
        <f t="shared" si="40"/>
        <v>-3.141025641025641E-2</v>
      </c>
      <c r="N420" s="112" t="s">
        <v>256</v>
      </c>
      <c r="O420" s="30">
        <v>892.05</v>
      </c>
      <c r="P420" s="58">
        <f t="shared" si="41"/>
        <v>-1.4091511936339507E-2</v>
      </c>
      <c r="R420" s="112" t="s">
        <v>256</v>
      </c>
      <c r="S420" s="30">
        <v>16636.900000000001</v>
      </c>
      <c r="T420" s="31">
        <f t="shared" si="42"/>
        <v>1.3525983414131026E-4</v>
      </c>
    </row>
    <row r="421" spans="2:20" ht="27">
      <c r="B421" s="112" t="s">
        <v>257</v>
      </c>
      <c r="C421" s="30">
        <v>1448.6</v>
      </c>
      <c r="D421" s="31">
        <f t="shared" si="38"/>
        <v>8.9500261187531738E-3</v>
      </c>
      <c r="F421" s="112" t="s">
        <v>257</v>
      </c>
      <c r="G421" s="30">
        <v>40.799999999999997</v>
      </c>
      <c r="H421" s="58">
        <f t="shared" si="39"/>
        <v>3.6848792884370818E-2</v>
      </c>
      <c r="J421" s="112" t="s">
        <v>257</v>
      </c>
      <c r="K421" s="30">
        <v>15.6</v>
      </c>
      <c r="L421" s="58">
        <f t="shared" si="40"/>
        <v>3.2428855062872186E-2</v>
      </c>
      <c r="N421" s="112" t="s">
        <v>257</v>
      </c>
      <c r="O421" s="30">
        <v>912.75</v>
      </c>
      <c r="P421" s="58">
        <f t="shared" si="41"/>
        <v>2.320497729947868E-2</v>
      </c>
      <c r="R421" s="112" t="s">
        <v>257</v>
      </c>
      <c r="S421" s="30">
        <v>16705.2</v>
      </c>
      <c r="T421" s="31">
        <f t="shared" si="42"/>
        <v>4.1053321231718787E-3</v>
      </c>
    </row>
    <row r="422" spans="2:20" ht="27">
      <c r="B422" s="112" t="s">
        <v>258</v>
      </c>
      <c r="C422" s="30">
        <v>1469.15</v>
      </c>
      <c r="D422" s="31">
        <f t="shared" si="38"/>
        <v>1.4186110727599122E-2</v>
      </c>
      <c r="F422" s="112" t="s">
        <v>258</v>
      </c>
      <c r="G422" s="30">
        <v>40.450000000000003</v>
      </c>
      <c r="H422" s="58">
        <f t="shared" si="39"/>
        <v>-8.5784313725488781E-3</v>
      </c>
      <c r="J422" s="112" t="s">
        <v>258</v>
      </c>
      <c r="K422" s="30">
        <v>15.52</v>
      </c>
      <c r="L422" s="58">
        <f t="shared" si="40"/>
        <v>-5.12820512820511E-3</v>
      </c>
      <c r="N422" s="112" t="s">
        <v>258</v>
      </c>
      <c r="O422" s="30">
        <v>958.35</v>
      </c>
      <c r="P422" s="58">
        <f t="shared" si="41"/>
        <v>4.9958915365653223E-2</v>
      </c>
      <c r="R422" s="112" t="s">
        <v>258</v>
      </c>
      <c r="S422" s="30">
        <v>16931.05</v>
      </c>
      <c r="T422" s="31">
        <f t="shared" si="42"/>
        <v>1.3519742355673658E-2</v>
      </c>
    </row>
    <row r="423" spans="2:20" ht="27">
      <c r="B423" s="112" t="s">
        <v>259</v>
      </c>
      <c r="C423" s="30">
        <v>1475</v>
      </c>
      <c r="D423" s="31">
        <f t="shared" si="38"/>
        <v>3.9818942926181933E-3</v>
      </c>
      <c r="F423" s="112" t="s">
        <v>259</v>
      </c>
      <c r="G423" s="30">
        <v>39.700000000000003</v>
      </c>
      <c r="H423" s="58">
        <f t="shared" si="39"/>
        <v>-1.8541409147095123E-2</v>
      </c>
      <c r="J423" s="112" t="s">
        <v>259</v>
      </c>
      <c r="K423" s="30">
        <v>15.72</v>
      </c>
      <c r="L423" s="58">
        <f t="shared" si="40"/>
        <v>1.2886597938144506E-2</v>
      </c>
      <c r="N423" s="112" t="s">
        <v>259</v>
      </c>
      <c r="O423" s="30">
        <v>995.5</v>
      </c>
      <c r="P423" s="58">
        <f t="shared" si="41"/>
        <v>3.876454322533518E-2</v>
      </c>
      <c r="R423" s="112" t="s">
        <v>259</v>
      </c>
      <c r="S423" s="30">
        <v>17132.2</v>
      </c>
      <c r="T423" s="31">
        <f t="shared" si="42"/>
        <v>1.1880539009689439E-2</v>
      </c>
    </row>
    <row r="424" spans="2:20">
      <c r="B424" s="111">
        <v>44205.645833333336</v>
      </c>
      <c r="C424" s="30">
        <v>1543.3</v>
      </c>
      <c r="D424" s="31">
        <f t="shared" si="38"/>
        <v>4.630508474576267E-2</v>
      </c>
      <c r="F424" s="111">
        <v>44205.645833333336</v>
      </c>
      <c r="G424" s="30">
        <v>39.700000000000003</v>
      </c>
      <c r="H424" s="58">
        <f t="shared" si="39"/>
        <v>0</v>
      </c>
      <c r="J424" s="111">
        <v>44205.645833333336</v>
      </c>
      <c r="K424" s="30">
        <v>16.25</v>
      </c>
      <c r="L424" s="58">
        <f t="shared" si="40"/>
        <v>3.3715012722646209E-2</v>
      </c>
      <c r="N424" s="111">
        <v>44205.645833333336</v>
      </c>
      <c r="O424" s="30">
        <v>1006.45</v>
      </c>
      <c r="P424" s="58">
        <f t="shared" si="41"/>
        <v>1.0999497739829334E-2</v>
      </c>
      <c r="R424" s="111">
        <v>44205.645833333336</v>
      </c>
      <c r="S424" s="30">
        <v>17076.25</v>
      </c>
      <c r="T424" s="31">
        <f t="shared" si="42"/>
        <v>-3.2657802267076486E-3</v>
      </c>
    </row>
    <row r="425" spans="2:20">
      <c r="B425" s="111">
        <v>44236.645833333336</v>
      </c>
      <c r="C425" s="30">
        <v>1563.25</v>
      </c>
      <c r="D425" s="31">
        <f t="shared" si="38"/>
        <v>1.2926845072247728E-2</v>
      </c>
      <c r="F425" s="111">
        <v>44236.645833333336</v>
      </c>
      <c r="G425" s="30">
        <v>40.700000000000003</v>
      </c>
      <c r="H425" s="58">
        <f t="shared" si="39"/>
        <v>2.5188916876574208E-2</v>
      </c>
      <c r="J425" s="111">
        <v>44236.645833333336</v>
      </c>
      <c r="K425" s="30">
        <v>17.059999999999999</v>
      </c>
      <c r="L425" s="58">
        <f t="shared" si="40"/>
        <v>4.9846153846153873E-2</v>
      </c>
      <c r="N425" s="111">
        <v>44236.645833333336</v>
      </c>
      <c r="O425" s="30">
        <v>1056.75</v>
      </c>
      <c r="P425" s="58">
        <f t="shared" si="41"/>
        <v>4.9977644194942661E-2</v>
      </c>
      <c r="R425" s="111">
        <v>44236.645833333336</v>
      </c>
      <c r="S425" s="30">
        <v>17234.150000000001</v>
      </c>
      <c r="T425" s="31">
        <f t="shared" si="42"/>
        <v>9.2467608520607758E-3</v>
      </c>
    </row>
    <row r="426" spans="2:20">
      <c r="B426" s="111">
        <v>44264.645833333336</v>
      </c>
      <c r="C426" s="30">
        <v>1571.7</v>
      </c>
      <c r="D426" s="31">
        <f t="shared" si="38"/>
        <v>5.4054054054053502E-3</v>
      </c>
      <c r="F426" s="111">
        <v>44264.645833333336</v>
      </c>
      <c r="G426" s="30">
        <v>40.549999999999997</v>
      </c>
      <c r="H426" s="58">
        <f t="shared" si="39"/>
        <v>-3.6855036855037993E-3</v>
      </c>
      <c r="J426" s="111">
        <v>44264.645833333336</v>
      </c>
      <c r="K426" s="30">
        <v>17.25</v>
      </c>
      <c r="L426" s="58">
        <f t="shared" si="40"/>
        <v>1.1137162954279134E-2</v>
      </c>
      <c r="N426" s="111">
        <v>44264.645833333336</v>
      </c>
      <c r="O426" s="30">
        <v>1049.8499999999999</v>
      </c>
      <c r="P426" s="58">
        <f t="shared" si="41"/>
        <v>-6.5294535131299458E-3</v>
      </c>
      <c r="R426" s="111">
        <v>44264.645833333336</v>
      </c>
      <c r="S426" s="30">
        <v>17323.599999999999</v>
      </c>
      <c r="T426" s="31">
        <f t="shared" si="42"/>
        <v>5.1902762828452964E-3</v>
      </c>
    </row>
    <row r="427" spans="2:20">
      <c r="B427" s="111">
        <v>44356.645833333336</v>
      </c>
      <c r="C427" s="30">
        <v>1581.1</v>
      </c>
      <c r="D427" s="31">
        <f t="shared" si="38"/>
        <v>5.980785137112532E-3</v>
      </c>
      <c r="F427" s="111">
        <v>44356.645833333336</v>
      </c>
      <c r="G427" s="30">
        <v>40.1</v>
      </c>
      <c r="H427" s="58">
        <f t="shared" si="39"/>
        <v>-1.1097410604192226E-2</v>
      </c>
      <c r="J427" s="111">
        <v>44356.645833333336</v>
      </c>
      <c r="K427" s="30">
        <v>16.86</v>
      </c>
      <c r="L427" s="58">
        <f t="shared" si="40"/>
        <v>-2.2608695652173938E-2</v>
      </c>
      <c r="N427" s="111">
        <v>44356.645833333336</v>
      </c>
      <c r="O427" s="30">
        <v>1029.5</v>
      </c>
      <c r="P427" s="58">
        <f t="shared" si="41"/>
        <v>-1.9383721484021454E-2</v>
      </c>
      <c r="R427" s="111">
        <v>44356.645833333336</v>
      </c>
      <c r="S427" s="30">
        <v>17377.8</v>
      </c>
      <c r="T427" s="31">
        <f t="shared" si="42"/>
        <v>3.1286799510494845E-3</v>
      </c>
    </row>
    <row r="428" spans="2:20">
      <c r="B428" s="111">
        <v>44386.645833333336</v>
      </c>
      <c r="C428" s="30">
        <v>1575.35</v>
      </c>
      <c r="D428" s="31">
        <f t="shared" si="38"/>
        <v>-3.6367086205806309E-3</v>
      </c>
      <c r="F428" s="111">
        <v>44386.645833333336</v>
      </c>
      <c r="G428" s="30">
        <v>40</v>
      </c>
      <c r="H428" s="58">
        <f t="shared" si="39"/>
        <v>-2.4937655860349794E-3</v>
      </c>
      <c r="J428" s="111">
        <v>44386.645833333336</v>
      </c>
      <c r="K428" s="30">
        <v>16.62</v>
      </c>
      <c r="L428" s="58">
        <f t="shared" si="40"/>
        <v>-1.4234875444839812E-2</v>
      </c>
      <c r="N428" s="111">
        <v>44386.645833333336</v>
      </c>
      <c r="O428" s="30">
        <v>1063.7</v>
      </c>
      <c r="P428" s="58">
        <f t="shared" si="41"/>
        <v>3.322000971345318E-2</v>
      </c>
      <c r="R428" s="111">
        <v>44386.645833333336</v>
      </c>
      <c r="S428" s="30">
        <v>17362.099999999999</v>
      </c>
      <c r="T428" s="31">
        <f t="shared" si="42"/>
        <v>-9.0345153011317514E-4</v>
      </c>
    </row>
    <row r="429" spans="2:20">
      <c r="B429" s="111">
        <v>44417.645833333336</v>
      </c>
      <c r="C429" s="30">
        <v>1592.6</v>
      </c>
      <c r="D429" s="31">
        <f t="shared" si="38"/>
        <v>1.0949947630685353E-2</v>
      </c>
      <c r="F429" s="111">
        <v>44417.645833333336</v>
      </c>
      <c r="G429" s="30">
        <v>40.549999999999997</v>
      </c>
      <c r="H429" s="58">
        <f t="shared" si="39"/>
        <v>1.3749999999999929E-2</v>
      </c>
      <c r="J429" s="111">
        <v>44417.645833333336</v>
      </c>
      <c r="K429" s="30">
        <v>16.66</v>
      </c>
      <c r="L429" s="58">
        <f t="shared" si="40"/>
        <v>2.4067388688326918E-3</v>
      </c>
      <c r="N429" s="111">
        <v>44417.645833333336</v>
      </c>
      <c r="O429" s="30">
        <v>1100</v>
      </c>
      <c r="P429" s="58">
        <f t="shared" si="41"/>
        <v>3.4126163391933861E-2</v>
      </c>
      <c r="R429" s="111">
        <v>44417.645833333336</v>
      </c>
      <c r="S429" s="30">
        <v>17353.5</v>
      </c>
      <c r="T429" s="31">
        <f t="shared" si="42"/>
        <v>-4.9533178590144278E-4</v>
      </c>
    </row>
    <row r="430" spans="2:20">
      <c r="B430" s="111">
        <v>44448.645833333336</v>
      </c>
      <c r="C430" s="30">
        <v>1599.95</v>
      </c>
      <c r="D430" s="31">
        <f t="shared" si="38"/>
        <v>4.6150948135126324E-3</v>
      </c>
      <c r="F430" s="111">
        <v>44448.645833333336</v>
      </c>
      <c r="G430" s="30">
        <v>40.6</v>
      </c>
      <c r="H430" s="58">
        <f t="shared" si="39"/>
        <v>1.2330456226881115E-3</v>
      </c>
      <c r="J430" s="111">
        <v>44448.645833333336</v>
      </c>
      <c r="K430" s="30">
        <v>16.68</v>
      </c>
      <c r="L430" s="58">
        <f t="shared" si="40"/>
        <v>1.2004801920768582E-3</v>
      </c>
      <c r="N430" s="111">
        <v>44448.645833333336</v>
      </c>
      <c r="O430" s="30">
        <v>1155</v>
      </c>
      <c r="P430" s="58">
        <f t="shared" si="41"/>
        <v>5.0000000000000044E-2</v>
      </c>
      <c r="R430" s="111">
        <v>44448.645833333336</v>
      </c>
      <c r="S430" s="30">
        <v>17369.25</v>
      </c>
      <c r="T430" s="31">
        <f t="shared" si="42"/>
        <v>9.0759789091543475E-4</v>
      </c>
    </row>
    <row r="431" spans="2:20" ht="27">
      <c r="B431" s="112" t="s">
        <v>260</v>
      </c>
      <c r="C431" s="30">
        <v>1599.1</v>
      </c>
      <c r="D431" s="31">
        <f t="shared" si="38"/>
        <v>-5.3126660208135945E-4</v>
      </c>
      <c r="F431" s="112" t="s">
        <v>260</v>
      </c>
      <c r="G431" s="30">
        <v>40.950000000000003</v>
      </c>
      <c r="H431" s="58">
        <f t="shared" si="39"/>
        <v>8.6206896551723755E-3</v>
      </c>
      <c r="J431" s="112" t="s">
        <v>260</v>
      </c>
      <c r="K431" s="30">
        <v>16.41</v>
      </c>
      <c r="L431" s="58">
        <f t="shared" si="40"/>
        <v>-1.6187050359712241E-2</v>
      </c>
      <c r="N431" s="112" t="s">
        <v>260</v>
      </c>
      <c r="O431" s="30">
        <v>1212.75</v>
      </c>
      <c r="P431" s="58">
        <f t="shared" si="41"/>
        <v>5.0000000000000044E-2</v>
      </c>
      <c r="R431" s="112" t="s">
        <v>260</v>
      </c>
      <c r="S431" s="30">
        <v>17355.3</v>
      </c>
      <c r="T431" s="31">
        <f t="shared" si="42"/>
        <v>-8.0314348633370169E-4</v>
      </c>
    </row>
    <row r="432" spans="2:20" ht="27">
      <c r="B432" s="112" t="s">
        <v>261</v>
      </c>
      <c r="C432" s="30">
        <v>1586.6</v>
      </c>
      <c r="D432" s="31">
        <f t="shared" si="38"/>
        <v>-7.8168970045651154E-3</v>
      </c>
      <c r="F432" s="112" t="s">
        <v>261</v>
      </c>
      <c r="G432" s="30">
        <v>40.35</v>
      </c>
      <c r="H432" s="58">
        <f t="shared" si="39"/>
        <v>-1.4652014652014711E-2</v>
      </c>
      <c r="J432" s="112" t="s">
        <v>261</v>
      </c>
      <c r="K432" s="30">
        <v>16.43</v>
      </c>
      <c r="L432" s="58">
        <f t="shared" si="40"/>
        <v>1.2187690432663434E-3</v>
      </c>
      <c r="N432" s="112" t="s">
        <v>261</v>
      </c>
      <c r="O432" s="30">
        <v>1273.3499999999999</v>
      </c>
      <c r="P432" s="58">
        <f t="shared" si="41"/>
        <v>4.9969078540507139E-2</v>
      </c>
      <c r="R432" s="112" t="s">
        <v>261</v>
      </c>
      <c r="S432" s="30">
        <v>17380</v>
      </c>
      <c r="T432" s="31">
        <f t="shared" si="42"/>
        <v>1.4231963722897145E-3</v>
      </c>
    </row>
    <row r="433" spans="2:20" ht="27">
      <c r="B433" s="112" t="s">
        <v>262</v>
      </c>
      <c r="C433" s="30">
        <v>1592.2</v>
      </c>
      <c r="D433" s="31">
        <f t="shared" si="38"/>
        <v>3.5295600655491643E-3</v>
      </c>
      <c r="F433" s="112" t="s">
        <v>262</v>
      </c>
      <c r="G433" s="30">
        <v>40.1</v>
      </c>
      <c r="H433" s="58">
        <f t="shared" si="39"/>
        <v>-6.1957868649318293E-3</v>
      </c>
      <c r="J433" s="112" t="s">
        <v>262</v>
      </c>
      <c r="K433" s="30">
        <v>16.39</v>
      </c>
      <c r="L433" s="58">
        <f t="shared" si="40"/>
        <v>-2.4345709068775978E-3</v>
      </c>
      <c r="N433" s="112" t="s">
        <v>262</v>
      </c>
      <c r="O433" s="30">
        <v>1336.8</v>
      </c>
      <c r="P433" s="58">
        <f t="shared" si="41"/>
        <v>4.9829190717399108E-2</v>
      </c>
      <c r="R433" s="112" t="s">
        <v>262</v>
      </c>
      <c r="S433" s="30">
        <v>17519.45</v>
      </c>
      <c r="T433" s="31">
        <f t="shared" si="42"/>
        <v>8.0235903337169123E-3</v>
      </c>
    </row>
    <row r="434" spans="2:20" ht="27">
      <c r="B434" s="112" t="s">
        <v>263</v>
      </c>
      <c r="C434" s="30">
        <v>1601.95</v>
      </c>
      <c r="D434" s="31">
        <f t="shared" si="38"/>
        <v>6.1236025624922252E-3</v>
      </c>
      <c r="F434" s="112" t="s">
        <v>263</v>
      </c>
      <c r="G434" s="30">
        <v>41</v>
      </c>
      <c r="H434" s="58">
        <f t="shared" si="39"/>
        <v>2.244389027431426E-2</v>
      </c>
      <c r="J434" s="112" t="s">
        <v>263</v>
      </c>
      <c r="K434" s="30">
        <v>16.25</v>
      </c>
      <c r="L434" s="58">
        <f t="shared" si="40"/>
        <v>-8.541793776693174E-3</v>
      </c>
      <c r="N434" s="112" t="s">
        <v>263</v>
      </c>
      <c r="O434" s="30">
        <v>1277.8</v>
      </c>
      <c r="P434" s="58">
        <f t="shared" si="41"/>
        <v>-4.4135248354278844E-2</v>
      </c>
      <c r="R434" s="112" t="s">
        <v>263</v>
      </c>
      <c r="S434" s="30">
        <v>17629.5</v>
      </c>
      <c r="T434" s="31">
        <f t="shared" si="42"/>
        <v>6.2815898900936418E-3</v>
      </c>
    </row>
    <row r="435" spans="2:20" ht="27">
      <c r="B435" s="112" t="s">
        <v>264</v>
      </c>
      <c r="C435" s="30">
        <v>1594.65</v>
      </c>
      <c r="D435" s="31">
        <f t="shared" si="38"/>
        <v>-4.5569462217921464E-3</v>
      </c>
      <c r="F435" s="112" t="s">
        <v>264</v>
      </c>
      <c r="G435" s="30">
        <v>40.200000000000003</v>
      </c>
      <c r="H435" s="58">
        <f t="shared" si="39"/>
        <v>-1.9512195121951126E-2</v>
      </c>
      <c r="J435" s="112" t="s">
        <v>264</v>
      </c>
      <c r="K435" s="30">
        <v>15.89</v>
      </c>
      <c r="L435" s="58">
        <f t="shared" si="40"/>
        <v>-2.215384615384608E-2</v>
      </c>
      <c r="N435" s="112" t="s">
        <v>264</v>
      </c>
      <c r="O435" s="30">
        <v>1310.8</v>
      </c>
      <c r="P435" s="58">
        <f t="shared" si="41"/>
        <v>2.5825637814994584E-2</v>
      </c>
      <c r="R435" s="112" t="s">
        <v>264</v>
      </c>
      <c r="S435" s="30">
        <v>17585.150000000001</v>
      </c>
      <c r="T435" s="31">
        <f t="shared" si="42"/>
        <v>-2.5156697580758225E-3</v>
      </c>
    </row>
    <row r="436" spans="2:20" ht="27">
      <c r="B436" s="112" t="s">
        <v>265</v>
      </c>
      <c r="C436" s="30">
        <v>1555.2</v>
      </c>
      <c r="D436" s="31">
        <f t="shared" si="38"/>
        <v>-2.4738970934060744E-2</v>
      </c>
      <c r="F436" s="112" t="s">
        <v>265</v>
      </c>
      <c r="G436" s="30">
        <v>38.9</v>
      </c>
      <c r="H436" s="58">
        <f t="shared" si="39"/>
        <v>-3.2338308457711573E-2</v>
      </c>
      <c r="J436" s="112" t="s">
        <v>265</v>
      </c>
      <c r="K436" s="30">
        <v>15.66</v>
      </c>
      <c r="L436" s="58">
        <f t="shared" si="40"/>
        <v>-1.4474512271869133E-2</v>
      </c>
      <c r="N436" s="112" t="s">
        <v>265</v>
      </c>
      <c r="O436" s="30">
        <v>1252.75</v>
      </c>
      <c r="P436" s="58">
        <f t="shared" si="41"/>
        <v>-4.4285932255111349E-2</v>
      </c>
      <c r="R436" s="112" t="s">
        <v>265</v>
      </c>
      <c r="S436" s="30">
        <v>17396.900000000001</v>
      </c>
      <c r="T436" s="31">
        <f t="shared" si="42"/>
        <v>-1.0705055117528173E-2</v>
      </c>
    </row>
    <row r="437" spans="2:20" ht="27">
      <c r="B437" s="112" t="s">
        <v>266</v>
      </c>
      <c r="C437" s="30">
        <v>1601.3</v>
      </c>
      <c r="D437" s="31">
        <f t="shared" si="38"/>
        <v>2.9642489711934061E-2</v>
      </c>
      <c r="F437" s="112" t="s">
        <v>266</v>
      </c>
      <c r="G437" s="30">
        <v>39.15</v>
      </c>
      <c r="H437" s="58">
        <f t="shared" si="39"/>
        <v>6.4267352185090054E-3</v>
      </c>
      <c r="J437" s="112" t="s">
        <v>266</v>
      </c>
      <c r="K437" s="30">
        <v>15.6</v>
      </c>
      <c r="L437" s="58">
        <f t="shared" si="40"/>
        <v>-3.8314176245211051E-3</v>
      </c>
      <c r="N437" s="112" t="s">
        <v>266</v>
      </c>
      <c r="O437" s="30">
        <v>1315.35</v>
      </c>
      <c r="P437" s="58">
        <f t="shared" si="41"/>
        <v>4.9970065855118762E-2</v>
      </c>
      <c r="R437" s="112" t="s">
        <v>266</v>
      </c>
      <c r="S437" s="30">
        <v>17562</v>
      </c>
      <c r="T437" s="31">
        <f t="shared" si="42"/>
        <v>9.4901965292666368E-3</v>
      </c>
    </row>
    <row r="438" spans="2:20" ht="27">
      <c r="B438" s="112" t="s">
        <v>267</v>
      </c>
      <c r="C438" s="30">
        <v>1638.95</v>
      </c>
      <c r="D438" s="31">
        <f t="shared" si="38"/>
        <v>2.3512146381065469E-2</v>
      </c>
      <c r="F438" s="112" t="s">
        <v>267</v>
      </c>
      <c r="G438" s="30">
        <v>39.6</v>
      </c>
      <c r="H438" s="58">
        <f t="shared" si="39"/>
        <v>1.1494252873563315E-2</v>
      </c>
      <c r="J438" s="112" t="s">
        <v>267</v>
      </c>
      <c r="K438" s="30">
        <v>15.76</v>
      </c>
      <c r="L438" s="58">
        <f t="shared" si="40"/>
        <v>1.025641025641022E-2</v>
      </c>
      <c r="N438" s="112" t="s">
        <v>267</v>
      </c>
      <c r="O438" s="30">
        <v>1381.1</v>
      </c>
      <c r="P438" s="58">
        <f t="shared" si="41"/>
        <v>4.9986695556315741E-2</v>
      </c>
      <c r="R438" s="112" t="s">
        <v>267</v>
      </c>
      <c r="S438" s="30">
        <v>17546.650000000001</v>
      </c>
      <c r="T438" s="31">
        <f t="shared" si="42"/>
        <v>-8.7404623619169453E-4</v>
      </c>
    </row>
    <row r="439" spans="2:20" ht="27">
      <c r="B439" s="112" t="s">
        <v>268</v>
      </c>
      <c r="C439" s="30">
        <v>1654.35</v>
      </c>
      <c r="D439" s="31">
        <f t="shared" si="38"/>
        <v>9.3962598004819764E-3</v>
      </c>
      <c r="F439" s="112" t="s">
        <v>268</v>
      </c>
      <c r="G439" s="30">
        <v>41.3</v>
      </c>
      <c r="H439" s="58">
        <f t="shared" si="39"/>
        <v>4.2929292929292817E-2</v>
      </c>
      <c r="J439" s="112" t="s">
        <v>268</v>
      </c>
      <c r="K439" s="30">
        <v>15.97</v>
      </c>
      <c r="L439" s="58">
        <f t="shared" si="40"/>
        <v>1.332487309644681E-2</v>
      </c>
      <c r="N439" s="112" t="s">
        <v>268</v>
      </c>
      <c r="O439" s="30">
        <v>1419.1</v>
      </c>
      <c r="P439" s="58">
        <f t="shared" si="41"/>
        <v>2.7514300195496277E-2</v>
      </c>
      <c r="R439" s="112" t="s">
        <v>268</v>
      </c>
      <c r="S439" s="30">
        <v>17822.95</v>
      </c>
      <c r="T439" s="31">
        <f t="shared" si="42"/>
        <v>1.574659550398505E-2</v>
      </c>
    </row>
    <row r="440" spans="2:20" ht="27">
      <c r="B440" s="112" t="s">
        <v>269</v>
      </c>
      <c r="C440" s="30">
        <v>1605.85</v>
      </c>
      <c r="D440" s="31">
        <f t="shared" si="38"/>
        <v>-2.9316650043823889E-2</v>
      </c>
      <c r="F440" s="112" t="s">
        <v>269</v>
      </c>
      <c r="G440" s="30">
        <v>40.1</v>
      </c>
      <c r="H440" s="58">
        <f t="shared" si="39"/>
        <v>-2.9055690072639084E-2</v>
      </c>
      <c r="J440" s="112" t="s">
        <v>269</v>
      </c>
      <c r="K440" s="30">
        <v>15.72</v>
      </c>
      <c r="L440" s="58">
        <f t="shared" si="40"/>
        <v>-1.5654351909830888E-2</v>
      </c>
      <c r="N440" s="112" t="s">
        <v>269</v>
      </c>
      <c r="O440" s="30">
        <v>1389.05</v>
      </c>
      <c r="P440" s="58">
        <f t="shared" si="41"/>
        <v>-2.1175392854626107E-2</v>
      </c>
      <c r="R440" s="112" t="s">
        <v>269</v>
      </c>
      <c r="S440" s="30">
        <v>17853.2</v>
      </c>
      <c r="T440" s="31">
        <f t="shared" si="42"/>
        <v>1.6972498940972525E-3</v>
      </c>
    </row>
    <row r="441" spans="2:20" ht="27">
      <c r="B441" s="112" t="s">
        <v>270</v>
      </c>
      <c r="C441" s="30">
        <v>1555.55</v>
      </c>
      <c r="D441" s="31">
        <f t="shared" si="38"/>
        <v>-3.1322975371298689E-2</v>
      </c>
      <c r="F441" s="112" t="s">
        <v>270</v>
      </c>
      <c r="G441" s="30">
        <v>39.25</v>
      </c>
      <c r="H441" s="58">
        <f t="shared" si="39"/>
        <v>-2.1197007481296826E-2</v>
      </c>
      <c r="J441" s="112" t="s">
        <v>270</v>
      </c>
      <c r="K441" s="30">
        <v>15.56</v>
      </c>
      <c r="L441" s="58">
        <f t="shared" si="40"/>
        <v>-1.0178117048346036E-2</v>
      </c>
      <c r="N441" s="112" t="s">
        <v>270</v>
      </c>
      <c r="O441" s="30">
        <v>1325.15</v>
      </c>
      <c r="P441" s="58">
        <f t="shared" si="41"/>
        <v>-4.6002663691011692E-2</v>
      </c>
      <c r="R441" s="112" t="s">
        <v>270</v>
      </c>
      <c r="S441" s="30">
        <v>17855.099999999999</v>
      </c>
      <c r="T441" s="31">
        <f t="shared" si="42"/>
        <v>1.0642349830836118E-4</v>
      </c>
    </row>
    <row r="442" spans="2:20" ht="27">
      <c r="B442" s="112" t="s">
        <v>271</v>
      </c>
      <c r="C442" s="30">
        <v>1564.7</v>
      </c>
      <c r="D442" s="31">
        <f t="shared" si="38"/>
        <v>5.8821638648709484E-3</v>
      </c>
      <c r="F442" s="112" t="s">
        <v>271</v>
      </c>
      <c r="G442" s="30">
        <v>39.25</v>
      </c>
      <c r="H442" s="58">
        <f t="shared" si="39"/>
        <v>0</v>
      </c>
      <c r="J442" s="112" t="s">
        <v>271</v>
      </c>
      <c r="K442" s="30">
        <v>15.6</v>
      </c>
      <c r="L442" s="58">
        <f t="shared" si="40"/>
        <v>2.5706940874035134E-3</v>
      </c>
      <c r="N442" s="112" t="s">
        <v>271</v>
      </c>
      <c r="O442" s="30">
        <v>1373.25</v>
      </c>
      <c r="P442" s="58">
        <f t="shared" si="41"/>
        <v>3.6297777610081905E-2</v>
      </c>
      <c r="R442" s="112" t="s">
        <v>271</v>
      </c>
      <c r="S442" s="30">
        <v>17748.599999999999</v>
      </c>
      <c r="T442" s="31">
        <f t="shared" si="42"/>
        <v>-5.9646823596619658E-3</v>
      </c>
    </row>
    <row r="443" spans="2:20" ht="27">
      <c r="B443" s="112" t="s">
        <v>272</v>
      </c>
      <c r="C443" s="30">
        <v>1557.05</v>
      </c>
      <c r="D443" s="31">
        <f t="shared" si="38"/>
        <v>-4.8891161244967174E-3</v>
      </c>
      <c r="F443" s="112" t="s">
        <v>272</v>
      </c>
      <c r="G443" s="30">
        <v>38.950000000000003</v>
      </c>
      <c r="H443" s="58">
        <f t="shared" si="39"/>
        <v>-7.6433121019107153E-3</v>
      </c>
      <c r="J443" s="112" t="s">
        <v>272</v>
      </c>
      <c r="K443" s="30">
        <v>15.68</v>
      </c>
      <c r="L443" s="58">
        <f t="shared" si="40"/>
        <v>5.12820512820511E-3</v>
      </c>
      <c r="N443" s="112" t="s">
        <v>272</v>
      </c>
      <c r="O443" s="30">
        <v>1370.7</v>
      </c>
      <c r="P443" s="58">
        <f t="shared" si="41"/>
        <v>-1.8569087930092598E-3</v>
      </c>
      <c r="R443" s="112" t="s">
        <v>272</v>
      </c>
      <c r="S443" s="30">
        <v>17711.3</v>
      </c>
      <c r="T443" s="31">
        <f t="shared" si="42"/>
        <v>-2.1015742086699651E-3</v>
      </c>
    </row>
    <row r="444" spans="2:20" ht="27">
      <c r="B444" s="112" t="s">
        <v>273</v>
      </c>
      <c r="C444" s="30">
        <v>1571.5</v>
      </c>
      <c r="D444" s="31">
        <f t="shared" si="38"/>
        <v>9.2803699303170006E-3</v>
      </c>
      <c r="F444" s="112" t="s">
        <v>273</v>
      </c>
      <c r="G444" s="30">
        <v>38.85</v>
      </c>
      <c r="H444" s="58">
        <f t="shared" si="39"/>
        <v>-2.5673940949936247E-3</v>
      </c>
      <c r="J444" s="112" t="s">
        <v>273</v>
      </c>
      <c r="K444" s="30">
        <v>15.89</v>
      </c>
      <c r="L444" s="58">
        <f t="shared" si="40"/>
        <v>1.3392857142857206E-2</v>
      </c>
      <c r="N444" s="112" t="s">
        <v>273</v>
      </c>
      <c r="O444" s="30">
        <v>1335.3</v>
      </c>
      <c r="P444" s="58">
        <f t="shared" si="41"/>
        <v>-2.5826220179470449E-2</v>
      </c>
      <c r="R444" s="112" t="s">
        <v>273</v>
      </c>
      <c r="S444" s="30">
        <v>17618.150000000001</v>
      </c>
      <c r="T444" s="31">
        <f t="shared" si="42"/>
        <v>-5.2593541976024838E-3</v>
      </c>
    </row>
    <row r="445" spans="2:20">
      <c r="B445" s="111">
        <v>44206.645833333336</v>
      </c>
      <c r="C445" s="30">
        <v>1577.45</v>
      </c>
      <c r="D445" s="31">
        <f t="shared" si="38"/>
        <v>3.7861915367483068E-3</v>
      </c>
      <c r="F445" s="111">
        <v>44206.645833333336</v>
      </c>
      <c r="G445" s="30">
        <v>39.049999999999997</v>
      </c>
      <c r="H445" s="58">
        <f t="shared" si="39"/>
        <v>5.1480051480050637E-3</v>
      </c>
      <c r="J445" s="111">
        <v>44206.645833333336</v>
      </c>
      <c r="K445" s="30">
        <v>16.03</v>
      </c>
      <c r="L445" s="58">
        <f t="shared" si="40"/>
        <v>8.8105726872247381E-3</v>
      </c>
      <c r="N445" s="111">
        <v>44206.645833333336</v>
      </c>
      <c r="O445" s="30">
        <v>1336.4</v>
      </c>
      <c r="P445" s="58">
        <f t="shared" si="41"/>
        <v>8.237849172472167E-4</v>
      </c>
      <c r="R445" s="111">
        <v>44206.645833333336</v>
      </c>
      <c r="S445" s="30">
        <v>17532.05</v>
      </c>
      <c r="T445" s="31">
        <f t="shared" si="42"/>
        <v>-4.8870057298866509E-3</v>
      </c>
    </row>
    <row r="446" spans="2:20">
      <c r="B446" s="111">
        <v>44296.645833333336</v>
      </c>
      <c r="C446" s="30">
        <v>1602.2</v>
      </c>
      <c r="D446" s="31">
        <f t="shared" si="38"/>
        <v>1.5689879235474935E-2</v>
      </c>
      <c r="F446" s="111">
        <v>44296.645833333336</v>
      </c>
      <c r="G446" s="30">
        <v>39.549999999999997</v>
      </c>
      <c r="H446" s="58">
        <f t="shared" si="39"/>
        <v>1.2804097311139628E-2</v>
      </c>
      <c r="J446" s="111">
        <v>44296.645833333336</v>
      </c>
      <c r="K446" s="30">
        <v>16.29</v>
      </c>
      <c r="L446" s="58">
        <f t="shared" si="40"/>
        <v>1.6219588271989993E-2</v>
      </c>
      <c r="N446" s="111">
        <v>44296.645833333336</v>
      </c>
      <c r="O446" s="30">
        <v>1363.8</v>
      </c>
      <c r="P446" s="58">
        <f t="shared" si="41"/>
        <v>2.0502843460041831E-2</v>
      </c>
      <c r="R446" s="111">
        <v>44296.645833333336</v>
      </c>
      <c r="S446" s="30">
        <v>17691.25</v>
      </c>
      <c r="T446" s="31">
        <f t="shared" si="42"/>
        <v>9.0805125470210246E-3</v>
      </c>
    </row>
    <row r="447" spans="2:20">
      <c r="B447" s="111">
        <v>44326.645833333336</v>
      </c>
      <c r="C447" s="30">
        <v>1613.35</v>
      </c>
      <c r="D447" s="31">
        <f t="shared" si="38"/>
        <v>6.95918112595173E-3</v>
      </c>
      <c r="F447" s="111">
        <v>44326.645833333336</v>
      </c>
      <c r="G447" s="30">
        <v>41</v>
      </c>
      <c r="H447" s="58">
        <f t="shared" si="39"/>
        <v>3.6662452591656125E-2</v>
      </c>
      <c r="J447" s="111">
        <v>44326.645833333336</v>
      </c>
      <c r="K447" s="30">
        <v>16.11</v>
      </c>
      <c r="L447" s="58">
        <f t="shared" si="40"/>
        <v>-1.1049723756906049E-2</v>
      </c>
      <c r="N447" s="111">
        <v>44326.645833333336</v>
      </c>
      <c r="O447" s="30">
        <v>1426.65</v>
      </c>
      <c r="P447" s="58">
        <f t="shared" si="41"/>
        <v>4.6084469863616473E-2</v>
      </c>
      <c r="R447" s="111">
        <v>44326.645833333336</v>
      </c>
      <c r="S447" s="30">
        <v>17822.3</v>
      </c>
      <c r="T447" s="31">
        <f t="shared" si="42"/>
        <v>7.4076167596974773E-3</v>
      </c>
    </row>
    <row r="448" spans="2:20">
      <c r="B448" s="111">
        <v>44357.645833333336</v>
      </c>
      <c r="C448" s="30">
        <v>1589.15</v>
      </c>
      <c r="D448" s="31">
        <f t="shared" si="38"/>
        <v>-1.4999845042922955E-2</v>
      </c>
      <c r="F448" s="111">
        <v>44357.645833333336</v>
      </c>
      <c r="G448" s="30">
        <v>40.5</v>
      </c>
      <c r="H448" s="58">
        <f t="shared" si="39"/>
        <v>-1.2195121951219523E-2</v>
      </c>
      <c r="J448" s="111">
        <v>44357.645833333336</v>
      </c>
      <c r="K448" s="30">
        <v>16.84</v>
      </c>
      <c r="L448" s="58">
        <f t="shared" si="40"/>
        <v>4.5313469894475489E-2</v>
      </c>
      <c r="N448" s="111">
        <v>44357.645833333336</v>
      </c>
      <c r="O448" s="30">
        <v>1382.45</v>
      </c>
      <c r="P448" s="58">
        <f t="shared" si="41"/>
        <v>-3.0981670346616252E-2</v>
      </c>
      <c r="R448" s="111">
        <v>44357.645833333336</v>
      </c>
      <c r="S448" s="30">
        <v>17646</v>
      </c>
      <c r="T448" s="31">
        <f t="shared" si="42"/>
        <v>-9.8921014683850395E-3</v>
      </c>
    </row>
    <row r="449" spans="2:20">
      <c r="B449" s="111">
        <v>44387.645833333336</v>
      </c>
      <c r="C449" s="30">
        <v>1643.7</v>
      </c>
      <c r="D449" s="31">
        <f t="shared" si="38"/>
        <v>3.4326526759588472E-2</v>
      </c>
      <c r="F449" s="111">
        <v>44387.645833333336</v>
      </c>
      <c r="G449" s="30">
        <v>41.3</v>
      </c>
      <c r="H449" s="58">
        <f t="shared" si="39"/>
        <v>1.9753086419753041E-2</v>
      </c>
      <c r="J449" s="111">
        <v>44387.645833333336</v>
      </c>
      <c r="K449" s="30">
        <v>16.82</v>
      </c>
      <c r="L449" s="58">
        <f t="shared" si="40"/>
        <v>-1.1876484560570111E-3</v>
      </c>
      <c r="N449" s="111">
        <v>44387.645833333336</v>
      </c>
      <c r="O449" s="30">
        <v>1389</v>
      </c>
      <c r="P449" s="58">
        <f t="shared" si="41"/>
        <v>4.7379652066981137E-3</v>
      </c>
      <c r="R449" s="111">
        <v>44387.645833333336</v>
      </c>
      <c r="S449" s="30">
        <v>17790.349999999999</v>
      </c>
      <c r="T449" s="31">
        <f t="shared" si="42"/>
        <v>8.1803241527824699E-3</v>
      </c>
    </row>
    <row r="450" spans="2:20">
      <c r="B450" s="111">
        <v>44418.645833333336</v>
      </c>
      <c r="C450" s="30">
        <v>1650.05</v>
      </c>
      <c r="D450" s="31">
        <f t="shared" si="38"/>
        <v>3.8632353835856836E-3</v>
      </c>
      <c r="F450" s="111">
        <v>44418.645833333336</v>
      </c>
      <c r="G450" s="30">
        <v>42.25</v>
      </c>
      <c r="H450" s="58">
        <f t="shared" si="39"/>
        <v>2.3002421307506182E-2</v>
      </c>
      <c r="J450" s="111">
        <v>44418.645833333336</v>
      </c>
      <c r="K450" s="30">
        <v>17.649999999999999</v>
      </c>
      <c r="L450" s="58">
        <f t="shared" si="40"/>
        <v>4.93460166468489E-2</v>
      </c>
      <c r="N450" s="111">
        <v>44418.645833333336</v>
      </c>
      <c r="O450" s="30">
        <v>1454.3</v>
      </c>
      <c r="P450" s="58">
        <f t="shared" si="41"/>
        <v>4.7012239020878255E-2</v>
      </c>
      <c r="R450" s="111">
        <v>44418.645833333336</v>
      </c>
      <c r="S450" s="30">
        <v>17895.2</v>
      </c>
      <c r="T450" s="31">
        <f t="shared" si="42"/>
        <v>5.893644588217839E-3</v>
      </c>
    </row>
    <row r="451" spans="2:20">
      <c r="B451" s="111">
        <v>44510.645833333336</v>
      </c>
      <c r="C451" s="30">
        <v>1700.3</v>
      </c>
      <c r="D451" s="31">
        <f t="shared" si="38"/>
        <v>3.0453622617496512E-2</v>
      </c>
      <c r="F451" s="111">
        <v>44510.645833333336</v>
      </c>
      <c r="G451" s="30">
        <v>43.9</v>
      </c>
      <c r="H451" s="58">
        <f t="shared" si="39"/>
        <v>3.9053254437869889E-2</v>
      </c>
      <c r="J451" s="111">
        <v>44510.645833333336</v>
      </c>
      <c r="K451" s="30">
        <v>18.510000000000002</v>
      </c>
      <c r="L451" s="58">
        <f t="shared" si="40"/>
        <v>4.8725212464589385E-2</v>
      </c>
      <c r="N451" s="111">
        <v>44510.645833333336</v>
      </c>
      <c r="O451" s="30">
        <v>1453</v>
      </c>
      <c r="P451" s="58">
        <f t="shared" si="41"/>
        <v>-8.9390084576768114E-4</v>
      </c>
      <c r="R451" s="111">
        <v>44510.645833333336</v>
      </c>
      <c r="S451" s="30">
        <v>17945.95</v>
      </c>
      <c r="T451" s="31">
        <f t="shared" si="42"/>
        <v>2.8359560105504222E-3</v>
      </c>
    </row>
    <row r="452" spans="2:20">
      <c r="B452" s="111">
        <v>44540.645833333336</v>
      </c>
      <c r="C452" s="30">
        <v>1718.15</v>
      </c>
      <c r="D452" s="31">
        <f t="shared" si="38"/>
        <v>1.0498147385755496E-2</v>
      </c>
      <c r="F452" s="111">
        <v>44540.645833333336</v>
      </c>
      <c r="G452" s="30">
        <v>46.05</v>
      </c>
      <c r="H452" s="58">
        <f t="shared" si="39"/>
        <v>4.8974943052391806E-2</v>
      </c>
      <c r="J452" s="111">
        <v>44540.645833333336</v>
      </c>
      <c r="K452" s="30">
        <v>19.440000000000001</v>
      </c>
      <c r="L452" s="58">
        <f t="shared" si="40"/>
        <v>5.0243111831442366E-2</v>
      </c>
      <c r="N452" s="111">
        <v>44540.645833333336</v>
      </c>
      <c r="O452" s="30">
        <v>1468</v>
      </c>
      <c r="P452" s="58">
        <f t="shared" si="41"/>
        <v>1.0323468685478288E-2</v>
      </c>
      <c r="R452" s="111">
        <v>44540.645833333336</v>
      </c>
      <c r="S452" s="30">
        <v>17991.95</v>
      </c>
      <c r="T452" s="31">
        <f t="shared" si="42"/>
        <v>2.5632524330001516E-3</v>
      </c>
    </row>
    <row r="453" spans="2:20" ht="27">
      <c r="B453" s="112" t="s">
        <v>274</v>
      </c>
      <c r="C453" s="30">
        <v>1723.4</v>
      </c>
      <c r="D453" s="31">
        <f t="shared" si="38"/>
        <v>3.0556121409655024E-3</v>
      </c>
      <c r="F453" s="112" t="s">
        <v>274</v>
      </c>
      <c r="G453" s="30">
        <v>48.35</v>
      </c>
      <c r="H453" s="58">
        <f t="shared" si="39"/>
        <v>4.9945711183496222E-2</v>
      </c>
      <c r="J453" s="112" t="s">
        <v>274</v>
      </c>
      <c r="K453" s="30">
        <v>18.77</v>
      </c>
      <c r="L453" s="58">
        <f t="shared" si="40"/>
        <v>-3.4465020576131766E-2</v>
      </c>
      <c r="N453" s="112" t="s">
        <v>274</v>
      </c>
      <c r="O453" s="30">
        <v>1450.15</v>
      </c>
      <c r="P453" s="58">
        <f t="shared" si="41"/>
        <v>-1.215940054495912E-2</v>
      </c>
      <c r="R453" s="112" t="s">
        <v>274</v>
      </c>
      <c r="S453" s="30">
        <v>18161.75</v>
      </c>
      <c r="T453" s="31">
        <f t="shared" si="42"/>
        <v>9.4375540172131345E-3</v>
      </c>
    </row>
    <row r="454" spans="2:20" ht="27">
      <c r="B454" s="112" t="s">
        <v>275</v>
      </c>
      <c r="C454" s="30">
        <v>1709.35</v>
      </c>
      <c r="D454" s="31">
        <f t="shared" si="38"/>
        <v>-8.1524892654056824E-3</v>
      </c>
      <c r="F454" s="112" t="s">
        <v>275</v>
      </c>
      <c r="G454" s="30">
        <v>46.1</v>
      </c>
      <c r="H454" s="58">
        <f t="shared" si="39"/>
        <v>-4.6535677352636973E-2</v>
      </c>
      <c r="J454" s="112" t="s">
        <v>275</v>
      </c>
      <c r="K454" s="30">
        <v>18.34</v>
      </c>
      <c r="L454" s="58">
        <f t="shared" si="40"/>
        <v>-2.2908897176345255E-2</v>
      </c>
      <c r="N454" s="112" t="s">
        <v>275</v>
      </c>
      <c r="O454" s="30">
        <v>1454.8</v>
      </c>
      <c r="P454" s="58">
        <f t="shared" si="41"/>
        <v>3.2065648381200962E-3</v>
      </c>
      <c r="R454" s="112" t="s">
        <v>275</v>
      </c>
      <c r="S454" s="30">
        <v>18338.55</v>
      </c>
      <c r="T454" s="31">
        <f t="shared" si="42"/>
        <v>9.7347447244895413E-3</v>
      </c>
    </row>
    <row r="455" spans="2:20" ht="27">
      <c r="B455" s="112" t="s">
        <v>276</v>
      </c>
      <c r="C455" s="30">
        <v>1676.7</v>
      </c>
      <c r="D455" s="31">
        <f t="shared" si="38"/>
        <v>-1.9100827800040854E-2</v>
      </c>
      <c r="F455" s="112" t="s">
        <v>276</v>
      </c>
      <c r="G455" s="30">
        <v>48.4</v>
      </c>
      <c r="H455" s="58">
        <f t="shared" si="39"/>
        <v>4.9891540130151846E-2</v>
      </c>
      <c r="J455" s="112" t="s">
        <v>276</v>
      </c>
      <c r="K455" s="30">
        <v>17.45</v>
      </c>
      <c r="L455" s="58">
        <f t="shared" si="40"/>
        <v>-4.8527808069792844E-2</v>
      </c>
      <c r="N455" s="112" t="s">
        <v>276</v>
      </c>
      <c r="O455" s="30">
        <v>1382.1</v>
      </c>
      <c r="P455" s="58">
        <f t="shared" si="41"/>
        <v>-4.9972504811658047E-2</v>
      </c>
      <c r="R455" s="112" t="s">
        <v>276</v>
      </c>
      <c r="S455" s="30">
        <v>18477.05</v>
      </c>
      <c r="T455" s="31">
        <f t="shared" si="42"/>
        <v>7.5523964544634836E-3</v>
      </c>
    </row>
    <row r="456" spans="2:20" ht="27">
      <c r="B456" s="112" t="s">
        <v>277</v>
      </c>
      <c r="C456" s="30">
        <v>1672.15</v>
      </c>
      <c r="D456" s="31">
        <f t="shared" si="38"/>
        <v>-2.7136637442595202E-3</v>
      </c>
      <c r="F456" s="112" t="s">
        <v>277</v>
      </c>
      <c r="G456" s="30">
        <v>46.8</v>
      </c>
      <c r="H456" s="58">
        <f t="shared" si="39"/>
        <v>-3.3057851239669422E-2</v>
      </c>
      <c r="J456" s="112" t="s">
        <v>277</v>
      </c>
      <c r="K456" s="30">
        <v>17.27</v>
      </c>
      <c r="L456" s="58">
        <f t="shared" si="40"/>
        <v>-1.0315186246418362E-2</v>
      </c>
      <c r="N456" s="112" t="s">
        <v>277</v>
      </c>
      <c r="O456" s="30">
        <v>1313</v>
      </c>
      <c r="P456" s="58">
        <f t="shared" si="41"/>
        <v>-4.9996382316764287E-2</v>
      </c>
      <c r="R456" s="112" t="s">
        <v>277</v>
      </c>
      <c r="S456" s="30">
        <v>18418.75</v>
      </c>
      <c r="T456" s="31">
        <f t="shared" si="42"/>
        <v>-3.1552655862272516E-3</v>
      </c>
    </row>
    <row r="457" spans="2:20" ht="27">
      <c r="B457" s="112" t="s">
        <v>278</v>
      </c>
      <c r="C457" s="30">
        <v>1659.75</v>
      </c>
      <c r="D457" s="31">
        <f t="shared" si="38"/>
        <v>-7.4156026672248521E-3</v>
      </c>
      <c r="F457" s="112" t="s">
        <v>278</v>
      </c>
      <c r="G457" s="30">
        <v>49.1</v>
      </c>
      <c r="H457" s="58">
        <f t="shared" si="39"/>
        <v>4.9145299145299193E-2</v>
      </c>
      <c r="J457" s="112" t="s">
        <v>278</v>
      </c>
      <c r="K457" s="30">
        <v>17.12</v>
      </c>
      <c r="L457" s="58">
        <f t="shared" si="40"/>
        <v>-8.6855819339894946E-3</v>
      </c>
      <c r="N457" s="112" t="s">
        <v>278</v>
      </c>
      <c r="O457" s="30">
        <v>1247.3499999999999</v>
      </c>
      <c r="P457" s="58">
        <f t="shared" si="41"/>
        <v>-5.0000000000000044E-2</v>
      </c>
      <c r="R457" s="112" t="s">
        <v>278</v>
      </c>
      <c r="S457" s="30">
        <v>18266.599999999999</v>
      </c>
      <c r="T457" s="31">
        <f t="shared" si="42"/>
        <v>-8.2606040040720252E-3</v>
      </c>
    </row>
    <row r="458" spans="2:20" ht="27">
      <c r="B458" s="112" t="s">
        <v>279</v>
      </c>
      <c r="C458" s="30">
        <v>1654.95</v>
      </c>
      <c r="D458" s="31">
        <f t="shared" si="38"/>
        <v>-2.8920018075011544E-3</v>
      </c>
      <c r="F458" s="112" t="s">
        <v>279</v>
      </c>
      <c r="G458" s="30">
        <v>51.55</v>
      </c>
      <c r="H458" s="58">
        <f t="shared" si="39"/>
        <v>4.9898167006109828E-2</v>
      </c>
      <c r="J458" s="112" t="s">
        <v>279</v>
      </c>
      <c r="K458" s="30">
        <v>17.27</v>
      </c>
      <c r="L458" s="58">
        <f t="shared" si="40"/>
        <v>8.761682242990565E-3</v>
      </c>
      <c r="N458" s="112" t="s">
        <v>279</v>
      </c>
      <c r="O458" s="30">
        <v>1247.7</v>
      </c>
      <c r="P458" s="58">
        <f t="shared" si="41"/>
        <v>2.805948611055431E-4</v>
      </c>
      <c r="R458" s="112" t="s">
        <v>279</v>
      </c>
      <c r="S458" s="30">
        <v>18178.099999999999</v>
      </c>
      <c r="T458" s="31">
        <f t="shared" si="42"/>
        <v>-4.8449081930955762E-3</v>
      </c>
    </row>
    <row r="459" spans="2:20" ht="27">
      <c r="B459" s="112" t="s">
        <v>280</v>
      </c>
      <c r="C459" s="30">
        <v>1630.4</v>
      </c>
      <c r="D459" s="31">
        <f t="shared" ref="D459:D522" si="43">(C459/C458)-1</f>
        <v>-1.4834285023716753E-2</v>
      </c>
      <c r="F459" s="112" t="s">
        <v>280</v>
      </c>
      <c r="G459" s="30">
        <v>54.1</v>
      </c>
      <c r="H459" s="58">
        <f t="shared" ref="H459:H522" si="44">(G459/G458)-1</f>
        <v>4.9466537342386152E-2</v>
      </c>
      <c r="J459" s="112" t="s">
        <v>280</v>
      </c>
      <c r="K459" s="30">
        <v>17.149999999999999</v>
      </c>
      <c r="L459" s="58">
        <f t="shared" ref="L459:L522" si="45">(K459/K458)-1</f>
        <v>-6.9484655471917511E-3</v>
      </c>
      <c r="N459" s="112" t="s">
        <v>280</v>
      </c>
      <c r="O459" s="30">
        <v>1194.1500000000001</v>
      </c>
      <c r="P459" s="58">
        <f t="shared" ref="P459:P522" si="46">(O459/O458)-1</f>
        <v>-4.2918970906467901E-2</v>
      </c>
      <c r="R459" s="112" t="s">
        <v>280</v>
      </c>
      <c r="S459" s="30">
        <v>18114.900000000001</v>
      </c>
      <c r="T459" s="31">
        <f t="shared" ref="T459:T522" si="47">(S459/S458)-1</f>
        <v>-3.4767109873967694E-3</v>
      </c>
    </row>
    <row r="460" spans="2:20" ht="27">
      <c r="B460" s="112" t="s">
        <v>281</v>
      </c>
      <c r="C460" s="30">
        <v>1626.55</v>
      </c>
      <c r="D460" s="31">
        <f t="shared" si="43"/>
        <v>-2.3613837095192158E-3</v>
      </c>
      <c r="F460" s="112" t="s">
        <v>281</v>
      </c>
      <c r="G460" s="30">
        <v>56.8</v>
      </c>
      <c r="H460" s="58">
        <f t="shared" si="44"/>
        <v>4.9907578558225474E-2</v>
      </c>
      <c r="J460" s="112" t="s">
        <v>281</v>
      </c>
      <c r="K460" s="30">
        <v>16.48</v>
      </c>
      <c r="L460" s="58">
        <f t="shared" si="45"/>
        <v>-3.9067055393585903E-2</v>
      </c>
      <c r="N460" s="112" t="s">
        <v>281</v>
      </c>
      <c r="O460" s="30">
        <v>1134.45</v>
      </c>
      <c r="P460" s="58">
        <f t="shared" si="46"/>
        <v>-4.9993719381987267E-2</v>
      </c>
      <c r="R460" s="112" t="s">
        <v>281</v>
      </c>
      <c r="S460" s="30">
        <v>18125.400000000001</v>
      </c>
      <c r="T460" s="31">
        <f t="shared" si="47"/>
        <v>5.7963334050969983E-4</v>
      </c>
    </row>
    <row r="461" spans="2:20" ht="27">
      <c r="B461" s="112" t="s">
        <v>282</v>
      </c>
      <c r="C461" s="30">
        <v>1663.95</v>
      </c>
      <c r="D461" s="31">
        <f t="shared" si="43"/>
        <v>2.2993452399250103E-2</v>
      </c>
      <c r="F461" s="112" t="s">
        <v>282</v>
      </c>
      <c r="G461" s="30">
        <v>59.6</v>
      </c>
      <c r="H461" s="58">
        <f t="shared" si="44"/>
        <v>4.929577464788748E-2</v>
      </c>
      <c r="J461" s="112" t="s">
        <v>282</v>
      </c>
      <c r="K461" s="30">
        <v>16.98</v>
      </c>
      <c r="L461" s="58">
        <f t="shared" si="45"/>
        <v>3.0339805825242649E-2</v>
      </c>
      <c r="N461" s="112" t="s">
        <v>282</v>
      </c>
      <c r="O461" s="30">
        <v>1191.1500000000001</v>
      </c>
      <c r="P461" s="58">
        <f t="shared" si="46"/>
        <v>4.9980166600555265E-2</v>
      </c>
      <c r="R461" s="112" t="s">
        <v>282</v>
      </c>
      <c r="S461" s="30">
        <v>18268.400000000001</v>
      </c>
      <c r="T461" s="31">
        <f t="shared" si="47"/>
        <v>7.8894810597283094E-3</v>
      </c>
    </row>
    <row r="462" spans="2:20" ht="27">
      <c r="B462" s="112" t="s">
        <v>283</v>
      </c>
      <c r="C462" s="30">
        <v>1693.3</v>
      </c>
      <c r="D462" s="31">
        <f t="shared" si="43"/>
        <v>1.7638751164397837E-2</v>
      </c>
      <c r="F462" s="112" t="s">
        <v>283</v>
      </c>
      <c r="G462" s="30">
        <v>62.55</v>
      </c>
      <c r="H462" s="58">
        <f t="shared" si="44"/>
        <v>4.9496644295301984E-2</v>
      </c>
      <c r="J462" s="112" t="s">
        <v>283</v>
      </c>
      <c r="K462" s="30">
        <v>17.170000000000002</v>
      </c>
      <c r="L462" s="58">
        <f t="shared" si="45"/>
        <v>1.1189634864546605E-2</v>
      </c>
      <c r="N462" s="112" t="s">
        <v>283</v>
      </c>
      <c r="O462" s="30">
        <v>1250.7</v>
      </c>
      <c r="P462" s="58">
        <f t="shared" si="46"/>
        <v>4.9993703563782965E-2</v>
      </c>
      <c r="R462" s="112" t="s">
        <v>283</v>
      </c>
      <c r="S462" s="30">
        <v>18210.95</v>
      </c>
      <c r="T462" s="31">
        <f t="shared" si="47"/>
        <v>-3.1447745834337626E-3</v>
      </c>
    </row>
    <row r="463" spans="2:20" ht="27">
      <c r="B463" s="112" t="s">
        <v>284</v>
      </c>
      <c r="C463" s="30">
        <v>1630.95</v>
      </c>
      <c r="D463" s="31">
        <f t="shared" si="43"/>
        <v>-3.6821590976200302E-2</v>
      </c>
      <c r="F463" s="112" t="s">
        <v>284</v>
      </c>
      <c r="G463" s="30">
        <v>65.650000000000006</v>
      </c>
      <c r="H463" s="58">
        <f t="shared" si="44"/>
        <v>4.9560351718625162E-2</v>
      </c>
      <c r="J463" s="112" t="s">
        <v>284</v>
      </c>
      <c r="K463" s="30">
        <v>16.47</v>
      </c>
      <c r="L463" s="58">
        <f t="shared" si="45"/>
        <v>-4.0768782760629119E-2</v>
      </c>
      <c r="N463" s="112" t="s">
        <v>284</v>
      </c>
      <c r="O463" s="30">
        <v>1245</v>
      </c>
      <c r="P463" s="58">
        <f t="shared" si="46"/>
        <v>-4.5574478292156329E-3</v>
      </c>
      <c r="R463" s="112" t="s">
        <v>284</v>
      </c>
      <c r="S463" s="30">
        <v>17857.25</v>
      </c>
      <c r="T463" s="31">
        <f t="shared" si="47"/>
        <v>-1.9422380490858537E-2</v>
      </c>
    </row>
    <row r="464" spans="2:20" ht="27">
      <c r="B464" s="112" t="s">
        <v>285</v>
      </c>
      <c r="C464" s="30">
        <v>1658.55</v>
      </c>
      <c r="D464" s="31">
        <f t="shared" si="43"/>
        <v>1.6922652441828223E-2</v>
      </c>
      <c r="F464" s="112" t="s">
        <v>285</v>
      </c>
      <c r="G464" s="30">
        <v>68.900000000000006</v>
      </c>
      <c r="H464" s="58">
        <f t="shared" si="44"/>
        <v>4.9504950495049549E-2</v>
      </c>
      <c r="J464" s="112" t="s">
        <v>285</v>
      </c>
      <c r="K464" s="30">
        <v>17.23</v>
      </c>
      <c r="L464" s="58">
        <f t="shared" si="45"/>
        <v>4.614450516089863E-2</v>
      </c>
      <c r="N464" s="112" t="s">
        <v>285</v>
      </c>
      <c r="O464" s="30">
        <v>1251.25</v>
      </c>
      <c r="P464" s="58">
        <f t="shared" si="46"/>
        <v>5.020080321285203E-3</v>
      </c>
      <c r="R464" s="112" t="s">
        <v>285</v>
      </c>
      <c r="S464" s="30">
        <v>17671.650000000001</v>
      </c>
      <c r="T464" s="31">
        <f t="shared" si="47"/>
        <v>-1.0393537638774042E-2</v>
      </c>
    </row>
    <row r="465" spans="2:20">
      <c r="B465" s="111">
        <v>44207.645833333336</v>
      </c>
      <c r="C465" s="30">
        <v>1672.1</v>
      </c>
      <c r="D465" s="31">
        <f t="shared" si="43"/>
        <v>8.1697868620180802E-3</v>
      </c>
      <c r="F465" s="111">
        <v>44207.645833333336</v>
      </c>
      <c r="G465" s="30">
        <v>72.3</v>
      </c>
      <c r="H465" s="58">
        <f t="shared" si="44"/>
        <v>4.9346879535558719E-2</v>
      </c>
      <c r="J465" s="111">
        <v>44207.645833333336</v>
      </c>
      <c r="K465" s="30">
        <v>16.47</v>
      </c>
      <c r="L465" s="58">
        <f t="shared" si="45"/>
        <v>-4.4109112013929308E-2</v>
      </c>
      <c r="N465" s="111">
        <v>44207.645833333336</v>
      </c>
      <c r="O465" s="30">
        <v>1244.1500000000001</v>
      </c>
      <c r="P465" s="58">
        <f t="shared" si="46"/>
        <v>-5.6743256743255754E-3</v>
      </c>
      <c r="R465" s="111">
        <v>44207.645833333336</v>
      </c>
      <c r="S465" s="30">
        <v>17929.650000000001</v>
      </c>
      <c r="T465" s="31">
        <f t="shared" si="47"/>
        <v>1.4599655380227672E-2</v>
      </c>
    </row>
    <row r="466" spans="2:20">
      <c r="B466" s="111">
        <v>44238.645833333336</v>
      </c>
      <c r="C466" s="30">
        <v>1685.9</v>
      </c>
      <c r="D466" s="31">
        <f t="shared" si="43"/>
        <v>8.253094910591674E-3</v>
      </c>
      <c r="F466" s="111">
        <v>44238.645833333336</v>
      </c>
      <c r="G466" s="30">
        <v>75.900000000000006</v>
      </c>
      <c r="H466" s="58">
        <f t="shared" si="44"/>
        <v>4.9792531120331995E-2</v>
      </c>
      <c r="J466" s="111">
        <v>44238.645833333336</v>
      </c>
      <c r="K466" s="30">
        <v>16.13</v>
      </c>
      <c r="L466" s="58">
        <f t="shared" si="45"/>
        <v>-2.0643594414086253E-2</v>
      </c>
      <c r="N466" s="111">
        <v>44238.645833333336</v>
      </c>
      <c r="O466" s="30">
        <v>1264.3</v>
      </c>
      <c r="P466" s="58">
        <f t="shared" si="46"/>
        <v>1.6195796326809342E-2</v>
      </c>
      <c r="R466" s="111">
        <v>44238.645833333336</v>
      </c>
      <c r="S466" s="30">
        <v>17888.95</v>
      </c>
      <c r="T466" s="31">
        <f t="shared" si="47"/>
        <v>-2.2699829611844136E-3</v>
      </c>
    </row>
    <row r="467" spans="2:20">
      <c r="B467" s="111">
        <v>44266.645833333336</v>
      </c>
      <c r="C467" s="30">
        <v>1667.55</v>
      </c>
      <c r="D467" s="31">
        <f t="shared" si="43"/>
        <v>-1.0884394092176342E-2</v>
      </c>
      <c r="F467" s="111">
        <v>44266.645833333336</v>
      </c>
      <c r="G467" s="30">
        <v>79.650000000000006</v>
      </c>
      <c r="H467" s="58">
        <f t="shared" si="44"/>
        <v>4.9407114624505866E-2</v>
      </c>
      <c r="J467" s="111">
        <v>44266.645833333336</v>
      </c>
      <c r="K467" s="30">
        <v>16.010000000000002</v>
      </c>
      <c r="L467" s="58">
        <f t="shared" si="45"/>
        <v>-7.4395536267822804E-3</v>
      </c>
      <c r="N467" s="111">
        <v>44266.645833333336</v>
      </c>
      <c r="O467" s="30">
        <v>1256.45</v>
      </c>
      <c r="P467" s="58">
        <f t="shared" si="46"/>
        <v>-6.2089693901763443E-3</v>
      </c>
      <c r="R467" s="111">
        <v>44266.645833333336</v>
      </c>
      <c r="S467" s="30">
        <v>17829.2</v>
      </c>
      <c r="T467" s="31">
        <f t="shared" si="47"/>
        <v>-3.3400507016901892E-3</v>
      </c>
    </row>
    <row r="468" spans="2:20">
      <c r="B468" s="111">
        <v>44297.802083333336</v>
      </c>
      <c r="C468" s="30">
        <v>1675.2</v>
      </c>
      <c r="D468" s="31">
        <f t="shared" si="43"/>
        <v>4.5875685886480611E-3</v>
      </c>
      <c r="F468" s="111">
        <v>44297.802083333336</v>
      </c>
      <c r="G468" s="30">
        <v>83</v>
      </c>
      <c r="H468" s="58">
        <f t="shared" si="44"/>
        <v>4.2059008160703071E-2</v>
      </c>
      <c r="J468" s="111">
        <v>44297.802083333336</v>
      </c>
      <c r="K468" s="30">
        <v>16.329999999999998</v>
      </c>
      <c r="L468" s="58">
        <f t="shared" si="45"/>
        <v>1.9987507807619931E-2</v>
      </c>
      <c r="N468" s="111">
        <v>44297.802083333336</v>
      </c>
      <c r="O468" s="30">
        <v>1270.7</v>
      </c>
      <c r="P468" s="58">
        <f t="shared" si="46"/>
        <v>1.1341477973656033E-2</v>
      </c>
      <c r="R468" s="111">
        <v>44297.802083333336</v>
      </c>
      <c r="S468" s="30">
        <v>17916.8</v>
      </c>
      <c r="T468" s="31">
        <f t="shared" si="47"/>
        <v>4.913288313552977E-3</v>
      </c>
    </row>
    <row r="469" spans="2:20">
      <c r="B469" s="111">
        <v>44419.645833333336</v>
      </c>
      <c r="C469" s="30">
        <v>1732.05</v>
      </c>
      <c r="D469" s="31">
        <f t="shared" si="43"/>
        <v>3.3936246418338145E-2</v>
      </c>
      <c r="F469" s="111">
        <v>44419.645833333336</v>
      </c>
      <c r="G469" s="30">
        <v>78.849999999999994</v>
      </c>
      <c r="H469" s="58">
        <f t="shared" si="44"/>
        <v>-5.0000000000000044E-2</v>
      </c>
      <c r="J469" s="111">
        <v>44419.645833333336</v>
      </c>
      <c r="K469" s="30">
        <v>16.29</v>
      </c>
      <c r="L469" s="58">
        <f t="shared" si="45"/>
        <v>-2.4494794856092517E-3</v>
      </c>
      <c r="N469" s="111">
        <v>44419.645833333336</v>
      </c>
      <c r="O469" s="30">
        <v>1207.4000000000001</v>
      </c>
      <c r="P469" s="58">
        <f t="shared" si="46"/>
        <v>-4.9815062563941082E-2</v>
      </c>
      <c r="R469" s="111">
        <v>44419.645833333336</v>
      </c>
      <c r="S469" s="30">
        <v>18068.55</v>
      </c>
      <c r="T469" s="31">
        <f t="shared" si="47"/>
        <v>8.469704411502077E-3</v>
      </c>
    </row>
    <row r="470" spans="2:20">
      <c r="B470" s="111">
        <v>44450.645833333336</v>
      </c>
      <c r="C470" s="30">
        <v>1778.6</v>
      </c>
      <c r="D470" s="31">
        <f t="shared" si="43"/>
        <v>2.6875667561560013E-2</v>
      </c>
      <c r="F470" s="111">
        <v>44450.645833333336</v>
      </c>
      <c r="G470" s="30">
        <v>82.6</v>
      </c>
      <c r="H470" s="58">
        <f t="shared" si="44"/>
        <v>4.7558655675332906E-2</v>
      </c>
      <c r="J470" s="111">
        <v>44450.645833333336</v>
      </c>
      <c r="K470" s="30">
        <v>16.559999999999999</v>
      </c>
      <c r="L470" s="58">
        <f t="shared" si="45"/>
        <v>1.6574585635359185E-2</v>
      </c>
      <c r="N470" s="111">
        <v>44450.645833333336</v>
      </c>
      <c r="O470" s="30">
        <v>1225.2</v>
      </c>
      <c r="P470" s="58">
        <f t="shared" si="46"/>
        <v>1.4742421732648614E-2</v>
      </c>
      <c r="R470" s="111">
        <v>44450.645833333336</v>
      </c>
      <c r="S470" s="30">
        <v>18044.25</v>
      </c>
      <c r="T470" s="31">
        <f t="shared" si="47"/>
        <v>-1.3448782553109329E-3</v>
      </c>
    </row>
    <row r="471" spans="2:20">
      <c r="B471" s="111">
        <v>44480.645833333336</v>
      </c>
      <c r="C471" s="30">
        <v>1741.35</v>
      </c>
      <c r="D471" s="31">
        <f t="shared" si="43"/>
        <v>-2.0943438659619895E-2</v>
      </c>
      <c r="F471" s="111">
        <v>44480.645833333336</v>
      </c>
      <c r="G471" s="30">
        <v>80.599999999999994</v>
      </c>
      <c r="H471" s="58">
        <f t="shared" si="44"/>
        <v>-2.4213075060532718E-2</v>
      </c>
      <c r="J471" s="111">
        <v>44480.645833333336</v>
      </c>
      <c r="K471" s="30">
        <v>15.95</v>
      </c>
      <c r="L471" s="58">
        <f t="shared" si="45"/>
        <v>-3.6835748792270473E-2</v>
      </c>
      <c r="N471" s="111">
        <v>44480.645833333336</v>
      </c>
      <c r="O471" s="30">
        <v>1245.2</v>
      </c>
      <c r="P471" s="58">
        <f t="shared" si="46"/>
        <v>1.6323865491348455E-2</v>
      </c>
      <c r="R471" s="111">
        <v>44480.645833333336</v>
      </c>
      <c r="S471" s="30">
        <v>18017.2</v>
      </c>
      <c r="T471" s="31">
        <f t="shared" si="47"/>
        <v>-1.4990925086938445E-3</v>
      </c>
    </row>
    <row r="472" spans="2:20">
      <c r="B472" s="111">
        <v>44511.645833333336</v>
      </c>
      <c r="C472" s="30">
        <v>1714.15</v>
      </c>
      <c r="D472" s="31">
        <f t="shared" si="43"/>
        <v>-1.5620064892181262E-2</v>
      </c>
      <c r="F472" s="111">
        <v>44511.645833333336</v>
      </c>
      <c r="G472" s="30">
        <v>77.5</v>
      </c>
      <c r="H472" s="58">
        <f t="shared" si="44"/>
        <v>-3.8461538461538436E-2</v>
      </c>
      <c r="J472" s="111">
        <v>44511.645833333336</v>
      </c>
      <c r="K472" s="30">
        <v>15.62</v>
      </c>
      <c r="L472" s="58">
        <f t="shared" si="45"/>
        <v>-2.0689655172413834E-2</v>
      </c>
      <c r="N472" s="111">
        <v>44511.645833333336</v>
      </c>
      <c r="O472" s="30">
        <v>1235.5999999999999</v>
      </c>
      <c r="P472" s="58">
        <f t="shared" si="46"/>
        <v>-7.7096048827498542E-3</v>
      </c>
      <c r="R472" s="111">
        <v>44511.645833333336</v>
      </c>
      <c r="S472" s="30">
        <v>17873.599999999999</v>
      </c>
      <c r="T472" s="31">
        <f t="shared" si="47"/>
        <v>-7.9701618453479339E-3</v>
      </c>
    </row>
    <row r="473" spans="2:20">
      <c r="B473" s="111">
        <v>44541.645833333336</v>
      </c>
      <c r="C473" s="30">
        <v>1734.8</v>
      </c>
      <c r="D473" s="31">
        <f t="shared" si="43"/>
        <v>1.2046787037307105E-2</v>
      </c>
      <c r="F473" s="111">
        <v>44541.645833333336</v>
      </c>
      <c r="G473" s="30">
        <v>80.05</v>
      </c>
      <c r="H473" s="58">
        <f t="shared" si="44"/>
        <v>3.2903225806451664E-2</v>
      </c>
      <c r="J473" s="111">
        <v>44541.645833333336</v>
      </c>
      <c r="K473" s="30">
        <v>15.38</v>
      </c>
      <c r="L473" s="58">
        <f t="shared" si="45"/>
        <v>-1.5364916773367376E-2</v>
      </c>
      <c r="N473" s="111">
        <v>44541.645833333336</v>
      </c>
      <c r="O473" s="30">
        <v>1211.2</v>
      </c>
      <c r="P473" s="58">
        <f t="shared" si="46"/>
        <v>-1.9747491097442449E-2</v>
      </c>
      <c r="R473" s="111">
        <v>44541.645833333336</v>
      </c>
      <c r="S473" s="30">
        <v>18102.75</v>
      </c>
      <c r="T473" s="31">
        <f t="shared" si="47"/>
        <v>1.2820584549279479E-2</v>
      </c>
    </row>
    <row r="474" spans="2:20" ht="27">
      <c r="B474" s="112" t="s">
        <v>286</v>
      </c>
      <c r="C474" s="30">
        <v>1716.95</v>
      </c>
      <c r="D474" s="31">
        <f t="shared" si="43"/>
        <v>-1.0289370532626241E-2</v>
      </c>
      <c r="F474" s="112" t="s">
        <v>286</v>
      </c>
      <c r="G474" s="30">
        <v>78.3</v>
      </c>
      <c r="H474" s="58">
        <f t="shared" si="44"/>
        <v>-2.1861336664584674E-2</v>
      </c>
      <c r="J474" s="112" t="s">
        <v>286</v>
      </c>
      <c r="K474" s="30">
        <v>15.32</v>
      </c>
      <c r="L474" s="58">
        <f t="shared" si="45"/>
        <v>-3.9011703511053764E-3</v>
      </c>
      <c r="N474" s="112" t="s">
        <v>286</v>
      </c>
      <c r="O474" s="30">
        <v>1150.6500000000001</v>
      </c>
      <c r="P474" s="58">
        <f t="shared" si="46"/>
        <v>-4.9991743725231186E-2</v>
      </c>
      <c r="R474" s="112" t="s">
        <v>286</v>
      </c>
      <c r="S474" s="30">
        <v>18109.45</v>
      </c>
      <c r="T474" s="31">
        <f t="shared" si="47"/>
        <v>3.7010951374805146E-4</v>
      </c>
    </row>
    <row r="475" spans="2:20" ht="27">
      <c r="B475" s="112" t="s">
        <v>287</v>
      </c>
      <c r="C475" s="30">
        <v>1677.2</v>
      </c>
      <c r="D475" s="31">
        <f t="shared" si="43"/>
        <v>-2.3151518681382655E-2</v>
      </c>
      <c r="F475" s="112" t="s">
        <v>287</v>
      </c>
      <c r="G475" s="30">
        <v>75.95</v>
      </c>
      <c r="H475" s="58">
        <f t="shared" si="44"/>
        <v>-3.0012771392081694E-2</v>
      </c>
      <c r="J475" s="112" t="s">
        <v>287</v>
      </c>
      <c r="K475" s="30">
        <v>15.2</v>
      </c>
      <c r="L475" s="58">
        <f t="shared" si="45"/>
        <v>-7.8328981723237989E-3</v>
      </c>
      <c r="N475" s="112" t="s">
        <v>287</v>
      </c>
      <c r="O475" s="30">
        <v>1208.1500000000001</v>
      </c>
      <c r="P475" s="58">
        <f t="shared" si="46"/>
        <v>4.9971755094946335E-2</v>
      </c>
      <c r="R475" s="112" t="s">
        <v>287</v>
      </c>
      <c r="S475" s="30">
        <v>17999.2</v>
      </c>
      <c r="T475" s="31">
        <f t="shared" si="47"/>
        <v>-6.0879816891180605E-3</v>
      </c>
    </row>
    <row r="476" spans="2:20" ht="27">
      <c r="B476" s="112" t="s">
        <v>288</v>
      </c>
      <c r="C476" s="30">
        <v>1655.75</v>
      </c>
      <c r="D476" s="31">
        <f t="shared" si="43"/>
        <v>-1.2789172430240914E-2</v>
      </c>
      <c r="F476" s="112" t="s">
        <v>288</v>
      </c>
      <c r="G476" s="30">
        <v>77.900000000000006</v>
      </c>
      <c r="H476" s="58">
        <f t="shared" si="44"/>
        <v>2.5674786043449638E-2</v>
      </c>
      <c r="J476" s="112" t="s">
        <v>288</v>
      </c>
      <c r="K476" s="30">
        <v>15.68</v>
      </c>
      <c r="L476" s="58">
        <f t="shared" si="45"/>
        <v>3.1578947368421151E-2</v>
      </c>
      <c r="N476" s="112" t="s">
        <v>288</v>
      </c>
      <c r="O476" s="30">
        <v>1261.3499999999999</v>
      </c>
      <c r="P476" s="58">
        <f t="shared" si="46"/>
        <v>4.4034267268137084E-2</v>
      </c>
      <c r="R476" s="112" t="s">
        <v>288</v>
      </c>
      <c r="S476" s="30">
        <v>17898.650000000001</v>
      </c>
      <c r="T476" s="31">
        <f t="shared" si="47"/>
        <v>-5.5863593937507394E-3</v>
      </c>
    </row>
    <row r="477" spans="2:20" ht="27">
      <c r="B477" s="112" t="s">
        <v>289</v>
      </c>
      <c r="C477" s="30">
        <v>1628</v>
      </c>
      <c r="D477" s="31">
        <f t="shared" si="43"/>
        <v>-1.6759776536312887E-2</v>
      </c>
      <c r="F477" s="112" t="s">
        <v>289</v>
      </c>
      <c r="G477" s="30">
        <v>76.7</v>
      </c>
      <c r="H477" s="58">
        <f t="shared" si="44"/>
        <v>-1.5404364569961526E-2</v>
      </c>
      <c r="J477" s="112" t="s">
        <v>289</v>
      </c>
      <c r="K477" s="30">
        <v>15.24</v>
      </c>
      <c r="L477" s="58">
        <f t="shared" si="45"/>
        <v>-2.8061224489795866E-2</v>
      </c>
      <c r="N477" s="112" t="s">
        <v>289</v>
      </c>
      <c r="O477" s="30">
        <v>1218.45</v>
      </c>
      <c r="P477" s="58">
        <f t="shared" si="46"/>
        <v>-3.4011178499226968E-2</v>
      </c>
      <c r="R477" s="112" t="s">
        <v>289</v>
      </c>
      <c r="S477" s="30">
        <v>17764.8</v>
      </c>
      <c r="T477" s="31">
        <f t="shared" si="47"/>
        <v>-7.4782176309388104E-3</v>
      </c>
    </row>
    <row r="478" spans="2:20" ht="27">
      <c r="B478" s="112" t="s">
        <v>290</v>
      </c>
      <c r="C478" s="30">
        <v>1586.8</v>
      </c>
      <c r="D478" s="31">
        <f t="shared" si="43"/>
        <v>-2.5307125307125311E-2</v>
      </c>
      <c r="F478" s="112" t="s">
        <v>290</v>
      </c>
      <c r="G478" s="30">
        <v>79.2</v>
      </c>
      <c r="H478" s="58">
        <f t="shared" si="44"/>
        <v>3.2594524119947899E-2</v>
      </c>
      <c r="J478" s="112" t="s">
        <v>290</v>
      </c>
      <c r="K478" s="30">
        <v>14.5</v>
      </c>
      <c r="L478" s="58">
        <f t="shared" si="45"/>
        <v>-4.8556430446194287E-2</v>
      </c>
      <c r="N478" s="112" t="s">
        <v>290</v>
      </c>
      <c r="O478" s="30">
        <v>1157.55</v>
      </c>
      <c r="P478" s="58">
        <f t="shared" si="46"/>
        <v>-4.9981533916040988E-2</v>
      </c>
      <c r="R478" s="112" t="s">
        <v>290</v>
      </c>
      <c r="S478" s="30">
        <v>17416.55</v>
      </c>
      <c r="T478" s="31">
        <f t="shared" si="47"/>
        <v>-1.9603372962262444E-2</v>
      </c>
    </row>
    <row r="479" spans="2:20" ht="27">
      <c r="B479" s="112" t="s">
        <v>291</v>
      </c>
      <c r="C479" s="30">
        <v>1594.1</v>
      </c>
      <c r="D479" s="31">
        <f t="shared" si="43"/>
        <v>4.6004537433828041E-3</v>
      </c>
      <c r="F479" s="112" t="s">
        <v>291</v>
      </c>
      <c r="G479" s="30">
        <v>82.7</v>
      </c>
      <c r="H479" s="58">
        <f t="shared" si="44"/>
        <v>4.4191919191919116E-2</v>
      </c>
      <c r="J479" s="112" t="s">
        <v>291</v>
      </c>
      <c r="K479" s="30">
        <v>15.2</v>
      </c>
      <c r="L479" s="58">
        <f t="shared" si="45"/>
        <v>4.8275862068965392E-2</v>
      </c>
      <c r="N479" s="112" t="s">
        <v>291</v>
      </c>
      <c r="O479" s="30">
        <v>1205</v>
      </c>
      <c r="P479" s="58">
        <f t="shared" si="46"/>
        <v>4.0991749816422729E-2</v>
      </c>
      <c r="R479" s="112" t="s">
        <v>291</v>
      </c>
      <c r="S479" s="30">
        <v>17503.349999999999</v>
      </c>
      <c r="T479" s="31">
        <f t="shared" si="47"/>
        <v>4.9837654414910393E-3</v>
      </c>
    </row>
    <row r="480" spans="2:20" ht="27">
      <c r="B480" s="112" t="s">
        <v>292</v>
      </c>
      <c r="C480" s="30">
        <v>1571.35</v>
      </c>
      <c r="D480" s="31">
        <f t="shared" si="43"/>
        <v>-1.4271375697885946E-2</v>
      </c>
      <c r="F480" s="112" t="s">
        <v>292</v>
      </c>
      <c r="G480" s="30">
        <v>86.8</v>
      </c>
      <c r="H480" s="58">
        <f t="shared" si="44"/>
        <v>4.9576783555018045E-2</v>
      </c>
      <c r="J480" s="112" t="s">
        <v>292</v>
      </c>
      <c r="K480" s="30">
        <v>15.91</v>
      </c>
      <c r="L480" s="58">
        <f t="shared" si="45"/>
        <v>4.6710526315789425E-2</v>
      </c>
      <c r="N480" s="112" t="s">
        <v>292</v>
      </c>
      <c r="O480" s="30">
        <v>1225.55</v>
      </c>
      <c r="P480" s="58">
        <f t="shared" si="46"/>
        <v>1.7053941908713677E-2</v>
      </c>
      <c r="R480" s="112" t="s">
        <v>292</v>
      </c>
      <c r="S480" s="30">
        <v>17415.05</v>
      </c>
      <c r="T480" s="31">
        <f t="shared" si="47"/>
        <v>-5.0447485767010081E-3</v>
      </c>
    </row>
    <row r="481" spans="2:20" ht="27">
      <c r="B481" s="112" t="s">
        <v>293</v>
      </c>
      <c r="C481" s="30">
        <v>1566.55</v>
      </c>
      <c r="D481" s="31">
        <f t="shared" si="43"/>
        <v>-3.0546981894549186E-3</v>
      </c>
      <c r="F481" s="112" t="s">
        <v>293</v>
      </c>
      <c r="G481" s="30">
        <v>91.1</v>
      </c>
      <c r="H481" s="58">
        <f t="shared" si="44"/>
        <v>4.9539170506912367E-2</v>
      </c>
      <c r="J481" s="112" t="s">
        <v>293</v>
      </c>
      <c r="K481" s="30">
        <v>16.13</v>
      </c>
      <c r="L481" s="58">
        <f t="shared" si="45"/>
        <v>1.3827781269641681E-2</v>
      </c>
      <c r="N481" s="112" t="s">
        <v>293</v>
      </c>
      <c r="O481" s="30">
        <v>1200.5999999999999</v>
      </c>
      <c r="P481" s="58">
        <f t="shared" si="46"/>
        <v>-2.0358206519521915E-2</v>
      </c>
      <c r="R481" s="112" t="s">
        <v>293</v>
      </c>
      <c r="S481" s="30">
        <v>17536.25</v>
      </c>
      <c r="T481" s="31">
        <f t="shared" si="47"/>
        <v>6.959497675860904E-3</v>
      </c>
    </row>
    <row r="482" spans="2:20" ht="27">
      <c r="B482" s="112" t="s">
        <v>294</v>
      </c>
      <c r="C482" s="30">
        <v>1501.75</v>
      </c>
      <c r="D482" s="31">
        <f t="shared" si="43"/>
        <v>-4.1364782483801932E-2</v>
      </c>
      <c r="F482" s="112" t="s">
        <v>294</v>
      </c>
      <c r="G482" s="30">
        <v>86.9</v>
      </c>
      <c r="H482" s="58">
        <f t="shared" si="44"/>
        <v>-4.6103183315038265E-2</v>
      </c>
      <c r="J482" s="112" t="s">
        <v>294</v>
      </c>
      <c r="K482" s="30">
        <v>15.52</v>
      </c>
      <c r="L482" s="58">
        <f t="shared" si="45"/>
        <v>-3.7817730936143823E-2</v>
      </c>
      <c r="N482" s="112" t="s">
        <v>294</v>
      </c>
      <c r="O482" s="30">
        <v>1152.8</v>
      </c>
      <c r="P482" s="58">
        <f t="shared" si="46"/>
        <v>-3.9813426620023296E-2</v>
      </c>
      <c r="R482" s="112" t="s">
        <v>294</v>
      </c>
      <c r="S482" s="30">
        <v>17026.45</v>
      </c>
      <c r="T482" s="31">
        <f t="shared" si="47"/>
        <v>-2.9071209637180129E-2</v>
      </c>
    </row>
    <row r="483" spans="2:20" ht="27">
      <c r="B483" s="112" t="s">
        <v>295</v>
      </c>
      <c r="C483" s="30">
        <v>1503.9</v>
      </c>
      <c r="D483" s="31">
        <f t="shared" si="43"/>
        <v>1.4316630597637214E-3</v>
      </c>
      <c r="F483" s="112" t="s">
        <v>295</v>
      </c>
      <c r="G483" s="30">
        <v>82.6</v>
      </c>
      <c r="H483" s="58">
        <f t="shared" si="44"/>
        <v>-4.9482163406214141E-2</v>
      </c>
      <c r="J483" s="112" t="s">
        <v>295</v>
      </c>
      <c r="K483" s="30">
        <v>15.11</v>
      </c>
      <c r="L483" s="58">
        <f t="shared" si="45"/>
        <v>-2.6417525773195893E-2</v>
      </c>
      <c r="N483" s="112" t="s">
        <v>295</v>
      </c>
      <c r="O483" s="30">
        <v>1096.3</v>
      </c>
      <c r="P483" s="58">
        <f t="shared" si="46"/>
        <v>-4.9011103400416367E-2</v>
      </c>
      <c r="R483" s="112" t="s">
        <v>295</v>
      </c>
      <c r="S483" s="30">
        <v>17053.95</v>
      </c>
      <c r="T483" s="31">
        <f t="shared" si="47"/>
        <v>1.6151341001793273E-3</v>
      </c>
    </row>
    <row r="484" spans="2:20" ht="27">
      <c r="B484" s="112" t="s">
        <v>296</v>
      </c>
      <c r="C484" s="30">
        <v>1504.35</v>
      </c>
      <c r="D484" s="31">
        <f t="shared" si="43"/>
        <v>2.992220227406861E-4</v>
      </c>
      <c r="F484" s="112" t="s">
        <v>296</v>
      </c>
      <c r="G484" s="30">
        <v>80.599999999999994</v>
      </c>
      <c r="H484" s="58">
        <f t="shared" si="44"/>
        <v>-2.4213075060532718E-2</v>
      </c>
      <c r="J484" s="112" t="s">
        <v>296</v>
      </c>
      <c r="K484" s="30">
        <v>15.22</v>
      </c>
      <c r="L484" s="58">
        <f t="shared" si="45"/>
        <v>7.2799470549305134E-3</v>
      </c>
      <c r="N484" s="112" t="s">
        <v>296</v>
      </c>
      <c r="O484" s="30">
        <v>1088.95</v>
      </c>
      <c r="P484" s="58">
        <f t="shared" si="46"/>
        <v>-6.7043692419956891E-3</v>
      </c>
      <c r="R484" s="112" t="s">
        <v>296</v>
      </c>
      <c r="S484" s="30">
        <v>16983.2</v>
      </c>
      <c r="T484" s="31">
        <f t="shared" si="47"/>
        <v>-4.1485990049225929E-3</v>
      </c>
    </row>
    <row r="485" spans="2:20">
      <c r="B485" s="111">
        <v>44208.645833333336</v>
      </c>
      <c r="C485" s="30">
        <v>1504.95</v>
      </c>
      <c r="D485" s="31">
        <f t="shared" si="43"/>
        <v>3.9884335427275985E-4</v>
      </c>
      <c r="F485" s="111">
        <v>44208.645833333336</v>
      </c>
      <c r="G485" s="30">
        <v>81.7</v>
      </c>
      <c r="H485" s="58">
        <f t="shared" si="44"/>
        <v>1.3647642679900818E-2</v>
      </c>
      <c r="J485" s="111">
        <v>44208.645833333336</v>
      </c>
      <c r="K485" s="30">
        <v>15.17</v>
      </c>
      <c r="L485" s="58">
        <f t="shared" si="45"/>
        <v>-3.2851511169513792E-3</v>
      </c>
      <c r="N485" s="111">
        <v>44208.645833333336</v>
      </c>
      <c r="O485" s="30">
        <v>1085.3499999999999</v>
      </c>
      <c r="P485" s="58">
        <f t="shared" si="46"/>
        <v>-3.3059369117041104E-3</v>
      </c>
      <c r="R485" s="111">
        <v>44208.645833333336</v>
      </c>
      <c r="S485" s="30">
        <v>17166.900000000001</v>
      </c>
      <c r="T485" s="31">
        <f t="shared" si="47"/>
        <v>1.0816571670827724E-2</v>
      </c>
    </row>
    <row r="486" spans="2:20">
      <c r="B486" s="111">
        <v>44239.645833333336</v>
      </c>
      <c r="C486" s="30">
        <v>1515.05</v>
      </c>
      <c r="D486" s="31">
        <f t="shared" si="43"/>
        <v>6.7111864181532699E-3</v>
      </c>
      <c r="F486" s="111">
        <v>44239.645833333336</v>
      </c>
      <c r="G486" s="30">
        <v>80.900000000000006</v>
      </c>
      <c r="H486" s="58">
        <f t="shared" si="44"/>
        <v>-9.7919216646266127E-3</v>
      </c>
      <c r="J486" s="111">
        <v>44239.645833333336</v>
      </c>
      <c r="K486" s="30">
        <v>15.4</v>
      </c>
      <c r="L486" s="58">
        <f t="shared" si="45"/>
        <v>1.5161502966380969E-2</v>
      </c>
      <c r="N486" s="111">
        <v>44239.645833333336</v>
      </c>
      <c r="O486" s="30">
        <v>1139.5999999999999</v>
      </c>
      <c r="P486" s="58">
        <f t="shared" si="46"/>
        <v>4.9983876168977703E-2</v>
      </c>
      <c r="R486" s="111">
        <v>44239.645833333336</v>
      </c>
      <c r="S486" s="30">
        <v>17401.650000000001</v>
      </c>
      <c r="T486" s="31">
        <f t="shared" si="47"/>
        <v>1.3674571413592407E-2</v>
      </c>
    </row>
    <row r="487" spans="2:20">
      <c r="B487" s="111">
        <v>44267.645833333336</v>
      </c>
      <c r="C487" s="30">
        <v>1512.5</v>
      </c>
      <c r="D487" s="31">
        <f t="shared" si="43"/>
        <v>-1.6831127685554836E-3</v>
      </c>
      <c r="F487" s="111">
        <v>44267.645833333336</v>
      </c>
      <c r="G487" s="30">
        <v>81</v>
      </c>
      <c r="H487" s="58">
        <f t="shared" si="44"/>
        <v>1.2360939431395046E-3</v>
      </c>
      <c r="J487" s="111">
        <v>44267.645833333336</v>
      </c>
      <c r="K487" s="30">
        <v>15.24</v>
      </c>
      <c r="L487" s="58">
        <f t="shared" si="45"/>
        <v>-1.0389610389610393E-2</v>
      </c>
      <c r="N487" s="111">
        <v>44267.645833333336</v>
      </c>
      <c r="O487" s="30">
        <v>1196.55</v>
      </c>
      <c r="P487" s="58">
        <f t="shared" si="46"/>
        <v>4.9973674973674997E-2</v>
      </c>
      <c r="R487" s="111">
        <v>44267.645833333336</v>
      </c>
      <c r="S487" s="30">
        <v>17196.7</v>
      </c>
      <c r="T487" s="31">
        <f t="shared" si="47"/>
        <v>-1.1777618789022948E-2</v>
      </c>
    </row>
    <row r="488" spans="2:20">
      <c r="B488" s="111">
        <v>44359.645833333336</v>
      </c>
      <c r="C488" s="30">
        <v>1499.65</v>
      </c>
      <c r="D488" s="31">
        <f t="shared" si="43"/>
        <v>-8.4958677685950112E-3</v>
      </c>
      <c r="F488" s="111">
        <v>44359.645833333336</v>
      </c>
      <c r="G488" s="30">
        <v>83.25</v>
      </c>
      <c r="H488" s="58">
        <f t="shared" si="44"/>
        <v>2.7777777777777679E-2</v>
      </c>
      <c r="J488" s="111">
        <v>44359.645833333336</v>
      </c>
      <c r="K488" s="30">
        <v>15.11</v>
      </c>
      <c r="L488" s="58">
        <f t="shared" si="45"/>
        <v>-8.5301837270341796E-3</v>
      </c>
      <c r="N488" s="111">
        <v>44359.645833333336</v>
      </c>
      <c r="O488" s="30">
        <v>1232.9000000000001</v>
      </c>
      <c r="P488" s="58">
        <f t="shared" si="46"/>
        <v>3.0379006309807499E-2</v>
      </c>
      <c r="R488" s="111">
        <v>44359.645833333336</v>
      </c>
      <c r="S488" s="30">
        <v>16912.25</v>
      </c>
      <c r="T488" s="31">
        <f t="shared" si="47"/>
        <v>-1.6540964254769808E-2</v>
      </c>
    </row>
    <row r="489" spans="2:20">
      <c r="B489" s="111">
        <v>44389.645833333336</v>
      </c>
      <c r="C489" s="30">
        <v>1530.75</v>
      </c>
      <c r="D489" s="31">
        <f t="shared" si="43"/>
        <v>2.0738172240189368E-2</v>
      </c>
      <c r="F489" s="111">
        <v>44389.645833333336</v>
      </c>
      <c r="G489" s="30">
        <v>87.4</v>
      </c>
      <c r="H489" s="58">
        <f t="shared" si="44"/>
        <v>4.9849849849849859E-2</v>
      </c>
      <c r="J489" s="111">
        <v>44389.645833333336</v>
      </c>
      <c r="K489" s="30">
        <v>15.22</v>
      </c>
      <c r="L489" s="58">
        <f t="shared" si="45"/>
        <v>7.2799470549305134E-3</v>
      </c>
      <c r="N489" s="111">
        <v>44389.645833333336</v>
      </c>
      <c r="O489" s="30">
        <v>1340.05</v>
      </c>
      <c r="P489" s="58">
        <f t="shared" si="46"/>
        <v>8.6908913942736588E-2</v>
      </c>
      <c r="R489" s="111">
        <v>44389.645833333336</v>
      </c>
      <c r="S489" s="30">
        <v>17176.7</v>
      </c>
      <c r="T489" s="31">
        <f t="shared" si="47"/>
        <v>1.5636594775976009E-2</v>
      </c>
    </row>
    <row r="490" spans="2:20">
      <c r="B490" s="111">
        <v>44420.645833333336</v>
      </c>
      <c r="C490" s="30">
        <v>1552.3</v>
      </c>
      <c r="D490" s="31">
        <f t="shared" si="43"/>
        <v>1.4078066307365633E-2</v>
      </c>
      <c r="F490" s="111">
        <v>44420.645833333336</v>
      </c>
      <c r="G490" s="30">
        <v>91.75</v>
      </c>
      <c r="H490" s="58">
        <f t="shared" si="44"/>
        <v>4.9771167048054954E-2</v>
      </c>
      <c r="J490" s="111">
        <v>44420.645833333336</v>
      </c>
      <c r="K490" s="30">
        <v>15.97</v>
      </c>
      <c r="L490" s="58">
        <f t="shared" si="45"/>
        <v>4.9277266754270688E-2</v>
      </c>
      <c r="N490" s="111">
        <v>44420.645833333336</v>
      </c>
      <c r="O490" s="30">
        <v>1322.45</v>
      </c>
      <c r="P490" s="58">
        <f t="shared" si="46"/>
        <v>-1.3133838289616007E-2</v>
      </c>
      <c r="R490" s="111">
        <v>44420.645833333336</v>
      </c>
      <c r="S490" s="30">
        <v>17469.75</v>
      </c>
      <c r="T490" s="31">
        <f t="shared" si="47"/>
        <v>1.7060902268771105E-2</v>
      </c>
    </row>
    <row r="491" spans="2:20">
      <c r="B491" s="111">
        <v>44451.645833333336</v>
      </c>
      <c r="C491" s="30">
        <v>1568.7</v>
      </c>
      <c r="D491" s="31">
        <f t="shared" si="43"/>
        <v>1.056496811183405E-2</v>
      </c>
      <c r="F491" s="111">
        <v>44451.645833333336</v>
      </c>
      <c r="G491" s="30">
        <v>89.35</v>
      </c>
      <c r="H491" s="58">
        <f t="shared" si="44"/>
        <v>-2.6158038147139018E-2</v>
      </c>
      <c r="J491" s="111">
        <v>44451.645833333336</v>
      </c>
      <c r="K491" s="30">
        <v>16.07</v>
      </c>
      <c r="L491" s="58">
        <f t="shared" si="45"/>
        <v>6.2617407639322664E-3</v>
      </c>
      <c r="N491" s="111">
        <v>44451.645833333336</v>
      </c>
      <c r="O491" s="30">
        <v>1354.4</v>
      </c>
      <c r="P491" s="58">
        <f t="shared" si="46"/>
        <v>2.41597035804757E-2</v>
      </c>
      <c r="R491" s="111">
        <v>44451.645833333336</v>
      </c>
      <c r="S491" s="30">
        <v>17516.849999999999</v>
      </c>
      <c r="T491" s="31">
        <f t="shared" si="47"/>
        <v>2.6960889537628319E-3</v>
      </c>
    </row>
    <row r="492" spans="2:20">
      <c r="B492" s="111">
        <v>44481.645833333336</v>
      </c>
      <c r="C492" s="30">
        <v>1595.85</v>
      </c>
      <c r="D492" s="31">
        <f t="shared" si="43"/>
        <v>1.7307324536240065E-2</v>
      </c>
      <c r="F492" s="111">
        <v>44481.645833333336</v>
      </c>
      <c r="G492" s="30">
        <v>89.2</v>
      </c>
      <c r="H492" s="58">
        <f t="shared" si="44"/>
        <v>-1.6787912702852514E-3</v>
      </c>
      <c r="J492" s="111">
        <v>44481.645833333336</v>
      </c>
      <c r="K492" s="30">
        <v>16.43</v>
      </c>
      <c r="L492" s="58">
        <f t="shared" si="45"/>
        <v>2.2401991288114376E-2</v>
      </c>
      <c r="N492" s="111">
        <v>44481.645833333336</v>
      </c>
      <c r="O492" s="30">
        <v>1327.65</v>
      </c>
      <c r="P492" s="58">
        <f t="shared" si="46"/>
        <v>-1.9750443000590701E-2</v>
      </c>
      <c r="R492" s="111">
        <v>44481.645833333336</v>
      </c>
      <c r="S492" s="30">
        <v>17511.3</v>
      </c>
      <c r="T492" s="31">
        <f t="shared" si="47"/>
        <v>-3.1683778761593118E-4</v>
      </c>
    </row>
    <row r="493" spans="2:20" ht="27">
      <c r="B493" s="112" t="s">
        <v>297</v>
      </c>
      <c r="C493" s="30">
        <v>1616.75</v>
      </c>
      <c r="D493" s="31">
        <f t="shared" si="43"/>
        <v>1.3096468966381503E-2</v>
      </c>
      <c r="F493" s="112" t="s">
        <v>297</v>
      </c>
      <c r="G493" s="30">
        <v>88.6</v>
      </c>
      <c r="H493" s="58">
        <f t="shared" si="44"/>
        <v>-6.7264573991032695E-3</v>
      </c>
      <c r="J493" s="112" t="s">
        <v>297</v>
      </c>
      <c r="K493" s="30">
        <v>15.82</v>
      </c>
      <c r="L493" s="58">
        <f t="shared" si="45"/>
        <v>-3.712720632988431E-2</v>
      </c>
      <c r="N493" s="112" t="s">
        <v>297</v>
      </c>
      <c r="O493" s="30">
        <v>1351.45</v>
      </c>
      <c r="P493" s="58">
        <f t="shared" si="46"/>
        <v>1.7926411328286873E-2</v>
      </c>
      <c r="R493" s="112" t="s">
        <v>297</v>
      </c>
      <c r="S493" s="30">
        <v>17368.25</v>
      </c>
      <c r="T493" s="31">
        <f t="shared" si="47"/>
        <v>-8.1690108672685113E-3</v>
      </c>
    </row>
    <row r="494" spans="2:20" ht="27">
      <c r="B494" s="112" t="s">
        <v>298</v>
      </c>
      <c r="C494" s="30">
        <v>1591.95</v>
      </c>
      <c r="D494" s="31">
        <f t="shared" si="43"/>
        <v>-1.5339415494046715E-2</v>
      </c>
      <c r="F494" s="112" t="s">
        <v>298</v>
      </c>
      <c r="G494" s="30">
        <v>86.7</v>
      </c>
      <c r="H494" s="58">
        <f t="shared" si="44"/>
        <v>-2.1444695259593582E-2</v>
      </c>
      <c r="J494" s="112" t="s">
        <v>298</v>
      </c>
      <c r="K494" s="30">
        <v>16.07</v>
      </c>
      <c r="L494" s="58">
        <f t="shared" si="45"/>
        <v>1.5802781289506962E-2</v>
      </c>
      <c r="N494" s="112" t="s">
        <v>298</v>
      </c>
      <c r="O494" s="30">
        <v>1331.15</v>
      </c>
      <c r="P494" s="58">
        <f t="shared" si="46"/>
        <v>-1.5020903474046388E-2</v>
      </c>
      <c r="R494" s="112" t="s">
        <v>298</v>
      </c>
      <c r="S494" s="30">
        <v>17324.900000000001</v>
      </c>
      <c r="T494" s="31">
        <f t="shared" si="47"/>
        <v>-2.4959336720740133E-3</v>
      </c>
    </row>
    <row r="495" spans="2:20" ht="27">
      <c r="B495" s="112" t="s">
        <v>299</v>
      </c>
      <c r="C495" s="30">
        <v>1600.9</v>
      </c>
      <c r="D495" s="31">
        <f t="shared" si="43"/>
        <v>5.6220358679606175E-3</v>
      </c>
      <c r="F495" s="112" t="s">
        <v>299</v>
      </c>
      <c r="G495" s="30">
        <v>88.1</v>
      </c>
      <c r="H495" s="58">
        <f t="shared" si="44"/>
        <v>1.6147635524798032E-2</v>
      </c>
      <c r="J495" s="112" t="s">
        <v>299</v>
      </c>
      <c r="K495" s="30">
        <v>15.82</v>
      </c>
      <c r="L495" s="58">
        <f t="shared" si="45"/>
        <v>-1.5556938394523989E-2</v>
      </c>
      <c r="N495" s="112" t="s">
        <v>299</v>
      </c>
      <c r="O495" s="30">
        <v>1314.7</v>
      </c>
      <c r="P495" s="58">
        <f t="shared" si="46"/>
        <v>-1.2357735792359992E-2</v>
      </c>
      <c r="R495" s="112" t="s">
        <v>299</v>
      </c>
      <c r="S495" s="30">
        <v>17221.400000000001</v>
      </c>
      <c r="T495" s="31">
        <f t="shared" si="47"/>
        <v>-5.9740604563374156E-3</v>
      </c>
    </row>
    <row r="496" spans="2:20" ht="27">
      <c r="B496" s="112" t="s">
        <v>300</v>
      </c>
      <c r="C496" s="30">
        <v>1604.9</v>
      </c>
      <c r="D496" s="31">
        <f t="shared" si="43"/>
        <v>2.4985945405708865E-3</v>
      </c>
      <c r="F496" s="112" t="s">
        <v>300</v>
      </c>
      <c r="G496" s="30">
        <v>92.5</v>
      </c>
      <c r="H496" s="58">
        <f t="shared" si="44"/>
        <v>4.9943246311010325E-2</v>
      </c>
      <c r="J496" s="112" t="s">
        <v>300</v>
      </c>
      <c r="K496" s="30">
        <v>15.56</v>
      </c>
      <c r="L496" s="58">
        <f t="shared" si="45"/>
        <v>-1.6434892541087209E-2</v>
      </c>
      <c r="N496" s="112" t="s">
        <v>300</v>
      </c>
      <c r="O496" s="30">
        <v>1284.3</v>
      </c>
      <c r="P496" s="58">
        <f t="shared" si="46"/>
        <v>-2.3123145964858982E-2</v>
      </c>
      <c r="R496" s="112" t="s">
        <v>300</v>
      </c>
      <c r="S496" s="30">
        <v>17248.400000000001</v>
      </c>
      <c r="T496" s="31">
        <f t="shared" si="47"/>
        <v>1.5678167860917469E-3</v>
      </c>
    </row>
    <row r="497" spans="2:20" ht="27">
      <c r="B497" s="112" t="s">
        <v>301</v>
      </c>
      <c r="C497" s="30">
        <v>1559.5</v>
      </c>
      <c r="D497" s="31">
        <f t="shared" si="43"/>
        <v>-2.8288366876440985E-2</v>
      </c>
      <c r="F497" s="112" t="s">
        <v>301</v>
      </c>
      <c r="G497" s="30">
        <v>91.35</v>
      </c>
      <c r="H497" s="58">
        <f t="shared" si="44"/>
        <v>-1.2432432432432527E-2</v>
      </c>
      <c r="J497" s="112" t="s">
        <v>301</v>
      </c>
      <c r="K497" s="30">
        <v>15.07</v>
      </c>
      <c r="L497" s="58">
        <f t="shared" si="45"/>
        <v>-3.1491002570694149E-2</v>
      </c>
      <c r="N497" s="112" t="s">
        <v>301</v>
      </c>
      <c r="O497" s="30">
        <v>1246.2</v>
      </c>
      <c r="P497" s="58">
        <f t="shared" si="46"/>
        <v>-2.9665965895818713E-2</v>
      </c>
      <c r="R497" s="112" t="s">
        <v>301</v>
      </c>
      <c r="S497" s="30">
        <v>16985.2</v>
      </c>
      <c r="T497" s="31">
        <f t="shared" si="47"/>
        <v>-1.5259386377866946E-2</v>
      </c>
    </row>
    <row r="498" spans="2:20" ht="27">
      <c r="B498" s="112" t="s">
        <v>302</v>
      </c>
      <c r="C498" s="30">
        <v>1538.8</v>
      </c>
      <c r="D498" s="31">
        <f t="shared" si="43"/>
        <v>-1.3273485091375492E-2</v>
      </c>
      <c r="F498" s="112" t="s">
        <v>302</v>
      </c>
      <c r="G498" s="30">
        <v>86.8</v>
      </c>
      <c r="H498" s="58">
        <f t="shared" si="44"/>
        <v>-4.9808429118773923E-2</v>
      </c>
      <c r="J498" s="112" t="s">
        <v>302</v>
      </c>
      <c r="K498" s="30">
        <v>14.22</v>
      </c>
      <c r="L498" s="58">
        <f t="shared" si="45"/>
        <v>-5.6403450564034507E-2</v>
      </c>
      <c r="N498" s="112" t="s">
        <v>302</v>
      </c>
      <c r="O498" s="30">
        <v>1170.3499999999999</v>
      </c>
      <c r="P498" s="58">
        <f t="shared" si="46"/>
        <v>-6.0865029690258532E-2</v>
      </c>
      <c r="R498" s="112" t="s">
        <v>302</v>
      </c>
      <c r="S498" s="30">
        <v>16614.2</v>
      </c>
      <c r="T498" s="31">
        <f t="shared" si="47"/>
        <v>-2.1842545274709746E-2</v>
      </c>
    </row>
    <row r="499" spans="2:20" ht="27">
      <c r="B499" s="112" t="s">
        <v>303</v>
      </c>
      <c r="C499" s="30">
        <v>1555.7</v>
      </c>
      <c r="D499" s="31">
        <f t="shared" si="43"/>
        <v>1.0982583831557147E-2</v>
      </c>
      <c r="F499" s="112" t="s">
        <v>303</v>
      </c>
      <c r="G499" s="30">
        <v>90.6</v>
      </c>
      <c r="H499" s="58">
        <f t="shared" si="44"/>
        <v>4.3778801843317838E-2</v>
      </c>
      <c r="J499" s="112" t="s">
        <v>303</v>
      </c>
      <c r="K499" s="30">
        <v>14.89</v>
      </c>
      <c r="L499" s="58">
        <f t="shared" si="45"/>
        <v>4.7116736990154617E-2</v>
      </c>
      <c r="N499" s="112" t="s">
        <v>303</v>
      </c>
      <c r="O499" s="30">
        <v>1246.95</v>
      </c>
      <c r="P499" s="58">
        <f t="shared" si="46"/>
        <v>6.5450506258811547E-2</v>
      </c>
      <c r="R499" s="112" t="s">
        <v>303</v>
      </c>
      <c r="S499" s="30">
        <v>16770.849999999999</v>
      </c>
      <c r="T499" s="31">
        <f t="shared" si="47"/>
        <v>9.4286814893282944E-3</v>
      </c>
    </row>
    <row r="500" spans="2:20" ht="27">
      <c r="B500" s="112" t="s">
        <v>304</v>
      </c>
      <c r="C500" s="30">
        <v>1584.85</v>
      </c>
      <c r="D500" s="31">
        <f t="shared" si="43"/>
        <v>1.8737545799318633E-2</v>
      </c>
      <c r="F500" s="112" t="s">
        <v>304</v>
      </c>
      <c r="G500" s="30">
        <v>91.05</v>
      </c>
      <c r="H500" s="58">
        <f t="shared" si="44"/>
        <v>4.9668874172186239E-3</v>
      </c>
      <c r="J500" s="112" t="s">
        <v>304</v>
      </c>
      <c r="K500" s="30">
        <v>15.07</v>
      </c>
      <c r="L500" s="58">
        <f t="shared" si="45"/>
        <v>1.2088650100738674E-2</v>
      </c>
      <c r="N500" s="112" t="s">
        <v>304</v>
      </c>
      <c r="O500" s="30">
        <v>1269.3</v>
      </c>
      <c r="P500" s="58">
        <f t="shared" si="46"/>
        <v>1.792373391074209E-2</v>
      </c>
      <c r="R500" s="112" t="s">
        <v>304</v>
      </c>
      <c r="S500" s="30">
        <v>16955.45</v>
      </c>
      <c r="T500" s="31">
        <f t="shared" si="47"/>
        <v>1.1007194030117962E-2</v>
      </c>
    </row>
    <row r="501" spans="2:20" ht="27">
      <c r="B501" s="112" t="s">
        <v>305</v>
      </c>
      <c r="C501" s="30">
        <v>1590.1</v>
      </c>
      <c r="D501" s="31">
        <f t="shared" si="43"/>
        <v>3.3126163359309402E-3</v>
      </c>
      <c r="F501" s="112" t="s">
        <v>305</v>
      </c>
      <c r="G501" s="30">
        <v>91.3</v>
      </c>
      <c r="H501" s="58">
        <f t="shared" si="44"/>
        <v>2.7457440966502933E-3</v>
      </c>
      <c r="J501" s="112" t="s">
        <v>305</v>
      </c>
      <c r="K501" s="30">
        <v>15.91</v>
      </c>
      <c r="L501" s="58">
        <f t="shared" si="45"/>
        <v>5.5739880557398758E-2</v>
      </c>
      <c r="N501" s="112" t="s">
        <v>305</v>
      </c>
      <c r="O501" s="30">
        <v>1261.6500000000001</v>
      </c>
      <c r="P501" s="58">
        <f t="shared" si="46"/>
        <v>-6.0269439848734674E-3</v>
      </c>
      <c r="R501" s="112" t="s">
        <v>305</v>
      </c>
      <c r="S501" s="30">
        <v>17072.599999999999</v>
      </c>
      <c r="T501" s="31">
        <f t="shared" si="47"/>
        <v>6.9092828559547126E-3</v>
      </c>
    </row>
    <row r="502" spans="2:20" ht="27">
      <c r="B502" s="112" t="s">
        <v>306</v>
      </c>
      <c r="C502" s="30">
        <v>1568.75</v>
      </c>
      <c r="D502" s="31">
        <f t="shared" si="43"/>
        <v>-1.3426828501352017E-2</v>
      </c>
      <c r="F502" s="112" t="s">
        <v>306</v>
      </c>
      <c r="G502" s="30">
        <v>90.85</v>
      </c>
      <c r="H502" s="58">
        <f t="shared" si="44"/>
        <v>-4.9288061336254518E-3</v>
      </c>
      <c r="J502" s="112" t="s">
        <v>306</v>
      </c>
      <c r="K502" s="30">
        <v>15.91</v>
      </c>
      <c r="L502" s="58">
        <f t="shared" si="45"/>
        <v>0</v>
      </c>
      <c r="N502" s="112" t="s">
        <v>306</v>
      </c>
      <c r="O502" s="30">
        <v>1242.3</v>
      </c>
      <c r="P502" s="58">
        <f t="shared" si="46"/>
        <v>-1.5337058613720256E-2</v>
      </c>
      <c r="R502" s="112" t="s">
        <v>306</v>
      </c>
      <c r="S502" s="30">
        <v>17003.75</v>
      </c>
      <c r="T502" s="31">
        <f t="shared" si="47"/>
        <v>-4.0327776671390536E-3</v>
      </c>
    </row>
    <row r="503" spans="2:20" ht="27">
      <c r="B503" s="112" t="s">
        <v>307</v>
      </c>
      <c r="C503" s="30">
        <v>1534.1</v>
      </c>
      <c r="D503" s="31">
        <f t="shared" si="43"/>
        <v>-2.2087649402390497E-2</v>
      </c>
      <c r="F503" s="112" t="s">
        <v>307</v>
      </c>
      <c r="G503" s="30">
        <v>88.35</v>
      </c>
      <c r="H503" s="58">
        <f t="shared" si="44"/>
        <v>-2.7517886626307053E-2</v>
      </c>
      <c r="J503" s="112" t="s">
        <v>307</v>
      </c>
      <c r="K503" s="30">
        <v>15.87</v>
      </c>
      <c r="L503" s="58">
        <f t="shared" si="45"/>
        <v>-2.5141420490257804E-3</v>
      </c>
      <c r="N503" s="112" t="s">
        <v>307</v>
      </c>
      <c r="O503" s="30">
        <v>1210.1500000000001</v>
      </c>
      <c r="P503" s="58">
        <f t="shared" si="46"/>
        <v>-2.5879417210013522E-2</v>
      </c>
      <c r="R503" s="112" t="s">
        <v>307</v>
      </c>
      <c r="S503" s="30">
        <v>17086.25</v>
      </c>
      <c r="T503" s="31">
        <f t="shared" si="47"/>
        <v>4.8518709108285041E-3</v>
      </c>
    </row>
    <row r="504" spans="2:20" ht="27">
      <c r="B504" s="112" t="s">
        <v>308</v>
      </c>
      <c r="C504" s="30">
        <v>1547.2</v>
      </c>
      <c r="D504" s="31">
        <f t="shared" si="43"/>
        <v>8.5392086565414527E-3</v>
      </c>
      <c r="F504" s="112" t="s">
        <v>308</v>
      </c>
      <c r="G504" s="30">
        <v>89.25</v>
      </c>
      <c r="H504" s="58">
        <f t="shared" si="44"/>
        <v>1.0186757215619791E-2</v>
      </c>
      <c r="J504" s="112" t="s">
        <v>308</v>
      </c>
      <c r="K504" s="30">
        <v>16.64</v>
      </c>
      <c r="L504" s="58">
        <f t="shared" si="45"/>
        <v>4.8519218651543961E-2</v>
      </c>
      <c r="N504" s="112" t="s">
        <v>308</v>
      </c>
      <c r="O504" s="30">
        <v>1222.3</v>
      </c>
      <c r="P504" s="58">
        <f t="shared" si="46"/>
        <v>1.004007767632098E-2</v>
      </c>
      <c r="R504" s="112" t="s">
        <v>308</v>
      </c>
      <c r="S504" s="30">
        <v>17233.25</v>
      </c>
      <c r="T504" s="31">
        <f t="shared" si="47"/>
        <v>8.6034091740434526E-3</v>
      </c>
    </row>
    <row r="505" spans="2:20" ht="27">
      <c r="B505" s="112" t="s">
        <v>309</v>
      </c>
      <c r="C505" s="30">
        <v>1569.05</v>
      </c>
      <c r="D505" s="31">
        <f t="shared" si="43"/>
        <v>1.412228541882099E-2</v>
      </c>
      <c r="F505" s="112" t="s">
        <v>309</v>
      </c>
      <c r="G505" s="30">
        <v>89.85</v>
      </c>
      <c r="H505" s="58">
        <f t="shared" si="44"/>
        <v>6.7226890756302282E-3</v>
      </c>
      <c r="J505" s="112" t="s">
        <v>309</v>
      </c>
      <c r="K505" s="30">
        <v>16.48</v>
      </c>
      <c r="L505" s="58">
        <f t="shared" si="45"/>
        <v>-9.6153846153845812E-3</v>
      </c>
      <c r="N505" s="112" t="s">
        <v>309</v>
      </c>
      <c r="O505" s="30">
        <v>1278.3</v>
      </c>
      <c r="P505" s="58">
        <f t="shared" si="46"/>
        <v>4.5815266301235447E-2</v>
      </c>
      <c r="R505" s="112" t="s">
        <v>309</v>
      </c>
      <c r="S505" s="30">
        <v>17213.599999999999</v>
      </c>
      <c r="T505" s="31">
        <f t="shared" si="47"/>
        <v>-1.1402376220388533E-3</v>
      </c>
    </row>
    <row r="506" spans="2:20" ht="27">
      <c r="B506" s="112" t="s">
        <v>310</v>
      </c>
      <c r="C506" s="30">
        <v>1547.7</v>
      </c>
      <c r="D506" s="31">
        <f t="shared" si="43"/>
        <v>-1.3606959625250936E-2</v>
      </c>
      <c r="F506" s="112" t="s">
        <v>310</v>
      </c>
      <c r="G506" s="30">
        <v>88.95</v>
      </c>
      <c r="H506" s="58">
        <f t="shared" si="44"/>
        <v>-1.001669449081799E-2</v>
      </c>
      <c r="J506" s="112" t="s">
        <v>310</v>
      </c>
      <c r="K506" s="30">
        <v>16.190000000000001</v>
      </c>
      <c r="L506" s="58">
        <f t="shared" si="45"/>
        <v>-1.7597087378640741E-2</v>
      </c>
      <c r="N506" s="112" t="s">
        <v>310</v>
      </c>
      <c r="O506" s="30">
        <v>1272.3499999999999</v>
      </c>
      <c r="P506" s="58">
        <f t="shared" si="46"/>
        <v>-4.654619416412431E-3</v>
      </c>
      <c r="R506" s="112" t="s">
        <v>310</v>
      </c>
      <c r="S506" s="30">
        <v>17203.95</v>
      </c>
      <c r="T506" s="31">
        <f t="shared" si="47"/>
        <v>-5.6060324394646699E-4</v>
      </c>
    </row>
    <row r="507" spans="2:20" ht="27">
      <c r="B507" s="112" t="s">
        <v>311</v>
      </c>
      <c r="C507" s="30">
        <v>1586.05</v>
      </c>
      <c r="D507" s="31">
        <f t="shared" si="43"/>
        <v>2.4778703883181485E-2</v>
      </c>
      <c r="F507" s="112" t="s">
        <v>311</v>
      </c>
      <c r="G507" s="30">
        <v>93.35</v>
      </c>
      <c r="H507" s="58">
        <f t="shared" si="44"/>
        <v>4.9465992130410141E-2</v>
      </c>
      <c r="J507" s="112" t="s">
        <v>311</v>
      </c>
      <c r="K507" s="30">
        <v>15.92</v>
      </c>
      <c r="L507" s="58">
        <f t="shared" si="45"/>
        <v>-1.6676961087090825E-2</v>
      </c>
      <c r="N507" s="112" t="s">
        <v>311</v>
      </c>
      <c r="O507" s="30">
        <v>1282.0999999999999</v>
      </c>
      <c r="P507" s="58">
        <f t="shared" si="46"/>
        <v>7.6629858136518791E-3</v>
      </c>
      <c r="R507" s="112" t="s">
        <v>311</v>
      </c>
      <c r="S507" s="30">
        <v>17354.05</v>
      </c>
      <c r="T507" s="31">
        <f t="shared" si="47"/>
        <v>8.7247405392365529E-3</v>
      </c>
    </row>
    <row r="508" spans="2:20">
      <c r="B508" s="111">
        <v>44621.645833333336</v>
      </c>
      <c r="C508" s="30">
        <v>1562.3</v>
      </c>
      <c r="D508" s="31">
        <f t="shared" si="43"/>
        <v>-1.4974307241259699E-2</v>
      </c>
      <c r="F508" s="111">
        <v>44621.645833333336</v>
      </c>
      <c r="G508" s="30">
        <v>98</v>
      </c>
      <c r="H508" s="58">
        <f t="shared" si="44"/>
        <v>4.9812533476164988E-2</v>
      </c>
      <c r="J508" s="111">
        <v>44621.645833333336</v>
      </c>
      <c r="K508" s="30">
        <v>16.079999999999998</v>
      </c>
      <c r="L508" s="58">
        <f t="shared" si="45"/>
        <v>1.0050251256281229E-2</v>
      </c>
      <c r="N508" s="111">
        <v>44621.645833333336</v>
      </c>
      <c r="O508" s="30">
        <v>1372.6</v>
      </c>
      <c r="P508" s="58">
        <f t="shared" si="46"/>
        <v>7.0587317681928052E-2</v>
      </c>
      <c r="R508" s="111">
        <v>44621.645833333336</v>
      </c>
      <c r="S508" s="30">
        <v>17625.7</v>
      </c>
      <c r="T508" s="31">
        <f t="shared" si="47"/>
        <v>1.5653406553513438E-2</v>
      </c>
    </row>
    <row r="509" spans="2:20">
      <c r="B509" s="111">
        <v>44652.645833333336</v>
      </c>
      <c r="C509" s="30">
        <v>1572.15</v>
      </c>
      <c r="D509" s="31">
        <f t="shared" si="43"/>
        <v>6.3048070152980085E-3</v>
      </c>
      <c r="F509" s="111">
        <v>44652.645833333336</v>
      </c>
      <c r="G509" s="30">
        <v>99.7</v>
      </c>
      <c r="H509" s="58">
        <f t="shared" si="44"/>
        <v>1.7346938775510301E-2</v>
      </c>
      <c r="J509" s="111">
        <v>44652.645833333336</v>
      </c>
      <c r="K509" s="30">
        <v>16.84</v>
      </c>
      <c r="L509" s="58">
        <f t="shared" si="45"/>
        <v>4.7263681592039974E-2</v>
      </c>
      <c r="N509" s="111">
        <v>44652.645833333336</v>
      </c>
      <c r="O509" s="30">
        <v>1436.5</v>
      </c>
      <c r="P509" s="58">
        <f t="shared" si="46"/>
        <v>4.6553985137695042E-2</v>
      </c>
      <c r="R509" s="111">
        <v>44652.645833333336</v>
      </c>
      <c r="S509" s="30">
        <v>17805.25</v>
      </c>
      <c r="T509" s="31">
        <f t="shared" si="47"/>
        <v>1.0186829459255531E-2</v>
      </c>
    </row>
    <row r="510" spans="2:20">
      <c r="B510" s="111">
        <v>44682.645833333336</v>
      </c>
      <c r="C510" s="30">
        <v>1577.55</v>
      </c>
      <c r="D510" s="31">
        <f t="shared" si="43"/>
        <v>3.434786756988828E-3</v>
      </c>
      <c r="F510" s="111">
        <v>44682.645833333336</v>
      </c>
      <c r="G510" s="30">
        <v>99.8</v>
      </c>
      <c r="H510" s="58">
        <f t="shared" si="44"/>
        <v>1.0030090270811698E-3</v>
      </c>
      <c r="J510" s="111">
        <v>44682.645833333336</v>
      </c>
      <c r="K510" s="30">
        <v>18.09</v>
      </c>
      <c r="L510" s="58">
        <f t="shared" si="45"/>
        <v>7.4228028503563026E-2</v>
      </c>
      <c r="N510" s="111">
        <v>44682.645833333336</v>
      </c>
      <c r="O510" s="30">
        <v>1532.05</v>
      </c>
      <c r="P510" s="58">
        <f t="shared" si="46"/>
        <v>6.6515837104072384E-2</v>
      </c>
      <c r="R510" s="111">
        <v>44682.645833333336</v>
      </c>
      <c r="S510" s="30">
        <v>17925.25</v>
      </c>
      <c r="T510" s="31">
        <f t="shared" si="47"/>
        <v>6.7395852346920915E-3</v>
      </c>
    </row>
    <row r="511" spans="2:20">
      <c r="B511" s="111">
        <v>44713.645833333336</v>
      </c>
      <c r="C511" s="30">
        <v>1583.55</v>
      </c>
      <c r="D511" s="31">
        <f t="shared" si="43"/>
        <v>3.8033659788914154E-3</v>
      </c>
      <c r="F511" s="111">
        <v>44713.645833333336</v>
      </c>
      <c r="G511" s="30">
        <v>98.75</v>
      </c>
      <c r="H511" s="58">
        <f t="shared" si="44"/>
        <v>-1.0521042084168264E-2</v>
      </c>
      <c r="J511" s="111">
        <v>44713.645833333336</v>
      </c>
      <c r="K511" s="30">
        <v>18.05</v>
      </c>
      <c r="L511" s="58">
        <f t="shared" si="45"/>
        <v>-2.2111663902708578E-3</v>
      </c>
      <c r="N511" s="111">
        <v>44713.645833333336</v>
      </c>
      <c r="O511" s="30">
        <v>1534.6</v>
      </c>
      <c r="P511" s="58">
        <f t="shared" si="46"/>
        <v>1.6644365392775029E-3</v>
      </c>
      <c r="R511" s="111">
        <v>44713.645833333336</v>
      </c>
      <c r="S511" s="30">
        <v>17745.900000000001</v>
      </c>
      <c r="T511" s="31">
        <f t="shared" si="47"/>
        <v>-1.0005439254682558E-2</v>
      </c>
    </row>
    <row r="512" spans="2:20">
      <c r="B512" s="111">
        <v>44743.645833333336</v>
      </c>
      <c r="C512" s="30">
        <v>1585.85</v>
      </c>
      <c r="D512" s="31">
        <f t="shared" si="43"/>
        <v>1.4524328249818641E-3</v>
      </c>
      <c r="F512" s="111">
        <v>44743.645833333336</v>
      </c>
      <c r="G512" s="30">
        <v>94.25</v>
      </c>
      <c r="H512" s="58">
        <f t="shared" si="44"/>
        <v>-4.5569620253164578E-2</v>
      </c>
      <c r="J512" s="111">
        <v>44743.645833333336</v>
      </c>
      <c r="K512" s="30">
        <v>18.149999999999999</v>
      </c>
      <c r="L512" s="58">
        <f t="shared" si="45"/>
        <v>5.5401662049860967E-3</v>
      </c>
      <c r="N512" s="111">
        <v>44743.645833333336</v>
      </c>
      <c r="O512" s="30">
        <v>1485.75</v>
      </c>
      <c r="P512" s="58">
        <f t="shared" si="46"/>
        <v>-3.1832399322298865E-2</v>
      </c>
      <c r="R512" s="111">
        <v>44743.645833333336</v>
      </c>
      <c r="S512" s="30">
        <v>17812.7</v>
      </c>
      <c r="T512" s="31">
        <f t="shared" si="47"/>
        <v>3.7642497703693767E-3</v>
      </c>
    </row>
    <row r="513" spans="2:20">
      <c r="B513" s="111">
        <v>44835.645833333336</v>
      </c>
      <c r="C513" s="30">
        <v>1599.45</v>
      </c>
      <c r="D513" s="31">
        <f t="shared" si="43"/>
        <v>8.5758426080650985E-3</v>
      </c>
      <c r="F513" s="111">
        <v>44835.645833333336</v>
      </c>
      <c r="G513" s="30">
        <v>91.8</v>
      </c>
      <c r="H513" s="58">
        <f t="shared" si="44"/>
        <v>-2.5994694960212228E-2</v>
      </c>
      <c r="J513" s="111">
        <v>44835.645833333336</v>
      </c>
      <c r="K513" s="30">
        <v>18.309999999999999</v>
      </c>
      <c r="L513" s="58">
        <f t="shared" si="45"/>
        <v>8.8154269972451349E-3</v>
      </c>
      <c r="N513" s="111">
        <v>44835.645833333336</v>
      </c>
      <c r="O513" s="30">
        <v>1498.45</v>
      </c>
      <c r="P513" s="58">
        <f t="shared" si="46"/>
        <v>8.5478714453979254E-3</v>
      </c>
      <c r="R513" s="111">
        <v>44835.645833333336</v>
      </c>
      <c r="S513" s="30">
        <v>18003.3</v>
      </c>
      <c r="T513" s="31">
        <f t="shared" si="47"/>
        <v>1.0700230734251415E-2</v>
      </c>
    </row>
    <row r="514" spans="2:20">
      <c r="B514" s="111">
        <v>44866.645833333336</v>
      </c>
      <c r="C514" s="30">
        <v>1605.1</v>
      </c>
      <c r="D514" s="31">
        <f t="shared" si="43"/>
        <v>3.5324642845977472E-3</v>
      </c>
      <c r="F514" s="111">
        <v>44866.645833333336</v>
      </c>
      <c r="G514" s="30">
        <v>93</v>
      </c>
      <c r="H514" s="58">
        <f t="shared" si="44"/>
        <v>1.3071895424836555E-2</v>
      </c>
      <c r="J514" s="111">
        <v>44866.645833333336</v>
      </c>
      <c r="K514" s="30">
        <v>19.309999999999999</v>
      </c>
      <c r="L514" s="58">
        <f t="shared" si="45"/>
        <v>5.4614964500273144E-2</v>
      </c>
      <c r="N514" s="111">
        <v>44866.645833333336</v>
      </c>
      <c r="O514" s="30">
        <v>1498.55</v>
      </c>
      <c r="P514" s="58">
        <f t="shared" si="46"/>
        <v>6.6735626814251603E-5</v>
      </c>
      <c r="R514" s="111">
        <v>44866.645833333336</v>
      </c>
      <c r="S514" s="30">
        <v>18055.75</v>
      </c>
      <c r="T514" s="31">
        <f t="shared" si="47"/>
        <v>2.9133547738471322E-3</v>
      </c>
    </row>
    <row r="515" spans="2:20">
      <c r="B515" s="111">
        <v>44896.645833333336</v>
      </c>
      <c r="C515" s="30">
        <v>1646.7</v>
      </c>
      <c r="D515" s="31">
        <f t="shared" si="43"/>
        <v>2.5917388324715018E-2</v>
      </c>
      <c r="F515" s="111">
        <v>44896.645833333336</v>
      </c>
      <c r="G515" s="30">
        <v>91.65</v>
      </c>
      <c r="H515" s="58">
        <f t="shared" si="44"/>
        <v>-1.4516129032257963E-2</v>
      </c>
      <c r="J515" s="111">
        <v>44896.645833333336</v>
      </c>
      <c r="K515" s="30">
        <v>18.09</v>
      </c>
      <c r="L515" s="58">
        <f t="shared" si="45"/>
        <v>-6.3179699637493481E-2</v>
      </c>
      <c r="N515" s="111">
        <v>44896.645833333336</v>
      </c>
      <c r="O515" s="30">
        <v>1495.2</v>
      </c>
      <c r="P515" s="58">
        <f t="shared" si="46"/>
        <v>-2.2354943111674297E-3</v>
      </c>
      <c r="R515" s="111">
        <v>44896.645833333336</v>
      </c>
      <c r="S515" s="30">
        <v>18212.349999999999</v>
      </c>
      <c r="T515" s="31">
        <f t="shared" si="47"/>
        <v>8.6731373662130018E-3</v>
      </c>
    </row>
    <row r="516" spans="2:20" ht="27">
      <c r="B516" s="112" t="s">
        <v>312</v>
      </c>
      <c r="C516" s="30">
        <v>1653.9</v>
      </c>
      <c r="D516" s="31">
        <f t="shared" si="43"/>
        <v>4.372381125888225E-3</v>
      </c>
      <c r="F516" s="112" t="s">
        <v>312</v>
      </c>
      <c r="G516" s="30">
        <v>90.95</v>
      </c>
      <c r="H516" s="58">
        <f t="shared" si="44"/>
        <v>-7.6377523186034191E-3</v>
      </c>
      <c r="J516" s="112" t="s">
        <v>312</v>
      </c>
      <c r="K516" s="30">
        <v>18.489999999999998</v>
      </c>
      <c r="L516" s="58">
        <f t="shared" si="45"/>
        <v>2.2111663902708578E-2</v>
      </c>
      <c r="N516" s="112" t="s">
        <v>312</v>
      </c>
      <c r="O516" s="30">
        <v>1607.6</v>
      </c>
      <c r="P516" s="58">
        <f t="shared" si="46"/>
        <v>7.5173889780631331E-2</v>
      </c>
      <c r="R516" s="112" t="s">
        <v>312</v>
      </c>
      <c r="S516" s="30">
        <v>18257.8</v>
      </c>
      <c r="T516" s="31">
        <f t="shared" si="47"/>
        <v>2.495559331991748E-3</v>
      </c>
    </row>
    <row r="517" spans="2:20" ht="27">
      <c r="B517" s="112" t="s">
        <v>313</v>
      </c>
      <c r="C517" s="30">
        <v>1656.05</v>
      </c>
      <c r="D517" s="31">
        <f t="shared" si="43"/>
        <v>1.2999576757966036E-3</v>
      </c>
      <c r="F517" s="112" t="s">
        <v>313</v>
      </c>
      <c r="G517" s="30">
        <v>90.65</v>
      </c>
      <c r="H517" s="58">
        <f t="shared" si="44"/>
        <v>-3.2985156679493643E-3</v>
      </c>
      <c r="J517" s="112" t="s">
        <v>313</v>
      </c>
      <c r="K517" s="30">
        <v>18.829999999999998</v>
      </c>
      <c r="L517" s="58">
        <f t="shared" si="45"/>
        <v>1.8388318009735061E-2</v>
      </c>
      <c r="N517" s="112" t="s">
        <v>313</v>
      </c>
      <c r="O517" s="30">
        <v>1719.5</v>
      </c>
      <c r="P517" s="58">
        <f t="shared" si="46"/>
        <v>6.9606867379945259E-2</v>
      </c>
      <c r="R517" s="112" t="s">
        <v>313</v>
      </c>
      <c r="S517" s="30">
        <v>18255.75</v>
      </c>
      <c r="T517" s="31">
        <f t="shared" si="47"/>
        <v>-1.1228077862612817E-4</v>
      </c>
    </row>
    <row r="518" spans="2:20" ht="27">
      <c r="B518" s="112" t="s">
        <v>314</v>
      </c>
      <c r="C518" s="30">
        <v>1663.7</v>
      </c>
      <c r="D518" s="31">
        <f t="shared" si="43"/>
        <v>4.6194257419764906E-3</v>
      </c>
      <c r="F518" s="112" t="s">
        <v>314</v>
      </c>
      <c r="G518" s="30">
        <v>90</v>
      </c>
      <c r="H518" s="58">
        <f t="shared" si="44"/>
        <v>-7.1704357418643783E-3</v>
      </c>
      <c r="J518" s="112" t="s">
        <v>314</v>
      </c>
      <c r="K518" s="30">
        <v>18.21</v>
      </c>
      <c r="L518" s="58">
        <f t="shared" si="45"/>
        <v>-3.292618162506622E-2</v>
      </c>
      <c r="N518" s="112" t="s">
        <v>314</v>
      </c>
      <c r="O518" s="30">
        <v>1692.55</v>
      </c>
      <c r="P518" s="58">
        <f t="shared" si="46"/>
        <v>-1.5673160802558872E-2</v>
      </c>
      <c r="R518" s="112" t="s">
        <v>314</v>
      </c>
      <c r="S518" s="30">
        <v>18308.099999999999</v>
      </c>
      <c r="T518" s="31">
        <f t="shared" si="47"/>
        <v>2.8675896635306231E-3</v>
      </c>
    </row>
    <row r="519" spans="2:20" ht="27">
      <c r="B519" s="112" t="s">
        <v>315</v>
      </c>
      <c r="C519" s="30">
        <v>1625.05</v>
      </c>
      <c r="D519" s="31">
        <f t="shared" si="43"/>
        <v>-2.3231351806215161E-2</v>
      </c>
      <c r="F519" s="112" t="s">
        <v>315</v>
      </c>
      <c r="G519" s="30">
        <v>88.6</v>
      </c>
      <c r="H519" s="58">
        <f t="shared" si="44"/>
        <v>-1.5555555555555656E-2</v>
      </c>
      <c r="J519" s="112" t="s">
        <v>315</v>
      </c>
      <c r="K519" s="30">
        <v>18.03</v>
      </c>
      <c r="L519" s="58">
        <f t="shared" si="45"/>
        <v>-9.8846787479406339E-3</v>
      </c>
      <c r="N519" s="112" t="s">
        <v>315</v>
      </c>
      <c r="O519" s="30">
        <v>1633.65</v>
      </c>
      <c r="P519" s="58">
        <f t="shared" si="46"/>
        <v>-3.4799562789873173E-2</v>
      </c>
      <c r="R519" s="112" t="s">
        <v>315</v>
      </c>
      <c r="S519" s="30">
        <v>18113.05</v>
      </c>
      <c r="T519" s="31">
        <f t="shared" si="47"/>
        <v>-1.0653754349167821E-2</v>
      </c>
    </row>
    <row r="520" spans="2:20" ht="27">
      <c r="B520" s="112" t="s">
        <v>316</v>
      </c>
      <c r="C520" s="30">
        <v>1612.4</v>
      </c>
      <c r="D520" s="31">
        <f t="shared" si="43"/>
        <v>-7.784375865357851E-3</v>
      </c>
      <c r="F520" s="112" t="s">
        <v>316</v>
      </c>
      <c r="G520" s="30">
        <v>89.7</v>
      </c>
      <c r="H520" s="58">
        <f t="shared" si="44"/>
        <v>1.2415349887133331E-2</v>
      </c>
      <c r="J520" s="112" t="s">
        <v>316</v>
      </c>
      <c r="K520" s="30">
        <v>18.13</v>
      </c>
      <c r="L520" s="58">
        <f t="shared" si="45"/>
        <v>5.5463117027174658E-3</v>
      </c>
      <c r="N520" s="112" t="s">
        <v>316</v>
      </c>
      <c r="O520" s="30">
        <v>1702.7</v>
      </c>
      <c r="P520" s="58">
        <f t="shared" si="46"/>
        <v>4.2267315520460258E-2</v>
      </c>
      <c r="R520" s="112" t="s">
        <v>316</v>
      </c>
      <c r="S520" s="30">
        <v>17938.400000000001</v>
      </c>
      <c r="T520" s="31">
        <f t="shared" si="47"/>
        <v>-9.6422192838863108E-3</v>
      </c>
    </row>
    <row r="521" spans="2:20" ht="27">
      <c r="B521" s="112" t="s">
        <v>317</v>
      </c>
      <c r="C521" s="30">
        <v>1602.3</v>
      </c>
      <c r="D521" s="31">
        <f t="shared" si="43"/>
        <v>-6.263954353758483E-3</v>
      </c>
      <c r="F521" s="112" t="s">
        <v>317</v>
      </c>
      <c r="G521" s="30">
        <v>88.95</v>
      </c>
      <c r="H521" s="58">
        <f t="shared" si="44"/>
        <v>-8.3612040133779209E-3</v>
      </c>
      <c r="J521" s="112" t="s">
        <v>317</v>
      </c>
      <c r="K521" s="30">
        <v>18.87</v>
      </c>
      <c r="L521" s="58">
        <f t="shared" si="45"/>
        <v>4.081632653061229E-2</v>
      </c>
      <c r="N521" s="112" t="s">
        <v>317</v>
      </c>
      <c r="O521" s="30">
        <v>1676.3</v>
      </c>
      <c r="P521" s="58">
        <f t="shared" si="46"/>
        <v>-1.5504786515534219E-2</v>
      </c>
      <c r="R521" s="112" t="s">
        <v>317</v>
      </c>
      <c r="S521" s="30">
        <v>17757</v>
      </c>
      <c r="T521" s="31">
        <f t="shared" si="47"/>
        <v>-1.0112384605093117E-2</v>
      </c>
    </row>
    <row r="522" spans="2:20" ht="27">
      <c r="B522" s="112" t="s">
        <v>318</v>
      </c>
      <c r="C522" s="30">
        <v>1566.35</v>
      </c>
      <c r="D522" s="31">
        <f t="shared" si="43"/>
        <v>-2.2436497534793709E-2</v>
      </c>
      <c r="F522" s="112" t="s">
        <v>318</v>
      </c>
      <c r="G522" s="30">
        <v>85.4</v>
      </c>
      <c r="H522" s="58">
        <f t="shared" si="44"/>
        <v>-3.9910061832490129E-2</v>
      </c>
      <c r="J522" s="112" t="s">
        <v>318</v>
      </c>
      <c r="K522" s="30">
        <v>18.27</v>
      </c>
      <c r="L522" s="58">
        <f t="shared" si="45"/>
        <v>-3.1796502384737746E-2</v>
      </c>
      <c r="N522" s="112" t="s">
        <v>318</v>
      </c>
      <c r="O522" s="30">
        <v>1614.65</v>
      </c>
      <c r="P522" s="58">
        <f t="shared" si="46"/>
        <v>-3.6777426474974617E-2</v>
      </c>
      <c r="R522" s="112" t="s">
        <v>318</v>
      </c>
      <c r="S522" s="30">
        <v>17617.150000000001</v>
      </c>
      <c r="T522" s="31">
        <f t="shared" si="47"/>
        <v>-7.875767303035297E-3</v>
      </c>
    </row>
    <row r="523" spans="2:20" ht="27">
      <c r="B523" s="112" t="s">
        <v>319</v>
      </c>
      <c r="C523" s="30">
        <v>1523.8</v>
      </c>
      <c r="D523" s="31">
        <f t="shared" ref="D523:D586" si="48">(C523/C522)-1</f>
        <v>-2.716506527915219E-2</v>
      </c>
      <c r="F523" s="112" t="s">
        <v>319</v>
      </c>
      <c r="G523" s="30">
        <v>81.150000000000006</v>
      </c>
      <c r="H523" s="58">
        <f t="shared" ref="H523:H586" si="49">(G523/G522)-1</f>
        <v>-4.9765807962529274E-2</v>
      </c>
      <c r="J523" s="112" t="s">
        <v>319</v>
      </c>
      <c r="K523" s="30">
        <v>17.72</v>
      </c>
      <c r="L523" s="58">
        <f t="shared" ref="L523:L586" si="50">(K523/K522)-1</f>
        <v>-3.0103995621237001E-2</v>
      </c>
      <c r="N523" s="112" t="s">
        <v>319</v>
      </c>
      <c r="O523" s="30">
        <v>1480.2</v>
      </c>
      <c r="P523" s="58">
        <f t="shared" ref="P523:P586" si="51">(O523/O522)-1</f>
        <v>-8.3268819868082877E-2</v>
      </c>
      <c r="R523" s="112" t="s">
        <v>319</v>
      </c>
      <c r="S523" s="30">
        <v>17149.099999999999</v>
      </c>
      <c r="T523" s="31">
        <f t="shared" ref="T523:T586" si="52">(S523/S522)-1</f>
        <v>-2.6567861430481288E-2</v>
      </c>
    </row>
    <row r="524" spans="2:20" ht="27">
      <c r="B524" s="112" t="s">
        <v>320</v>
      </c>
      <c r="C524" s="30">
        <v>1557.95</v>
      </c>
      <c r="D524" s="31">
        <f t="shared" si="48"/>
        <v>2.2411077569234772E-2</v>
      </c>
      <c r="F524" s="112" t="s">
        <v>320</v>
      </c>
      <c r="G524" s="30">
        <v>81.3</v>
      </c>
      <c r="H524" s="58">
        <f t="shared" si="49"/>
        <v>1.848428835489635E-3</v>
      </c>
      <c r="J524" s="112" t="s">
        <v>320</v>
      </c>
      <c r="K524" s="30">
        <v>17.78</v>
      </c>
      <c r="L524" s="58">
        <f t="shared" si="50"/>
        <v>3.3860045146727469E-3</v>
      </c>
      <c r="N524" s="112" t="s">
        <v>320</v>
      </c>
      <c r="O524" s="30">
        <v>1484.9</v>
      </c>
      <c r="P524" s="58">
        <f t="shared" si="51"/>
        <v>3.175246588298819E-3</v>
      </c>
      <c r="R524" s="112" t="s">
        <v>320</v>
      </c>
      <c r="S524" s="30">
        <v>17277.95</v>
      </c>
      <c r="T524" s="31">
        <f t="shared" si="52"/>
        <v>7.5135138287141245E-3</v>
      </c>
    </row>
    <row r="525" spans="2:20" ht="27">
      <c r="B525" s="112" t="s">
        <v>321</v>
      </c>
      <c r="C525" s="30">
        <v>1507.2</v>
      </c>
      <c r="D525" s="31">
        <f t="shared" si="48"/>
        <v>-3.257485798645654E-2</v>
      </c>
      <c r="F525" s="112" t="s">
        <v>321</v>
      </c>
      <c r="G525" s="30">
        <v>79.650000000000006</v>
      </c>
      <c r="H525" s="58">
        <f t="shared" si="49"/>
        <v>-2.0295202952029467E-2</v>
      </c>
      <c r="J525" s="112" t="s">
        <v>321</v>
      </c>
      <c r="K525" s="30">
        <v>17.54</v>
      </c>
      <c r="L525" s="58">
        <f t="shared" si="50"/>
        <v>-1.3498312710911287E-2</v>
      </c>
      <c r="N525" s="112" t="s">
        <v>321</v>
      </c>
      <c r="O525" s="30">
        <v>1487.2</v>
      </c>
      <c r="P525" s="58">
        <f t="shared" si="51"/>
        <v>1.5489258535927863E-3</v>
      </c>
      <c r="R525" s="112" t="s">
        <v>321</v>
      </c>
      <c r="S525" s="30">
        <v>17110.150000000001</v>
      </c>
      <c r="T525" s="31">
        <f t="shared" si="52"/>
        <v>-9.7118003003827669E-3</v>
      </c>
    </row>
    <row r="526" spans="2:20" ht="27">
      <c r="B526" s="112" t="s">
        <v>322</v>
      </c>
      <c r="C526" s="30">
        <v>1549.85</v>
      </c>
      <c r="D526" s="31">
        <f t="shared" si="48"/>
        <v>2.8297505307855575E-2</v>
      </c>
      <c r="F526" s="112" t="s">
        <v>322</v>
      </c>
      <c r="G526" s="30">
        <v>79.25</v>
      </c>
      <c r="H526" s="58">
        <f t="shared" si="49"/>
        <v>-5.0219711236660913E-3</v>
      </c>
      <c r="J526" s="112" t="s">
        <v>322</v>
      </c>
      <c r="K526" s="30">
        <v>17.600000000000001</v>
      </c>
      <c r="L526" s="58">
        <f t="shared" si="50"/>
        <v>3.420752565564511E-3</v>
      </c>
      <c r="N526" s="112" t="s">
        <v>322</v>
      </c>
      <c r="O526" s="30">
        <v>1516.55</v>
      </c>
      <c r="P526" s="58">
        <f t="shared" si="51"/>
        <v>1.9735072619687877E-2</v>
      </c>
      <c r="R526" s="112" t="s">
        <v>322</v>
      </c>
      <c r="S526" s="30">
        <v>17101.95</v>
      </c>
      <c r="T526" s="31">
        <f t="shared" si="52"/>
        <v>-4.7924769800389289E-4</v>
      </c>
    </row>
    <row r="527" spans="2:20" ht="27">
      <c r="B527" s="112" t="s">
        <v>323</v>
      </c>
      <c r="C527" s="30">
        <v>1619.2</v>
      </c>
      <c r="D527" s="31">
        <f t="shared" si="48"/>
        <v>4.4746265767654947E-2</v>
      </c>
      <c r="F527" s="112" t="s">
        <v>323</v>
      </c>
      <c r="G527" s="30">
        <v>78.55</v>
      </c>
      <c r="H527" s="58">
        <f t="shared" si="49"/>
        <v>-8.8328075709779297E-3</v>
      </c>
      <c r="J527" s="112" t="s">
        <v>323</v>
      </c>
      <c r="K527" s="30">
        <v>17.66</v>
      </c>
      <c r="L527" s="58">
        <f t="shared" si="50"/>
        <v>3.4090909090909172E-3</v>
      </c>
      <c r="N527" s="112" t="s">
        <v>323</v>
      </c>
      <c r="O527" s="30">
        <v>1519.85</v>
      </c>
      <c r="P527" s="58">
        <f t="shared" si="51"/>
        <v>2.1759915597903134E-3</v>
      </c>
      <c r="R527" s="112" t="s">
        <v>323</v>
      </c>
      <c r="S527" s="30">
        <v>17339.849999999999</v>
      </c>
      <c r="T527" s="31">
        <f t="shared" si="52"/>
        <v>1.3910694394498657E-2</v>
      </c>
    </row>
    <row r="528" spans="2:20">
      <c r="B528" s="111">
        <v>44563.645833333336</v>
      </c>
      <c r="C528" s="30">
        <v>1650.4</v>
      </c>
      <c r="D528" s="31">
        <f t="shared" si="48"/>
        <v>1.9268774703557368E-2</v>
      </c>
      <c r="F528" s="111">
        <v>44563.645833333336</v>
      </c>
      <c r="G528" s="30">
        <v>78.55</v>
      </c>
      <c r="H528" s="58">
        <f t="shared" si="49"/>
        <v>0</v>
      </c>
      <c r="J528" s="111">
        <v>44563.645833333336</v>
      </c>
      <c r="K528" s="30">
        <v>17.36</v>
      </c>
      <c r="L528" s="58">
        <f t="shared" si="50"/>
        <v>-1.6987542468856254E-2</v>
      </c>
      <c r="N528" s="111">
        <v>44563.645833333336</v>
      </c>
      <c r="O528" s="30">
        <v>1505.9</v>
      </c>
      <c r="P528" s="58">
        <f t="shared" si="51"/>
        <v>-9.1785373556599881E-3</v>
      </c>
      <c r="R528" s="111">
        <v>44563.645833333336</v>
      </c>
      <c r="S528" s="30">
        <v>17576.849999999999</v>
      </c>
      <c r="T528" s="31">
        <f t="shared" si="52"/>
        <v>1.3667938303964622E-2</v>
      </c>
    </row>
    <row r="529" spans="2:20">
      <c r="B529" s="111">
        <v>44594.645833333336</v>
      </c>
      <c r="C529" s="30">
        <v>1670.85</v>
      </c>
      <c r="D529" s="31">
        <f t="shared" si="48"/>
        <v>1.23909355307803E-2</v>
      </c>
      <c r="F529" s="111">
        <v>44594.645833333336</v>
      </c>
      <c r="G529" s="30">
        <v>78.8</v>
      </c>
      <c r="H529" s="58">
        <f t="shared" si="49"/>
        <v>3.1826861871420142E-3</v>
      </c>
      <c r="J529" s="111">
        <v>44594.645833333336</v>
      </c>
      <c r="K529" s="30">
        <v>17.54</v>
      </c>
      <c r="L529" s="58">
        <f t="shared" si="50"/>
        <v>1.0368663594469973E-2</v>
      </c>
      <c r="N529" s="111">
        <v>44594.645833333336</v>
      </c>
      <c r="O529" s="30">
        <v>1550</v>
      </c>
      <c r="P529" s="58">
        <f t="shared" si="51"/>
        <v>2.928481306859676E-2</v>
      </c>
      <c r="R529" s="111">
        <v>44594.645833333336</v>
      </c>
      <c r="S529" s="30">
        <v>17780</v>
      </c>
      <c r="T529" s="31">
        <f t="shared" si="52"/>
        <v>1.1557816104706076E-2</v>
      </c>
    </row>
    <row r="530" spans="2:20">
      <c r="B530" s="111">
        <v>44622.645833333336</v>
      </c>
      <c r="C530" s="30">
        <v>1656.9</v>
      </c>
      <c r="D530" s="31">
        <f t="shared" si="48"/>
        <v>-8.3490438998113925E-3</v>
      </c>
      <c r="F530" s="111">
        <v>44622.645833333336</v>
      </c>
      <c r="G530" s="30">
        <v>77.7</v>
      </c>
      <c r="H530" s="58">
        <f t="shared" si="49"/>
        <v>-1.3959390862944066E-2</v>
      </c>
      <c r="J530" s="111">
        <v>44622.645833333336</v>
      </c>
      <c r="K530" s="30">
        <v>17.5</v>
      </c>
      <c r="L530" s="58">
        <f t="shared" si="50"/>
        <v>-2.2805017103761926E-3</v>
      </c>
      <c r="N530" s="111">
        <v>44622.645833333336</v>
      </c>
      <c r="O530" s="30">
        <v>1537.75</v>
      </c>
      <c r="P530" s="58">
        <f t="shared" si="51"/>
        <v>-7.9032258064516414E-3</v>
      </c>
      <c r="R530" s="111">
        <v>44622.645833333336</v>
      </c>
      <c r="S530" s="30">
        <v>17560.2</v>
      </c>
      <c r="T530" s="31">
        <f t="shared" si="52"/>
        <v>-1.2362204724409409E-2</v>
      </c>
    </row>
    <row r="531" spans="2:20">
      <c r="B531" s="111">
        <v>44653.645833333336</v>
      </c>
      <c r="C531" s="30">
        <v>1659.55</v>
      </c>
      <c r="D531" s="31">
        <f t="shared" si="48"/>
        <v>1.5993723218057365E-3</v>
      </c>
      <c r="F531" s="111">
        <v>44653.645833333336</v>
      </c>
      <c r="G531" s="30">
        <v>77.55</v>
      </c>
      <c r="H531" s="58">
        <f t="shared" si="49"/>
        <v>-1.9305019305020377E-3</v>
      </c>
      <c r="J531" s="111">
        <v>44653.645833333336</v>
      </c>
      <c r="K531" s="30">
        <v>17.239999999999998</v>
      </c>
      <c r="L531" s="58">
        <f t="shared" si="50"/>
        <v>-1.4857142857142902E-2</v>
      </c>
      <c r="N531" s="111">
        <v>44653.645833333336</v>
      </c>
      <c r="O531" s="30">
        <v>1504.75</v>
      </c>
      <c r="P531" s="58">
        <f t="shared" si="51"/>
        <v>-2.1459925215412179E-2</v>
      </c>
      <c r="R531" s="111">
        <v>44653.645833333336</v>
      </c>
      <c r="S531" s="30">
        <v>17516.3</v>
      </c>
      <c r="T531" s="31">
        <f t="shared" si="52"/>
        <v>-2.4999715265202616E-3</v>
      </c>
    </row>
    <row r="532" spans="2:20">
      <c r="B532" s="111">
        <v>44744.645833333336</v>
      </c>
      <c r="C532" s="30">
        <v>1607.4</v>
      </c>
      <c r="D532" s="31">
        <f t="shared" si="48"/>
        <v>-3.1424181253954298E-2</v>
      </c>
      <c r="F532" s="111">
        <v>44744.645833333336</v>
      </c>
      <c r="G532" s="30">
        <v>78.95</v>
      </c>
      <c r="H532" s="58">
        <f t="shared" si="49"/>
        <v>1.8052869116699011E-2</v>
      </c>
      <c r="J532" s="111">
        <v>44744.645833333336</v>
      </c>
      <c r="K532" s="30">
        <v>17.52</v>
      </c>
      <c r="L532" s="58">
        <f t="shared" si="50"/>
        <v>1.6241299303944468E-2</v>
      </c>
      <c r="N532" s="111">
        <v>44744.645833333336</v>
      </c>
      <c r="O532" s="30">
        <v>1446.15</v>
      </c>
      <c r="P532" s="58">
        <f t="shared" si="51"/>
        <v>-3.8943346070775764E-2</v>
      </c>
      <c r="R532" s="111">
        <v>44744.645833333336</v>
      </c>
      <c r="S532" s="30">
        <v>17213.599999999999</v>
      </c>
      <c r="T532" s="31">
        <f t="shared" si="52"/>
        <v>-1.7281046796412514E-2</v>
      </c>
    </row>
    <row r="533" spans="2:20">
      <c r="B533" s="111">
        <v>44775.645833333336</v>
      </c>
      <c r="C533" s="30">
        <v>1597.45</v>
      </c>
      <c r="D533" s="31">
        <f t="shared" si="48"/>
        <v>-6.1901206918004714E-3</v>
      </c>
      <c r="F533" s="111">
        <v>44775.645833333336</v>
      </c>
      <c r="G533" s="30">
        <v>82.05</v>
      </c>
      <c r="H533" s="58">
        <f t="shared" si="49"/>
        <v>3.9265357821405944E-2</v>
      </c>
      <c r="J533" s="111">
        <v>44775.645833333336</v>
      </c>
      <c r="K533" s="30">
        <v>17.079999999999998</v>
      </c>
      <c r="L533" s="58">
        <f t="shared" si="50"/>
        <v>-2.5114155251141579E-2</v>
      </c>
      <c r="N533" s="111">
        <v>44775.645833333336</v>
      </c>
      <c r="O533" s="30">
        <v>1347.9</v>
      </c>
      <c r="P533" s="58">
        <f t="shared" si="51"/>
        <v>-6.7939010476091632E-2</v>
      </c>
      <c r="R533" s="111">
        <v>44775.645833333336</v>
      </c>
      <c r="S533" s="30">
        <v>17266.75</v>
      </c>
      <c r="T533" s="31">
        <f t="shared" si="52"/>
        <v>3.0876748617372218E-3</v>
      </c>
    </row>
    <row r="534" spans="2:20">
      <c r="B534" s="111">
        <v>44806.645833333336</v>
      </c>
      <c r="C534" s="30">
        <v>1598.8</v>
      </c>
      <c r="D534" s="31">
        <f t="shared" si="48"/>
        <v>8.4509687314149318E-4</v>
      </c>
      <c r="F534" s="111">
        <v>44806.645833333336</v>
      </c>
      <c r="G534" s="30">
        <v>80.05</v>
      </c>
      <c r="H534" s="58">
        <f t="shared" si="49"/>
        <v>-2.437538086532598E-2</v>
      </c>
      <c r="J534" s="111">
        <v>44806.645833333336</v>
      </c>
      <c r="K534" s="30">
        <v>16.920000000000002</v>
      </c>
      <c r="L534" s="58">
        <f t="shared" si="50"/>
        <v>-9.3676814988288282E-3</v>
      </c>
      <c r="N534" s="111">
        <v>44806.645833333336</v>
      </c>
      <c r="O534" s="30">
        <v>1394.15</v>
      </c>
      <c r="P534" s="58">
        <f t="shared" si="51"/>
        <v>3.4312634468432357E-2</v>
      </c>
      <c r="R534" s="111">
        <v>44806.645833333336</v>
      </c>
      <c r="S534" s="30">
        <v>17463.8</v>
      </c>
      <c r="T534" s="31">
        <f t="shared" si="52"/>
        <v>1.1412107084425305E-2</v>
      </c>
    </row>
    <row r="535" spans="2:20">
      <c r="B535" s="111">
        <v>44836.645833333336</v>
      </c>
      <c r="C535" s="30">
        <v>1625.1</v>
      </c>
      <c r="D535" s="31">
        <f t="shared" si="48"/>
        <v>1.6449837378033516E-2</v>
      </c>
      <c r="F535" s="111">
        <v>44836.645833333336</v>
      </c>
      <c r="G535" s="30">
        <v>77.8</v>
      </c>
      <c r="H535" s="58">
        <f t="shared" si="49"/>
        <v>-2.810743285446593E-2</v>
      </c>
      <c r="J535" s="111">
        <v>44836.645833333336</v>
      </c>
      <c r="K535" s="30">
        <v>16.86</v>
      </c>
      <c r="L535" s="58">
        <f t="shared" si="50"/>
        <v>-3.5460992907803135E-3</v>
      </c>
      <c r="N535" s="111">
        <v>44836.645833333336</v>
      </c>
      <c r="O535" s="30">
        <v>1398.75</v>
      </c>
      <c r="P535" s="58">
        <f t="shared" si="51"/>
        <v>3.299501488362111E-3</v>
      </c>
      <c r="R535" s="111">
        <v>44836.645833333336</v>
      </c>
      <c r="S535" s="30">
        <v>17605.849999999999</v>
      </c>
      <c r="T535" s="31">
        <f t="shared" si="52"/>
        <v>8.1339685520904759E-3</v>
      </c>
    </row>
    <row r="536" spans="2:20">
      <c r="B536" s="111">
        <v>44867.645833333336</v>
      </c>
      <c r="C536" s="30">
        <v>1593.35</v>
      </c>
      <c r="D536" s="31">
        <f t="shared" si="48"/>
        <v>-1.9537259245584915E-2</v>
      </c>
      <c r="F536" s="111">
        <v>44867.645833333336</v>
      </c>
      <c r="G536" s="30">
        <v>77.45</v>
      </c>
      <c r="H536" s="58">
        <f t="shared" si="49"/>
        <v>-4.4987146529562594E-3</v>
      </c>
      <c r="J536" s="111">
        <v>44867.645833333336</v>
      </c>
      <c r="K536" s="30">
        <v>16.34</v>
      </c>
      <c r="L536" s="58">
        <f t="shared" si="50"/>
        <v>-3.084223013048637E-2</v>
      </c>
      <c r="N536" s="111">
        <v>44867.645833333336</v>
      </c>
      <c r="O536" s="30">
        <v>1359.45</v>
      </c>
      <c r="P536" s="58">
        <f t="shared" si="51"/>
        <v>-2.8096514745308276E-2</v>
      </c>
      <c r="R536" s="111">
        <v>44867.645833333336</v>
      </c>
      <c r="S536" s="30">
        <v>17374.75</v>
      </c>
      <c r="T536" s="31">
        <f t="shared" si="52"/>
        <v>-1.3126318808804993E-2</v>
      </c>
    </row>
    <row r="537" spans="2:20" ht="27">
      <c r="B537" s="112" t="s">
        <v>324</v>
      </c>
      <c r="C537" s="30">
        <v>1527.2</v>
      </c>
      <c r="D537" s="31">
        <f t="shared" si="48"/>
        <v>-4.1516302130730764E-2</v>
      </c>
      <c r="F537" s="112" t="s">
        <v>324</v>
      </c>
      <c r="G537" s="30">
        <v>73.599999999999994</v>
      </c>
      <c r="H537" s="58">
        <f t="shared" si="49"/>
        <v>-4.9709489993544298E-2</v>
      </c>
      <c r="J537" s="112" t="s">
        <v>324</v>
      </c>
      <c r="K537" s="30">
        <v>15.37</v>
      </c>
      <c r="L537" s="58">
        <f t="shared" si="50"/>
        <v>-5.9363525091799318E-2</v>
      </c>
      <c r="N537" s="112" t="s">
        <v>324</v>
      </c>
      <c r="O537" s="30">
        <v>1166.0999999999999</v>
      </c>
      <c r="P537" s="58">
        <f t="shared" si="51"/>
        <v>-0.1422266357718196</v>
      </c>
      <c r="R537" s="112" t="s">
        <v>324</v>
      </c>
      <c r="S537" s="30">
        <v>16842.8</v>
      </c>
      <c r="T537" s="31">
        <f t="shared" si="52"/>
        <v>-3.0616267859969293E-2</v>
      </c>
    </row>
    <row r="538" spans="2:20" ht="27">
      <c r="B538" s="112" t="s">
        <v>325</v>
      </c>
      <c r="C538" s="30">
        <v>1569.85</v>
      </c>
      <c r="D538" s="31">
        <f t="shared" si="48"/>
        <v>2.792692509167094E-2</v>
      </c>
      <c r="F538" s="112" t="s">
        <v>325</v>
      </c>
      <c r="G538" s="30">
        <v>71.849999999999994</v>
      </c>
      <c r="H538" s="58">
        <f t="shared" si="49"/>
        <v>-2.3777173913043459E-2</v>
      </c>
      <c r="J538" s="112" t="s">
        <v>325</v>
      </c>
      <c r="K538" s="30">
        <v>16.239999999999998</v>
      </c>
      <c r="L538" s="58">
        <f t="shared" si="50"/>
        <v>5.6603773584905648E-2</v>
      </c>
      <c r="N538" s="112" t="s">
        <v>325</v>
      </c>
      <c r="O538" s="30">
        <v>1246.8</v>
      </c>
      <c r="P538" s="58">
        <f t="shared" si="51"/>
        <v>6.920504244918968E-2</v>
      </c>
      <c r="R538" s="112" t="s">
        <v>325</v>
      </c>
      <c r="S538" s="30">
        <v>17352.45</v>
      </c>
      <c r="T538" s="31">
        <f t="shared" si="52"/>
        <v>3.0259220557152133E-2</v>
      </c>
    </row>
    <row r="539" spans="2:20" ht="27">
      <c r="B539" s="112" t="s">
        <v>326</v>
      </c>
      <c r="C539" s="30">
        <v>1559.2</v>
      </c>
      <c r="D539" s="31">
        <f t="shared" si="48"/>
        <v>-6.7840876516863657E-3</v>
      </c>
      <c r="F539" s="112" t="s">
        <v>326</v>
      </c>
      <c r="G539" s="30">
        <v>73.2</v>
      </c>
      <c r="H539" s="58">
        <f t="shared" si="49"/>
        <v>1.8789144050104456E-2</v>
      </c>
      <c r="J539" s="112" t="s">
        <v>326</v>
      </c>
      <c r="K539" s="30">
        <v>16.079999999999998</v>
      </c>
      <c r="L539" s="58">
        <f t="shared" si="50"/>
        <v>-9.8522167487684609E-3</v>
      </c>
      <c r="N539" s="112" t="s">
        <v>326</v>
      </c>
      <c r="O539" s="30">
        <v>1279.8499999999999</v>
      </c>
      <c r="P539" s="58">
        <f t="shared" si="51"/>
        <v>2.6507860121911975E-2</v>
      </c>
      <c r="R539" s="112" t="s">
        <v>326</v>
      </c>
      <c r="S539" s="30">
        <v>17322.2</v>
      </c>
      <c r="T539" s="31">
        <f t="shared" si="52"/>
        <v>-1.7432696823791449E-3</v>
      </c>
    </row>
    <row r="540" spans="2:20" ht="27">
      <c r="B540" s="112" t="s">
        <v>327</v>
      </c>
      <c r="C540" s="30">
        <v>1551</v>
      </c>
      <c r="D540" s="31">
        <f t="shared" si="48"/>
        <v>-5.2591072344791989E-3</v>
      </c>
      <c r="F540" s="112" t="s">
        <v>327</v>
      </c>
      <c r="G540" s="30">
        <v>72.45</v>
      </c>
      <c r="H540" s="58">
        <f t="shared" si="49"/>
        <v>-1.0245901639344246E-2</v>
      </c>
      <c r="J540" s="112" t="s">
        <v>327</v>
      </c>
      <c r="K540" s="30">
        <v>15.57</v>
      </c>
      <c r="L540" s="58">
        <f t="shared" si="50"/>
        <v>-3.1716417910447658E-2</v>
      </c>
      <c r="N540" s="112" t="s">
        <v>327</v>
      </c>
      <c r="O540" s="30">
        <v>1267.4000000000001</v>
      </c>
      <c r="P540" s="58">
        <f t="shared" si="51"/>
        <v>-9.7277024651324373E-3</v>
      </c>
      <c r="R540" s="112" t="s">
        <v>327</v>
      </c>
      <c r="S540" s="30">
        <v>17304.599999999999</v>
      </c>
      <c r="T540" s="31">
        <f t="shared" si="52"/>
        <v>-1.0160372239093052E-3</v>
      </c>
    </row>
    <row r="541" spans="2:20" ht="27">
      <c r="B541" s="112" t="s">
        <v>328</v>
      </c>
      <c r="C541" s="30">
        <v>1545.25</v>
      </c>
      <c r="D541" s="31">
        <f t="shared" si="48"/>
        <v>-3.7072856221792572E-3</v>
      </c>
      <c r="F541" s="112" t="s">
        <v>328</v>
      </c>
      <c r="G541" s="30">
        <v>72.5</v>
      </c>
      <c r="H541" s="58">
        <f t="shared" si="49"/>
        <v>6.9013112491367323E-4</v>
      </c>
      <c r="J541" s="112" t="s">
        <v>328</v>
      </c>
      <c r="K541" s="30">
        <v>15.65</v>
      </c>
      <c r="L541" s="58">
        <f t="shared" si="50"/>
        <v>5.138086062941527E-3</v>
      </c>
      <c r="N541" s="112" t="s">
        <v>328</v>
      </c>
      <c r="O541" s="30">
        <v>1254.4000000000001</v>
      </c>
      <c r="P541" s="58">
        <f t="shared" si="51"/>
        <v>-1.0257219504497428E-2</v>
      </c>
      <c r="R541" s="112" t="s">
        <v>328</v>
      </c>
      <c r="S541" s="30">
        <v>17276.3</v>
      </c>
      <c r="T541" s="31">
        <f t="shared" si="52"/>
        <v>-1.6354033031679149E-3</v>
      </c>
    </row>
    <row r="542" spans="2:20" ht="27">
      <c r="B542" s="112" t="s">
        <v>329</v>
      </c>
      <c r="C542" s="30">
        <v>1525.35</v>
      </c>
      <c r="D542" s="31">
        <f t="shared" si="48"/>
        <v>-1.2878175052580598E-2</v>
      </c>
      <c r="F542" s="112" t="s">
        <v>329</v>
      </c>
      <c r="G542" s="30">
        <v>68.95</v>
      </c>
      <c r="H542" s="58">
        <f t="shared" si="49"/>
        <v>-4.8965517241379319E-2</v>
      </c>
      <c r="J542" s="112" t="s">
        <v>329</v>
      </c>
      <c r="K542" s="30">
        <v>14.85</v>
      </c>
      <c r="L542" s="58">
        <f t="shared" si="50"/>
        <v>-5.1118210862619806E-2</v>
      </c>
      <c r="N542" s="112" t="s">
        <v>329</v>
      </c>
      <c r="O542" s="30">
        <v>1234.9000000000001</v>
      </c>
      <c r="P542" s="58">
        <f t="shared" si="51"/>
        <v>-1.5545280612244916E-2</v>
      </c>
      <c r="R542" s="112" t="s">
        <v>329</v>
      </c>
      <c r="S542" s="30">
        <v>17206.650000000001</v>
      </c>
      <c r="T542" s="31">
        <f t="shared" si="52"/>
        <v>-4.0315345299628547E-3</v>
      </c>
    </row>
    <row r="543" spans="2:20" ht="27">
      <c r="B543" s="112" t="s">
        <v>330</v>
      </c>
      <c r="C543" s="30">
        <v>1516</v>
      </c>
      <c r="D543" s="31">
        <f t="shared" si="48"/>
        <v>-6.1297407152456351E-3</v>
      </c>
      <c r="F543" s="112" t="s">
        <v>330</v>
      </c>
      <c r="G543" s="30">
        <v>65.55</v>
      </c>
      <c r="H543" s="58">
        <f t="shared" si="49"/>
        <v>-4.9311094996374316E-2</v>
      </c>
      <c r="J543" s="112" t="s">
        <v>330</v>
      </c>
      <c r="K543" s="30">
        <v>14.87</v>
      </c>
      <c r="L543" s="58">
        <f t="shared" si="50"/>
        <v>1.3468013468012074E-3</v>
      </c>
      <c r="N543" s="112" t="s">
        <v>330</v>
      </c>
      <c r="O543" s="30">
        <v>1188.2</v>
      </c>
      <c r="P543" s="58">
        <f t="shared" si="51"/>
        <v>-3.7816827273463471E-2</v>
      </c>
      <c r="R543" s="112" t="s">
        <v>330</v>
      </c>
      <c r="S543" s="30">
        <v>17092.2</v>
      </c>
      <c r="T543" s="31">
        <f t="shared" si="52"/>
        <v>-6.651498112648313E-3</v>
      </c>
    </row>
    <row r="544" spans="2:20" ht="27">
      <c r="B544" s="112" t="s">
        <v>331</v>
      </c>
      <c r="C544" s="30">
        <v>1531.8</v>
      </c>
      <c r="D544" s="31">
        <f t="shared" si="48"/>
        <v>1.0422163588390543E-2</v>
      </c>
      <c r="F544" s="112" t="s">
        <v>331</v>
      </c>
      <c r="G544" s="30">
        <v>68</v>
      </c>
      <c r="H544" s="58">
        <f t="shared" si="49"/>
        <v>3.7376048817696406E-2</v>
      </c>
      <c r="J544" s="112" t="s">
        <v>331</v>
      </c>
      <c r="K544" s="30">
        <v>15.92</v>
      </c>
      <c r="L544" s="58">
        <f t="shared" si="50"/>
        <v>7.0611970410221936E-2</v>
      </c>
      <c r="N544" s="112" t="s">
        <v>331</v>
      </c>
      <c r="O544" s="30">
        <v>1277.75</v>
      </c>
      <c r="P544" s="58">
        <f t="shared" si="51"/>
        <v>7.5366099983167789E-2</v>
      </c>
      <c r="R544" s="112" t="s">
        <v>331</v>
      </c>
      <c r="S544" s="30">
        <v>17063.25</v>
      </c>
      <c r="T544" s="31">
        <f t="shared" si="52"/>
        <v>-1.693755046161427E-3</v>
      </c>
    </row>
    <row r="545" spans="2:20" ht="27">
      <c r="B545" s="112" t="s">
        <v>332</v>
      </c>
      <c r="C545" s="30">
        <v>1464.55</v>
      </c>
      <c r="D545" s="31">
        <f t="shared" si="48"/>
        <v>-4.3902598250424307E-2</v>
      </c>
      <c r="F545" s="112" t="s">
        <v>332</v>
      </c>
      <c r="G545" s="30">
        <v>64.599999999999994</v>
      </c>
      <c r="H545" s="58">
        <f t="shared" si="49"/>
        <v>-5.0000000000000044E-2</v>
      </c>
      <c r="J545" s="112" t="s">
        <v>332</v>
      </c>
      <c r="K545" s="30">
        <v>14.17</v>
      </c>
      <c r="L545" s="58">
        <f t="shared" si="50"/>
        <v>-0.10992462311557794</v>
      </c>
      <c r="N545" s="112" t="s">
        <v>332</v>
      </c>
      <c r="O545" s="30">
        <v>1193.5</v>
      </c>
      <c r="P545" s="58">
        <f t="shared" si="51"/>
        <v>-6.5936216004695791E-2</v>
      </c>
      <c r="R545" s="112" t="s">
        <v>332</v>
      </c>
      <c r="S545" s="30">
        <v>16247.95</v>
      </c>
      <c r="T545" s="31">
        <f t="shared" si="52"/>
        <v>-4.7781049917219764E-2</v>
      </c>
    </row>
    <row r="546" spans="2:20" ht="27">
      <c r="B546" s="112" t="s">
        <v>333</v>
      </c>
      <c r="C546" s="30">
        <v>1501.6</v>
      </c>
      <c r="D546" s="31">
        <f t="shared" si="48"/>
        <v>2.5297873066812304E-2</v>
      </c>
      <c r="F546" s="112" t="s">
        <v>333</v>
      </c>
      <c r="G546" s="30">
        <v>67.3</v>
      </c>
      <c r="H546" s="58">
        <f t="shared" si="49"/>
        <v>4.1795665634674961E-2</v>
      </c>
      <c r="J546" s="112" t="s">
        <v>333</v>
      </c>
      <c r="K546" s="30">
        <v>15.17</v>
      </c>
      <c r="L546" s="58">
        <f t="shared" si="50"/>
        <v>7.0571630204657732E-2</v>
      </c>
      <c r="N546" s="112" t="s">
        <v>333</v>
      </c>
      <c r="O546" s="30">
        <v>1362.85</v>
      </c>
      <c r="P546" s="58">
        <f t="shared" si="51"/>
        <v>0.14189359028068704</v>
      </c>
      <c r="R546" s="112" t="s">
        <v>333</v>
      </c>
      <c r="S546" s="30">
        <v>16658.400000000001</v>
      </c>
      <c r="T546" s="31">
        <f t="shared" si="52"/>
        <v>2.5261648392566505E-2</v>
      </c>
    </row>
    <row r="547" spans="2:20" ht="27">
      <c r="B547" s="112" t="s">
        <v>334</v>
      </c>
      <c r="C547" s="30">
        <v>1500.95</v>
      </c>
      <c r="D547" s="31">
        <f t="shared" si="48"/>
        <v>-4.3287160362270871E-4</v>
      </c>
      <c r="F547" s="112" t="s">
        <v>334</v>
      </c>
      <c r="G547" s="30">
        <v>66.95</v>
      </c>
      <c r="H547" s="58">
        <f t="shared" si="49"/>
        <v>-5.2005943536402865E-3</v>
      </c>
      <c r="J547" s="112" t="s">
        <v>334</v>
      </c>
      <c r="K547" s="30">
        <v>15.15</v>
      </c>
      <c r="L547" s="58">
        <f t="shared" si="50"/>
        <v>-1.3183915622939635E-3</v>
      </c>
      <c r="N547" s="112" t="s">
        <v>334</v>
      </c>
      <c r="O547" s="30">
        <v>1422</v>
      </c>
      <c r="P547" s="58">
        <f t="shared" si="51"/>
        <v>4.3401694977436955E-2</v>
      </c>
      <c r="R547" s="112" t="s">
        <v>334</v>
      </c>
      <c r="S547" s="30">
        <v>16793.900000000001</v>
      </c>
      <c r="T547" s="31">
        <f t="shared" si="52"/>
        <v>8.1340344811027254E-3</v>
      </c>
    </row>
    <row r="548" spans="2:20">
      <c r="B548" s="111">
        <v>44595.645833333336</v>
      </c>
      <c r="C548" s="30">
        <v>1498.25</v>
      </c>
      <c r="D548" s="31">
        <f t="shared" si="48"/>
        <v>-1.7988607215430052E-3</v>
      </c>
      <c r="F548" s="111">
        <v>44595.645833333336</v>
      </c>
      <c r="G548" s="30">
        <v>69.849999999999994</v>
      </c>
      <c r="H548" s="58">
        <f t="shared" si="49"/>
        <v>4.3315907393577158E-2</v>
      </c>
      <c r="J548" s="111">
        <v>44595.645833333336</v>
      </c>
      <c r="K548" s="30">
        <v>15.21</v>
      </c>
      <c r="L548" s="58">
        <f t="shared" si="50"/>
        <v>3.9603960396039639E-3</v>
      </c>
      <c r="N548" s="111">
        <v>44595.645833333336</v>
      </c>
      <c r="O548" s="30">
        <v>1379</v>
      </c>
      <c r="P548" s="58">
        <f t="shared" si="51"/>
        <v>-3.0239099859353025E-2</v>
      </c>
      <c r="R548" s="111">
        <v>44595.645833333336</v>
      </c>
      <c r="S548" s="30">
        <v>16605.95</v>
      </c>
      <c r="T548" s="31">
        <f t="shared" si="52"/>
        <v>-1.1191563603451304E-2</v>
      </c>
    </row>
    <row r="549" spans="2:20">
      <c r="B549" s="111">
        <v>44623.645833333336</v>
      </c>
      <c r="C549" s="30">
        <v>1395.2</v>
      </c>
      <c r="D549" s="31">
        <f t="shared" si="48"/>
        <v>-6.8780243617553749E-2</v>
      </c>
      <c r="F549" s="111">
        <v>44623.645833333336</v>
      </c>
      <c r="G549" s="30">
        <v>71.5</v>
      </c>
      <c r="H549" s="58">
        <f t="shared" si="49"/>
        <v>2.3622047244094668E-2</v>
      </c>
      <c r="J549" s="111">
        <v>44623.645833333336</v>
      </c>
      <c r="K549" s="30">
        <v>15.03</v>
      </c>
      <c r="L549" s="58">
        <f t="shared" si="50"/>
        <v>-1.1834319526627279E-2</v>
      </c>
      <c r="N549" s="111">
        <v>44623.645833333336</v>
      </c>
      <c r="O549" s="30">
        <v>1381.75</v>
      </c>
      <c r="P549" s="58">
        <f t="shared" si="51"/>
        <v>1.9941986947062951E-3</v>
      </c>
      <c r="R549" s="111">
        <v>44623.645833333336</v>
      </c>
      <c r="S549" s="30">
        <v>16498.05</v>
      </c>
      <c r="T549" s="31">
        <f t="shared" si="52"/>
        <v>-6.4976710155095763E-3</v>
      </c>
    </row>
    <row r="550" spans="2:20">
      <c r="B550" s="111">
        <v>44654.645833333336</v>
      </c>
      <c r="C550" s="30">
        <v>1339.25</v>
      </c>
      <c r="D550" s="31">
        <f t="shared" si="48"/>
        <v>-4.0101777522935866E-2</v>
      </c>
      <c r="F550" s="111">
        <v>44654.645833333336</v>
      </c>
      <c r="G550" s="30">
        <v>69.8</v>
      </c>
      <c r="H550" s="58">
        <f t="shared" si="49"/>
        <v>-2.3776223776223793E-2</v>
      </c>
      <c r="J550" s="111">
        <v>44654.645833333336</v>
      </c>
      <c r="K550" s="30">
        <v>14.89</v>
      </c>
      <c r="L550" s="58">
        <f t="shared" si="50"/>
        <v>-9.3147039254822817E-3</v>
      </c>
      <c r="N550" s="111">
        <v>44654.645833333336</v>
      </c>
      <c r="O550" s="30">
        <v>1380.95</v>
      </c>
      <c r="P550" s="58">
        <f t="shared" si="51"/>
        <v>-5.7897593631262012E-4</v>
      </c>
      <c r="R550" s="111">
        <v>44654.645833333336</v>
      </c>
      <c r="S550" s="30">
        <v>16245.35</v>
      </c>
      <c r="T550" s="31">
        <f t="shared" si="52"/>
        <v>-1.5316961701534404E-2</v>
      </c>
    </row>
    <row r="551" spans="2:20">
      <c r="B551" s="111">
        <v>44745.645833333336</v>
      </c>
      <c r="C551" s="30">
        <v>1301.3</v>
      </c>
      <c r="D551" s="31">
        <f t="shared" si="48"/>
        <v>-2.8336755646817258E-2</v>
      </c>
      <c r="F551" s="111">
        <v>44745.645833333336</v>
      </c>
      <c r="G551" s="30">
        <v>66.45</v>
      </c>
      <c r="H551" s="58">
        <f t="shared" si="49"/>
        <v>-4.7994269340974172E-2</v>
      </c>
      <c r="J551" s="111">
        <v>44745.645833333336</v>
      </c>
      <c r="K551" s="30">
        <v>14.55</v>
      </c>
      <c r="L551" s="58">
        <f t="shared" si="50"/>
        <v>-2.2834116856950915E-2</v>
      </c>
      <c r="N551" s="111">
        <v>44745.645833333336</v>
      </c>
      <c r="O551" s="30">
        <v>1295.1500000000001</v>
      </c>
      <c r="P551" s="58">
        <f t="shared" si="51"/>
        <v>-6.2131141605416551E-2</v>
      </c>
      <c r="R551" s="111">
        <v>44745.645833333336</v>
      </c>
      <c r="S551" s="30">
        <v>15863.15</v>
      </c>
      <c r="T551" s="31">
        <f t="shared" si="52"/>
        <v>-2.3526732264925077E-2</v>
      </c>
    </row>
    <row r="552" spans="2:20">
      <c r="B552" s="111">
        <v>44776.645833333336</v>
      </c>
      <c r="C552" s="30">
        <v>1347.6</v>
      </c>
      <c r="D552" s="31">
        <f t="shared" si="48"/>
        <v>3.5579804810573989E-2</v>
      </c>
      <c r="F552" s="111">
        <v>44776.645833333336</v>
      </c>
      <c r="G552" s="30">
        <v>67.75</v>
      </c>
      <c r="H552" s="58">
        <f t="shared" si="49"/>
        <v>1.9563581640331007E-2</v>
      </c>
      <c r="J552" s="111">
        <v>44776.645833333336</v>
      </c>
      <c r="K552" s="30">
        <v>16.2</v>
      </c>
      <c r="L552" s="58">
        <f t="shared" si="50"/>
        <v>0.11340206185566992</v>
      </c>
      <c r="N552" s="111">
        <v>44776.645833333336</v>
      </c>
      <c r="O552" s="30">
        <v>1360.7</v>
      </c>
      <c r="P552" s="58">
        <f t="shared" si="51"/>
        <v>5.0611898235725539E-2</v>
      </c>
      <c r="R552" s="111">
        <v>44776.645833333336</v>
      </c>
      <c r="S552" s="30">
        <v>16013.45</v>
      </c>
      <c r="T552" s="31">
        <f t="shared" si="52"/>
        <v>9.4747890551372116E-3</v>
      </c>
    </row>
    <row r="553" spans="2:20">
      <c r="B553" s="111">
        <v>44807.645833333336</v>
      </c>
      <c r="C553" s="30">
        <v>1399.65</v>
      </c>
      <c r="D553" s="31">
        <f t="shared" si="48"/>
        <v>3.8624220837043755E-2</v>
      </c>
      <c r="F553" s="111">
        <v>44807.645833333336</v>
      </c>
      <c r="G553" s="30">
        <v>69.7</v>
      </c>
      <c r="H553" s="58">
        <f t="shared" si="49"/>
        <v>2.8782287822878283E-2</v>
      </c>
      <c r="J553" s="111">
        <v>44807.645833333336</v>
      </c>
      <c r="K553" s="30">
        <v>16.84</v>
      </c>
      <c r="L553" s="58">
        <f t="shared" si="50"/>
        <v>3.9506172839506304E-2</v>
      </c>
      <c r="N553" s="111">
        <v>44807.645833333336</v>
      </c>
      <c r="O553" s="30">
        <v>1394.3</v>
      </c>
      <c r="P553" s="58">
        <f t="shared" si="51"/>
        <v>2.4693172631733651E-2</v>
      </c>
      <c r="R553" s="111">
        <v>44807.645833333336</v>
      </c>
      <c r="S553" s="30">
        <v>16345.35</v>
      </c>
      <c r="T553" s="31">
        <f t="shared" si="52"/>
        <v>2.0726326931423289E-2</v>
      </c>
    </row>
    <row r="554" spans="2:20">
      <c r="B554" s="111">
        <v>44837.645833333336</v>
      </c>
      <c r="C554" s="30">
        <v>1405.95</v>
      </c>
      <c r="D554" s="31">
        <f t="shared" si="48"/>
        <v>4.5011252813202951E-3</v>
      </c>
      <c r="F554" s="111">
        <v>44837.645833333336</v>
      </c>
      <c r="G554" s="30">
        <v>71.400000000000006</v>
      </c>
      <c r="H554" s="58">
        <f t="shared" si="49"/>
        <v>2.4390243902439046E-2</v>
      </c>
      <c r="J554" s="111">
        <v>44837.645833333336</v>
      </c>
      <c r="K554" s="30">
        <v>17.38</v>
      </c>
      <c r="L554" s="58">
        <f t="shared" si="50"/>
        <v>3.2066508313539188E-2</v>
      </c>
      <c r="N554" s="111">
        <v>44837.645833333336</v>
      </c>
      <c r="O554" s="30">
        <v>1383.6</v>
      </c>
      <c r="P554" s="58">
        <f t="shared" si="51"/>
        <v>-7.674101699777669E-3</v>
      </c>
      <c r="R554" s="111">
        <v>44837.645833333336</v>
      </c>
      <c r="S554" s="30">
        <v>16594.900000000001</v>
      </c>
      <c r="T554" s="31">
        <f t="shared" si="52"/>
        <v>1.5267339029142901E-2</v>
      </c>
    </row>
    <row r="555" spans="2:20">
      <c r="B555" s="111">
        <v>44868.645833333336</v>
      </c>
      <c r="C555" s="30">
        <v>1429.1</v>
      </c>
      <c r="D555" s="31">
        <f t="shared" si="48"/>
        <v>1.6465734912336716E-2</v>
      </c>
      <c r="F555" s="111">
        <v>44868.645833333336</v>
      </c>
      <c r="G555" s="30">
        <v>73.5</v>
      </c>
      <c r="H555" s="58">
        <f t="shared" si="49"/>
        <v>2.9411764705882248E-2</v>
      </c>
      <c r="J555" s="111">
        <v>44868.645833333336</v>
      </c>
      <c r="K555" s="30">
        <v>17.98</v>
      </c>
      <c r="L555" s="58">
        <f t="shared" si="50"/>
        <v>3.4522439585730869E-2</v>
      </c>
      <c r="N555" s="111">
        <v>44868.645833333336</v>
      </c>
      <c r="O555" s="30">
        <v>1364.35</v>
      </c>
      <c r="P555" s="58">
        <f t="shared" si="51"/>
        <v>-1.3912980630239935E-2</v>
      </c>
      <c r="R555" s="111">
        <v>44868.645833333336</v>
      </c>
      <c r="S555" s="30">
        <v>16630.45</v>
      </c>
      <c r="T555" s="31">
        <f t="shared" si="52"/>
        <v>2.1422244183453287E-3</v>
      </c>
    </row>
    <row r="556" spans="2:20" ht="27">
      <c r="B556" s="112" t="s">
        <v>335</v>
      </c>
      <c r="C556" s="30">
        <v>1444.75</v>
      </c>
      <c r="D556" s="31">
        <f t="shared" si="48"/>
        <v>1.0950948149184958E-2</v>
      </c>
      <c r="F556" s="112" t="s">
        <v>335</v>
      </c>
      <c r="G556" s="30">
        <v>72.150000000000006</v>
      </c>
      <c r="H556" s="58">
        <f t="shared" si="49"/>
        <v>-1.8367346938775397E-2</v>
      </c>
      <c r="J556" s="112" t="s">
        <v>335</v>
      </c>
      <c r="K556" s="30">
        <v>17.600000000000001</v>
      </c>
      <c r="L556" s="58">
        <f t="shared" si="50"/>
        <v>-2.1134593993325845E-2</v>
      </c>
      <c r="N556" s="112" t="s">
        <v>335</v>
      </c>
      <c r="O556" s="30">
        <v>1368.5</v>
      </c>
      <c r="P556" s="58">
        <f t="shared" si="51"/>
        <v>3.0417414886210192E-3</v>
      </c>
      <c r="R556" s="112" t="s">
        <v>335</v>
      </c>
      <c r="S556" s="30">
        <v>16871.3</v>
      </c>
      <c r="T556" s="31">
        <f t="shared" si="52"/>
        <v>1.4482470408196946E-2</v>
      </c>
    </row>
    <row r="557" spans="2:20" ht="27">
      <c r="B557" s="112" t="s">
        <v>336</v>
      </c>
      <c r="C557" s="30">
        <v>1431.5</v>
      </c>
      <c r="D557" s="31">
        <f t="shared" si="48"/>
        <v>-9.1711368748919053E-3</v>
      </c>
      <c r="F557" s="112" t="s">
        <v>336</v>
      </c>
      <c r="G557" s="30">
        <v>70.45</v>
      </c>
      <c r="H557" s="58">
        <f t="shared" si="49"/>
        <v>-2.3562023562023637E-2</v>
      </c>
      <c r="J557" s="112" t="s">
        <v>336</v>
      </c>
      <c r="K557" s="30">
        <v>18.329999999999998</v>
      </c>
      <c r="L557" s="58">
        <f t="shared" si="50"/>
        <v>4.1477272727272529E-2</v>
      </c>
      <c r="N557" s="112" t="s">
        <v>336</v>
      </c>
      <c r="O557" s="30">
        <v>1363.25</v>
      </c>
      <c r="P557" s="58">
        <f t="shared" si="51"/>
        <v>-3.8363171355498826E-3</v>
      </c>
      <c r="R557" s="112" t="s">
        <v>336</v>
      </c>
      <c r="S557" s="30">
        <v>16663</v>
      </c>
      <c r="T557" s="31">
        <f t="shared" si="52"/>
        <v>-1.2346410768583338E-2</v>
      </c>
    </row>
    <row r="558" spans="2:20" ht="27">
      <c r="B558" s="112" t="s">
        <v>337</v>
      </c>
      <c r="C558" s="30">
        <v>1465.25</v>
      </c>
      <c r="D558" s="31">
        <f t="shared" si="48"/>
        <v>2.3576667830946585E-2</v>
      </c>
      <c r="F558" s="112" t="s">
        <v>337</v>
      </c>
      <c r="G558" s="30">
        <v>69.849999999999994</v>
      </c>
      <c r="H558" s="58">
        <f t="shared" si="49"/>
        <v>-8.5166784953869534E-3</v>
      </c>
      <c r="J558" s="112" t="s">
        <v>337</v>
      </c>
      <c r="K558" s="30">
        <v>20.36</v>
      </c>
      <c r="L558" s="58">
        <f t="shared" si="50"/>
        <v>0.11074740861974908</v>
      </c>
      <c r="N558" s="112" t="s">
        <v>337</v>
      </c>
      <c r="O558" s="30">
        <v>1360.55</v>
      </c>
      <c r="P558" s="58">
        <f t="shared" si="51"/>
        <v>-1.9805611589950312E-3</v>
      </c>
      <c r="R558" s="112" t="s">
        <v>337</v>
      </c>
      <c r="S558" s="30">
        <v>16975.349999999999</v>
      </c>
      <c r="T558" s="31">
        <f t="shared" si="52"/>
        <v>1.8745123927264018E-2</v>
      </c>
    </row>
    <row r="559" spans="2:20" ht="27">
      <c r="B559" s="112" t="s">
        <v>338</v>
      </c>
      <c r="C559" s="30">
        <v>1482.9</v>
      </c>
      <c r="D559" s="31">
        <f t="shared" si="48"/>
        <v>1.2045725985326827E-2</v>
      </c>
      <c r="F559" s="112" t="s">
        <v>338</v>
      </c>
      <c r="G559" s="30">
        <v>72.3</v>
      </c>
      <c r="H559" s="58">
        <f t="shared" si="49"/>
        <v>3.5075161059413107E-2</v>
      </c>
      <c r="J559" s="112" t="s">
        <v>338</v>
      </c>
      <c r="K559" s="30">
        <v>20.94</v>
      </c>
      <c r="L559" s="58">
        <f t="shared" si="50"/>
        <v>2.8487229862475427E-2</v>
      </c>
      <c r="N559" s="112" t="s">
        <v>338</v>
      </c>
      <c r="O559" s="30">
        <v>1357.2</v>
      </c>
      <c r="P559" s="58">
        <f t="shared" si="51"/>
        <v>-2.4622395354818583E-3</v>
      </c>
      <c r="R559" s="112" t="s">
        <v>338</v>
      </c>
      <c r="S559" s="30">
        <v>17287.05</v>
      </c>
      <c r="T559" s="31">
        <f t="shared" si="52"/>
        <v>1.8361918900052121E-2</v>
      </c>
    </row>
    <row r="560" spans="2:20" ht="27">
      <c r="B560" s="112" t="s">
        <v>339</v>
      </c>
      <c r="C560" s="30">
        <v>1445.7</v>
      </c>
      <c r="D560" s="31">
        <f t="shared" si="48"/>
        <v>-2.5085980173983446E-2</v>
      </c>
      <c r="F560" s="112" t="s">
        <v>339</v>
      </c>
      <c r="G560" s="30">
        <v>72.900000000000006</v>
      </c>
      <c r="H560" s="58">
        <f t="shared" si="49"/>
        <v>8.2987551867221843E-3</v>
      </c>
      <c r="J560" s="112" t="s">
        <v>339</v>
      </c>
      <c r="K560" s="30">
        <v>21.76</v>
      </c>
      <c r="L560" s="58">
        <f t="shared" si="50"/>
        <v>3.9159503342884427E-2</v>
      </c>
      <c r="N560" s="112" t="s">
        <v>339</v>
      </c>
      <c r="O560" s="30">
        <v>1473.1</v>
      </c>
      <c r="P560" s="58">
        <f t="shared" si="51"/>
        <v>8.539640436192153E-2</v>
      </c>
      <c r="R560" s="112" t="s">
        <v>339</v>
      </c>
      <c r="S560" s="30">
        <v>17117.599999999999</v>
      </c>
      <c r="T560" s="31">
        <f t="shared" si="52"/>
        <v>-9.8021351242694177E-3</v>
      </c>
    </row>
    <row r="561" spans="2:20" ht="27">
      <c r="B561" s="112" t="s">
        <v>340</v>
      </c>
      <c r="C561" s="30">
        <v>1435.3</v>
      </c>
      <c r="D561" s="31">
        <f t="shared" si="48"/>
        <v>-7.1937469737843873E-3</v>
      </c>
      <c r="F561" s="112" t="s">
        <v>340</v>
      </c>
      <c r="G561" s="30">
        <v>73</v>
      </c>
      <c r="H561" s="58">
        <f t="shared" si="49"/>
        <v>1.37174211248281E-3</v>
      </c>
      <c r="J561" s="112" t="s">
        <v>340</v>
      </c>
      <c r="K561" s="30">
        <v>21.26</v>
      </c>
      <c r="L561" s="58">
        <f t="shared" si="50"/>
        <v>-2.2977941176470562E-2</v>
      </c>
      <c r="N561" s="112" t="s">
        <v>340</v>
      </c>
      <c r="O561" s="30">
        <v>1500.25</v>
      </c>
      <c r="P561" s="58">
        <f t="shared" si="51"/>
        <v>1.8430520670694506E-2</v>
      </c>
      <c r="R561" s="112" t="s">
        <v>340</v>
      </c>
      <c r="S561" s="30">
        <v>17315.5</v>
      </c>
      <c r="T561" s="31">
        <f t="shared" si="52"/>
        <v>1.1561200168247909E-2</v>
      </c>
    </row>
    <row r="562" spans="2:20" ht="27">
      <c r="B562" s="112" t="s">
        <v>341</v>
      </c>
      <c r="C562" s="30">
        <v>1437.1</v>
      </c>
      <c r="D562" s="31">
        <f t="shared" si="48"/>
        <v>1.2540932209292865E-3</v>
      </c>
      <c r="F562" s="112" t="s">
        <v>341</v>
      </c>
      <c r="G562" s="30">
        <v>72.150000000000006</v>
      </c>
      <c r="H562" s="58">
        <f t="shared" si="49"/>
        <v>-1.1643835616438225E-2</v>
      </c>
      <c r="J562" s="112" t="s">
        <v>341</v>
      </c>
      <c r="K562" s="30">
        <v>21.18</v>
      </c>
      <c r="L562" s="58">
        <f t="shared" si="50"/>
        <v>-3.7629350893697566E-3</v>
      </c>
      <c r="N562" s="112" t="s">
        <v>341</v>
      </c>
      <c r="O562" s="30">
        <v>1507.2</v>
      </c>
      <c r="P562" s="58">
        <f t="shared" si="51"/>
        <v>4.6325612397934979E-3</v>
      </c>
      <c r="R562" s="112" t="s">
        <v>341</v>
      </c>
      <c r="S562" s="30">
        <v>17245.650000000001</v>
      </c>
      <c r="T562" s="31">
        <f t="shared" si="52"/>
        <v>-4.0339580144955756E-3</v>
      </c>
    </row>
    <row r="563" spans="2:20" ht="27">
      <c r="B563" s="112" t="s">
        <v>342</v>
      </c>
      <c r="C563" s="30">
        <v>1454</v>
      </c>
      <c r="D563" s="31">
        <f t="shared" si="48"/>
        <v>1.1759794029643E-2</v>
      </c>
      <c r="F563" s="112" t="s">
        <v>342</v>
      </c>
      <c r="G563" s="30">
        <v>70.8</v>
      </c>
      <c r="H563" s="58">
        <f t="shared" si="49"/>
        <v>-1.8711018711018879E-2</v>
      </c>
      <c r="J563" s="112" t="s">
        <v>342</v>
      </c>
      <c r="K563" s="30">
        <v>21.56</v>
      </c>
      <c r="L563" s="58">
        <f t="shared" si="50"/>
        <v>1.7941454202077489E-2</v>
      </c>
      <c r="N563" s="112" t="s">
        <v>342</v>
      </c>
      <c r="O563" s="30">
        <v>1494.1</v>
      </c>
      <c r="P563" s="58">
        <f t="shared" si="51"/>
        <v>-8.6916135881105472E-3</v>
      </c>
      <c r="R563" s="112" t="s">
        <v>342</v>
      </c>
      <c r="S563" s="30">
        <v>17222.75</v>
      </c>
      <c r="T563" s="31">
        <f t="shared" si="52"/>
        <v>-1.3278710863320331E-3</v>
      </c>
    </row>
    <row r="564" spans="2:20" ht="27">
      <c r="B564" s="112" t="s">
        <v>343</v>
      </c>
      <c r="C564" s="30">
        <v>1449.1</v>
      </c>
      <c r="D564" s="31">
        <f t="shared" si="48"/>
        <v>-3.3700137551582188E-3</v>
      </c>
      <c r="F564" s="112" t="s">
        <v>343</v>
      </c>
      <c r="G564" s="30">
        <v>68.3</v>
      </c>
      <c r="H564" s="58">
        <f t="shared" si="49"/>
        <v>-3.5310734463276816E-2</v>
      </c>
      <c r="J564" s="112" t="s">
        <v>343</v>
      </c>
      <c r="K564" s="30">
        <v>24.25</v>
      </c>
      <c r="L564" s="58">
        <f t="shared" si="50"/>
        <v>0.12476808905380343</v>
      </c>
      <c r="N564" s="112" t="s">
        <v>343</v>
      </c>
      <c r="O564" s="30">
        <v>1484.65</v>
      </c>
      <c r="P564" s="58">
        <f t="shared" si="51"/>
        <v>-6.3248778528879335E-3</v>
      </c>
      <c r="R564" s="112" t="s">
        <v>343</v>
      </c>
      <c r="S564" s="30">
        <v>17153</v>
      </c>
      <c r="T564" s="31">
        <f t="shared" si="52"/>
        <v>-4.049875890900112E-3</v>
      </c>
    </row>
    <row r="565" spans="2:20" ht="27">
      <c r="B565" s="112" t="s">
        <v>344</v>
      </c>
      <c r="C565" s="30">
        <v>1416.75</v>
      </c>
      <c r="D565" s="31">
        <f t="shared" si="48"/>
        <v>-2.232420122834855E-2</v>
      </c>
      <c r="F565" s="112" t="s">
        <v>344</v>
      </c>
      <c r="G565" s="30">
        <v>66.7</v>
      </c>
      <c r="H565" s="58">
        <f t="shared" si="49"/>
        <v>-2.342606149341131E-2</v>
      </c>
      <c r="J565" s="112" t="s">
        <v>344</v>
      </c>
      <c r="K565" s="30">
        <v>26.36</v>
      </c>
      <c r="L565" s="58">
        <f t="shared" si="50"/>
        <v>8.7010309278350517E-2</v>
      </c>
      <c r="N565" s="112" t="s">
        <v>344</v>
      </c>
      <c r="O565" s="30">
        <v>1590.3</v>
      </c>
      <c r="P565" s="58">
        <f t="shared" si="51"/>
        <v>7.1161553228033414E-2</v>
      </c>
      <c r="R565" s="112" t="s">
        <v>344</v>
      </c>
      <c r="S565" s="30">
        <v>17222</v>
      </c>
      <c r="T565" s="31">
        <f t="shared" si="52"/>
        <v>4.0226199498629711E-3</v>
      </c>
    </row>
    <row r="566" spans="2:20" ht="27">
      <c r="B566" s="112" t="s">
        <v>345</v>
      </c>
      <c r="C566" s="30">
        <v>1407.45</v>
      </c>
      <c r="D566" s="31">
        <f t="shared" si="48"/>
        <v>-6.564319745897218E-3</v>
      </c>
      <c r="F566" s="112" t="s">
        <v>345</v>
      </c>
      <c r="G566" s="30">
        <v>67.099999999999994</v>
      </c>
      <c r="H566" s="58">
        <f t="shared" si="49"/>
        <v>5.9970014992503096E-3</v>
      </c>
      <c r="J566" s="112" t="s">
        <v>345</v>
      </c>
      <c r="K566" s="30">
        <v>25.38</v>
      </c>
      <c r="L566" s="58">
        <f t="shared" si="50"/>
        <v>-3.7177541729893848E-2</v>
      </c>
      <c r="N566" s="112" t="s">
        <v>345</v>
      </c>
      <c r="O566" s="30">
        <v>1565.7</v>
      </c>
      <c r="P566" s="58">
        <f t="shared" si="51"/>
        <v>-1.5468779475570571E-2</v>
      </c>
      <c r="R566" s="112" t="s">
        <v>345</v>
      </c>
      <c r="S566" s="30">
        <v>17325.3</v>
      </c>
      <c r="T566" s="31">
        <f t="shared" si="52"/>
        <v>5.9981419115084922E-3</v>
      </c>
    </row>
    <row r="567" spans="2:20" ht="27">
      <c r="B567" s="112" t="s">
        <v>346</v>
      </c>
      <c r="C567" s="30">
        <v>1455.5</v>
      </c>
      <c r="D567" s="31">
        <f t="shared" si="48"/>
        <v>3.4139756296848844E-2</v>
      </c>
      <c r="F567" s="112" t="s">
        <v>346</v>
      </c>
      <c r="G567" s="30">
        <v>67.599999999999994</v>
      </c>
      <c r="H567" s="58">
        <f t="shared" si="49"/>
        <v>7.4515648286139768E-3</v>
      </c>
      <c r="J567" s="112" t="s">
        <v>346</v>
      </c>
      <c r="K567" s="30">
        <v>25.54</v>
      </c>
      <c r="L567" s="58">
        <f t="shared" si="50"/>
        <v>6.3041765169424835E-3</v>
      </c>
      <c r="N567" s="112" t="s">
        <v>346</v>
      </c>
      <c r="O567" s="30">
        <v>1546.45</v>
      </c>
      <c r="P567" s="58">
        <f t="shared" si="51"/>
        <v>-1.2294820208213597E-2</v>
      </c>
      <c r="R567" s="112" t="s">
        <v>346</v>
      </c>
      <c r="S567" s="30">
        <v>17498.25</v>
      </c>
      <c r="T567" s="31">
        <f t="shared" si="52"/>
        <v>9.9825111253484256E-3</v>
      </c>
    </row>
    <row r="568" spans="2:20" ht="27">
      <c r="B568" s="112" t="s">
        <v>347</v>
      </c>
      <c r="C568" s="30">
        <v>1489.55</v>
      </c>
      <c r="D568" s="31">
        <f t="shared" si="48"/>
        <v>2.3394022672621029E-2</v>
      </c>
      <c r="F568" s="112" t="s">
        <v>347</v>
      </c>
      <c r="G568" s="30">
        <v>66.650000000000006</v>
      </c>
      <c r="H568" s="58">
        <f t="shared" si="49"/>
        <v>-1.4053254437869644E-2</v>
      </c>
      <c r="J568" s="112" t="s">
        <v>347</v>
      </c>
      <c r="K568" s="30">
        <v>24.84</v>
      </c>
      <c r="L568" s="58">
        <f t="shared" si="50"/>
        <v>-2.7407987470634221E-2</v>
      </c>
      <c r="N568" s="112" t="s">
        <v>347</v>
      </c>
      <c r="O568" s="30">
        <v>1531.75</v>
      </c>
      <c r="P568" s="58">
        <f t="shared" si="51"/>
        <v>-9.5056419541530435E-3</v>
      </c>
      <c r="R568" s="112" t="s">
        <v>347</v>
      </c>
      <c r="S568" s="30">
        <v>17464.75</v>
      </c>
      <c r="T568" s="31">
        <f t="shared" si="52"/>
        <v>-1.9144771620018819E-3</v>
      </c>
    </row>
    <row r="569" spans="2:20">
      <c r="B569" s="111">
        <v>44565.645833333336</v>
      </c>
      <c r="C569" s="30">
        <v>1500.75</v>
      </c>
      <c r="D569" s="31">
        <f t="shared" si="48"/>
        <v>7.5190493773287237E-3</v>
      </c>
      <c r="F569" s="111">
        <v>44565.645833333336</v>
      </c>
      <c r="G569" s="30">
        <v>68.5</v>
      </c>
      <c r="H569" s="58">
        <f t="shared" si="49"/>
        <v>2.7756939234808709E-2</v>
      </c>
      <c r="J569" s="111">
        <v>44565.645833333336</v>
      </c>
      <c r="K569" s="30">
        <v>24.29</v>
      </c>
      <c r="L569" s="58">
        <f t="shared" si="50"/>
        <v>-2.2141706924315607E-2</v>
      </c>
      <c r="N569" s="111">
        <v>44565.645833333336</v>
      </c>
      <c r="O569" s="30">
        <v>1571.55</v>
      </c>
      <c r="P569" s="58">
        <f t="shared" si="51"/>
        <v>2.5983352374734814E-2</v>
      </c>
      <c r="R569" s="111">
        <v>44565.645833333336</v>
      </c>
      <c r="S569" s="30">
        <v>17670.45</v>
      </c>
      <c r="T569" s="31">
        <f t="shared" si="52"/>
        <v>1.1778009991554539E-2</v>
      </c>
    </row>
    <row r="570" spans="2:20">
      <c r="B570" s="111">
        <v>44655.645833333336</v>
      </c>
      <c r="C570" s="30">
        <v>1523.5</v>
      </c>
      <c r="D570" s="31">
        <f t="shared" si="48"/>
        <v>1.5159087123105097E-2</v>
      </c>
      <c r="F570" s="111">
        <v>44655.645833333336</v>
      </c>
      <c r="G570" s="30">
        <v>71.75</v>
      </c>
      <c r="H570" s="58">
        <f t="shared" si="49"/>
        <v>4.7445255474452663E-2</v>
      </c>
      <c r="J570" s="111">
        <v>44655.645833333336</v>
      </c>
      <c r="K570" s="30">
        <v>25.5</v>
      </c>
      <c r="L570" s="58">
        <f t="shared" si="50"/>
        <v>4.9814738575545636E-2</v>
      </c>
      <c r="N570" s="111">
        <v>44655.645833333336</v>
      </c>
      <c r="O570" s="30">
        <v>1546</v>
      </c>
      <c r="P570" s="58">
        <f t="shared" si="51"/>
        <v>-1.6257834621870138E-2</v>
      </c>
      <c r="R570" s="111">
        <v>44655.645833333336</v>
      </c>
      <c r="S570" s="30">
        <v>18053.400000000001</v>
      </c>
      <c r="T570" s="31">
        <f t="shared" si="52"/>
        <v>2.1671774063478866E-2</v>
      </c>
    </row>
    <row r="571" spans="2:20">
      <c r="B571" s="111">
        <v>44685.645833333336</v>
      </c>
      <c r="C571" s="30">
        <v>1559.35</v>
      </c>
      <c r="D571" s="31">
        <f t="shared" si="48"/>
        <v>2.3531342303905411E-2</v>
      </c>
      <c r="F571" s="111">
        <v>44685.645833333336</v>
      </c>
      <c r="G571" s="30">
        <v>73.349999999999994</v>
      </c>
      <c r="H571" s="58">
        <f t="shared" si="49"/>
        <v>2.2299651567944112E-2</v>
      </c>
      <c r="J571" s="111">
        <v>44685.645833333336</v>
      </c>
      <c r="K571" s="30">
        <v>26.77</v>
      </c>
      <c r="L571" s="58">
        <f t="shared" si="50"/>
        <v>4.9803921568627452E-2</v>
      </c>
      <c r="N571" s="111">
        <v>44685.645833333336</v>
      </c>
      <c r="O571" s="30">
        <v>1563.65</v>
      </c>
      <c r="P571" s="58">
        <f t="shared" si="51"/>
        <v>1.1416558861578219E-2</v>
      </c>
      <c r="R571" s="111">
        <v>44685.645833333336</v>
      </c>
      <c r="S571" s="30">
        <v>17957.400000000001</v>
      </c>
      <c r="T571" s="31">
        <f t="shared" si="52"/>
        <v>-5.3175579115291027E-3</v>
      </c>
    </row>
    <row r="572" spans="2:20">
      <c r="B572" s="111">
        <v>44716.645833333336</v>
      </c>
      <c r="C572" s="30">
        <v>1554.75</v>
      </c>
      <c r="D572" s="31">
        <f t="shared" si="48"/>
        <v>-2.9499470933400662E-3</v>
      </c>
      <c r="F572" s="111">
        <v>44716.645833333336</v>
      </c>
      <c r="G572" s="30">
        <v>73.7</v>
      </c>
      <c r="H572" s="58">
        <f t="shared" si="49"/>
        <v>4.7716428084527696E-3</v>
      </c>
      <c r="J572" s="111">
        <v>44716.645833333336</v>
      </c>
      <c r="K572" s="30">
        <v>28.11</v>
      </c>
      <c r="L572" s="58">
        <f t="shared" si="50"/>
        <v>5.0056032872618506E-2</v>
      </c>
      <c r="N572" s="111">
        <v>44716.645833333336</v>
      </c>
      <c r="O572" s="30">
        <v>1580.4</v>
      </c>
      <c r="P572" s="58">
        <f t="shared" si="51"/>
        <v>1.0712115882710371E-2</v>
      </c>
      <c r="R572" s="111">
        <v>44716.645833333336</v>
      </c>
      <c r="S572" s="30">
        <v>17807.650000000001</v>
      </c>
      <c r="T572" s="31">
        <f t="shared" si="52"/>
        <v>-8.3391805049728429E-3</v>
      </c>
    </row>
    <row r="573" spans="2:20">
      <c r="B573" s="111">
        <v>44746.645833333336</v>
      </c>
      <c r="C573" s="30">
        <v>1572.2</v>
      </c>
      <c r="D573" s="31">
        <f t="shared" si="48"/>
        <v>1.1223669400225234E-2</v>
      </c>
      <c r="F573" s="111">
        <v>44746.645833333336</v>
      </c>
      <c r="G573" s="30">
        <v>73.400000000000006</v>
      </c>
      <c r="H573" s="58">
        <f t="shared" si="49"/>
        <v>-4.070556309362261E-3</v>
      </c>
      <c r="J573" s="111">
        <v>44746.645833333336</v>
      </c>
      <c r="K573" s="30">
        <v>28.03</v>
      </c>
      <c r="L573" s="58">
        <f t="shared" si="50"/>
        <v>-2.8459622909995375E-3</v>
      </c>
      <c r="N573" s="111">
        <v>44746.645833333336</v>
      </c>
      <c r="O573" s="30">
        <v>1525.35</v>
      </c>
      <c r="P573" s="58">
        <f t="shared" si="51"/>
        <v>-3.4832953682612078E-2</v>
      </c>
      <c r="R573" s="111">
        <v>44746.645833333336</v>
      </c>
      <c r="S573" s="30">
        <v>17639.55</v>
      </c>
      <c r="T573" s="31">
        <f t="shared" si="52"/>
        <v>-9.4397632478178117E-3</v>
      </c>
    </row>
    <row r="574" spans="2:20">
      <c r="B574" s="111">
        <v>44777.645833333336</v>
      </c>
      <c r="C574" s="30">
        <v>1590.8</v>
      </c>
      <c r="D574" s="31">
        <f t="shared" si="48"/>
        <v>1.1830555908917351E-2</v>
      </c>
      <c r="F574" s="111">
        <v>44777.645833333336</v>
      </c>
      <c r="G574" s="30">
        <v>71.650000000000006</v>
      </c>
      <c r="H574" s="58">
        <f t="shared" si="49"/>
        <v>-2.3841961852861027E-2</v>
      </c>
      <c r="J574" s="111">
        <v>44777.645833333336</v>
      </c>
      <c r="K574" s="30">
        <v>28.53</v>
      </c>
      <c r="L574" s="58">
        <f t="shared" si="50"/>
        <v>1.7838030681412764E-2</v>
      </c>
      <c r="N574" s="111">
        <v>44777.645833333336</v>
      </c>
      <c r="O574" s="30">
        <v>1535.7</v>
      </c>
      <c r="P574" s="58">
        <f t="shared" si="51"/>
        <v>6.7853279575180725E-3</v>
      </c>
      <c r="R574" s="111">
        <v>44777.645833333336</v>
      </c>
      <c r="S574" s="30">
        <v>17784.349999999999</v>
      </c>
      <c r="T574" s="31">
        <f t="shared" si="52"/>
        <v>8.208826188876639E-3</v>
      </c>
    </row>
    <row r="575" spans="2:20">
      <c r="B575" s="111">
        <v>44869.645833333336</v>
      </c>
      <c r="C575" s="30">
        <v>1574.75</v>
      </c>
      <c r="D575" s="31">
        <f t="shared" si="48"/>
        <v>-1.0089263263766579E-2</v>
      </c>
      <c r="F575" s="111">
        <v>44869.645833333336</v>
      </c>
      <c r="G575" s="30">
        <v>73.2</v>
      </c>
      <c r="H575" s="58">
        <f t="shared" si="49"/>
        <v>2.1632937892533066E-2</v>
      </c>
      <c r="J575" s="111">
        <v>44869.645833333336</v>
      </c>
      <c r="K575" s="30">
        <v>28.11</v>
      </c>
      <c r="L575" s="58">
        <f t="shared" si="50"/>
        <v>-1.4721345951629883E-2</v>
      </c>
      <c r="N575" s="111">
        <v>44869.645833333336</v>
      </c>
      <c r="O575" s="30">
        <v>1515.85</v>
      </c>
      <c r="P575" s="58">
        <f t="shared" si="51"/>
        <v>-1.292570163443385E-2</v>
      </c>
      <c r="R575" s="111">
        <v>44869.645833333336</v>
      </c>
      <c r="S575" s="30">
        <v>17674.95</v>
      </c>
      <c r="T575" s="31">
        <f t="shared" si="52"/>
        <v>-6.1514758762618582E-3</v>
      </c>
    </row>
    <row r="576" spans="2:20">
      <c r="B576" s="111">
        <v>44899.645833333336</v>
      </c>
      <c r="C576" s="30">
        <v>1542.2</v>
      </c>
      <c r="D576" s="31">
        <f t="shared" si="48"/>
        <v>-2.066994761073182E-2</v>
      </c>
      <c r="F576" s="111">
        <v>44899.645833333336</v>
      </c>
      <c r="G576" s="30">
        <v>71.5</v>
      </c>
      <c r="H576" s="58">
        <f t="shared" si="49"/>
        <v>-2.3224043715847076E-2</v>
      </c>
      <c r="J576" s="111">
        <v>44899.645833333336</v>
      </c>
      <c r="K576" s="30">
        <v>26.85</v>
      </c>
      <c r="L576" s="58">
        <f t="shared" si="50"/>
        <v>-4.482390608324438E-2</v>
      </c>
      <c r="N576" s="111">
        <v>44899.645833333336</v>
      </c>
      <c r="O576" s="30">
        <v>1459.7</v>
      </c>
      <c r="P576" s="58">
        <f t="shared" si="51"/>
        <v>-3.7041923673186594E-2</v>
      </c>
      <c r="R576" s="111">
        <v>44899.645833333336</v>
      </c>
      <c r="S576" s="30">
        <v>17530.3</v>
      </c>
      <c r="T576" s="31">
        <f t="shared" si="52"/>
        <v>-8.1838986814674053E-3</v>
      </c>
    </row>
    <row r="577" spans="2:20" ht="27">
      <c r="B577" s="112" t="s">
        <v>348</v>
      </c>
      <c r="C577" s="30">
        <v>1526.5</v>
      </c>
      <c r="D577" s="31">
        <f t="shared" si="48"/>
        <v>-1.0180261963428916E-2</v>
      </c>
      <c r="F577" s="112" t="s">
        <v>348</v>
      </c>
      <c r="G577" s="30">
        <v>71.95</v>
      </c>
      <c r="H577" s="58">
        <f t="shared" si="49"/>
        <v>6.2937062937062915E-3</v>
      </c>
      <c r="J577" s="112" t="s">
        <v>348</v>
      </c>
      <c r="K577" s="30">
        <v>25.82</v>
      </c>
      <c r="L577" s="58">
        <f t="shared" si="50"/>
        <v>-3.8361266294227203E-2</v>
      </c>
      <c r="N577" s="112" t="s">
        <v>348</v>
      </c>
      <c r="O577" s="30">
        <v>1464</v>
      </c>
      <c r="P577" s="58">
        <f t="shared" si="51"/>
        <v>2.9458107830375724E-3</v>
      </c>
      <c r="R577" s="112" t="s">
        <v>348</v>
      </c>
      <c r="S577" s="30">
        <v>17475.650000000001</v>
      </c>
      <c r="T577" s="31">
        <f t="shared" si="52"/>
        <v>-3.1174594844354253E-3</v>
      </c>
    </row>
    <row r="578" spans="2:20" ht="27">
      <c r="B578" s="112" t="s">
        <v>349</v>
      </c>
      <c r="C578" s="30">
        <v>1508.55</v>
      </c>
      <c r="D578" s="31">
        <f t="shared" si="48"/>
        <v>-1.1758925646904728E-2</v>
      </c>
      <c r="F578" s="112" t="s">
        <v>349</v>
      </c>
      <c r="G578" s="30">
        <v>70.95</v>
      </c>
      <c r="H578" s="58">
        <f t="shared" si="49"/>
        <v>-1.3898540653231373E-2</v>
      </c>
      <c r="J578" s="112" t="s">
        <v>349</v>
      </c>
      <c r="K578" s="30">
        <v>24.68</v>
      </c>
      <c r="L578" s="58">
        <f t="shared" si="50"/>
        <v>-4.4151820294345501E-2</v>
      </c>
      <c r="N578" s="112" t="s">
        <v>349</v>
      </c>
      <c r="O578" s="30">
        <v>1412.2</v>
      </c>
      <c r="P578" s="58">
        <f t="shared" si="51"/>
        <v>-3.5382513661202153E-2</v>
      </c>
      <c r="R578" s="112" t="s">
        <v>349</v>
      </c>
      <c r="S578" s="30">
        <v>17173.650000000001</v>
      </c>
      <c r="T578" s="31">
        <f t="shared" si="52"/>
        <v>-1.7281188396425895E-2</v>
      </c>
    </row>
    <row r="579" spans="2:20" ht="27">
      <c r="B579" s="112" t="s">
        <v>350</v>
      </c>
      <c r="C579" s="30">
        <v>1461.4</v>
      </c>
      <c r="D579" s="31">
        <f t="shared" si="48"/>
        <v>-3.1255178814092899E-2</v>
      </c>
      <c r="F579" s="112" t="s">
        <v>350</v>
      </c>
      <c r="G579" s="30">
        <v>68.849999999999994</v>
      </c>
      <c r="H579" s="58">
        <f t="shared" si="49"/>
        <v>-2.9598308668076223E-2</v>
      </c>
      <c r="J579" s="112" t="s">
        <v>350</v>
      </c>
      <c r="K579" s="30">
        <v>25.48</v>
      </c>
      <c r="L579" s="58">
        <f t="shared" si="50"/>
        <v>3.2414910858995061E-2</v>
      </c>
      <c r="N579" s="112" t="s">
        <v>350</v>
      </c>
      <c r="O579" s="30">
        <v>1401.65</v>
      </c>
      <c r="P579" s="58">
        <f t="shared" si="51"/>
        <v>-7.4706132275881298E-3</v>
      </c>
      <c r="R579" s="112" t="s">
        <v>350</v>
      </c>
      <c r="S579" s="30">
        <v>16958.650000000001</v>
      </c>
      <c r="T579" s="31">
        <f t="shared" si="52"/>
        <v>-1.251917909122402E-2</v>
      </c>
    </row>
    <row r="580" spans="2:20" ht="27">
      <c r="B580" s="112" t="s">
        <v>351</v>
      </c>
      <c r="C580" s="30">
        <v>1481.8</v>
      </c>
      <c r="D580" s="31">
        <f t="shared" si="48"/>
        <v>1.3959217188996842E-2</v>
      </c>
      <c r="F580" s="112" t="s">
        <v>351</v>
      </c>
      <c r="G580" s="30">
        <v>68.75</v>
      </c>
      <c r="H580" s="58">
        <f t="shared" si="49"/>
        <v>-1.4524328249817531E-3</v>
      </c>
      <c r="J580" s="112" t="s">
        <v>351</v>
      </c>
      <c r="K580" s="30">
        <v>25.86</v>
      </c>
      <c r="L580" s="58">
        <f t="shared" si="50"/>
        <v>1.491365777080067E-2</v>
      </c>
      <c r="N580" s="112" t="s">
        <v>351</v>
      </c>
      <c r="O580" s="30">
        <v>1411.15</v>
      </c>
      <c r="P580" s="58">
        <f t="shared" si="51"/>
        <v>6.777726251203875E-3</v>
      </c>
      <c r="R580" s="112" t="s">
        <v>351</v>
      </c>
      <c r="S580" s="30">
        <v>17136.55</v>
      </c>
      <c r="T580" s="31">
        <f t="shared" si="52"/>
        <v>1.0490221804211775E-2</v>
      </c>
    </row>
    <row r="581" spans="2:20" ht="27">
      <c r="B581" s="112" t="s">
        <v>352</v>
      </c>
      <c r="C581" s="30">
        <v>1483.6</v>
      </c>
      <c r="D581" s="31">
        <f t="shared" si="48"/>
        <v>1.2147388311511964E-3</v>
      </c>
      <c r="F581" s="112" t="s">
        <v>352</v>
      </c>
      <c r="G581" s="30">
        <v>69.5</v>
      </c>
      <c r="H581" s="58">
        <f t="shared" si="49"/>
        <v>1.0909090909090979E-2</v>
      </c>
      <c r="J581" s="112" t="s">
        <v>352</v>
      </c>
      <c r="K581" s="30">
        <v>26.1</v>
      </c>
      <c r="L581" s="58">
        <f t="shared" si="50"/>
        <v>9.2807424593968069E-3</v>
      </c>
      <c r="N581" s="112" t="s">
        <v>352</v>
      </c>
      <c r="O581" s="30">
        <v>1421.8</v>
      </c>
      <c r="P581" s="58">
        <f t="shared" si="51"/>
        <v>7.5470361053040502E-3</v>
      </c>
      <c r="R581" s="112" t="s">
        <v>352</v>
      </c>
      <c r="S581" s="30">
        <v>17392.599999999999</v>
      </c>
      <c r="T581" s="31">
        <f t="shared" si="52"/>
        <v>1.4941747317867238E-2</v>
      </c>
    </row>
    <row r="582" spans="2:20" ht="27">
      <c r="B582" s="112" t="s">
        <v>353</v>
      </c>
      <c r="C582" s="30">
        <v>1545.6</v>
      </c>
      <c r="D582" s="31">
        <f t="shared" si="48"/>
        <v>4.1790239956861708E-2</v>
      </c>
      <c r="F582" s="112" t="s">
        <v>353</v>
      </c>
      <c r="G582" s="30">
        <v>70.3</v>
      </c>
      <c r="H582" s="58">
        <f t="shared" si="49"/>
        <v>1.1510791366906359E-2</v>
      </c>
      <c r="J582" s="112" t="s">
        <v>353</v>
      </c>
      <c r="K582" s="30">
        <v>26</v>
      </c>
      <c r="L582" s="58">
        <f t="shared" si="50"/>
        <v>-3.8314176245211051E-3</v>
      </c>
      <c r="N582" s="112" t="s">
        <v>353</v>
      </c>
      <c r="O582" s="30">
        <v>1405.6</v>
      </c>
      <c r="P582" s="58">
        <f t="shared" si="51"/>
        <v>-1.1394007596005062E-2</v>
      </c>
      <c r="R582" s="112" t="s">
        <v>353</v>
      </c>
      <c r="S582" s="30">
        <v>17171.95</v>
      </c>
      <c r="T582" s="31">
        <f t="shared" si="52"/>
        <v>-1.2686429860975235E-2</v>
      </c>
    </row>
    <row r="583" spans="2:20" ht="27">
      <c r="B583" s="112" t="s">
        <v>354</v>
      </c>
      <c r="C583" s="30">
        <v>1531.4</v>
      </c>
      <c r="D583" s="31">
        <f t="shared" si="48"/>
        <v>-9.1873706004139688E-3</v>
      </c>
      <c r="F583" s="112" t="s">
        <v>354</v>
      </c>
      <c r="G583" s="30">
        <v>69.25</v>
      </c>
      <c r="H583" s="58">
        <f t="shared" si="49"/>
        <v>-1.493598862019907E-2</v>
      </c>
      <c r="J583" s="112" t="s">
        <v>354</v>
      </c>
      <c r="K583" s="30">
        <v>24.7</v>
      </c>
      <c r="L583" s="58">
        <f t="shared" si="50"/>
        <v>-5.0000000000000044E-2</v>
      </c>
      <c r="N583" s="112" t="s">
        <v>354</v>
      </c>
      <c r="O583" s="30">
        <v>1321.85</v>
      </c>
      <c r="P583" s="58">
        <f t="shared" si="51"/>
        <v>-5.9583096186681894E-2</v>
      </c>
      <c r="R583" s="112" t="s">
        <v>354</v>
      </c>
      <c r="S583" s="30">
        <v>16953.95</v>
      </c>
      <c r="T583" s="31">
        <f t="shared" si="52"/>
        <v>-1.2695121986728397E-2</v>
      </c>
    </row>
    <row r="584" spans="2:20" ht="27">
      <c r="B584" s="112" t="s">
        <v>355</v>
      </c>
      <c r="C584" s="30">
        <v>1532.5</v>
      </c>
      <c r="D584" s="31">
        <f t="shared" si="48"/>
        <v>7.18296983152511E-4</v>
      </c>
      <c r="F584" s="112" t="s">
        <v>355</v>
      </c>
      <c r="G584" s="30">
        <v>70.25</v>
      </c>
      <c r="H584" s="58">
        <f t="shared" si="49"/>
        <v>1.4440433212996373E-2</v>
      </c>
      <c r="J584" s="112" t="s">
        <v>355</v>
      </c>
      <c r="K584" s="30">
        <v>25.68</v>
      </c>
      <c r="L584" s="58">
        <f t="shared" si="50"/>
        <v>3.9676113360323839E-2</v>
      </c>
      <c r="N584" s="112" t="s">
        <v>355</v>
      </c>
      <c r="O584" s="30">
        <v>1318.95</v>
      </c>
      <c r="P584" s="58">
        <f t="shared" si="51"/>
        <v>-2.1938949199983293E-3</v>
      </c>
      <c r="R584" s="112" t="s">
        <v>355</v>
      </c>
      <c r="S584" s="30">
        <v>17200.8</v>
      </c>
      <c r="T584" s="31">
        <f t="shared" si="52"/>
        <v>1.4560028783852541E-2</v>
      </c>
    </row>
    <row r="585" spans="2:20" ht="27">
      <c r="B585" s="112" t="s">
        <v>356</v>
      </c>
      <c r="C585" s="30">
        <v>1506.4</v>
      </c>
      <c r="D585" s="31">
        <f t="shared" si="48"/>
        <v>-1.7030995106035784E-2</v>
      </c>
      <c r="F585" s="112" t="s">
        <v>356</v>
      </c>
      <c r="G585" s="30">
        <v>69.3</v>
      </c>
      <c r="H585" s="58">
        <f t="shared" si="49"/>
        <v>-1.3523131672597888E-2</v>
      </c>
      <c r="J585" s="112" t="s">
        <v>356</v>
      </c>
      <c r="K585" s="30">
        <v>26.85</v>
      </c>
      <c r="L585" s="58">
        <f t="shared" si="50"/>
        <v>4.556074766355156E-2</v>
      </c>
      <c r="N585" s="112" t="s">
        <v>356</v>
      </c>
      <c r="O585" s="30">
        <v>1326.5</v>
      </c>
      <c r="P585" s="58">
        <f t="shared" si="51"/>
        <v>5.7242503506576004E-3</v>
      </c>
      <c r="R585" s="112" t="s">
        <v>356</v>
      </c>
      <c r="S585" s="30">
        <v>17038.400000000001</v>
      </c>
      <c r="T585" s="31">
        <f t="shared" si="52"/>
        <v>-9.4414213292404181E-3</v>
      </c>
    </row>
    <row r="586" spans="2:20" ht="27">
      <c r="B586" s="112" t="s">
        <v>357</v>
      </c>
      <c r="C586" s="30">
        <v>1570.1</v>
      </c>
      <c r="D586" s="31">
        <f t="shared" si="48"/>
        <v>4.2286245353159835E-2</v>
      </c>
      <c r="F586" s="112" t="s">
        <v>357</v>
      </c>
      <c r="G586" s="30">
        <v>68.2</v>
      </c>
      <c r="H586" s="58">
        <f t="shared" si="49"/>
        <v>-1.5873015873015817E-2</v>
      </c>
      <c r="J586" s="112" t="s">
        <v>357</v>
      </c>
      <c r="K586" s="30">
        <v>28.17</v>
      </c>
      <c r="L586" s="58">
        <f t="shared" si="50"/>
        <v>4.9162011173184306E-2</v>
      </c>
      <c r="N586" s="112" t="s">
        <v>357</v>
      </c>
      <c r="O586" s="30">
        <v>1350.55</v>
      </c>
      <c r="P586" s="58">
        <f t="shared" si="51"/>
        <v>1.8130418394270542E-2</v>
      </c>
      <c r="R586" s="112" t="s">
        <v>357</v>
      </c>
      <c r="S586" s="30">
        <v>17245.05</v>
      </c>
      <c r="T586" s="31">
        <f t="shared" si="52"/>
        <v>1.2128486242839465E-2</v>
      </c>
    </row>
    <row r="587" spans="2:20" ht="27">
      <c r="B587" s="112" t="s">
        <v>358</v>
      </c>
      <c r="C587" s="30">
        <v>1585.9</v>
      </c>
      <c r="D587" s="31">
        <f t="shared" ref="D587:D650" si="53">(C587/C586)-1</f>
        <v>1.0063053308706493E-2</v>
      </c>
      <c r="F587" s="112" t="s">
        <v>358</v>
      </c>
      <c r="G587" s="30">
        <v>68.400000000000006</v>
      </c>
      <c r="H587" s="58">
        <f t="shared" ref="H587:H650" si="54">(G587/G586)-1</f>
        <v>2.9325513196480912E-3</v>
      </c>
      <c r="J587" s="112" t="s">
        <v>358</v>
      </c>
      <c r="K587" s="30">
        <v>26.77</v>
      </c>
      <c r="L587" s="58">
        <f t="shared" ref="L587:L650" si="55">(K587/K586)-1</f>
        <v>-4.9698260560880447E-2</v>
      </c>
      <c r="N587" s="112" t="s">
        <v>358</v>
      </c>
      <c r="O587" s="30">
        <v>1330.45</v>
      </c>
      <c r="P587" s="58">
        <f t="shared" ref="P587:P650" si="56">(O587/O586)-1</f>
        <v>-1.4882825515530662E-2</v>
      </c>
      <c r="R587" s="112" t="s">
        <v>358</v>
      </c>
      <c r="S587" s="30">
        <v>17102.55</v>
      </c>
      <c r="T587" s="31">
        <f t="shared" ref="T587:T650" si="57">(S587/S586)-1</f>
        <v>-8.263240756043011E-3</v>
      </c>
    </row>
    <row r="588" spans="2:20">
      <c r="B588" s="111">
        <v>44597.645833333336</v>
      </c>
      <c r="C588" s="30">
        <v>1553.4</v>
      </c>
      <c r="D588" s="31">
        <f t="shared" si="53"/>
        <v>-2.0493095403241068E-2</v>
      </c>
      <c r="F588" s="111">
        <v>44597.645833333336</v>
      </c>
      <c r="G588" s="30">
        <v>66.7</v>
      </c>
      <c r="H588" s="58">
        <f t="shared" si="54"/>
        <v>-2.4853801169590684E-2</v>
      </c>
      <c r="J588" s="111">
        <v>44597.645833333336</v>
      </c>
      <c r="K588" s="30">
        <v>25.44</v>
      </c>
      <c r="L588" s="58">
        <f t="shared" si="55"/>
        <v>-4.9682480388494543E-2</v>
      </c>
      <c r="N588" s="111">
        <v>44597.645833333336</v>
      </c>
      <c r="O588" s="30">
        <v>1413.55</v>
      </c>
      <c r="P588" s="58">
        <f t="shared" si="56"/>
        <v>6.2460069901161264E-2</v>
      </c>
      <c r="R588" s="111">
        <v>44597.645833333336</v>
      </c>
      <c r="S588" s="30">
        <v>17069.099999999999</v>
      </c>
      <c r="T588" s="31">
        <f t="shared" si="57"/>
        <v>-1.9558486892305993E-3</v>
      </c>
    </row>
    <row r="589" spans="2:20">
      <c r="B589" s="111">
        <v>44656.645833333336</v>
      </c>
      <c r="C589" s="30">
        <v>1499.5</v>
      </c>
      <c r="D589" s="31">
        <f t="shared" si="53"/>
        <v>-3.469808162739807E-2</v>
      </c>
      <c r="F589" s="111">
        <v>44656.645833333336</v>
      </c>
      <c r="G589" s="30">
        <v>65.650000000000006</v>
      </c>
      <c r="H589" s="58">
        <f t="shared" si="54"/>
        <v>-1.5742128935532174E-2</v>
      </c>
      <c r="J589" s="111">
        <v>44656.645833333336</v>
      </c>
      <c r="K589" s="30">
        <v>24.27</v>
      </c>
      <c r="L589" s="58">
        <f t="shared" si="55"/>
        <v>-4.599056603773588E-2</v>
      </c>
      <c r="N589" s="111">
        <v>44656.645833333336</v>
      </c>
      <c r="O589" s="30">
        <v>1360.75</v>
      </c>
      <c r="P589" s="58">
        <f t="shared" si="56"/>
        <v>-3.7352764316791021E-2</v>
      </c>
      <c r="R589" s="111">
        <v>44656.645833333336</v>
      </c>
      <c r="S589" s="30">
        <v>16677.599999999999</v>
      </c>
      <c r="T589" s="31">
        <f t="shared" si="57"/>
        <v>-2.293618292704358E-2</v>
      </c>
    </row>
    <row r="590" spans="2:20">
      <c r="B590" s="111">
        <v>44686.645833333336</v>
      </c>
      <c r="C590" s="30">
        <v>1483.8</v>
      </c>
      <c r="D590" s="31">
        <f t="shared" si="53"/>
        <v>-1.0470156718906387E-2</v>
      </c>
      <c r="F590" s="111">
        <v>44686.645833333336</v>
      </c>
      <c r="G590" s="30">
        <v>65.75</v>
      </c>
      <c r="H590" s="58">
        <f t="shared" si="54"/>
        <v>1.5232292460014563E-3</v>
      </c>
      <c r="J590" s="111">
        <v>44686.645833333336</v>
      </c>
      <c r="K590" s="30">
        <v>24.35</v>
      </c>
      <c r="L590" s="58">
        <f t="shared" si="55"/>
        <v>3.296250515039123E-3</v>
      </c>
      <c r="N590" s="111">
        <v>44686.645833333336</v>
      </c>
      <c r="O590" s="30">
        <v>1350.7</v>
      </c>
      <c r="P590" s="58">
        <f t="shared" si="56"/>
        <v>-7.3856329230204132E-3</v>
      </c>
      <c r="R590" s="111">
        <v>44686.645833333336</v>
      </c>
      <c r="S590" s="30">
        <v>16682.650000000001</v>
      </c>
      <c r="T590" s="31">
        <f t="shared" si="57"/>
        <v>3.0280136230653731E-4</v>
      </c>
    </row>
    <row r="591" spans="2:20">
      <c r="B591" s="111">
        <v>44717.645833333336</v>
      </c>
      <c r="C591" s="30">
        <v>1481.65</v>
      </c>
      <c r="D591" s="31">
        <f t="shared" si="53"/>
        <v>-1.4489823426336867E-3</v>
      </c>
      <c r="F591" s="111">
        <v>44717.645833333336</v>
      </c>
      <c r="G591" s="30">
        <v>62.8</v>
      </c>
      <c r="H591" s="58">
        <f t="shared" si="54"/>
        <v>-4.4866920152091261E-2</v>
      </c>
      <c r="J591" s="111">
        <v>44717.645833333336</v>
      </c>
      <c r="K591" s="30">
        <v>25.38</v>
      </c>
      <c r="L591" s="58">
        <f t="shared" si="55"/>
        <v>4.2299794661190937E-2</v>
      </c>
      <c r="N591" s="111">
        <v>44717.645833333336</v>
      </c>
      <c r="O591" s="30">
        <v>1308.95</v>
      </c>
      <c r="P591" s="58">
        <f t="shared" si="56"/>
        <v>-3.0909898571111261E-2</v>
      </c>
      <c r="R591" s="111">
        <v>44717.645833333336</v>
      </c>
      <c r="S591" s="30">
        <v>16411.25</v>
      </c>
      <c r="T591" s="31">
        <f t="shared" si="57"/>
        <v>-1.6268398605737144E-2</v>
      </c>
    </row>
    <row r="592" spans="2:20">
      <c r="B592" s="111">
        <v>44809.645833333336</v>
      </c>
      <c r="C592" s="30">
        <v>1466.75</v>
      </c>
      <c r="D592" s="31">
        <f t="shared" si="53"/>
        <v>-1.0056356089494844E-2</v>
      </c>
      <c r="F592" s="111">
        <v>44809.645833333336</v>
      </c>
      <c r="G592" s="30">
        <v>59.7</v>
      </c>
      <c r="H592" s="58">
        <f t="shared" si="54"/>
        <v>-4.9363057324840698E-2</v>
      </c>
      <c r="J592" s="111">
        <v>44809.645833333336</v>
      </c>
      <c r="K592" s="30">
        <v>24.5</v>
      </c>
      <c r="L592" s="58">
        <f t="shared" si="55"/>
        <v>-3.4672970843183548E-2</v>
      </c>
      <c r="N592" s="111">
        <v>44809.645833333336</v>
      </c>
      <c r="O592" s="30">
        <v>1302</v>
      </c>
      <c r="P592" s="58">
        <f t="shared" si="56"/>
        <v>-5.3095992971465833E-3</v>
      </c>
      <c r="R592" s="111">
        <v>44809.645833333336</v>
      </c>
      <c r="S592" s="30">
        <v>16301.85</v>
      </c>
      <c r="T592" s="31">
        <f t="shared" si="57"/>
        <v>-6.6661588849112885E-3</v>
      </c>
    </row>
    <row r="593" spans="2:20">
      <c r="B593" s="111">
        <v>44839.645833333336</v>
      </c>
      <c r="C593" s="30">
        <v>1458</v>
      </c>
      <c r="D593" s="31">
        <f t="shared" si="53"/>
        <v>-5.9655701380603166E-3</v>
      </c>
      <c r="F593" s="111">
        <v>44839.645833333336</v>
      </c>
      <c r="G593" s="30">
        <v>57.05</v>
      </c>
      <c r="H593" s="58">
        <f t="shared" si="54"/>
        <v>-4.4388609715242944E-2</v>
      </c>
      <c r="J593" s="111">
        <v>44839.645833333336</v>
      </c>
      <c r="K593" s="30">
        <v>23.57</v>
      </c>
      <c r="L593" s="58">
        <f t="shared" si="55"/>
        <v>-3.7959183673469399E-2</v>
      </c>
      <c r="N593" s="111">
        <v>44839.645833333336</v>
      </c>
      <c r="O593" s="30">
        <v>1229.1500000000001</v>
      </c>
      <c r="P593" s="58">
        <f t="shared" si="56"/>
        <v>-5.5952380952380865E-2</v>
      </c>
      <c r="R593" s="111">
        <v>44839.645833333336</v>
      </c>
      <c r="S593" s="30">
        <v>16240.05</v>
      </c>
      <c r="T593" s="31">
        <f t="shared" si="57"/>
        <v>-3.7909807782553484E-3</v>
      </c>
    </row>
    <row r="594" spans="2:20">
      <c r="B594" s="111">
        <v>44870.645833333336</v>
      </c>
      <c r="C594" s="30">
        <v>1464.05</v>
      </c>
      <c r="D594" s="31">
        <f t="shared" si="53"/>
        <v>4.1495198902605779E-3</v>
      </c>
      <c r="F594" s="111">
        <v>44870.645833333336</v>
      </c>
      <c r="G594" s="30">
        <v>54.3</v>
      </c>
      <c r="H594" s="58">
        <f t="shared" si="54"/>
        <v>-4.8203330411919376E-2</v>
      </c>
      <c r="J594" s="111">
        <v>44870.645833333336</v>
      </c>
      <c r="K594" s="30">
        <v>22.57</v>
      </c>
      <c r="L594" s="58">
        <f t="shared" si="55"/>
        <v>-4.242681374628765E-2</v>
      </c>
      <c r="N594" s="111">
        <v>44870.645833333336</v>
      </c>
      <c r="O594" s="30">
        <v>1221.55</v>
      </c>
      <c r="P594" s="58">
        <f t="shared" si="56"/>
        <v>-6.183134686572167E-3</v>
      </c>
      <c r="R594" s="111">
        <v>44870.645833333336</v>
      </c>
      <c r="S594" s="30">
        <v>16167.1</v>
      </c>
      <c r="T594" s="31">
        <f t="shared" si="57"/>
        <v>-4.4919812439000451E-3</v>
      </c>
    </row>
    <row r="595" spans="2:20">
      <c r="B595" s="111">
        <v>44900.645833333336</v>
      </c>
      <c r="C595" s="30">
        <v>1456.3</v>
      </c>
      <c r="D595" s="31">
        <f t="shared" si="53"/>
        <v>-5.2935350568628081E-3</v>
      </c>
      <c r="F595" s="111">
        <v>44900.645833333336</v>
      </c>
      <c r="G595" s="30">
        <v>51.8</v>
      </c>
      <c r="H595" s="58">
        <f t="shared" si="54"/>
        <v>-4.6040515653775316E-2</v>
      </c>
      <c r="J595" s="111">
        <v>44900.645833333336</v>
      </c>
      <c r="K595" s="30">
        <v>22.31</v>
      </c>
      <c r="L595" s="58">
        <f t="shared" si="55"/>
        <v>-1.1519716437749294E-2</v>
      </c>
      <c r="N595" s="111">
        <v>44900.645833333336</v>
      </c>
      <c r="O595" s="30">
        <v>1191.6500000000001</v>
      </c>
      <c r="P595" s="58">
        <f t="shared" si="56"/>
        <v>-2.4477098767958672E-2</v>
      </c>
      <c r="R595" s="111">
        <v>44900.645833333336</v>
      </c>
      <c r="S595" s="30">
        <v>15808</v>
      </c>
      <c r="T595" s="31">
        <f t="shared" si="57"/>
        <v>-2.2211775766835085E-2</v>
      </c>
    </row>
    <row r="596" spans="2:20" ht="27">
      <c r="B596" s="112" t="s">
        <v>359</v>
      </c>
      <c r="C596" s="30">
        <v>1427.65</v>
      </c>
      <c r="D596" s="31">
        <f t="shared" si="53"/>
        <v>-1.9673144269724552E-2</v>
      </c>
      <c r="F596" s="112" t="s">
        <v>359</v>
      </c>
      <c r="G596" s="30">
        <v>51.8</v>
      </c>
      <c r="H596" s="58">
        <f t="shared" si="54"/>
        <v>0</v>
      </c>
      <c r="J596" s="112" t="s">
        <v>359</v>
      </c>
      <c r="K596" s="30">
        <v>23.27</v>
      </c>
      <c r="L596" s="58">
        <f t="shared" si="55"/>
        <v>4.3030031376064537E-2</v>
      </c>
      <c r="N596" s="112" t="s">
        <v>359</v>
      </c>
      <c r="O596" s="30">
        <v>1209.9000000000001</v>
      </c>
      <c r="P596" s="58">
        <f t="shared" si="56"/>
        <v>1.5314899509083935E-2</v>
      </c>
      <c r="R596" s="112" t="s">
        <v>359</v>
      </c>
      <c r="S596" s="30">
        <v>15782.15</v>
      </c>
      <c r="T596" s="31">
        <f t="shared" si="57"/>
        <v>-1.6352479757085758E-3</v>
      </c>
    </row>
    <row r="597" spans="2:20" ht="27">
      <c r="B597" s="112" t="s">
        <v>360</v>
      </c>
      <c r="C597" s="30">
        <v>1435.45</v>
      </c>
      <c r="D597" s="31">
        <f t="shared" si="53"/>
        <v>5.4635239729625695E-3</v>
      </c>
      <c r="F597" s="112" t="s">
        <v>360</v>
      </c>
      <c r="G597" s="30">
        <v>53</v>
      </c>
      <c r="H597" s="58">
        <f t="shared" si="54"/>
        <v>2.316602316602312E-2</v>
      </c>
      <c r="J597" s="112" t="s">
        <v>360</v>
      </c>
      <c r="K597" s="30">
        <v>23.27</v>
      </c>
      <c r="L597" s="58">
        <f t="shared" si="55"/>
        <v>0</v>
      </c>
      <c r="N597" s="112" t="s">
        <v>360</v>
      </c>
      <c r="O597" s="30">
        <v>1214.45</v>
      </c>
      <c r="P597" s="58">
        <f t="shared" si="56"/>
        <v>3.7606413753201728E-3</v>
      </c>
      <c r="R597" s="112" t="s">
        <v>360</v>
      </c>
      <c r="S597" s="30">
        <v>15842.3</v>
      </c>
      <c r="T597" s="31">
        <f t="shared" si="57"/>
        <v>3.811267793044637E-3</v>
      </c>
    </row>
    <row r="598" spans="2:20" ht="27">
      <c r="B598" s="112" t="s">
        <v>361</v>
      </c>
      <c r="C598" s="30">
        <v>1496.4</v>
      </c>
      <c r="D598" s="31">
        <f t="shared" si="53"/>
        <v>4.2460552440001464E-2</v>
      </c>
      <c r="F598" s="112" t="s">
        <v>361</v>
      </c>
      <c r="G598" s="30">
        <v>54.8</v>
      </c>
      <c r="H598" s="58">
        <f t="shared" si="54"/>
        <v>3.3962264150943389E-2</v>
      </c>
      <c r="J598" s="112" t="s">
        <v>361</v>
      </c>
      <c r="K598" s="30">
        <v>23.95</v>
      </c>
      <c r="L598" s="58">
        <f t="shared" si="55"/>
        <v>2.9222174473571005E-2</v>
      </c>
      <c r="N598" s="112" t="s">
        <v>361</v>
      </c>
      <c r="O598" s="30">
        <v>1230.1500000000001</v>
      </c>
      <c r="P598" s="58">
        <f t="shared" si="56"/>
        <v>1.2927662727983957E-2</v>
      </c>
      <c r="R598" s="112" t="s">
        <v>361</v>
      </c>
      <c r="S598" s="30">
        <v>16259.3</v>
      </c>
      <c r="T598" s="31">
        <f t="shared" si="57"/>
        <v>2.6321935577536149E-2</v>
      </c>
    </row>
    <row r="599" spans="2:20" ht="27">
      <c r="B599" s="112" t="s">
        <v>362</v>
      </c>
      <c r="C599" s="30">
        <v>1499.15</v>
      </c>
      <c r="D599" s="31">
        <f t="shared" si="53"/>
        <v>1.8377439187382549E-3</v>
      </c>
      <c r="F599" s="112" t="s">
        <v>362</v>
      </c>
      <c r="G599" s="30">
        <v>57.5</v>
      </c>
      <c r="H599" s="58">
        <f t="shared" si="54"/>
        <v>4.9270072992700698E-2</v>
      </c>
      <c r="J599" s="112" t="s">
        <v>362</v>
      </c>
      <c r="K599" s="30">
        <v>25.12</v>
      </c>
      <c r="L599" s="58">
        <f t="shared" si="55"/>
        <v>4.8851774530271452E-2</v>
      </c>
      <c r="N599" s="112" t="s">
        <v>362</v>
      </c>
      <c r="O599" s="30">
        <v>1275.3</v>
      </c>
      <c r="P599" s="58">
        <f t="shared" si="56"/>
        <v>3.670284111693678E-2</v>
      </c>
      <c r="R599" s="112" t="s">
        <v>362</v>
      </c>
      <c r="S599" s="30">
        <v>16240.3</v>
      </c>
      <c r="T599" s="31">
        <f t="shared" si="57"/>
        <v>-1.1685619922137125E-3</v>
      </c>
    </row>
    <row r="600" spans="2:20" ht="27">
      <c r="B600" s="112" t="s">
        <v>363</v>
      </c>
      <c r="C600" s="30">
        <v>1458.6</v>
      </c>
      <c r="D600" s="31">
        <f t="shared" si="53"/>
        <v>-2.7048660907847855E-2</v>
      </c>
      <c r="F600" s="112" t="s">
        <v>363</v>
      </c>
      <c r="G600" s="30">
        <v>60.35</v>
      </c>
      <c r="H600" s="58">
        <f t="shared" si="54"/>
        <v>4.9565217391304373E-2</v>
      </c>
      <c r="J600" s="112" t="s">
        <v>363</v>
      </c>
      <c r="K600" s="30">
        <v>24.92</v>
      </c>
      <c r="L600" s="58">
        <f t="shared" si="55"/>
        <v>-7.9617834394903886E-3</v>
      </c>
      <c r="N600" s="112" t="s">
        <v>363</v>
      </c>
      <c r="O600" s="30">
        <v>1265.45</v>
      </c>
      <c r="P600" s="58">
        <f t="shared" si="56"/>
        <v>-7.7236728612875005E-3</v>
      </c>
      <c r="R600" s="112" t="s">
        <v>363</v>
      </c>
      <c r="S600" s="30">
        <v>15809.4</v>
      </c>
      <c r="T600" s="31">
        <f t="shared" si="57"/>
        <v>-2.6532761094314794E-2</v>
      </c>
    </row>
    <row r="601" spans="2:20" ht="27">
      <c r="B601" s="112" t="s">
        <v>364</v>
      </c>
      <c r="C601" s="30">
        <v>1476.75</v>
      </c>
      <c r="D601" s="31">
        <f t="shared" si="53"/>
        <v>1.2443438914027105E-2</v>
      </c>
      <c r="F601" s="112" t="s">
        <v>364</v>
      </c>
      <c r="G601" s="30">
        <v>63.35</v>
      </c>
      <c r="H601" s="58">
        <f t="shared" si="54"/>
        <v>4.9710024855012414E-2</v>
      </c>
      <c r="J601" s="112" t="s">
        <v>364</v>
      </c>
      <c r="K601" s="30">
        <v>25.28</v>
      </c>
      <c r="L601" s="58">
        <f t="shared" si="55"/>
        <v>1.4446227929374E-2</v>
      </c>
      <c r="N601" s="112" t="s">
        <v>364</v>
      </c>
      <c r="O601" s="30">
        <v>1299.6500000000001</v>
      </c>
      <c r="P601" s="58">
        <f t="shared" si="56"/>
        <v>2.7025959144968192E-2</v>
      </c>
      <c r="R601" s="112" t="s">
        <v>364</v>
      </c>
      <c r="S601" s="30">
        <v>16266.15</v>
      </c>
      <c r="T601" s="31">
        <f t="shared" si="57"/>
        <v>2.8891039508140759E-2</v>
      </c>
    </row>
    <row r="602" spans="2:20" ht="27">
      <c r="B602" s="112" t="s">
        <v>365</v>
      </c>
      <c r="C602" s="30">
        <v>1463.7</v>
      </c>
      <c r="D602" s="31">
        <f t="shared" si="53"/>
        <v>-8.8369730827830839E-3</v>
      </c>
      <c r="F602" s="112" t="s">
        <v>365</v>
      </c>
      <c r="G602" s="30">
        <v>66.5</v>
      </c>
      <c r="H602" s="58">
        <f t="shared" si="54"/>
        <v>4.9723756906077332E-2</v>
      </c>
      <c r="J602" s="112" t="s">
        <v>365</v>
      </c>
      <c r="K602" s="30">
        <v>25.4</v>
      </c>
      <c r="L602" s="58">
        <f t="shared" si="55"/>
        <v>4.7468354430377779E-3</v>
      </c>
      <c r="N602" s="112" t="s">
        <v>365</v>
      </c>
      <c r="O602" s="30">
        <v>1186.5</v>
      </c>
      <c r="P602" s="58">
        <f t="shared" si="56"/>
        <v>-8.706190128111424E-2</v>
      </c>
      <c r="R602" s="112" t="s">
        <v>365</v>
      </c>
      <c r="S602" s="30">
        <v>16214.7</v>
      </c>
      <c r="T602" s="31">
        <f t="shared" si="57"/>
        <v>-3.1630103005320098E-3</v>
      </c>
    </row>
    <row r="603" spans="2:20" ht="27">
      <c r="B603" s="112" t="s">
        <v>366</v>
      </c>
      <c r="C603" s="30">
        <v>1461.65</v>
      </c>
      <c r="D603" s="31">
        <f t="shared" si="53"/>
        <v>-1.4005602240896309E-3</v>
      </c>
      <c r="F603" s="112" t="s">
        <v>366</v>
      </c>
      <c r="G603" s="30">
        <v>69.8</v>
      </c>
      <c r="H603" s="58">
        <f t="shared" si="54"/>
        <v>4.9624060150375904E-2</v>
      </c>
      <c r="J603" s="112" t="s">
        <v>366</v>
      </c>
      <c r="K603" s="30">
        <v>25.44</v>
      </c>
      <c r="L603" s="58">
        <f t="shared" si="55"/>
        <v>1.5748031496063408E-3</v>
      </c>
      <c r="N603" s="112" t="s">
        <v>366</v>
      </c>
      <c r="O603" s="30">
        <v>1178.4000000000001</v>
      </c>
      <c r="P603" s="58">
        <f t="shared" si="56"/>
        <v>-6.8268015170669383E-3</v>
      </c>
      <c r="R603" s="112" t="s">
        <v>366</v>
      </c>
      <c r="S603" s="30">
        <v>16125.15</v>
      </c>
      <c r="T603" s="31">
        <f t="shared" si="57"/>
        <v>-5.5227663786564518E-3</v>
      </c>
    </row>
    <row r="604" spans="2:20" ht="27">
      <c r="B604" s="112" t="s">
        <v>367</v>
      </c>
      <c r="C604" s="30">
        <v>1430.1</v>
      </c>
      <c r="D604" s="31">
        <f t="shared" si="53"/>
        <v>-2.1585194814080055E-2</v>
      </c>
      <c r="F604" s="112" t="s">
        <v>367</v>
      </c>
      <c r="G604" s="30">
        <v>67</v>
      </c>
      <c r="H604" s="58">
        <f t="shared" si="54"/>
        <v>-4.0114613180515679E-2</v>
      </c>
      <c r="J604" s="112" t="s">
        <v>367</v>
      </c>
      <c r="K604" s="30">
        <v>24.84</v>
      </c>
      <c r="L604" s="58">
        <f t="shared" si="55"/>
        <v>-2.3584905660377409E-2</v>
      </c>
      <c r="N604" s="112" t="s">
        <v>367</v>
      </c>
      <c r="O604" s="30">
        <v>949.55</v>
      </c>
      <c r="P604" s="58">
        <f t="shared" si="56"/>
        <v>-0.19420400543109306</v>
      </c>
      <c r="R604" s="112" t="s">
        <v>367</v>
      </c>
      <c r="S604" s="30">
        <v>16025.8</v>
      </c>
      <c r="T604" s="31">
        <f t="shared" si="57"/>
        <v>-6.1611829967473941E-3</v>
      </c>
    </row>
    <row r="605" spans="2:20" ht="27">
      <c r="B605" s="112" t="s">
        <v>368</v>
      </c>
      <c r="C605" s="30">
        <v>1475.3</v>
      </c>
      <c r="D605" s="31">
        <f t="shared" si="53"/>
        <v>3.1606181385917198E-2</v>
      </c>
      <c r="F605" s="112" t="s">
        <v>368</v>
      </c>
      <c r="G605" s="30">
        <v>67.349999999999994</v>
      </c>
      <c r="H605" s="58">
        <f t="shared" si="54"/>
        <v>5.2238805970148405E-3</v>
      </c>
      <c r="J605" s="112" t="s">
        <v>368</v>
      </c>
      <c r="K605" s="30">
        <v>24.42</v>
      </c>
      <c r="L605" s="58">
        <f t="shared" si="55"/>
        <v>-1.6908212560386437E-2</v>
      </c>
      <c r="N605" s="112" t="s">
        <v>368</v>
      </c>
      <c r="O605" s="30">
        <v>944.15</v>
      </c>
      <c r="P605" s="58">
        <f t="shared" si="56"/>
        <v>-5.6869043231003724E-3</v>
      </c>
      <c r="R605" s="112" t="s">
        <v>368</v>
      </c>
      <c r="S605" s="30">
        <v>16170.15</v>
      </c>
      <c r="T605" s="31">
        <f t="shared" si="57"/>
        <v>9.0073506470815801E-3</v>
      </c>
    </row>
    <row r="606" spans="2:20" ht="27">
      <c r="B606" s="112" t="s">
        <v>369</v>
      </c>
      <c r="C606" s="30">
        <v>1477.35</v>
      </c>
      <c r="D606" s="31">
        <f t="shared" si="53"/>
        <v>1.3895478885650459E-3</v>
      </c>
      <c r="F606" s="112" t="s">
        <v>369</v>
      </c>
      <c r="G606" s="30">
        <v>67</v>
      </c>
      <c r="H606" s="58">
        <f t="shared" si="54"/>
        <v>-5.1967334818113775E-3</v>
      </c>
      <c r="J606" s="112" t="s">
        <v>369</v>
      </c>
      <c r="K606" s="30">
        <v>24.96</v>
      </c>
      <c r="L606" s="58">
        <f t="shared" si="55"/>
        <v>2.2113022113022129E-2</v>
      </c>
      <c r="N606" s="112" t="s">
        <v>369</v>
      </c>
      <c r="O606" s="30">
        <v>954</v>
      </c>
      <c r="P606" s="58">
        <f t="shared" si="56"/>
        <v>1.043266430122336E-2</v>
      </c>
      <c r="R606" s="112" t="s">
        <v>369</v>
      </c>
      <c r="S606" s="30">
        <v>16352.45</v>
      </c>
      <c r="T606" s="31">
        <f t="shared" si="57"/>
        <v>1.1273859549849607E-2</v>
      </c>
    </row>
    <row r="607" spans="2:20" ht="27">
      <c r="B607" s="112" t="s">
        <v>370</v>
      </c>
      <c r="C607" s="30">
        <v>1539.2</v>
      </c>
      <c r="D607" s="31">
        <f t="shared" si="53"/>
        <v>4.1865502419873524E-2</v>
      </c>
      <c r="F607" s="112" t="s">
        <v>370</v>
      </c>
      <c r="G607" s="30">
        <v>70.349999999999994</v>
      </c>
      <c r="H607" s="58">
        <f t="shared" si="54"/>
        <v>4.9999999999999822E-2</v>
      </c>
      <c r="J607" s="112" t="s">
        <v>370</v>
      </c>
      <c r="K607" s="30">
        <v>25.5</v>
      </c>
      <c r="L607" s="58">
        <f t="shared" si="55"/>
        <v>2.1634615384615419E-2</v>
      </c>
      <c r="N607" s="112" t="s">
        <v>370</v>
      </c>
      <c r="O607" s="30">
        <v>1031.6500000000001</v>
      </c>
      <c r="P607" s="58">
        <f t="shared" si="56"/>
        <v>8.1394129979035723E-2</v>
      </c>
      <c r="R607" s="112" t="s">
        <v>370</v>
      </c>
      <c r="S607" s="30">
        <v>16661.400000000001</v>
      </c>
      <c r="T607" s="31">
        <f t="shared" si="57"/>
        <v>1.8893193374693196E-2</v>
      </c>
    </row>
    <row r="608" spans="2:20" ht="27">
      <c r="B608" s="112" t="s">
        <v>371</v>
      </c>
      <c r="C608" s="30">
        <v>1542.4</v>
      </c>
      <c r="D608" s="31">
        <f t="shared" si="53"/>
        <v>2.0790020790020236E-3</v>
      </c>
      <c r="F608" s="112" t="s">
        <v>371</v>
      </c>
      <c r="G608" s="30">
        <v>70.55</v>
      </c>
      <c r="H608" s="58">
        <f t="shared" si="54"/>
        <v>2.8429282160626901E-3</v>
      </c>
      <c r="J608" s="112" t="s">
        <v>371</v>
      </c>
      <c r="K608" s="30">
        <v>25.44</v>
      </c>
      <c r="L608" s="58">
        <f t="shared" si="55"/>
        <v>-2.3529411764705577E-3</v>
      </c>
      <c r="N608" s="112" t="s">
        <v>371</v>
      </c>
      <c r="O608" s="30">
        <v>1026.2</v>
      </c>
      <c r="P608" s="58">
        <f t="shared" si="56"/>
        <v>-5.2827993990209876E-3</v>
      </c>
      <c r="R608" s="112" t="s">
        <v>371</v>
      </c>
      <c r="S608" s="30">
        <v>16584.55</v>
      </c>
      <c r="T608" s="31">
        <f t="shared" si="57"/>
        <v>-4.6124575365816822E-3</v>
      </c>
    </row>
    <row r="609" spans="2:20">
      <c r="B609" s="111">
        <v>44567.645833333336</v>
      </c>
      <c r="C609" s="30">
        <v>1533.9</v>
      </c>
      <c r="D609" s="31">
        <f t="shared" si="53"/>
        <v>-5.5108921161826085E-3</v>
      </c>
      <c r="F609" s="111">
        <v>44567.645833333336</v>
      </c>
      <c r="G609" s="30">
        <v>67.349999999999994</v>
      </c>
      <c r="H609" s="58">
        <f t="shared" si="54"/>
        <v>-4.5357902197023403E-2</v>
      </c>
      <c r="J609" s="111">
        <v>44567.645833333336</v>
      </c>
      <c r="K609" s="30">
        <v>26.12</v>
      </c>
      <c r="L609" s="58">
        <f t="shared" si="55"/>
        <v>2.6729559748427612E-2</v>
      </c>
      <c r="N609" s="111">
        <v>44567.645833333336</v>
      </c>
      <c r="O609" s="30">
        <v>1012.3</v>
      </c>
      <c r="P609" s="58">
        <f t="shared" si="56"/>
        <v>-1.3545117910738758E-2</v>
      </c>
      <c r="R609" s="111">
        <v>44567.645833333336</v>
      </c>
      <c r="S609" s="30">
        <v>16522.75</v>
      </c>
      <c r="T609" s="31">
        <f t="shared" si="57"/>
        <v>-3.7263597746094446E-3</v>
      </c>
    </row>
    <row r="610" spans="2:20">
      <c r="B610" s="111">
        <v>44598.645833333336</v>
      </c>
      <c r="C610" s="30">
        <v>1539.65</v>
      </c>
      <c r="D610" s="31">
        <f t="shared" si="53"/>
        <v>3.748614642414827E-3</v>
      </c>
      <c r="F610" s="111">
        <v>44598.645833333336</v>
      </c>
      <c r="G610" s="30">
        <v>70.7</v>
      </c>
      <c r="H610" s="58">
        <f t="shared" si="54"/>
        <v>4.9740163325909581E-2</v>
      </c>
      <c r="J610" s="111">
        <v>44598.645833333336</v>
      </c>
      <c r="K610" s="30">
        <v>27.41</v>
      </c>
      <c r="L610" s="58">
        <f t="shared" si="55"/>
        <v>4.9387442572741191E-2</v>
      </c>
      <c r="N610" s="111">
        <v>44598.645833333336</v>
      </c>
      <c r="O610" s="30">
        <v>1009.9</v>
      </c>
      <c r="P610" s="58">
        <f t="shared" si="56"/>
        <v>-2.3708386841845286E-3</v>
      </c>
      <c r="R610" s="111">
        <v>44598.645833333336</v>
      </c>
      <c r="S610" s="30">
        <v>16628</v>
      </c>
      <c r="T610" s="31">
        <f t="shared" si="57"/>
        <v>6.3700049931154634E-3</v>
      </c>
    </row>
    <row r="611" spans="2:20">
      <c r="B611" s="111">
        <v>44626.645833333336</v>
      </c>
      <c r="C611" s="30">
        <v>1519.1</v>
      </c>
      <c r="D611" s="31">
        <f t="shared" si="53"/>
        <v>-1.3347189296268769E-2</v>
      </c>
      <c r="F611" s="111">
        <v>44626.645833333336</v>
      </c>
      <c r="G611" s="30">
        <v>68.25</v>
      </c>
      <c r="H611" s="58">
        <f t="shared" si="54"/>
        <v>-3.4653465346534684E-2</v>
      </c>
      <c r="J611" s="111">
        <v>44626.645833333336</v>
      </c>
      <c r="K611" s="30">
        <v>26.97</v>
      </c>
      <c r="L611" s="58">
        <f t="shared" si="55"/>
        <v>-1.6052535570959536E-2</v>
      </c>
      <c r="N611" s="111">
        <v>44626.645833333336</v>
      </c>
      <c r="O611" s="30">
        <v>990.95</v>
      </c>
      <c r="P611" s="58">
        <f t="shared" si="56"/>
        <v>-1.8764234082582321E-2</v>
      </c>
      <c r="R611" s="111">
        <v>44626.645833333336</v>
      </c>
      <c r="S611" s="30">
        <v>16584.3</v>
      </c>
      <c r="T611" s="31">
        <f t="shared" si="57"/>
        <v>-2.6280971854703017E-3</v>
      </c>
    </row>
    <row r="612" spans="2:20">
      <c r="B612" s="111">
        <v>44718.645833333336</v>
      </c>
      <c r="C612" s="30">
        <v>1520.2</v>
      </c>
      <c r="D612" s="31">
        <f t="shared" si="53"/>
        <v>7.2411296162200323E-4</v>
      </c>
      <c r="F612" s="111">
        <v>44718.645833333336</v>
      </c>
      <c r="G612" s="30">
        <v>71.3</v>
      </c>
      <c r="H612" s="58">
        <f t="shared" si="54"/>
        <v>4.4688644688644752E-2</v>
      </c>
      <c r="J612" s="111">
        <v>44718.645833333336</v>
      </c>
      <c r="K612" s="30">
        <v>27.09</v>
      </c>
      <c r="L612" s="58">
        <f t="shared" si="55"/>
        <v>4.4493882091212189E-3</v>
      </c>
      <c r="N612" s="111">
        <v>44718.645833333336</v>
      </c>
      <c r="O612" s="30">
        <v>962.55</v>
      </c>
      <c r="P612" s="58">
        <f t="shared" si="56"/>
        <v>-2.8659367273828229E-2</v>
      </c>
      <c r="R612" s="111">
        <v>44718.645833333336</v>
      </c>
      <c r="S612" s="30">
        <v>16569.55</v>
      </c>
      <c r="T612" s="31">
        <f t="shared" si="57"/>
        <v>-8.8939539202737006E-4</v>
      </c>
    </row>
    <row r="613" spans="2:20">
      <c r="B613" s="111">
        <v>44748.645833333336</v>
      </c>
      <c r="C613" s="30">
        <v>1493.05</v>
      </c>
      <c r="D613" s="31">
        <f t="shared" si="53"/>
        <v>-1.7859492172082714E-2</v>
      </c>
      <c r="F613" s="111">
        <v>44748.645833333336</v>
      </c>
      <c r="G613" s="30">
        <v>69.8</v>
      </c>
      <c r="H613" s="58">
        <f t="shared" si="54"/>
        <v>-2.1037868162692819E-2</v>
      </c>
      <c r="J613" s="111">
        <v>44748.645833333336</v>
      </c>
      <c r="K613" s="30">
        <v>26.42</v>
      </c>
      <c r="L613" s="58">
        <f t="shared" si="55"/>
        <v>-2.47323735695828E-2</v>
      </c>
      <c r="N613" s="111">
        <v>44748.645833333336</v>
      </c>
      <c r="O613" s="30">
        <v>965.05</v>
      </c>
      <c r="P613" s="58">
        <f t="shared" si="56"/>
        <v>2.5972676744066003E-3</v>
      </c>
      <c r="R613" s="111">
        <v>44748.645833333336</v>
      </c>
      <c r="S613" s="30">
        <v>16416.349999999999</v>
      </c>
      <c r="T613" s="31">
        <f t="shared" si="57"/>
        <v>-9.2458757178076612E-3</v>
      </c>
    </row>
    <row r="614" spans="2:20">
      <c r="B614" s="111">
        <v>44779.645833333336</v>
      </c>
      <c r="C614" s="30">
        <v>1482.2</v>
      </c>
      <c r="D614" s="31">
        <f t="shared" si="53"/>
        <v>-7.2670037842000879E-3</v>
      </c>
      <c r="F614" s="111">
        <v>44779.645833333336</v>
      </c>
      <c r="G614" s="30">
        <v>70.150000000000006</v>
      </c>
      <c r="H614" s="58">
        <f t="shared" si="54"/>
        <v>5.0143266475646264E-3</v>
      </c>
      <c r="J614" s="111">
        <v>44779.645833333336</v>
      </c>
      <c r="K614" s="30">
        <v>25.88</v>
      </c>
      <c r="L614" s="58">
        <f t="shared" si="55"/>
        <v>-2.0439061317184093E-2</v>
      </c>
      <c r="N614" s="111">
        <v>44779.645833333336</v>
      </c>
      <c r="O614" s="30">
        <v>968.35</v>
      </c>
      <c r="P614" s="58">
        <f t="shared" si="56"/>
        <v>3.4195119423865439E-3</v>
      </c>
      <c r="R614" s="111">
        <v>44779.645833333336</v>
      </c>
      <c r="S614" s="30">
        <v>16356.25</v>
      </c>
      <c r="T614" s="31">
        <f t="shared" si="57"/>
        <v>-3.6609843235554385E-3</v>
      </c>
    </row>
    <row r="615" spans="2:20">
      <c r="B615" s="111">
        <v>44810.645833333336</v>
      </c>
      <c r="C615" s="30">
        <v>1499.1</v>
      </c>
      <c r="D615" s="31">
        <f t="shared" si="53"/>
        <v>1.1401970044528253E-2</v>
      </c>
      <c r="F615" s="111">
        <v>44810.645833333336</v>
      </c>
      <c r="G615" s="30">
        <v>73.650000000000006</v>
      </c>
      <c r="H615" s="58">
        <f t="shared" si="54"/>
        <v>4.9893086243763429E-2</v>
      </c>
      <c r="J615" s="111">
        <v>44810.645833333336</v>
      </c>
      <c r="K615" s="30">
        <v>26.48</v>
      </c>
      <c r="L615" s="58">
        <f t="shared" si="55"/>
        <v>2.3183925811437467E-2</v>
      </c>
      <c r="N615" s="111">
        <v>44810.645833333336</v>
      </c>
      <c r="O615" s="30">
        <v>976.85</v>
      </c>
      <c r="P615" s="58">
        <f t="shared" si="56"/>
        <v>8.7778179377291377E-3</v>
      </c>
      <c r="R615" s="111">
        <v>44810.645833333336</v>
      </c>
      <c r="S615" s="30">
        <v>16478.099999999999</v>
      </c>
      <c r="T615" s="31">
        <f t="shared" si="57"/>
        <v>7.4497516239968586E-3</v>
      </c>
    </row>
    <row r="616" spans="2:20">
      <c r="B616" s="111">
        <v>44840.645833333336</v>
      </c>
      <c r="C616" s="30">
        <v>1499.55</v>
      </c>
      <c r="D616" s="31">
        <f t="shared" si="53"/>
        <v>3.0018010806487361E-4</v>
      </c>
      <c r="F616" s="111">
        <v>44840.645833333336</v>
      </c>
      <c r="G616" s="30">
        <v>74.150000000000006</v>
      </c>
      <c r="H616" s="58">
        <f t="shared" si="54"/>
        <v>6.7888662593347249E-3</v>
      </c>
      <c r="J616" s="111">
        <v>44840.645833333336</v>
      </c>
      <c r="K616" s="30">
        <v>26.48</v>
      </c>
      <c r="L616" s="58">
        <f t="shared" si="55"/>
        <v>0</v>
      </c>
      <c r="N616" s="111">
        <v>44840.645833333336</v>
      </c>
      <c r="O616" s="30">
        <v>1014.6</v>
      </c>
      <c r="P616" s="58">
        <f t="shared" si="56"/>
        <v>3.8644623022981994E-2</v>
      </c>
      <c r="R616" s="111">
        <v>44840.645833333336</v>
      </c>
      <c r="S616" s="30">
        <v>16201.8</v>
      </c>
      <c r="T616" s="31">
        <f t="shared" si="57"/>
        <v>-1.6767709869463077E-2</v>
      </c>
    </row>
    <row r="617" spans="2:20" ht="27">
      <c r="B617" s="112" t="s">
        <v>372</v>
      </c>
      <c r="C617" s="30">
        <v>1493.05</v>
      </c>
      <c r="D617" s="31">
        <f t="shared" si="53"/>
        <v>-4.3346337234503318E-3</v>
      </c>
      <c r="F617" s="112" t="s">
        <v>372</v>
      </c>
      <c r="G617" s="30">
        <v>71.400000000000006</v>
      </c>
      <c r="H617" s="58">
        <f t="shared" si="54"/>
        <v>-3.708698583951453E-2</v>
      </c>
      <c r="J617" s="112" t="s">
        <v>372</v>
      </c>
      <c r="K617" s="30">
        <v>25.4</v>
      </c>
      <c r="L617" s="58">
        <f t="shared" si="55"/>
        <v>-4.0785498489426031E-2</v>
      </c>
      <c r="N617" s="112" t="s">
        <v>372</v>
      </c>
      <c r="O617" s="30">
        <v>951.25</v>
      </c>
      <c r="P617" s="58">
        <f t="shared" si="56"/>
        <v>-6.2438399369209585E-2</v>
      </c>
      <c r="R617" s="112" t="s">
        <v>372</v>
      </c>
      <c r="S617" s="30">
        <v>15774.4</v>
      </c>
      <c r="T617" s="31">
        <f t="shared" si="57"/>
        <v>-2.6379784962164643E-2</v>
      </c>
    </row>
    <row r="618" spans="2:20" ht="27">
      <c r="B618" s="112" t="s">
        <v>373</v>
      </c>
      <c r="C618" s="30">
        <v>1459.35</v>
      </c>
      <c r="D618" s="31">
        <f t="shared" si="53"/>
        <v>-2.2571246776732279E-2</v>
      </c>
      <c r="F618" s="112" t="s">
        <v>373</v>
      </c>
      <c r="G618" s="30">
        <v>71.650000000000006</v>
      </c>
      <c r="H618" s="58">
        <f t="shared" si="54"/>
        <v>3.5014005602240772E-3</v>
      </c>
      <c r="J618" s="112" t="s">
        <v>373</v>
      </c>
      <c r="K618" s="30">
        <v>25.36</v>
      </c>
      <c r="L618" s="58">
        <f t="shared" si="55"/>
        <v>-1.5748031496062298E-3</v>
      </c>
      <c r="N618" s="112" t="s">
        <v>373</v>
      </c>
      <c r="O618" s="30">
        <v>937.65</v>
      </c>
      <c r="P618" s="58">
        <f t="shared" si="56"/>
        <v>-1.4296977660972376E-2</v>
      </c>
      <c r="R618" s="112" t="s">
        <v>373</v>
      </c>
      <c r="S618" s="30">
        <v>15732.1</v>
      </c>
      <c r="T618" s="31">
        <f t="shared" si="57"/>
        <v>-2.6815599959427727E-3</v>
      </c>
    </row>
    <row r="619" spans="2:20" ht="27">
      <c r="B619" s="112" t="s">
        <v>374</v>
      </c>
      <c r="C619" s="30">
        <v>1460.05</v>
      </c>
      <c r="D619" s="31">
        <f t="shared" si="53"/>
        <v>4.7966560455003915E-4</v>
      </c>
      <c r="F619" s="112" t="s">
        <v>374</v>
      </c>
      <c r="G619" s="30">
        <v>71</v>
      </c>
      <c r="H619" s="58">
        <f t="shared" si="54"/>
        <v>-9.0718771807397625E-3</v>
      </c>
      <c r="J619" s="112" t="s">
        <v>374</v>
      </c>
      <c r="K619" s="30">
        <v>26.32</v>
      </c>
      <c r="L619" s="58">
        <f t="shared" si="55"/>
        <v>3.7854889589905349E-2</v>
      </c>
      <c r="N619" s="112" t="s">
        <v>374</v>
      </c>
      <c r="O619" s="30">
        <v>987.8</v>
      </c>
      <c r="P619" s="58">
        <f t="shared" si="56"/>
        <v>5.3484775769210291E-2</v>
      </c>
      <c r="R619" s="112" t="s">
        <v>374</v>
      </c>
      <c r="S619" s="30">
        <v>15692.15</v>
      </c>
      <c r="T619" s="31">
        <f t="shared" si="57"/>
        <v>-2.5393939779178032E-3</v>
      </c>
    </row>
    <row r="620" spans="2:20" ht="27">
      <c r="B620" s="112" t="s">
        <v>375</v>
      </c>
      <c r="C620" s="30">
        <v>1446.35</v>
      </c>
      <c r="D620" s="31">
        <f t="shared" si="53"/>
        <v>-9.3832402999897147E-3</v>
      </c>
      <c r="F620" s="112" t="s">
        <v>375</v>
      </c>
      <c r="G620" s="30">
        <v>67.45</v>
      </c>
      <c r="H620" s="58">
        <f t="shared" si="54"/>
        <v>-4.9999999999999933E-2</v>
      </c>
      <c r="J620" s="112" t="s">
        <v>375</v>
      </c>
      <c r="K620" s="30">
        <v>25.06</v>
      </c>
      <c r="L620" s="58">
        <f t="shared" si="55"/>
        <v>-4.7872340425532012E-2</v>
      </c>
      <c r="N620" s="112" t="s">
        <v>375</v>
      </c>
      <c r="O620" s="30">
        <v>954.15</v>
      </c>
      <c r="P620" s="58">
        <f t="shared" si="56"/>
        <v>-3.4065600323952228E-2</v>
      </c>
      <c r="R620" s="112" t="s">
        <v>375</v>
      </c>
      <c r="S620" s="30">
        <v>15360.6</v>
      </c>
      <c r="T620" s="31">
        <f t="shared" si="57"/>
        <v>-2.1128398594201458E-2</v>
      </c>
    </row>
    <row r="621" spans="2:20" ht="27">
      <c r="B621" s="112" t="s">
        <v>376</v>
      </c>
      <c r="C621" s="30">
        <v>1444.75</v>
      </c>
      <c r="D621" s="31">
        <f t="shared" si="53"/>
        <v>-1.1062329311715136E-3</v>
      </c>
      <c r="F621" s="112" t="s">
        <v>376</v>
      </c>
      <c r="G621" s="30">
        <v>69.349999999999994</v>
      </c>
      <c r="H621" s="58">
        <f t="shared" si="54"/>
        <v>2.8169014084507005E-2</v>
      </c>
      <c r="J621" s="112" t="s">
        <v>376</v>
      </c>
      <c r="K621" s="30">
        <v>25.06</v>
      </c>
      <c r="L621" s="58">
        <f t="shared" si="55"/>
        <v>0</v>
      </c>
      <c r="N621" s="112" t="s">
        <v>376</v>
      </c>
      <c r="O621" s="30">
        <v>926.75</v>
      </c>
      <c r="P621" s="58">
        <f t="shared" si="56"/>
        <v>-2.8716658806267281E-2</v>
      </c>
      <c r="R621" s="112" t="s">
        <v>376</v>
      </c>
      <c r="S621" s="30">
        <v>15293.5</v>
      </c>
      <c r="T621" s="31">
        <f t="shared" si="57"/>
        <v>-4.3683189458745275E-3</v>
      </c>
    </row>
    <row r="622" spans="2:20" ht="27">
      <c r="B622" s="112" t="s">
        <v>377</v>
      </c>
      <c r="C622" s="30">
        <v>1448.5</v>
      </c>
      <c r="D622" s="31">
        <f t="shared" si="53"/>
        <v>2.5956047759128076E-3</v>
      </c>
      <c r="F622" s="112" t="s">
        <v>377</v>
      </c>
      <c r="G622" s="30">
        <v>66.5</v>
      </c>
      <c r="H622" s="58">
        <f t="shared" si="54"/>
        <v>-4.1095890410958846E-2</v>
      </c>
      <c r="J622" s="112" t="s">
        <v>377</v>
      </c>
      <c r="K622" s="30">
        <v>23.83</v>
      </c>
      <c r="L622" s="58">
        <f t="shared" si="55"/>
        <v>-4.9082202713487622E-2</v>
      </c>
      <c r="N622" s="112" t="s">
        <v>377</v>
      </c>
      <c r="O622" s="30">
        <v>870.25</v>
      </c>
      <c r="P622" s="58">
        <f t="shared" si="56"/>
        <v>-6.0965740490963038E-2</v>
      </c>
      <c r="R622" s="112" t="s">
        <v>377</v>
      </c>
      <c r="S622" s="30">
        <v>15350.15</v>
      </c>
      <c r="T622" s="31">
        <f t="shared" si="57"/>
        <v>3.7041880537482808E-3</v>
      </c>
    </row>
    <row r="623" spans="2:20" ht="27">
      <c r="B623" s="112" t="s">
        <v>378</v>
      </c>
      <c r="C623" s="30">
        <v>1484.9</v>
      </c>
      <c r="D623" s="31">
        <f t="shared" si="53"/>
        <v>2.512944425267527E-2</v>
      </c>
      <c r="F623" s="112" t="s">
        <v>378</v>
      </c>
      <c r="G623" s="30">
        <v>68.3</v>
      </c>
      <c r="H623" s="58">
        <f t="shared" si="54"/>
        <v>2.7067669172932352E-2</v>
      </c>
      <c r="J623" s="112" t="s">
        <v>378</v>
      </c>
      <c r="K623" s="30">
        <v>24.17</v>
      </c>
      <c r="L623" s="58">
        <f t="shared" si="55"/>
        <v>1.4267729752412972E-2</v>
      </c>
      <c r="N623" s="112" t="s">
        <v>378</v>
      </c>
      <c r="O623" s="30">
        <v>915.35</v>
      </c>
      <c r="P623" s="58">
        <f t="shared" si="56"/>
        <v>5.1824188451594422E-2</v>
      </c>
      <c r="R623" s="112" t="s">
        <v>378</v>
      </c>
      <c r="S623" s="30">
        <v>15638.8</v>
      </c>
      <c r="T623" s="31">
        <f t="shared" si="57"/>
        <v>1.8804376504464093E-2</v>
      </c>
    </row>
    <row r="624" spans="2:20" ht="27">
      <c r="B624" s="112" t="s">
        <v>379</v>
      </c>
      <c r="C624" s="30">
        <v>1476.55</v>
      </c>
      <c r="D624" s="31">
        <f t="shared" si="53"/>
        <v>-5.623274294565328E-3</v>
      </c>
      <c r="F624" s="112" t="s">
        <v>379</v>
      </c>
      <c r="G624" s="30">
        <v>66.7</v>
      </c>
      <c r="H624" s="58">
        <f t="shared" si="54"/>
        <v>-2.342606149341131E-2</v>
      </c>
      <c r="J624" s="112" t="s">
        <v>379</v>
      </c>
      <c r="K624" s="30">
        <v>24.84</v>
      </c>
      <c r="L624" s="58">
        <f t="shared" si="55"/>
        <v>2.7720314439387606E-2</v>
      </c>
      <c r="N624" s="112" t="s">
        <v>379</v>
      </c>
      <c r="O624" s="30">
        <v>886.55</v>
      </c>
      <c r="P624" s="58">
        <f t="shared" si="56"/>
        <v>-3.146337466542859E-2</v>
      </c>
      <c r="R624" s="112" t="s">
        <v>379</v>
      </c>
      <c r="S624" s="30">
        <v>15413.3</v>
      </c>
      <c r="T624" s="31">
        <f t="shared" si="57"/>
        <v>-1.4419264905235707E-2</v>
      </c>
    </row>
    <row r="625" spans="2:20" ht="27">
      <c r="B625" s="112" t="s">
        <v>380</v>
      </c>
      <c r="C625" s="30">
        <v>1490.45</v>
      </c>
      <c r="D625" s="31">
        <f t="shared" si="53"/>
        <v>9.4138363076090581E-3</v>
      </c>
      <c r="F625" s="112" t="s">
        <v>380</v>
      </c>
      <c r="G625" s="30">
        <v>68.05</v>
      </c>
      <c r="H625" s="58">
        <f t="shared" si="54"/>
        <v>2.0239880059969906E-2</v>
      </c>
      <c r="J625" s="112" t="s">
        <v>380</v>
      </c>
      <c r="K625" s="30">
        <v>24.88</v>
      </c>
      <c r="L625" s="58">
        <f t="shared" si="55"/>
        <v>1.6103059581320522E-3</v>
      </c>
      <c r="N625" s="112" t="s">
        <v>380</v>
      </c>
      <c r="O625" s="30">
        <v>903.25</v>
      </c>
      <c r="P625" s="58">
        <f t="shared" si="56"/>
        <v>1.8837065027353272E-2</v>
      </c>
      <c r="R625" s="112" t="s">
        <v>380</v>
      </c>
      <c r="S625" s="30">
        <v>15556.65</v>
      </c>
      <c r="T625" s="31">
        <f t="shared" si="57"/>
        <v>9.300409386698627E-3</v>
      </c>
    </row>
    <row r="626" spans="2:20" ht="27">
      <c r="B626" s="112" t="s">
        <v>381</v>
      </c>
      <c r="C626" s="30">
        <v>1494.35</v>
      </c>
      <c r="D626" s="31">
        <f t="shared" si="53"/>
        <v>2.6166593981682418E-3</v>
      </c>
      <c r="F626" s="112" t="s">
        <v>381</v>
      </c>
      <c r="G626" s="30">
        <v>68.25</v>
      </c>
      <c r="H626" s="58">
        <f t="shared" si="54"/>
        <v>2.9390154298309934E-3</v>
      </c>
      <c r="J626" s="112" t="s">
        <v>381</v>
      </c>
      <c r="K626" s="30">
        <v>25.92</v>
      </c>
      <c r="L626" s="58">
        <f t="shared" si="55"/>
        <v>4.1800643086816747E-2</v>
      </c>
      <c r="N626" s="112" t="s">
        <v>381</v>
      </c>
      <c r="O626" s="30">
        <v>923.15</v>
      </c>
      <c r="P626" s="58">
        <f t="shared" si="56"/>
        <v>2.2031552726266224E-2</v>
      </c>
      <c r="R626" s="112" t="s">
        <v>381</v>
      </c>
      <c r="S626" s="30">
        <v>15699.25</v>
      </c>
      <c r="T626" s="31">
        <f t="shared" si="57"/>
        <v>9.1664979285386305E-3</v>
      </c>
    </row>
    <row r="627" spans="2:20" ht="27">
      <c r="B627" s="112" t="s">
        <v>382</v>
      </c>
      <c r="C627" s="30">
        <v>1494.85</v>
      </c>
      <c r="D627" s="31">
        <f t="shared" si="53"/>
        <v>3.345936360290569E-4</v>
      </c>
      <c r="F627" s="112" t="s">
        <v>382</v>
      </c>
      <c r="G627" s="30">
        <v>68.3</v>
      </c>
      <c r="H627" s="58">
        <f t="shared" si="54"/>
        <v>7.3260073260073E-4</v>
      </c>
      <c r="J627" s="112" t="s">
        <v>382</v>
      </c>
      <c r="K627" s="30">
        <v>27.21</v>
      </c>
      <c r="L627" s="58">
        <f t="shared" si="55"/>
        <v>4.9768518518518379E-2</v>
      </c>
      <c r="N627" s="112" t="s">
        <v>382</v>
      </c>
      <c r="O627" s="30">
        <v>937.35</v>
      </c>
      <c r="P627" s="58">
        <f t="shared" si="56"/>
        <v>1.5382115582516454E-2</v>
      </c>
      <c r="R627" s="112" t="s">
        <v>382</v>
      </c>
      <c r="S627" s="30">
        <v>15832.05</v>
      </c>
      <c r="T627" s="31">
        <f t="shared" si="57"/>
        <v>8.4590028186060096E-3</v>
      </c>
    </row>
    <row r="628" spans="2:20" ht="27">
      <c r="B628" s="112" t="s">
        <v>383</v>
      </c>
      <c r="C628" s="30">
        <v>1461.45</v>
      </c>
      <c r="D628" s="31">
        <f t="shared" si="53"/>
        <v>-2.2343378934341129E-2</v>
      </c>
      <c r="F628" s="112" t="s">
        <v>383</v>
      </c>
      <c r="G628" s="30">
        <v>67.8</v>
      </c>
      <c r="H628" s="58">
        <f t="shared" si="54"/>
        <v>-7.3206442166910968E-3</v>
      </c>
      <c r="J628" s="112" t="s">
        <v>383</v>
      </c>
      <c r="K628" s="30">
        <v>28.55</v>
      </c>
      <c r="L628" s="58">
        <f t="shared" si="55"/>
        <v>4.9246600514516681E-2</v>
      </c>
      <c r="N628" s="112" t="s">
        <v>383</v>
      </c>
      <c r="O628" s="30">
        <v>923.7</v>
      </c>
      <c r="P628" s="58">
        <f t="shared" si="56"/>
        <v>-1.4562329972795607E-2</v>
      </c>
      <c r="R628" s="112" t="s">
        <v>383</v>
      </c>
      <c r="S628" s="30">
        <v>15850.2</v>
      </c>
      <c r="T628" s="31">
        <f t="shared" si="57"/>
        <v>1.1464087089165798E-3</v>
      </c>
    </row>
    <row r="629" spans="2:20" ht="27">
      <c r="B629" s="112" t="s">
        <v>384</v>
      </c>
      <c r="C629" s="30">
        <v>1434.4</v>
      </c>
      <c r="D629" s="31">
        <f t="shared" si="53"/>
        <v>-1.8509015019330111E-2</v>
      </c>
      <c r="F629" s="112" t="s">
        <v>384</v>
      </c>
      <c r="G629" s="30">
        <v>69.45</v>
      </c>
      <c r="H629" s="58">
        <f t="shared" si="54"/>
        <v>2.433628318584069E-2</v>
      </c>
      <c r="J629" s="112" t="s">
        <v>384</v>
      </c>
      <c r="K629" s="30">
        <v>29.8</v>
      </c>
      <c r="L629" s="58">
        <f t="shared" si="55"/>
        <v>4.3782837127845919E-2</v>
      </c>
      <c r="N629" s="112" t="s">
        <v>384</v>
      </c>
      <c r="O629" s="30">
        <v>929.5</v>
      </c>
      <c r="P629" s="58">
        <f t="shared" si="56"/>
        <v>6.2790949442459443E-3</v>
      </c>
      <c r="R629" s="112" t="s">
        <v>384</v>
      </c>
      <c r="S629" s="30">
        <v>15799.1</v>
      </c>
      <c r="T629" s="31">
        <f t="shared" si="57"/>
        <v>-3.2239340828507101E-3</v>
      </c>
    </row>
    <row r="630" spans="2:20" ht="27">
      <c r="B630" s="112" t="s">
        <v>385</v>
      </c>
      <c r="C630" s="30">
        <v>1452.8</v>
      </c>
      <c r="D630" s="31">
        <f t="shared" si="53"/>
        <v>1.2827663134411527E-2</v>
      </c>
      <c r="F630" s="112" t="s">
        <v>385</v>
      </c>
      <c r="G630" s="30">
        <v>69.349999999999994</v>
      </c>
      <c r="H630" s="58">
        <f t="shared" si="54"/>
        <v>-1.4398848092154193E-3</v>
      </c>
      <c r="J630" s="112" t="s">
        <v>385</v>
      </c>
      <c r="K630" s="30">
        <v>28.8</v>
      </c>
      <c r="L630" s="58">
        <f t="shared" si="55"/>
        <v>-3.3557046979865723E-2</v>
      </c>
      <c r="N630" s="112" t="s">
        <v>385</v>
      </c>
      <c r="O630" s="30">
        <v>915.35</v>
      </c>
      <c r="P630" s="58">
        <f t="shared" si="56"/>
        <v>-1.5223238300161368E-2</v>
      </c>
      <c r="R630" s="112" t="s">
        <v>385</v>
      </c>
      <c r="S630" s="30">
        <v>15780.25</v>
      </c>
      <c r="T630" s="31">
        <f t="shared" si="57"/>
        <v>-1.193105936414085E-3</v>
      </c>
    </row>
    <row r="631" spans="2:20">
      <c r="B631" s="111">
        <v>44568.645833333336</v>
      </c>
      <c r="C631" s="30">
        <v>1495.5</v>
      </c>
      <c r="D631" s="31">
        <f t="shared" si="53"/>
        <v>2.9391519823788625E-2</v>
      </c>
      <c r="F631" s="111">
        <v>44568.645833333336</v>
      </c>
      <c r="G631" s="30">
        <v>72.8</v>
      </c>
      <c r="H631" s="58">
        <f t="shared" si="54"/>
        <v>4.9747656813265984E-2</v>
      </c>
      <c r="J631" s="111">
        <v>44568.645833333336</v>
      </c>
      <c r="K631" s="30">
        <v>29.48</v>
      </c>
      <c r="L631" s="58">
        <f t="shared" si="55"/>
        <v>2.3611111111111027E-2</v>
      </c>
      <c r="N631" s="111">
        <v>44568.645833333336</v>
      </c>
      <c r="O631" s="30">
        <v>929.2</v>
      </c>
      <c r="P631" s="58">
        <f t="shared" si="56"/>
        <v>1.513082427486756E-2</v>
      </c>
      <c r="R631" s="111">
        <v>44568.645833333336</v>
      </c>
      <c r="S631" s="30">
        <v>15752.05</v>
      </c>
      <c r="T631" s="31">
        <f t="shared" si="57"/>
        <v>-1.7870439314966458E-3</v>
      </c>
    </row>
    <row r="632" spans="2:20">
      <c r="B632" s="111">
        <v>44658.645833333336</v>
      </c>
      <c r="C632" s="30">
        <v>1545.55</v>
      </c>
      <c r="D632" s="31">
        <f t="shared" si="53"/>
        <v>3.3467067870277534E-2</v>
      </c>
      <c r="F632" s="111">
        <v>44658.645833333336</v>
      </c>
      <c r="G632" s="30">
        <v>76.400000000000006</v>
      </c>
      <c r="H632" s="58">
        <f t="shared" si="54"/>
        <v>4.9450549450549497E-2</v>
      </c>
      <c r="J632" s="111">
        <v>44658.645833333336</v>
      </c>
      <c r="K632" s="30">
        <v>28.35</v>
      </c>
      <c r="L632" s="58">
        <f t="shared" si="55"/>
        <v>-3.833107191316143E-2</v>
      </c>
      <c r="N632" s="111">
        <v>44658.645833333336</v>
      </c>
      <c r="O632" s="30">
        <v>937.7</v>
      </c>
      <c r="P632" s="58">
        <f t="shared" si="56"/>
        <v>9.1476538958243925E-3</v>
      </c>
      <c r="R632" s="111">
        <v>44658.645833333336</v>
      </c>
      <c r="S632" s="30">
        <v>15835.35</v>
      </c>
      <c r="T632" s="31">
        <f t="shared" si="57"/>
        <v>5.2882005834162804E-3</v>
      </c>
    </row>
    <row r="633" spans="2:20">
      <c r="B633" s="111">
        <v>44688.645833333336</v>
      </c>
      <c r="C633" s="30">
        <v>1568.5</v>
      </c>
      <c r="D633" s="31">
        <f t="shared" si="53"/>
        <v>1.4849082850765027E-2</v>
      </c>
      <c r="F633" s="111">
        <v>44688.645833333336</v>
      </c>
      <c r="G633" s="30">
        <v>77.75</v>
      </c>
      <c r="H633" s="58">
        <f t="shared" si="54"/>
        <v>1.7670157068062853E-2</v>
      </c>
      <c r="J633" s="111">
        <v>44688.645833333336</v>
      </c>
      <c r="K633" s="30">
        <v>26.95</v>
      </c>
      <c r="L633" s="58">
        <f t="shared" si="55"/>
        <v>-4.9382716049382824E-2</v>
      </c>
      <c r="N633" s="111">
        <v>44688.645833333336</v>
      </c>
      <c r="O633" s="30">
        <v>966.5</v>
      </c>
      <c r="P633" s="58">
        <f t="shared" si="56"/>
        <v>3.0713447797803051E-2</v>
      </c>
      <c r="R633" s="111">
        <v>44688.645833333336</v>
      </c>
      <c r="S633" s="30">
        <v>15810.85</v>
      </c>
      <c r="T633" s="31">
        <f t="shared" si="57"/>
        <v>-1.5471713602793757E-3</v>
      </c>
    </row>
    <row r="634" spans="2:20">
      <c r="B634" s="111">
        <v>44719.645833333336</v>
      </c>
      <c r="C634" s="30">
        <v>1617</v>
      </c>
      <c r="D634" s="31">
        <f t="shared" si="53"/>
        <v>3.0921262352566092E-2</v>
      </c>
      <c r="F634" s="111">
        <v>44719.645833333336</v>
      </c>
      <c r="G634" s="30">
        <v>78.650000000000006</v>
      </c>
      <c r="H634" s="58">
        <f t="shared" si="54"/>
        <v>1.1575562700964603E-2</v>
      </c>
      <c r="J634" s="111">
        <v>44719.645833333336</v>
      </c>
      <c r="K634" s="30">
        <v>27.29</v>
      </c>
      <c r="L634" s="58">
        <f t="shared" si="55"/>
        <v>1.2615955473098239E-2</v>
      </c>
      <c r="N634" s="111">
        <v>44719.645833333336</v>
      </c>
      <c r="O634" s="30">
        <v>985.6</v>
      </c>
      <c r="P634" s="58">
        <f t="shared" si="56"/>
        <v>1.9762027935851023E-2</v>
      </c>
      <c r="R634" s="111">
        <v>44719.645833333336</v>
      </c>
      <c r="S634" s="30">
        <v>15989.8</v>
      </c>
      <c r="T634" s="31">
        <f t="shared" si="57"/>
        <v>1.1318177074603808E-2</v>
      </c>
    </row>
    <row r="635" spans="2:20">
      <c r="B635" s="111">
        <v>44749.645833333336</v>
      </c>
      <c r="C635" s="30">
        <v>1624.6</v>
      </c>
      <c r="D635" s="31">
        <f t="shared" si="53"/>
        <v>4.7000618429189345E-3</v>
      </c>
      <c r="F635" s="111">
        <v>44749.645833333336</v>
      </c>
      <c r="G635" s="30">
        <v>78.849999999999994</v>
      </c>
      <c r="H635" s="58">
        <f t="shared" si="54"/>
        <v>2.5429116338204771E-3</v>
      </c>
      <c r="J635" s="111">
        <v>44749.645833333336</v>
      </c>
      <c r="K635" s="30">
        <v>27.11</v>
      </c>
      <c r="L635" s="58">
        <f t="shared" si="55"/>
        <v>-6.5958226456577229E-3</v>
      </c>
      <c r="N635" s="111">
        <v>44749.645833333336</v>
      </c>
      <c r="O635" s="30">
        <v>973.8</v>
      </c>
      <c r="P635" s="58">
        <f t="shared" si="56"/>
        <v>-1.197240259740262E-2</v>
      </c>
      <c r="R635" s="111">
        <v>44749.645833333336</v>
      </c>
      <c r="S635" s="30">
        <v>16132.9</v>
      </c>
      <c r="T635" s="31">
        <f t="shared" si="57"/>
        <v>8.9494552777396041E-3</v>
      </c>
    </row>
    <row r="636" spans="2:20">
      <c r="B636" s="111">
        <v>44780.645833333336</v>
      </c>
      <c r="C636" s="30">
        <v>1618.75</v>
      </c>
      <c r="D636" s="31">
        <f t="shared" si="53"/>
        <v>-3.6008863720299322E-3</v>
      </c>
      <c r="F636" s="111">
        <v>44780.645833333336</v>
      </c>
      <c r="G636" s="30">
        <v>78.150000000000006</v>
      </c>
      <c r="H636" s="58">
        <f t="shared" si="54"/>
        <v>-8.8776157260620492E-3</v>
      </c>
      <c r="J636" s="111">
        <v>44780.645833333336</v>
      </c>
      <c r="K636" s="30">
        <v>26.77</v>
      </c>
      <c r="L636" s="58">
        <f t="shared" si="55"/>
        <v>-1.2541497602360785E-2</v>
      </c>
      <c r="N636" s="111">
        <v>44780.645833333336</v>
      </c>
      <c r="O636" s="30">
        <v>965.55</v>
      </c>
      <c r="P636" s="58">
        <f t="shared" si="56"/>
        <v>-8.4719654959950486E-3</v>
      </c>
      <c r="R636" s="111">
        <v>44780.645833333336</v>
      </c>
      <c r="S636" s="30">
        <v>16220.6</v>
      </c>
      <c r="T636" s="31">
        <f t="shared" si="57"/>
        <v>5.4360964240776077E-3</v>
      </c>
    </row>
    <row r="637" spans="2:20">
      <c r="B637" s="111">
        <v>44872.645833333336</v>
      </c>
      <c r="C637" s="30">
        <v>1616.05</v>
      </c>
      <c r="D637" s="31">
        <f t="shared" si="53"/>
        <v>-1.6679536679536922E-3</v>
      </c>
      <c r="F637" s="111">
        <v>44872.645833333336</v>
      </c>
      <c r="G637" s="30">
        <v>81.7</v>
      </c>
      <c r="H637" s="58">
        <f t="shared" si="54"/>
        <v>4.5425463851567427E-2</v>
      </c>
      <c r="J637" s="111">
        <v>44872.645833333336</v>
      </c>
      <c r="K637" s="30">
        <v>26.89</v>
      </c>
      <c r="L637" s="58">
        <f t="shared" si="55"/>
        <v>4.4826298094882144E-3</v>
      </c>
      <c r="N637" s="111">
        <v>44872.645833333336</v>
      </c>
      <c r="O637" s="30">
        <v>986.75</v>
      </c>
      <c r="P637" s="58">
        <f t="shared" si="56"/>
        <v>2.1956397907928249E-2</v>
      </c>
      <c r="R637" s="111">
        <v>44872.645833333336</v>
      </c>
      <c r="S637" s="30">
        <v>16216</v>
      </c>
      <c r="T637" s="31">
        <f t="shared" si="57"/>
        <v>-2.8359000283595392E-4</v>
      </c>
    </row>
    <row r="638" spans="2:20">
      <c r="B638" s="111">
        <v>44902.645833333336</v>
      </c>
      <c r="C638" s="30">
        <v>1620.25</v>
      </c>
      <c r="D638" s="31">
        <f t="shared" si="53"/>
        <v>2.5989294885677694E-3</v>
      </c>
      <c r="F638" s="111">
        <v>44902.645833333336</v>
      </c>
      <c r="G638" s="30">
        <v>82.2</v>
      </c>
      <c r="H638" s="58">
        <f t="shared" si="54"/>
        <v>6.1199510403917579E-3</v>
      </c>
      <c r="J638" s="111">
        <v>44902.645833333336</v>
      </c>
      <c r="K638" s="30">
        <v>27.05</v>
      </c>
      <c r="L638" s="58">
        <f t="shared" si="55"/>
        <v>5.9501673484567696E-3</v>
      </c>
      <c r="N638" s="111">
        <v>44902.645833333336</v>
      </c>
      <c r="O638" s="30">
        <v>1013.75</v>
      </c>
      <c r="P638" s="58">
        <f t="shared" si="56"/>
        <v>2.7362553838358172E-2</v>
      </c>
      <c r="R638" s="111">
        <v>44902.645833333336</v>
      </c>
      <c r="S638" s="30">
        <v>16058.3</v>
      </c>
      <c r="T638" s="31">
        <f t="shared" si="57"/>
        <v>-9.7249629995067588E-3</v>
      </c>
    </row>
    <row r="639" spans="2:20" ht="27">
      <c r="B639" s="112" t="s">
        <v>386</v>
      </c>
      <c r="C639" s="30">
        <v>1614.4</v>
      </c>
      <c r="D639" s="31">
        <f t="shared" si="53"/>
        <v>-3.6105539268630471E-3</v>
      </c>
      <c r="F639" s="112" t="s">
        <v>386</v>
      </c>
      <c r="G639" s="30">
        <v>79.349999999999994</v>
      </c>
      <c r="H639" s="58">
        <f t="shared" si="54"/>
        <v>-3.4671532846715425E-2</v>
      </c>
      <c r="J639" s="112" t="s">
        <v>386</v>
      </c>
      <c r="K639" s="30">
        <v>26.95</v>
      </c>
      <c r="L639" s="58">
        <f t="shared" si="55"/>
        <v>-3.6968576709797141E-3</v>
      </c>
      <c r="N639" s="112" t="s">
        <v>386</v>
      </c>
      <c r="O639" s="30">
        <v>989.95</v>
      </c>
      <c r="P639" s="58">
        <f t="shared" si="56"/>
        <v>-2.3477188655980252E-2</v>
      </c>
      <c r="R639" s="112" t="s">
        <v>386</v>
      </c>
      <c r="S639" s="30">
        <v>15966.65</v>
      </c>
      <c r="T639" s="31">
        <f t="shared" si="57"/>
        <v>-5.7073289202468347E-3</v>
      </c>
    </row>
    <row r="640" spans="2:20" ht="27">
      <c r="B640" s="112" t="s">
        <v>387</v>
      </c>
      <c r="C640" s="30">
        <v>1649.05</v>
      </c>
      <c r="D640" s="31">
        <f t="shared" si="53"/>
        <v>2.1463082259662869E-2</v>
      </c>
      <c r="F640" s="112" t="s">
        <v>387</v>
      </c>
      <c r="G640" s="30">
        <v>78.650000000000006</v>
      </c>
      <c r="H640" s="58">
        <f t="shared" si="54"/>
        <v>-8.8216761184624071E-3</v>
      </c>
      <c r="J640" s="112" t="s">
        <v>387</v>
      </c>
      <c r="K640" s="30">
        <v>27.43</v>
      </c>
      <c r="L640" s="58">
        <f t="shared" si="55"/>
        <v>1.7810760667903436E-2</v>
      </c>
      <c r="N640" s="112" t="s">
        <v>387</v>
      </c>
      <c r="O640" s="30">
        <v>1026.3499999999999</v>
      </c>
      <c r="P640" s="58">
        <f t="shared" si="56"/>
        <v>3.676953381483905E-2</v>
      </c>
      <c r="R640" s="112" t="s">
        <v>387</v>
      </c>
      <c r="S640" s="30">
        <v>15938.65</v>
      </c>
      <c r="T640" s="31">
        <f t="shared" si="57"/>
        <v>-1.7536552752143164E-3</v>
      </c>
    </row>
    <row r="641" spans="2:20" ht="27">
      <c r="B641" s="112" t="s">
        <v>388</v>
      </c>
      <c r="C641" s="30">
        <v>1653.1</v>
      </c>
      <c r="D641" s="31">
        <f t="shared" si="53"/>
        <v>2.4559594918285299E-3</v>
      </c>
      <c r="F641" s="112" t="s">
        <v>388</v>
      </c>
      <c r="G641" s="30">
        <v>78.849999999999994</v>
      </c>
      <c r="H641" s="58">
        <f t="shared" si="54"/>
        <v>2.5429116338204771E-3</v>
      </c>
      <c r="J641" s="112" t="s">
        <v>388</v>
      </c>
      <c r="K641" s="30">
        <v>28.76</v>
      </c>
      <c r="L641" s="58">
        <f t="shared" si="55"/>
        <v>4.8487057965731051E-2</v>
      </c>
      <c r="N641" s="112" t="s">
        <v>388</v>
      </c>
      <c r="O641" s="30">
        <v>1006.95</v>
      </c>
      <c r="P641" s="58">
        <f t="shared" si="56"/>
        <v>-1.8901934038096035E-2</v>
      </c>
      <c r="R641" s="112" t="s">
        <v>388</v>
      </c>
      <c r="S641" s="30">
        <v>16049.2</v>
      </c>
      <c r="T641" s="31">
        <f t="shared" si="57"/>
        <v>6.9359701103921534E-3</v>
      </c>
    </row>
    <row r="642" spans="2:20" ht="27">
      <c r="B642" s="112" t="s">
        <v>389</v>
      </c>
      <c r="C642" s="30">
        <v>1645.5</v>
      </c>
      <c r="D642" s="31">
        <f t="shared" si="53"/>
        <v>-4.5974230234104851E-3</v>
      </c>
      <c r="F642" s="112" t="s">
        <v>389</v>
      </c>
      <c r="G642" s="30">
        <v>78.45</v>
      </c>
      <c r="H642" s="58">
        <f t="shared" si="54"/>
        <v>-5.0729232720354567E-3</v>
      </c>
      <c r="J642" s="112" t="s">
        <v>389</v>
      </c>
      <c r="K642" s="30">
        <v>28.76</v>
      </c>
      <c r="L642" s="58">
        <f t="shared" si="55"/>
        <v>0</v>
      </c>
      <c r="N642" s="112" t="s">
        <v>389</v>
      </c>
      <c r="O642" s="30">
        <v>1014.2</v>
      </c>
      <c r="P642" s="58">
        <f t="shared" si="56"/>
        <v>7.1999602760812742E-3</v>
      </c>
      <c r="R642" s="112" t="s">
        <v>389</v>
      </c>
      <c r="S642" s="30">
        <v>16278.5</v>
      </c>
      <c r="T642" s="31">
        <f t="shared" si="57"/>
        <v>1.4287316501756964E-2</v>
      </c>
    </row>
    <row r="643" spans="2:20" ht="27">
      <c r="B643" s="112" t="s">
        <v>390</v>
      </c>
      <c r="C643" s="30">
        <v>1648</v>
      </c>
      <c r="D643" s="31">
        <f t="shared" si="53"/>
        <v>1.5192950470981348E-3</v>
      </c>
      <c r="F643" s="112" t="s">
        <v>390</v>
      </c>
      <c r="G643" s="30">
        <v>80</v>
      </c>
      <c r="H643" s="58">
        <f t="shared" si="54"/>
        <v>1.9757807520713877E-2</v>
      </c>
      <c r="J643" s="112" t="s">
        <v>390</v>
      </c>
      <c r="K643" s="30">
        <v>28.78</v>
      </c>
      <c r="L643" s="58">
        <f t="shared" si="55"/>
        <v>6.9541029207220717E-4</v>
      </c>
      <c r="N643" s="112" t="s">
        <v>390</v>
      </c>
      <c r="O643" s="30">
        <v>1016.6</v>
      </c>
      <c r="P643" s="58">
        <f t="shared" si="56"/>
        <v>2.3663971603233858E-3</v>
      </c>
      <c r="R643" s="112" t="s">
        <v>390</v>
      </c>
      <c r="S643" s="30">
        <v>16340.55</v>
      </c>
      <c r="T643" s="31">
        <f t="shared" si="57"/>
        <v>3.8117762693121726E-3</v>
      </c>
    </row>
    <row r="644" spans="2:20" ht="27">
      <c r="B644" s="112" t="s">
        <v>391</v>
      </c>
      <c r="C644" s="30">
        <v>1655.75</v>
      </c>
      <c r="D644" s="31">
        <f t="shared" si="53"/>
        <v>4.7026699029126817E-3</v>
      </c>
      <c r="F644" s="112" t="s">
        <v>391</v>
      </c>
      <c r="G644" s="30">
        <v>78.05</v>
      </c>
      <c r="H644" s="58">
        <f t="shared" si="54"/>
        <v>-2.4375000000000036E-2</v>
      </c>
      <c r="J644" s="112" t="s">
        <v>391</v>
      </c>
      <c r="K644" s="30">
        <v>29.5</v>
      </c>
      <c r="L644" s="58">
        <f t="shared" si="55"/>
        <v>2.5017373175816537E-2</v>
      </c>
      <c r="N644" s="112" t="s">
        <v>391</v>
      </c>
      <c r="O644" s="30">
        <v>1043.25</v>
      </c>
      <c r="P644" s="58">
        <f t="shared" si="56"/>
        <v>2.6214833759590661E-2</v>
      </c>
      <c r="R644" s="112" t="s">
        <v>391</v>
      </c>
      <c r="S644" s="30">
        <v>16520.849999999999</v>
      </c>
      <c r="T644" s="31">
        <f t="shared" si="57"/>
        <v>1.1033900327712232E-2</v>
      </c>
    </row>
    <row r="645" spans="2:20" ht="27">
      <c r="B645" s="112" t="s">
        <v>392</v>
      </c>
      <c r="C645" s="30">
        <v>1669.4</v>
      </c>
      <c r="D645" s="31">
        <f t="shared" si="53"/>
        <v>8.2439981881323732E-3</v>
      </c>
      <c r="F645" s="112" t="s">
        <v>392</v>
      </c>
      <c r="G645" s="30">
        <v>80.349999999999994</v>
      </c>
      <c r="H645" s="58">
        <f t="shared" si="54"/>
        <v>2.9468289557975647E-2</v>
      </c>
      <c r="J645" s="112" t="s">
        <v>392</v>
      </c>
      <c r="K645" s="30">
        <v>30.97</v>
      </c>
      <c r="L645" s="58">
        <f t="shared" si="55"/>
        <v>4.9830508474576263E-2</v>
      </c>
      <c r="N645" s="112" t="s">
        <v>392</v>
      </c>
      <c r="O645" s="30">
        <v>1046.4000000000001</v>
      </c>
      <c r="P645" s="58">
        <f t="shared" si="56"/>
        <v>3.0194104960461488E-3</v>
      </c>
      <c r="R645" s="112" t="s">
        <v>392</v>
      </c>
      <c r="S645" s="30">
        <v>16605.25</v>
      </c>
      <c r="T645" s="31">
        <f t="shared" si="57"/>
        <v>5.1086959811390553E-3</v>
      </c>
    </row>
    <row r="646" spans="2:20" ht="27">
      <c r="B646" s="112" t="s">
        <v>393</v>
      </c>
      <c r="C646" s="30">
        <v>1685.85</v>
      </c>
      <c r="D646" s="31">
        <f t="shared" si="53"/>
        <v>9.8538397028871128E-3</v>
      </c>
      <c r="F646" s="112" t="s">
        <v>393</v>
      </c>
      <c r="G646" s="30">
        <v>81.2</v>
      </c>
      <c r="H646" s="58">
        <f t="shared" si="54"/>
        <v>1.0578718108276375E-2</v>
      </c>
      <c r="J646" s="112" t="s">
        <v>393</v>
      </c>
      <c r="K646" s="30">
        <v>32.51</v>
      </c>
      <c r="L646" s="58">
        <f t="shared" si="55"/>
        <v>4.9725540845980021E-2</v>
      </c>
      <c r="N646" s="112" t="s">
        <v>393</v>
      </c>
      <c r="O646" s="30">
        <v>1057.95</v>
      </c>
      <c r="P646" s="58">
        <f t="shared" si="56"/>
        <v>1.1037844036697164E-2</v>
      </c>
      <c r="R646" s="112" t="s">
        <v>393</v>
      </c>
      <c r="S646" s="30">
        <v>16719.45</v>
      </c>
      <c r="T646" s="31">
        <f t="shared" si="57"/>
        <v>6.8773430089881238E-3</v>
      </c>
    </row>
    <row r="647" spans="2:20" ht="27">
      <c r="B647" s="112" t="s">
        <v>394</v>
      </c>
      <c r="C647" s="30">
        <v>1676.05</v>
      </c>
      <c r="D647" s="31">
        <f t="shared" si="53"/>
        <v>-5.8130913189191613E-3</v>
      </c>
      <c r="F647" s="112" t="s">
        <v>394</v>
      </c>
      <c r="G647" s="30">
        <v>80.849999999999994</v>
      </c>
      <c r="H647" s="58">
        <f t="shared" si="54"/>
        <v>-4.3103448275862988E-3</v>
      </c>
      <c r="J647" s="112" t="s">
        <v>394</v>
      </c>
      <c r="K647" s="30">
        <v>34.119999999999997</v>
      </c>
      <c r="L647" s="58">
        <f t="shared" si="55"/>
        <v>4.9523223623500368E-2</v>
      </c>
      <c r="N647" s="112" t="s">
        <v>394</v>
      </c>
      <c r="O647" s="30">
        <v>1043.3499999999999</v>
      </c>
      <c r="P647" s="58">
        <f t="shared" si="56"/>
        <v>-1.3800274115033928E-2</v>
      </c>
      <c r="R647" s="112" t="s">
        <v>394</v>
      </c>
      <c r="S647" s="30">
        <v>16631</v>
      </c>
      <c r="T647" s="31">
        <f t="shared" si="57"/>
        <v>-5.2902457915781076E-3</v>
      </c>
    </row>
    <row r="648" spans="2:20" ht="27">
      <c r="B648" s="112" t="s">
        <v>395</v>
      </c>
      <c r="C648" s="30">
        <v>1668.4</v>
      </c>
      <c r="D648" s="31">
        <f t="shared" si="53"/>
        <v>-4.564302974254808E-3</v>
      </c>
      <c r="F648" s="112" t="s">
        <v>395</v>
      </c>
      <c r="G648" s="30">
        <v>79.75</v>
      </c>
      <c r="H648" s="58">
        <f t="shared" si="54"/>
        <v>-1.3605442176870652E-2</v>
      </c>
      <c r="J648" s="112" t="s">
        <v>395</v>
      </c>
      <c r="K648" s="30">
        <v>35.770000000000003</v>
      </c>
      <c r="L648" s="58">
        <f t="shared" si="55"/>
        <v>4.8358733880422111E-2</v>
      </c>
      <c r="N648" s="112" t="s">
        <v>395</v>
      </c>
      <c r="O648" s="30">
        <v>1036</v>
      </c>
      <c r="P648" s="58">
        <f t="shared" si="56"/>
        <v>-7.0446159007043763E-3</v>
      </c>
      <c r="R648" s="112" t="s">
        <v>395</v>
      </c>
      <c r="S648" s="30">
        <v>16483.849999999999</v>
      </c>
      <c r="T648" s="31">
        <f t="shared" si="57"/>
        <v>-8.8479345800013265E-3</v>
      </c>
    </row>
    <row r="649" spans="2:20" ht="27">
      <c r="B649" s="112" t="s">
        <v>396</v>
      </c>
      <c r="C649" s="30">
        <v>1638.35</v>
      </c>
      <c r="D649" s="31">
        <f t="shared" si="53"/>
        <v>-1.8011268280987869E-2</v>
      </c>
      <c r="F649" s="112" t="s">
        <v>396</v>
      </c>
      <c r="G649" s="30">
        <v>78.2</v>
      </c>
      <c r="H649" s="58">
        <f t="shared" si="54"/>
        <v>-1.9435736677115956E-2</v>
      </c>
      <c r="J649" s="112" t="s">
        <v>396</v>
      </c>
      <c r="K649" s="30">
        <v>37.42</v>
      </c>
      <c r="L649" s="58">
        <f t="shared" si="55"/>
        <v>4.6128040257198633E-2</v>
      </c>
      <c r="N649" s="112" t="s">
        <v>396</v>
      </c>
      <c r="O649" s="30">
        <v>1041.6500000000001</v>
      </c>
      <c r="P649" s="58">
        <f t="shared" si="56"/>
        <v>5.4536679536680843E-3</v>
      </c>
      <c r="R649" s="112" t="s">
        <v>396</v>
      </c>
      <c r="S649" s="30">
        <v>16641.8</v>
      </c>
      <c r="T649" s="31">
        <f t="shared" si="57"/>
        <v>9.5821061220529025E-3</v>
      </c>
    </row>
    <row r="650" spans="2:20" ht="27">
      <c r="B650" s="112" t="s">
        <v>397</v>
      </c>
      <c r="C650" s="30">
        <v>1618.4</v>
      </c>
      <c r="D650" s="31">
        <f t="shared" si="53"/>
        <v>-1.2176885280922756E-2</v>
      </c>
      <c r="F650" s="112" t="s">
        <v>397</v>
      </c>
      <c r="G650" s="30">
        <v>76.2</v>
      </c>
      <c r="H650" s="58">
        <f t="shared" si="54"/>
        <v>-2.5575447570332477E-2</v>
      </c>
      <c r="J650" s="112" t="s">
        <v>397</v>
      </c>
      <c r="K650" s="30">
        <v>36.81</v>
      </c>
      <c r="L650" s="58">
        <f t="shared" si="55"/>
        <v>-1.6301443078567623E-2</v>
      </c>
      <c r="N650" s="112" t="s">
        <v>397</v>
      </c>
      <c r="O650" s="30">
        <v>1039.25</v>
      </c>
      <c r="P650" s="58">
        <f t="shared" si="56"/>
        <v>-2.304036864589909E-3</v>
      </c>
      <c r="R650" s="112" t="s">
        <v>397</v>
      </c>
      <c r="S650" s="30">
        <v>16929.599999999999</v>
      </c>
      <c r="T650" s="31">
        <f t="shared" si="57"/>
        <v>1.7293802353110843E-2</v>
      </c>
    </row>
    <row r="651" spans="2:20" ht="27">
      <c r="B651" s="112" t="s">
        <v>398</v>
      </c>
      <c r="C651" s="30">
        <v>1622.45</v>
      </c>
      <c r="D651" s="31">
        <f t="shared" ref="D651:D714" si="58">(C651/C650)-1</f>
        <v>2.5024715768660055E-3</v>
      </c>
      <c r="F651" s="112" t="s">
        <v>398</v>
      </c>
      <c r="G651" s="30">
        <v>77.5</v>
      </c>
      <c r="H651" s="58">
        <f t="shared" ref="H651:H714" si="59">(G651/G650)-1</f>
        <v>1.7060367454068137E-2</v>
      </c>
      <c r="J651" s="112" t="s">
        <v>398</v>
      </c>
      <c r="K651" s="30">
        <v>35.590000000000003</v>
      </c>
      <c r="L651" s="58">
        <f t="shared" ref="L651:L714" si="60">(K651/K650)-1</f>
        <v>-3.3143167617495251E-2</v>
      </c>
      <c r="N651" s="112" t="s">
        <v>398</v>
      </c>
      <c r="O651" s="30">
        <v>1055.7</v>
      </c>
      <c r="P651" s="58">
        <f t="shared" ref="P651:P712" si="61">(O651/O650)-1</f>
        <v>1.5828722636516801E-2</v>
      </c>
      <c r="R651" s="112" t="s">
        <v>398</v>
      </c>
      <c r="S651" s="30">
        <v>17158.25</v>
      </c>
      <c r="T651" s="31">
        <f t="shared" ref="T651:T714" si="62">(S651/S650)-1</f>
        <v>1.3505930441357172E-2</v>
      </c>
    </row>
    <row r="652" spans="2:20">
      <c r="B652" s="111">
        <v>44569.645833333336</v>
      </c>
      <c r="C652" s="30">
        <v>1617.5</v>
      </c>
      <c r="D652" s="31">
        <f t="shared" si="58"/>
        <v>-3.0509414773953747E-3</v>
      </c>
      <c r="F652" s="111">
        <v>44569.645833333336</v>
      </c>
      <c r="G652" s="30">
        <v>78.3</v>
      </c>
      <c r="H652" s="58">
        <f t="shared" si="59"/>
        <v>1.0322580645161228E-2</v>
      </c>
      <c r="J652" s="111">
        <v>44569.645833333336</v>
      </c>
      <c r="K652" s="30">
        <v>37.36</v>
      </c>
      <c r="L652" s="58">
        <f t="shared" si="60"/>
        <v>4.9733071087384007E-2</v>
      </c>
      <c r="N652" s="111">
        <v>44569.645833333336</v>
      </c>
      <c r="O652" s="30">
        <v>1044</v>
      </c>
      <c r="P652" s="58">
        <f t="shared" si="61"/>
        <v>-1.1082693947144118E-2</v>
      </c>
      <c r="R652" s="111">
        <v>44569.645833333336</v>
      </c>
      <c r="S652" s="30">
        <v>17340.05</v>
      </c>
      <c r="T652" s="31">
        <f t="shared" si="62"/>
        <v>1.0595486136406596E-2</v>
      </c>
    </row>
    <row r="653" spans="2:20">
      <c r="B653" s="111">
        <v>44600.645833333336</v>
      </c>
      <c r="C653" s="30">
        <v>1607.8</v>
      </c>
      <c r="D653" s="31">
        <f t="shared" si="58"/>
        <v>-5.9969088098917878E-3</v>
      </c>
      <c r="F653" s="111">
        <v>44600.645833333336</v>
      </c>
      <c r="G653" s="30">
        <v>82.2</v>
      </c>
      <c r="H653" s="58">
        <f t="shared" si="59"/>
        <v>4.9808429118773923E-2</v>
      </c>
      <c r="J653" s="111">
        <v>44600.645833333336</v>
      </c>
      <c r="K653" s="30">
        <v>36.29</v>
      </c>
      <c r="L653" s="58">
        <f t="shared" si="60"/>
        <v>-2.8640256959314825E-2</v>
      </c>
      <c r="N653" s="111">
        <v>44600.645833333336</v>
      </c>
      <c r="O653" s="30">
        <v>1065.05</v>
      </c>
      <c r="P653" s="58">
        <f t="shared" si="61"/>
        <v>2.0162835249042166E-2</v>
      </c>
      <c r="R653" s="111">
        <v>44600.645833333336</v>
      </c>
      <c r="S653" s="30">
        <v>17345.45</v>
      </c>
      <c r="T653" s="31">
        <f t="shared" si="62"/>
        <v>3.1141778714594004E-4</v>
      </c>
    </row>
    <row r="654" spans="2:20">
      <c r="B654" s="111">
        <v>44628.645833333336</v>
      </c>
      <c r="C654" s="30">
        <v>1577.9</v>
      </c>
      <c r="D654" s="31">
        <f t="shared" si="58"/>
        <v>-1.8596840403035109E-2</v>
      </c>
      <c r="F654" s="111">
        <v>44628.645833333336</v>
      </c>
      <c r="G654" s="30">
        <v>79.75</v>
      </c>
      <c r="H654" s="58">
        <f t="shared" si="59"/>
        <v>-2.9805352798053519E-2</v>
      </c>
      <c r="J654" s="111">
        <v>44628.645833333336</v>
      </c>
      <c r="K654" s="30">
        <v>36.549999999999997</v>
      </c>
      <c r="L654" s="58">
        <f t="shared" si="60"/>
        <v>7.1645081289610779E-3</v>
      </c>
      <c r="N654" s="111">
        <v>44628.645833333336</v>
      </c>
      <c r="O654" s="30">
        <v>1067.55</v>
      </c>
      <c r="P654" s="58">
        <f t="shared" si="61"/>
        <v>2.3473076381390623E-3</v>
      </c>
      <c r="R654" s="111">
        <v>44628.645833333336</v>
      </c>
      <c r="S654" s="30">
        <v>17388.150000000001</v>
      </c>
      <c r="T654" s="31">
        <f t="shared" si="62"/>
        <v>2.4617406870390823E-3</v>
      </c>
    </row>
    <row r="655" spans="2:20">
      <c r="B655" s="111">
        <v>44659.645833333336</v>
      </c>
      <c r="C655" s="30">
        <v>1612.1</v>
      </c>
      <c r="D655" s="31">
        <f t="shared" si="58"/>
        <v>2.1674377336966755E-2</v>
      </c>
      <c r="F655" s="111">
        <v>44659.645833333336</v>
      </c>
      <c r="G655" s="30">
        <v>80.55</v>
      </c>
      <c r="H655" s="58">
        <f t="shared" si="59"/>
        <v>1.0031347962382364E-2</v>
      </c>
      <c r="J655" s="111">
        <v>44659.645833333336</v>
      </c>
      <c r="K655" s="30">
        <v>35.950000000000003</v>
      </c>
      <c r="L655" s="58">
        <f t="shared" si="60"/>
        <v>-1.6415868673050449E-2</v>
      </c>
      <c r="N655" s="111">
        <v>44659.645833333336</v>
      </c>
      <c r="O655" s="30">
        <v>1042.2</v>
      </c>
      <c r="P655" s="58">
        <f t="shared" si="61"/>
        <v>-2.3745960376563069E-2</v>
      </c>
      <c r="R655" s="111">
        <v>44659.645833333336</v>
      </c>
      <c r="S655" s="30">
        <v>17382</v>
      </c>
      <c r="T655" s="31">
        <f t="shared" si="62"/>
        <v>-3.5368915036970705E-4</v>
      </c>
    </row>
    <row r="656" spans="2:20">
      <c r="B656" s="111">
        <v>44689.645833333336</v>
      </c>
      <c r="C656" s="30">
        <v>1617.25</v>
      </c>
      <c r="D656" s="31">
        <f t="shared" si="58"/>
        <v>3.1945909062713884E-3</v>
      </c>
      <c r="F656" s="111">
        <v>44689.645833333336</v>
      </c>
      <c r="G656" s="30">
        <v>79.45</v>
      </c>
      <c r="H656" s="58">
        <f t="shared" si="59"/>
        <v>-1.3656114214773307E-2</v>
      </c>
      <c r="J656" s="111">
        <v>44689.645833333336</v>
      </c>
      <c r="K656" s="30">
        <v>35.81</v>
      </c>
      <c r="L656" s="58">
        <f t="shared" si="60"/>
        <v>-3.8942976356050041E-3</v>
      </c>
      <c r="N656" s="111">
        <v>44689.645833333336</v>
      </c>
      <c r="O656" s="30">
        <v>1034.5</v>
      </c>
      <c r="P656" s="58">
        <f t="shared" si="61"/>
        <v>-7.3882172327768281E-3</v>
      </c>
      <c r="R656" s="111">
        <v>44689.645833333336</v>
      </c>
      <c r="S656" s="30">
        <v>17397.5</v>
      </c>
      <c r="T656" s="31">
        <f t="shared" si="62"/>
        <v>8.9172707398454953E-4</v>
      </c>
    </row>
    <row r="657" spans="2:20">
      <c r="B657" s="111">
        <v>44781.645833333336</v>
      </c>
      <c r="C657" s="30">
        <v>1606.65</v>
      </c>
      <c r="D657" s="31">
        <f t="shared" si="58"/>
        <v>-6.554336064306665E-3</v>
      </c>
      <c r="F657" s="111">
        <v>44781.645833333336</v>
      </c>
      <c r="G657" s="30">
        <v>80</v>
      </c>
      <c r="H657" s="58">
        <f t="shared" si="59"/>
        <v>6.9225928256764213E-3</v>
      </c>
      <c r="J657" s="111">
        <v>44781.645833333336</v>
      </c>
      <c r="K657" s="30">
        <v>37.58</v>
      </c>
      <c r="L657" s="58">
        <f t="shared" si="60"/>
        <v>4.9427534208321688E-2</v>
      </c>
      <c r="N657" s="111">
        <v>44781.645833333336</v>
      </c>
      <c r="O657" s="30">
        <v>1014.05</v>
      </c>
      <c r="P657" s="58">
        <f t="shared" si="61"/>
        <v>-1.9768003866602268E-2</v>
      </c>
      <c r="R657" s="111">
        <v>44781.645833333336</v>
      </c>
      <c r="S657" s="30">
        <v>17525.099999999999</v>
      </c>
      <c r="T657" s="31">
        <f t="shared" si="62"/>
        <v>7.3343871245867831E-3</v>
      </c>
    </row>
    <row r="658" spans="2:20">
      <c r="B658" s="111">
        <v>44842.645833333336</v>
      </c>
      <c r="C658" s="30">
        <v>1639.65</v>
      </c>
      <c r="D658" s="31">
        <f t="shared" si="58"/>
        <v>2.0539632153860454E-2</v>
      </c>
      <c r="F658" s="111">
        <v>44842.645833333336</v>
      </c>
      <c r="G658" s="30">
        <v>79.45</v>
      </c>
      <c r="H658" s="58">
        <f t="shared" si="59"/>
        <v>-6.8749999999999645E-3</v>
      </c>
      <c r="J658" s="111">
        <v>44842.645833333336</v>
      </c>
      <c r="K658" s="30">
        <v>39.450000000000003</v>
      </c>
      <c r="L658" s="58">
        <f t="shared" si="60"/>
        <v>4.9760510910058731E-2</v>
      </c>
      <c r="N658" s="111">
        <v>44842.645833333336</v>
      </c>
      <c r="O658" s="30">
        <v>907.8</v>
      </c>
      <c r="P658" s="58">
        <f t="shared" si="61"/>
        <v>-0.10477787091366308</v>
      </c>
      <c r="R658" s="111">
        <v>44842.645833333336</v>
      </c>
      <c r="S658" s="30">
        <v>17534.75</v>
      </c>
      <c r="T658" s="31">
        <f t="shared" si="62"/>
        <v>5.5063879806693805E-4</v>
      </c>
    </row>
    <row r="659" spans="2:20">
      <c r="B659" s="111">
        <v>44873.645833333336</v>
      </c>
      <c r="C659" s="30">
        <v>1635.05</v>
      </c>
      <c r="D659" s="31">
        <f t="shared" si="58"/>
        <v>-2.8054767785808954E-3</v>
      </c>
      <c r="F659" s="111">
        <v>44873.645833333336</v>
      </c>
      <c r="G659" s="30">
        <v>80.45</v>
      </c>
      <c r="H659" s="58">
        <f t="shared" si="59"/>
        <v>1.2586532410320928E-2</v>
      </c>
      <c r="J659" s="111">
        <v>44873.645833333336</v>
      </c>
      <c r="K659" s="30">
        <v>38.520000000000003</v>
      </c>
      <c r="L659" s="58">
        <f t="shared" si="60"/>
        <v>-2.3574144486692039E-2</v>
      </c>
      <c r="N659" s="111">
        <v>44873.645833333336</v>
      </c>
      <c r="O659" s="30">
        <v>913.25</v>
      </c>
      <c r="P659" s="58">
        <f t="shared" si="61"/>
        <v>6.003525005507937E-3</v>
      </c>
      <c r="R659" s="111">
        <v>44873.645833333336</v>
      </c>
      <c r="S659" s="30">
        <v>17659</v>
      </c>
      <c r="T659" s="31">
        <f t="shared" si="62"/>
        <v>7.0859293688247948E-3</v>
      </c>
    </row>
    <row r="660" spans="2:20">
      <c r="B660" s="111">
        <v>44903.645833333336</v>
      </c>
      <c r="C660" s="30">
        <v>1644.3</v>
      </c>
      <c r="D660" s="31">
        <f t="shared" si="58"/>
        <v>5.6573193480322637E-3</v>
      </c>
      <c r="F660" s="111">
        <v>44903.645833333336</v>
      </c>
      <c r="G660" s="30">
        <v>77.349999999999994</v>
      </c>
      <c r="H660" s="58">
        <f t="shared" si="59"/>
        <v>-3.8533250466128099E-2</v>
      </c>
      <c r="J660" s="111">
        <v>44903.645833333336</v>
      </c>
      <c r="K660" s="30">
        <v>40.31</v>
      </c>
      <c r="L660" s="58">
        <f t="shared" si="60"/>
        <v>4.646936656282441E-2</v>
      </c>
      <c r="N660" s="111">
        <v>44903.645833333336</v>
      </c>
      <c r="O660" s="30">
        <v>908.65</v>
      </c>
      <c r="P660" s="58">
        <f t="shared" si="61"/>
        <v>-5.0369559266356667E-3</v>
      </c>
      <c r="R660" s="111">
        <v>44903.645833333336</v>
      </c>
      <c r="S660" s="30">
        <v>17698.150000000001</v>
      </c>
      <c r="T660" s="31">
        <f t="shared" si="62"/>
        <v>2.2169998301151406E-3</v>
      </c>
    </row>
    <row r="661" spans="2:20" ht="27">
      <c r="B661" s="112" t="s">
        <v>399</v>
      </c>
      <c r="C661" s="30">
        <v>1660.95</v>
      </c>
      <c r="D661" s="31">
        <f t="shared" si="58"/>
        <v>1.0125889436234381E-2</v>
      </c>
      <c r="F661" s="112" t="s">
        <v>399</v>
      </c>
      <c r="G661" s="30">
        <v>74</v>
      </c>
      <c r="H661" s="58">
        <f t="shared" si="59"/>
        <v>-4.330963154492562E-2</v>
      </c>
      <c r="J661" s="112" t="s">
        <v>399</v>
      </c>
      <c r="K661" s="30">
        <v>38.299999999999997</v>
      </c>
      <c r="L661" s="58">
        <f t="shared" si="60"/>
        <v>-4.9863557429918215E-2</v>
      </c>
      <c r="N661" s="112" t="s">
        <v>399</v>
      </c>
      <c r="O661" s="30">
        <v>909.6</v>
      </c>
      <c r="P661" s="58">
        <f t="shared" si="61"/>
        <v>1.0455070709294301E-3</v>
      </c>
      <c r="R661" s="112" t="s">
        <v>399</v>
      </c>
      <c r="S661" s="30">
        <v>17825.25</v>
      </c>
      <c r="T661" s="31">
        <f t="shared" si="62"/>
        <v>7.1815415735541066E-3</v>
      </c>
    </row>
    <row r="662" spans="2:20" ht="27">
      <c r="B662" s="112" t="s">
        <v>400</v>
      </c>
      <c r="C662" s="30">
        <v>1647.9</v>
      </c>
      <c r="D662" s="31">
        <f t="shared" si="58"/>
        <v>-7.8569493362232734E-3</v>
      </c>
      <c r="F662" s="112" t="s">
        <v>400</v>
      </c>
      <c r="G662" s="30">
        <v>74.5</v>
      </c>
      <c r="H662" s="58">
        <f t="shared" si="59"/>
        <v>6.7567567567567988E-3</v>
      </c>
      <c r="J662" s="112" t="s">
        <v>400</v>
      </c>
      <c r="K662" s="30">
        <v>38.22</v>
      </c>
      <c r="L662" s="58">
        <f t="shared" si="60"/>
        <v>-2.0887728459529908E-3</v>
      </c>
      <c r="N662" s="112" t="s">
        <v>400</v>
      </c>
      <c r="O662" s="30">
        <v>898.2</v>
      </c>
      <c r="P662" s="58">
        <f t="shared" si="61"/>
        <v>-1.253298153034299E-2</v>
      </c>
      <c r="R662" s="112" t="s">
        <v>400</v>
      </c>
      <c r="S662" s="30">
        <v>17944.25</v>
      </c>
      <c r="T662" s="31">
        <f t="shared" si="62"/>
        <v>6.6759231988331447E-3</v>
      </c>
    </row>
    <row r="663" spans="2:20" ht="27">
      <c r="B663" s="112" t="s">
        <v>401</v>
      </c>
      <c r="C663" s="30">
        <v>1702.3</v>
      </c>
      <c r="D663" s="31">
        <f t="shared" si="58"/>
        <v>3.3011711875720495E-2</v>
      </c>
      <c r="F663" s="112" t="s">
        <v>401</v>
      </c>
      <c r="G663" s="30">
        <v>75.8</v>
      </c>
      <c r="H663" s="58">
        <f t="shared" si="59"/>
        <v>1.744966442953011E-2</v>
      </c>
      <c r="J663" s="112" t="s">
        <v>401</v>
      </c>
      <c r="K663" s="30">
        <v>38.5</v>
      </c>
      <c r="L663" s="58">
        <f t="shared" si="60"/>
        <v>7.3260073260073E-3</v>
      </c>
      <c r="N663" s="112" t="s">
        <v>401</v>
      </c>
      <c r="O663" s="30">
        <v>894.1</v>
      </c>
      <c r="P663" s="58">
        <f t="shared" si="61"/>
        <v>-4.5646849254064037E-3</v>
      </c>
      <c r="R663" s="112" t="s">
        <v>401</v>
      </c>
      <c r="S663" s="30">
        <v>17956.5</v>
      </c>
      <c r="T663" s="31">
        <f t="shared" si="62"/>
        <v>6.826699360520383E-4</v>
      </c>
    </row>
    <row r="664" spans="2:20" ht="27">
      <c r="B664" s="112" t="s">
        <v>402</v>
      </c>
      <c r="C664" s="30">
        <v>1668.7</v>
      </c>
      <c r="D664" s="31">
        <f t="shared" si="58"/>
        <v>-1.9738001527345284E-2</v>
      </c>
      <c r="F664" s="112" t="s">
        <v>402</v>
      </c>
      <c r="G664" s="30">
        <v>76.45</v>
      </c>
      <c r="H664" s="58">
        <f t="shared" si="59"/>
        <v>8.5751978891821512E-3</v>
      </c>
      <c r="J664" s="112" t="s">
        <v>402</v>
      </c>
      <c r="K664" s="30">
        <v>37.32</v>
      </c>
      <c r="L664" s="58">
        <f t="shared" si="60"/>
        <v>-3.0649350649350593E-2</v>
      </c>
      <c r="N664" s="112" t="s">
        <v>402</v>
      </c>
      <c r="O664" s="30">
        <v>907.6</v>
      </c>
      <c r="P664" s="58">
        <f t="shared" si="61"/>
        <v>1.5098982216754209E-2</v>
      </c>
      <c r="R664" s="112" t="s">
        <v>402</v>
      </c>
      <c r="S664" s="30">
        <v>17758.45</v>
      </c>
      <c r="T664" s="31">
        <f t="shared" si="62"/>
        <v>-1.1029432239022086E-2</v>
      </c>
    </row>
    <row r="665" spans="2:20" ht="27">
      <c r="B665" s="112" t="s">
        <v>403</v>
      </c>
      <c r="C665" s="30">
        <v>1643.35</v>
      </c>
      <c r="D665" s="31">
        <f t="shared" si="58"/>
        <v>-1.5191466410978682E-2</v>
      </c>
      <c r="F665" s="112" t="s">
        <v>403</v>
      </c>
      <c r="G665" s="30">
        <v>75.05</v>
      </c>
      <c r="H665" s="58">
        <f t="shared" si="59"/>
        <v>-1.8312622629169439E-2</v>
      </c>
      <c r="J665" s="112" t="s">
        <v>403</v>
      </c>
      <c r="K665" s="30">
        <v>35.89</v>
      </c>
      <c r="L665" s="58">
        <f t="shared" si="60"/>
        <v>-3.831725616291537E-2</v>
      </c>
      <c r="N665" s="112" t="s">
        <v>403</v>
      </c>
      <c r="O665" s="30">
        <v>887.25</v>
      </c>
      <c r="P665" s="58">
        <f t="shared" si="61"/>
        <v>-2.2421771705597227E-2</v>
      </c>
      <c r="R665" s="112" t="s">
        <v>403</v>
      </c>
      <c r="S665" s="30">
        <v>17490.7</v>
      </c>
      <c r="T665" s="31">
        <f t="shared" si="62"/>
        <v>-1.5077329384039717E-2</v>
      </c>
    </row>
    <row r="666" spans="2:20" ht="27">
      <c r="B666" s="112" t="s">
        <v>404</v>
      </c>
      <c r="C666" s="30">
        <v>1622.7</v>
      </c>
      <c r="D666" s="31">
        <f t="shared" si="58"/>
        <v>-1.2565795478747588E-2</v>
      </c>
      <c r="F666" s="112" t="s">
        <v>404</v>
      </c>
      <c r="G666" s="30">
        <v>73.7</v>
      </c>
      <c r="H666" s="58">
        <f t="shared" si="59"/>
        <v>-1.7988007994670152E-2</v>
      </c>
      <c r="J666" s="112" t="s">
        <v>404</v>
      </c>
      <c r="K666" s="30">
        <v>36.39</v>
      </c>
      <c r="L666" s="58">
        <f t="shared" si="60"/>
        <v>1.3931457230426325E-2</v>
      </c>
      <c r="N666" s="112" t="s">
        <v>404</v>
      </c>
      <c r="O666" s="30">
        <v>902.65</v>
      </c>
      <c r="P666" s="58">
        <f t="shared" si="61"/>
        <v>1.7357001972386543E-2</v>
      </c>
      <c r="R666" s="112" t="s">
        <v>404</v>
      </c>
      <c r="S666" s="30">
        <v>17577.5</v>
      </c>
      <c r="T666" s="31">
        <f t="shared" si="62"/>
        <v>4.9626372872439983E-3</v>
      </c>
    </row>
    <row r="667" spans="2:20" ht="27">
      <c r="B667" s="112" t="s">
        <v>405</v>
      </c>
      <c r="C667" s="30">
        <v>1618.3</v>
      </c>
      <c r="D667" s="31">
        <f t="shared" si="58"/>
        <v>-2.7115301657731905E-3</v>
      </c>
      <c r="F667" s="112" t="s">
        <v>405</v>
      </c>
      <c r="G667" s="30">
        <v>72.8</v>
      </c>
      <c r="H667" s="58">
        <f t="shared" si="59"/>
        <v>-1.2211668928086894E-2</v>
      </c>
      <c r="J667" s="112" t="s">
        <v>405</v>
      </c>
      <c r="K667" s="30">
        <v>36.15</v>
      </c>
      <c r="L667" s="58">
        <f t="shared" si="60"/>
        <v>-6.5952184666117075E-3</v>
      </c>
      <c r="N667" s="112" t="s">
        <v>405</v>
      </c>
      <c r="O667" s="30">
        <v>896.95</v>
      </c>
      <c r="P667" s="58">
        <f t="shared" si="61"/>
        <v>-6.3147399324211539E-3</v>
      </c>
      <c r="R667" s="112" t="s">
        <v>405</v>
      </c>
      <c r="S667" s="30">
        <v>17604.95</v>
      </c>
      <c r="T667" s="31">
        <f t="shared" si="62"/>
        <v>1.5616555255297815E-3</v>
      </c>
    </row>
    <row r="668" spans="2:20" ht="27">
      <c r="B668" s="112" t="s">
        <v>406</v>
      </c>
      <c r="C668" s="30">
        <v>1612.7</v>
      </c>
      <c r="D668" s="31">
        <f t="shared" si="58"/>
        <v>-3.4604214298955549E-3</v>
      </c>
      <c r="F668" s="112" t="s">
        <v>406</v>
      </c>
      <c r="G668" s="30">
        <v>76.2</v>
      </c>
      <c r="H668" s="58">
        <f t="shared" si="59"/>
        <v>4.6703296703296759E-2</v>
      </c>
      <c r="J668" s="112" t="s">
        <v>406</v>
      </c>
      <c r="K668" s="30">
        <v>37.78</v>
      </c>
      <c r="L668" s="58">
        <f t="shared" si="60"/>
        <v>4.508990318118955E-2</v>
      </c>
      <c r="N668" s="112" t="s">
        <v>406</v>
      </c>
      <c r="O668" s="30">
        <v>889.8</v>
      </c>
      <c r="P668" s="58">
        <f t="shared" si="61"/>
        <v>-7.9714588327109981E-3</v>
      </c>
      <c r="R668" s="112" t="s">
        <v>406</v>
      </c>
      <c r="S668" s="30">
        <v>17522.45</v>
      </c>
      <c r="T668" s="31">
        <f t="shared" si="62"/>
        <v>-4.6861820113093255E-3</v>
      </c>
    </row>
    <row r="669" spans="2:20" ht="27">
      <c r="B669" s="112" t="s">
        <v>407</v>
      </c>
      <c r="C669" s="30">
        <v>1615.5</v>
      </c>
      <c r="D669" s="31">
        <f t="shared" si="58"/>
        <v>1.7362187635641124E-3</v>
      </c>
      <c r="F669" s="112" t="s">
        <v>407</v>
      </c>
      <c r="G669" s="30">
        <v>76.05</v>
      </c>
      <c r="H669" s="58">
        <f t="shared" si="59"/>
        <v>-1.9685039370079815E-3</v>
      </c>
      <c r="J669" s="112" t="s">
        <v>407</v>
      </c>
      <c r="K669" s="30">
        <v>36.49</v>
      </c>
      <c r="L669" s="58">
        <f t="shared" si="60"/>
        <v>-3.4145050291159329E-2</v>
      </c>
      <c r="N669" s="112" t="s">
        <v>407</v>
      </c>
      <c r="O669" s="30">
        <v>894.7</v>
      </c>
      <c r="P669" s="58">
        <f t="shared" si="61"/>
        <v>5.5068554731401154E-3</v>
      </c>
      <c r="R669" s="112" t="s">
        <v>407</v>
      </c>
      <c r="S669" s="30">
        <v>17558.900000000001</v>
      </c>
      <c r="T669" s="31">
        <f t="shared" si="62"/>
        <v>2.0801885581069879E-3</v>
      </c>
    </row>
    <row r="670" spans="2:20" ht="27">
      <c r="B670" s="112" t="s">
        <v>408</v>
      </c>
      <c r="C670" s="30">
        <v>1608</v>
      </c>
      <c r="D670" s="31">
        <f t="shared" si="58"/>
        <v>-4.6425255338904403E-3</v>
      </c>
      <c r="F670" s="112" t="s">
        <v>408</v>
      </c>
      <c r="G670" s="30">
        <v>76.3</v>
      </c>
      <c r="H670" s="58">
        <f t="shared" si="59"/>
        <v>3.2873109796187627E-3</v>
      </c>
      <c r="J670" s="112" t="s">
        <v>408</v>
      </c>
      <c r="K670" s="30">
        <v>35.93</v>
      </c>
      <c r="L670" s="58">
        <f t="shared" si="60"/>
        <v>-1.5346670320635858E-2</v>
      </c>
      <c r="N670" s="112" t="s">
        <v>408</v>
      </c>
      <c r="O670" s="30">
        <v>887.9</v>
      </c>
      <c r="P670" s="58">
        <f t="shared" si="61"/>
        <v>-7.6003129540629377E-3</v>
      </c>
      <c r="R670" s="112" t="s">
        <v>408</v>
      </c>
      <c r="S670" s="30">
        <v>17312.900000000001</v>
      </c>
      <c r="T670" s="31">
        <f t="shared" si="62"/>
        <v>-1.400998923622776E-2</v>
      </c>
    </row>
    <row r="671" spans="2:20" ht="27">
      <c r="B671" s="112" t="s">
        <v>409</v>
      </c>
      <c r="C671" s="30">
        <v>1641.65</v>
      </c>
      <c r="D671" s="31">
        <f t="shared" si="58"/>
        <v>2.0926616915422969E-2</v>
      </c>
      <c r="F671" s="112" t="s">
        <v>409</v>
      </c>
      <c r="G671" s="30">
        <v>76.650000000000006</v>
      </c>
      <c r="H671" s="58">
        <f t="shared" si="59"/>
        <v>4.5871559633028358E-3</v>
      </c>
      <c r="J671" s="112" t="s">
        <v>409</v>
      </c>
      <c r="K671" s="30">
        <v>36.229999999999997</v>
      </c>
      <c r="L671" s="58">
        <f t="shared" si="60"/>
        <v>8.3495686056218599E-3</v>
      </c>
      <c r="N671" s="112" t="s">
        <v>409</v>
      </c>
      <c r="O671" s="30">
        <v>878.6</v>
      </c>
      <c r="P671" s="58">
        <f t="shared" si="61"/>
        <v>-1.0474152494650224E-2</v>
      </c>
      <c r="R671" s="112" t="s">
        <v>409</v>
      </c>
      <c r="S671" s="30">
        <v>17759.3</v>
      </c>
      <c r="T671" s="31">
        <f t="shared" si="62"/>
        <v>2.5784241808131325E-2</v>
      </c>
    </row>
    <row r="672" spans="2:20">
      <c r="B672" s="111">
        <v>44570.645833333336</v>
      </c>
      <c r="C672" s="30">
        <v>1662.95</v>
      </c>
      <c r="D672" s="31">
        <f t="shared" si="58"/>
        <v>1.2974751012700514E-2</v>
      </c>
      <c r="F672" s="111">
        <v>44570.645833333336</v>
      </c>
      <c r="G672" s="30">
        <v>78.7</v>
      </c>
      <c r="H672" s="58">
        <f t="shared" si="59"/>
        <v>2.6744944553163785E-2</v>
      </c>
      <c r="J672" s="111">
        <v>44570.645833333336</v>
      </c>
      <c r="K672" s="30">
        <v>38</v>
      </c>
      <c r="L672" s="58">
        <f t="shared" si="60"/>
        <v>4.8854540436102711E-2</v>
      </c>
      <c r="N672" s="111">
        <v>44570.645833333336</v>
      </c>
      <c r="O672" s="30">
        <v>878.6</v>
      </c>
      <c r="P672" s="58">
        <f t="shared" si="61"/>
        <v>0</v>
      </c>
      <c r="R672" s="111">
        <v>44570.645833333336</v>
      </c>
      <c r="S672" s="30">
        <v>17542.8</v>
      </c>
      <c r="T672" s="31">
        <f t="shared" si="62"/>
        <v>-1.2190795808393329E-2</v>
      </c>
    </row>
    <row r="673" spans="2:20">
      <c r="B673" s="111">
        <v>44601.645833333336</v>
      </c>
      <c r="C673" s="30">
        <v>1705.15</v>
      </c>
      <c r="D673" s="31">
        <f t="shared" si="58"/>
        <v>2.5376589795243376E-2</v>
      </c>
      <c r="F673" s="111">
        <v>44601.645833333336</v>
      </c>
      <c r="G673" s="30">
        <v>79.349999999999994</v>
      </c>
      <c r="H673" s="58">
        <f t="shared" si="59"/>
        <v>8.2592121982210109E-3</v>
      </c>
      <c r="J673" s="111">
        <v>44601.645833333336</v>
      </c>
      <c r="K673" s="30">
        <v>39.869999999999997</v>
      </c>
      <c r="L673" s="58">
        <f t="shared" si="60"/>
        <v>4.9210526315789371E-2</v>
      </c>
      <c r="N673" s="111">
        <v>44601.645833333336</v>
      </c>
      <c r="O673" s="30">
        <v>874.1</v>
      </c>
      <c r="P673" s="58">
        <f t="shared" si="61"/>
        <v>-5.1217846574095338E-3</v>
      </c>
      <c r="R673" s="111">
        <v>44601.645833333336</v>
      </c>
      <c r="S673" s="30">
        <v>17539.45</v>
      </c>
      <c r="T673" s="31">
        <f t="shared" si="62"/>
        <v>-1.9096153407660577E-4</v>
      </c>
    </row>
    <row r="674" spans="2:20">
      <c r="B674" s="111">
        <v>44690.645833333336</v>
      </c>
      <c r="C674" s="30">
        <v>1696.6</v>
      </c>
      <c r="D674" s="31">
        <f t="shared" si="58"/>
        <v>-5.0142216227312408E-3</v>
      </c>
      <c r="F674" s="111">
        <v>44690.645833333336</v>
      </c>
      <c r="G674" s="30">
        <v>77.900000000000006</v>
      </c>
      <c r="H674" s="58">
        <f t="shared" si="59"/>
        <v>-1.8273471959672216E-2</v>
      </c>
      <c r="J674" s="111">
        <v>44690.645833333336</v>
      </c>
      <c r="K674" s="30">
        <v>41.46</v>
      </c>
      <c r="L674" s="58">
        <f t="shared" si="60"/>
        <v>3.9879608728367266E-2</v>
      </c>
      <c r="N674" s="111">
        <v>44690.645833333336</v>
      </c>
      <c r="O674" s="30">
        <v>864.75</v>
      </c>
      <c r="P674" s="58">
        <f t="shared" si="61"/>
        <v>-1.0696716622812019E-2</v>
      </c>
      <c r="R674" s="111">
        <v>44690.645833333336</v>
      </c>
      <c r="S674" s="30">
        <v>17665.8</v>
      </c>
      <c r="T674" s="31">
        <f t="shared" si="62"/>
        <v>7.2037606652430863E-3</v>
      </c>
    </row>
    <row r="675" spans="2:20">
      <c r="B675" s="111">
        <v>44721.645833333336</v>
      </c>
      <c r="C675" s="30">
        <v>1690.75</v>
      </c>
      <c r="D675" s="31">
        <f t="shared" si="58"/>
        <v>-3.4480726158198083E-3</v>
      </c>
      <c r="F675" s="111">
        <v>44721.645833333336</v>
      </c>
      <c r="G675" s="30">
        <v>77.7</v>
      </c>
      <c r="H675" s="58">
        <f t="shared" si="59"/>
        <v>-2.5673940949936247E-3</v>
      </c>
      <c r="J675" s="111">
        <v>44721.645833333336</v>
      </c>
      <c r="K675" s="30">
        <v>40.19</v>
      </c>
      <c r="L675" s="58">
        <f t="shared" si="60"/>
        <v>-3.0631934394597327E-2</v>
      </c>
      <c r="N675" s="111">
        <v>44721.645833333336</v>
      </c>
      <c r="O675" s="30">
        <v>859.25</v>
      </c>
      <c r="P675" s="58">
        <f t="shared" si="61"/>
        <v>-6.3602197166811036E-3</v>
      </c>
      <c r="R675" s="111">
        <v>44721.645833333336</v>
      </c>
      <c r="S675" s="30">
        <v>17655.599999999999</v>
      </c>
      <c r="T675" s="31">
        <f t="shared" si="62"/>
        <v>-5.773868152022521E-4</v>
      </c>
    </row>
    <row r="676" spans="2:20">
      <c r="B676" s="111">
        <v>44751.645833333336</v>
      </c>
      <c r="C676" s="30">
        <v>1682.3</v>
      </c>
      <c r="D676" s="31">
        <f t="shared" si="58"/>
        <v>-4.99778204938639E-3</v>
      </c>
      <c r="F676" s="111">
        <v>44751.645833333336</v>
      </c>
      <c r="G676" s="30">
        <v>76.900000000000006</v>
      </c>
      <c r="H676" s="58">
        <f t="shared" si="59"/>
        <v>-1.0296010296010238E-2</v>
      </c>
      <c r="J676" s="111">
        <v>44751.645833333336</v>
      </c>
      <c r="K676" s="30">
        <v>38.78</v>
      </c>
      <c r="L676" s="58">
        <f t="shared" si="60"/>
        <v>-3.5083354068176087E-2</v>
      </c>
      <c r="N676" s="111">
        <v>44751.645833333336</v>
      </c>
      <c r="O676" s="30">
        <v>869</v>
      </c>
      <c r="P676" s="58">
        <f t="shared" si="61"/>
        <v>1.1347105033459481E-2</v>
      </c>
      <c r="R676" s="111">
        <v>44751.645833333336</v>
      </c>
      <c r="S676" s="30">
        <v>17624.400000000001</v>
      </c>
      <c r="T676" s="31">
        <f t="shared" si="62"/>
        <v>-1.7671447019640407E-3</v>
      </c>
    </row>
    <row r="677" spans="2:20">
      <c r="B677" s="111">
        <v>44782.645833333336</v>
      </c>
      <c r="C677" s="30">
        <v>1689.55</v>
      </c>
      <c r="D677" s="31">
        <f t="shared" si="58"/>
        <v>4.3095761754741169E-3</v>
      </c>
      <c r="F677" s="111">
        <v>44782.645833333336</v>
      </c>
      <c r="G677" s="30">
        <v>80.25</v>
      </c>
      <c r="H677" s="58">
        <f t="shared" si="59"/>
        <v>4.3563068920676074E-2</v>
      </c>
      <c r="J677" s="111">
        <v>44782.645833333336</v>
      </c>
      <c r="K677" s="30">
        <v>39.159999999999997</v>
      </c>
      <c r="L677" s="58">
        <f t="shared" si="60"/>
        <v>9.7988653945331183E-3</v>
      </c>
      <c r="N677" s="111">
        <v>44782.645833333336</v>
      </c>
      <c r="O677" s="30">
        <v>881.65</v>
      </c>
      <c r="P677" s="58">
        <f t="shared" si="61"/>
        <v>1.4556962025316533E-2</v>
      </c>
      <c r="R677" s="111">
        <v>44782.645833333336</v>
      </c>
      <c r="S677" s="30">
        <v>17798.75</v>
      </c>
      <c r="T677" s="31">
        <f t="shared" si="62"/>
        <v>9.8925353487209211E-3</v>
      </c>
    </row>
    <row r="678" spans="2:20">
      <c r="B678" s="111">
        <v>44813.645833333336</v>
      </c>
      <c r="C678" s="30">
        <v>1675.85</v>
      </c>
      <c r="D678" s="31">
        <f t="shared" si="58"/>
        <v>-8.108667988517726E-3</v>
      </c>
      <c r="F678" s="111">
        <v>44813.645833333336</v>
      </c>
      <c r="G678" s="30">
        <v>81.25</v>
      </c>
      <c r="H678" s="58">
        <f t="shared" si="59"/>
        <v>1.2461059190031154E-2</v>
      </c>
      <c r="J678" s="111">
        <v>44813.645833333336</v>
      </c>
      <c r="K678" s="30">
        <v>40.65</v>
      </c>
      <c r="L678" s="58">
        <f t="shared" si="60"/>
        <v>3.8049029622063468E-2</v>
      </c>
      <c r="N678" s="111">
        <v>44813.645833333336</v>
      </c>
      <c r="O678" s="30">
        <v>886.25</v>
      </c>
      <c r="P678" s="58">
        <f t="shared" si="61"/>
        <v>5.2174899336472347E-3</v>
      </c>
      <c r="R678" s="111">
        <v>44813.645833333336</v>
      </c>
      <c r="S678" s="30">
        <v>17833.349999999999</v>
      </c>
      <c r="T678" s="31">
        <f t="shared" si="62"/>
        <v>1.9439567385348688E-3</v>
      </c>
    </row>
    <row r="679" spans="2:20" ht="27">
      <c r="B679" s="112" t="s">
        <v>410</v>
      </c>
      <c r="C679" s="30">
        <v>1695.7</v>
      </c>
      <c r="D679" s="31">
        <f t="shared" si="58"/>
        <v>1.1844735507354542E-2</v>
      </c>
      <c r="F679" s="112" t="s">
        <v>410</v>
      </c>
      <c r="G679" s="30">
        <v>79.849999999999994</v>
      </c>
      <c r="H679" s="58">
        <f t="shared" si="59"/>
        <v>-1.7230769230769272E-2</v>
      </c>
      <c r="J679" s="112" t="s">
        <v>410</v>
      </c>
      <c r="K679" s="30">
        <v>39.369999999999997</v>
      </c>
      <c r="L679" s="58">
        <f t="shared" si="60"/>
        <v>-3.1488314883148849E-2</v>
      </c>
      <c r="N679" s="112" t="s">
        <v>410</v>
      </c>
      <c r="O679" s="30">
        <v>890</v>
      </c>
      <c r="P679" s="58">
        <f t="shared" si="61"/>
        <v>4.2313117066290484E-3</v>
      </c>
      <c r="R679" s="112" t="s">
        <v>410</v>
      </c>
      <c r="S679" s="30">
        <v>18070.05</v>
      </c>
      <c r="T679" s="31">
        <f t="shared" si="62"/>
        <v>1.3272884791696526E-2</v>
      </c>
    </row>
    <row r="680" spans="2:20" ht="27">
      <c r="B680" s="112" t="s">
        <v>411</v>
      </c>
      <c r="C680" s="30">
        <v>1680.95</v>
      </c>
      <c r="D680" s="31">
        <f t="shared" si="58"/>
        <v>-8.6984726071829277E-3</v>
      </c>
      <c r="F680" s="112" t="s">
        <v>411</v>
      </c>
      <c r="G680" s="30">
        <v>79</v>
      </c>
      <c r="H680" s="58">
        <f t="shared" si="59"/>
        <v>-1.064495929868492E-2</v>
      </c>
      <c r="J680" s="112" t="s">
        <v>411</v>
      </c>
      <c r="K680" s="30">
        <v>39.49</v>
      </c>
      <c r="L680" s="58">
        <f t="shared" si="60"/>
        <v>3.0480060960123012E-3</v>
      </c>
      <c r="N680" s="112" t="s">
        <v>411</v>
      </c>
      <c r="O680" s="30">
        <v>882.7</v>
      </c>
      <c r="P680" s="58">
        <f t="shared" si="61"/>
        <v>-8.2022471910111472E-3</v>
      </c>
      <c r="R680" s="112" t="s">
        <v>411</v>
      </c>
      <c r="S680" s="30">
        <v>18003.75</v>
      </c>
      <c r="T680" s="31">
        <f t="shared" si="62"/>
        <v>-3.6690545958644183E-3</v>
      </c>
    </row>
    <row r="681" spans="2:20" ht="27">
      <c r="B681" s="112" t="s">
        <v>412</v>
      </c>
      <c r="C681" s="30">
        <v>1690.25</v>
      </c>
      <c r="D681" s="31">
        <f t="shared" si="58"/>
        <v>5.5325857402064305E-3</v>
      </c>
      <c r="F681" s="112" t="s">
        <v>412</v>
      </c>
      <c r="G681" s="30">
        <v>82.95</v>
      </c>
      <c r="H681" s="58">
        <f t="shared" si="59"/>
        <v>5.0000000000000044E-2</v>
      </c>
      <c r="J681" s="112" t="s">
        <v>412</v>
      </c>
      <c r="K681" s="30">
        <v>39.29</v>
      </c>
      <c r="L681" s="58">
        <f t="shared" si="60"/>
        <v>-5.0645733096987833E-3</v>
      </c>
      <c r="N681" s="112" t="s">
        <v>412</v>
      </c>
      <c r="O681" s="30">
        <v>878.8</v>
      </c>
      <c r="P681" s="58">
        <f t="shared" si="61"/>
        <v>-4.4182621502210084E-3</v>
      </c>
      <c r="R681" s="112" t="s">
        <v>412</v>
      </c>
      <c r="S681" s="30">
        <v>17877.400000000001</v>
      </c>
      <c r="T681" s="31">
        <f t="shared" si="62"/>
        <v>-7.0179823647850137E-3</v>
      </c>
    </row>
    <row r="682" spans="2:20" ht="27">
      <c r="B682" s="112" t="s">
        <v>413</v>
      </c>
      <c r="C682" s="30">
        <v>1635.6</v>
      </c>
      <c r="D682" s="31">
        <f t="shared" si="58"/>
        <v>-3.233249519301884E-2</v>
      </c>
      <c r="F682" s="112" t="s">
        <v>413</v>
      </c>
      <c r="G682" s="30">
        <v>86.95</v>
      </c>
      <c r="H682" s="58">
        <f t="shared" si="59"/>
        <v>4.8221820373719027E-2</v>
      </c>
      <c r="J682" s="112" t="s">
        <v>413</v>
      </c>
      <c r="K682" s="30">
        <v>38.72</v>
      </c>
      <c r="L682" s="58">
        <f t="shared" si="60"/>
        <v>-1.4507508271824898E-2</v>
      </c>
      <c r="N682" s="112" t="s">
        <v>413</v>
      </c>
      <c r="O682" s="30">
        <v>867.7</v>
      </c>
      <c r="P682" s="58">
        <f t="shared" si="61"/>
        <v>-1.2630860263996291E-2</v>
      </c>
      <c r="R682" s="112" t="s">
        <v>413</v>
      </c>
      <c r="S682" s="30">
        <v>17530.849999999999</v>
      </c>
      <c r="T682" s="31">
        <f t="shared" si="62"/>
        <v>-1.9384809871681674E-2</v>
      </c>
    </row>
    <row r="683" spans="2:20" ht="27">
      <c r="B683" s="112" t="s">
        <v>414</v>
      </c>
      <c r="C683" s="30">
        <v>1643.3</v>
      </c>
      <c r="D683" s="31">
        <f t="shared" si="58"/>
        <v>4.7077525067253934E-3</v>
      </c>
      <c r="F683" s="112" t="s">
        <v>414</v>
      </c>
      <c r="G683" s="30">
        <v>91.25</v>
      </c>
      <c r="H683" s="58">
        <f t="shared" si="59"/>
        <v>4.9453709028177029E-2</v>
      </c>
      <c r="J683" s="112" t="s">
        <v>414</v>
      </c>
      <c r="K683" s="30">
        <v>38.5</v>
      </c>
      <c r="L683" s="58">
        <f t="shared" si="60"/>
        <v>-5.6818181818181213E-3</v>
      </c>
      <c r="N683" s="112" t="s">
        <v>414</v>
      </c>
      <c r="O683" s="30">
        <v>843.05</v>
      </c>
      <c r="P683" s="58">
        <f t="shared" si="61"/>
        <v>-2.8408436095424761E-2</v>
      </c>
      <c r="R683" s="112" t="s">
        <v>414</v>
      </c>
      <c r="S683" s="30">
        <v>17622.25</v>
      </c>
      <c r="T683" s="31">
        <f t="shared" si="62"/>
        <v>5.2136661941664109E-3</v>
      </c>
    </row>
    <row r="684" spans="2:20" ht="27">
      <c r="B684" s="112" t="s">
        <v>415</v>
      </c>
      <c r="C684" s="30">
        <v>1662.5</v>
      </c>
      <c r="D684" s="31">
        <f t="shared" si="58"/>
        <v>1.1683806973772359E-2</v>
      </c>
      <c r="F684" s="112" t="s">
        <v>415</v>
      </c>
      <c r="G684" s="30">
        <v>93.8</v>
      </c>
      <c r="H684" s="58">
        <f t="shared" si="59"/>
        <v>2.7945205479452007E-2</v>
      </c>
      <c r="J684" s="112" t="s">
        <v>415</v>
      </c>
      <c r="K684" s="30">
        <v>40.31</v>
      </c>
      <c r="L684" s="58">
        <f t="shared" si="60"/>
        <v>4.7012987012987173E-2</v>
      </c>
      <c r="N684" s="112" t="s">
        <v>415</v>
      </c>
      <c r="O684" s="30">
        <v>857.65</v>
      </c>
      <c r="P684" s="58">
        <f t="shared" si="61"/>
        <v>1.7318071288772829E-2</v>
      </c>
      <c r="R684" s="112" t="s">
        <v>415</v>
      </c>
      <c r="S684" s="30">
        <v>17816.25</v>
      </c>
      <c r="T684" s="31">
        <f t="shared" si="62"/>
        <v>1.1008809885230342E-2</v>
      </c>
    </row>
    <row r="685" spans="2:20" ht="27">
      <c r="B685" s="112" t="s">
        <v>416</v>
      </c>
      <c r="C685" s="30">
        <v>1664.3</v>
      </c>
      <c r="D685" s="31">
        <f t="shared" si="58"/>
        <v>1.0827067669172408E-3</v>
      </c>
      <c r="F685" s="112" t="s">
        <v>416</v>
      </c>
      <c r="G685" s="30">
        <v>89.2</v>
      </c>
      <c r="H685" s="58">
        <f t="shared" si="59"/>
        <v>-4.9040511727078795E-2</v>
      </c>
      <c r="J685" s="112" t="s">
        <v>416</v>
      </c>
      <c r="K685" s="30">
        <v>42.22</v>
      </c>
      <c r="L685" s="58">
        <f t="shared" si="60"/>
        <v>4.7382783428429498E-2</v>
      </c>
      <c r="N685" s="112" t="s">
        <v>416</v>
      </c>
      <c r="O685" s="30">
        <v>892.3</v>
      </c>
      <c r="P685" s="58">
        <f t="shared" si="61"/>
        <v>4.0401096018189309E-2</v>
      </c>
      <c r="R685" s="112" t="s">
        <v>416</v>
      </c>
      <c r="S685" s="30">
        <v>17718.349999999999</v>
      </c>
      <c r="T685" s="31">
        <f t="shared" si="62"/>
        <v>-5.4949835122430901E-3</v>
      </c>
    </row>
    <row r="686" spans="2:20" ht="27">
      <c r="B686" s="112" t="s">
        <v>417</v>
      </c>
      <c r="C686" s="30">
        <v>1639.45</v>
      </c>
      <c r="D686" s="31">
        <f t="shared" si="58"/>
        <v>-1.4931202307276292E-2</v>
      </c>
      <c r="F686" s="112" t="s">
        <v>417</v>
      </c>
      <c r="G686" s="30">
        <v>92.55</v>
      </c>
      <c r="H686" s="58">
        <f t="shared" si="59"/>
        <v>3.7556053811659051E-2</v>
      </c>
      <c r="J686" s="112" t="s">
        <v>417</v>
      </c>
      <c r="K686" s="30">
        <v>41.92</v>
      </c>
      <c r="L686" s="58">
        <f t="shared" si="60"/>
        <v>-7.1056371387967499E-3</v>
      </c>
      <c r="N686" s="112" t="s">
        <v>417</v>
      </c>
      <c r="O686" s="30">
        <v>878.7</v>
      </c>
      <c r="P686" s="58">
        <f t="shared" si="61"/>
        <v>-1.5241510702678318E-2</v>
      </c>
      <c r="R686" s="112" t="s">
        <v>417</v>
      </c>
      <c r="S686" s="30">
        <v>17629.8</v>
      </c>
      <c r="T686" s="31">
        <f t="shared" si="62"/>
        <v>-4.9976436857833706E-3</v>
      </c>
    </row>
    <row r="687" spans="2:20" ht="27">
      <c r="B687" s="112" t="s">
        <v>418</v>
      </c>
      <c r="C687" s="30">
        <v>1644.7</v>
      </c>
      <c r="D687" s="31">
        <f t="shared" si="58"/>
        <v>3.2022934520723467E-3</v>
      </c>
      <c r="F687" s="112" t="s">
        <v>418</v>
      </c>
      <c r="G687" s="30">
        <v>91.35</v>
      </c>
      <c r="H687" s="58">
        <f t="shared" si="59"/>
        <v>-1.2965964343598091E-2</v>
      </c>
      <c r="J687" s="112" t="s">
        <v>418</v>
      </c>
      <c r="K687" s="30">
        <v>44.01</v>
      </c>
      <c r="L687" s="58">
        <f t="shared" si="60"/>
        <v>4.9856870229007644E-2</v>
      </c>
      <c r="N687" s="112" t="s">
        <v>418</v>
      </c>
      <c r="O687" s="30">
        <v>870.8</v>
      </c>
      <c r="P687" s="58">
        <f t="shared" si="61"/>
        <v>-8.9905542278366779E-3</v>
      </c>
      <c r="R687" s="112" t="s">
        <v>418</v>
      </c>
      <c r="S687" s="30">
        <v>17327.349999999999</v>
      </c>
      <c r="T687" s="31">
        <f t="shared" si="62"/>
        <v>-1.7155611521401326E-2</v>
      </c>
    </row>
    <row r="688" spans="2:20" ht="27">
      <c r="B688" s="112" t="s">
        <v>419</v>
      </c>
      <c r="C688" s="30">
        <v>1646.25</v>
      </c>
      <c r="D688" s="31">
        <f t="shared" si="58"/>
        <v>9.4242111023290498E-4</v>
      </c>
      <c r="F688" s="112" t="s">
        <v>419</v>
      </c>
      <c r="G688" s="30">
        <v>89.1</v>
      </c>
      <c r="H688" s="58">
        <f t="shared" si="59"/>
        <v>-2.4630541871921152E-2</v>
      </c>
      <c r="J688" s="112" t="s">
        <v>419</v>
      </c>
      <c r="K688" s="30">
        <v>44.07</v>
      </c>
      <c r="L688" s="58">
        <f t="shared" si="60"/>
        <v>1.3633265167007913E-3</v>
      </c>
      <c r="N688" s="112" t="s">
        <v>419</v>
      </c>
      <c r="O688" s="30">
        <v>837.15</v>
      </c>
      <c r="P688" s="58">
        <f t="shared" si="61"/>
        <v>-3.8642627468994051E-2</v>
      </c>
      <c r="R688" s="112" t="s">
        <v>419</v>
      </c>
      <c r="S688" s="30">
        <v>17016.3</v>
      </c>
      <c r="T688" s="31">
        <f t="shared" si="62"/>
        <v>-1.7951388989083661E-2</v>
      </c>
    </row>
    <row r="689" spans="2:20" ht="27">
      <c r="B689" s="112" t="s">
        <v>420</v>
      </c>
      <c r="C689" s="30">
        <v>1652.4</v>
      </c>
      <c r="D689" s="31">
        <f t="shared" si="58"/>
        <v>3.7357630979499845E-3</v>
      </c>
      <c r="F689" s="112" t="s">
        <v>420</v>
      </c>
      <c r="G689" s="30">
        <v>93.45</v>
      </c>
      <c r="H689" s="58">
        <f t="shared" si="59"/>
        <v>4.8821548821548877E-2</v>
      </c>
      <c r="J689" s="112" t="s">
        <v>420</v>
      </c>
      <c r="K689" s="30">
        <v>43.57</v>
      </c>
      <c r="L689" s="58">
        <f t="shared" si="60"/>
        <v>-1.1345586566825494E-2</v>
      </c>
      <c r="N689" s="112" t="s">
        <v>420</v>
      </c>
      <c r="O689" s="30">
        <v>847.85</v>
      </c>
      <c r="P689" s="58">
        <f t="shared" si="61"/>
        <v>1.2781460909036646E-2</v>
      </c>
      <c r="R689" s="112" t="s">
        <v>420</v>
      </c>
      <c r="S689" s="30">
        <v>17007.400000000001</v>
      </c>
      <c r="T689" s="31">
        <f t="shared" si="62"/>
        <v>-5.230279202880217E-4</v>
      </c>
    </row>
    <row r="690" spans="2:20" ht="27">
      <c r="B690" s="112" t="s">
        <v>421</v>
      </c>
      <c r="C690" s="30">
        <v>1687.2</v>
      </c>
      <c r="D690" s="31">
        <f t="shared" si="58"/>
        <v>2.1060275962236696E-2</v>
      </c>
      <c r="F690" s="112" t="s">
        <v>421</v>
      </c>
      <c r="G690" s="30">
        <v>89.5</v>
      </c>
      <c r="H690" s="58">
        <f t="shared" si="59"/>
        <v>-4.2268592830390639E-2</v>
      </c>
      <c r="J690" s="112" t="s">
        <v>421</v>
      </c>
      <c r="K690" s="30">
        <v>42.24</v>
      </c>
      <c r="L690" s="58">
        <f t="shared" si="60"/>
        <v>-3.0525591002983687E-2</v>
      </c>
      <c r="N690" s="112" t="s">
        <v>421</v>
      </c>
      <c r="O690" s="30">
        <v>854.55</v>
      </c>
      <c r="P690" s="58">
        <f t="shared" si="61"/>
        <v>7.9023412160168505E-3</v>
      </c>
      <c r="R690" s="112" t="s">
        <v>421</v>
      </c>
      <c r="S690" s="30">
        <v>16858.599999999999</v>
      </c>
      <c r="T690" s="31">
        <f t="shared" si="62"/>
        <v>-8.7491327304586308E-3</v>
      </c>
    </row>
    <row r="691" spans="2:20" ht="27">
      <c r="B691" s="112" t="s">
        <v>422</v>
      </c>
      <c r="C691" s="30">
        <v>1699.7</v>
      </c>
      <c r="D691" s="31">
        <f t="shared" si="58"/>
        <v>7.4087245139877744E-3</v>
      </c>
      <c r="F691" s="112" t="s">
        <v>422</v>
      </c>
      <c r="G691" s="30">
        <v>90.75</v>
      </c>
      <c r="H691" s="58">
        <f t="shared" si="59"/>
        <v>1.3966480446927276E-2</v>
      </c>
      <c r="J691" s="112" t="s">
        <v>422</v>
      </c>
      <c r="K691" s="30">
        <v>44.33</v>
      </c>
      <c r="L691" s="58">
        <f t="shared" si="60"/>
        <v>4.9479166666666519E-2</v>
      </c>
      <c r="N691" s="112" t="s">
        <v>422</v>
      </c>
      <c r="O691" s="30">
        <v>853.65</v>
      </c>
      <c r="P691" s="58">
        <f t="shared" si="61"/>
        <v>-1.0531858873090716E-3</v>
      </c>
      <c r="R691" s="112" t="s">
        <v>422</v>
      </c>
      <c r="S691" s="30">
        <v>16818.099999999999</v>
      </c>
      <c r="T691" s="31">
        <f t="shared" si="62"/>
        <v>-2.4023347134399797E-3</v>
      </c>
    </row>
    <row r="692" spans="2:20" ht="27">
      <c r="B692" s="112" t="s">
        <v>423</v>
      </c>
      <c r="C692" s="30">
        <v>1706.9</v>
      </c>
      <c r="D692" s="31">
        <f t="shared" si="58"/>
        <v>4.2360416544096058E-3</v>
      </c>
      <c r="F692" s="112" t="s">
        <v>423</v>
      </c>
      <c r="G692" s="30">
        <v>91.45</v>
      </c>
      <c r="H692" s="58">
        <f t="shared" si="59"/>
        <v>7.7134986225895208E-3</v>
      </c>
      <c r="J692" s="112" t="s">
        <v>423</v>
      </c>
      <c r="K692" s="30">
        <v>46.48</v>
      </c>
      <c r="L692" s="58">
        <f t="shared" si="60"/>
        <v>4.8499887209564552E-2</v>
      </c>
      <c r="N692" s="112" t="s">
        <v>423</v>
      </c>
      <c r="O692" s="30">
        <v>855.05</v>
      </c>
      <c r="P692" s="58">
        <f t="shared" si="61"/>
        <v>1.6400164001639794E-3</v>
      </c>
      <c r="R692" s="112" t="s">
        <v>423</v>
      </c>
      <c r="S692" s="30">
        <v>17094.349999999999</v>
      </c>
      <c r="T692" s="31">
        <f t="shared" si="62"/>
        <v>1.6425755584756896E-2</v>
      </c>
    </row>
    <row r="693" spans="2:20">
      <c r="B693" s="111">
        <v>44630.645833333336</v>
      </c>
      <c r="C693" s="30">
        <v>1670.55</v>
      </c>
      <c r="D693" s="31">
        <f t="shared" si="58"/>
        <v>-2.1295916573905949E-2</v>
      </c>
      <c r="F693" s="111">
        <v>44630.645833333336</v>
      </c>
      <c r="G693" s="30">
        <v>95.15</v>
      </c>
      <c r="H693" s="58">
        <f t="shared" si="59"/>
        <v>4.0459267359212792E-2</v>
      </c>
      <c r="J693" s="111">
        <v>44630.645833333336</v>
      </c>
      <c r="K693" s="30">
        <v>47.32</v>
      </c>
      <c r="L693" s="58">
        <f t="shared" si="60"/>
        <v>1.8072289156626509E-2</v>
      </c>
      <c r="N693" s="111">
        <v>44630.645833333336</v>
      </c>
      <c r="O693" s="30">
        <v>839.2</v>
      </c>
      <c r="P693" s="58">
        <f t="shared" si="61"/>
        <v>-1.8536927665048775E-2</v>
      </c>
      <c r="R693" s="111">
        <v>44630.645833333336</v>
      </c>
      <c r="S693" s="30">
        <v>16887.349999999999</v>
      </c>
      <c r="T693" s="31">
        <f t="shared" si="62"/>
        <v>-1.2109264172080247E-2</v>
      </c>
    </row>
    <row r="694" spans="2:20">
      <c r="B694" s="111">
        <v>44661.645833333336</v>
      </c>
      <c r="C694" s="30">
        <v>1695.8</v>
      </c>
      <c r="D694" s="31">
        <f t="shared" si="58"/>
        <v>1.5114782556643114E-2</v>
      </c>
      <c r="F694" s="111">
        <v>44661.645833333336</v>
      </c>
      <c r="G694" s="30">
        <v>99.9</v>
      </c>
      <c r="H694" s="58">
        <f t="shared" si="59"/>
        <v>4.9921177088807056E-2</v>
      </c>
      <c r="J694" s="111">
        <v>44661.645833333336</v>
      </c>
      <c r="K694" s="30">
        <v>49.47</v>
      </c>
      <c r="L694" s="58">
        <f t="shared" si="60"/>
        <v>4.5435333896872265E-2</v>
      </c>
      <c r="N694" s="111">
        <v>44661.645833333336</v>
      </c>
      <c r="O694" s="30">
        <v>846.4</v>
      </c>
      <c r="P694" s="58">
        <f t="shared" si="61"/>
        <v>8.5795996186843748E-3</v>
      </c>
      <c r="R694" s="111">
        <v>44661.645833333336</v>
      </c>
      <c r="S694" s="30">
        <v>17274.3</v>
      </c>
      <c r="T694" s="31">
        <f t="shared" si="62"/>
        <v>2.2913601009039386E-2</v>
      </c>
    </row>
    <row r="695" spans="2:20">
      <c r="B695" s="111">
        <v>44722.645833333336</v>
      </c>
      <c r="C695" s="30">
        <v>1737.95</v>
      </c>
      <c r="D695" s="31">
        <f t="shared" si="58"/>
        <v>2.4855525415732993E-2</v>
      </c>
      <c r="F695" s="111">
        <v>44722.645833333336</v>
      </c>
      <c r="G695" s="30">
        <v>104.85</v>
      </c>
      <c r="H695" s="58">
        <f t="shared" si="59"/>
        <v>4.9549549549549488E-2</v>
      </c>
      <c r="J695" s="111">
        <v>44722.645833333336</v>
      </c>
      <c r="K695" s="30">
        <v>51.38</v>
      </c>
      <c r="L695" s="58">
        <f t="shared" si="60"/>
        <v>3.8609258136244273E-2</v>
      </c>
      <c r="N695" s="111">
        <v>44722.645833333336</v>
      </c>
      <c r="O695" s="30">
        <v>861.3</v>
      </c>
      <c r="P695" s="58">
        <f t="shared" si="61"/>
        <v>1.7603969754253379E-2</v>
      </c>
      <c r="R695" s="111">
        <v>44722.645833333336</v>
      </c>
      <c r="S695" s="30">
        <v>17331.8</v>
      </c>
      <c r="T695" s="31">
        <f t="shared" si="62"/>
        <v>3.3286442865991805E-3</v>
      </c>
    </row>
    <row r="696" spans="2:20">
      <c r="B696" s="111">
        <v>44752.645833333336</v>
      </c>
      <c r="C696" s="30">
        <v>1726.8</v>
      </c>
      <c r="D696" s="31">
        <f t="shared" si="58"/>
        <v>-6.4156045916166082E-3</v>
      </c>
      <c r="F696" s="111">
        <v>44752.645833333336</v>
      </c>
      <c r="G696" s="30">
        <v>107</v>
      </c>
      <c r="H696" s="58">
        <f t="shared" si="59"/>
        <v>2.0505484024797349E-2</v>
      </c>
      <c r="J696" s="111">
        <v>44752.645833333336</v>
      </c>
      <c r="K696" s="30">
        <v>52.53</v>
      </c>
      <c r="L696" s="58">
        <f t="shared" si="60"/>
        <v>2.238224990268578E-2</v>
      </c>
      <c r="N696" s="111">
        <v>44752.645833333336</v>
      </c>
      <c r="O696" s="30">
        <v>853.4</v>
      </c>
      <c r="P696" s="58">
        <f t="shared" si="61"/>
        <v>-9.1721815859746592E-3</v>
      </c>
      <c r="R696" s="111">
        <v>44752.645833333336</v>
      </c>
      <c r="S696" s="30">
        <v>17314.650000000001</v>
      </c>
      <c r="T696" s="31">
        <f t="shared" si="62"/>
        <v>-9.8951061055385647E-4</v>
      </c>
    </row>
    <row r="697" spans="2:20">
      <c r="B697" s="111">
        <v>44844.645833333336</v>
      </c>
      <c r="C697" s="30">
        <v>1709.7</v>
      </c>
      <c r="D697" s="31">
        <f t="shared" si="58"/>
        <v>-9.9027102154273239E-3</v>
      </c>
      <c r="F697" s="111">
        <v>44844.645833333336</v>
      </c>
      <c r="G697" s="30">
        <v>101.65</v>
      </c>
      <c r="H697" s="58">
        <f t="shared" si="59"/>
        <v>-4.9999999999999933E-2</v>
      </c>
      <c r="J697" s="111">
        <v>44844.645833333336</v>
      </c>
      <c r="K697" s="30">
        <v>49.92</v>
      </c>
      <c r="L697" s="58">
        <f t="shared" si="60"/>
        <v>-4.9685893774985668E-2</v>
      </c>
      <c r="N697" s="111">
        <v>44844.645833333336</v>
      </c>
      <c r="O697" s="30">
        <v>846.85</v>
      </c>
      <c r="P697" s="58">
        <f t="shared" si="61"/>
        <v>-7.6751816264354344E-3</v>
      </c>
      <c r="R697" s="111">
        <v>44844.645833333336</v>
      </c>
      <c r="S697" s="30">
        <v>17241</v>
      </c>
      <c r="T697" s="31">
        <f t="shared" si="62"/>
        <v>-4.2536233767359599E-3</v>
      </c>
    </row>
    <row r="698" spans="2:20">
      <c r="B698" s="111">
        <v>44875.645833333336</v>
      </c>
      <c r="C698" s="30">
        <v>1650.95</v>
      </c>
      <c r="D698" s="31">
        <f t="shared" si="58"/>
        <v>-3.4362753699479387E-2</v>
      </c>
      <c r="F698" s="111">
        <v>44875.645833333336</v>
      </c>
      <c r="G698" s="30">
        <v>100.35</v>
      </c>
      <c r="H698" s="58">
        <f t="shared" si="59"/>
        <v>-1.2788981800295196E-2</v>
      </c>
      <c r="J698" s="111">
        <v>44875.645833333336</v>
      </c>
      <c r="K698" s="30">
        <v>47.44</v>
      </c>
      <c r="L698" s="58">
        <f t="shared" si="60"/>
        <v>-4.9679487179487225E-2</v>
      </c>
      <c r="N698" s="111">
        <v>44875.645833333336</v>
      </c>
      <c r="O698" s="30">
        <v>829.45</v>
      </c>
      <c r="P698" s="58">
        <f t="shared" si="61"/>
        <v>-2.0546732006848867E-2</v>
      </c>
      <c r="R698" s="111">
        <v>44875.645833333336</v>
      </c>
      <c r="S698" s="30">
        <v>16983.55</v>
      </c>
      <c r="T698" s="31">
        <f t="shared" si="62"/>
        <v>-1.4932428513427354E-2</v>
      </c>
    </row>
    <row r="699" spans="2:20">
      <c r="B699" s="111">
        <v>44905.645833333336</v>
      </c>
      <c r="C699" s="30">
        <v>1669.4</v>
      </c>
      <c r="D699" s="31">
        <f t="shared" si="58"/>
        <v>1.1175383869893141E-2</v>
      </c>
      <c r="F699" s="111">
        <v>44905.645833333336</v>
      </c>
      <c r="G699" s="30">
        <v>100.8</v>
      </c>
      <c r="H699" s="58">
        <f t="shared" si="59"/>
        <v>4.484304932735439E-3</v>
      </c>
      <c r="J699" s="111">
        <v>44905.645833333336</v>
      </c>
      <c r="K699" s="30">
        <v>48.33</v>
      </c>
      <c r="L699" s="58">
        <f t="shared" si="60"/>
        <v>1.8760539629005146E-2</v>
      </c>
      <c r="N699" s="111">
        <v>44905.645833333336</v>
      </c>
      <c r="O699" s="30">
        <v>844.2</v>
      </c>
      <c r="P699" s="58">
        <f t="shared" si="61"/>
        <v>1.7782868165651999E-2</v>
      </c>
      <c r="R699" s="111">
        <v>44905.645833333336</v>
      </c>
      <c r="S699" s="30">
        <v>17123.599999999999</v>
      </c>
      <c r="T699" s="31">
        <f t="shared" si="62"/>
        <v>8.2462147195374591E-3</v>
      </c>
    </row>
    <row r="700" spans="2:20" ht="27">
      <c r="B700" s="112" t="s">
        <v>424</v>
      </c>
      <c r="C700" s="30">
        <v>1654.9</v>
      </c>
      <c r="D700" s="31">
        <f t="shared" si="58"/>
        <v>-8.6857553612076366E-3</v>
      </c>
      <c r="F700" s="112" t="s">
        <v>424</v>
      </c>
      <c r="G700" s="30">
        <v>100.7</v>
      </c>
      <c r="H700" s="58">
        <f t="shared" si="59"/>
        <v>-9.9206349206348854E-4</v>
      </c>
      <c r="J700" s="112" t="s">
        <v>424</v>
      </c>
      <c r="K700" s="30">
        <v>47.5</v>
      </c>
      <c r="L700" s="58">
        <f t="shared" si="60"/>
        <v>-1.7173598179184735E-2</v>
      </c>
      <c r="N700" s="112" t="s">
        <v>424</v>
      </c>
      <c r="O700" s="30">
        <v>835.55</v>
      </c>
      <c r="P700" s="58">
        <f t="shared" si="61"/>
        <v>-1.024638711205883E-2</v>
      </c>
      <c r="R700" s="112" t="s">
        <v>424</v>
      </c>
      <c r="S700" s="30">
        <v>17014.349999999999</v>
      </c>
      <c r="T700" s="31">
        <f t="shared" si="62"/>
        <v>-6.380083627274602E-3</v>
      </c>
    </row>
    <row r="701" spans="2:20" ht="27">
      <c r="B701" s="112" t="s">
        <v>425</v>
      </c>
      <c r="C701" s="30">
        <v>1661.75</v>
      </c>
      <c r="D701" s="31">
        <f t="shared" si="58"/>
        <v>4.1392229137711123E-3</v>
      </c>
      <c r="F701" s="112" t="s">
        <v>425</v>
      </c>
      <c r="G701" s="30">
        <v>99.75</v>
      </c>
      <c r="H701" s="58">
        <f t="shared" si="59"/>
        <v>-9.4339622641509413E-3</v>
      </c>
      <c r="J701" s="112" t="s">
        <v>425</v>
      </c>
      <c r="K701" s="30">
        <v>47.34</v>
      </c>
      <c r="L701" s="58">
        <f t="shared" si="60"/>
        <v>-3.3684210526314651E-3</v>
      </c>
      <c r="N701" s="112" t="s">
        <v>425</v>
      </c>
      <c r="O701" s="30">
        <v>832.15</v>
      </c>
      <c r="P701" s="58">
        <f t="shared" si="61"/>
        <v>-4.0691759918616288E-3</v>
      </c>
      <c r="R701" s="112" t="s">
        <v>425</v>
      </c>
      <c r="S701" s="30">
        <v>17185.7</v>
      </c>
      <c r="T701" s="31">
        <f t="shared" si="62"/>
        <v>1.0070910731235783E-2</v>
      </c>
    </row>
    <row r="702" spans="2:20" ht="27">
      <c r="B702" s="112" t="s">
        <v>426</v>
      </c>
      <c r="C702" s="30">
        <v>1668.85</v>
      </c>
      <c r="D702" s="31">
        <f t="shared" si="58"/>
        <v>4.2726041823377692E-3</v>
      </c>
      <c r="F702" s="112" t="s">
        <v>426</v>
      </c>
      <c r="G702" s="30">
        <v>96.55</v>
      </c>
      <c r="H702" s="58">
        <f t="shared" si="59"/>
        <v>-3.2080200501253153E-2</v>
      </c>
      <c r="J702" s="112" t="s">
        <v>426</v>
      </c>
      <c r="K702" s="30">
        <v>49.65</v>
      </c>
      <c r="L702" s="58">
        <f t="shared" si="60"/>
        <v>4.8795944233206434E-2</v>
      </c>
      <c r="N702" s="112" t="s">
        <v>426</v>
      </c>
      <c r="O702" s="30">
        <v>823.65</v>
      </c>
      <c r="P702" s="58">
        <f t="shared" si="61"/>
        <v>-1.0214504596527063E-2</v>
      </c>
      <c r="R702" s="112" t="s">
        <v>426</v>
      </c>
      <c r="S702" s="30">
        <v>17311.8</v>
      </c>
      <c r="T702" s="31">
        <f t="shared" si="62"/>
        <v>7.337495708641395E-3</v>
      </c>
    </row>
    <row r="703" spans="2:20" ht="27">
      <c r="B703" s="112" t="s">
        <v>427</v>
      </c>
      <c r="C703" s="30">
        <v>1684.45</v>
      </c>
      <c r="D703" s="31">
        <f t="shared" si="58"/>
        <v>9.3477544416815661E-3</v>
      </c>
      <c r="F703" s="112" t="s">
        <v>427</v>
      </c>
      <c r="G703" s="30">
        <v>98.05</v>
      </c>
      <c r="H703" s="58">
        <f t="shared" si="59"/>
        <v>1.5535991714137776E-2</v>
      </c>
      <c r="J703" s="112" t="s">
        <v>427</v>
      </c>
      <c r="K703" s="30">
        <v>49.59</v>
      </c>
      <c r="L703" s="58">
        <f t="shared" si="60"/>
        <v>-1.2084592145014117E-3</v>
      </c>
      <c r="N703" s="112" t="s">
        <v>427</v>
      </c>
      <c r="O703" s="30">
        <v>827.75</v>
      </c>
      <c r="P703" s="58">
        <f t="shared" si="61"/>
        <v>4.9778425302009488E-3</v>
      </c>
      <c r="R703" s="112" t="s">
        <v>427</v>
      </c>
      <c r="S703" s="30">
        <v>17486.95</v>
      </c>
      <c r="T703" s="31">
        <f t="shared" si="62"/>
        <v>1.0117376587067906E-2</v>
      </c>
    </row>
    <row r="704" spans="2:20" ht="27">
      <c r="B704" s="112" t="s">
        <v>428</v>
      </c>
      <c r="C704" s="30">
        <v>1669.3</v>
      </c>
      <c r="D704" s="31">
        <f t="shared" si="58"/>
        <v>-8.9940336608389515E-3</v>
      </c>
      <c r="F704" s="112" t="s">
        <v>428</v>
      </c>
      <c r="G704" s="30">
        <v>96.7</v>
      </c>
      <c r="H704" s="58">
        <f t="shared" si="59"/>
        <v>-1.376848546659859E-2</v>
      </c>
      <c r="J704" s="112" t="s">
        <v>428</v>
      </c>
      <c r="K704" s="30">
        <v>49.96</v>
      </c>
      <c r="L704" s="58">
        <f t="shared" si="60"/>
        <v>7.4611816898568772E-3</v>
      </c>
      <c r="N704" s="112" t="s">
        <v>428</v>
      </c>
      <c r="O704" s="30">
        <v>822.55</v>
      </c>
      <c r="P704" s="58">
        <f t="shared" si="61"/>
        <v>-6.2820900030202687E-3</v>
      </c>
      <c r="R704" s="112" t="s">
        <v>428</v>
      </c>
      <c r="S704" s="30">
        <v>17512.25</v>
      </c>
      <c r="T704" s="31">
        <f t="shared" si="62"/>
        <v>1.4467931800570266E-3</v>
      </c>
    </row>
    <row r="705" spans="2:20" ht="27">
      <c r="B705" s="112" t="s">
        <v>429</v>
      </c>
      <c r="C705" s="30">
        <v>1659.6</v>
      </c>
      <c r="D705" s="31">
        <f t="shared" si="58"/>
        <v>-5.8108189061283344E-3</v>
      </c>
      <c r="F705" s="112" t="s">
        <v>429</v>
      </c>
      <c r="G705" s="30">
        <v>94.7</v>
      </c>
      <c r="H705" s="58">
        <f t="shared" si="59"/>
        <v>-2.0682523267838704E-2</v>
      </c>
      <c r="J705" s="112" t="s">
        <v>429</v>
      </c>
      <c r="K705" s="30">
        <v>49.59</v>
      </c>
      <c r="L705" s="58">
        <f t="shared" si="60"/>
        <v>-7.405924739791736E-3</v>
      </c>
      <c r="N705" s="112" t="s">
        <v>429</v>
      </c>
      <c r="O705" s="30">
        <v>817.6</v>
      </c>
      <c r="P705" s="58">
        <f t="shared" si="61"/>
        <v>-6.0178712540269741E-3</v>
      </c>
      <c r="R705" s="112" t="s">
        <v>429</v>
      </c>
      <c r="S705" s="30">
        <v>17563.95</v>
      </c>
      <c r="T705" s="31">
        <f t="shared" si="62"/>
        <v>2.9522191608730708E-3</v>
      </c>
    </row>
    <row r="706" spans="2:20" ht="27">
      <c r="B706" s="112" t="s">
        <v>430</v>
      </c>
      <c r="C706" s="30">
        <v>1642.25</v>
      </c>
      <c r="D706" s="31">
        <f t="shared" si="58"/>
        <v>-1.0454326343697251E-2</v>
      </c>
      <c r="F706" s="112" t="s">
        <v>430</v>
      </c>
      <c r="G706" s="30">
        <v>95</v>
      </c>
      <c r="H706" s="58">
        <f t="shared" si="59"/>
        <v>3.1678986272438703E-3</v>
      </c>
      <c r="J706" s="112" t="s">
        <v>430</v>
      </c>
      <c r="K706" s="30">
        <v>47.12</v>
      </c>
      <c r="L706" s="58">
        <f t="shared" si="60"/>
        <v>-4.9808429118774034E-2</v>
      </c>
      <c r="N706" s="112" t="s">
        <v>430</v>
      </c>
      <c r="O706" s="30">
        <v>808</v>
      </c>
      <c r="P706" s="58">
        <f t="shared" si="61"/>
        <v>-1.1741682974559686E-2</v>
      </c>
      <c r="R706" s="112" t="s">
        <v>430</v>
      </c>
      <c r="S706" s="30">
        <v>17576.3</v>
      </c>
      <c r="T706" s="31">
        <f t="shared" si="62"/>
        <v>7.0314479373934091E-4</v>
      </c>
    </row>
    <row r="707" spans="2:20" ht="27">
      <c r="B707" s="112" t="s">
        <v>431</v>
      </c>
      <c r="C707" s="30">
        <v>1615.8</v>
      </c>
      <c r="D707" s="31">
        <f t="shared" si="58"/>
        <v>-1.6105952199725992E-2</v>
      </c>
      <c r="F707" s="112" t="s">
        <v>431</v>
      </c>
      <c r="G707" s="30">
        <v>93.95</v>
      </c>
      <c r="H707" s="58">
        <f t="shared" si="59"/>
        <v>-1.1052631578947314E-2</v>
      </c>
      <c r="J707" s="112" t="s">
        <v>431</v>
      </c>
      <c r="K707" s="30">
        <v>42.54</v>
      </c>
      <c r="L707" s="58">
        <f t="shared" si="60"/>
        <v>-9.7198641765704585E-2</v>
      </c>
      <c r="N707" s="112" t="s">
        <v>431</v>
      </c>
      <c r="O707" s="30">
        <v>787.6</v>
      </c>
      <c r="P707" s="58">
        <f t="shared" si="61"/>
        <v>-2.524752475247527E-2</v>
      </c>
      <c r="R707" s="112" t="s">
        <v>431</v>
      </c>
      <c r="S707" s="30">
        <v>17656.349999999999</v>
      </c>
      <c r="T707" s="31">
        <f t="shared" si="62"/>
        <v>4.5544284064336082E-3</v>
      </c>
    </row>
    <row r="708" spans="2:20" ht="27">
      <c r="B708" s="112" t="s">
        <v>432</v>
      </c>
      <c r="C708" s="30">
        <v>1645.45</v>
      </c>
      <c r="D708" s="31">
        <f t="shared" si="58"/>
        <v>1.8350043322193477E-2</v>
      </c>
      <c r="F708" s="112" t="s">
        <v>432</v>
      </c>
      <c r="G708" s="30">
        <v>93.85</v>
      </c>
      <c r="H708" s="58">
        <f t="shared" si="59"/>
        <v>-1.0643959552955051E-3</v>
      </c>
      <c r="J708" s="112" t="s">
        <v>432</v>
      </c>
      <c r="K708" s="30">
        <v>44.17</v>
      </c>
      <c r="L708" s="58">
        <f t="shared" si="60"/>
        <v>3.831687823225205E-2</v>
      </c>
      <c r="N708" s="112" t="s">
        <v>432</v>
      </c>
      <c r="O708" s="30">
        <v>785.5</v>
      </c>
      <c r="P708" s="58">
        <f t="shared" si="61"/>
        <v>-2.6663280853225224E-3</v>
      </c>
      <c r="R708" s="112" t="s">
        <v>432</v>
      </c>
      <c r="S708" s="30">
        <v>17736.95</v>
      </c>
      <c r="T708" s="31">
        <f t="shared" si="62"/>
        <v>4.5649298977423758E-3</v>
      </c>
    </row>
    <row r="709" spans="2:20" ht="27">
      <c r="B709" s="112" t="s">
        <v>433</v>
      </c>
      <c r="C709" s="30">
        <v>1653.45</v>
      </c>
      <c r="D709" s="31">
        <f t="shared" si="58"/>
        <v>4.8618918836791369E-3</v>
      </c>
      <c r="F709" s="112" t="s">
        <v>433</v>
      </c>
      <c r="G709" s="30">
        <v>94.85</v>
      </c>
      <c r="H709" s="58">
        <f t="shared" si="59"/>
        <v>1.0655301012253648E-2</v>
      </c>
      <c r="J709" s="112" t="s">
        <v>433</v>
      </c>
      <c r="K709" s="30">
        <v>44.03</v>
      </c>
      <c r="L709" s="58">
        <f t="shared" si="60"/>
        <v>-3.1695721077654726E-3</v>
      </c>
      <c r="N709" s="112" t="s">
        <v>433</v>
      </c>
      <c r="O709" s="30">
        <v>772.1</v>
      </c>
      <c r="P709" s="58">
        <f t="shared" si="61"/>
        <v>-1.7059197963080863E-2</v>
      </c>
      <c r="R709" s="112" t="s">
        <v>433</v>
      </c>
      <c r="S709" s="30">
        <v>17786.8</v>
      </c>
      <c r="T709" s="31">
        <f t="shared" si="62"/>
        <v>2.8105170280121605E-3</v>
      </c>
    </row>
    <row r="710" spans="2:20" ht="27">
      <c r="B710" s="112" t="s">
        <v>434</v>
      </c>
      <c r="C710" s="30">
        <v>1652.85</v>
      </c>
      <c r="D710" s="31">
        <f t="shared" si="58"/>
        <v>-3.6287761952291664E-4</v>
      </c>
      <c r="F710" s="112" t="s">
        <v>434</v>
      </c>
      <c r="G710" s="30">
        <v>92.8</v>
      </c>
      <c r="H710" s="58">
        <f t="shared" si="59"/>
        <v>-2.1613073273589856E-2</v>
      </c>
      <c r="J710" s="112" t="s">
        <v>434</v>
      </c>
      <c r="K710" s="30">
        <v>43.24</v>
      </c>
      <c r="L710" s="58">
        <f t="shared" si="60"/>
        <v>-1.7942312059959109E-2</v>
      </c>
      <c r="N710" s="112" t="s">
        <v>434</v>
      </c>
      <c r="O710" s="30">
        <v>789.8</v>
      </c>
      <c r="P710" s="58">
        <f t="shared" si="61"/>
        <v>2.2924491646159728E-2</v>
      </c>
      <c r="R710" s="112" t="s">
        <v>434</v>
      </c>
      <c r="S710" s="30">
        <v>18012.2</v>
      </c>
      <c r="T710" s="31">
        <f t="shared" si="62"/>
        <v>1.2672318798210069E-2</v>
      </c>
    </row>
    <row r="711" spans="2:20">
      <c r="B711" s="111">
        <v>44572.645833333336</v>
      </c>
      <c r="C711" s="30">
        <v>1690.2</v>
      </c>
      <c r="D711" s="31">
        <f t="shared" si="58"/>
        <v>2.2597331881295979E-2</v>
      </c>
      <c r="F711" s="111">
        <v>44572.645833333336</v>
      </c>
      <c r="G711" s="30">
        <v>93.25</v>
      </c>
      <c r="H711" s="58">
        <f t="shared" si="59"/>
        <v>4.8491379310344751E-3</v>
      </c>
      <c r="J711" s="111">
        <v>44572.645833333336</v>
      </c>
      <c r="K711" s="30">
        <v>42.44</v>
      </c>
      <c r="L711" s="58">
        <f t="shared" si="60"/>
        <v>-1.8501387604070385E-2</v>
      </c>
      <c r="N711" s="111">
        <v>44572.645833333336</v>
      </c>
      <c r="O711" s="30">
        <v>821.25</v>
      </c>
      <c r="P711" s="58">
        <f t="shared" si="61"/>
        <v>3.9820207647505823E-2</v>
      </c>
      <c r="R711" s="111">
        <v>44572.645833333336</v>
      </c>
      <c r="S711" s="30">
        <v>18145.400000000001</v>
      </c>
      <c r="T711" s="31">
        <f t="shared" si="62"/>
        <v>7.3949878415739967E-3</v>
      </c>
    </row>
    <row r="712" spans="2:20">
      <c r="B712" s="111">
        <v>44631.645833333336</v>
      </c>
      <c r="C712" s="30">
        <v>1657.75</v>
      </c>
      <c r="D712" s="31">
        <f t="shared" si="58"/>
        <v>-1.9198911371435368E-2</v>
      </c>
      <c r="F712" s="111">
        <v>44631.645833333336</v>
      </c>
      <c r="G712" s="30">
        <v>95.75</v>
      </c>
      <c r="H712" s="58">
        <f t="shared" si="59"/>
        <v>2.6809651474530849E-2</v>
      </c>
      <c r="J712" s="111">
        <v>44631.645833333336</v>
      </c>
      <c r="K712" s="30">
        <v>44.19</v>
      </c>
      <c r="L712" s="58">
        <f t="shared" si="60"/>
        <v>4.1234684260131882E-2</v>
      </c>
      <c r="N712" s="111">
        <v>44631.645833333336</v>
      </c>
      <c r="O712" s="30">
        <v>790.35</v>
      </c>
      <c r="P712" s="58">
        <f t="shared" si="61"/>
        <v>-3.7625570776255723E-2</v>
      </c>
      <c r="R712" s="111">
        <v>44631.645833333336</v>
      </c>
      <c r="S712" s="30">
        <v>18052.7</v>
      </c>
      <c r="T712" s="31">
        <f t="shared" si="62"/>
        <v>-5.1087327917820335E-3</v>
      </c>
    </row>
    <row r="713" spans="2:20">
      <c r="B713" s="111">
        <v>44662.645833333336</v>
      </c>
      <c r="C713" s="30">
        <v>1658.25</v>
      </c>
      <c r="D713" s="31">
        <f t="shared" si="58"/>
        <v>3.0161363293612631E-4</v>
      </c>
      <c r="F713" s="111">
        <v>44662.645833333336</v>
      </c>
      <c r="G713" s="30">
        <v>96</v>
      </c>
      <c r="H713" s="58">
        <f t="shared" si="59"/>
        <v>2.6109660574411553E-3</v>
      </c>
      <c r="J713" s="111">
        <v>44662.645833333336</v>
      </c>
      <c r="K713" s="30">
        <v>46.34</v>
      </c>
      <c r="L713" s="58">
        <f t="shared" si="60"/>
        <v>4.8653541525232047E-2</v>
      </c>
      <c r="N713" s="111">
        <v>44662.645833333336</v>
      </c>
      <c r="O713" s="30">
        <v>788.3</v>
      </c>
      <c r="P713" s="58">
        <f>(O713/O712)-1</f>
        <v>-2.593787562472416E-3</v>
      </c>
      <c r="R713" s="111">
        <v>44662.645833333336</v>
      </c>
      <c r="S713" s="30">
        <v>18117.150000000001</v>
      </c>
      <c r="T713" s="31">
        <f t="shared" si="62"/>
        <v>3.5701030870729511E-3</v>
      </c>
    </row>
    <row r="714" spans="2:20">
      <c r="B714" s="111">
        <v>44753.645833333336</v>
      </c>
      <c r="C714" s="30">
        <v>1651.55</v>
      </c>
      <c r="D714" s="31">
        <f t="shared" si="58"/>
        <v>-4.0404040404040664E-3</v>
      </c>
      <c r="F714" s="111">
        <v>44753.645833333336</v>
      </c>
      <c r="G714" s="30">
        <v>99.25</v>
      </c>
      <c r="H714" s="58">
        <f t="shared" si="59"/>
        <v>3.3854166666666741E-2</v>
      </c>
      <c r="J714" s="111">
        <v>44753.645833333336</v>
      </c>
      <c r="K714" s="30">
        <v>45.76</v>
      </c>
      <c r="L714" s="58">
        <f t="shared" si="60"/>
        <v>-1.2516184721622858E-2</v>
      </c>
      <c r="N714" s="111">
        <v>44753.645833333336</v>
      </c>
      <c r="O714" s="30">
        <v>794.2</v>
      </c>
      <c r="P714" s="58">
        <f t="shared" ref="P714:P777" si="63">(O714/O713)-1</f>
        <v>7.4844602308767882E-3</v>
      </c>
      <c r="R714" s="111">
        <v>44753.645833333336</v>
      </c>
      <c r="S714" s="30">
        <v>18202.8</v>
      </c>
      <c r="T714" s="31">
        <f t="shared" si="62"/>
        <v>4.7275647659812403E-3</v>
      </c>
    </row>
    <row r="715" spans="2:20">
      <c r="B715" s="111">
        <v>44815.645833333336</v>
      </c>
      <c r="C715" s="30">
        <v>1676.9</v>
      </c>
      <c r="D715" s="31">
        <f t="shared" ref="D715:D778" si="64">(C715/C714)-1</f>
        <v>1.5349217401834814E-2</v>
      </c>
      <c r="F715" s="111">
        <v>44815.645833333336</v>
      </c>
      <c r="G715" s="30">
        <v>99.9</v>
      </c>
      <c r="H715" s="58">
        <f t="shared" ref="H715:H778" si="65">(G715/G714)-1</f>
        <v>6.5491183879093917E-3</v>
      </c>
      <c r="J715" s="111">
        <v>44815.645833333336</v>
      </c>
      <c r="K715" s="30">
        <v>44.39</v>
      </c>
      <c r="L715" s="58">
        <f t="shared" ref="L715:L778" si="66">(K715/K714)-1</f>
        <v>-2.9938811188811143E-2</v>
      </c>
      <c r="N715" s="111">
        <v>44815.645833333336</v>
      </c>
      <c r="O715" s="30">
        <v>783.95</v>
      </c>
      <c r="P715" s="58">
        <f t="shared" si="63"/>
        <v>-1.2906069000251819E-2</v>
      </c>
      <c r="R715" s="111">
        <v>44815.645833333336</v>
      </c>
      <c r="S715" s="30">
        <v>18157</v>
      </c>
      <c r="T715" s="31">
        <f t="shared" ref="T715:T778" si="67">(S715/S714)-1</f>
        <v>-2.5160964247258333E-3</v>
      </c>
    </row>
    <row r="716" spans="2:20">
      <c r="B716" s="111">
        <v>44845.645833333336</v>
      </c>
      <c r="C716" s="30">
        <v>1652.4</v>
      </c>
      <c r="D716" s="31">
        <f t="shared" si="64"/>
        <v>-1.4610292802194502E-2</v>
      </c>
      <c r="F716" s="111">
        <v>44845.645833333336</v>
      </c>
      <c r="G716" s="30">
        <v>102.1</v>
      </c>
      <c r="H716" s="58">
        <f t="shared" si="65"/>
        <v>2.202202202202197E-2</v>
      </c>
      <c r="J716" s="111">
        <v>44845.645833333336</v>
      </c>
      <c r="K716" s="30">
        <v>44.15</v>
      </c>
      <c r="L716" s="58">
        <f t="shared" si="66"/>
        <v>-5.4066231133138576E-3</v>
      </c>
      <c r="N716" s="111">
        <v>44845.645833333336</v>
      </c>
      <c r="O716" s="30">
        <v>779</v>
      </c>
      <c r="P716" s="58">
        <f t="shared" si="63"/>
        <v>-6.3141782001403524E-3</v>
      </c>
      <c r="R716" s="111">
        <v>44845.645833333336</v>
      </c>
      <c r="S716" s="30">
        <v>18028.2</v>
      </c>
      <c r="T716" s="31">
        <f t="shared" si="67"/>
        <v>-7.0936828771271943E-3</v>
      </c>
    </row>
    <row r="717" spans="2:20">
      <c r="B717" s="111">
        <v>44876.645833333336</v>
      </c>
      <c r="C717" s="30">
        <v>1679.2</v>
      </c>
      <c r="D717" s="31">
        <f t="shared" si="64"/>
        <v>1.6218833212297223E-2</v>
      </c>
      <c r="F717" s="111">
        <v>44876.645833333336</v>
      </c>
      <c r="G717" s="30">
        <v>98.75</v>
      </c>
      <c r="H717" s="58">
        <f t="shared" si="65"/>
        <v>-3.2810969637610099E-2</v>
      </c>
      <c r="J717" s="111">
        <v>44876.645833333336</v>
      </c>
      <c r="K717" s="30">
        <v>44.63</v>
      </c>
      <c r="L717" s="58">
        <f t="shared" si="66"/>
        <v>1.0872027180067967E-2</v>
      </c>
      <c r="N717" s="111">
        <v>44876.645833333336</v>
      </c>
      <c r="O717" s="30">
        <v>777.55</v>
      </c>
      <c r="P717" s="58">
        <f t="shared" si="63"/>
        <v>-1.8613607188704417E-3</v>
      </c>
      <c r="R717" s="111">
        <v>44876.645833333336</v>
      </c>
      <c r="S717" s="30">
        <v>18349.7</v>
      </c>
      <c r="T717" s="31">
        <f t="shared" si="67"/>
        <v>1.7833172474234882E-2</v>
      </c>
    </row>
    <row r="718" spans="2:20" ht="27">
      <c r="B718" s="112" t="s">
        <v>435</v>
      </c>
      <c r="C718" s="30">
        <v>1690.1</v>
      </c>
      <c r="D718" s="31">
        <f t="shared" si="64"/>
        <v>6.4911862791805497E-3</v>
      </c>
      <c r="F718" s="112" t="s">
        <v>435</v>
      </c>
      <c r="G718" s="30">
        <v>98.35</v>
      </c>
      <c r="H718" s="58">
        <f t="shared" si="65"/>
        <v>-4.0506329113925155E-3</v>
      </c>
      <c r="J718" s="112" t="s">
        <v>435</v>
      </c>
      <c r="K718" s="30">
        <v>44.09</v>
      </c>
      <c r="L718" s="58">
        <f t="shared" si="66"/>
        <v>-1.2099484651579617E-2</v>
      </c>
      <c r="N718" s="112" t="s">
        <v>435</v>
      </c>
      <c r="O718" s="30">
        <v>805.85</v>
      </c>
      <c r="P718" s="58">
        <f t="shared" si="63"/>
        <v>3.639637322358702E-2</v>
      </c>
      <c r="R718" s="112" t="s">
        <v>435</v>
      </c>
      <c r="S718" s="30">
        <v>18329.150000000001</v>
      </c>
      <c r="T718" s="31">
        <f t="shared" si="67"/>
        <v>-1.1199093173185348E-3</v>
      </c>
    </row>
    <row r="719" spans="2:20" ht="27">
      <c r="B719" s="112" t="s">
        <v>436</v>
      </c>
      <c r="C719" s="30">
        <v>1675.3</v>
      </c>
      <c r="D719" s="31">
        <f t="shared" si="64"/>
        <v>-8.7568782912252896E-3</v>
      </c>
      <c r="F719" s="112" t="s">
        <v>436</v>
      </c>
      <c r="G719" s="30">
        <v>96.55</v>
      </c>
      <c r="H719" s="58">
        <f t="shared" si="65"/>
        <v>-1.8301982714794107E-2</v>
      </c>
      <c r="J719" s="112" t="s">
        <v>436</v>
      </c>
      <c r="K719" s="30">
        <v>46.28</v>
      </c>
      <c r="L719" s="58">
        <f t="shared" si="66"/>
        <v>4.9671127239736768E-2</v>
      </c>
      <c r="N719" s="112" t="s">
        <v>436</v>
      </c>
      <c r="O719" s="30">
        <v>737.05</v>
      </c>
      <c r="P719" s="58">
        <f t="shared" si="63"/>
        <v>-8.5375690264937742E-2</v>
      </c>
      <c r="R719" s="112" t="s">
        <v>436</v>
      </c>
      <c r="S719" s="30">
        <v>18403.400000000001</v>
      </c>
      <c r="T719" s="31">
        <f t="shared" si="67"/>
        <v>4.0509243472828249E-3</v>
      </c>
    </row>
    <row r="720" spans="2:20" ht="27">
      <c r="B720" s="112" t="s">
        <v>437</v>
      </c>
      <c r="C720" s="30">
        <v>1680.4</v>
      </c>
      <c r="D720" s="31">
        <f t="shared" si="64"/>
        <v>3.0442308840208376E-3</v>
      </c>
      <c r="F720" s="112" t="s">
        <v>437</v>
      </c>
      <c r="G720" s="30">
        <v>97.6</v>
      </c>
      <c r="H720" s="58">
        <f t="shared" si="65"/>
        <v>1.0875194199896354E-2</v>
      </c>
      <c r="J720" s="112" t="s">
        <v>437</v>
      </c>
      <c r="K720" s="30">
        <v>48.43</v>
      </c>
      <c r="L720" s="58">
        <f t="shared" si="66"/>
        <v>4.6456352636127907E-2</v>
      </c>
      <c r="N720" s="112" t="s">
        <v>437</v>
      </c>
      <c r="O720" s="30">
        <v>745.55</v>
      </c>
      <c r="P720" s="58">
        <f t="shared" si="63"/>
        <v>1.1532460484363405E-2</v>
      </c>
      <c r="R720" s="112" t="s">
        <v>437</v>
      </c>
      <c r="S720" s="30">
        <v>18409.650000000001</v>
      </c>
      <c r="T720" s="31">
        <f t="shared" si="67"/>
        <v>3.3961115880765114E-4</v>
      </c>
    </row>
    <row r="721" spans="2:20" ht="27">
      <c r="B721" s="112" t="s">
        <v>438</v>
      </c>
      <c r="C721" s="30">
        <v>1685.25</v>
      </c>
      <c r="D721" s="31">
        <f t="shared" si="64"/>
        <v>2.8862175672459411E-3</v>
      </c>
      <c r="F721" s="112" t="s">
        <v>438</v>
      </c>
      <c r="G721" s="30">
        <v>95.9</v>
      </c>
      <c r="H721" s="58">
        <f t="shared" si="65"/>
        <v>-1.741803278688514E-2</v>
      </c>
      <c r="J721" s="112" t="s">
        <v>438</v>
      </c>
      <c r="K721" s="30">
        <v>48.21</v>
      </c>
      <c r="L721" s="58">
        <f t="shared" si="66"/>
        <v>-4.5426388602105572E-3</v>
      </c>
      <c r="N721" s="112" t="s">
        <v>438</v>
      </c>
      <c r="O721" s="30">
        <v>742.35</v>
      </c>
      <c r="P721" s="58">
        <f t="shared" si="63"/>
        <v>-4.2921333243912674E-3</v>
      </c>
      <c r="R721" s="112" t="s">
        <v>438</v>
      </c>
      <c r="S721" s="30">
        <v>18343.900000000001</v>
      </c>
      <c r="T721" s="31">
        <f t="shared" si="67"/>
        <v>-3.5714964706010655E-3</v>
      </c>
    </row>
    <row r="722" spans="2:20" ht="27">
      <c r="B722" s="112" t="s">
        <v>439</v>
      </c>
      <c r="C722" s="30">
        <v>1662.4</v>
      </c>
      <c r="D722" s="31">
        <f t="shared" si="64"/>
        <v>-1.3558819166295755E-2</v>
      </c>
      <c r="F722" s="112" t="s">
        <v>439</v>
      </c>
      <c r="G722" s="30">
        <v>95.8</v>
      </c>
      <c r="H722" s="58">
        <f t="shared" si="65"/>
        <v>-1.0427528675704956E-3</v>
      </c>
      <c r="J722" s="112" t="s">
        <v>439</v>
      </c>
      <c r="K722" s="30">
        <v>46.6</v>
      </c>
      <c r="L722" s="58">
        <f t="shared" si="66"/>
        <v>-3.3395561086911441E-2</v>
      </c>
      <c r="N722" s="112" t="s">
        <v>439</v>
      </c>
      <c r="O722" s="30">
        <v>739.8</v>
      </c>
      <c r="P722" s="58">
        <f t="shared" si="63"/>
        <v>-3.4350373812892521E-3</v>
      </c>
      <c r="R722" s="112" t="s">
        <v>439</v>
      </c>
      <c r="S722" s="30">
        <v>18307.650000000001</v>
      </c>
      <c r="T722" s="31">
        <f t="shared" si="67"/>
        <v>-1.9761337556354341E-3</v>
      </c>
    </row>
    <row r="723" spans="2:20" ht="27">
      <c r="B723" s="112" t="s">
        <v>440</v>
      </c>
      <c r="C723" s="30">
        <v>1653.6</v>
      </c>
      <c r="D723" s="31">
        <f t="shared" si="64"/>
        <v>-5.2935514918192039E-3</v>
      </c>
      <c r="F723" s="112" t="s">
        <v>440</v>
      </c>
      <c r="G723" s="30">
        <v>94.8</v>
      </c>
      <c r="H723" s="58">
        <f t="shared" si="65"/>
        <v>-1.043841336116913E-2</v>
      </c>
      <c r="J723" s="112" t="s">
        <v>440</v>
      </c>
      <c r="K723" s="30">
        <v>48.93</v>
      </c>
      <c r="L723" s="58">
        <f t="shared" si="66"/>
        <v>5.0000000000000044E-2</v>
      </c>
      <c r="N723" s="112" t="s">
        <v>440</v>
      </c>
      <c r="O723" s="30">
        <v>754.7</v>
      </c>
      <c r="P723" s="58">
        <f t="shared" si="63"/>
        <v>2.0140578534739273E-2</v>
      </c>
      <c r="R723" s="112" t="s">
        <v>440</v>
      </c>
      <c r="S723" s="30">
        <v>18159.95</v>
      </c>
      <c r="T723" s="31">
        <f t="shared" si="67"/>
        <v>-8.0676657025888776E-3</v>
      </c>
    </row>
    <row r="724" spans="2:20" ht="27">
      <c r="B724" s="112" t="s">
        <v>441</v>
      </c>
      <c r="C724" s="30">
        <v>1663.4</v>
      </c>
      <c r="D724" s="31">
        <f t="shared" si="64"/>
        <v>5.9264634736333477E-3</v>
      </c>
      <c r="F724" s="112" t="s">
        <v>441</v>
      </c>
      <c r="G724" s="30">
        <v>96.5</v>
      </c>
      <c r="H724" s="58">
        <f t="shared" si="65"/>
        <v>1.7932489451476741E-2</v>
      </c>
      <c r="J724" s="112" t="s">
        <v>441</v>
      </c>
      <c r="K724" s="30">
        <v>50.8</v>
      </c>
      <c r="L724" s="58">
        <f t="shared" si="66"/>
        <v>3.8217862252196921E-2</v>
      </c>
      <c r="N724" s="112" t="s">
        <v>441</v>
      </c>
      <c r="O724" s="30">
        <v>771.95</v>
      </c>
      <c r="P724" s="58">
        <f t="shared" si="63"/>
        <v>2.2856764277196184E-2</v>
      </c>
      <c r="R724" s="112" t="s">
        <v>441</v>
      </c>
      <c r="S724" s="30">
        <v>18244.2</v>
      </c>
      <c r="T724" s="31">
        <f t="shared" si="67"/>
        <v>4.6393299541023225E-3</v>
      </c>
    </row>
    <row r="725" spans="2:20" ht="27">
      <c r="B725" s="112" t="s">
        <v>442</v>
      </c>
      <c r="C725" s="30">
        <v>1665.8</v>
      </c>
      <c r="D725" s="31">
        <f t="shared" si="64"/>
        <v>1.4428279427678437E-3</v>
      </c>
      <c r="F725" s="112" t="s">
        <v>442</v>
      </c>
      <c r="G725" s="30">
        <v>96.95</v>
      </c>
      <c r="H725" s="58">
        <f t="shared" si="65"/>
        <v>4.663212435233266E-3</v>
      </c>
      <c r="J725" s="112" t="s">
        <v>442</v>
      </c>
      <c r="K725" s="30">
        <v>53.33</v>
      </c>
      <c r="L725" s="58">
        <f t="shared" si="66"/>
        <v>4.9803149606299169E-2</v>
      </c>
      <c r="N725" s="112" t="s">
        <v>442</v>
      </c>
      <c r="O725" s="30">
        <v>817.95</v>
      </c>
      <c r="P725" s="58">
        <f t="shared" si="63"/>
        <v>5.9589351641945676E-2</v>
      </c>
      <c r="R725" s="112" t="s">
        <v>442</v>
      </c>
      <c r="S725" s="30">
        <v>18267.25</v>
      </c>
      <c r="T725" s="31">
        <f t="shared" si="67"/>
        <v>1.2634152223720552E-3</v>
      </c>
    </row>
    <row r="726" spans="2:20" ht="27">
      <c r="B726" s="112" t="s">
        <v>443</v>
      </c>
      <c r="C726" s="30">
        <v>1664.4</v>
      </c>
      <c r="D726" s="31">
        <f t="shared" si="64"/>
        <v>-8.4043702725411507E-4</v>
      </c>
      <c r="F726" s="112" t="s">
        <v>443</v>
      </c>
      <c r="G726" s="30">
        <v>99.4</v>
      </c>
      <c r="H726" s="58">
        <f t="shared" si="65"/>
        <v>2.5270758122743819E-2</v>
      </c>
      <c r="J726" s="112" t="s">
        <v>443</v>
      </c>
      <c r="K726" s="30">
        <v>55.98</v>
      </c>
      <c r="L726" s="58">
        <f t="shared" si="66"/>
        <v>4.9690605662853882E-2</v>
      </c>
      <c r="N726" s="112" t="s">
        <v>443</v>
      </c>
      <c r="O726" s="30">
        <v>821.5</v>
      </c>
      <c r="P726" s="58">
        <f t="shared" si="63"/>
        <v>4.3401185891558391E-3</v>
      </c>
      <c r="R726" s="112" t="s">
        <v>443</v>
      </c>
      <c r="S726" s="30">
        <v>18484.099999999999</v>
      </c>
      <c r="T726" s="31">
        <f t="shared" si="67"/>
        <v>1.1870971273727493E-2</v>
      </c>
    </row>
    <row r="727" spans="2:20" ht="27">
      <c r="B727" s="112" t="s">
        <v>444</v>
      </c>
      <c r="C727" s="30">
        <v>1656.1</v>
      </c>
      <c r="D727" s="31">
        <f t="shared" si="64"/>
        <v>-4.9867820235521831E-3</v>
      </c>
      <c r="F727" s="112" t="s">
        <v>444</v>
      </c>
      <c r="G727" s="30">
        <v>98.9</v>
      </c>
      <c r="H727" s="58">
        <f t="shared" si="65"/>
        <v>-5.0301810865190921E-3</v>
      </c>
      <c r="J727" s="112" t="s">
        <v>444</v>
      </c>
      <c r="K727" s="30">
        <v>53.59</v>
      </c>
      <c r="L727" s="58">
        <f t="shared" si="66"/>
        <v>-4.2693819221150342E-2</v>
      </c>
      <c r="N727" s="112" t="s">
        <v>444</v>
      </c>
      <c r="O727" s="30">
        <v>797.5</v>
      </c>
      <c r="P727" s="58">
        <f t="shared" si="63"/>
        <v>-2.9214850882531951E-2</v>
      </c>
      <c r="R727" s="112" t="s">
        <v>444</v>
      </c>
      <c r="S727" s="30">
        <v>18512.75</v>
      </c>
      <c r="T727" s="31">
        <f t="shared" si="67"/>
        <v>1.5499807943044619E-3</v>
      </c>
    </row>
    <row r="728" spans="2:20" ht="27">
      <c r="B728" s="112" t="s">
        <v>445</v>
      </c>
      <c r="C728" s="30">
        <v>1678.2</v>
      </c>
      <c r="D728" s="31">
        <f t="shared" si="64"/>
        <v>1.3344604794396586E-2</v>
      </c>
      <c r="F728" s="112" t="s">
        <v>445</v>
      </c>
      <c r="G728" s="30">
        <v>99.1</v>
      </c>
      <c r="H728" s="58">
        <f t="shared" si="65"/>
        <v>2.0222446916076109E-3</v>
      </c>
      <c r="J728" s="112" t="s">
        <v>445</v>
      </c>
      <c r="K728" s="30">
        <v>56.1</v>
      </c>
      <c r="L728" s="58">
        <f t="shared" si="66"/>
        <v>4.6837096473222539E-2</v>
      </c>
      <c r="N728" s="112" t="s">
        <v>445</v>
      </c>
      <c r="O728" s="30">
        <v>784.55</v>
      </c>
      <c r="P728" s="58">
        <f t="shared" si="63"/>
        <v>-1.6238244514106603E-2</v>
      </c>
      <c r="R728" s="112" t="s">
        <v>445</v>
      </c>
      <c r="S728" s="30">
        <v>18562.75</v>
      </c>
      <c r="T728" s="31">
        <f t="shared" si="67"/>
        <v>2.7008413120686026E-3</v>
      </c>
    </row>
    <row r="729" spans="2:20" ht="27">
      <c r="B729" s="112" t="s">
        <v>446</v>
      </c>
      <c r="C729" s="30">
        <v>1680.15</v>
      </c>
      <c r="D729" s="31">
        <f t="shared" si="64"/>
        <v>1.1619592420450964E-3</v>
      </c>
      <c r="F729" s="112" t="s">
        <v>446</v>
      </c>
      <c r="G729" s="30">
        <v>104.05</v>
      </c>
      <c r="H729" s="58">
        <f t="shared" si="65"/>
        <v>4.9949545913219096E-2</v>
      </c>
      <c r="J729" s="112" t="s">
        <v>446</v>
      </c>
      <c r="K729" s="30">
        <v>56.33</v>
      </c>
      <c r="L729" s="58">
        <f t="shared" si="66"/>
        <v>4.0998217468806164E-3</v>
      </c>
      <c r="N729" s="112" t="s">
        <v>446</v>
      </c>
      <c r="O729" s="30">
        <v>801.3</v>
      </c>
      <c r="P729" s="58">
        <f t="shared" si="63"/>
        <v>2.1349818367216944E-2</v>
      </c>
      <c r="R729" s="112" t="s">
        <v>446</v>
      </c>
      <c r="S729" s="30">
        <v>18618.05</v>
      </c>
      <c r="T729" s="31">
        <f t="shared" si="67"/>
        <v>2.9790844567749719E-3</v>
      </c>
    </row>
    <row r="730" spans="2:20" ht="27">
      <c r="B730" s="112" t="s">
        <v>447</v>
      </c>
      <c r="C730" s="30">
        <v>1686.1</v>
      </c>
      <c r="D730" s="31">
        <f t="shared" si="64"/>
        <v>3.5413504746599767E-3</v>
      </c>
      <c r="F730" s="112" t="s">
        <v>447</v>
      </c>
      <c r="G730" s="30">
        <v>109.25</v>
      </c>
      <c r="H730" s="58">
        <f t="shared" si="65"/>
        <v>4.997597308986057E-2</v>
      </c>
      <c r="J730" s="112" t="s">
        <v>447</v>
      </c>
      <c r="K730" s="30">
        <v>55.36</v>
      </c>
      <c r="L730" s="58">
        <f t="shared" si="66"/>
        <v>-1.7219953843422675E-2</v>
      </c>
      <c r="N730" s="112" t="s">
        <v>447</v>
      </c>
      <c r="O730" s="30">
        <v>828.8</v>
      </c>
      <c r="P730" s="58">
        <f t="shared" si="63"/>
        <v>3.4319231249219984E-2</v>
      </c>
      <c r="R730" s="112" t="s">
        <v>447</v>
      </c>
      <c r="S730" s="30">
        <v>18758.349999999999</v>
      </c>
      <c r="T730" s="31">
        <f t="shared" si="67"/>
        <v>7.5356978845797506E-3</v>
      </c>
    </row>
    <row r="731" spans="2:20">
      <c r="B731" s="111">
        <v>44573.645833333336</v>
      </c>
      <c r="C731" s="30">
        <v>1698.85</v>
      </c>
      <c r="D731" s="31">
        <f t="shared" si="64"/>
        <v>7.5618290730086191E-3</v>
      </c>
      <c r="F731" s="111">
        <v>44573.645833333336</v>
      </c>
      <c r="G731" s="30">
        <v>107.25</v>
      </c>
      <c r="H731" s="58">
        <f t="shared" si="65"/>
        <v>-1.8306636155606459E-2</v>
      </c>
      <c r="J731" s="111">
        <v>44573.645833333336</v>
      </c>
      <c r="K731" s="30">
        <v>55.42</v>
      </c>
      <c r="L731" s="58">
        <f t="shared" si="66"/>
        <v>1.0838150289018689E-3</v>
      </c>
      <c r="N731" s="111">
        <v>44573.645833333336</v>
      </c>
      <c r="O731" s="30">
        <v>851.5</v>
      </c>
      <c r="P731" s="58">
        <f t="shared" si="63"/>
        <v>2.7388996138996147E-2</v>
      </c>
      <c r="R731" s="111">
        <v>44573.645833333336</v>
      </c>
      <c r="S731" s="30">
        <v>18812.5</v>
      </c>
      <c r="T731" s="31">
        <f t="shared" si="67"/>
        <v>2.8867144498316843E-3</v>
      </c>
    </row>
    <row r="732" spans="2:20">
      <c r="B732" s="111">
        <v>44604.645833333336</v>
      </c>
      <c r="C732" s="30">
        <v>1735.8</v>
      </c>
      <c r="D732" s="31">
        <f t="shared" si="64"/>
        <v>2.1750007357918655E-2</v>
      </c>
      <c r="F732" s="111">
        <v>44604.645833333336</v>
      </c>
      <c r="G732" s="30">
        <v>106.4</v>
      </c>
      <c r="H732" s="58">
        <f t="shared" si="65"/>
        <v>-7.9254079254078569E-3</v>
      </c>
      <c r="J732" s="111">
        <v>44604.645833333336</v>
      </c>
      <c r="K732" s="30">
        <v>57.67</v>
      </c>
      <c r="L732" s="58">
        <f t="shared" si="66"/>
        <v>4.0599061710573814E-2</v>
      </c>
      <c r="N732" s="111">
        <v>44604.645833333336</v>
      </c>
      <c r="O732" s="30">
        <v>888.9</v>
      </c>
      <c r="P732" s="58">
        <f t="shared" si="63"/>
        <v>4.3922489724016467E-2</v>
      </c>
      <c r="R732" s="111">
        <v>44604.645833333336</v>
      </c>
      <c r="S732" s="30">
        <v>18696.099999999999</v>
      </c>
      <c r="T732" s="31">
        <f t="shared" si="67"/>
        <v>-6.18737541528247E-3</v>
      </c>
    </row>
    <row r="733" spans="2:20">
      <c r="B733" s="111">
        <v>44693.645833333336</v>
      </c>
      <c r="C733" s="30">
        <v>1748.4</v>
      </c>
      <c r="D733" s="31">
        <f t="shared" si="64"/>
        <v>7.2589007950225604E-3</v>
      </c>
      <c r="F733" s="111">
        <v>44693.645833333336</v>
      </c>
      <c r="G733" s="30">
        <v>105.4</v>
      </c>
      <c r="H733" s="58">
        <f t="shared" si="65"/>
        <v>-9.3984962406015171E-3</v>
      </c>
      <c r="J733" s="111">
        <v>44693.645833333336</v>
      </c>
      <c r="K733" s="30">
        <v>58.5</v>
      </c>
      <c r="L733" s="58">
        <f t="shared" si="66"/>
        <v>1.4392231662909705E-2</v>
      </c>
      <c r="N733" s="111">
        <v>44693.645833333336</v>
      </c>
      <c r="O733" s="30">
        <v>887.5</v>
      </c>
      <c r="P733" s="58">
        <f t="shared" si="63"/>
        <v>-1.5749803127460549E-3</v>
      </c>
      <c r="R733" s="111">
        <v>44693.645833333336</v>
      </c>
      <c r="S733" s="30">
        <v>18701.05</v>
      </c>
      <c r="T733" s="31">
        <f t="shared" si="67"/>
        <v>2.6476109990847263E-4</v>
      </c>
    </row>
    <row r="734" spans="2:20">
      <c r="B734" s="111">
        <v>44724.645833333336</v>
      </c>
      <c r="C734" s="30">
        <v>1732.25</v>
      </c>
      <c r="D734" s="31">
        <f t="shared" si="64"/>
        <v>-9.2370167009837578E-3</v>
      </c>
      <c r="F734" s="111">
        <v>44724.645833333336</v>
      </c>
      <c r="G734" s="30">
        <v>105.35</v>
      </c>
      <c r="H734" s="58">
        <f t="shared" si="65"/>
        <v>-4.7438330170790355E-4</v>
      </c>
      <c r="J734" s="111">
        <v>44724.645833333336</v>
      </c>
      <c r="K734" s="30">
        <v>56.81</v>
      </c>
      <c r="L734" s="58">
        <f t="shared" si="66"/>
        <v>-2.8888888888888853E-2</v>
      </c>
      <c r="N734" s="111">
        <v>44724.645833333336</v>
      </c>
      <c r="O734" s="30">
        <v>883.2</v>
      </c>
      <c r="P734" s="58">
        <f t="shared" si="63"/>
        <v>-4.8450704225351249E-3</v>
      </c>
      <c r="R734" s="111">
        <v>44724.645833333336</v>
      </c>
      <c r="S734" s="30">
        <v>18642.75</v>
      </c>
      <c r="T734" s="31">
        <f t="shared" si="67"/>
        <v>-3.1174720136034617E-3</v>
      </c>
    </row>
    <row r="735" spans="2:20">
      <c r="B735" s="111">
        <v>44754.645833333336</v>
      </c>
      <c r="C735" s="30">
        <v>1745.95</v>
      </c>
      <c r="D735" s="31">
        <f t="shared" si="64"/>
        <v>7.9087891470630556E-3</v>
      </c>
      <c r="F735" s="111">
        <v>44754.645833333336</v>
      </c>
      <c r="G735" s="30">
        <v>103.9</v>
      </c>
      <c r="H735" s="58">
        <f t="shared" si="65"/>
        <v>-1.3763644992880741E-2</v>
      </c>
      <c r="J735" s="111">
        <v>44754.645833333336</v>
      </c>
      <c r="K735" s="30">
        <v>56.1</v>
      </c>
      <c r="L735" s="58">
        <f t="shared" si="66"/>
        <v>-1.2497799683154343E-2</v>
      </c>
      <c r="N735" s="111">
        <v>44754.645833333336</v>
      </c>
      <c r="O735" s="30">
        <v>891.7</v>
      </c>
      <c r="P735" s="58">
        <f t="shared" si="63"/>
        <v>9.6240942028984477E-3</v>
      </c>
      <c r="R735" s="111">
        <v>44754.645833333336</v>
      </c>
      <c r="S735" s="30">
        <v>18560.5</v>
      </c>
      <c r="T735" s="31">
        <f t="shared" si="67"/>
        <v>-4.4119027503989328E-3</v>
      </c>
    </row>
    <row r="736" spans="2:20">
      <c r="B736" s="111">
        <v>44785.645833333336</v>
      </c>
      <c r="C736" s="30">
        <v>1765.8</v>
      </c>
      <c r="D736" s="31">
        <f t="shared" si="64"/>
        <v>1.1369168647441086E-2</v>
      </c>
      <c r="F736" s="111">
        <v>44785.645833333336</v>
      </c>
      <c r="G736" s="30">
        <v>103.6</v>
      </c>
      <c r="H736" s="58">
        <f t="shared" si="65"/>
        <v>-2.8873917228104951E-3</v>
      </c>
      <c r="J736" s="111">
        <v>44785.645833333336</v>
      </c>
      <c r="K736" s="30">
        <v>56.23</v>
      </c>
      <c r="L736" s="58">
        <f t="shared" si="66"/>
        <v>2.3172905525845611E-3</v>
      </c>
      <c r="N736" s="111">
        <v>44785.645833333336</v>
      </c>
      <c r="O736" s="30">
        <v>903</v>
      </c>
      <c r="P736" s="58">
        <f t="shared" si="63"/>
        <v>1.2672423460805105E-2</v>
      </c>
      <c r="R736" s="111">
        <v>44785.645833333336</v>
      </c>
      <c r="S736" s="30">
        <v>18609.349999999999</v>
      </c>
      <c r="T736" s="31">
        <f t="shared" si="67"/>
        <v>2.6319334069664357E-3</v>
      </c>
    </row>
    <row r="737" spans="2:20">
      <c r="B737" s="111">
        <v>44816.645833333336</v>
      </c>
      <c r="C737" s="30">
        <v>1776.3</v>
      </c>
      <c r="D737" s="31">
        <f t="shared" si="64"/>
        <v>5.9463132857628942E-3</v>
      </c>
      <c r="F737" s="111">
        <v>44816.645833333336</v>
      </c>
      <c r="G737" s="30">
        <v>100.1</v>
      </c>
      <c r="H737" s="58">
        <f t="shared" si="65"/>
        <v>-3.3783783783783772E-2</v>
      </c>
      <c r="J737" s="111">
        <v>44816.645833333336</v>
      </c>
      <c r="K737" s="30">
        <v>57.95</v>
      </c>
      <c r="L737" s="58">
        <f t="shared" si="66"/>
        <v>3.0588653743553351E-2</v>
      </c>
      <c r="N737" s="111">
        <v>44816.645833333336</v>
      </c>
      <c r="O737" s="30">
        <v>904.4</v>
      </c>
      <c r="P737" s="58">
        <f t="shared" si="63"/>
        <v>1.5503875968991832E-3</v>
      </c>
      <c r="R737" s="111">
        <v>44816.645833333336</v>
      </c>
      <c r="S737" s="30">
        <v>18496.599999999999</v>
      </c>
      <c r="T737" s="31">
        <f t="shared" si="67"/>
        <v>-6.058782278800745E-3</v>
      </c>
    </row>
    <row r="738" spans="2:20">
      <c r="B738" s="111">
        <v>44907.645833333336</v>
      </c>
      <c r="C738" s="30">
        <v>1781.7</v>
      </c>
      <c r="D738" s="31">
        <f t="shared" si="64"/>
        <v>3.0400270224624215E-3</v>
      </c>
      <c r="F738" s="111">
        <v>44907.645833333336</v>
      </c>
      <c r="G738" s="30">
        <v>99.15</v>
      </c>
      <c r="H738" s="58">
        <f t="shared" si="65"/>
        <v>-9.4905094905093357E-3</v>
      </c>
      <c r="J738" s="111">
        <v>44907.645833333336</v>
      </c>
      <c r="K738" s="30">
        <v>55.22</v>
      </c>
      <c r="L738" s="58">
        <f t="shared" si="66"/>
        <v>-4.7109577221742915E-2</v>
      </c>
      <c r="N738" s="111">
        <v>44907.645833333336</v>
      </c>
      <c r="O738" s="30">
        <v>908.35</v>
      </c>
      <c r="P738" s="58">
        <f t="shared" si="63"/>
        <v>4.3675364882795886E-3</v>
      </c>
      <c r="R738" s="111">
        <v>44907.645833333336</v>
      </c>
      <c r="S738" s="30">
        <v>18497.150000000001</v>
      </c>
      <c r="T738" s="31">
        <f t="shared" si="67"/>
        <v>2.9735194576385737E-5</v>
      </c>
    </row>
    <row r="739" spans="2:20" ht="27">
      <c r="B739" s="112" t="s">
        <v>448</v>
      </c>
      <c r="C739" s="30">
        <v>1783.5</v>
      </c>
      <c r="D739" s="31">
        <f t="shared" si="64"/>
        <v>1.0102710894088762E-3</v>
      </c>
      <c r="F739" s="112" t="s">
        <v>448</v>
      </c>
      <c r="G739" s="30">
        <v>102.05</v>
      </c>
      <c r="H739" s="58">
        <f t="shared" si="65"/>
        <v>2.9248613212304431E-2</v>
      </c>
      <c r="J739" s="112" t="s">
        <v>448</v>
      </c>
      <c r="K739" s="30">
        <v>54.26</v>
      </c>
      <c r="L739" s="58">
        <f t="shared" si="66"/>
        <v>-1.7385005432814182E-2</v>
      </c>
      <c r="N739" s="112" t="s">
        <v>448</v>
      </c>
      <c r="O739" s="30">
        <v>919.85</v>
      </c>
      <c r="P739" s="58">
        <f t="shared" si="63"/>
        <v>1.266031815929991E-2</v>
      </c>
      <c r="R739" s="112" t="s">
        <v>448</v>
      </c>
      <c r="S739" s="30">
        <v>18608</v>
      </c>
      <c r="T739" s="31">
        <f t="shared" si="67"/>
        <v>5.9928151093546767E-3</v>
      </c>
    </row>
    <row r="740" spans="2:20" ht="27">
      <c r="B740" s="112" t="s">
        <v>449</v>
      </c>
      <c r="C740" s="30">
        <v>1783.55</v>
      </c>
      <c r="D740" s="31">
        <f t="shared" si="64"/>
        <v>2.8034763106310479E-5</v>
      </c>
      <c r="F740" s="112" t="s">
        <v>449</v>
      </c>
      <c r="G740" s="30">
        <v>102.3</v>
      </c>
      <c r="H740" s="58">
        <f t="shared" si="65"/>
        <v>2.4497795198432648E-3</v>
      </c>
      <c r="J740" s="112" t="s">
        <v>449</v>
      </c>
      <c r="K740" s="30">
        <v>53.23</v>
      </c>
      <c r="L740" s="58">
        <f t="shared" si="66"/>
        <v>-1.898267600442316E-2</v>
      </c>
      <c r="N740" s="112" t="s">
        <v>449</v>
      </c>
      <c r="O740" s="30">
        <v>943.2</v>
      </c>
      <c r="P740" s="58">
        <f t="shared" si="63"/>
        <v>2.5384573571777924E-2</v>
      </c>
      <c r="R740" s="112" t="s">
        <v>449</v>
      </c>
      <c r="S740" s="30">
        <v>18660.3</v>
      </c>
      <c r="T740" s="31">
        <f t="shared" si="67"/>
        <v>2.8106190885639482E-3</v>
      </c>
    </row>
    <row r="741" spans="2:20" ht="27">
      <c r="B741" s="112" t="s">
        <v>450</v>
      </c>
      <c r="C741" s="30">
        <v>1773.3</v>
      </c>
      <c r="D741" s="31">
        <f t="shared" si="64"/>
        <v>-5.7469653219702765E-3</v>
      </c>
      <c r="F741" s="112" t="s">
        <v>450</v>
      </c>
      <c r="G741" s="30">
        <v>101.05</v>
      </c>
      <c r="H741" s="58">
        <f t="shared" si="65"/>
        <v>-1.2218963831867047E-2</v>
      </c>
      <c r="J741" s="112" t="s">
        <v>450</v>
      </c>
      <c r="K741" s="30">
        <v>50.58</v>
      </c>
      <c r="L741" s="58">
        <f t="shared" si="66"/>
        <v>-4.9783956415555108E-2</v>
      </c>
      <c r="N741" s="112" t="s">
        <v>450</v>
      </c>
      <c r="O741" s="30">
        <v>905.8</v>
      </c>
      <c r="P741" s="58">
        <f t="shared" si="63"/>
        <v>-3.9652247667514962E-2</v>
      </c>
      <c r="R741" s="112" t="s">
        <v>450</v>
      </c>
      <c r="S741" s="30">
        <v>18414.900000000001</v>
      </c>
      <c r="T741" s="31">
        <f t="shared" si="67"/>
        <v>-1.3150913972444056E-2</v>
      </c>
    </row>
    <row r="742" spans="2:20" ht="27">
      <c r="B742" s="112" t="s">
        <v>451</v>
      </c>
      <c r="C742" s="30">
        <v>1745.25</v>
      </c>
      <c r="D742" s="31">
        <f t="shared" si="64"/>
        <v>-1.5817966503129721E-2</v>
      </c>
      <c r="F742" s="112" t="s">
        <v>451</v>
      </c>
      <c r="G742" s="30">
        <v>99.3</v>
      </c>
      <c r="H742" s="58">
        <f t="shared" si="65"/>
        <v>-1.7318159327065819E-2</v>
      </c>
      <c r="J742" s="112" t="s">
        <v>451</v>
      </c>
      <c r="K742" s="30">
        <v>51.42</v>
      </c>
      <c r="L742" s="58">
        <f t="shared" si="66"/>
        <v>1.6607354685646669E-2</v>
      </c>
      <c r="N742" s="112" t="s">
        <v>451</v>
      </c>
      <c r="O742" s="30">
        <v>901.05</v>
      </c>
      <c r="P742" s="58">
        <f t="shared" si="63"/>
        <v>-5.2439832192536784E-3</v>
      </c>
      <c r="R742" s="112" t="s">
        <v>451</v>
      </c>
      <c r="S742" s="30">
        <v>18269</v>
      </c>
      <c r="T742" s="31">
        <f t="shared" si="67"/>
        <v>-7.9229319735649728E-3</v>
      </c>
    </row>
    <row r="743" spans="2:20" ht="27">
      <c r="B743" s="112" t="s">
        <v>452</v>
      </c>
      <c r="C743" s="30">
        <v>1754.5</v>
      </c>
      <c r="D743" s="31">
        <f t="shared" si="64"/>
        <v>5.3001002721673185E-3</v>
      </c>
      <c r="F743" s="112" t="s">
        <v>452</v>
      </c>
      <c r="G743" s="30">
        <v>101.15</v>
      </c>
      <c r="H743" s="58">
        <f t="shared" si="65"/>
        <v>1.8630412890231707E-2</v>
      </c>
      <c r="J743" s="112" t="s">
        <v>452</v>
      </c>
      <c r="K743" s="30">
        <v>49.83</v>
      </c>
      <c r="L743" s="58">
        <f t="shared" si="66"/>
        <v>-3.0921820303383973E-2</v>
      </c>
      <c r="N743" s="112" t="s">
        <v>452</v>
      </c>
      <c r="O743" s="30">
        <v>908.9</v>
      </c>
      <c r="P743" s="58">
        <f t="shared" si="63"/>
        <v>8.7120581543753683E-3</v>
      </c>
      <c r="R743" s="112" t="s">
        <v>452</v>
      </c>
      <c r="S743" s="30">
        <v>18420.45</v>
      </c>
      <c r="T743" s="31">
        <f t="shared" si="67"/>
        <v>8.2899994526246523E-3</v>
      </c>
    </row>
    <row r="744" spans="2:20" ht="27">
      <c r="B744" s="112" t="s">
        <v>453</v>
      </c>
      <c r="C744" s="30">
        <v>1730.7</v>
      </c>
      <c r="D744" s="31">
        <f t="shared" si="64"/>
        <v>-1.3565118267312548E-2</v>
      </c>
      <c r="F744" s="112" t="s">
        <v>453</v>
      </c>
      <c r="G744" s="30">
        <v>102.15</v>
      </c>
      <c r="H744" s="58">
        <f t="shared" si="65"/>
        <v>9.8863074641621917E-3</v>
      </c>
      <c r="J744" s="112" t="s">
        <v>453</v>
      </c>
      <c r="K744" s="30">
        <v>50.9</v>
      </c>
      <c r="L744" s="58">
        <f t="shared" si="66"/>
        <v>2.1473008227975043E-2</v>
      </c>
      <c r="N744" s="112" t="s">
        <v>453</v>
      </c>
      <c r="O744" s="30">
        <v>897.3</v>
      </c>
      <c r="P744" s="58">
        <f t="shared" si="63"/>
        <v>-1.2762680162834217E-2</v>
      </c>
      <c r="R744" s="112" t="s">
        <v>453</v>
      </c>
      <c r="S744" s="30">
        <v>18385.3</v>
      </c>
      <c r="T744" s="31">
        <f t="shared" si="67"/>
        <v>-1.9082052827157359E-3</v>
      </c>
    </row>
    <row r="745" spans="2:20" ht="27">
      <c r="B745" s="112" t="s">
        <v>454</v>
      </c>
      <c r="C745" s="30">
        <v>1710.5</v>
      </c>
      <c r="D745" s="31">
        <f t="shared" si="64"/>
        <v>-1.167157797423013E-2</v>
      </c>
      <c r="F745" s="112" t="s">
        <v>454</v>
      </c>
      <c r="G745" s="30">
        <v>97.15</v>
      </c>
      <c r="H745" s="58">
        <f t="shared" si="65"/>
        <v>-4.8947626040137027E-2</v>
      </c>
      <c r="J745" s="112" t="s">
        <v>454</v>
      </c>
      <c r="K745" s="30">
        <v>48.43</v>
      </c>
      <c r="L745" s="58">
        <f t="shared" si="66"/>
        <v>-4.8526522593320243E-2</v>
      </c>
      <c r="N745" s="112" t="s">
        <v>454</v>
      </c>
      <c r="O745" s="30">
        <v>865.3</v>
      </c>
      <c r="P745" s="58">
        <f t="shared" si="63"/>
        <v>-3.5662543185110862E-2</v>
      </c>
      <c r="R745" s="112" t="s">
        <v>454</v>
      </c>
      <c r="S745" s="30">
        <v>18199.099999999999</v>
      </c>
      <c r="T745" s="31">
        <f t="shared" si="67"/>
        <v>-1.0127656334136592E-2</v>
      </c>
    </row>
    <row r="746" spans="2:20" ht="27">
      <c r="B746" s="112" t="s">
        <v>455</v>
      </c>
      <c r="C746" s="30">
        <v>1719</v>
      </c>
      <c r="D746" s="31">
        <f t="shared" si="64"/>
        <v>4.9693072201111299E-3</v>
      </c>
      <c r="F746" s="112" t="s">
        <v>455</v>
      </c>
      <c r="G746" s="30">
        <v>96.2</v>
      </c>
      <c r="H746" s="58">
        <f t="shared" si="65"/>
        <v>-9.7786927431806614E-3</v>
      </c>
      <c r="J746" s="112" t="s">
        <v>455</v>
      </c>
      <c r="K746" s="30">
        <v>46.02</v>
      </c>
      <c r="L746" s="58">
        <f t="shared" si="66"/>
        <v>-4.9762543877761689E-2</v>
      </c>
      <c r="N746" s="112" t="s">
        <v>455</v>
      </c>
      <c r="O746" s="30">
        <v>827.15</v>
      </c>
      <c r="P746" s="58">
        <f t="shared" si="63"/>
        <v>-4.4088755344967034E-2</v>
      </c>
      <c r="R746" s="112" t="s">
        <v>455</v>
      </c>
      <c r="S746" s="30">
        <v>18127.349999999999</v>
      </c>
      <c r="T746" s="31">
        <f t="shared" si="67"/>
        <v>-3.9425026512299732E-3</v>
      </c>
    </row>
    <row r="747" spans="2:20" ht="27">
      <c r="B747" s="112" t="s">
        <v>456</v>
      </c>
      <c r="C747" s="30">
        <v>1699.4</v>
      </c>
      <c r="D747" s="31">
        <f t="shared" si="64"/>
        <v>-1.1401977894124449E-2</v>
      </c>
      <c r="F747" s="112" t="s">
        <v>456</v>
      </c>
      <c r="G747" s="30">
        <v>95.85</v>
      </c>
      <c r="H747" s="58">
        <f t="shared" si="65"/>
        <v>-3.6382536382537634E-3</v>
      </c>
      <c r="J747" s="112" t="s">
        <v>456</v>
      </c>
      <c r="K747" s="30">
        <v>45.01</v>
      </c>
      <c r="L747" s="58">
        <f t="shared" si="66"/>
        <v>-2.1946979574098302E-2</v>
      </c>
      <c r="N747" s="112" t="s">
        <v>456</v>
      </c>
      <c r="O747" s="30">
        <v>789.6</v>
      </c>
      <c r="P747" s="58">
        <f t="shared" si="63"/>
        <v>-4.539684458683424E-2</v>
      </c>
      <c r="R747" s="112" t="s">
        <v>456</v>
      </c>
      <c r="S747" s="30">
        <v>17806.8</v>
      </c>
      <c r="T747" s="31">
        <f t="shared" si="67"/>
        <v>-1.7683224519855267E-2</v>
      </c>
    </row>
    <row r="748" spans="2:20" ht="27">
      <c r="B748" s="112" t="s">
        <v>457</v>
      </c>
      <c r="C748" s="30">
        <v>1703.4</v>
      </c>
      <c r="D748" s="31">
        <f t="shared" si="64"/>
        <v>2.3537719195010354E-3</v>
      </c>
      <c r="F748" s="112" t="s">
        <v>457</v>
      </c>
      <c r="G748" s="30">
        <v>99.85</v>
      </c>
      <c r="H748" s="58">
        <f t="shared" si="65"/>
        <v>4.1731872717788221E-2</v>
      </c>
      <c r="J748" s="112" t="s">
        <v>457</v>
      </c>
      <c r="K748" s="30">
        <v>46.38</v>
      </c>
      <c r="L748" s="58">
        <f t="shared" si="66"/>
        <v>3.0437680515441157E-2</v>
      </c>
      <c r="N748" s="112" t="s">
        <v>457</v>
      </c>
      <c r="O748" s="30">
        <v>803.95</v>
      </c>
      <c r="P748" s="58">
        <f t="shared" si="63"/>
        <v>1.8173758865248191E-2</v>
      </c>
      <c r="R748" s="112" t="s">
        <v>457</v>
      </c>
      <c r="S748" s="30">
        <v>18014.599999999999</v>
      </c>
      <c r="T748" s="31">
        <f t="shared" si="67"/>
        <v>1.1669699216029894E-2</v>
      </c>
    </row>
    <row r="749" spans="2:20" ht="27">
      <c r="B749" s="112" t="s">
        <v>458</v>
      </c>
      <c r="C749" s="30">
        <v>1703.3</v>
      </c>
      <c r="D749" s="31">
        <f t="shared" si="64"/>
        <v>-5.8706117177509398E-5</v>
      </c>
      <c r="F749" s="112" t="s">
        <v>458</v>
      </c>
      <c r="G749" s="30">
        <v>100.85</v>
      </c>
      <c r="H749" s="58">
        <f t="shared" si="65"/>
        <v>1.001502253380071E-2</v>
      </c>
      <c r="J749" s="112" t="s">
        <v>458</v>
      </c>
      <c r="K749" s="30">
        <v>45.92</v>
      </c>
      <c r="L749" s="58">
        <f t="shared" si="66"/>
        <v>-9.918068132815927E-3</v>
      </c>
      <c r="N749" s="112" t="s">
        <v>458</v>
      </c>
      <c r="O749" s="30">
        <v>814.35</v>
      </c>
      <c r="P749" s="58">
        <f t="shared" si="63"/>
        <v>1.2936127868648617E-2</v>
      </c>
      <c r="R749" s="112" t="s">
        <v>458</v>
      </c>
      <c r="S749" s="30">
        <v>18132.3</v>
      </c>
      <c r="T749" s="31">
        <f t="shared" si="67"/>
        <v>6.5335894219133994E-3</v>
      </c>
    </row>
    <row r="750" spans="2:20" ht="27">
      <c r="B750" s="112" t="s">
        <v>459</v>
      </c>
      <c r="C750" s="30">
        <v>1702.6</v>
      </c>
      <c r="D750" s="31">
        <f t="shared" si="64"/>
        <v>-4.1096694651565624E-4</v>
      </c>
      <c r="F750" s="112" t="s">
        <v>459</v>
      </c>
      <c r="G750" s="30">
        <v>103.6</v>
      </c>
      <c r="H750" s="58">
        <f t="shared" si="65"/>
        <v>2.7268220128904286E-2</v>
      </c>
      <c r="J750" s="112" t="s">
        <v>459</v>
      </c>
      <c r="K750" s="30">
        <v>44.87</v>
      </c>
      <c r="L750" s="58">
        <f t="shared" si="66"/>
        <v>-2.2865853658536661E-2</v>
      </c>
      <c r="N750" s="112" t="s">
        <v>459</v>
      </c>
      <c r="O750" s="30">
        <v>828.75</v>
      </c>
      <c r="P750" s="58">
        <f t="shared" si="63"/>
        <v>1.7682814514643486E-2</v>
      </c>
      <c r="R750" s="112" t="s">
        <v>459</v>
      </c>
      <c r="S750" s="30">
        <v>18122.5</v>
      </c>
      <c r="T750" s="31">
        <f t="shared" si="67"/>
        <v>-5.4047197542506087E-4</v>
      </c>
    </row>
    <row r="751" spans="2:20" ht="27">
      <c r="B751" s="112" t="s">
        <v>460</v>
      </c>
      <c r="C751" s="30">
        <v>1694.05</v>
      </c>
      <c r="D751" s="31">
        <f t="shared" si="64"/>
        <v>-5.0217314695172321E-3</v>
      </c>
      <c r="F751" s="112" t="s">
        <v>460</v>
      </c>
      <c r="G751" s="30">
        <v>105.75</v>
      </c>
      <c r="H751" s="58">
        <f t="shared" si="65"/>
        <v>2.0752895752895739E-2</v>
      </c>
      <c r="J751" s="112" t="s">
        <v>460</v>
      </c>
      <c r="K751" s="30">
        <v>47.1</v>
      </c>
      <c r="L751" s="58">
        <f t="shared" si="66"/>
        <v>4.9699130822375759E-2</v>
      </c>
      <c r="N751" s="112" t="s">
        <v>460</v>
      </c>
      <c r="O751" s="30">
        <v>832.05</v>
      </c>
      <c r="P751" s="58">
        <f t="shared" si="63"/>
        <v>3.9819004524885848E-3</v>
      </c>
      <c r="R751" s="112" t="s">
        <v>460</v>
      </c>
      <c r="S751" s="30">
        <v>18191</v>
      </c>
      <c r="T751" s="31">
        <f t="shared" si="67"/>
        <v>3.7798317009243299E-3</v>
      </c>
    </row>
    <row r="752" spans="2:20" ht="27">
      <c r="B752" s="112" t="s">
        <v>461</v>
      </c>
      <c r="C752" s="30">
        <v>1699.8</v>
      </c>
      <c r="D752" s="31">
        <f t="shared" si="64"/>
        <v>3.3942327558218466E-3</v>
      </c>
      <c r="F752" s="112" t="s">
        <v>461</v>
      </c>
      <c r="G752" s="30">
        <v>110.3</v>
      </c>
      <c r="H752" s="58">
        <f t="shared" si="65"/>
        <v>4.3026004728132339E-2</v>
      </c>
      <c r="J752" s="112" t="s">
        <v>461</v>
      </c>
      <c r="K752" s="30">
        <v>47.72</v>
      </c>
      <c r="L752" s="58">
        <f t="shared" si="66"/>
        <v>1.3163481953290868E-2</v>
      </c>
      <c r="N752" s="112" t="s">
        <v>461</v>
      </c>
      <c r="O752" s="30">
        <v>840.1</v>
      </c>
      <c r="P752" s="58">
        <f t="shared" si="63"/>
        <v>9.6748993449913279E-3</v>
      </c>
      <c r="R752" s="112" t="s">
        <v>461</v>
      </c>
      <c r="S752" s="30">
        <v>18105.3</v>
      </c>
      <c r="T752" s="31">
        <f t="shared" si="67"/>
        <v>-4.7111208839536456E-3</v>
      </c>
    </row>
    <row r="753" spans="2:20">
      <c r="B753" s="111">
        <v>44958.645833333336</v>
      </c>
      <c r="C753" s="30">
        <v>1686.7</v>
      </c>
      <c r="D753" s="31">
        <f t="shared" si="64"/>
        <v>-7.7067890340039025E-3</v>
      </c>
      <c r="F753" s="111">
        <v>44958.645833333336</v>
      </c>
      <c r="G753" s="30">
        <v>115.45</v>
      </c>
      <c r="H753" s="58">
        <f t="shared" si="65"/>
        <v>4.6690843155031692E-2</v>
      </c>
      <c r="J753" s="111">
        <v>44958.645833333336</v>
      </c>
      <c r="K753" s="30">
        <v>47.22</v>
      </c>
      <c r="L753" s="58">
        <f t="shared" si="66"/>
        <v>-1.0477787091366264E-2</v>
      </c>
      <c r="N753" s="111">
        <v>44958.645833333336</v>
      </c>
      <c r="O753" s="30">
        <v>853.25</v>
      </c>
      <c r="P753" s="58">
        <f t="shared" si="63"/>
        <v>1.5652898464468379E-2</v>
      </c>
      <c r="R753" s="111">
        <v>44958.645833333336</v>
      </c>
      <c r="S753" s="30">
        <v>18197.45</v>
      </c>
      <c r="T753" s="31">
        <f t="shared" si="67"/>
        <v>5.0896698756719427E-3</v>
      </c>
    </row>
    <row r="754" spans="2:20">
      <c r="B754" s="111">
        <v>44986.645833333336</v>
      </c>
      <c r="C754" s="30">
        <v>1669.8</v>
      </c>
      <c r="D754" s="31">
        <f t="shared" si="64"/>
        <v>-1.0019564830734629E-2</v>
      </c>
      <c r="F754" s="111">
        <v>44986.645833333336</v>
      </c>
      <c r="G754" s="30">
        <v>116.25</v>
      </c>
      <c r="H754" s="58">
        <f t="shared" si="65"/>
        <v>6.9294066695539946E-3</v>
      </c>
      <c r="J754" s="111">
        <v>44986.645833333336</v>
      </c>
      <c r="K754" s="30">
        <v>45.94</v>
      </c>
      <c r="L754" s="58">
        <f t="shared" si="66"/>
        <v>-2.7107157983905172E-2</v>
      </c>
      <c r="N754" s="111">
        <v>44986.645833333336</v>
      </c>
      <c r="O754" s="30">
        <v>842.95</v>
      </c>
      <c r="P754" s="58">
        <f t="shared" si="63"/>
        <v>-1.2071491356577702E-2</v>
      </c>
      <c r="R754" s="111">
        <v>44986.645833333336</v>
      </c>
      <c r="S754" s="30">
        <v>18232.55</v>
      </c>
      <c r="T754" s="31">
        <f t="shared" si="67"/>
        <v>1.9288416783669327E-3</v>
      </c>
    </row>
    <row r="755" spans="2:20">
      <c r="B755" s="111">
        <v>45017.645833333336</v>
      </c>
      <c r="C755" s="30">
        <v>1679.55</v>
      </c>
      <c r="D755" s="31">
        <f t="shared" si="64"/>
        <v>5.8390226374416265E-3</v>
      </c>
      <c r="F755" s="111">
        <v>45017.645833333336</v>
      </c>
      <c r="G755" s="30">
        <v>118.05</v>
      </c>
      <c r="H755" s="58">
        <f t="shared" si="65"/>
        <v>1.5483870967741842E-2</v>
      </c>
      <c r="J755" s="111">
        <v>45017.645833333336</v>
      </c>
      <c r="K755" s="30">
        <v>46.06</v>
      </c>
      <c r="L755" s="58">
        <f t="shared" si="66"/>
        <v>2.6121027427079557E-3</v>
      </c>
      <c r="N755" s="111">
        <v>45017.645833333336</v>
      </c>
      <c r="O755" s="30">
        <v>830.7</v>
      </c>
      <c r="P755" s="58">
        <f t="shared" si="63"/>
        <v>-1.4532297289281737E-2</v>
      </c>
      <c r="R755" s="111">
        <v>45017.645833333336</v>
      </c>
      <c r="S755" s="30">
        <v>18042.95</v>
      </c>
      <c r="T755" s="31">
        <f t="shared" si="67"/>
        <v>-1.0398984234240349E-2</v>
      </c>
    </row>
    <row r="756" spans="2:20">
      <c r="B756" s="111">
        <v>45047.645833333336</v>
      </c>
      <c r="C756" s="30">
        <v>1680.75</v>
      </c>
      <c r="D756" s="31">
        <f t="shared" si="64"/>
        <v>7.1447709207816956E-4</v>
      </c>
      <c r="F756" s="111">
        <v>45047.645833333336</v>
      </c>
      <c r="G756" s="30">
        <v>116.2</v>
      </c>
      <c r="H756" s="58">
        <f t="shared" si="65"/>
        <v>-1.5671325709445072E-2</v>
      </c>
      <c r="J756" s="111">
        <v>45047.645833333336</v>
      </c>
      <c r="K756" s="30">
        <v>45.66</v>
      </c>
      <c r="L756" s="58">
        <f t="shared" si="66"/>
        <v>-8.6843247937473667E-3</v>
      </c>
      <c r="N756" s="111">
        <v>45047.645833333336</v>
      </c>
      <c r="O756" s="30">
        <v>833.95</v>
      </c>
      <c r="P756" s="58">
        <f t="shared" si="63"/>
        <v>3.9123630672925902E-3</v>
      </c>
      <c r="R756" s="111">
        <v>45047.645833333336</v>
      </c>
      <c r="S756" s="30">
        <v>17992.150000000001</v>
      </c>
      <c r="T756" s="31">
        <f t="shared" si="67"/>
        <v>-2.8155041165662809E-3</v>
      </c>
    </row>
    <row r="757" spans="2:20">
      <c r="B757" s="111">
        <v>45078.645833333336</v>
      </c>
      <c r="C757" s="30">
        <v>1657.55</v>
      </c>
      <c r="D757" s="31">
        <f t="shared" si="64"/>
        <v>-1.3803361594526331E-2</v>
      </c>
      <c r="F757" s="111">
        <v>45078.645833333336</v>
      </c>
      <c r="G757" s="30">
        <v>116.8</v>
      </c>
      <c r="H757" s="58">
        <f t="shared" si="65"/>
        <v>5.1635111876076056E-3</v>
      </c>
      <c r="J757" s="111">
        <v>45078.645833333336</v>
      </c>
      <c r="K757" s="30">
        <v>47.93</v>
      </c>
      <c r="L757" s="58">
        <f t="shared" si="66"/>
        <v>4.9715286903197597E-2</v>
      </c>
      <c r="N757" s="111">
        <v>45078.645833333336</v>
      </c>
      <c r="O757" s="30">
        <v>832.7</v>
      </c>
      <c r="P757" s="58">
        <f t="shared" si="63"/>
        <v>-1.4988908207925755E-3</v>
      </c>
      <c r="R757" s="111">
        <v>45078.645833333336</v>
      </c>
      <c r="S757" s="30">
        <v>17859.45</v>
      </c>
      <c r="T757" s="31">
        <f t="shared" si="67"/>
        <v>-7.3754387330030591E-3</v>
      </c>
    </row>
    <row r="758" spans="2:20">
      <c r="B758" s="111">
        <v>45170.645833333336</v>
      </c>
      <c r="C758" s="30">
        <v>1661.75</v>
      </c>
      <c r="D758" s="31">
        <f t="shared" si="64"/>
        <v>2.5338602153781586E-3</v>
      </c>
      <c r="F758" s="111">
        <v>45170.645833333336</v>
      </c>
      <c r="G758" s="30">
        <v>122.6</v>
      </c>
      <c r="H758" s="58">
        <f t="shared" si="65"/>
        <v>4.9657534246575263E-2</v>
      </c>
      <c r="J758" s="111">
        <v>45170.645833333336</v>
      </c>
      <c r="K758" s="30">
        <v>46.94</v>
      </c>
      <c r="L758" s="58">
        <f t="shared" si="66"/>
        <v>-2.0655122052994024E-2</v>
      </c>
      <c r="N758" s="111">
        <v>45170.645833333336</v>
      </c>
      <c r="O758" s="30">
        <v>826.4</v>
      </c>
      <c r="P758" s="58">
        <f t="shared" si="63"/>
        <v>-7.5657499699772757E-3</v>
      </c>
      <c r="R758" s="111">
        <v>45170.645833333336</v>
      </c>
      <c r="S758" s="30">
        <v>18101.2</v>
      </c>
      <c r="T758" s="31">
        <f t="shared" si="67"/>
        <v>1.3536251116355702E-2</v>
      </c>
    </row>
    <row r="759" spans="2:20">
      <c r="B759" s="111">
        <v>45200.645833333336</v>
      </c>
      <c r="C759" s="30">
        <v>1669.6</v>
      </c>
      <c r="D759" s="31">
        <f t="shared" si="64"/>
        <v>4.7239356100496899E-3</v>
      </c>
      <c r="F759" s="111">
        <v>45200.645833333336</v>
      </c>
      <c r="G759" s="30">
        <v>116.5</v>
      </c>
      <c r="H759" s="58">
        <f t="shared" si="65"/>
        <v>-4.9755301794453421E-2</v>
      </c>
      <c r="J759" s="111">
        <v>45200.645833333336</v>
      </c>
      <c r="K759" s="30">
        <v>46.7</v>
      </c>
      <c r="L759" s="58">
        <f t="shared" si="66"/>
        <v>-5.112910097997303E-3</v>
      </c>
      <c r="N759" s="111">
        <v>45200.645833333336</v>
      </c>
      <c r="O759" s="30">
        <v>822.7</v>
      </c>
      <c r="P759" s="58">
        <f t="shared" si="63"/>
        <v>-4.4772507260405492E-3</v>
      </c>
      <c r="R759" s="111">
        <v>45200.645833333336</v>
      </c>
      <c r="S759" s="30">
        <v>17914.150000000001</v>
      </c>
      <c r="T759" s="31">
        <f t="shared" si="67"/>
        <v>-1.0333569045146151E-2</v>
      </c>
    </row>
    <row r="760" spans="2:20">
      <c r="B760" s="111">
        <v>45231.645833333336</v>
      </c>
      <c r="C760" s="30">
        <v>1674.2</v>
      </c>
      <c r="D760" s="31">
        <f t="shared" si="64"/>
        <v>2.7551509343555214E-3</v>
      </c>
      <c r="F760" s="111">
        <v>45231.645833333336</v>
      </c>
      <c r="G760" s="30">
        <v>118.3</v>
      </c>
      <c r="H760" s="58">
        <f t="shared" si="65"/>
        <v>1.5450643776824036E-2</v>
      </c>
      <c r="J760" s="111">
        <v>45231.645833333336</v>
      </c>
      <c r="K760" s="30">
        <v>46.82</v>
      </c>
      <c r="L760" s="58">
        <f t="shared" si="66"/>
        <v>2.5695931477516254E-3</v>
      </c>
      <c r="N760" s="111">
        <v>45231.645833333336</v>
      </c>
      <c r="O760" s="30">
        <v>842.95</v>
      </c>
      <c r="P760" s="58">
        <f t="shared" si="63"/>
        <v>2.4614075604716179E-2</v>
      </c>
      <c r="R760" s="111">
        <v>45231.645833333336</v>
      </c>
      <c r="S760" s="30">
        <v>17895.7</v>
      </c>
      <c r="T760" s="31">
        <f t="shared" si="67"/>
        <v>-1.0299121085846075E-3</v>
      </c>
    </row>
    <row r="761" spans="2:20">
      <c r="B761" s="111">
        <v>45261.645833333336</v>
      </c>
      <c r="C761" s="30">
        <v>1644.15</v>
      </c>
      <c r="D761" s="31">
        <f t="shared" si="64"/>
        <v>-1.7948871102616115E-2</v>
      </c>
      <c r="F761" s="111">
        <v>45261.645833333336</v>
      </c>
      <c r="G761" s="30">
        <v>116.7</v>
      </c>
      <c r="H761" s="58">
        <f t="shared" si="65"/>
        <v>-1.3524936601859605E-2</v>
      </c>
      <c r="J761" s="111">
        <v>45261.645833333336</v>
      </c>
      <c r="K761" s="30">
        <v>46.36</v>
      </c>
      <c r="L761" s="58">
        <f t="shared" si="66"/>
        <v>-9.8248611704400135E-3</v>
      </c>
      <c r="N761" s="111">
        <v>45261.645833333336</v>
      </c>
      <c r="O761" s="30">
        <v>832.85</v>
      </c>
      <c r="P761" s="58">
        <f t="shared" si="63"/>
        <v>-1.1981730826264969E-2</v>
      </c>
      <c r="R761" s="111">
        <v>45261.645833333336</v>
      </c>
      <c r="S761" s="30">
        <v>17858.2</v>
      </c>
      <c r="T761" s="31">
        <f t="shared" si="67"/>
        <v>-2.0954754494096894E-3</v>
      </c>
    </row>
    <row r="762" spans="2:20" ht="27">
      <c r="B762" s="112" t="s">
        <v>462</v>
      </c>
      <c r="C762" s="30">
        <v>1620</v>
      </c>
      <c r="D762" s="31">
        <f t="shared" si="64"/>
        <v>-1.4688440835690209E-2</v>
      </c>
      <c r="F762" s="112" t="s">
        <v>462</v>
      </c>
      <c r="G762" s="30">
        <v>117.35</v>
      </c>
      <c r="H762" s="58">
        <f t="shared" si="65"/>
        <v>5.569837189374427E-3</v>
      </c>
      <c r="J762" s="112" t="s">
        <v>462</v>
      </c>
      <c r="K762" s="30">
        <v>46.26</v>
      </c>
      <c r="L762" s="58">
        <f t="shared" si="66"/>
        <v>-2.1570319240724611E-3</v>
      </c>
      <c r="N762" s="112" t="s">
        <v>462</v>
      </c>
      <c r="O762" s="30">
        <v>828.7</v>
      </c>
      <c r="P762" s="58">
        <f t="shared" si="63"/>
        <v>-4.9828900762441952E-3</v>
      </c>
      <c r="R762" s="112" t="s">
        <v>462</v>
      </c>
      <c r="S762" s="30">
        <v>17956.599999999999</v>
      </c>
      <c r="T762" s="31">
        <f t="shared" si="67"/>
        <v>5.5100738036306662E-3</v>
      </c>
    </row>
    <row r="763" spans="2:20" ht="27">
      <c r="B763" s="112" t="s">
        <v>463</v>
      </c>
      <c r="C763" s="30">
        <v>1618.25</v>
      </c>
      <c r="D763" s="31">
        <f t="shared" si="64"/>
        <v>-1.0802469135802184E-3</v>
      </c>
      <c r="F763" s="112" t="s">
        <v>463</v>
      </c>
      <c r="G763" s="30">
        <v>121.05</v>
      </c>
      <c r="H763" s="58">
        <f t="shared" si="65"/>
        <v>3.1529612270984275E-2</v>
      </c>
      <c r="J763" s="112" t="s">
        <v>463</v>
      </c>
      <c r="K763" s="30">
        <v>48.09</v>
      </c>
      <c r="L763" s="58">
        <f t="shared" si="66"/>
        <v>3.9559014267185555E-2</v>
      </c>
      <c r="N763" s="112" t="s">
        <v>463</v>
      </c>
      <c r="O763" s="30">
        <v>819</v>
      </c>
      <c r="P763" s="58">
        <f t="shared" si="63"/>
        <v>-1.1705080246168786E-2</v>
      </c>
      <c r="R763" s="112" t="s">
        <v>463</v>
      </c>
      <c r="S763" s="30">
        <v>17894.849999999999</v>
      </c>
      <c r="T763" s="31">
        <f t="shared" si="67"/>
        <v>-3.4388469977613134E-3</v>
      </c>
    </row>
    <row r="764" spans="2:20" ht="27">
      <c r="B764" s="112" t="s">
        <v>464</v>
      </c>
      <c r="C764" s="30">
        <v>1608.2</v>
      </c>
      <c r="D764" s="31">
        <f t="shared" si="64"/>
        <v>-6.210412482620109E-3</v>
      </c>
      <c r="F764" s="112" t="s">
        <v>464</v>
      </c>
      <c r="G764" s="30">
        <v>122.35</v>
      </c>
      <c r="H764" s="58">
        <f t="shared" si="65"/>
        <v>1.073936389921526E-2</v>
      </c>
      <c r="J764" s="112" t="s">
        <v>464</v>
      </c>
      <c r="K764" s="30">
        <v>49.39</v>
      </c>
      <c r="L764" s="58">
        <f t="shared" si="66"/>
        <v>2.7032647119983322E-2</v>
      </c>
      <c r="N764" s="112" t="s">
        <v>464</v>
      </c>
      <c r="O764" s="30">
        <v>823.9</v>
      </c>
      <c r="P764" s="58">
        <f t="shared" si="63"/>
        <v>5.9829059829059617E-3</v>
      </c>
      <c r="R764" s="112" t="s">
        <v>464</v>
      </c>
      <c r="S764" s="30">
        <v>18053.3</v>
      </c>
      <c r="T764" s="31">
        <f t="shared" si="67"/>
        <v>8.8545028318203212E-3</v>
      </c>
    </row>
    <row r="765" spans="2:20" ht="27">
      <c r="B765" s="112" t="s">
        <v>465</v>
      </c>
      <c r="C765" s="30">
        <v>1613.65</v>
      </c>
      <c r="D765" s="31">
        <f t="shared" si="64"/>
        <v>3.3888819798533198E-3</v>
      </c>
      <c r="F765" s="112" t="s">
        <v>465</v>
      </c>
      <c r="G765" s="30">
        <v>120.1</v>
      </c>
      <c r="H765" s="58">
        <f t="shared" si="65"/>
        <v>-1.8389865140988948E-2</v>
      </c>
      <c r="J765" s="112" t="s">
        <v>465</v>
      </c>
      <c r="K765" s="30">
        <v>49.35</v>
      </c>
      <c r="L765" s="58">
        <f t="shared" si="66"/>
        <v>-8.0988054261998954E-4</v>
      </c>
      <c r="N765" s="112" t="s">
        <v>465</v>
      </c>
      <c r="O765" s="30">
        <v>825.65</v>
      </c>
      <c r="P765" s="58">
        <f t="shared" si="63"/>
        <v>2.1240441801189114E-3</v>
      </c>
      <c r="R765" s="112" t="s">
        <v>465</v>
      </c>
      <c r="S765" s="30">
        <v>18165.349999999999</v>
      </c>
      <c r="T765" s="31">
        <f t="shared" si="67"/>
        <v>6.2066215041016726E-3</v>
      </c>
    </row>
    <row r="766" spans="2:20" ht="27">
      <c r="B766" s="112" t="s">
        <v>466</v>
      </c>
      <c r="C766" s="30">
        <v>1595</v>
      </c>
      <c r="D766" s="31">
        <f t="shared" si="64"/>
        <v>-1.1557648808601662E-2</v>
      </c>
      <c r="F766" s="112" t="s">
        <v>466</v>
      </c>
      <c r="G766" s="30">
        <v>119.35</v>
      </c>
      <c r="H766" s="58">
        <f t="shared" si="65"/>
        <v>-6.2447960033306105E-3</v>
      </c>
      <c r="J766" s="112" t="s">
        <v>466</v>
      </c>
      <c r="K766" s="30">
        <v>49.19</v>
      </c>
      <c r="L766" s="58">
        <f t="shared" si="66"/>
        <v>-3.2421479229990391E-3</v>
      </c>
      <c r="N766" s="112" t="s">
        <v>466</v>
      </c>
      <c r="O766" s="30">
        <v>801</v>
      </c>
      <c r="P766" s="58">
        <f t="shared" si="63"/>
        <v>-2.9855265548355825E-2</v>
      </c>
      <c r="R766" s="112" t="s">
        <v>466</v>
      </c>
      <c r="S766" s="30">
        <v>18107.849999999999</v>
      </c>
      <c r="T766" s="31">
        <f t="shared" si="67"/>
        <v>-3.1653670311885262E-3</v>
      </c>
    </row>
    <row r="767" spans="2:20" ht="27">
      <c r="B767" s="112" t="s">
        <v>467</v>
      </c>
      <c r="C767" s="30">
        <v>1568.7</v>
      </c>
      <c r="D767" s="31">
        <f t="shared" si="64"/>
        <v>-1.6489028213166113E-2</v>
      </c>
      <c r="F767" s="112" t="s">
        <v>467</v>
      </c>
      <c r="G767" s="30">
        <v>117.85</v>
      </c>
      <c r="H767" s="58">
        <f t="shared" si="65"/>
        <v>-1.2568077084206153E-2</v>
      </c>
      <c r="J767" s="112" t="s">
        <v>467</v>
      </c>
      <c r="K767" s="30">
        <v>49.09</v>
      </c>
      <c r="L767" s="58">
        <f t="shared" si="66"/>
        <v>-2.0329335230736545E-3</v>
      </c>
      <c r="N767" s="112" t="s">
        <v>467</v>
      </c>
      <c r="O767" s="30">
        <v>802.85</v>
      </c>
      <c r="P767" s="58">
        <f t="shared" si="63"/>
        <v>2.3096129837703039E-3</v>
      </c>
      <c r="R767" s="112" t="s">
        <v>467</v>
      </c>
      <c r="S767" s="30">
        <v>18027.650000000001</v>
      </c>
      <c r="T767" s="31">
        <f t="shared" si="67"/>
        <v>-4.4290183539181793E-3</v>
      </c>
    </row>
    <row r="768" spans="2:20" ht="27">
      <c r="B768" s="112" t="s">
        <v>468</v>
      </c>
      <c r="C768" s="30">
        <v>1580.95</v>
      </c>
      <c r="D768" s="31">
        <f t="shared" si="64"/>
        <v>7.8090138331101677E-3</v>
      </c>
      <c r="F768" s="112" t="s">
        <v>468</v>
      </c>
      <c r="G768" s="30">
        <v>117.6</v>
      </c>
      <c r="H768" s="58">
        <f t="shared" si="65"/>
        <v>-2.1213406873143992E-3</v>
      </c>
      <c r="J768" s="112" t="s">
        <v>468</v>
      </c>
      <c r="K768" s="30">
        <v>48.11</v>
      </c>
      <c r="L768" s="58">
        <f t="shared" si="66"/>
        <v>-1.9963332654308497E-2</v>
      </c>
      <c r="N768" s="112" t="s">
        <v>468</v>
      </c>
      <c r="O768" s="30">
        <v>816.3</v>
      </c>
      <c r="P768" s="58">
        <f t="shared" si="63"/>
        <v>1.6752818085570054E-2</v>
      </c>
      <c r="R768" s="112" t="s">
        <v>468</v>
      </c>
      <c r="S768" s="30">
        <v>18118.55</v>
      </c>
      <c r="T768" s="31">
        <f t="shared" si="67"/>
        <v>5.0422545367809768E-3</v>
      </c>
    </row>
    <row r="769" spans="2:20" ht="27">
      <c r="B769" s="112" t="s">
        <v>469</v>
      </c>
      <c r="C769" s="30">
        <v>1576.15</v>
      </c>
      <c r="D769" s="31">
        <f t="shared" si="64"/>
        <v>-3.036149150827061E-3</v>
      </c>
      <c r="F769" s="112" t="s">
        <v>469</v>
      </c>
      <c r="G769" s="30">
        <v>115.85</v>
      </c>
      <c r="H769" s="58">
        <f t="shared" si="65"/>
        <v>-1.4880952380952328E-2</v>
      </c>
      <c r="J769" s="112" t="s">
        <v>469</v>
      </c>
      <c r="K769" s="30">
        <v>48.43</v>
      </c>
      <c r="L769" s="58">
        <f t="shared" si="66"/>
        <v>6.6514238204116172E-3</v>
      </c>
      <c r="N769" s="112" t="s">
        <v>469</v>
      </c>
      <c r="O769" s="30">
        <v>831.65</v>
      </c>
      <c r="P769" s="58">
        <f t="shared" si="63"/>
        <v>1.8804361141737225E-2</v>
      </c>
      <c r="R769" s="112" t="s">
        <v>469</v>
      </c>
      <c r="S769" s="30">
        <v>18118.3</v>
      </c>
      <c r="T769" s="31">
        <f t="shared" si="67"/>
        <v>-1.3798013637988937E-5</v>
      </c>
    </row>
    <row r="770" spans="2:20" ht="27">
      <c r="B770" s="112" t="s">
        <v>470</v>
      </c>
      <c r="C770" s="30">
        <v>1572.15</v>
      </c>
      <c r="D770" s="31">
        <f t="shared" si="64"/>
        <v>-2.537829521301882E-3</v>
      </c>
      <c r="F770" s="112" t="s">
        <v>470</v>
      </c>
      <c r="G770" s="30">
        <v>115.15</v>
      </c>
      <c r="H770" s="58">
        <f t="shared" si="65"/>
        <v>-6.0422960725075026E-3</v>
      </c>
      <c r="J770" s="112" t="s">
        <v>470</v>
      </c>
      <c r="K770" s="30">
        <v>50.84</v>
      </c>
      <c r="L770" s="58">
        <f t="shared" si="66"/>
        <v>4.97625438777618E-2</v>
      </c>
      <c r="N770" s="112" t="s">
        <v>470</v>
      </c>
      <c r="O770" s="30">
        <v>840.05</v>
      </c>
      <c r="P770" s="58">
        <f t="shared" si="63"/>
        <v>1.0100402813683518E-2</v>
      </c>
      <c r="R770" s="112" t="s">
        <v>470</v>
      </c>
      <c r="S770" s="30">
        <v>17891.95</v>
      </c>
      <c r="T770" s="31">
        <f t="shared" si="67"/>
        <v>-1.2492893924926696E-2</v>
      </c>
    </row>
    <row r="771" spans="2:20" ht="27">
      <c r="B771" s="112" t="s">
        <v>471</v>
      </c>
      <c r="C771" s="30">
        <v>1542.7</v>
      </c>
      <c r="D771" s="31">
        <f t="shared" si="64"/>
        <v>-1.8732309258022495E-2</v>
      </c>
      <c r="F771" s="112" t="s">
        <v>471</v>
      </c>
      <c r="G771" s="30">
        <v>109.4</v>
      </c>
      <c r="H771" s="58">
        <f t="shared" si="65"/>
        <v>-4.9934867564046859E-2</v>
      </c>
      <c r="J771" s="112" t="s">
        <v>471</v>
      </c>
      <c r="K771" s="30">
        <v>49.84</v>
      </c>
      <c r="L771" s="58">
        <f t="shared" si="66"/>
        <v>-1.9669551534225005E-2</v>
      </c>
      <c r="N771" s="112" t="s">
        <v>471</v>
      </c>
      <c r="O771" s="30">
        <v>805.35</v>
      </c>
      <c r="P771" s="58">
        <f t="shared" si="63"/>
        <v>-4.1307065055651404E-2</v>
      </c>
      <c r="R771" s="112" t="s">
        <v>471</v>
      </c>
      <c r="S771" s="30">
        <v>17604.349999999999</v>
      </c>
      <c r="T771" s="31">
        <f t="shared" si="67"/>
        <v>-1.6074268036742945E-2</v>
      </c>
    </row>
    <row r="772" spans="2:20" ht="27">
      <c r="B772" s="112" t="s">
        <v>472</v>
      </c>
      <c r="C772" s="30">
        <v>1574.75</v>
      </c>
      <c r="D772" s="31">
        <f t="shared" si="64"/>
        <v>2.0775264147274264E-2</v>
      </c>
      <c r="F772" s="112" t="s">
        <v>472</v>
      </c>
      <c r="G772" s="30">
        <v>111.05</v>
      </c>
      <c r="H772" s="58">
        <f t="shared" si="65"/>
        <v>1.5082266910420472E-2</v>
      </c>
      <c r="J772" s="112" t="s">
        <v>472</v>
      </c>
      <c r="K772" s="30">
        <v>48.75</v>
      </c>
      <c r="L772" s="58">
        <f t="shared" si="66"/>
        <v>-2.1869983948635707E-2</v>
      </c>
      <c r="N772" s="112" t="s">
        <v>472</v>
      </c>
      <c r="O772" s="30">
        <v>766.4</v>
      </c>
      <c r="P772" s="58">
        <f t="shared" si="63"/>
        <v>-4.8364065313217908E-2</v>
      </c>
      <c r="R772" s="112" t="s">
        <v>472</v>
      </c>
      <c r="S772" s="30">
        <v>17648.95</v>
      </c>
      <c r="T772" s="31">
        <f t="shared" si="67"/>
        <v>2.5334647402490695E-3</v>
      </c>
    </row>
    <row r="773" spans="2:20" ht="27">
      <c r="B773" s="112" t="s">
        <v>473</v>
      </c>
      <c r="C773" s="30">
        <v>1592.15</v>
      </c>
      <c r="D773" s="31">
        <f t="shared" si="64"/>
        <v>1.1049372916335898E-2</v>
      </c>
      <c r="F773" s="112" t="s">
        <v>473</v>
      </c>
      <c r="G773" s="30">
        <v>115.95</v>
      </c>
      <c r="H773" s="58">
        <f t="shared" si="65"/>
        <v>4.4124268347591311E-2</v>
      </c>
      <c r="J773" s="112" t="s">
        <v>473</v>
      </c>
      <c r="K773" s="30">
        <v>49.53</v>
      </c>
      <c r="L773" s="58">
        <f t="shared" si="66"/>
        <v>1.6000000000000014E-2</v>
      </c>
      <c r="N773" s="112" t="s">
        <v>473</v>
      </c>
      <c r="O773" s="30">
        <v>802.2</v>
      </c>
      <c r="P773" s="58">
        <f t="shared" si="63"/>
        <v>4.6711899791231914E-2</v>
      </c>
      <c r="R773" s="112" t="s">
        <v>473</v>
      </c>
      <c r="S773" s="30">
        <v>17662.150000000001</v>
      </c>
      <c r="T773" s="31">
        <f t="shared" si="67"/>
        <v>7.4791984792299537E-4</v>
      </c>
    </row>
    <row r="774" spans="2:20">
      <c r="B774" s="111">
        <v>44928.645833333336</v>
      </c>
      <c r="C774" s="30">
        <v>1575.8</v>
      </c>
      <c r="D774" s="31">
        <f t="shared" si="64"/>
        <v>-1.0269132933454883E-2</v>
      </c>
      <c r="F774" s="111">
        <v>44928.645833333336</v>
      </c>
      <c r="G774" s="30">
        <v>111.6</v>
      </c>
      <c r="H774" s="58">
        <f t="shared" si="65"/>
        <v>-3.7516170763260082E-2</v>
      </c>
      <c r="J774" s="111">
        <v>44928.645833333336</v>
      </c>
      <c r="K774" s="30">
        <v>47.12</v>
      </c>
      <c r="L774" s="58">
        <f t="shared" si="66"/>
        <v>-4.8657379366040865E-2</v>
      </c>
      <c r="N774" s="111">
        <v>44928.645833333336</v>
      </c>
      <c r="O774" s="30">
        <v>799.15</v>
      </c>
      <c r="P774" s="58">
        <f t="shared" si="63"/>
        <v>-3.8020443779607227E-3</v>
      </c>
      <c r="R774" s="111">
        <v>44928.645833333336</v>
      </c>
      <c r="S774" s="30">
        <v>17616.3</v>
      </c>
      <c r="T774" s="31">
        <f t="shared" si="67"/>
        <v>-2.5959466995808533E-3</v>
      </c>
    </row>
    <row r="775" spans="2:20">
      <c r="B775" s="111">
        <v>44959.645833333336</v>
      </c>
      <c r="C775" s="30">
        <v>1589.45</v>
      </c>
      <c r="D775" s="31">
        <f t="shared" si="64"/>
        <v>8.6622667851250501E-3</v>
      </c>
      <c r="F775" s="111">
        <v>44959.645833333336</v>
      </c>
      <c r="G775" s="30">
        <v>112.8</v>
      </c>
      <c r="H775" s="58">
        <f t="shared" si="65"/>
        <v>1.0752688172043001E-2</v>
      </c>
      <c r="J775" s="111">
        <v>44959.645833333336</v>
      </c>
      <c r="K775" s="30">
        <v>46.92</v>
      </c>
      <c r="L775" s="58">
        <f t="shared" si="66"/>
        <v>-4.2444821731747462E-3</v>
      </c>
      <c r="N775" s="111">
        <v>44959.645833333336</v>
      </c>
      <c r="O775" s="30">
        <v>812.8</v>
      </c>
      <c r="P775" s="58">
        <f t="shared" si="63"/>
        <v>1.7080648188700476E-2</v>
      </c>
      <c r="R775" s="111">
        <v>44959.645833333336</v>
      </c>
      <c r="S775" s="30">
        <v>17610.400000000001</v>
      </c>
      <c r="T775" s="31">
        <f t="shared" si="67"/>
        <v>-3.3491709382771351E-4</v>
      </c>
    </row>
    <row r="776" spans="2:20">
      <c r="B776" s="111">
        <v>44987.645833333336</v>
      </c>
      <c r="C776" s="30">
        <v>1583.8</v>
      </c>
      <c r="D776" s="31">
        <f t="shared" si="64"/>
        <v>-3.5546887288055995E-3</v>
      </c>
      <c r="F776" s="111">
        <v>44987.645833333336</v>
      </c>
      <c r="G776" s="30">
        <v>108.35</v>
      </c>
      <c r="H776" s="58">
        <f t="shared" si="65"/>
        <v>-3.9450354609929073E-2</v>
      </c>
      <c r="J776" s="111">
        <v>44987.645833333336</v>
      </c>
      <c r="K776" s="30">
        <v>46.46</v>
      </c>
      <c r="L776" s="58">
        <f t="shared" si="66"/>
        <v>-9.8039215686274161E-3</v>
      </c>
      <c r="N776" s="111">
        <v>44987.645833333336</v>
      </c>
      <c r="O776" s="30">
        <v>773.1</v>
      </c>
      <c r="P776" s="58">
        <f t="shared" si="63"/>
        <v>-4.8843503937007759E-2</v>
      </c>
      <c r="R776" s="111">
        <v>44987.645833333336</v>
      </c>
      <c r="S776" s="30">
        <v>17854.05</v>
      </c>
      <c r="T776" s="31">
        <f t="shared" si="67"/>
        <v>1.3835574433289199E-2</v>
      </c>
    </row>
    <row r="777" spans="2:20">
      <c r="B777" s="111">
        <v>45079.645833333336</v>
      </c>
      <c r="C777" s="30">
        <v>1586.9</v>
      </c>
      <c r="D777" s="31">
        <f t="shared" si="64"/>
        <v>1.9573178431619986E-3</v>
      </c>
      <c r="F777" s="111">
        <v>45079.645833333336</v>
      </c>
      <c r="G777" s="30">
        <v>112.3</v>
      </c>
      <c r="H777" s="58">
        <f t="shared" si="65"/>
        <v>3.6455929856945124E-2</v>
      </c>
      <c r="J777" s="111">
        <v>45079.645833333336</v>
      </c>
      <c r="K777" s="30">
        <v>45.62</v>
      </c>
      <c r="L777" s="58">
        <f t="shared" si="66"/>
        <v>-1.808006887645297E-2</v>
      </c>
      <c r="N777" s="111">
        <v>45079.645833333336</v>
      </c>
      <c r="O777" s="30">
        <v>807.5</v>
      </c>
      <c r="P777" s="58">
        <f t="shared" si="63"/>
        <v>4.4496184193506538E-2</v>
      </c>
      <c r="R777" s="111">
        <v>45079.645833333336</v>
      </c>
      <c r="S777" s="30">
        <v>17764.599999999999</v>
      </c>
      <c r="T777" s="31">
        <f t="shared" si="67"/>
        <v>-5.0100677437332486E-3</v>
      </c>
    </row>
    <row r="778" spans="2:20">
      <c r="B778" s="111">
        <v>45109.645833333336</v>
      </c>
      <c r="C778" s="30">
        <v>1588.1</v>
      </c>
      <c r="D778" s="31">
        <f t="shared" si="64"/>
        <v>7.5619131640292103E-4</v>
      </c>
      <c r="F778" s="111">
        <v>45109.645833333336</v>
      </c>
      <c r="G778" s="30">
        <v>112.85</v>
      </c>
      <c r="H778" s="58">
        <f t="shared" si="65"/>
        <v>4.8975957257346714E-3</v>
      </c>
      <c r="J778" s="111">
        <v>45109.645833333336</v>
      </c>
      <c r="K778" s="30">
        <v>46.52</v>
      </c>
      <c r="L778" s="58">
        <f t="shared" si="66"/>
        <v>1.9728189390618267E-2</v>
      </c>
      <c r="N778" s="111">
        <v>45109.645833333336</v>
      </c>
      <c r="O778" s="30">
        <v>785.2</v>
      </c>
      <c r="P778" s="58">
        <f t="shared" ref="P778:P841" si="68">(O778/O777)-1</f>
        <v>-2.7616099071207323E-2</v>
      </c>
      <c r="R778" s="111">
        <v>45109.645833333336</v>
      </c>
      <c r="S778" s="30">
        <v>17721.5</v>
      </c>
      <c r="T778" s="31">
        <f t="shared" si="67"/>
        <v>-2.4261734010334601E-3</v>
      </c>
    </row>
    <row r="779" spans="2:20">
      <c r="B779" s="111">
        <v>45140.645833333336</v>
      </c>
      <c r="C779" s="30">
        <v>1582</v>
      </c>
      <c r="D779" s="31">
        <f t="shared" ref="D779:D842" si="69">(C779/C778)-1</f>
        <v>-3.841067942824683E-3</v>
      </c>
      <c r="F779" s="111">
        <v>45140.645833333336</v>
      </c>
      <c r="G779" s="30">
        <v>122.05</v>
      </c>
      <c r="H779" s="58">
        <f t="shared" ref="H779:H842" si="70">(G779/G778)-1</f>
        <v>8.1524147097917554E-2</v>
      </c>
      <c r="J779" s="111">
        <v>45140.645833333336</v>
      </c>
      <c r="K779" s="30">
        <v>45.68</v>
      </c>
      <c r="L779" s="58">
        <f t="shared" ref="L779:L842" si="71">(K779/K778)-1</f>
        <v>-1.8056749785038795E-2</v>
      </c>
      <c r="N779" s="111">
        <v>45140.645833333336</v>
      </c>
      <c r="O779" s="30">
        <v>781.35</v>
      </c>
      <c r="P779" s="58">
        <f t="shared" si="68"/>
        <v>-4.9032093734080462E-3</v>
      </c>
      <c r="R779" s="111">
        <v>45140.645833333336</v>
      </c>
      <c r="S779" s="30">
        <v>17871.7</v>
      </c>
      <c r="T779" s="31">
        <f t="shared" ref="T779:T842" si="72">(S779/S778)-1</f>
        <v>8.475580509550662E-3</v>
      </c>
    </row>
    <row r="780" spans="2:20">
      <c r="B780" s="111">
        <v>45171.645833333336</v>
      </c>
      <c r="C780" s="30">
        <v>1549.75</v>
      </c>
      <c r="D780" s="31">
        <f t="shared" si="69"/>
        <v>-2.0385587863464005E-2</v>
      </c>
      <c r="F780" s="111">
        <v>45171.645833333336</v>
      </c>
      <c r="G780" s="30">
        <v>120.6</v>
      </c>
      <c r="H780" s="58">
        <f t="shared" si="70"/>
        <v>-1.1880376894715328E-2</v>
      </c>
      <c r="J780" s="111">
        <v>45171.645833333336</v>
      </c>
      <c r="K780" s="30">
        <v>48.59</v>
      </c>
      <c r="L780" s="58">
        <f t="shared" si="71"/>
        <v>6.3704028021015935E-2</v>
      </c>
      <c r="N780" s="111">
        <v>45171.645833333336</v>
      </c>
      <c r="O780" s="30">
        <v>785.35</v>
      </c>
      <c r="P780" s="58">
        <f t="shared" si="68"/>
        <v>5.1193447238753187E-3</v>
      </c>
      <c r="R780" s="111">
        <v>45171.645833333336</v>
      </c>
      <c r="S780" s="30">
        <v>17893.45</v>
      </c>
      <c r="T780" s="31">
        <f t="shared" si="72"/>
        <v>1.2170078951638796E-3</v>
      </c>
    </row>
    <row r="781" spans="2:20">
      <c r="B781" s="111">
        <v>45201.645833333336</v>
      </c>
      <c r="C781" s="30">
        <v>1480.75</v>
      </c>
      <c r="D781" s="31">
        <f t="shared" si="69"/>
        <v>-4.4523310211324385E-2</v>
      </c>
      <c r="F781" s="111">
        <v>45201.645833333336</v>
      </c>
      <c r="G781" s="30">
        <v>121.45</v>
      </c>
      <c r="H781" s="58">
        <f t="shared" si="70"/>
        <v>7.0480928689884426E-3</v>
      </c>
      <c r="J781" s="111">
        <v>45201.645833333336</v>
      </c>
      <c r="K781" s="30">
        <v>47.95</v>
      </c>
      <c r="L781" s="58">
        <f t="shared" si="71"/>
        <v>-1.3171434451533237E-2</v>
      </c>
      <c r="N781" s="111">
        <v>45201.645833333336</v>
      </c>
      <c r="O781" s="30">
        <v>797.6</v>
      </c>
      <c r="P781" s="58">
        <f t="shared" si="68"/>
        <v>1.5598140956261553E-2</v>
      </c>
      <c r="R781" s="111">
        <v>45201.645833333336</v>
      </c>
      <c r="S781" s="30">
        <v>17856.5</v>
      </c>
      <c r="T781" s="31">
        <f t="shared" si="72"/>
        <v>-2.0650014390740656E-3</v>
      </c>
    </row>
    <row r="782" spans="2:20" ht="27">
      <c r="B782" s="112" t="s">
        <v>474</v>
      </c>
      <c r="C782" s="30">
        <v>1459.75</v>
      </c>
      <c r="D782" s="31">
        <f t="shared" si="69"/>
        <v>-1.4182002363667068E-2</v>
      </c>
      <c r="F782" s="112" t="s">
        <v>474</v>
      </c>
      <c r="G782" s="30">
        <v>115.75</v>
      </c>
      <c r="H782" s="58">
        <f t="shared" si="70"/>
        <v>-4.6932894195142016E-2</v>
      </c>
      <c r="J782" s="112" t="s">
        <v>474</v>
      </c>
      <c r="K782" s="30">
        <v>49.07</v>
      </c>
      <c r="L782" s="58">
        <f t="shared" si="71"/>
        <v>2.3357664233576658E-2</v>
      </c>
      <c r="N782" s="112" t="s">
        <v>474</v>
      </c>
      <c r="O782" s="30">
        <v>776.25</v>
      </c>
      <c r="P782" s="58">
        <f t="shared" si="68"/>
        <v>-2.6767803410230773E-2</v>
      </c>
      <c r="R782" s="112" t="s">
        <v>474</v>
      </c>
      <c r="S782" s="30">
        <v>17770.900000000001</v>
      </c>
      <c r="T782" s="31">
        <f t="shared" si="72"/>
        <v>-4.7937725758125938E-3</v>
      </c>
    </row>
    <row r="783" spans="2:20" ht="27">
      <c r="B783" s="112" t="s">
        <v>475</v>
      </c>
      <c r="C783" s="30">
        <v>1460.15</v>
      </c>
      <c r="D783" s="31">
        <f t="shared" si="69"/>
        <v>2.7401952389105588E-4</v>
      </c>
      <c r="F783" s="112" t="s">
        <v>475</v>
      </c>
      <c r="G783" s="30">
        <v>116.35</v>
      </c>
      <c r="H783" s="58">
        <f t="shared" si="70"/>
        <v>5.1835853131749765E-3</v>
      </c>
      <c r="J783" s="112" t="s">
        <v>475</v>
      </c>
      <c r="K783" s="30">
        <v>49.88</v>
      </c>
      <c r="L783" s="58">
        <f t="shared" si="71"/>
        <v>1.6507030772366038E-2</v>
      </c>
      <c r="N783" s="112" t="s">
        <v>475</v>
      </c>
      <c r="O783" s="30">
        <v>765.15</v>
      </c>
      <c r="P783" s="58">
        <f t="shared" si="68"/>
        <v>-1.4299516908212628E-2</v>
      </c>
      <c r="R783" s="112" t="s">
        <v>475</v>
      </c>
      <c r="S783" s="30">
        <v>17929.849999999999</v>
      </c>
      <c r="T783" s="31">
        <f t="shared" si="72"/>
        <v>8.9443978639234256E-3</v>
      </c>
    </row>
    <row r="784" spans="2:20" ht="27">
      <c r="B784" s="112" t="s">
        <v>476</v>
      </c>
      <c r="C784" s="30">
        <v>1468.95</v>
      </c>
      <c r="D784" s="31">
        <f t="shared" si="69"/>
        <v>6.0267780707461416E-3</v>
      </c>
      <c r="F784" s="112" t="s">
        <v>476</v>
      </c>
      <c r="G784" s="30">
        <v>113</v>
      </c>
      <c r="H784" s="58">
        <f t="shared" si="70"/>
        <v>-2.8792436613665595E-2</v>
      </c>
      <c r="J784" s="112" t="s">
        <v>476</v>
      </c>
      <c r="K784" s="30">
        <v>49.31</v>
      </c>
      <c r="L784" s="58">
        <f t="shared" si="71"/>
        <v>-1.1427425821972759E-2</v>
      </c>
      <c r="N784" s="112" t="s">
        <v>476</v>
      </c>
      <c r="O784" s="30">
        <v>742.45</v>
      </c>
      <c r="P784" s="58">
        <f t="shared" si="68"/>
        <v>-2.9667385479971164E-2</v>
      </c>
      <c r="R784" s="112" t="s">
        <v>476</v>
      </c>
      <c r="S784" s="30">
        <v>18015.849999999999</v>
      </c>
      <c r="T784" s="31">
        <f t="shared" si="72"/>
        <v>4.7964706899388254E-3</v>
      </c>
    </row>
    <row r="785" spans="2:20" ht="27">
      <c r="B785" s="112" t="s">
        <v>477</v>
      </c>
      <c r="C785" s="30">
        <v>1461.85</v>
      </c>
      <c r="D785" s="31">
        <f t="shared" si="69"/>
        <v>-4.8333843902107487E-3</v>
      </c>
      <c r="F785" s="112" t="s">
        <v>477</v>
      </c>
      <c r="G785" s="30">
        <v>112.1</v>
      </c>
      <c r="H785" s="58">
        <f t="shared" si="70"/>
        <v>-7.964601769911539E-3</v>
      </c>
      <c r="J785" s="112" t="s">
        <v>477</v>
      </c>
      <c r="K785" s="30">
        <v>48.49</v>
      </c>
      <c r="L785" s="58">
        <f t="shared" si="71"/>
        <v>-1.6629486919488956E-2</v>
      </c>
      <c r="N785" s="112" t="s">
        <v>477</v>
      </c>
      <c r="O785" s="30">
        <v>751.4</v>
      </c>
      <c r="P785" s="58">
        <f t="shared" si="68"/>
        <v>1.2054683817092071E-2</v>
      </c>
      <c r="R785" s="112" t="s">
        <v>477</v>
      </c>
      <c r="S785" s="30">
        <v>18035.849999999999</v>
      </c>
      <c r="T785" s="31">
        <f t="shared" si="72"/>
        <v>1.1101335768226583E-3</v>
      </c>
    </row>
    <row r="786" spans="2:20" ht="27">
      <c r="B786" s="112" t="s">
        <v>478</v>
      </c>
      <c r="C786" s="30">
        <v>1475.95</v>
      </c>
      <c r="D786" s="31">
        <f t="shared" si="69"/>
        <v>9.6453124465576412E-3</v>
      </c>
      <c r="F786" s="112" t="s">
        <v>478</v>
      </c>
      <c r="G786" s="30">
        <v>114.3</v>
      </c>
      <c r="H786" s="58">
        <f t="shared" si="70"/>
        <v>1.9625334522747506E-2</v>
      </c>
      <c r="J786" s="112" t="s">
        <v>478</v>
      </c>
      <c r="K786" s="30">
        <v>47.52</v>
      </c>
      <c r="L786" s="58">
        <f t="shared" si="71"/>
        <v>-2.0004124561765257E-2</v>
      </c>
      <c r="N786" s="112" t="s">
        <v>478</v>
      </c>
      <c r="O786" s="30">
        <v>771.7</v>
      </c>
      <c r="P786" s="58">
        <f t="shared" si="68"/>
        <v>2.7016236358796908E-2</v>
      </c>
      <c r="R786" s="112" t="s">
        <v>478</v>
      </c>
      <c r="S786" s="30">
        <v>17944.2</v>
      </c>
      <c r="T786" s="31">
        <f t="shared" si="72"/>
        <v>-5.0815459210404867E-3</v>
      </c>
    </row>
    <row r="787" spans="2:20" ht="27">
      <c r="B787" s="112" t="s">
        <v>479</v>
      </c>
      <c r="C787" s="30">
        <v>1459.1</v>
      </c>
      <c r="D787" s="31">
        <f t="shared" si="69"/>
        <v>-1.1416375893492425E-2</v>
      </c>
      <c r="F787" s="112" t="s">
        <v>479</v>
      </c>
      <c r="G787" s="30">
        <v>113.55</v>
      </c>
      <c r="H787" s="58">
        <f t="shared" si="70"/>
        <v>-6.5616797900261981E-3</v>
      </c>
      <c r="J787" s="112" t="s">
        <v>479</v>
      </c>
      <c r="K787" s="30">
        <v>47.7</v>
      </c>
      <c r="L787" s="58">
        <f t="shared" si="71"/>
        <v>3.7878787878786735E-3</v>
      </c>
      <c r="N787" s="112" t="s">
        <v>479</v>
      </c>
      <c r="O787" s="30">
        <v>792.85</v>
      </c>
      <c r="P787" s="58">
        <f t="shared" si="68"/>
        <v>2.7407023454710355E-2</v>
      </c>
      <c r="R787" s="112" t="s">
        <v>479</v>
      </c>
      <c r="S787" s="30">
        <v>17844.599999999999</v>
      </c>
      <c r="T787" s="31">
        <f t="shared" si="72"/>
        <v>-5.5505400073562194E-3</v>
      </c>
    </row>
    <row r="788" spans="2:20" ht="27">
      <c r="B788" s="112" t="s">
        <v>480</v>
      </c>
      <c r="C788" s="30">
        <v>1464.35</v>
      </c>
      <c r="D788" s="31">
        <f t="shared" si="69"/>
        <v>3.5981084230005678E-3</v>
      </c>
      <c r="F788" s="112" t="s">
        <v>480</v>
      </c>
      <c r="G788" s="30">
        <v>114.75</v>
      </c>
      <c r="H788" s="58">
        <f t="shared" si="70"/>
        <v>1.0568031704095038E-2</v>
      </c>
      <c r="J788" s="112" t="s">
        <v>480</v>
      </c>
      <c r="K788" s="30">
        <v>47.75</v>
      </c>
      <c r="L788" s="58">
        <f t="shared" si="71"/>
        <v>1.0482180293500676E-3</v>
      </c>
      <c r="N788" s="112" t="s">
        <v>480</v>
      </c>
      <c r="O788" s="30">
        <v>780.2</v>
      </c>
      <c r="P788" s="58">
        <f t="shared" si="68"/>
        <v>-1.5955098694582781E-2</v>
      </c>
      <c r="R788" s="112" t="s">
        <v>480</v>
      </c>
      <c r="S788" s="30">
        <v>17826.7</v>
      </c>
      <c r="T788" s="31">
        <f t="shared" si="72"/>
        <v>-1.0031045806573324E-3</v>
      </c>
    </row>
    <row r="789" spans="2:20" ht="27">
      <c r="B789" s="112" t="s">
        <v>481</v>
      </c>
      <c r="C789" s="30">
        <v>1445.85</v>
      </c>
      <c r="D789" s="31">
        <f t="shared" si="69"/>
        <v>-1.2633591695974333E-2</v>
      </c>
      <c r="F789" s="112" t="s">
        <v>481</v>
      </c>
      <c r="G789" s="30">
        <v>117</v>
      </c>
      <c r="H789" s="58">
        <f t="shared" si="70"/>
        <v>1.9607843137254832E-2</v>
      </c>
      <c r="J789" s="112" t="s">
        <v>481</v>
      </c>
      <c r="K789" s="30">
        <v>46</v>
      </c>
      <c r="L789" s="58">
        <f t="shared" si="71"/>
        <v>-3.6649214659685847E-2</v>
      </c>
      <c r="N789" s="112" t="s">
        <v>481</v>
      </c>
      <c r="O789" s="30">
        <v>775.4</v>
      </c>
      <c r="P789" s="58">
        <f t="shared" si="68"/>
        <v>-6.1522686490643741E-3</v>
      </c>
      <c r="R789" s="112" t="s">
        <v>481</v>
      </c>
      <c r="S789" s="30">
        <v>17554.3</v>
      </c>
      <c r="T789" s="31">
        <f t="shared" si="72"/>
        <v>-1.528045011134993E-2</v>
      </c>
    </row>
    <row r="790" spans="2:20" ht="27">
      <c r="B790" s="112" t="s">
        <v>482</v>
      </c>
      <c r="C790" s="30">
        <v>1447.2</v>
      </c>
      <c r="D790" s="31">
        <f t="shared" si="69"/>
        <v>9.3370681605975392E-4</v>
      </c>
      <c r="F790" s="112" t="s">
        <v>482</v>
      </c>
      <c r="G790" s="30">
        <v>115.5</v>
      </c>
      <c r="H790" s="58">
        <f t="shared" si="70"/>
        <v>-1.2820512820512775E-2</v>
      </c>
      <c r="J790" s="112" t="s">
        <v>482</v>
      </c>
      <c r="K790" s="30">
        <v>46.14</v>
      </c>
      <c r="L790" s="58">
        <f t="shared" si="71"/>
        <v>3.043478260869481E-3</v>
      </c>
      <c r="N790" s="112" t="s">
        <v>482</v>
      </c>
      <c r="O790" s="30">
        <v>792.25</v>
      </c>
      <c r="P790" s="58">
        <f t="shared" si="68"/>
        <v>2.1730719628578754E-2</v>
      </c>
      <c r="R790" s="112" t="s">
        <v>482</v>
      </c>
      <c r="S790" s="30">
        <v>17511.25</v>
      </c>
      <c r="T790" s="31">
        <f t="shared" si="72"/>
        <v>-2.4523905823643499E-3</v>
      </c>
    </row>
    <row r="791" spans="2:20" ht="27">
      <c r="B791" s="112" t="s">
        <v>483</v>
      </c>
      <c r="C791" s="30">
        <v>1431.35</v>
      </c>
      <c r="D791" s="31">
        <f t="shared" si="69"/>
        <v>-1.0952183526810488E-2</v>
      </c>
      <c r="F791" s="112" t="s">
        <v>483</v>
      </c>
      <c r="G791" s="30">
        <v>114.05</v>
      </c>
      <c r="H791" s="58">
        <f t="shared" si="70"/>
        <v>-1.255411255411254E-2</v>
      </c>
      <c r="J791" s="112" t="s">
        <v>483</v>
      </c>
      <c r="K791" s="30">
        <v>47.08</v>
      </c>
      <c r="L791" s="58">
        <f t="shared" si="71"/>
        <v>2.0372778500216793E-2</v>
      </c>
      <c r="N791" s="112" t="s">
        <v>483</v>
      </c>
      <c r="O791" s="30">
        <v>861.25</v>
      </c>
      <c r="P791" s="58">
        <f t="shared" si="68"/>
        <v>8.7093720416535181E-2</v>
      </c>
      <c r="R791" s="112" t="s">
        <v>483</v>
      </c>
      <c r="S791" s="30">
        <v>17465.8</v>
      </c>
      <c r="T791" s="31">
        <f t="shared" si="72"/>
        <v>-2.5954743379256184E-3</v>
      </c>
    </row>
    <row r="792" spans="2:20" ht="27">
      <c r="B792" s="112" t="s">
        <v>484</v>
      </c>
      <c r="C792" s="30">
        <v>1434.75</v>
      </c>
      <c r="D792" s="31">
        <f t="shared" si="69"/>
        <v>2.3753798861214648E-3</v>
      </c>
      <c r="F792" s="112" t="s">
        <v>484</v>
      </c>
      <c r="G792" s="30">
        <v>112.6</v>
      </c>
      <c r="H792" s="58">
        <f t="shared" si="70"/>
        <v>-1.2713722051731713E-2</v>
      </c>
      <c r="J792" s="112" t="s">
        <v>484</v>
      </c>
      <c r="K792" s="30">
        <v>45.43</v>
      </c>
      <c r="L792" s="58">
        <f t="shared" si="71"/>
        <v>-3.5046728971962593E-2</v>
      </c>
      <c r="N792" s="112" t="s">
        <v>484</v>
      </c>
      <c r="O792" s="30">
        <v>848.6</v>
      </c>
      <c r="P792" s="58">
        <f t="shared" si="68"/>
        <v>-1.4687953555878042E-2</v>
      </c>
      <c r="R792" s="112" t="s">
        <v>484</v>
      </c>
      <c r="S792" s="30">
        <v>17392.7</v>
      </c>
      <c r="T792" s="31">
        <f t="shared" si="72"/>
        <v>-4.1853221724741374E-3</v>
      </c>
    </row>
    <row r="793" spans="2:20" ht="27">
      <c r="B793" s="112" t="s">
        <v>485</v>
      </c>
      <c r="C793" s="30">
        <v>1446.9</v>
      </c>
      <c r="D793" s="31">
        <f t="shared" si="69"/>
        <v>8.4683742812337037E-3</v>
      </c>
      <c r="F793" s="112" t="s">
        <v>485</v>
      </c>
      <c r="G793" s="30">
        <v>114.5</v>
      </c>
      <c r="H793" s="58">
        <f t="shared" si="70"/>
        <v>1.6873889875666181E-2</v>
      </c>
      <c r="J793" s="112" t="s">
        <v>485</v>
      </c>
      <c r="K793" s="30">
        <v>45.62</v>
      </c>
      <c r="L793" s="58">
        <f t="shared" si="71"/>
        <v>4.1822584195465584E-3</v>
      </c>
      <c r="N793" s="112" t="s">
        <v>485</v>
      </c>
      <c r="O793" s="30">
        <v>830.8</v>
      </c>
      <c r="P793" s="58">
        <f t="shared" si="68"/>
        <v>-2.0975724723073408E-2</v>
      </c>
      <c r="R793" s="112" t="s">
        <v>485</v>
      </c>
      <c r="S793" s="30">
        <v>17303.95</v>
      </c>
      <c r="T793" s="31">
        <f t="shared" si="72"/>
        <v>-5.1027155070805241E-3</v>
      </c>
    </row>
    <row r="794" spans="2:20">
      <c r="B794" s="111">
        <v>44929.645833333336</v>
      </c>
      <c r="C794" s="30">
        <v>1464.2</v>
      </c>
      <c r="D794" s="31">
        <f t="shared" si="69"/>
        <v>1.1956596862257252E-2</v>
      </c>
      <c r="F794" s="111">
        <v>44929.645833333336</v>
      </c>
      <c r="G794" s="30">
        <v>116.2</v>
      </c>
      <c r="H794" s="58">
        <f t="shared" si="70"/>
        <v>1.4847161572052459E-2</v>
      </c>
      <c r="J794" s="111">
        <v>44929.645833333336</v>
      </c>
      <c r="K794" s="30">
        <v>47</v>
      </c>
      <c r="L794" s="58">
        <f t="shared" si="71"/>
        <v>3.0249890398947876E-2</v>
      </c>
      <c r="N794" s="111">
        <v>44929.645833333336</v>
      </c>
      <c r="O794" s="30">
        <v>845.2</v>
      </c>
      <c r="P794" s="58">
        <f t="shared" si="68"/>
        <v>1.7332691381800824E-2</v>
      </c>
      <c r="R794" s="111">
        <v>44929.645833333336</v>
      </c>
      <c r="S794" s="30">
        <v>17450.900000000001</v>
      </c>
      <c r="T794" s="31">
        <f t="shared" si="72"/>
        <v>8.4922806642413473E-3</v>
      </c>
    </row>
    <row r="795" spans="2:20">
      <c r="B795" s="111">
        <v>44960.645833333336</v>
      </c>
      <c r="C795" s="30">
        <v>1457.7</v>
      </c>
      <c r="D795" s="31">
        <f t="shared" si="69"/>
        <v>-4.4392842507854358E-3</v>
      </c>
      <c r="F795" s="111">
        <v>44960.645833333336</v>
      </c>
      <c r="G795" s="30">
        <v>113.75</v>
      </c>
      <c r="H795" s="58">
        <f t="shared" si="70"/>
        <v>-2.108433734939763E-2</v>
      </c>
      <c r="J795" s="111">
        <v>44960.645833333336</v>
      </c>
      <c r="K795" s="30">
        <v>46.72</v>
      </c>
      <c r="L795" s="58">
        <f t="shared" si="71"/>
        <v>-5.9574468085106247E-3</v>
      </c>
      <c r="N795" s="111">
        <v>44960.645833333336</v>
      </c>
      <c r="O795" s="30">
        <v>851.85</v>
      </c>
      <c r="P795" s="58">
        <f t="shared" si="68"/>
        <v>7.8679602460955955E-3</v>
      </c>
      <c r="R795" s="111">
        <v>44960.645833333336</v>
      </c>
      <c r="S795" s="30">
        <v>17321.900000000001</v>
      </c>
      <c r="T795" s="31">
        <f t="shared" si="72"/>
        <v>-7.3921688852723877E-3</v>
      </c>
    </row>
    <row r="796" spans="2:20">
      <c r="B796" s="111">
        <v>44988.645833333336</v>
      </c>
      <c r="C796" s="30">
        <v>1464.85</v>
      </c>
      <c r="D796" s="31">
        <f t="shared" si="69"/>
        <v>4.9049873087740892E-3</v>
      </c>
      <c r="F796" s="111">
        <v>44988.645833333336</v>
      </c>
      <c r="G796" s="30">
        <v>113.3</v>
      </c>
      <c r="H796" s="58">
        <f t="shared" si="70"/>
        <v>-3.9560439560439864E-3</v>
      </c>
      <c r="J796" s="111">
        <v>44988.645833333336</v>
      </c>
      <c r="K796" s="30">
        <v>47.54</v>
      </c>
      <c r="L796" s="58">
        <f t="shared" si="71"/>
        <v>1.7551369863013644E-2</v>
      </c>
      <c r="N796" s="111">
        <v>44988.645833333336</v>
      </c>
      <c r="O796" s="30">
        <v>833.35</v>
      </c>
      <c r="P796" s="58">
        <f t="shared" si="68"/>
        <v>-2.1717438516170695E-2</v>
      </c>
      <c r="R796" s="111">
        <v>44988.645833333336</v>
      </c>
      <c r="S796" s="30">
        <v>17594.349999999999</v>
      </c>
      <c r="T796" s="31">
        <f t="shared" si="72"/>
        <v>1.5728644086387522E-2</v>
      </c>
    </row>
    <row r="797" spans="2:20">
      <c r="B797" s="111">
        <v>45080.645833333336</v>
      </c>
      <c r="C797" s="30">
        <v>1462.55</v>
      </c>
      <c r="D797" s="31">
        <f t="shared" si="69"/>
        <v>-1.5701266341263675E-3</v>
      </c>
      <c r="F797" s="111">
        <v>45080.645833333336</v>
      </c>
      <c r="G797" s="30">
        <v>111</v>
      </c>
      <c r="H797" s="58">
        <f t="shared" si="70"/>
        <v>-2.0300088261253291E-2</v>
      </c>
      <c r="J797" s="111">
        <v>45080.645833333336</v>
      </c>
      <c r="K797" s="30">
        <v>48.91</v>
      </c>
      <c r="L797" s="58">
        <f t="shared" si="71"/>
        <v>2.8817837610433328E-2</v>
      </c>
      <c r="N797" s="111">
        <v>45080.645833333336</v>
      </c>
      <c r="O797" s="30">
        <v>845.25</v>
      </c>
      <c r="P797" s="58">
        <f t="shared" si="68"/>
        <v>1.4279714405711852E-2</v>
      </c>
      <c r="R797" s="111">
        <v>45080.645833333336</v>
      </c>
      <c r="S797" s="30">
        <v>17711.45</v>
      </c>
      <c r="T797" s="31">
        <f t="shared" si="72"/>
        <v>6.6555456723325079E-3</v>
      </c>
    </row>
    <row r="798" spans="2:20">
      <c r="B798" s="111">
        <v>45141.645833333336</v>
      </c>
      <c r="C798" s="30">
        <v>1454.8</v>
      </c>
      <c r="D798" s="31">
        <f t="shared" si="69"/>
        <v>-5.298964137978146E-3</v>
      </c>
      <c r="F798" s="111">
        <v>45141.645833333336</v>
      </c>
      <c r="G798" s="30">
        <v>109.2</v>
      </c>
      <c r="H798" s="58">
        <f t="shared" si="70"/>
        <v>-1.6216216216216162E-2</v>
      </c>
      <c r="J798" s="111">
        <v>45141.645833333336</v>
      </c>
      <c r="K798" s="30">
        <v>53.81</v>
      </c>
      <c r="L798" s="58">
        <f t="shared" si="71"/>
        <v>0.10018401144960154</v>
      </c>
      <c r="N798" s="111">
        <v>45141.645833333336</v>
      </c>
      <c r="O798" s="30">
        <v>849.7</v>
      </c>
      <c r="P798" s="58">
        <f t="shared" si="68"/>
        <v>5.2647145814848084E-3</v>
      </c>
      <c r="R798" s="111">
        <v>45141.645833333336</v>
      </c>
      <c r="S798" s="30">
        <v>17754.400000000001</v>
      </c>
      <c r="T798" s="31">
        <f t="shared" si="72"/>
        <v>2.4249849673516621E-3</v>
      </c>
    </row>
    <row r="799" spans="2:20">
      <c r="B799" s="111">
        <v>45172.645833333336</v>
      </c>
      <c r="C799" s="30">
        <v>1440</v>
      </c>
      <c r="D799" s="31">
        <f t="shared" si="69"/>
        <v>-1.0173219686554824E-2</v>
      </c>
      <c r="F799" s="111">
        <v>45172.645833333336</v>
      </c>
      <c r="G799" s="30">
        <v>106.25</v>
      </c>
      <c r="H799" s="58">
        <f t="shared" si="70"/>
        <v>-2.701465201465203E-2</v>
      </c>
      <c r="J799" s="111">
        <v>45172.645833333336</v>
      </c>
      <c r="K799" s="30">
        <v>56</v>
      </c>
      <c r="L799" s="58">
        <f t="shared" si="71"/>
        <v>4.0698754878275345E-2</v>
      </c>
      <c r="N799" s="111">
        <v>45172.645833333336</v>
      </c>
      <c r="O799" s="30">
        <v>842.15</v>
      </c>
      <c r="P799" s="58">
        <f t="shared" si="68"/>
        <v>-8.8854889961164085E-3</v>
      </c>
      <c r="R799" s="111">
        <v>45172.645833333336</v>
      </c>
      <c r="S799" s="30">
        <v>17589.599999999999</v>
      </c>
      <c r="T799" s="31">
        <f t="shared" si="72"/>
        <v>-9.2822061010230383E-3</v>
      </c>
    </row>
    <row r="800" spans="2:20">
      <c r="B800" s="111">
        <v>45202.645833333336</v>
      </c>
      <c r="C800" s="30">
        <v>1441.2</v>
      </c>
      <c r="D800" s="31">
        <f t="shared" si="69"/>
        <v>8.333333333334636E-4</v>
      </c>
      <c r="F800" s="111">
        <v>45202.645833333336</v>
      </c>
      <c r="G800" s="30">
        <v>106.85</v>
      </c>
      <c r="H800" s="58">
        <f t="shared" si="70"/>
        <v>5.6470588235293384E-3</v>
      </c>
      <c r="J800" s="111">
        <v>45202.645833333336</v>
      </c>
      <c r="K800" s="30">
        <v>54.94</v>
      </c>
      <c r="L800" s="58">
        <f t="shared" si="71"/>
        <v>-1.8928571428571517E-2</v>
      </c>
      <c r="N800" s="111">
        <v>45202.645833333336</v>
      </c>
      <c r="O800" s="30">
        <v>823.85</v>
      </c>
      <c r="P800" s="58">
        <f t="shared" si="68"/>
        <v>-2.1730095588671783E-2</v>
      </c>
      <c r="R800" s="111">
        <v>45202.645833333336</v>
      </c>
      <c r="S800" s="30">
        <v>17412.900000000001</v>
      </c>
      <c r="T800" s="31">
        <f t="shared" si="72"/>
        <v>-1.0045708827943645E-2</v>
      </c>
    </row>
    <row r="801" spans="2:20" ht="27">
      <c r="B801" s="112" t="s">
        <v>486</v>
      </c>
      <c r="C801" s="30">
        <v>1434.2</v>
      </c>
      <c r="D801" s="31">
        <f t="shared" si="69"/>
        <v>-4.8570635581459687E-3</v>
      </c>
      <c r="F801" s="112" t="s">
        <v>486</v>
      </c>
      <c r="G801" s="30">
        <v>104.2</v>
      </c>
      <c r="H801" s="58">
        <f t="shared" si="70"/>
        <v>-2.4801123069723818E-2</v>
      </c>
      <c r="J801" s="112" t="s">
        <v>486</v>
      </c>
      <c r="K801" s="30">
        <v>54.94</v>
      </c>
      <c r="L801" s="58">
        <f t="shared" si="71"/>
        <v>0</v>
      </c>
      <c r="N801" s="112" t="s">
        <v>486</v>
      </c>
      <c r="O801" s="30">
        <v>829.25</v>
      </c>
      <c r="P801" s="58">
        <f t="shared" si="68"/>
        <v>6.5545912484068491E-3</v>
      </c>
      <c r="R801" s="112" t="s">
        <v>486</v>
      </c>
      <c r="S801" s="30">
        <v>17154.3</v>
      </c>
      <c r="T801" s="31">
        <f t="shared" si="72"/>
        <v>-1.4851058697862074E-2</v>
      </c>
    </row>
    <row r="802" spans="2:20" ht="27">
      <c r="B802" s="112" t="s">
        <v>487</v>
      </c>
      <c r="C802" s="30">
        <v>1445.3</v>
      </c>
      <c r="D802" s="31">
        <f t="shared" si="69"/>
        <v>7.7395063450005352E-3</v>
      </c>
      <c r="F802" s="112" t="s">
        <v>487</v>
      </c>
      <c r="G802" s="30">
        <v>99.75</v>
      </c>
      <c r="H802" s="58">
        <f t="shared" si="70"/>
        <v>-4.2706333973128618E-2</v>
      </c>
      <c r="J802" s="112" t="s">
        <v>487</v>
      </c>
      <c r="K802" s="30">
        <v>55.3</v>
      </c>
      <c r="L802" s="58">
        <f t="shared" si="71"/>
        <v>6.5526028394611302E-3</v>
      </c>
      <c r="N802" s="112" t="s">
        <v>487</v>
      </c>
      <c r="O802" s="30">
        <v>815.35</v>
      </c>
      <c r="P802" s="58">
        <f t="shared" si="68"/>
        <v>-1.6762134458848332E-2</v>
      </c>
      <c r="R802" s="112" t="s">
        <v>487</v>
      </c>
      <c r="S802" s="30">
        <v>17043.3</v>
      </c>
      <c r="T802" s="31">
        <f t="shared" si="72"/>
        <v>-6.4706808205522437E-3</v>
      </c>
    </row>
    <row r="803" spans="2:20" ht="27">
      <c r="B803" s="112" t="s">
        <v>488</v>
      </c>
      <c r="C803" s="30">
        <v>1442.4</v>
      </c>
      <c r="D803" s="31">
        <f t="shared" si="69"/>
        <v>-2.0065038400330915E-3</v>
      </c>
      <c r="F803" s="112" t="s">
        <v>488</v>
      </c>
      <c r="G803" s="30">
        <v>100.7</v>
      </c>
      <c r="H803" s="58">
        <f t="shared" si="70"/>
        <v>9.52380952380949E-3</v>
      </c>
      <c r="J803" s="112" t="s">
        <v>488</v>
      </c>
      <c r="K803" s="30">
        <v>55.06</v>
      </c>
      <c r="L803" s="58">
        <f t="shared" si="71"/>
        <v>-4.3399638336346635E-3</v>
      </c>
      <c r="N803" s="112" t="s">
        <v>488</v>
      </c>
      <c r="O803" s="30">
        <v>814.4</v>
      </c>
      <c r="P803" s="58">
        <f t="shared" si="68"/>
        <v>-1.1651438032747041E-3</v>
      </c>
      <c r="R803" s="112" t="s">
        <v>488</v>
      </c>
      <c r="S803" s="30">
        <v>16972.150000000001</v>
      </c>
      <c r="T803" s="31">
        <f t="shared" si="72"/>
        <v>-4.1746610104849147E-3</v>
      </c>
    </row>
    <row r="804" spans="2:20" ht="27">
      <c r="B804" s="112" t="s">
        <v>489</v>
      </c>
      <c r="C804" s="30">
        <v>1453.95</v>
      </c>
      <c r="D804" s="31">
        <f t="shared" si="69"/>
        <v>8.0074875207987173E-3</v>
      </c>
      <c r="F804" s="112" t="s">
        <v>489</v>
      </c>
      <c r="G804" s="30">
        <v>103.7</v>
      </c>
      <c r="H804" s="58">
        <f t="shared" si="70"/>
        <v>2.9791459781529195E-2</v>
      </c>
      <c r="J804" s="112" t="s">
        <v>489</v>
      </c>
      <c r="K804" s="30">
        <v>53.83</v>
      </c>
      <c r="L804" s="58">
        <f t="shared" si="71"/>
        <v>-2.2339266254994605E-2</v>
      </c>
      <c r="N804" s="112" t="s">
        <v>489</v>
      </c>
      <c r="O804" s="30">
        <v>806.05</v>
      </c>
      <c r="P804" s="58">
        <f t="shared" si="68"/>
        <v>-1.025294695481338E-2</v>
      </c>
      <c r="R804" s="112" t="s">
        <v>489</v>
      </c>
      <c r="S804" s="30">
        <v>16985.599999999999</v>
      </c>
      <c r="T804" s="31">
        <f t="shared" si="72"/>
        <v>7.9247473066157426E-4</v>
      </c>
    </row>
    <row r="805" spans="2:20" ht="27">
      <c r="B805" s="112" t="s">
        <v>490</v>
      </c>
      <c r="C805" s="30">
        <v>1446.4</v>
      </c>
      <c r="D805" s="31">
        <f t="shared" si="69"/>
        <v>-5.1927507823514851E-3</v>
      </c>
      <c r="F805" s="112" t="s">
        <v>490</v>
      </c>
      <c r="G805" s="30">
        <v>106.95</v>
      </c>
      <c r="H805" s="58">
        <f t="shared" si="70"/>
        <v>3.1340405014464778E-2</v>
      </c>
      <c r="J805" s="112" t="s">
        <v>490</v>
      </c>
      <c r="K805" s="30">
        <v>54.42</v>
      </c>
      <c r="L805" s="58">
        <f t="shared" si="71"/>
        <v>1.0960430986438841E-2</v>
      </c>
      <c r="N805" s="112" t="s">
        <v>490</v>
      </c>
      <c r="O805" s="30">
        <v>795.95</v>
      </c>
      <c r="P805" s="58">
        <f t="shared" si="68"/>
        <v>-1.2530240059549502E-2</v>
      </c>
      <c r="R805" s="112" t="s">
        <v>490</v>
      </c>
      <c r="S805" s="30">
        <v>17100.05</v>
      </c>
      <c r="T805" s="31">
        <f t="shared" si="72"/>
        <v>6.7380604747551143E-3</v>
      </c>
    </row>
    <row r="806" spans="2:20" ht="27">
      <c r="B806" s="112" t="s">
        <v>491</v>
      </c>
      <c r="C806" s="30">
        <v>1448.4</v>
      </c>
      <c r="D806" s="31">
        <f t="shared" si="69"/>
        <v>1.3827433628319508E-3</v>
      </c>
      <c r="F806" s="112" t="s">
        <v>491</v>
      </c>
      <c r="G806" s="30">
        <v>104.4</v>
      </c>
      <c r="H806" s="58">
        <f t="shared" si="70"/>
        <v>-2.3842917251051921E-2</v>
      </c>
      <c r="J806" s="112" t="s">
        <v>491</v>
      </c>
      <c r="K806" s="30">
        <v>54.07</v>
      </c>
      <c r="L806" s="58">
        <f t="shared" si="71"/>
        <v>-6.4314590224182622E-3</v>
      </c>
      <c r="N806" s="112" t="s">
        <v>491</v>
      </c>
      <c r="O806" s="30">
        <v>775.6</v>
      </c>
      <c r="P806" s="58">
        <f t="shared" si="68"/>
        <v>-2.5566932596268632E-2</v>
      </c>
      <c r="R806" s="112" t="s">
        <v>491</v>
      </c>
      <c r="S806" s="30">
        <v>16988.400000000001</v>
      </c>
      <c r="T806" s="31">
        <f t="shared" si="72"/>
        <v>-6.5292206747932235E-3</v>
      </c>
    </row>
    <row r="807" spans="2:20" ht="27">
      <c r="B807" s="112" t="s">
        <v>492</v>
      </c>
      <c r="C807" s="30">
        <v>1437.9</v>
      </c>
      <c r="D807" s="31">
        <f t="shared" si="69"/>
        <v>-7.2493786246893288E-3</v>
      </c>
      <c r="F807" s="112" t="s">
        <v>492</v>
      </c>
      <c r="G807" s="30">
        <v>105</v>
      </c>
      <c r="H807" s="58">
        <f t="shared" si="70"/>
        <v>5.7471264367816577E-3</v>
      </c>
      <c r="J807" s="112" t="s">
        <v>492</v>
      </c>
      <c r="K807" s="30">
        <v>52.55</v>
      </c>
      <c r="L807" s="58">
        <f t="shared" si="71"/>
        <v>-2.8111707046421408E-2</v>
      </c>
      <c r="N807" s="112" t="s">
        <v>492</v>
      </c>
      <c r="O807" s="30">
        <v>768.3</v>
      </c>
      <c r="P807" s="58">
        <f t="shared" si="68"/>
        <v>-9.4120680763281062E-3</v>
      </c>
      <c r="R807" s="112" t="s">
        <v>492</v>
      </c>
      <c r="S807" s="30">
        <v>17107.5</v>
      </c>
      <c r="T807" s="31">
        <f t="shared" si="72"/>
        <v>7.0106661015751914E-3</v>
      </c>
    </row>
    <row r="808" spans="2:20" ht="27">
      <c r="B808" s="112" t="s">
        <v>493</v>
      </c>
      <c r="C808" s="30">
        <v>1440.55</v>
      </c>
      <c r="D808" s="31">
        <f t="shared" si="69"/>
        <v>1.8429654357048353E-3</v>
      </c>
      <c r="F808" s="112" t="s">
        <v>493</v>
      </c>
      <c r="G808" s="30">
        <v>103</v>
      </c>
      <c r="H808" s="58">
        <f t="shared" si="70"/>
        <v>-1.9047619047619091E-2</v>
      </c>
      <c r="J808" s="112" t="s">
        <v>493</v>
      </c>
      <c r="K808" s="30">
        <v>53.59</v>
      </c>
      <c r="L808" s="58">
        <f t="shared" si="71"/>
        <v>1.9790675547098013E-2</v>
      </c>
      <c r="N808" s="112" t="s">
        <v>493</v>
      </c>
      <c r="O808" s="30">
        <v>796.4</v>
      </c>
      <c r="P808" s="58">
        <f t="shared" si="68"/>
        <v>3.6574254848366516E-2</v>
      </c>
      <c r="R808" s="112" t="s">
        <v>493</v>
      </c>
      <c r="S808" s="30">
        <v>17151.900000000001</v>
      </c>
      <c r="T808" s="31">
        <f t="shared" si="72"/>
        <v>2.5953529153881494E-3</v>
      </c>
    </row>
    <row r="809" spans="2:20" ht="27">
      <c r="B809" s="112" t="s">
        <v>494</v>
      </c>
      <c r="C809" s="30">
        <v>1436.45</v>
      </c>
      <c r="D809" s="31">
        <f t="shared" si="69"/>
        <v>-2.8461351567109494E-3</v>
      </c>
      <c r="F809" s="112" t="s">
        <v>494</v>
      </c>
      <c r="G809" s="30">
        <v>103.1</v>
      </c>
      <c r="H809" s="58">
        <f t="shared" si="70"/>
        <v>9.7087378640781097E-4</v>
      </c>
      <c r="J809" s="112" t="s">
        <v>494</v>
      </c>
      <c r="K809" s="30">
        <v>53.81</v>
      </c>
      <c r="L809" s="58">
        <f t="shared" si="71"/>
        <v>4.1052435155812805E-3</v>
      </c>
      <c r="N809" s="112" t="s">
        <v>494</v>
      </c>
      <c r="O809" s="30">
        <v>775.9</v>
      </c>
      <c r="P809" s="58">
        <f t="shared" si="68"/>
        <v>-2.5740833751883518E-2</v>
      </c>
      <c r="R809" s="112" t="s">
        <v>494</v>
      </c>
      <c r="S809" s="30">
        <v>17076.900000000001</v>
      </c>
      <c r="T809" s="31">
        <f t="shared" si="72"/>
        <v>-4.3726934042292998E-3</v>
      </c>
    </row>
    <row r="810" spans="2:20" ht="27">
      <c r="B810" s="112" t="s">
        <v>495</v>
      </c>
      <c r="C810" s="30">
        <v>1436.75</v>
      </c>
      <c r="D810" s="31">
        <f t="shared" si="69"/>
        <v>2.0884820216493516E-4</v>
      </c>
      <c r="F810" s="112" t="s">
        <v>495</v>
      </c>
      <c r="G810" s="30">
        <v>103.9</v>
      </c>
      <c r="H810" s="58">
        <f t="shared" si="70"/>
        <v>7.7594568380214834E-3</v>
      </c>
      <c r="J810" s="112" t="s">
        <v>495</v>
      </c>
      <c r="K810" s="30">
        <v>53.59</v>
      </c>
      <c r="L810" s="58">
        <f t="shared" si="71"/>
        <v>-4.0884593941645786E-3</v>
      </c>
      <c r="N810" s="112" t="s">
        <v>495</v>
      </c>
      <c r="O810" s="30">
        <v>765.8</v>
      </c>
      <c r="P810" s="58">
        <f t="shared" si="68"/>
        <v>-1.3017141384199071E-2</v>
      </c>
      <c r="R810" s="112" t="s">
        <v>495</v>
      </c>
      <c r="S810" s="30">
        <v>16945.05</v>
      </c>
      <c r="T810" s="31">
        <f t="shared" si="72"/>
        <v>-7.7209563796709624E-3</v>
      </c>
    </row>
    <row r="811" spans="2:20" ht="27">
      <c r="B811" s="112" t="s">
        <v>496</v>
      </c>
      <c r="C811" s="30">
        <v>1413.9</v>
      </c>
      <c r="D811" s="31">
        <f t="shared" si="69"/>
        <v>-1.5903949886897473E-2</v>
      </c>
      <c r="F811" s="112" t="s">
        <v>496</v>
      </c>
      <c r="G811" s="30">
        <v>100.65</v>
      </c>
      <c r="H811" s="58">
        <f t="shared" si="70"/>
        <v>-3.128007699711266E-2</v>
      </c>
      <c r="J811" s="112" t="s">
        <v>496</v>
      </c>
      <c r="K811" s="30">
        <v>55.2</v>
      </c>
      <c r="L811" s="58">
        <f t="shared" si="71"/>
        <v>3.0042918454935563E-2</v>
      </c>
      <c r="N811" s="112" t="s">
        <v>496</v>
      </c>
      <c r="O811" s="30">
        <v>788.75</v>
      </c>
      <c r="P811" s="58">
        <f t="shared" si="68"/>
        <v>2.9968660224601873E-2</v>
      </c>
      <c r="R811" s="112" t="s">
        <v>496</v>
      </c>
      <c r="S811" s="30">
        <v>16985.7</v>
      </c>
      <c r="T811" s="31">
        <f t="shared" si="72"/>
        <v>2.3989306611666983E-3</v>
      </c>
    </row>
    <row r="812" spans="2:20" ht="27">
      <c r="B812" s="112" t="s">
        <v>497</v>
      </c>
      <c r="C812" s="30">
        <v>1406.7</v>
      </c>
      <c r="D812" s="31">
        <f t="shared" si="69"/>
        <v>-5.0922978994271118E-3</v>
      </c>
      <c r="F812" s="112" t="s">
        <v>497</v>
      </c>
      <c r="G812" s="30">
        <v>101.2</v>
      </c>
      <c r="H812" s="58">
        <f t="shared" si="70"/>
        <v>5.464480874316946E-3</v>
      </c>
      <c r="J812" s="112" t="s">
        <v>497</v>
      </c>
      <c r="K812" s="30">
        <v>54.86</v>
      </c>
      <c r="L812" s="58">
        <f t="shared" si="71"/>
        <v>-6.1594202898551664E-3</v>
      </c>
      <c r="N812" s="112" t="s">
        <v>497</v>
      </c>
      <c r="O812" s="30">
        <v>775.2</v>
      </c>
      <c r="P812" s="58">
        <f t="shared" si="68"/>
        <v>-1.7179080824088699E-2</v>
      </c>
      <c r="R812" s="112" t="s">
        <v>497</v>
      </c>
      <c r="S812" s="30">
        <v>16951.7</v>
      </c>
      <c r="T812" s="31">
        <f t="shared" si="72"/>
        <v>-2.0016837692883316E-3</v>
      </c>
    </row>
    <row r="813" spans="2:20" ht="27">
      <c r="B813" s="112" t="s">
        <v>498</v>
      </c>
      <c r="C813" s="30">
        <v>1406.7</v>
      </c>
      <c r="D813" s="31">
        <f t="shared" si="69"/>
        <v>0</v>
      </c>
      <c r="F813" s="112" t="s">
        <v>498</v>
      </c>
      <c r="G813" s="30">
        <v>106</v>
      </c>
      <c r="H813" s="58">
        <f t="shared" si="70"/>
        <v>4.743083003952564E-2</v>
      </c>
      <c r="J813" s="112" t="s">
        <v>498</v>
      </c>
      <c r="K813" s="30">
        <v>55.8</v>
      </c>
      <c r="L813" s="58">
        <f t="shared" si="71"/>
        <v>1.7134524243529015E-2</v>
      </c>
      <c r="N813" s="112" t="s">
        <v>498</v>
      </c>
      <c r="O813" s="30">
        <v>764.9</v>
      </c>
      <c r="P813" s="58">
        <f t="shared" si="68"/>
        <v>-1.3286893704850478E-2</v>
      </c>
      <c r="R813" s="112" t="s">
        <v>498</v>
      </c>
      <c r="S813" s="30">
        <v>17080.7</v>
      </c>
      <c r="T813" s="31">
        <f t="shared" si="72"/>
        <v>7.6098562386073265E-3</v>
      </c>
    </row>
    <row r="814" spans="2:20" ht="27">
      <c r="B814" s="112" t="s">
        <v>499</v>
      </c>
      <c r="C814" s="30">
        <v>1424.45</v>
      </c>
      <c r="D814" s="31">
        <f t="shared" si="69"/>
        <v>1.2618184403213162E-2</v>
      </c>
      <c r="F814" s="112" t="s">
        <v>499</v>
      </c>
      <c r="G814" s="30">
        <v>112.7</v>
      </c>
      <c r="H814" s="58">
        <f t="shared" si="70"/>
        <v>6.3207547169811251E-2</v>
      </c>
      <c r="J814" s="112" t="s">
        <v>499</v>
      </c>
      <c r="K814" s="30">
        <v>61.27</v>
      </c>
      <c r="L814" s="58">
        <f t="shared" si="71"/>
        <v>9.8028673835125479E-2</v>
      </c>
      <c r="N814" s="112" t="s">
        <v>499</v>
      </c>
      <c r="O814" s="30">
        <v>776.6</v>
      </c>
      <c r="P814" s="58">
        <f t="shared" si="68"/>
        <v>1.5296117139495413E-2</v>
      </c>
      <c r="R814" s="112" t="s">
        <v>499</v>
      </c>
      <c r="S814" s="30">
        <v>17359.75</v>
      </c>
      <c r="T814" s="31">
        <f t="shared" si="72"/>
        <v>1.6337152458622883E-2</v>
      </c>
    </row>
    <row r="815" spans="2:20">
      <c r="B815" s="111">
        <v>44989.645833333336</v>
      </c>
      <c r="C815" s="30">
        <v>1433.05</v>
      </c>
      <c r="D815" s="31">
        <f t="shared" si="69"/>
        <v>6.0374179507880488E-3</v>
      </c>
      <c r="F815" s="111">
        <v>44989.645833333336</v>
      </c>
      <c r="G815" s="30">
        <v>115</v>
      </c>
      <c r="H815" s="58">
        <f t="shared" si="70"/>
        <v>2.0408163265306145E-2</v>
      </c>
      <c r="J815" s="111">
        <v>44989.645833333336</v>
      </c>
      <c r="K815" s="30">
        <v>61.35</v>
      </c>
      <c r="L815" s="58">
        <f t="shared" si="71"/>
        <v>1.3056960992328115E-3</v>
      </c>
      <c r="N815" s="111">
        <v>44989.645833333336</v>
      </c>
      <c r="O815" s="30">
        <v>790.75</v>
      </c>
      <c r="P815" s="58">
        <f t="shared" si="68"/>
        <v>1.8220448107133524E-2</v>
      </c>
      <c r="R815" s="111">
        <v>44989.645833333336</v>
      </c>
      <c r="S815" s="30">
        <v>17398.05</v>
      </c>
      <c r="T815" s="31">
        <f t="shared" si="72"/>
        <v>2.2062529702329137E-3</v>
      </c>
    </row>
    <row r="816" spans="2:20">
      <c r="B816" s="111">
        <v>45050.645833333336</v>
      </c>
      <c r="C816" s="30">
        <v>1422.3</v>
      </c>
      <c r="D816" s="31">
        <f t="shared" si="69"/>
        <v>-7.5014828512612874E-3</v>
      </c>
      <c r="F816" s="111">
        <v>45050.645833333336</v>
      </c>
      <c r="G816" s="30">
        <v>114.15</v>
      </c>
      <c r="H816" s="58">
        <f t="shared" si="70"/>
        <v>-7.3913043478260887E-3</v>
      </c>
      <c r="J816" s="111">
        <v>45050.645833333336</v>
      </c>
      <c r="K816" s="30">
        <v>63.18</v>
      </c>
      <c r="L816" s="58">
        <f t="shared" si="71"/>
        <v>2.9828850855745603E-2</v>
      </c>
      <c r="N816" s="111">
        <v>45050.645833333336</v>
      </c>
      <c r="O816" s="30">
        <v>811.25</v>
      </c>
      <c r="P816" s="58">
        <f t="shared" si="68"/>
        <v>2.5924754979449904E-2</v>
      </c>
      <c r="R816" s="111">
        <v>45050.645833333336</v>
      </c>
      <c r="S816" s="30">
        <v>17557.05</v>
      </c>
      <c r="T816" s="31">
        <f t="shared" si="72"/>
        <v>9.1389552277409969E-3</v>
      </c>
    </row>
    <row r="817" spans="2:20">
      <c r="B817" s="111">
        <v>45081.645833333336</v>
      </c>
      <c r="C817" s="30">
        <v>1407.05</v>
      </c>
      <c r="D817" s="31">
        <f t="shared" si="69"/>
        <v>-1.0722069886803021E-2</v>
      </c>
      <c r="F817" s="111">
        <v>45081.645833333336</v>
      </c>
      <c r="G817" s="30">
        <v>114.3</v>
      </c>
      <c r="H817" s="58">
        <f t="shared" si="70"/>
        <v>1.3140604467805073E-3</v>
      </c>
      <c r="J817" s="111">
        <v>45081.645833333336</v>
      </c>
      <c r="K817" s="30">
        <v>63.06</v>
      </c>
      <c r="L817" s="58">
        <f t="shared" si="71"/>
        <v>-1.8993352326684976E-3</v>
      </c>
      <c r="N817" s="111">
        <v>45081.645833333336</v>
      </c>
      <c r="O817" s="30">
        <v>855.55</v>
      </c>
      <c r="P817" s="58">
        <f t="shared" si="68"/>
        <v>5.4607087827426737E-2</v>
      </c>
      <c r="R817" s="111">
        <v>45081.645833333336</v>
      </c>
      <c r="S817" s="30">
        <v>17599.150000000001</v>
      </c>
      <c r="T817" s="31">
        <f t="shared" si="72"/>
        <v>2.3978971410345551E-3</v>
      </c>
    </row>
    <row r="818" spans="2:20">
      <c r="B818" s="111">
        <v>45203.645833333336</v>
      </c>
      <c r="C818" s="30">
        <v>1398</v>
      </c>
      <c r="D818" s="31">
        <f t="shared" si="69"/>
        <v>-6.431896521090219E-3</v>
      </c>
      <c r="F818" s="111">
        <v>45203.645833333336</v>
      </c>
      <c r="G818" s="30">
        <v>116.25</v>
      </c>
      <c r="H818" s="58">
        <f t="shared" si="70"/>
        <v>1.7060367454068359E-2</v>
      </c>
      <c r="J818" s="111">
        <v>45203.645833333336</v>
      </c>
      <c r="K818" s="30">
        <v>58.82</v>
      </c>
      <c r="L818" s="58">
        <f t="shared" si="71"/>
        <v>-6.7237551538217644E-2</v>
      </c>
      <c r="N818" s="111">
        <v>45203.645833333336</v>
      </c>
      <c r="O818" s="30">
        <v>870.05</v>
      </c>
      <c r="P818" s="58">
        <f t="shared" si="68"/>
        <v>1.694816200105187E-2</v>
      </c>
      <c r="R818" s="111">
        <v>45203.645833333336</v>
      </c>
      <c r="S818" s="30">
        <v>17624.05</v>
      </c>
      <c r="T818" s="31">
        <f t="shared" si="72"/>
        <v>1.4148410576646508E-3</v>
      </c>
    </row>
    <row r="819" spans="2:20">
      <c r="B819" s="111">
        <v>45234.645833333336</v>
      </c>
      <c r="C819" s="30">
        <v>1369.55</v>
      </c>
      <c r="D819" s="31">
        <f t="shared" si="69"/>
        <v>-2.035050071530764E-2</v>
      </c>
      <c r="F819" s="111">
        <v>45234.645833333336</v>
      </c>
      <c r="G819" s="30">
        <v>114.9</v>
      </c>
      <c r="H819" s="58">
        <f t="shared" si="70"/>
        <v>-1.1612903225806437E-2</v>
      </c>
      <c r="J819" s="111">
        <v>45234.645833333336</v>
      </c>
      <c r="K819" s="30">
        <v>61.75</v>
      </c>
      <c r="L819" s="58">
        <f t="shared" si="71"/>
        <v>4.9812988779326828E-2</v>
      </c>
      <c r="N819" s="111">
        <v>45234.645833333336</v>
      </c>
      <c r="O819" s="30">
        <v>870.9</v>
      </c>
      <c r="P819" s="58">
        <f t="shared" si="68"/>
        <v>9.7695534739394851E-4</v>
      </c>
      <c r="R819" s="111">
        <v>45234.645833333336</v>
      </c>
      <c r="S819" s="30">
        <v>17722.3</v>
      </c>
      <c r="T819" s="31">
        <f t="shared" si="72"/>
        <v>5.5747685690858972E-3</v>
      </c>
    </row>
    <row r="820" spans="2:20">
      <c r="B820" s="111">
        <v>45264.645833333336</v>
      </c>
      <c r="C820" s="30">
        <v>1383.75</v>
      </c>
      <c r="D820" s="31">
        <f t="shared" si="69"/>
        <v>1.0368369172355951E-2</v>
      </c>
      <c r="F820" s="111">
        <v>45264.645833333336</v>
      </c>
      <c r="G820" s="30">
        <v>118.75</v>
      </c>
      <c r="H820" s="58">
        <f t="shared" si="70"/>
        <v>3.3507397737162714E-2</v>
      </c>
      <c r="J820" s="111">
        <v>45264.645833333336</v>
      </c>
      <c r="K820" s="30">
        <v>62.19</v>
      </c>
      <c r="L820" s="58">
        <f t="shared" si="71"/>
        <v>7.1255060728745434E-3</v>
      </c>
      <c r="N820" s="111">
        <v>45264.645833333336</v>
      </c>
      <c r="O820" s="30">
        <v>881.55</v>
      </c>
      <c r="P820" s="58">
        <f t="shared" si="68"/>
        <v>1.2228728901136687E-2</v>
      </c>
      <c r="R820" s="111">
        <v>45264.645833333336</v>
      </c>
      <c r="S820" s="30">
        <v>17812.400000000001</v>
      </c>
      <c r="T820" s="31">
        <f t="shared" si="72"/>
        <v>5.083990227002344E-3</v>
      </c>
    </row>
    <row r="821" spans="2:20" ht="27">
      <c r="B821" s="112" t="s">
        <v>500</v>
      </c>
      <c r="C821" s="30">
        <v>1387.75</v>
      </c>
      <c r="D821" s="31">
        <f t="shared" si="69"/>
        <v>2.890695573622315E-3</v>
      </c>
      <c r="F821" s="112" t="s">
        <v>500</v>
      </c>
      <c r="G821" s="30">
        <v>116.75</v>
      </c>
      <c r="H821" s="58">
        <f t="shared" si="70"/>
        <v>-1.684210526315788E-2</v>
      </c>
      <c r="J821" s="112" t="s">
        <v>500</v>
      </c>
      <c r="K821" s="30">
        <v>60.24</v>
      </c>
      <c r="L821" s="58">
        <f t="shared" si="71"/>
        <v>-3.1355523396044305E-2</v>
      </c>
      <c r="N821" s="112" t="s">
        <v>500</v>
      </c>
      <c r="O821" s="30">
        <v>878.1</v>
      </c>
      <c r="P821" s="58">
        <f t="shared" si="68"/>
        <v>-3.9135613408201042E-3</v>
      </c>
      <c r="R821" s="112" t="s">
        <v>500</v>
      </c>
      <c r="S821" s="30">
        <v>17828</v>
      </c>
      <c r="T821" s="31">
        <f t="shared" si="72"/>
        <v>8.7579439042451135E-4</v>
      </c>
    </row>
    <row r="822" spans="2:20" ht="27">
      <c r="B822" s="112" t="s">
        <v>501</v>
      </c>
      <c r="C822" s="30">
        <v>1411.75</v>
      </c>
      <c r="D822" s="31">
        <f t="shared" si="69"/>
        <v>1.7294181228607375E-2</v>
      </c>
      <c r="F822" s="112" t="s">
        <v>501</v>
      </c>
      <c r="G822" s="30">
        <v>115.85</v>
      </c>
      <c r="H822" s="58">
        <f t="shared" si="70"/>
        <v>-7.7087794432548762E-3</v>
      </c>
      <c r="J822" s="112" t="s">
        <v>501</v>
      </c>
      <c r="K822" s="30">
        <v>62.28</v>
      </c>
      <c r="L822" s="58">
        <f t="shared" si="71"/>
        <v>3.3864541832669293E-2</v>
      </c>
      <c r="N822" s="112" t="s">
        <v>501</v>
      </c>
      <c r="O822" s="30">
        <v>893.35</v>
      </c>
      <c r="P822" s="58">
        <f t="shared" si="68"/>
        <v>1.7367042478077632E-2</v>
      </c>
      <c r="R822" s="112" t="s">
        <v>501</v>
      </c>
      <c r="S822" s="30">
        <v>17706.849999999999</v>
      </c>
      <c r="T822" s="31">
        <f t="shared" si="72"/>
        <v>-6.7954902400718664E-3</v>
      </c>
    </row>
    <row r="823" spans="2:20" ht="27">
      <c r="B823" s="112" t="s">
        <v>502</v>
      </c>
      <c r="C823" s="30">
        <v>1400.25</v>
      </c>
      <c r="D823" s="31">
        <f t="shared" si="69"/>
        <v>-8.1459181866477826E-3</v>
      </c>
      <c r="F823" s="112" t="s">
        <v>502</v>
      </c>
      <c r="G823" s="30">
        <v>114.6</v>
      </c>
      <c r="H823" s="58">
        <f t="shared" si="70"/>
        <v>-1.0789814415192112E-2</v>
      </c>
      <c r="J823" s="112" t="s">
        <v>502</v>
      </c>
      <c r="K823" s="30">
        <v>63.76</v>
      </c>
      <c r="L823" s="58">
        <f t="shared" si="71"/>
        <v>2.3763648041104535E-2</v>
      </c>
      <c r="N823" s="112" t="s">
        <v>502</v>
      </c>
      <c r="O823" s="30">
        <v>879.55</v>
      </c>
      <c r="P823" s="58">
        <f t="shared" si="68"/>
        <v>-1.5447472994906897E-2</v>
      </c>
      <c r="R823" s="112" t="s">
        <v>502</v>
      </c>
      <c r="S823" s="30">
        <v>17660.150000000001</v>
      </c>
      <c r="T823" s="31">
        <f t="shared" si="72"/>
        <v>-2.6373973914048943E-3</v>
      </c>
    </row>
    <row r="824" spans="2:20" ht="27">
      <c r="B824" s="112" t="s">
        <v>503</v>
      </c>
      <c r="C824" s="30">
        <v>1410.65</v>
      </c>
      <c r="D824" s="31">
        <f t="shared" si="69"/>
        <v>7.4272451347974222E-3</v>
      </c>
      <c r="F824" s="112" t="s">
        <v>503</v>
      </c>
      <c r="G824" s="30">
        <v>113.55</v>
      </c>
      <c r="H824" s="58">
        <f t="shared" si="70"/>
        <v>-9.162303664921434E-3</v>
      </c>
      <c r="J824" s="112" t="s">
        <v>503</v>
      </c>
      <c r="K824" s="30">
        <v>68.48</v>
      </c>
      <c r="L824" s="58">
        <f t="shared" si="71"/>
        <v>7.4027603513174389E-2</v>
      </c>
      <c r="N824" s="112" t="s">
        <v>503</v>
      </c>
      <c r="O824" s="30">
        <v>866.4</v>
      </c>
      <c r="P824" s="58">
        <f t="shared" si="68"/>
        <v>-1.4950827127508393E-2</v>
      </c>
      <c r="R824" s="112" t="s">
        <v>503</v>
      </c>
      <c r="S824" s="30">
        <v>17618.75</v>
      </c>
      <c r="T824" s="31">
        <f t="shared" si="72"/>
        <v>-2.3442609490860189E-3</v>
      </c>
    </row>
    <row r="825" spans="2:20" ht="27">
      <c r="B825" s="112" t="s">
        <v>504</v>
      </c>
      <c r="C825" s="30">
        <v>1438.4</v>
      </c>
      <c r="D825" s="31">
        <f t="shared" si="69"/>
        <v>1.9671782511608171E-2</v>
      </c>
      <c r="F825" s="112" t="s">
        <v>504</v>
      </c>
      <c r="G825" s="30">
        <v>114.8</v>
      </c>
      <c r="H825" s="58">
        <f t="shared" si="70"/>
        <v>1.1008366358432387E-2</v>
      </c>
      <c r="J825" s="112" t="s">
        <v>504</v>
      </c>
      <c r="K825" s="30">
        <v>68.06</v>
      </c>
      <c r="L825" s="58">
        <f t="shared" si="71"/>
        <v>-6.1331775700934621E-3</v>
      </c>
      <c r="N825" s="112" t="s">
        <v>504</v>
      </c>
      <c r="O825" s="30">
        <v>858.35</v>
      </c>
      <c r="P825" s="58">
        <f t="shared" si="68"/>
        <v>-9.2913204062787802E-3</v>
      </c>
      <c r="R825" s="112" t="s">
        <v>504</v>
      </c>
      <c r="S825" s="30">
        <v>17624.45</v>
      </c>
      <c r="T825" s="31">
        <f t="shared" si="72"/>
        <v>3.2351897836124799E-4</v>
      </c>
    </row>
    <row r="826" spans="2:20" ht="27">
      <c r="B826" s="112" t="s">
        <v>505</v>
      </c>
      <c r="C826" s="30">
        <v>1444.3</v>
      </c>
      <c r="D826" s="31">
        <f t="shared" si="69"/>
        <v>4.1017797552835855E-3</v>
      </c>
      <c r="F826" s="112" t="s">
        <v>505</v>
      </c>
      <c r="G826" s="30">
        <v>116.25</v>
      </c>
      <c r="H826" s="58">
        <f t="shared" si="70"/>
        <v>1.2630662020906014E-2</v>
      </c>
      <c r="J826" s="112" t="s">
        <v>505</v>
      </c>
      <c r="K826" s="30">
        <v>68.42</v>
      </c>
      <c r="L826" s="58">
        <f t="shared" si="71"/>
        <v>5.2894504848661761E-3</v>
      </c>
      <c r="N826" s="112" t="s">
        <v>505</v>
      </c>
      <c r="O826" s="30">
        <v>852.85</v>
      </c>
      <c r="P826" s="58">
        <f t="shared" si="68"/>
        <v>-6.4076425700472228E-3</v>
      </c>
      <c r="R826" s="112" t="s">
        <v>505</v>
      </c>
      <c r="S826" s="30">
        <v>17624.05</v>
      </c>
      <c r="T826" s="31">
        <f t="shared" si="72"/>
        <v>-2.2695743697065396E-5</v>
      </c>
    </row>
    <row r="827" spans="2:20" ht="27">
      <c r="B827" s="112" t="s">
        <v>506</v>
      </c>
      <c r="C827" s="30">
        <v>1443.85</v>
      </c>
      <c r="D827" s="31">
        <f t="shared" si="69"/>
        <v>-3.1156961850031806E-4</v>
      </c>
      <c r="F827" s="112" t="s">
        <v>506</v>
      </c>
      <c r="G827" s="30">
        <v>114.4</v>
      </c>
      <c r="H827" s="58">
        <f t="shared" si="70"/>
        <v>-1.5913978494623615E-2</v>
      </c>
      <c r="J827" s="112" t="s">
        <v>506</v>
      </c>
      <c r="K827" s="30">
        <v>69.260000000000005</v>
      </c>
      <c r="L827" s="58">
        <f t="shared" si="71"/>
        <v>1.2277111955568687E-2</v>
      </c>
      <c r="N827" s="112" t="s">
        <v>506</v>
      </c>
      <c r="O827" s="30">
        <v>866.45</v>
      </c>
      <c r="P827" s="58">
        <f t="shared" si="68"/>
        <v>1.5946532215512788E-2</v>
      </c>
      <c r="R827" s="112" t="s">
        <v>506</v>
      </c>
      <c r="S827" s="30">
        <v>17743.400000000001</v>
      </c>
      <c r="T827" s="31">
        <f t="shared" si="72"/>
        <v>6.7719962210730511E-3</v>
      </c>
    </row>
    <row r="828" spans="2:20" ht="27">
      <c r="B828" s="112" t="s">
        <v>507</v>
      </c>
      <c r="C828" s="30">
        <v>1453.2</v>
      </c>
      <c r="D828" s="31">
        <f t="shared" si="69"/>
        <v>6.475741939952373E-3</v>
      </c>
      <c r="F828" s="112" t="s">
        <v>507</v>
      </c>
      <c r="G828" s="30">
        <v>123.95</v>
      </c>
      <c r="H828" s="58">
        <f t="shared" si="70"/>
        <v>8.3479020979021046E-2</v>
      </c>
      <c r="J828" s="112" t="s">
        <v>507</v>
      </c>
      <c r="K828" s="30">
        <v>67.040000000000006</v>
      </c>
      <c r="L828" s="58">
        <f t="shared" si="71"/>
        <v>-3.2053133121570876E-2</v>
      </c>
      <c r="N828" s="112" t="s">
        <v>507</v>
      </c>
      <c r="O828" s="30">
        <v>868.55</v>
      </c>
      <c r="P828" s="58">
        <f t="shared" si="68"/>
        <v>2.4236828437878E-3</v>
      </c>
      <c r="R828" s="112" t="s">
        <v>507</v>
      </c>
      <c r="S828" s="30">
        <v>17769.25</v>
      </c>
      <c r="T828" s="31">
        <f t="shared" si="72"/>
        <v>1.4568797411995682E-3</v>
      </c>
    </row>
    <row r="829" spans="2:20" ht="27">
      <c r="B829" s="112" t="s">
        <v>508</v>
      </c>
      <c r="C829" s="30">
        <v>1447.6</v>
      </c>
      <c r="D829" s="31">
        <f t="shared" si="69"/>
        <v>-3.8535645472063118E-3</v>
      </c>
      <c r="F829" s="112" t="s">
        <v>508</v>
      </c>
      <c r="G829" s="30">
        <v>122.75</v>
      </c>
      <c r="H829" s="58">
        <f t="shared" si="70"/>
        <v>-9.681323114158924E-3</v>
      </c>
      <c r="J829" s="112" t="s">
        <v>508</v>
      </c>
      <c r="K829" s="30">
        <v>68.900000000000006</v>
      </c>
      <c r="L829" s="58">
        <f t="shared" si="71"/>
        <v>2.7744630071599108E-2</v>
      </c>
      <c r="N829" s="112" t="s">
        <v>508</v>
      </c>
      <c r="O829" s="30">
        <v>876.1</v>
      </c>
      <c r="P829" s="58">
        <f t="shared" si="68"/>
        <v>8.6926486673191139E-3</v>
      </c>
      <c r="R829" s="112" t="s">
        <v>508</v>
      </c>
      <c r="S829" s="30">
        <v>17813.599999999999</v>
      </c>
      <c r="T829" s="31">
        <f t="shared" si="72"/>
        <v>2.4958847447134058E-3</v>
      </c>
    </row>
    <row r="830" spans="2:20" ht="27">
      <c r="B830" s="112" t="s">
        <v>509</v>
      </c>
      <c r="C830" s="30">
        <v>1454.7</v>
      </c>
      <c r="D830" s="31">
        <f t="shared" si="69"/>
        <v>4.9046697982868537E-3</v>
      </c>
      <c r="F830" s="112" t="s">
        <v>509</v>
      </c>
      <c r="G830" s="30">
        <v>122.8</v>
      </c>
      <c r="H830" s="58">
        <f t="shared" si="70"/>
        <v>4.0733197555997691E-4</v>
      </c>
      <c r="J830" s="112" t="s">
        <v>509</v>
      </c>
      <c r="K830" s="30">
        <v>69.38</v>
      </c>
      <c r="L830" s="58">
        <f t="shared" si="71"/>
        <v>6.9666182873728832E-3</v>
      </c>
      <c r="N830" s="112" t="s">
        <v>509</v>
      </c>
      <c r="O830" s="30">
        <v>892.75</v>
      </c>
      <c r="P830" s="58">
        <f t="shared" si="68"/>
        <v>1.900467983106946E-2</v>
      </c>
      <c r="R830" s="112" t="s">
        <v>509</v>
      </c>
      <c r="S830" s="30">
        <v>17915.05</v>
      </c>
      <c r="T830" s="31">
        <f t="shared" si="72"/>
        <v>5.6950868998968396E-3</v>
      </c>
    </row>
    <row r="831" spans="2:20" ht="27">
      <c r="B831" s="112" t="s">
        <v>510</v>
      </c>
      <c r="C831" s="30">
        <v>1479.5</v>
      </c>
      <c r="D831" s="31">
        <f t="shared" si="69"/>
        <v>1.704818862995805E-2</v>
      </c>
      <c r="F831" s="112" t="s">
        <v>510</v>
      </c>
      <c r="G831" s="30">
        <v>124.3</v>
      </c>
      <c r="H831" s="58">
        <f t="shared" si="70"/>
        <v>1.2214983713354943E-2</v>
      </c>
      <c r="J831" s="112" t="s">
        <v>510</v>
      </c>
      <c r="K831" s="30">
        <v>67.14</v>
      </c>
      <c r="L831" s="58">
        <f t="shared" si="71"/>
        <v>-3.2285961372153338E-2</v>
      </c>
      <c r="N831" s="112" t="s">
        <v>510</v>
      </c>
      <c r="O831" s="30">
        <v>883.35</v>
      </c>
      <c r="P831" s="58">
        <f t="shared" si="68"/>
        <v>-1.0529263511621423E-2</v>
      </c>
      <c r="R831" s="112" t="s">
        <v>510</v>
      </c>
      <c r="S831" s="30">
        <v>18065</v>
      </c>
      <c r="T831" s="31">
        <f t="shared" si="72"/>
        <v>8.3700575772884811E-3</v>
      </c>
    </row>
    <row r="832" spans="2:20">
      <c r="B832" s="111">
        <v>44962.645833333336</v>
      </c>
      <c r="C832" s="30">
        <v>1445.75</v>
      </c>
      <c r="D832" s="31">
        <f t="shared" si="69"/>
        <v>-2.2811760729976371E-2</v>
      </c>
      <c r="F832" s="111">
        <v>44962.645833333336</v>
      </c>
      <c r="G832" s="30">
        <v>135.30000000000001</v>
      </c>
      <c r="H832" s="58">
        <f t="shared" si="70"/>
        <v>8.8495575221239076E-2</v>
      </c>
      <c r="J832" s="111">
        <v>44962.645833333336</v>
      </c>
      <c r="K832" s="30">
        <v>68.52</v>
      </c>
      <c r="L832" s="58">
        <f t="shared" si="71"/>
        <v>2.0554066130473503E-2</v>
      </c>
      <c r="N832" s="111">
        <v>44962.645833333336</v>
      </c>
      <c r="O832" s="30">
        <v>875</v>
      </c>
      <c r="P832" s="58">
        <f t="shared" si="68"/>
        <v>-9.4526518367578083E-3</v>
      </c>
      <c r="R832" s="111">
        <v>44962.645833333336</v>
      </c>
      <c r="S832" s="30">
        <v>18147.650000000001</v>
      </c>
      <c r="T832" s="31">
        <f t="shared" si="72"/>
        <v>4.5751453086078087E-3</v>
      </c>
    </row>
    <row r="833" spans="2:20">
      <c r="B833" s="111">
        <v>44990.645833333336</v>
      </c>
      <c r="C833" s="30">
        <v>1434.7</v>
      </c>
      <c r="D833" s="31">
        <f t="shared" si="69"/>
        <v>-7.6430918208542087E-3</v>
      </c>
      <c r="F833" s="111">
        <v>44990.645833333336</v>
      </c>
      <c r="G833" s="30">
        <v>132.55000000000001</v>
      </c>
      <c r="H833" s="58">
        <f t="shared" si="70"/>
        <v>-2.0325203252032464E-2</v>
      </c>
      <c r="J833" s="111">
        <v>44990.645833333336</v>
      </c>
      <c r="K833" s="30">
        <v>68.5</v>
      </c>
      <c r="L833" s="58">
        <f t="shared" si="71"/>
        <v>-2.9188558085224692E-4</v>
      </c>
      <c r="N833" s="111">
        <v>44990.645833333336</v>
      </c>
      <c r="O833" s="30">
        <v>878.85</v>
      </c>
      <c r="P833" s="58">
        <f t="shared" si="68"/>
        <v>4.3999999999999595E-3</v>
      </c>
      <c r="R833" s="111">
        <v>44990.645833333336</v>
      </c>
      <c r="S833" s="30">
        <v>18089.849999999999</v>
      </c>
      <c r="T833" s="31">
        <f t="shared" si="72"/>
        <v>-3.1849853837826458E-3</v>
      </c>
    </row>
    <row r="834" spans="2:20">
      <c r="B834" s="111">
        <v>45021.645833333336</v>
      </c>
      <c r="C834" s="30">
        <v>1430.15</v>
      </c>
      <c r="D834" s="31">
        <f t="shared" si="69"/>
        <v>-3.1713947166654988E-3</v>
      </c>
      <c r="F834" s="111">
        <v>45021.645833333336</v>
      </c>
      <c r="G834" s="30">
        <v>135.05000000000001</v>
      </c>
      <c r="H834" s="58">
        <f t="shared" si="70"/>
        <v>1.8860807242550015E-2</v>
      </c>
      <c r="J834" s="111">
        <v>45021.645833333336</v>
      </c>
      <c r="K834" s="30">
        <v>69.48</v>
      </c>
      <c r="L834" s="58">
        <f t="shared" si="71"/>
        <v>1.4306569343065734E-2</v>
      </c>
      <c r="N834" s="111">
        <v>45021.645833333336</v>
      </c>
      <c r="O834" s="30">
        <v>868.75</v>
      </c>
      <c r="P834" s="58">
        <f t="shared" si="68"/>
        <v>-1.1492291062183524E-2</v>
      </c>
      <c r="R834" s="111">
        <v>45021.645833333336</v>
      </c>
      <c r="S834" s="30">
        <v>18255.8</v>
      </c>
      <c r="T834" s="31">
        <f t="shared" si="72"/>
        <v>9.1736526284076358E-3</v>
      </c>
    </row>
    <row r="835" spans="2:20">
      <c r="B835" s="111">
        <v>45051.645833333336</v>
      </c>
      <c r="C835" s="30">
        <v>1398.65</v>
      </c>
      <c r="D835" s="31">
        <f t="shared" si="69"/>
        <v>-2.2025661643883532E-2</v>
      </c>
      <c r="F835" s="111">
        <v>45051.645833333336</v>
      </c>
      <c r="G835" s="30">
        <v>134</v>
      </c>
      <c r="H835" s="58">
        <f t="shared" si="70"/>
        <v>-7.7748981858571931E-3</v>
      </c>
      <c r="J835" s="111">
        <v>45051.645833333336</v>
      </c>
      <c r="K835" s="30">
        <v>72.3</v>
      </c>
      <c r="L835" s="58">
        <f t="shared" si="71"/>
        <v>4.0587219343696024E-2</v>
      </c>
      <c r="N835" s="111">
        <v>45051.645833333336</v>
      </c>
      <c r="O835" s="30">
        <v>860.6</v>
      </c>
      <c r="P835" s="58">
        <f t="shared" si="68"/>
        <v>-9.3812949640287302E-3</v>
      </c>
      <c r="R835" s="111">
        <v>45051.645833333336</v>
      </c>
      <c r="S835" s="30">
        <v>18069</v>
      </c>
      <c r="T835" s="31">
        <f t="shared" si="72"/>
        <v>-1.0232364508813596E-2</v>
      </c>
    </row>
    <row r="836" spans="2:20">
      <c r="B836" s="111">
        <v>45143.645833333336</v>
      </c>
      <c r="C836" s="30">
        <v>1395.9</v>
      </c>
      <c r="D836" s="31">
        <f t="shared" si="69"/>
        <v>-1.9661816751868066E-3</v>
      </c>
      <c r="F836" s="111">
        <v>45143.645833333336</v>
      </c>
      <c r="G836" s="30">
        <v>134.80000000000001</v>
      </c>
      <c r="H836" s="58">
        <f t="shared" si="70"/>
        <v>5.9701492537314049E-3</v>
      </c>
      <c r="J836" s="111">
        <v>45143.645833333336</v>
      </c>
      <c r="K836" s="30">
        <v>75.239999999999995</v>
      </c>
      <c r="L836" s="58">
        <f t="shared" si="71"/>
        <v>4.0663900414937837E-2</v>
      </c>
      <c r="N836" s="111">
        <v>45143.645833333336</v>
      </c>
      <c r="O836" s="30">
        <v>862.5</v>
      </c>
      <c r="P836" s="58">
        <f t="shared" si="68"/>
        <v>2.2077620264930875E-3</v>
      </c>
      <c r="R836" s="111">
        <v>45143.645833333336</v>
      </c>
      <c r="S836" s="30">
        <v>18264.400000000001</v>
      </c>
      <c r="T836" s="31">
        <f t="shared" si="72"/>
        <v>1.0814101499806439E-2</v>
      </c>
    </row>
    <row r="837" spans="2:20">
      <c r="B837" s="111">
        <v>45174.645833333336</v>
      </c>
      <c r="C837" s="30">
        <v>1385.9</v>
      </c>
      <c r="D837" s="31">
        <f t="shared" si="69"/>
        <v>-7.1638369510710342E-3</v>
      </c>
      <c r="F837" s="111">
        <v>45174.645833333336</v>
      </c>
      <c r="G837" s="30">
        <v>130</v>
      </c>
      <c r="H837" s="58">
        <f t="shared" si="70"/>
        <v>-3.5608308605341366E-2</v>
      </c>
      <c r="J837" s="111">
        <v>45174.645833333336</v>
      </c>
      <c r="K837" s="30">
        <v>72.680000000000007</v>
      </c>
      <c r="L837" s="58">
        <f t="shared" si="71"/>
        <v>-3.4024455077086513E-2</v>
      </c>
      <c r="N837" s="111">
        <v>45174.645833333336</v>
      </c>
      <c r="O837" s="30">
        <v>852</v>
      </c>
      <c r="P837" s="58">
        <f t="shared" si="68"/>
        <v>-1.2173913043478257E-2</v>
      </c>
      <c r="R837" s="111">
        <v>45174.645833333336</v>
      </c>
      <c r="S837" s="30">
        <v>18265.95</v>
      </c>
      <c r="T837" s="31">
        <f t="shared" si="72"/>
        <v>8.4864545235596722E-5</v>
      </c>
    </row>
    <row r="838" spans="2:20">
      <c r="B838" s="111">
        <v>45204.645833333336</v>
      </c>
      <c r="C838" s="30">
        <v>1384.85</v>
      </c>
      <c r="D838" s="31">
        <f t="shared" si="69"/>
        <v>-7.5763042066545605E-4</v>
      </c>
      <c r="F838" s="111">
        <v>45204.645833333336</v>
      </c>
      <c r="G838" s="30">
        <v>133.55000000000001</v>
      </c>
      <c r="H838" s="58">
        <f t="shared" si="70"/>
        <v>2.7307692307692477E-2</v>
      </c>
      <c r="J838" s="111">
        <v>45204.645833333336</v>
      </c>
      <c r="K838" s="30">
        <v>72.92</v>
      </c>
      <c r="L838" s="58">
        <f t="shared" si="71"/>
        <v>3.302146395156802E-3</v>
      </c>
      <c r="N838" s="111">
        <v>45204.645833333336</v>
      </c>
      <c r="O838" s="30">
        <v>858.95</v>
      </c>
      <c r="P838" s="58">
        <f t="shared" si="68"/>
        <v>8.1572769953051072E-3</v>
      </c>
      <c r="R838" s="111">
        <v>45204.645833333336</v>
      </c>
      <c r="S838" s="30">
        <v>18315.099999999999</v>
      </c>
      <c r="T838" s="31">
        <f t="shared" si="72"/>
        <v>2.6907990003255389E-3</v>
      </c>
    </row>
    <row r="839" spans="2:20">
      <c r="B839" s="111">
        <v>45235.645833333336</v>
      </c>
      <c r="C839" s="30">
        <v>1425.45</v>
      </c>
      <c r="D839" s="31">
        <f t="shared" si="69"/>
        <v>2.9317254576308072E-2</v>
      </c>
      <c r="F839" s="111">
        <v>45235.645833333336</v>
      </c>
      <c r="G839" s="30">
        <v>131.80000000000001</v>
      </c>
      <c r="H839" s="58">
        <f t="shared" si="70"/>
        <v>-1.3103706476974897E-2</v>
      </c>
      <c r="J839" s="111">
        <v>45235.645833333336</v>
      </c>
      <c r="K839" s="30">
        <v>73.2</v>
      </c>
      <c r="L839" s="58">
        <f t="shared" si="71"/>
        <v>3.8398244651673963E-3</v>
      </c>
      <c r="N839" s="111">
        <v>45235.645833333336</v>
      </c>
      <c r="O839" s="30">
        <v>845.95</v>
      </c>
      <c r="P839" s="58">
        <f t="shared" si="68"/>
        <v>-1.5134757552826117E-2</v>
      </c>
      <c r="R839" s="111">
        <v>45235.645833333336</v>
      </c>
      <c r="S839" s="30">
        <v>18297</v>
      </c>
      <c r="T839" s="31">
        <f t="shared" si="72"/>
        <v>-9.8825559238002736E-4</v>
      </c>
    </row>
    <row r="840" spans="2:20">
      <c r="B840" s="111">
        <v>45265.645833333336</v>
      </c>
      <c r="C840" s="30">
        <v>1412.05</v>
      </c>
      <c r="D840" s="31">
        <f t="shared" si="69"/>
        <v>-9.4005401802940147E-3</v>
      </c>
      <c r="F840" s="111">
        <v>45265.645833333336</v>
      </c>
      <c r="G840" s="30">
        <v>131.1</v>
      </c>
      <c r="H840" s="58">
        <f t="shared" si="70"/>
        <v>-5.3110773899849306E-3</v>
      </c>
      <c r="J840" s="111">
        <v>45265.645833333336</v>
      </c>
      <c r="K840" s="30">
        <v>72.56</v>
      </c>
      <c r="L840" s="58">
        <f t="shared" si="71"/>
        <v>-8.7431693989070691E-3</v>
      </c>
      <c r="N840" s="111">
        <v>45265.645833333336</v>
      </c>
      <c r="O840" s="30">
        <v>887.8</v>
      </c>
      <c r="P840" s="58">
        <f t="shared" si="68"/>
        <v>4.9471008924877324E-2</v>
      </c>
      <c r="R840" s="111">
        <v>45265.645833333336</v>
      </c>
      <c r="S840" s="30">
        <v>18314.8</v>
      </c>
      <c r="T840" s="31">
        <f t="shared" si="72"/>
        <v>9.7283707711648404E-4</v>
      </c>
    </row>
    <row r="841" spans="2:20" ht="27">
      <c r="B841" s="112" t="s">
        <v>511</v>
      </c>
      <c r="C841" s="30">
        <v>1422.6</v>
      </c>
      <c r="D841" s="31">
        <f t="shared" si="69"/>
        <v>7.4714068198717953E-3</v>
      </c>
      <c r="F841" s="112" t="s">
        <v>511</v>
      </c>
      <c r="G841" s="30">
        <v>134.65</v>
      </c>
      <c r="H841" s="58">
        <f t="shared" si="70"/>
        <v>2.7078565980168001E-2</v>
      </c>
      <c r="J841" s="112" t="s">
        <v>511</v>
      </c>
      <c r="K841" s="30">
        <v>71.760000000000005</v>
      </c>
      <c r="L841" s="58">
        <f t="shared" si="71"/>
        <v>-1.1025358324145529E-2</v>
      </c>
      <c r="N841" s="112" t="s">
        <v>511</v>
      </c>
      <c r="O841" s="30">
        <v>884.85</v>
      </c>
      <c r="P841" s="58">
        <f t="shared" si="68"/>
        <v>-3.3228204550573848E-3</v>
      </c>
      <c r="R841" s="112" t="s">
        <v>511</v>
      </c>
      <c r="S841" s="30">
        <v>18398.849999999999</v>
      </c>
      <c r="T841" s="31">
        <f t="shared" si="72"/>
        <v>4.5891847030816724E-3</v>
      </c>
    </row>
    <row r="842" spans="2:20" ht="27">
      <c r="B842" s="112" t="s">
        <v>512</v>
      </c>
      <c r="C842" s="30">
        <v>1448.95</v>
      </c>
      <c r="D842" s="31">
        <f t="shared" si="69"/>
        <v>1.8522423731196502E-2</v>
      </c>
      <c r="F842" s="112" t="s">
        <v>512</v>
      </c>
      <c r="G842" s="30">
        <v>133.94999999999999</v>
      </c>
      <c r="H842" s="58">
        <f t="shared" si="70"/>
        <v>-5.1986632008913514E-3</v>
      </c>
      <c r="J842" s="112" t="s">
        <v>512</v>
      </c>
      <c r="K842" s="30">
        <v>70.900000000000006</v>
      </c>
      <c r="L842" s="58">
        <f t="shared" si="71"/>
        <v>-1.1984392419175038E-2</v>
      </c>
      <c r="N842" s="112" t="s">
        <v>512</v>
      </c>
      <c r="O842" s="30">
        <v>881.6</v>
      </c>
      <c r="P842" s="58">
        <f t="shared" ref="P842:P872" si="73">(O842/O841)-1</f>
        <v>-3.6729389162004633E-3</v>
      </c>
      <c r="R842" s="112" t="s">
        <v>512</v>
      </c>
      <c r="S842" s="30">
        <v>18286.5</v>
      </c>
      <c r="T842" s="31">
        <f t="shared" si="72"/>
        <v>-6.1063599083637232E-3</v>
      </c>
    </row>
    <row r="843" spans="2:20" ht="27">
      <c r="B843" s="112" t="s">
        <v>513</v>
      </c>
      <c r="C843" s="30">
        <v>1430</v>
      </c>
      <c r="D843" s="31">
        <f t="shared" ref="D843:D906" si="74">(C843/C842)-1</f>
        <v>-1.3078436108906466E-2</v>
      </c>
      <c r="F843" s="112" t="s">
        <v>513</v>
      </c>
      <c r="G843" s="30">
        <v>137.4</v>
      </c>
      <c r="H843" s="58">
        <f t="shared" ref="H843:H906" si="75">(G843/G842)-1</f>
        <v>2.5755879059350617E-2</v>
      </c>
      <c r="J843" s="112" t="s">
        <v>513</v>
      </c>
      <c r="K843" s="30">
        <v>72</v>
      </c>
      <c r="L843" s="58">
        <f t="shared" ref="L843:L906" si="76">(K843/K842)-1</f>
        <v>1.5514809590973178E-2</v>
      </c>
      <c r="N843" s="112" t="s">
        <v>513</v>
      </c>
      <c r="O843" s="30">
        <v>973.5</v>
      </c>
      <c r="P843" s="58">
        <f t="shared" si="73"/>
        <v>0.10424228675136105</v>
      </c>
      <c r="R843" s="112" t="s">
        <v>513</v>
      </c>
      <c r="S843" s="30">
        <v>18181.75</v>
      </c>
      <c r="T843" s="31">
        <f t="shared" ref="T843:T906" si="77">(S843/S842)-1</f>
        <v>-5.7282694884204233E-3</v>
      </c>
    </row>
    <row r="844" spans="2:20" ht="27">
      <c r="B844" s="112" t="s">
        <v>514</v>
      </c>
      <c r="C844" s="30">
        <v>1424.45</v>
      </c>
      <c r="D844" s="31">
        <f t="shared" si="74"/>
        <v>-3.8811188811188613E-3</v>
      </c>
      <c r="F844" s="112" t="s">
        <v>514</v>
      </c>
      <c r="G844" s="30">
        <v>153.55000000000001</v>
      </c>
      <c r="H844" s="58">
        <f t="shared" si="75"/>
        <v>0.11754002911208161</v>
      </c>
      <c r="J844" s="112" t="s">
        <v>514</v>
      </c>
      <c r="K844" s="30">
        <v>73.34</v>
      </c>
      <c r="L844" s="58">
        <f t="shared" si="76"/>
        <v>1.8611111111111134E-2</v>
      </c>
      <c r="N844" s="112" t="s">
        <v>514</v>
      </c>
      <c r="O844" s="30">
        <v>995.8</v>
      </c>
      <c r="P844" s="58">
        <f t="shared" si="73"/>
        <v>2.2907036466358388E-2</v>
      </c>
      <c r="R844" s="112" t="s">
        <v>514</v>
      </c>
      <c r="S844" s="30">
        <v>18129.95</v>
      </c>
      <c r="T844" s="31">
        <f t="shared" si="77"/>
        <v>-2.8490106837900653E-3</v>
      </c>
    </row>
    <row r="845" spans="2:20" ht="27">
      <c r="B845" s="112" t="s">
        <v>515</v>
      </c>
      <c r="C845" s="30">
        <v>1415.15</v>
      </c>
      <c r="D845" s="31">
        <f t="shared" si="74"/>
        <v>-6.5288356909684042E-3</v>
      </c>
      <c r="F845" s="112" t="s">
        <v>515</v>
      </c>
      <c r="G845" s="30">
        <v>151.05000000000001</v>
      </c>
      <c r="H845" s="58">
        <f t="shared" si="75"/>
        <v>-1.6281341582546349E-2</v>
      </c>
      <c r="J845" s="112" t="s">
        <v>515</v>
      </c>
      <c r="K845" s="30">
        <v>75.94</v>
      </c>
      <c r="L845" s="58">
        <f t="shared" si="76"/>
        <v>3.5451322607035651E-2</v>
      </c>
      <c r="N845" s="112" t="s">
        <v>515</v>
      </c>
      <c r="O845" s="30">
        <v>1018.6</v>
      </c>
      <c r="P845" s="58">
        <f t="shared" si="73"/>
        <v>2.2896163888331156E-2</v>
      </c>
      <c r="R845" s="112" t="s">
        <v>515</v>
      </c>
      <c r="S845" s="30">
        <v>18203.400000000001</v>
      </c>
      <c r="T845" s="31">
        <f t="shared" si="77"/>
        <v>4.0513073670915833E-3</v>
      </c>
    </row>
    <row r="846" spans="2:20" ht="27">
      <c r="B846" s="112" t="s">
        <v>516</v>
      </c>
      <c r="C846" s="30">
        <v>1400.75</v>
      </c>
      <c r="D846" s="31">
        <f t="shared" si="74"/>
        <v>-1.0175599759742804E-2</v>
      </c>
      <c r="F846" s="112" t="s">
        <v>516</v>
      </c>
      <c r="G846" s="30">
        <v>146.6</v>
      </c>
      <c r="H846" s="58">
        <f t="shared" si="75"/>
        <v>-2.9460443561734606E-2</v>
      </c>
      <c r="J846" s="112" t="s">
        <v>516</v>
      </c>
      <c r="K846" s="30">
        <v>81.12</v>
      </c>
      <c r="L846" s="58">
        <f t="shared" si="76"/>
        <v>6.821174611535441E-2</v>
      </c>
      <c r="N846" s="112" t="s">
        <v>516</v>
      </c>
      <c r="O846" s="30">
        <v>1020.6</v>
      </c>
      <c r="P846" s="58">
        <f t="shared" si="73"/>
        <v>1.9634792852936123E-3</v>
      </c>
      <c r="R846" s="112" t="s">
        <v>516</v>
      </c>
      <c r="S846" s="30">
        <v>18314.400000000001</v>
      </c>
      <c r="T846" s="31">
        <f t="shared" si="77"/>
        <v>6.0977619565576457E-3</v>
      </c>
    </row>
    <row r="847" spans="2:20" ht="27">
      <c r="B847" s="112" t="s">
        <v>517</v>
      </c>
      <c r="C847" s="30">
        <v>1410.65</v>
      </c>
      <c r="D847" s="31">
        <f t="shared" si="74"/>
        <v>7.0676423344637751E-3</v>
      </c>
      <c r="F847" s="112" t="s">
        <v>517</v>
      </c>
      <c r="G847" s="30">
        <v>149.6</v>
      </c>
      <c r="H847" s="58">
        <f t="shared" si="75"/>
        <v>2.0463847203274321E-2</v>
      </c>
      <c r="J847" s="112" t="s">
        <v>517</v>
      </c>
      <c r="K847" s="30">
        <v>81.84</v>
      </c>
      <c r="L847" s="58">
        <f t="shared" si="76"/>
        <v>8.8757396449703485E-3</v>
      </c>
      <c r="N847" s="112" t="s">
        <v>517</v>
      </c>
      <c r="O847" s="30">
        <v>979.4</v>
      </c>
      <c r="P847" s="58">
        <f t="shared" si="73"/>
        <v>-4.0368410738781169E-2</v>
      </c>
      <c r="R847" s="112" t="s">
        <v>517</v>
      </c>
      <c r="S847" s="30">
        <v>18348</v>
      </c>
      <c r="T847" s="31">
        <f t="shared" si="77"/>
        <v>1.834621936836589E-3</v>
      </c>
    </row>
    <row r="848" spans="2:20" ht="27">
      <c r="B848" s="112" t="s">
        <v>518</v>
      </c>
      <c r="C848" s="30">
        <v>1422.15</v>
      </c>
      <c r="D848" s="31">
        <f t="shared" si="74"/>
        <v>8.1522702300358407E-3</v>
      </c>
      <c r="F848" s="112" t="s">
        <v>518</v>
      </c>
      <c r="G848" s="30">
        <v>151</v>
      </c>
      <c r="H848" s="58">
        <f t="shared" si="75"/>
        <v>9.3582887700536244E-3</v>
      </c>
      <c r="J848" s="112" t="s">
        <v>518</v>
      </c>
      <c r="K848" s="30">
        <v>86.9</v>
      </c>
      <c r="L848" s="58">
        <f t="shared" si="76"/>
        <v>6.1827956989247257E-2</v>
      </c>
      <c r="N848" s="112" t="s">
        <v>518</v>
      </c>
      <c r="O848" s="30">
        <v>972.65</v>
      </c>
      <c r="P848" s="58">
        <f t="shared" si="73"/>
        <v>-6.8919746783745461E-3</v>
      </c>
      <c r="R848" s="112" t="s">
        <v>518</v>
      </c>
      <c r="S848" s="30">
        <v>18285.400000000001</v>
      </c>
      <c r="T848" s="31">
        <f t="shared" si="77"/>
        <v>-3.4118160017440058E-3</v>
      </c>
    </row>
    <row r="849" spans="2:20" ht="27">
      <c r="B849" s="112" t="s">
        <v>519</v>
      </c>
      <c r="C849" s="30">
        <v>1442.05</v>
      </c>
      <c r="D849" s="31">
        <f t="shared" si="74"/>
        <v>1.3992898076855331E-2</v>
      </c>
      <c r="F849" s="112" t="s">
        <v>519</v>
      </c>
      <c r="G849" s="30">
        <v>150.65</v>
      </c>
      <c r="H849" s="58">
        <f t="shared" si="75"/>
        <v>-2.3178807947019653E-3</v>
      </c>
      <c r="J849" s="112" t="s">
        <v>519</v>
      </c>
      <c r="K849" s="30">
        <v>85.98</v>
      </c>
      <c r="L849" s="58">
        <f t="shared" si="76"/>
        <v>-1.0586881472957388E-2</v>
      </c>
      <c r="N849" s="112" t="s">
        <v>519</v>
      </c>
      <c r="O849" s="30">
        <v>981.95</v>
      </c>
      <c r="P849" s="58">
        <f t="shared" si="73"/>
        <v>9.5615072225363473E-3</v>
      </c>
      <c r="R849" s="112" t="s">
        <v>519</v>
      </c>
      <c r="S849" s="30">
        <v>18321.150000000001</v>
      </c>
      <c r="T849" s="31">
        <f t="shared" si="77"/>
        <v>1.955111728482839E-3</v>
      </c>
    </row>
    <row r="850" spans="2:20" ht="27">
      <c r="B850" s="112" t="s">
        <v>520</v>
      </c>
      <c r="C850" s="30">
        <v>1459.8</v>
      </c>
      <c r="D850" s="31">
        <f t="shared" si="74"/>
        <v>1.230886585069868E-2</v>
      </c>
      <c r="F850" s="112" t="s">
        <v>520</v>
      </c>
      <c r="G850" s="30">
        <v>152.4</v>
      </c>
      <c r="H850" s="58">
        <f t="shared" si="75"/>
        <v>1.1616329239960255E-2</v>
      </c>
      <c r="J850" s="112" t="s">
        <v>520</v>
      </c>
      <c r="K850" s="30">
        <v>86.8</v>
      </c>
      <c r="L850" s="58">
        <f t="shared" si="76"/>
        <v>9.5371016515468643E-3</v>
      </c>
      <c r="N850" s="112" t="s">
        <v>520</v>
      </c>
      <c r="O850" s="30">
        <v>1026.05</v>
      </c>
      <c r="P850" s="58">
        <f t="shared" si="73"/>
        <v>4.4910636997810283E-2</v>
      </c>
      <c r="R850" s="112" t="s">
        <v>520</v>
      </c>
      <c r="S850" s="30">
        <v>18499.349999999999</v>
      </c>
      <c r="T850" s="31">
        <f t="shared" si="77"/>
        <v>9.7264636772254054E-3</v>
      </c>
    </row>
    <row r="851" spans="2:20" ht="27">
      <c r="B851" s="112" t="s">
        <v>521</v>
      </c>
      <c r="C851" s="30">
        <v>1457.85</v>
      </c>
      <c r="D851" s="31">
        <f t="shared" si="74"/>
        <v>-1.3357994245787319E-3</v>
      </c>
      <c r="F851" s="112" t="s">
        <v>521</v>
      </c>
      <c r="G851" s="30">
        <v>152.9</v>
      </c>
      <c r="H851" s="58">
        <f t="shared" si="75"/>
        <v>3.2808398950130435E-3</v>
      </c>
      <c r="J851" s="112" t="s">
        <v>521</v>
      </c>
      <c r="K851" s="30">
        <v>89.32</v>
      </c>
      <c r="L851" s="58">
        <f t="shared" si="76"/>
        <v>2.9032258064516148E-2</v>
      </c>
      <c r="N851" s="112" t="s">
        <v>521</v>
      </c>
      <c r="O851" s="30">
        <v>1004.8</v>
      </c>
      <c r="P851" s="58">
        <f t="shared" si="73"/>
        <v>-2.0710491691438015E-2</v>
      </c>
      <c r="R851" s="112" t="s">
        <v>521</v>
      </c>
      <c r="S851" s="30">
        <v>18598.650000000001</v>
      </c>
      <c r="T851" s="31">
        <f t="shared" si="77"/>
        <v>5.3677561644058791E-3</v>
      </c>
    </row>
    <row r="852" spans="2:20" ht="27">
      <c r="B852" s="112" t="s">
        <v>522</v>
      </c>
      <c r="C852" s="30">
        <v>1450.05</v>
      </c>
      <c r="D852" s="31">
        <f t="shared" si="74"/>
        <v>-5.3503446856671966E-3</v>
      </c>
      <c r="F852" s="112" t="s">
        <v>522</v>
      </c>
      <c r="G852" s="30">
        <v>151.69999999999999</v>
      </c>
      <c r="H852" s="58">
        <f t="shared" si="75"/>
        <v>-7.8482668410727596E-3</v>
      </c>
      <c r="J852" s="112" t="s">
        <v>522</v>
      </c>
      <c r="K852" s="30">
        <v>91.86</v>
      </c>
      <c r="L852" s="58">
        <f t="shared" si="76"/>
        <v>2.8437080161218153E-2</v>
      </c>
      <c r="N852" s="112" t="s">
        <v>522</v>
      </c>
      <c r="O852" s="30">
        <v>1011.05</v>
      </c>
      <c r="P852" s="58">
        <f t="shared" si="73"/>
        <v>6.2201433121018557E-3</v>
      </c>
      <c r="R852" s="112" t="s">
        <v>522</v>
      </c>
      <c r="S852" s="30">
        <v>18633.849999999999</v>
      </c>
      <c r="T852" s="31">
        <f t="shared" si="77"/>
        <v>1.8926104851695325E-3</v>
      </c>
    </row>
    <row r="853" spans="2:20" ht="27">
      <c r="B853" s="112" t="s">
        <v>523</v>
      </c>
      <c r="C853" s="30">
        <v>1454.7</v>
      </c>
      <c r="D853" s="31">
        <f t="shared" si="74"/>
        <v>3.2067859728974746E-3</v>
      </c>
      <c r="F853" s="112" t="s">
        <v>523</v>
      </c>
      <c r="G853" s="30">
        <v>155.30000000000001</v>
      </c>
      <c r="H853" s="58">
        <f t="shared" si="75"/>
        <v>2.3731048121292231E-2</v>
      </c>
      <c r="J853" s="112" t="s">
        <v>523</v>
      </c>
      <c r="K853" s="30">
        <v>93.18</v>
      </c>
      <c r="L853" s="58">
        <f t="shared" si="76"/>
        <v>1.4369693011103912E-2</v>
      </c>
      <c r="N853" s="112" t="s">
        <v>523</v>
      </c>
      <c r="O853" s="30">
        <v>1010.95</v>
      </c>
      <c r="P853" s="58">
        <f t="shared" si="73"/>
        <v>-9.8907076801268978E-5</v>
      </c>
      <c r="R853" s="112" t="s">
        <v>523</v>
      </c>
      <c r="S853" s="30">
        <v>18534.400000000001</v>
      </c>
      <c r="T853" s="31">
        <f t="shared" si="77"/>
        <v>-5.3370613158310043E-3</v>
      </c>
    </row>
    <row r="854" spans="2:20">
      <c r="B854" s="111">
        <v>44932.645833333336</v>
      </c>
      <c r="C854" s="30">
        <v>1463.1</v>
      </c>
      <c r="D854" s="31">
        <f t="shared" si="74"/>
        <v>5.7743864714372428E-3</v>
      </c>
      <c r="F854" s="111">
        <v>44932.645833333336</v>
      </c>
      <c r="G854" s="30">
        <v>156.19999999999999</v>
      </c>
      <c r="H854" s="58">
        <f t="shared" si="75"/>
        <v>5.7952350289760535E-3</v>
      </c>
      <c r="J854" s="111">
        <v>44932.645833333336</v>
      </c>
      <c r="K854" s="30">
        <v>90.08</v>
      </c>
      <c r="L854" s="58">
        <f t="shared" si="76"/>
        <v>-3.3268941833011434E-2</v>
      </c>
      <c r="N854" s="111">
        <v>44932.645833333336</v>
      </c>
      <c r="O854" s="30">
        <v>1010.15</v>
      </c>
      <c r="P854" s="58">
        <f t="shared" si="73"/>
        <v>-7.9133488303084754E-4</v>
      </c>
      <c r="R854" s="111">
        <v>44932.645833333336</v>
      </c>
      <c r="S854" s="30">
        <v>18487.75</v>
      </c>
      <c r="T854" s="31">
        <f t="shared" si="77"/>
        <v>-2.5169414709945714E-3</v>
      </c>
    </row>
    <row r="855" spans="2:20">
      <c r="B855" s="111">
        <v>44963.645833333336</v>
      </c>
      <c r="C855" s="30">
        <v>1448.8</v>
      </c>
      <c r="D855" s="31">
        <f t="shared" si="74"/>
        <v>-9.7737680267924176E-3</v>
      </c>
      <c r="F855" s="111">
        <v>44963.645833333336</v>
      </c>
      <c r="G855" s="30">
        <v>154.5</v>
      </c>
      <c r="H855" s="58">
        <f t="shared" si="75"/>
        <v>-1.0883482714468595E-2</v>
      </c>
      <c r="J855" s="111">
        <v>44963.645833333336</v>
      </c>
      <c r="K855" s="30">
        <v>92.42</v>
      </c>
      <c r="L855" s="58">
        <f t="shared" si="76"/>
        <v>2.5976909413854443E-2</v>
      </c>
      <c r="N855" s="111">
        <v>44963.645833333336</v>
      </c>
      <c r="O855" s="30">
        <v>1105.8</v>
      </c>
      <c r="P855" s="58">
        <f t="shared" si="73"/>
        <v>9.4688907587981985E-2</v>
      </c>
      <c r="R855" s="111">
        <v>44963.645833333336</v>
      </c>
      <c r="S855" s="30">
        <v>18534.099999999999</v>
      </c>
      <c r="T855" s="31">
        <f t="shared" si="77"/>
        <v>2.507065489310456E-3</v>
      </c>
    </row>
    <row r="856" spans="2:20">
      <c r="B856" s="111">
        <v>45052.645833333336</v>
      </c>
      <c r="C856" s="30">
        <v>1448.7</v>
      </c>
      <c r="D856" s="31">
        <f t="shared" si="74"/>
        <v>-6.9022639425653232E-5</v>
      </c>
      <c r="F856" s="111">
        <v>45052.645833333336</v>
      </c>
      <c r="G856" s="30">
        <v>147.94999999999999</v>
      </c>
      <c r="H856" s="58">
        <f t="shared" si="75"/>
        <v>-4.2394822006472599E-2</v>
      </c>
      <c r="J856" s="111">
        <v>45052.645833333336</v>
      </c>
      <c r="K856" s="30">
        <v>101.4</v>
      </c>
      <c r="L856" s="58">
        <f t="shared" si="76"/>
        <v>9.7165115775806221E-2</v>
      </c>
      <c r="N856" s="111">
        <v>45052.645833333336</v>
      </c>
      <c r="O856" s="30">
        <v>1103.7</v>
      </c>
      <c r="P856" s="58">
        <f t="shared" si="73"/>
        <v>-1.8990775908843682E-3</v>
      </c>
      <c r="R856" s="111">
        <v>45052.645833333336</v>
      </c>
      <c r="S856" s="30">
        <v>18593.849999999999</v>
      </c>
      <c r="T856" s="31">
        <f t="shared" si="77"/>
        <v>3.223787505193032E-3</v>
      </c>
    </row>
    <row r="857" spans="2:20">
      <c r="B857" s="111">
        <v>45083.645833333336</v>
      </c>
      <c r="C857" s="30">
        <v>1441.4</v>
      </c>
      <c r="D857" s="31">
        <f t="shared" si="74"/>
        <v>-5.0390004831918356E-3</v>
      </c>
      <c r="F857" s="111">
        <v>45083.645833333336</v>
      </c>
      <c r="G857" s="30">
        <v>152.9</v>
      </c>
      <c r="H857" s="58">
        <f t="shared" si="75"/>
        <v>3.3457249070632189E-2</v>
      </c>
      <c r="J857" s="111">
        <v>45083.645833333336</v>
      </c>
      <c r="K857" s="30">
        <v>107.52</v>
      </c>
      <c r="L857" s="58">
        <f t="shared" si="76"/>
        <v>6.0355029585798636E-2</v>
      </c>
      <c r="N857" s="111">
        <v>45083.645833333336</v>
      </c>
      <c r="O857" s="30">
        <v>1118.5</v>
      </c>
      <c r="P857" s="58">
        <f t="shared" si="73"/>
        <v>1.3409440971278386E-2</v>
      </c>
      <c r="R857" s="111">
        <v>45083.645833333336</v>
      </c>
      <c r="S857" s="30">
        <v>18599</v>
      </c>
      <c r="T857" s="31">
        <f t="shared" si="77"/>
        <v>2.7697330031184464E-4</v>
      </c>
    </row>
    <row r="858" spans="2:20">
      <c r="B858" s="111">
        <v>45113.645833333336</v>
      </c>
      <c r="C858" s="30">
        <v>1501.6</v>
      </c>
      <c r="D858" s="31">
        <f t="shared" si="74"/>
        <v>4.1764950742333662E-2</v>
      </c>
      <c r="F858" s="111">
        <v>45113.645833333336</v>
      </c>
      <c r="G858" s="30">
        <v>153.55000000000001</v>
      </c>
      <c r="H858" s="58">
        <f t="shared" si="75"/>
        <v>4.2511445389143976E-3</v>
      </c>
      <c r="J858" s="111">
        <v>45113.645833333336</v>
      </c>
      <c r="K858" s="30">
        <v>107.12</v>
      </c>
      <c r="L858" s="58">
        <f t="shared" si="76"/>
        <v>-3.7202380952380265E-3</v>
      </c>
      <c r="N858" s="111">
        <v>45113.645833333336</v>
      </c>
      <c r="O858" s="30">
        <v>1184.25</v>
      </c>
      <c r="P858" s="58">
        <f t="shared" si="73"/>
        <v>5.8784085829235666E-2</v>
      </c>
      <c r="R858" s="111">
        <v>45113.645833333336</v>
      </c>
      <c r="S858" s="30">
        <v>18726.400000000001</v>
      </c>
      <c r="T858" s="31">
        <f t="shared" si="77"/>
        <v>6.8498306360558203E-3</v>
      </c>
    </row>
    <row r="859" spans="2:20">
      <c r="B859" s="111">
        <v>45144.645833333336</v>
      </c>
      <c r="C859" s="30">
        <v>1480.6</v>
      </c>
      <c r="D859" s="31">
        <f t="shared" si="74"/>
        <v>-1.3985082578582886E-2</v>
      </c>
      <c r="F859" s="111">
        <v>45144.645833333336</v>
      </c>
      <c r="G859" s="30">
        <v>150.6</v>
      </c>
      <c r="H859" s="58">
        <f t="shared" si="75"/>
        <v>-1.9211983067404903E-2</v>
      </c>
      <c r="J859" s="111">
        <v>45144.645833333336</v>
      </c>
      <c r="K859" s="30">
        <v>100.24</v>
      </c>
      <c r="L859" s="58">
        <f t="shared" si="76"/>
        <v>-6.4227035100821617E-2</v>
      </c>
      <c r="N859" s="111">
        <v>45144.645833333336</v>
      </c>
      <c r="O859" s="30">
        <v>1198.5999999999999</v>
      </c>
      <c r="P859" s="58">
        <f t="shared" si="73"/>
        <v>1.2117373865315528E-2</v>
      </c>
      <c r="R859" s="111">
        <v>45144.645833333336</v>
      </c>
      <c r="S859" s="30">
        <v>18634.55</v>
      </c>
      <c r="T859" s="31">
        <f t="shared" si="77"/>
        <v>-4.9048402255640333E-3</v>
      </c>
    </row>
    <row r="860" spans="2:20">
      <c r="B860" s="111">
        <v>45175.645833333336</v>
      </c>
      <c r="C860" s="30">
        <v>1477.3</v>
      </c>
      <c r="D860" s="31">
        <f t="shared" si="74"/>
        <v>-2.2288261515601704E-3</v>
      </c>
      <c r="F860" s="111">
        <v>45175.645833333336</v>
      </c>
      <c r="G860" s="30">
        <v>149.5</v>
      </c>
      <c r="H860" s="58">
        <f t="shared" si="75"/>
        <v>-7.3041168658698474E-3</v>
      </c>
      <c r="J860" s="111">
        <v>45175.645833333336</v>
      </c>
      <c r="K860" s="30">
        <v>99.44</v>
      </c>
      <c r="L860" s="58">
        <f t="shared" si="76"/>
        <v>-7.9808459696727452E-3</v>
      </c>
      <c r="N860" s="111">
        <v>45175.645833333336</v>
      </c>
      <c r="O860" s="30">
        <v>1216.95</v>
      </c>
      <c r="P860" s="58">
        <f t="shared" si="73"/>
        <v>1.5309527782412902E-2</v>
      </c>
      <c r="R860" s="111">
        <v>45175.645833333336</v>
      </c>
      <c r="S860" s="30">
        <v>18563.400000000001</v>
      </c>
      <c r="T860" s="31">
        <f t="shared" si="77"/>
        <v>-3.8181764518058214E-3</v>
      </c>
    </row>
    <row r="861" spans="2:20">
      <c r="B861" s="111">
        <v>45266.645833333336</v>
      </c>
      <c r="C861" s="30">
        <v>1482.4</v>
      </c>
      <c r="D861" s="31">
        <f t="shared" si="74"/>
        <v>3.4522439585731313E-3</v>
      </c>
      <c r="F861" s="111">
        <v>45266.645833333336</v>
      </c>
      <c r="G861" s="30">
        <v>147.5</v>
      </c>
      <c r="H861" s="58">
        <f t="shared" si="75"/>
        <v>-1.3377926421404673E-2</v>
      </c>
      <c r="J861" s="111">
        <v>45266.645833333336</v>
      </c>
      <c r="K861" s="30">
        <v>99.84</v>
      </c>
      <c r="L861" s="58">
        <f t="shared" si="76"/>
        <v>4.022526146419958E-3</v>
      </c>
      <c r="N861" s="111">
        <v>45266.645833333336</v>
      </c>
      <c r="O861" s="30">
        <v>1265.6500000000001</v>
      </c>
      <c r="P861" s="58">
        <f t="shared" si="73"/>
        <v>4.0018077981839983E-2</v>
      </c>
      <c r="R861" s="111">
        <v>45266.645833333336</v>
      </c>
      <c r="S861" s="30">
        <v>18601.5</v>
      </c>
      <c r="T861" s="31">
        <f t="shared" si="77"/>
        <v>2.0524257409741953E-3</v>
      </c>
    </row>
    <row r="862" spans="2:20" ht="27">
      <c r="B862" s="112" t="s">
        <v>524</v>
      </c>
      <c r="C862" s="30">
        <v>1465.85</v>
      </c>
      <c r="D862" s="31">
        <f t="shared" si="74"/>
        <v>-1.1164328116567868E-2</v>
      </c>
      <c r="F862" s="112" t="s">
        <v>524</v>
      </c>
      <c r="G862" s="30">
        <v>148.15</v>
      </c>
      <c r="H862" s="58">
        <f t="shared" si="75"/>
        <v>4.4067796610169907E-3</v>
      </c>
      <c r="J862" s="112" t="s">
        <v>524</v>
      </c>
      <c r="K862" s="30">
        <v>98.64</v>
      </c>
      <c r="L862" s="58">
        <f t="shared" si="76"/>
        <v>-1.2019230769230838E-2</v>
      </c>
      <c r="N862" s="112" t="s">
        <v>524</v>
      </c>
      <c r="O862" s="30">
        <v>1232.8</v>
      </c>
      <c r="P862" s="58">
        <f t="shared" si="73"/>
        <v>-2.595504286335093E-2</v>
      </c>
      <c r="R862" s="112" t="s">
        <v>524</v>
      </c>
      <c r="S862" s="30">
        <v>18716.150000000001</v>
      </c>
      <c r="T862" s="31">
        <f t="shared" si="77"/>
        <v>6.1634814396689386E-3</v>
      </c>
    </row>
    <row r="863" spans="2:20" ht="27">
      <c r="B863" s="112" t="s">
        <v>525</v>
      </c>
      <c r="C863" s="30">
        <v>1483.9</v>
      </c>
      <c r="D863" s="31">
        <f t="shared" si="74"/>
        <v>1.2313674659753859E-2</v>
      </c>
      <c r="F863" s="112" t="s">
        <v>525</v>
      </c>
      <c r="G863" s="30">
        <v>149</v>
      </c>
      <c r="H863" s="58">
        <f t="shared" si="75"/>
        <v>5.7374282821465172E-3</v>
      </c>
      <c r="J863" s="112" t="s">
        <v>525</v>
      </c>
      <c r="K863" s="30">
        <v>99.04</v>
      </c>
      <c r="L863" s="58">
        <f t="shared" si="76"/>
        <v>4.0551500405514584E-3</v>
      </c>
      <c r="N863" s="112" t="s">
        <v>525</v>
      </c>
      <c r="O863" s="30">
        <v>1223.8499999999999</v>
      </c>
      <c r="P863" s="58">
        <f t="shared" si="73"/>
        <v>-7.2598961713173926E-3</v>
      </c>
      <c r="R863" s="112" t="s">
        <v>525</v>
      </c>
      <c r="S863" s="30">
        <v>18755.900000000001</v>
      </c>
      <c r="T863" s="31">
        <f t="shared" si="77"/>
        <v>2.123834228727528E-3</v>
      </c>
    </row>
    <row r="864" spans="2:20" ht="27">
      <c r="B864" s="112" t="s">
        <v>526</v>
      </c>
      <c r="C864" s="30">
        <v>1489.25</v>
      </c>
      <c r="D864" s="31">
        <f t="shared" si="74"/>
        <v>3.6053642428734989E-3</v>
      </c>
      <c r="F864" s="112" t="s">
        <v>526</v>
      </c>
      <c r="G864" s="30">
        <v>146.55000000000001</v>
      </c>
      <c r="H864" s="58">
        <f t="shared" si="75"/>
        <v>-1.6442953020134099E-2</v>
      </c>
      <c r="J864" s="112" t="s">
        <v>526</v>
      </c>
      <c r="K864" s="30">
        <v>96.38</v>
      </c>
      <c r="L864" s="58">
        <f t="shared" si="76"/>
        <v>-2.6857835218093817E-2</v>
      </c>
      <c r="N864" s="112" t="s">
        <v>526</v>
      </c>
      <c r="O864" s="30">
        <v>1212.45</v>
      </c>
      <c r="P864" s="58">
        <f t="shared" si="73"/>
        <v>-9.3148670180167592E-3</v>
      </c>
      <c r="R864" s="112" t="s">
        <v>526</v>
      </c>
      <c r="S864" s="30">
        <v>18688.099999999999</v>
      </c>
      <c r="T864" s="31">
        <f t="shared" si="77"/>
        <v>-3.6148625232594878E-3</v>
      </c>
    </row>
    <row r="865" spans="2:20" ht="27">
      <c r="B865" s="112" t="s">
        <v>527</v>
      </c>
      <c r="C865" s="30">
        <v>1512.2</v>
      </c>
      <c r="D865" s="31">
        <f t="shared" si="74"/>
        <v>1.541044149739812E-2</v>
      </c>
      <c r="F865" s="112" t="s">
        <v>527</v>
      </c>
      <c r="G865" s="30">
        <v>145.69999999999999</v>
      </c>
      <c r="H865" s="58">
        <f t="shared" si="75"/>
        <v>-5.8000682360970224E-3</v>
      </c>
      <c r="J865" s="112" t="s">
        <v>527</v>
      </c>
      <c r="K865" s="30">
        <v>98.28</v>
      </c>
      <c r="L865" s="58">
        <f t="shared" si="76"/>
        <v>1.9713633533928299E-2</v>
      </c>
      <c r="N865" s="112" t="s">
        <v>527</v>
      </c>
      <c r="O865" s="30">
        <v>1239.7</v>
      </c>
      <c r="P865" s="58">
        <f t="shared" si="73"/>
        <v>2.2475153614581966E-2</v>
      </c>
      <c r="R865" s="112" t="s">
        <v>527</v>
      </c>
      <c r="S865" s="30">
        <v>18826</v>
      </c>
      <c r="T865" s="31">
        <f t="shared" si="77"/>
        <v>7.3790272954448177E-3</v>
      </c>
    </row>
    <row r="866" spans="2:20" ht="27">
      <c r="B866" s="112" t="s">
        <v>528</v>
      </c>
      <c r="C866" s="30">
        <v>1490.35</v>
      </c>
      <c r="D866" s="31">
        <f t="shared" si="74"/>
        <v>-1.4449146938235735E-2</v>
      </c>
      <c r="F866" s="112" t="s">
        <v>528</v>
      </c>
      <c r="G866" s="30">
        <v>142.1</v>
      </c>
      <c r="H866" s="58">
        <f t="shared" si="75"/>
        <v>-2.4708304735758357E-2</v>
      </c>
      <c r="J866" s="112" t="s">
        <v>528</v>
      </c>
      <c r="K866" s="30">
        <v>103.36</v>
      </c>
      <c r="L866" s="58">
        <f t="shared" si="76"/>
        <v>5.1689051689051579E-2</v>
      </c>
      <c r="N866" s="112" t="s">
        <v>528</v>
      </c>
      <c r="O866" s="30">
        <v>1238.5</v>
      </c>
      <c r="P866" s="58">
        <f t="shared" si="73"/>
        <v>-9.6797612325560944E-4</v>
      </c>
      <c r="R866" s="112" t="s">
        <v>528</v>
      </c>
      <c r="S866" s="30">
        <v>18755.45</v>
      </c>
      <c r="T866" s="31">
        <f t="shared" si="77"/>
        <v>-3.7474768936576197E-3</v>
      </c>
    </row>
    <row r="867" spans="2:20" ht="27">
      <c r="B867" s="112" t="s">
        <v>529</v>
      </c>
      <c r="C867" s="30">
        <v>1495.2</v>
      </c>
      <c r="D867" s="31">
        <f t="shared" si="74"/>
        <v>3.2542691314121353E-3</v>
      </c>
      <c r="F867" s="112" t="s">
        <v>529</v>
      </c>
      <c r="G867" s="30">
        <v>147.5</v>
      </c>
      <c r="H867" s="58">
        <f t="shared" si="75"/>
        <v>3.8001407459535619E-2</v>
      </c>
      <c r="J867" s="112" t="s">
        <v>529</v>
      </c>
      <c r="K867" s="30">
        <v>104.26</v>
      </c>
      <c r="L867" s="58">
        <f t="shared" si="76"/>
        <v>8.7074303405574316E-3</v>
      </c>
      <c r="N867" s="112" t="s">
        <v>529</v>
      </c>
      <c r="O867" s="30">
        <v>1256.95</v>
      </c>
      <c r="P867" s="58">
        <f t="shared" si="73"/>
        <v>1.4897052886556406E-2</v>
      </c>
      <c r="R867" s="112" t="s">
        <v>529</v>
      </c>
      <c r="S867" s="30">
        <v>18816.7</v>
      </c>
      <c r="T867" s="31">
        <f t="shared" si="77"/>
        <v>3.2657174314665305E-3</v>
      </c>
    </row>
    <row r="868" spans="2:20" ht="27">
      <c r="B868" s="112" t="s">
        <v>530</v>
      </c>
      <c r="C868" s="30">
        <v>1487.15</v>
      </c>
      <c r="D868" s="31">
        <f t="shared" si="74"/>
        <v>-5.3838951310860583E-3</v>
      </c>
      <c r="F868" s="112" t="s">
        <v>530</v>
      </c>
      <c r="G868" s="30">
        <v>147.85</v>
      </c>
      <c r="H868" s="58">
        <f t="shared" si="75"/>
        <v>2.372881355932055E-3</v>
      </c>
      <c r="J868" s="112" t="s">
        <v>530</v>
      </c>
      <c r="K868" s="30">
        <v>103.46</v>
      </c>
      <c r="L868" s="58">
        <f t="shared" si="76"/>
        <v>-7.673124880107518E-3</v>
      </c>
      <c r="N868" s="112" t="s">
        <v>530</v>
      </c>
      <c r="O868" s="30">
        <v>1227.7</v>
      </c>
      <c r="P868" s="58">
        <f t="shared" si="73"/>
        <v>-2.3270615378495618E-2</v>
      </c>
      <c r="R868" s="112" t="s">
        <v>530</v>
      </c>
      <c r="S868" s="30">
        <v>18856.849999999999</v>
      </c>
      <c r="T868" s="31">
        <f t="shared" si="77"/>
        <v>2.1337428985952478E-3</v>
      </c>
    </row>
    <row r="869" spans="2:20" ht="27">
      <c r="B869" s="112" t="s">
        <v>531</v>
      </c>
      <c r="C869" s="30">
        <v>1508.1</v>
      </c>
      <c r="D869" s="31">
        <f t="shared" si="74"/>
        <v>1.4087348283629675E-2</v>
      </c>
      <c r="F869" s="112" t="s">
        <v>531</v>
      </c>
      <c r="G869" s="30">
        <v>145.75</v>
      </c>
      <c r="H869" s="58">
        <f t="shared" si="75"/>
        <v>-1.4203584714237327E-2</v>
      </c>
      <c r="J869" s="112" t="s">
        <v>531</v>
      </c>
      <c r="K869" s="30">
        <v>102.7</v>
      </c>
      <c r="L869" s="58">
        <f t="shared" si="76"/>
        <v>-7.3458341387975246E-3</v>
      </c>
      <c r="N869" s="112" t="s">
        <v>531</v>
      </c>
      <c r="O869" s="30">
        <v>1275.25</v>
      </c>
      <c r="P869" s="58">
        <f t="shared" si="73"/>
        <v>3.8730960332328701E-2</v>
      </c>
      <c r="R869" s="112" t="s">
        <v>531</v>
      </c>
      <c r="S869" s="30">
        <v>18771.25</v>
      </c>
      <c r="T869" s="31">
        <f t="shared" si="77"/>
        <v>-4.5394644386521632E-3</v>
      </c>
    </row>
    <row r="870" spans="2:20" ht="27">
      <c r="B870" s="112" t="s">
        <v>532</v>
      </c>
      <c r="C870" s="30">
        <v>1490.15</v>
      </c>
      <c r="D870" s="31">
        <f t="shared" si="74"/>
        <v>-1.1902393740467976E-2</v>
      </c>
      <c r="F870" s="112" t="s">
        <v>532</v>
      </c>
      <c r="G870" s="30">
        <v>143.69999999999999</v>
      </c>
      <c r="H870" s="58">
        <f t="shared" si="75"/>
        <v>-1.406518010291602E-2</v>
      </c>
      <c r="J870" s="112" t="s">
        <v>532</v>
      </c>
      <c r="K870" s="30">
        <v>99.82</v>
      </c>
      <c r="L870" s="58">
        <f t="shared" si="76"/>
        <v>-2.8042843232716774E-2</v>
      </c>
      <c r="N870" s="112" t="s">
        <v>532</v>
      </c>
      <c r="O870" s="30">
        <v>1272.05</v>
      </c>
      <c r="P870" s="58">
        <f t="shared" si="73"/>
        <v>-2.5093118996275532E-3</v>
      </c>
      <c r="R870" s="112" t="s">
        <v>532</v>
      </c>
      <c r="S870" s="30">
        <v>18665.5</v>
      </c>
      <c r="T870" s="31">
        <f t="shared" si="77"/>
        <v>-5.6336152360657588E-3</v>
      </c>
    </row>
    <row r="871" spans="2:20" ht="27">
      <c r="B871" s="112" t="s">
        <v>533</v>
      </c>
      <c r="C871" s="30">
        <v>1496.25</v>
      </c>
      <c r="D871" s="31">
        <f t="shared" si="74"/>
        <v>4.0935476294332585E-3</v>
      </c>
      <c r="F871" s="112" t="s">
        <v>533</v>
      </c>
      <c r="G871" s="30">
        <v>143.19999999999999</v>
      </c>
      <c r="H871" s="58">
        <f t="shared" si="75"/>
        <v>-3.47947112038971E-3</v>
      </c>
      <c r="J871" s="112" t="s">
        <v>533</v>
      </c>
      <c r="K871" s="30">
        <v>102.02</v>
      </c>
      <c r="L871" s="58">
        <f t="shared" si="76"/>
        <v>2.2039671408535355E-2</v>
      </c>
      <c r="N871" s="112" t="s">
        <v>533</v>
      </c>
      <c r="O871" s="30">
        <v>1299.4000000000001</v>
      </c>
      <c r="P871" s="58">
        <f t="shared" si="73"/>
        <v>2.150072717267415E-2</v>
      </c>
      <c r="R871" s="112" t="s">
        <v>533</v>
      </c>
      <c r="S871" s="30">
        <v>18691.2</v>
      </c>
      <c r="T871" s="31">
        <f t="shared" si="77"/>
        <v>1.3768717687712151E-3</v>
      </c>
    </row>
    <row r="872" spans="2:20" ht="27">
      <c r="B872" s="112" t="s">
        <v>534</v>
      </c>
      <c r="C872" s="30">
        <v>1498.75</v>
      </c>
      <c r="D872" s="31">
        <f t="shared" si="74"/>
        <v>1.6708437761070449E-3</v>
      </c>
      <c r="F872" s="112" t="s">
        <v>534</v>
      </c>
      <c r="G872" s="30">
        <v>146.4</v>
      </c>
      <c r="H872" s="58">
        <f t="shared" si="75"/>
        <v>2.2346368715083997E-2</v>
      </c>
      <c r="J872" s="112" t="s">
        <v>534</v>
      </c>
      <c r="K872" s="30">
        <v>101.46</v>
      </c>
      <c r="L872" s="58">
        <f t="shared" si="76"/>
        <v>-5.4891197804352032E-3</v>
      </c>
      <c r="N872" s="112" t="s">
        <v>534</v>
      </c>
      <c r="O872" s="30">
        <v>1274.95</v>
      </c>
      <c r="P872" s="58">
        <f t="shared" si="73"/>
        <v>-1.8816376789287381E-2</v>
      </c>
      <c r="R872" s="112" t="s">
        <v>534</v>
      </c>
      <c r="S872" s="30">
        <v>18817.400000000001</v>
      </c>
      <c r="T872" s="31">
        <f t="shared" si="77"/>
        <v>6.7518404382811426E-3</v>
      </c>
    </row>
    <row r="873" spans="2:20" ht="27">
      <c r="B873" s="112" t="s">
        <v>535</v>
      </c>
      <c r="C873" s="30">
        <v>1511.95</v>
      </c>
      <c r="D873" s="31">
        <f t="shared" si="74"/>
        <v>8.8073394495413737E-3</v>
      </c>
      <c r="F873" s="112" t="s">
        <v>535</v>
      </c>
      <c r="G873" s="30">
        <v>142.5</v>
      </c>
      <c r="H873" s="58">
        <f t="shared" si="75"/>
        <v>-2.6639344262295084E-2</v>
      </c>
      <c r="J873" s="112" t="s">
        <v>535</v>
      </c>
      <c r="K873" s="30">
        <v>104.76</v>
      </c>
      <c r="L873" s="58">
        <f t="shared" si="76"/>
        <v>3.2525133057362599E-2</v>
      </c>
      <c r="N873" s="112" t="s">
        <v>535</v>
      </c>
      <c r="O873" s="30">
        <v>1259.9000000000001</v>
      </c>
      <c r="P873" s="58">
        <f>O873/O872-1</f>
        <v>-1.180438448566612E-2</v>
      </c>
      <c r="R873" s="112" t="s">
        <v>535</v>
      </c>
      <c r="S873" s="30">
        <v>19189.05</v>
      </c>
      <c r="T873" s="31">
        <f t="shared" si="77"/>
        <v>1.9750337453633193E-2</v>
      </c>
    </row>
    <row r="874" spans="2:20">
      <c r="B874" s="111">
        <v>44992.645833333336</v>
      </c>
      <c r="C874" s="30">
        <v>1510.1</v>
      </c>
      <c r="D874" s="31">
        <f t="shared" si="74"/>
        <v>-1.2235854360264087E-3</v>
      </c>
      <c r="F874" s="111">
        <v>44992.645833333336</v>
      </c>
      <c r="G874" s="30">
        <v>145.1</v>
      </c>
      <c r="H874" s="58">
        <f t="shared" si="75"/>
        <v>1.8245614035087732E-2</v>
      </c>
      <c r="J874" s="111">
        <v>44992.645833333336</v>
      </c>
      <c r="K874" s="30">
        <v>109.72</v>
      </c>
      <c r="L874" s="58">
        <f t="shared" si="76"/>
        <v>4.7346315387552407E-2</v>
      </c>
      <c r="N874" s="111">
        <v>44992.645833333336</v>
      </c>
      <c r="O874" s="30">
        <v>1272.95</v>
      </c>
      <c r="P874" s="58">
        <f t="shared" ref="P874:P904" si="78">(O874/O873)-1</f>
        <v>1.0357964917850682E-2</v>
      </c>
      <c r="R874" s="111">
        <v>44992.645833333336</v>
      </c>
      <c r="S874" s="30">
        <v>19322.55</v>
      </c>
      <c r="T874" s="31">
        <f t="shared" si="77"/>
        <v>6.9570927169402275E-3</v>
      </c>
    </row>
    <row r="875" spans="2:20">
      <c r="B875" s="111">
        <v>45023.645833333336</v>
      </c>
      <c r="C875" s="30">
        <v>1515.25</v>
      </c>
      <c r="D875" s="31">
        <f t="shared" si="74"/>
        <v>3.4103701741607928E-3</v>
      </c>
      <c r="F875" s="111">
        <v>45023.645833333336</v>
      </c>
      <c r="G875" s="30">
        <v>154.69999999999999</v>
      </c>
      <c r="H875" s="58">
        <f t="shared" si="75"/>
        <v>6.6161268090971781E-2</v>
      </c>
      <c r="J875" s="111">
        <v>45023.645833333336</v>
      </c>
      <c r="K875" s="30">
        <v>116.88</v>
      </c>
      <c r="L875" s="58">
        <f t="shared" si="76"/>
        <v>6.52570178636529E-2</v>
      </c>
      <c r="N875" s="111">
        <v>45023.645833333336</v>
      </c>
      <c r="O875" s="30">
        <v>1291.2</v>
      </c>
      <c r="P875" s="58">
        <f t="shared" si="78"/>
        <v>1.4336776778349547E-2</v>
      </c>
      <c r="R875" s="111">
        <v>45023.645833333336</v>
      </c>
      <c r="S875" s="30">
        <v>19389</v>
      </c>
      <c r="T875" s="31">
        <f t="shared" si="77"/>
        <v>3.4389870902133968E-3</v>
      </c>
    </row>
    <row r="876" spans="2:20">
      <c r="B876" s="111">
        <v>45053.645833333336</v>
      </c>
      <c r="C876" s="30">
        <v>1521.65</v>
      </c>
      <c r="D876" s="31">
        <f t="shared" si="74"/>
        <v>4.2237254578452177E-3</v>
      </c>
      <c r="F876" s="111">
        <v>45053.645833333336</v>
      </c>
      <c r="G876" s="30">
        <v>153.85</v>
      </c>
      <c r="H876" s="58">
        <f t="shared" si="75"/>
        <v>-5.494505494505475E-3</v>
      </c>
      <c r="J876" s="111">
        <v>45053.645833333336</v>
      </c>
      <c r="K876" s="30">
        <v>122.74</v>
      </c>
      <c r="L876" s="58">
        <f t="shared" si="76"/>
        <v>5.0136892539356603E-2</v>
      </c>
      <c r="N876" s="111">
        <v>45053.645833333336</v>
      </c>
      <c r="O876" s="30">
        <v>1278.4000000000001</v>
      </c>
      <c r="P876" s="58">
        <f t="shared" si="78"/>
        <v>-9.9132589838909491E-3</v>
      </c>
      <c r="R876" s="111">
        <v>45053.645833333336</v>
      </c>
      <c r="S876" s="30">
        <v>19398.5</v>
      </c>
      <c r="T876" s="31">
        <f t="shared" si="77"/>
        <v>4.8996853886218439E-4</v>
      </c>
    </row>
    <row r="877" spans="2:20">
      <c r="B877" s="111">
        <v>45084.645833333336</v>
      </c>
      <c r="C877" s="30">
        <v>1543.65</v>
      </c>
      <c r="D877" s="31">
        <f t="shared" si="74"/>
        <v>1.4457989682252759E-2</v>
      </c>
      <c r="F877" s="111">
        <v>45084.645833333336</v>
      </c>
      <c r="G877" s="30">
        <v>151.6</v>
      </c>
      <c r="H877" s="58">
        <f t="shared" si="75"/>
        <v>-1.4624634384140411E-2</v>
      </c>
      <c r="J877" s="111">
        <v>45084.645833333336</v>
      </c>
      <c r="K877" s="30">
        <v>121</v>
      </c>
      <c r="L877" s="58">
        <f t="shared" si="76"/>
        <v>-1.4176307642170372E-2</v>
      </c>
      <c r="N877" s="111">
        <v>45084.645833333336</v>
      </c>
      <c r="O877" s="30">
        <v>1271.55</v>
      </c>
      <c r="P877" s="58">
        <f t="shared" si="78"/>
        <v>-5.3582603254068717E-3</v>
      </c>
      <c r="R877" s="111">
        <v>45084.645833333336</v>
      </c>
      <c r="S877" s="30">
        <v>19497.3</v>
      </c>
      <c r="T877" s="31">
        <f t="shared" si="77"/>
        <v>5.0931773075237885E-3</v>
      </c>
    </row>
    <row r="878" spans="2:20">
      <c r="B878" s="111">
        <v>45114.645833333336</v>
      </c>
      <c r="C878" s="30">
        <v>1504.4</v>
      </c>
      <c r="D878" s="31">
        <f t="shared" si="74"/>
        <v>-2.5426748291387247E-2</v>
      </c>
      <c r="F878" s="111">
        <v>45114.645833333336</v>
      </c>
      <c r="G878" s="30">
        <v>148.5</v>
      </c>
      <c r="H878" s="58">
        <f t="shared" si="75"/>
        <v>-2.0448548812664891E-2</v>
      </c>
      <c r="J878" s="111">
        <v>45114.645833333336</v>
      </c>
      <c r="K878" s="30">
        <v>118</v>
      </c>
      <c r="L878" s="58">
        <f t="shared" si="76"/>
        <v>-2.4793388429752095E-2</v>
      </c>
      <c r="N878" s="111">
        <v>45114.645833333336</v>
      </c>
      <c r="O878" s="30">
        <v>1250</v>
      </c>
      <c r="P878" s="58">
        <f t="shared" si="78"/>
        <v>-1.6947819590263813E-2</v>
      </c>
      <c r="R878" s="111">
        <v>45114.645833333336</v>
      </c>
      <c r="S878" s="30">
        <v>19331.8</v>
      </c>
      <c r="T878" s="31">
        <f t="shared" si="77"/>
        <v>-8.4883547978438223E-3</v>
      </c>
    </row>
    <row r="879" spans="2:20">
      <c r="B879" s="111">
        <v>45206.645833333336</v>
      </c>
      <c r="C879" s="30">
        <v>1483.25</v>
      </c>
      <c r="D879" s="31">
        <f t="shared" si="74"/>
        <v>-1.4058760967827766E-2</v>
      </c>
      <c r="F879" s="111">
        <v>45206.645833333336</v>
      </c>
      <c r="G879" s="30">
        <v>144.94999999999999</v>
      </c>
      <c r="H879" s="58">
        <f t="shared" si="75"/>
        <v>-2.3905723905723986E-2</v>
      </c>
      <c r="J879" s="111">
        <v>45206.645833333336</v>
      </c>
      <c r="K879" s="30">
        <v>120.02</v>
      </c>
      <c r="L879" s="58">
        <f t="shared" si="76"/>
        <v>1.7118644067796618E-2</v>
      </c>
      <c r="N879" s="111">
        <v>45206.645833333336</v>
      </c>
      <c r="O879" s="30">
        <v>1232.0999999999999</v>
      </c>
      <c r="P879" s="58">
        <f t="shared" si="78"/>
        <v>-1.432000000000011E-2</v>
      </c>
      <c r="R879" s="111">
        <v>45206.645833333336</v>
      </c>
      <c r="S879" s="30">
        <v>19355.900000000001</v>
      </c>
      <c r="T879" s="31">
        <f t="shared" si="77"/>
        <v>1.2466505964268126E-3</v>
      </c>
    </row>
    <row r="880" spans="2:20">
      <c r="B880" s="111">
        <v>45237.645833333336</v>
      </c>
      <c r="C880" s="30">
        <v>1484.45</v>
      </c>
      <c r="D880" s="31">
        <f t="shared" si="74"/>
        <v>8.090342154054575E-4</v>
      </c>
      <c r="F880" s="111">
        <v>45237.645833333336</v>
      </c>
      <c r="G880" s="30">
        <v>148.65</v>
      </c>
      <c r="H880" s="58">
        <f t="shared" si="75"/>
        <v>2.552604346326337E-2</v>
      </c>
      <c r="J880" s="111">
        <v>45237.645833333336</v>
      </c>
      <c r="K880" s="30">
        <v>123.72</v>
      </c>
      <c r="L880" s="58">
        <f t="shared" si="76"/>
        <v>3.0828195300783179E-2</v>
      </c>
      <c r="N880" s="111">
        <v>45237.645833333336</v>
      </c>
      <c r="O880" s="30">
        <v>1255</v>
      </c>
      <c r="P880" s="58">
        <f t="shared" si="78"/>
        <v>1.8586153721289023E-2</v>
      </c>
      <c r="R880" s="111">
        <v>45237.645833333336</v>
      </c>
      <c r="S880" s="30">
        <v>19439.400000000001</v>
      </c>
      <c r="T880" s="31">
        <f t="shared" si="77"/>
        <v>4.3139301194985435E-3</v>
      </c>
    </row>
    <row r="881" spans="2:20">
      <c r="B881" s="111">
        <v>45267.645833333336</v>
      </c>
      <c r="C881" s="30">
        <v>1485.7</v>
      </c>
      <c r="D881" s="31">
        <f t="shared" si="74"/>
        <v>8.4206271683107126E-4</v>
      </c>
      <c r="F881" s="111">
        <v>45267.645833333336</v>
      </c>
      <c r="G881" s="30">
        <v>151.19999999999999</v>
      </c>
      <c r="H881" s="58">
        <f t="shared" si="75"/>
        <v>1.7154389505549927E-2</v>
      </c>
      <c r="J881" s="111">
        <v>45267.645833333336</v>
      </c>
      <c r="K881" s="30">
        <v>123.9</v>
      </c>
      <c r="L881" s="58">
        <f t="shared" si="76"/>
        <v>1.4548981571289588E-3</v>
      </c>
      <c r="N881" s="111">
        <v>45267.645833333336</v>
      </c>
      <c r="O881" s="30">
        <v>1264.1500000000001</v>
      </c>
      <c r="P881" s="58">
        <f t="shared" si="78"/>
        <v>7.2908366533865898E-3</v>
      </c>
      <c r="R881" s="111">
        <v>45267.645833333336</v>
      </c>
      <c r="S881" s="30">
        <v>19384.3</v>
      </c>
      <c r="T881" s="31">
        <f t="shared" si="77"/>
        <v>-2.8344496229308902E-3</v>
      </c>
    </row>
    <row r="882" spans="2:20" ht="27">
      <c r="B882" s="112" t="s">
        <v>536</v>
      </c>
      <c r="C882" s="30">
        <v>1501.25</v>
      </c>
      <c r="D882" s="31">
        <f t="shared" si="74"/>
        <v>1.0466446792757544E-2</v>
      </c>
      <c r="F882" s="112" t="s">
        <v>536</v>
      </c>
      <c r="G882" s="30">
        <v>152.80000000000001</v>
      </c>
      <c r="H882" s="58">
        <f t="shared" si="75"/>
        <v>1.0582010582010692E-2</v>
      </c>
      <c r="J882" s="112" t="s">
        <v>536</v>
      </c>
      <c r="K882" s="30">
        <v>121</v>
      </c>
      <c r="L882" s="58">
        <f t="shared" si="76"/>
        <v>-2.3405972558514954E-2</v>
      </c>
      <c r="N882" s="112" t="s">
        <v>536</v>
      </c>
      <c r="O882" s="30">
        <v>1243.75</v>
      </c>
      <c r="P882" s="58">
        <f t="shared" si="78"/>
        <v>-1.6137325475616082E-2</v>
      </c>
      <c r="R882" s="112" t="s">
        <v>536</v>
      </c>
      <c r="S882" s="30">
        <v>19413.75</v>
      </c>
      <c r="T882" s="31">
        <f t="shared" si="77"/>
        <v>1.5192707500399916E-3</v>
      </c>
    </row>
    <row r="883" spans="2:20" ht="27">
      <c r="B883" s="112" t="s">
        <v>537</v>
      </c>
      <c r="C883" s="30">
        <v>1510.35</v>
      </c>
      <c r="D883" s="31">
        <f t="shared" si="74"/>
        <v>6.0616153205661494E-3</v>
      </c>
      <c r="F883" s="112" t="s">
        <v>537</v>
      </c>
      <c r="G883" s="30">
        <v>161.30000000000001</v>
      </c>
      <c r="H883" s="58">
        <f t="shared" si="75"/>
        <v>5.5628272251308841E-2</v>
      </c>
      <c r="J883" s="112" t="s">
        <v>537</v>
      </c>
      <c r="K883" s="30">
        <v>121.5</v>
      </c>
      <c r="L883" s="58">
        <f t="shared" si="76"/>
        <v>4.1322314049587749E-3</v>
      </c>
      <c r="N883" s="112" t="s">
        <v>537</v>
      </c>
      <c r="O883" s="30">
        <v>1248.5</v>
      </c>
      <c r="P883" s="58">
        <f t="shared" si="78"/>
        <v>3.8190954773869024E-3</v>
      </c>
      <c r="R883" s="112" t="s">
        <v>537</v>
      </c>
      <c r="S883" s="30">
        <v>19564.5</v>
      </c>
      <c r="T883" s="31">
        <f t="shared" si="77"/>
        <v>7.7651149314275081E-3</v>
      </c>
    </row>
    <row r="884" spans="2:20" ht="27">
      <c r="B884" s="112" t="s">
        <v>538</v>
      </c>
      <c r="C884" s="30">
        <v>1515.65</v>
      </c>
      <c r="D884" s="31">
        <f t="shared" si="74"/>
        <v>3.5091204025559097E-3</v>
      </c>
      <c r="F884" s="112" t="s">
        <v>538</v>
      </c>
      <c r="G884" s="30">
        <v>166.55</v>
      </c>
      <c r="H884" s="58">
        <f t="shared" si="75"/>
        <v>3.2548047117173073E-2</v>
      </c>
      <c r="J884" s="112" t="s">
        <v>538</v>
      </c>
      <c r="K884" s="30">
        <v>122.24</v>
      </c>
      <c r="L884" s="58">
        <f t="shared" si="76"/>
        <v>6.0905349794238006E-3</v>
      </c>
      <c r="N884" s="112" t="s">
        <v>538</v>
      </c>
      <c r="O884" s="30">
        <v>1249.8</v>
      </c>
      <c r="P884" s="58">
        <f t="shared" si="78"/>
        <v>1.0412494993992105E-3</v>
      </c>
      <c r="R884" s="112" t="s">
        <v>538</v>
      </c>
      <c r="S884" s="30">
        <v>19711.45</v>
      </c>
      <c r="T884" s="31">
        <f t="shared" si="77"/>
        <v>7.5110531830611116E-3</v>
      </c>
    </row>
    <row r="885" spans="2:20" ht="27">
      <c r="B885" s="112" t="s">
        <v>539</v>
      </c>
      <c r="C885" s="30">
        <v>1502.8</v>
      </c>
      <c r="D885" s="31">
        <f t="shared" si="74"/>
        <v>-8.4782106686901448E-3</v>
      </c>
      <c r="F885" s="112" t="s">
        <v>539</v>
      </c>
      <c r="G885" s="30">
        <v>169.1</v>
      </c>
      <c r="H885" s="58">
        <f t="shared" si="75"/>
        <v>1.5310717502251547E-2</v>
      </c>
      <c r="J885" s="112" t="s">
        <v>539</v>
      </c>
      <c r="K885" s="30">
        <v>124.88</v>
      </c>
      <c r="L885" s="58">
        <f t="shared" si="76"/>
        <v>2.1596858638743388E-2</v>
      </c>
      <c r="N885" s="112" t="s">
        <v>539</v>
      </c>
      <c r="O885" s="30">
        <v>1232</v>
      </c>
      <c r="P885" s="58">
        <f t="shared" si="78"/>
        <v>-1.4242278764602267E-2</v>
      </c>
      <c r="R885" s="112" t="s">
        <v>539</v>
      </c>
      <c r="S885" s="30">
        <v>19749.25</v>
      </c>
      <c r="T885" s="31">
        <f t="shared" si="77"/>
        <v>1.9176671427012515E-3</v>
      </c>
    </row>
    <row r="886" spans="2:20" ht="27">
      <c r="B886" s="112" t="s">
        <v>540</v>
      </c>
      <c r="C886" s="30">
        <v>1504.1</v>
      </c>
      <c r="D886" s="31">
        <f t="shared" si="74"/>
        <v>8.6505190311414459E-4</v>
      </c>
      <c r="F886" s="112" t="s">
        <v>540</v>
      </c>
      <c r="G886" s="30">
        <v>168.7</v>
      </c>
      <c r="H886" s="58">
        <f t="shared" si="75"/>
        <v>-2.3654642223536193E-3</v>
      </c>
      <c r="J886" s="112" t="s">
        <v>540</v>
      </c>
      <c r="K886" s="30">
        <v>130.84</v>
      </c>
      <c r="L886" s="58">
        <f t="shared" si="76"/>
        <v>4.7725816784112807E-2</v>
      </c>
      <c r="N886" s="112" t="s">
        <v>540</v>
      </c>
      <c r="O886" s="30">
        <v>1209</v>
      </c>
      <c r="P886" s="58">
        <f t="shared" si="78"/>
        <v>-1.8668831168831224E-2</v>
      </c>
      <c r="R886" s="112" t="s">
        <v>540</v>
      </c>
      <c r="S886" s="30">
        <v>19833.150000000001</v>
      </c>
      <c r="T886" s="31">
        <f t="shared" si="77"/>
        <v>4.248262592250418E-3</v>
      </c>
    </row>
    <row r="887" spans="2:20" ht="27">
      <c r="B887" s="112" t="s">
        <v>541</v>
      </c>
      <c r="C887" s="30">
        <v>1503.85</v>
      </c>
      <c r="D887" s="31">
        <f t="shared" si="74"/>
        <v>-1.6621235290203984E-4</v>
      </c>
      <c r="F887" s="112" t="s">
        <v>541</v>
      </c>
      <c r="G887" s="30">
        <v>166.3</v>
      </c>
      <c r="H887" s="58">
        <f t="shared" si="75"/>
        <v>-1.4226437462951824E-2</v>
      </c>
      <c r="J887" s="112" t="s">
        <v>541</v>
      </c>
      <c r="K887" s="30">
        <v>129.86000000000001</v>
      </c>
      <c r="L887" s="58">
        <f t="shared" si="76"/>
        <v>-7.4900642005502061E-3</v>
      </c>
      <c r="N887" s="112" t="s">
        <v>541</v>
      </c>
      <c r="O887" s="30">
        <v>1182.2</v>
      </c>
      <c r="P887" s="58">
        <f t="shared" si="78"/>
        <v>-2.2167080231596303E-2</v>
      </c>
      <c r="R887" s="112" t="s">
        <v>541</v>
      </c>
      <c r="S887" s="30">
        <v>19979.150000000001</v>
      </c>
      <c r="T887" s="31">
        <f t="shared" si="77"/>
        <v>7.3614125844860823E-3</v>
      </c>
    </row>
    <row r="888" spans="2:20" ht="27">
      <c r="B888" s="112" t="s">
        <v>542</v>
      </c>
      <c r="C888" s="30">
        <v>1521.7</v>
      </c>
      <c r="D888" s="31">
        <f t="shared" si="74"/>
        <v>1.1869534860524666E-2</v>
      </c>
      <c r="F888" s="112" t="s">
        <v>542</v>
      </c>
      <c r="G888" s="30">
        <v>172</v>
      </c>
      <c r="H888" s="58">
        <f t="shared" si="75"/>
        <v>3.4275405892964406E-2</v>
      </c>
      <c r="J888" s="112" t="s">
        <v>542</v>
      </c>
      <c r="K888" s="30">
        <v>132.74</v>
      </c>
      <c r="L888" s="58">
        <f t="shared" si="76"/>
        <v>2.2177729862929318E-2</v>
      </c>
      <c r="N888" s="112" t="s">
        <v>542</v>
      </c>
      <c r="O888" s="30">
        <v>1191.8499999999999</v>
      </c>
      <c r="P888" s="58">
        <f t="shared" si="78"/>
        <v>8.1627474200640648E-3</v>
      </c>
      <c r="R888" s="112" t="s">
        <v>542</v>
      </c>
      <c r="S888" s="30">
        <v>19745</v>
      </c>
      <c r="T888" s="31">
        <f t="shared" si="77"/>
        <v>-1.1719717805812602E-2</v>
      </c>
    </row>
    <row r="889" spans="2:20" ht="27">
      <c r="B889" s="112" t="s">
        <v>543</v>
      </c>
      <c r="C889" s="30">
        <v>1496.6</v>
      </c>
      <c r="D889" s="31">
        <f t="shared" si="74"/>
        <v>-1.649470986396806E-2</v>
      </c>
      <c r="F889" s="112" t="s">
        <v>543</v>
      </c>
      <c r="G889" s="30">
        <v>169.4</v>
      </c>
      <c r="H889" s="58">
        <f t="shared" si="75"/>
        <v>-1.5116279069767424E-2</v>
      </c>
      <c r="J889" s="112" t="s">
        <v>543</v>
      </c>
      <c r="K889" s="30">
        <v>134.06</v>
      </c>
      <c r="L889" s="58">
        <f t="shared" si="76"/>
        <v>9.9442519210486413E-3</v>
      </c>
      <c r="N889" s="112" t="s">
        <v>543</v>
      </c>
      <c r="O889" s="30">
        <v>1164.5</v>
      </c>
      <c r="P889" s="58">
        <f t="shared" si="78"/>
        <v>-2.2947518563577574E-2</v>
      </c>
      <c r="R889" s="112" t="s">
        <v>543</v>
      </c>
      <c r="S889" s="30">
        <v>19672.349999999999</v>
      </c>
      <c r="T889" s="31">
        <f t="shared" si="77"/>
        <v>-3.679412509496105E-3</v>
      </c>
    </row>
    <row r="890" spans="2:20" ht="27">
      <c r="B890" s="112" t="s">
        <v>544</v>
      </c>
      <c r="C890" s="30">
        <v>1480.6</v>
      </c>
      <c r="D890" s="31">
        <f t="shared" si="74"/>
        <v>-1.0690899371909701E-2</v>
      </c>
      <c r="F890" s="112" t="s">
        <v>544</v>
      </c>
      <c r="G890" s="30">
        <v>167.8</v>
      </c>
      <c r="H890" s="58">
        <f t="shared" si="75"/>
        <v>-9.445100354191216E-3</v>
      </c>
      <c r="J890" s="112" t="s">
        <v>544</v>
      </c>
      <c r="K890" s="30">
        <v>130.18</v>
      </c>
      <c r="L890" s="58">
        <f t="shared" si="76"/>
        <v>-2.8942264657615957E-2</v>
      </c>
      <c r="N890" s="112" t="s">
        <v>544</v>
      </c>
      <c r="O890" s="30">
        <v>1088.2</v>
      </c>
      <c r="P890" s="58">
        <f t="shared" si="78"/>
        <v>-6.5521683125804975E-2</v>
      </c>
      <c r="R890" s="112" t="s">
        <v>544</v>
      </c>
      <c r="S890" s="30">
        <v>19680.599999999999</v>
      </c>
      <c r="T890" s="31">
        <f t="shared" si="77"/>
        <v>4.1937033450500927E-4</v>
      </c>
    </row>
    <row r="891" spans="2:20" ht="27">
      <c r="B891" s="112" t="s">
        <v>545</v>
      </c>
      <c r="C891" s="30">
        <v>1500.3</v>
      </c>
      <c r="D891" s="31">
        <f t="shared" si="74"/>
        <v>1.330541672295027E-2</v>
      </c>
      <c r="F891" s="112" t="s">
        <v>545</v>
      </c>
      <c r="G891" s="30">
        <v>168.4</v>
      </c>
      <c r="H891" s="58">
        <f t="shared" si="75"/>
        <v>3.5756853396899935E-3</v>
      </c>
      <c r="J891" s="112" t="s">
        <v>545</v>
      </c>
      <c r="K891" s="30">
        <v>125.4</v>
      </c>
      <c r="L891" s="58">
        <f t="shared" si="76"/>
        <v>-3.6718389921646999E-2</v>
      </c>
      <c r="N891" s="112" t="s">
        <v>545</v>
      </c>
      <c r="O891" s="30">
        <v>1037.5</v>
      </c>
      <c r="P891" s="58">
        <f t="shared" si="78"/>
        <v>-4.6590700238926752E-2</v>
      </c>
      <c r="R891" s="112" t="s">
        <v>545</v>
      </c>
      <c r="S891" s="30">
        <v>19778.3</v>
      </c>
      <c r="T891" s="31">
        <f t="shared" si="77"/>
        <v>4.9642795443227694E-3</v>
      </c>
    </row>
    <row r="892" spans="2:20" ht="27">
      <c r="B892" s="112" t="s">
        <v>546</v>
      </c>
      <c r="C892" s="30">
        <v>1551.3</v>
      </c>
      <c r="D892" s="31">
        <f t="shared" si="74"/>
        <v>3.3993201359728165E-2</v>
      </c>
      <c r="F892" s="112" t="s">
        <v>546</v>
      </c>
      <c r="G892" s="30">
        <v>170.6</v>
      </c>
      <c r="H892" s="58">
        <f t="shared" si="75"/>
        <v>1.3064133016627011E-2</v>
      </c>
      <c r="J892" s="112" t="s">
        <v>546</v>
      </c>
      <c r="K892" s="30">
        <v>128.80000000000001</v>
      </c>
      <c r="L892" s="58">
        <f t="shared" si="76"/>
        <v>2.7113237639553533E-2</v>
      </c>
      <c r="N892" s="112" t="s">
        <v>546</v>
      </c>
      <c r="O892" s="30">
        <v>1009.45</v>
      </c>
      <c r="P892" s="58">
        <f t="shared" si="78"/>
        <v>-2.7036144578313159E-2</v>
      </c>
      <c r="R892" s="112" t="s">
        <v>546</v>
      </c>
      <c r="S892" s="30">
        <v>19659.900000000001</v>
      </c>
      <c r="T892" s="31">
        <f t="shared" si="77"/>
        <v>-5.9863587871554769E-3</v>
      </c>
    </row>
    <row r="893" spans="2:20" ht="27">
      <c r="B893" s="112" t="s">
        <v>547</v>
      </c>
      <c r="C893" s="30">
        <v>1570.4</v>
      </c>
      <c r="D893" s="31">
        <f t="shared" si="74"/>
        <v>1.2312254238380893E-2</v>
      </c>
      <c r="F893" s="112" t="s">
        <v>547</v>
      </c>
      <c r="G893" s="30">
        <v>166.6</v>
      </c>
      <c r="H893" s="58">
        <f t="shared" si="75"/>
        <v>-2.3446658851113744E-2</v>
      </c>
      <c r="J893" s="112" t="s">
        <v>547</v>
      </c>
      <c r="K893" s="30">
        <v>128.69999999999999</v>
      </c>
      <c r="L893" s="58">
        <f t="shared" si="76"/>
        <v>-7.7639751552815994E-4</v>
      </c>
      <c r="N893" s="112" t="s">
        <v>547</v>
      </c>
      <c r="O893" s="30">
        <v>974.95</v>
      </c>
      <c r="P893" s="58">
        <f t="shared" si="78"/>
        <v>-3.4177027093962087E-2</v>
      </c>
      <c r="R893" s="112" t="s">
        <v>547</v>
      </c>
      <c r="S893" s="30">
        <v>19646.05</v>
      </c>
      <c r="T893" s="31">
        <f t="shared" si="77"/>
        <v>-7.044796769059003E-4</v>
      </c>
    </row>
    <row r="894" spans="2:20" ht="27">
      <c r="B894" s="112" t="s">
        <v>548</v>
      </c>
      <c r="C894" s="30">
        <v>1540.25</v>
      </c>
      <c r="D894" s="31">
        <f t="shared" si="74"/>
        <v>-1.9198930208864096E-2</v>
      </c>
      <c r="F894" s="112" t="s">
        <v>548</v>
      </c>
      <c r="G894" s="30">
        <v>169.6</v>
      </c>
      <c r="H894" s="58">
        <f t="shared" si="75"/>
        <v>1.8007202881152429E-2</v>
      </c>
      <c r="J894" s="112" t="s">
        <v>548</v>
      </c>
      <c r="K894" s="30">
        <v>133.56</v>
      </c>
      <c r="L894" s="58">
        <f t="shared" si="76"/>
        <v>3.7762237762237971E-2</v>
      </c>
      <c r="N894" s="112" t="s">
        <v>548</v>
      </c>
      <c r="O894" s="30">
        <v>979.3</v>
      </c>
      <c r="P894" s="58">
        <f t="shared" si="78"/>
        <v>4.4617672701163791E-3</v>
      </c>
      <c r="R894" s="112" t="s">
        <v>548</v>
      </c>
      <c r="S894" s="30">
        <v>19753.8</v>
      </c>
      <c r="T894" s="31">
        <f t="shared" si="77"/>
        <v>5.4845630546598301E-3</v>
      </c>
    </row>
    <row r="895" spans="2:20">
      <c r="B895" s="111">
        <v>44934.645833333336</v>
      </c>
      <c r="C895" s="30">
        <v>1591.35</v>
      </c>
      <c r="D895" s="31">
        <f t="shared" si="74"/>
        <v>3.3176432397338029E-2</v>
      </c>
      <c r="F895" s="111">
        <v>44934.645833333336</v>
      </c>
      <c r="G895" s="30">
        <v>173.7</v>
      </c>
      <c r="H895" s="58">
        <f t="shared" si="75"/>
        <v>2.4174528301886822E-2</v>
      </c>
      <c r="J895" s="111">
        <v>44934.645833333336</v>
      </c>
      <c r="K895" s="30">
        <v>134.30000000000001</v>
      </c>
      <c r="L895" s="58">
        <f t="shared" si="76"/>
        <v>5.5405810122792776E-3</v>
      </c>
      <c r="N895" s="111">
        <v>44934.645833333336</v>
      </c>
      <c r="O895" s="30">
        <v>970</v>
      </c>
      <c r="P895" s="58">
        <f t="shared" si="78"/>
        <v>-9.4965791892167584E-3</v>
      </c>
      <c r="R895" s="111">
        <v>44934.645833333336</v>
      </c>
      <c r="S895" s="30">
        <v>19733.55</v>
      </c>
      <c r="T895" s="31">
        <f t="shared" si="77"/>
        <v>-1.0251192175683155E-3</v>
      </c>
    </row>
    <row r="896" spans="2:20">
      <c r="B896" s="111">
        <v>44965.645833333336</v>
      </c>
      <c r="C896" s="30">
        <v>1559.8</v>
      </c>
      <c r="D896" s="31">
        <f t="shared" si="74"/>
        <v>-1.9825933955446629E-2</v>
      </c>
      <c r="F896" s="111">
        <v>44965.645833333336</v>
      </c>
      <c r="G896" s="30">
        <v>169.95</v>
      </c>
      <c r="H896" s="58">
        <f t="shared" si="75"/>
        <v>-2.1588946459412783E-2</v>
      </c>
      <c r="J896" s="111">
        <v>44965.645833333336</v>
      </c>
      <c r="K896" s="30">
        <v>129.82</v>
      </c>
      <c r="L896" s="58">
        <f t="shared" si="76"/>
        <v>-3.3358153387937572E-2</v>
      </c>
      <c r="N896" s="111">
        <v>44965.645833333336</v>
      </c>
      <c r="O896" s="30">
        <v>987.1</v>
      </c>
      <c r="P896" s="58">
        <f t="shared" si="78"/>
        <v>1.7628865979381514E-2</v>
      </c>
      <c r="R896" s="111">
        <v>44965.645833333336</v>
      </c>
      <c r="S896" s="30">
        <v>19526.55</v>
      </c>
      <c r="T896" s="31">
        <f t="shared" si="77"/>
        <v>-1.0489749690248296E-2</v>
      </c>
    </row>
    <row r="897" spans="2:20">
      <c r="B897" s="111">
        <v>44993.645833333336</v>
      </c>
      <c r="C897" s="30">
        <v>1555.55</v>
      </c>
      <c r="D897" s="31">
        <f t="shared" si="74"/>
        <v>-2.7247082959354074E-3</v>
      </c>
      <c r="F897" s="111">
        <v>44993.645833333336</v>
      </c>
      <c r="G897" s="30">
        <v>169.35</v>
      </c>
      <c r="H897" s="58">
        <f t="shared" si="75"/>
        <v>-3.530450132391838E-3</v>
      </c>
      <c r="J897" s="111">
        <v>44993.645833333336</v>
      </c>
      <c r="K897" s="30">
        <v>133.06</v>
      </c>
      <c r="L897" s="58">
        <f t="shared" si="76"/>
        <v>2.4957633646587762E-2</v>
      </c>
      <c r="N897" s="111">
        <v>44993.645833333336</v>
      </c>
      <c r="O897" s="30">
        <v>970.4</v>
      </c>
      <c r="P897" s="58">
        <f t="shared" si="78"/>
        <v>-1.6918245365211249E-2</v>
      </c>
      <c r="R897" s="111">
        <v>44993.645833333336</v>
      </c>
      <c r="S897" s="30">
        <v>19381.650000000001</v>
      </c>
      <c r="T897" s="31">
        <f t="shared" si="77"/>
        <v>-7.4206657089961325E-3</v>
      </c>
    </row>
    <row r="898" spans="2:20">
      <c r="B898" s="111">
        <v>45024.645833333336</v>
      </c>
      <c r="C898" s="30">
        <v>1580</v>
      </c>
      <c r="D898" s="31">
        <f t="shared" si="74"/>
        <v>1.5717913278261664E-2</v>
      </c>
      <c r="F898" s="111">
        <v>45024.645833333336</v>
      </c>
      <c r="G898" s="30">
        <v>173</v>
      </c>
      <c r="H898" s="58">
        <f t="shared" si="75"/>
        <v>2.1552996752288278E-2</v>
      </c>
      <c r="J898" s="111">
        <v>45024.645833333336</v>
      </c>
      <c r="K898" s="30">
        <v>133.47999999999999</v>
      </c>
      <c r="L898" s="58">
        <f t="shared" si="76"/>
        <v>3.1564707650681978E-3</v>
      </c>
      <c r="N898" s="111">
        <v>45024.645833333336</v>
      </c>
      <c r="O898" s="30">
        <v>961.4</v>
      </c>
      <c r="P898" s="58">
        <f t="shared" si="78"/>
        <v>-9.274525968672731E-3</v>
      </c>
      <c r="R898" s="111">
        <v>45024.645833333336</v>
      </c>
      <c r="S898" s="30">
        <v>19517</v>
      </c>
      <c r="T898" s="31">
        <f t="shared" si="77"/>
        <v>6.983409565233023E-3</v>
      </c>
    </row>
    <row r="899" spans="2:20">
      <c r="B899" s="111">
        <v>45115.645833333336</v>
      </c>
      <c r="C899" s="30">
        <v>1583.3</v>
      </c>
      <c r="D899" s="31">
        <f t="shared" si="74"/>
        <v>2.0886075949366756E-3</v>
      </c>
      <c r="F899" s="111">
        <v>45115.645833333336</v>
      </c>
      <c r="G899" s="30">
        <v>171.95</v>
      </c>
      <c r="H899" s="58">
        <f t="shared" si="75"/>
        <v>-6.0693641618497773E-3</v>
      </c>
      <c r="J899" s="111">
        <v>45115.645833333336</v>
      </c>
      <c r="K899" s="30">
        <v>128.6</v>
      </c>
      <c r="L899" s="58">
        <f t="shared" si="76"/>
        <v>-3.6559784237338855E-2</v>
      </c>
      <c r="N899" s="111">
        <v>45115.645833333336</v>
      </c>
      <c r="O899" s="30">
        <v>1022.1</v>
      </c>
      <c r="P899" s="58">
        <f t="shared" si="78"/>
        <v>6.3137091741210849E-2</v>
      </c>
      <c r="R899" s="111">
        <v>45115.645833333336</v>
      </c>
      <c r="S899" s="30">
        <v>19597.3</v>
      </c>
      <c r="T899" s="31">
        <f t="shared" si="77"/>
        <v>4.1143618383971958E-3</v>
      </c>
    </row>
    <row r="900" spans="2:20">
      <c r="B900" s="111">
        <v>45146.645833333336</v>
      </c>
      <c r="C900" s="30">
        <v>1559.2</v>
      </c>
      <c r="D900" s="31">
        <f t="shared" si="74"/>
        <v>-1.5221373081538481E-2</v>
      </c>
      <c r="F900" s="111">
        <v>45146.645833333336</v>
      </c>
      <c r="G900" s="30">
        <v>179.05</v>
      </c>
      <c r="H900" s="58">
        <f t="shared" si="75"/>
        <v>4.1291072986333388E-2</v>
      </c>
      <c r="J900" s="111">
        <v>45146.645833333336</v>
      </c>
      <c r="K900" s="30">
        <v>126.56</v>
      </c>
      <c r="L900" s="58">
        <f t="shared" si="76"/>
        <v>-1.5863141524105728E-2</v>
      </c>
      <c r="N900" s="111">
        <v>45146.645833333336</v>
      </c>
      <c r="O900" s="30">
        <v>1022.1</v>
      </c>
      <c r="P900" s="58">
        <f t="shared" si="78"/>
        <v>0</v>
      </c>
      <c r="R900" s="111">
        <v>45146.645833333336</v>
      </c>
      <c r="S900" s="30">
        <v>19570.849999999999</v>
      </c>
      <c r="T900" s="31">
        <f t="shared" si="77"/>
        <v>-1.3496757206350463E-3</v>
      </c>
    </row>
    <row r="901" spans="2:20">
      <c r="B901" s="111">
        <v>45177.645833333336</v>
      </c>
      <c r="C901" s="30">
        <v>1549.2</v>
      </c>
      <c r="D901" s="31">
        <f t="shared" si="74"/>
        <v>-6.4135454079015108E-3</v>
      </c>
      <c r="F901" s="111">
        <v>45177.645833333336</v>
      </c>
      <c r="G901" s="30">
        <v>187.45</v>
      </c>
      <c r="H901" s="58">
        <f t="shared" si="75"/>
        <v>4.6914269757051041E-2</v>
      </c>
      <c r="J901" s="111">
        <v>45177.645833333336</v>
      </c>
      <c r="K901" s="30">
        <v>124.26</v>
      </c>
      <c r="L901" s="58">
        <f t="shared" si="76"/>
        <v>-1.8173198482932973E-2</v>
      </c>
      <c r="N901" s="111">
        <v>45177.645833333336</v>
      </c>
      <c r="O901" s="30">
        <v>1029.5999999999999</v>
      </c>
      <c r="P901" s="58">
        <f t="shared" si="78"/>
        <v>7.3378338714409352E-3</v>
      </c>
      <c r="R901" s="111">
        <v>45177.645833333336</v>
      </c>
      <c r="S901" s="30">
        <v>19632.55</v>
      </c>
      <c r="T901" s="31">
        <f t="shared" si="77"/>
        <v>3.152647943242215E-3</v>
      </c>
    </row>
    <row r="902" spans="2:20">
      <c r="B902" s="111">
        <v>45207.645833333336</v>
      </c>
      <c r="C902" s="30">
        <v>1537.15</v>
      </c>
      <c r="D902" s="31">
        <f t="shared" si="74"/>
        <v>-7.778208107410256E-3</v>
      </c>
      <c r="F902" s="111">
        <v>45207.645833333336</v>
      </c>
      <c r="G902" s="30">
        <v>193.75</v>
      </c>
      <c r="H902" s="58">
        <f t="shared" si="75"/>
        <v>3.3608962389970687E-2</v>
      </c>
      <c r="J902" s="111">
        <v>45207.645833333336</v>
      </c>
      <c r="K902" s="30">
        <v>124.36</v>
      </c>
      <c r="L902" s="58">
        <f t="shared" si="76"/>
        <v>8.0476420408825966E-4</v>
      </c>
      <c r="N902" s="111">
        <v>45207.645833333336</v>
      </c>
      <c r="O902" s="30">
        <v>1069</v>
      </c>
      <c r="P902" s="58">
        <f t="shared" si="78"/>
        <v>3.8267288267288313E-2</v>
      </c>
      <c r="R902" s="111">
        <v>45207.645833333336</v>
      </c>
      <c r="S902" s="30">
        <v>19543.099999999999</v>
      </c>
      <c r="T902" s="31">
        <f t="shared" si="77"/>
        <v>-4.5562089489139534E-3</v>
      </c>
    </row>
    <row r="903" spans="2:20">
      <c r="B903" s="111">
        <v>45238.645833333336</v>
      </c>
      <c r="C903" s="30">
        <v>1533.8</v>
      </c>
      <c r="D903" s="31">
        <f t="shared" si="74"/>
        <v>-2.1793579026120335E-3</v>
      </c>
      <c r="F903" s="111">
        <v>45238.645833333336</v>
      </c>
      <c r="G903" s="30">
        <v>195.7</v>
      </c>
      <c r="H903" s="58">
        <f t="shared" si="75"/>
        <v>1.0064516129032253E-2</v>
      </c>
      <c r="J903" s="111">
        <v>45238.645833333336</v>
      </c>
      <c r="K903" s="30">
        <v>127.42</v>
      </c>
      <c r="L903" s="58">
        <f t="shared" si="76"/>
        <v>2.4605982631071166E-2</v>
      </c>
      <c r="N903" s="111">
        <v>45238.645833333336</v>
      </c>
      <c r="O903" s="30">
        <v>1056.9000000000001</v>
      </c>
      <c r="P903" s="58">
        <f t="shared" si="78"/>
        <v>-1.131898971000922E-2</v>
      </c>
      <c r="R903" s="111">
        <v>45238.645833333336</v>
      </c>
      <c r="S903" s="30">
        <v>19428.3</v>
      </c>
      <c r="T903" s="31">
        <f t="shared" si="77"/>
        <v>-5.8741960077981492E-3</v>
      </c>
    </row>
    <row r="904" spans="2:20" ht="27">
      <c r="B904" s="112" t="s">
        <v>549</v>
      </c>
      <c r="C904" s="30">
        <v>1539.1</v>
      </c>
      <c r="D904" s="31">
        <f t="shared" si="74"/>
        <v>3.4554700743252287E-3</v>
      </c>
      <c r="F904" s="112" t="s">
        <v>549</v>
      </c>
      <c r="G904" s="30">
        <v>204.25</v>
      </c>
      <c r="H904" s="58">
        <f t="shared" si="75"/>
        <v>4.3689320388349495E-2</v>
      </c>
      <c r="J904" s="112" t="s">
        <v>549</v>
      </c>
      <c r="K904" s="30">
        <v>128.52000000000001</v>
      </c>
      <c r="L904" s="58">
        <f t="shared" si="76"/>
        <v>8.6328676816826988E-3</v>
      </c>
      <c r="N904" s="112" t="s">
        <v>549</v>
      </c>
      <c r="O904" s="30">
        <v>1014.15</v>
      </c>
      <c r="P904" s="58">
        <f t="shared" si="78"/>
        <v>-4.0448481407891146E-2</v>
      </c>
      <c r="R904" s="112" t="s">
        <v>549</v>
      </c>
      <c r="S904" s="30">
        <v>19434.55</v>
      </c>
      <c r="T904" s="31">
        <f t="shared" si="77"/>
        <v>3.2169567074835648E-4</v>
      </c>
    </row>
    <row r="905" spans="2:20" ht="27">
      <c r="B905" s="112" t="s">
        <v>550</v>
      </c>
      <c r="C905" s="30">
        <v>1547.15</v>
      </c>
      <c r="D905" s="31">
        <f t="shared" si="74"/>
        <v>5.2303294132935996E-3</v>
      </c>
      <c r="F905" s="112" t="s">
        <v>550</v>
      </c>
      <c r="G905" s="30">
        <v>212.85</v>
      </c>
      <c r="H905" s="58">
        <f t="shared" si="75"/>
        <v>4.2105263157894646E-2</v>
      </c>
      <c r="J905" s="112" t="s">
        <v>550</v>
      </c>
      <c r="K905" s="30">
        <v>129.52000000000001</v>
      </c>
      <c r="L905" s="58">
        <f t="shared" si="76"/>
        <v>7.7808901338312086E-3</v>
      </c>
      <c r="N905" s="112" t="s">
        <v>550</v>
      </c>
      <c r="O905" s="30">
        <v>996.45</v>
      </c>
      <c r="P905" s="58">
        <f t="shared" ref="P905:P968" si="79">(O905/O904)-1</f>
        <v>-1.7453039491199474E-2</v>
      </c>
      <c r="R905" s="112" t="s">
        <v>550</v>
      </c>
      <c r="S905" s="30">
        <v>19465</v>
      </c>
      <c r="T905" s="31">
        <f t="shared" si="77"/>
        <v>1.5667972759854099E-3</v>
      </c>
    </row>
    <row r="906" spans="2:20" ht="27">
      <c r="B906" s="112" t="s">
        <v>551</v>
      </c>
      <c r="C906" s="30">
        <v>1546.7</v>
      </c>
      <c r="D906" s="31">
        <f t="shared" si="74"/>
        <v>-2.9085738292988772E-4</v>
      </c>
      <c r="F906" s="112" t="s">
        <v>551</v>
      </c>
      <c r="G906" s="30">
        <v>214.25</v>
      </c>
      <c r="H906" s="58">
        <f t="shared" si="75"/>
        <v>6.5774019262392347E-3</v>
      </c>
      <c r="J906" s="112" t="s">
        <v>551</v>
      </c>
      <c r="K906" s="30">
        <v>132.72</v>
      </c>
      <c r="L906" s="58">
        <f t="shared" si="76"/>
        <v>2.4706609017912218E-2</v>
      </c>
      <c r="N906" s="112" t="s">
        <v>551</v>
      </c>
      <c r="O906" s="30">
        <v>922</v>
      </c>
      <c r="P906" s="58">
        <f t="shared" si="79"/>
        <v>-7.4715239098800734E-2</v>
      </c>
      <c r="R906" s="112" t="s">
        <v>551</v>
      </c>
      <c r="S906" s="30">
        <v>19365.25</v>
      </c>
      <c r="T906" s="31">
        <f t="shared" si="77"/>
        <v>-5.1245825841254034E-3</v>
      </c>
    </row>
    <row r="907" spans="2:20" ht="27">
      <c r="B907" s="112" t="s">
        <v>552</v>
      </c>
      <c r="C907" s="30">
        <v>1519.3</v>
      </c>
      <c r="D907" s="31">
        <f t="shared" ref="D907:D970" si="80">(C907/C906)-1</f>
        <v>-1.7715135449667074E-2</v>
      </c>
      <c r="F907" s="112" t="s">
        <v>552</v>
      </c>
      <c r="G907" s="30">
        <v>204.2</v>
      </c>
      <c r="H907" s="58">
        <f t="shared" ref="H907:H970" si="81">(G907/G906)-1</f>
        <v>-4.6907817969661703E-2</v>
      </c>
      <c r="J907" s="112" t="s">
        <v>552</v>
      </c>
      <c r="K907" s="30">
        <v>128.1</v>
      </c>
      <c r="L907" s="58">
        <f t="shared" ref="L907:L970" si="82">(K907/K906)-1</f>
        <v>-3.4810126582278555E-2</v>
      </c>
      <c r="N907" s="112" t="s">
        <v>552</v>
      </c>
      <c r="O907" s="30">
        <v>925.75</v>
      </c>
      <c r="P907" s="58">
        <f t="shared" si="79"/>
        <v>4.0672451193057846E-3</v>
      </c>
      <c r="R907" s="112" t="s">
        <v>552</v>
      </c>
      <c r="S907" s="30">
        <v>19310.150000000001</v>
      </c>
      <c r="T907" s="31">
        <f t="shared" ref="T907:T970" si="83">(S907/S906)-1</f>
        <v>-2.8453027975366973E-3</v>
      </c>
    </row>
    <row r="908" spans="2:20" ht="27">
      <c r="B908" s="112" t="s">
        <v>553</v>
      </c>
      <c r="C908" s="30">
        <v>1531.8</v>
      </c>
      <c r="D908" s="31">
        <f t="shared" si="80"/>
        <v>8.2274731784375277E-3</v>
      </c>
      <c r="F908" s="112" t="s">
        <v>553</v>
      </c>
      <c r="G908" s="30">
        <v>207.15</v>
      </c>
      <c r="H908" s="58">
        <f t="shared" si="81"/>
        <v>1.4446620959843282E-2</v>
      </c>
      <c r="J908" s="112" t="s">
        <v>553</v>
      </c>
      <c r="K908" s="30">
        <v>126.58</v>
      </c>
      <c r="L908" s="58">
        <f t="shared" si="82"/>
        <v>-1.1865729898516753E-2</v>
      </c>
      <c r="N908" s="112" t="s">
        <v>553</v>
      </c>
      <c r="O908" s="30">
        <v>926.5</v>
      </c>
      <c r="P908" s="58">
        <f t="shared" si="79"/>
        <v>8.1015392924665974E-4</v>
      </c>
      <c r="R908" s="112" t="s">
        <v>553</v>
      </c>
      <c r="S908" s="30">
        <v>19393.599999999999</v>
      </c>
      <c r="T908" s="31">
        <f t="shared" si="83"/>
        <v>4.3215614586109563E-3</v>
      </c>
    </row>
    <row r="909" spans="2:20" ht="27">
      <c r="B909" s="112" t="s">
        <v>554</v>
      </c>
      <c r="C909" s="30">
        <v>1532.15</v>
      </c>
      <c r="D909" s="31">
        <f t="shared" si="80"/>
        <v>2.2848935892416655E-4</v>
      </c>
      <c r="F909" s="112" t="s">
        <v>554</v>
      </c>
      <c r="G909" s="30">
        <v>221</v>
      </c>
      <c r="H909" s="58">
        <f t="shared" si="81"/>
        <v>6.6859763456432519E-2</v>
      </c>
      <c r="J909" s="112" t="s">
        <v>554</v>
      </c>
      <c r="K909" s="30">
        <v>129.06</v>
      </c>
      <c r="L909" s="58">
        <f t="shared" si="82"/>
        <v>1.9592352662348045E-2</v>
      </c>
      <c r="N909" s="112" t="s">
        <v>554</v>
      </c>
      <c r="O909" s="30">
        <v>950.9</v>
      </c>
      <c r="P909" s="58">
        <f t="shared" si="79"/>
        <v>2.6335671883432221E-2</v>
      </c>
      <c r="R909" s="112" t="s">
        <v>554</v>
      </c>
      <c r="S909" s="30">
        <v>19396.45</v>
      </c>
      <c r="T909" s="31">
        <f t="shared" si="83"/>
        <v>1.4695569672484865E-4</v>
      </c>
    </row>
    <row r="910" spans="2:20" ht="27">
      <c r="B910" s="112" t="s">
        <v>555</v>
      </c>
      <c r="C910" s="30">
        <v>1531.3</v>
      </c>
      <c r="D910" s="31">
        <f t="shared" si="80"/>
        <v>-5.5477596841047028E-4</v>
      </c>
      <c r="F910" s="112" t="s">
        <v>555</v>
      </c>
      <c r="G910" s="30">
        <v>216.35</v>
      </c>
      <c r="H910" s="58">
        <f t="shared" si="81"/>
        <v>-2.1040723981900489E-2</v>
      </c>
      <c r="J910" s="112" t="s">
        <v>555</v>
      </c>
      <c r="K910" s="30">
        <v>129.82</v>
      </c>
      <c r="L910" s="58">
        <f t="shared" si="82"/>
        <v>5.8887339222066792E-3</v>
      </c>
      <c r="N910" s="112" t="s">
        <v>555</v>
      </c>
      <c r="O910" s="30">
        <v>944.15</v>
      </c>
      <c r="P910" s="58">
        <f t="shared" si="79"/>
        <v>-7.098538226942841E-3</v>
      </c>
      <c r="R910" s="112" t="s">
        <v>555</v>
      </c>
      <c r="S910" s="30">
        <v>19444</v>
      </c>
      <c r="T910" s="31">
        <f t="shared" si="83"/>
        <v>2.4514795233148146E-3</v>
      </c>
    </row>
    <row r="911" spans="2:20" ht="27">
      <c r="B911" s="112" t="s">
        <v>556</v>
      </c>
      <c r="C911" s="30">
        <v>1532.35</v>
      </c>
      <c r="D911" s="31">
        <f t="shared" si="80"/>
        <v>6.8569189577472045E-4</v>
      </c>
      <c r="F911" s="112" t="s">
        <v>556</v>
      </c>
      <c r="G911" s="30">
        <v>214.4</v>
      </c>
      <c r="H911" s="58">
        <f t="shared" si="81"/>
        <v>-9.0131730991448444E-3</v>
      </c>
      <c r="J911" s="112" t="s">
        <v>556</v>
      </c>
      <c r="K911" s="30">
        <v>127.78</v>
      </c>
      <c r="L911" s="58">
        <f t="shared" si="82"/>
        <v>-1.5714065629332863E-2</v>
      </c>
      <c r="N911" s="112" t="s">
        <v>556</v>
      </c>
      <c r="O911" s="30">
        <v>914.8</v>
      </c>
      <c r="P911" s="58">
        <f t="shared" si="79"/>
        <v>-3.1086162156437003E-2</v>
      </c>
      <c r="R911" s="112" t="s">
        <v>556</v>
      </c>
      <c r="S911" s="30">
        <v>19386.7</v>
      </c>
      <c r="T911" s="31">
        <f t="shared" si="83"/>
        <v>-2.9469245011314316E-3</v>
      </c>
    </row>
    <row r="912" spans="2:20" ht="27">
      <c r="B912" s="112" t="s">
        <v>557</v>
      </c>
      <c r="C912" s="30">
        <v>1514.9</v>
      </c>
      <c r="D912" s="31">
        <f t="shared" si="80"/>
        <v>-1.1387737788364105E-2</v>
      </c>
      <c r="F912" s="112" t="s">
        <v>557</v>
      </c>
      <c r="G912" s="30">
        <v>209.1</v>
      </c>
      <c r="H912" s="58">
        <f t="shared" si="81"/>
        <v>-2.4720149253731449E-2</v>
      </c>
      <c r="J912" s="112" t="s">
        <v>557</v>
      </c>
      <c r="K912" s="30">
        <v>125.4</v>
      </c>
      <c r="L912" s="58">
        <f t="shared" si="82"/>
        <v>-1.8625763030208131E-2</v>
      </c>
      <c r="N912" s="112" t="s">
        <v>557</v>
      </c>
      <c r="O912" s="30">
        <v>921.75</v>
      </c>
      <c r="P912" s="58">
        <f t="shared" si="79"/>
        <v>7.5972890249236258E-3</v>
      </c>
      <c r="R912" s="112" t="s">
        <v>557</v>
      </c>
      <c r="S912" s="30">
        <v>19265.8</v>
      </c>
      <c r="T912" s="31">
        <f t="shared" si="83"/>
        <v>-6.2362341192674364E-3</v>
      </c>
    </row>
    <row r="913" spans="2:20" ht="27">
      <c r="B913" s="112" t="s">
        <v>558</v>
      </c>
      <c r="C913" s="30">
        <v>1518.8</v>
      </c>
      <c r="D913" s="31">
        <f t="shared" si="80"/>
        <v>2.5744273549408447E-3</v>
      </c>
      <c r="F913" s="112" t="s">
        <v>558</v>
      </c>
      <c r="G913" s="30">
        <v>211.15</v>
      </c>
      <c r="H913" s="58">
        <f t="shared" si="81"/>
        <v>9.8039215686274161E-3</v>
      </c>
      <c r="J913" s="112" t="s">
        <v>558</v>
      </c>
      <c r="K913" s="30">
        <v>124.66</v>
      </c>
      <c r="L913" s="58">
        <f t="shared" si="82"/>
        <v>-5.9011164274322958E-3</v>
      </c>
      <c r="N913" s="112" t="s">
        <v>558</v>
      </c>
      <c r="O913" s="30">
        <v>889.35</v>
      </c>
      <c r="P913" s="58">
        <f t="shared" si="79"/>
        <v>-3.5150528885272592E-2</v>
      </c>
      <c r="R913" s="112" t="s">
        <v>558</v>
      </c>
      <c r="S913" s="30">
        <v>19306.05</v>
      </c>
      <c r="T913" s="31">
        <f t="shared" si="83"/>
        <v>2.0891943236200916E-3</v>
      </c>
    </row>
    <row r="914" spans="2:20" ht="27">
      <c r="B914" s="112" t="s">
        <v>559</v>
      </c>
      <c r="C914" s="30">
        <v>1526.65</v>
      </c>
      <c r="D914" s="31">
        <f t="shared" si="80"/>
        <v>5.1685541216750508E-3</v>
      </c>
      <c r="F914" s="112" t="s">
        <v>559</v>
      </c>
      <c r="G914" s="30">
        <v>210.5</v>
      </c>
      <c r="H914" s="58">
        <f t="shared" si="81"/>
        <v>-3.0783802983661568E-3</v>
      </c>
      <c r="J914" s="112" t="s">
        <v>559</v>
      </c>
      <c r="K914" s="30">
        <v>127.74</v>
      </c>
      <c r="L914" s="58">
        <f t="shared" si="82"/>
        <v>2.4707203593774985E-2</v>
      </c>
      <c r="N914" s="112" t="s">
        <v>559</v>
      </c>
      <c r="O914" s="30">
        <v>901.75</v>
      </c>
      <c r="P914" s="58">
        <f t="shared" si="79"/>
        <v>1.3942767189520477E-2</v>
      </c>
      <c r="R914" s="112" t="s">
        <v>559</v>
      </c>
      <c r="S914" s="30">
        <v>19342.650000000001</v>
      </c>
      <c r="T914" s="31">
        <f t="shared" si="83"/>
        <v>1.8957787843707496E-3</v>
      </c>
    </row>
    <row r="915" spans="2:20" ht="27">
      <c r="B915" s="112" t="s">
        <v>560</v>
      </c>
      <c r="C915" s="30">
        <v>1533.6</v>
      </c>
      <c r="D915" s="31">
        <f t="shared" si="80"/>
        <v>4.5524514459762688E-3</v>
      </c>
      <c r="F915" s="112" t="s">
        <v>560</v>
      </c>
      <c r="G915" s="30">
        <v>214.75</v>
      </c>
      <c r="H915" s="58">
        <f t="shared" si="81"/>
        <v>2.0190023752969077E-2</v>
      </c>
      <c r="J915" s="112" t="s">
        <v>560</v>
      </c>
      <c r="K915" s="30">
        <v>127.16</v>
      </c>
      <c r="L915" s="58">
        <f t="shared" si="82"/>
        <v>-4.540472835447007E-3</v>
      </c>
      <c r="N915" s="112" t="s">
        <v>560</v>
      </c>
      <c r="O915" s="30">
        <v>899.7</v>
      </c>
      <c r="P915" s="58">
        <f t="shared" si="79"/>
        <v>-2.2733573606874558E-3</v>
      </c>
      <c r="R915" s="112" t="s">
        <v>560</v>
      </c>
      <c r="S915" s="30">
        <v>19347.45</v>
      </c>
      <c r="T915" s="31">
        <f t="shared" si="83"/>
        <v>2.4815627641494586E-4</v>
      </c>
    </row>
    <row r="916" spans="2:20" ht="27">
      <c r="B916" s="112" t="s">
        <v>561</v>
      </c>
      <c r="C916" s="30">
        <v>1516.6</v>
      </c>
      <c r="D916" s="31">
        <f t="shared" si="80"/>
        <v>-1.1085028690662524E-2</v>
      </c>
      <c r="F916" s="112" t="s">
        <v>561</v>
      </c>
      <c r="G916" s="30">
        <v>211.6</v>
      </c>
      <c r="H916" s="58">
        <f t="shared" si="81"/>
        <v>-1.4668218859138604E-2</v>
      </c>
      <c r="J916" s="112" t="s">
        <v>561</v>
      </c>
      <c r="K916" s="30">
        <v>125.9</v>
      </c>
      <c r="L916" s="58">
        <f t="shared" si="82"/>
        <v>-9.9087763447623933E-3</v>
      </c>
      <c r="N916" s="112" t="s">
        <v>561</v>
      </c>
      <c r="O916" s="30">
        <v>889.25</v>
      </c>
      <c r="P916" s="58">
        <f t="shared" si="79"/>
        <v>-1.1614982772035209E-2</v>
      </c>
      <c r="R916" s="112" t="s">
        <v>561</v>
      </c>
      <c r="S916" s="30">
        <v>19253.8</v>
      </c>
      <c r="T916" s="31">
        <f t="shared" si="83"/>
        <v>-4.840431167931758E-3</v>
      </c>
    </row>
    <row r="917" spans="2:20">
      <c r="B917" s="111">
        <v>44935.645833333336</v>
      </c>
      <c r="C917" s="30">
        <v>1546.45</v>
      </c>
      <c r="D917" s="31">
        <f t="shared" si="80"/>
        <v>1.9682183832256506E-2</v>
      </c>
      <c r="F917" s="111">
        <v>44935.645833333336</v>
      </c>
      <c r="G917" s="30">
        <v>215.9</v>
      </c>
      <c r="H917" s="58">
        <f t="shared" si="81"/>
        <v>2.0321361058601273E-2</v>
      </c>
      <c r="J917" s="111">
        <v>44935.645833333336</v>
      </c>
      <c r="K917" s="30">
        <v>127.92</v>
      </c>
      <c r="L917" s="58">
        <f t="shared" si="82"/>
        <v>1.6044479745829898E-2</v>
      </c>
      <c r="N917" s="111">
        <v>44935.645833333336</v>
      </c>
      <c r="O917" s="30">
        <v>892.4</v>
      </c>
      <c r="P917" s="58">
        <f t="shared" si="79"/>
        <v>3.5423109361820693E-3</v>
      </c>
      <c r="R917" s="111">
        <v>44935.645833333336</v>
      </c>
      <c r="S917" s="30">
        <v>19435.3</v>
      </c>
      <c r="T917" s="31">
        <f t="shared" si="83"/>
        <v>9.4267105714196386E-3</v>
      </c>
    </row>
    <row r="918" spans="2:20">
      <c r="B918" s="111">
        <v>45025.645833333336</v>
      </c>
      <c r="C918" s="30">
        <v>1559.25</v>
      </c>
      <c r="D918" s="31">
        <f t="shared" si="80"/>
        <v>8.2770215655210144E-3</v>
      </c>
      <c r="F918" s="111">
        <v>45025.645833333336</v>
      </c>
      <c r="G918" s="30">
        <v>219.15</v>
      </c>
      <c r="H918" s="58">
        <f t="shared" si="81"/>
        <v>1.5053265400648552E-2</v>
      </c>
      <c r="J918" s="111">
        <v>45025.645833333336</v>
      </c>
      <c r="K918" s="30">
        <v>129.68</v>
      </c>
      <c r="L918" s="58">
        <f t="shared" si="82"/>
        <v>1.3758599124452875E-2</v>
      </c>
      <c r="N918" s="111">
        <v>45025.645833333336</v>
      </c>
      <c r="O918" s="30">
        <v>903.1</v>
      </c>
      <c r="P918" s="58">
        <f t="shared" si="79"/>
        <v>1.1990138951142981E-2</v>
      </c>
      <c r="R918" s="111">
        <v>45025.645833333336</v>
      </c>
      <c r="S918" s="30">
        <v>19528.8</v>
      </c>
      <c r="T918" s="31">
        <f t="shared" si="83"/>
        <v>4.8108338950261231E-3</v>
      </c>
    </row>
    <row r="919" spans="2:20">
      <c r="B919" s="111">
        <v>45055.645833333336</v>
      </c>
      <c r="C919" s="30">
        <v>1575.3</v>
      </c>
      <c r="D919" s="31">
        <f t="shared" si="80"/>
        <v>1.0293410293410243E-2</v>
      </c>
      <c r="F919" s="111">
        <v>45055.645833333336</v>
      </c>
      <c r="G919" s="30">
        <v>214.3</v>
      </c>
      <c r="H919" s="58">
        <f t="shared" si="81"/>
        <v>-2.2130960529317845E-2</v>
      </c>
      <c r="J919" s="111">
        <v>45055.645833333336</v>
      </c>
      <c r="K919" s="30">
        <v>132.78</v>
      </c>
      <c r="L919" s="58">
        <f t="shared" si="82"/>
        <v>2.3904996915484311E-2</v>
      </c>
      <c r="N919" s="111">
        <v>45055.645833333336</v>
      </c>
      <c r="O919" s="30">
        <v>916.9</v>
      </c>
      <c r="P919" s="58">
        <f t="shared" si="79"/>
        <v>1.5280699811759391E-2</v>
      </c>
      <c r="R919" s="111">
        <v>45055.645833333336</v>
      </c>
      <c r="S919" s="30">
        <v>19574.900000000001</v>
      </c>
      <c r="T919" s="31">
        <f t="shared" si="83"/>
        <v>2.3606161156857208E-3</v>
      </c>
    </row>
    <row r="920" spans="2:20">
      <c r="B920" s="111">
        <v>45086.645833333336</v>
      </c>
      <c r="C920" s="30">
        <v>1581.55</v>
      </c>
      <c r="D920" s="31">
        <f t="shared" si="80"/>
        <v>3.9674982543007609E-3</v>
      </c>
      <c r="F920" s="111">
        <v>45086.645833333336</v>
      </c>
      <c r="G920" s="30">
        <v>211.45</v>
      </c>
      <c r="H920" s="58">
        <f t="shared" si="81"/>
        <v>-1.3299113392440609E-2</v>
      </c>
      <c r="J920" s="111">
        <v>45086.645833333336</v>
      </c>
      <c r="K920" s="30">
        <v>130.68</v>
      </c>
      <c r="L920" s="58">
        <f t="shared" si="82"/>
        <v>-1.5815634884771779E-2</v>
      </c>
      <c r="N920" s="111">
        <v>45086.645833333336</v>
      </c>
      <c r="O920" s="30">
        <v>912.6</v>
      </c>
      <c r="P920" s="58">
        <f t="shared" si="79"/>
        <v>-4.6897153451848084E-3</v>
      </c>
      <c r="R920" s="111">
        <v>45086.645833333336</v>
      </c>
      <c r="S920" s="30">
        <v>19611.05</v>
      </c>
      <c r="T920" s="31">
        <f t="shared" si="83"/>
        <v>1.8467527292602703E-3</v>
      </c>
    </row>
    <row r="921" spans="2:20">
      <c r="B921" s="111">
        <v>45116.645833333336</v>
      </c>
      <c r="C921" s="30">
        <v>1662.35</v>
      </c>
      <c r="D921" s="31">
        <f t="shared" si="80"/>
        <v>5.1089121431507012E-2</v>
      </c>
      <c r="F921" s="111">
        <v>45116.645833333336</v>
      </c>
      <c r="G921" s="30">
        <v>214.6</v>
      </c>
      <c r="H921" s="58">
        <f t="shared" si="81"/>
        <v>1.4897138803499743E-2</v>
      </c>
      <c r="J921" s="111">
        <v>45116.645833333336</v>
      </c>
      <c r="K921" s="30">
        <v>129.58000000000001</v>
      </c>
      <c r="L921" s="58">
        <f t="shared" si="82"/>
        <v>-8.4175084175083237E-3</v>
      </c>
      <c r="N921" s="111">
        <v>45116.645833333336</v>
      </c>
      <c r="O921" s="30">
        <v>922.65</v>
      </c>
      <c r="P921" s="58">
        <f t="shared" si="79"/>
        <v>1.1012491781722478E-2</v>
      </c>
      <c r="R921" s="111">
        <v>45116.645833333336</v>
      </c>
      <c r="S921" s="30">
        <v>19727.05</v>
      </c>
      <c r="T921" s="31">
        <f t="shared" si="83"/>
        <v>5.91503259641879E-3</v>
      </c>
    </row>
    <row r="922" spans="2:20">
      <c r="B922" s="111">
        <v>45147.645833333336</v>
      </c>
      <c r="C922" s="30">
        <v>1680.05</v>
      </c>
      <c r="D922" s="31">
        <f t="shared" si="80"/>
        <v>1.064757722501275E-2</v>
      </c>
      <c r="F922" s="111">
        <v>45147.645833333336</v>
      </c>
      <c r="G922" s="30">
        <v>212.85</v>
      </c>
      <c r="H922" s="58">
        <f t="shared" si="81"/>
        <v>-8.1547064305684813E-3</v>
      </c>
      <c r="J922" s="111">
        <v>45147.645833333336</v>
      </c>
      <c r="K922" s="30">
        <v>135.72</v>
      </c>
      <c r="L922" s="58">
        <f t="shared" si="82"/>
        <v>4.7383855533261299E-2</v>
      </c>
      <c r="N922" s="111">
        <v>45147.645833333336</v>
      </c>
      <c r="O922" s="30">
        <v>900.5</v>
      </c>
      <c r="P922" s="58">
        <f t="shared" si="79"/>
        <v>-2.4006936541483781E-2</v>
      </c>
      <c r="R922" s="111">
        <v>45147.645833333336</v>
      </c>
      <c r="S922" s="30">
        <v>19819.95</v>
      </c>
      <c r="T922" s="31">
        <f t="shared" si="83"/>
        <v>4.7092697590365162E-3</v>
      </c>
    </row>
    <row r="923" spans="2:20">
      <c r="B923" s="111">
        <v>45239.645833333336</v>
      </c>
      <c r="C923" s="30">
        <v>1659.9</v>
      </c>
      <c r="D923" s="31">
        <f t="shared" si="80"/>
        <v>-1.1993690663968271E-2</v>
      </c>
      <c r="F923" s="111">
        <v>45239.645833333336</v>
      </c>
      <c r="G923" s="30">
        <v>210.75</v>
      </c>
      <c r="H923" s="58">
        <f t="shared" si="81"/>
        <v>-9.86610288935863E-3</v>
      </c>
      <c r="J923" s="111">
        <v>45239.645833333336</v>
      </c>
      <c r="K923" s="30">
        <v>133.68</v>
      </c>
      <c r="L923" s="58">
        <f t="shared" si="82"/>
        <v>-1.5030946065428763E-2</v>
      </c>
      <c r="N923" s="111">
        <v>45239.645833333336</v>
      </c>
      <c r="O923" s="30">
        <v>923.8</v>
      </c>
      <c r="P923" s="58">
        <f t="shared" si="79"/>
        <v>2.5874514158800599E-2</v>
      </c>
      <c r="R923" s="111">
        <v>45239.645833333336</v>
      </c>
      <c r="S923" s="30">
        <v>19996.349999999999</v>
      </c>
      <c r="T923" s="31">
        <f t="shared" si="83"/>
        <v>8.9001233605532359E-3</v>
      </c>
    </row>
    <row r="924" spans="2:20">
      <c r="B924" s="111">
        <v>45269.645833333336</v>
      </c>
      <c r="C924" s="30">
        <v>1609.35</v>
      </c>
      <c r="D924" s="31">
        <f t="shared" si="80"/>
        <v>-3.0453641785649799E-2</v>
      </c>
      <c r="F924" s="111">
        <v>45269.645833333336</v>
      </c>
      <c r="G924" s="30">
        <v>198.2</v>
      </c>
      <c r="H924" s="58">
        <f t="shared" si="81"/>
        <v>-5.9549228944246746E-2</v>
      </c>
      <c r="J924" s="111">
        <v>45269.645833333336</v>
      </c>
      <c r="K924" s="30">
        <v>125.86</v>
      </c>
      <c r="L924" s="58">
        <f t="shared" si="82"/>
        <v>-5.8497905445840881E-2</v>
      </c>
      <c r="N924" s="111">
        <v>45269.645833333336</v>
      </c>
      <c r="O924" s="30">
        <v>899.6</v>
      </c>
      <c r="P924" s="58">
        <f t="shared" si="79"/>
        <v>-2.6196146352024163E-2</v>
      </c>
      <c r="R924" s="111">
        <v>45269.645833333336</v>
      </c>
      <c r="S924" s="30">
        <v>19993.2</v>
      </c>
      <c r="T924" s="31">
        <f t="shared" si="83"/>
        <v>-1.5752874899654934E-4</v>
      </c>
    </row>
    <row r="925" spans="2:20" ht="27">
      <c r="B925" s="112" t="s">
        <v>562</v>
      </c>
      <c r="C925" s="30">
        <v>1601.1</v>
      </c>
      <c r="D925" s="31">
        <f t="shared" si="80"/>
        <v>-5.1262932239724002E-3</v>
      </c>
      <c r="F925" s="112" t="s">
        <v>562</v>
      </c>
      <c r="G925" s="30">
        <v>202.95</v>
      </c>
      <c r="H925" s="58">
        <f t="shared" si="81"/>
        <v>2.3965691220988905E-2</v>
      </c>
      <c r="J925" s="112" t="s">
        <v>562</v>
      </c>
      <c r="K925" s="30">
        <v>127.66</v>
      </c>
      <c r="L925" s="58">
        <f t="shared" si="82"/>
        <v>1.430160495788968E-2</v>
      </c>
      <c r="N925" s="112" t="s">
        <v>562</v>
      </c>
      <c r="O925" s="30">
        <v>901.7</v>
      </c>
      <c r="P925" s="58">
        <f t="shared" si="79"/>
        <v>2.3343708314806921E-3</v>
      </c>
      <c r="R925" s="112" t="s">
        <v>562</v>
      </c>
      <c r="S925" s="30">
        <v>20070</v>
      </c>
      <c r="T925" s="31">
        <f t="shared" si="83"/>
        <v>3.8413060440549707E-3</v>
      </c>
    </row>
    <row r="926" spans="2:20" ht="27">
      <c r="B926" s="112" t="s">
        <v>563</v>
      </c>
      <c r="C926" s="30">
        <v>1624.05</v>
      </c>
      <c r="D926" s="31">
        <f t="shared" si="80"/>
        <v>1.4333895446880351E-2</v>
      </c>
      <c r="F926" s="112" t="s">
        <v>563</v>
      </c>
      <c r="G926" s="30">
        <v>205.1</v>
      </c>
      <c r="H926" s="58">
        <f t="shared" si="81"/>
        <v>1.0593742301059361E-2</v>
      </c>
      <c r="J926" s="112" t="s">
        <v>563</v>
      </c>
      <c r="K926" s="30">
        <v>129.08000000000001</v>
      </c>
      <c r="L926" s="58">
        <f t="shared" si="82"/>
        <v>1.1123296255679316E-2</v>
      </c>
      <c r="N926" s="112" t="s">
        <v>563</v>
      </c>
      <c r="O926" s="30">
        <v>937.1</v>
      </c>
      <c r="P926" s="58">
        <f t="shared" si="79"/>
        <v>3.9259177109903565E-2</v>
      </c>
      <c r="R926" s="112" t="s">
        <v>563</v>
      </c>
      <c r="S926" s="30">
        <v>20103.099999999999</v>
      </c>
      <c r="T926" s="31">
        <f t="shared" si="83"/>
        <v>1.6492277030393243E-3</v>
      </c>
    </row>
    <row r="927" spans="2:20" ht="27">
      <c r="B927" s="112" t="s">
        <v>564</v>
      </c>
      <c r="C927" s="30">
        <v>1611</v>
      </c>
      <c r="D927" s="31">
        <f t="shared" si="80"/>
        <v>-8.0354668883346747E-3</v>
      </c>
      <c r="F927" s="112" t="s">
        <v>564</v>
      </c>
      <c r="G927" s="30">
        <v>215.75</v>
      </c>
      <c r="H927" s="58">
        <f t="shared" si="81"/>
        <v>5.1925889809848913E-2</v>
      </c>
      <c r="J927" s="112" t="s">
        <v>564</v>
      </c>
      <c r="K927" s="30">
        <v>129.4</v>
      </c>
      <c r="L927" s="58">
        <f t="shared" si="82"/>
        <v>2.4790827393863513E-3</v>
      </c>
      <c r="N927" s="112" t="s">
        <v>564</v>
      </c>
      <c r="O927" s="30">
        <v>932.8</v>
      </c>
      <c r="P927" s="58">
        <f t="shared" si="79"/>
        <v>-4.5886244797781472E-3</v>
      </c>
      <c r="R927" s="112" t="s">
        <v>564</v>
      </c>
      <c r="S927" s="30">
        <v>20192.349999999999</v>
      </c>
      <c r="T927" s="31">
        <f t="shared" si="83"/>
        <v>4.4396137909079592E-3</v>
      </c>
    </row>
    <row r="928" spans="2:20" ht="27">
      <c r="B928" s="112" t="s">
        <v>565</v>
      </c>
      <c r="C928" s="30">
        <v>1613.1</v>
      </c>
      <c r="D928" s="31">
        <f t="shared" si="80"/>
        <v>1.3035381750465813E-3</v>
      </c>
      <c r="F928" s="112" t="s">
        <v>565</v>
      </c>
      <c r="G928" s="30">
        <v>214.85</v>
      </c>
      <c r="H928" s="58">
        <f t="shared" si="81"/>
        <v>-4.1714947856315021E-3</v>
      </c>
      <c r="J928" s="112" t="s">
        <v>565</v>
      </c>
      <c r="K928" s="30">
        <v>130.58000000000001</v>
      </c>
      <c r="L928" s="58">
        <f t="shared" si="82"/>
        <v>9.1190108191654407E-3</v>
      </c>
      <c r="N928" s="112" t="s">
        <v>565</v>
      </c>
      <c r="O928" s="30">
        <v>906.35</v>
      </c>
      <c r="P928" s="58">
        <f t="shared" si="79"/>
        <v>-2.8355488850771771E-2</v>
      </c>
      <c r="R928" s="112" t="s">
        <v>565</v>
      </c>
      <c r="S928" s="30">
        <v>20133.3</v>
      </c>
      <c r="T928" s="31">
        <f t="shared" si="83"/>
        <v>-2.9243748251194246E-3</v>
      </c>
    </row>
    <row r="929" spans="2:20" ht="27">
      <c r="B929" s="112" t="s">
        <v>566</v>
      </c>
      <c r="C929" s="30">
        <v>1599.9</v>
      </c>
      <c r="D929" s="31">
        <f t="shared" si="80"/>
        <v>-8.183001673795709E-3</v>
      </c>
      <c r="F929" s="112" t="s">
        <v>566</v>
      </c>
      <c r="G929" s="30">
        <v>206.95</v>
      </c>
      <c r="H929" s="58">
        <f t="shared" si="81"/>
        <v>-3.6769839422853168E-2</v>
      </c>
      <c r="J929" s="112" t="s">
        <v>566</v>
      </c>
      <c r="K929" s="30">
        <v>126.82</v>
      </c>
      <c r="L929" s="58">
        <f t="shared" si="82"/>
        <v>-2.8794608669015287E-2</v>
      </c>
      <c r="N929" s="112" t="s">
        <v>566</v>
      </c>
      <c r="O929" s="30">
        <v>887.3</v>
      </c>
      <c r="P929" s="58">
        <f t="shared" si="79"/>
        <v>-2.1018370386716057E-2</v>
      </c>
      <c r="R929" s="112" t="s">
        <v>566</v>
      </c>
      <c r="S929" s="30">
        <v>19901.400000000001</v>
      </c>
      <c r="T929" s="31">
        <f t="shared" si="83"/>
        <v>-1.1518230990448575E-2</v>
      </c>
    </row>
    <row r="930" spans="2:20" ht="27">
      <c r="B930" s="112" t="s">
        <v>567</v>
      </c>
      <c r="C930" s="30">
        <v>1571.4</v>
      </c>
      <c r="D930" s="31">
        <f t="shared" si="80"/>
        <v>-1.7813613350834423E-2</v>
      </c>
      <c r="F930" s="112" t="s">
        <v>567</v>
      </c>
      <c r="G930" s="30">
        <v>205.6</v>
      </c>
      <c r="H930" s="58">
        <f t="shared" si="81"/>
        <v>-6.5233148103406302E-3</v>
      </c>
      <c r="J930" s="112" t="s">
        <v>567</v>
      </c>
      <c r="K930" s="30">
        <v>126.06</v>
      </c>
      <c r="L930" s="58">
        <f t="shared" si="82"/>
        <v>-5.9927456237185428E-3</v>
      </c>
      <c r="N930" s="112" t="s">
        <v>567</v>
      </c>
      <c r="O930" s="30">
        <v>890.2</v>
      </c>
      <c r="P930" s="58">
        <f t="shared" si="79"/>
        <v>3.2683421616139796E-3</v>
      </c>
      <c r="R930" s="112" t="s">
        <v>567</v>
      </c>
      <c r="S930" s="30">
        <v>19742.349999999999</v>
      </c>
      <c r="T930" s="31">
        <f t="shared" si="83"/>
        <v>-7.9919000673320806E-3</v>
      </c>
    </row>
    <row r="931" spans="2:20" ht="27">
      <c r="B931" s="112" t="s">
        <v>568</v>
      </c>
      <c r="C931" s="30">
        <v>1562.9</v>
      </c>
      <c r="D931" s="31">
        <f t="shared" si="80"/>
        <v>-5.409189257986502E-3</v>
      </c>
      <c r="F931" s="112" t="s">
        <v>568</v>
      </c>
      <c r="G931" s="30">
        <v>204.85</v>
      </c>
      <c r="H931" s="58">
        <f t="shared" si="81"/>
        <v>-3.6478599221789754E-3</v>
      </c>
      <c r="J931" s="112" t="s">
        <v>568</v>
      </c>
      <c r="K931" s="30">
        <v>127.52</v>
      </c>
      <c r="L931" s="58">
        <f t="shared" si="82"/>
        <v>1.1581786450896248E-2</v>
      </c>
      <c r="N931" s="112" t="s">
        <v>568</v>
      </c>
      <c r="O931" s="30">
        <v>871.6</v>
      </c>
      <c r="P931" s="58">
        <f t="shared" si="79"/>
        <v>-2.0894181082902752E-2</v>
      </c>
      <c r="R931" s="112" t="s">
        <v>568</v>
      </c>
      <c r="S931" s="30">
        <v>19674.25</v>
      </c>
      <c r="T931" s="31">
        <f t="shared" si="83"/>
        <v>-3.4494373770092013E-3</v>
      </c>
    </row>
    <row r="932" spans="2:20" ht="27">
      <c r="B932" s="112" t="s">
        <v>569</v>
      </c>
      <c r="C932" s="30">
        <v>1578.8</v>
      </c>
      <c r="D932" s="31">
        <f t="shared" si="80"/>
        <v>1.0173395610723501E-2</v>
      </c>
      <c r="F932" s="112" t="s">
        <v>569</v>
      </c>
      <c r="G932" s="30">
        <v>200.2</v>
      </c>
      <c r="H932" s="58">
        <f t="shared" si="81"/>
        <v>-2.2699536246033714E-2</v>
      </c>
      <c r="J932" s="112" t="s">
        <v>569</v>
      </c>
      <c r="K932" s="30">
        <v>129.32</v>
      </c>
      <c r="L932" s="58">
        <f t="shared" si="82"/>
        <v>1.4115432873274658E-2</v>
      </c>
      <c r="N932" s="112" t="s">
        <v>569</v>
      </c>
      <c r="O932" s="30">
        <v>881.4</v>
      </c>
      <c r="P932" s="58">
        <f t="shared" si="79"/>
        <v>1.1243689765947584E-2</v>
      </c>
      <c r="R932" s="112" t="s">
        <v>569</v>
      </c>
      <c r="S932" s="30">
        <v>19674.55</v>
      </c>
      <c r="T932" s="31">
        <f t="shared" si="83"/>
        <v>1.5248357624786379E-5</v>
      </c>
    </row>
    <row r="933" spans="2:20" ht="27">
      <c r="B933" s="112" t="s">
        <v>570</v>
      </c>
      <c r="C933" s="30">
        <v>1578.45</v>
      </c>
      <c r="D933" s="31">
        <f t="shared" si="80"/>
        <v>-2.2168735748662183E-4</v>
      </c>
      <c r="F933" s="112" t="s">
        <v>570</v>
      </c>
      <c r="G933" s="30">
        <v>199.95</v>
      </c>
      <c r="H933" s="58">
        <f t="shared" si="81"/>
        <v>-1.2487512487512342E-3</v>
      </c>
      <c r="J933" s="112" t="s">
        <v>570</v>
      </c>
      <c r="K933" s="30">
        <v>133.76</v>
      </c>
      <c r="L933" s="58">
        <f t="shared" si="82"/>
        <v>3.4333436436746023E-2</v>
      </c>
      <c r="N933" s="112" t="s">
        <v>570</v>
      </c>
      <c r="O933" s="30">
        <v>888.05</v>
      </c>
      <c r="P933" s="58">
        <f t="shared" si="79"/>
        <v>7.5448150669388259E-3</v>
      </c>
      <c r="R933" s="112" t="s">
        <v>570</v>
      </c>
      <c r="S933" s="30">
        <v>19664.7</v>
      </c>
      <c r="T933" s="31">
        <f t="shared" si="83"/>
        <v>-5.0064677464023433E-4</v>
      </c>
    </row>
    <row r="934" spans="2:20" ht="27">
      <c r="B934" s="112" t="s">
        <v>571</v>
      </c>
      <c r="C934" s="30">
        <v>1578</v>
      </c>
      <c r="D934" s="31">
        <f t="shared" si="80"/>
        <v>-2.8508980328811884E-4</v>
      </c>
      <c r="F934" s="112" t="s">
        <v>571</v>
      </c>
      <c r="G934" s="30">
        <v>200.1</v>
      </c>
      <c r="H934" s="58">
        <f t="shared" si="81"/>
        <v>7.5018754688671585E-4</v>
      </c>
      <c r="J934" s="112" t="s">
        <v>571</v>
      </c>
      <c r="K934" s="30">
        <v>141.54</v>
      </c>
      <c r="L934" s="58">
        <f t="shared" si="82"/>
        <v>5.8163875598086223E-2</v>
      </c>
      <c r="N934" s="112" t="s">
        <v>571</v>
      </c>
      <c r="O934" s="30">
        <v>868.55</v>
      </c>
      <c r="P934" s="58">
        <f t="shared" si="79"/>
        <v>-2.1958223073025196E-2</v>
      </c>
      <c r="R934" s="112" t="s">
        <v>571</v>
      </c>
      <c r="S934" s="30">
        <v>19716.45</v>
      </c>
      <c r="T934" s="31">
        <f t="shared" si="83"/>
        <v>2.6316190941126916E-3</v>
      </c>
    </row>
    <row r="935" spans="2:20" ht="27">
      <c r="B935" s="112" t="s">
        <v>572</v>
      </c>
      <c r="C935" s="30">
        <v>1540.2</v>
      </c>
      <c r="D935" s="31">
        <f t="shared" si="80"/>
        <v>-2.3954372623574138E-2</v>
      </c>
      <c r="F935" s="112" t="s">
        <v>572</v>
      </c>
      <c r="G935" s="30">
        <v>200.85</v>
      </c>
      <c r="H935" s="58">
        <f t="shared" si="81"/>
        <v>3.7481259370315545E-3</v>
      </c>
      <c r="J935" s="112" t="s">
        <v>572</v>
      </c>
      <c r="K935" s="30">
        <v>138.62</v>
      </c>
      <c r="L935" s="58">
        <f t="shared" si="82"/>
        <v>-2.0630210541189631E-2</v>
      </c>
      <c r="N935" s="112" t="s">
        <v>572</v>
      </c>
      <c r="O935" s="30">
        <v>873.6</v>
      </c>
      <c r="P935" s="58">
        <f t="shared" si="79"/>
        <v>5.8142881814520209E-3</v>
      </c>
      <c r="R935" s="112" t="s">
        <v>572</v>
      </c>
      <c r="S935" s="30">
        <v>19523.55</v>
      </c>
      <c r="T935" s="31">
        <f t="shared" si="83"/>
        <v>-9.7837085276508695E-3</v>
      </c>
    </row>
    <row r="936" spans="2:20" ht="27">
      <c r="B936" s="112" t="s">
        <v>573</v>
      </c>
      <c r="C936" s="30">
        <v>1557</v>
      </c>
      <c r="D936" s="31">
        <f t="shared" si="80"/>
        <v>1.0907674328009209E-2</v>
      </c>
      <c r="F936" s="112" t="s">
        <v>573</v>
      </c>
      <c r="G936" s="30">
        <v>202.7</v>
      </c>
      <c r="H936" s="58">
        <f t="shared" si="81"/>
        <v>9.2108538710480303E-3</v>
      </c>
      <c r="J936" s="112" t="s">
        <v>573</v>
      </c>
      <c r="K936" s="30">
        <v>141.1</v>
      </c>
      <c r="L936" s="58">
        <f t="shared" si="82"/>
        <v>1.789063627182208E-2</v>
      </c>
      <c r="N936" s="112" t="s">
        <v>573</v>
      </c>
      <c r="O936" s="30">
        <v>877.7</v>
      </c>
      <c r="P936" s="58">
        <f t="shared" si="79"/>
        <v>4.6932234432235376E-3</v>
      </c>
      <c r="R936" s="112" t="s">
        <v>573</v>
      </c>
      <c r="S936" s="30">
        <v>19638.3</v>
      </c>
      <c r="T936" s="31">
        <f t="shared" si="83"/>
        <v>5.8775171523621772E-3</v>
      </c>
    </row>
    <row r="937" spans="2:20">
      <c r="B937" s="111">
        <v>44995.645833333336</v>
      </c>
      <c r="C937" s="30">
        <v>1557.95</v>
      </c>
      <c r="D937" s="31">
        <f t="shared" si="80"/>
        <v>6.1014771997425221E-4</v>
      </c>
      <c r="F937" s="111">
        <v>44995.645833333336</v>
      </c>
      <c r="G937" s="30">
        <v>204.9</v>
      </c>
      <c r="H937" s="58">
        <f t="shared" si="81"/>
        <v>1.0853478046374043E-2</v>
      </c>
      <c r="J937" s="111">
        <v>44995.645833333336</v>
      </c>
      <c r="K937" s="30">
        <v>146.12</v>
      </c>
      <c r="L937" s="58">
        <f t="shared" si="82"/>
        <v>3.5577604535790286E-2</v>
      </c>
      <c r="N937" s="111">
        <v>44995.645833333336</v>
      </c>
      <c r="O937" s="30">
        <v>874.6</v>
      </c>
      <c r="P937" s="58">
        <f t="shared" si="79"/>
        <v>-3.5319585279708354E-3</v>
      </c>
      <c r="R937" s="111">
        <v>44995.645833333336</v>
      </c>
      <c r="S937" s="30">
        <v>19528.75</v>
      </c>
      <c r="T937" s="31">
        <f t="shared" si="83"/>
        <v>-5.5783850944327584E-3</v>
      </c>
    </row>
    <row r="938" spans="2:20">
      <c r="B938" s="111">
        <v>45026.645833333336</v>
      </c>
      <c r="C938" s="30">
        <v>1549.4</v>
      </c>
      <c r="D938" s="31">
        <f t="shared" si="80"/>
        <v>-5.487981000673936E-3</v>
      </c>
      <c r="F938" s="111">
        <v>45026.645833333336</v>
      </c>
      <c r="G938" s="30">
        <v>203.55</v>
      </c>
      <c r="H938" s="58">
        <f t="shared" si="81"/>
        <v>-6.5885797950219205E-3</v>
      </c>
      <c r="J938" s="111">
        <v>45026.645833333336</v>
      </c>
      <c r="K938" s="30">
        <v>150.58000000000001</v>
      </c>
      <c r="L938" s="58">
        <f t="shared" si="82"/>
        <v>3.0522857924993207E-2</v>
      </c>
      <c r="N938" s="111">
        <v>45026.645833333336</v>
      </c>
      <c r="O938" s="30">
        <v>851</v>
      </c>
      <c r="P938" s="58">
        <f t="shared" si="79"/>
        <v>-2.6983764006402899E-2</v>
      </c>
      <c r="R938" s="111">
        <v>45026.645833333336</v>
      </c>
      <c r="S938" s="30">
        <v>19436.099999999999</v>
      </c>
      <c r="T938" s="31">
        <f t="shared" si="83"/>
        <v>-4.7442872687705195E-3</v>
      </c>
    </row>
    <row r="939" spans="2:20">
      <c r="B939" s="111">
        <v>45056.645833333336</v>
      </c>
      <c r="C939" s="30">
        <v>1553.2</v>
      </c>
      <c r="D939" s="31">
        <f t="shared" si="80"/>
        <v>2.4525622821736093E-3</v>
      </c>
      <c r="F939" s="111">
        <v>45056.645833333336</v>
      </c>
      <c r="G939" s="30">
        <v>209.1</v>
      </c>
      <c r="H939" s="58">
        <f t="shared" si="81"/>
        <v>2.7266028002947529E-2</v>
      </c>
      <c r="J939" s="111">
        <v>45056.645833333336</v>
      </c>
      <c r="K939" s="30">
        <v>152.56</v>
      </c>
      <c r="L939" s="58">
        <f t="shared" si="82"/>
        <v>1.3149156594501221E-2</v>
      </c>
      <c r="N939" s="111">
        <v>45056.645833333336</v>
      </c>
      <c r="O939" s="30">
        <v>854.2</v>
      </c>
      <c r="P939" s="58">
        <f t="shared" si="79"/>
        <v>3.7602820211517507E-3</v>
      </c>
      <c r="R939" s="111">
        <v>45056.645833333336</v>
      </c>
      <c r="S939" s="30">
        <v>19545.75</v>
      </c>
      <c r="T939" s="31">
        <f t="shared" si="83"/>
        <v>5.6415638939910639E-3</v>
      </c>
    </row>
    <row r="940" spans="2:20">
      <c r="B940" s="111">
        <v>45087.645833333336</v>
      </c>
      <c r="C940" s="30">
        <v>1560.75</v>
      </c>
      <c r="D940" s="31">
        <f t="shared" si="80"/>
        <v>4.8609322688641932E-3</v>
      </c>
      <c r="F940" s="111">
        <v>45087.645833333336</v>
      </c>
      <c r="G940" s="30">
        <v>213.1</v>
      </c>
      <c r="H940" s="58">
        <f t="shared" si="81"/>
        <v>1.9129603060736411E-2</v>
      </c>
      <c r="J940" s="111">
        <v>45087.645833333336</v>
      </c>
      <c r="K940" s="30">
        <v>147.36000000000001</v>
      </c>
      <c r="L940" s="58">
        <f t="shared" si="82"/>
        <v>-3.4084950183534302E-2</v>
      </c>
      <c r="N940" s="111">
        <v>45087.645833333336</v>
      </c>
      <c r="O940" s="30">
        <v>850.85</v>
      </c>
      <c r="P940" s="58">
        <f t="shared" si="79"/>
        <v>-3.9217981737298402E-3</v>
      </c>
      <c r="R940" s="111">
        <v>45087.645833333336</v>
      </c>
      <c r="S940" s="30">
        <v>19653.5</v>
      </c>
      <c r="T940" s="31">
        <f t="shared" si="83"/>
        <v>5.5127073660514725E-3</v>
      </c>
    </row>
    <row r="941" spans="2:20">
      <c r="B941" s="111">
        <v>45179.645833333336</v>
      </c>
      <c r="C941" s="30">
        <v>1564</v>
      </c>
      <c r="D941" s="31">
        <f t="shared" si="80"/>
        <v>2.0823322120775423E-3</v>
      </c>
      <c r="F941" s="111">
        <v>45179.645833333336</v>
      </c>
      <c r="G941" s="30">
        <v>207.6</v>
      </c>
      <c r="H941" s="58">
        <f t="shared" si="81"/>
        <v>-2.5809479117785084E-2</v>
      </c>
      <c r="J941" s="111">
        <v>45179.645833333336</v>
      </c>
      <c r="K941" s="30">
        <v>146.16</v>
      </c>
      <c r="L941" s="58">
        <f t="shared" si="82"/>
        <v>-8.1433224755701472E-3</v>
      </c>
      <c r="N941" s="111">
        <v>45179.645833333336</v>
      </c>
      <c r="O941" s="30">
        <v>848.65</v>
      </c>
      <c r="P941" s="58">
        <f t="shared" si="79"/>
        <v>-2.5856496444732757E-3</v>
      </c>
      <c r="R941" s="111">
        <v>45179.645833333336</v>
      </c>
      <c r="S941" s="30">
        <v>19512.349999999999</v>
      </c>
      <c r="T941" s="31">
        <f t="shared" si="83"/>
        <v>-7.1819268832524763E-3</v>
      </c>
    </row>
    <row r="942" spans="2:20">
      <c r="B942" s="111">
        <v>45209.645833333336</v>
      </c>
      <c r="C942" s="30">
        <v>1581.95</v>
      </c>
      <c r="D942" s="31">
        <f t="shared" si="80"/>
        <v>1.1476982097186728E-2</v>
      </c>
      <c r="F942" s="111">
        <v>45209.645833333336</v>
      </c>
      <c r="G942" s="30">
        <v>207.75</v>
      </c>
      <c r="H942" s="58">
        <f t="shared" si="81"/>
        <v>7.2254335260124591E-4</v>
      </c>
      <c r="J942" s="111">
        <v>45209.645833333336</v>
      </c>
      <c r="K942" s="30">
        <v>147.44</v>
      </c>
      <c r="L942" s="58">
        <f t="shared" si="82"/>
        <v>8.7575259989052245E-3</v>
      </c>
      <c r="N942" s="111">
        <v>45209.645833333336</v>
      </c>
      <c r="O942" s="30">
        <v>851.15</v>
      </c>
      <c r="P942" s="58">
        <f t="shared" si="79"/>
        <v>2.9458551817591605E-3</v>
      </c>
      <c r="R942" s="111">
        <v>45209.645833333336</v>
      </c>
      <c r="S942" s="30">
        <v>19689.849999999999</v>
      </c>
      <c r="T942" s="31">
        <f t="shared" si="83"/>
        <v>9.096802794127834E-3</v>
      </c>
    </row>
    <row r="943" spans="2:20">
      <c r="B943" s="111">
        <v>45240.645833333336</v>
      </c>
      <c r="C943" s="30">
        <v>1580</v>
      </c>
      <c r="D943" s="31">
        <f t="shared" si="80"/>
        <v>-1.2326558993647208E-3</v>
      </c>
      <c r="F943" s="111">
        <v>45240.645833333336</v>
      </c>
      <c r="G943" s="30">
        <v>207.55</v>
      </c>
      <c r="H943" s="58">
        <f t="shared" si="81"/>
        <v>-9.6269554753303233E-4</v>
      </c>
      <c r="J943" s="111">
        <v>45240.645833333336</v>
      </c>
      <c r="K943" s="30">
        <v>140.16</v>
      </c>
      <c r="L943" s="58">
        <f t="shared" si="82"/>
        <v>-4.9376017362995128E-2</v>
      </c>
      <c r="N943" s="111">
        <v>45240.645833333336</v>
      </c>
      <c r="O943" s="30">
        <v>856.2</v>
      </c>
      <c r="P943" s="58">
        <f t="shared" si="79"/>
        <v>5.9331492686365284E-3</v>
      </c>
      <c r="R943" s="111">
        <v>45240.645833333336</v>
      </c>
      <c r="S943" s="30">
        <v>19811.349999999999</v>
      </c>
      <c r="T943" s="31">
        <f t="shared" si="83"/>
        <v>6.1706920062876147E-3</v>
      </c>
    </row>
    <row r="944" spans="2:20">
      <c r="B944" s="111">
        <v>45270.645833333336</v>
      </c>
      <c r="C944" s="30">
        <v>1599.55</v>
      </c>
      <c r="D944" s="31">
        <f t="shared" si="80"/>
        <v>1.2373417721518898E-2</v>
      </c>
      <c r="F944" s="111">
        <v>45270.645833333336</v>
      </c>
      <c r="G944" s="30">
        <v>216.1</v>
      </c>
      <c r="H944" s="58">
        <f t="shared" si="81"/>
        <v>4.1194892796916349E-2</v>
      </c>
      <c r="J944" s="111">
        <v>45270.645833333336</v>
      </c>
      <c r="K944" s="30">
        <v>143.18</v>
      </c>
      <c r="L944" s="58">
        <f t="shared" si="82"/>
        <v>2.1546803652968016E-2</v>
      </c>
      <c r="N944" s="111">
        <v>45270.645833333336</v>
      </c>
      <c r="O944" s="30">
        <v>868.7</v>
      </c>
      <c r="P944" s="58">
        <f t="shared" si="79"/>
        <v>1.4599392665265221E-2</v>
      </c>
      <c r="R944" s="111">
        <v>45270.645833333336</v>
      </c>
      <c r="S944" s="30">
        <v>19794</v>
      </c>
      <c r="T944" s="31">
        <f t="shared" si="83"/>
        <v>-8.7576061197236488E-4</v>
      </c>
    </row>
    <row r="945" spans="2:20" ht="27">
      <c r="B945" s="112" t="s">
        <v>574</v>
      </c>
      <c r="C945" s="30">
        <v>1582.65</v>
      </c>
      <c r="D945" s="31">
        <f t="shared" si="80"/>
        <v>-1.0565471538870219E-2</v>
      </c>
      <c r="F945" s="112" t="s">
        <v>574</v>
      </c>
      <c r="G945" s="30">
        <v>217.6</v>
      </c>
      <c r="H945" s="58">
        <f t="shared" si="81"/>
        <v>6.9412309116150261E-3</v>
      </c>
      <c r="J945" s="112" t="s">
        <v>574</v>
      </c>
      <c r="K945" s="30">
        <v>138.32</v>
      </c>
      <c r="L945" s="58">
        <f t="shared" si="82"/>
        <v>-3.3943288168738706E-2</v>
      </c>
      <c r="N945" s="112" t="s">
        <v>574</v>
      </c>
      <c r="O945" s="30">
        <v>850.3</v>
      </c>
      <c r="P945" s="58">
        <f t="shared" si="79"/>
        <v>-2.1181075169794061E-2</v>
      </c>
      <c r="R945" s="112" t="s">
        <v>574</v>
      </c>
      <c r="S945" s="30">
        <v>19751.05</v>
      </c>
      <c r="T945" s="31">
        <f t="shared" si="83"/>
        <v>-2.1698494493280762E-3</v>
      </c>
    </row>
    <row r="946" spans="2:20" ht="27">
      <c r="B946" s="112" t="s">
        <v>575</v>
      </c>
      <c r="C946" s="30">
        <v>1565.2</v>
      </c>
      <c r="D946" s="31">
        <f t="shared" si="80"/>
        <v>-1.1025811139544484E-2</v>
      </c>
      <c r="F946" s="112" t="s">
        <v>575</v>
      </c>
      <c r="G946" s="30">
        <v>216.7</v>
      </c>
      <c r="H946" s="58">
        <f t="shared" si="81"/>
        <v>-4.1360294117647189E-3</v>
      </c>
      <c r="J946" s="112" t="s">
        <v>575</v>
      </c>
      <c r="K946" s="30">
        <v>136.66</v>
      </c>
      <c r="L946" s="58">
        <f t="shared" si="82"/>
        <v>-1.2001156737998842E-2</v>
      </c>
      <c r="N946" s="112" t="s">
        <v>575</v>
      </c>
      <c r="O946" s="30">
        <v>854.3</v>
      </c>
      <c r="P946" s="58">
        <f t="shared" si="79"/>
        <v>4.7042220392803369E-3</v>
      </c>
      <c r="R946" s="112" t="s">
        <v>575</v>
      </c>
      <c r="S946" s="30">
        <v>19731.75</v>
      </c>
      <c r="T946" s="31">
        <f t="shared" si="83"/>
        <v>-9.7716323942265149E-4</v>
      </c>
    </row>
    <row r="947" spans="2:20" ht="27">
      <c r="B947" s="112" t="s">
        <v>576</v>
      </c>
      <c r="C947" s="30">
        <v>1572.35</v>
      </c>
      <c r="D947" s="31">
        <f t="shared" si="80"/>
        <v>4.5681063122922083E-3</v>
      </c>
      <c r="F947" s="112" t="s">
        <v>576</v>
      </c>
      <c r="G947" s="30">
        <v>218.95</v>
      </c>
      <c r="H947" s="58">
        <f t="shared" si="81"/>
        <v>1.0383017997231292E-2</v>
      </c>
      <c r="J947" s="112" t="s">
        <v>576</v>
      </c>
      <c r="K947" s="30">
        <v>140.66</v>
      </c>
      <c r="L947" s="58">
        <f t="shared" si="82"/>
        <v>2.9269720474169425E-2</v>
      </c>
      <c r="N947" s="112" t="s">
        <v>576</v>
      </c>
      <c r="O947" s="30">
        <v>857.5</v>
      </c>
      <c r="P947" s="58">
        <f t="shared" si="79"/>
        <v>3.7457567599203934E-3</v>
      </c>
      <c r="R947" s="112" t="s">
        <v>576</v>
      </c>
      <c r="S947" s="30">
        <v>19811.5</v>
      </c>
      <c r="T947" s="31">
        <f t="shared" si="83"/>
        <v>4.0417094276989918E-3</v>
      </c>
    </row>
    <row r="948" spans="2:20" ht="27">
      <c r="B948" s="112" t="s">
        <v>577</v>
      </c>
      <c r="C948" s="30">
        <v>1567.55</v>
      </c>
      <c r="D948" s="31">
        <f t="shared" si="80"/>
        <v>-3.0527554297706816E-3</v>
      </c>
      <c r="F948" s="112" t="s">
        <v>577</v>
      </c>
      <c r="G948" s="30">
        <v>215.3</v>
      </c>
      <c r="H948" s="58">
        <f t="shared" si="81"/>
        <v>-1.6670472710664463E-2</v>
      </c>
      <c r="J948" s="112" t="s">
        <v>577</v>
      </c>
      <c r="K948" s="30">
        <v>136.82</v>
      </c>
      <c r="L948" s="58">
        <f t="shared" si="82"/>
        <v>-2.7299872031849914E-2</v>
      </c>
      <c r="N948" s="112" t="s">
        <v>577</v>
      </c>
      <c r="O948" s="30">
        <v>846.15</v>
      </c>
      <c r="P948" s="58">
        <f t="shared" si="79"/>
        <v>-1.3236151603498558E-2</v>
      </c>
      <c r="R948" s="112" t="s">
        <v>577</v>
      </c>
      <c r="S948" s="30">
        <v>19671.099999999999</v>
      </c>
      <c r="T948" s="31">
        <f t="shared" si="83"/>
        <v>-7.0867930242536348E-3</v>
      </c>
    </row>
    <row r="949" spans="2:20" ht="27">
      <c r="B949" s="112" t="s">
        <v>578</v>
      </c>
      <c r="C949" s="30">
        <v>1566.2</v>
      </c>
      <c r="D949" s="31">
        <f t="shared" si="80"/>
        <v>-8.6121654811643911E-4</v>
      </c>
      <c r="F949" s="112" t="s">
        <v>578</v>
      </c>
      <c r="G949" s="30">
        <v>213.4</v>
      </c>
      <c r="H949" s="58">
        <f t="shared" si="81"/>
        <v>-8.8248954946585911E-3</v>
      </c>
      <c r="J949" s="112" t="s">
        <v>578</v>
      </c>
      <c r="K949" s="30">
        <v>126.64</v>
      </c>
      <c r="L949" s="58">
        <f t="shared" si="82"/>
        <v>-7.4404326852799296E-2</v>
      </c>
      <c r="N949" s="112" t="s">
        <v>578</v>
      </c>
      <c r="O949" s="30">
        <v>840.35</v>
      </c>
      <c r="P949" s="58">
        <f t="shared" si="79"/>
        <v>-6.854576611711849E-3</v>
      </c>
      <c r="R949" s="112" t="s">
        <v>578</v>
      </c>
      <c r="S949" s="30">
        <v>19624.7</v>
      </c>
      <c r="T949" s="31">
        <f t="shared" si="83"/>
        <v>-2.358790306591807E-3</v>
      </c>
    </row>
    <row r="950" spans="2:20" ht="27">
      <c r="B950" s="112" t="s">
        <v>579</v>
      </c>
      <c r="C950" s="30">
        <v>1610.65</v>
      </c>
      <c r="D950" s="31">
        <f t="shared" si="80"/>
        <v>2.838079427914697E-2</v>
      </c>
      <c r="F950" s="112" t="s">
        <v>579</v>
      </c>
      <c r="G950" s="30">
        <v>214.15</v>
      </c>
      <c r="H950" s="58">
        <f t="shared" si="81"/>
        <v>3.5145267104030875E-3</v>
      </c>
      <c r="J950" s="112" t="s">
        <v>579</v>
      </c>
      <c r="K950" s="30">
        <v>126.02</v>
      </c>
      <c r="L950" s="58">
        <f t="shared" si="82"/>
        <v>-4.8957675300063119E-3</v>
      </c>
      <c r="N950" s="112" t="s">
        <v>579</v>
      </c>
      <c r="O950" s="30">
        <v>827.7</v>
      </c>
      <c r="P950" s="58">
        <f t="shared" si="79"/>
        <v>-1.5053251621348185E-2</v>
      </c>
      <c r="R950" s="112" t="s">
        <v>579</v>
      </c>
      <c r="S950" s="30">
        <v>19542.650000000001</v>
      </c>
      <c r="T950" s="31">
        <f t="shared" si="83"/>
        <v>-4.1809556324428065E-3</v>
      </c>
    </row>
    <row r="951" spans="2:20" ht="27">
      <c r="B951" s="112" t="s">
        <v>580</v>
      </c>
      <c r="C951" s="30">
        <v>1629.05</v>
      </c>
      <c r="D951" s="31">
        <f t="shared" si="80"/>
        <v>1.1423959271101625E-2</v>
      </c>
      <c r="F951" s="112" t="s">
        <v>580</v>
      </c>
      <c r="G951" s="30">
        <v>199.5</v>
      </c>
      <c r="H951" s="58">
        <f t="shared" si="81"/>
        <v>-6.8409992995563829E-2</v>
      </c>
      <c r="J951" s="112" t="s">
        <v>580</v>
      </c>
      <c r="K951" s="30">
        <v>121.8</v>
      </c>
      <c r="L951" s="58">
        <f t="shared" si="82"/>
        <v>-3.3486748135216571E-2</v>
      </c>
      <c r="N951" s="112" t="s">
        <v>580</v>
      </c>
      <c r="O951" s="30">
        <v>801.85</v>
      </c>
      <c r="P951" s="58">
        <f t="shared" si="79"/>
        <v>-3.1231122387338384E-2</v>
      </c>
      <c r="R951" s="112" t="s">
        <v>580</v>
      </c>
      <c r="S951" s="30">
        <v>19281.75</v>
      </c>
      <c r="T951" s="31">
        <f t="shared" si="83"/>
        <v>-1.3350287704072983E-2</v>
      </c>
    </row>
    <row r="952" spans="2:20" ht="27">
      <c r="B952" s="112" t="s">
        <v>581</v>
      </c>
      <c r="C952" s="30">
        <v>1594.3</v>
      </c>
      <c r="D952" s="31">
        <f t="shared" si="80"/>
        <v>-2.1331450845584854E-2</v>
      </c>
      <c r="F952" s="112" t="s">
        <v>581</v>
      </c>
      <c r="G952" s="30">
        <v>191.85</v>
      </c>
      <c r="H952" s="58">
        <f t="shared" si="81"/>
        <v>-3.8345864661654128E-2</v>
      </c>
      <c r="J952" s="112" t="s">
        <v>581</v>
      </c>
      <c r="K952" s="30">
        <v>118.28</v>
      </c>
      <c r="L952" s="58">
        <f t="shared" si="82"/>
        <v>-2.8899835796387441E-2</v>
      </c>
      <c r="N952" s="112" t="s">
        <v>581</v>
      </c>
      <c r="O952" s="30">
        <v>793</v>
      </c>
      <c r="P952" s="58">
        <f t="shared" si="79"/>
        <v>-1.1036976990709046E-2</v>
      </c>
      <c r="R952" s="112" t="s">
        <v>581</v>
      </c>
      <c r="S952" s="30">
        <v>19122.150000000001</v>
      </c>
      <c r="T952" s="31">
        <f t="shared" si="83"/>
        <v>-8.2772569917148875E-3</v>
      </c>
    </row>
    <row r="953" spans="2:20" ht="27">
      <c r="B953" s="112" t="s">
        <v>582</v>
      </c>
      <c r="C953" s="30">
        <v>1570.75</v>
      </c>
      <c r="D953" s="31">
        <f t="shared" si="80"/>
        <v>-1.477137301637077E-2</v>
      </c>
      <c r="F953" s="112" t="s">
        <v>582</v>
      </c>
      <c r="G953" s="30">
        <v>197.6</v>
      </c>
      <c r="H953" s="58">
        <f t="shared" si="81"/>
        <v>2.9971331769611753E-2</v>
      </c>
      <c r="J953" s="112" t="s">
        <v>582</v>
      </c>
      <c r="K953" s="30">
        <v>124.92</v>
      </c>
      <c r="L953" s="58">
        <f t="shared" si="82"/>
        <v>5.6137977680081219E-2</v>
      </c>
      <c r="N953" s="112" t="s">
        <v>582</v>
      </c>
      <c r="O953" s="30">
        <v>795.3</v>
      </c>
      <c r="P953" s="58">
        <f t="shared" si="79"/>
        <v>2.900378310214391E-3</v>
      </c>
      <c r="R953" s="112" t="s">
        <v>582</v>
      </c>
      <c r="S953" s="30">
        <v>18857.25</v>
      </c>
      <c r="T953" s="31">
        <f t="shared" si="83"/>
        <v>-1.3853044767455636E-2</v>
      </c>
    </row>
    <row r="954" spans="2:20" ht="27">
      <c r="B954" s="112" t="s">
        <v>583</v>
      </c>
      <c r="C954" s="30">
        <v>1611.55</v>
      </c>
      <c r="D954" s="31">
        <f t="shared" si="80"/>
        <v>2.5974852777335578E-2</v>
      </c>
      <c r="F954" s="112" t="s">
        <v>583</v>
      </c>
      <c r="G954" s="30">
        <v>203.95</v>
      </c>
      <c r="H954" s="58">
        <f t="shared" si="81"/>
        <v>3.2135627530364363E-2</v>
      </c>
      <c r="J954" s="112" t="s">
        <v>583</v>
      </c>
      <c r="K954" s="30">
        <v>125.24</v>
      </c>
      <c r="L954" s="58">
        <f t="shared" si="82"/>
        <v>2.561639449247366E-3</v>
      </c>
      <c r="N954" s="112" t="s">
        <v>583</v>
      </c>
      <c r="O954" s="30">
        <v>806.9</v>
      </c>
      <c r="P954" s="58">
        <f t="shared" si="79"/>
        <v>1.4585690934238782E-2</v>
      </c>
      <c r="R954" s="112" t="s">
        <v>583</v>
      </c>
      <c r="S954" s="30">
        <v>19047.25</v>
      </c>
      <c r="T954" s="31">
        <f t="shared" si="83"/>
        <v>1.0075700327460302E-2</v>
      </c>
    </row>
    <row r="955" spans="2:20" ht="27">
      <c r="B955" s="112" t="s">
        <v>584</v>
      </c>
      <c r="C955" s="30">
        <v>1609.15</v>
      </c>
      <c r="D955" s="31">
        <f t="shared" si="80"/>
        <v>-1.4892494803139256E-3</v>
      </c>
      <c r="F955" s="112" t="s">
        <v>584</v>
      </c>
      <c r="G955" s="30">
        <v>200.6</v>
      </c>
      <c r="H955" s="58">
        <f t="shared" si="81"/>
        <v>-1.642559450845793E-2</v>
      </c>
      <c r="J955" s="112" t="s">
        <v>584</v>
      </c>
      <c r="K955" s="30">
        <v>123.92</v>
      </c>
      <c r="L955" s="58">
        <f t="shared" si="82"/>
        <v>-1.0539763653784728E-2</v>
      </c>
      <c r="N955" s="112" t="s">
        <v>584</v>
      </c>
      <c r="O955" s="30">
        <v>805.65</v>
      </c>
      <c r="P955" s="58">
        <f t="shared" si="79"/>
        <v>-1.5491386788945016E-3</v>
      </c>
      <c r="R955" s="112" t="s">
        <v>584</v>
      </c>
      <c r="S955" s="30">
        <v>19140.900000000001</v>
      </c>
      <c r="T955" s="31">
        <f t="shared" si="83"/>
        <v>4.9167202614550654E-3</v>
      </c>
    </row>
    <row r="956" spans="2:20" ht="27">
      <c r="B956" s="112" t="s">
        <v>585</v>
      </c>
      <c r="C956" s="30">
        <v>1615.15</v>
      </c>
      <c r="D956" s="31">
        <f t="shared" si="80"/>
        <v>3.7286766305191232E-3</v>
      </c>
      <c r="F956" s="112" t="s">
        <v>585</v>
      </c>
      <c r="G956" s="30">
        <v>209.45</v>
      </c>
      <c r="H956" s="58">
        <f t="shared" si="81"/>
        <v>4.4117647058823595E-2</v>
      </c>
      <c r="J956" s="112" t="s">
        <v>585</v>
      </c>
      <c r="K956" s="30">
        <v>125.44</v>
      </c>
      <c r="L956" s="58">
        <f t="shared" si="82"/>
        <v>1.226597805035512E-2</v>
      </c>
      <c r="N956" s="112" t="s">
        <v>585</v>
      </c>
      <c r="O956" s="30">
        <v>806.7</v>
      </c>
      <c r="P956" s="58">
        <f t="shared" si="79"/>
        <v>1.3032954757028481E-3</v>
      </c>
      <c r="R956" s="112" t="s">
        <v>585</v>
      </c>
      <c r="S956" s="30">
        <v>19079.599999999999</v>
      </c>
      <c r="T956" s="31">
        <f t="shared" si="83"/>
        <v>-3.2025662325179116E-3</v>
      </c>
    </row>
    <row r="957" spans="2:20">
      <c r="B957" s="111">
        <v>44937.645833333336</v>
      </c>
      <c r="C957" s="30">
        <v>1606.5</v>
      </c>
      <c r="D957" s="31">
        <f t="shared" si="80"/>
        <v>-5.3555397331517263E-3</v>
      </c>
      <c r="F957" s="111">
        <v>44937.645833333336</v>
      </c>
      <c r="G957" s="30">
        <v>214.45</v>
      </c>
      <c r="H957" s="58">
        <f t="shared" si="81"/>
        <v>2.3872045834328004E-2</v>
      </c>
      <c r="J957" s="111">
        <v>44937.645833333336</v>
      </c>
      <c r="K957" s="30">
        <v>124.64</v>
      </c>
      <c r="L957" s="58">
        <f t="shared" si="82"/>
        <v>-6.3775510204081565E-3</v>
      </c>
      <c r="N957" s="111">
        <v>44937.645833333336</v>
      </c>
      <c r="O957" s="30">
        <v>801</v>
      </c>
      <c r="P957" s="58">
        <f t="shared" si="79"/>
        <v>-7.0658237262923862E-3</v>
      </c>
      <c r="R957" s="111">
        <v>44937.645833333336</v>
      </c>
      <c r="S957" s="30">
        <v>18989.150000000001</v>
      </c>
      <c r="T957" s="31">
        <f t="shared" si="83"/>
        <v>-4.740665422755086E-3</v>
      </c>
    </row>
    <row r="958" spans="2:20">
      <c r="B958" s="111">
        <v>44968.645833333336</v>
      </c>
      <c r="C958" s="30">
        <v>1611.95</v>
      </c>
      <c r="D958" s="31">
        <f t="shared" si="80"/>
        <v>3.3924680983505873E-3</v>
      </c>
      <c r="F958" s="111">
        <v>44968.645833333336</v>
      </c>
      <c r="G958" s="30">
        <v>213.95</v>
      </c>
      <c r="H958" s="58">
        <f t="shared" si="81"/>
        <v>-2.3315458148752688E-3</v>
      </c>
      <c r="J958" s="111">
        <v>44968.645833333336</v>
      </c>
      <c r="K958" s="30">
        <v>126.46</v>
      </c>
      <c r="L958" s="58">
        <f t="shared" si="82"/>
        <v>1.4602053915276025E-2</v>
      </c>
      <c r="N958" s="111">
        <v>44968.645833333336</v>
      </c>
      <c r="O958" s="30">
        <v>811.3</v>
      </c>
      <c r="P958" s="58">
        <f t="shared" si="79"/>
        <v>1.2858926342072419E-2</v>
      </c>
      <c r="R958" s="111">
        <v>44968.645833333336</v>
      </c>
      <c r="S958" s="30">
        <v>19133.25</v>
      </c>
      <c r="T958" s="31">
        <f t="shared" si="83"/>
        <v>7.5885439843277336E-3</v>
      </c>
    </row>
    <row r="959" spans="2:20">
      <c r="B959" s="111">
        <v>44996.645833333336</v>
      </c>
      <c r="C959" s="30">
        <v>1613.15</v>
      </c>
      <c r="D959" s="31">
        <f t="shared" si="80"/>
        <v>7.4443996401885038E-4</v>
      </c>
      <c r="F959" s="111">
        <v>44996.645833333336</v>
      </c>
      <c r="G959" s="30">
        <v>242.9</v>
      </c>
      <c r="H959" s="58">
        <f t="shared" si="81"/>
        <v>0.1353119887824259</v>
      </c>
      <c r="J959" s="111">
        <v>44996.645833333336</v>
      </c>
      <c r="K959" s="30">
        <v>129.76</v>
      </c>
      <c r="L959" s="58">
        <f t="shared" si="82"/>
        <v>2.6095207970899814E-2</v>
      </c>
      <c r="N959" s="111">
        <v>44996.645833333336</v>
      </c>
      <c r="O959" s="30">
        <v>831.1</v>
      </c>
      <c r="P959" s="58">
        <f t="shared" si="79"/>
        <v>2.4405275483791566E-2</v>
      </c>
      <c r="R959" s="111">
        <v>44996.645833333336</v>
      </c>
      <c r="S959" s="30">
        <v>19230.599999999999</v>
      </c>
      <c r="T959" s="31">
        <f t="shared" si="83"/>
        <v>5.0880012543608188E-3</v>
      </c>
    </row>
    <row r="960" spans="2:20">
      <c r="B960" s="111">
        <v>45088.645833333336</v>
      </c>
      <c r="C960" s="30">
        <v>1589.2</v>
      </c>
      <c r="D960" s="31">
        <f t="shared" si="80"/>
        <v>-1.4846728450547131E-2</v>
      </c>
      <c r="F960" s="111">
        <v>45088.645833333336</v>
      </c>
      <c r="G960" s="30">
        <v>252.1</v>
      </c>
      <c r="H960" s="58">
        <f t="shared" si="81"/>
        <v>3.7875668999588274E-2</v>
      </c>
      <c r="J960" s="111">
        <v>45088.645833333336</v>
      </c>
      <c r="K960" s="30">
        <v>131.19999999999999</v>
      </c>
      <c r="L960" s="58">
        <f t="shared" si="82"/>
        <v>1.1097410604192337E-2</v>
      </c>
      <c r="N960" s="111">
        <v>45088.645833333336</v>
      </c>
      <c r="O960" s="30">
        <v>843.05</v>
      </c>
      <c r="P960" s="58">
        <f t="shared" si="79"/>
        <v>1.4378534472385907E-2</v>
      </c>
      <c r="R960" s="111">
        <v>45088.645833333336</v>
      </c>
      <c r="S960" s="30">
        <v>19411.75</v>
      </c>
      <c r="T960" s="31">
        <f t="shared" si="83"/>
        <v>9.4198828949696445E-3</v>
      </c>
    </row>
    <row r="961" spans="2:20">
      <c r="B961" s="111">
        <v>45118.645833333336</v>
      </c>
      <c r="C961" s="30">
        <v>1597.4</v>
      </c>
      <c r="D961" s="31">
        <f t="shared" si="80"/>
        <v>5.1598288447016749E-3</v>
      </c>
      <c r="F961" s="111">
        <v>45118.645833333336</v>
      </c>
      <c r="G961" s="30">
        <v>248.3</v>
      </c>
      <c r="H961" s="58">
        <f t="shared" si="81"/>
        <v>-1.5073383577945187E-2</v>
      </c>
      <c r="J961" s="111">
        <v>45118.645833333336</v>
      </c>
      <c r="K961" s="30">
        <v>117.94</v>
      </c>
      <c r="L961" s="58">
        <f t="shared" si="82"/>
        <v>-0.1010670731707316</v>
      </c>
      <c r="N961" s="111">
        <v>45118.645833333336</v>
      </c>
      <c r="O961" s="30">
        <v>848.6</v>
      </c>
      <c r="P961" s="58">
        <f t="shared" si="79"/>
        <v>6.5832394282665518E-3</v>
      </c>
      <c r="R961" s="111">
        <v>45118.645833333336</v>
      </c>
      <c r="S961" s="30">
        <v>19406.7</v>
      </c>
      <c r="T961" s="31">
        <f t="shared" si="83"/>
        <v>-2.6015171223614519E-4</v>
      </c>
    </row>
    <row r="962" spans="2:20">
      <c r="B962" s="111">
        <v>45149.645833333336</v>
      </c>
      <c r="C962" s="30">
        <v>1593.85</v>
      </c>
      <c r="D962" s="31">
        <f t="shared" si="80"/>
        <v>-2.2223613371730178E-3</v>
      </c>
      <c r="F962" s="111">
        <v>45149.645833333336</v>
      </c>
      <c r="G962" s="30">
        <v>242.75</v>
      </c>
      <c r="H962" s="58">
        <f t="shared" si="81"/>
        <v>-2.2351993556182115E-2</v>
      </c>
      <c r="J962" s="111">
        <v>45149.645833333336</v>
      </c>
      <c r="K962" s="30">
        <v>120.04</v>
      </c>
      <c r="L962" s="58">
        <f t="shared" si="82"/>
        <v>1.7805663896896862E-2</v>
      </c>
      <c r="N962" s="111">
        <v>45149.645833333336</v>
      </c>
      <c r="O962" s="30">
        <v>842.15</v>
      </c>
      <c r="P962" s="58">
        <f t="shared" si="79"/>
        <v>-7.6007541833609249E-3</v>
      </c>
      <c r="R962" s="111">
        <v>45149.645833333336</v>
      </c>
      <c r="S962" s="30">
        <v>19443.5</v>
      </c>
      <c r="T962" s="31">
        <f t="shared" si="83"/>
        <v>1.8962523252279428E-3</v>
      </c>
    </row>
    <row r="963" spans="2:20">
      <c r="B963" s="111">
        <v>45180.645833333336</v>
      </c>
      <c r="C963" s="30">
        <v>1586.05</v>
      </c>
      <c r="D963" s="31">
        <f t="shared" si="80"/>
        <v>-4.8938105844339441E-3</v>
      </c>
      <c r="F963" s="111">
        <v>45180.645833333336</v>
      </c>
      <c r="G963" s="30">
        <v>251.35</v>
      </c>
      <c r="H963" s="58">
        <f t="shared" si="81"/>
        <v>3.5427394438722892E-2</v>
      </c>
      <c r="J963" s="111">
        <v>45180.645833333336</v>
      </c>
      <c r="K963" s="30">
        <v>115.12</v>
      </c>
      <c r="L963" s="58">
        <f t="shared" si="82"/>
        <v>-4.0986337887370938E-2</v>
      </c>
      <c r="N963" s="111">
        <v>45180.645833333336</v>
      </c>
      <c r="O963" s="30">
        <v>814.25</v>
      </c>
      <c r="P963" s="58">
        <f t="shared" si="79"/>
        <v>-3.3129489995843975E-2</v>
      </c>
      <c r="R963" s="111">
        <v>45180.645833333336</v>
      </c>
      <c r="S963" s="30">
        <v>19395.3</v>
      </c>
      <c r="T963" s="31">
        <f t="shared" si="83"/>
        <v>-2.4789775503382128E-3</v>
      </c>
    </row>
    <row r="964" spans="2:20">
      <c r="B964" s="111">
        <v>45210.645833333336</v>
      </c>
      <c r="C964" s="30">
        <v>1575.25</v>
      </c>
      <c r="D964" s="31">
        <f t="shared" si="80"/>
        <v>-6.8093691876044415E-3</v>
      </c>
      <c r="F964" s="111">
        <v>45210.645833333336</v>
      </c>
      <c r="G964" s="30">
        <v>249</v>
      </c>
      <c r="H964" s="58">
        <f t="shared" si="81"/>
        <v>-9.3495126317882926E-3</v>
      </c>
      <c r="J964" s="111">
        <v>45210.645833333336</v>
      </c>
      <c r="K964" s="30">
        <v>117.8</v>
      </c>
      <c r="L964" s="58">
        <f t="shared" si="82"/>
        <v>2.3280055594162574E-2</v>
      </c>
      <c r="N964" s="111">
        <v>45210.645833333336</v>
      </c>
      <c r="O964" s="30">
        <v>809.85</v>
      </c>
      <c r="P964" s="58">
        <f t="shared" si="79"/>
        <v>-5.4037457783235876E-3</v>
      </c>
      <c r="R964" s="111">
        <v>45210.645833333336</v>
      </c>
      <c r="S964" s="30">
        <v>19425.349999999999</v>
      </c>
      <c r="T964" s="31">
        <f t="shared" si="83"/>
        <v>1.549344428804833E-3</v>
      </c>
    </row>
    <row r="965" spans="2:20" ht="27">
      <c r="B965" s="112" t="s">
        <v>586</v>
      </c>
      <c r="C965" s="30">
        <v>1573.35</v>
      </c>
      <c r="D965" s="31">
        <f t="shared" si="80"/>
        <v>-1.206157752737691E-3</v>
      </c>
      <c r="F965" s="112" t="s">
        <v>586</v>
      </c>
      <c r="G965" s="30">
        <v>253.2</v>
      </c>
      <c r="H965" s="58">
        <f t="shared" si="81"/>
        <v>1.6867469879517927E-2</v>
      </c>
      <c r="J965" s="112" t="s">
        <v>586</v>
      </c>
      <c r="K965" s="30">
        <v>117.92</v>
      </c>
      <c r="L965" s="58">
        <f t="shared" si="82"/>
        <v>1.0186757215620013E-3</v>
      </c>
      <c r="N965" s="112" t="s">
        <v>586</v>
      </c>
      <c r="O965" s="30">
        <v>817.35</v>
      </c>
      <c r="P965" s="58">
        <f t="shared" si="79"/>
        <v>9.2609742544915719E-3</v>
      </c>
      <c r="R965" s="112" t="s">
        <v>586</v>
      </c>
      <c r="S965" s="30">
        <v>19443.55</v>
      </c>
      <c r="T965" s="31">
        <f t="shared" si="83"/>
        <v>9.3692005549450563E-4</v>
      </c>
    </row>
    <row r="966" spans="2:20" ht="27">
      <c r="B966" s="112" t="s">
        <v>587</v>
      </c>
      <c r="C966" s="30">
        <v>1555.9</v>
      </c>
      <c r="D966" s="31">
        <f t="shared" si="80"/>
        <v>-1.1090984205675669E-2</v>
      </c>
      <c r="F966" s="112" t="s">
        <v>587</v>
      </c>
      <c r="G966" s="30">
        <v>277.45</v>
      </c>
      <c r="H966" s="58">
        <f t="shared" si="81"/>
        <v>9.5774091627172098E-2</v>
      </c>
      <c r="J966" s="112" t="s">
        <v>587</v>
      </c>
      <c r="K966" s="30">
        <v>118.68</v>
      </c>
      <c r="L966" s="58">
        <f t="shared" si="82"/>
        <v>6.4450474898236632E-3</v>
      </c>
      <c r="N966" s="112" t="s">
        <v>587</v>
      </c>
      <c r="O966" s="30">
        <v>821.2</v>
      </c>
      <c r="P966" s="58">
        <f t="shared" si="79"/>
        <v>4.7103444057012833E-3</v>
      </c>
      <c r="R966" s="112" t="s">
        <v>587</v>
      </c>
      <c r="S966" s="30">
        <v>19675.45</v>
      </c>
      <c r="T966" s="31">
        <f t="shared" si="83"/>
        <v>1.1926834348665816E-2</v>
      </c>
    </row>
    <row r="967" spans="2:20" ht="27">
      <c r="B967" s="112" t="s">
        <v>588</v>
      </c>
      <c r="C967" s="30">
        <v>1563.15</v>
      </c>
      <c r="D967" s="31">
        <f t="shared" si="80"/>
        <v>4.6596824988751617E-3</v>
      </c>
      <c r="F967" s="112" t="s">
        <v>588</v>
      </c>
      <c r="G967" s="30">
        <v>273.95</v>
      </c>
      <c r="H967" s="58">
        <f t="shared" si="81"/>
        <v>-1.2614885564966705E-2</v>
      </c>
      <c r="J967" s="112" t="s">
        <v>588</v>
      </c>
      <c r="K967" s="30">
        <v>121.44</v>
      </c>
      <c r="L967" s="58">
        <f t="shared" si="82"/>
        <v>2.3255813953488191E-2</v>
      </c>
      <c r="N967" s="112" t="s">
        <v>588</v>
      </c>
      <c r="O967" s="30">
        <v>820.5</v>
      </c>
      <c r="P967" s="58">
        <f t="shared" si="79"/>
        <v>-8.5241110569900247E-4</v>
      </c>
      <c r="R967" s="112" t="s">
        <v>588</v>
      </c>
      <c r="S967" s="30">
        <v>19765.2</v>
      </c>
      <c r="T967" s="31">
        <f t="shared" si="83"/>
        <v>4.5615220998758144E-3</v>
      </c>
    </row>
    <row r="968" spans="2:20" ht="27">
      <c r="B968" s="112" t="s">
        <v>589</v>
      </c>
      <c r="C968" s="30">
        <v>1583.15</v>
      </c>
      <c r="D968" s="31">
        <f t="shared" si="80"/>
        <v>1.2794677414195599E-2</v>
      </c>
      <c r="F968" s="112" t="s">
        <v>589</v>
      </c>
      <c r="G968" s="30">
        <v>271.95</v>
      </c>
      <c r="H968" s="58">
        <f t="shared" si="81"/>
        <v>-7.3006022996897624E-3</v>
      </c>
      <c r="J968" s="112" t="s">
        <v>589</v>
      </c>
      <c r="K968" s="30">
        <v>120.76</v>
      </c>
      <c r="L968" s="58">
        <f t="shared" si="82"/>
        <v>-5.5994729907772323E-3</v>
      </c>
      <c r="N968" s="112" t="s">
        <v>589</v>
      </c>
      <c r="O968" s="30">
        <v>820.75</v>
      </c>
      <c r="P968" s="58">
        <f t="shared" si="79"/>
        <v>3.0469226081653034E-4</v>
      </c>
      <c r="R968" s="112" t="s">
        <v>589</v>
      </c>
      <c r="S968" s="30">
        <v>19731.8</v>
      </c>
      <c r="T968" s="31">
        <f t="shared" si="83"/>
        <v>-1.6898387064133713E-3</v>
      </c>
    </row>
    <row r="969" spans="2:20" ht="27">
      <c r="B969" s="112" t="s">
        <v>590</v>
      </c>
      <c r="C969" s="30">
        <v>1573.4</v>
      </c>
      <c r="D969" s="31">
        <f t="shared" si="80"/>
        <v>-6.158607838802399E-3</v>
      </c>
      <c r="F969" s="112" t="s">
        <v>590</v>
      </c>
      <c r="G969" s="30">
        <v>273.3</v>
      </c>
      <c r="H969" s="58">
        <f t="shared" si="81"/>
        <v>4.964147821290732E-3</v>
      </c>
      <c r="J969" s="112" t="s">
        <v>590</v>
      </c>
      <c r="K969" s="30">
        <v>117.98</v>
      </c>
      <c r="L969" s="58">
        <f t="shared" si="82"/>
        <v>-2.3020867837032166E-2</v>
      </c>
      <c r="N969" s="112" t="s">
        <v>590</v>
      </c>
      <c r="O969" s="30">
        <v>822.75</v>
      </c>
      <c r="P969" s="58">
        <f t="shared" ref="P969:P1032" si="84">(O969/O968)-1</f>
        <v>2.4367956137678615E-3</v>
      </c>
      <c r="R969" s="112" t="s">
        <v>590</v>
      </c>
      <c r="S969" s="30">
        <v>19694</v>
      </c>
      <c r="T969" s="31">
        <f t="shared" si="83"/>
        <v>-1.915689394784037E-3</v>
      </c>
    </row>
    <row r="970" spans="2:20" ht="27">
      <c r="B970" s="112" t="s">
        <v>591</v>
      </c>
      <c r="C970" s="30">
        <v>1582.05</v>
      </c>
      <c r="D970" s="31">
        <f t="shared" si="80"/>
        <v>5.4976484047284391E-3</v>
      </c>
      <c r="F970" s="112" t="s">
        <v>591</v>
      </c>
      <c r="G970" s="30">
        <v>280.39999999999998</v>
      </c>
      <c r="H970" s="58">
        <f t="shared" si="81"/>
        <v>2.5978777899743788E-2</v>
      </c>
      <c r="J970" s="112" t="s">
        <v>591</v>
      </c>
      <c r="K970" s="30">
        <v>119.88</v>
      </c>
      <c r="L970" s="58">
        <f t="shared" si="82"/>
        <v>1.6104424478725177E-2</v>
      </c>
      <c r="N970" s="112" t="s">
        <v>591</v>
      </c>
      <c r="O970" s="30">
        <v>846.25</v>
      </c>
      <c r="P970" s="58">
        <f t="shared" si="84"/>
        <v>2.8562746885445245E-2</v>
      </c>
      <c r="R970" s="112" t="s">
        <v>591</v>
      </c>
      <c r="S970" s="30">
        <v>19783.400000000001</v>
      </c>
      <c r="T970" s="31">
        <f t="shared" si="83"/>
        <v>4.5394536407028507E-3</v>
      </c>
    </row>
    <row r="971" spans="2:20" ht="27">
      <c r="B971" s="112" t="s">
        <v>592</v>
      </c>
      <c r="C971" s="30">
        <v>1597.6</v>
      </c>
      <c r="D971" s="31">
        <f t="shared" ref="D971:D1034" si="85">(C971/C970)-1</f>
        <v>9.8290193103884871E-3</v>
      </c>
      <c r="F971" s="112" t="s">
        <v>592</v>
      </c>
      <c r="G971" s="30">
        <v>278.39999999999998</v>
      </c>
      <c r="H971" s="58">
        <f t="shared" ref="H971:H1034" si="86">(G971/G970)-1</f>
        <v>-7.132667617689048E-3</v>
      </c>
      <c r="J971" s="112" t="s">
        <v>592</v>
      </c>
      <c r="K971" s="30">
        <v>120.04</v>
      </c>
      <c r="L971" s="58">
        <f t="shared" ref="L971:L1034" si="87">(K971/K970)-1</f>
        <v>1.33466800133486E-3</v>
      </c>
      <c r="N971" s="112" t="s">
        <v>592</v>
      </c>
      <c r="O971" s="30">
        <v>854.35</v>
      </c>
      <c r="P971" s="58">
        <f t="shared" si="84"/>
        <v>9.5716395864107184E-3</v>
      </c>
      <c r="R971" s="112" t="s">
        <v>592</v>
      </c>
      <c r="S971" s="30">
        <v>19811.849999999999</v>
      </c>
      <c r="T971" s="31">
        <f t="shared" ref="T971:T1034" si="88">(S971/S970)-1</f>
        <v>1.4380743451578581E-3</v>
      </c>
    </row>
    <row r="972" spans="2:20" ht="27">
      <c r="B972" s="112" t="s">
        <v>593</v>
      </c>
      <c r="C972" s="30">
        <v>1605.3</v>
      </c>
      <c r="D972" s="31">
        <f t="shared" si="85"/>
        <v>4.8197295943916973E-3</v>
      </c>
      <c r="F972" s="112" t="s">
        <v>593</v>
      </c>
      <c r="G972" s="30">
        <v>262.14999999999998</v>
      </c>
      <c r="H972" s="58">
        <f t="shared" si="86"/>
        <v>-5.8369252873563204E-2</v>
      </c>
      <c r="J972" s="112" t="s">
        <v>593</v>
      </c>
      <c r="K972" s="30">
        <v>120.3</v>
      </c>
      <c r="L972" s="58">
        <f t="shared" si="87"/>
        <v>2.1659446851047814E-3</v>
      </c>
      <c r="N972" s="112" t="s">
        <v>593</v>
      </c>
      <c r="O972" s="30">
        <v>844.1</v>
      </c>
      <c r="P972" s="58">
        <f t="shared" si="84"/>
        <v>-1.1997424942939094E-2</v>
      </c>
      <c r="R972" s="112" t="s">
        <v>593</v>
      </c>
      <c r="S972" s="30">
        <v>19802</v>
      </c>
      <c r="T972" s="31">
        <f t="shared" si="88"/>
        <v>-4.971771944567438E-4</v>
      </c>
    </row>
    <row r="973" spans="2:20" ht="27">
      <c r="B973" s="112" t="s">
        <v>594</v>
      </c>
      <c r="C973" s="30">
        <v>1584.1</v>
      </c>
      <c r="D973" s="31">
        <f t="shared" si="85"/>
        <v>-1.3206254282688623E-2</v>
      </c>
      <c r="F973" s="112" t="s">
        <v>594</v>
      </c>
      <c r="G973" s="30">
        <v>260.5</v>
      </c>
      <c r="H973" s="58">
        <f t="shared" si="86"/>
        <v>-6.2941064276177405E-3</v>
      </c>
      <c r="J973" s="112" t="s">
        <v>594</v>
      </c>
      <c r="K973" s="30">
        <v>120.12</v>
      </c>
      <c r="L973" s="58">
        <f t="shared" si="87"/>
        <v>-1.4962593516208988E-3</v>
      </c>
      <c r="N973" s="112" t="s">
        <v>594</v>
      </c>
      <c r="O973" s="30">
        <v>842.85</v>
      </c>
      <c r="P973" s="58">
        <f t="shared" si="84"/>
        <v>-1.4808671958298492E-3</v>
      </c>
      <c r="R973" s="112" t="s">
        <v>594</v>
      </c>
      <c r="S973" s="30">
        <v>19794.7</v>
      </c>
      <c r="T973" s="31">
        <f t="shared" si="88"/>
        <v>-3.6864963135030404E-4</v>
      </c>
    </row>
    <row r="974" spans="2:20" ht="27">
      <c r="B974" s="112" t="s">
        <v>595</v>
      </c>
      <c r="C974" s="30">
        <v>1612.35</v>
      </c>
      <c r="D974" s="31">
        <f t="shared" si="85"/>
        <v>1.7833470109210214E-2</v>
      </c>
      <c r="F974" s="112" t="s">
        <v>595</v>
      </c>
      <c r="G974" s="30">
        <v>256.75</v>
      </c>
      <c r="H974" s="58">
        <f t="shared" si="86"/>
        <v>-1.4395393474088247E-2</v>
      </c>
      <c r="J974" s="112" t="s">
        <v>595</v>
      </c>
      <c r="K974" s="30">
        <v>118.28</v>
      </c>
      <c r="L974" s="58">
        <f t="shared" si="87"/>
        <v>-1.5318015318015354E-2</v>
      </c>
      <c r="N974" s="112" t="s">
        <v>595</v>
      </c>
      <c r="O974" s="30">
        <v>837.1</v>
      </c>
      <c r="P974" s="58">
        <f t="shared" si="84"/>
        <v>-6.822091712641587E-3</v>
      </c>
      <c r="R974" s="112" t="s">
        <v>595</v>
      </c>
      <c r="S974" s="30">
        <v>19889.7</v>
      </c>
      <c r="T974" s="31">
        <f t="shared" si="88"/>
        <v>4.7992644495749026E-3</v>
      </c>
    </row>
    <row r="975" spans="2:20" ht="27">
      <c r="B975" s="112" t="s">
        <v>596</v>
      </c>
      <c r="C975" s="30">
        <v>1647.45</v>
      </c>
      <c r="D975" s="31">
        <f t="shared" si="85"/>
        <v>2.17694669271562E-2</v>
      </c>
      <c r="F975" s="112" t="s">
        <v>596</v>
      </c>
      <c r="G975" s="30">
        <v>256.39999999999998</v>
      </c>
      <c r="H975" s="58">
        <f t="shared" si="86"/>
        <v>-1.3631937682571094E-3</v>
      </c>
      <c r="J975" s="112" t="s">
        <v>596</v>
      </c>
      <c r="K975" s="30">
        <v>118.28</v>
      </c>
      <c r="L975" s="58">
        <f t="shared" si="87"/>
        <v>0</v>
      </c>
      <c r="N975" s="112" t="s">
        <v>596</v>
      </c>
      <c r="O975" s="30">
        <v>838.15</v>
      </c>
      <c r="P975" s="58">
        <f t="shared" si="84"/>
        <v>1.2543304264722721E-3</v>
      </c>
      <c r="R975" s="112" t="s">
        <v>596</v>
      </c>
      <c r="S975" s="30">
        <v>20096.599999999999</v>
      </c>
      <c r="T975" s="31">
        <f t="shared" si="88"/>
        <v>1.04023690653956E-2</v>
      </c>
    </row>
    <row r="976" spans="2:20" ht="27">
      <c r="B976" s="112" t="s">
        <v>597</v>
      </c>
      <c r="C976" s="30">
        <v>1646.8</v>
      </c>
      <c r="D976" s="31">
        <f t="shared" si="85"/>
        <v>-3.9454915171932559E-4</v>
      </c>
      <c r="F976" s="112" t="s">
        <v>597</v>
      </c>
      <c r="G976" s="30">
        <v>265.64999999999998</v>
      </c>
      <c r="H976" s="58">
        <f t="shared" si="86"/>
        <v>3.6076443057722285E-2</v>
      </c>
      <c r="J976" s="112" t="s">
        <v>597</v>
      </c>
      <c r="K976" s="30">
        <v>116.46</v>
      </c>
      <c r="L976" s="58">
        <f t="shared" si="87"/>
        <v>-1.5387216773757206E-2</v>
      </c>
      <c r="N976" s="112" t="s">
        <v>597</v>
      </c>
      <c r="O976" s="30">
        <v>839.15</v>
      </c>
      <c r="P976" s="58">
        <f t="shared" si="84"/>
        <v>1.1931038596910692E-3</v>
      </c>
      <c r="R976" s="112" t="s">
        <v>597</v>
      </c>
      <c r="S976" s="30">
        <v>20133.150000000001</v>
      </c>
      <c r="T976" s="31">
        <f t="shared" si="88"/>
        <v>1.8187156036346686E-3</v>
      </c>
    </row>
    <row r="977" spans="2:20">
      <c r="B977" s="111">
        <v>44938.645833333336</v>
      </c>
      <c r="C977" s="30">
        <v>1672</v>
      </c>
      <c r="D977" s="31">
        <f t="shared" si="85"/>
        <v>1.5302404663590119E-2</v>
      </c>
      <c r="F977" s="111">
        <v>44938.645833333336</v>
      </c>
      <c r="G977" s="30">
        <v>271</v>
      </c>
      <c r="H977" s="58">
        <f t="shared" si="86"/>
        <v>2.0139281008846321E-2</v>
      </c>
      <c r="J977" s="111">
        <v>44938.645833333336</v>
      </c>
      <c r="K977" s="30">
        <v>114.04</v>
      </c>
      <c r="L977" s="58">
        <f t="shared" si="87"/>
        <v>-2.077966683839938E-2</v>
      </c>
      <c r="N977" s="111">
        <v>44938.645833333336</v>
      </c>
      <c r="O977" s="30">
        <v>837.85</v>
      </c>
      <c r="P977" s="58">
        <f t="shared" si="84"/>
        <v>-1.5491866769945517E-3</v>
      </c>
      <c r="R977" s="111">
        <v>44938.645833333336</v>
      </c>
      <c r="S977" s="30">
        <v>20267.900000000001</v>
      </c>
      <c r="T977" s="31">
        <f t="shared" si="88"/>
        <v>6.6929417403636116E-3</v>
      </c>
    </row>
    <row r="978" spans="2:20">
      <c r="B978" s="111">
        <v>45028.645833333336</v>
      </c>
      <c r="C978" s="30">
        <v>1702</v>
      </c>
      <c r="D978" s="31">
        <f t="shared" si="85"/>
        <v>1.7942583732057482E-2</v>
      </c>
      <c r="F978" s="111">
        <v>45028.645833333336</v>
      </c>
      <c r="G978" s="30">
        <v>268.89999999999998</v>
      </c>
      <c r="H978" s="58">
        <f t="shared" si="86"/>
        <v>-7.7490774907750248E-3</v>
      </c>
      <c r="J978" s="111">
        <v>45028.645833333336</v>
      </c>
      <c r="K978" s="30">
        <v>119.24</v>
      </c>
      <c r="L978" s="58">
        <f t="shared" si="87"/>
        <v>4.5598035776920343E-2</v>
      </c>
      <c r="N978" s="111">
        <v>45028.645833333336</v>
      </c>
      <c r="O978" s="30">
        <v>838.45</v>
      </c>
      <c r="P978" s="58">
        <f t="shared" si="84"/>
        <v>7.1611863698750611E-4</v>
      </c>
      <c r="R978" s="111">
        <v>45028.645833333336</v>
      </c>
      <c r="S978" s="30">
        <v>20686.8</v>
      </c>
      <c r="T978" s="31">
        <f t="shared" si="88"/>
        <v>2.0668150129021567E-2</v>
      </c>
    </row>
    <row r="979" spans="2:20">
      <c r="B979" s="111">
        <v>45058.645833333336</v>
      </c>
      <c r="C979" s="30">
        <v>1703.35</v>
      </c>
      <c r="D979" s="31">
        <f t="shared" si="85"/>
        <v>7.9318448883669568E-4</v>
      </c>
      <c r="F979" s="111">
        <v>45058.645833333336</v>
      </c>
      <c r="G979" s="30">
        <v>269.5</v>
      </c>
      <c r="H979" s="58">
        <f t="shared" si="86"/>
        <v>2.2313127556712331E-3</v>
      </c>
      <c r="J979" s="111">
        <v>45058.645833333336</v>
      </c>
      <c r="K979" s="30">
        <v>118.14</v>
      </c>
      <c r="L979" s="58">
        <f t="shared" si="87"/>
        <v>-9.2250922509224953E-3</v>
      </c>
      <c r="N979" s="111">
        <v>45058.645833333336</v>
      </c>
      <c r="O979" s="30">
        <v>887.95</v>
      </c>
      <c r="P979" s="58">
        <f t="shared" si="84"/>
        <v>5.9037509690500256E-2</v>
      </c>
      <c r="R979" s="111">
        <v>45058.645833333336</v>
      </c>
      <c r="S979" s="30">
        <v>20855.099999999999</v>
      </c>
      <c r="T979" s="31">
        <f t="shared" si="88"/>
        <v>8.1356227159348204E-3</v>
      </c>
    </row>
    <row r="980" spans="2:20">
      <c r="B980" s="111">
        <v>45089.645833333336</v>
      </c>
      <c r="C980" s="30">
        <v>1713.7</v>
      </c>
      <c r="D980" s="31">
        <f t="shared" si="85"/>
        <v>6.0762614847214014E-3</v>
      </c>
      <c r="F980" s="111">
        <v>45089.645833333336</v>
      </c>
      <c r="G980" s="30">
        <v>263.55</v>
      </c>
      <c r="H980" s="58">
        <f t="shared" si="86"/>
        <v>-2.207792207792203E-2</v>
      </c>
      <c r="J980" s="111">
        <v>45089.645833333336</v>
      </c>
      <c r="K980" s="30">
        <v>123.3</v>
      </c>
      <c r="L980" s="58">
        <f t="shared" si="87"/>
        <v>4.3676993397663733E-2</v>
      </c>
      <c r="N980" s="111">
        <v>45089.645833333336</v>
      </c>
      <c r="O980" s="30">
        <v>918.6</v>
      </c>
      <c r="P980" s="58">
        <f t="shared" si="84"/>
        <v>3.4517709330480262E-2</v>
      </c>
      <c r="R980" s="111">
        <v>45089.645833333336</v>
      </c>
      <c r="S980" s="30">
        <v>20937.7</v>
      </c>
      <c r="T980" s="31">
        <f t="shared" si="88"/>
        <v>3.9606619004464161E-3</v>
      </c>
    </row>
    <row r="981" spans="2:20">
      <c r="B981" s="111">
        <v>45119.645833333336</v>
      </c>
      <c r="C981" s="30">
        <v>1725</v>
      </c>
      <c r="D981" s="31">
        <f t="shared" si="85"/>
        <v>6.5939195891928648E-3</v>
      </c>
      <c r="F981" s="111">
        <v>45119.645833333336</v>
      </c>
      <c r="G981" s="30">
        <v>260.95</v>
      </c>
      <c r="H981" s="58">
        <f t="shared" si="86"/>
        <v>-9.8653007019541272E-3</v>
      </c>
      <c r="J981" s="111">
        <v>45119.645833333336</v>
      </c>
      <c r="K981" s="30">
        <v>122.66</v>
      </c>
      <c r="L981" s="58">
        <f t="shared" si="87"/>
        <v>-5.1905920519059734E-3</v>
      </c>
      <c r="N981" s="111">
        <v>45119.645833333336</v>
      </c>
      <c r="O981" s="30">
        <v>898.8</v>
      </c>
      <c r="P981" s="58">
        <f t="shared" si="84"/>
        <v>-2.1554539516655868E-2</v>
      </c>
      <c r="R981" s="111">
        <v>45119.645833333336</v>
      </c>
      <c r="S981" s="30">
        <v>20901.150000000001</v>
      </c>
      <c r="T981" s="31">
        <f t="shared" si="88"/>
        <v>-1.7456549668778409E-3</v>
      </c>
    </row>
    <row r="982" spans="2:20">
      <c r="B982" s="111">
        <v>45150.645833333336</v>
      </c>
      <c r="C982" s="30">
        <v>1724.65</v>
      </c>
      <c r="D982" s="31">
        <f t="shared" si="85"/>
        <v>-2.0289855072463947E-4</v>
      </c>
      <c r="F982" s="111">
        <v>45150.645833333336</v>
      </c>
      <c r="G982" s="30">
        <v>257.25</v>
      </c>
      <c r="H982" s="58">
        <f t="shared" si="86"/>
        <v>-1.4178961486874808E-2</v>
      </c>
      <c r="J982" s="111">
        <v>45150.645833333336</v>
      </c>
      <c r="K982" s="30">
        <v>119.86</v>
      </c>
      <c r="L982" s="58">
        <f t="shared" si="87"/>
        <v>-2.2827327572150669E-2</v>
      </c>
      <c r="N982" s="111">
        <v>45150.645833333336</v>
      </c>
      <c r="O982" s="30">
        <v>884.1</v>
      </c>
      <c r="P982" s="58">
        <f t="shared" si="84"/>
        <v>-1.6355140186915862E-2</v>
      </c>
      <c r="R982" s="111">
        <v>45150.645833333336</v>
      </c>
      <c r="S982" s="30">
        <v>20969.400000000001</v>
      </c>
      <c r="T982" s="31">
        <f t="shared" si="88"/>
        <v>3.2653705657343934E-3</v>
      </c>
    </row>
    <row r="983" spans="2:20">
      <c r="B983" s="111">
        <v>45242.645833333336</v>
      </c>
      <c r="C983" s="30">
        <v>1749.8</v>
      </c>
      <c r="D983" s="31">
        <f t="shared" si="85"/>
        <v>1.4582668947322519E-2</v>
      </c>
      <c r="F983" s="111">
        <v>45242.645833333336</v>
      </c>
      <c r="G983" s="30">
        <v>254.1</v>
      </c>
      <c r="H983" s="58">
        <f t="shared" si="86"/>
        <v>-1.2244897959183709E-2</v>
      </c>
      <c r="J983" s="111">
        <v>45242.645833333336</v>
      </c>
      <c r="K983" s="30">
        <v>119.78</v>
      </c>
      <c r="L983" s="58">
        <f t="shared" si="87"/>
        <v>-6.6744535291174412E-4</v>
      </c>
      <c r="N983" s="111">
        <v>45242.645833333336</v>
      </c>
      <c r="O983" s="30">
        <v>876.55</v>
      </c>
      <c r="P983" s="58">
        <f t="shared" si="84"/>
        <v>-8.5397579459337569E-3</v>
      </c>
      <c r="R983" s="111">
        <v>45242.645833333336</v>
      </c>
      <c r="S983" s="30">
        <v>20997.1</v>
      </c>
      <c r="T983" s="31">
        <f t="shared" si="88"/>
        <v>1.3209724646388032E-3</v>
      </c>
    </row>
    <row r="984" spans="2:20">
      <c r="B984" s="111">
        <v>45272.645833333336</v>
      </c>
      <c r="C984" s="30">
        <v>1716.35</v>
      </c>
      <c r="D984" s="31">
        <f t="shared" si="85"/>
        <v>-1.9116470453766188E-2</v>
      </c>
      <c r="F984" s="111">
        <v>45272.645833333336</v>
      </c>
      <c r="G984" s="30">
        <v>253.6</v>
      </c>
      <c r="H984" s="58">
        <f t="shared" si="86"/>
        <v>-1.9677292404565172E-3</v>
      </c>
      <c r="J984" s="111">
        <v>45272.645833333336</v>
      </c>
      <c r="K984" s="30">
        <v>118.52</v>
      </c>
      <c r="L984" s="58">
        <f t="shared" si="87"/>
        <v>-1.051928535648694E-2</v>
      </c>
      <c r="N984" s="111">
        <v>45272.645833333336</v>
      </c>
      <c r="O984" s="30">
        <v>859.8</v>
      </c>
      <c r="P984" s="58">
        <f t="shared" si="84"/>
        <v>-1.9109006902059189E-2</v>
      </c>
      <c r="R984" s="111">
        <v>45272.645833333336</v>
      </c>
      <c r="S984" s="30">
        <v>20906.400000000001</v>
      </c>
      <c r="T984" s="31">
        <f t="shared" si="88"/>
        <v>-4.3196441413336784E-3</v>
      </c>
    </row>
    <row r="985" spans="2:20" ht="27">
      <c r="B985" s="112" t="s">
        <v>598</v>
      </c>
      <c r="C985" s="30">
        <v>1710</v>
      </c>
      <c r="D985" s="31">
        <f t="shared" si="85"/>
        <v>-3.6997115972848826E-3</v>
      </c>
      <c r="F985" s="112" t="s">
        <v>598</v>
      </c>
      <c r="G985" s="30">
        <v>252.55</v>
      </c>
      <c r="H985" s="58">
        <f t="shared" si="86"/>
        <v>-4.1403785488958178E-3</v>
      </c>
      <c r="J985" s="112" t="s">
        <v>598</v>
      </c>
      <c r="K985" s="30">
        <v>117.98</v>
      </c>
      <c r="L985" s="58">
        <f t="shared" si="87"/>
        <v>-4.5561930475868095E-3</v>
      </c>
      <c r="N985" s="112" t="s">
        <v>598</v>
      </c>
      <c r="O985" s="30">
        <v>859.5</v>
      </c>
      <c r="P985" s="58">
        <f t="shared" si="84"/>
        <v>-3.4891835310535413E-4</v>
      </c>
      <c r="R985" s="112" t="s">
        <v>598</v>
      </c>
      <c r="S985" s="30">
        <v>20926.349999999999</v>
      </c>
      <c r="T985" s="31">
        <f t="shared" si="88"/>
        <v>9.5425324302600423E-4</v>
      </c>
    </row>
    <row r="986" spans="2:20" ht="27">
      <c r="B986" s="112" t="s">
        <v>599</v>
      </c>
      <c r="C986" s="30">
        <v>1715.6</v>
      </c>
      <c r="D986" s="31">
        <f t="shared" si="85"/>
        <v>3.2748538011695416E-3</v>
      </c>
      <c r="F986" s="112" t="s">
        <v>599</v>
      </c>
      <c r="G986" s="30">
        <v>252.4</v>
      </c>
      <c r="H986" s="58">
        <f t="shared" si="86"/>
        <v>-5.9394179370420019E-4</v>
      </c>
      <c r="J986" s="112" t="s">
        <v>599</v>
      </c>
      <c r="K986" s="30">
        <v>117.26</v>
      </c>
      <c r="L986" s="58">
        <f t="shared" si="87"/>
        <v>-6.1027292761485219E-3</v>
      </c>
      <c r="N986" s="112" t="s">
        <v>599</v>
      </c>
      <c r="O986" s="30">
        <v>860.9</v>
      </c>
      <c r="P986" s="58">
        <f t="shared" si="84"/>
        <v>1.6288539848750005E-3</v>
      </c>
      <c r="R986" s="112" t="s">
        <v>599</v>
      </c>
      <c r="S986" s="30">
        <v>21182.7</v>
      </c>
      <c r="T986" s="31">
        <f t="shared" si="88"/>
        <v>1.2250105727946048E-2</v>
      </c>
    </row>
    <row r="987" spans="2:20" ht="27">
      <c r="B987" s="112" t="s">
        <v>600</v>
      </c>
      <c r="C987" s="30">
        <v>1718.1</v>
      </c>
      <c r="D987" s="31">
        <f t="shared" si="85"/>
        <v>1.4572161342969459E-3</v>
      </c>
      <c r="F987" s="112" t="s">
        <v>600</v>
      </c>
      <c r="G987" s="30">
        <v>251.3</v>
      </c>
      <c r="H987" s="58">
        <f t="shared" si="86"/>
        <v>-4.3581616481774832E-3</v>
      </c>
      <c r="J987" s="112" t="s">
        <v>600</v>
      </c>
      <c r="K987" s="30">
        <v>115.82</v>
      </c>
      <c r="L987" s="58">
        <f t="shared" si="87"/>
        <v>-1.2280402524305067E-2</v>
      </c>
      <c r="N987" s="112" t="s">
        <v>600</v>
      </c>
      <c r="O987" s="30">
        <v>848.7</v>
      </c>
      <c r="P987" s="58">
        <f t="shared" si="84"/>
        <v>-1.41712161691252E-2</v>
      </c>
      <c r="R987" s="112" t="s">
        <v>600</v>
      </c>
      <c r="S987" s="30">
        <v>21456.65</v>
      </c>
      <c r="T987" s="31">
        <f t="shared" si="88"/>
        <v>1.2932723401643864E-2</v>
      </c>
    </row>
    <row r="988" spans="2:20" ht="27">
      <c r="B988" s="112" t="s">
        <v>601</v>
      </c>
      <c r="C988" s="30">
        <v>1704.55</v>
      </c>
      <c r="D988" s="31">
        <f t="shared" si="85"/>
        <v>-7.8866189395262465E-3</v>
      </c>
      <c r="F988" s="112" t="s">
        <v>601</v>
      </c>
      <c r="G988" s="30">
        <v>244.75</v>
      </c>
      <c r="H988" s="58">
        <f t="shared" si="86"/>
        <v>-2.6064464783127739E-2</v>
      </c>
      <c r="J988" s="112" t="s">
        <v>601</v>
      </c>
      <c r="K988" s="30">
        <v>116.96</v>
      </c>
      <c r="L988" s="58">
        <f t="shared" si="87"/>
        <v>9.8428596097392962E-3</v>
      </c>
      <c r="N988" s="112" t="s">
        <v>601</v>
      </c>
      <c r="O988" s="30">
        <v>865.95</v>
      </c>
      <c r="P988" s="58">
        <f t="shared" si="84"/>
        <v>2.0325203252032464E-2</v>
      </c>
      <c r="R988" s="112" t="s">
        <v>601</v>
      </c>
      <c r="S988" s="30">
        <v>21418.65</v>
      </c>
      <c r="T988" s="31">
        <f t="shared" si="88"/>
        <v>-1.7710127163373945E-3</v>
      </c>
    </row>
    <row r="989" spans="2:20" ht="27">
      <c r="B989" s="112" t="s">
        <v>602</v>
      </c>
      <c r="C989" s="30">
        <v>1696.95</v>
      </c>
      <c r="D989" s="31">
        <f t="shared" si="85"/>
        <v>-4.4586547769205342E-3</v>
      </c>
      <c r="F989" s="112" t="s">
        <v>602</v>
      </c>
      <c r="G989" s="30">
        <v>245.35</v>
      </c>
      <c r="H989" s="58">
        <f t="shared" si="86"/>
        <v>2.4514811031663974E-3</v>
      </c>
      <c r="J989" s="112" t="s">
        <v>602</v>
      </c>
      <c r="K989" s="30">
        <v>116.8</v>
      </c>
      <c r="L989" s="58">
        <f t="shared" si="87"/>
        <v>-1.3679890560874819E-3</v>
      </c>
      <c r="N989" s="112" t="s">
        <v>602</v>
      </c>
      <c r="O989" s="30">
        <v>860.8</v>
      </c>
      <c r="P989" s="58">
        <f t="shared" si="84"/>
        <v>-5.94722559039218E-3</v>
      </c>
      <c r="R989" s="112" t="s">
        <v>602</v>
      </c>
      <c r="S989" s="30">
        <v>21453.1</v>
      </c>
      <c r="T989" s="31">
        <f t="shared" si="88"/>
        <v>1.6084113611267714E-3</v>
      </c>
    </row>
    <row r="990" spans="2:20" ht="27">
      <c r="B990" s="112" t="s">
        <v>603</v>
      </c>
      <c r="C990" s="30">
        <v>1683.55</v>
      </c>
      <c r="D990" s="31">
        <f t="shared" si="85"/>
        <v>-7.8965202274670077E-3</v>
      </c>
      <c r="F990" s="112" t="s">
        <v>603</v>
      </c>
      <c r="G990" s="30">
        <v>237.95</v>
      </c>
      <c r="H990" s="58">
        <f t="shared" si="86"/>
        <v>-3.0160994497656413E-2</v>
      </c>
      <c r="J990" s="112" t="s">
        <v>603</v>
      </c>
      <c r="K990" s="30">
        <v>113.02</v>
      </c>
      <c r="L990" s="58">
        <f t="shared" si="87"/>
        <v>-3.236301369863015E-2</v>
      </c>
      <c r="N990" s="112" t="s">
        <v>603</v>
      </c>
      <c r="O990" s="30">
        <v>842.7</v>
      </c>
      <c r="P990" s="58">
        <f t="shared" si="84"/>
        <v>-2.1026951672862393E-2</v>
      </c>
      <c r="R990" s="112" t="s">
        <v>603</v>
      </c>
      <c r="S990" s="30">
        <v>21150.15</v>
      </c>
      <c r="T990" s="31">
        <f t="shared" si="88"/>
        <v>-1.4121502253753415E-2</v>
      </c>
    </row>
    <row r="991" spans="2:20" ht="27">
      <c r="B991" s="112" t="s">
        <v>604</v>
      </c>
      <c r="C991" s="30">
        <v>1703</v>
      </c>
      <c r="D991" s="31">
        <f t="shared" si="85"/>
        <v>1.1552968429806132E-2</v>
      </c>
      <c r="F991" s="112" t="s">
        <v>604</v>
      </c>
      <c r="G991" s="30">
        <v>238.9</v>
      </c>
      <c r="H991" s="58">
        <f t="shared" si="86"/>
        <v>3.9924353855853578E-3</v>
      </c>
      <c r="J991" s="112" t="s">
        <v>604</v>
      </c>
      <c r="K991" s="30">
        <v>115.2</v>
      </c>
      <c r="L991" s="58">
        <f t="shared" si="87"/>
        <v>1.928862148292354E-2</v>
      </c>
      <c r="N991" s="112" t="s">
        <v>604</v>
      </c>
      <c r="O991" s="30">
        <v>854.05</v>
      </c>
      <c r="P991" s="58">
        <f t="shared" si="84"/>
        <v>1.3468612792215451E-2</v>
      </c>
      <c r="R991" s="112" t="s">
        <v>604</v>
      </c>
      <c r="S991" s="30">
        <v>21255.05</v>
      </c>
      <c r="T991" s="31">
        <f t="shared" si="88"/>
        <v>4.9597756989903097E-3</v>
      </c>
    </row>
    <row r="992" spans="2:20" ht="27">
      <c r="B992" s="112" t="s">
        <v>605</v>
      </c>
      <c r="C992" s="30">
        <v>1684.6</v>
      </c>
      <c r="D992" s="31">
        <f t="shared" si="85"/>
        <v>-1.080446271285973E-2</v>
      </c>
      <c r="F992" s="112" t="s">
        <v>605</v>
      </c>
      <c r="G992" s="30">
        <v>237.9</v>
      </c>
      <c r="H992" s="58">
        <f t="shared" si="86"/>
        <v>-4.1858518208455209E-3</v>
      </c>
      <c r="J992" s="112" t="s">
        <v>605</v>
      </c>
      <c r="K992" s="30">
        <v>116.66</v>
      </c>
      <c r="L992" s="58">
        <f t="shared" si="87"/>
        <v>1.2673611111110983E-2</v>
      </c>
      <c r="N992" s="112" t="s">
        <v>605</v>
      </c>
      <c r="O992" s="30">
        <v>852.9</v>
      </c>
      <c r="P992" s="58">
        <f t="shared" si="84"/>
        <v>-1.3465253790760912E-3</v>
      </c>
      <c r="R992" s="112" t="s">
        <v>605</v>
      </c>
      <c r="S992" s="30">
        <v>21349.4</v>
      </c>
      <c r="T992" s="31">
        <f t="shared" si="88"/>
        <v>4.4389450977533329E-3</v>
      </c>
    </row>
    <row r="993" spans="2:20" ht="27">
      <c r="B993" s="112" t="s">
        <v>606</v>
      </c>
      <c r="C993" s="30">
        <v>1708.95</v>
      </c>
      <c r="D993" s="31">
        <f t="shared" si="85"/>
        <v>1.4454469903834921E-2</v>
      </c>
      <c r="F993" s="112" t="s">
        <v>606</v>
      </c>
      <c r="G993" s="30">
        <v>240.65</v>
      </c>
      <c r="H993" s="58">
        <f t="shared" si="86"/>
        <v>1.1559478772593446E-2</v>
      </c>
      <c r="J993" s="112" t="s">
        <v>606</v>
      </c>
      <c r="K993" s="30">
        <v>115.58</v>
      </c>
      <c r="L993" s="58">
        <f t="shared" si="87"/>
        <v>-9.2576718669638014E-3</v>
      </c>
      <c r="N993" s="112" t="s">
        <v>606</v>
      </c>
      <c r="O993" s="30">
        <v>864.8</v>
      </c>
      <c r="P993" s="58">
        <f t="shared" si="84"/>
        <v>1.3952397701957997E-2</v>
      </c>
      <c r="R993" s="112" t="s">
        <v>606</v>
      </c>
      <c r="S993" s="30">
        <v>21441.35</v>
      </c>
      <c r="T993" s="31">
        <f t="shared" si="88"/>
        <v>4.306912606443225E-3</v>
      </c>
    </row>
    <row r="994" spans="2:20" ht="27">
      <c r="B994" s="112" t="s">
        <v>607</v>
      </c>
      <c r="C994" s="30">
        <v>1707.45</v>
      </c>
      <c r="D994" s="31">
        <f t="shared" si="85"/>
        <v>-8.7773194066531612E-4</v>
      </c>
      <c r="F994" s="112" t="s">
        <v>607</v>
      </c>
      <c r="G994" s="30">
        <v>240.45</v>
      </c>
      <c r="H994" s="58">
        <f t="shared" si="86"/>
        <v>-8.3108248493668491E-4</v>
      </c>
      <c r="J994" s="112" t="s">
        <v>607</v>
      </c>
      <c r="K994" s="30">
        <v>113.98</v>
      </c>
      <c r="L994" s="58">
        <f t="shared" si="87"/>
        <v>-1.3843225471534826E-2</v>
      </c>
      <c r="N994" s="112" t="s">
        <v>607</v>
      </c>
      <c r="O994" s="30">
        <v>865.45</v>
      </c>
      <c r="P994" s="58">
        <f t="shared" si="84"/>
        <v>7.5161887141539374E-4</v>
      </c>
      <c r="R994" s="112" t="s">
        <v>607</v>
      </c>
      <c r="S994" s="30">
        <v>21654.75</v>
      </c>
      <c r="T994" s="31">
        <f t="shared" si="88"/>
        <v>9.9527315211029865E-3</v>
      </c>
    </row>
    <row r="995" spans="2:20" ht="27">
      <c r="B995" s="112" t="s">
        <v>608</v>
      </c>
      <c r="C995" s="30">
        <v>1751.25</v>
      </c>
      <c r="D995" s="31">
        <f t="shared" si="85"/>
        <v>2.5652288500395359E-2</v>
      </c>
      <c r="F995" s="112" t="s">
        <v>608</v>
      </c>
      <c r="G995" s="30">
        <v>243.85</v>
      </c>
      <c r="H995" s="58">
        <f t="shared" si="86"/>
        <v>1.4140153878145156E-2</v>
      </c>
      <c r="J995" s="112" t="s">
        <v>608</v>
      </c>
      <c r="K995" s="30">
        <v>113.56</v>
      </c>
      <c r="L995" s="58">
        <f t="shared" si="87"/>
        <v>-3.6848569924547991E-3</v>
      </c>
      <c r="N995" s="112" t="s">
        <v>608</v>
      </c>
      <c r="O995" s="30">
        <v>862.4</v>
      </c>
      <c r="P995" s="58">
        <f t="shared" si="84"/>
        <v>-3.5241781732047173E-3</v>
      </c>
      <c r="R995" s="112" t="s">
        <v>608</v>
      </c>
      <c r="S995" s="30">
        <v>21778.7</v>
      </c>
      <c r="T995" s="31">
        <f t="shared" si="88"/>
        <v>5.7239173853311787E-3</v>
      </c>
    </row>
    <row r="996" spans="2:20" ht="27">
      <c r="B996" s="112" t="s">
        <v>609</v>
      </c>
      <c r="C996" s="30">
        <v>1785.15</v>
      </c>
      <c r="D996" s="31">
        <f t="shared" si="85"/>
        <v>1.9357601713062111E-2</v>
      </c>
      <c r="F996" s="112" t="s">
        <v>609</v>
      </c>
      <c r="G996" s="30">
        <v>240.95</v>
      </c>
      <c r="H996" s="58">
        <f t="shared" si="86"/>
        <v>-1.1892556899733453E-2</v>
      </c>
      <c r="J996" s="112" t="s">
        <v>609</v>
      </c>
      <c r="K996" s="30">
        <v>113.76</v>
      </c>
      <c r="L996" s="58">
        <f t="shared" si="87"/>
        <v>1.7611835153223954E-3</v>
      </c>
      <c r="N996" s="112" t="s">
        <v>609</v>
      </c>
      <c r="O996" s="30">
        <v>873.4</v>
      </c>
      <c r="P996" s="58">
        <f t="shared" si="84"/>
        <v>1.2755102040816313E-2</v>
      </c>
      <c r="R996" s="112" t="s">
        <v>609</v>
      </c>
      <c r="S996" s="30">
        <v>21731.4</v>
      </c>
      <c r="T996" s="31">
        <f t="shared" si="88"/>
        <v>-2.1718468044464867E-3</v>
      </c>
    </row>
    <row r="997" spans="2:20">
      <c r="B997" s="111">
        <v>45292.645833333336</v>
      </c>
      <c r="C997" s="30">
        <v>1792.7</v>
      </c>
      <c r="D997" s="31">
        <f t="shared" si="85"/>
        <v>4.2293364703245295E-3</v>
      </c>
      <c r="F997" s="111">
        <v>45292.645833333336</v>
      </c>
      <c r="G997" s="30">
        <v>240.6</v>
      </c>
      <c r="H997" s="58">
        <f t="shared" si="86"/>
        <v>-1.4525835235525975E-3</v>
      </c>
      <c r="J997" s="111">
        <v>45292.645833333336</v>
      </c>
      <c r="K997" s="30">
        <v>114.86</v>
      </c>
      <c r="L997" s="58">
        <f t="shared" si="87"/>
        <v>9.6694796061884691E-3</v>
      </c>
      <c r="N997" s="111">
        <v>45292.645833333336</v>
      </c>
      <c r="O997" s="30">
        <v>878.55</v>
      </c>
      <c r="P997" s="58">
        <f t="shared" si="84"/>
        <v>5.8964964506524886E-3</v>
      </c>
      <c r="R997" s="111">
        <v>45292.645833333336</v>
      </c>
      <c r="S997" s="30">
        <v>21741.9</v>
      </c>
      <c r="T997" s="31">
        <f t="shared" si="88"/>
        <v>4.8317181589774272E-4</v>
      </c>
    </row>
    <row r="998" spans="2:20">
      <c r="B998" s="111">
        <v>45323.645833333336</v>
      </c>
      <c r="C998" s="30">
        <v>1812.6</v>
      </c>
      <c r="D998" s="31">
        <f t="shared" si="85"/>
        <v>1.1100574552351139E-2</v>
      </c>
      <c r="F998" s="111">
        <v>45323.645833333336</v>
      </c>
      <c r="G998" s="30">
        <v>240.1</v>
      </c>
      <c r="H998" s="58">
        <f t="shared" si="86"/>
        <v>-2.0781379883624274E-3</v>
      </c>
      <c r="J998" s="111">
        <v>45323.645833333336</v>
      </c>
      <c r="K998" s="30">
        <v>113.06</v>
      </c>
      <c r="L998" s="58">
        <f t="shared" si="87"/>
        <v>-1.5671251958906507E-2</v>
      </c>
      <c r="N998" s="111">
        <v>45323.645833333336</v>
      </c>
      <c r="O998" s="30">
        <v>875.75</v>
      </c>
      <c r="P998" s="58">
        <f t="shared" si="84"/>
        <v>-3.1870696033236001E-3</v>
      </c>
      <c r="R998" s="111">
        <v>45323.645833333336</v>
      </c>
      <c r="S998" s="30">
        <v>21665.8</v>
      </c>
      <c r="T998" s="31">
        <f t="shared" si="88"/>
        <v>-3.5001540803702991E-3</v>
      </c>
    </row>
    <row r="999" spans="2:20">
      <c r="B999" s="111">
        <v>45352.645833333336</v>
      </c>
      <c r="C999" s="30">
        <v>1824.95</v>
      </c>
      <c r="D999" s="31">
        <f t="shared" si="85"/>
        <v>6.8134171907756613E-3</v>
      </c>
      <c r="F999" s="111">
        <v>45352.645833333336</v>
      </c>
      <c r="G999" s="30">
        <v>245.85</v>
      </c>
      <c r="H999" s="58">
        <f t="shared" si="86"/>
        <v>2.394835485214486E-2</v>
      </c>
      <c r="J999" s="111">
        <v>45352.645833333336</v>
      </c>
      <c r="K999" s="30">
        <v>112.74</v>
      </c>
      <c r="L999" s="58">
        <f t="shared" si="87"/>
        <v>-2.830355563417708E-3</v>
      </c>
      <c r="N999" s="111">
        <v>45352.645833333336</v>
      </c>
      <c r="O999" s="30">
        <v>883.65</v>
      </c>
      <c r="P999" s="58">
        <f t="shared" si="84"/>
        <v>9.0208392806165882E-3</v>
      </c>
      <c r="R999" s="111">
        <v>45352.645833333336</v>
      </c>
      <c r="S999" s="30">
        <v>21517.35</v>
      </c>
      <c r="T999" s="31">
        <f t="shared" si="88"/>
        <v>-6.8518125340398806E-3</v>
      </c>
    </row>
    <row r="1000" spans="2:20">
      <c r="B1000" s="111">
        <v>45383.645833333336</v>
      </c>
      <c r="C1000" s="30">
        <v>1892.4</v>
      </c>
      <c r="D1000" s="31">
        <f t="shared" si="85"/>
        <v>3.6959916710046947E-2</v>
      </c>
      <c r="F1000" s="111">
        <v>45383.645833333336</v>
      </c>
      <c r="G1000" s="30">
        <v>251</v>
      </c>
      <c r="H1000" s="58">
        <f t="shared" si="86"/>
        <v>2.0947732357128324E-2</v>
      </c>
      <c r="J1000" s="111">
        <v>45383.645833333336</v>
      </c>
      <c r="K1000" s="30">
        <v>112.5</v>
      </c>
      <c r="L1000" s="58">
        <f t="shared" si="87"/>
        <v>-2.1287919105906772E-3</v>
      </c>
      <c r="N1000" s="111">
        <v>45383.645833333336</v>
      </c>
      <c r="O1000" s="30">
        <v>873.35</v>
      </c>
      <c r="P1000" s="58">
        <f t="shared" si="84"/>
        <v>-1.1656198721213151E-2</v>
      </c>
      <c r="R1000" s="111">
        <v>45383.645833333336</v>
      </c>
      <c r="S1000" s="30">
        <v>21658.6</v>
      </c>
      <c r="T1000" s="31">
        <f t="shared" si="88"/>
        <v>6.5644700671783074E-3</v>
      </c>
    </row>
    <row r="1001" spans="2:20">
      <c r="B1001" s="111">
        <v>45413.645833333336</v>
      </c>
      <c r="C1001" s="30">
        <v>1888.25</v>
      </c>
      <c r="D1001" s="31">
        <f t="shared" si="85"/>
        <v>-2.1929824561404132E-3</v>
      </c>
      <c r="F1001" s="111">
        <v>45413.645833333336</v>
      </c>
      <c r="G1001" s="30">
        <v>251.85</v>
      </c>
      <c r="H1001" s="58">
        <f t="shared" si="86"/>
        <v>3.3864541832668849E-3</v>
      </c>
      <c r="J1001" s="111">
        <v>45413.645833333336</v>
      </c>
      <c r="K1001" s="30">
        <v>112.54</v>
      </c>
      <c r="L1001" s="58">
        <f t="shared" si="87"/>
        <v>3.5555555555566443E-4</v>
      </c>
      <c r="N1001" s="111">
        <v>45413.645833333336</v>
      </c>
      <c r="O1001" s="30">
        <v>880.65</v>
      </c>
      <c r="P1001" s="58">
        <f t="shared" si="84"/>
        <v>8.3586191103222074E-3</v>
      </c>
      <c r="R1001" s="111">
        <v>45413.645833333336</v>
      </c>
      <c r="S1001" s="30">
        <v>21710.799999999999</v>
      </c>
      <c r="T1001" s="31">
        <f t="shared" si="88"/>
        <v>2.4101280784538659E-3</v>
      </c>
    </row>
    <row r="1002" spans="2:20">
      <c r="B1002" s="111">
        <v>45505.645833333336</v>
      </c>
      <c r="C1002" s="30">
        <v>1862.8</v>
      </c>
      <c r="D1002" s="31">
        <f t="shared" si="85"/>
        <v>-1.347808817688334E-2</v>
      </c>
      <c r="F1002" s="111">
        <v>45505.645833333336</v>
      </c>
      <c r="G1002" s="30">
        <v>250.65</v>
      </c>
      <c r="H1002" s="58">
        <f t="shared" si="86"/>
        <v>-4.7647409172125732E-3</v>
      </c>
      <c r="J1002" s="111">
        <v>45505.645833333336</v>
      </c>
      <c r="K1002" s="30">
        <v>112.8</v>
      </c>
      <c r="L1002" s="58">
        <f t="shared" si="87"/>
        <v>2.3102896747821955E-3</v>
      </c>
      <c r="N1002" s="111">
        <v>45505.645833333336</v>
      </c>
      <c r="O1002" s="30">
        <v>868.1</v>
      </c>
      <c r="P1002" s="58">
        <f t="shared" si="84"/>
        <v>-1.4250837449611087E-2</v>
      </c>
      <c r="R1002" s="111">
        <v>45505.645833333336</v>
      </c>
      <c r="S1002" s="30">
        <v>21513</v>
      </c>
      <c r="T1002" s="31">
        <f t="shared" si="88"/>
        <v>-9.1106730290915205E-3</v>
      </c>
    </row>
    <row r="1003" spans="2:20">
      <c r="B1003" s="111">
        <v>45536.645833333336</v>
      </c>
      <c r="C1003" s="30">
        <v>1814.85</v>
      </c>
      <c r="D1003" s="31">
        <f t="shared" si="85"/>
        <v>-2.5740820270560461E-2</v>
      </c>
      <c r="F1003" s="111">
        <v>45536.645833333336</v>
      </c>
      <c r="G1003" s="30">
        <v>258.85000000000002</v>
      </c>
      <c r="H1003" s="58">
        <f t="shared" si="86"/>
        <v>3.271494115300233E-2</v>
      </c>
      <c r="J1003" s="111">
        <v>45536.645833333336</v>
      </c>
      <c r="K1003" s="30">
        <v>111.66</v>
      </c>
      <c r="L1003" s="58">
        <f t="shared" si="87"/>
        <v>-1.010638297872346E-2</v>
      </c>
      <c r="N1003" s="111">
        <v>45536.645833333336</v>
      </c>
      <c r="O1003" s="30">
        <v>859.9</v>
      </c>
      <c r="P1003" s="58">
        <f t="shared" si="84"/>
        <v>-9.4459163690819858E-3</v>
      </c>
      <c r="R1003" s="111">
        <v>45536.645833333336</v>
      </c>
      <c r="S1003" s="30">
        <v>21544.85</v>
      </c>
      <c r="T1003" s="31">
        <f t="shared" si="88"/>
        <v>1.4805001626922998E-3</v>
      </c>
    </row>
    <row r="1004" spans="2:20">
      <c r="B1004" s="111">
        <v>45566.645833333336</v>
      </c>
      <c r="C1004" s="30">
        <v>1812.95</v>
      </c>
      <c r="D1004" s="31">
        <f t="shared" si="85"/>
        <v>-1.046918478111114E-3</v>
      </c>
      <c r="F1004" s="111">
        <v>45566.645833333336</v>
      </c>
      <c r="G1004" s="30">
        <v>257.3</v>
      </c>
      <c r="H1004" s="58">
        <f t="shared" si="86"/>
        <v>-5.9880239520958556E-3</v>
      </c>
      <c r="J1004" s="111">
        <v>45566.645833333336</v>
      </c>
      <c r="K1004" s="30">
        <v>111.32</v>
      </c>
      <c r="L1004" s="58">
        <f t="shared" si="87"/>
        <v>-3.0449579079347977E-3</v>
      </c>
      <c r="N1004" s="111">
        <v>45566.645833333336</v>
      </c>
      <c r="O1004" s="30">
        <v>852.15</v>
      </c>
      <c r="P1004" s="58">
        <f t="shared" si="84"/>
        <v>-9.0126758925456185E-3</v>
      </c>
      <c r="R1004" s="111">
        <v>45566.645833333336</v>
      </c>
      <c r="S1004" s="30">
        <v>21618.7</v>
      </c>
      <c r="T1004" s="31">
        <f t="shared" si="88"/>
        <v>3.4277333098164942E-3</v>
      </c>
    </row>
    <row r="1005" spans="2:20">
      <c r="B1005" s="111">
        <v>45597.645833333336</v>
      </c>
      <c r="C1005" s="30">
        <v>1797.95</v>
      </c>
      <c r="D1005" s="31">
        <f t="shared" si="85"/>
        <v>-8.2738078821810168E-3</v>
      </c>
      <c r="F1005" s="111">
        <v>45597.645833333336</v>
      </c>
      <c r="G1005" s="30">
        <v>256.95</v>
      </c>
      <c r="H1005" s="58">
        <f t="shared" si="86"/>
        <v>-1.3602798289934492E-3</v>
      </c>
      <c r="J1005" s="111">
        <v>45597.645833333336</v>
      </c>
      <c r="K1005" s="30">
        <v>110.18</v>
      </c>
      <c r="L1005" s="58">
        <f t="shared" si="87"/>
        <v>-1.0240747394897443E-2</v>
      </c>
      <c r="N1005" s="111">
        <v>45597.645833333336</v>
      </c>
      <c r="O1005" s="30">
        <v>837.3</v>
      </c>
      <c r="P1005" s="58">
        <f t="shared" si="84"/>
        <v>-1.7426509417356129E-2</v>
      </c>
      <c r="R1005" s="111">
        <v>45597.645833333336</v>
      </c>
      <c r="S1005" s="30">
        <v>21647.200000000001</v>
      </c>
      <c r="T1005" s="31">
        <f t="shared" si="88"/>
        <v>1.3183031357111297E-3</v>
      </c>
    </row>
    <row r="1006" spans="2:20">
      <c r="B1006" s="111">
        <v>45627.645833333336</v>
      </c>
      <c r="C1006" s="30">
        <v>1795.35</v>
      </c>
      <c r="D1006" s="31">
        <f t="shared" si="85"/>
        <v>-1.4460913818515886E-3</v>
      </c>
      <c r="F1006" s="111">
        <v>45627.645833333336</v>
      </c>
      <c r="G1006" s="30">
        <v>257</v>
      </c>
      <c r="H1006" s="58">
        <f t="shared" si="86"/>
        <v>1.9459038723490529E-4</v>
      </c>
      <c r="J1006" s="111">
        <v>45627.645833333336</v>
      </c>
      <c r="K1006" s="30">
        <v>110.56</v>
      </c>
      <c r="L1006" s="58">
        <f t="shared" si="87"/>
        <v>3.4489017970593672E-3</v>
      </c>
      <c r="N1006" s="111">
        <v>45627.645833333336</v>
      </c>
      <c r="O1006" s="30">
        <v>820.95</v>
      </c>
      <c r="P1006" s="58">
        <f t="shared" si="84"/>
        <v>-1.9527051236115978E-2</v>
      </c>
      <c r="R1006" s="111">
        <v>45627.645833333336</v>
      </c>
      <c r="S1006" s="30">
        <v>21894.55</v>
      </c>
      <c r="T1006" s="31">
        <f t="shared" si="88"/>
        <v>1.1426420045086649E-2</v>
      </c>
    </row>
    <row r="1007" spans="2:20" ht="27">
      <c r="B1007" s="112" t="s">
        <v>610</v>
      </c>
      <c r="C1007" s="30">
        <v>1825.55</v>
      </c>
      <c r="D1007" s="31">
        <f t="shared" si="85"/>
        <v>1.6821232628735361E-2</v>
      </c>
      <c r="F1007" s="112" t="s">
        <v>610</v>
      </c>
      <c r="G1007" s="30">
        <v>252.3</v>
      </c>
      <c r="H1007" s="58">
        <f t="shared" si="86"/>
        <v>-1.8287937743190597E-2</v>
      </c>
      <c r="J1007" s="112" t="s">
        <v>610</v>
      </c>
      <c r="K1007" s="30">
        <v>113.66</v>
      </c>
      <c r="L1007" s="58">
        <f t="shared" si="87"/>
        <v>2.8039073806078063E-2</v>
      </c>
      <c r="N1007" s="112" t="s">
        <v>610</v>
      </c>
      <c r="O1007" s="30">
        <v>834.4</v>
      </c>
      <c r="P1007" s="58">
        <f t="shared" si="84"/>
        <v>1.6383458188683697E-2</v>
      </c>
      <c r="R1007" s="112" t="s">
        <v>610</v>
      </c>
      <c r="S1007" s="30">
        <v>22097.45</v>
      </c>
      <c r="T1007" s="31">
        <f t="shared" si="88"/>
        <v>9.2671463903117868E-3</v>
      </c>
    </row>
    <row r="1008" spans="2:20" ht="27">
      <c r="B1008" s="112" t="s">
        <v>611</v>
      </c>
      <c r="C1008" s="30">
        <v>1833.85</v>
      </c>
      <c r="D1008" s="31">
        <f t="shared" si="85"/>
        <v>4.546575004793052E-3</v>
      </c>
      <c r="F1008" s="112" t="s">
        <v>611</v>
      </c>
      <c r="G1008" s="30">
        <v>246.9</v>
      </c>
      <c r="H1008" s="58">
        <f t="shared" si="86"/>
        <v>-2.1403091557669507E-2</v>
      </c>
      <c r="J1008" s="112" t="s">
        <v>611</v>
      </c>
      <c r="K1008" s="30">
        <v>116.06</v>
      </c>
      <c r="L1008" s="58">
        <f t="shared" si="87"/>
        <v>2.1115607953545723E-2</v>
      </c>
      <c r="N1008" s="112" t="s">
        <v>611</v>
      </c>
      <c r="O1008" s="30">
        <v>830.4</v>
      </c>
      <c r="P1008" s="58">
        <f t="shared" si="84"/>
        <v>-4.7938638542665002E-3</v>
      </c>
      <c r="R1008" s="112" t="s">
        <v>611</v>
      </c>
      <c r="S1008" s="30">
        <v>22032.3</v>
      </c>
      <c r="T1008" s="31">
        <f t="shared" si="88"/>
        <v>-2.9483039898269281E-3</v>
      </c>
    </row>
    <row r="1009" spans="2:20" ht="27">
      <c r="B1009" s="112" t="s">
        <v>612</v>
      </c>
      <c r="C1009" s="30">
        <v>1827.1</v>
      </c>
      <c r="D1009" s="31">
        <f t="shared" si="85"/>
        <v>-3.6807808708454459E-3</v>
      </c>
      <c r="F1009" s="112" t="s">
        <v>612</v>
      </c>
      <c r="G1009" s="30">
        <v>244.25</v>
      </c>
      <c r="H1009" s="58">
        <f t="shared" si="86"/>
        <v>-1.0733090319967609E-2</v>
      </c>
      <c r="J1009" s="112" t="s">
        <v>612</v>
      </c>
      <c r="K1009" s="30">
        <v>118.98</v>
      </c>
      <c r="L1009" s="58">
        <f t="shared" si="87"/>
        <v>2.5159400310184488E-2</v>
      </c>
      <c r="N1009" s="112" t="s">
        <v>612</v>
      </c>
      <c r="O1009" s="30">
        <v>827.25</v>
      </c>
      <c r="P1009" s="58">
        <f t="shared" si="84"/>
        <v>-3.793352601156097E-3</v>
      </c>
      <c r="R1009" s="112" t="s">
        <v>612</v>
      </c>
      <c r="S1009" s="30">
        <v>21571.95</v>
      </c>
      <c r="T1009" s="31">
        <f t="shared" si="88"/>
        <v>-2.0894323334377241E-2</v>
      </c>
    </row>
    <row r="1010" spans="2:20" ht="27">
      <c r="B1010" s="112" t="s">
        <v>613</v>
      </c>
      <c r="C1010" s="30">
        <v>1843.6</v>
      </c>
      <c r="D1010" s="31">
        <f t="shared" si="85"/>
        <v>9.0307043949429122E-3</v>
      </c>
      <c r="F1010" s="112" t="s">
        <v>613</v>
      </c>
      <c r="G1010" s="30">
        <v>243.85</v>
      </c>
      <c r="H1010" s="58">
        <f t="shared" si="86"/>
        <v>-1.6376663254862311E-3</v>
      </c>
      <c r="J1010" s="112" t="s">
        <v>613</v>
      </c>
      <c r="K1010" s="30">
        <v>120.3</v>
      </c>
      <c r="L1010" s="58">
        <f t="shared" si="87"/>
        <v>1.1094301563287834E-2</v>
      </c>
      <c r="N1010" s="112" t="s">
        <v>613</v>
      </c>
      <c r="O1010" s="30">
        <v>820.5</v>
      </c>
      <c r="P1010" s="58">
        <f t="shared" si="84"/>
        <v>-8.1595648232094531E-3</v>
      </c>
      <c r="R1010" s="112" t="s">
        <v>613</v>
      </c>
      <c r="S1010" s="30">
        <v>21462.25</v>
      </c>
      <c r="T1010" s="31">
        <f t="shared" si="88"/>
        <v>-5.0853075405793424E-3</v>
      </c>
    </row>
    <row r="1011" spans="2:20" ht="27">
      <c r="B1011" s="112" t="s">
        <v>614</v>
      </c>
      <c r="C1011" s="30">
        <v>1844.8</v>
      </c>
      <c r="D1011" s="31">
        <f t="shared" si="85"/>
        <v>6.509004122370321E-4</v>
      </c>
      <c r="F1011" s="112" t="s">
        <v>614</v>
      </c>
      <c r="G1011" s="30">
        <v>245.1</v>
      </c>
      <c r="H1011" s="58">
        <f t="shared" si="86"/>
        <v>5.1261021119539674E-3</v>
      </c>
      <c r="J1011" s="112" t="s">
        <v>614</v>
      </c>
      <c r="K1011" s="30">
        <v>121.6</v>
      </c>
      <c r="L1011" s="58">
        <f t="shared" si="87"/>
        <v>1.0806317539484578E-2</v>
      </c>
      <c r="N1011" s="112" t="s">
        <v>614</v>
      </c>
      <c r="O1011" s="30">
        <v>826.05</v>
      </c>
      <c r="P1011" s="58">
        <f t="shared" si="84"/>
        <v>6.7641681901278172E-3</v>
      </c>
      <c r="R1011" s="112" t="s">
        <v>614</v>
      </c>
      <c r="S1011" s="30">
        <v>21622.400000000001</v>
      </c>
      <c r="T1011" s="31">
        <f t="shared" si="88"/>
        <v>7.4619389858938678E-3</v>
      </c>
    </row>
    <row r="1012" spans="2:20" ht="27">
      <c r="B1012" s="112" t="s">
        <v>615</v>
      </c>
      <c r="C1012" s="30">
        <v>1841.5</v>
      </c>
      <c r="D1012" s="31">
        <f t="shared" si="85"/>
        <v>-1.7888117953165361E-3</v>
      </c>
      <c r="F1012" s="112" t="s">
        <v>615</v>
      </c>
      <c r="G1012" s="30">
        <v>240.9</v>
      </c>
      <c r="H1012" s="58">
        <f t="shared" si="86"/>
        <v>-1.7135862913096656E-2</v>
      </c>
      <c r="J1012" s="112" t="s">
        <v>615</v>
      </c>
      <c r="K1012" s="30">
        <v>114.28</v>
      </c>
      <c r="L1012" s="58">
        <f t="shared" si="87"/>
        <v>-6.0197368421052611E-2</v>
      </c>
      <c r="N1012" s="112" t="s">
        <v>615</v>
      </c>
      <c r="O1012" s="30">
        <v>805.85</v>
      </c>
      <c r="P1012" s="58">
        <f t="shared" si="84"/>
        <v>-2.445372556140657E-2</v>
      </c>
      <c r="R1012" s="112" t="s">
        <v>615</v>
      </c>
      <c r="S1012" s="30">
        <v>21238.799999999999</v>
      </c>
      <c r="T1012" s="31">
        <f t="shared" si="88"/>
        <v>-1.7740861328992219E-2</v>
      </c>
    </row>
    <row r="1013" spans="2:20" ht="27">
      <c r="B1013" s="112" t="s">
        <v>616</v>
      </c>
      <c r="C1013" s="30">
        <v>1876.7</v>
      </c>
      <c r="D1013" s="31">
        <f t="shared" si="85"/>
        <v>1.9114852022807494E-2</v>
      </c>
      <c r="F1013" s="112" t="s">
        <v>616</v>
      </c>
      <c r="G1013" s="30">
        <v>238.6</v>
      </c>
      <c r="H1013" s="58">
        <f t="shared" si="86"/>
        <v>-9.5475300954753761E-3</v>
      </c>
      <c r="J1013" s="112" t="s">
        <v>616</v>
      </c>
      <c r="K1013" s="30">
        <v>111.44</v>
      </c>
      <c r="L1013" s="58">
        <f t="shared" si="87"/>
        <v>-2.4851242562128117E-2</v>
      </c>
      <c r="N1013" s="112" t="s">
        <v>616</v>
      </c>
      <c r="O1013" s="30">
        <v>809.7</v>
      </c>
      <c r="P1013" s="58">
        <f t="shared" si="84"/>
        <v>4.777564062790951E-3</v>
      </c>
      <c r="R1013" s="112" t="s">
        <v>616</v>
      </c>
      <c r="S1013" s="30">
        <v>21453.95</v>
      </c>
      <c r="T1013" s="31">
        <f t="shared" si="88"/>
        <v>1.0130045011959243E-2</v>
      </c>
    </row>
    <row r="1014" spans="2:20" ht="27">
      <c r="B1014" s="112" t="s">
        <v>617</v>
      </c>
      <c r="C1014" s="30">
        <v>1842.25</v>
      </c>
      <c r="D1014" s="31">
        <f t="shared" si="85"/>
        <v>-1.8356689934459491E-2</v>
      </c>
      <c r="F1014" s="112" t="s">
        <v>617</v>
      </c>
      <c r="G1014" s="30">
        <v>238.75</v>
      </c>
      <c r="H1014" s="58">
        <f t="shared" si="86"/>
        <v>6.2866722548204912E-4</v>
      </c>
      <c r="J1014" s="112" t="s">
        <v>617</v>
      </c>
      <c r="K1014" s="30">
        <v>111.52</v>
      </c>
      <c r="L1014" s="58">
        <f t="shared" si="87"/>
        <v>7.1787508973431002E-4</v>
      </c>
      <c r="N1014" s="112" t="s">
        <v>617</v>
      </c>
      <c r="O1014" s="30">
        <v>811.1</v>
      </c>
      <c r="P1014" s="58">
        <f t="shared" si="84"/>
        <v>1.7290354452266232E-3</v>
      </c>
      <c r="R1014" s="112" t="s">
        <v>617</v>
      </c>
      <c r="S1014" s="30">
        <v>21352.6</v>
      </c>
      <c r="T1014" s="31">
        <f t="shared" si="88"/>
        <v>-4.7240717909756702E-3</v>
      </c>
    </row>
    <row r="1015" spans="2:20" ht="27">
      <c r="B1015" s="112" t="s">
        <v>618</v>
      </c>
      <c r="C1015" s="30">
        <v>1801.7</v>
      </c>
      <c r="D1015" s="31">
        <f t="shared" si="85"/>
        <v>-2.2011127697109445E-2</v>
      </c>
      <c r="F1015" s="112" t="s">
        <v>618</v>
      </c>
      <c r="G1015" s="30">
        <v>237.3</v>
      </c>
      <c r="H1015" s="58">
        <f t="shared" si="86"/>
        <v>-6.0732984293193626E-3</v>
      </c>
      <c r="J1015" s="112" t="s">
        <v>618</v>
      </c>
      <c r="K1015" s="30">
        <v>110.66</v>
      </c>
      <c r="L1015" s="58">
        <f t="shared" si="87"/>
        <v>-7.7116212338593781E-3</v>
      </c>
      <c r="N1015" s="112" t="s">
        <v>618</v>
      </c>
      <c r="O1015" s="30">
        <v>809.6</v>
      </c>
      <c r="P1015" s="58">
        <f t="shared" si="84"/>
        <v>-1.8493404019233051E-3</v>
      </c>
      <c r="R1015" s="112" t="s">
        <v>618</v>
      </c>
      <c r="S1015" s="30">
        <v>21737.599999999999</v>
      </c>
      <c r="T1015" s="31">
        <f t="shared" si="88"/>
        <v>1.8030591122392581E-2</v>
      </c>
    </row>
    <row r="1016" spans="2:20" ht="27">
      <c r="B1016" s="112" t="s">
        <v>619</v>
      </c>
      <c r="C1016" s="30">
        <v>1795.3</v>
      </c>
      <c r="D1016" s="31">
        <f t="shared" si="85"/>
        <v>-3.5522006993395916E-3</v>
      </c>
      <c r="F1016" s="112" t="s">
        <v>619</v>
      </c>
      <c r="G1016" s="30">
        <v>237.2</v>
      </c>
      <c r="H1016" s="58">
        <f t="shared" si="86"/>
        <v>-4.2140750105357228E-4</v>
      </c>
      <c r="J1016" s="112" t="s">
        <v>619</v>
      </c>
      <c r="K1016" s="30">
        <v>111.18</v>
      </c>
      <c r="L1016" s="58">
        <f t="shared" si="87"/>
        <v>4.69907825772653E-3</v>
      </c>
      <c r="N1016" s="112" t="s">
        <v>619</v>
      </c>
      <c r="O1016" s="30">
        <v>811.05</v>
      </c>
      <c r="P1016" s="58">
        <f t="shared" si="84"/>
        <v>1.7910079051381977E-3</v>
      </c>
      <c r="R1016" s="112" t="s">
        <v>619</v>
      </c>
      <c r="S1016" s="30">
        <v>21522.1</v>
      </c>
      <c r="T1016" s="31">
        <f t="shared" si="88"/>
        <v>-9.9136979243338308E-3</v>
      </c>
    </row>
    <row r="1017" spans="2:20" ht="27">
      <c r="B1017" s="112" t="s">
        <v>620</v>
      </c>
      <c r="C1017" s="30">
        <v>1808.1</v>
      </c>
      <c r="D1017" s="31">
        <f t="shared" si="85"/>
        <v>7.1297276221244932E-3</v>
      </c>
      <c r="F1017" s="112" t="s">
        <v>620</v>
      </c>
      <c r="G1017" s="30">
        <v>244.05</v>
      </c>
      <c r="H1017" s="58">
        <f t="shared" si="86"/>
        <v>2.8878583473861852E-2</v>
      </c>
      <c r="J1017" s="112" t="s">
        <v>620</v>
      </c>
      <c r="K1017" s="30">
        <v>110.8</v>
      </c>
      <c r="L1017" s="58">
        <f t="shared" si="87"/>
        <v>-3.4178809138335486E-3</v>
      </c>
      <c r="N1017" s="112" t="s">
        <v>620</v>
      </c>
      <c r="O1017" s="30">
        <v>812.1</v>
      </c>
      <c r="P1017" s="58">
        <f t="shared" si="84"/>
        <v>1.2946180876642899E-3</v>
      </c>
      <c r="R1017" s="112" t="s">
        <v>620</v>
      </c>
      <c r="S1017" s="30">
        <v>21725.7</v>
      </c>
      <c r="T1017" s="31">
        <f t="shared" si="88"/>
        <v>9.4600433972522602E-3</v>
      </c>
    </row>
    <row r="1018" spans="2:20">
      <c r="B1018" s="111">
        <v>45293.645833333336</v>
      </c>
      <c r="C1018" s="30">
        <v>1803.15</v>
      </c>
      <c r="D1018" s="31">
        <f t="shared" si="85"/>
        <v>-2.7376804380288E-3</v>
      </c>
      <c r="F1018" s="111">
        <v>45293.645833333336</v>
      </c>
      <c r="G1018" s="30">
        <v>240.3</v>
      </c>
      <c r="H1018" s="58">
        <f t="shared" si="86"/>
        <v>-1.5365703749231741E-2</v>
      </c>
      <c r="J1018" s="111">
        <v>45293.645833333336</v>
      </c>
      <c r="K1018" s="30">
        <v>109.4</v>
      </c>
      <c r="L1018" s="58">
        <f t="shared" si="87"/>
        <v>-1.2635379061371799E-2</v>
      </c>
      <c r="N1018" s="111">
        <v>45293.645833333336</v>
      </c>
      <c r="O1018" s="30">
        <v>806.9</v>
      </c>
      <c r="P1018" s="58">
        <f t="shared" si="84"/>
        <v>-6.4031523211427466E-3</v>
      </c>
      <c r="R1018" s="111">
        <v>45293.645833333336</v>
      </c>
      <c r="S1018" s="30">
        <v>21697.45</v>
      </c>
      <c r="T1018" s="31">
        <f t="shared" si="88"/>
        <v>-1.3003033273956133E-3</v>
      </c>
    </row>
    <row r="1019" spans="2:20">
      <c r="B1019" s="111">
        <v>45324.645833333336</v>
      </c>
      <c r="C1019" s="30">
        <v>1846.55</v>
      </c>
      <c r="D1019" s="31">
        <f t="shared" si="85"/>
        <v>2.4068990377949628E-2</v>
      </c>
      <c r="F1019" s="111">
        <v>45324.645833333336</v>
      </c>
      <c r="G1019" s="30">
        <v>250.9</v>
      </c>
      <c r="H1019" s="58">
        <f t="shared" si="86"/>
        <v>4.4111527257594707E-2</v>
      </c>
      <c r="J1019" s="111">
        <v>45324.645833333336</v>
      </c>
      <c r="K1019" s="30">
        <v>105.34</v>
      </c>
      <c r="L1019" s="58">
        <f t="shared" si="87"/>
        <v>-3.7111517367458879E-2</v>
      </c>
      <c r="N1019" s="111">
        <v>45324.645833333336</v>
      </c>
      <c r="O1019" s="30">
        <v>804.6</v>
      </c>
      <c r="P1019" s="58">
        <f t="shared" si="84"/>
        <v>-2.850415169165843E-3</v>
      </c>
      <c r="R1019" s="111">
        <v>45324.645833333336</v>
      </c>
      <c r="S1019" s="30">
        <v>21853.8</v>
      </c>
      <c r="T1019" s="31">
        <f t="shared" si="88"/>
        <v>7.2059159025599229E-3</v>
      </c>
    </row>
    <row r="1020" spans="2:20">
      <c r="B1020" s="111">
        <v>45414.645833333336</v>
      </c>
      <c r="C1020" s="30">
        <v>1776.7</v>
      </c>
      <c r="D1020" s="31">
        <f t="shared" si="85"/>
        <v>-3.7827299558636285E-2</v>
      </c>
      <c r="F1020" s="111">
        <v>45414.645833333336</v>
      </c>
      <c r="G1020" s="30">
        <v>229.9</v>
      </c>
      <c r="H1020" s="58">
        <f t="shared" si="86"/>
        <v>-8.3698684734954121E-2</v>
      </c>
      <c r="J1020" s="111">
        <v>45414.645833333336</v>
      </c>
      <c r="K1020" s="30">
        <v>102.52</v>
      </c>
      <c r="L1020" s="58">
        <f t="shared" si="87"/>
        <v>-2.6770457565976957E-2</v>
      </c>
      <c r="N1020" s="111">
        <v>45414.645833333336</v>
      </c>
      <c r="O1020" s="30">
        <v>800.8</v>
      </c>
      <c r="P1020" s="58">
        <f t="shared" si="84"/>
        <v>-4.7228436490182046E-3</v>
      </c>
      <c r="R1020" s="111">
        <v>45414.645833333336</v>
      </c>
      <c r="S1020" s="30">
        <v>21771.7</v>
      </c>
      <c r="T1020" s="31">
        <f t="shared" si="88"/>
        <v>-3.756783717248191E-3</v>
      </c>
    </row>
    <row r="1021" spans="2:20">
      <c r="B1021" s="111">
        <v>45445.645833333336</v>
      </c>
      <c r="C1021" s="30">
        <v>1797.95</v>
      </c>
      <c r="D1021" s="31">
        <f t="shared" si="85"/>
        <v>1.1960375977936533E-2</v>
      </c>
      <c r="F1021" s="111">
        <v>45445.645833333336</v>
      </c>
      <c r="G1021" s="30">
        <v>225</v>
      </c>
      <c r="H1021" s="58">
        <f t="shared" si="86"/>
        <v>-2.1313614615049992E-2</v>
      </c>
      <c r="J1021" s="111">
        <v>45445.645833333336</v>
      </c>
      <c r="K1021" s="30">
        <v>104.4</v>
      </c>
      <c r="L1021" s="58">
        <f t="shared" si="87"/>
        <v>1.8337885290675038E-2</v>
      </c>
      <c r="N1021" s="111">
        <v>45445.645833333336</v>
      </c>
      <c r="O1021" s="30">
        <v>798.9</v>
      </c>
      <c r="P1021" s="58">
        <f t="shared" si="84"/>
        <v>-2.3726273726273339E-3</v>
      </c>
      <c r="R1021" s="111">
        <v>45445.645833333336</v>
      </c>
      <c r="S1021" s="30">
        <v>21929.4</v>
      </c>
      <c r="T1021" s="31">
        <f t="shared" si="88"/>
        <v>7.2433480160023489E-3</v>
      </c>
    </row>
    <row r="1022" spans="2:20">
      <c r="B1022" s="111">
        <v>45475.645833333336</v>
      </c>
      <c r="C1022" s="30">
        <v>1791.65</v>
      </c>
      <c r="D1022" s="31">
        <f t="shared" si="85"/>
        <v>-3.5039906560249134E-3</v>
      </c>
      <c r="F1022" s="111">
        <v>45475.645833333336</v>
      </c>
      <c r="G1022" s="30">
        <v>233.15</v>
      </c>
      <c r="H1022" s="58">
        <f t="shared" si="86"/>
        <v>3.6222222222222156E-2</v>
      </c>
      <c r="J1022" s="111">
        <v>45475.645833333336</v>
      </c>
      <c r="K1022" s="30">
        <v>105.24</v>
      </c>
      <c r="L1022" s="58">
        <f t="shared" si="87"/>
        <v>8.0459770114942319E-3</v>
      </c>
      <c r="N1022" s="111">
        <v>45475.645833333336</v>
      </c>
      <c r="O1022" s="30">
        <v>790.5</v>
      </c>
      <c r="P1022" s="58">
        <f t="shared" si="84"/>
        <v>-1.0514457378896003E-2</v>
      </c>
      <c r="R1022" s="111">
        <v>45475.645833333336</v>
      </c>
      <c r="S1022" s="30">
        <v>21930.5</v>
      </c>
      <c r="T1022" s="31">
        <f t="shared" si="88"/>
        <v>5.0160971116319786E-5</v>
      </c>
    </row>
    <row r="1023" spans="2:20">
      <c r="B1023" s="111">
        <v>45506.645833333336</v>
      </c>
      <c r="C1023" s="30">
        <v>1756.15</v>
      </c>
      <c r="D1023" s="31">
        <f t="shared" si="85"/>
        <v>-1.9814137805933107E-2</v>
      </c>
      <c r="F1023" s="111">
        <v>45506.645833333336</v>
      </c>
      <c r="G1023" s="30">
        <v>245.95</v>
      </c>
      <c r="H1023" s="58">
        <f t="shared" si="86"/>
        <v>5.4900278790478207E-2</v>
      </c>
      <c r="J1023" s="111">
        <v>45506.645833333336</v>
      </c>
      <c r="K1023" s="30">
        <v>103.56</v>
      </c>
      <c r="L1023" s="58">
        <f t="shared" si="87"/>
        <v>-1.5963511972633904E-2</v>
      </c>
      <c r="N1023" s="111">
        <v>45506.645833333336</v>
      </c>
      <c r="O1023" s="30">
        <v>792</v>
      </c>
      <c r="P1023" s="58">
        <f t="shared" si="84"/>
        <v>1.8975332068311701E-3</v>
      </c>
      <c r="R1023" s="111">
        <v>45506.645833333336</v>
      </c>
      <c r="S1023" s="30">
        <v>21717.95</v>
      </c>
      <c r="T1023" s="31">
        <f t="shared" si="88"/>
        <v>-9.6919814869701471E-3</v>
      </c>
    </row>
    <row r="1024" spans="2:20">
      <c r="B1024" s="111">
        <v>45537.645833333336</v>
      </c>
      <c r="C1024" s="30">
        <v>1776.75</v>
      </c>
      <c r="D1024" s="31">
        <f t="shared" si="85"/>
        <v>1.1730205278592365E-2</v>
      </c>
      <c r="F1024" s="111">
        <v>45537.645833333336</v>
      </c>
      <c r="G1024" s="30">
        <v>246</v>
      </c>
      <c r="H1024" s="58">
        <f t="shared" si="86"/>
        <v>2.0329335230750978E-4</v>
      </c>
      <c r="J1024" s="111">
        <v>45537.645833333336</v>
      </c>
      <c r="K1024" s="30">
        <v>108.64</v>
      </c>
      <c r="L1024" s="58">
        <f t="shared" si="87"/>
        <v>4.9053688682889174E-2</v>
      </c>
      <c r="N1024" s="111">
        <v>45537.645833333336</v>
      </c>
      <c r="O1024" s="30">
        <v>857</v>
      </c>
      <c r="P1024" s="58">
        <f t="shared" si="84"/>
        <v>8.2070707070706961E-2</v>
      </c>
      <c r="R1024" s="111">
        <v>45537.645833333336</v>
      </c>
      <c r="S1024" s="30">
        <v>21782.5</v>
      </c>
      <c r="T1024" s="31">
        <f t="shared" si="88"/>
        <v>2.9721958103781088E-3</v>
      </c>
    </row>
    <row r="1025" spans="2:20">
      <c r="B1025" s="111">
        <v>45628.645833333336</v>
      </c>
      <c r="C1025" s="30">
        <v>1726.9</v>
      </c>
      <c r="D1025" s="31">
        <f t="shared" si="85"/>
        <v>-2.805684536372588E-2</v>
      </c>
      <c r="F1025" s="111">
        <v>45628.645833333336</v>
      </c>
      <c r="G1025" s="30">
        <v>242.65</v>
      </c>
      <c r="H1025" s="58">
        <f t="shared" si="86"/>
        <v>-1.3617886178861727E-2</v>
      </c>
      <c r="J1025" s="111">
        <v>45628.645833333336</v>
      </c>
      <c r="K1025" s="30">
        <v>98.5</v>
      </c>
      <c r="L1025" s="58">
        <f t="shared" si="87"/>
        <v>-9.3335787923416791E-2</v>
      </c>
      <c r="N1025" s="111">
        <v>45628.645833333336</v>
      </c>
      <c r="O1025" s="30">
        <v>807.05</v>
      </c>
      <c r="P1025" s="58">
        <f t="shared" si="84"/>
        <v>-5.828471411901992E-2</v>
      </c>
      <c r="R1025" s="111">
        <v>45628.645833333336</v>
      </c>
      <c r="S1025" s="30">
        <v>21616.05</v>
      </c>
      <c r="T1025" s="31">
        <f t="shared" si="88"/>
        <v>-7.6414552966831417E-3</v>
      </c>
    </row>
    <row r="1026" spans="2:20" ht="27">
      <c r="B1026" s="112" t="s">
        <v>621</v>
      </c>
      <c r="C1026" s="30">
        <v>1737.75</v>
      </c>
      <c r="D1026" s="31">
        <f t="shared" si="85"/>
        <v>6.2829347385486845E-3</v>
      </c>
      <c r="F1026" s="112" t="s">
        <v>621</v>
      </c>
      <c r="G1026" s="30">
        <v>233.45</v>
      </c>
      <c r="H1026" s="58">
        <f t="shared" si="86"/>
        <v>-3.791469194312802E-2</v>
      </c>
      <c r="J1026" s="112" t="s">
        <v>621</v>
      </c>
      <c r="K1026" s="30">
        <v>99.48</v>
      </c>
      <c r="L1026" s="58">
        <f t="shared" si="87"/>
        <v>9.9492385786803528E-3</v>
      </c>
      <c r="N1026" s="112" t="s">
        <v>621</v>
      </c>
      <c r="O1026" s="30">
        <v>798.15</v>
      </c>
      <c r="P1026" s="58">
        <f t="shared" si="84"/>
        <v>-1.1027817359519188E-2</v>
      </c>
      <c r="R1026" s="112" t="s">
        <v>621</v>
      </c>
      <c r="S1026" s="30">
        <v>21743.25</v>
      </c>
      <c r="T1026" s="31">
        <f t="shared" si="88"/>
        <v>5.8845163663112654E-3</v>
      </c>
    </row>
    <row r="1027" spans="2:20" ht="27">
      <c r="B1027" s="112" t="s">
        <v>622</v>
      </c>
      <c r="C1027" s="30">
        <v>1731.5</v>
      </c>
      <c r="D1027" s="31">
        <f t="shared" si="85"/>
        <v>-3.5966048050640742E-3</v>
      </c>
      <c r="F1027" s="112" t="s">
        <v>622</v>
      </c>
      <c r="G1027" s="30">
        <v>237.6</v>
      </c>
      <c r="H1027" s="58">
        <f t="shared" si="86"/>
        <v>1.7776825872777957E-2</v>
      </c>
      <c r="J1027" s="112" t="s">
        <v>622</v>
      </c>
      <c r="K1027" s="30">
        <v>104.78</v>
      </c>
      <c r="L1027" s="58">
        <f t="shared" si="87"/>
        <v>5.3277040611177995E-2</v>
      </c>
      <c r="N1027" s="112" t="s">
        <v>622</v>
      </c>
      <c r="O1027" s="30">
        <v>810.2</v>
      </c>
      <c r="P1027" s="58">
        <f t="shared" si="84"/>
        <v>1.509741276702381E-2</v>
      </c>
      <c r="R1027" s="112" t="s">
        <v>622</v>
      </c>
      <c r="S1027" s="30">
        <v>21840.05</v>
      </c>
      <c r="T1027" s="31">
        <f t="shared" si="88"/>
        <v>4.4519563542708696E-3</v>
      </c>
    </row>
    <row r="1028" spans="2:20" ht="27">
      <c r="B1028" s="112" t="s">
        <v>623</v>
      </c>
      <c r="C1028" s="30">
        <v>1763.95</v>
      </c>
      <c r="D1028" s="31">
        <f t="shared" si="85"/>
        <v>1.8740976032341816E-2</v>
      </c>
      <c r="F1028" s="112" t="s">
        <v>623</v>
      </c>
      <c r="G1028" s="30">
        <v>235.35</v>
      </c>
      <c r="H1028" s="58">
        <f t="shared" si="86"/>
        <v>-9.4696969696970168E-3</v>
      </c>
      <c r="J1028" s="112" t="s">
        <v>623</v>
      </c>
      <c r="K1028" s="30">
        <v>105.44</v>
      </c>
      <c r="L1028" s="58">
        <f t="shared" si="87"/>
        <v>6.2989120061081039E-3</v>
      </c>
      <c r="N1028" s="112" t="s">
        <v>623</v>
      </c>
      <c r="O1028" s="30">
        <v>811.55</v>
      </c>
      <c r="P1028" s="58">
        <f t="shared" si="84"/>
        <v>1.6662552456183644E-3</v>
      </c>
      <c r="R1028" s="112" t="s">
        <v>623</v>
      </c>
      <c r="S1028" s="30">
        <v>21910.75</v>
      </c>
      <c r="T1028" s="31">
        <f t="shared" si="88"/>
        <v>3.2371720760713263E-3</v>
      </c>
    </row>
    <row r="1029" spans="2:20" ht="27">
      <c r="B1029" s="112" t="s">
        <v>624</v>
      </c>
      <c r="C1029" s="30">
        <v>1733.9</v>
      </c>
      <c r="D1029" s="31">
        <f t="shared" si="85"/>
        <v>-1.7035630261628687E-2</v>
      </c>
      <c r="F1029" s="112" t="s">
        <v>624</v>
      </c>
      <c r="G1029" s="30">
        <v>233.8</v>
      </c>
      <c r="H1029" s="58">
        <f t="shared" si="86"/>
        <v>-6.585935840237922E-3</v>
      </c>
      <c r="J1029" s="112" t="s">
        <v>624</v>
      </c>
      <c r="K1029" s="30">
        <v>105.4</v>
      </c>
      <c r="L1029" s="58">
        <f t="shared" si="87"/>
        <v>-3.7936267071314589E-4</v>
      </c>
      <c r="N1029" s="112" t="s">
        <v>624</v>
      </c>
      <c r="O1029" s="30">
        <v>808.6</v>
      </c>
      <c r="P1029" s="58">
        <f t="shared" si="84"/>
        <v>-3.6350194073069275E-3</v>
      </c>
      <c r="R1029" s="112" t="s">
        <v>624</v>
      </c>
      <c r="S1029" s="30">
        <v>22040.7</v>
      </c>
      <c r="T1029" s="31">
        <f t="shared" si="88"/>
        <v>5.9308786782743539E-3</v>
      </c>
    </row>
    <row r="1030" spans="2:20" ht="27">
      <c r="B1030" s="112" t="s">
        <v>625</v>
      </c>
      <c r="C1030" s="30">
        <v>1765.95</v>
      </c>
      <c r="D1030" s="31">
        <f t="shared" si="85"/>
        <v>1.8484341657535097E-2</v>
      </c>
      <c r="F1030" s="112" t="s">
        <v>625</v>
      </c>
      <c r="G1030" s="30">
        <v>231.55</v>
      </c>
      <c r="H1030" s="58">
        <f t="shared" si="86"/>
        <v>-9.6236099230111449E-3</v>
      </c>
      <c r="J1030" s="112" t="s">
        <v>625</v>
      </c>
      <c r="K1030" s="30">
        <v>102.96</v>
      </c>
      <c r="L1030" s="58">
        <f t="shared" si="87"/>
        <v>-2.3149905123339809E-2</v>
      </c>
      <c r="N1030" s="112" t="s">
        <v>625</v>
      </c>
      <c r="O1030" s="30">
        <v>796.55</v>
      </c>
      <c r="P1030" s="58">
        <f t="shared" si="84"/>
        <v>-1.4902300272075286E-2</v>
      </c>
      <c r="R1030" s="112" t="s">
        <v>625</v>
      </c>
      <c r="S1030" s="30">
        <v>22122.25</v>
      </c>
      <c r="T1030" s="31">
        <f t="shared" si="88"/>
        <v>3.6999732313400813E-3</v>
      </c>
    </row>
    <row r="1031" spans="2:20" ht="27">
      <c r="B1031" s="112" t="s">
        <v>626</v>
      </c>
      <c r="C1031" s="30">
        <v>1729.9</v>
      </c>
      <c r="D1031" s="31">
        <f t="shared" si="85"/>
        <v>-2.0413941504572541E-2</v>
      </c>
      <c r="F1031" s="112" t="s">
        <v>626</v>
      </c>
      <c r="G1031" s="30">
        <v>229.55</v>
      </c>
      <c r="H1031" s="58">
        <f t="shared" si="86"/>
        <v>-8.6374433167781817E-3</v>
      </c>
      <c r="J1031" s="112" t="s">
        <v>626</v>
      </c>
      <c r="K1031" s="30">
        <v>101</v>
      </c>
      <c r="L1031" s="58">
        <f t="shared" si="87"/>
        <v>-1.9036519036518929E-2</v>
      </c>
      <c r="N1031" s="112" t="s">
        <v>626</v>
      </c>
      <c r="O1031" s="30">
        <v>801</v>
      </c>
      <c r="P1031" s="58">
        <f t="shared" si="84"/>
        <v>5.5865921787709993E-3</v>
      </c>
      <c r="R1031" s="112" t="s">
        <v>626</v>
      </c>
      <c r="S1031" s="30">
        <v>22196.95</v>
      </c>
      <c r="T1031" s="31">
        <f t="shared" si="88"/>
        <v>3.3766908881329716E-3</v>
      </c>
    </row>
    <row r="1032" spans="2:20" ht="27">
      <c r="B1032" s="112" t="s">
        <v>627</v>
      </c>
      <c r="C1032" s="30">
        <v>1720.1</v>
      </c>
      <c r="D1032" s="31">
        <f t="shared" si="85"/>
        <v>-5.6650673449333278E-3</v>
      </c>
      <c r="F1032" s="112" t="s">
        <v>627</v>
      </c>
      <c r="G1032" s="30">
        <v>225.3</v>
      </c>
      <c r="H1032" s="58">
        <f t="shared" si="86"/>
        <v>-1.8514484861685943E-2</v>
      </c>
      <c r="J1032" s="112" t="s">
        <v>627</v>
      </c>
      <c r="K1032" s="30">
        <v>99.78</v>
      </c>
      <c r="L1032" s="58">
        <f t="shared" si="87"/>
        <v>-1.207920792079209E-2</v>
      </c>
      <c r="N1032" s="112" t="s">
        <v>627</v>
      </c>
      <c r="O1032" s="30">
        <v>800.55</v>
      </c>
      <c r="P1032" s="58">
        <f t="shared" si="84"/>
        <v>-5.6179775280906785E-4</v>
      </c>
      <c r="R1032" s="112" t="s">
        <v>627</v>
      </c>
      <c r="S1032" s="30">
        <v>22055.05</v>
      </c>
      <c r="T1032" s="31">
        <f t="shared" si="88"/>
        <v>-6.3927701778848656E-3</v>
      </c>
    </row>
    <row r="1033" spans="2:20" ht="27">
      <c r="B1033" s="112" t="s">
        <v>628</v>
      </c>
      <c r="C1033" s="30">
        <v>1732.8</v>
      </c>
      <c r="D1033" s="31">
        <f t="shared" si="85"/>
        <v>7.3832916690890205E-3</v>
      </c>
      <c r="F1033" s="112" t="s">
        <v>628</v>
      </c>
      <c r="G1033" s="30">
        <v>226.1</v>
      </c>
      <c r="H1033" s="58">
        <f t="shared" si="86"/>
        <v>3.5508211273855839E-3</v>
      </c>
      <c r="J1033" s="112" t="s">
        <v>628</v>
      </c>
      <c r="K1033" s="30">
        <v>100.82</v>
      </c>
      <c r="L1033" s="58">
        <f t="shared" si="87"/>
        <v>1.0422930446983392E-2</v>
      </c>
      <c r="N1033" s="112" t="s">
        <v>628</v>
      </c>
      <c r="O1033" s="30">
        <v>800.1</v>
      </c>
      <c r="P1033" s="58">
        <f t="shared" ref="P1033:P1096" si="89">(O1033/O1032)-1</f>
        <v>-5.6211354693636029E-4</v>
      </c>
      <c r="R1033" s="112" t="s">
        <v>628</v>
      </c>
      <c r="S1033" s="30">
        <v>22217.45</v>
      </c>
      <c r="T1033" s="31">
        <f t="shared" si="88"/>
        <v>7.3633929644232321E-3</v>
      </c>
    </row>
    <row r="1034" spans="2:20" ht="27">
      <c r="B1034" s="112" t="s">
        <v>629</v>
      </c>
      <c r="C1034" s="30">
        <v>1714.9</v>
      </c>
      <c r="D1034" s="31">
        <f t="shared" si="85"/>
        <v>-1.0330101569713701E-2</v>
      </c>
      <c r="F1034" s="112" t="s">
        <v>629</v>
      </c>
      <c r="G1034" s="30">
        <v>227.5</v>
      </c>
      <c r="H1034" s="58">
        <f t="shared" si="86"/>
        <v>6.1919504643963563E-3</v>
      </c>
      <c r="J1034" s="112" t="s">
        <v>629</v>
      </c>
      <c r="K1034" s="30">
        <v>103.26</v>
      </c>
      <c r="L1034" s="58">
        <f t="shared" si="87"/>
        <v>2.4201547312041383E-2</v>
      </c>
      <c r="N1034" s="112" t="s">
        <v>629</v>
      </c>
      <c r="O1034" s="30">
        <v>795.15</v>
      </c>
      <c r="P1034" s="58">
        <f t="shared" si="89"/>
        <v>-6.1867266591676406E-3</v>
      </c>
      <c r="R1034" s="112" t="s">
        <v>629</v>
      </c>
      <c r="S1034" s="30">
        <v>22212.7</v>
      </c>
      <c r="T1034" s="31">
        <f t="shared" si="88"/>
        <v>-2.1379591267223219E-4</v>
      </c>
    </row>
    <row r="1035" spans="2:20" ht="27">
      <c r="B1035" s="112" t="s">
        <v>630</v>
      </c>
      <c r="C1035" s="30">
        <v>1706.85</v>
      </c>
      <c r="D1035" s="31">
        <f t="shared" ref="D1035:D1098" si="90">(C1035/C1034)-1</f>
        <v>-4.6941512624644188E-3</v>
      </c>
      <c r="F1035" s="112" t="s">
        <v>630</v>
      </c>
      <c r="G1035" s="30">
        <v>223.6</v>
      </c>
      <c r="H1035" s="58">
        <f t="shared" ref="H1035:H1098" si="91">(G1035/G1034)-1</f>
        <v>-1.7142857142857126E-2</v>
      </c>
      <c r="J1035" s="112" t="s">
        <v>630</v>
      </c>
      <c r="K1035" s="30">
        <v>105.7</v>
      </c>
      <c r="L1035" s="58">
        <f t="shared" ref="L1035:L1098" si="92">(K1035/K1034)-1</f>
        <v>2.3629672670927748E-2</v>
      </c>
      <c r="N1035" s="112" t="s">
        <v>630</v>
      </c>
      <c r="O1035" s="30">
        <v>792.3</v>
      </c>
      <c r="P1035" s="58">
        <f t="shared" si="89"/>
        <v>-3.5842293906810374E-3</v>
      </c>
      <c r="R1035" s="112" t="s">
        <v>630</v>
      </c>
      <c r="S1035" s="30">
        <v>22122.05</v>
      </c>
      <c r="T1035" s="31">
        <f t="shared" ref="T1035:T1098" si="93">(S1035/S1034)-1</f>
        <v>-4.0809987079464261E-3</v>
      </c>
    </row>
    <row r="1036" spans="2:20" ht="27">
      <c r="B1036" s="112" t="s">
        <v>631</v>
      </c>
      <c r="C1036" s="30">
        <v>1688.5</v>
      </c>
      <c r="D1036" s="31">
        <f t="shared" si="90"/>
        <v>-1.0750798254093752E-2</v>
      </c>
      <c r="F1036" s="112" t="s">
        <v>631</v>
      </c>
      <c r="G1036" s="30">
        <v>218.5</v>
      </c>
      <c r="H1036" s="58">
        <f t="shared" si="91"/>
        <v>-2.2808586762075089E-2</v>
      </c>
      <c r="J1036" s="112" t="s">
        <v>631</v>
      </c>
      <c r="K1036" s="30">
        <v>113.14</v>
      </c>
      <c r="L1036" s="58">
        <f t="shared" si="92"/>
        <v>7.0387890255440011E-2</v>
      </c>
      <c r="N1036" s="112" t="s">
        <v>631</v>
      </c>
      <c r="O1036" s="30">
        <v>792.5</v>
      </c>
      <c r="P1036" s="58">
        <f t="shared" si="89"/>
        <v>2.5242963523930406E-4</v>
      </c>
      <c r="R1036" s="112" t="s">
        <v>631</v>
      </c>
      <c r="S1036" s="30">
        <v>22198.35</v>
      </c>
      <c r="T1036" s="31">
        <f t="shared" si="93"/>
        <v>3.4490474436139618E-3</v>
      </c>
    </row>
    <row r="1037" spans="2:20" ht="27">
      <c r="B1037" s="112" t="s">
        <v>632</v>
      </c>
      <c r="C1037" s="30">
        <v>1661.2</v>
      </c>
      <c r="D1037" s="31">
        <f t="shared" si="90"/>
        <v>-1.6168196624222642E-2</v>
      </c>
      <c r="F1037" s="112" t="s">
        <v>632</v>
      </c>
      <c r="G1037" s="30">
        <v>219.8</v>
      </c>
      <c r="H1037" s="58">
        <f t="shared" si="91"/>
        <v>5.9496567505721298E-3</v>
      </c>
      <c r="J1037" s="112" t="s">
        <v>632</v>
      </c>
      <c r="K1037" s="30">
        <v>110.02</v>
      </c>
      <c r="L1037" s="58">
        <f t="shared" si="92"/>
        <v>-2.7576453950857394E-2</v>
      </c>
      <c r="N1037" s="112" t="s">
        <v>632</v>
      </c>
      <c r="O1037" s="30">
        <v>783.35</v>
      </c>
      <c r="P1037" s="58">
        <f t="shared" si="89"/>
        <v>-1.1545741324921144E-2</v>
      </c>
      <c r="R1037" s="112" t="s">
        <v>632</v>
      </c>
      <c r="S1037" s="30">
        <v>21951.15</v>
      </c>
      <c r="T1037" s="31">
        <f t="shared" si="93"/>
        <v>-1.1135962808046407E-2</v>
      </c>
    </row>
    <row r="1038" spans="2:20" ht="27">
      <c r="B1038" s="112" t="s">
        <v>633</v>
      </c>
      <c r="C1038" s="30">
        <v>1697.2</v>
      </c>
      <c r="D1038" s="31">
        <f t="shared" si="90"/>
        <v>2.1671081146159343E-2</v>
      </c>
      <c r="F1038" s="112" t="s">
        <v>633</v>
      </c>
      <c r="G1038" s="30">
        <v>215.2</v>
      </c>
      <c r="H1038" s="58">
        <f t="shared" si="91"/>
        <v>-2.0928116469517866E-2</v>
      </c>
      <c r="J1038" s="112" t="s">
        <v>633</v>
      </c>
      <c r="K1038" s="30">
        <v>109.54</v>
      </c>
      <c r="L1038" s="58">
        <f t="shared" si="92"/>
        <v>-4.3628431194326911E-3</v>
      </c>
      <c r="N1038" s="112" t="s">
        <v>633</v>
      </c>
      <c r="O1038" s="30">
        <v>781.7</v>
      </c>
      <c r="P1038" s="58">
        <f t="shared" si="89"/>
        <v>-2.1063381630177513E-3</v>
      </c>
      <c r="R1038" s="112" t="s">
        <v>633</v>
      </c>
      <c r="S1038" s="30">
        <v>21982.799999999999</v>
      </c>
      <c r="T1038" s="31">
        <f t="shared" si="93"/>
        <v>1.4418378991531977E-3</v>
      </c>
    </row>
    <row r="1039" spans="2:20">
      <c r="B1039" s="111">
        <v>45294.645833333336</v>
      </c>
      <c r="C1039" s="30">
        <v>1698.9</v>
      </c>
      <c r="D1039" s="31">
        <f t="shared" si="90"/>
        <v>1.0016497761018428E-3</v>
      </c>
      <c r="F1039" s="111">
        <v>45294.645833333336</v>
      </c>
      <c r="G1039" s="30">
        <v>216.4</v>
      </c>
      <c r="H1039" s="58">
        <f t="shared" si="91"/>
        <v>5.5762081784387352E-3</v>
      </c>
      <c r="J1039" s="111">
        <v>45294.645833333336</v>
      </c>
      <c r="K1039" s="30">
        <v>108.44</v>
      </c>
      <c r="L1039" s="58">
        <f t="shared" si="92"/>
        <v>-1.0041993792222148E-2</v>
      </c>
      <c r="N1039" s="111">
        <v>45294.645833333336</v>
      </c>
      <c r="O1039" s="30">
        <v>786.55</v>
      </c>
      <c r="P1039" s="58">
        <f t="shared" si="89"/>
        <v>6.2044262504796777E-3</v>
      </c>
      <c r="R1039" s="111">
        <v>45294.645833333336</v>
      </c>
      <c r="S1039" s="30">
        <v>22338.75</v>
      </c>
      <c r="T1039" s="31">
        <f t="shared" si="93"/>
        <v>1.6192204814673428E-2</v>
      </c>
    </row>
    <row r="1040" spans="2:20">
      <c r="B1040" s="111">
        <v>45385.645833333336</v>
      </c>
      <c r="C1040" s="30">
        <v>1713.15</v>
      </c>
      <c r="D1040" s="31">
        <f t="shared" si="90"/>
        <v>8.3877803284477803E-3</v>
      </c>
      <c r="F1040" s="111">
        <v>45385.645833333336</v>
      </c>
      <c r="G1040" s="30">
        <v>215.8</v>
      </c>
      <c r="H1040" s="58">
        <f t="shared" si="91"/>
        <v>-2.7726432532346745E-3</v>
      </c>
      <c r="J1040" s="111">
        <v>45385.645833333336</v>
      </c>
      <c r="K1040" s="30">
        <v>107.14</v>
      </c>
      <c r="L1040" s="58">
        <f t="shared" si="92"/>
        <v>-1.1988196237550652E-2</v>
      </c>
      <c r="N1040" s="111">
        <v>45385.645833333336</v>
      </c>
      <c r="O1040" s="30">
        <v>775.05</v>
      </c>
      <c r="P1040" s="58">
        <f t="shared" si="89"/>
        <v>-1.4620812408619899E-2</v>
      </c>
      <c r="R1040" s="111">
        <v>45385.645833333336</v>
      </c>
      <c r="S1040" s="30">
        <v>22405.599999999999</v>
      </c>
      <c r="T1040" s="31">
        <f t="shared" si="93"/>
        <v>2.9925577751663823E-3</v>
      </c>
    </row>
    <row r="1041" spans="2:20">
      <c r="B1041" s="111">
        <v>45415.645833333336</v>
      </c>
      <c r="C1041" s="30">
        <v>1703.2</v>
      </c>
      <c r="D1041" s="31">
        <f t="shared" si="90"/>
        <v>-5.8080144762572283E-3</v>
      </c>
      <c r="F1041" s="111">
        <v>45415.645833333336</v>
      </c>
      <c r="G1041" s="30">
        <v>208.65</v>
      </c>
      <c r="H1041" s="58">
        <f t="shared" si="91"/>
        <v>-3.3132530120482007E-2</v>
      </c>
      <c r="J1041" s="111">
        <v>45415.645833333336</v>
      </c>
      <c r="K1041" s="30">
        <v>104.26</v>
      </c>
      <c r="L1041" s="58">
        <f t="shared" si="92"/>
        <v>-2.688071681911508E-2</v>
      </c>
      <c r="N1041" s="111">
        <v>45415.645833333336</v>
      </c>
      <c r="O1041" s="30">
        <v>776.85</v>
      </c>
      <c r="P1041" s="58">
        <f t="shared" si="89"/>
        <v>2.3224308109155434E-3</v>
      </c>
      <c r="R1041" s="111">
        <v>45415.645833333336</v>
      </c>
      <c r="S1041" s="30">
        <v>22356.3</v>
      </c>
      <c r="T1041" s="31">
        <f t="shared" si="93"/>
        <v>-2.2003427714499812E-3</v>
      </c>
    </row>
    <row r="1042" spans="2:20">
      <c r="B1042" s="111">
        <v>45446.645833333336</v>
      </c>
      <c r="C1042" s="30">
        <v>1714.05</v>
      </c>
      <c r="D1042" s="31">
        <f t="shared" si="90"/>
        <v>6.3703616721464407E-3</v>
      </c>
      <c r="F1042" s="111">
        <v>45446.645833333336</v>
      </c>
      <c r="G1042" s="30">
        <v>203.4</v>
      </c>
      <c r="H1042" s="58">
        <f t="shared" si="91"/>
        <v>-2.5161754133716796E-2</v>
      </c>
      <c r="J1042" s="111">
        <v>45446.645833333336</v>
      </c>
      <c r="K1042" s="30">
        <v>103.3</v>
      </c>
      <c r="L1042" s="58">
        <f t="shared" si="92"/>
        <v>-9.2077498561289328E-3</v>
      </c>
      <c r="N1042" s="111">
        <v>45446.645833333336</v>
      </c>
      <c r="O1042" s="30">
        <v>766.1</v>
      </c>
      <c r="P1042" s="58">
        <f t="shared" si="89"/>
        <v>-1.3837935251335476E-2</v>
      </c>
      <c r="R1042" s="111">
        <v>45446.645833333336</v>
      </c>
      <c r="S1042" s="30">
        <v>22474.05</v>
      </c>
      <c r="T1042" s="31">
        <f t="shared" si="93"/>
        <v>5.2669717260906967E-3</v>
      </c>
    </row>
    <row r="1043" spans="2:20">
      <c r="B1043" s="111">
        <v>45476.645833333336</v>
      </c>
      <c r="C1043" s="30">
        <v>1699.35</v>
      </c>
      <c r="D1043" s="31">
        <f t="shared" si="90"/>
        <v>-8.5761792246433766E-3</v>
      </c>
      <c r="F1043" s="111">
        <v>45476.645833333336</v>
      </c>
      <c r="G1043" s="30">
        <v>204.85</v>
      </c>
      <c r="H1043" s="58">
        <f t="shared" si="91"/>
        <v>7.1288102261553021E-3</v>
      </c>
      <c r="J1043" s="111">
        <v>45476.645833333336</v>
      </c>
      <c r="K1043" s="30">
        <v>104.76</v>
      </c>
      <c r="L1043" s="58">
        <f t="shared" si="92"/>
        <v>1.413359148112292E-2</v>
      </c>
      <c r="N1043" s="111">
        <v>45476.645833333336</v>
      </c>
      <c r="O1043" s="30">
        <v>767.75</v>
      </c>
      <c r="P1043" s="58">
        <f t="shared" si="89"/>
        <v>2.1537658269155102E-3</v>
      </c>
      <c r="R1043" s="111">
        <v>45476.645833333336</v>
      </c>
      <c r="S1043" s="30">
        <v>22493.55</v>
      </c>
      <c r="T1043" s="31">
        <f t="shared" si="93"/>
        <v>8.6766737637411495E-4</v>
      </c>
    </row>
    <row r="1044" spans="2:20">
      <c r="B1044" s="111">
        <v>45599.645833333336</v>
      </c>
      <c r="C1044" s="30">
        <v>1699.25</v>
      </c>
      <c r="D1044" s="31">
        <f t="shared" si="90"/>
        <v>-5.8846029364123531E-5</v>
      </c>
      <c r="F1044" s="111">
        <v>45599.645833333336</v>
      </c>
      <c r="G1044" s="30">
        <v>196.65</v>
      </c>
      <c r="H1044" s="58">
        <f t="shared" si="91"/>
        <v>-4.0029289724188399E-2</v>
      </c>
      <c r="J1044" s="111">
        <v>45599.645833333336</v>
      </c>
      <c r="K1044" s="30">
        <v>100.32</v>
      </c>
      <c r="L1044" s="58">
        <f t="shared" si="92"/>
        <v>-4.2382588774341423E-2</v>
      </c>
      <c r="N1044" s="111">
        <v>45599.645833333336</v>
      </c>
      <c r="O1044" s="30">
        <v>762.25</v>
      </c>
      <c r="P1044" s="58">
        <f t="shared" si="89"/>
        <v>-7.1637902963204159E-3</v>
      </c>
      <c r="R1044" s="111">
        <v>45599.645833333336</v>
      </c>
      <c r="S1044" s="30">
        <v>22332.65</v>
      </c>
      <c r="T1044" s="31">
        <f t="shared" si="93"/>
        <v>-7.1531616841271628E-3</v>
      </c>
    </row>
    <row r="1045" spans="2:20">
      <c r="B1045" s="111">
        <v>45629.645833333336</v>
      </c>
      <c r="C1045" s="30">
        <v>1718.25</v>
      </c>
      <c r="D1045" s="31">
        <f t="shared" si="90"/>
        <v>1.1181403560394321E-2</v>
      </c>
      <c r="F1045" s="111">
        <v>45629.645833333336</v>
      </c>
      <c r="G1045" s="30">
        <v>197.9</v>
      </c>
      <c r="H1045" s="58">
        <f t="shared" si="91"/>
        <v>6.3564708873633524E-3</v>
      </c>
      <c r="J1045" s="111">
        <v>45629.645833333336</v>
      </c>
      <c r="K1045" s="30">
        <v>96.02</v>
      </c>
      <c r="L1045" s="58">
        <f t="shared" si="92"/>
        <v>-4.2862838915470491E-2</v>
      </c>
      <c r="N1045" s="111">
        <v>45629.645833333336</v>
      </c>
      <c r="O1045" s="30">
        <v>755.65</v>
      </c>
      <c r="P1045" s="58">
        <f t="shared" si="89"/>
        <v>-8.6585765824861438E-3</v>
      </c>
      <c r="R1045" s="111">
        <v>45629.645833333336</v>
      </c>
      <c r="S1045" s="30">
        <v>22335.7</v>
      </c>
      <c r="T1045" s="31">
        <f t="shared" si="93"/>
        <v>1.3657134285449679E-4</v>
      </c>
    </row>
    <row r="1046" spans="2:20" ht="27">
      <c r="B1046" s="112" t="s">
        <v>634</v>
      </c>
      <c r="C1046" s="30">
        <v>1687.85</v>
      </c>
      <c r="D1046" s="31">
        <f t="shared" si="90"/>
        <v>-1.7692419612978405E-2</v>
      </c>
      <c r="F1046" s="112" t="s">
        <v>634</v>
      </c>
      <c r="G1046" s="30">
        <v>184.2</v>
      </c>
      <c r="H1046" s="58">
        <f t="shared" si="91"/>
        <v>-6.9226882263769718E-2</v>
      </c>
      <c r="J1046" s="112" t="s">
        <v>634</v>
      </c>
      <c r="K1046" s="30">
        <v>87.92</v>
      </c>
      <c r="L1046" s="58">
        <f t="shared" si="92"/>
        <v>-8.4357425536346509E-2</v>
      </c>
      <c r="N1046" s="112" t="s">
        <v>634</v>
      </c>
      <c r="O1046" s="30">
        <v>723.15</v>
      </c>
      <c r="P1046" s="58">
        <f t="shared" si="89"/>
        <v>-4.3009329716138467E-2</v>
      </c>
      <c r="R1046" s="112" t="s">
        <v>634</v>
      </c>
      <c r="S1046" s="30">
        <v>21997.7</v>
      </c>
      <c r="T1046" s="31">
        <f t="shared" si="93"/>
        <v>-1.5132724741109493E-2</v>
      </c>
    </row>
    <row r="1047" spans="2:20" ht="27">
      <c r="B1047" s="112" t="s">
        <v>635</v>
      </c>
      <c r="C1047" s="30">
        <v>1722.55</v>
      </c>
      <c r="D1047" s="31">
        <f t="shared" si="90"/>
        <v>2.0558698936516961E-2</v>
      </c>
      <c r="F1047" s="112" t="s">
        <v>635</v>
      </c>
      <c r="G1047" s="30">
        <v>195.15</v>
      </c>
      <c r="H1047" s="58">
        <f t="shared" si="91"/>
        <v>5.9446254071661375E-2</v>
      </c>
      <c r="J1047" s="112" t="s">
        <v>635</v>
      </c>
      <c r="K1047" s="30">
        <v>99.52</v>
      </c>
      <c r="L1047" s="58">
        <f t="shared" si="92"/>
        <v>0.13193812556869866</v>
      </c>
      <c r="N1047" s="112" t="s">
        <v>635</v>
      </c>
      <c r="O1047" s="30">
        <v>729.15</v>
      </c>
      <c r="P1047" s="58">
        <f t="shared" si="89"/>
        <v>8.2970338104126906E-3</v>
      </c>
      <c r="R1047" s="112" t="s">
        <v>635</v>
      </c>
      <c r="S1047" s="30">
        <v>22146.65</v>
      </c>
      <c r="T1047" s="31">
        <f t="shared" si="93"/>
        <v>6.7711624397095438E-3</v>
      </c>
    </row>
    <row r="1048" spans="2:20" ht="27">
      <c r="B1048" s="112" t="s">
        <v>636</v>
      </c>
      <c r="C1048" s="30">
        <v>1738.5</v>
      </c>
      <c r="D1048" s="31">
        <f t="shared" si="90"/>
        <v>9.259528025311381E-3</v>
      </c>
      <c r="F1048" s="112" t="s">
        <v>636</v>
      </c>
      <c r="G1048" s="30">
        <v>194.9</v>
      </c>
      <c r="H1048" s="58">
        <f t="shared" si="91"/>
        <v>-1.281065846784557E-3</v>
      </c>
      <c r="J1048" s="112" t="s">
        <v>636</v>
      </c>
      <c r="K1048" s="30">
        <v>97.76</v>
      </c>
      <c r="L1048" s="58">
        <f t="shared" si="92"/>
        <v>-1.7684887459807008E-2</v>
      </c>
      <c r="N1048" s="112" t="s">
        <v>636</v>
      </c>
      <c r="O1048" s="30">
        <v>732.75</v>
      </c>
      <c r="P1048" s="58">
        <f t="shared" si="89"/>
        <v>4.9372557087019597E-3</v>
      </c>
      <c r="R1048" s="112" t="s">
        <v>636</v>
      </c>
      <c r="S1048" s="30">
        <v>22023.35</v>
      </c>
      <c r="T1048" s="31">
        <f t="shared" si="93"/>
        <v>-5.5674334493028832E-3</v>
      </c>
    </row>
    <row r="1049" spans="2:20" ht="27">
      <c r="B1049" s="112" t="s">
        <v>637</v>
      </c>
      <c r="C1049" s="30">
        <v>1731.2</v>
      </c>
      <c r="D1049" s="31">
        <f t="shared" si="90"/>
        <v>-4.1990221455276977E-3</v>
      </c>
      <c r="F1049" s="112" t="s">
        <v>637</v>
      </c>
      <c r="G1049" s="30">
        <v>194.6</v>
      </c>
      <c r="H1049" s="58">
        <f t="shared" si="91"/>
        <v>-1.5392508978964159E-3</v>
      </c>
      <c r="J1049" s="112" t="s">
        <v>637</v>
      </c>
      <c r="K1049" s="30">
        <v>97.06</v>
      </c>
      <c r="L1049" s="58">
        <f t="shared" si="92"/>
        <v>-7.1603927986907401E-3</v>
      </c>
      <c r="N1049" s="112" t="s">
        <v>637</v>
      </c>
      <c r="O1049" s="30">
        <v>724.25</v>
      </c>
      <c r="P1049" s="58">
        <f t="shared" si="89"/>
        <v>-1.1600136472193823E-2</v>
      </c>
      <c r="R1049" s="112" t="s">
        <v>637</v>
      </c>
      <c r="S1049" s="30">
        <v>22055.7</v>
      </c>
      <c r="T1049" s="31">
        <f t="shared" si="93"/>
        <v>1.4688955131714199E-3</v>
      </c>
    </row>
    <row r="1050" spans="2:20" ht="27">
      <c r="B1050" s="112" t="s">
        <v>638</v>
      </c>
      <c r="C1050" s="30">
        <v>1687.25</v>
      </c>
      <c r="D1050" s="31">
        <f t="shared" si="90"/>
        <v>-2.5387014787430662E-2</v>
      </c>
      <c r="F1050" s="112" t="s">
        <v>638</v>
      </c>
      <c r="G1050" s="30">
        <v>189.4</v>
      </c>
      <c r="H1050" s="58">
        <f t="shared" si="91"/>
        <v>-2.672147995888996E-2</v>
      </c>
      <c r="J1050" s="112" t="s">
        <v>638</v>
      </c>
      <c r="K1050" s="30">
        <v>97.92</v>
      </c>
      <c r="L1050" s="58">
        <f t="shared" si="92"/>
        <v>8.860498660622218E-3</v>
      </c>
      <c r="N1050" s="112" t="s">
        <v>638</v>
      </c>
      <c r="O1050" s="30">
        <v>723.1</v>
      </c>
      <c r="P1050" s="58">
        <f t="shared" si="89"/>
        <v>-1.5878494994822079E-3</v>
      </c>
      <c r="R1050" s="112" t="s">
        <v>638</v>
      </c>
      <c r="S1050" s="30">
        <v>21817.45</v>
      </c>
      <c r="T1050" s="31">
        <f t="shared" si="93"/>
        <v>-1.0802196257656771E-2</v>
      </c>
    </row>
    <row r="1051" spans="2:20" ht="27">
      <c r="B1051" s="112" t="s">
        <v>639</v>
      </c>
      <c r="C1051" s="30">
        <v>1713.15</v>
      </c>
      <c r="D1051" s="31">
        <f t="shared" si="90"/>
        <v>1.5350422284782894E-2</v>
      </c>
      <c r="F1051" s="112" t="s">
        <v>639</v>
      </c>
      <c r="G1051" s="30">
        <v>193</v>
      </c>
      <c r="H1051" s="58">
        <f t="shared" si="91"/>
        <v>1.9007391763463444E-2</v>
      </c>
      <c r="J1051" s="112" t="s">
        <v>639</v>
      </c>
      <c r="K1051" s="30">
        <v>96.44</v>
      </c>
      <c r="L1051" s="58">
        <f t="shared" si="92"/>
        <v>-1.5114379084967378E-2</v>
      </c>
      <c r="N1051" s="112" t="s">
        <v>639</v>
      </c>
      <c r="O1051" s="30">
        <v>703.2</v>
      </c>
      <c r="P1051" s="58">
        <f t="shared" si="89"/>
        <v>-2.7520398285161063E-2</v>
      </c>
      <c r="R1051" s="112" t="s">
        <v>639</v>
      </c>
      <c r="S1051" s="30">
        <v>21839.1</v>
      </c>
      <c r="T1051" s="31">
        <f t="shared" si="93"/>
        <v>9.9232495089940365E-4</v>
      </c>
    </row>
    <row r="1052" spans="2:20" ht="27">
      <c r="B1052" s="112" t="s">
        <v>640</v>
      </c>
      <c r="C1052" s="30">
        <v>1720.7</v>
      </c>
      <c r="D1052" s="31">
        <f t="shared" si="90"/>
        <v>4.4070863613809852E-3</v>
      </c>
      <c r="F1052" s="112" t="s">
        <v>640</v>
      </c>
      <c r="G1052" s="30">
        <v>197.4</v>
      </c>
      <c r="H1052" s="58">
        <f t="shared" si="91"/>
        <v>2.2797927461139844E-2</v>
      </c>
      <c r="J1052" s="112" t="s">
        <v>640</v>
      </c>
      <c r="K1052" s="30">
        <v>99.04</v>
      </c>
      <c r="L1052" s="58">
        <f t="shared" si="92"/>
        <v>2.6959767731231876E-2</v>
      </c>
      <c r="N1052" s="112" t="s">
        <v>640</v>
      </c>
      <c r="O1052" s="30">
        <v>720.15</v>
      </c>
      <c r="P1052" s="58">
        <f t="shared" si="89"/>
        <v>2.4104095563139749E-2</v>
      </c>
      <c r="R1052" s="112" t="s">
        <v>640</v>
      </c>
      <c r="S1052" s="30">
        <v>22011.95</v>
      </c>
      <c r="T1052" s="31">
        <f t="shared" si="93"/>
        <v>7.9147034447391018E-3</v>
      </c>
    </row>
    <row r="1053" spans="2:20" ht="27">
      <c r="B1053" s="112" t="s">
        <v>641</v>
      </c>
      <c r="C1053" s="30">
        <v>1730.55</v>
      </c>
      <c r="D1053" s="31">
        <f t="shared" si="90"/>
        <v>5.7244144824779575E-3</v>
      </c>
      <c r="F1053" s="112" t="s">
        <v>641</v>
      </c>
      <c r="G1053" s="30">
        <v>198.9</v>
      </c>
      <c r="H1053" s="58">
        <f t="shared" si="91"/>
        <v>7.5987841945288626E-3</v>
      </c>
      <c r="J1053" s="112" t="s">
        <v>641</v>
      </c>
      <c r="K1053" s="30">
        <v>108.8</v>
      </c>
      <c r="L1053" s="58">
        <f t="shared" si="92"/>
        <v>9.8546042003230916E-2</v>
      </c>
      <c r="N1053" s="112" t="s">
        <v>641</v>
      </c>
      <c r="O1053" s="30">
        <v>714.3</v>
      </c>
      <c r="P1053" s="58">
        <f t="shared" si="89"/>
        <v>-8.1233076442408514E-3</v>
      </c>
      <c r="R1053" s="112" t="s">
        <v>641</v>
      </c>
      <c r="S1053" s="30">
        <v>22096.75</v>
      </c>
      <c r="T1053" s="31">
        <f t="shared" si="93"/>
        <v>3.8524528721899376E-3</v>
      </c>
    </row>
    <row r="1054" spans="2:20" ht="27">
      <c r="B1054" s="112" t="s">
        <v>642</v>
      </c>
      <c r="C1054" s="30">
        <v>1712.9</v>
      </c>
      <c r="D1054" s="31">
        <f t="shared" si="90"/>
        <v>-1.0199069659934668E-2</v>
      </c>
      <c r="F1054" s="112" t="s">
        <v>642</v>
      </c>
      <c r="G1054" s="30">
        <v>197.3</v>
      </c>
      <c r="H1054" s="58">
        <f t="shared" si="91"/>
        <v>-8.0442433383609568E-3</v>
      </c>
      <c r="J1054" s="112" t="s">
        <v>642</v>
      </c>
      <c r="K1054" s="30">
        <v>110.78</v>
      </c>
      <c r="L1054" s="58">
        <f t="shared" si="92"/>
        <v>1.8198529411764808E-2</v>
      </c>
      <c r="N1054" s="112" t="s">
        <v>642</v>
      </c>
      <c r="O1054" s="30">
        <v>696.15</v>
      </c>
      <c r="P1054" s="58">
        <f t="shared" si="89"/>
        <v>-2.540949181016372E-2</v>
      </c>
      <c r="R1054" s="112" t="s">
        <v>642</v>
      </c>
      <c r="S1054" s="30">
        <v>22004.7</v>
      </c>
      <c r="T1054" s="31">
        <f t="shared" si="93"/>
        <v>-4.1657709844207247E-3</v>
      </c>
    </row>
    <row r="1055" spans="2:20" ht="27">
      <c r="B1055" s="112" t="s">
        <v>643</v>
      </c>
      <c r="C1055" s="30">
        <v>1697.55</v>
      </c>
      <c r="D1055" s="31">
        <f t="shared" si="90"/>
        <v>-8.9614104734661026E-3</v>
      </c>
      <c r="F1055" s="112" t="s">
        <v>643</v>
      </c>
      <c r="G1055" s="30">
        <v>215.6</v>
      </c>
      <c r="H1055" s="58">
        <f t="shared" si="91"/>
        <v>9.2752154080081084E-2</v>
      </c>
      <c r="J1055" s="112" t="s">
        <v>643</v>
      </c>
      <c r="K1055" s="30">
        <v>109</v>
      </c>
      <c r="L1055" s="58">
        <f t="shared" si="92"/>
        <v>-1.6067882289221846E-2</v>
      </c>
      <c r="N1055" s="112" t="s">
        <v>643</v>
      </c>
      <c r="O1055" s="30">
        <v>673.85</v>
      </c>
      <c r="P1055" s="58">
        <f t="shared" si="89"/>
        <v>-3.2033326150973096E-2</v>
      </c>
      <c r="R1055" s="112" t="s">
        <v>643</v>
      </c>
      <c r="S1055" s="30">
        <v>22123.65</v>
      </c>
      <c r="T1055" s="31">
        <f t="shared" si="93"/>
        <v>5.4056633355601402E-3</v>
      </c>
    </row>
    <row r="1056" spans="2:20" ht="27">
      <c r="B1056" s="112" t="s">
        <v>644</v>
      </c>
      <c r="C1056" s="30">
        <v>1735.95</v>
      </c>
      <c r="D1056" s="31">
        <f t="shared" si="90"/>
        <v>2.2620835910577064E-2</v>
      </c>
      <c r="F1056" s="112" t="s">
        <v>644</v>
      </c>
      <c r="G1056" s="30">
        <v>210.5</v>
      </c>
      <c r="H1056" s="58">
        <f t="shared" si="91"/>
        <v>-2.365491651205931E-2</v>
      </c>
      <c r="J1056" s="112" t="s">
        <v>644</v>
      </c>
      <c r="K1056" s="30">
        <v>105.1</v>
      </c>
      <c r="L1056" s="58">
        <f t="shared" si="92"/>
        <v>-3.5779816513761498E-2</v>
      </c>
      <c r="N1056" s="112" t="s">
        <v>644</v>
      </c>
      <c r="O1056" s="30">
        <v>665.5</v>
      </c>
      <c r="P1056" s="58">
        <f t="shared" si="89"/>
        <v>-1.2391481783779801E-2</v>
      </c>
      <c r="R1056" s="112" t="s">
        <v>644</v>
      </c>
      <c r="S1056" s="30">
        <v>22326.9</v>
      </c>
      <c r="T1056" s="31">
        <f t="shared" si="93"/>
        <v>9.1870012407537782E-3</v>
      </c>
    </row>
    <row r="1057" spans="2:20">
      <c r="B1057" s="111">
        <v>45295.645833333336</v>
      </c>
      <c r="C1057" s="30">
        <v>1779.55</v>
      </c>
      <c r="D1057" s="31">
        <f t="shared" si="90"/>
        <v>2.5115930758374372E-2</v>
      </c>
      <c r="F1057" s="111">
        <v>45295.645833333336</v>
      </c>
      <c r="G1057" s="30">
        <v>216.55</v>
      </c>
      <c r="H1057" s="58">
        <f t="shared" si="91"/>
        <v>2.8741092636579646E-2</v>
      </c>
      <c r="J1057" s="111">
        <v>45295.645833333336</v>
      </c>
      <c r="K1057" s="30">
        <v>112.42</v>
      </c>
      <c r="L1057" s="58">
        <f t="shared" si="92"/>
        <v>6.9647954329210338E-2</v>
      </c>
      <c r="N1057" s="111">
        <v>45295.645833333336</v>
      </c>
      <c r="O1057" s="30">
        <v>750.35</v>
      </c>
      <c r="P1057" s="58">
        <f t="shared" si="89"/>
        <v>0.12749812171299779</v>
      </c>
      <c r="R1057" s="111">
        <v>45295.645833333336</v>
      </c>
      <c r="S1057" s="30">
        <v>22462</v>
      </c>
      <c r="T1057" s="31">
        <f t="shared" si="93"/>
        <v>6.0509967796693598E-3</v>
      </c>
    </row>
    <row r="1058" spans="2:20">
      <c r="B1058" s="111">
        <v>45326.645833333336</v>
      </c>
      <c r="C1058" s="30">
        <v>1804.75</v>
      </c>
      <c r="D1058" s="31">
        <f t="shared" si="90"/>
        <v>1.4160883369391142E-2</v>
      </c>
      <c r="F1058" s="111">
        <v>45326.645833333336</v>
      </c>
      <c r="G1058" s="30">
        <v>216.65</v>
      </c>
      <c r="H1058" s="58">
        <f t="shared" si="91"/>
        <v>4.6178711613942269E-4</v>
      </c>
      <c r="J1058" s="111">
        <v>45326.645833333336</v>
      </c>
      <c r="K1058" s="30">
        <v>116.66</v>
      </c>
      <c r="L1058" s="58">
        <f t="shared" si="92"/>
        <v>3.7715708948585558E-2</v>
      </c>
      <c r="N1058" s="111">
        <v>45326.645833333336</v>
      </c>
      <c r="O1058" s="30">
        <v>766</v>
      </c>
      <c r="P1058" s="58">
        <f t="shared" si="89"/>
        <v>2.0856933431065539E-2</v>
      </c>
      <c r="R1058" s="111">
        <v>45326.645833333336</v>
      </c>
      <c r="S1058" s="30">
        <v>22453.3</v>
      </c>
      <c r="T1058" s="31">
        <f t="shared" si="93"/>
        <v>-3.8732080847658779E-4</v>
      </c>
    </row>
    <row r="1059" spans="2:20">
      <c r="B1059" s="111">
        <v>45355.645833333336</v>
      </c>
      <c r="C1059" s="30">
        <v>1801.75</v>
      </c>
      <c r="D1059" s="31">
        <f t="shared" si="90"/>
        <v>-1.6622800941958893E-3</v>
      </c>
      <c r="F1059" s="111">
        <v>45355.645833333336</v>
      </c>
      <c r="G1059" s="30">
        <v>219.6</v>
      </c>
      <c r="H1059" s="58">
        <f t="shared" si="91"/>
        <v>1.3616432033233261E-2</v>
      </c>
      <c r="J1059" s="111">
        <v>45355.645833333336</v>
      </c>
      <c r="K1059" s="30">
        <v>114.52</v>
      </c>
      <c r="L1059" s="58">
        <f t="shared" si="92"/>
        <v>-1.8343905366020929E-2</v>
      </c>
      <c r="N1059" s="111">
        <v>45355.645833333336</v>
      </c>
      <c r="O1059" s="30">
        <v>760.6</v>
      </c>
      <c r="P1059" s="58">
        <f t="shared" si="89"/>
        <v>-7.0496083550913857E-3</v>
      </c>
      <c r="R1059" s="111">
        <v>45355.645833333336</v>
      </c>
      <c r="S1059" s="30">
        <v>22434.65</v>
      </c>
      <c r="T1059" s="31">
        <f t="shared" si="93"/>
        <v>-8.306128720498851E-4</v>
      </c>
    </row>
    <row r="1060" spans="2:20">
      <c r="B1060" s="111">
        <v>45386.645833333336</v>
      </c>
      <c r="C1060" s="30">
        <v>1781</v>
      </c>
      <c r="D1060" s="31">
        <f t="shared" si="90"/>
        <v>-1.1516581101706724E-2</v>
      </c>
      <c r="F1060" s="111">
        <v>45386.645833333336</v>
      </c>
      <c r="G1060" s="30">
        <v>219.65</v>
      </c>
      <c r="H1060" s="58">
        <f t="shared" si="91"/>
        <v>2.2768670309658567E-4</v>
      </c>
      <c r="J1060" s="111">
        <v>45386.645833333336</v>
      </c>
      <c r="K1060" s="30">
        <v>120.62</v>
      </c>
      <c r="L1060" s="58">
        <f t="shared" si="92"/>
        <v>5.3265805099546037E-2</v>
      </c>
      <c r="N1060" s="111">
        <v>45386.645833333336</v>
      </c>
      <c r="O1060" s="30">
        <v>783.3</v>
      </c>
      <c r="P1060" s="58">
        <f t="shared" si="89"/>
        <v>2.9844859321588091E-2</v>
      </c>
      <c r="R1060" s="111">
        <v>45386.645833333336</v>
      </c>
      <c r="S1060" s="30">
        <v>22514.65</v>
      </c>
      <c r="T1060" s="31">
        <f t="shared" si="93"/>
        <v>3.5659125504521327E-3</v>
      </c>
    </row>
    <row r="1061" spans="2:20">
      <c r="B1061" s="111">
        <v>45416.645833333336</v>
      </c>
      <c r="C1061" s="30">
        <v>1806.85</v>
      </c>
      <c r="D1061" s="31">
        <f t="shared" si="90"/>
        <v>1.4514317798989262E-2</v>
      </c>
      <c r="F1061" s="111">
        <v>45416.645833333336</v>
      </c>
      <c r="G1061" s="30">
        <v>218.3</v>
      </c>
      <c r="H1061" s="58">
        <f t="shared" si="91"/>
        <v>-6.146141588891374E-3</v>
      </c>
      <c r="J1061" s="111">
        <v>45416.645833333336</v>
      </c>
      <c r="K1061" s="30">
        <v>122.88</v>
      </c>
      <c r="L1061" s="58">
        <f t="shared" si="92"/>
        <v>1.8736527938981951E-2</v>
      </c>
      <c r="N1061" s="111">
        <v>45416.645833333336</v>
      </c>
      <c r="O1061" s="30">
        <v>805.95</v>
      </c>
      <c r="P1061" s="58">
        <f t="shared" si="89"/>
        <v>2.8916124090387019E-2</v>
      </c>
      <c r="R1061" s="111">
        <v>45416.645833333336</v>
      </c>
      <c r="S1061" s="30">
        <v>22513.7</v>
      </c>
      <c r="T1061" s="31">
        <f t="shared" si="93"/>
        <v>-4.2194748752555356E-5</v>
      </c>
    </row>
    <row r="1062" spans="2:20">
      <c r="B1062" s="111">
        <v>45508.645833333336</v>
      </c>
      <c r="C1062" s="30">
        <v>1836.75</v>
      </c>
      <c r="D1062" s="31">
        <f t="shared" si="90"/>
        <v>1.654813625923568E-2</v>
      </c>
      <c r="F1062" s="111">
        <v>45508.645833333336</v>
      </c>
      <c r="G1062" s="30">
        <v>215.55</v>
      </c>
      <c r="H1062" s="58">
        <f t="shared" si="91"/>
        <v>-1.2597343105817727E-2</v>
      </c>
      <c r="J1062" s="111">
        <v>45508.645833333336</v>
      </c>
      <c r="K1062" s="30">
        <v>126.1</v>
      </c>
      <c r="L1062" s="58">
        <f t="shared" si="92"/>
        <v>2.6204427083333259E-2</v>
      </c>
      <c r="N1062" s="111">
        <v>45508.645833333336</v>
      </c>
      <c r="O1062" s="30">
        <v>807</v>
      </c>
      <c r="P1062" s="58">
        <f t="shared" si="89"/>
        <v>1.3028103480363651E-3</v>
      </c>
      <c r="R1062" s="111">
        <v>45508.645833333336</v>
      </c>
      <c r="S1062" s="30">
        <v>22666.3</v>
      </c>
      <c r="T1062" s="31">
        <f t="shared" si="93"/>
        <v>6.7780951154186031E-3</v>
      </c>
    </row>
    <row r="1063" spans="2:20">
      <c r="B1063" s="111">
        <v>45539.645833333336</v>
      </c>
      <c r="C1063" s="30">
        <v>1824.7</v>
      </c>
      <c r="D1063" s="31">
        <f t="shared" si="90"/>
        <v>-6.5605008847148261E-3</v>
      </c>
      <c r="F1063" s="111">
        <v>45539.645833333336</v>
      </c>
      <c r="G1063" s="30">
        <v>216.95</v>
      </c>
      <c r="H1063" s="58">
        <f t="shared" si="91"/>
        <v>6.4950127580607475E-3</v>
      </c>
      <c r="J1063" s="111">
        <v>45539.645833333336</v>
      </c>
      <c r="K1063" s="30">
        <v>124.72</v>
      </c>
      <c r="L1063" s="58">
        <f t="shared" si="92"/>
        <v>-1.0943695479777915E-2</v>
      </c>
      <c r="N1063" s="111">
        <v>45539.645833333336</v>
      </c>
      <c r="O1063" s="30">
        <v>795.7</v>
      </c>
      <c r="P1063" s="58">
        <f t="shared" si="89"/>
        <v>-1.4002478314745881E-2</v>
      </c>
      <c r="R1063" s="111">
        <v>45539.645833333336</v>
      </c>
      <c r="S1063" s="30">
        <v>22642.75</v>
      </c>
      <c r="T1063" s="31">
        <f t="shared" si="93"/>
        <v>-1.0389873953843276E-3</v>
      </c>
    </row>
    <row r="1064" spans="2:20">
      <c r="B1064" s="111">
        <v>45569.645833333336</v>
      </c>
      <c r="C1064" s="30">
        <v>1840.85</v>
      </c>
      <c r="D1064" s="31">
        <f t="shared" si="90"/>
        <v>8.850769989587226E-3</v>
      </c>
      <c r="F1064" s="111">
        <v>45569.645833333336</v>
      </c>
      <c r="G1064" s="30">
        <v>230.5</v>
      </c>
      <c r="H1064" s="58">
        <f t="shared" si="91"/>
        <v>6.2456787278174719E-2</v>
      </c>
      <c r="J1064" s="111">
        <v>45569.645833333336</v>
      </c>
      <c r="K1064" s="30">
        <v>123.68</v>
      </c>
      <c r="L1064" s="58">
        <f t="shared" si="92"/>
        <v>-8.3386786401539181E-3</v>
      </c>
      <c r="N1064" s="111">
        <v>45569.645833333336</v>
      </c>
      <c r="O1064" s="30">
        <v>798.95</v>
      </c>
      <c r="P1064" s="58">
        <f t="shared" si="89"/>
        <v>4.0844539399271795E-3</v>
      </c>
      <c r="R1064" s="111">
        <v>45569.645833333336</v>
      </c>
      <c r="S1064" s="30">
        <v>22753.8</v>
      </c>
      <c r="T1064" s="31">
        <f t="shared" si="93"/>
        <v>4.904439610913025E-3</v>
      </c>
    </row>
    <row r="1065" spans="2:20">
      <c r="B1065" s="111">
        <v>45630.645833333336</v>
      </c>
      <c r="C1065" s="30">
        <v>1850.4</v>
      </c>
      <c r="D1065" s="31">
        <f t="shared" si="90"/>
        <v>5.1878208436320072E-3</v>
      </c>
      <c r="F1065" s="111">
        <v>45630.645833333336</v>
      </c>
      <c r="G1065" s="30">
        <v>233.4</v>
      </c>
      <c r="H1065" s="58">
        <f t="shared" si="91"/>
        <v>1.258134490238616E-2</v>
      </c>
      <c r="J1065" s="111">
        <v>45630.645833333336</v>
      </c>
      <c r="K1065" s="30">
        <v>124.48</v>
      </c>
      <c r="L1065" s="58">
        <f t="shared" si="92"/>
        <v>6.4683053040104355E-3</v>
      </c>
      <c r="N1065" s="111">
        <v>45630.645833333336</v>
      </c>
      <c r="O1065" s="30">
        <v>795.8</v>
      </c>
      <c r="P1065" s="58">
        <f t="shared" si="89"/>
        <v>-3.942674760623377E-3</v>
      </c>
      <c r="R1065" s="111">
        <v>45630.645833333336</v>
      </c>
      <c r="S1065" s="30">
        <v>22519.4</v>
      </c>
      <c r="T1065" s="31">
        <f t="shared" si="93"/>
        <v>-1.0301576000492085E-2</v>
      </c>
    </row>
    <row r="1066" spans="2:20" ht="27">
      <c r="B1066" s="112" t="s">
        <v>645</v>
      </c>
      <c r="C1066" s="30">
        <v>1848.35</v>
      </c>
      <c r="D1066" s="31">
        <f t="shared" si="90"/>
        <v>-1.1078685689581702E-3</v>
      </c>
      <c r="F1066" s="112" t="s">
        <v>645</v>
      </c>
      <c r="G1066" s="30">
        <v>222.85</v>
      </c>
      <c r="H1066" s="58">
        <f t="shared" si="91"/>
        <v>-4.5201371036846627E-2</v>
      </c>
      <c r="J1066" s="112" t="s">
        <v>645</v>
      </c>
      <c r="K1066" s="30">
        <v>119.24</v>
      </c>
      <c r="L1066" s="58">
        <f t="shared" si="92"/>
        <v>-4.209511568123403E-2</v>
      </c>
      <c r="N1066" s="112" t="s">
        <v>645</v>
      </c>
      <c r="O1066" s="30">
        <v>773.45</v>
      </c>
      <c r="P1066" s="58">
        <f t="shared" si="89"/>
        <v>-2.8084945966323049E-2</v>
      </c>
      <c r="R1066" s="112" t="s">
        <v>645</v>
      </c>
      <c r="S1066" s="30">
        <v>22272.5</v>
      </c>
      <c r="T1066" s="31">
        <f t="shared" si="93"/>
        <v>-1.0963880032327733E-2</v>
      </c>
    </row>
    <row r="1067" spans="2:20" ht="27">
      <c r="B1067" s="112" t="s">
        <v>646</v>
      </c>
      <c r="C1067" s="30">
        <v>1853.55</v>
      </c>
      <c r="D1067" s="31">
        <f t="shared" si="90"/>
        <v>2.813319988097529E-3</v>
      </c>
      <c r="F1067" s="112" t="s">
        <v>646</v>
      </c>
      <c r="G1067" s="30">
        <v>221.15</v>
      </c>
      <c r="H1067" s="58">
        <f t="shared" si="91"/>
        <v>-7.6284496297958082E-3</v>
      </c>
      <c r="J1067" s="112" t="s">
        <v>646</v>
      </c>
      <c r="K1067" s="30">
        <v>123.06</v>
      </c>
      <c r="L1067" s="58">
        <f t="shared" si="92"/>
        <v>3.2036229453203724E-2</v>
      </c>
      <c r="N1067" s="112" t="s">
        <v>646</v>
      </c>
      <c r="O1067" s="30">
        <v>766.95</v>
      </c>
      <c r="P1067" s="58">
        <f t="shared" si="89"/>
        <v>-8.4039045833602666E-3</v>
      </c>
      <c r="R1067" s="112" t="s">
        <v>646</v>
      </c>
      <c r="S1067" s="30">
        <v>22147.9</v>
      </c>
      <c r="T1067" s="31">
        <f t="shared" si="93"/>
        <v>-5.5943427994162853E-3</v>
      </c>
    </row>
    <row r="1068" spans="2:20" ht="27">
      <c r="B1068" s="112" t="s">
        <v>647</v>
      </c>
      <c r="C1068" s="30">
        <v>1840.75</v>
      </c>
      <c r="D1068" s="31">
        <f t="shared" si="90"/>
        <v>-6.9056675028997816E-3</v>
      </c>
      <c r="F1068" s="112" t="s">
        <v>647</v>
      </c>
      <c r="G1068" s="30">
        <v>229.05</v>
      </c>
      <c r="H1068" s="58">
        <f t="shared" si="91"/>
        <v>3.5722360388876329E-2</v>
      </c>
      <c r="J1068" s="112" t="s">
        <v>647</v>
      </c>
      <c r="K1068" s="30">
        <v>127.56</v>
      </c>
      <c r="L1068" s="58">
        <f t="shared" si="92"/>
        <v>3.6567528035104768E-2</v>
      </c>
      <c r="N1068" s="112" t="s">
        <v>647</v>
      </c>
      <c r="O1068" s="30">
        <v>761.15</v>
      </c>
      <c r="P1068" s="58">
        <f t="shared" si="89"/>
        <v>-7.5624225829585834E-3</v>
      </c>
      <c r="R1068" s="112" t="s">
        <v>647</v>
      </c>
      <c r="S1068" s="30">
        <v>21995.85</v>
      </c>
      <c r="T1068" s="31">
        <f t="shared" si="93"/>
        <v>-6.8652106971768267E-3</v>
      </c>
    </row>
    <row r="1069" spans="2:20" ht="27">
      <c r="B1069" s="112" t="s">
        <v>648</v>
      </c>
      <c r="C1069" s="30">
        <v>1834</v>
      </c>
      <c r="D1069" s="31">
        <f t="shared" si="90"/>
        <v>-3.6669835664810968E-3</v>
      </c>
      <c r="F1069" s="112" t="s">
        <v>648</v>
      </c>
      <c r="G1069" s="30">
        <v>223.8</v>
      </c>
      <c r="H1069" s="58">
        <f t="shared" si="91"/>
        <v>-2.2920759659463052E-2</v>
      </c>
      <c r="J1069" s="112" t="s">
        <v>648</v>
      </c>
      <c r="K1069" s="30">
        <v>126.44</v>
      </c>
      <c r="L1069" s="58">
        <f t="shared" si="92"/>
        <v>-8.7801818751960248E-3</v>
      </c>
      <c r="N1069" s="112" t="s">
        <v>648</v>
      </c>
      <c r="O1069" s="30">
        <v>769.05</v>
      </c>
      <c r="P1069" s="58">
        <f t="shared" si="89"/>
        <v>1.0379031728305899E-2</v>
      </c>
      <c r="R1069" s="112" t="s">
        <v>648</v>
      </c>
      <c r="S1069" s="30">
        <v>22147</v>
      </c>
      <c r="T1069" s="31">
        <f t="shared" si="93"/>
        <v>6.8717508075386569E-3</v>
      </c>
    </row>
    <row r="1070" spans="2:20" ht="27">
      <c r="B1070" s="112" t="s">
        <v>649</v>
      </c>
      <c r="C1070" s="30">
        <v>1853.85</v>
      </c>
      <c r="D1070" s="31">
        <f t="shared" si="90"/>
        <v>1.0823336968375008E-2</v>
      </c>
      <c r="F1070" s="112" t="s">
        <v>649</v>
      </c>
      <c r="G1070" s="30">
        <v>227.4</v>
      </c>
      <c r="H1070" s="58">
        <f t="shared" si="91"/>
        <v>1.6085790884718509E-2</v>
      </c>
      <c r="J1070" s="112" t="s">
        <v>649</v>
      </c>
      <c r="K1070" s="30">
        <v>126.02</v>
      </c>
      <c r="L1070" s="58">
        <f t="shared" si="92"/>
        <v>-3.3217336285985555E-3</v>
      </c>
      <c r="N1070" s="112" t="s">
        <v>649</v>
      </c>
      <c r="O1070" s="30">
        <v>787.3</v>
      </c>
      <c r="P1070" s="58">
        <f t="shared" si="89"/>
        <v>2.3730576685521143E-2</v>
      </c>
      <c r="R1070" s="112" t="s">
        <v>649</v>
      </c>
      <c r="S1070" s="30">
        <v>22336.400000000001</v>
      </c>
      <c r="T1070" s="31">
        <f t="shared" si="93"/>
        <v>8.5519483451483858E-3</v>
      </c>
    </row>
    <row r="1071" spans="2:20" ht="27">
      <c r="B1071" s="112" t="s">
        <v>650</v>
      </c>
      <c r="C1071" s="30">
        <v>1860.2</v>
      </c>
      <c r="D1071" s="31">
        <f t="shared" si="90"/>
        <v>3.4253040968794668E-3</v>
      </c>
      <c r="F1071" s="112" t="s">
        <v>650</v>
      </c>
      <c r="G1071" s="30">
        <v>231.55</v>
      </c>
      <c r="H1071" s="58">
        <f t="shared" si="91"/>
        <v>1.8249780123131165E-2</v>
      </c>
      <c r="J1071" s="112" t="s">
        <v>650</v>
      </c>
      <c r="K1071" s="30">
        <v>129.62</v>
      </c>
      <c r="L1071" s="58">
        <f t="shared" si="92"/>
        <v>2.8566894143786659E-2</v>
      </c>
      <c r="N1071" s="112" t="s">
        <v>650</v>
      </c>
      <c r="O1071" s="30">
        <v>794.7</v>
      </c>
      <c r="P1071" s="58">
        <f t="shared" si="89"/>
        <v>9.3992124984123571E-3</v>
      </c>
      <c r="R1071" s="112" t="s">
        <v>650</v>
      </c>
      <c r="S1071" s="30">
        <v>22368</v>
      </c>
      <c r="T1071" s="31">
        <f t="shared" si="93"/>
        <v>1.4147311115488836E-3</v>
      </c>
    </row>
    <row r="1072" spans="2:20" ht="27">
      <c r="B1072" s="112" t="s">
        <v>651</v>
      </c>
      <c r="C1072" s="30">
        <v>2030.95</v>
      </c>
      <c r="D1072" s="31">
        <f t="shared" si="90"/>
        <v>9.1791205246747554E-2</v>
      </c>
      <c r="F1072" s="112" t="s">
        <v>651</v>
      </c>
      <c r="G1072" s="30">
        <v>235.75</v>
      </c>
      <c r="H1072" s="58">
        <f t="shared" si="91"/>
        <v>1.813863096523427E-2</v>
      </c>
      <c r="J1072" s="112" t="s">
        <v>651</v>
      </c>
      <c r="K1072" s="30">
        <v>138</v>
      </c>
      <c r="L1072" s="58">
        <f t="shared" si="92"/>
        <v>6.4650516895540688E-2</v>
      </c>
      <c r="N1072" s="112" t="s">
        <v>651</v>
      </c>
      <c r="O1072" s="30">
        <v>797.3</v>
      </c>
      <c r="P1072" s="58">
        <f t="shared" si="89"/>
        <v>3.2716748458536671E-3</v>
      </c>
      <c r="R1072" s="112" t="s">
        <v>651</v>
      </c>
      <c r="S1072" s="30">
        <v>22402.400000000001</v>
      </c>
      <c r="T1072" s="31">
        <f t="shared" si="93"/>
        <v>1.5379113018598733E-3</v>
      </c>
    </row>
    <row r="1073" spans="2:20" ht="27">
      <c r="B1073" s="112" t="s">
        <v>652</v>
      </c>
      <c r="C1073" s="30">
        <v>2022.35</v>
      </c>
      <c r="D1073" s="31">
        <f t="shared" si="90"/>
        <v>-4.2344715527217192E-3</v>
      </c>
      <c r="F1073" s="112" t="s">
        <v>652</v>
      </c>
      <c r="G1073" s="30">
        <v>234.85</v>
      </c>
      <c r="H1073" s="58">
        <f t="shared" si="91"/>
        <v>-3.8176033934252951E-3</v>
      </c>
      <c r="J1073" s="112" t="s">
        <v>652</v>
      </c>
      <c r="K1073" s="30">
        <v>135.32</v>
      </c>
      <c r="L1073" s="58">
        <f t="shared" si="92"/>
        <v>-1.9420289855072492E-2</v>
      </c>
      <c r="N1073" s="112" t="s">
        <v>652</v>
      </c>
      <c r="O1073" s="30">
        <v>792.15</v>
      </c>
      <c r="P1073" s="58">
        <f t="shared" si="89"/>
        <v>-6.4593001379655846E-3</v>
      </c>
      <c r="R1073" s="112" t="s">
        <v>652</v>
      </c>
      <c r="S1073" s="30">
        <v>22570.35</v>
      </c>
      <c r="T1073" s="31">
        <f t="shared" si="93"/>
        <v>7.496964610934409E-3</v>
      </c>
    </row>
    <row r="1074" spans="2:20" ht="27">
      <c r="B1074" s="112" t="s">
        <v>653</v>
      </c>
      <c r="C1074" s="30">
        <v>2045.55</v>
      </c>
      <c r="D1074" s="31">
        <f t="shared" si="90"/>
        <v>1.1471802605879322E-2</v>
      </c>
      <c r="F1074" s="112" t="s">
        <v>653</v>
      </c>
      <c r="G1074" s="30">
        <v>231.85</v>
      </c>
      <c r="H1074" s="58">
        <f t="shared" si="91"/>
        <v>-1.2774111134766897E-2</v>
      </c>
      <c r="J1074" s="112" t="s">
        <v>653</v>
      </c>
      <c r="K1074" s="30">
        <v>131.76</v>
      </c>
      <c r="L1074" s="58">
        <f t="shared" si="92"/>
        <v>-2.6308010641442503E-2</v>
      </c>
      <c r="N1074" s="112" t="s">
        <v>653</v>
      </c>
      <c r="O1074" s="30">
        <v>794.95</v>
      </c>
      <c r="P1074" s="58">
        <f t="shared" si="89"/>
        <v>3.5346840876098184E-3</v>
      </c>
      <c r="R1074" s="112" t="s">
        <v>653</v>
      </c>
      <c r="S1074" s="30">
        <v>22419.95</v>
      </c>
      <c r="T1074" s="31">
        <f t="shared" si="93"/>
        <v>-6.6636095585579369E-3</v>
      </c>
    </row>
    <row r="1075" spans="2:20" ht="27">
      <c r="B1075" s="112" t="s">
        <v>654</v>
      </c>
      <c r="C1075" s="30">
        <v>2038.25</v>
      </c>
      <c r="D1075" s="31">
        <f t="shared" si="90"/>
        <v>-3.5687223485125763E-3</v>
      </c>
      <c r="F1075" s="112" t="s">
        <v>654</v>
      </c>
      <c r="G1075" s="30">
        <v>231</v>
      </c>
      <c r="H1075" s="58">
        <f t="shared" si="91"/>
        <v>-3.6661634677592758E-3</v>
      </c>
      <c r="J1075" s="112" t="s">
        <v>654</v>
      </c>
      <c r="K1075" s="30">
        <v>127.78</v>
      </c>
      <c r="L1075" s="58">
        <f t="shared" si="92"/>
        <v>-3.0206435944140742E-2</v>
      </c>
      <c r="N1075" s="112" t="s">
        <v>654</v>
      </c>
      <c r="O1075" s="30">
        <v>792.15</v>
      </c>
      <c r="P1075" s="58">
        <f t="shared" si="89"/>
        <v>-3.522234102773858E-3</v>
      </c>
      <c r="R1075" s="112" t="s">
        <v>654</v>
      </c>
      <c r="S1075" s="30">
        <v>22643.4</v>
      </c>
      <c r="T1075" s="31">
        <f t="shared" si="93"/>
        <v>9.9665699522077933E-3</v>
      </c>
    </row>
    <row r="1076" spans="2:20" ht="27">
      <c r="B1076" s="112" t="s">
        <v>655</v>
      </c>
      <c r="C1076" s="30">
        <v>2037.9</v>
      </c>
      <c r="D1076" s="31">
        <f t="shared" si="90"/>
        <v>-1.7171593278542119E-4</v>
      </c>
      <c r="F1076" s="112" t="s">
        <v>655</v>
      </c>
      <c r="G1076" s="30">
        <v>236.9</v>
      </c>
      <c r="H1076" s="58">
        <f t="shared" si="91"/>
        <v>2.5541125541125531E-2</v>
      </c>
      <c r="J1076" s="112" t="s">
        <v>655</v>
      </c>
      <c r="K1076" s="30">
        <v>127.12</v>
      </c>
      <c r="L1076" s="58">
        <f t="shared" si="92"/>
        <v>-5.1651275629989168E-3</v>
      </c>
      <c r="N1076" s="112" t="s">
        <v>655</v>
      </c>
      <c r="O1076" s="30">
        <v>791.1</v>
      </c>
      <c r="P1076" s="58">
        <f t="shared" si="89"/>
        <v>-1.3255065328535709E-3</v>
      </c>
      <c r="R1076" s="112" t="s">
        <v>655</v>
      </c>
      <c r="S1076" s="30">
        <v>22604.85</v>
      </c>
      <c r="T1076" s="31">
        <f t="shared" si="93"/>
        <v>-1.7024828426828176E-3</v>
      </c>
    </row>
    <row r="1077" spans="2:20">
      <c r="B1077" s="111">
        <v>45327.645833333336</v>
      </c>
      <c r="C1077" s="30">
        <v>2053.6999999999998</v>
      </c>
      <c r="D1077" s="31">
        <f t="shared" si="90"/>
        <v>7.7530791501052576E-3</v>
      </c>
      <c r="F1077" s="111">
        <v>45327.645833333336</v>
      </c>
      <c r="G1077" s="30">
        <v>240.75</v>
      </c>
      <c r="H1077" s="58">
        <f t="shared" si="91"/>
        <v>1.6251582946390952E-2</v>
      </c>
      <c r="J1077" s="111">
        <v>45327.645833333336</v>
      </c>
      <c r="K1077" s="30">
        <v>128.68</v>
      </c>
      <c r="L1077" s="58">
        <f t="shared" si="92"/>
        <v>1.2271869100062949E-2</v>
      </c>
      <c r="N1077" s="111">
        <v>45327.645833333336</v>
      </c>
      <c r="O1077" s="30">
        <v>785.15</v>
      </c>
      <c r="P1077" s="58">
        <f t="shared" si="89"/>
        <v>-7.5211730501832941E-3</v>
      </c>
      <c r="R1077" s="111">
        <v>45327.645833333336</v>
      </c>
      <c r="S1077" s="30">
        <v>22648.2</v>
      </c>
      <c r="T1077" s="31">
        <f t="shared" si="93"/>
        <v>1.917730044658672E-3</v>
      </c>
    </row>
    <row r="1078" spans="2:20">
      <c r="B1078" s="111">
        <v>45356.645833333336</v>
      </c>
      <c r="C1078" s="30">
        <v>2039.1</v>
      </c>
      <c r="D1078" s="31">
        <f t="shared" si="90"/>
        <v>-7.1091201246530344E-3</v>
      </c>
      <c r="F1078" s="111">
        <v>45356.645833333336</v>
      </c>
      <c r="G1078" s="30">
        <v>236.45</v>
      </c>
      <c r="H1078" s="58">
        <f t="shared" si="91"/>
        <v>-1.7860851505711373E-2</v>
      </c>
      <c r="J1078" s="111">
        <v>45356.645833333336</v>
      </c>
      <c r="K1078" s="30">
        <v>124.78</v>
      </c>
      <c r="L1078" s="58">
        <f t="shared" si="92"/>
        <v>-3.0307740130556482E-2</v>
      </c>
      <c r="N1078" s="111">
        <v>45356.645833333336</v>
      </c>
      <c r="O1078" s="30">
        <v>779.05</v>
      </c>
      <c r="P1078" s="58">
        <f t="shared" si="89"/>
        <v>-7.7692160733617843E-3</v>
      </c>
      <c r="R1078" s="111">
        <v>45356.645833333336</v>
      </c>
      <c r="S1078" s="30">
        <v>22475.85</v>
      </c>
      <c r="T1078" s="31">
        <f t="shared" si="93"/>
        <v>-7.6098762815588472E-3</v>
      </c>
    </row>
    <row r="1079" spans="2:20">
      <c r="B1079" s="111">
        <v>45448.645833333336</v>
      </c>
      <c r="C1079" s="30">
        <v>1984.7</v>
      </c>
      <c r="D1079" s="31">
        <f t="shared" si="90"/>
        <v>-2.6678436565151231E-2</v>
      </c>
      <c r="F1079" s="111">
        <v>45448.645833333336</v>
      </c>
      <c r="G1079" s="30">
        <v>229.95</v>
      </c>
      <c r="H1079" s="58">
        <f t="shared" si="91"/>
        <v>-2.7489955593148707E-2</v>
      </c>
      <c r="J1079" s="111">
        <v>45448.645833333336</v>
      </c>
      <c r="K1079" s="30">
        <v>121.8</v>
      </c>
      <c r="L1079" s="58">
        <f t="shared" si="92"/>
        <v>-2.3882032376983497E-2</v>
      </c>
      <c r="N1079" s="111">
        <v>45448.645833333336</v>
      </c>
      <c r="O1079" s="30">
        <v>783.95</v>
      </c>
      <c r="P1079" s="58">
        <f t="shared" si="89"/>
        <v>6.2897118285092368E-3</v>
      </c>
      <c r="R1079" s="111">
        <v>45448.645833333336</v>
      </c>
      <c r="S1079" s="30">
        <v>22442.7</v>
      </c>
      <c r="T1079" s="31">
        <f t="shared" si="93"/>
        <v>-1.4749164102803025E-3</v>
      </c>
    </row>
    <row r="1080" spans="2:20">
      <c r="B1080" s="111">
        <v>45478.645833333336</v>
      </c>
      <c r="C1080" s="30">
        <v>2005.25</v>
      </c>
      <c r="D1080" s="31">
        <f t="shared" si="90"/>
        <v>1.0354209704237283E-2</v>
      </c>
      <c r="F1080" s="111">
        <v>45478.645833333336</v>
      </c>
      <c r="G1080" s="30">
        <v>230.25</v>
      </c>
      <c r="H1080" s="58">
        <f t="shared" si="91"/>
        <v>1.3046314416178539E-3</v>
      </c>
      <c r="J1080" s="111">
        <v>45478.645833333336</v>
      </c>
      <c r="K1080" s="30">
        <v>119.08</v>
      </c>
      <c r="L1080" s="58">
        <f t="shared" si="92"/>
        <v>-2.2331691297208578E-2</v>
      </c>
      <c r="N1080" s="111">
        <v>45478.645833333336</v>
      </c>
      <c r="O1080" s="30">
        <v>771.2</v>
      </c>
      <c r="P1080" s="58">
        <f t="shared" si="89"/>
        <v>-1.6263792333694793E-2</v>
      </c>
      <c r="R1080" s="111">
        <v>45478.645833333336</v>
      </c>
      <c r="S1080" s="30">
        <v>22302.5</v>
      </c>
      <c r="T1080" s="31">
        <f t="shared" si="93"/>
        <v>-6.2470201891929866E-3</v>
      </c>
    </row>
    <row r="1081" spans="2:20">
      <c r="B1081" s="111">
        <v>45509.645833333336</v>
      </c>
      <c r="C1081" s="30">
        <v>2015.75</v>
      </c>
      <c r="D1081" s="31">
        <f t="shared" si="90"/>
        <v>5.2362548310684875E-3</v>
      </c>
      <c r="F1081" s="111">
        <v>45509.645833333336</v>
      </c>
      <c r="G1081" s="30">
        <v>231.35</v>
      </c>
      <c r="H1081" s="58">
        <f t="shared" si="91"/>
        <v>4.7774158523343768E-3</v>
      </c>
      <c r="J1081" s="111">
        <v>45509.645833333336</v>
      </c>
      <c r="K1081" s="30">
        <v>121.04</v>
      </c>
      <c r="L1081" s="58">
        <f t="shared" si="92"/>
        <v>1.6459523009741517E-2</v>
      </c>
      <c r="N1081" s="111">
        <v>45509.645833333336</v>
      </c>
      <c r="O1081" s="30">
        <v>774.7</v>
      </c>
      <c r="P1081" s="58">
        <f t="shared" si="89"/>
        <v>4.5383817427386841E-3</v>
      </c>
      <c r="R1081" s="111">
        <v>45509.645833333336</v>
      </c>
      <c r="S1081" s="30">
        <v>22302.5</v>
      </c>
      <c r="T1081" s="31">
        <f t="shared" si="93"/>
        <v>0</v>
      </c>
    </row>
    <row r="1082" spans="2:20">
      <c r="B1082" s="111">
        <v>45540.645833333336</v>
      </c>
      <c r="C1082" s="30">
        <v>1910.7</v>
      </c>
      <c r="D1082" s="31">
        <f t="shared" si="90"/>
        <v>-5.2114597544338337E-2</v>
      </c>
      <c r="F1082" s="111">
        <v>45540.645833333336</v>
      </c>
      <c r="G1082" s="30">
        <v>222.1</v>
      </c>
      <c r="H1082" s="58">
        <f t="shared" si="91"/>
        <v>-3.9982710179381931E-2</v>
      </c>
      <c r="J1082" s="111">
        <v>45540.645833333336</v>
      </c>
      <c r="K1082" s="30">
        <v>116.36</v>
      </c>
      <c r="L1082" s="58">
        <f t="shared" si="92"/>
        <v>-3.8664904163912772E-2</v>
      </c>
      <c r="N1082" s="111">
        <v>45540.645833333336</v>
      </c>
      <c r="O1082" s="30">
        <v>774.05</v>
      </c>
      <c r="P1082" s="58">
        <f t="shared" si="89"/>
        <v>-8.3903446495425804E-4</v>
      </c>
      <c r="R1082" s="111">
        <v>45540.645833333336</v>
      </c>
      <c r="S1082" s="30">
        <v>21957.5</v>
      </c>
      <c r="T1082" s="31">
        <f t="shared" si="93"/>
        <v>-1.546911781190452E-2</v>
      </c>
    </row>
    <row r="1083" spans="2:20">
      <c r="B1083" s="111">
        <v>45570.645833333336</v>
      </c>
      <c r="C1083" s="30">
        <v>1919.3</v>
      </c>
      <c r="D1083" s="31">
        <f t="shared" si="90"/>
        <v>4.5009682315382271E-3</v>
      </c>
      <c r="F1083" s="111">
        <v>45570.645833333336</v>
      </c>
      <c r="G1083" s="30">
        <v>219.5</v>
      </c>
      <c r="H1083" s="58">
        <f t="shared" si="91"/>
        <v>-1.1706438541197683E-2</v>
      </c>
      <c r="J1083" s="111">
        <v>45570.645833333336</v>
      </c>
      <c r="K1083" s="30">
        <v>118.5</v>
      </c>
      <c r="L1083" s="58">
        <f t="shared" si="92"/>
        <v>1.839119972499148E-2</v>
      </c>
      <c r="N1083" s="111">
        <v>45570.645833333336</v>
      </c>
      <c r="O1083" s="30">
        <v>767.2</v>
      </c>
      <c r="P1083" s="58">
        <f t="shared" si="89"/>
        <v>-8.8495575221237965E-3</v>
      </c>
      <c r="R1083" s="111">
        <v>45570.645833333336</v>
      </c>
      <c r="S1083" s="30">
        <v>22055.200000000001</v>
      </c>
      <c r="T1083" s="31">
        <f t="shared" si="93"/>
        <v>4.4495047250370234E-3</v>
      </c>
    </row>
    <row r="1084" spans="2:20" ht="27">
      <c r="B1084" s="112" t="s">
        <v>656</v>
      </c>
      <c r="C1084" s="30">
        <v>1946.35</v>
      </c>
      <c r="D1084" s="31">
        <f t="shared" si="90"/>
        <v>1.4093679987495333E-2</v>
      </c>
      <c r="F1084" s="112" t="s">
        <v>656</v>
      </c>
      <c r="G1084" s="30">
        <v>220.65</v>
      </c>
      <c r="H1084" s="58">
        <f t="shared" si="91"/>
        <v>5.2391799544420081E-3</v>
      </c>
      <c r="J1084" s="112" t="s">
        <v>656</v>
      </c>
      <c r="K1084" s="30">
        <v>117.86</v>
      </c>
      <c r="L1084" s="58">
        <f t="shared" si="92"/>
        <v>-5.4008438818565763E-3</v>
      </c>
      <c r="N1084" s="112" t="s">
        <v>656</v>
      </c>
      <c r="O1084" s="30">
        <v>742.7</v>
      </c>
      <c r="P1084" s="58">
        <f t="shared" si="89"/>
        <v>-3.1934306569343041E-2</v>
      </c>
      <c r="R1084" s="112" t="s">
        <v>656</v>
      </c>
      <c r="S1084" s="30">
        <v>22104.05</v>
      </c>
      <c r="T1084" s="31">
        <f t="shared" si="93"/>
        <v>2.2148971671078765E-3</v>
      </c>
    </row>
    <row r="1085" spans="2:20" ht="27">
      <c r="B1085" s="112" t="s">
        <v>657</v>
      </c>
      <c r="C1085" s="30">
        <v>1915.2</v>
      </c>
      <c r="D1085" s="31">
        <f t="shared" si="90"/>
        <v>-1.6004315770544841E-2</v>
      </c>
      <c r="F1085" s="112" t="s">
        <v>657</v>
      </c>
      <c r="G1085" s="30">
        <v>224.9</v>
      </c>
      <c r="H1085" s="58">
        <f t="shared" si="91"/>
        <v>1.9261273510083887E-2</v>
      </c>
      <c r="J1085" s="112" t="s">
        <v>657</v>
      </c>
      <c r="K1085" s="30">
        <v>120.18</v>
      </c>
      <c r="L1085" s="58">
        <f t="shared" si="92"/>
        <v>1.9684371287968849E-2</v>
      </c>
      <c r="N1085" s="112" t="s">
        <v>657</v>
      </c>
      <c r="O1085" s="30">
        <v>754.2</v>
      </c>
      <c r="P1085" s="58">
        <f t="shared" si="89"/>
        <v>1.5484044701763899E-2</v>
      </c>
      <c r="R1085" s="112" t="s">
        <v>657</v>
      </c>
      <c r="S1085" s="30">
        <v>22217.85</v>
      </c>
      <c r="T1085" s="31">
        <f t="shared" si="93"/>
        <v>5.1483777859713253E-3</v>
      </c>
    </row>
    <row r="1086" spans="2:20" ht="27">
      <c r="B1086" s="112" t="s">
        <v>658</v>
      </c>
      <c r="C1086" s="30">
        <v>1887.2</v>
      </c>
      <c r="D1086" s="31">
        <f t="shared" si="90"/>
        <v>-1.4619883040935644E-2</v>
      </c>
      <c r="F1086" s="112" t="s">
        <v>658</v>
      </c>
      <c r="G1086" s="30">
        <v>232.1</v>
      </c>
      <c r="H1086" s="58">
        <f t="shared" si="91"/>
        <v>3.2014228546020318E-2</v>
      </c>
      <c r="J1086" s="112" t="s">
        <v>658</v>
      </c>
      <c r="K1086" s="30">
        <v>122.26</v>
      </c>
      <c r="L1086" s="58">
        <f t="shared" si="92"/>
        <v>1.7307372274920851E-2</v>
      </c>
      <c r="N1086" s="112" t="s">
        <v>658</v>
      </c>
      <c r="O1086" s="30">
        <v>740.95</v>
      </c>
      <c r="P1086" s="58">
        <f t="shared" si="89"/>
        <v>-1.756828427472823E-2</v>
      </c>
      <c r="R1086" s="112" t="s">
        <v>658</v>
      </c>
      <c r="S1086" s="30">
        <v>22200.55</v>
      </c>
      <c r="T1086" s="31">
        <f t="shared" si="93"/>
        <v>-7.7865320001702099E-4</v>
      </c>
    </row>
    <row r="1087" spans="2:20" ht="27">
      <c r="B1087" s="112" t="s">
        <v>659</v>
      </c>
      <c r="C1087" s="30">
        <v>1899.8</v>
      </c>
      <c r="D1087" s="31">
        <f t="shared" si="90"/>
        <v>6.6765578635015199E-3</v>
      </c>
      <c r="F1087" s="112" t="s">
        <v>659</v>
      </c>
      <c r="G1087" s="30">
        <v>231.8</v>
      </c>
      <c r="H1087" s="58">
        <f t="shared" si="91"/>
        <v>-1.2925463162428708E-3</v>
      </c>
      <c r="J1087" s="112" t="s">
        <v>659</v>
      </c>
      <c r="K1087" s="30">
        <v>120.42</v>
      </c>
      <c r="L1087" s="58">
        <f t="shared" si="92"/>
        <v>-1.5049893669229486E-2</v>
      </c>
      <c r="N1087" s="112" t="s">
        <v>659</v>
      </c>
      <c r="O1087" s="30">
        <v>745.2</v>
      </c>
      <c r="P1087" s="58">
        <f t="shared" si="89"/>
        <v>5.7358796140090096E-3</v>
      </c>
      <c r="R1087" s="112" t="s">
        <v>659</v>
      </c>
      <c r="S1087" s="30">
        <v>22403.85</v>
      </c>
      <c r="T1087" s="31">
        <f t="shared" si="93"/>
        <v>9.1574307843724778E-3</v>
      </c>
    </row>
    <row r="1088" spans="2:20" ht="27">
      <c r="B1088" s="112" t="s">
        <v>660</v>
      </c>
      <c r="C1088" s="30">
        <v>1928.05</v>
      </c>
      <c r="D1088" s="31">
        <f t="shared" si="90"/>
        <v>1.4869986314348882E-2</v>
      </c>
      <c r="F1088" s="112" t="s">
        <v>660</v>
      </c>
      <c r="G1088" s="30">
        <v>233.55</v>
      </c>
      <c r="H1088" s="58">
        <f t="shared" si="91"/>
        <v>7.549611734253725E-3</v>
      </c>
      <c r="J1088" s="112" t="s">
        <v>660</v>
      </c>
      <c r="K1088" s="30">
        <v>121.78</v>
      </c>
      <c r="L1088" s="58">
        <f t="shared" si="92"/>
        <v>1.1293805015778036E-2</v>
      </c>
      <c r="N1088" s="112" t="s">
        <v>660</v>
      </c>
      <c r="O1088" s="30">
        <v>763.8</v>
      </c>
      <c r="P1088" s="58">
        <f t="shared" si="89"/>
        <v>2.4959742351046588E-2</v>
      </c>
      <c r="R1088" s="112" t="s">
        <v>660</v>
      </c>
      <c r="S1088" s="30">
        <v>22466.1</v>
      </c>
      <c r="T1088" s="31">
        <f t="shared" si="93"/>
        <v>2.7785402955295968E-3</v>
      </c>
    </row>
    <row r="1089" spans="2:20" ht="27">
      <c r="B1089" s="112" t="s">
        <v>661</v>
      </c>
      <c r="C1089" s="30">
        <v>1893.55</v>
      </c>
      <c r="D1089" s="31">
        <f t="shared" si="90"/>
        <v>-1.7893726822437173E-2</v>
      </c>
      <c r="F1089" s="112" t="s">
        <v>661</v>
      </c>
      <c r="G1089" s="30">
        <v>239.3</v>
      </c>
      <c r="H1089" s="58">
        <f t="shared" si="91"/>
        <v>2.4619995718261567E-2</v>
      </c>
      <c r="J1089" s="112" t="s">
        <v>661</v>
      </c>
      <c r="K1089" s="30">
        <v>126.9</v>
      </c>
      <c r="L1089" s="58">
        <f t="shared" si="92"/>
        <v>4.2043028411890226E-2</v>
      </c>
      <c r="N1089" s="112" t="s">
        <v>661</v>
      </c>
      <c r="O1089" s="30">
        <v>777.7</v>
      </c>
      <c r="P1089" s="58">
        <f t="shared" si="89"/>
        <v>1.8198481277821532E-2</v>
      </c>
      <c r="R1089" s="112" t="s">
        <v>661</v>
      </c>
      <c r="S1089" s="30">
        <v>22529.05</v>
      </c>
      <c r="T1089" s="31">
        <f t="shared" si="93"/>
        <v>2.8019994569596918E-3</v>
      </c>
    </row>
    <row r="1090" spans="2:20" ht="27">
      <c r="B1090" s="112" t="s">
        <v>662</v>
      </c>
      <c r="C1090" s="30">
        <v>1879.45</v>
      </c>
      <c r="D1090" s="31">
        <f t="shared" si="90"/>
        <v>-7.4463309656465082E-3</v>
      </c>
      <c r="F1090" s="112" t="s">
        <v>662</v>
      </c>
      <c r="G1090" s="30">
        <v>227.15</v>
      </c>
      <c r="H1090" s="58">
        <f t="shared" si="91"/>
        <v>-5.0773088173840408E-2</v>
      </c>
      <c r="J1090" s="112" t="s">
        <v>662</v>
      </c>
      <c r="K1090" s="30">
        <v>126.1</v>
      </c>
      <c r="L1090" s="58">
        <f t="shared" si="92"/>
        <v>-6.3041765169425945E-3</v>
      </c>
      <c r="N1090" s="112" t="s">
        <v>662</v>
      </c>
      <c r="O1090" s="30">
        <v>784.9</v>
      </c>
      <c r="P1090" s="58">
        <f t="shared" si="89"/>
        <v>9.2580686640091336E-3</v>
      </c>
      <c r="R1090" s="112" t="s">
        <v>662</v>
      </c>
      <c r="S1090" s="30">
        <v>22597.8</v>
      </c>
      <c r="T1090" s="31">
        <f t="shared" si="93"/>
        <v>3.0516155807722711E-3</v>
      </c>
    </row>
    <row r="1091" spans="2:20" ht="27">
      <c r="B1091" s="112" t="s">
        <v>663</v>
      </c>
      <c r="C1091" s="30">
        <v>1879.8</v>
      </c>
      <c r="D1091" s="31">
        <f t="shared" si="90"/>
        <v>1.8622469339435455E-4</v>
      </c>
      <c r="F1091" s="112" t="s">
        <v>663</v>
      </c>
      <c r="G1091" s="30">
        <v>231.2</v>
      </c>
      <c r="H1091" s="58">
        <f t="shared" si="91"/>
        <v>1.7829627999119468E-2</v>
      </c>
      <c r="J1091" s="112" t="s">
        <v>663</v>
      </c>
      <c r="K1091" s="30">
        <v>126.66</v>
      </c>
      <c r="L1091" s="58">
        <f t="shared" si="92"/>
        <v>4.4409199048374148E-3</v>
      </c>
      <c r="N1091" s="112" t="s">
        <v>663</v>
      </c>
      <c r="O1091" s="30">
        <v>783.85</v>
      </c>
      <c r="P1091" s="58">
        <f t="shared" si="89"/>
        <v>-1.3377500318511037E-3</v>
      </c>
      <c r="R1091" s="112" t="s">
        <v>663</v>
      </c>
      <c r="S1091" s="30">
        <v>22967.65</v>
      </c>
      <c r="T1091" s="31">
        <f t="shared" si="93"/>
        <v>1.6366637460283773E-2</v>
      </c>
    </row>
    <row r="1092" spans="2:20" ht="27">
      <c r="B1092" s="112" t="s">
        <v>664</v>
      </c>
      <c r="C1092" s="30">
        <v>1874.6</v>
      </c>
      <c r="D1092" s="31">
        <f t="shared" si="90"/>
        <v>-2.7662517289073207E-3</v>
      </c>
      <c r="F1092" s="112" t="s">
        <v>664</v>
      </c>
      <c r="G1092" s="30">
        <v>230.75</v>
      </c>
      <c r="H1092" s="58">
        <f t="shared" si="91"/>
        <v>-1.9463667820068808E-3</v>
      </c>
      <c r="J1092" s="112" t="s">
        <v>664</v>
      </c>
      <c r="K1092" s="30">
        <v>141.30000000000001</v>
      </c>
      <c r="L1092" s="58">
        <f t="shared" si="92"/>
        <v>0.11558503079109439</v>
      </c>
      <c r="N1092" s="112" t="s">
        <v>664</v>
      </c>
      <c r="O1092" s="30">
        <v>782.95</v>
      </c>
      <c r="P1092" s="58">
        <f t="shared" si="89"/>
        <v>-1.1481788607513588E-3</v>
      </c>
      <c r="R1092" s="112" t="s">
        <v>664</v>
      </c>
      <c r="S1092" s="30">
        <v>22957.1</v>
      </c>
      <c r="T1092" s="31">
        <f t="shared" si="93"/>
        <v>-4.5934172629780168E-4</v>
      </c>
    </row>
    <row r="1093" spans="2:20" ht="27">
      <c r="B1093" s="112" t="s">
        <v>665</v>
      </c>
      <c r="C1093" s="30">
        <v>1867.35</v>
      </c>
      <c r="D1093" s="31">
        <f t="shared" si="90"/>
        <v>-3.8674917315694168E-3</v>
      </c>
      <c r="F1093" s="112" t="s">
        <v>665</v>
      </c>
      <c r="G1093" s="30">
        <v>232.05</v>
      </c>
      <c r="H1093" s="58">
        <f t="shared" si="91"/>
        <v>5.6338028169014009E-3</v>
      </c>
      <c r="J1093" s="112" t="s">
        <v>665</v>
      </c>
      <c r="K1093" s="30">
        <v>133.85</v>
      </c>
      <c r="L1093" s="58">
        <f t="shared" si="92"/>
        <v>-5.272469922151457E-2</v>
      </c>
      <c r="N1093" s="112" t="s">
        <v>665</v>
      </c>
      <c r="O1093" s="30">
        <v>772.3</v>
      </c>
      <c r="P1093" s="58">
        <f t="shared" si="89"/>
        <v>-1.3602401175043188E-2</v>
      </c>
      <c r="R1093" s="112" t="s">
        <v>665</v>
      </c>
      <c r="S1093" s="30">
        <v>22932.45</v>
      </c>
      <c r="T1093" s="31">
        <f t="shared" si="93"/>
        <v>-1.073741892486324E-3</v>
      </c>
    </row>
    <row r="1094" spans="2:20" ht="27">
      <c r="B1094" s="112" t="s">
        <v>666</v>
      </c>
      <c r="C1094" s="30">
        <v>1867.3</v>
      </c>
      <c r="D1094" s="31">
        <f t="shared" si="90"/>
        <v>-2.6775912389198631E-5</v>
      </c>
      <c r="F1094" s="112" t="s">
        <v>666</v>
      </c>
      <c r="G1094" s="30">
        <v>226.05</v>
      </c>
      <c r="H1094" s="58">
        <f t="shared" si="91"/>
        <v>-2.5856496444731758E-2</v>
      </c>
      <c r="J1094" s="112" t="s">
        <v>666</v>
      </c>
      <c r="K1094" s="30">
        <v>124.65</v>
      </c>
      <c r="L1094" s="58">
        <f t="shared" si="92"/>
        <v>-6.873365707881951E-2</v>
      </c>
      <c r="N1094" s="112" t="s">
        <v>666</v>
      </c>
      <c r="O1094" s="30">
        <v>760.8</v>
      </c>
      <c r="P1094" s="58">
        <f t="shared" si="89"/>
        <v>-1.489058655962705E-2</v>
      </c>
      <c r="R1094" s="112" t="s">
        <v>666</v>
      </c>
      <c r="S1094" s="30">
        <v>22888.15</v>
      </c>
      <c r="T1094" s="31">
        <f t="shared" si="93"/>
        <v>-1.9317604529824894E-3</v>
      </c>
    </row>
    <row r="1095" spans="2:20" ht="27">
      <c r="B1095" s="112" t="s">
        <v>667</v>
      </c>
      <c r="C1095" s="30">
        <v>1877.75</v>
      </c>
      <c r="D1095" s="31">
        <f t="shared" si="90"/>
        <v>5.5963155358003114E-3</v>
      </c>
      <c r="F1095" s="112" t="s">
        <v>667</v>
      </c>
      <c r="G1095" s="30">
        <v>224.9</v>
      </c>
      <c r="H1095" s="58">
        <f t="shared" si="91"/>
        <v>-5.0873700508736741E-3</v>
      </c>
      <c r="J1095" s="112" t="s">
        <v>667</v>
      </c>
      <c r="K1095" s="30">
        <v>129.1</v>
      </c>
      <c r="L1095" s="58">
        <f t="shared" si="92"/>
        <v>3.5699959887685484E-2</v>
      </c>
      <c r="N1095" s="112" t="s">
        <v>667</v>
      </c>
      <c r="O1095" s="30">
        <v>766.5</v>
      </c>
      <c r="P1095" s="58">
        <f t="shared" si="89"/>
        <v>7.4921135646688342E-3</v>
      </c>
      <c r="R1095" s="112" t="s">
        <v>667</v>
      </c>
      <c r="S1095" s="30">
        <v>22704.7</v>
      </c>
      <c r="T1095" s="31">
        <f t="shared" si="93"/>
        <v>-8.015064563977492E-3</v>
      </c>
    </row>
    <row r="1096" spans="2:20" ht="27">
      <c r="B1096" s="112" t="s">
        <v>668</v>
      </c>
      <c r="C1096" s="30">
        <v>1840.85</v>
      </c>
      <c r="D1096" s="31">
        <f t="shared" si="90"/>
        <v>-1.9651178271868019E-2</v>
      </c>
      <c r="F1096" s="112" t="s">
        <v>668</v>
      </c>
      <c r="G1096" s="30">
        <v>223.15</v>
      </c>
      <c r="H1096" s="58">
        <f t="shared" si="91"/>
        <v>-7.7812361049355294E-3</v>
      </c>
      <c r="J1096" s="112" t="s">
        <v>668</v>
      </c>
      <c r="K1096" s="30">
        <v>126.9</v>
      </c>
      <c r="L1096" s="58">
        <f t="shared" si="92"/>
        <v>-1.7041053446940291E-2</v>
      </c>
      <c r="N1096" s="112" t="s">
        <v>668</v>
      </c>
      <c r="O1096" s="30">
        <v>732.15</v>
      </c>
      <c r="P1096" s="58">
        <f t="shared" si="89"/>
        <v>-4.4814090019569486E-2</v>
      </c>
      <c r="R1096" s="112" t="s">
        <v>668</v>
      </c>
      <c r="S1096" s="30">
        <v>22488.65</v>
      </c>
      <c r="T1096" s="31">
        <f t="shared" si="93"/>
        <v>-9.515650944518117E-3</v>
      </c>
    </row>
    <row r="1097" spans="2:20" ht="27">
      <c r="B1097" s="112" t="s">
        <v>669</v>
      </c>
      <c r="C1097" s="30">
        <v>1860.4</v>
      </c>
      <c r="D1097" s="31">
        <f t="shared" si="90"/>
        <v>1.0620093978325418E-2</v>
      </c>
      <c r="F1097" s="112" t="s">
        <v>669</v>
      </c>
      <c r="G1097" s="30">
        <v>229.8</v>
      </c>
      <c r="H1097" s="58">
        <f t="shared" si="91"/>
        <v>2.9800582567779621E-2</v>
      </c>
      <c r="J1097" s="112" t="s">
        <v>669</v>
      </c>
      <c r="K1097" s="30">
        <v>127.5</v>
      </c>
      <c r="L1097" s="58">
        <f t="shared" si="92"/>
        <v>4.7281323877068626E-3</v>
      </c>
      <c r="N1097" s="112" t="s">
        <v>669</v>
      </c>
      <c r="O1097" s="30">
        <v>702.35</v>
      </c>
      <c r="P1097" s="58">
        <f t="shared" ref="P1097:P1160" si="94">(O1097/O1096)-1</f>
        <v>-4.0702041931298116E-2</v>
      </c>
      <c r="R1097" s="112" t="s">
        <v>669</v>
      </c>
      <c r="S1097" s="30">
        <v>22530.7</v>
      </c>
      <c r="T1097" s="31">
        <f t="shared" si="93"/>
        <v>1.8698321153114428E-3</v>
      </c>
    </row>
    <row r="1098" spans="2:20">
      <c r="B1098" s="111">
        <v>45357.645833333336</v>
      </c>
      <c r="C1098" s="30">
        <v>1876.3</v>
      </c>
      <c r="D1098" s="31">
        <f t="shared" si="90"/>
        <v>8.5465491292193718E-3</v>
      </c>
      <c r="F1098" s="111">
        <v>45357.645833333336</v>
      </c>
      <c r="G1098" s="30">
        <v>235.75</v>
      </c>
      <c r="H1098" s="58">
        <f t="shared" si="91"/>
        <v>2.5892080069625623E-2</v>
      </c>
      <c r="J1098" s="111">
        <v>45357.645833333336</v>
      </c>
      <c r="K1098" s="30">
        <v>121.9</v>
      </c>
      <c r="L1098" s="58">
        <f t="shared" si="92"/>
        <v>-4.3921568627450891E-2</v>
      </c>
      <c r="N1098" s="111">
        <v>45357.645833333336</v>
      </c>
      <c r="O1098" s="30">
        <v>701.4</v>
      </c>
      <c r="P1098" s="58">
        <f t="shared" si="94"/>
        <v>-1.3526019790702781E-3</v>
      </c>
      <c r="R1098" s="111">
        <v>45357.645833333336</v>
      </c>
      <c r="S1098" s="30">
        <v>23263.9</v>
      </c>
      <c r="T1098" s="31">
        <f t="shared" si="93"/>
        <v>3.2542264554585643E-2</v>
      </c>
    </row>
    <row r="1099" spans="2:20">
      <c r="B1099" s="111">
        <v>45388.645833333336</v>
      </c>
      <c r="C1099" s="30">
        <v>1925.75</v>
      </c>
      <c r="D1099" s="31">
        <f t="shared" ref="D1099:D1162" si="95">(C1099/C1098)-1</f>
        <v>2.635506049139269E-2</v>
      </c>
      <c r="F1099" s="111">
        <v>45388.645833333336</v>
      </c>
      <c r="G1099" s="30">
        <v>219.7</v>
      </c>
      <c r="H1099" s="58">
        <f t="shared" ref="H1099:H1162" si="96">(G1099/G1098)-1</f>
        <v>-6.8080593849416782E-2</v>
      </c>
      <c r="J1099" s="111">
        <v>45388.645833333336</v>
      </c>
      <c r="K1099" s="30">
        <v>118.95</v>
      </c>
      <c r="L1099" s="58">
        <f t="shared" ref="L1099:L1162" si="97">(K1099/K1098)-1</f>
        <v>-2.4200164068909014E-2</v>
      </c>
      <c r="N1099" s="111">
        <v>45388.645833333336</v>
      </c>
      <c r="O1099" s="30">
        <v>689.55</v>
      </c>
      <c r="P1099" s="58">
        <f t="shared" si="94"/>
        <v>-1.6894781864841724E-2</v>
      </c>
      <c r="R1099" s="111">
        <v>45388.645833333336</v>
      </c>
      <c r="S1099" s="30">
        <v>21884.5</v>
      </c>
      <c r="T1099" s="31">
        <f t="shared" ref="T1099:T1162" si="98">(S1099/S1098)-1</f>
        <v>-5.9293583620975032E-2</v>
      </c>
    </row>
    <row r="1100" spans="2:20">
      <c r="B1100" s="111">
        <v>45418.645833333336</v>
      </c>
      <c r="C1100" s="30">
        <v>2016.65</v>
      </c>
      <c r="D1100" s="31">
        <f t="shared" si="95"/>
        <v>4.7202388679735252E-2</v>
      </c>
      <c r="F1100" s="111">
        <v>45418.645833333336</v>
      </c>
      <c r="G1100" s="30">
        <v>247.2</v>
      </c>
      <c r="H1100" s="58">
        <f t="shared" si="96"/>
        <v>0.12517068730086489</v>
      </c>
      <c r="J1100" s="111">
        <v>45418.645833333336</v>
      </c>
      <c r="K1100" s="30">
        <v>121.7</v>
      </c>
      <c r="L1100" s="58">
        <f t="shared" si="97"/>
        <v>2.3118957545187113E-2</v>
      </c>
      <c r="N1100" s="111">
        <v>45418.645833333336</v>
      </c>
      <c r="O1100" s="30">
        <v>698.7</v>
      </c>
      <c r="P1100" s="58">
        <f t="shared" si="94"/>
        <v>1.3269523602349453E-2</v>
      </c>
      <c r="R1100" s="111">
        <v>45418.645833333336</v>
      </c>
      <c r="S1100" s="30">
        <v>22620.35</v>
      </c>
      <c r="T1100" s="31">
        <f t="shared" si="98"/>
        <v>3.3624254609426751E-2</v>
      </c>
    </row>
    <row r="1101" spans="2:20">
      <c r="B1101" s="111">
        <v>45449.645833333336</v>
      </c>
      <c r="C1101" s="30">
        <v>2035.6</v>
      </c>
      <c r="D1101" s="31">
        <f t="shared" si="95"/>
        <v>9.3967718741476691E-3</v>
      </c>
      <c r="F1101" s="111">
        <v>45449.645833333336</v>
      </c>
      <c r="G1101" s="30">
        <v>268.2</v>
      </c>
      <c r="H1101" s="58">
        <f t="shared" si="96"/>
        <v>8.4951456310679685E-2</v>
      </c>
      <c r="J1101" s="111">
        <v>45449.645833333336</v>
      </c>
      <c r="K1101" s="30">
        <v>126</v>
      </c>
      <c r="L1101" s="58">
        <f t="shared" si="97"/>
        <v>3.5332785538208622E-2</v>
      </c>
      <c r="N1101" s="111">
        <v>45449.645833333336</v>
      </c>
      <c r="O1101" s="30">
        <v>723.6</v>
      </c>
      <c r="P1101" s="58">
        <f t="shared" si="94"/>
        <v>3.5637612709317201E-2</v>
      </c>
      <c r="R1101" s="111">
        <v>45449.645833333336</v>
      </c>
      <c r="S1101" s="30">
        <v>22821.4</v>
      </c>
      <c r="T1101" s="31">
        <f t="shared" si="98"/>
        <v>8.888014553267487E-3</v>
      </c>
    </row>
    <row r="1102" spans="2:20">
      <c r="B1102" s="111">
        <v>45479.645833333336</v>
      </c>
      <c r="C1102" s="30">
        <v>2071.1</v>
      </c>
      <c r="D1102" s="31">
        <f t="shared" si="95"/>
        <v>1.743957555511888E-2</v>
      </c>
      <c r="F1102" s="111">
        <v>45479.645833333336</v>
      </c>
      <c r="G1102" s="30">
        <v>268.05</v>
      </c>
      <c r="H1102" s="58">
        <f t="shared" si="96"/>
        <v>-5.5928411633099362E-4</v>
      </c>
      <c r="J1102" s="111">
        <v>45479.645833333336</v>
      </c>
      <c r="K1102" s="30">
        <v>126.65</v>
      </c>
      <c r="L1102" s="58">
        <f t="shared" si="97"/>
        <v>5.1587301587301404E-3</v>
      </c>
      <c r="N1102" s="111">
        <v>45479.645833333336</v>
      </c>
      <c r="O1102" s="30">
        <v>742.4</v>
      </c>
      <c r="P1102" s="58">
        <f t="shared" si="94"/>
        <v>2.598120508568269E-2</v>
      </c>
      <c r="R1102" s="111">
        <v>45479.645833333336</v>
      </c>
      <c r="S1102" s="30">
        <v>23290.15</v>
      </c>
      <c r="T1102" s="31">
        <f t="shared" si="98"/>
        <v>2.0539931818380985E-2</v>
      </c>
    </row>
    <row r="1103" spans="2:20">
      <c r="B1103" s="111">
        <v>45571.645833333336</v>
      </c>
      <c r="C1103" s="30">
        <v>2146.3000000000002</v>
      </c>
      <c r="D1103" s="31">
        <f t="shared" si="95"/>
        <v>3.6309207667423182E-2</v>
      </c>
      <c r="F1103" s="111">
        <v>45571.645833333336</v>
      </c>
      <c r="G1103" s="30">
        <v>272.91000000000003</v>
      </c>
      <c r="H1103" s="58">
        <f t="shared" si="96"/>
        <v>1.8130945719082359E-2</v>
      </c>
      <c r="J1103" s="111">
        <v>45571.645833333336</v>
      </c>
      <c r="K1103" s="30">
        <v>126.74</v>
      </c>
      <c r="L1103" s="58">
        <f t="shared" si="97"/>
        <v>7.1061981839704025E-4</v>
      </c>
      <c r="N1103" s="111">
        <v>45571.645833333336</v>
      </c>
      <c r="O1103" s="30">
        <v>767.6</v>
      </c>
      <c r="P1103" s="58">
        <f t="shared" si="94"/>
        <v>3.3943965517241548E-2</v>
      </c>
      <c r="R1103" s="111">
        <v>45571.645833333336</v>
      </c>
      <c r="S1103" s="30">
        <v>23259.200000000001</v>
      </c>
      <c r="T1103" s="31">
        <f t="shared" si="98"/>
        <v>-1.3288879633664985E-3</v>
      </c>
    </row>
    <row r="1104" spans="2:20">
      <c r="B1104" s="111">
        <v>45602.645833333336</v>
      </c>
      <c r="C1104" s="30">
        <v>2139.9499999999998</v>
      </c>
      <c r="D1104" s="31">
        <f t="shared" si="95"/>
        <v>-2.9585798816569309E-3</v>
      </c>
      <c r="F1104" s="111">
        <v>45602.645833333336</v>
      </c>
      <c r="G1104" s="30">
        <v>282.17</v>
      </c>
      <c r="H1104" s="58">
        <f t="shared" si="96"/>
        <v>3.3930599831446306E-2</v>
      </c>
      <c r="J1104" s="111">
        <v>45602.645833333336</v>
      </c>
      <c r="K1104" s="30">
        <v>126.07</v>
      </c>
      <c r="L1104" s="58">
        <f t="shared" si="97"/>
        <v>-5.2864131292409411E-3</v>
      </c>
      <c r="N1104" s="111">
        <v>45602.645833333336</v>
      </c>
      <c r="O1104" s="30">
        <v>813.85</v>
      </c>
      <c r="P1104" s="58">
        <f t="shared" si="94"/>
        <v>6.0252735799895873E-2</v>
      </c>
      <c r="R1104" s="111">
        <v>45602.645833333336</v>
      </c>
      <c r="S1104" s="30">
        <v>23264.85</v>
      </c>
      <c r="T1104" s="31">
        <f t="shared" si="98"/>
        <v>2.4291463162962046E-4</v>
      </c>
    </row>
    <row r="1105" spans="2:20">
      <c r="B1105" s="111">
        <v>45632.645833333336</v>
      </c>
      <c r="C1105" s="30">
        <v>2129.5</v>
      </c>
      <c r="D1105" s="31">
        <f t="shared" si="95"/>
        <v>-4.8832916656930125E-3</v>
      </c>
      <c r="F1105" s="111">
        <v>45632.645833333336</v>
      </c>
      <c r="G1105" s="30">
        <v>277.25</v>
      </c>
      <c r="H1105" s="58">
        <f t="shared" si="96"/>
        <v>-1.743629726760465E-2</v>
      </c>
      <c r="J1105" s="111">
        <v>45632.645833333336</v>
      </c>
      <c r="K1105" s="30">
        <v>123</v>
      </c>
      <c r="L1105" s="58">
        <f t="shared" si="97"/>
        <v>-2.4351550725787208E-2</v>
      </c>
      <c r="N1105" s="111">
        <v>45632.645833333336</v>
      </c>
      <c r="O1105" s="30">
        <v>799.6</v>
      </c>
      <c r="P1105" s="58">
        <f t="shared" si="94"/>
        <v>-1.7509369048350432E-2</v>
      </c>
      <c r="R1105" s="111">
        <v>45632.645833333336</v>
      </c>
      <c r="S1105" s="30">
        <v>23322.95</v>
      </c>
      <c r="T1105" s="31">
        <f t="shared" si="98"/>
        <v>2.4973296625596664E-3</v>
      </c>
    </row>
    <row r="1106" spans="2:20" ht="27">
      <c r="B1106" s="112" t="s">
        <v>670</v>
      </c>
      <c r="C1106" s="30">
        <v>2118.3000000000002</v>
      </c>
      <c r="D1106" s="31">
        <f t="shared" si="95"/>
        <v>-5.2594505752523446E-3</v>
      </c>
      <c r="F1106" s="112" t="s">
        <v>670</v>
      </c>
      <c r="G1106" s="30">
        <v>275.97000000000003</v>
      </c>
      <c r="H1106" s="58">
        <f t="shared" si="96"/>
        <v>-4.6167718665462987E-3</v>
      </c>
      <c r="J1106" s="112" t="s">
        <v>670</v>
      </c>
      <c r="K1106" s="30">
        <v>125.04</v>
      </c>
      <c r="L1106" s="58">
        <f t="shared" si="97"/>
        <v>1.6585365853658551E-2</v>
      </c>
      <c r="N1106" s="112" t="s">
        <v>670</v>
      </c>
      <c r="O1106" s="30">
        <v>808.7</v>
      </c>
      <c r="P1106" s="58">
        <f t="shared" si="94"/>
        <v>1.1380690345172528E-2</v>
      </c>
      <c r="R1106" s="112" t="s">
        <v>670</v>
      </c>
      <c r="S1106" s="30">
        <v>23398.9</v>
      </c>
      <c r="T1106" s="31">
        <f t="shared" si="98"/>
        <v>3.2564491198583401E-3</v>
      </c>
    </row>
    <row r="1107" spans="2:20" ht="27">
      <c r="B1107" s="112" t="s">
        <v>671</v>
      </c>
      <c r="C1107" s="30">
        <v>2109.1</v>
      </c>
      <c r="D1107" s="31">
        <f t="shared" si="95"/>
        <v>-4.3431053203041303E-3</v>
      </c>
      <c r="F1107" s="112" t="s">
        <v>671</v>
      </c>
      <c r="G1107" s="30">
        <v>268.70999999999998</v>
      </c>
      <c r="H1107" s="58">
        <f t="shared" si="96"/>
        <v>-2.6307207305142022E-2</v>
      </c>
      <c r="J1107" s="112" t="s">
        <v>671</v>
      </c>
      <c r="K1107" s="30">
        <v>124.62</v>
      </c>
      <c r="L1107" s="58">
        <f t="shared" si="97"/>
        <v>-3.3589251439539725E-3</v>
      </c>
      <c r="N1107" s="112" t="s">
        <v>671</v>
      </c>
      <c r="O1107" s="30">
        <v>798.4</v>
      </c>
      <c r="P1107" s="58">
        <f t="shared" si="94"/>
        <v>-1.2736490664028821E-2</v>
      </c>
      <c r="R1107" s="112" t="s">
        <v>671</v>
      </c>
      <c r="S1107" s="30">
        <v>23465.599999999999</v>
      </c>
      <c r="T1107" s="31">
        <f t="shared" si="98"/>
        <v>2.8505613511744521E-3</v>
      </c>
    </row>
    <row r="1108" spans="2:20" ht="27">
      <c r="B1108" s="112" t="s">
        <v>672</v>
      </c>
      <c r="C1108" s="30">
        <v>2092.9499999999998</v>
      </c>
      <c r="D1108" s="31">
        <f t="shared" si="95"/>
        <v>-7.6572945806268056E-3</v>
      </c>
      <c r="F1108" s="112" t="s">
        <v>672</v>
      </c>
      <c r="G1108" s="30">
        <v>265.51</v>
      </c>
      <c r="H1108" s="58">
        <f t="shared" si="96"/>
        <v>-1.190874920918461E-2</v>
      </c>
      <c r="J1108" s="112" t="s">
        <v>672</v>
      </c>
      <c r="K1108" s="30">
        <v>116.88</v>
      </c>
      <c r="L1108" s="58">
        <f t="shared" si="97"/>
        <v>-6.2108810784785806E-2</v>
      </c>
      <c r="N1108" s="112" t="s">
        <v>672</v>
      </c>
      <c r="O1108" s="30">
        <v>784.4</v>
      </c>
      <c r="P1108" s="58">
        <f t="shared" si="94"/>
        <v>-1.7535070140280551E-2</v>
      </c>
      <c r="R1108" s="112" t="s">
        <v>672</v>
      </c>
      <c r="S1108" s="30">
        <v>23557.9</v>
      </c>
      <c r="T1108" s="31">
        <f t="shared" si="98"/>
        <v>3.933417428064967E-3</v>
      </c>
    </row>
    <row r="1109" spans="2:20" ht="27">
      <c r="B1109" s="112" t="s">
        <v>673</v>
      </c>
      <c r="C1109" s="30">
        <v>2095.9499999999998</v>
      </c>
      <c r="D1109" s="31">
        <f t="shared" si="95"/>
        <v>1.4333835017559249E-3</v>
      </c>
      <c r="F1109" s="112" t="s">
        <v>673</v>
      </c>
      <c r="G1109" s="30">
        <v>267.04000000000002</v>
      </c>
      <c r="H1109" s="58">
        <f t="shared" si="96"/>
        <v>5.7624948212875449E-3</v>
      </c>
      <c r="J1109" s="112" t="s">
        <v>673</v>
      </c>
      <c r="K1109" s="30">
        <v>115.9</v>
      </c>
      <c r="L1109" s="58">
        <f t="shared" si="97"/>
        <v>-8.3846680355920133E-3</v>
      </c>
      <c r="N1109" s="112" t="s">
        <v>673</v>
      </c>
      <c r="O1109" s="30">
        <v>776.6</v>
      </c>
      <c r="P1109" s="58">
        <f t="shared" si="94"/>
        <v>-9.9439061703212595E-3</v>
      </c>
      <c r="R1109" s="112" t="s">
        <v>673</v>
      </c>
      <c r="S1109" s="30">
        <v>23516</v>
      </c>
      <c r="T1109" s="31">
        <f t="shared" si="98"/>
        <v>-1.7785965642099777E-3</v>
      </c>
    </row>
    <row r="1110" spans="2:20" ht="27">
      <c r="B1110" s="112" t="s">
        <v>674</v>
      </c>
      <c r="C1110" s="30">
        <v>2090.4</v>
      </c>
      <c r="D1110" s="31">
        <f t="shared" si="95"/>
        <v>-2.6479639304370917E-3</v>
      </c>
      <c r="F1110" s="112" t="s">
        <v>674</v>
      </c>
      <c r="G1110" s="30">
        <v>272.61</v>
      </c>
      <c r="H1110" s="58">
        <f t="shared" si="96"/>
        <v>2.0858298382264717E-2</v>
      </c>
      <c r="J1110" s="112" t="s">
        <v>674</v>
      </c>
      <c r="K1110" s="30">
        <v>113.42</v>
      </c>
      <c r="L1110" s="58">
        <f t="shared" si="97"/>
        <v>-2.1397756686798997E-2</v>
      </c>
      <c r="N1110" s="112" t="s">
        <v>674</v>
      </c>
      <c r="O1110" s="30">
        <v>802.4</v>
      </c>
      <c r="P1110" s="58">
        <f t="shared" si="94"/>
        <v>3.3221735771310712E-2</v>
      </c>
      <c r="R1110" s="112" t="s">
        <v>674</v>
      </c>
      <c r="S1110" s="30">
        <v>23567</v>
      </c>
      <c r="T1110" s="31">
        <f t="shared" si="98"/>
        <v>2.1687361796223215E-3</v>
      </c>
    </row>
    <row r="1111" spans="2:20" ht="27">
      <c r="B1111" s="112" t="s">
        <v>675</v>
      </c>
      <c r="C1111" s="30">
        <v>2066.9</v>
      </c>
      <c r="D1111" s="31">
        <f t="shared" si="95"/>
        <v>-1.1241867585151222E-2</v>
      </c>
      <c r="F1111" s="112" t="s">
        <v>675</v>
      </c>
      <c r="G1111" s="30">
        <v>263.45</v>
      </c>
      <c r="H1111" s="58">
        <f t="shared" si="96"/>
        <v>-3.3601115146179583E-2</v>
      </c>
      <c r="J1111" s="112" t="s">
        <v>675</v>
      </c>
      <c r="K1111" s="30">
        <v>112.32</v>
      </c>
      <c r="L1111" s="58">
        <f t="shared" si="97"/>
        <v>-9.6984658790337797E-3</v>
      </c>
      <c r="N1111" s="112" t="s">
        <v>675</v>
      </c>
      <c r="O1111" s="30">
        <v>785.2</v>
      </c>
      <c r="P1111" s="58">
        <f t="shared" si="94"/>
        <v>-2.143569292123626E-2</v>
      </c>
      <c r="R1111" s="112" t="s">
        <v>675</v>
      </c>
      <c r="S1111" s="30">
        <v>23501.1</v>
      </c>
      <c r="T1111" s="31">
        <f t="shared" si="98"/>
        <v>-2.7962829380066001E-3</v>
      </c>
    </row>
    <row r="1112" spans="2:20" ht="27">
      <c r="B1112" s="112" t="s">
        <v>676</v>
      </c>
      <c r="C1112" s="30">
        <v>2082.3000000000002</v>
      </c>
      <c r="D1112" s="31">
        <f t="shared" si="95"/>
        <v>7.4507716870675367E-3</v>
      </c>
      <c r="F1112" s="112" t="s">
        <v>676</v>
      </c>
      <c r="G1112" s="30">
        <v>259.19</v>
      </c>
      <c r="H1112" s="58">
        <f t="shared" si="96"/>
        <v>-1.6170051243120098E-2</v>
      </c>
      <c r="J1112" s="112" t="s">
        <v>676</v>
      </c>
      <c r="K1112" s="30">
        <v>113.62</v>
      </c>
      <c r="L1112" s="58">
        <f t="shared" si="97"/>
        <v>1.1574074074074181E-2</v>
      </c>
      <c r="N1112" s="112" t="s">
        <v>676</v>
      </c>
      <c r="O1112" s="30">
        <v>785.85</v>
      </c>
      <c r="P1112" s="58">
        <f t="shared" si="94"/>
        <v>8.2781456953640031E-4</v>
      </c>
      <c r="R1112" s="112" t="s">
        <v>676</v>
      </c>
      <c r="S1112" s="30">
        <v>23537.85</v>
      </c>
      <c r="T1112" s="31">
        <f t="shared" si="98"/>
        <v>1.5637565901169825E-3</v>
      </c>
    </row>
    <row r="1113" spans="2:20" ht="27">
      <c r="B1113" s="112" t="s">
        <v>677</v>
      </c>
      <c r="C1113" s="30">
        <v>1996</v>
      </c>
      <c r="D1113" s="31">
        <f t="shared" si="95"/>
        <v>-4.1444556500024099E-2</v>
      </c>
      <c r="F1113" s="112" t="s">
        <v>677</v>
      </c>
      <c r="G1113" s="30">
        <v>253.27</v>
      </c>
      <c r="H1113" s="58">
        <f t="shared" si="96"/>
        <v>-2.2840387360623438E-2</v>
      </c>
      <c r="J1113" s="112" t="s">
        <v>677</v>
      </c>
      <c r="K1113" s="30">
        <v>111.88</v>
      </c>
      <c r="L1113" s="58">
        <f t="shared" si="97"/>
        <v>-1.531420524555549E-2</v>
      </c>
      <c r="N1113" s="112" t="s">
        <v>677</v>
      </c>
      <c r="O1113" s="30">
        <v>790</v>
      </c>
      <c r="P1113" s="58">
        <f t="shared" si="94"/>
        <v>5.2809060253229401E-3</v>
      </c>
      <c r="R1113" s="112" t="s">
        <v>677</v>
      </c>
      <c r="S1113" s="30">
        <v>23721.3</v>
      </c>
      <c r="T1113" s="31">
        <f t="shared" si="98"/>
        <v>7.7938299377386944E-3</v>
      </c>
    </row>
    <row r="1114" spans="2:20" ht="27">
      <c r="B1114" s="112" t="s">
        <v>678</v>
      </c>
      <c r="C1114" s="30">
        <v>1964.1</v>
      </c>
      <c r="D1114" s="31">
        <f t="shared" si="95"/>
        <v>-1.598196392785578E-2</v>
      </c>
      <c r="F1114" s="112" t="s">
        <v>678</v>
      </c>
      <c r="G1114" s="30">
        <v>248.61</v>
      </c>
      <c r="H1114" s="58">
        <f t="shared" si="96"/>
        <v>-1.8399336676274358E-2</v>
      </c>
      <c r="J1114" s="112" t="s">
        <v>678</v>
      </c>
      <c r="K1114" s="30">
        <v>114.11</v>
      </c>
      <c r="L1114" s="58">
        <f t="shared" si="97"/>
        <v>1.9932070075080466E-2</v>
      </c>
      <c r="N1114" s="112" t="s">
        <v>678</v>
      </c>
      <c r="O1114" s="30">
        <v>784.4</v>
      </c>
      <c r="P1114" s="58">
        <f t="shared" si="94"/>
        <v>-7.088607594936791E-3</v>
      </c>
      <c r="R1114" s="112" t="s">
        <v>678</v>
      </c>
      <c r="S1114" s="30">
        <v>23868.799999999999</v>
      </c>
      <c r="T1114" s="31">
        <f t="shared" si="98"/>
        <v>6.2180403266263173E-3</v>
      </c>
    </row>
    <row r="1115" spans="2:20" ht="27">
      <c r="B1115" s="112" t="s">
        <v>679</v>
      </c>
      <c r="C1115" s="30">
        <v>1990.7</v>
      </c>
      <c r="D1115" s="31">
        <f t="shared" si="95"/>
        <v>1.3543098620233174E-2</v>
      </c>
      <c r="F1115" s="112" t="s">
        <v>679</v>
      </c>
      <c r="G1115" s="30">
        <v>247.94</v>
      </c>
      <c r="H1115" s="58">
        <f t="shared" si="96"/>
        <v>-2.6949841116609141E-3</v>
      </c>
      <c r="J1115" s="112" t="s">
        <v>679</v>
      </c>
      <c r="K1115" s="30">
        <v>113</v>
      </c>
      <c r="L1115" s="58">
        <f t="shared" si="97"/>
        <v>-9.7274559635439628E-3</v>
      </c>
      <c r="N1115" s="112" t="s">
        <v>679</v>
      </c>
      <c r="O1115" s="30">
        <v>767.85</v>
      </c>
      <c r="P1115" s="58">
        <f t="shared" si="94"/>
        <v>-2.1098929117796983E-2</v>
      </c>
      <c r="R1115" s="112" t="s">
        <v>679</v>
      </c>
      <c r="S1115" s="30">
        <v>24044.5</v>
      </c>
      <c r="T1115" s="31">
        <f t="shared" si="98"/>
        <v>7.3610738704921186E-3</v>
      </c>
    </row>
    <row r="1116" spans="2:20" ht="27">
      <c r="B1116" s="112" t="s">
        <v>680</v>
      </c>
      <c r="C1116" s="30">
        <v>1986.05</v>
      </c>
      <c r="D1116" s="31">
        <f t="shared" si="95"/>
        <v>-2.3358617571709317E-3</v>
      </c>
      <c r="F1116" s="112" t="s">
        <v>680</v>
      </c>
      <c r="G1116" s="30">
        <v>250.96</v>
      </c>
      <c r="H1116" s="58">
        <f t="shared" si="96"/>
        <v>1.2180366217633409E-2</v>
      </c>
      <c r="J1116" s="112" t="s">
        <v>680</v>
      </c>
      <c r="K1116" s="30">
        <v>113.81</v>
      </c>
      <c r="L1116" s="58">
        <f t="shared" si="97"/>
        <v>7.1681415929203407E-3</v>
      </c>
      <c r="N1116" s="112" t="s">
        <v>680</v>
      </c>
      <c r="O1116" s="30">
        <v>766.4</v>
      </c>
      <c r="P1116" s="58">
        <f t="shared" si="94"/>
        <v>-1.8883896594387162E-3</v>
      </c>
      <c r="R1116" s="112" t="s">
        <v>680</v>
      </c>
      <c r="S1116" s="30">
        <v>24010.6</v>
      </c>
      <c r="T1116" s="31">
        <f t="shared" si="98"/>
        <v>-1.4098858366778932E-3</v>
      </c>
    </row>
    <row r="1117" spans="2:20">
      <c r="B1117" s="111">
        <v>45298.645833333336</v>
      </c>
      <c r="C1117" s="30">
        <v>2009.6</v>
      </c>
      <c r="D1117" s="31">
        <f t="shared" si="95"/>
        <v>1.1857707509881354E-2</v>
      </c>
      <c r="F1117" s="111">
        <v>45298.645833333336</v>
      </c>
      <c r="G1117" s="30">
        <v>246.65</v>
      </c>
      <c r="H1117" s="58">
        <f t="shared" si="96"/>
        <v>-1.7174051641695942E-2</v>
      </c>
      <c r="J1117" s="111">
        <v>45298.645833333336</v>
      </c>
      <c r="K1117" s="30">
        <v>114.5</v>
      </c>
      <c r="L1117" s="58">
        <f t="shared" si="97"/>
        <v>6.0627361391794032E-3</v>
      </c>
      <c r="N1117" s="111">
        <v>45298.645833333336</v>
      </c>
      <c r="O1117" s="30">
        <v>770.65</v>
      </c>
      <c r="P1117" s="58">
        <f t="shared" si="94"/>
        <v>5.5454070981211245E-3</v>
      </c>
      <c r="R1117" s="111">
        <v>45298.645833333336</v>
      </c>
      <c r="S1117" s="30">
        <v>24141.95</v>
      </c>
      <c r="T1117" s="31">
        <f t="shared" si="98"/>
        <v>5.4705005289330533E-3</v>
      </c>
    </row>
    <row r="1118" spans="2:20">
      <c r="B1118" s="111">
        <v>45329.645833333336</v>
      </c>
      <c r="C1118" s="30">
        <v>2031.5</v>
      </c>
      <c r="D1118" s="31">
        <f t="shared" si="95"/>
        <v>1.0897691082802696E-2</v>
      </c>
      <c r="F1118" s="111">
        <v>45329.645833333336</v>
      </c>
      <c r="G1118" s="30">
        <v>245.8</v>
      </c>
      <c r="H1118" s="58">
        <f t="shared" si="96"/>
        <v>-3.4461787958645074E-3</v>
      </c>
      <c r="J1118" s="111">
        <v>45329.645833333336</v>
      </c>
      <c r="K1118" s="30">
        <v>117.69</v>
      </c>
      <c r="L1118" s="58">
        <f t="shared" si="97"/>
        <v>2.7860262008733594E-2</v>
      </c>
      <c r="N1118" s="111">
        <v>45329.645833333336</v>
      </c>
      <c r="O1118" s="30">
        <v>814.7</v>
      </c>
      <c r="P1118" s="58">
        <f t="shared" si="94"/>
        <v>5.7159540647505391E-2</v>
      </c>
      <c r="R1118" s="111">
        <v>45329.645833333336</v>
      </c>
      <c r="S1118" s="30">
        <v>24123.85</v>
      </c>
      <c r="T1118" s="31">
        <f t="shared" si="98"/>
        <v>-7.4973231242725369E-4</v>
      </c>
    </row>
    <row r="1119" spans="2:20">
      <c r="B1119" s="111">
        <v>45358.645833333336</v>
      </c>
      <c r="C1119" s="30">
        <v>2035.8</v>
      </c>
      <c r="D1119" s="31">
        <f t="shared" si="95"/>
        <v>2.1166625646074078E-3</v>
      </c>
      <c r="F1119" s="111">
        <v>45358.645833333336</v>
      </c>
      <c r="G1119" s="30">
        <v>243.85</v>
      </c>
      <c r="H1119" s="58">
        <f t="shared" si="96"/>
        <v>-7.9332790886900151E-3</v>
      </c>
      <c r="J1119" s="111">
        <v>45358.645833333336</v>
      </c>
      <c r="K1119" s="30">
        <v>120.91</v>
      </c>
      <c r="L1119" s="58">
        <f t="shared" si="97"/>
        <v>2.7360013595037813E-2</v>
      </c>
      <c r="N1119" s="111">
        <v>45358.645833333336</v>
      </c>
      <c r="O1119" s="30">
        <v>842.75</v>
      </c>
      <c r="P1119" s="58">
        <f t="shared" si="94"/>
        <v>3.442985147907196E-2</v>
      </c>
      <c r="R1119" s="111">
        <v>45358.645833333336</v>
      </c>
      <c r="S1119" s="30">
        <v>24286.5</v>
      </c>
      <c r="T1119" s="31">
        <f t="shared" si="98"/>
        <v>6.7422903060665451E-3</v>
      </c>
    </row>
    <row r="1120" spans="2:20">
      <c r="B1120" s="111">
        <v>45389.645833333336</v>
      </c>
      <c r="C1120" s="30">
        <v>2012</v>
      </c>
      <c r="D1120" s="31">
        <f t="shared" si="95"/>
        <v>-1.1690735828666865E-2</v>
      </c>
      <c r="F1120" s="111">
        <v>45389.645833333336</v>
      </c>
      <c r="G1120" s="30">
        <v>246.4</v>
      </c>
      <c r="H1120" s="58">
        <f t="shared" si="96"/>
        <v>1.0457248308386458E-2</v>
      </c>
      <c r="J1120" s="111">
        <v>45389.645833333336</v>
      </c>
      <c r="K1120" s="30">
        <v>118.09</v>
      </c>
      <c r="L1120" s="58">
        <f t="shared" si="97"/>
        <v>-2.3323132908775079E-2</v>
      </c>
      <c r="N1120" s="111">
        <v>45389.645833333336</v>
      </c>
      <c r="O1120" s="30">
        <v>828.8</v>
      </c>
      <c r="P1120" s="58">
        <f t="shared" si="94"/>
        <v>-1.6552951646395808E-2</v>
      </c>
      <c r="R1120" s="111">
        <v>45389.645833333336</v>
      </c>
      <c r="S1120" s="30">
        <v>24302.15</v>
      </c>
      <c r="T1120" s="31">
        <f t="shared" si="98"/>
        <v>6.4439091676460336E-4</v>
      </c>
    </row>
    <row r="1121" spans="2:20">
      <c r="B1121" s="111">
        <v>45419.645833333336</v>
      </c>
      <c r="C1121" s="30">
        <v>2072.6</v>
      </c>
      <c r="D1121" s="31">
        <f t="shared" si="95"/>
        <v>3.0119284294234605E-2</v>
      </c>
      <c r="F1121" s="111">
        <v>45419.645833333336</v>
      </c>
      <c r="G1121" s="30">
        <v>246.6</v>
      </c>
      <c r="H1121" s="58">
        <f t="shared" si="96"/>
        <v>8.1168831168820788E-4</v>
      </c>
      <c r="J1121" s="111">
        <v>45419.645833333336</v>
      </c>
      <c r="K1121" s="30">
        <v>118.46</v>
      </c>
      <c r="L1121" s="58">
        <f t="shared" si="97"/>
        <v>3.1332034888642557E-3</v>
      </c>
      <c r="N1121" s="111">
        <v>45419.645833333336</v>
      </c>
      <c r="O1121" s="30">
        <v>819.05</v>
      </c>
      <c r="P1121" s="58">
        <f t="shared" si="94"/>
        <v>-1.1763996138996147E-2</v>
      </c>
      <c r="R1121" s="111">
        <v>45419.645833333336</v>
      </c>
      <c r="S1121" s="30">
        <v>24323.85</v>
      </c>
      <c r="T1121" s="31">
        <f t="shared" si="98"/>
        <v>8.9292511156413568E-4</v>
      </c>
    </row>
    <row r="1122" spans="2:20">
      <c r="B1122" s="111">
        <v>45511.645833333336</v>
      </c>
      <c r="C1122" s="30">
        <v>2110.9499999999998</v>
      </c>
      <c r="D1122" s="31">
        <f t="shared" si="95"/>
        <v>1.8503329151789982E-2</v>
      </c>
      <c r="F1122" s="111">
        <v>45511.645833333336</v>
      </c>
      <c r="G1122" s="30">
        <v>239.7</v>
      </c>
      <c r="H1122" s="58">
        <f t="shared" si="96"/>
        <v>-2.7980535279805374E-2</v>
      </c>
      <c r="J1122" s="111">
        <v>45511.645833333336</v>
      </c>
      <c r="K1122" s="30">
        <v>115.43</v>
      </c>
      <c r="L1122" s="58">
        <f t="shared" si="97"/>
        <v>-2.5578254263042277E-2</v>
      </c>
      <c r="N1122" s="111">
        <v>45511.645833333336</v>
      </c>
      <c r="O1122" s="30">
        <v>838.65</v>
      </c>
      <c r="P1122" s="58">
        <f t="shared" si="94"/>
        <v>2.3930162993712312E-2</v>
      </c>
      <c r="R1122" s="111">
        <v>45511.645833333336</v>
      </c>
      <c r="S1122" s="30">
        <v>24320.55</v>
      </c>
      <c r="T1122" s="31">
        <f t="shared" si="98"/>
        <v>-1.3566931221820067E-4</v>
      </c>
    </row>
    <row r="1123" spans="2:20">
      <c r="B1123" s="111">
        <v>45542.645833333336</v>
      </c>
      <c r="C1123" s="30">
        <v>2102.0500000000002</v>
      </c>
      <c r="D1123" s="31">
        <f t="shared" si="95"/>
        <v>-4.2161112295410197E-3</v>
      </c>
      <c r="F1123" s="111">
        <v>45542.645833333336</v>
      </c>
      <c r="G1123" s="30">
        <v>238.45</v>
      </c>
      <c r="H1123" s="58">
        <f t="shared" si="96"/>
        <v>-5.2148518982061409E-3</v>
      </c>
      <c r="J1123" s="111">
        <v>45542.645833333336</v>
      </c>
      <c r="K1123" s="30">
        <v>114.7</v>
      </c>
      <c r="L1123" s="58">
        <f t="shared" si="97"/>
        <v>-6.3241791561986505E-3</v>
      </c>
      <c r="N1123" s="111">
        <v>45542.645833333336</v>
      </c>
      <c r="O1123" s="30">
        <v>859.95</v>
      </c>
      <c r="P1123" s="58">
        <f t="shared" si="94"/>
        <v>2.5397961008764236E-2</v>
      </c>
      <c r="R1123" s="111">
        <v>45542.645833333336</v>
      </c>
      <c r="S1123" s="30">
        <v>24433.200000000001</v>
      </c>
      <c r="T1123" s="31">
        <f t="shared" si="98"/>
        <v>4.6318853808815508E-3</v>
      </c>
    </row>
    <row r="1124" spans="2:20">
      <c r="B1124" s="111">
        <v>45572.645833333336</v>
      </c>
      <c r="C1124" s="30">
        <v>2090.4499999999998</v>
      </c>
      <c r="D1124" s="31">
        <f t="shared" si="95"/>
        <v>-5.5184224923291447E-3</v>
      </c>
      <c r="F1124" s="111">
        <v>45572.645833333336</v>
      </c>
      <c r="G1124" s="30">
        <v>235.45</v>
      </c>
      <c r="H1124" s="58">
        <f t="shared" si="96"/>
        <v>-1.2581253931641889E-2</v>
      </c>
      <c r="J1124" s="111">
        <v>45572.645833333336</v>
      </c>
      <c r="K1124" s="30">
        <v>114.68</v>
      </c>
      <c r="L1124" s="58">
        <f t="shared" si="97"/>
        <v>-1.743679163033196E-4</v>
      </c>
      <c r="N1124" s="111">
        <v>45572.645833333336</v>
      </c>
      <c r="O1124" s="30">
        <v>858</v>
      </c>
      <c r="P1124" s="58">
        <f t="shared" si="94"/>
        <v>-2.2675736961451642E-3</v>
      </c>
      <c r="R1124" s="111">
        <v>45572.645833333336</v>
      </c>
      <c r="S1124" s="30">
        <v>24324.45</v>
      </c>
      <c r="T1124" s="31">
        <f t="shared" si="98"/>
        <v>-4.4509110554491471E-3</v>
      </c>
    </row>
    <row r="1125" spans="2:20">
      <c r="B1125" s="111">
        <v>45603.645833333336</v>
      </c>
      <c r="C1125" s="30">
        <v>2079.35</v>
      </c>
      <c r="D1125" s="31">
        <f t="shared" si="95"/>
        <v>-5.3098615130713345E-3</v>
      </c>
      <c r="F1125" s="111">
        <v>45603.645833333336</v>
      </c>
      <c r="G1125" s="30">
        <v>238.7</v>
      </c>
      <c r="H1125" s="58">
        <f t="shared" si="96"/>
        <v>1.3803355277128837E-2</v>
      </c>
      <c r="J1125" s="111">
        <v>45603.645833333336</v>
      </c>
      <c r="K1125" s="30">
        <v>115.27</v>
      </c>
      <c r="L1125" s="58">
        <f t="shared" si="97"/>
        <v>5.1447506103940999E-3</v>
      </c>
      <c r="N1125" s="111">
        <v>45603.645833333336</v>
      </c>
      <c r="O1125" s="30">
        <v>858.4</v>
      </c>
      <c r="P1125" s="58">
        <f t="shared" si="94"/>
        <v>4.662004662003838E-4</v>
      </c>
      <c r="R1125" s="111">
        <v>45603.645833333336</v>
      </c>
      <c r="S1125" s="30">
        <v>24315.95</v>
      </c>
      <c r="T1125" s="31">
        <f t="shared" si="98"/>
        <v>-3.4944263899083783E-4</v>
      </c>
    </row>
    <row r="1126" spans="2:20">
      <c r="B1126" s="111">
        <v>45633.645833333336</v>
      </c>
      <c r="C1126" s="30">
        <v>2065.1</v>
      </c>
      <c r="D1126" s="31">
        <f t="shared" si="95"/>
        <v>-6.8531031331906522E-3</v>
      </c>
      <c r="F1126" s="111">
        <v>45633.645833333336</v>
      </c>
      <c r="G1126" s="30">
        <v>232.8</v>
      </c>
      <c r="H1126" s="58">
        <f t="shared" si="96"/>
        <v>-2.4717218265605245E-2</v>
      </c>
      <c r="J1126" s="111">
        <v>45633.645833333336</v>
      </c>
      <c r="K1126" s="30">
        <v>112.7</v>
      </c>
      <c r="L1126" s="58">
        <f t="shared" si="97"/>
        <v>-2.2295480176975691E-2</v>
      </c>
      <c r="N1126" s="111">
        <v>45633.645833333336</v>
      </c>
      <c r="O1126" s="30">
        <v>847.45</v>
      </c>
      <c r="P1126" s="58">
        <f t="shared" si="94"/>
        <v>-1.275629077353202E-2</v>
      </c>
      <c r="R1126" s="111">
        <v>45633.645833333336</v>
      </c>
      <c r="S1126" s="30">
        <v>24502.15</v>
      </c>
      <c r="T1126" s="31">
        <f t="shared" si="98"/>
        <v>7.6575252046495734E-3</v>
      </c>
    </row>
    <row r="1127" spans="2:20" ht="27">
      <c r="B1127" s="112" t="s">
        <v>681</v>
      </c>
      <c r="C1127" s="30">
        <v>2068.3000000000002</v>
      </c>
      <c r="D1127" s="31">
        <f t="shared" si="95"/>
        <v>1.5495617645635562E-3</v>
      </c>
      <c r="F1127" s="112" t="s">
        <v>681</v>
      </c>
      <c r="G1127" s="30">
        <v>232.95</v>
      </c>
      <c r="H1127" s="58">
        <f t="shared" si="96"/>
        <v>6.4432989690721421E-4</v>
      </c>
      <c r="J1127" s="112" t="s">
        <v>681</v>
      </c>
      <c r="K1127" s="30">
        <v>112.48</v>
      </c>
      <c r="L1127" s="58">
        <f t="shared" si="97"/>
        <v>-1.9520851818988216E-3</v>
      </c>
      <c r="N1127" s="112" t="s">
        <v>681</v>
      </c>
      <c r="O1127" s="30">
        <v>851.65</v>
      </c>
      <c r="P1127" s="58">
        <f t="shared" si="94"/>
        <v>4.9560446044014661E-3</v>
      </c>
      <c r="R1127" s="112" t="s">
        <v>681</v>
      </c>
      <c r="S1127" s="30">
        <v>24586.7</v>
      </c>
      <c r="T1127" s="31">
        <f t="shared" si="98"/>
        <v>3.4507175900890807E-3</v>
      </c>
    </row>
    <row r="1128" spans="2:20" ht="27">
      <c r="B1128" s="112" t="s">
        <v>682</v>
      </c>
      <c r="C1128" s="30">
        <v>2082.9</v>
      </c>
      <c r="D1128" s="31">
        <f t="shared" si="95"/>
        <v>7.0589372914953152E-3</v>
      </c>
      <c r="F1128" s="112" t="s">
        <v>682</v>
      </c>
      <c r="G1128" s="30">
        <v>232.55</v>
      </c>
      <c r="H1128" s="58">
        <f t="shared" si="96"/>
        <v>-1.7171066752521558E-3</v>
      </c>
      <c r="J1128" s="112" t="s">
        <v>682</v>
      </c>
      <c r="K1128" s="30">
        <v>111.12</v>
      </c>
      <c r="L1128" s="58">
        <f t="shared" si="97"/>
        <v>-1.2091038406827903E-2</v>
      </c>
      <c r="N1128" s="112" t="s">
        <v>682</v>
      </c>
      <c r="O1128" s="30">
        <v>857.4</v>
      </c>
      <c r="P1128" s="58">
        <f t="shared" si="94"/>
        <v>6.7515998356131313E-3</v>
      </c>
      <c r="R1128" s="112" t="s">
        <v>682</v>
      </c>
      <c r="S1128" s="30">
        <v>24613</v>
      </c>
      <c r="T1128" s="31">
        <f t="shared" si="98"/>
        <v>1.0696840161550369E-3</v>
      </c>
    </row>
    <row r="1129" spans="2:20" ht="27">
      <c r="B1129" s="112" t="s">
        <v>683</v>
      </c>
      <c r="C1129" s="30">
        <v>2091.9</v>
      </c>
      <c r="D1129" s="31">
        <f t="shared" si="95"/>
        <v>4.3208987469394167E-3</v>
      </c>
      <c r="F1129" s="112" t="s">
        <v>683</v>
      </c>
      <c r="G1129" s="30">
        <v>248.75</v>
      </c>
      <c r="H1129" s="58">
        <f t="shared" si="96"/>
        <v>6.9662438185336351E-2</v>
      </c>
      <c r="J1129" s="112" t="s">
        <v>683</v>
      </c>
      <c r="K1129" s="30">
        <v>111.6</v>
      </c>
      <c r="L1129" s="58">
        <f t="shared" si="97"/>
        <v>4.3196544276455917E-3</v>
      </c>
      <c r="N1129" s="112" t="s">
        <v>683</v>
      </c>
      <c r="O1129" s="30">
        <v>837</v>
      </c>
      <c r="P1129" s="58">
        <f t="shared" si="94"/>
        <v>-2.3792862141357562E-2</v>
      </c>
      <c r="R1129" s="112" t="s">
        <v>683</v>
      </c>
      <c r="S1129" s="30">
        <v>24800.85</v>
      </c>
      <c r="T1129" s="31">
        <f t="shared" si="98"/>
        <v>7.6321456141064115E-3</v>
      </c>
    </row>
    <row r="1130" spans="2:20" ht="27">
      <c r="B1130" s="112" t="s">
        <v>684</v>
      </c>
      <c r="C1130" s="30">
        <v>2040.85</v>
      </c>
      <c r="D1130" s="31">
        <f t="shared" si="95"/>
        <v>-2.4403652182226732E-2</v>
      </c>
      <c r="F1130" s="112" t="s">
        <v>684</v>
      </c>
      <c r="G1130" s="30">
        <v>239.7</v>
      </c>
      <c r="H1130" s="58">
        <f t="shared" si="96"/>
        <v>-3.6381909547738789E-2</v>
      </c>
      <c r="J1130" s="112" t="s">
        <v>684</v>
      </c>
      <c r="K1130" s="30">
        <v>110.11</v>
      </c>
      <c r="L1130" s="58">
        <f t="shared" si="97"/>
        <v>-1.3351254480286734E-2</v>
      </c>
      <c r="N1130" s="112" t="s">
        <v>684</v>
      </c>
      <c r="O1130" s="30">
        <v>835.05</v>
      </c>
      <c r="P1130" s="58">
        <f t="shared" si="94"/>
        <v>-2.3297491039426799E-3</v>
      </c>
      <c r="R1130" s="112" t="s">
        <v>684</v>
      </c>
      <c r="S1130" s="30">
        <v>24530.9</v>
      </c>
      <c r="T1130" s="31">
        <f t="shared" si="98"/>
        <v>-1.0884707580586794E-2</v>
      </c>
    </row>
    <row r="1131" spans="2:20" ht="27">
      <c r="B1131" s="112" t="s">
        <v>685</v>
      </c>
      <c r="C1131" s="30">
        <v>2014.75</v>
      </c>
      <c r="D1131" s="31">
        <f t="shared" si="95"/>
        <v>-1.2788788984981703E-2</v>
      </c>
      <c r="F1131" s="112" t="s">
        <v>685</v>
      </c>
      <c r="G1131" s="30">
        <v>236.5</v>
      </c>
      <c r="H1131" s="58">
        <f t="shared" si="96"/>
        <v>-1.3350020859407508E-2</v>
      </c>
      <c r="J1131" s="112" t="s">
        <v>685</v>
      </c>
      <c r="K1131" s="30">
        <v>106.04</v>
      </c>
      <c r="L1131" s="58">
        <f t="shared" si="97"/>
        <v>-3.6963036963036933E-2</v>
      </c>
      <c r="N1131" s="112" t="s">
        <v>685</v>
      </c>
      <c r="O1131" s="30">
        <v>833.75</v>
      </c>
      <c r="P1131" s="58">
        <f t="shared" si="94"/>
        <v>-1.5567930064067648E-3</v>
      </c>
      <c r="R1131" s="112" t="s">
        <v>685</v>
      </c>
      <c r="S1131" s="30">
        <v>24509.25</v>
      </c>
      <c r="T1131" s="31">
        <f t="shared" si="98"/>
        <v>-8.8256036264466875E-4</v>
      </c>
    </row>
    <row r="1132" spans="2:20" ht="27">
      <c r="B1132" s="112" t="s">
        <v>686</v>
      </c>
      <c r="C1132" s="30">
        <v>2023.35</v>
      </c>
      <c r="D1132" s="31">
        <f t="shared" si="95"/>
        <v>4.2685196674525638E-3</v>
      </c>
      <c r="F1132" s="112" t="s">
        <v>686</v>
      </c>
      <c r="G1132" s="30">
        <v>235.5</v>
      </c>
      <c r="H1132" s="58">
        <f t="shared" si="96"/>
        <v>-4.2283298097252064E-3</v>
      </c>
      <c r="J1132" s="112" t="s">
        <v>686</v>
      </c>
      <c r="K1132" s="30">
        <v>106.6</v>
      </c>
      <c r="L1132" s="58">
        <f t="shared" si="97"/>
        <v>5.2810260279139154E-3</v>
      </c>
      <c r="N1132" s="112" t="s">
        <v>686</v>
      </c>
      <c r="O1132" s="30">
        <v>858.95</v>
      </c>
      <c r="P1132" s="58">
        <f t="shared" si="94"/>
        <v>3.022488755622188E-2</v>
      </c>
      <c r="R1132" s="112" t="s">
        <v>686</v>
      </c>
      <c r="S1132" s="30">
        <v>24479.05</v>
      </c>
      <c r="T1132" s="31">
        <f t="shared" si="98"/>
        <v>-1.2321878474453873E-3</v>
      </c>
    </row>
    <row r="1133" spans="2:20" ht="27">
      <c r="B1133" s="112" t="s">
        <v>687</v>
      </c>
      <c r="C1133" s="30">
        <v>2019.9</v>
      </c>
      <c r="D1133" s="31">
        <f t="shared" si="95"/>
        <v>-1.7050930387721985E-3</v>
      </c>
      <c r="F1133" s="112" t="s">
        <v>687</v>
      </c>
      <c r="G1133" s="30">
        <v>241.1</v>
      </c>
      <c r="H1133" s="58">
        <f t="shared" si="96"/>
        <v>2.3779193205944793E-2</v>
      </c>
      <c r="J1133" s="112" t="s">
        <v>687</v>
      </c>
      <c r="K1133" s="30">
        <v>110.78</v>
      </c>
      <c r="L1133" s="58">
        <f t="shared" si="97"/>
        <v>3.9212007504690449E-2</v>
      </c>
      <c r="N1133" s="112" t="s">
        <v>687</v>
      </c>
      <c r="O1133" s="30">
        <v>906.2</v>
      </c>
      <c r="P1133" s="58">
        <f t="shared" si="94"/>
        <v>5.5009022643925709E-2</v>
      </c>
      <c r="R1133" s="112" t="s">
        <v>687</v>
      </c>
      <c r="S1133" s="30">
        <v>24413.5</v>
      </c>
      <c r="T1133" s="31">
        <f t="shared" si="98"/>
        <v>-2.6777999963233379E-3</v>
      </c>
    </row>
    <row r="1134" spans="2:20" ht="27">
      <c r="B1134" s="112" t="s">
        <v>688</v>
      </c>
      <c r="C1134" s="30">
        <v>2109.25</v>
      </c>
      <c r="D1134" s="31">
        <f t="shared" si="95"/>
        <v>4.4234863112035283E-2</v>
      </c>
      <c r="F1134" s="112" t="s">
        <v>688</v>
      </c>
      <c r="G1134" s="30">
        <v>257.35000000000002</v>
      </c>
      <c r="H1134" s="58">
        <f t="shared" si="96"/>
        <v>6.7399419328079802E-2</v>
      </c>
      <c r="J1134" s="112" t="s">
        <v>688</v>
      </c>
      <c r="K1134" s="30">
        <v>111.28</v>
      </c>
      <c r="L1134" s="58">
        <f t="shared" si="97"/>
        <v>4.5134500812420431E-3</v>
      </c>
      <c r="N1134" s="112" t="s">
        <v>688</v>
      </c>
      <c r="O1134" s="30">
        <v>907.35</v>
      </c>
      <c r="P1134" s="58">
        <f t="shared" si="94"/>
        <v>1.2690355329949554E-3</v>
      </c>
      <c r="R1134" s="112" t="s">
        <v>688</v>
      </c>
      <c r="S1134" s="30">
        <v>24406.1</v>
      </c>
      <c r="T1134" s="31">
        <f t="shared" si="98"/>
        <v>-3.0311098367707956E-4</v>
      </c>
    </row>
    <row r="1135" spans="2:20" ht="27">
      <c r="B1135" s="112" t="s">
        <v>689</v>
      </c>
      <c r="C1135" s="30">
        <v>2037</v>
      </c>
      <c r="D1135" s="31">
        <f t="shared" si="95"/>
        <v>-3.4253881711508782E-2</v>
      </c>
      <c r="F1135" s="112" t="s">
        <v>689</v>
      </c>
      <c r="G1135" s="30">
        <v>250.45</v>
      </c>
      <c r="H1135" s="58">
        <f t="shared" si="96"/>
        <v>-2.6811734991257219E-2</v>
      </c>
      <c r="J1135" s="112" t="s">
        <v>689</v>
      </c>
      <c r="K1135" s="30">
        <v>111.31</v>
      </c>
      <c r="L1135" s="58">
        <f t="shared" si="97"/>
        <v>2.6959022286132672E-4</v>
      </c>
      <c r="N1135" s="112" t="s">
        <v>689</v>
      </c>
      <c r="O1135" s="30">
        <v>879.6</v>
      </c>
      <c r="P1135" s="58">
        <f t="shared" si="94"/>
        <v>-3.0583567531823452E-2</v>
      </c>
      <c r="R1135" s="112" t="s">
        <v>689</v>
      </c>
      <c r="S1135" s="30">
        <v>24834.85</v>
      </c>
      <c r="T1135" s="31">
        <f t="shared" si="98"/>
        <v>1.7567329479105664E-2</v>
      </c>
    </row>
    <row r="1136" spans="2:20" ht="27">
      <c r="B1136" s="112" t="s">
        <v>690</v>
      </c>
      <c r="C1136" s="30">
        <v>1996.3</v>
      </c>
      <c r="D1136" s="31">
        <f t="shared" si="95"/>
        <v>-1.9980363279332392E-2</v>
      </c>
      <c r="F1136" s="112" t="s">
        <v>690</v>
      </c>
      <c r="G1136" s="30">
        <v>258.05</v>
      </c>
      <c r="H1136" s="58">
        <f t="shared" si="96"/>
        <v>3.0345378319025951E-2</v>
      </c>
      <c r="J1136" s="112" t="s">
        <v>690</v>
      </c>
      <c r="K1136" s="30">
        <v>111.75</v>
      </c>
      <c r="L1136" s="58">
        <f t="shared" si="97"/>
        <v>3.9529242655647057E-3</v>
      </c>
      <c r="N1136" s="112" t="s">
        <v>690</v>
      </c>
      <c r="O1136" s="30">
        <v>877.25</v>
      </c>
      <c r="P1136" s="58">
        <f t="shared" si="94"/>
        <v>-2.671668940427474E-3</v>
      </c>
      <c r="R1136" s="112" t="s">
        <v>690</v>
      </c>
      <c r="S1136" s="30">
        <v>24836.1</v>
      </c>
      <c r="T1136" s="31">
        <f t="shared" si="98"/>
        <v>5.0332496471794386E-5</v>
      </c>
    </row>
    <row r="1137" spans="2:20" ht="27">
      <c r="B1137" s="112" t="s">
        <v>691</v>
      </c>
      <c r="C1137" s="30">
        <v>2015.85</v>
      </c>
      <c r="D1137" s="31">
        <f t="shared" si="95"/>
        <v>9.7931172669438737E-3</v>
      </c>
      <c r="F1137" s="112" t="s">
        <v>691</v>
      </c>
      <c r="G1137" s="30">
        <v>252.35</v>
      </c>
      <c r="H1137" s="58">
        <f t="shared" si="96"/>
        <v>-2.2088742491765179E-2</v>
      </c>
      <c r="J1137" s="112" t="s">
        <v>691</v>
      </c>
      <c r="K1137" s="30">
        <v>112.78</v>
      </c>
      <c r="L1137" s="58">
        <f t="shared" si="97"/>
        <v>9.2170022371365068E-3</v>
      </c>
      <c r="N1137" s="112" t="s">
        <v>691</v>
      </c>
      <c r="O1137" s="30">
        <v>949.65</v>
      </c>
      <c r="P1137" s="58">
        <f t="shared" si="94"/>
        <v>8.2530635508691885E-2</v>
      </c>
      <c r="R1137" s="112" t="s">
        <v>691</v>
      </c>
      <c r="S1137" s="30">
        <v>24857.3</v>
      </c>
      <c r="T1137" s="31">
        <f t="shared" si="98"/>
        <v>8.5359617653346653E-4</v>
      </c>
    </row>
    <row r="1138" spans="2:20" ht="27">
      <c r="B1138" s="112" t="s">
        <v>692</v>
      </c>
      <c r="C1138" s="30">
        <v>2015</v>
      </c>
      <c r="D1138" s="31">
        <f t="shared" si="95"/>
        <v>-4.2165835751661884E-4</v>
      </c>
      <c r="F1138" s="112" t="s">
        <v>692</v>
      </c>
      <c r="G1138" s="30">
        <v>251.7</v>
      </c>
      <c r="H1138" s="58">
        <f t="shared" si="96"/>
        <v>-2.5757875965920496E-3</v>
      </c>
      <c r="J1138" s="112" t="s">
        <v>692</v>
      </c>
      <c r="K1138" s="30">
        <v>113.05</v>
      </c>
      <c r="L1138" s="58">
        <f t="shared" si="97"/>
        <v>2.3940414967191792E-3</v>
      </c>
      <c r="N1138" s="112" t="s">
        <v>692</v>
      </c>
      <c r="O1138" s="30">
        <v>979.4</v>
      </c>
      <c r="P1138" s="58">
        <f t="shared" si="94"/>
        <v>3.1327331121992374E-2</v>
      </c>
      <c r="R1138" s="112" t="s">
        <v>692</v>
      </c>
      <c r="S1138" s="30">
        <v>24951.15</v>
      </c>
      <c r="T1138" s="31">
        <f t="shared" si="98"/>
        <v>3.7755508442189889E-3</v>
      </c>
    </row>
    <row r="1139" spans="2:20">
      <c r="B1139" s="111">
        <v>45299.645833333336</v>
      </c>
      <c r="C1139" s="30">
        <v>2001.4</v>
      </c>
      <c r="D1139" s="31">
        <f t="shared" si="95"/>
        <v>-6.7493796526053584E-3</v>
      </c>
      <c r="F1139" s="111">
        <v>45299.645833333336</v>
      </c>
      <c r="G1139" s="30">
        <v>248.55</v>
      </c>
      <c r="H1139" s="58">
        <f t="shared" si="96"/>
        <v>-1.251489868891531E-2</v>
      </c>
      <c r="J1139" s="111">
        <v>45299.645833333336</v>
      </c>
      <c r="K1139" s="30">
        <v>116.93</v>
      </c>
      <c r="L1139" s="58">
        <f t="shared" si="97"/>
        <v>3.4321096859796674E-2</v>
      </c>
      <c r="N1139" s="111">
        <v>45299.645833333336</v>
      </c>
      <c r="O1139" s="30">
        <v>969.3</v>
      </c>
      <c r="P1139" s="58">
        <f t="shared" si="94"/>
        <v>-1.031243618541966E-2</v>
      </c>
      <c r="R1139" s="111">
        <v>45299.645833333336</v>
      </c>
      <c r="S1139" s="30">
        <v>25010.9</v>
      </c>
      <c r="T1139" s="31">
        <f t="shared" si="98"/>
        <v>2.3946792031630526E-3</v>
      </c>
    </row>
    <row r="1140" spans="2:20">
      <c r="B1140" s="111">
        <v>45330.645833333336</v>
      </c>
      <c r="C1140" s="30">
        <v>1997.65</v>
      </c>
      <c r="D1140" s="31">
        <f t="shared" si="95"/>
        <v>-1.873688418107311E-3</v>
      </c>
      <c r="F1140" s="111">
        <v>45330.645833333336</v>
      </c>
      <c r="G1140" s="30">
        <v>250.4</v>
      </c>
      <c r="H1140" s="58">
        <f t="shared" si="96"/>
        <v>7.4431703882518185E-3</v>
      </c>
      <c r="J1140" s="111">
        <v>45330.645833333336</v>
      </c>
      <c r="K1140" s="30">
        <v>117.63</v>
      </c>
      <c r="L1140" s="58">
        <f t="shared" si="97"/>
        <v>5.9864876421789059E-3</v>
      </c>
      <c r="N1140" s="111">
        <v>45330.645833333336</v>
      </c>
      <c r="O1140" s="30">
        <v>980.1</v>
      </c>
      <c r="P1140" s="58">
        <f t="shared" si="94"/>
        <v>1.1142061281337101E-2</v>
      </c>
      <c r="R1140" s="111">
        <v>45330.645833333336</v>
      </c>
      <c r="S1140" s="30">
        <v>24717.7</v>
      </c>
      <c r="T1140" s="31">
        <f t="shared" si="98"/>
        <v>-1.1722888820474342E-2</v>
      </c>
    </row>
    <row r="1141" spans="2:20">
      <c r="B1141" s="111">
        <v>45420.645833333336</v>
      </c>
      <c r="C1141" s="30">
        <v>1952.9</v>
      </c>
      <c r="D1141" s="31">
        <f t="shared" si="95"/>
        <v>-2.2401321552824593E-2</v>
      </c>
      <c r="F1141" s="111">
        <v>45420.645833333336</v>
      </c>
      <c r="G1141" s="30">
        <v>235.7</v>
      </c>
      <c r="H1141" s="58">
        <f t="shared" si="96"/>
        <v>-5.8706070287540046E-2</v>
      </c>
      <c r="J1141" s="111">
        <v>45420.645833333336</v>
      </c>
      <c r="K1141" s="30">
        <v>115.87</v>
      </c>
      <c r="L1141" s="58">
        <f t="shared" si="97"/>
        <v>-1.4962169514579515E-2</v>
      </c>
      <c r="N1141" s="111">
        <v>45420.645833333336</v>
      </c>
      <c r="O1141" s="30">
        <v>912.4</v>
      </c>
      <c r="P1141" s="58">
        <f t="shared" si="94"/>
        <v>-6.9074584226099467E-2</v>
      </c>
      <c r="R1141" s="111">
        <v>45420.645833333336</v>
      </c>
      <c r="S1141" s="30">
        <v>24055.599999999999</v>
      </c>
      <c r="T1141" s="31">
        <f t="shared" si="98"/>
        <v>-2.6786472851438536E-2</v>
      </c>
    </row>
    <row r="1142" spans="2:20">
      <c r="B1142" s="111">
        <v>45451.645833333336</v>
      </c>
      <c r="C1142" s="30">
        <v>1983.8</v>
      </c>
      <c r="D1142" s="31">
        <f t="shared" si="95"/>
        <v>1.5822622766142658E-2</v>
      </c>
      <c r="F1142" s="111">
        <v>45451.645833333336</v>
      </c>
      <c r="G1142" s="30">
        <v>232.85</v>
      </c>
      <c r="H1142" s="58">
        <f t="shared" si="96"/>
        <v>-1.2091641917691964E-2</v>
      </c>
      <c r="J1142" s="111">
        <v>45451.645833333336</v>
      </c>
      <c r="K1142" s="30">
        <v>109.43</v>
      </c>
      <c r="L1142" s="58">
        <f t="shared" si="97"/>
        <v>-5.5579528782255916E-2</v>
      </c>
      <c r="N1142" s="111">
        <v>45451.645833333336</v>
      </c>
      <c r="O1142" s="30">
        <v>900.3</v>
      </c>
      <c r="P1142" s="58">
        <f t="shared" si="94"/>
        <v>-1.3261727312582239E-2</v>
      </c>
      <c r="R1142" s="111">
        <v>45451.645833333336</v>
      </c>
      <c r="S1142" s="30">
        <v>23992.55</v>
      </c>
      <c r="T1142" s="31">
        <f t="shared" si="98"/>
        <v>-2.6210113237665755E-3</v>
      </c>
    </row>
    <row r="1143" spans="2:20">
      <c r="B1143" s="111">
        <v>45481.645833333336</v>
      </c>
      <c r="C1143" s="30">
        <v>1965.4</v>
      </c>
      <c r="D1143" s="31">
        <f t="shared" si="95"/>
        <v>-9.2751285411835083E-3</v>
      </c>
      <c r="F1143" s="111">
        <v>45481.645833333336</v>
      </c>
      <c r="G1143" s="30">
        <v>242.1</v>
      </c>
      <c r="H1143" s="58">
        <f t="shared" si="96"/>
        <v>3.9725144943096424E-2</v>
      </c>
      <c r="J1143" s="111">
        <v>45481.645833333336</v>
      </c>
      <c r="K1143" s="30">
        <v>109.28</v>
      </c>
      <c r="L1143" s="58">
        <f t="shared" si="97"/>
        <v>-1.3707392853880007E-3</v>
      </c>
      <c r="N1143" s="111">
        <v>45481.645833333336</v>
      </c>
      <c r="O1143" s="30">
        <v>954.3</v>
      </c>
      <c r="P1143" s="58">
        <f t="shared" si="94"/>
        <v>5.998000666444514E-2</v>
      </c>
      <c r="R1143" s="111">
        <v>45481.645833333336</v>
      </c>
      <c r="S1143" s="30">
        <v>24297.5</v>
      </c>
      <c r="T1143" s="31">
        <f t="shared" si="98"/>
        <v>1.2710195456506312E-2</v>
      </c>
    </row>
    <row r="1144" spans="2:20">
      <c r="B1144" s="111">
        <v>45512.645833333336</v>
      </c>
      <c r="C1144" s="30">
        <v>1945.35</v>
      </c>
      <c r="D1144" s="31">
        <f t="shared" si="95"/>
        <v>-1.0201485702655999E-2</v>
      </c>
      <c r="F1144" s="111">
        <v>45512.645833333336</v>
      </c>
      <c r="G1144" s="30">
        <v>238.7</v>
      </c>
      <c r="H1144" s="58">
        <f t="shared" si="96"/>
        <v>-1.4043783560512169E-2</v>
      </c>
      <c r="J1144" s="111">
        <v>45512.645833333336</v>
      </c>
      <c r="K1144" s="30">
        <v>108.27</v>
      </c>
      <c r="L1144" s="58">
        <f t="shared" si="97"/>
        <v>-9.2423133235725041E-3</v>
      </c>
      <c r="N1144" s="111">
        <v>45512.645833333336</v>
      </c>
      <c r="O1144" s="30">
        <v>916.7</v>
      </c>
      <c r="P1144" s="58">
        <f t="shared" si="94"/>
        <v>-3.9400607775332608E-2</v>
      </c>
      <c r="R1144" s="111">
        <v>45512.645833333336</v>
      </c>
      <c r="S1144" s="30">
        <v>24117</v>
      </c>
      <c r="T1144" s="31">
        <f t="shared" si="98"/>
        <v>-7.4287478135610652E-3</v>
      </c>
    </row>
    <row r="1145" spans="2:20">
      <c r="B1145" s="111">
        <v>45543.645833333336</v>
      </c>
      <c r="C1145" s="30">
        <v>1945.45</v>
      </c>
      <c r="D1145" s="31">
        <f t="shared" si="95"/>
        <v>5.1404631557394609E-5</v>
      </c>
      <c r="F1145" s="111">
        <v>45543.645833333336</v>
      </c>
      <c r="G1145" s="30">
        <v>240.4</v>
      </c>
      <c r="H1145" s="58">
        <f t="shared" si="96"/>
        <v>7.1219103477169199E-3</v>
      </c>
      <c r="J1145" s="111">
        <v>45543.645833333336</v>
      </c>
      <c r="K1145" s="30">
        <v>108.52</v>
      </c>
      <c r="L1145" s="58">
        <f t="shared" si="97"/>
        <v>2.3090422092915119E-3</v>
      </c>
      <c r="N1145" s="111">
        <v>45543.645833333336</v>
      </c>
      <c r="O1145" s="30">
        <v>945</v>
      </c>
      <c r="P1145" s="58">
        <f t="shared" si="94"/>
        <v>3.0871604668921027E-2</v>
      </c>
      <c r="R1145" s="111">
        <v>45543.645833333336</v>
      </c>
      <c r="S1145" s="30">
        <v>24367.5</v>
      </c>
      <c r="T1145" s="31">
        <f t="shared" si="98"/>
        <v>1.0386864037815746E-2</v>
      </c>
    </row>
    <row r="1146" spans="2:20">
      <c r="B1146" s="111">
        <v>45634.645833333336</v>
      </c>
      <c r="C1146" s="30">
        <v>1922.1</v>
      </c>
      <c r="D1146" s="31">
        <f t="shared" si="95"/>
        <v>-1.2002364491505935E-2</v>
      </c>
      <c r="F1146" s="111">
        <v>45634.645833333336</v>
      </c>
      <c r="G1146" s="30">
        <v>240.9</v>
      </c>
      <c r="H1146" s="58">
        <f t="shared" si="96"/>
        <v>2.0798668885191329E-3</v>
      </c>
      <c r="J1146" s="111">
        <v>45634.645833333336</v>
      </c>
      <c r="K1146" s="30">
        <v>108.16</v>
      </c>
      <c r="L1146" s="58">
        <f t="shared" si="97"/>
        <v>-3.3173608551418932E-3</v>
      </c>
      <c r="N1146" s="111">
        <v>45634.645833333336</v>
      </c>
      <c r="O1146" s="30">
        <v>944.1</v>
      </c>
      <c r="P1146" s="58">
        <f t="shared" si="94"/>
        <v>-9.5238095238092679E-4</v>
      </c>
      <c r="R1146" s="111">
        <v>45634.645833333336</v>
      </c>
      <c r="S1146" s="30">
        <v>24347</v>
      </c>
      <c r="T1146" s="31">
        <f t="shared" si="98"/>
        <v>-8.4128449779419245E-4</v>
      </c>
    </row>
    <row r="1147" spans="2:20" ht="27">
      <c r="B1147" s="112" t="s">
        <v>693</v>
      </c>
      <c r="C1147" s="30">
        <v>1904.75</v>
      </c>
      <c r="D1147" s="31">
        <f t="shared" si="95"/>
        <v>-9.0265855054366684E-3</v>
      </c>
      <c r="F1147" s="112" t="s">
        <v>693</v>
      </c>
      <c r="G1147" s="30">
        <v>244</v>
      </c>
      <c r="H1147" s="58">
        <f t="shared" si="96"/>
        <v>1.2868410128684005E-2</v>
      </c>
      <c r="J1147" s="112" t="s">
        <v>693</v>
      </c>
      <c r="K1147" s="30">
        <v>110.08</v>
      </c>
      <c r="L1147" s="58">
        <f t="shared" si="97"/>
        <v>1.7751479289940919E-2</v>
      </c>
      <c r="N1147" s="112" t="s">
        <v>693</v>
      </c>
      <c r="O1147" s="30">
        <v>885.5</v>
      </c>
      <c r="P1147" s="58">
        <f t="shared" si="94"/>
        <v>-6.2069696006778918E-2</v>
      </c>
      <c r="R1147" s="112" t="s">
        <v>693</v>
      </c>
      <c r="S1147" s="30">
        <v>24139</v>
      </c>
      <c r="T1147" s="31">
        <f t="shared" si="98"/>
        <v>-8.5431469996303244E-3</v>
      </c>
    </row>
    <row r="1148" spans="2:20" ht="27">
      <c r="B1148" s="112" t="s">
        <v>694</v>
      </c>
      <c r="C1148" s="30">
        <v>1891.5</v>
      </c>
      <c r="D1148" s="31">
        <f t="shared" si="95"/>
        <v>-6.956293476834241E-3</v>
      </c>
      <c r="F1148" s="112" t="s">
        <v>694</v>
      </c>
      <c r="G1148" s="30">
        <v>235.15</v>
      </c>
      <c r="H1148" s="58">
        <f t="shared" si="96"/>
        <v>-3.6270491803278682E-2</v>
      </c>
      <c r="J1148" s="112" t="s">
        <v>694</v>
      </c>
      <c r="K1148" s="30">
        <v>109.85</v>
      </c>
      <c r="L1148" s="58">
        <f t="shared" si="97"/>
        <v>-2.089389534883801E-3</v>
      </c>
      <c r="N1148" s="112" t="s">
        <v>694</v>
      </c>
      <c r="O1148" s="30">
        <v>865.7</v>
      </c>
      <c r="P1148" s="58">
        <f t="shared" si="94"/>
        <v>-2.2360248447204967E-2</v>
      </c>
      <c r="R1148" s="112" t="s">
        <v>694</v>
      </c>
      <c r="S1148" s="30">
        <v>24143.75</v>
      </c>
      <c r="T1148" s="31">
        <f t="shared" si="98"/>
        <v>1.9677699987563635E-4</v>
      </c>
    </row>
    <row r="1149" spans="2:20" ht="27">
      <c r="B1149" s="112" t="s">
        <v>695</v>
      </c>
      <c r="C1149" s="30">
        <v>1971.75</v>
      </c>
      <c r="D1149" s="31">
        <f t="shared" si="95"/>
        <v>4.2426645519429096E-2</v>
      </c>
      <c r="F1149" s="112" t="s">
        <v>695</v>
      </c>
      <c r="G1149" s="30">
        <v>225.65</v>
      </c>
      <c r="H1149" s="58">
        <f t="shared" si="96"/>
        <v>-4.0399744843716778E-2</v>
      </c>
      <c r="J1149" s="112" t="s">
        <v>695</v>
      </c>
      <c r="K1149" s="30">
        <v>110.2</v>
      </c>
      <c r="L1149" s="58">
        <f t="shared" si="97"/>
        <v>3.1861629494767119E-3</v>
      </c>
      <c r="N1149" s="112" t="s">
        <v>695</v>
      </c>
      <c r="O1149" s="30">
        <v>854.55</v>
      </c>
      <c r="P1149" s="58">
        <f t="shared" si="94"/>
        <v>-1.2879750490932262E-2</v>
      </c>
      <c r="R1149" s="112" t="s">
        <v>695</v>
      </c>
      <c r="S1149" s="30">
        <v>24541.15</v>
      </c>
      <c r="T1149" s="31">
        <f t="shared" si="98"/>
        <v>1.6459746311157097E-2</v>
      </c>
    </row>
    <row r="1150" spans="2:20" ht="27">
      <c r="B1150" s="112" t="s">
        <v>696</v>
      </c>
      <c r="C1150" s="30">
        <v>1988.5</v>
      </c>
      <c r="D1150" s="31">
        <f t="shared" si="95"/>
        <v>8.4949917585901424E-3</v>
      </c>
      <c r="F1150" s="112" t="s">
        <v>696</v>
      </c>
      <c r="G1150" s="30">
        <v>229.3</v>
      </c>
      <c r="H1150" s="58">
        <f t="shared" si="96"/>
        <v>1.6175493020164078E-2</v>
      </c>
      <c r="J1150" s="112" t="s">
        <v>696</v>
      </c>
      <c r="K1150" s="30">
        <v>109.78</v>
      </c>
      <c r="L1150" s="58">
        <f t="shared" si="97"/>
        <v>-3.8112522686025718E-3</v>
      </c>
      <c r="N1150" s="112" t="s">
        <v>696</v>
      </c>
      <c r="O1150" s="30">
        <v>876.85</v>
      </c>
      <c r="P1150" s="58">
        <f t="shared" si="94"/>
        <v>2.6095605874436822E-2</v>
      </c>
      <c r="R1150" s="112" t="s">
        <v>696</v>
      </c>
      <c r="S1150" s="30">
        <v>24572.65</v>
      </c>
      <c r="T1150" s="31">
        <f t="shared" si="98"/>
        <v>1.283558431450782E-3</v>
      </c>
    </row>
    <row r="1151" spans="2:20" ht="27">
      <c r="B1151" s="112" t="s">
        <v>697</v>
      </c>
      <c r="C1151" s="30">
        <v>1937.7</v>
      </c>
      <c r="D1151" s="31">
        <f t="shared" si="95"/>
        <v>-2.5546894644204121E-2</v>
      </c>
      <c r="F1151" s="112" t="s">
        <v>697</v>
      </c>
      <c r="G1151" s="30">
        <v>234.95</v>
      </c>
      <c r="H1151" s="58">
        <f t="shared" si="96"/>
        <v>2.4640209332751795E-2</v>
      </c>
      <c r="J1151" s="112" t="s">
        <v>697</v>
      </c>
      <c r="K1151" s="30">
        <v>108.81</v>
      </c>
      <c r="L1151" s="58">
        <f t="shared" si="97"/>
        <v>-8.8358535252323067E-3</v>
      </c>
      <c r="N1151" s="112" t="s">
        <v>697</v>
      </c>
      <c r="O1151" s="30">
        <v>888.3</v>
      </c>
      <c r="P1151" s="58">
        <f t="shared" si="94"/>
        <v>1.3058105719336188E-2</v>
      </c>
      <c r="R1151" s="112" t="s">
        <v>697</v>
      </c>
      <c r="S1151" s="30">
        <v>24698.85</v>
      </c>
      <c r="T1151" s="31">
        <f t="shared" si="98"/>
        <v>5.1357912150296059E-3</v>
      </c>
    </row>
    <row r="1152" spans="2:20" ht="27">
      <c r="B1152" s="112" t="s">
        <v>698</v>
      </c>
      <c r="C1152" s="30">
        <v>2010.3</v>
      </c>
      <c r="D1152" s="31">
        <f t="shared" si="95"/>
        <v>3.7467100170304857E-2</v>
      </c>
      <c r="F1152" s="112" t="s">
        <v>698</v>
      </c>
      <c r="G1152" s="30">
        <v>242.45</v>
      </c>
      <c r="H1152" s="58">
        <f t="shared" si="96"/>
        <v>3.1921685464992633E-2</v>
      </c>
      <c r="J1152" s="112" t="s">
        <v>698</v>
      </c>
      <c r="K1152" s="30">
        <v>108.76</v>
      </c>
      <c r="L1152" s="58">
        <f t="shared" si="97"/>
        <v>-4.5951658854881394E-4</v>
      </c>
      <c r="N1152" s="112" t="s">
        <v>698</v>
      </c>
      <c r="O1152" s="30">
        <v>918.45</v>
      </c>
      <c r="P1152" s="58">
        <f t="shared" si="94"/>
        <v>3.3941236068895764E-2</v>
      </c>
      <c r="R1152" s="112" t="s">
        <v>698</v>
      </c>
      <c r="S1152" s="30">
        <v>24770.2</v>
      </c>
      <c r="T1152" s="31">
        <f t="shared" si="98"/>
        <v>2.888798466325504E-3</v>
      </c>
    </row>
    <row r="1153" spans="2:20" ht="27">
      <c r="B1153" s="112" t="s">
        <v>699</v>
      </c>
      <c r="C1153" s="30">
        <v>2024.55</v>
      </c>
      <c r="D1153" s="31">
        <f t="shared" si="95"/>
        <v>7.0884942545887952E-3</v>
      </c>
      <c r="F1153" s="112" t="s">
        <v>699</v>
      </c>
      <c r="G1153" s="30">
        <v>245.05</v>
      </c>
      <c r="H1153" s="58">
        <f t="shared" si="96"/>
        <v>1.072386058981234E-2</v>
      </c>
      <c r="J1153" s="112" t="s">
        <v>699</v>
      </c>
      <c r="K1153" s="30">
        <v>108.85</v>
      </c>
      <c r="L1153" s="58">
        <f t="shared" si="97"/>
        <v>8.2751011401249741E-4</v>
      </c>
      <c r="N1153" s="112" t="s">
        <v>699</v>
      </c>
      <c r="O1153" s="30">
        <v>908.2</v>
      </c>
      <c r="P1153" s="58">
        <f t="shared" si="94"/>
        <v>-1.1160106701508021E-2</v>
      </c>
      <c r="R1153" s="112" t="s">
        <v>699</v>
      </c>
      <c r="S1153" s="30">
        <v>24811.5</v>
      </c>
      <c r="T1153" s="31">
        <f t="shared" si="98"/>
        <v>1.6673260611541618E-3</v>
      </c>
    </row>
    <row r="1154" spans="2:20" ht="27">
      <c r="B1154" s="112" t="s">
        <v>700</v>
      </c>
      <c r="C1154" s="30">
        <v>2004.8</v>
      </c>
      <c r="D1154" s="31">
        <f t="shared" si="95"/>
        <v>-9.7552542540317866E-3</v>
      </c>
      <c r="F1154" s="112" t="s">
        <v>700</v>
      </c>
      <c r="G1154" s="30">
        <v>248.05</v>
      </c>
      <c r="H1154" s="58">
        <f t="shared" si="96"/>
        <v>1.2242399510304036E-2</v>
      </c>
      <c r="J1154" s="112" t="s">
        <v>700</v>
      </c>
      <c r="K1154" s="30">
        <v>109.72</v>
      </c>
      <c r="L1154" s="58">
        <f t="shared" si="97"/>
        <v>7.9926504363803108E-3</v>
      </c>
      <c r="N1154" s="112" t="s">
        <v>700</v>
      </c>
      <c r="O1154" s="30">
        <v>906.4</v>
      </c>
      <c r="P1154" s="58">
        <f t="shared" si="94"/>
        <v>-1.9819423034574957E-3</v>
      </c>
      <c r="R1154" s="112" t="s">
        <v>700</v>
      </c>
      <c r="S1154" s="30">
        <v>24823.15</v>
      </c>
      <c r="T1154" s="31">
        <f t="shared" si="98"/>
        <v>4.6954033411927831E-4</v>
      </c>
    </row>
    <row r="1155" spans="2:20" ht="27">
      <c r="B1155" s="112" t="s">
        <v>701</v>
      </c>
      <c r="C1155" s="30">
        <v>2008.05</v>
      </c>
      <c r="D1155" s="31">
        <f t="shared" si="95"/>
        <v>1.6211093375897434E-3</v>
      </c>
      <c r="F1155" s="112" t="s">
        <v>701</v>
      </c>
      <c r="G1155" s="30">
        <v>255.8</v>
      </c>
      <c r="H1155" s="58">
        <f t="shared" si="96"/>
        <v>3.124370086676076E-2</v>
      </c>
      <c r="J1155" s="112" t="s">
        <v>701</v>
      </c>
      <c r="K1155" s="30">
        <v>108.86</v>
      </c>
      <c r="L1155" s="58">
        <f t="shared" si="97"/>
        <v>-7.838133430550509E-3</v>
      </c>
      <c r="N1155" s="112" t="s">
        <v>701</v>
      </c>
      <c r="O1155" s="30">
        <v>896.45</v>
      </c>
      <c r="P1155" s="58">
        <f t="shared" si="94"/>
        <v>-1.0977493380405878E-2</v>
      </c>
      <c r="R1155" s="112" t="s">
        <v>701</v>
      </c>
      <c r="S1155" s="30">
        <v>25010.6</v>
      </c>
      <c r="T1155" s="31">
        <f t="shared" si="98"/>
        <v>7.5514187361394036E-3</v>
      </c>
    </row>
    <row r="1156" spans="2:20" ht="27">
      <c r="B1156" s="112" t="s">
        <v>702</v>
      </c>
      <c r="C1156" s="30">
        <v>2031.7</v>
      </c>
      <c r="D1156" s="31">
        <f t="shared" si="95"/>
        <v>1.1777595179403022E-2</v>
      </c>
      <c r="F1156" s="112" t="s">
        <v>702</v>
      </c>
      <c r="G1156" s="30">
        <v>261.75</v>
      </c>
      <c r="H1156" s="58">
        <f t="shared" si="96"/>
        <v>2.3260359655981278E-2</v>
      </c>
      <c r="J1156" s="112" t="s">
        <v>702</v>
      </c>
      <c r="K1156" s="30">
        <v>108.52</v>
      </c>
      <c r="L1156" s="58">
        <f t="shared" si="97"/>
        <v>-3.1232776042623422E-3</v>
      </c>
      <c r="N1156" s="112" t="s">
        <v>702</v>
      </c>
      <c r="O1156" s="30">
        <v>892.15</v>
      </c>
      <c r="P1156" s="58">
        <f t="shared" si="94"/>
        <v>-4.796698086898421E-3</v>
      </c>
      <c r="R1156" s="112" t="s">
        <v>702</v>
      </c>
      <c r="S1156" s="30">
        <v>25017.75</v>
      </c>
      <c r="T1156" s="31">
        <f t="shared" si="98"/>
        <v>2.8587878739427808E-4</v>
      </c>
    </row>
    <row r="1157" spans="2:20" ht="27">
      <c r="B1157" s="112" t="s">
        <v>703</v>
      </c>
      <c r="C1157" s="30">
        <v>2030.2</v>
      </c>
      <c r="D1157" s="31">
        <f t="shared" si="95"/>
        <v>-7.3829797706359557E-4</v>
      </c>
      <c r="F1157" s="112" t="s">
        <v>703</v>
      </c>
      <c r="G1157" s="30">
        <v>262.5</v>
      </c>
      <c r="H1157" s="58">
        <f t="shared" si="96"/>
        <v>2.8653295128939771E-3</v>
      </c>
      <c r="J1157" s="112" t="s">
        <v>703</v>
      </c>
      <c r="K1157" s="30">
        <v>107.5</v>
      </c>
      <c r="L1157" s="58">
        <f t="shared" si="97"/>
        <v>-9.3991890895687158E-3</v>
      </c>
      <c r="N1157" s="112" t="s">
        <v>703</v>
      </c>
      <c r="O1157" s="30">
        <v>889.65</v>
      </c>
      <c r="P1157" s="58">
        <f t="shared" si="94"/>
        <v>-2.8022193577312837E-3</v>
      </c>
      <c r="R1157" s="112" t="s">
        <v>703</v>
      </c>
      <c r="S1157" s="30">
        <v>25052.35</v>
      </c>
      <c r="T1157" s="31">
        <f t="shared" si="98"/>
        <v>1.3830180571794415E-3</v>
      </c>
    </row>
    <row r="1158" spans="2:20" ht="27">
      <c r="B1158" s="112" t="s">
        <v>704</v>
      </c>
      <c r="C1158" s="30">
        <v>2034.55</v>
      </c>
      <c r="D1158" s="31">
        <f t="shared" si="95"/>
        <v>2.1426460447246942E-3</v>
      </c>
      <c r="F1158" s="112" t="s">
        <v>704</v>
      </c>
      <c r="G1158" s="30">
        <v>255.5</v>
      </c>
      <c r="H1158" s="58">
        <f t="shared" si="96"/>
        <v>-2.6666666666666616E-2</v>
      </c>
      <c r="J1158" s="112" t="s">
        <v>704</v>
      </c>
      <c r="K1158" s="30">
        <v>106.48</v>
      </c>
      <c r="L1158" s="58">
        <f t="shared" si="97"/>
        <v>-9.4883720930232229E-3</v>
      </c>
      <c r="N1158" s="112" t="s">
        <v>704</v>
      </c>
      <c r="O1158" s="30">
        <v>900.1</v>
      </c>
      <c r="P1158" s="58">
        <f t="shared" si="94"/>
        <v>1.1746192322823701E-2</v>
      </c>
      <c r="R1158" s="112" t="s">
        <v>704</v>
      </c>
      <c r="S1158" s="30">
        <v>25151.95</v>
      </c>
      <c r="T1158" s="31">
        <f t="shared" si="98"/>
        <v>3.975674936682605E-3</v>
      </c>
    </row>
    <row r="1159" spans="2:20" ht="27">
      <c r="B1159" s="112" t="s">
        <v>705</v>
      </c>
      <c r="C1159" s="30">
        <v>2050.4499999999998</v>
      </c>
      <c r="D1159" s="31">
        <f t="shared" si="95"/>
        <v>7.8149959450493078E-3</v>
      </c>
      <c r="F1159" s="112" t="s">
        <v>705</v>
      </c>
      <c r="G1159" s="30">
        <v>274.35000000000002</v>
      </c>
      <c r="H1159" s="58">
        <f t="shared" si="96"/>
        <v>7.3776908023483356E-2</v>
      </c>
      <c r="J1159" s="112" t="s">
        <v>705</v>
      </c>
      <c r="K1159" s="30">
        <v>112.2</v>
      </c>
      <c r="L1159" s="58">
        <f t="shared" si="97"/>
        <v>5.3719008264462742E-2</v>
      </c>
      <c r="N1159" s="112" t="s">
        <v>705</v>
      </c>
      <c r="O1159" s="30">
        <v>1072.2</v>
      </c>
      <c r="P1159" s="58">
        <f t="shared" si="94"/>
        <v>0.1912009776691479</v>
      </c>
      <c r="R1159" s="112" t="s">
        <v>705</v>
      </c>
      <c r="S1159" s="30">
        <v>25235.9</v>
      </c>
      <c r="T1159" s="31">
        <f t="shared" si="98"/>
        <v>3.3377133780880808E-3</v>
      </c>
    </row>
    <row r="1160" spans="2:20">
      <c r="B1160" s="111">
        <v>45331.645833333336</v>
      </c>
      <c r="C1160" s="30">
        <v>2030.5</v>
      </c>
      <c r="D1160" s="31">
        <f t="shared" si="95"/>
        <v>-9.7295715574629016E-3</v>
      </c>
      <c r="F1160" s="111">
        <v>45331.645833333336</v>
      </c>
      <c r="G1160" s="30">
        <v>282.8</v>
      </c>
      <c r="H1160" s="58">
        <f t="shared" si="96"/>
        <v>3.0800072899580755E-2</v>
      </c>
      <c r="J1160" s="111">
        <v>45331.645833333336</v>
      </c>
      <c r="K1160" s="30">
        <v>114.14</v>
      </c>
      <c r="L1160" s="58">
        <f t="shared" si="97"/>
        <v>1.7290552584670271E-2</v>
      </c>
      <c r="N1160" s="111">
        <v>45331.645833333336</v>
      </c>
      <c r="O1160" s="30">
        <v>1099.25</v>
      </c>
      <c r="P1160" s="58">
        <f t="shared" si="94"/>
        <v>2.5228502145122178E-2</v>
      </c>
      <c r="R1160" s="111">
        <v>45331.645833333336</v>
      </c>
      <c r="S1160" s="30">
        <v>25278.7</v>
      </c>
      <c r="T1160" s="31">
        <f t="shared" si="98"/>
        <v>1.6959965763059248E-3</v>
      </c>
    </row>
    <row r="1161" spans="2:20">
      <c r="B1161" s="111">
        <v>45360.645833333336</v>
      </c>
      <c r="C1161" s="30">
        <v>2015.6</v>
      </c>
      <c r="D1161" s="31">
        <f t="shared" si="95"/>
        <v>-7.3380940655011218E-3</v>
      </c>
      <c r="F1161" s="111">
        <v>45360.645833333336</v>
      </c>
      <c r="G1161" s="30">
        <v>301.75</v>
      </c>
      <c r="H1161" s="58">
        <f t="shared" si="96"/>
        <v>6.7008486562941894E-2</v>
      </c>
      <c r="J1161" s="111">
        <v>45360.645833333336</v>
      </c>
      <c r="K1161" s="30">
        <v>111.45</v>
      </c>
      <c r="L1161" s="58">
        <f t="shared" si="97"/>
        <v>-2.3567548624496171E-2</v>
      </c>
      <c r="N1161" s="111">
        <v>45360.645833333336</v>
      </c>
      <c r="O1161" s="30">
        <v>1121.5999999999999</v>
      </c>
      <c r="P1161" s="58">
        <f t="shared" ref="P1161:P1224" si="99">(O1161/O1160)-1</f>
        <v>2.033204457584703E-2</v>
      </c>
      <c r="R1161" s="111">
        <v>45360.645833333336</v>
      </c>
      <c r="S1161" s="30">
        <v>25279.85</v>
      </c>
      <c r="T1161" s="31">
        <f t="shared" si="98"/>
        <v>4.5492845755390476E-5</v>
      </c>
    </row>
    <row r="1162" spans="2:20">
      <c r="B1162" s="111">
        <v>45391.645833333336</v>
      </c>
      <c r="C1162" s="30">
        <v>2026.8</v>
      </c>
      <c r="D1162" s="31">
        <f t="shared" si="95"/>
        <v>5.5566580670767252E-3</v>
      </c>
      <c r="F1162" s="111">
        <v>45391.645833333336</v>
      </c>
      <c r="G1162" s="30">
        <v>289.35000000000002</v>
      </c>
      <c r="H1162" s="58">
        <f t="shared" si="96"/>
        <v>-4.1093620546810206E-2</v>
      </c>
      <c r="J1162" s="111">
        <v>45391.645833333336</v>
      </c>
      <c r="K1162" s="30">
        <v>109.9</v>
      </c>
      <c r="L1162" s="58">
        <f t="shared" si="97"/>
        <v>-1.3907581875280406E-2</v>
      </c>
      <c r="N1162" s="111">
        <v>45391.645833333336</v>
      </c>
      <c r="O1162" s="30">
        <v>1101.55</v>
      </c>
      <c r="P1162" s="58">
        <f t="shared" si="99"/>
        <v>-1.7876248216833091E-2</v>
      </c>
      <c r="R1162" s="111">
        <v>45391.645833333336</v>
      </c>
      <c r="S1162" s="30">
        <v>25198.7</v>
      </c>
      <c r="T1162" s="31">
        <f t="shared" si="98"/>
        <v>-3.2100665154262131E-3</v>
      </c>
    </row>
    <row r="1163" spans="2:20">
      <c r="B1163" s="111">
        <v>45421.645833333336</v>
      </c>
      <c r="C1163" s="30">
        <v>2030.2</v>
      </c>
      <c r="D1163" s="31">
        <f t="shared" ref="D1163:D1226" si="100">(C1163/C1162)-1</f>
        <v>1.677521215709632E-3</v>
      </c>
      <c r="F1163" s="111">
        <v>45421.645833333336</v>
      </c>
      <c r="G1163" s="30">
        <v>309.2</v>
      </c>
      <c r="H1163" s="58">
        <f t="shared" ref="H1163:H1226" si="101">(G1163/G1162)-1</f>
        <v>6.8602039053049735E-2</v>
      </c>
      <c r="J1163" s="111">
        <v>45421.645833333336</v>
      </c>
      <c r="K1163" s="30">
        <v>111.26</v>
      </c>
      <c r="L1163" s="58">
        <f t="shared" ref="L1163:L1226" si="102">(K1163/K1162)-1</f>
        <v>1.2374886260236639E-2</v>
      </c>
      <c r="N1163" s="111">
        <v>45421.645833333336</v>
      </c>
      <c r="O1163" s="30">
        <v>1058.3</v>
      </c>
      <c r="P1163" s="58">
        <f t="shared" si="99"/>
        <v>-3.9262856883482411E-2</v>
      </c>
      <c r="R1163" s="111">
        <v>45421.645833333336</v>
      </c>
      <c r="S1163" s="30">
        <v>25145.1</v>
      </c>
      <c r="T1163" s="31">
        <f t="shared" ref="T1163:T1226" si="103">(S1163/S1162)-1</f>
        <v>-2.127093858016571E-3</v>
      </c>
    </row>
    <row r="1164" spans="2:20">
      <c r="B1164" s="111">
        <v>45452.645833333336</v>
      </c>
      <c r="C1164" s="30">
        <v>2009.8</v>
      </c>
      <c r="D1164" s="31">
        <f t="shared" si="100"/>
        <v>-1.0048271106295026E-2</v>
      </c>
      <c r="F1164" s="111">
        <v>45452.645833333336</v>
      </c>
      <c r="G1164" s="30">
        <v>299.39999999999998</v>
      </c>
      <c r="H1164" s="58">
        <f t="shared" si="101"/>
        <v>-3.1694695989650801E-2</v>
      </c>
      <c r="J1164" s="111">
        <v>45452.645833333336</v>
      </c>
      <c r="K1164" s="30">
        <v>109.88</v>
      </c>
      <c r="L1164" s="58">
        <f t="shared" si="102"/>
        <v>-1.2403379471508269E-2</v>
      </c>
      <c r="N1164" s="111">
        <v>45452.645833333336</v>
      </c>
      <c r="O1164" s="30">
        <v>1087.45</v>
      </c>
      <c r="P1164" s="58">
        <f t="shared" si="99"/>
        <v>2.7544174619673178E-2</v>
      </c>
      <c r="R1164" s="111">
        <v>45452.645833333336</v>
      </c>
      <c r="S1164" s="30">
        <v>24852.15</v>
      </c>
      <c r="T1164" s="31">
        <f t="shared" si="103"/>
        <v>-1.16503811875871E-2</v>
      </c>
    </row>
    <row r="1165" spans="2:20">
      <c r="B1165" s="111">
        <v>45544.645833333336</v>
      </c>
      <c r="C1165" s="30">
        <v>2066.6999999999998</v>
      </c>
      <c r="D1165" s="31">
        <f t="shared" si="100"/>
        <v>2.8311274753706872E-2</v>
      </c>
      <c r="F1165" s="111">
        <v>45544.645833333336</v>
      </c>
      <c r="G1165" s="30">
        <v>300.64999999999998</v>
      </c>
      <c r="H1165" s="58">
        <f t="shared" si="101"/>
        <v>4.1750167000667027E-3</v>
      </c>
      <c r="J1165" s="111">
        <v>45544.645833333336</v>
      </c>
      <c r="K1165" s="30">
        <v>107.97</v>
      </c>
      <c r="L1165" s="58">
        <f t="shared" si="102"/>
        <v>-1.7382599199126325E-2</v>
      </c>
      <c r="N1165" s="111">
        <v>45544.645833333336</v>
      </c>
      <c r="O1165" s="30">
        <v>1090.4000000000001</v>
      </c>
      <c r="P1165" s="58">
        <f t="shared" si="99"/>
        <v>2.7127684031449384E-3</v>
      </c>
      <c r="R1165" s="111">
        <v>45544.645833333336</v>
      </c>
      <c r="S1165" s="30">
        <v>24936.400000000001</v>
      </c>
      <c r="T1165" s="31">
        <f t="shared" si="103"/>
        <v>3.3900487482974029E-3</v>
      </c>
    </row>
    <row r="1166" spans="2:20">
      <c r="B1166" s="111">
        <v>45574.645833333336</v>
      </c>
      <c r="C1166" s="30">
        <v>2079.15</v>
      </c>
      <c r="D1166" s="31">
        <f t="shared" si="100"/>
        <v>6.0240963855422436E-3</v>
      </c>
      <c r="F1166" s="111">
        <v>45574.645833333336</v>
      </c>
      <c r="G1166" s="30">
        <v>323.25</v>
      </c>
      <c r="H1166" s="58">
        <f t="shared" si="101"/>
        <v>7.5170463994678194E-2</v>
      </c>
      <c r="J1166" s="111">
        <v>45574.645833333336</v>
      </c>
      <c r="K1166" s="30">
        <v>117.4</v>
      </c>
      <c r="L1166" s="58">
        <f t="shared" si="102"/>
        <v>8.7339075669167432E-2</v>
      </c>
      <c r="N1166" s="111">
        <v>45574.645833333336</v>
      </c>
      <c r="O1166" s="30">
        <v>1239.25</v>
      </c>
      <c r="P1166" s="58">
        <f t="shared" si="99"/>
        <v>0.13650953778429931</v>
      </c>
      <c r="R1166" s="111">
        <v>45574.645833333336</v>
      </c>
      <c r="S1166" s="30">
        <v>25041.1</v>
      </c>
      <c r="T1166" s="31">
        <f t="shared" si="103"/>
        <v>4.1986814455974297E-3</v>
      </c>
    </row>
    <row r="1167" spans="2:20">
      <c r="B1167" s="111">
        <v>45605.645833333336</v>
      </c>
      <c r="C1167" s="30">
        <v>2081.0500000000002</v>
      </c>
      <c r="D1167" s="31">
        <f t="shared" si="100"/>
        <v>9.1383498064123714E-4</v>
      </c>
      <c r="F1167" s="111">
        <v>45605.645833333336</v>
      </c>
      <c r="G1167" s="30">
        <v>314.7</v>
      </c>
      <c r="H1167" s="58">
        <f t="shared" si="101"/>
        <v>-2.6450116009280822E-2</v>
      </c>
      <c r="J1167" s="111">
        <v>45605.645833333336</v>
      </c>
      <c r="K1167" s="30">
        <v>119.04</v>
      </c>
      <c r="L1167" s="58">
        <f t="shared" si="102"/>
        <v>1.3969335604770095E-2</v>
      </c>
      <c r="N1167" s="111">
        <v>45605.645833333336</v>
      </c>
      <c r="O1167" s="30">
        <v>1227.3</v>
      </c>
      <c r="P1167" s="58">
        <f t="shared" si="99"/>
        <v>-9.642929191043037E-3</v>
      </c>
      <c r="R1167" s="111">
        <v>45605.645833333336</v>
      </c>
      <c r="S1167" s="30">
        <v>24918.45</v>
      </c>
      <c r="T1167" s="31">
        <f t="shared" si="103"/>
        <v>-4.8979477738596566E-3</v>
      </c>
    </row>
    <row r="1168" spans="2:20">
      <c r="B1168" s="111">
        <v>45635.645833333336</v>
      </c>
      <c r="C1168" s="30">
        <v>2083.1</v>
      </c>
      <c r="D1168" s="31">
        <f t="shared" si="100"/>
        <v>9.8507964729321884E-4</v>
      </c>
      <c r="F1168" s="111">
        <v>45635.645833333336</v>
      </c>
      <c r="G1168" s="30">
        <v>318.45</v>
      </c>
      <c r="H1168" s="58">
        <f t="shared" si="101"/>
        <v>1.1916110581506212E-2</v>
      </c>
      <c r="J1168" s="111">
        <v>45635.645833333336</v>
      </c>
      <c r="K1168" s="30">
        <v>118.31</v>
      </c>
      <c r="L1168" s="58">
        <f t="shared" si="102"/>
        <v>-6.1323924731183643E-3</v>
      </c>
      <c r="N1168" s="111">
        <v>45635.645833333336</v>
      </c>
      <c r="O1168" s="30">
        <v>1211.1500000000001</v>
      </c>
      <c r="P1168" s="58">
        <f t="shared" si="99"/>
        <v>-1.3158966837773844E-2</v>
      </c>
      <c r="R1168" s="111">
        <v>45635.645833333336</v>
      </c>
      <c r="S1168" s="30">
        <v>25388.9</v>
      </c>
      <c r="T1168" s="31">
        <f t="shared" si="103"/>
        <v>1.8879585206944993E-2</v>
      </c>
    </row>
    <row r="1169" spans="2:20" ht="27">
      <c r="B1169" s="112" t="s">
        <v>706</v>
      </c>
      <c r="C1169" s="30">
        <v>2080.15</v>
      </c>
      <c r="D1169" s="31">
        <f t="shared" si="100"/>
        <v>-1.4161586097641843E-3</v>
      </c>
      <c r="F1169" s="112" t="s">
        <v>706</v>
      </c>
      <c r="G1169" s="30">
        <v>318.5</v>
      </c>
      <c r="H1169" s="58">
        <f t="shared" si="101"/>
        <v>1.570105197048477E-4</v>
      </c>
      <c r="J1169" s="112" t="s">
        <v>706</v>
      </c>
      <c r="K1169" s="30">
        <v>119.77</v>
      </c>
      <c r="L1169" s="58">
        <f t="shared" si="102"/>
        <v>1.234046149945045E-2</v>
      </c>
      <c r="N1169" s="112" t="s">
        <v>706</v>
      </c>
      <c r="O1169" s="30">
        <v>1217.2</v>
      </c>
      <c r="P1169" s="58">
        <f t="shared" si="99"/>
        <v>4.9952524460223913E-3</v>
      </c>
      <c r="R1169" s="112" t="s">
        <v>706</v>
      </c>
      <c r="S1169" s="30">
        <v>25356.5</v>
      </c>
      <c r="T1169" s="31">
        <f t="shared" si="103"/>
        <v>-1.276148238009589E-3</v>
      </c>
    </row>
    <row r="1170" spans="2:20" ht="27">
      <c r="B1170" s="112" t="s">
        <v>707</v>
      </c>
      <c r="C1170" s="30">
        <v>2115</v>
      </c>
      <c r="D1170" s="31">
        <f t="shared" si="100"/>
        <v>1.6753599500036076E-2</v>
      </c>
      <c r="F1170" s="112" t="s">
        <v>707</v>
      </c>
      <c r="G1170" s="30">
        <v>317.75</v>
      </c>
      <c r="H1170" s="58">
        <f t="shared" si="101"/>
        <v>-2.3547880690737433E-3</v>
      </c>
      <c r="J1170" s="112" t="s">
        <v>707</v>
      </c>
      <c r="K1170" s="30">
        <v>124.04</v>
      </c>
      <c r="L1170" s="58">
        <f t="shared" si="102"/>
        <v>3.5651665692577605E-2</v>
      </c>
      <c r="N1170" s="112" t="s">
        <v>707</v>
      </c>
      <c r="O1170" s="30">
        <v>1316.1</v>
      </c>
      <c r="P1170" s="58">
        <f t="shared" si="99"/>
        <v>8.1252053894183218E-2</v>
      </c>
      <c r="R1170" s="112" t="s">
        <v>707</v>
      </c>
      <c r="S1170" s="30">
        <v>25383.75</v>
      </c>
      <c r="T1170" s="31">
        <f t="shared" si="103"/>
        <v>1.0746751326089488E-3</v>
      </c>
    </row>
    <row r="1171" spans="2:20" ht="27">
      <c r="B1171" s="112" t="s">
        <v>708</v>
      </c>
      <c r="C1171" s="30">
        <v>2086.1999999999998</v>
      </c>
      <c r="D1171" s="31">
        <f t="shared" si="100"/>
        <v>-1.3617021276595809E-2</v>
      </c>
      <c r="F1171" s="112" t="s">
        <v>708</v>
      </c>
      <c r="G1171" s="30">
        <v>308.5</v>
      </c>
      <c r="H1171" s="58">
        <f t="shared" si="101"/>
        <v>-2.9110936270652976E-2</v>
      </c>
      <c r="J1171" s="112" t="s">
        <v>708</v>
      </c>
      <c r="K1171" s="30">
        <v>122.17</v>
      </c>
      <c r="L1171" s="58">
        <f t="shared" si="102"/>
        <v>-1.5075782005804617E-2</v>
      </c>
      <c r="N1171" s="112" t="s">
        <v>708</v>
      </c>
      <c r="O1171" s="30">
        <v>1308.7</v>
      </c>
      <c r="P1171" s="58">
        <f t="shared" si="99"/>
        <v>-5.6226730491603094E-3</v>
      </c>
      <c r="R1171" s="112" t="s">
        <v>708</v>
      </c>
      <c r="S1171" s="30">
        <v>25418.55</v>
      </c>
      <c r="T1171" s="31">
        <f t="shared" si="103"/>
        <v>1.3709558280394774E-3</v>
      </c>
    </row>
    <row r="1172" spans="2:20" ht="27">
      <c r="B1172" s="112" t="s">
        <v>709</v>
      </c>
      <c r="C1172" s="30">
        <v>2049.1999999999998</v>
      </c>
      <c r="D1172" s="31">
        <f t="shared" si="100"/>
        <v>-1.7735595820151495E-2</v>
      </c>
      <c r="F1172" s="112" t="s">
        <v>709</v>
      </c>
      <c r="G1172" s="30">
        <v>302.95</v>
      </c>
      <c r="H1172" s="58">
        <f t="shared" si="101"/>
        <v>-1.7990275526742372E-2</v>
      </c>
      <c r="J1172" s="112" t="s">
        <v>709</v>
      </c>
      <c r="K1172" s="30">
        <v>116.76</v>
      </c>
      <c r="L1172" s="58">
        <f t="shared" si="102"/>
        <v>-4.4282557092575892E-2</v>
      </c>
      <c r="N1172" s="112" t="s">
        <v>709</v>
      </c>
      <c r="O1172" s="30">
        <v>1331.45</v>
      </c>
      <c r="P1172" s="58">
        <f t="shared" si="99"/>
        <v>1.7383663177198638E-2</v>
      </c>
      <c r="R1172" s="112" t="s">
        <v>709</v>
      </c>
      <c r="S1172" s="30">
        <v>25377.55</v>
      </c>
      <c r="T1172" s="31">
        <f t="shared" si="103"/>
        <v>-1.6129952337957665E-3</v>
      </c>
    </row>
    <row r="1173" spans="2:20" ht="27">
      <c r="B1173" s="112" t="s">
        <v>710</v>
      </c>
      <c r="C1173" s="30">
        <v>2130.5</v>
      </c>
      <c r="D1173" s="31">
        <f t="shared" si="100"/>
        <v>3.9674019129416482E-2</v>
      </c>
      <c r="F1173" s="112" t="s">
        <v>710</v>
      </c>
      <c r="G1173" s="30">
        <v>310.3</v>
      </c>
      <c r="H1173" s="58">
        <f t="shared" si="101"/>
        <v>2.426142927875885E-2</v>
      </c>
      <c r="J1173" s="112" t="s">
        <v>710</v>
      </c>
      <c r="K1173" s="30">
        <v>120.43</v>
      </c>
      <c r="L1173" s="58">
        <f t="shared" si="102"/>
        <v>3.143199725933532E-2</v>
      </c>
      <c r="N1173" s="112" t="s">
        <v>710</v>
      </c>
      <c r="O1173" s="30">
        <v>1317.5</v>
      </c>
      <c r="P1173" s="58">
        <f t="shared" si="99"/>
        <v>-1.0477299185098987E-2</v>
      </c>
      <c r="R1173" s="112" t="s">
        <v>710</v>
      </c>
      <c r="S1173" s="30">
        <v>25415.8</v>
      </c>
      <c r="T1173" s="31">
        <f t="shared" si="103"/>
        <v>1.5072376963103373E-3</v>
      </c>
    </row>
    <row r="1174" spans="2:20" ht="27">
      <c r="B1174" s="112" t="s">
        <v>711</v>
      </c>
      <c r="C1174" s="30">
        <v>2089.75</v>
      </c>
      <c r="D1174" s="31">
        <f t="shared" si="100"/>
        <v>-1.9126965501056081E-2</v>
      </c>
      <c r="F1174" s="112" t="s">
        <v>711</v>
      </c>
      <c r="G1174" s="30">
        <v>316.2</v>
      </c>
      <c r="H1174" s="58">
        <f t="shared" si="101"/>
        <v>1.9013857557202529E-2</v>
      </c>
      <c r="J1174" s="112" t="s">
        <v>711</v>
      </c>
      <c r="K1174" s="30">
        <v>119.59</v>
      </c>
      <c r="L1174" s="58">
        <f t="shared" si="102"/>
        <v>-6.9750062276842106E-3</v>
      </c>
      <c r="N1174" s="112" t="s">
        <v>711</v>
      </c>
      <c r="O1174" s="30">
        <v>1289.3</v>
      </c>
      <c r="P1174" s="58">
        <f t="shared" si="99"/>
        <v>-2.1404174573055101E-2</v>
      </c>
      <c r="R1174" s="112" t="s">
        <v>711</v>
      </c>
      <c r="S1174" s="30">
        <v>25790.95</v>
      </c>
      <c r="T1174" s="31">
        <f t="shared" si="103"/>
        <v>1.4760503308965278E-2</v>
      </c>
    </row>
    <row r="1175" spans="2:20" ht="27">
      <c r="B1175" s="112" t="s">
        <v>712</v>
      </c>
      <c r="C1175" s="30">
        <v>2144.0500000000002</v>
      </c>
      <c r="D1175" s="31">
        <f t="shared" si="100"/>
        <v>2.5983969374327121E-2</v>
      </c>
      <c r="F1175" s="112" t="s">
        <v>712</v>
      </c>
      <c r="G1175" s="30">
        <v>312.75</v>
      </c>
      <c r="H1175" s="58">
        <f t="shared" si="101"/>
        <v>-1.0910815939278895E-2</v>
      </c>
      <c r="J1175" s="112" t="s">
        <v>712</v>
      </c>
      <c r="K1175" s="30">
        <v>119.83</v>
      </c>
      <c r="L1175" s="58">
        <f t="shared" si="102"/>
        <v>2.0068567605986409E-3</v>
      </c>
      <c r="N1175" s="112" t="s">
        <v>712</v>
      </c>
      <c r="O1175" s="30">
        <v>1309.6500000000001</v>
      </c>
      <c r="P1175" s="58">
        <f t="shared" si="99"/>
        <v>1.5783758628713285E-2</v>
      </c>
      <c r="R1175" s="112" t="s">
        <v>712</v>
      </c>
      <c r="S1175" s="30">
        <v>25939.05</v>
      </c>
      <c r="T1175" s="31">
        <f t="shared" si="103"/>
        <v>5.7423243424534753E-3</v>
      </c>
    </row>
    <row r="1176" spans="2:20" ht="27">
      <c r="B1176" s="112" t="s">
        <v>713</v>
      </c>
      <c r="C1176" s="30">
        <v>2154.75</v>
      </c>
      <c r="D1176" s="31">
        <f t="shared" si="100"/>
        <v>4.9905552575733036E-3</v>
      </c>
      <c r="F1176" s="112" t="s">
        <v>713</v>
      </c>
      <c r="G1176" s="30">
        <v>308.10000000000002</v>
      </c>
      <c r="H1176" s="58">
        <f t="shared" si="101"/>
        <v>-1.4868105515587482E-2</v>
      </c>
      <c r="J1176" s="112" t="s">
        <v>713</v>
      </c>
      <c r="K1176" s="30">
        <v>116.37</v>
      </c>
      <c r="L1176" s="58">
        <f t="shared" si="102"/>
        <v>-2.8874238504548067E-2</v>
      </c>
      <c r="N1176" s="112" t="s">
        <v>713</v>
      </c>
      <c r="O1176" s="30">
        <v>1300.6500000000001</v>
      </c>
      <c r="P1176" s="58">
        <f t="shared" si="99"/>
        <v>-6.8720650555491591E-3</v>
      </c>
      <c r="R1176" s="112" t="s">
        <v>713</v>
      </c>
      <c r="S1176" s="30">
        <v>25940.400000000001</v>
      </c>
      <c r="T1176" s="31">
        <f t="shared" si="103"/>
        <v>5.2045082607143911E-5</v>
      </c>
    </row>
    <row r="1177" spans="2:20" ht="27">
      <c r="B1177" s="112" t="s">
        <v>714</v>
      </c>
      <c r="C1177" s="30">
        <v>2130.15</v>
      </c>
      <c r="D1177" s="31">
        <f t="shared" si="100"/>
        <v>-1.1416637660981555E-2</v>
      </c>
      <c r="F1177" s="112" t="s">
        <v>714</v>
      </c>
      <c r="G1177" s="30">
        <v>303.14999999999998</v>
      </c>
      <c r="H1177" s="58">
        <f t="shared" si="101"/>
        <v>-1.6066212268744051E-2</v>
      </c>
      <c r="J1177" s="112" t="s">
        <v>714</v>
      </c>
      <c r="K1177" s="30">
        <v>116.55</v>
      </c>
      <c r="L1177" s="58">
        <f t="shared" si="102"/>
        <v>1.5467904098993568E-3</v>
      </c>
      <c r="N1177" s="112" t="s">
        <v>714</v>
      </c>
      <c r="O1177" s="30">
        <v>1221.1500000000001</v>
      </c>
      <c r="P1177" s="58">
        <f t="shared" si="99"/>
        <v>-6.1123284511590326E-2</v>
      </c>
      <c r="R1177" s="112" t="s">
        <v>714</v>
      </c>
      <c r="S1177" s="30">
        <v>26004.15</v>
      </c>
      <c r="T1177" s="31">
        <f t="shared" si="103"/>
        <v>2.4575565527131804E-3</v>
      </c>
    </row>
    <row r="1178" spans="2:20" ht="27">
      <c r="B1178" s="112" t="s">
        <v>715</v>
      </c>
      <c r="C1178" s="30">
        <v>2156.8000000000002</v>
      </c>
      <c r="D1178" s="31">
        <f t="shared" si="100"/>
        <v>1.2510856043001617E-2</v>
      </c>
      <c r="F1178" s="112" t="s">
        <v>715</v>
      </c>
      <c r="G1178" s="30">
        <v>295.85000000000002</v>
      </c>
      <c r="H1178" s="58">
        <f t="shared" si="101"/>
        <v>-2.4080488207158024E-2</v>
      </c>
      <c r="J1178" s="112" t="s">
        <v>715</v>
      </c>
      <c r="K1178" s="30">
        <v>114.95</v>
      </c>
      <c r="L1178" s="58">
        <f t="shared" si="102"/>
        <v>-1.3728013728013688E-2</v>
      </c>
      <c r="N1178" s="112" t="s">
        <v>715</v>
      </c>
      <c r="O1178" s="30">
        <v>1320.15</v>
      </c>
      <c r="P1178" s="58">
        <f t="shared" si="99"/>
        <v>8.1071121483847097E-2</v>
      </c>
      <c r="R1178" s="112" t="s">
        <v>715</v>
      </c>
      <c r="S1178" s="30">
        <v>26216.05</v>
      </c>
      <c r="T1178" s="31">
        <f t="shared" si="103"/>
        <v>8.1486993422204002E-3</v>
      </c>
    </row>
    <row r="1179" spans="2:20" ht="27">
      <c r="B1179" s="112" t="s">
        <v>716</v>
      </c>
      <c r="C1179" s="30">
        <v>2180.9</v>
      </c>
      <c r="D1179" s="31">
        <f t="shared" si="100"/>
        <v>1.1173961424332246E-2</v>
      </c>
      <c r="F1179" s="112" t="s">
        <v>716</v>
      </c>
      <c r="G1179" s="30">
        <v>291.35000000000002</v>
      </c>
      <c r="H1179" s="58">
        <f t="shared" si="101"/>
        <v>-1.5210410681088415E-2</v>
      </c>
      <c r="J1179" s="112" t="s">
        <v>716</v>
      </c>
      <c r="K1179" s="30">
        <v>114.44</v>
      </c>
      <c r="L1179" s="58">
        <f t="shared" si="102"/>
        <v>-4.4367116137451479E-3</v>
      </c>
      <c r="N1179" s="112" t="s">
        <v>716</v>
      </c>
      <c r="O1179" s="30">
        <v>1255.95</v>
      </c>
      <c r="P1179" s="58">
        <f t="shared" si="99"/>
        <v>-4.8630837404840421E-2</v>
      </c>
      <c r="R1179" s="112" t="s">
        <v>716</v>
      </c>
      <c r="S1179" s="30">
        <v>26178.95</v>
      </c>
      <c r="T1179" s="31">
        <f t="shared" si="103"/>
        <v>-1.4151636116043198E-3</v>
      </c>
    </row>
    <row r="1180" spans="2:20" ht="27">
      <c r="B1180" s="112" t="s">
        <v>717</v>
      </c>
      <c r="C1180" s="30">
        <v>2175.4499999999998</v>
      </c>
      <c r="D1180" s="31">
        <f t="shared" si="100"/>
        <v>-2.4989683158330722E-3</v>
      </c>
      <c r="F1180" s="112" t="s">
        <v>717</v>
      </c>
      <c r="G1180" s="30">
        <v>300.3</v>
      </c>
      <c r="H1180" s="58">
        <f t="shared" si="101"/>
        <v>3.0719066414964802E-2</v>
      </c>
      <c r="J1180" s="112" t="s">
        <v>717</v>
      </c>
      <c r="K1180" s="30">
        <v>116.12</v>
      </c>
      <c r="L1180" s="58">
        <f t="shared" si="102"/>
        <v>1.4680181754631372E-2</v>
      </c>
      <c r="N1180" s="112" t="s">
        <v>717</v>
      </c>
      <c r="O1180" s="30">
        <v>1233.75</v>
      </c>
      <c r="P1180" s="58">
        <f t="shared" si="99"/>
        <v>-1.7675862892631122E-2</v>
      </c>
      <c r="R1180" s="112" t="s">
        <v>717</v>
      </c>
      <c r="S1180" s="30">
        <v>25810.85</v>
      </c>
      <c r="T1180" s="31">
        <f t="shared" si="103"/>
        <v>-1.4060915353747983E-2</v>
      </c>
    </row>
    <row r="1181" spans="2:20">
      <c r="B1181" s="111">
        <v>45301.645833333336</v>
      </c>
      <c r="C1181" s="30">
        <v>2163.35</v>
      </c>
      <c r="D1181" s="31">
        <f t="shared" si="100"/>
        <v>-5.5620676181938888E-3</v>
      </c>
      <c r="F1181" s="111">
        <v>45301.645833333336</v>
      </c>
      <c r="G1181" s="30">
        <v>296.95</v>
      </c>
      <c r="H1181" s="58">
        <f t="shared" si="101"/>
        <v>-1.1155511155511277E-2</v>
      </c>
      <c r="J1181" s="111">
        <v>45301.645833333336</v>
      </c>
      <c r="K1181" s="30">
        <v>114.36</v>
      </c>
      <c r="L1181" s="58">
        <f t="shared" si="102"/>
        <v>-1.515673441267662E-2</v>
      </c>
      <c r="N1181" s="111">
        <v>45301.645833333336</v>
      </c>
      <c r="O1181" s="30">
        <v>1221.6500000000001</v>
      </c>
      <c r="P1181" s="58">
        <f t="shared" si="99"/>
        <v>-9.8074974670718795E-3</v>
      </c>
      <c r="R1181" s="111">
        <v>45301.645833333336</v>
      </c>
      <c r="S1181" s="30">
        <v>25796.9</v>
      </c>
      <c r="T1181" s="31">
        <f t="shared" si="103"/>
        <v>-5.4047038357885047E-4</v>
      </c>
    </row>
    <row r="1182" spans="2:20">
      <c r="B1182" s="111">
        <v>45361.645833333336</v>
      </c>
      <c r="C1182" s="30">
        <v>2147.35</v>
      </c>
      <c r="D1182" s="31">
        <f t="shared" si="100"/>
        <v>-7.3959368571890893E-3</v>
      </c>
      <c r="F1182" s="111">
        <v>45361.645833333336</v>
      </c>
      <c r="G1182" s="30">
        <v>286.05</v>
      </c>
      <c r="H1182" s="58">
        <f t="shared" si="101"/>
        <v>-3.6706516248526611E-2</v>
      </c>
      <c r="J1182" s="111">
        <v>45361.645833333336</v>
      </c>
      <c r="K1182" s="30">
        <v>113.22</v>
      </c>
      <c r="L1182" s="58">
        <f t="shared" si="102"/>
        <v>-9.9685204616999368E-3</v>
      </c>
      <c r="N1182" s="111">
        <v>45361.645833333336</v>
      </c>
      <c r="O1182" s="30">
        <v>1191.1500000000001</v>
      </c>
      <c r="P1182" s="58">
        <f t="shared" si="99"/>
        <v>-2.4966234191462378E-2</v>
      </c>
      <c r="R1182" s="111">
        <v>45361.645833333336</v>
      </c>
      <c r="S1182" s="30">
        <v>25250.1</v>
      </c>
      <c r="T1182" s="31">
        <f t="shared" si="103"/>
        <v>-2.1196345297303298E-2</v>
      </c>
    </row>
    <row r="1183" spans="2:20">
      <c r="B1183" s="111">
        <v>45392.645833333336</v>
      </c>
      <c r="C1183" s="30">
        <v>2105.1</v>
      </c>
      <c r="D1183" s="31">
        <f t="shared" si="100"/>
        <v>-1.9675413882226933E-2</v>
      </c>
      <c r="F1183" s="111">
        <v>45392.645833333336</v>
      </c>
      <c r="G1183" s="30">
        <v>285.39999999999998</v>
      </c>
      <c r="H1183" s="58">
        <f t="shared" si="101"/>
        <v>-2.2723300122357015E-3</v>
      </c>
      <c r="J1183" s="111">
        <v>45392.645833333336</v>
      </c>
      <c r="K1183" s="30">
        <v>111.81</v>
      </c>
      <c r="L1183" s="58">
        <f t="shared" si="102"/>
        <v>-1.2453630100688895E-2</v>
      </c>
      <c r="N1183" s="111">
        <v>45392.645833333336</v>
      </c>
      <c r="O1183" s="30">
        <v>1174.6500000000001</v>
      </c>
      <c r="P1183" s="58">
        <f t="shared" si="99"/>
        <v>-1.3852159677622433E-2</v>
      </c>
      <c r="R1183" s="111">
        <v>45392.645833333336</v>
      </c>
      <c r="S1183" s="30">
        <v>25014.6</v>
      </c>
      <c r="T1183" s="31">
        <f t="shared" si="103"/>
        <v>-9.3266957358584257E-3</v>
      </c>
    </row>
    <row r="1184" spans="2:20">
      <c r="B1184" s="111">
        <v>45483.645833333336</v>
      </c>
      <c r="C1184" s="30">
        <v>2068.1</v>
      </c>
      <c r="D1184" s="31">
        <f t="shared" si="100"/>
        <v>-1.7576362168068016E-2</v>
      </c>
      <c r="F1184" s="111">
        <v>45483.645833333336</v>
      </c>
      <c r="G1184" s="30">
        <v>281.8</v>
      </c>
      <c r="H1184" s="58">
        <f t="shared" si="101"/>
        <v>-1.2613875262788898E-2</v>
      </c>
      <c r="J1184" s="111">
        <v>45483.645833333336</v>
      </c>
      <c r="K1184" s="30">
        <v>107.84</v>
      </c>
      <c r="L1184" s="58">
        <f t="shared" si="102"/>
        <v>-3.5506663089169166E-2</v>
      </c>
      <c r="N1184" s="111">
        <v>45483.645833333336</v>
      </c>
      <c r="O1184" s="30">
        <v>1101.5999999999999</v>
      </c>
      <c r="P1184" s="58">
        <f t="shared" si="99"/>
        <v>-6.2188737070616895E-2</v>
      </c>
      <c r="R1184" s="111">
        <v>45483.645833333336</v>
      </c>
      <c r="S1184" s="30">
        <v>24795.75</v>
      </c>
      <c r="T1184" s="31">
        <f t="shared" si="103"/>
        <v>-8.7488906478615514E-3</v>
      </c>
    </row>
    <row r="1185" spans="2:20">
      <c r="B1185" s="111">
        <v>45514.645833333336</v>
      </c>
      <c r="C1185" s="30">
        <v>2117.15</v>
      </c>
      <c r="D1185" s="31">
        <f t="shared" si="100"/>
        <v>2.3717421788114867E-2</v>
      </c>
      <c r="F1185" s="111">
        <v>45514.645833333336</v>
      </c>
      <c r="G1185" s="30">
        <v>303.55</v>
      </c>
      <c r="H1185" s="58">
        <f t="shared" si="101"/>
        <v>7.7182398864442892E-2</v>
      </c>
      <c r="J1185" s="111">
        <v>45514.645833333336</v>
      </c>
      <c r="K1185" s="30">
        <v>112.15</v>
      </c>
      <c r="L1185" s="58">
        <f t="shared" si="102"/>
        <v>3.9966617210682509E-2</v>
      </c>
      <c r="N1185" s="111">
        <v>45514.645833333336</v>
      </c>
      <c r="O1185" s="30">
        <v>1178.3</v>
      </c>
      <c r="P1185" s="58">
        <f t="shared" si="99"/>
        <v>6.9625998547567125E-2</v>
      </c>
      <c r="R1185" s="111">
        <v>45514.645833333336</v>
      </c>
      <c r="S1185" s="30">
        <v>25013.15</v>
      </c>
      <c r="T1185" s="31">
        <f t="shared" si="103"/>
        <v>8.7676315497615676E-3</v>
      </c>
    </row>
    <row r="1186" spans="2:20">
      <c r="B1186" s="111">
        <v>45545.645833333336</v>
      </c>
      <c r="C1186" s="30">
        <v>2099.4</v>
      </c>
      <c r="D1186" s="31">
        <f t="shared" si="100"/>
        <v>-8.3839123349785938E-3</v>
      </c>
      <c r="F1186" s="111">
        <v>45545.645833333336</v>
      </c>
      <c r="G1186" s="30">
        <v>297.89999999999998</v>
      </c>
      <c r="H1186" s="58">
        <f t="shared" si="101"/>
        <v>-1.8613078570252184E-2</v>
      </c>
      <c r="J1186" s="111">
        <v>45545.645833333336</v>
      </c>
      <c r="K1186" s="30">
        <v>111.85</v>
      </c>
      <c r="L1186" s="58">
        <f t="shared" si="102"/>
        <v>-2.6749888542132449E-3</v>
      </c>
      <c r="N1186" s="111">
        <v>45545.645833333336</v>
      </c>
      <c r="O1186" s="30">
        <v>1147.1500000000001</v>
      </c>
      <c r="P1186" s="58">
        <f t="shared" si="99"/>
        <v>-2.6436391411355231E-2</v>
      </c>
      <c r="R1186" s="111">
        <v>45545.645833333336</v>
      </c>
      <c r="S1186" s="30">
        <v>24981.95</v>
      </c>
      <c r="T1186" s="31">
        <f t="shared" si="103"/>
        <v>-1.2473438971101203E-3</v>
      </c>
    </row>
    <row r="1187" spans="2:20">
      <c r="B1187" s="111">
        <v>45575.645833333336</v>
      </c>
      <c r="C1187" s="30">
        <v>2084.85</v>
      </c>
      <c r="D1187" s="31">
        <f t="shared" si="100"/>
        <v>-6.9305515861675104E-3</v>
      </c>
      <c r="F1187" s="111">
        <v>45575.645833333336</v>
      </c>
      <c r="G1187" s="30">
        <v>302.7</v>
      </c>
      <c r="H1187" s="58">
        <f t="shared" si="101"/>
        <v>1.6112789526686822E-2</v>
      </c>
      <c r="J1187" s="111">
        <v>45575.645833333336</v>
      </c>
      <c r="K1187" s="30">
        <v>112.42</v>
      </c>
      <c r="L1187" s="58">
        <f t="shared" si="102"/>
        <v>5.0961108627627372E-3</v>
      </c>
      <c r="N1187" s="111">
        <v>45575.645833333336</v>
      </c>
      <c r="O1187" s="30">
        <v>1121.3499999999999</v>
      </c>
      <c r="P1187" s="58">
        <f t="shared" si="99"/>
        <v>-2.2490519984309065E-2</v>
      </c>
      <c r="R1187" s="111">
        <v>45575.645833333336</v>
      </c>
      <c r="S1187" s="30">
        <v>24998.45</v>
      </c>
      <c r="T1187" s="31">
        <f t="shared" si="103"/>
        <v>6.6047686429593355E-4</v>
      </c>
    </row>
    <row r="1188" spans="2:20">
      <c r="B1188" s="111">
        <v>45606.645833333336</v>
      </c>
      <c r="C1188" s="30">
        <v>2085.9499999999998</v>
      </c>
      <c r="D1188" s="31">
        <f t="shared" si="100"/>
        <v>5.2761589562799749E-4</v>
      </c>
      <c r="F1188" s="111">
        <v>45606.645833333336</v>
      </c>
      <c r="G1188" s="30">
        <v>305.60000000000002</v>
      </c>
      <c r="H1188" s="58">
        <f t="shared" si="101"/>
        <v>9.5804426825241151E-3</v>
      </c>
      <c r="J1188" s="111">
        <v>45606.645833333336</v>
      </c>
      <c r="K1188" s="30">
        <v>110.54</v>
      </c>
      <c r="L1188" s="58">
        <f t="shared" si="102"/>
        <v>-1.6723003024372796E-2</v>
      </c>
      <c r="N1188" s="111">
        <v>45606.645833333336</v>
      </c>
      <c r="O1188" s="30">
        <v>1109.5999999999999</v>
      </c>
      <c r="P1188" s="58">
        <f t="shared" si="99"/>
        <v>-1.0478441164667562E-2</v>
      </c>
      <c r="R1188" s="111">
        <v>45606.645833333336</v>
      </c>
      <c r="S1188" s="30">
        <v>24964.25</v>
      </c>
      <c r="T1188" s="31">
        <f t="shared" si="103"/>
        <v>-1.3680848212589414E-3</v>
      </c>
    </row>
    <row r="1189" spans="2:20" ht="27">
      <c r="B1189" s="112" t="s">
        <v>718</v>
      </c>
      <c r="C1189" s="30">
        <v>2083.6</v>
      </c>
      <c r="D1189" s="31">
        <f t="shared" si="100"/>
        <v>-1.1265850092283536E-3</v>
      </c>
      <c r="F1189" s="112" t="s">
        <v>718</v>
      </c>
      <c r="G1189" s="30">
        <v>308.7</v>
      </c>
      <c r="H1189" s="58">
        <f t="shared" si="101"/>
        <v>1.0143979057591457E-2</v>
      </c>
      <c r="J1189" s="112" t="s">
        <v>718</v>
      </c>
      <c r="K1189" s="30">
        <v>109.93</v>
      </c>
      <c r="L1189" s="58">
        <f t="shared" si="102"/>
        <v>-5.5183643929799242E-3</v>
      </c>
      <c r="N1189" s="112" t="s">
        <v>718</v>
      </c>
      <c r="O1189" s="30">
        <v>1110.5</v>
      </c>
      <c r="P1189" s="58">
        <f t="shared" si="99"/>
        <v>8.1110310021648147E-4</v>
      </c>
      <c r="R1189" s="112" t="s">
        <v>718</v>
      </c>
      <c r="S1189" s="30">
        <v>25127.95</v>
      </c>
      <c r="T1189" s="31">
        <f t="shared" si="103"/>
        <v>6.5573770491802463E-3</v>
      </c>
    </row>
    <row r="1190" spans="2:20" ht="27">
      <c r="B1190" s="112" t="s">
        <v>719</v>
      </c>
      <c r="C1190" s="30">
        <v>2069.35</v>
      </c>
      <c r="D1190" s="31">
        <f t="shared" si="100"/>
        <v>-6.8391245920522703E-3</v>
      </c>
      <c r="F1190" s="112" t="s">
        <v>719</v>
      </c>
      <c r="G1190" s="30">
        <v>310.5</v>
      </c>
      <c r="H1190" s="58">
        <f t="shared" si="101"/>
        <v>5.8309037900874383E-3</v>
      </c>
      <c r="J1190" s="112" t="s">
        <v>719</v>
      </c>
      <c r="K1190" s="30">
        <v>108.87</v>
      </c>
      <c r="L1190" s="58">
        <f t="shared" si="102"/>
        <v>-9.6424997725825801E-3</v>
      </c>
      <c r="N1190" s="112" t="s">
        <v>719</v>
      </c>
      <c r="O1190" s="30">
        <v>1112.7</v>
      </c>
      <c r="P1190" s="58">
        <f t="shared" si="99"/>
        <v>1.9810895992795619E-3</v>
      </c>
      <c r="R1190" s="112" t="s">
        <v>719</v>
      </c>
      <c r="S1190" s="30">
        <v>25057.35</v>
      </c>
      <c r="T1190" s="31">
        <f t="shared" si="103"/>
        <v>-2.809620362982379E-3</v>
      </c>
    </row>
    <row r="1191" spans="2:20" ht="27">
      <c r="B1191" s="112" t="s">
        <v>720</v>
      </c>
      <c r="C1191" s="30">
        <v>2028.65</v>
      </c>
      <c r="D1191" s="31">
        <f t="shared" si="100"/>
        <v>-1.9668011694493392E-2</v>
      </c>
      <c r="F1191" s="112" t="s">
        <v>720</v>
      </c>
      <c r="G1191" s="30">
        <v>310.5</v>
      </c>
      <c r="H1191" s="58">
        <f t="shared" si="101"/>
        <v>0</v>
      </c>
      <c r="J1191" s="112" t="s">
        <v>720</v>
      </c>
      <c r="K1191" s="30">
        <v>109.34</v>
      </c>
      <c r="L1191" s="58">
        <f t="shared" si="102"/>
        <v>4.3170754110406495E-3</v>
      </c>
      <c r="N1191" s="112" t="s">
        <v>720</v>
      </c>
      <c r="O1191" s="30">
        <v>1115.8</v>
      </c>
      <c r="P1191" s="58">
        <f t="shared" si="99"/>
        <v>2.786015997124025E-3</v>
      </c>
      <c r="R1191" s="112" t="s">
        <v>720</v>
      </c>
      <c r="S1191" s="30">
        <v>24971.3</v>
      </c>
      <c r="T1191" s="31">
        <f t="shared" si="103"/>
        <v>-3.4341221238478603E-3</v>
      </c>
    </row>
    <row r="1192" spans="2:20" ht="27">
      <c r="B1192" s="112" t="s">
        <v>721</v>
      </c>
      <c r="C1192" s="30">
        <v>1982.6</v>
      </c>
      <c r="D1192" s="31">
        <f t="shared" si="100"/>
        <v>-2.2699825006778029E-2</v>
      </c>
      <c r="F1192" s="112" t="s">
        <v>721</v>
      </c>
      <c r="G1192" s="30">
        <v>301.39999999999998</v>
      </c>
      <c r="H1192" s="58">
        <f t="shared" si="101"/>
        <v>-2.9307568438003306E-2</v>
      </c>
      <c r="J1192" s="112" t="s">
        <v>721</v>
      </c>
      <c r="K1192" s="30">
        <v>106.61</v>
      </c>
      <c r="L1192" s="58">
        <f t="shared" si="102"/>
        <v>-2.4967989756722209E-2</v>
      </c>
      <c r="N1192" s="112" t="s">
        <v>721</v>
      </c>
      <c r="O1192" s="30">
        <v>1081.45</v>
      </c>
      <c r="P1192" s="58">
        <f t="shared" si="99"/>
        <v>-3.0785086933142081E-2</v>
      </c>
      <c r="R1192" s="112" t="s">
        <v>721</v>
      </c>
      <c r="S1192" s="30">
        <v>24749.85</v>
      </c>
      <c r="T1192" s="31">
        <f t="shared" si="103"/>
        <v>-8.8681806714108191E-3</v>
      </c>
    </row>
    <row r="1193" spans="2:20" ht="27">
      <c r="B1193" s="112" t="s">
        <v>722</v>
      </c>
      <c r="C1193" s="30">
        <v>1976.55</v>
      </c>
      <c r="D1193" s="31">
        <f t="shared" si="100"/>
        <v>-3.0515484717037467E-3</v>
      </c>
      <c r="F1193" s="112" t="s">
        <v>722</v>
      </c>
      <c r="G1193" s="30">
        <v>301.25</v>
      </c>
      <c r="H1193" s="58">
        <f t="shared" si="101"/>
        <v>-4.9767750497664576E-4</v>
      </c>
      <c r="J1193" s="112" t="s">
        <v>722</v>
      </c>
      <c r="K1193" s="30">
        <v>106.98</v>
      </c>
      <c r="L1193" s="58">
        <f t="shared" si="102"/>
        <v>3.4705937529313502E-3</v>
      </c>
      <c r="N1193" s="112" t="s">
        <v>722</v>
      </c>
      <c r="O1193" s="30">
        <v>1089.1500000000001</v>
      </c>
      <c r="P1193" s="58">
        <f t="shared" si="99"/>
        <v>7.1200702760183532E-3</v>
      </c>
      <c r="R1193" s="112" t="s">
        <v>722</v>
      </c>
      <c r="S1193" s="30">
        <v>24854.05</v>
      </c>
      <c r="T1193" s="31">
        <f t="shared" si="103"/>
        <v>4.2101265260194864E-3</v>
      </c>
    </row>
    <row r="1194" spans="2:20" ht="27">
      <c r="B1194" s="112" t="s">
        <v>723</v>
      </c>
      <c r="C1194" s="30">
        <v>1967.35</v>
      </c>
      <c r="D1194" s="31">
        <f t="shared" si="100"/>
        <v>-4.654574890592178E-3</v>
      </c>
      <c r="F1194" s="112" t="s">
        <v>723</v>
      </c>
      <c r="G1194" s="30">
        <v>290.05</v>
      </c>
      <c r="H1194" s="58">
        <f t="shared" si="101"/>
        <v>-3.7178423236514435E-2</v>
      </c>
      <c r="J1194" s="112" t="s">
        <v>723</v>
      </c>
      <c r="K1194" s="30">
        <v>103.78</v>
      </c>
      <c r="L1194" s="58">
        <f t="shared" si="102"/>
        <v>-2.9912133108992323E-2</v>
      </c>
      <c r="N1194" s="112" t="s">
        <v>723</v>
      </c>
      <c r="O1194" s="30">
        <v>1050.8</v>
      </c>
      <c r="P1194" s="58">
        <f t="shared" si="99"/>
        <v>-3.5210944314373771E-2</v>
      </c>
      <c r="R1194" s="112" t="s">
        <v>723</v>
      </c>
      <c r="S1194" s="30">
        <v>24781.1</v>
      </c>
      <c r="T1194" s="31">
        <f t="shared" si="103"/>
        <v>-2.9351353199982277E-3</v>
      </c>
    </row>
    <row r="1195" spans="2:20" ht="27">
      <c r="B1195" s="112" t="s">
        <v>724</v>
      </c>
      <c r="C1195" s="30">
        <v>1938.05</v>
      </c>
      <c r="D1195" s="31">
        <f t="shared" si="100"/>
        <v>-1.4893130353012873E-2</v>
      </c>
      <c r="F1195" s="112" t="s">
        <v>724</v>
      </c>
      <c r="G1195" s="30">
        <v>277.05</v>
      </c>
      <c r="H1195" s="58">
        <f t="shared" si="101"/>
        <v>-4.4819858645061217E-2</v>
      </c>
      <c r="J1195" s="112" t="s">
        <v>724</v>
      </c>
      <c r="K1195" s="30">
        <v>100.33</v>
      </c>
      <c r="L1195" s="58">
        <f t="shared" si="102"/>
        <v>-3.3243399498940063E-2</v>
      </c>
      <c r="N1195" s="112" t="s">
        <v>724</v>
      </c>
      <c r="O1195" s="30">
        <v>1006.5</v>
      </c>
      <c r="P1195" s="58">
        <f t="shared" si="99"/>
        <v>-4.2158355538637227E-2</v>
      </c>
      <c r="R1195" s="112" t="s">
        <v>724</v>
      </c>
      <c r="S1195" s="30">
        <v>24472.1</v>
      </c>
      <c r="T1195" s="31">
        <f t="shared" si="103"/>
        <v>-1.2469180141317371E-2</v>
      </c>
    </row>
    <row r="1196" spans="2:20" ht="27">
      <c r="B1196" s="112" t="s">
        <v>725</v>
      </c>
      <c r="C1196" s="30">
        <v>1990.7</v>
      </c>
      <c r="D1196" s="31">
        <f t="shared" si="100"/>
        <v>2.7166481772916029E-2</v>
      </c>
      <c r="F1196" s="112" t="s">
        <v>725</v>
      </c>
      <c r="G1196" s="30">
        <v>284.45</v>
      </c>
      <c r="H1196" s="58">
        <f t="shared" si="101"/>
        <v>2.6709980147987755E-2</v>
      </c>
      <c r="J1196" s="112" t="s">
        <v>725</v>
      </c>
      <c r="K1196" s="30">
        <v>101.16</v>
      </c>
      <c r="L1196" s="58">
        <f t="shared" si="102"/>
        <v>8.2727000897040437E-3</v>
      </c>
      <c r="N1196" s="112" t="s">
        <v>725</v>
      </c>
      <c r="O1196" s="30">
        <v>1042.5999999999999</v>
      </c>
      <c r="P1196" s="58">
        <f t="shared" si="99"/>
        <v>3.5866865375062007E-2</v>
      </c>
      <c r="R1196" s="112" t="s">
        <v>725</v>
      </c>
      <c r="S1196" s="30">
        <v>24435.5</v>
      </c>
      <c r="T1196" s="31">
        <f t="shared" si="103"/>
        <v>-1.4955806816742134E-3</v>
      </c>
    </row>
    <row r="1197" spans="2:20" ht="27">
      <c r="B1197" s="112" t="s">
        <v>726</v>
      </c>
      <c r="C1197" s="30">
        <v>1978.45</v>
      </c>
      <c r="D1197" s="31">
        <f t="shared" si="100"/>
        <v>-6.1536143065253901E-3</v>
      </c>
      <c r="F1197" s="112" t="s">
        <v>726</v>
      </c>
      <c r="G1197" s="30">
        <v>277.3</v>
      </c>
      <c r="H1197" s="58">
        <f t="shared" si="101"/>
        <v>-2.5136227808050582E-2</v>
      </c>
      <c r="J1197" s="112" t="s">
        <v>726</v>
      </c>
      <c r="K1197" s="30">
        <v>99.86</v>
      </c>
      <c r="L1197" s="58">
        <f t="shared" si="102"/>
        <v>-1.2850929221035923E-2</v>
      </c>
      <c r="N1197" s="112" t="s">
        <v>726</v>
      </c>
      <c r="O1197" s="30">
        <v>1028.4000000000001</v>
      </c>
      <c r="P1197" s="58">
        <f t="shared" si="99"/>
        <v>-1.3619796662190486E-2</v>
      </c>
      <c r="R1197" s="112" t="s">
        <v>726</v>
      </c>
      <c r="S1197" s="30">
        <v>24399.4</v>
      </c>
      <c r="T1197" s="31">
        <f t="shared" si="103"/>
        <v>-1.4773587608192251E-3</v>
      </c>
    </row>
    <row r="1198" spans="2:20" ht="27">
      <c r="B1198" s="112" t="s">
        <v>727</v>
      </c>
      <c r="C1198" s="30">
        <v>1983.6</v>
      </c>
      <c r="D1198" s="31">
        <f t="shared" si="100"/>
        <v>2.6030478404810431E-3</v>
      </c>
      <c r="F1198" s="112" t="s">
        <v>727</v>
      </c>
      <c r="G1198" s="30">
        <v>267.75</v>
      </c>
      <c r="H1198" s="58">
        <f t="shared" si="101"/>
        <v>-3.4439235485034247E-2</v>
      </c>
      <c r="J1198" s="112" t="s">
        <v>727</v>
      </c>
      <c r="K1198" s="30">
        <v>96.95</v>
      </c>
      <c r="L1198" s="58">
        <f t="shared" si="102"/>
        <v>-2.9140797115962291E-2</v>
      </c>
      <c r="N1198" s="112" t="s">
        <v>727</v>
      </c>
      <c r="O1198" s="30">
        <v>993.2</v>
      </c>
      <c r="P1198" s="58">
        <f t="shared" si="99"/>
        <v>-3.4227926876701731E-2</v>
      </c>
      <c r="R1198" s="112" t="s">
        <v>727</v>
      </c>
      <c r="S1198" s="30">
        <v>24180.799999999999</v>
      </c>
      <c r="T1198" s="31">
        <f t="shared" si="103"/>
        <v>-8.9592367025419506E-3</v>
      </c>
    </row>
    <row r="1199" spans="2:20" ht="27">
      <c r="B1199" s="112" t="s">
        <v>728</v>
      </c>
      <c r="C1199" s="30">
        <v>1929.45</v>
      </c>
      <c r="D1199" s="31">
        <f t="shared" si="100"/>
        <v>-2.7298850574712596E-2</v>
      </c>
      <c r="F1199" s="112" t="s">
        <v>728</v>
      </c>
      <c r="G1199" s="30">
        <v>275.05</v>
      </c>
      <c r="H1199" s="58">
        <f t="shared" si="101"/>
        <v>2.7264239028945036E-2</v>
      </c>
      <c r="J1199" s="112" t="s">
        <v>728</v>
      </c>
      <c r="K1199" s="30">
        <v>101.86</v>
      </c>
      <c r="L1199" s="58">
        <f t="shared" si="102"/>
        <v>5.0644662197008694E-2</v>
      </c>
      <c r="N1199" s="112" t="s">
        <v>728</v>
      </c>
      <c r="O1199" s="30">
        <v>1014</v>
      </c>
      <c r="P1199" s="58">
        <f t="shared" si="99"/>
        <v>2.0942408376963373E-2</v>
      </c>
      <c r="R1199" s="112" t="s">
        <v>728</v>
      </c>
      <c r="S1199" s="30">
        <v>24339.15</v>
      </c>
      <c r="T1199" s="31">
        <f t="shared" si="103"/>
        <v>6.5485840005294893E-3</v>
      </c>
    </row>
    <row r="1200" spans="2:20" ht="27">
      <c r="B1200" s="112" t="s">
        <v>729</v>
      </c>
      <c r="C1200" s="30">
        <v>1931.05</v>
      </c>
      <c r="D1200" s="31">
        <f t="shared" si="100"/>
        <v>8.2925185933802048E-4</v>
      </c>
      <c r="F1200" s="112" t="s">
        <v>729</v>
      </c>
      <c r="G1200" s="30">
        <v>274.35000000000002</v>
      </c>
      <c r="H1200" s="58">
        <f t="shared" si="101"/>
        <v>-2.5449918196691623E-3</v>
      </c>
      <c r="J1200" s="112" t="s">
        <v>729</v>
      </c>
      <c r="K1200" s="30">
        <v>99.81</v>
      </c>
      <c r="L1200" s="58">
        <f t="shared" si="102"/>
        <v>-2.0125662674258749E-2</v>
      </c>
      <c r="N1200" s="112" t="s">
        <v>729</v>
      </c>
      <c r="O1200" s="30">
        <v>1012.75</v>
      </c>
      <c r="P1200" s="58">
        <f t="shared" si="99"/>
        <v>-1.2327416173569805E-3</v>
      </c>
      <c r="R1200" s="112" t="s">
        <v>729</v>
      </c>
      <c r="S1200" s="30">
        <v>24466.85</v>
      </c>
      <c r="T1200" s="31">
        <f t="shared" si="103"/>
        <v>5.2466910307056303E-3</v>
      </c>
    </row>
    <row r="1201" spans="2:20" ht="27">
      <c r="B1201" s="112" t="s">
        <v>730</v>
      </c>
      <c r="C1201" s="30">
        <v>1929.3</v>
      </c>
      <c r="D1201" s="31">
        <f t="shared" si="100"/>
        <v>-9.0624271769246256E-4</v>
      </c>
      <c r="F1201" s="112" t="s">
        <v>730</v>
      </c>
      <c r="G1201" s="30">
        <v>287.8</v>
      </c>
      <c r="H1201" s="58">
        <f t="shared" si="101"/>
        <v>4.902496810643342E-2</v>
      </c>
      <c r="J1201" s="112" t="s">
        <v>730</v>
      </c>
      <c r="K1201" s="30">
        <v>101.05</v>
      </c>
      <c r="L1201" s="58">
        <f t="shared" si="102"/>
        <v>1.2423604849213454E-2</v>
      </c>
      <c r="N1201" s="112" t="s">
        <v>730</v>
      </c>
      <c r="O1201" s="30">
        <v>1060.95</v>
      </c>
      <c r="P1201" s="58">
        <f t="shared" si="99"/>
        <v>4.7593186867440185E-2</v>
      </c>
      <c r="R1201" s="112" t="s">
        <v>730</v>
      </c>
      <c r="S1201" s="30">
        <v>24340.85</v>
      </c>
      <c r="T1201" s="31">
        <f t="shared" si="103"/>
        <v>-5.1498251716097787E-3</v>
      </c>
    </row>
    <row r="1202" spans="2:20" ht="27">
      <c r="B1202" s="112" t="s">
        <v>731</v>
      </c>
      <c r="C1202" s="30">
        <v>1921.55</v>
      </c>
      <c r="D1202" s="31">
        <f t="shared" si="100"/>
        <v>-4.0170009848131683E-3</v>
      </c>
      <c r="F1202" s="112" t="s">
        <v>731</v>
      </c>
      <c r="G1202" s="30">
        <v>290.05</v>
      </c>
      <c r="H1202" s="58">
        <f t="shared" si="101"/>
        <v>7.8179291174427235E-3</v>
      </c>
      <c r="J1202" s="112" t="s">
        <v>731</v>
      </c>
      <c r="K1202" s="30">
        <v>100.89</v>
      </c>
      <c r="L1202" s="58">
        <f t="shared" si="102"/>
        <v>-1.5833745670459365E-3</v>
      </c>
      <c r="N1202" s="112" t="s">
        <v>731</v>
      </c>
      <c r="O1202" s="30">
        <v>1055.8</v>
      </c>
      <c r="P1202" s="58">
        <f t="shared" si="99"/>
        <v>-4.8541401574061505E-3</v>
      </c>
      <c r="R1202" s="112" t="s">
        <v>731</v>
      </c>
      <c r="S1202" s="30">
        <v>24205.35</v>
      </c>
      <c r="T1202" s="31">
        <f t="shared" si="103"/>
        <v>-5.5667735514577377E-3</v>
      </c>
    </row>
    <row r="1203" spans="2:20">
      <c r="B1203" s="111">
        <v>45393.645833333336</v>
      </c>
      <c r="C1203" s="30">
        <v>1921</v>
      </c>
      <c r="D1203" s="31">
        <f t="shared" si="100"/>
        <v>-2.8622726444793578E-4</v>
      </c>
      <c r="F1203" s="111">
        <v>45393.645833333336</v>
      </c>
      <c r="G1203" s="30">
        <v>291.3</v>
      </c>
      <c r="H1203" s="58">
        <f t="shared" si="101"/>
        <v>4.3096017927943819E-3</v>
      </c>
      <c r="J1203" s="111">
        <v>45393.645833333336</v>
      </c>
      <c r="K1203" s="30">
        <v>101.32</v>
      </c>
      <c r="L1203" s="58">
        <f t="shared" si="102"/>
        <v>4.2620675983744416E-3</v>
      </c>
      <c r="N1203" s="111">
        <v>45393.645833333336</v>
      </c>
      <c r="O1203" s="30">
        <v>1041.9000000000001</v>
      </c>
      <c r="P1203" s="58">
        <f t="shared" si="99"/>
        <v>-1.3165372229588801E-2</v>
      </c>
      <c r="R1203" s="111">
        <v>45393.645833333336</v>
      </c>
      <c r="S1203" s="30">
        <v>23995.35</v>
      </c>
      <c r="T1203" s="31">
        <f t="shared" si="103"/>
        <v>-8.6757679603889359E-3</v>
      </c>
    </row>
    <row r="1204" spans="2:20">
      <c r="B1204" s="111">
        <v>45423.645833333336</v>
      </c>
      <c r="C1204" s="30">
        <v>1951</v>
      </c>
      <c r="D1204" s="31">
        <f t="shared" si="100"/>
        <v>1.5616866215512726E-2</v>
      </c>
      <c r="F1204" s="111">
        <v>45423.645833333336</v>
      </c>
      <c r="G1204" s="30">
        <v>339.5</v>
      </c>
      <c r="H1204" s="58">
        <f t="shared" si="101"/>
        <v>0.16546515619636115</v>
      </c>
      <c r="J1204" s="111">
        <v>45423.645833333336</v>
      </c>
      <c r="K1204" s="30">
        <v>105.65</v>
      </c>
      <c r="L1204" s="58">
        <f t="shared" si="102"/>
        <v>4.273588630082914E-2</v>
      </c>
      <c r="N1204" s="111">
        <v>45423.645833333336</v>
      </c>
      <c r="O1204" s="30">
        <v>1057.5999999999999</v>
      </c>
      <c r="P1204" s="58">
        <f t="shared" si="99"/>
        <v>1.5068624628083116E-2</v>
      </c>
      <c r="R1204" s="111">
        <v>45423.645833333336</v>
      </c>
      <c r="S1204" s="30">
        <v>24213.3</v>
      </c>
      <c r="T1204" s="31">
        <f t="shared" si="103"/>
        <v>9.0830098331551312E-3</v>
      </c>
    </row>
    <row r="1205" spans="2:20">
      <c r="B1205" s="111">
        <v>45454.645833333336</v>
      </c>
      <c r="C1205" s="30">
        <v>1975.25</v>
      </c>
      <c r="D1205" s="31">
        <f t="shared" si="100"/>
        <v>1.2429523321373592E-2</v>
      </c>
      <c r="F1205" s="111">
        <v>45454.645833333336</v>
      </c>
      <c r="G1205" s="30">
        <v>352.55</v>
      </c>
      <c r="H1205" s="58">
        <f t="shared" si="101"/>
        <v>3.843888070692203E-2</v>
      </c>
      <c r="J1205" s="111">
        <v>45454.645833333336</v>
      </c>
      <c r="K1205" s="30">
        <v>111.68</v>
      </c>
      <c r="L1205" s="58">
        <f t="shared" si="102"/>
        <v>5.7075248461902595E-2</v>
      </c>
      <c r="N1205" s="111">
        <v>45454.645833333336</v>
      </c>
      <c r="O1205" s="30">
        <v>1097.0999999999999</v>
      </c>
      <c r="P1205" s="58">
        <f t="shared" si="99"/>
        <v>3.7348714069591615E-2</v>
      </c>
      <c r="R1205" s="111">
        <v>45454.645833333336</v>
      </c>
      <c r="S1205" s="30">
        <v>24484.05</v>
      </c>
      <c r="T1205" s="31">
        <f t="shared" si="103"/>
        <v>1.1181871120417242E-2</v>
      </c>
    </row>
    <row r="1206" spans="2:20">
      <c r="B1206" s="111">
        <v>45484.645833333336</v>
      </c>
      <c r="C1206" s="30">
        <v>1935</v>
      </c>
      <c r="D1206" s="31">
        <f t="shared" si="100"/>
        <v>-2.0377167447158562E-2</v>
      </c>
      <c r="F1206" s="111">
        <v>45484.645833333336</v>
      </c>
      <c r="G1206" s="30">
        <v>355.5</v>
      </c>
      <c r="H1206" s="58">
        <f t="shared" si="101"/>
        <v>8.3676074315699456E-3</v>
      </c>
      <c r="J1206" s="111">
        <v>45484.645833333336</v>
      </c>
      <c r="K1206" s="30">
        <v>111.02</v>
      </c>
      <c r="L1206" s="58">
        <f t="shared" si="102"/>
        <v>-5.9097421203438971E-3</v>
      </c>
      <c r="N1206" s="111">
        <v>45484.645833333336</v>
      </c>
      <c r="O1206" s="30">
        <v>1104.3</v>
      </c>
      <c r="P1206" s="58">
        <f t="shared" si="99"/>
        <v>6.5627563576702297E-3</v>
      </c>
      <c r="R1206" s="111">
        <v>45484.645833333336</v>
      </c>
      <c r="S1206" s="30">
        <v>24199.35</v>
      </c>
      <c r="T1206" s="31">
        <f t="shared" si="103"/>
        <v>-1.1627978214388546E-2</v>
      </c>
    </row>
    <row r="1207" spans="2:20">
      <c r="B1207" s="111">
        <v>45515.645833333336</v>
      </c>
      <c r="C1207" s="30">
        <v>1925.5</v>
      </c>
      <c r="D1207" s="31">
        <f t="shared" si="100"/>
        <v>-4.909560723514228E-3</v>
      </c>
      <c r="F1207" s="111">
        <v>45515.645833333336</v>
      </c>
      <c r="G1207" s="30">
        <v>347.75</v>
      </c>
      <c r="H1207" s="58">
        <f t="shared" si="101"/>
        <v>-2.1800281293952173E-2</v>
      </c>
      <c r="J1207" s="111">
        <v>45515.645833333336</v>
      </c>
      <c r="K1207" s="30">
        <v>107.96</v>
      </c>
      <c r="L1207" s="58">
        <f t="shared" si="102"/>
        <v>-2.7562601333093184E-2</v>
      </c>
      <c r="N1207" s="111">
        <v>45515.645833333336</v>
      </c>
      <c r="O1207" s="30">
        <v>1092.4000000000001</v>
      </c>
      <c r="P1207" s="58">
        <f t="shared" si="99"/>
        <v>-1.0776057230824865E-2</v>
      </c>
      <c r="R1207" s="111">
        <v>45515.645833333336</v>
      </c>
      <c r="S1207" s="30">
        <v>24148.2</v>
      </c>
      <c r="T1207" s="31">
        <f t="shared" si="103"/>
        <v>-2.1136931363857636E-3</v>
      </c>
    </row>
    <row r="1208" spans="2:20">
      <c r="B1208" s="111">
        <v>45607.645833333336</v>
      </c>
      <c r="C1208" s="30">
        <v>1911.8</v>
      </c>
      <c r="D1208" s="31">
        <f t="shared" si="100"/>
        <v>-7.115035055829666E-3</v>
      </c>
      <c r="F1208" s="111">
        <v>45607.645833333336</v>
      </c>
      <c r="G1208" s="30">
        <v>344.9</v>
      </c>
      <c r="H1208" s="58">
        <f t="shared" si="101"/>
        <v>-8.1955427749821341E-3</v>
      </c>
      <c r="J1208" s="111">
        <v>45607.645833333336</v>
      </c>
      <c r="K1208" s="30">
        <v>107.59</v>
      </c>
      <c r="L1208" s="58">
        <f t="shared" si="102"/>
        <v>-3.4271952575026798E-3</v>
      </c>
      <c r="N1208" s="111">
        <v>45607.645833333336</v>
      </c>
      <c r="O1208" s="30">
        <v>1067.5999999999999</v>
      </c>
      <c r="P1208" s="58">
        <f t="shared" si="99"/>
        <v>-2.2702306847308895E-2</v>
      </c>
      <c r="R1208" s="111">
        <v>45607.645833333336</v>
      </c>
      <c r="S1208" s="30">
        <v>24141.3</v>
      </c>
      <c r="T1208" s="31">
        <f t="shared" si="103"/>
        <v>-2.8573558277644739E-4</v>
      </c>
    </row>
    <row r="1209" spans="2:20">
      <c r="B1209" s="111">
        <v>45637.645833333336</v>
      </c>
      <c r="C1209" s="30">
        <v>1882.45</v>
      </c>
      <c r="D1209" s="31">
        <f t="shared" si="100"/>
        <v>-1.5352024270321118E-2</v>
      </c>
      <c r="F1209" s="111">
        <v>45637.645833333336</v>
      </c>
      <c r="G1209" s="30">
        <v>341.25</v>
      </c>
      <c r="H1209" s="58">
        <f t="shared" si="101"/>
        <v>-1.0582777616700456E-2</v>
      </c>
      <c r="J1209" s="111">
        <v>45637.645833333336</v>
      </c>
      <c r="K1209" s="30">
        <v>107.47</v>
      </c>
      <c r="L1209" s="58">
        <f t="shared" si="102"/>
        <v>-1.1153452923134966E-3</v>
      </c>
      <c r="N1209" s="111">
        <v>45637.645833333336</v>
      </c>
      <c r="O1209" s="30">
        <v>937.1</v>
      </c>
      <c r="P1209" s="58">
        <f t="shared" si="99"/>
        <v>-0.1222367928062944</v>
      </c>
      <c r="R1209" s="111">
        <v>45637.645833333336</v>
      </c>
      <c r="S1209" s="30">
        <v>23883.45</v>
      </c>
      <c r="T1209" s="31">
        <f t="shared" si="103"/>
        <v>-1.0680866399075395E-2</v>
      </c>
    </row>
    <row r="1210" spans="2:20" ht="27">
      <c r="B1210" s="112" t="s">
        <v>732</v>
      </c>
      <c r="C1210" s="30">
        <v>1856.4</v>
      </c>
      <c r="D1210" s="31">
        <f t="shared" si="100"/>
        <v>-1.3838348960131697E-2</v>
      </c>
      <c r="F1210" s="112" t="s">
        <v>732</v>
      </c>
      <c r="G1210" s="30">
        <v>328.95</v>
      </c>
      <c r="H1210" s="58">
        <f t="shared" si="101"/>
        <v>-3.6043956043956049E-2</v>
      </c>
      <c r="J1210" s="112" t="s">
        <v>732</v>
      </c>
      <c r="K1210" s="30">
        <v>102.29</v>
      </c>
      <c r="L1210" s="58">
        <f t="shared" si="102"/>
        <v>-4.8199497534195501E-2</v>
      </c>
      <c r="N1210" s="112" t="s">
        <v>732</v>
      </c>
      <c r="O1210" s="30">
        <v>887.15</v>
      </c>
      <c r="P1210" s="58">
        <f t="shared" si="99"/>
        <v>-5.3302742503468226E-2</v>
      </c>
      <c r="R1210" s="112" t="s">
        <v>732</v>
      </c>
      <c r="S1210" s="30">
        <v>23559.05</v>
      </c>
      <c r="T1210" s="31">
        <f t="shared" si="103"/>
        <v>-1.3582627300494754E-2</v>
      </c>
    </row>
    <row r="1211" spans="2:20" ht="27">
      <c r="B1211" s="112" t="s">
        <v>733</v>
      </c>
      <c r="C1211" s="30">
        <v>1883.55</v>
      </c>
      <c r="D1211" s="31">
        <f t="shared" si="100"/>
        <v>1.4625080801551338E-2</v>
      </c>
      <c r="F1211" s="112" t="s">
        <v>733</v>
      </c>
      <c r="G1211" s="30">
        <v>338.65</v>
      </c>
      <c r="H1211" s="58">
        <f t="shared" si="101"/>
        <v>2.9487764097887226E-2</v>
      </c>
      <c r="J1211" s="112" t="s">
        <v>733</v>
      </c>
      <c r="K1211" s="30">
        <v>100.5</v>
      </c>
      <c r="L1211" s="58">
        <f t="shared" si="102"/>
        <v>-1.7499266790497625E-2</v>
      </c>
      <c r="N1211" s="112" t="s">
        <v>733</v>
      </c>
      <c r="O1211" s="30">
        <v>837.9</v>
      </c>
      <c r="P1211" s="58">
        <f t="shared" si="99"/>
        <v>-5.5514850927126158E-2</v>
      </c>
      <c r="R1211" s="112" t="s">
        <v>733</v>
      </c>
      <c r="S1211" s="30">
        <v>23532.7</v>
      </c>
      <c r="T1211" s="31">
        <f t="shared" si="103"/>
        <v>-1.1184661520731165E-3</v>
      </c>
    </row>
    <row r="1212" spans="2:20" ht="27">
      <c r="B1212" s="112" t="s">
        <v>734</v>
      </c>
      <c r="C1212" s="30">
        <v>1883.6</v>
      </c>
      <c r="D1212" s="31">
        <f t="shared" si="100"/>
        <v>2.654561864567917E-5</v>
      </c>
      <c r="F1212" s="112" t="s">
        <v>734</v>
      </c>
      <c r="G1212" s="30">
        <v>346.05</v>
      </c>
      <c r="H1212" s="58">
        <f t="shared" si="101"/>
        <v>2.1851469068359775E-2</v>
      </c>
      <c r="J1212" s="112" t="s">
        <v>734</v>
      </c>
      <c r="K1212" s="30">
        <v>103.02</v>
      </c>
      <c r="L1212" s="58">
        <f t="shared" si="102"/>
        <v>2.5074626865671634E-2</v>
      </c>
      <c r="N1212" s="112" t="s">
        <v>734</v>
      </c>
      <c r="O1212" s="30">
        <v>812.45</v>
      </c>
      <c r="P1212" s="58">
        <f t="shared" si="99"/>
        <v>-3.0373552929943815E-2</v>
      </c>
      <c r="R1212" s="112" t="s">
        <v>734</v>
      </c>
      <c r="S1212" s="30">
        <v>23453.8</v>
      </c>
      <c r="T1212" s="31">
        <f t="shared" si="103"/>
        <v>-3.3527814487925856E-3</v>
      </c>
    </row>
    <row r="1213" spans="2:20" ht="27">
      <c r="B1213" s="112" t="s">
        <v>735</v>
      </c>
      <c r="C1213" s="30">
        <v>1853.8</v>
      </c>
      <c r="D1213" s="31">
        <f t="shared" si="100"/>
        <v>-1.5820768740709257E-2</v>
      </c>
      <c r="F1213" s="112" t="s">
        <v>735</v>
      </c>
      <c r="G1213" s="30">
        <v>343.85</v>
      </c>
      <c r="H1213" s="58">
        <f t="shared" si="101"/>
        <v>-6.3574627943938644E-3</v>
      </c>
      <c r="J1213" s="112" t="s">
        <v>735</v>
      </c>
      <c r="K1213" s="30">
        <v>105.58</v>
      </c>
      <c r="L1213" s="58">
        <f t="shared" si="102"/>
        <v>2.4849543777907268E-2</v>
      </c>
      <c r="N1213" s="112" t="s">
        <v>735</v>
      </c>
      <c r="O1213" s="30">
        <v>833.35</v>
      </c>
      <c r="P1213" s="58">
        <f t="shared" si="99"/>
        <v>2.5724659979075692E-2</v>
      </c>
      <c r="R1213" s="112" t="s">
        <v>735</v>
      </c>
      <c r="S1213" s="30">
        <v>23518.5</v>
      </c>
      <c r="T1213" s="31">
        <f t="shared" si="103"/>
        <v>2.758614808687776E-3</v>
      </c>
    </row>
    <row r="1214" spans="2:20" ht="27">
      <c r="B1214" s="112" t="s">
        <v>736</v>
      </c>
      <c r="C1214" s="30">
        <v>1827.95</v>
      </c>
      <c r="D1214" s="31">
        <f t="shared" si="100"/>
        <v>-1.3944330564246377E-2</v>
      </c>
      <c r="F1214" s="112" t="s">
        <v>736</v>
      </c>
      <c r="G1214" s="30">
        <v>343.65</v>
      </c>
      <c r="H1214" s="58">
        <f t="shared" si="101"/>
        <v>-5.8164897484380695E-4</v>
      </c>
      <c r="J1214" s="112" t="s">
        <v>736</v>
      </c>
      <c r="K1214" s="30">
        <v>102.01</v>
      </c>
      <c r="L1214" s="58">
        <f t="shared" si="102"/>
        <v>-3.3813222201174442E-2</v>
      </c>
      <c r="N1214" s="112" t="s">
        <v>736</v>
      </c>
      <c r="O1214" s="30">
        <v>811.55</v>
      </c>
      <c r="P1214" s="58">
        <f t="shared" si="99"/>
        <v>-2.6159476810463822E-2</v>
      </c>
      <c r="R1214" s="112" t="s">
        <v>736</v>
      </c>
      <c r="S1214" s="30">
        <v>23349.9</v>
      </c>
      <c r="T1214" s="31">
        <f t="shared" si="103"/>
        <v>-7.1688245423814356E-3</v>
      </c>
    </row>
    <row r="1215" spans="2:20" ht="27">
      <c r="B1215" s="112" t="s">
        <v>737</v>
      </c>
      <c r="C1215" s="30">
        <v>1859.85</v>
      </c>
      <c r="D1215" s="31">
        <f t="shared" si="100"/>
        <v>1.7451243195929722E-2</v>
      </c>
      <c r="F1215" s="112" t="s">
        <v>737</v>
      </c>
      <c r="G1215" s="30">
        <v>348.8</v>
      </c>
      <c r="H1215" s="58">
        <f t="shared" si="101"/>
        <v>1.4986177797177369E-2</v>
      </c>
      <c r="J1215" s="112" t="s">
        <v>737</v>
      </c>
      <c r="K1215" s="30">
        <v>102.24</v>
      </c>
      <c r="L1215" s="58">
        <f t="shared" si="102"/>
        <v>2.2546809136358981E-3</v>
      </c>
      <c r="N1215" s="112" t="s">
        <v>737</v>
      </c>
      <c r="O1215" s="30">
        <v>814.55</v>
      </c>
      <c r="P1215" s="58">
        <f t="shared" si="99"/>
        <v>3.6966299057359375E-3</v>
      </c>
      <c r="R1215" s="112" t="s">
        <v>737</v>
      </c>
      <c r="S1215" s="30">
        <v>23907.25</v>
      </c>
      <c r="T1215" s="31">
        <f t="shared" si="103"/>
        <v>2.3869481239748191E-2</v>
      </c>
    </row>
    <row r="1216" spans="2:20" ht="27">
      <c r="B1216" s="112" t="s">
        <v>738</v>
      </c>
      <c r="C1216" s="30">
        <v>1897.15</v>
      </c>
      <c r="D1216" s="31">
        <f t="shared" si="100"/>
        <v>2.0055380810280576E-2</v>
      </c>
      <c r="F1216" s="112" t="s">
        <v>738</v>
      </c>
      <c r="G1216" s="30">
        <v>363</v>
      </c>
      <c r="H1216" s="58">
        <f t="shared" si="101"/>
        <v>4.0711009174311918E-2</v>
      </c>
      <c r="J1216" s="112" t="s">
        <v>738</v>
      </c>
      <c r="K1216" s="30">
        <v>100.97</v>
      </c>
      <c r="L1216" s="58">
        <f t="shared" si="102"/>
        <v>-1.242175273865409E-2</v>
      </c>
      <c r="N1216" s="112" t="s">
        <v>738</v>
      </c>
      <c r="O1216" s="30">
        <v>817.7</v>
      </c>
      <c r="P1216" s="58">
        <f t="shared" si="99"/>
        <v>3.8671659198330488E-3</v>
      </c>
      <c r="R1216" s="112" t="s">
        <v>738</v>
      </c>
      <c r="S1216" s="30">
        <v>24221.9</v>
      </c>
      <c r="T1216" s="31">
        <f t="shared" si="103"/>
        <v>1.3161279528176584E-2</v>
      </c>
    </row>
    <row r="1217" spans="2:20" ht="27">
      <c r="B1217" s="112" t="s">
        <v>739</v>
      </c>
      <c r="C1217" s="30">
        <v>1903.25</v>
      </c>
      <c r="D1217" s="31">
        <f t="shared" si="100"/>
        <v>3.2153493397990562E-3</v>
      </c>
      <c r="F1217" s="112" t="s">
        <v>739</v>
      </c>
      <c r="G1217" s="30">
        <v>383.95</v>
      </c>
      <c r="H1217" s="58">
        <f t="shared" si="101"/>
        <v>5.7713498622589565E-2</v>
      </c>
      <c r="J1217" s="112" t="s">
        <v>739</v>
      </c>
      <c r="K1217" s="30">
        <v>103.14</v>
      </c>
      <c r="L1217" s="58">
        <f t="shared" si="102"/>
        <v>2.149153213825894E-2</v>
      </c>
      <c r="N1217" s="112" t="s">
        <v>739</v>
      </c>
      <c r="O1217" s="30">
        <v>843.15</v>
      </c>
      <c r="P1217" s="58">
        <f t="shared" si="99"/>
        <v>3.1123884065060503E-2</v>
      </c>
      <c r="R1217" s="112" t="s">
        <v>739</v>
      </c>
      <c r="S1217" s="30">
        <v>24194.5</v>
      </c>
      <c r="T1217" s="31">
        <f t="shared" si="103"/>
        <v>-1.1312077087264338E-3</v>
      </c>
    </row>
    <row r="1218" spans="2:20" ht="27">
      <c r="B1218" s="112" t="s">
        <v>740</v>
      </c>
      <c r="C1218" s="30">
        <v>1926.1</v>
      </c>
      <c r="D1218" s="31">
        <f t="shared" si="100"/>
        <v>1.2005779587547671E-2</v>
      </c>
      <c r="F1218" s="112" t="s">
        <v>740</v>
      </c>
      <c r="G1218" s="30">
        <v>411.7</v>
      </c>
      <c r="H1218" s="58">
        <f t="shared" si="101"/>
        <v>7.2275035811954602E-2</v>
      </c>
      <c r="J1218" s="112" t="s">
        <v>740</v>
      </c>
      <c r="K1218" s="30">
        <v>103.43</v>
      </c>
      <c r="L1218" s="58">
        <f t="shared" si="102"/>
        <v>2.8117122357960156E-3</v>
      </c>
      <c r="N1218" s="112" t="s">
        <v>740</v>
      </c>
      <c r="O1218" s="30">
        <v>869</v>
      </c>
      <c r="P1218" s="58">
        <f t="shared" si="99"/>
        <v>3.0658838878016903E-2</v>
      </c>
      <c r="R1218" s="112" t="s">
        <v>740</v>
      </c>
      <c r="S1218" s="30">
        <v>24274.9</v>
      </c>
      <c r="T1218" s="31">
        <f t="shared" si="103"/>
        <v>3.3230692926078387E-3</v>
      </c>
    </row>
    <row r="1219" spans="2:20" ht="27">
      <c r="B1219" s="112" t="s">
        <v>741</v>
      </c>
      <c r="C1219" s="30">
        <v>1933.35</v>
      </c>
      <c r="D1219" s="31">
        <f t="shared" si="100"/>
        <v>3.7640828617413469E-3</v>
      </c>
      <c r="F1219" s="112" t="s">
        <v>741</v>
      </c>
      <c r="G1219" s="30">
        <v>417.5</v>
      </c>
      <c r="H1219" s="58">
        <f t="shared" si="101"/>
        <v>1.4087928102987535E-2</v>
      </c>
      <c r="J1219" s="112" t="s">
        <v>741</v>
      </c>
      <c r="K1219" s="30">
        <v>103.83</v>
      </c>
      <c r="L1219" s="58">
        <f t="shared" si="102"/>
        <v>3.8673498984820309E-3</v>
      </c>
      <c r="N1219" s="112" t="s">
        <v>741</v>
      </c>
      <c r="O1219" s="30">
        <v>850.35</v>
      </c>
      <c r="P1219" s="58">
        <f t="shared" si="99"/>
        <v>-2.1461449942462574E-2</v>
      </c>
      <c r="R1219" s="112" t="s">
        <v>741</v>
      </c>
      <c r="S1219" s="30">
        <v>23914.15</v>
      </c>
      <c r="T1219" s="31">
        <f t="shared" si="103"/>
        <v>-1.4861029293632533E-2</v>
      </c>
    </row>
    <row r="1220" spans="2:20" ht="27">
      <c r="B1220" s="112" t="s">
        <v>742</v>
      </c>
      <c r="C1220" s="30">
        <v>1950.5</v>
      </c>
      <c r="D1220" s="31">
        <f t="shared" si="100"/>
        <v>8.8706131843692138E-3</v>
      </c>
      <c r="F1220" s="112" t="s">
        <v>742</v>
      </c>
      <c r="G1220" s="30">
        <v>409</v>
      </c>
      <c r="H1220" s="58">
        <f t="shared" si="101"/>
        <v>-2.0359281437125731E-2</v>
      </c>
      <c r="J1220" s="112" t="s">
        <v>742</v>
      </c>
      <c r="K1220" s="30">
        <v>103.72</v>
      </c>
      <c r="L1220" s="58">
        <f t="shared" si="102"/>
        <v>-1.0594240585573012E-3</v>
      </c>
      <c r="N1220" s="112" t="s">
        <v>742</v>
      </c>
      <c r="O1220" s="30">
        <v>883.7</v>
      </c>
      <c r="P1220" s="58">
        <f t="shared" si="99"/>
        <v>3.9219145057917348E-2</v>
      </c>
      <c r="R1220" s="112" t="s">
        <v>742</v>
      </c>
      <c r="S1220" s="30">
        <v>24131.1</v>
      </c>
      <c r="T1220" s="31">
        <f t="shared" si="103"/>
        <v>9.0720347576642713E-3</v>
      </c>
    </row>
    <row r="1221" spans="2:20">
      <c r="B1221" s="111">
        <v>45334.645833333336</v>
      </c>
      <c r="C1221" s="30">
        <v>1960.65</v>
      </c>
      <c r="D1221" s="31">
        <f t="shared" si="100"/>
        <v>5.2037938990003862E-3</v>
      </c>
      <c r="F1221" s="111">
        <v>45334.645833333336</v>
      </c>
      <c r="G1221" s="30">
        <v>409.2</v>
      </c>
      <c r="H1221" s="58">
        <f t="shared" si="101"/>
        <v>4.8899755501219389E-4</v>
      </c>
      <c r="J1221" s="111">
        <v>45334.645833333336</v>
      </c>
      <c r="K1221" s="30">
        <v>107.25</v>
      </c>
      <c r="L1221" s="58">
        <f t="shared" si="102"/>
        <v>3.4033937524103441E-2</v>
      </c>
      <c r="N1221" s="111">
        <v>45334.645833333336</v>
      </c>
      <c r="O1221" s="30">
        <v>894.85</v>
      </c>
      <c r="P1221" s="58">
        <f t="shared" si="99"/>
        <v>1.2617404096412876E-2</v>
      </c>
      <c r="R1221" s="111">
        <v>45334.645833333336</v>
      </c>
      <c r="S1221" s="30">
        <v>24276.05</v>
      </c>
      <c r="T1221" s="31">
        <f t="shared" si="103"/>
        <v>6.0067713448621607E-3</v>
      </c>
    </row>
    <row r="1222" spans="2:20">
      <c r="B1222" s="111">
        <v>45363.645833333336</v>
      </c>
      <c r="C1222" s="30">
        <v>1955.85</v>
      </c>
      <c r="D1222" s="31">
        <f t="shared" si="100"/>
        <v>-2.4481676994875246E-3</v>
      </c>
      <c r="F1222" s="111">
        <v>45363.645833333336</v>
      </c>
      <c r="G1222" s="30">
        <v>404.9</v>
      </c>
      <c r="H1222" s="58">
        <f t="shared" si="101"/>
        <v>-1.050830889540566E-2</v>
      </c>
      <c r="J1222" s="111">
        <v>45363.645833333336</v>
      </c>
      <c r="K1222" s="30">
        <v>106.81</v>
      </c>
      <c r="L1222" s="58">
        <f t="shared" si="102"/>
        <v>-4.1025641025640436E-3</v>
      </c>
      <c r="N1222" s="111">
        <v>45363.645833333336</v>
      </c>
      <c r="O1222" s="30">
        <v>912.7</v>
      </c>
      <c r="P1222" s="58">
        <f t="shared" si="99"/>
        <v>1.9947477230820798E-2</v>
      </c>
      <c r="R1222" s="111">
        <v>45363.645833333336</v>
      </c>
      <c r="S1222" s="30">
        <v>24457.15</v>
      </c>
      <c r="T1222" s="31">
        <f t="shared" si="103"/>
        <v>7.4600274756395635E-3</v>
      </c>
    </row>
    <row r="1223" spans="2:20">
      <c r="B1223" s="111">
        <v>45394.645833333336</v>
      </c>
      <c r="C1223" s="30">
        <v>1953.1</v>
      </c>
      <c r="D1223" s="31">
        <f t="shared" si="100"/>
        <v>-1.4060382953703376E-3</v>
      </c>
      <c r="F1223" s="111">
        <v>45394.645833333336</v>
      </c>
      <c r="G1223" s="30">
        <v>396.75</v>
      </c>
      <c r="H1223" s="58">
        <f t="shared" si="101"/>
        <v>-2.0128426772042407E-2</v>
      </c>
      <c r="J1223" s="111">
        <v>45394.645833333336</v>
      </c>
      <c r="K1223" s="30">
        <v>107.06</v>
      </c>
      <c r="L1223" s="58">
        <f t="shared" si="102"/>
        <v>2.3406048122835976E-3</v>
      </c>
      <c r="N1223" s="111">
        <v>45394.645833333336</v>
      </c>
      <c r="O1223" s="30">
        <v>900</v>
      </c>
      <c r="P1223" s="58">
        <f t="shared" si="99"/>
        <v>-1.3914758409115824E-2</v>
      </c>
      <c r="R1223" s="111">
        <v>45394.645833333336</v>
      </c>
      <c r="S1223" s="30">
        <v>24467.45</v>
      </c>
      <c r="T1223" s="31">
        <f t="shared" si="103"/>
        <v>4.2114473681520437E-4</v>
      </c>
    </row>
    <row r="1224" spans="2:20">
      <c r="B1224" s="111">
        <v>45424.645833333336</v>
      </c>
      <c r="C1224" s="30">
        <v>1965.8</v>
      </c>
      <c r="D1224" s="31">
        <f t="shared" si="100"/>
        <v>6.502483231785483E-3</v>
      </c>
      <c r="F1224" s="111">
        <v>45424.645833333336</v>
      </c>
      <c r="G1224" s="30">
        <v>394.5</v>
      </c>
      <c r="H1224" s="58">
        <f t="shared" si="101"/>
        <v>-5.6710775047259521E-3</v>
      </c>
      <c r="J1224" s="111">
        <v>45424.645833333336</v>
      </c>
      <c r="K1224" s="30">
        <v>108.48</v>
      </c>
      <c r="L1224" s="58">
        <f t="shared" si="102"/>
        <v>1.3263590509994483E-2</v>
      </c>
      <c r="N1224" s="111">
        <v>45424.645833333336</v>
      </c>
      <c r="O1224" s="30">
        <v>890.95</v>
      </c>
      <c r="P1224" s="58">
        <f t="shared" si="99"/>
        <v>-1.0055555555555484E-2</v>
      </c>
      <c r="R1224" s="111">
        <v>45424.645833333336</v>
      </c>
      <c r="S1224" s="30">
        <v>24708.400000000001</v>
      </c>
      <c r="T1224" s="31">
        <f t="shared" si="103"/>
        <v>9.8477773531773227E-3</v>
      </c>
    </row>
    <row r="1225" spans="2:20">
      <c r="B1225" s="111">
        <v>45455.645833333336</v>
      </c>
      <c r="C1225" s="30">
        <v>1968.55</v>
      </c>
      <c r="D1225" s="31">
        <f t="shared" si="100"/>
        <v>1.3989215586529546E-3</v>
      </c>
      <c r="F1225" s="111">
        <v>45455.645833333336</v>
      </c>
      <c r="G1225" s="30">
        <v>430.75</v>
      </c>
      <c r="H1225" s="58">
        <f t="shared" si="101"/>
        <v>9.1888466413181158E-2</v>
      </c>
      <c r="J1225" s="111">
        <v>45455.645833333336</v>
      </c>
      <c r="K1225" s="30">
        <v>113.46</v>
      </c>
      <c r="L1225" s="58">
        <f t="shared" si="102"/>
        <v>4.5907079646017701E-2</v>
      </c>
      <c r="N1225" s="111">
        <v>45455.645833333336</v>
      </c>
      <c r="O1225" s="30">
        <v>907.25</v>
      </c>
      <c r="P1225" s="58">
        <f t="shared" ref="P1225:P1288" si="104">(O1225/O1224)-1</f>
        <v>1.8295078287221544E-2</v>
      </c>
      <c r="R1225" s="111">
        <v>45455.645833333336</v>
      </c>
      <c r="S1225" s="30">
        <v>24677.8</v>
      </c>
      <c r="T1225" s="31">
        <f t="shared" si="103"/>
        <v>-1.2384452251057443E-3</v>
      </c>
    </row>
    <row r="1226" spans="2:20">
      <c r="B1226" s="111">
        <v>45547.645833333336</v>
      </c>
      <c r="C1226" s="30">
        <v>1958.35</v>
      </c>
      <c r="D1226" s="31">
        <f t="shared" si="100"/>
        <v>-5.1814787533971396E-3</v>
      </c>
      <c r="F1226" s="111">
        <v>45547.645833333336</v>
      </c>
      <c r="G1226" s="30">
        <v>422.55</v>
      </c>
      <c r="H1226" s="58">
        <f t="shared" si="101"/>
        <v>-1.9036564132327349E-2</v>
      </c>
      <c r="J1226" s="111">
        <v>45547.645833333336</v>
      </c>
      <c r="K1226" s="30">
        <v>116.92</v>
      </c>
      <c r="L1226" s="58">
        <f t="shared" si="102"/>
        <v>3.0495328750220319E-2</v>
      </c>
      <c r="N1226" s="111">
        <v>45547.645833333336</v>
      </c>
      <c r="O1226" s="30">
        <v>897.9</v>
      </c>
      <c r="P1226" s="58">
        <f t="shared" si="104"/>
        <v>-1.0305869385505706E-2</v>
      </c>
      <c r="R1226" s="111">
        <v>45547.645833333336</v>
      </c>
      <c r="S1226" s="30">
        <v>24619</v>
      </c>
      <c r="T1226" s="31">
        <f t="shared" si="103"/>
        <v>-2.3827083451523068E-3</v>
      </c>
    </row>
    <row r="1227" spans="2:20">
      <c r="B1227" s="111">
        <v>45577.645833333336</v>
      </c>
      <c r="C1227" s="30">
        <v>1994.55</v>
      </c>
      <c r="D1227" s="31">
        <f t="shared" ref="D1227:D1290" si="105">(C1227/C1226)-1</f>
        <v>1.8484949064263345E-2</v>
      </c>
      <c r="F1227" s="111">
        <v>45577.645833333336</v>
      </c>
      <c r="G1227" s="30">
        <v>415.1</v>
      </c>
      <c r="H1227" s="58">
        <f t="shared" ref="H1227:H1290" si="106">(G1227/G1226)-1</f>
        <v>-1.7631049579931335E-2</v>
      </c>
      <c r="J1227" s="111">
        <v>45577.645833333336</v>
      </c>
      <c r="K1227" s="30">
        <v>119.03</v>
      </c>
      <c r="L1227" s="58">
        <f t="shared" ref="L1227:L1290" si="107">(K1227/K1226)-1</f>
        <v>1.804652754019842E-2</v>
      </c>
      <c r="N1227" s="111">
        <v>45577.645833333336</v>
      </c>
      <c r="O1227" s="30">
        <v>910.75</v>
      </c>
      <c r="P1227" s="58">
        <f t="shared" si="104"/>
        <v>1.4311170508965354E-2</v>
      </c>
      <c r="R1227" s="111">
        <v>45577.645833333336</v>
      </c>
      <c r="S1227" s="30">
        <v>24610.05</v>
      </c>
      <c r="T1227" s="31">
        <f t="shared" ref="T1227:T1290" si="108">(S1227/S1226)-1</f>
        <v>-3.6354035501040549E-4</v>
      </c>
    </row>
    <row r="1228" spans="2:20">
      <c r="B1228" s="111">
        <v>45608.645833333336</v>
      </c>
      <c r="C1228" s="30">
        <v>1985.45</v>
      </c>
      <c r="D1228" s="31">
        <f t="shared" si="105"/>
        <v>-4.5624326289137596E-3</v>
      </c>
      <c r="F1228" s="111">
        <v>45608.645833333336</v>
      </c>
      <c r="G1228" s="30">
        <v>414.85</v>
      </c>
      <c r="H1228" s="58">
        <f t="shared" si="106"/>
        <v>-6.0226451457479069E-4</v>
      </c>
      <c r="J1228" s="111">
        <v>45608.645833333336</v>
      </c>
      <c r="K1228" s="30">
        <v>121.35</v>
      </c>
      <c r="L1228" s="58">
        <f t="shared" si="107"/>
        <v>1.9490884650928297E-2</v>
      </c>
      <c r="N1228" s="111">
        <v>45608.645833333336</v>
      </c>
      <c r="O1228" s="30">
        <v>897.75</v>
      </c>
      <c r="P1228" s="58">
        <f t="shared" si="104"/>
        <v>-1.4273950041174821E-2</v>
      </c>
      <c r="R1228" s="111">
        <v>45608.645833333336</v>
      </c>
      <c r="S1228" s="30">
        <v>24641.8</v>
      </c>
      <c r="T1228" s="31">
        <f t="shared" si="108"/>
        <v>1.2901233439184256E-3</v>
      </c>
    </row>
    <row r="1229" spans="2:20">
      <c r="B1229" s="111">
        <v>45638.645833333336</v>
      </c>
      <c r="C1229" s="30">
        <v>1970.25</v>
      </c>
      <c r="D1229" s="31">
        <f t="shared" si="105"/>
        <v>-7.6556951824523489E-3</v>
      </c>
      <c r="F1229" s="111">
        <v>45638.645833333336</v>
      </c>
      <c r="G1229" s="30">
        <v>408.9</v>
      </c>
      <c r="H1229" s="58">
        <f t="shared" si="106"/>
        <v>-1.4342533445823924E-2</v>
      </c>
      <c r="J1229" s="111">
        <v>45638.645833333336</v>
      </c>
      <c r="K1229" s="30">
        <v>119.01</v>
      </c>
      <c r="L1229" s="58">
        <f t="shared" si="107"/>
        <v>-1.928306551297887E-2</v>
      </c>
      <c r="N1229" s="111">
        <v>45638.645833333336</v>
      </c>
      <c r="O1229" s="30">
        <v>885.25</v>
      </c>
      <c r="P1229" s="58">
        <f t="shared" si="104"/>
        <v>-1.3923698134224449E-2</v>
      </c>
      <c r="R1229" s="111">
        <v>45638.645833333336</v>
      </c>
      <c r="S1229" s="30">
        <v>24548.7</v>
      </c>
      <c r="T1229" s="31">
        <f t="shared" si="108"/>
        <v>-3.778133090926783E-3</v>
      </c>
    </row>
    <row r="1230" spans="2:20" ht="27">
      <c r="B1230" s="112" t="s">
        <v>743</v>
      </c>
      <c r="C1230" s="30">
        <v>1992.4</v>
      </c>
      <c r="D1230" s="31">
        <f t="shared" si="105"/>
        <v>1.1242228143636623E-2</v>
      </c>
      <c r="F1230" s="112" t="s">
        <v>743</v>
      </c>
      <c r="G1230" s="30">
        <v>407.4</v>
      </c>
      <c r="H1230" s="58">
        <f t="shared" si="106"/>
        <v>-3.668378576669129E-3</v>
      </c>
      <c r="J1230" s="112" t="s">
        <v>743</v>
      </c>
      <c r="K1230" s="30">
        <v>118.51</v>
      </c>
      <c r="L1230" s="58">
        <f t="shared" si="107"/>
        <v>-4.2013276195277394E-3</v>
      </c>
      <c r="N1230" s="112" t="s">
        <v>743</v>
      </c>
      <c r="O1230" s="30">
        <v>875.9</v>
      </c>
      <c r="P1230" s="58">
        <f t="shared" si="104"/>
        <v>-1.0561988138943823E-2</v>
      </c>
      <c r="R1230" s="112" t="s">
        <v>743</v>
      </c>
      <c r="S1230" s="30">
        <v>24768.3</v>
      </c>
      <c r="T1230" s="31">
        <f t="shared" si="108"/>
        <v>8.9454838749098986E-3</v>
      </c>
    </row>
    <row r="1231" spans="2:20" ht="27">
      <c r="B1231" s="112" t="s">
        <v>744</v>
      </c>
      <c r="C1231" s="30">
        <v>1999</v>
      </c>
      <c r="D1231" s="31">
        <f t="shared" si="105"/>
        <v>3.3125878337683101E-3</v>
      </c>
      <c r="F1231" s="112" t="s">
        <v>744</v>
      </c>
      <c r="G1231" s="30">
        <v>408.9</v>
      </c>
      <c r="H1231" s="58">
        <f t="shared" si="106"/>
        <v>3.6818851251840812E-3</v>
      </c>
      <c r="J1231" s="112" t="s">
        <v>744</v>
      </c>
      <c r="K1231" s="30">
        <v>117.44</v>
      </c>
      <c r="L1231" s="58">
        <f t="shared" si="107"/>
        <v>-9.0287739431271774E-3</v>
      </c>
      <c r="N1231" s="112" t="s">
        <v>744</v>
      </c>
      <c r="O1231" s="30">
        <v>895.05</v>
      </c>
      <c r="P1231" s="58">
        <f t="shared" si="104"/>
        <v>2.1863226395707258E-2</v>
      </c>
      <c r="R1231" s="112" t="s">
        <v>744</v>
      </c>
      <c r="S1231" s="30">
        <v>24668.25</v>
      </c>
      <c r="T1231" s="31">
        <f t="shared" si="108"/>
        <v>-4.0394375068131261E-3</v>
      </c>
    </row>
    <row r="1232" spans="2:20" ht="27">
      <c r="B1232" s="112" t="s">
        <v>745</v>
      </c>
      <c r="C1232" s="30">
        <v>2014.4</v>
      </c>
      <c r="D1232" s="31">
        <f t="shared" si="105"/>
        <v>7.7038519259631233E-3</v>
      </c>
      <c r="F1232" s="112" t="s">
        <v>745</v>
      </c>
      <c r="G1232" s="30">
        <v>402.2</v>
      </c>
      <c r="H1232" s="58">
        <f t="shared" si="106"/>
        <v>-1.6385424309122043E-2</v>
      </c>
      <c r="J1232" s="112" t="s">
        <v>745</v>
      </c>
      <c r="K1232" s="30">
        <v>114.64</v>
      </c>
      <c r="L1232" s="58">
        <f t="shared" si="107"/>
        <v>-2.3841961852861027E-2</v>
      </c>
      <c r="N1232" s="112" t="s">
        <v>745</v>
      </c>
      <c r="O1232" s="30">
        <v>915.1</v>
      </c>
      <c r="P1232" s="58">
        <f t="shared" si="104"/>
        <v>2.240098318529693E-2</v>
      </c>
      <c r="R1232" s="112" t="s">
        <v>745</v>
      </c>
      <c r="S1232" s="30">
        <v>24336</v>
      </c>
      <c r="T1232" s="31">
        <f t="shared" si="108"/>
        <v>-1.3468730047733413E-2</v>
      </c>
    </row>
    <row r="1233" spans="2:20" ht="27">
      <c r="B1233" s="112" t="s">
        <v>746</v>
      </c>
      <c r="C1233" s="30">
        <v>2016.45</v>
      </c>
      <c r="D1233" s="31">
        <f t="shared" si="105"/>
        <v>1.0176727561557186E-3</v>
      </c>
      <c r="F1233" s="112" t="s">
        <v>746</v>
      </c>
      <c r="G1233" s="30">
        <v>407.9</v>
      </c>
      <c r="H1233" s="58">
        <f t="shared" si="106"/>
        <v>1.4172053704624599E-2</v>
      </c>
      <c r="J1233" s="112" t="s">
        <v>746</v>
      </c>
      <c r="K1233" s="30">
        <v>112.43</v>
      </c>
      <c r="L1233" s="58">
        <f t="shared" si="107"/>
        <v>-1.9277739009071815E-2</v>
      </c>
      <c r="N1233" s="112" t="s">
        <v>746</v>
      </c>
      <c r="O1233" s="30">
        <v>890.1</v>
      </c>
      <c r="P1233" s="58">
        <f t="shared" si="104"/>
        <v>-2.731941864277132E-2</v>
      </c>
      <c r="R1233" s="112" t="s">
        <v>746</v>
      </c>
      <c r="S1233" s="30">
        <v>24198.85</v>
      </c>
      <c r="T1233" s="31">
        <f t="shared" si="108"/>
        <v>-5.6356837606837962E-3</v>
      </c>
    </row>
    <row r="1234" spans="2:20" ht="27">
      <c r="B1234" s="112" t="s">
        <v>747</v>
      </c>
      <c r="C1234" s="30">
        <v>2020.1</v>
      </c>
      <c r="D1234" s="31">
        <f t="shared" si="105"/>
        <v>1.8101118301965258E-3</v>
      </c>
      <c r="F1234" s="112" t="s">
        <v>747</v>
      </c>
      <c r="G1234" s="30">
        <v>417.95</v>
      </c>
      <c r="H1234" s="58">
        <f t="shared" si="106"/>
        <v>2.4638391762686895E-2</v>
      </c>
      <c r="J1234" s="112" t="s">
        <v>747</v>
      </c>
      <c r="K1234" s="30">
        <v>112.22</v>
      </c>
      <c r="L1234" s="58">
        <f t="shared" si="107"/>
        <v>-1.867828871297772E-3</v>
      </c>
      <c r="N1234" s="112" t="s">
        <v>747</v>
      </c>
      <c r="O1234" s="30">
        <v>904</v>
      </c>
      <c r="P1234" s="58">
        <f t="shared" si="104"/>
        <v>1.5616222896303711E-2</v>
      </c>
      <c r="R1234" s="112" t="s">
        <v>747</v>
      </c>
      <c r="S1234" s="30">
        <v>23951.7</v>
      </c>
      <c r="T1234" s="31">
        <f t="shared" si="108"/>
        <v>-1.0213295259898669E-2</v>
      </c>
    </row>
    <row r="1235" spans="2:20" ht="27">
      <c r="B1235" s="112" t="s">
        <v>748</v>
      </c>
      <c r="C1235" s="30">
        <v>2025.35</v>
      </c>
      <c r="D1235" s="31">
        <f t="shared" si="105"/>
        <v>2.5988812435027153E-3</v>
      </c>
      <c r="F1235" s="112" t="s">
        <v>748</v>
      </c>
      <c r="G1235" s="30">
        <v>412.3</v>
      </c>
      <c r="H1235" s="58">
        <f t="shared" si="106"/>
        <v>-1.3518363440602865E-2</v>
      </c>
      <c r="J1235" s="112" t="s">
        <v>748</v>
      </c>
      <c r="K1235" s="30">
        <v>109.7</v>
      </c>
      <c r="L1235" s="58">
        <f t="shared" si="107"/>
        <v>-2.2455890215647756E-2</v>
      </c>
      <c r="N1235" s="112" t="s">
        <v>748</v>
      </c>
      <c r="O1235" s="30">
        <v>879.1</v>
      </c>
      <c r="P1235" s="58">
        <f t="shared" si="104"/>
        <v>-2.7544247787610554E-2</v>
      </c>
      <c r="R1235" s="112" t="s">
        <v>748</v>
      </c>
      <c r="S1235" s="30">
        <v>23587.5</v>
      </c>
      <c r="T1235" s="31">
        <f t="shared" si="108"/>
        <v>-1.5205601272561098E-2</v>
      </c>
    </row>
    <row r="1236" spans="2:20" ht="27">
      <c r="B1236" s="112" t="s">
        <v>749</v>
      </c>
      <c r="C1236" s="30">
        <v>1999.35</v>
      </c>
      <c r="D1236" s="31">
        <f t="shared" si="105"/>
        <v>-1.2837287382427731E-2</v>
      </c>
      <c r="F1236" s="112" t="s">
        <v>749</v>
      </c>
      <c r="G1236" s="30">
        <v>414.85</v>
      </c>
      <c r="H1236" s="58">
        <f t="shared" si="106"/>
        <v>6.1848168809119919E-3</v>
      </c>
      <c r="J1236" s="112" t="s">
        <v>749</v>
      </c>
      <c r="K1236" s="30">
        <v>106.2</v>
      </c>
      <c r="L1236" s="58">
        <f t="shared" si="107"/>
        <v>-3.1905195989061053E-2</v>
      </c>
      <c r="N1236" s="112" t="s">
        <v>749</v>
      </c>
      <c r="O1236" s="30">
        <v>900.45</v>
      </c>
      <c r="P1236" s="58">
        <f t="shared" si="104"/>
        <v>2.4286201797292684E-2</v>
      </c>
      <c r="R1236" s="112" t="s">
        <v>749</v>
      </c>
      <c r="S1236" s="30">
        <v>23753.45</v>
      </c>
      <c r="T1236" s="31">
        <f t="shared" si="108"/>
        <v>7.0355060943296799E-3</v>
      </c>
    </row>
    <row r="1237" spans="2:20" ht="27">
      <c r="B1237" s="112" t="s">
        <v>750</v>
      </c>
      <c r="C1237" s="30">
        <v>2052.75</v>
      </c>
      <c r="D1237" s="31">
        <f t="shared" si="105"/>
        <v>2.6708680321104517E-2</v>
      </c>
      <c r="F1237" s="112" t="s">
        <v>750</v>
      </c>
      <c r="G1237" s="30">
        <v>420.9</v>
      </c>
      <c r="H1237" s="58">
        <f t="shared" si="106"/>
        <v>1.4583584428106366E-2</v>
      </c>
      <c r="J1237" s="112" t="s">
        <v>750</v>
      </c>
      <c r="K1237" s="30">
        <v>106.8</v>
      </c>
      <c r="L1237" s="58">
        <f t="shared" si="107"/>
        <v>5.6497175141241307E-3</v>
      </c>
      <c r="N1237" s="112" t="s">
        <v>750</v>
      </c>
      <c r="O1237" s="30">
        <v>893.7</v>
      </c>
      <c r="P1237" s="58">
        <f t="shared" si="104"/>
        <v>-7.496251874062998E-3</v>
      </c>
      <c r="R1237" s="112" t="s">
        <v>750</v>
      </c>
      <c r="S1237" s="30">
        <v>23727.65</v>
      </c>
      <c r="T1237" s="31">
        <f t="shared" si="108"/>
        <v>-1.0861580107310864E-3</v>
      </c>
    </row>
    <row r="1238" spans="2:20" ht="27">
      <c r="B1238" s="112" t="s">
        <v>751</v>
      </c>
      <c r="C1238" s="30">
        <v>2015.1</v>
      </c>
      <c r="D1238" s="31">
        <f t="shared" si="105"/>
        <v>-1.8341249543295635E-2</v>
      </c>
      <c r="F1238" s="112" t="s">
        <v>751</v>
      </c>
      <c r="G1238" s="30">
        <v>417.65</v>
      </c>
      <c r="H1238" s="58">
        <f t="shared" si="106"/>
        <v>-7.7215490615347715E-3</v>
      </c>
      <c r="J1238" s="112" t="s">
        <v>751</v>
      </c>
      <c r="K1238" s="30">
        <v>105.26</v>
      </c>
      <c r="L1238" s="58">
        <f t="shared" si="107"/>
        <v>-1.4419475655430669E-2</v>
      </c>
      <c r="N1238" s="112" t="s">
        <v>751</v>
      </c>
      <c r="O1238" s="30">
        <v>880.2</v>
      </c>
      <c r="P1238" s="58">
        <f t="shared" si="104"/>
        <v>-1.5105740181268867E-2</v>
      </c>
      <c r="R1238" s="112" t="s">
        <v>751</v>
      </c>
      <c r="S1238" s="30">
        <v>23750.2</v>
      </c>
      <c r="T1238" s="31">
        <f t="shared" si="108"/>
        <v>9.5036803054671104E-4</v>
      </c>
    </row>
    <row r="1239" spans="2:20" ht="27">
      <c r="B1239" s="112" t="s">
        <v>752</v>
      </c>
      <c r="C1239" s="30">
        <v>2030.15</v>
      </c>
      <c r="D1239" s="31">
        <f t="shared" si="105"/>
        <v>7.4686119795543959E-3</v>
      </c>
      <c r="F1239" s="112" t="s">
        <v>752</v>
      </c>
      <c r="G1239" s="30">
        <v>409.15</v>
      </c>
      <c r="H1239" s="58">
        <f t="shared" si="106"/>
        <v>-2.0351969352328525E-2</v>
      </c>
      <c r="J1239" s="112" t="s">
        <v>752</v>
      </c>
      <c r="K1239" s="30">
        <v>105.31</v>
      </c>
      <c r="L1239" s="58">
        <f t="shared" si="107"/>
        <v>4.7501425042750789E-4</v>
      </c>
      <c r="N1239" s="112" t="s">
        <v>752</v>
      </c>
      <c r="O1239" s="30">
        <v>879.6</v>
      </c>
      <c r="P1239" s="58">
        <f t="shared" si="104"/>
        <v>-6.8166325835039565E-4</v>
      </c>
      <c r="R1239" s="112" t="s">
        <v>752</v>
      </c>
      <c r="S1239" s="30">
        <v>23813.4</v>
      </c>
      <c r="T1239" s="31">
        <f t="shared" si="108"/>
        <v>2.6610302229033156E-3</v>
      </c>
    </row>
    <row r="1240" spans="2:20" ht="27">
      <c r="B1240" s="112" t="s">
        <v>753</v>
      </c>
      <c r="C1240" s="30">
        <v>2035.4</v>
      </c>
      <c r="D1240" s="31">
        <f t="shared" si="105"/>
        <v>2.5860158116395304E-3</v>
      </c>
      <c r="F1240" s="112" t="s">
        <v>753</v>
      </c>
      <c r="G1240" s="30">
        <v>411.2</v>
      </c>
      <c r="H1240" s="58">
        <f t="shared" si="106"/>
        <v>5.0103873884883576E-3</v>
      </c>
      <c r="J1240" s="112" t="s">
        <v>753</v>
      </c>
      <c r="K1240" s="30">
        <v>104.09</v>
      </c>
      <c r="L1240" s="58">
        <f t="shared" si="107"/>
        <v>-1.1584844744088829E-2</v>
      </c>
      <c r="N1240" s="112" t="s">
        <v>753</v>
      </c>
      <c r="O1240" s="30">
        <v>868.9</v>
      </c>
      <c r="P1240" s="58">
        <f t="shared" si="104"/>
        <v>-1.2164620281946426E-2</v>
      </c>
      <c r="R1240" s="112" t="s">
        <v>753</v>
      </c>
      <c r="S1240" s="30">
        <v>23644.9</v>
      </c>
      <c r="T1240" s="31">
        <f t="shared" si="108"/>
        <v>-7.0758480519371725E-3</v>
      </c>
    </row>
    <row r="1241" spans="2:20" ht="27">
      <c r="B1241" s="112" t="s">
        <v>754</v>
      </c>
      <c r="C1241" s="30">
        <v>2037</v>
      </c>
      <c r="D1241" s="31">
        <f t="shared" si="105"/>
        <v>7.8608627296850031E-4</v>
      </c>
      <c r="F1241" s="112" t="s">
        <v>754</v>
      </c>
      <c r="G1241" s="30">
        <v>422.25</v>
      </c>
      <c r="H1241" s="58">
        <f t="shared" si="106"/>
        <v>2.687256809338523E-2</v>
      </c>
      <c r="J1241" s="112" t="s">
        <v>754</v>
      </c>
      <c r="K1241" s="30">
        <v>109.78</v>
      </c>
      <c r="L1241" s="58">
        <f t="shared" si="107"/>
        <v>5.4664232875396346E-2</v>
      </c>
      <c r="N1241" s="112" t="s">
        <v>754</v>
      </c>
      <c r="O1241" s="30">
        <v>868.35</v>
      </c>
      <c r="P1241" s="58">
        <f t="shared" si="104"/>
        <v>-6.3298423293811634E-4</v>
      </c>
      <c r="R1241" s="112" t="s">
        <v>754</v>
      </c>
      <c r="S1241" s="30">
        <v>23644.799999999999</v>
      </c>
      <c r="T1241" s="31">
        <f t="shared" si="108"/>
        <v>-4.2292418238609741E-6</v>
      </c>
    </row>
    <row r="1242" spans="2:20">
      <c r="B1242" s="111">
        <v>45658.645833333336</v>
      </c>
      <c r="C1242" s="30">
        <v>2092.4</v>
      </c>
      <c r="D1242" s="31">
        <f t="shared" si="105"/>
        <v>2.7196858124693302E-2</v>
      </c>
      <c r="F1242" s="111">
        <v>45658.645833333336</v>
      </c>
      <c r="G1242" s="30">
        <v>420.2</v>
      </c>
      <c r="H1242" s="58">
        <f t="shared" si="106"/>
        <v>-4.8549437537004358E-3</v>
      </c>
      <c r="J1242" s="111">
        <v>45658.645833333336</v>
      </c>
      <c r="K1242" s="30">
        <v>109.04</v>
      </c>
      <c r="L1242" s="58">
        <f t="shared" si="107"/>
        <v>-6.7407542357441619E-3</v>
      </c>
      <c r="N1242" s="111">
        <v>45658.645833333336</v>
      </c>
      <c r="O1242" s="30">
        <v>875.7</v>
      </c>
      <c r="P1242" s="58">
        <f t="shared" si="104"/>
        <v>8.46432889963733E-3</v>
      </c>
      <c r="R1242" s="111">
        <v>45658.645833333336</v>
      </c>
      <c r="S1242" s="30">
        <v>23742.9</v>
      </c>
      <c r="T1242" s="31">
        <f t="shared" si="108"/>
        <v>4.1489037758830616E-3</v>
      </c>
    </row>
    <row r="1243" spans="2:20">
      <c r="B1243" s="111">
        <v>45689.645833333336</v>
      </c>
      <c r="C1243" s="30">
        <v>2136.65</v>
      </c>
      <c r="D1243" s="31">
        <f t="shared" si="105"/>
        <v>2.1147964060409086E-2</v>
      </c>
      <c r="F1243" s="111">
        <v>45689.645833333336</v>
      </c>
      <c r="G1243" s="30">
        <v>442.85</v>
      </c>
      <c r="H1243" s="58">
        <f t="shared" si="106"/>
        <v>5.3902903379343226E-2</v>
      </c>
      <c r="J1243" s="111">
        <v>45689.645833333336</v>
      </c>
      <c r="K1243" s="30">
        <v>116.32</v>
      </c>
      <c r="L1243" s="58">
        <f t="shared" si="107"/>
        <v>6.676449009537766E-2</v>
      </c>
      <c r="N1243" s="111">
        <v>45689.645833333336</v>
      </c>
      <c r="O1243" s="30">
        <v>893.65</v>
      </c>
      <c r="P1243" s="58">
        <f t="shared" si="104"/>
        <v>2.0497887404362203E-2</v>
      </c>
      <c r="R1243" s="111">
        <v>45689.645833333336</v>
      </c>
      <c r="S1243" s="30">
        <v>24188.65</v>
      </c>
      <c r="T1243" s="31">
        <f t="shared" si="108"/>
        <v>1.8774033500541298E-2</v>
      </c>
    </row>
    <row r="1244" spans="2:20">
      <c r="B1244" s="111">
        <v>45717.645833333336</v>
      </c>
      <c r="C1244" s="30">
        <v>2128.1</v>
      </c>
      <c r="D1244" s="31">
        <f t="shared" si="105"/>
        <v>-4.0015912760630323E-3</v>
      </c>
      <c r="F1244" s="111">
        <v>45717.645833333336</v>
      </c>
      <c r="G1244" s="30">
        <v>453.95</v>
      </c>
      <c r="H1244" s="58">
        <f t="shared" si="106"/>
        <v>2.506492040194197E-2</v>
      </c>
      <c r="J1244" s="111">
        <v>45717.645833333336</v>
      </c>
      <c r="K1244" s="30">
        <v>116.98</v>
      </c>
      <c r="L1244" s="58">
        <f t="shared" si="107"/>
        <v>5.6740027510318036E-3</v>
      </c>
      <c r="N1244" s="111">
        <v>45717.645833333336</v>
      </c>
      <c r="O1244" s="30">
        <v>888.9</v>
      </c>
      <c r="P1244" s="58">
        <f t="shared" si="104"/>
        <v>-5.3152800313321924E-3</v>
      </c>
      <c r="R1244" s="111">
        <v>45717.645833333336</v>
      </c>
      <c r="S1244" s="30">
        <v>24004.75</v>
      </c>
      <c r="T1244" s="31">
        <f t="shared" si="108"/>
        <v>-7.6027393012839672E-3</v>
      </c>
    </row>
    <row r="1245" spans="2:20">
      <c r="B1245" s="111">
        <v>45809.645833333336</v>
      </c>
      <c r="C1245" s="30">
        <v>2075.75</v>
      </c>
      <c r="D1245" s="31">
        <f t="shared" si="105"/>
        <v>-2.459940792255999E-2</v>
      </c>
      <c r="F1245" s="111">
        <v>45809.645833333336</v>
      </c>
      <c r="G1245" s="30">
        <v>419.3</v>
      </c>
      <c r="H1245" s="58">
        <f t="shared" si="106"/>
        <v>-7.6329992289899673E-2</v>
      </c>
      <c r="J1245" s="111">
        <v>45809.645833333336</v>
      </c>
      <c r="K1245" s="30">
        <v>110.22</v>
      </c>
      <c r="L1245" s="58">
        <f t="shared" si="107"/>
        <v>-5.7787656009574362E-2</v>
      </c>
      <c r="N1245" s="111">
        <v>45809.645833333336</v>
      </c>
      <c r="O1245" s="30">
        <v>845.95</v>
      </c>
      <c r="P1245" s="58">
        <f t="shared" si="104"/>
        <v>-4.8318146023174635E-2</v>
      </c>
      <c r="R1245" s="111">
        <v>45809.645833333336</v>
      </c>
      <c r="S1245" s="30">
        <v>23616.05</v>
      </c>
      <c r="T1245" s="31">
        <f t="shared" si="108"/>
        <v>-1.6192628542267662E-2</v>
      </c>
    </row>
    <row r="1246" spans="2:20">
      <c r="B1246" s="111">
        <v>45839.645833333336</v>
      </c>
      <c r="C1246" s="30">
        <v>2075.35</v>
      </c>
      <c r="D1246" s="31">
        <f t="shared" si="105"/>
        <v>-1.9270143321692412E-4</v>
      </c>
      <c r="F1246" s="111">
        <v>45839.645833333336</v>
      </c>
      <c r="G1246" s="30">
        <v>442.8</v>
      </c>
      <c r="H1246" s="58">
        <f t="shared" si="106"/>
        <v>5.6045790603386658E-2</v>
      </c>
      <c r="J1246" s="111">
        <v>45839.645833333336</v>
      </c>
      <c r="K1246" s="30">
        <v>117.65</v>
      </c>
      <c r="L1246" s="58">
        <f t="shared" si="107"/>
        <v>6.7410633278896848E-2</v>
      </c>
      <c r="N1246" s="111">
        <v>45839.645833333336</v>
      </c>
      <c r="O1246" s="30">
        <v>852.25</v>
      </c>
      <c r="P1246" s="58">
        <f t="shared" si="104"/>
        <v>7.447248655357841E-3</v>
      </c>
      <c r="R1246" s="111">
        <v>45839.645833333336</v>
      </c>
      <c r="S1246" s="30">
        <v>23707.9</v>
      </c>
      <c r="T1246" s="31">
        <f t="shared" si="108"/>
        <v>3.8893040961549552E-3</v>
      </c>
    </row>
    <row r="1247" spans="2:20">
      <c r="B1247" s="111">
        <v>45870.645833333336</v>
      </c>
      <c r="C1247" s="30">
        <v>2000.8</v>
      </c>
      <c r="D1247" s="31">
        <f t="shared" si="105"/>
        <v>-3.5921651769581064E-2</v>
      </c>
      <c r="F1247" s="111">
        <v>45870.645833333336</v>
      </c>
      <c r="G1247" s="30">
        <v>429.35</v>
      </c>
      <c r="H1247" s="58">
        <f t="shared" si="106"/>
        <v>-3.0374887082204149E-2</v>
      </c>
      <c r="J1247" s="111">
        <v>45870.645833333336</v>
      </c>
      <c r="K1247" s="30">
        <v>115.27</v>
      </c>
      <c r="L1247" s="58">
        <f t="shared" si="107"/>
        <v>-2.0229494262643533E-2</v>
      </c>
      <c r="N1247" s="111">
        <v>45870.645833333336</v>
      </c>
      <c r="O1247" s="30">
        <v>846.3</v>
      </c>
      <c r="P1247" s="58">
        <f t="shared" si="104"/>
        <v>-6.9815195071869507E-3</v>
      </c>
      <c r="R1247" s="111">
        <v>45870.645833333336</v>
      </c>
      <c r="S1247" s="30">
        <v>23688.95</v>
      </c>
      <c r="T1247" s="31">
        <f t="shared" si="108"/>
        <v>-7.9931162186441806E-4</v>
      </c>
    </row>
    <row r="1248" spans="2:20">
      <c r="B1248" s="111">
        <v>45901.645833333336</v>
      </c>
      <c r="C1248" s="30">
        <v>2023.45</v>
      </c>
      <c r="D1248" s="31">
        <f t="shared" si="105"/>
        <v>1.1320471811275601E-2</v>
      </c>
      <c r="F1248" s="111">
        <v>45901.645833333336</v>
      </c>
      <c r="G1248" s="30">
        <v>415.3</v>
      </c>
      <c r="H1248" s="58">
        <f t="shared" si="106"/>
        <v>-3.2723884942354786E-2</v>
      </c>
      <c r="J1248" s="111">
        <v>45901.645833333336</v>
      </c>
      <c r="K1248" s="30">
        <v>112.36</v>
      </c>
      <c r="L1248" s="58">
        <f t="shared" si="107"/>
        <v>-2.5245076776264419E-2</v>
      </c>
      <c r="N1248" s="111">
        <v>45901.645833333336</v>
      </c>
      <c r="O1248" s="30">
        <v>820.6</v>
      </c>
      <c r="P1248" s="58">
        <f t="shared" si="104"/>
        <v>-3.036748198038508E-2</v>
      </c>
      <c r="R1248" s="111">
        <v>45901.645833333336</v>
      </c>
      <c r="S1248" s="30">
        <v>23526.5</v>
      </c>
      <c r="T1248" s="31">
        <f t="shared" si="108"/>
        <v>-6.8576277124988705E-3</v>
      </c>
    </row>
    <row r="1249" spans="2:20">
      <c r="B1249" s="111">
        <v>45931.645833333336</v>
      </c>
      <c r="C1249" s="30">
        <v>2029.5</v>
      </c>
      <c r="D1249" s="31">
        <f t="shared" si="105"/>
        <v>2.9899429192714599E-3</v>
      </c>
      <c r="F1249" s="111">
        <v>45931.645833333336</v>
      </c>
      <c r="G1249" s="30">
        <v>401.1</v>
      </c>
      <c r="H1249" s="58">
        <f t="shared" si="106"/>
        <v>-3.419215025282929E-2</v>
      </c>
      <c r="J1249" s="111">
        <v>45931.645833333336</v>
      </c>
      <c r="K1249" s="30">
        <v>109.94</v>
      </c>
      <c r="L1249" s="58">
        <f t="shared" si="107"/>
        <v>-2.1537913848344581E-2</v>
      </c>
      <c r="N1249" s="111">
        <v>45931.645833333336</v>
      </c>
      <c r="O1249" s="30">
        <v>799.25</v>
      </c>
      <c r="P1249" s="58">
        <f t="shared" si="104"/>
        <v>-2.6017548135510604E-2</v>
      </c>
      <c r="R1249" s="111">
        <v>45931.645833333336</v>
      </c>
      <c r="S1249" s="30">
        <v>23431.5</v>
      </c>
      <c r="T1249" s="31">
        <f t="shared" si="108"/>
        <v>-4.037999702463213E-3</v>
      </c>
    </row>
    <row r="1250" spans="2:20" ht="27">
      <c r="B1250" s="112" t="s">
        <v>755</v>
      </c>
      <c r="C1250" s="30">
        <v>1944.45</v>
      </c>
      <c r="D1250" s="31">
        <f t="shared" si="105"/>
        <v>-4.1906873614190654E-2</v>
      </c>
      <c r="F1250" s="112" t="s">
        <v>755</v>
      </c>
      <c r="G1250" s="30">
        <v>388.6</v>
      </c>
      <c r="H1250" s="58">
        <f t="shared" si="106"/>
        <v>-3.116429818000499E-2</v>
      </c>
      <c r="J1250" s="112" t="s">
        <v>755</v>
      </c>
      <c r="K1250" s="30">
        <v>104.17</v>
      </c>
      <c r="L1250" s="58">
        <f t="shared" si="107"/>
        <v>-5.2483172639621545E-2</v>
      </c>
      <c r="N1250" s="112" t="s">
        <v>755</v>
      </c>
      <c r="O1250" s="30">
        <v>762.55</v>
      </c>
      <c r="P1250" s="58">
        <f t="shared" si="104"/>
        <v>-4.5918048170159542E-2</v>
      </c>
      <c r="R1250" s="112" t="s">
        <v>755</v>
      </c>
      <c r="S1250" s="30">
        <v>23085.95</v>
      </c>
      <c r="T1250" s="31">
        <f t="shared" si="108"/>
        <v>-1.4747241960608504E-2</v>
      </c>
    </row>
    <row r="1251" spans="2:20" ht="27">
      <c r="B1251" s="112" t="s">
        <v>756</v>
      </c>
      <c r="C1251" s="30">
        <v>1965.3</v>
      </c>
      <c r="D1251" s="31">
        <f t="shared" si="105"/>
        <v>1.0722826506210037E-2</v>
      </c>
      <c r="F1251" s="112" t="s">
        <v>756</v>
      </c>
      <c r="G1251" s="30">
        <v>400.1</v>
      </c>
      <c r="H1251" s="58">
        <f t="shared" si="106"/>
        <v>2.9593412249099282E-2</v>
      </c>
      <c r="J1251" s="112" t="s">
        <v>756</v>
      </c>
      <c r="K1251" s="30">
        <v>108.21</v>
      </c>
      <c r="L1251" s="58">
        <f t="shared" si="107"/>
        <v>3.878275895171357E-2</v>
      </c>
      <c r="N1251" s="112" t="s">
        <v>756</v>
      </c>
      <c r="O1251" s="30">
        <v>780.65</v>
      </c>
      <c r="P1251" s="58">
        <f t="shared" si="104"/>
        <v>2.3736148449281957E-2</v>
      </c>
      <c r="R1251" s="112" t="s">
        <v>756</v>
      </c>
      <c r="S1251" s="30">
        <v>23176.05</v>
      </c>
      <c r="T1251" s="31">
        <f t="shared" si="108"/>
        <v>3.9028066854513987E-3</v>
      </c>
    </row>
    <row r="1252" spans="2:20" ht="27">
      <c r="B1252" s="112" t="s">
        <v>757</v>
      </c>
      <c r="C1252" s="30">
        <v>1948.3</v>
      </c>
      <c r="D1252" s="31">
        <f t="shared" si="105"/>
        <v>-8.6500788683661067E-3</v>
      </c>
      <c r="F1252" s="112" t="s">
        <v>757</v>
      </c>
      <c r="G1252" s="30">
        <v>396.8</v>
      </c>
      <c r="H1252" s="58">
        <f t="shared" si="106"/>
        <v>-8.2479380154961701E-3</v>
      </c>
      <c r="J1252" s="112" t="s">
        <v>757</v>
      </c>
      <c r="K1252" s="30">
        <v>107.46</v>
      </c>
      <c r="L1252" s="58">
        <f t="shared" si="107"/>
        <v>-6.930967563071766E-3</v>
      </c>
      <c r="N1252" s="112" t="s">
        <v>757</v>
      </c>
      <c r="O1252" s="30">
        <v>773.25</v>
      </c>
      <c r="P1252" s="58">
        <f t="shared" si="104"/>
        <v>-9.4792800871068561E-3</v>
      </c>
      <c r="R1252" s="112" t="s">
        <v>757</v>
      </c>
      <c r="S1252" s="30">
        <v>23213.200000000001</v>
      </c>
      <c r="T1252" s="31">
        <f t="shared" si="108"/>
        <v>1.6029478707546563E-3</v>
      </c>
    </row>
    <row r="1253" spans="2:20" ht="27">
      <c r="B1253" s="112" t="s">
        <v>758</v>
      </c>
      <c r="C1253" s="30">
        <v>1929.7</v>
      </c>
      <c r="D1253" s="31">
        <f t="shared" si="105"/>
        <v>-9.5467843761227744E-3</v>
      </c>
      <c r="F1253" s="112" t="s">
        <v>758</v>
      </c>
      <c r="G1253" s="30">
        <v>409.45</v>
      </c>
      <c r="H1253" s="58">
        <f t="shared" si="106"/>
        <v>3.1880040322580516E-2</v>
      </c>
      <c r="J1253" s="112" t="s">
        <v>758</v>
      </c>
      <c r="K1253" s="30">
        <v>107.86</v>
      </c>
      <c r="L1253" s="58">
        <f t="shared" si="107"/>
        <v>3.7223152801042492E-3</v>
      </c>
      <c r="N1253" s="112" t="s">
        <v>758</v>
      </c>
      <c r="O1253" s="30">
        <v>799.05</v>
      </c>
      <c r="P1253" s="58">
        <f t="shared" si="104"/>
        <v>3.3365664403491646E-2</v>
      </c>
      <c r="R1253" s="112" t="s">
        <v>758</v>
      </c>
      <c r="S1253" s="30">
        <v>23311.8</v>
      </c>
      <c r="T1253" s="31">
        <f t="shared" si="108"/>
        <v>4.2475832715866968E-3</v>
      </c>
    </row>
    <row r="1254" spans="2:20" ht="27">
      <c r="B1254" s="112" t="s">
        <v>759</v>
      </c>
      <c r="C1254" s="30">
        <v>1951.3</v>
      </c>
      <c r="D1254" s="31">
        <f t="shared" si="105"/>
        <v>1.1193449759029805E-2</v>
      </c>
      <c r="F1254" s="112" t="s">
        <v>759</v>
      </c>
      <c r="G1254" s="30">
        <v>408.95</v>
      </c>
      <c r="H1254" s="58">
        <f t="shared" si="106"/>
        <v>-1.2211503236048138E-3</v>
      </c>
      <c r="J1254" s="112" t="s">
        <v>759</v>
      </c>
      <c r="K1254" s="30">
        <v>108.32</v>
      </c>
      <c r="L1254" s="58">
        <f t="shared" si="107"/>
        <v>4.2647876877432989E-3</v>
      </c>
      <c r="N1254" s="112" t="s">
        <v>759</v>
      </c>
      <c r="O1254" s="30">
        <v>796.15</v>
      </c>
      <c r="P1254" s="58">
        <f t="shared" si="104"/>
        <v>-3.6293098053938877E-3</v>
      </c>
      <c r="R1254" s="112" t="s">
        <v>759</v>
      </c>
      <c r="S1254" s="30">
        <v>23203.200000000001</v>
      </c>
      <c r="T1254" s="31">
        <f t="shared" si="108"/>
        <v>-4.6585849226571385E-3</v>
      </c>
    </row>
    <row r="1255" spans="2:20" ht="27">
      <c r="B1255" s="112" t="s">
        <v>760</v>
      </c>
      <c r="C1255" s="30">
        <v>2059.4</v>
      </c>
      <c r="D1255" s="31">
        <f t="shared" si="105"/>
        <v>5.5398964792702454E-2</v>
      </c>
      <c r="F1255" s="112" t="s">
        <v>760</v>
      </c>
      <c r="G1255" s="30">
        <v>415.65</v>
      </c>
      <c r="H1255" s="58">
        <f t="shared" si="106"/>
        <v>1.638342095610712E-2</v>
      </c>
      <c r="J1255" s="112" t="s">
        <v>760</v>
      </c>
      <c r="K1255" s="30">
        <v>112.02</v>
      </c>
      <c r="L1255" s="58">
        <f t="shared" si="107"/>
        <v>3.4158050221565706E-2</v>
      </c>
      <c r="N1255" s="112" t="s">
        <v>760</v>
      </c>
      <c r="O1255" s="30">
        <v>926.3</v>
      </c>
      <c r="P1255" s="58">
        <f t="shared" si="104"/>
        <v>0.16347421968222076</v>
      </c>
      <c r="R1255" s="112" t="s">
        <v>760</v>
      </c>
      <c r="S1255" s="30">
        <v>23344.75</v>
      </c>
      <c r="T1255" s="31">
        <f t="shared" si="108"/>
        <v>6.1004516618397009E-3</v>
      </c>
    </row>
    <row r="1256" spans="2:20" ht="27">
      <c r="B1256" s="112" t="s">
        <v>761</v>
      </c>
      <c r="C1256" s="30">
        <v>2064.5</v>
      </c>
      <c r="D1256" s="31">
        <f t="shared" si="105"/>
        <v>2.4764494512965474E-3</v>
      </c>
      <c r="F1256" s="112" t="s">
        <v>761</v>
      </c>
      <c r="G1256" s="30">
        <v>406.95</v>
      </c>
      <c r="H1256" s="58">
        <f t="shared" si="106"/>
        <v>-2.093107181522913E-2</v>
      </c>
      <c r="J1256" s="112" t="s">
        <v>761</v>
      </c>
      <c r="K1256" s="30">
        <v>109.55</v>
      </c>
      <c r="L1256" s="58">
        <f t="shared" si="107"/>
        <v>-2.2049633993929674E-2</v>
      </c>
      <c r="N1256" s="112" t="s">
        <v>761</v>
      </c>
      <c r="O1256" s="30">
        <v>898</v>
      </c>
      <c r="P1256" s="58">
        <f t="shared" si="104"/>
        <v>-3.0551657130519216E-2</v>
      </c>
      <c r="R1256" s="112" t="s">
        <v>761</v>
      </c>
      <c r="S1256" s="30">
        <v>23024.65</v>
      </c>
      <c r="T1256" s="31">
        <f t="shared" si="108"/>
        <v>-1.3711862410177855E-2</v>
      </c>
    </row>
    <row r="1257" spans="2:20" ht="27">
      <c r="B1257" s="112" t="s">
        <v>762</v>
      </c>
      <c r="C1257" s="30">
        <v>2064</v>
      </c>
      <c r="D1257" s="31">
        <f t="shared" si="105"/>
        <v>-2.4218939210463031E-4</v>
      </c>
      <c r="F1257" s="112" t="s">
        <v>762</v>
      </c>
      <c r="G1257" s="30">
        <v>402.75</v>
      </c>
      <c r="H1257" s="58">
        <f t="shared" si="106"/>
        <v>-1.0320678215997026E-2</v>
      </c>
      <c r="J1257" s="112" t="s">
        <v>762</v>
      </c>
      <c r="K1257" s="30">
        <v>107.72</v>
      </c>
      <c r="L1257" s="58">
        <f t="shared" si="107"/>
        <v>-1.6704701049748971E-2</v>
      </c>
      <c r="N1257" s="112" t="s">
        <v>762</v>
      </c>
      <c r="O1257" s="30">
        <v>869.35</v>
      </c>
      <c r="P1257" s="58">
        <f t="shared" si="104"/>
        <v>-3.1904231625835111E-2</v>
      </c>
      <c r="R1257" s="112" t="s">
        <v>762</v>
      </c>
      <c r="S1257" s="30">
        <v>23155.35</v>
      </c>
      <c r="T1257" s="31">
        <f t="shared" si="108"/>
        <v>5.6765249417471964E-3</v>
      </c>
    </row>
    <row r="1258" spans="2:20" ht="27">
      <c r="B1258" s="112" t="s">
        <v>763</v>
      </c>
      <c r="C1258" s="30">
        <v>2073.75</v>
      </c>
      <c r="D1258" s="31">
        <f t="shared" si="105"/>
        <v>4.7238372093023617E-3</v>
      </c>
      <c r="F1258" s="112" t="s">
        <v>763</v>
      </c>
      <c r="G1258" s="30">
        <v>404.25</v>
      </c>
      <c r="H1258" s="58">
        <f t="shared" si="106"/>
        <v>3.7243947858474069E-3</v>
      </c>
      <c r="J1258" s="112" t="s">
        <v>763</v>
      </c>
      <c r="K1258" s="30">
        <v>107.53</v>
      </c>
      <c r="L1258" s="58">
        <f t="shared" si="107"/>
        <v>-1.7638321574452442E-3</v>
      </c>
      <c r="N1258" s="112" t="s">
        <v>763</v>
      </c>
      <c r="O1258" s="30">
        <v>886.15</v>
      </c>
      <c r="P1258" s="58">
        <f t="shared" si="104"/>
        <v>1.9324782883763714E-2</v>
      </c>
      <c r="R1258" s="112" t="s">
        <v>763</v>
      </c>
      <c r="S1258" s="30">
        <v>23205.35</v>
      </c>
      <c r="T1258" s="31">
        <f t="shared" si="108"/>
        <v>2.1593281898135697E-3</v>
      </c>
    </row>
    <row r="1259" spans="2:20" ht="27">
      <c r="B1259" s="112" t="s">
        <v>764</v>
      </c>
      <c r="C1259" s="30">
        <v>2064.85</v>
      </c>
      <c r="D1259" s="31">
        <f t="shared" si="105"/>
        <v>-4.2917420132609907E-3</v>
      </c>
      <c r="F1259" s="112" t="s">
        <v>764</v>
      </c>
      <c r="G1259" s="30">
        <v>389.85</v>
      </c>
      <c r="H1259" s="58">
        <f t="shared" si="106"/>
        <v>-3.5621521335806983E-2</v>
      </c>
      <c r="J1259" s="112" t="s">
        <v>764</v>
      </c>
      <c r="K1259" s="30">
        <v>104.65</v>
      </c>
      <c r="L1259" s="58">
        <f t="shared" si="107"/>
        <v>-2.6783223286524604E-2</v>
      </c>
      <c r="N1259" s="112" t="s">
        <v>764</v>
      </c>
      <c r="O1259" s="30">
        <v>852.45</v>
      </c>
      <c r="P1259" s="58">
        <f t="shared" si="104"/>
        <v>-3.802967894825926E-2</v>
      </c>
      <c r="R1259" s="112" t="s">
        <v>764</v>
      </c>
      <c r="S1259" s="30">
        <v>23092.2</v>
      </c>
      <c r="T1259" s="31">
        <f t="shared" si="108"/>
        <v>-4.876030742910431E-3</v>
      </c>
    </row>
    <row r="1260" spans="2:20" ht="27">
      <c r="B1260" s="112" t="s">
        <v>765</v>
      </c>
      <c r="C1260" s="30">
        <v>2024.4</v>
      </c>
      <c r="D1260" s="31">
        <f t="shared" si="105"/>
        <v>-1.9589800711916072E-2</v>
      </c>
      <c r="F1260" s="112" t="s">
        <v>765</v>
      </c>
      <c r="G1260" s="30">
        <v>364.25</v>
      </c>
      <c r="H1260" s="58">
        <f t="shared" si="106"/>
        <v>-6.5666281903296153E-2</v>
      </c>
      <c r="J1260" s="112" t="s">
        <v>765</v>
      </c>
      <c r="K1260" s="30">
        <v>103.26</v>
      </c>
      <c r="L1260" s="58">
        <f t="shared" si="107"/>
        <v>-1.3282369804108907E-2</v>
      </c>
      <c r="N1260" s="112" t="s">
        <v>765</v>
      </c>
      <c r="O1260" s="30">
        <v>815.6</v>
      </c>
      <c r="P1260" s="58">
        <f t="shared" si="104"/>
        <v>-4.3228341838230988E-2</v>
      </c>
      <c r="R1260" s="112" t="s">
        <v>765</v>
      </c>
      <c r="S1260" s="30">
        <v>22829.15</v>
      </c>
      <c r="T1260" s="31">
        <f t="shared" si="108"/>
        <v>-1.139129229783209E-2</v>
      </c>
    </row>
    <row r="1261" spans="2:20" ht="27">
      <c r="B1261" s="112" t="s">
        <v>766</v>
      </c>
      <c r="C1261" s="30">
        <v>2030.45</v>
      </c>
      <c r="D1261" s="31">
        <f t="shared" si="105"/>
        <v>2.9885398142659447E-3</v>
      </c>
      <c r="F1261" s="112" t="s">
        <v>766</v>
      </c>
      <c r="G1261" s="30">
        <v>360</v>
      </c>
      <c r="H1261" s="58">
        <f t="shared" si="106"/>
        <v>-1.1667810569663706E-2</v>
      </c>
      <c r="J1261" s="112" t="s">
        <v>766</v>
      </c>
      <c r="K1261" s="30">
        <v>103.2</v>
      </c>
      <c r="L1261" s="58">
        <f t="shared" si="107"/>
        <v>-5.8105752469495009E-4</v>
      </c>
      <c r="N1261" s="112" t="s">
        <v>766</v>
      </c>
      <c r="O1261" s="30">
        <v>791.8</v>
      </c>
      <c r="P1261" s="58">
        <f t="shared" si="104"/>
        <v>-2.9180971064247219E-2</v>
      </c>
      <c r="R1261" s="112" t="s">
        <v>766</v>
      </c>
      <c r="S1261" s="30">
        <v>22957.25</v>
      </c>
      <c r="T1261" s="31">
        <f t="shared" si="108"/>
        <v>5.6112470240896606E-3</v>
      </c>
    </row>
    <row r="1262" spans="2:20" ht="27">
      <c r="B1262" s="112" t="s">
        <v>767</v>
      </c>
      <c r="C1262" s="30">
        <v>2073.1999999999998</v>
      </c>
      <c r="D1262" s="31">
        <f t="shared" si="105"/>
        <v>2.1054446058755394E-2</v>
      </c>
      <c r="F1262" s="112" t="s">
        <v>767</v>
      </c>
      <c r="G1262" s="30">
        <v>370.5</v>
      </c>
      <c r="H1262" s="58">
        <f t="shared" si="106"/>
        <v>2.9166666666666563E-2</v>
      </c>
      <c r="J1262" s="112" t="s">
        <v>767</v>
      </c>
      <c r="K1262" s="30">
        <v>102.28</v>
      </c>
      <c r="L1262" s="58">
        <f t="shared" si="107"/>
        <v>-8.9147286821705807E-3</v>
      </c>
      <c r="N1262" s="112" t="s">
        <v>767</v>
      </c>
      <c r="O1262" s="30">
        <v>819</v>
      </c>
      <c r="P1262" s="58">
        <f t="shared" si="104"/>
        <v>3.4352109118464424E-2</v>
      </c>
      <c r="R1262" s="112" t="s">
        <v>767</v>
      </c>
      <c r="S1262" s="30">
        <v>23163.1</v>
      </c>
      <c r="T1262" s="31">
        <f t="shared" si="108"/>
        <v>8.9666663036731542E-3</v>
      </c>
    </row>
    <row r="1263" spans="2:20" ht="27">
      <c r="B1263" s="112" t="s">
        <v>768</v>
      </c>
      <c r="C1263" s="30">
        <v>2124.4</v>
      </c>
      <c r="D1263" s="31">
        <f t="shared" si="105"/>
        <v>2.4696121937102244E-2</v>
      </c>
      <c r="F1263" s="112" t="s">
        <v>768</v>
      </c>
      <c r="G1263" s="30">
        <v>364.5</v>
      </c>
      <c r="H1263" s="58">
        <f t="shared" si="106"/>
        <v>-1.619433198380571E-2</v>
      </c>
      <c r="J1263" s="112" t="s">
        <v>768</v>
      </c>
      <c r="K1263" s="30">
        <v>102.58</v>
      </c>
      <c r="L1263" s="58">
        <f t="shared" si="107"/>
        <v>2.9331247555728357E-3</v>
      </c>
      <c r="N1263" s="112" t="s">
        <v>768</v>
      </c>
      <c r="O1263" s="30">
        <v>849</v>
      </c>
      <c r="P1263" s="58">
        <f t="shared" si="104"/>
        <v>3.6630036630036722E-2</v>
      </c>
      <c r="R1263" s="112" t="s">
        <v>768</v>
      </c>
      <c r="S1263" s="30">
        <v>23249.5</v>
      </c>
      <c r="T1263" s="31">
        <f t="shared" si="108"/>
        <v>3.7300706727512178E-3</v>
      </c>
    </row>
    <row r="1264" spans="2:20" ht="27">
      <c r="B1264" s="112" t="s">
        <v>769</v>
      </c>
      <c r="C1264" s="30">
        <v>2146</v>
      </c>
      <c r="D1264" s="31">
        <f t="shared" si="105"/>
        <v>1.0167576727546646E-2</v>
      </c>
      <c r="F1264" s="112" t="s">
        <v>769</v>
      </c>
      <c r="G1264" s="30">
        <v>367.5</v>
      </c>
      <c r="H1264" s="58">
        <f t="shared" si="106"/>
        <v>8.2304526748970819E-3</v>
      </c>
      <c r="J1264" s="112" t="s">
        <v>769</v>
      </c>
      <c r="K1264" s="30">
        <v>103.38</v>
      </c>
      <c r="L1264" s="58">
        <f t="shared" si="107"/>
        <v>7.7987911873660387E-3</v>
      </c>
      <c r="N1264" s="112" t="s">
        <v>769</v>
      </c>
      <c r="O1264" s="30">
        <v>918.25</v>
      </c>
      <c r="P1264" s="58">
        <f t="shared" si="104"/>
        <v>8.1566548881036427E-2</v>
      </c>
      <c r="R1264" s="112" t="s">
        <v>769</v>
      </c>
      <c r="S1264" s="30">
        <v>23508.400000000001</v>
      </c>
      <c r="T1264" s="31">
        <f t="shared" si="108"/>
        <v>1.1135723348889348E-2</v>
      </c>
    </row>
    <row r="1265" spans="2:20">
      <c r="B1265" s="111">
        <v>45718.645833333336</v>
      </c>
      <c r="C1265" s="30">
        <v>2192.6999999999998</v>
      </c>
      <c r="D1265" s="31">
        <f t="shared" si="105"/>
        <v>2.1761416589002769E-2</v>
      </c>
      <c r="F1265" s="111">
        <v>45718.645833333336</v>
      </c>
      <c r="G1265" s="30">
        <v>400.2</v>
      </c>
      <c r="H1265" s="58">
        <f t="shared" si="106"/>
        <v>8.8979591836734651E-2</v>
      </c>
      <c r="J1265" s="111">
        <v>45718.645833333336</v>
      </c>
      <c r="K1265" s="30">
        <v>111.68</v>
      </c>
      <c r="L1265" s="58">
        <f t="shared" si="107"/>
        <v>8.028632230605548E-2</v>
      </c>
      <c r="N1265" s="111">
        <v>45718.645833333336</v>
      </c>
      <c r="O1265" s="30">
        <v>956.9</v>
      </c>
      <c r="P1265" s="58">
        <f t="shared" si="104"/>
        <v>4.2090933841546496E-2</v>
      </c>
      <c r="R1265" s="111">
        <v>45718.645833333336</v>
      </c>
      <c r="S1265" s="30">
        <v>23361.05</v>
      </c>
      <c r="T1265" s="31">
        <f t="shared" si="108"/>
        <v>-6.2679722992633469E-3</v>
      </c>
    </row>
    <row r="1266" spans="2:20">
      <c r="B1266" s="111">
        <v>45749.645833333336</v>
      </c>
      <c r="C1266" s="30">
        <v>2130</v>
      </c>
      <c r="D1266" s="31">
        <f t="shared" si="105"/>
        <v>-2.8594883020933048E-2</v>
      </c>
      <c r="F1266" s="111">
        <v>45749.645833333336</v>
      </c>
      <c r="G1266" s="30">
        <v>400.05</v>
      </c>
      <c r="H1266" s="58">
        <f t="shared" si="106"/>
        <v>-3.7481259370308884E-4</v>
      </c>
      <c r="J1266" s="111">
        <v>45749.645833333336</v>
      </c>
      <c r="K1266" s="30">
        <v>111.09</v>
      </c>
      <c r="L1266" s="58">
        <f t="shared" si="107"/>
        <v>-5.2829512893982633E-3</v>
      </c>
      <c r="N1266" s="111">
        <v>45749.645833333336</v>
      </c>
      <c r="O1266" s="30">
        <v>951.55</v>
      </c>
      <c r="P1266" s="58">
        <f t="shared" si="104"/>
        <v>-5.590970843348364E-3</v>
      </c>
      <c r="R1266" s="111">
        <v>45749.645833333336</v>
      </c>
      <c r="S1266" s="30">
        <v>23739.25</v>
      </c>
      <c r="T1266" s="31">
        <f t="shared" si="108"/>
        <v>1.6189340804458663E-2</v>
      </c>
    </row>
    <row r="1267" spans="2:20">
      <c r="B1267" s="111">
        <v>45779.645833333336</v>
      </c>
      <c r="C1267" s="30">
        <v>2058.4499999999998</v>
      </c>
      <c r="D1267" s="31">
        <f t="shared" si="105"/>
        <v>-3.3591549295774681E-2</v>
      </c>
      <c r="F1267" s="111">
        <v>45779.645833333336</v>
      </c>
      <c r="G1267" s="30">
        <v>394.3</v>
      </c>
      <c r="H1267" s="58">
        <f t="shared" si="106"/>
        <v>-1.4373203349581254E-2</v>
      </c>
      <c r="J1267" s="111">
        <v>45779.645833333336</v>
      </c>
      <c r="K1267" s="30">
        <v>109.7</v>
      </c>
      <c r="L1267" s="58">
        <f t="shared" si="107"/>
        <v>-1.2512377351696857E-2</v>
      </c>
      <c r="N1267" s="111">
        <v>45779.645833333336</v>
      </c>
      <c r="O1267" s="30">
        <v>942.35</v>
      </c>
      <c r="P1267" s="58">
        <f t="shared" si="104"/>
        <v>-9.668435710157075E-3</v>
      </c>
      <c r="R1267" s="111">
        <v>45779.645833333336</v>
      </c>
      <c r="S1267" s="30">
        <v>23696.3</v>
      </c>
      <c r="T1267" s="31">
        <f t="shared" si="108"/>
        <v>-1.8092399717767327E-3</v>
      </c>
    </row>
    <row r="1268" spans="2:20">
      <c r="B1268" s="111">
        <v>45810.645833333336</v>
      </c>
      <c r="C1268" s="30">
        <v>2073</v>
      </c>
      <c r="D1268" s="31">
        <f t="shared" si="105"/>
        <v>7.0684252714421358E-3</v>
      </c>
      <c r="F1268" s="111">
        <v>45810.645833333336</v>
      </c>
      <c r="G1268" s="30">
        <v>387.7</v>
      </c>
      <c r="H1268" s="58">
        <f t="shared" si="106"/>
        <v>-1.6738523966522978E-2</v>
      </c>
      <c r="J1268" s="111">
        <v>45810.645833333336</v>
      </c>
      <c r="K1268" s="30">
        <v>111.5</v>
      </c>
      <c r="L1268" s="58">
        <f t="shared" si="107"/>
        <v>1.6408386508659945E-2</v>
      </c>
      <c r="N1268" s="111">
        <v>45810.645833333336</v>
      </c>
      <c r="O1268" s="30">
        <v>950.55</v>
      </c>
      <c r="P1268" s="58">
        <f t="shared" si="104"/>
        <v>8.7016501299941318E-3</v>
      </c>
      <c r="R1268" s="111">
        <v>45810.645833333336</v>
      </c>
      <c r="S1268" s="30">
        <v>23603.35</v>
      </c>
      <c r="T1268" s="31">
        <f t="shared" si="108"/>
        <v>-3.922553310010457E-3</v>
      </c>
    </row>
    <row r="1269" spans="2:20">
      <c r="B1269" s="111">
        <v>45840.645833333336</v>
      </c>
      <c r="C1269" s="30">
        <v>2048.65</v>
      </c>
      <c r="D1269" s="31">
        <f t="shared" si="105"/>
        <v>-1.1746261456825779E-2</v>
      </c>
      <c r="F1269" s="111">
        <v>45840.645833333336</v>
      </c>
      <c r="G1269" s="30">
        <v>366.45</v>
      </c>
      <c r="H1269" s="58">
        <f t="shared" si="106"/>
        <v>-5.4810420428166085E-2</v>
      </c>
      <c r="J1269" s="111">
        <v>45840.645833333336</v>
      </c>
      <c r="K1269" s="30">
        <v>108.63</v>
      </c>
      <c r="L1269" s="58">
        <f t="shared" si="107"/>
        <v>-2.5739910313901437E-2</v>
      </c>
      <c r="N1269" s="111">
        <v>45840.645833333336</v>
      </c>
      <c r="O1269" s="30">
        <v>946.35</v>
      </c>
      <c r="P1269" s="58">
        <f t="shared" si="104"/>
        <v>-4.4184945557834698E-3</v>
      </c>
      <c r="R1269" s="111">
        <v>45840.645833333336</v>
      </c>
      <c r="S1269" s="30">
        <v>23559.95</v>
      </c>
      <c r="T1269" s="31">
        <f t="shared" si="108"/>
        <v>-1.8387220458111475E-3</v>
      </c>
    </row>
    <row r="1270" spans="2:20">
      <c r="B1270" s="111">
        <v>45932.645833333336</v>
      </c>
      <c r="C1270" s="30">
        <v>2055.4499999999998</v>
      </c>
      <c r="D1270" s="31">
        <f t="shared" si="105"/>
        <v>3.3192590242352438E-3</v>
      </c>
      <c r="F1270" s="111">
        <v>45932.645833333336</v>
      </c>
      <c r="G1270" s="30">
        <v>293.2</v>
      </c>
      <c r="H1270" s="58">
        <f t="shared" si="106"/>
        <v>-0.19989084458998496</v>
      </c>
      <c r="J1270" s="111">
        <v>45932.645833333336</v>
      </c>
      <c r="K1270" s="30">
        <v>104.58</v>
      </c>
      <c r="L1270" s="58">
        <f t="shared" si="107"/>
        <v>-3.728251864125931E-2</v>
      </c>
      <c r="N1270" s="111">
        <v>45932.645833333336</v>
      </c>
      <c r="O1270" s="30">
        <v>906.05</v>
      </c>
      <c r="P1270" s="58">
        <f t="shared" si="104"/>
        <v>-4.2584667406350807E-2</v>
      </c>
      <c r="R1270" s="111">
        <v>45932.645833333336</v>
      </c>
      <c r="S1270" s="30">
        <v>23381.599999999999</v>
      </c>
      <c r="T1270" s="31">
        <f t="shared" si="108"/>
        <v>-7.5700500213287114E-3</v>
      </c>
    </row>
    <row r="1271" spans="2:20">
      <c r="B1271" s="111">
        <v>45963.645833333336</v>
      </c>
      <c r="C1271" s="30">
        <v>2023.3</v>
      </c>
      <c r="D1271" s="31">
        <f t="shared" si="105"/>
        <v>-1.5641343744678737E-2</v>
      </c>
      <c r="F1271" s="111">
        <v>45963.645833333336</v>
      </c>
      <c r="G1271" s="30">
        <v>279.55</v>
      </c>
      <c r="H1271" s="58">
        <f t="shared" si="106"/>
        <v>-4.6555252387448731E-2</v>
      </c>
      <c r="J1271" s="111">
        <v>45963.645833333336</v>
      </c>
      <c r="K1271" s="30">
        <v>103.35</v>
      </c>
      <c r="L1271" s="58">
        <f t="shared" si="107"/>
        <v>-1.176133103843946E-2</v>
      </c>
      <c r="N1271" s="111">
        <v>45963.645833333336</v>
      </c>
      <c r="O1271" s="30">
        <v>862.25</v>
      </c>
      <c r="P1271" s="58">
        <f t="shared" si="104"/>
        <v>-4.8341702996523295E-2</v>
      </c>
      <c r="R1271" s="111">
        <v>45963.645833333336</v>
      </c>
      <c r="S1271" s="30">
        <v>23071.8</v>
      </c>
      <c r="T1271" s="31">
        <f t="shared" si="108"/>
        <v>-1.3249734834228644E-2</v>
      </c>
    </row>
    <row r="1272" spans="2:20">
      <c r="B1272" s="111">
        <v>45993.645833333336</v>
      </c>
      <c r="C1272" s="30">
        <v>2057.3000000000002</v>
      </c>
      <c r="D1272" s="31">
        <f t="shared" si="105"/>
        <v>1.6804230712202939E-2</v>
      </c>
      <c r="F1272" s="111">
        <v>45993.645833333336</v>
      </c>
      <c r="G1272" s="30">
        <v>251.6</v>
      </c>
      <c r="H1272" s="58">
        <f t="shared" si="106"/>
        <v>-9.998211411196567E-2</v>
      </c>
      <c r="J1272" s="111">
        <v>45993.645833333336</v>
      </c>
      <c r="K1272" s="30">
        <v>107.67</v>
      </c>
      <c r="L1272" s="58">
        <f t="shared" si="107"/>
        <v>4.1799709724238188E-2</v>
      </c>
      <c r="N1272" s="111">
        <v>45993.645833333336</v>
      </c>
      <c r="O1272" s="30">
        <v>868</v>
      </c>
      <c r="P1272" s="58">
        <f t="shared" si="104"/>
        <v>6.6685995940851672E-3</v>
      </c>
      <c r="R1272" s="111">
        <v>45993.645833333336</v>
      </c>
      <c r="S1272" s="30">
        <v>23045.25</v>
      </c>
      <c r="T1272" s="31">
        <f t="shared" si="108"/>
        <v>-1.1507554677138154E-3</v>
      </c>
    </row>
    <row r="1273" spans="2:20" ht="27">
      <c r="B1273" s="112" t="s">
        <v>770</v>
      </c>
      <c r="C1273" s="30">
        <v>2030.25</v>
      </c>
      <c r="D1273" s="31">
        <f t="shared" si="105"/>
        <v>-1.3148301171438392E-2</v>
      </c>
      <c r="F1273" s="112" t="s">
        <v>770</v>
      </c>
      <c r="G1273" s="30">
        <v>258.64999999999998</v>
      </c>
      <c r="H1273" s="58">
        <f t="shared" si="106"/>
        <v>2.8020667726549986E-2</v>
      </c>
      <c r="J1273" s="112" t="s">
        <v>770</v>
      </c>
      <c r="K1273" s="30">
        <v>113</v>
      </c>
      <c r="L1273" s="58">
        <f t="shared" si="107"/>
        <v>4.9503111358781382E-2</v>
      </c>
      <c r="N1273" s="112" t="s">
        <v>770</v>
      </c>
      <c r="O1273" s="30">
        <v>853.75</v>
      </c>
      <c r="P1273" s="58">
        <f t="shared" si="104"/>
        <v>-1.6417050691244217E-2</v>
      </c>
      <c r="R1273" s="112" t="s">
        <v>770</v>
      </c>
      <c r="S1273" s="30">
        <v>23031.4</v>
      </c>
      <c r="T1273" s="31">
        <f t="shared" si="108"/>
        <v>-6.0099152753811946E-4</v>
      </c>
    </row>
    <row r="1274" spans="2:20" ht="27">
      <c r="B1274" s="112" t="s">
        <v>771</v>
      </c>
      <c r="C1274" s="30">
        <v>2040.6</v>
      </c>
      <c r="D1274" s="31">
        <f t="shared" si="105"/>
        <v>5.0978943479866867E-3</v>
      </c>
      <c r="F1274" s="112" t="s">
        <v>771</v>
      </c>
      <c r="G1274" s="30">
        <v>253.7</v>
      </c>
      <c r="H1274" s="58">
        <f t="shared" si="106"/>
        <v>-1.913783104581479E-2</v>
      </c>
      <c r="J1274" s="112" t="s">
        <v>771</v>
      </c>
      <c r="K1274" s="30">
        <v>112.41</v>
      </c>
      <c r="L1274" s="58">
        <f t="shared" si="107"/>
        <v>-5.2212389380531521E-3</v>
      </c>
      <c r="N1274" s="112" t="s">
        <v>771</v>
      </c>
      <c r="O1274" s="30">
        <v>857.45</v>
      </c>
      <c r="P1274" s="58">
        <f t="shared" si="104"/>
        <v>4.3338213762811328E-3</v>
      </c>
      <c r="R1274" s="112" t="s">
        <v>771</v>
      </c>
      <c r="S1274" s="30">
        <v>22929.25</v>
      </c>
      <c r="T1274" s="31">
        <f t="shared" si="108"/>
        <v>-4.4352492683902289E-3</v>
      </c>
    </row>
    <row r="1275" spans="2:20" ht="27">
      <c r="B1275" s="112" t="s">
        <v>772</v>
      </c>
      <c r="C1275" s="30">
        <v>2028.15</v>
      </c>
      <c r="D1275" s="31">
        <f t="shared" si="105"/>
        <v>-6.1011467215523751E-3</v>
      </c>
      <c r="F1275" s="112" t="s">
        <v>772</v>
      </c>
      <c r="G1275" s="30">
        <v>260.3</v>
      </c>
      <c r="H1275" s="58">
        <f t="shared" si="106"/>
        <v>2.6014978320851423E-2</v>
      </c>
      <c r="J1275" s="112" t="s">
        <v>772</v>
      </c>
      <c r="K1275" s="30">
        <v>110.16</v>
      </c>
      <c r="L1275" s="58">
        <f t="shared" si="107"/>
        <v>-2.0016012810248229E-2</v>
      </c>
      <c r="N1275" s="112" t="s">
        <v>772</v>
      </c>
      <c r="O1275" s="30">
        <v>843.35</v>
      </c>
      <c r="P1275" s="58">
        <f t="shared" si="104"/>
        <v>-1.6444107528135743E-2</v>
      </c>
      <c r="R1275" s="112" t="s">
        <v>772</v>
      </c>
      <c r="S1275" s="30">
        <v>22959.5</v>
      </c>
      <c r="T1275" s="31">
        <f t="shared" si="108"/>
        <v>1.3192755977626813E-3</v>
      </c>
    </row>
    <row r="1276" spans="2:20" ht="27">
      <c r="B1276" s="112" t="s">
        <v>773</v>
      </c>
      <c r="C1276" s="30">
        <v>2022.8</v>
      </c>
      <c r="D1276" s="31">
        <f t="shared" si="105"/>
        <v>-2.6378719522718308E-3</v>
      </c>
      <c r="F1276" s="112" t="s">
        <v>773</v>
      </c>
      <c r="G1276" s="30">
        <v>243.5</v>
      </c>
      <c r="H1276" s="58">
        <f t="shared" si="106"/>
        <v>-6.4540914329619725E-2</v>
      </c>
      <c r="J1276" s="112" t="s">
        <v>773</v>
      </c>
      <c r="K1276" s="30">
        <v>110.15</v>
      </c>
      <c r="L1276" s="58">
        <f t="shared" si="107"/>
        <v>-9.0777051561241606E-5</v>
      </c>
      <c r="N1276" s="112" t="s">
        <v>773</v>
      </c>
      <c r="O1276" s="30">
        <v>808.95</v>
      </c>
      <c r="P1276" s="58">
        <f t="shared" si="104"/>
        <v>-4.0789707713286272E-2</v>
      </c>
      <c r="R1276" s="112" t="s">
        <v>773</v>
      </c>
      <c r="S1276" s="30">
        <v>22945.3</v>
      </c>
      <c r="T1276" s="31">
        <f t="shared" si="108"/>
        <v>-6.1848036760381309E-4</v>
      </c>
    </row>
    <row r="1277" spans="2:20" ht="27">
      <c r="B1277" s="112" t="s">
        <v>774</v>
      </c>
      <c r="C1277" s="30">
        <v>2027.2</v>
      </c>
      <c r="D1277" s="31">
        <f t="shared" si="105"/>
        <v>2.175202689341571E-3</v>
      </c>
      <c r="F1277" s="112" t="s">
        <v>774</v>
      </c>
      <c r="G1277" s="30">
        <v>252.7</v>
      </c>
      <c r="H1277" s="58">
        <f t="shared" si="106"/>
        <v>3.7782340862422936E-2</v>
      </c>
      <c r="J1277" s="112" t="s">
        <v>774</v>
      </c>
      <c r="K1277" s="30">
        <v>114.18</v>
      </c>
      <c r="L1277" s="58">
        <f t="shared" si="107"/>
        <v>3.6586472991375407E-2</v>
      </c>
      <c r="N1277" s="112" t="s">
        <v>774</v>
      </c>
      <c r="O1277" s="30">
        <v>853.2</v>
      </c>
      <c r="P1277" s="58">
        <f t="shared" si="104"/>
        <v>5.4700537734099663E-2</v>
      </c>
      <c r="R1277" s="112" t="s">
        <v>774</v>
      </c>
      <c r="S1277" s="30">
        <v>22932.9</v>
      </c>
      <c r="T1277" s="31">
        <f t="shared" si="108"/>
        <v>-5.4041568425766684E-4</v>
      </c>
    </row>
    <row r="1278" spans="2:20" ht="27">
      <c r="B1278" s="112" t="s">
        <v>775</v>
      </c>
      <c r="C1278" s="30">
        <v>2028.2</v>
      </c>
      <c r="D1278" s="31">
        <f t="shared" si="105"/>
        <v>4.9329123914754192E-4</v>
      </c>
      <c r="F1278" s="112" t="s">
        <v>775</v>
      </c>
      <c r="G1278" s="30">
        <v>255.4</v>
      </c>
      <c r="H1278" s="58">
        <f t="shared" si="106"/>
        <v>1.068460625247325E-2</v>
      </c>
      <c r="J1278" s="112" t="s">
        <v>775</v>
      </c>
      <c r="K1278" s="30">
        <v>117.91</v>
      </c>
      <c r="L1278" s="58">
        <f t="shared" si="107"/>
        <v>3.2667717638815708E-2</v>
      </c>
      <c r="N1278" s="112" t="s">
        <v>775</v>
      </c>
      <c r="O1278" s="30">
        <v>865.25</v>
      </c>
      <c r="P1278" s="58">
        <f t="shared" si="104"/>
        <v>1.4123300515705539E-2</v>
      </c>
      <c r="R1278" s="112" t="s">
        <v>775</v>
      </c>
      <c r="S1278" s="30">
        <v>22913.15</v>
      </c>
      <c r="T1278" s="31">
        <f t="shared" si="108"/>
        <v>-8.6120813329326751E-4</v>
      </c>
    </row>
    <row r="1279" spans="2:20" ht="27">
      <c r="B1279" s="112" t="s">
        <v>776</v>
      </c>
      <c r="C1279" s="30">
        <v>2019.4</v>
      </c>
      <c r="D1279" s="31">
        <f t="shared" si="105"/>
        <v>-4.338822601321346E-3</v>
      </c>
      <c r="F1279" s="112" t="s">
        <v>776</v>
      </c>
      <c r="G1279" s="30">
        <v>244.6</v>
      </c>
      <c r="H1279" s="58">
        <f t="shared" si="106"/>
        <v>-4.228660924040728E-2</v>
      </c>
      <c r="J1279" s="112" t="s">
        <v>776</v>
      </c>
      <c r="K1279" s="30">
        <v>116.87</v>
      </c>
      <c r="L1279" s="58">
        <f t="shared" si="107"/>
        <v>-8.8202866593163343E-3</v>
      </c>
      <c r="N1279" s="112" t="s">
        <v>776</v>
      </c>
      <c r="O1279" s="30">
        <v>857.3</v>
      </c>
      <c r="P1279" s="58">
        <f t="shared" si="104"/>
        <v>-9.1880959260329798E-3</v>
      </c>
      <c r="R1279" s="112" t="s">
        <v>776</v>
      </c>
      <c r="S1279" s="30">
        <v>22795.9</v>
      </c>
      <c r="T1279" s="31">
        <f t="shared" si="108"/>
        <v>-5.1171488861200265E-3</v>
      </c>
    </row>
    <row r="1280" spans="2:20" ht="27">
      <c r="B1280" s="112" t="s">
        <v>777</v>
      </c>
      <c r="C1280" s="30">
        <v>2035.1</v>
      </c>
      <c r="D1280" s="31">
        <f t="shared" si="105"/>
        <v>7.7745865108447276E-3</v>
      </c>
      <c r="F1280" s="112" t="s">
        <v>777</v>
      </c>
      <c r="G1280" s="30">
        <v>240.75</v>
      </c>
      <c r="H1280" s="58">
        <f t="shared" si="106"/>
        <v>-1.5739983646770206E-2</v>
      </c>
      <c r="J1280" s="112" t="s">
        <v>777</v>
      </c>
      <c r="K1280" s="30">
        <v>116.8</v>
      </c>
      <c r="L1280" s="58">
        <f t="shared" si="107"/>
        <v>-5.9895610507409991E-4</v>
      </c>
      <c r="N1280" s="112" t="s">
        <v>777</v>
      </c>
      <c r="O1280" s="30">
        <v>865.9</v>
      </c>
      <c r="P1280" s="58">
        <f t="shared" si="104"/>
        <v>1.0031494226058646E-2</v>
      </c>
      <c r="R1280" s="112" t="s">
        <v>777</v>
      </c>
      <c r="S1280" s="30">
        <v>22553.35</v>
      </c>
      <c r="T1280" s="31">
        <f t="shared" si="108"/>
        <v>-1.0640071240881177E-2</v>
      </c>
    </row>
    <row r="1281" spans="2:20" ht="27">
      <c r="B1281" s="112" t="s">
        <v>778</v>
      </c>
      <c r="C1281" s="30">
        <v>2038.55</v>
      </c>
      <c r="D1281" s="31">
        <f t="shared" si="105"/>
        <v>1.695248390742421E-3</v>
      </c>
      <c r="F1281" s="112" t="s">
        <v>778</v>
      </c>
      <c r="G1281" s="30">
        <v>233.4</v>
      </c>
      <c r="H1281" s="58">
        <f t="shared" si="106"/>
        <v>-3.0529595015576283E-2</v>
      </c>
      <c r="J1281" s="112" t="s">
        <v>778</v>
      </c>
      <c r="K1281" s="30">
        <v>115.98</v>
      </c>
      <c r="L1281" s="58">
        <f t="shared" si="107"/>
        <v>-7.0205479452054576E-3</v>
      </c>
      <c r="N1281" s="112" t="s">
        <v>778</v>
      </c>
      <c r="O1281" s="30">
        <v>850.9</v>
      </c>
      <c r="P1281" s="58">
        <f t="shared" si="104"/>
        <v>-1.7323016514609102E-2</v>
      </c>
      <c r="R1281" s="112" t="s">
        <v>778</v>
      </c>
      <c r="S1281" s="30">
        <v>22547.55</v>
      </c>
      <c r="T1281" s="31">
        <f t="shared" si="108"/>
        <v>-2.5716800386632599E-4</v>
      </c>
    </row>
    <row r="1282" spans="2:20" ht="27">
      <c r="B1282" s="112" t="s">
        <v>779</v>
      </c>
      <c r="C1282" s="30">
        <v>2006.85</v>
      </c>
      <c r="D1282" s="31">
        <f t="shared" si="105"/>
        <v>-1.5550268573250592E-2</v>
      </c>
      <c r="F1282" s="112" t="s">
        <v>779</v>
      </c>
      <c r="G1282" s="30">
        <v>226.5</v>
      </c>
      <c r="H1282" s="58">
        <f t="shared" si="106"/>
        <v>-2.9562982005141403E-2</v>
      </c>
      <c r="J1282" s="112" t="s">
        <v>779</v>
      </c>
      <c r="K1282" s="30">
        <v>112.24</v>
      </c>
      <c r="L1282" s="58">
        <f t="shared" si="107"/>
        <v>-3.2246939127435814E-2</v>
      </c>
      <c r="N1282" s="112" t="s">
        <v>779</v>
      </c>
      <c r="O1282" s="30">
        <v>851.65</v>
      </c>
      <c r="P1282" s="58">
        <f t="shared" si="104"/>
        <v>8.8141967328714266E-4</v>
      </c>
      <c r="R1282" s="112" t="s">
        <v>779</v>
      </c>
      <c r="S1282" s="30">
        <v>22545.05</v>
      </c>
      <c r="T1282" s="31">
        <f t="shared" si="108"/>
        <v>-1.1087679149179852E-4</v>
      </c>
    </row>
    <row r="1283" spans="2:20" ht="27">
      <c r="B1283" s="112" t="s">
        <v>780</v>
      </c>
      <c r="C1283" s="30">
        <v>1946.15</v>
      </c>
      <c r="D1283" s="31">
        <f t="shared" si="105"/>
        <v>-3.0246406059247E-2</v>
      </c>
      <c r="F1283" s="112" t="s">
        <v>780</v>
      </c>
      <c r="G1283" s="30">
        <v>221.7</v>
      </c>
      <c r="H1283" s="58">
        <f t="shared" si="106"/>
        <v>-2.1192052980132492E-2</v>
      </c>
      <c r="J1283" s="112" t="s">
        <v>780</v>
      </c>
      <c r="K1283" s="30">
        <v>110.78</v>
      </c>
      <c r="L1283" s="58">
        <f t="shared" si="107"/>
        <v>-1.3007840342123989E-2</v>
      </c>
      <c r="N1283" s="112" t="s">
        <v>780</v>
      </c>
      <c r="O1283" s="30">
        <v>865.55</v>
      </c>
      <c r="P1283" s="58">
        <f t="shared" si="104"/>
        <v>1.6321258733047683E-2</v>
      </c>
      <c r="R1283" s="112" t="s">
        <v>780</v>
      </c>
      <c r="S1283" s="30">
        <v>22124.7</v>
      </c>
      <c r="T1283" s="31">
        <f t="shared" si="108"/>
        <v>-1.8644891007116748E-2</v>
      </c>
    </row>
    <row r="1284" spans="2:20">
      <c r="B1284" s="111">
        <v>45719.645833333336</v>
      </c>
      <c r="C1284" s="30">
        <v>1912.85</v>
      </c>
      <c r="D1284" s="31">
        <f t="shared" si="105"/>
        <v>-1.7110705752383049E-2</v>
      </c>
      <c r="F1284" s="111">
        <v>45719.645833333336</v>
      </c>
      <c r="G1284" s="30">
        <v>218.91</v>
      </c>
      <c r="H1284" s="58">
        <f t="shared" si="106"/>
        <v>-1.2584573748308459E-2</v>
      </c>
      <c r="J1284" s="111">
        <v>45719.645833333336</v>
      </c>
      <c r="K1284" s="30">
        <v>112.21</v>
      </c>
      <c r="L1284" s="58">
        <f t="shared" si="107"/>
        <v>1.2908467232352283E-2</v>
      </c>
      <c r="N1284" s="111">
        <v>45719.645833333336</v>
      </c>
      <c r="O1284" s="30">
        <v>883.75</v>
      </c>
      <c r="P1284" s="58">
        <f t="shared" si="104"/>
        <v>2.1027092600080843E-2</v>
      </c>
      <c r="R1284" s="111">
        <v>45719.645833333336</v>
      </c>
      <c r="S1284" s="30">
        <v>22119.3</v>
      </c>
      <c r="T1284" s="31">
        <f t="shared" si="108"/>
        <v>-2.4407110604895976E-4</v>
      </c>
    </row>
    <row r="1285" spans="2:20">
      <c r="B1285" s="111">
        <v>45750.645833333336</v>
      </c>
      <c r="C1285" s="30">
        <v>1912.8</v>
      </c>
      <c r="D1285" s="31">
        <f t="shared" si="105"/>
        <v>-2.6139007240466583E-5</v>
      </c>
      <c r="F1285" s="111">
        <v>45750.645833333336</v>
      </c>
      <c r="G1285" s="30">
        <v>225.22</v>
      </c>
      <c r="H1285" s="58">
        <f t="shared" si="106"/>
        <v>2.8824631126947109E-2</v>
      </c>
      <c r="J1285" s="111">
        <v>45750.645833333336</v>
      </c>
      <c r="K1285" s="30">
        <v>114.8</v>
      </c>
      <c r="L1285" s="58">
        <f t="shared" si="107"/>
        <v>2.308172177167811E-2</v>
      </c>
      <c r="N1285" s="111">
        <v>45750.645833333336</v>
      </c>
      <c r="O1285" s="30">
        <v>892</v>
      </c>
      <c r="P1285" s="58">
        <f t="shared" si="104"/>
        <v>9.3352192362092801E-3</v>
      </c>
      <c r="R1285" s="111">
        <v>45750.645833333336</v>
      </c>
      <c r="S1285" s="30">
        <v>22082.65</v>
      </c>
      <c r="T1285" s="31">
        <f t="shared" si="108"/>
        <v>-1.6569240437083188E-3</v>
      </c>
    </row>
    <row r="1286" spans="2:20">
      <c r="B1286" s="111">
        <v>45780.645833333336</v>
      </c>
      <c r="C1286" s="30">
        <v>1890.95</v>
      </c>
      <c r="D1286" s="31">
        <f t="shared" si="105"/>
        <v>-1.142304475115008E-2</v>
      </c>
      <c r="F1286" s="111">
        <v>45780.645833333336</v>
      </c>
      <c r="G1286" s="30">
        <v>244.75</v>
      </c>
      <c r="H1286" s="58">
        <f t="shared" si="106"/>
        <v>8.6715211792913527E-2</v>
      </c>
      <c r="J1286" s="111">
        <v>45780.645833333336</v>
      </c>
      <c r="K1286" s="30">
        <v>118.45</v>
      </c>
      <c r="L1286" s="58">
        <f t="shared" si="107"/>
        <v>3.1794425087108058E-2</v>
      </c>
      <c r="N1286" s="111">
        <v>45780.645833333336</v>
      </c>
      <c r="O1286" s="30">
        <v>910.7</v>
      </c>
      <c r="P1286" s="58">
        <f t="shared" si="104"/>
        <v>2.0964125560538172E-2</v>
      </c>
      <c r="R1286" s="111">
        <v>45780.645833333336</v>
      </c>
      <c r="S1286" s="30">
        <v>22337.3</v>
      </c>
      <c r="T1286" s="31">
        <f t="shared" si="108"/>
        <v>1.1531677583985545E-2</v>
      </c>
    </row>
    <row r="1287" spans="2:20">
      <c r="B1287" s="111">
        <v>45811.645833333336</v>
      </c>
      <c r="C1287" s="30">
        <v>1899.65</v>
      </c>
      <c r="D1287" s="31">
        <f t="shared" si="105"/>
        <v>4.6008620005817402E-3</v>
      </c>
      <c r="F1287" s="111">
        <v>45811.645833333336</v>
      </c>
      <c r="G1287" s="30">
        <v>246.28</v>
      </c>
      <c r="H1287" s="58">
        <f t="shared" si="106"/>
        <v>6.2512768130744689E-3</v>
      </c>
      <c r="J1287" s="111">
        <v>45811.645833333336</v>
      </c>
      <c r="K1287" s="30">
        <v>117.11</v>
      </c>
      <c r="L1287" s="58">
        <f t="shared" si="107"/>
        <v>-1.1312790206838397E-2</v>
      </c>
      <c r="N1287" s="111">
        <v>45811.645833333336</v>
      </c>
      <c r="O1287" s="30">
        <v>944.7</v>
      </c>
      <c r="P1287" s="58">
        <f t="shared" si="104"/>
        <v>3.7333918963434742E-2</v>
      </c>
      <c r="R1287" s="111">
        <v>45811.645833333336</v>
      </c>
      <c r="S1287" s="30">
        <v>22544.7</v>
      </c>
      <c r="T1287" s="31">
        <f t="shared" si="108"/>
        <v>9.2849180518683738E-3</v>
      </c>
    </row>
    <row r="1288" spans="2:20">
      <c r="B1288" s="111">
        <v>45841.645833333336</v>
      </c>
      <c r="C1288" s="30">
        <v>1922.3</v>
      </c>
      <c r="D1288" s="31">
        <f t="shared" si="105"/>
        <v>1.1923249019556215E-2</v>
      </c>
      <c r="F1288" s="111">
        <v>45841.645833333336</v>
      </c>
      <c r="G1288" s="30">
        <v>253.86</v>
      </c>
      <c r="H1288" s="58">
        <f t="shared" si="106"/>
        <v>3.0777976287152953E-2</v>
      </c>
      <c r="J1288" s="111">
        <v>45841.645833333336</v>
      </c>
      <c r="K1288" s="30">
        <v>124.23</v>
      </c>
      <c r="L1288" s="58">
        <f t="shared" si="107"/>
        <v>6.0797540773631642E-2</v>
      </c>
      <c r="N1288" s="111">
        <v>45841.645833333336</v>
      </c>
      <c r="O1288" s="30">
        <v>980.85</v>
      </c>
      <c r="P1288" s="58">
        <f t="shared" si="104"/>
        <v>3.8266116227373637E-2</v>
      </c>
      <c r="R1288" s="111">
        <v>45841.645833333336</v>
      </c>
      <c r="S1288" s="30">
        <v>22552.5</v>
      </c>
      <c r="T1288" s="31">
        <f t="shared" si="108"/>
        <v>3.459793210820461E-4</v>
      </c>
    </row>
    <row r="1289" spans="2:20">
      <c r="B1289" s="111">
        <v>45933.645833333336</v>
      </c>
      <c r="C1289" s="30">
        <v>1900.55</v>
      </c>
      <c r="D1289" s="31">
        <f t="shared" si="105"/>
        <v>-1.1314571086719072E-2</v>
      </c>
      <c r="F1289" s="111">
        <v>45933.645833333336</v>
      </c>
      <c r="G1289" s="30">
        <v>248.91</v>
      </c>
      <c r="H1289" s="58">
        <f t="shared" si="106"/>
        <v>-1.9498936421649793E-2</v>
      </c>
      <c r="J1289" s="111">
        <v>45933.645833333336</v>
      </c>
      <c r="K1289" s="30">
        <v>121.58</v>
      </c>
      <c r="L1289" s="58">
        <f t="shared" si="107"/>
        <v>-2.1331401432826302E-2</v>
      </c>
      <c r="N1289" s="111">
        <v>45933.645833333336</v>
      </c>
      <c r="O1289" s="30">
        <v>975.85</v>
      </c>
      <c r="P1289" s="58">
        <f t="shared" ref="P1289:P1352" si="109">(O1289/O1288)-1</f>
        <v>-5.0976194117346996E-3</v>
      </c>
      <c r="R1289" s="111">
        <v>45933.645833333336</v>
      </c>
      <c r="S1289" s="30">
        <v>22460.3</v>
      </c>
      <c r="T1289" s="31">
        <f t="shared" si="108"/>
        <v>-4.0882385544840361E-3</v>
      </c>
    </row>
    <row r="1290" spans="2:20">
      <c r="B1290" s="111">
        <v>45964.645833333336</v>
      </c>
      <c r="C1290" s="30">
        <v>1878.3</v>
      </c>
      <c r="D1290" s="31">
        <f t="shared" si="105"/>
        <v>-1.1707137407592549E-2</v>
      </c>
      <c r="F1290" s="111">
        <v>45964.645833333336</v>
      </c>
      <c r="G1290" s="30">
        <v>246.43</v>
      </c>
      <c r="H1290" s="58">
        <f t="shared" si="106"/>
        <v>-9.9634406010203902E-3</v>
      </c>
      <c r="J1290" s="111">
        <v>45964.645833333336</v>
      </c>
      <c r="K1290" s="30">
        <v>120.3</v>
      </c>
      <c r="L1290" s="58">
        <f t="shared" si="107"/>
        <v>-1.0528047376213157E-2</v>
      </c>
      <c r="N1290" s="111">
        <v>45964.645833333336</v>
      </c>
      <c r="O1290" s="30">
        <v>949.1</v>
      </c>
      <c r="P1290" s="58">
        <f t="shared" si="109"/>
        <v>-2.741199979505049E-2</v>
      </c>
      <c r="R1290" s="111">
        <v>45964.645833333336</v>
      </c>
      <c r="S1290" s="30">
        <v>22497.9</v>
      </c>
      <c r="T1290" s="31">
        <f t="shared" si="108"/>
        <v>1.6740649056334878E-3</v>
      </c>
    </row>
    <row r="1291" spans="2:20">
      <c r="B1291" s="111">
        <v>45994.645833333336</v>
      </c>
      <c r="C1291" s="30">
        <v>1904.95</v>
      </c>
      <c r="D1291" s="31">
        <f t="shared" ref="D1291:D1354" si="110">(C1291/C1290)-1</f>
        <v>1.4188361816536377E-2</v>
      </c>
      <c r="F1291" s="111">
        <v>45994.645833333336</v>
      </c>
      <c r="G1291" s="30">
        <v>244.77</v>
      </c>
      <c r="H1291" s="58">
        <f t="shared" ref="H1291:H1354" si="111">(G1291/G1290)-1</f>
        <v>-6.736192833664667E-3</v>
      </c>
      <c r="J1291" s="111">
        <v>45994.645833333336</v>
      </c>
      <c r="K1291" s="30">
        <v>121.59</v>
      </c>
      <c r="L1291" s="58">
        <f t="shared" ref="L1291:L1354" si="112">(K1291/K1290)-1</f>
        <v>1.0723192019950201E-2</v>
      </c>
      <c r="N1291" s="111">
        <v>45994.645833333336</v>
      </c>
      <c r="O1291" s="30">
        <v>937</v>
      </c>
      <c r="P1291" s="58">
        <f t="shared" si="109"/>
        <v>-1.2748920029501676E-2</v>
      </c>
      <c r="R1291" s="111">
        <v>45994.645833333336</v>
      </c>
      <c r="S1291" s="30">
        <v>22470.5</v>
      </c>
      <c r="T1291" s="31">
        <f t="shared" ref="T1291:T1354" si="113">(S1291/S1290)-1</f>
        <v>-1.2178914476462799E-3</v>
      </c>
    </row>
    <row r="1292" spans="2:20" ht="27">
      <c r="B1292" s="112" t="s">
        <v>781</v>
      </c>
      <c r="C1292" s="30">
        <v>1911.65</v>
      </c>
      <c r="D1292" s="31">
        <f t="shared" si="110"/>
        <v>3.5171526811728082E-3</v>
      </c>
      <c r="F1292" s="112" t="s">
        <v>781</v>
      </c>
      <c r="G1292" s="30">
        <v>237.45</v>
      </c>
      <c r="H1292" s="58">
        <f t="shared" si="111"/>
        <v>-2.9905625689422788E-2</v>
      </c>
      <c r="J1292" s="112" t="s">
        <v>781</v>
      </c>
      <c r="K1292" s="30">
        <v>127.66</v>
      </c>
      <c r="L1292" s="58">
        <f t="shared" si="112"/>
        <v>4.9921868574718253E-2</v>
      </c>
      <c r="N1292" s="112" t="s">
        <v>781</v>
      </c>
      <c r="O1292" s="30">
        <v>881.2</v>
      </c>
      <c r="P1292" s="58">
        <f t="shared" si="109"/>
        <v>-5.9551760939167475E-2</v>
      </c>
      <c r="R1292" s="112" t="s">
        <v>781</v>
      </c>
      <c r="S1292" s="30">
        <v>22397.200000000001</v>
      </c>
      <c r="T1292" s="31">
        <f t="shared" si="113"/>
        <v>-3.2620546939320372E-3</v>
      </c>
    </row>
    <row r="1293" spans="2:20" ht="27">
      <c r="B1293" s="112" t="s">
        <v>783</v>
      </c>
      <c r="C1293" s="30">
        <v>1899.75</v>
      </c>
      <c r="D1293" s="31">
        <f t="shared" si="110"/>
        <v>-6.2249888839485124E-3</v>
      </c>
      <c r="F1293" s="112" t="s">
        <v>783</v>
      </c>
      <c r="G1293" s="30">
        <v>238.33</v>
      </c>
      <c r="H1293" s="58">
        <f t="shared" si="111"/>
        <v>3.7060433775533141E-3</v>
      </c>
      <c r="J1293" s="112" t="s">
        <v>783</v>
      </c>
      <c r="K1293" s="30">
        <v>131.04</v>
      </c>
      <c r="L1293" s="58">
        <f t="shared" si="112"/>
        <v>2.6476578411405161E-2</v>
      </c>
      <c r="N1293" s="112" t="s">
        <v>783</v>
      </c>
      <c r="O1293" s="30">
        <v>892.15</v>
      </c>
      <c r="P1293" s="58">
        <f t="shared" si="109"/>
        <v>1.2426236949613978E-2</v>
      </c>
      <c r="R1293" s="112" t="s">
        <v>783</v>
      </c>
      <c r="S1293" s="30">
        <v>22834.3</v>
      </c>
      <c r="T1293" s="31">
        <f t="shared" si="113"/>
        <v>1.9515832336184813E-2</v>
      </c>
    </row>
    <row r="1294" spans="2:20" ht="27">
      <c r="B1294" s="112" t="s">
        <v>784</v>
      </c>
      <c r="C1294" s="30">
        <v>1905.55</v>
      </c>
      <c r="D1294" s="31">
        <f t="shared" si="110"/>
        <v>3.0530332938545346E-3</v>
      </c>
      <c r="F1294" s="112" t="s">
        <v>784</v>
      </c>
      <c r="G1294" s="30">
        <v>242.07</v>
      </c>
      <c r="H1294" s="58">
        <f t="shared" si="111"/>
        <v>1.5692527168212012E-2</v>
      </c>
      <c r="J1294" s="112" t="s">
        <v>784</v>
      </c>
      <c r="K1294" s="30">
        <v>131.66</v>
      </c>
      <c r="L1294" s="58">
        <f t="shared" si="112"/>
        <v>4.7313797313797146E-3</v>
      </c>
      <c r="N1294" s="112" t="s">
        <v>784</v>
      </c>
      <c r="O1294" s="30">
        <v>930.85</v>
      </c>
      <c r="P1294" s="58">
        <f t="shared" si="109"/>
        <v>4.3378355657681E-2</v>
      </c>
      <c r="R1294" s="112" t="s">
        <v>784</v>
      </c>
      <c r="S1294" s="30">
        <v>22907.599999999999</v>
      </c>
      <c r="T1294" s="31">
        <f t="shared" si="113"/>
        <v>3.2100830767747279E-3</v>
      </c>
    </row>
    <row r="1295" spans="2:20" ht="27">
      <c r="B1295" s="112" t="s">
        <v>785</v>
      </c>
      <c r="C1295" s="30">
        <v>1967.2</v>
      </c>
      <c r="D1295" s="31">
        <f t="shared" si="110"/>
        <v>3.2352864002519022E-2</v>
      </c>
      <c r="F1295" s="112" t="s">
        <v>785</v>
      </c>
      <c r="G1295" s="30">
        <v>242.23</v>
      </c>
      <c r="H1295" s="58">
        <f t="shared" si="111"/>
        <v>6.6096583632835326E-4</v>
      </c>
      <c r="J1295" s="112" t="s">
        <v>785</v>
      </c>
      <c r="K1295" s="30">
        <v>128.07</v>
      </c>
      <c r="L1295" s="58">
        <f t="shared" si="112"/>
        <v>-2.7267203402703943E-2</v>
      </c>
      <c r="N1295" s="112" t="s">
        <v>785</v>
      </c>
      <c r="O1295" s="30">
        <v>965.5</v>
      </c>
      <c r="P1295" s="58">
        <f t="shared" si="109"/>
        <v>3.7224042541762925E-2</v>
      </c>
      <c r="R1295" s="112" t="s">
        <v>785</v>
      </c>
      <c r="S1295" s="30">
        <v>23190.65</v>
      </c>
      <c r="T1295" s="31">
        <f t="shared" si="113"/>
        <v>1.2356161273987754E-2</v>
      </c>
    </row>
    <row r="1296" spans="2:20" ht="27">
      <c r="B1296" s="112" t="s">
        <v>786</v>
      </c>
      <c r="C1296" s="30">
        <v>1933.45</v>
      </c>
      <c r="D1296" s="31">
        <f t="shared" si="110"/>
        <v>-1.7156364375762512E-2</v>
      </c>
      <c r="F1296" s="112" t="s">
        <v>786</v>
      </c>
      <c r="G1296" s="30">
        <v>257.54000000000002</v>
      </c>
      <c r="H1296" s="58">
        <f t="shared" si="111"/>
        <v>6.3204392519506492E-2</v>
      </c>
      <c r="J1296" s="112" t="s">
        <v>786</v>
      </c>
      <c r="K1296" s="30">
        <v>130.59</v>
      </c>
      <c r="L1296" s="58">
        <f t="shared" si="112"/>
        <v>1.9676739283204681E-2</v>
      </c>
      <c r="N1296" s="112" t="s">
        <v>786</v>
      </c>
      <c r="O1296" s="30">
        <v>1009</v>
      </c>
      <c r="P1296" s="58">
        <f t="shared" si="109"/>
        <v>4.5054375970999372E-2</v>
      </c>
      <c r="R1296" s="112" t="s">
        <v>786</v>
      </c>
      <c r="S1296" s="30">
        <v>23350.400000000001</v>
      </c>
      <c r="T1296" s="31">
        <f t="shared" si="113"/>
        <v>6.8885520673203082E-3</v>
      </c>
    </row>
    <row r="1297" spans="2:20" ht="27">
      <c r="B1297" s="112" t="s">
        <v>787</v>
      </c>
      <c r="C1297" s="30">
        <v>1962.35</v>
      </c>
      <c r="D1297" s="31">
        <f t="shared" si="110"/>
        <v>1.4947373865370039E-2</v>
      </c>
      <c r="F1297" s="112" t="s">
        <v>787</v>
      </c>
      <c r="G1297" s="30">
        <v>251.61</v>
      </c>
      <c r="H1297" s="58">
        <f t="shared" si="111"/>
        <v>-2.3025549429214864E-2</v>
      </c>
      <c r="J1297" s="112" t="s">
        <v>787</v>
      </c>
      <c r="K1297" s="30">
        <v>129.22999999999999</v>
      </c>
      <c r="L1297" s="58">
        <f t="shared" si="112"/>
        <v>-1.0414273680986352E-2</v>
      </c>
      <c r="N1297" s="112" t="s">
        <v>787</v>
      </c>
      <c r="O1297" s="30">
        <v>1071.8499999999999</v>
      </c>
      <c r="P1297" s="58">
        <f t="shared" si="109"/>
        <v>6.2289395441030626E-2</v>
      </c>
      <c r="R1297" s="112" t="s">
        <v>787</v>
      </c>
      <c r="S1297" s="30">
        <v>23658.35</v>
      </c>
      <c r="T1297" s="31">
        <f t="shared" si="113"/>
        <v>1.3188210908592346E-2</v>
      </c>
    </row>
    <row r="1298" spans="2:20" ht="27">
      <c r="B1298" s="112" t="s">
        <v>788</v>
      </c>
      <c r="C1298" s="30">
        <v>1924.8</v>
      </c>
      <c r="D1298" s="31">
        <f t="shared" si="110"/>
        <v>-1.9135220526409591E-2</v>
      </c>
      <c r="F1298" s="112" t="s">
        <v>788</v>
      </c>
      <c r="G1298" s="30">
        <v>244.16</v>
      </c>
      <c r="H1298" s="58">
        <f t="shared" si="111"/>
        <v>-2.9609316004928332E-2</v>
      </c>
      <c r="J1298" s="112" t="s">
        <v>788</v>
      </c>
      <c r="K1298" s="30">
        <v>123.25</v>
      </c>
      <c r="L1298" s="58">
        <f t="shared" si="112"/>
        <v>-4.6274084964791351E-2</v>
      </c>
      <c r="N1298" s="112" t="s">
        <v>788</v>
      </c>
      <c r="O1298" s="30">
        <v>1045.6500000000001</v>
      </c>
      <c r="P1298" s="58">
        <f t="shared" si="109"/>
        <v>-2.444371880393692E-2</v>
      </c>
      <c r="R1298" s="112" t="s">
        <v>788</v>
      </c>
      <c r="S1298" s="30">
        <v>23668.65</v>
      </c>
      <c r="T1298" s="31">
        <f t="shared" si="113"/>
        <v>4.353642582852757E-4</v>
      </c>
    </row>
    <row r="1299" spans="2:20" ht="27">
      <c r="B1299" s="112" t="s">
        <v>789</v>
      </c>
      <c r="C1299" s="30">
        <v>1931.15</v>
      </c>
      <c r="D1299" s="31">
        <f t="shared" si="110"/>
        <v>3.2990440565254797E-3</v>
      </c>
      <c r="F1299" s="112" t="s">
        <v>789</v>
      </c>
      <c r="G1299" s="30">
        <v>238.35</v>
      </c>
      <c r="H1299" s="58">
        <f t="shared" si="111"/>
        <v>-2.3795871559633031E-2</v>
      </c>
      <c r="J1299" s="112" t="s">
        <v>789</v>
      </c>
      <c r="K1299" s="30">
        <v>125.25</v>
      </c>
      <c r="L1299" s="58">
        <f t="shared" si="112"/>
        <v>1.6227180527383478E-2</v>
      </c>
      <c r="N1299" s="112" t="s">
        <v>789</v>
      </c>
      <c r="O1299" s="30">
        <v>1052.1500000000001</v>
      </c>
      <c r="P1299" s="58">
        <f t="shared" si="109"/>
        <v>6.2162291397696023E-3</v>
      </c>
      <c r="R1299" s="112" t="s">
        <v>789</v>
      </c>
      <c r="S1299" s="30">
        <v>23486.85</v>
      </c>
      <c r="T1299" s="31">
        <f t="shared" si="113"/>
        <v>-7.6810464475161044E-3</v>
      </c>
    </row>
    <row r="1300" spans="2:20" ht="27">
      <c r="B1300" s="112" t="s">
        <v>790</v>
      </c>
      <c r="C1300" s="30">
        <v>1975.95</v>
      </c>
      <c r="D1300" s="31">
        <f t="shared" si="110"/>
        <v>2.3198612225875825E-2</v>
      </c>
      <c r="F1300" s="112" t="s">
        <v>790</v>
      </c>
      <c r="G1300" s="30">
        <v>237.54</v>
      </c>
      <c r="H1300" s="58">
        <f t="shared" si="111"/>
        <v>-3.3983637507866149E-3</v>
      </c>
      <c r="J1300" s="112" t="s">
        <v>790</v>
      </c>
      <c r="K1300" s="30">
        <v>124.94</v>
      </c>
      <c r="L1300" s="58">
        <f t="shared" si="112"/>
        <v>-2.475049900199644E-3</v>
      </c>
      <c r="N1300" s="112" t="s">
        <v>790</v>
      </c>
      <c r="O1300" s="30">
        <v>1067.9000000000001</v>
      </c>
      <c r="P1300" s="58">
        <f t="shared" si="109"/>
        <v>1.4969348476928213E-2</v>
      </c>
      <c r="R1300" s="112" t="s">
        <v>790</v>
      </c>
      <c r="S1300" s="30">
        <v>23591.95</v>
      </c>
      <c r="T1300" s="31">
        <f t="shared" si="113"/>
        <v>4.4748444342259663E-3</v>
      </c>
    </row>
    <row r="1301" spans="2:20" ht="27">
      <c r="B1301" s="112" t="s">
        <v>791</v>
      </c>
      <c r="C1301" s="30">
        <v>1999.25</v>
      </c>
      <c r="D1301" s="31">
        <f t="shared" si="110"/>
        <v>1.1791796351122263E-2</v>
      </c>
      <c r="F1301" s="112" t="s">
        <v>791</v>
      </c>
      <c r="G1301" s="30">
        <v>236.75</v>
      </c>
      <c r="H1301" s="58">
        <f t="shared" si="111"/>
        <v>-3.3257556622042772E-3</v>
      </c>
      <c r="J1301" s="112" t="s">
        <v>791</v>
      </c>
      <c r="K1301" s="30">
        <v>123.18</v>
      </c>
      <c r="L1301" s="58">
        <f t="shared" si="112"/>
        <v>-1.4086761645589863E-2</v>
      </c>
      <c r="N1301" s="112" t="s">
        <v>791</v>
      </c>
      <c r="O1301" s="30">
        <v>1052.0999999999999</v>
      </c>
      <c r="P1301" s="58">
        <f t="shared" si="109"/>
        <v>-1.4795392827043896E-2</v>
      </c>
      <c r="R1301" s="112" t="s">
        <v>791</v>
      </c>
      <c r="S1301" s="30">
        <v>23519.35</v>
      </c>
      <c r="T1301" s="31">
        <f t="shared" si="113"/>
        <v>-3.0773208658039231E-3</v>
      </c>
    </row>
    <row r="1302" spans="2:20">
      <c r="B1302" s="111">
        <v>45661.645833333336</v>
      </c>
      <c r="C1302" s="30">
        <v>1951.7</v>
      </c>
      <c r="D1302" s="31">
        <f t="shared" si="110"/>
        <v>-2.3783918969613627E-2</v>
      </c>
      <c r="F1302" s="111">
        <v>45661.645833333336</v>
      </c>
      <c r="G1302" s="30">
        <v>242.65</v>
      </c>
      <c r="H1302" s="58">
        <f t="shared" si="111"/>
        <v>2.4920802534318831E-2</v>
      </c>
      <c r="J1302" s="111">
        <v>45661.645833333336</v>
      </c>
      <c r="K1302" s="30">
        <v>128.53</v>
      </c>
      <c r="L1302" s="58">
        <f t="shared" si="112"/>
        <v>4.3432375385614508E-2</v>
      </c>
      <c r="N1302" s="111">
        <v>45661.645833333336</v>
      </c>
      <c r="O1302" s="30">
        <v>1067.05</v>
      </c>
      <c r="P1302" s="58">
        <f t="shared" si="109"/>
        <v>1.4209675886322604E-2</v>
      </c>
      <c r="R1302" s="111">
        <v>45661.645833333336</v>
      </c>
      <c r="S1302" s="30">
        <v>23165.7</v>
      </c>
      <c r="T1302" s="31">
        <f t="shared" si="113"/>
        <v>-1.5036555006834651E-2</v>
      </c>
    </row>
    <row r="1303" spans="2:20">
      <c r="B1303" s="111">
        <v>45692.645833333336</v>
      </c>
      <c r="C1303" s="30">
        <v>1970.4</v>
      </c>
      <c r="D1303" s="31">
        <f t="shared" si="110"/>
        <v>9.581390582569016E-3</v>
      </c>
      <c r="F1303" s="111">
        <v>45692.645833333336</v>
      </c>
      <c r="G1303" s="30">
        <v>243.74</v>
      </c>
      <c r="H1303" s="58">
        <f t="shared" si="111"/>
        <v>4.4920667628272071E-3</v>
      </c>
      <c r="J1303" s="111">
        <v>45692.645833333336</v>
      </c>
      <c r="K1303" s="30">
        <v>129.71</v>
      </c>
      <c r="L1303" s="58">
        <f t="shared" si="112"/>
        <v>9.1807360149382955E-3</v>
      </c>
      <c r="N1303" s="111">
        <v>45692.645833333336</v>
      </c>
      <c r="O1303" s="30">
        <v>1085.5</v>
      </c>
      <c r="P1303" s="58">
        <f t="shared" si="109"/>
        <v>1.7290661168642529E-2</v>
      </c>
      <c r="R1303" s="111">
        <v>45692.645833333336</v>
      </c>
      <c r="S1303" s="30">
        <v>23332.35</v>
      </c>
      <c r="T1303" s="31">
        <f t="shared" si="113"/>
        <v>7.1938253538634811E-3</v>
      </c>
    </row>
    <row r="1304" spans="2:20">
      <c r="B1304" s="111">
        <v>45720.645833333336</v>
      </c>
      <c r="C1304" s="30">
        <v>1983.05</v>
      </c>
      <c r="D1304" s="31">
        <f t="shared" si="110"/>
        <v>6.4200162403571515E-3</v>
      </c>
      <c r="F1304" s="111">
        <v>45720.645833333336</v>
      </c>
      <c r="G1304" s="30">
        <v>247.29</v>
      </c>
      <c r="H1304" s="58">
        <f t="shared" si="111"/>
        <v>1.4564700090260008E-2</v>
      </c>
      <c r="J1304" s="111">
        <v>45720.645833333336</v>
      </c>
      <c r="K1304" s="30">
        <v>129.71</v>
      </c>
      <c r="L1304" s="58">
        <f t="shared" si="112"/>
        <v>0</v>
      </c>
      <c r="N1304" s="111">
        <v>45720.645833333336</v>
      </c>
      <c r="O1304" s="30">
        <v>1101.2</v>
      </c>
      <c r="P1304" s="58">
        <f t="shared" si="109"/>
        <v>1.4463380930446856E-2</v>
      </c>
      <c r="R1304" s="111">
        <v>45720.645833333336</v>
      </c>
      <c r="S1304" s="30">
        <v>23250.1</v>
      </c>
      <c r="T1304" s="31">
        <f t="shared" si="113"/>
        <v>-3.5251485598322141E-3</v>
      </c>
    </row>
    <row r="1305" spans="2:20">
      <c r="B1305" s="111">
        <v>45751.645833333336</v>
      </c>
      <c r="C1305" s="30">
        <v>1989.35</v>
      </c>
      <c r="D1305" s="31">
        <f t="shared" si="110"/>
        <v>3.1769244345831726E-3</v>
      </c>
      <c r="F1305" s="111">
        <v>45751.645833333336</v>
      </c>
      <c r="G1305" s="30">
        <v>235.2</v>
      </c>
      <c r="H1305" s="58">
        <f t="shared" si="111"/>
        <v>-4.8889967244935106E-2</v>
      </c>
      <c r="J1305" s="111">
        <v>45751.645833333336</v>
      </c>
      <c r="K1305" s="30">
        <v>123.89</v>
      </c>
      <c r="L1305" s="58">
        <f t="shared" si="112"/>
        <v>-4.4869323876339573E-2</v>
      </c>
      <c r="N1305" s="111">
        <v>45751.645833333336</v>
      </c>
      <c r="O1305" s="30">
        <v>1055.7</v>
      </c>
      <c r="P1305" s="58">
        <f t="shared" si="109"/>
        <v>-4.1318561569197221E-2</v>
      </c>
      <c r="R1305" s="111">
        <v>45751.645833333336</v>
      </c>
      <c r="S1305" s="30">
        <v>22904.45</v>
      </c>
      <c r="T1305" s="31">
        <f t="shared" si="113"/>
        <v>-1.4866602724289302E-2</v>
      </c>
    </row>
    <row r="1306" spans="2:20">
      <c r="B1306" s="111">
        <v>45842.645833333336</v>
      </c>
      <c r="C1306" s="30">
        <v>1945.6</v>
      </c>
      <c r="D1306" s="31">
        <f t="shared" si="110"/>
        <v>-2.1992107974966646E-2</v>
      </c>
      <c r="F1306" s="111">
        <v>45842.645833333336</v>
      </c>
      <c r="G1306" s="30">
        <v>229.08</v>
      </c>
      <c r="H1306" s="58">
        <f t="shared" si="111"/>
        <v>-2.602040816326523E-2</v>
      </c>
      <c r="J1306" s="111">
        <v>45842.645833333336</v>
      </c>
      <c r="K1306" s="30">
        <v>116.44</v>
      </c>
      <c r="L1306" s="58">
        <f t="shared" si="112"/>
        <v>-6.0133989829687651E-2</v>
      </c>
      <c r="N1306" s="111">
        <v>45842.645833333336</v>
      </c>
      <c r="O1306" s="30">
        <v>998.75</v>
      </c>
      <c r="P1306" s="58">
        <f t="shared" si="109"/>
        <v>-5.3945249597423528E-2</v>
      </c>
      <c r="R1306" s="111">
        <v>45842.645833333336</v>
      </c>
      <c r="S1306" s="30">
        <v>22161.599999999999</v>
      </c>
      <c r="T1306" s="31">
        <f t="shared" si="113"/>
        <v>-3.2432562231356932E-2</v>
      </c>
    </row>
    <row r="1307" spans="2:20">
      <c r="B1307" s="111">
        <v>45873.645833333336</v>
      </c>
      <c r="C1307" s="30">
        <v>1996.5</v>
      </c>
      <c r="D1307" s="31">
        <f t="shared" si="110"/>
        <v>2.6161595394736947E-2</v>
      </c>
      <c r="F1307" s="111">
        <v>45873.645833333336</v>
      </c>
      <c r="G1307" s="30">
        <v>234.96</v>
      </c>
      <c r="H1307" s="58">
        <f t="shared" si="111"/>
        <v>2.566788894709271E-2</v>
      </c>
      <c r="J1307" s="111">
        <v>45873.645833333336</v>
      </c>
      <c r="K1307" s="30">
        <v>121.38</v>
      </c>
      <c r="L1307" s="58">
        <f t="shared" si="112"/>
        <v>4.2425283407763636E-2</v>
      </c>
      <c r="N1307" s="111">
        <v>45873.645833333336</v>
      </c>
      <c r="O1307" s="30">
        <v>1005</v>
      </c>
      <c r="P1307" s="58">
        <f t="shared" si="109"/>
        <v>6.2578222778473247E-3</v>
      </c>
      <c r="R1307" s="111">
        <v>45873.645833333336</v>
      </c>
      <c r="S1307" s="30">
        <v>22535.85</v>
      </c>
      <c r="T1307" s="31">
        <f t="shared" si="113"/>
        <v>1.68873186051548E-2</v>
      </c>
    </row>
    <row r="1308" spans="2:20">
      <c r="B1308" s="111">
        <v>45904.645833333336</v>
      </c>
      <c r="C1308" s="30">
        <v>2001.75</v>
      </c>
      <c r="D1308" s="31">
        <f t="shared" si="110"/>
        <v>2.6296018031555235E-3</v>
      </c>
      <c r="F1308" s="111">
        <v>45904.645833333336</v>
      </c>
      <c r="G1308" s="30">
        <v>229.08</v>
      </c>
      <c r="H1308" s="58">
        <f t="shared" si="111"/>
        <v>-2.5025536261491288E-2</v>
      </c>
      <c r="J1308" s="111">
        <v>45904.645833333336</v>
      </c>
      <c r="K1308" s="30">
        <v>119.22</v>
      </c>
      <c r="L1308" s="58">
        <f t="shared" si="112"/>
        <v>-1.7795353435491768E-2</v>
      </c>
      <c r="N1308" s="111">
        <v>45904.645833333336</v>
      </c>
      <c r="O1308" s="30">
        <v>983.4</v>
      </c>
      <c r="P1308" s="58">
        <f t="shared" si="109"/>
        <v>-2.1492537313432813E-2</v>
      </c>
      <c r="R1308" s="111">
        <v>45904.645833333336</v>
      </c>
      <c r="S1308" s="30">
        <v>22399.15</v>
      </c>
      <c r="T1308" s="31">
        <f t="shared" si="113"/>
        <v>-6.0658905699140231E-3</v>
      </c>
    </row>
    <row r="1309" spans="2:20">
      <c r="B1309" s="111">
        <v>45965.645833333336</v>
      </c>
      <c r="C1309" s="30">
        <v>2019.5</v>
      </c>
      <c r="D1309" s="31">
        <f t="shared" si="110"/>
        <v>8.8672411639814097E-3</v>
      </c>
      <c r="F1309" s="111">
        <v>45965.645833333336</v>
      </c>
      <c r="G1309" s="30">
        <v>238.45</v>
      </c>
      <c r="H1309" s="58">
        <f t="shared" si="111"/>
        <v>4.0902741400383968E-2</v>
      </c>
      <c r="J1309" s="111">
        <v>45965.645833333336</v>
      </c>
      <c r="K1309" s="30">
        <v>124.16</v>
      </c>
      <c r="L1309" s="58">
        <f t="shared" si="112"/>
        <v>4.1436000671028372E-2</v>
      </c>
      <c r="N1309" s="111">
        <v>45965.645833333336</v>
      </c>
      <c r="O1309" s="30">
        <v>1013.5</v>
      </c>
      <c r="P1309" s="58">
        <f t="shared" si="109"/>
        <v>3.0608094366483707E-2</v>
      </c>
      <c r="R1309" s="111">
        <v>45965.645833333336</v>
      </c>
      <c r="S1309" s="30">
        <v>22828.55</v>
      </c>
      <c r="T1309" s="31">
        <f t="shared" si="113"/>
        <v>1.91703703042303E-2</v>
      </c>
    </row>
    <row r="1310" spans="2:20" ht="27">
      <c r="B1310" s="112" t="s">
        <v>792</v>
      </c>
      <c r="C1310" s="30">
        <v>2088.1</v>
      </c>
      <c r="D1310" s="31">
        <f t="shared" si="110"/>
        <v>3.3968804159445254E-2</v>
      </c>
      <c r="F1310" s="112" t="s">
        <v>792</v>
      </c>
      <c r="G1310" s="30">
        <v>242.86</v>
      </c>
      <c r="H1310" s="58">
        <f t="shared" si="111"/>
        <v>1.849444327951355E-2</v>
      </c>
      <c r="J1310" s="112" t="s">
        <v>792</v>
      </c>
      <c r="K1310" s="30">
        <v>130.26</v>
      </c>
      <c r="L1310" s="58">
        <f t="shared" si="112"/>
        <v>4.9130154639175139E-2</v>
      </c>
      <c r="N1310" s="112" t="s">
        <v>792</v>
      </c>
      <c r="O1310" s="30">
        <v>1041.2</v>
      </c>
      <c r="P1310" s="58">
        <f t="shared" si="109"/>
        <v>2.7331031080414459E-2</v>
      </c>
      <c r="R1310" s="112" t="s">
        <v>792</v>
      </c>
      <c r="S1310" s="30">
        <v>23328.55</v>
      </c>
      <c r="T1310" s="31">
        <f t="shared" si="113"/>
        <v>2.1902398531663314E-2</v>
      </c>
    </row>
    <row r="1311" spans="2:20" ht="27">
      <c r="B1311" s="112" t="s">
        <v>793</v>
      </c>
      <c r="C1311" s="30">
        <v>2109.4</v>
      </c>
      <c r="D1311" s="31">
        <f t="shared" si="110"/>
        <v>1.0200660887888624E-2</v>
      </c>
      <c r="F1311" s="112" t="s">
        <v>793</v>
      </c>
      <c r="G1311" s="30">
        <v>245.73</v>
      </c>
      <c r="H1311" s="58">
        <f t="shared" si="111"/>
        <v>1.1817508029317247E-2</v>
      </c>
      <c r="J1311" s="112" t="s">
        <v>793</v>
      </c>
      <c r="K1311" s="30">
        <v>128.32</v>
      </c>
      <c r="L1311" s="58">
        <f t="shared" si="112"/>
        <v>-1.4893290342392174E-2</v>
      </c>
      <c r="N1311" s="112" t="s">
        <v>793</v>
      </c>
      <c r="O1311" s="30">
        <v>1054.5999999999999</v>
      </c>
      <c r="P1311" s="58">
        <f t="shared" si="109"/>
        <v>1.286976565501341E-2</v>
      </c>
      <c r="R1311" s="112" t="s">
        <v>793</v>
      </c>
      <c r="S1311" s="30">
        <v>23437.200000000001</v>
      </c>
      <c r="T1311" s="31">
        <f t="shared" si="113"/>
        <v>4.6573833350123106E-3</v>
      </c>
    </row>
    <row r="1312" spans="2:20" ht="27">
      <c r="B1312" s="112" t="s">
        <v>794</v>
      </c>
      <c r="C1312" s="30">
        <v>2147.4</v>
      </c>
      <c r="D1312" s="31">
        <f t="shared" si="110"/>
        <v>1.8014601308429024E-2</v>
      </c>
      <c r="F1312" s="112" t="s">
        <v>794</v>
      </c>
      <c r="G1312" s="30">
        <v>253.81</v>
      </c>
      <c r="H1312" s="58">
        <f t="shared" si="111"/>
        <v>3.2881618036055826E-2</v>
      </c>
      <c r="J1312" s="112" t="s">
        <v>794</v>
      </c>
      <c r="K1312" s="30">
        <v>127.81</v>
      </c>
      <c r="L1312" s="58">
        <f t="shared" si="112"/>
        <v>-3.9744389027430715E-3</v>
      </c>
      <c r="N1312" s="112" t="s">
        <v>794</v>
      </c>
      <c r="O1312" s="30">
        <v>1068.4000000000001</v>
      </c>
      <c r="P1312" s="58">
        <f t="shared" si="109"/>
        <v>1.3085530058790207E-2</v>
      </c>
      <c r="R1312" s="112" t="s">
        <v>794</v>
      </c>
      <c r="S1312" s="30">
        <v>23851.65</v>
      </c>
      <c r="T1312" s="31">
        <f t="shared" si="113"/>
        <v>1.7683426347857356E-2</v>
      </c>
    </row>
    <row r="1313" spans="2:20" ht="27">
      <c r="B1313" s="112" t="s">
        <v>795</v>
      </c>
      <c r="C1313" s="30">
        <v>2218</v>
      </c>
      <c r="D1313" s="31">
        <f t="shared" si="110"/>
        <v>3.2876967495576004E-2</v>
      </c>
      <c r="F1313" s="112" t="s">
        <v>795</v>
      </c>
      <c r="G1313" s="30">
        <v>260.58999999999997</v>
      </c>
      <c r="H1313" s="58">
        <f t="shared" si="111"/>
        <v>2.6712895472991605E-2</v>
      </c>
      <c r="J1313" s="112" t="s">
        <v>795</v>
      </c>
      <c r="K1313" s="30">
        <v>128.38</v>
      </c>
      <c r="L1313" s="58">
        <f t="shared" si="112"/>
        <v>4.4597449338861228E-3</v>
      </c>
      <c r="N1313" s="112" t="s">
        <v>795</v>
      </c>
      <c r="O1313" s="30">
        <v>1072.7</v>
      </c>
      <c r="P1313" s="58">
        <f t="shared" si="109"/>
        <v>4.0247098464993858E-3</v>
      </c>
      <c r="R1313" s="112" t="s">
        <v>795</v>
      </c>
      <c r="S1313" s="30">
        <v>24125.55</v>
      </c>
      <c r="T1313" s="31">
        <f t="shared" si="113"/>
        <v>1.1483482274811108E-2</v>
      </c>
    </row>
    <row r="1314" spans="2:20" ht="27">
      <c r="B1314" s="112" t="s">
        <v>796</v>
      </c>
      <c r="C1314" s="30">
        <v>2230.8000000000002</v>
      </c>
      <c r="D1314" s="31">
        <f t="shared" si="110"/>
        <v>5.7709648331831787E-3</v>
      </c>
      <c r="F1314" s="112" t="s">
        <v>796</v>
      </c>
      <c r="G1314" s="30">
        <v>297.36</v>
      </c>
      <c r="H1314" s="58">
        <f t="shared" si="111"/>
        <v>0.14110288192179299</v>
      </c>
      <c r="J1314" s="112" t="s">
        <v>796</v>
      </c>
      <c r="K1314" s="30">
        <v>142.35</v>
      </c>
      <c r="L1314" s="58">
        <f t="shared" si="112"/>
        <v>0.10881757283065907</v>
      </c>
      <c r="N1314" s="112" t="s">
        <v>796</v>
      </c>
      <c r="O1314" s="30">
        <v>1083</v>
      </c>
      <c r="P1314" s="58">
        <f t="shared" si="109"/>
        <v>9.6019390323482945E-3</v>
      </c>
      <c r="R1314" s="112" t="s">
        <v>796</v>
      </c>
      <c r="S1314" s="30">
        <v>24167.25</v>
      </c>
      <c r="T1314" s="31">
        <f t="shared" si="113"/>
        <v>1.7284580040661801E-3</v>
      </c>
    </row>
    <row r="1315" spans="2:20" ht="27">
      <c r="B1315" s="112" t="s">
        <v>797</v>
      </c>
      <c r="C1315" s="30">
        <v>2238.9</v>
      </c>
      <c r="D1315" s="31">
        <f t="shared" si="110"/>
        <v>3.6309844002151426E-3</v>
      </c>
      <c r="F1315" s="112" t="s">
        <v>797</v>
      </c>
      <c r="G1315" s="30">
        <v>301.47000000000003</v>
      </c>
      <c r="H1315" s="58">
        <f t="shared" si="111"/>
        <v>1.3821630347054192E-2</v>
      </c>
      <c r="J1315" s="112" t="s">
        <v>797</v>
      </c>
      <c r="K1315" s="30">
        <v>139.55000000000001</v>
      </c>
      <c r="L1315" s="58">
        <f t="shared" si="112"/>
        <v>-1.9669827889005842E-2</v>
      </c>
      <c r="N1315" s="112" t="s">
        <v>797</v>
      </c>
      <c r="O1315" s="30">
        <v>1084</v>
      </c>
      <c r="P1315" s="58">
        <f t="shared" si="109"/>
        <v>9.2336103416434945E-4</v>
      </c>
      <c r="R1315" s="112" t="s">
        <v>797</v>
      </c>
      <c r="S1315" s="30">
        <v>24328.95</v>
      </c>
      <c r="T1315" s="31">
        <f t="shared" si="113"/>
        <v>6.6908729789281196E-3</v>
      </c>
    </row>
    <row r="1316" spans="2:20" ht="27">
      <c r="B1316" s="112" t="s">
        <v>798</v>
      </c>
      <c r="C1316" s="30">
        <v>2176.6</v>
      </c>
      <c r="D1316" s="31">
        <f t="shared" si="110"/>
        <v>-2.7826164634418782E-2</v>
      </c>
      <c r="F1316" s="112" t="s">
        <v>798</v>
      </c>
      <c r="G1316" s="30">
        <v>293.86</v>
      </c>
      <c r="H1316" s="58">
        <f t="shared" si="111"/>
        <v>-2.5242976083855839E-2</v>
      </c>
      <c r="J1316" s="112" t="s">
        <v>798</v>
      </c>
      <c r="K1316" s="30">
        <v>138.94</v>
      </c>
      <c r="L1316" s="58">
        <f t="shared" si="112"/>
        <v>-4.3711931207452981E-3</v>
      </c>
      <c r="N1316" s="112" t="s">
        <v>798</v>
      </c>
      <c r="O1316" s="30">
        <v>1044.2</v>
      </c>
      <c r="P1316" s="58">
        <f t="shared" si="109"/>
        <v>-3.6715867158671589E-2</v>
      </c>
      <c r="R1316" s="112" t="s">
        <v>798</v>
      </c>
      <c r="S1316" s="30">
        <v>24246.7</v>
      </c>
      <c r="T1316" s="31">
        <f t="shared" si="113"/>
        <v>-3.380745983694311E-3</v>
      </c>
    </row>
    <row r="1317" spans="2:20" ht="27">
      <c r="B1317" s="112" t="s">
        <v>799</v>
      </c>
      <c r="C1317" s="30">
        <v>2124.1999999999998</v>
      </c>
      <c r="D1317" s="31">
        <f t="shared" si="110"/>
        <v>-2.4074244234126629E-2</v>
      </c>
      <c r="F1317" s="112" t="s">
        <v>799</v>
      </c>
      <c r="G1317" s="30">
        <v>285.08</v>
      </c>
      <c r="H1317" s="58">
        <f t="shared" si="111"/>
        <v>-2.9878173279793252E-2</v>
      </c>
      <c r="J1317" s="112" t="s">
        <v>799</v>
      </c>
      <c r="K1317" s="30">
        <v>134.1</v>
      </c>
      <c r="L1317" s="58">
        <f t="shared" si="112"/>
        <v>-3.4835180653519537E-2</v>
      </c>
      <c r="N1317" s="112" t="s">
        <v>799</v>
      </c>
      <c r="O1317" s="30">
        <v>1063.3</v>
      </c>
      <c r="P1317" s="58">
        <f t="shared" si="109"/>
        <v>1.8291515035433692E-2</v>
      </c>
      <c r="R1317" s="112" t="s">
        <v>799</v>
      </c>
      <c r="S1317" s="30">
        <v>24039.35</v>
      </c>
      <c r="T1317" s="31">
        <f t="shared" si="113"/>
        <v>-8.5516791975815964E-3</v>
      </c>
    </row>
    <row r="1318" spans="2:20" ht="27">
      <c r="B1318" s="112" t="s">
        <v>800</v>
      </c>
      <c r="C1318" s="30">
        <v>2159</v>
      </c>
      <c r="D1318" s="31">
        <f t="shared" si="110"/>
        <v>1.6382638169663899E-2</v>
      </c>
      <c r="F1318" s="112" t="s">
        <v>800</v>
      </c>
      <c r="G1318" s="30">
        <v>298.81</v>
      </c>
      <c r="H1318" s="58">
        <f t="shared" si="111"/>
        <v>4.8161919461203961E-2</v>
      </c>
      <c r="J1318" s="112" t="s">
        <v>800</v>
      </c>
      <c r="K1318" s="30">
        <v>138.66999999999999</v>
      </c>
      <c r="L1318" s="58">
        <f t="shared" si="112"/>
        <v>3.4079045488441428E-2</v>
      </c>
      <c r="N1318" s="112" t="s">
        <v>800</v>
      </c>
      <c r="O1318" s="30">
        <v>1043.5999999999999</v>
      </c>
      <c r="P1318" s="58">
        <f t="shared" si="109"/>
        <v>-1.8527226558826326E-2</v>
      </c>
      <c r="R1318" s="112" t="s">
        <v>800</v>
      </c>
      <c r="S1318" s="30">
        <v>24328.5</v>
      </c>
      <c r="T1318" s="31">
        <f t="shared" si="113"/>
        <v>1.2028195437896683E-2</v>
      </c>
    </row>
    <row r="1319" spans="2:20" ht="27">
      <c r="B1319" s="112" t="s">
        <v>801</v>
      </c>
      <c r="C1319" s="30">
        <v>2167.4</v>
      </c>
      <c r="D1319" s="31">
        <f t="shared" si="110"/>
        <v>3.8906901343214173E-3</v>
      </c>
      <c r="F1319" s="112" t="s">
        <v>801</v>
      </c>
      <c r="G1319" s="30">
        <v>298.05</v>
      </c>
      <c r="H1319" s="58">
        <f t="shared" si="111"/>
        <v>-2.5434222415581242E-3</v>
      </c>
      <c r="J1319" s="112" t="s">
        <v>801</v>
      </c>
      <c r="K1319" s="30">
        <v>136.21</v>
      </c>
      <c r="L1319" s="58">
        <f t="shared" si="112"/>
        <v>-1.7739958174082249E-2</v>
      </c>
      <c r="N1319" s="112" t="s">
        <v>801</v>
      </c>
      <c r="O1319" s="30">
        <v>1064.0999999999999</v>
      </c>
      <c r="P1319" s="58">
        <f t="shared" si="109"/>
        <v>1.9643541586814806E-2</v>
      </c>
      <c r="R1319" s="112" t="s">
        <v>801</v>
      </c>
      <c r="S1319" s="30">
        <v>24335.95</v>
      </c>
      <c r="T1319" s="31">
        <f t="shared" si="113"/>
        <v>3.0622520911682827E-4</v>
      </c>
    </row>
    <row r="1320" spans="2:20" ht="27">
      <c r="B1320" s="112" t="s">
        <v>802</v>
      </c>
      <c r="C1320" s="30">
        <v>2160</v>
      </c>
      <c r="D1320" s="31">
        <f t="shared" si="110"/>
        <v>-3.4142290301744094E-3</v>
      </c>
      <c r="F1320" s="112" t="s">
        <v>802</v>
      </c>
      <c r="G1320" s="30">
        <v>286.62</v>
      </c>
      <c r="H1320" s="58">
        <f t="shared" si="111"/>
        <v>-3.8349270256668344E-2</v>
      </c>
      <c r="J1320" s="112" t="s">
        <v>802</v>
      </c>
      <c r="K1320" s="30">
        <v>134.51</v>
      </c>
      <c r="L1320" s="58">
        <f t="shared" si="112"/>
        <v>-1.2480728287203702E-2</v>
      </c>
      <c r="N1320" s="112" t="s">
        <v>802</v>
      </c>
      <c r="O1320" s="30">
        <v>1048.7</v>
      </c>
      <c r="P1320" s="58">
        <f t="shared" si="109"/>
        <v>-1.4472324029696337E-2</v>
      </c>
      <c r="R1320" s="112" t="s">
        <v>802</v>
      </c>
      <c r="S1320" s="30">
        <v>24334.2</v>
      </c>
      <c r="T1320" s="31">
        <f t="shared" si="113"/>
        <v>-7.1910075423398112E-5</v>
      </c>
    </row>
    <row r="1321" spans="2:20">
      <c r="B1321" s="111">
        <v>45693.645833333336</v>
      </c>
      <c r="C1321" s="30">
        <v>2164.5</v>
      </c>
      <c r="D1321" s="31">
        <f t="shared" si="110"/>
        <v>2.083333333333437E-3</v>
      </c>
      <c r="F1321" s="111">
        <v>45693.645833333336</v>
      </c>
      <c r="G1321" s="30">
        <v>292.10000000000002</v>
      </c>
      <c r="H1321" s="58">
        <f t="shared" si="111"/>
        <v>1.9119391528853669E-2</v>
      </c>
      <c r="J1321" s="111">
        <v>45693.645833333336</v>
      </c>
      <c r="K1321" s="30">
        <v>134.28</v>
      </c>
      <c r="L1321" s="58">
        <f t="shared" si="112"/>
        <v>-1.7099100438627834E-3</v>
      </c>
      <c r="N1321" s="111">
        <v>45693.645833333336</v>
      </c>
      <c r="O1321" s="30">
        <v>1023.1</v>
      </c>
      <c r="P1321" s="58">
        <f t="shared" si="109"/>
        <v>-2.4411175741394175E-2</v>
      </c>
      <c r="R1321" s="111">
        <v>45693.645833333336</v>
      </c>
      <c r="S1321" s="30">
        <v>24312.7</v>
      </c>
      <c r="T1321" s="31">
        <f t="shared" si="113"/>
        <v>-8.8353017563758129E-4</v>
      </c>
    </row>
    <row r="1322" spans="2:20">
      <c r="B1322" s="111">
        <v>45782.645833333336</v>
      </c>
      <c r="C1322" s="30">
        <v>2131.1</v>
      </c>
      <c r="D1322" s="31">
        <f t="shared" si="110"/>
        <v>-1.5430815430815481E-2</v>
      </c>
      <c r="F1322" s="111">
        <v>45782.645833333336</v>
      </c>
      <c r="G1322" s="30">
        <v>293.05</v>
      </c>
      <c r="H1322" s="58">
        <f t="shared" si="111"/>
        <v>3.252310852447815E-3</v>
      </c>
      <c r="J1322" s="111">
        <v>45782.645833333336</v>
      </c>
      <c r="K1322" s="30">
        <v>137.62</v>
      </c>
      <c r="L1322" s="58">
        <f t="shared" si="112"/>
        <v>2.4873398868036967E-2</v>
      </c>
      <c r="N1322" s="111">
        <v>45782.645833333336</v>
      </c>
      <c r="O1322" s="30">
        <v>1007.3</v>
      </c>
      <c r="P1322" s="58">
        <f t="shared" si="109"/>
        <v>-1.5443260678330684E-2</v>
      </c>
      <c r="R1322" s="111">
        <v>45782.645833333336</v>
      </c>
      <c r="S1322" s="30">
        <v>24461.15</v>
      </c>
      <c r="T1322" s="31">
        <f t="shared" si="113"/>
        <v>6.1058623682272994E-3</v>
      </c>
    </row>
    <row r="1323" spans="2:20">
      <c r="B1323" s="111">
        <v>45813.645833333336</v>
      </c>
      <c r="C1323" s="30">
        <v>2136.8000000000002</v>
      </c>
      <c r="D1323" s="31">
        <f t="shared" si="110"/>
        <v>2.674675050443609E-3</v>
      </c>
      <c r="F1323" s="111">
        <v>45813.645833333336</v>
      </c>
      <c r="G1323" s="30">
        <v>281.55</v>
      </c>
      <c r="H1323" s="58">
        <f t="shared" si="111"/>
        <v>-3.9242450093840642E-2</v>
      </c>
      <c r="J1323" s="111">
        <v>45813.645833333336</v>
      </c>
      <c r="K1323" s="30">
        <v>132.58000000000001</v>
      </c>
      <c r="L1323" s="58">
        <f t="shared" si="112"/>
        <v>-3.662258392675477E-2</v>
      </c>
      <c r="N1323" s="111">
        <v>45813.645833333336</v>
      </c>
      <c r="O1323" s="30">
        <v>985.4</v>
      </c>
      <c r="P1323" s="58">
        <f t="shared" si="109"/>
        <v>-2.174128859326907E-2</v>
      </c>
      <c r="R1323" s="111">
        <v>45813.645833333336</v>
      </c>
      <c r="S1323" s="30">
        <v>24379.599999999999</v>
      </c>
      <c r="T1323" s="31">
        <f t="shared" si="113"/>
        <v>-3.3338579747886898E-3</v>
      </c>
    </row>
    <row r="1324" spans="2:20">
      <c r="B1324" s="111">
        <v>45843.645833333336</v>
      </c>
      <c r="C1324" s="30">
        <v>2181.8000000000002</v>
      </c>
      <c r="D1324" s="31">
        <f t="shared" si="110"/>
        <v>2.1059528266566874E-2</v>
      </c>
      <c r="F1324" s="111">
        <v>45843.645833333336</v>
      </c>
      <c r="G1324" s="30">
        <v>280.45</v>
      </c>
      <c r="H1324" s="58">
        <f t="shared" si="111"/>
        <v>-3.906943704493071E-3</v>
      </c>
      <c r="J1324" s="111">
        <v>45843.645833333336</v>
      </c>
      <c r="K1324" s="30">
        <v>126.83</v>
      </c>
      <c r="L1324" s="58">
        <f t="shared" si="112"/>
        <v>-4.3370040730125292E-2</v>
      </c>
      <c r="N1324" s="111">
        <v>45843.645833333336</v>
      </c>
      <c r="O1324" s="30">
        <v>974.7</v>
      </c>
      <c r="P1324" s="58">
        <f t="shared" si="109"/>
        <v>-1.0858534605236336E-2</v>
      </c>
      <c r="R1324" s="111">
        <v>45843.645833333336</v>
      </c>
      <c r="S1324" s="30">
        <v>24414.400000000001</v>
      </c>
      <c r="T1324" s="31">
        <f t="shared" si="113"/>
        <v>1.4274229273656402E-3</v>
      </c>
    </row>
    <row r="1325" spans="2:20">
      <c r="B1325" s="111">
        <v>45874.645833333336</v>
      </c>
      <c r="C1325" s="30">
        <v>2168.9</v>
      </c>
      <c r="D1325" s="31">
        <f t="shared" si="110"/>
        <v>-5.9125492712439609E-3</v>
      </c>
      <c r="F1325" s="111">
        <v>45874.645833333336</v>
      </c>
      <c r="G1325" s="30">
        <v>278.25</v>
      </c>
      <c r="H1325" s="58">
        <f t="shared" si="111"/>
        <v>-7.844535567837374E-3</v>
      </c>
      <c r="J1325" s="111">
        <v>45874.645833333336</v>
      </c>
      <c r="K1325" s="30">
        <v>120.97</v>
      </c>
      <c r="L1325" s="58">
        <f t="shared" si="112"/>
        <v>-4.6203579594733091E-2</v>
      </c>
      <c r="N1325" s="111">
        <v>45874.645833333336</v>
      </c>
      <c r="O1325" s="30">
        <v>944.7</v>
      </c>
      <c r="P1325" s="58">
        <f t="shared" si="109"/>
        <v>-3.0778701138811981E-2</v>
      </c>
      <c r="R1325" s="111">
        <v>45874.645833333336</v>
      </c>
      <c r="S1325" s="30">
        <v>24273.8</v>
      </c>
      <c r="T1325" s="31">
        <f t="shared" si="113"/>
        <v>-5.758896389016388E-3</v>
      </c>
    </row>
    <row r="1326" spans="2:20">
      <c r="B1326" s="111">
        <v>45905.645833333336</v>
      </c>
      <c r="C1326" s="30">
        <v>2174.3000000000002</v>
      </c>
      <c r="D1326" s="31">
        <f t="shared" si="110"/>
        <v>2.4897413435382987E-3</v>
      </c>
      <c r="F1326" s="111">
        <v>45905.645833333336</v>
      </c>
      <c r="G1326" s="30">
        <v>275.89999999999998</v>
      </c>
      <c r="H1326" s="58">
        <f t="shared" si="111"/>
        <v>-8.4456424079066839E-3</v>
      </c>
      <c r="J1326" s="111">
        <v>45905.645833333336</v>
      </c>
      <c r="K1326" s="30">
        <v>122.42</v>
      </c>
      <c r="L1326" s="58">
        <f t="shared" si="112"/>
        <v>1.1986442919732276E-2</v>
      </c>
      <c r="N1326" s="111">
        <v>45905.645833333336</v>
      </c>
      <c r="O1326" s="30">
        <v>944.2</v>
      </c>
      <c r="P1326" s="58">
        <f t="shared" si="109"/>
        <v>-5.2926855086266045E-4</v>
      </c>
      <c r="R1326" s="111">
        <v>45905.645833333336</v>
      </c>
      <c r="S1326" s="30">
        <v>24008</v>
      </c>
      <c r="T1326" s="31">
        <f t="shared" si="113"/>
        <v>-1.0950077861727414E-2</v>
      </c>
    </row>
    <row r="1327" spans="2:20">
      <c r="B1327" s="111">
        <v>45996.645833333336</v>
      </c>
      <c r="C1327" s="30">
        <v>2119.8000000000002</v>
      </c>
      <c r="D1327" s="31">
        <f t="shared" si="110"/>
        <v>-2.5065538334176463E-2</v>
      </c>
      <c r="F1327" s="111">
        <v>45996.645833333336</v>
      </c>
      <c r="G1327" s="30">
        <v>292.8</v>
      </c>
      <c r="H1327" s="58">
        <f t="shared" si="111"/>
        <v>6.1254077564335097E-2</v>
      </c>
      <c r="J1327" s="111">
        <v>45996.645833333336</v>
      </c>
      <c r="K1327" s="30">
        <v>135.19</v>
      </c>
      <c r="L1327" s="58">
        <f t="shared" si="112"/>
        <v>0.10431302074824367</v>
      </c>
      <c r="N1327" s="111">
        <v>45996.645833333336</v>
      </c>
      <c r="O1327" s="30">
        <v>1002.5</v>
      </c>
      <c r="P1327" s="58">
        <f t="shared" si="109"/>
        <v>6.1745392925227627E-2</v>
      </c>
      <c r="R1327" s="111">
        <v>45996.645833333336</v>
      </c>
      <c r="S1327" s="30">
        <v>24924.7</v>
      </c>
      <c r="T1327" s="31">
        <f t="shared" si="113"/>
        <v>3.8183105631456105E-2</v>
      </c>
    </row>
    <row r="1328" spans="2:20" ht="27">
      <c r="B1328" s="112" t="s">
        <v>803</v>
      </c>
      <c r="C1328" s="30">
        <v>2035.6</v>
      </c>
      <c r="D1328" s="31">
        <f t="shared" si="110"/>
        <v>-3.9720728370601144E-2</v>
      </c>
      <c r="F1328" s="112" t="s">
        <v>803</v>
      </c>
      <c r="G1328" s="30">
        <v>299.2</v>
      </c>
      <c r="H1328" s="58">
        <f t="shared" si="111"/>
        <v>2.1857923497267784E-2</v>
      </c>
      <c r="J1328" s="112" t="s">
        <v>803</v>
      </c>
      <c r="K1328" s="30">
        <v>134.51</v>
      </c>
      <c r="L1328" s="58">
        <f t="shared" si="112"/>
        <v>-5.0299578371181264E-3</v>
      </c>
      <c r="N1328" s="112" t="s">
        <v>803</v>
      </c>
      <c r="O1328" s="30">
        <v>1017</v>
      </c>
      <c r="P1328" s="58">
        <f t="shared" si="109"/>
        <v>1.4463840399002503E-2</v>
      </c>
      <c r="R1328" s="112" t="s">
        <v>803</v>
      </c>
      <c r="S1328" s="30">
        <v>24578.35</v>
      </c>
      <c r="T1328" s="31">
        <f t="shared" si="113"/>
        <v>-1.3895854313191403E-2</v>
      </c>
    </row>
    <row r="1329" spans="2:20" ht="27">
      <c r="B1329" s="112" t="s">
        <v>804</v>
      </c>
      <c r="C1329" s="30">
        <v>2074.4</v>
      </c>
      <c r="D1329" s="31">
        <f t="shared" si="110"/>
        <v>1.9060719198270792E-2</v>
      </c>
      <c r="F1329" s="112" t="s">
        <v>804</v>
      </c>
      <c r="G1329" s="30">
        <v>302.7</v>
      </c>
      <c r="H1329" s="58">
        <f t="shared" si="111"/>
        <v>1.1697860962566864E-2</v>
      </c>
      <c r="J1329" s="112" t="s">
        <v>804</v>
      </c>
      <c r="K1329" s="30">
        <v>135.76</v>
      </c>
      <c r="L1329" s="58">
        <f t="shared" si="112"/>
        <v>9.2929893688200593E-3</v>
      </c>
      <c r="N1329" s="112" t="s">
        <v>804</v>
      </c>
      <c r="O1329" s="30">
        <v>1020.1</v>
      </c>
      <c r="P1329" s="58">
        <f t="shared" si="109"/>
        <v>3.0481809242870472E-3</v>
      </c>
      <c r="R1329" s="112" t="s">
        <v>804</v>
      </c>
      <c r="S1329" s="30">
        <v>24666.9</v>
      </c>
      <c r="T1329" s="31">
        <f t="shared" si="113"/>
        <v>3.602764221357635E-3</v>
      </c>
    </row>
    <row r="1330" spans="2:20" ht="27">
      <c r="B1330" s="112" t="s">
        <v>805</v>
      </c>
      <c r="C1330" s="30">
        <v>2066.6</v>
      </c>
      <c r="D1330" s="31">
        <f t="shared" si="110"/>
        <v>-3.7601234091786395E-3</v>
      </c>
      <c r="F1330" s="112" t="s">
        <v>805</v>
      </c>
      <c r="G1330" s="30">
        <v>345.4</v>
      </c>
      <c r="H1330" s="58">
        <f t="shared" si="111"/>
        <v>0.14106375949785255</v>
      </c>
      <c r="J1330" s="112" t="s">
        <v>805</v>
      </c>
      <c r="K1330" s="30">
        <v>143.94</v>
      </c>
      <c r="L1330" s="58">
        <f t="shared" si="112"/>
        <v>6.0253388332351276E-2</v>
      </c>
      <c r="N1330" s="112" t="s">
        <v>805</v>
      </c>
      <c r="O1330" s="30">
        <v>1068.5999999999999</v>
      </c>
      <c r="P1330" s="58">
        <f t="shared" si="109"/>
        <v>4.7544358396235609E-2</v>
      </c>
      <c r="R1330" s="112" t="s">
        <v>805</v>
      </c>
      <c r="S1330" s="30">
        <v>25062.1</v>
      </c>
      <c r="T1330" s="31">
        <f t="shared" si="113"/>
        <v>1.6021470067175025E-2</v>
      </c>
    </row>
    <row r="1331" spans="2:20" ht="27">
      <c r="B1331" s="112" t="s">
        <v>806</v>
      </c>
      <c r="C1331" s="30">
        <v>2050.6</v>
      </c>
      <c r="D1331" s="31">
        <f t="shared" si="110"/>
        <v>-7.7421852317817175E-3</v>
      </c>
      <c r="F1331" s="112" t="s">
        <v>806</v>
      </c>
      <c r="G1331" s="30">
        <v>353.9</v>
      </c>
      <c r="H1331" s="58">
        <f t="shared" si="111"/>
        <v>2.4609148812970494E-2</v>
      </c>
      <c r="J1331" s="112" t="s">
        <v>806</v>
      </c>
      <c r="K1331" s="30">
        <v>145.36000000000001</v>
      </c>
      <c r="L1331" s="58">
        <f t="shared" si="112"/>
        <v>9.8652216201196019E-3</v>
      </c>
      <c r="N1331" s="112" t="s">
        <v>806</v>
      </c>
      <c r="O1331" s="30">
        <v>1086.8</v>
      </c>
      <c r="P1331" s="58">
        <f t="shared" si="109"/>
        <v>1.7031630170316392E-2</v>
      </c>
      <c r="R1331" s="112" t="s">
        <v>806</v>
      </c>
      <c r="S1331" s="30">
        <v>25019.8</v>
      </c>
      <c r="T1331" s="31">
        <f t="shared" si="113"/>
        <v>-1.6878074862042292E-3</v>
      </c>
    </row>
    <row r="1332" spans="2:20" ht="27">
      <c r="B1332" s="112" t="s">
        <v>807</v>
      </c>
      <c r="C1332" s="30">
        <v>2052.8000000000002</v>
      </c>
      <c r="D1332" s="31">
        <f t="shared" si="110"/>
        <v>1.0728567248612375E-3</v>
      </c>
      <c r="F1332" s="112" t="s">
        <v>807</v>
      </c>
      <c r="G1332" s="30">
        <v>352.25</v>
      </c>
      <c r="H1332" s="58">
        <f t="shared" si="111"/>
        <v>-4.6623339926532559E-3</v>
      </c>
      <c r="J1332" s="112" t="s">
        <v>807</v>
      </c>
      <c r="K1332" s="30">
        <v>147.38</v>
      </c>
      <c r="L1332" s="58">
        <f t="shared" si="112"/>
        <v>1.3896532746284995E-2</v>
      </c>
      <c r="N1332" s="112" t="s">
        <v>807</v>
      </c>
      <c r="O1332" s="30">
        <v>1104.4000000000001</v>
      </c>
      <c r="P1332" s="58">
        <f t="shared" si="109"/>
        <v>1.6194331983805821E-2</v>
      </c>
      <c r="R1332" s="112" t="s">
        <v>807</v>
      </c>
      <c r="S1332" s="30">
        <v>24945.45</v>
      </c>
      <c r="T1332" s="31">
        <f t="shared" si="113"/>
        <v>-2.9716464560067823E-3</v>
      </c>
    </row>
    <row r="1333" spans="2:20" ht="27">
      <c r="B1333" s="112" t="s">
        <v>808</v>
      </c>
      <c r="C1333" s="30">
        <v>2020.5</v>
      </c>
      <c r="D1333" s="31">
        <f t="shared" si="110"/>
        <v>-1.5734606391270556E-2</v>
      </c>
      <c r="F1333" s="112" t="s">
        <v>808</v>
      </c>
      <c r="G1333" s="30">
        <v>349.6</v>
      </c>
      <c r="H1333" s="58">
        <f t="shared" si="111"/>
        <v>-7.5230660042582276E-3</v>
      </c>
      <c r="J1333" s="112" t="s">
        <v>808</v>
      </c>
      <c r="K1333" s="30">
        <v>142.44</v>
      </c>
      <c r="L1333" s="58">
        <f t="shared" si="112"/>
        <v>-3.3518794951825193E-2</v>
      </c>
      <c r="N1333" s="112" t="s">
        <v>808</v>
      </c>
      <c r="O1333" s="30">
        <v>1081.3</v>
      </c>
      <c r="P1333" s="58">
        <f t="shared" si="109"/>
        <v>-2.0916334661354674E-2</v>
      </c>
      <c r="R1333" s="112" t="s">
        <v>808</v>
      </c>
      <c r="S1333" s="30">
        <v>24683.9</v>
      </c>
      <c r="T1333" s="31">
        <f t="shared" si="113"/>
        <v>-1.0484878003804265E-2</v>
      </c>
    </row>
    <row r="1334" spans="2:20" ht="27">
      <c r="B1334" s="112" t="s">
        <v>809</v>
      </c>
      <c r="C1334" s="30">
        <v>2031.2</v>
      </c>
      <c r="D1334" s="31">
        <f t="shared" si="110"/>
        <v>5.2957188814650724E-3</v>
      </c>
      <c r="F1334" s="112" t="s">
        <v>809</v>
      </c>
      <c r="G1334" s="30">
        <v>349.35</v>
      </c>
      <c r="H1334" s="58">
        <f t="shared" si="111"/>
        <v>-7.1510297482835217E-4</v>
      </c>
      <c r="J1334" s="112" t="s">
        <v>809</v>
      </c>
      <c r="K1334" s="30">
        <v>148.41</v>
      </c>
      <c r="L1334" s="58">
        <f t="shared" si="112"/>
        <v>4.1912384161752358E-2</v>
      </c>
      <c r="N1334" s="112" t="s">
        <v>809</v>
      </c>
      <c r="O1334" s="30">
        <v>1037.9000000000001</v>
      </c>
      <c r="P1334" s="58">
        <f t="shared" si="109"/>
        <v>-4.013687228336249E-2</v>
      </c>
      <c r="R1334" s="112" t="s">
        <v>809</v>
      </c>
      <c r="S1334" s="30">
        <v>24813.45</v>
      </c>
      <c r="T1334" s="31">
        <f t="shared" si="113"/>
        <v>5.2483602672186436E-3</v>
      </c>
    </row>
    <row r="1335" spans="2:20" ht="27">
      <c r="B1335" s="112" t="s">
        <v>810</v>
      </c>
      <c r="C1335" s="30">
        <v>1995.1</v>
      </c>
      <c r="D1335" s="31">
        <f t="shared" si="110"/>
        <v>-1.7772745175265947E-2</v>
      </c>
      <c r="F1335" s="112" t="s">
        <v>810</v>
      </c>
      <c r="G1335" s="30">
        <v>343.55</v>
      </c>
      <c r="H1335" s="58">
        <f t="shared" si="111"/>
        <v>-1.6602261342493208E-2</v>
      </c>
      <c r="J1335" s="112" t="s">
        <v>810</v>
      </c>
      <c r="K1335" s="30">
        <v>146.66999999999999</v>
      </c>
      <c r="L1335" s="58">
        <f t="shared" si="112"/>
        <v>-1.172427733980197E-2</v>
      </c>
      <c r="N1335" s="112" t="s">
        <v>810</v>
      </c>
      <c r="O1335" s="30">
        <v>1026</v>
      </c>
      <c r="P1335" s="58">
        <f t="shared" si="109"/>
        <v>-1.1465459100106101E-2</v>
      </c>
      <c r="R1335" s="112" t="s">
        <v>810</v>
      </c>
      <c r="S1335" s="30">
        <v>24609.7</v>
      </c>
      <c r="T1335" s="31">
        <f t="shared" si="113"/>
        <v>-8.2112725155107924E-3</v>
      </c>
    </row>
    <row r="1336" spans="2:20" ht="27">
      <c r="B1336" s="112" t="s">
        <v>811</v>
      </c>
      <c r="C1336" s="30">
        <v>2024.6</v>
      </c>
      <c r="D1336" s="31">
        <f t="shared" si="110"/>
        <v>1.4786226254323021E-2</v>
      </c>
      <c r="F1336" s="112" t="s">
        <v>811</v>
      </c>
      <c r="G1336" s="30">
        <v>348.65</v>
      </c>
      <c r="H1336" s="58">
        <f t="shared" si="111"/>
        <v>1.4845000727696123E-2</v>
      </c>
      <c r="J1336" s="112" t="s">
        <v>811</v>
      </c>
      <c r="K1336" s="30">
        <v>152.99</v>
      </c>
      <c r="L1336" s="58">
        <f t="shared" si="112"/>
        <v>4.3089929774323465E-2</v>
      </c>
      <c r="N1336" s="112" t="s">
        <v>811</v>
      </c>
      <c r="O1336" s="30">
        <v>1017.8</v>
      </c>
      <c r="P1336" s="58">
        <f t="shared" si="109"/>
        <v>-7.9922027290448838E-3</v>
      </c>
      <c r="R1336" s="112" t="s">
        <v>811</v>
      </c>
      <c r="S1336" s="30">
        <v>24853.15</v>
      </c>
      <c r="T1336" s="31">
        <f t="shared" si="113"/>
        <v>9.8924407855438545E-3</v>
      </c>
    </row>
    <row r="1337" spans="2:20" ht="27">
      <c r="B1337" s="112" t="s">
        <v>812</v>
      </c>
      <c r="C1337" s="30">
        <v>2046.3</v>
      </c>
      <c r="D1337" s="31">
        <f t="shared" si="110"/>
        <v>1.0718166551417552E-2</v>
      </c>
      <c r="F1337" s="112" t="s">
        <v>812</v>
      </c>
      <c r="G1337" s="30">
        <v>364.8</v>
      </c>
      <c r="H1337" s="58">
        <f t="shared" si="111"/>
        <v>4.6321525885558712E-2</v>
      </c>
      <c r="J1337" s="112" t="s">
        <v>812</v>
      </c>
      <c r="K1337" s="30">
        <v>153.80000000000001</v>
      </c>
      <c r="L1337" s="58">
        <f t="shared" si="112"/>
        <v>5.2944636904372899E-3</v>
      </c>
      <c r="N1337" s="112" t="s">
        <v>812</v>
      </c>
      <c r="O1337" s="30">
        <v>984.6</v>
      </c>
      <c r="P1337" s="58">
        <f t="shared" si="109"/>
        <v>-3.2619375122813876E-2</v>
      </c>
      <c r="R1337" s="112" t="s">
        <v>812</v>
      </c>
      <c r="S1337" s="30">
        <v>25001.15</v>
      </c>
      <c r="T1337" s="31">
        <f t="shared" si="113"/>
        <v>5.954979549875894E-3</v>
      </c>
    </row>
    <row r="1338" spans="2:20" ht="27">
      <c r="B1338" s="112" t="s">
        <v>813</v>
      </c>
      <c r="C1338" s="30">
        <v>2031.5</v>
      </c>
      <c r="D1338" s="31">
        <f t="shared" si="110"/>
        <v>-7.2325660949029702E-3</v>
      </c>
      <c r="F1338" s="112" t="s">
        <v>813</v>
      </c>
      <c r="G1338" s="30">
        <v>362.45</v>
      </c>
      <c r="H1338" s="58">
        <f t="shared" si="111"/>
        <v>-6.4418859649123528E-3</v>
      </c>
      <c r="J1338" s="112" t="s">
        <v>813</v>
      </c>
      <c r="K1338" s="30">
        <v>156.91</v>
      </c>
      <c r="L1338" s="58">
        <f t="shared" si="112"/>
        <v>2.0221066319895842E-2</v>
      </c>
      <c r="N1338" s="112" t="s">
        <v>813</v>
      </c>
      <c r="O1338" s="30">
        <v>982.5</v>
      </c>
      <c r="P1338" s="58">
        <f t="shared" si="109"/>
        <v>-2.1328458257160454E-3</v>
      </c>
      <c r="R1338" s="112" t="s">
        <v>813</v>
      </c>
      <c r="S1338" s="30">
        <v>24826.2</v>
      </c>
      <c r="T1338" s="31">
        <f t="shared" si="113"/>
        <v>-6.9976781068070704E-3</v>
      </c>
    </row>
    <row r="1339" spans="2:20" ht="27">
      <c r="B1339" s="112" t="s">
        <v>814</v>
      </c>
      <c r="C1339" s="30">
        <v>2060</v>
      </c>
      <c r="D1339" s="31">
        <f t="shared" si="110"/>
        <v>1.4029042579374762E-2</v>
      </c>
      <c r="F1339" s="112" t="s">
        <v>814</v>
      </c>
      <c r="G1339" s="30">
        <v>367.85</v>
      </c>
      <c r="H1339" s="58">
        <f t="shared" si="111"/>
        <v>1.4898606704373041E-2</v>
      </c>
      <c r="J1339" s="112" t="s">
        <v>814</v>
      </c>
      <c r="K1339" s="30">
        <v>158.34</v>
      </c>
      <c r="L1339" s="58">
        <f t="shared" si="112"/>
        <v>9.1135045567523054E-3</v>
      </c>
      <c r="N1339" s="112" t="s">
        <v>814</v>
      </c>
      <c r="O1339" s="30">
        <v>977.4</v>
      </c>
      <c r="P1339" s="58">
        <f t="shared" si="109"/>
        <v>-5.1908396946565016E-3</v>
      </c>
      <c r="R1339" s="112" t="s">
        <v>814</v>
      </c>
      <c r="S1339" s="30">
        <v>24752.45</v>
      </c>
      <c r="T1339" s="31">
        <f t="shared" si="113"/>
        <v>-2.9706519725128944E-3</v>
      </c>
    </row>
    <row r="1340" spans="2:20" ht="27">
      <c r="B1340" s="112" t="s">
        <v>815</v>
      </c>
      <c r="C1340" s="30">
        <v>2004.4</v>
      </c>
      <c r="D1340" s="31">
        <f t="shared" si="110"/>
        <v>-2.6990291262135924E-2</v>
      </c>
      <c r="F1340" s="112" t="s">
        <v>815</v>
      </c>
      <c r="G1340" s="30">
        <v>364.85</v>
      </c>
      <c r="H1340" s="58">
        <f t="shared" si="111"/>
        <v>-8.155498165012931E-3</v>
      </c>
      <c r="J1340" s="112" t="s">
        <v>815</v>
      </c>
      <c r="K1340" s="30">
        <v>149.29</v>
      </c>
      <c r="L1340" s="58">
        <f t="shared" si="112"/>
        <v>-5.7155488189971071E-2</v>
      </c>
      <c r="N1340" s="112" t="s">
        <v>815</v>
      </c>
      <c r="O1340" s="30">
        <v>970.6</v>
      </c>
      <c r="P1340" s="58">
        <f t="shared" si="109"/>
        <v>-6.9572334765704014E-3</v>
      </c>
      <c r="R1340" s="112" t="s">
        <v>815</v>
      </c>
      <c r="S1340" s="30">
        <v>24833.599999999999</v>
      </c>
      <c r="T1340" s="31">
        <f t="shared" si="113"/>
        <v>3.2784633440325894E-3</v>
      </c>
    </row>
    <row r="1341" spans="2:20" ht="27">
      <c r="B1341" s="112" t="s">
        <v>816</v>
      </c>
      <c r="C1341" s="30">
        <v>1976.8</v>
      </c>
      <c r="D1341" s="31">
        <f t="shared" si="110"/>
        <v>-1.3769706645380242E-2</v>
      </c>
      <c r="F1341" s="112" t="s">
        <v>816</v>
      </c>
      <c r="G1341" s="30">
        <v>371.45</v>
      </c>
      <c r="H1341" s="58">
        <f t="shared" si="111"/>
        <v>1.8089625873646709E-2</v>
      </c>
      <c r="J1341" s="112" t="s">
        <v>816</v>
      </c>
      <c r="K1341" s="30">
        <v>143.77000000000001</v>
      </c>
      <c r="L1341" s="58">
        <f t="shared" si="112"/>
        <v>-3.6975015071337491E-2</v>
      </c>
      <c r="N1341" s="112" t="s">
        <v>816</v>
      </c>
      <c r="O1341" s="30">
        <v>949</v>
      </c>
      <c r="P1341" s="58">
        <f t="shared" si="109"/>
        <v>-2.2254275705749005E-2</v>
      </c>
      <c r="R1341" s="112" t="s">
        <v>816</v>
      </c>
      <c r="S1341" s="30">
        <v>24750.7</v>
      </c>
      <c r="T1341" s="31">
        <f t="shared" si="113"/>
        <v>-3.3382191869080202E-3</v>
      </c>
    </row>
    <row r="1342" spans="2:20">
      <c r="B1342" s="111">
        <v>45694.645833333336</v>
      </c>
      <c r="C1342" s="30">
        <v>2014</v>
      </c>
      <c r="D1342" s="31">
        <f t="shared" si="110"/>
        <v>1.8818292189397123E-2</v>
      </c>
      <c r="F1342" s="111">
        <v>45694.645833333336</v>
      </c>
      <c r="G1342" s="30">
        <v>366.15</v>
      </c>
      <c r="H1342" s="58">
        <f t="shared" si="111"/>
        <v>-1.4268407591869758E-2</v>
      </c>
      <c r="J1342" s="111">
        <v>45694.645833333336</v>
      </c>
      <c r="K1342" s="30">
        <v>139.26</v>
      </c>
      <c r="L1342" s="58">
        <f t="shared" si="112"/>
        <v>-3.1369548584544882E-2</v>
      </c>
      <c r="N1342" s="111">
        <v>45694.645833333336</v>
      </c>
      <c r="O1342" s="30">
        <v>952.7</v>
      </c>
      <c r="P1342" s="58">
        <f t="shared" si="109"/>
        <v>3.8988408851423628E-3</v>
      </c>
      <c r="R1342" s="111">
        <v>45694.645833333336</v>
      </c>
      <c r="S1342" s="30">
        <v>24716.6</v>
      </c>
      <c r="T1342" s="31">
        <f t="shared" si="113"/>
        <v>-1.3777388114276645E-3</v>
      </c>
    </row>
    <row r="1343" spans="2:20">
      <c r="B1343" s="111">
        <v>45722.645833333336</v>
      </c>
      <c r="C1343" s="30">
        <v>2022.5</v>
      </c>
      <c r="D1343" s="31">
        <f t="shared" si="110"/>
        <v>4.2204568023833655E-3</v>
      </c>
      <c r="F1343" s="111">
        <v>45722.645833333336</v>
      </c>
      <c r="G1343" s="30">
        <v>357.5</v>
      </c>
      <c r="H1343" s="58">
        <f t="shared" si="111"/>
        <v>-2.3624197733169372E-2</v>
      </c>
      <c r="J1343" s="111">
        <v>45722.645833333336</v>
      </c>
      <c r="K1343" s="30">
        <v>142.07</v>
      </c>
      <c r="L1343" s="58">
        <f t="shared" si="112"/>
        <v>2.0178084159126808E-2</v>
      </c>
      <c r="N1343" s="111">
        <v>45722.645833333336</v>
      </c>
      <c r="O1343" s="30">
        <v>988.35</v>
      </c>
      <c r="P1343" s="58">
        <f t="shared" si="109"/>
        <v>3.7419964311955489E-2</v>
      </c>
      <c r="R1343" s="111">
        <v>45722.645833333336</v>
      </c>
      <c r="S1343" s="30">
        <v>24542.5</v>
      </c>
      <c r="T1343" s="31">
        <f t="shared" si="113"/>
        <v>-7.0438490730925229E-3</v>
      </c>
    </row>
    <row r="1344" spans="2:20">
      <c r="B1344" s="111">
        <v>45753.645833333336</v>
      </c>
      <c r="C1344" s="30">
        <v>2029.7</v>
      </c>
      <c r="D1344" s="31">
        <f t="shared" si="110"/>
        <v>3.5599505562422529E-3</v>
      </c>
      <c r="F1344" s="111">
        <v>45753.645833333336</v>
      </c>
      <c r="G1344" s="30">
        <v>360.85</v>
      </c>
      <c r="H1344" s="58">
        <f t="shared" si="111"/>
        <v>9.3706293706294908E-3</v>
      </c>
      <c r="J1344" s="111">
        <v>45753.645833333336</v>
      </c>
      <c r="K1344" s="30">
        <v>140.59</v>
      </c>
      <c r="L1344" s="58">
        <f t="shared" si="112"/>
        <v>-1.0417399873301814E-2</v>
      </c>
      <c r="N1344" s="111">
        <v>45753.645833333336</v>
      </c>
      <c r="O1344" s="30">
        <v>1007.8</v>
      </c>
      <c r="P1344" s="58">
        <f t="shared" si="109"/>
        <v>1.9679263418829196E-2</v>
      </c>
      <c r="R1344" s="111">
        <v>45753.645833333336</v>
      </c>
      <c r="S1344" s="30">
        <v>24620.2</v>
      </c>
      <c r="T1344" s="31">
        <f t="shared" si="113"/>
        <v>3.1659366405216716E-3</v>
      </c>
    </row>
    <row r="1345" spans="2:20">
      <c r="B1345" s="111">
        <v>45783.645833333336</v>
      </c>
      <c r="C1345" s="30">
        <v>2024.6</v>
      </c>
      <c r="D1345" s="31">
        <f t="shared" si="110"/>
        <v>-2.5126866039316686E-3</v>
      </c>
      <c r="F1345" s="111">
        <v>45783.645833333336</v>
      </c>
      <c r="G1345" s="30">
        <v>361.7</v>
      </c>
      <c r="H1345" s="58">
        <f t="shared" si="111"/>
        <v>2.3555493972564623E-3</v>
      </c>
      <c r="J1345" s="111">
        <v>45783.645833333336</v>
      </c>
      <c r="K1345" s="30">
        <v>152.63</v>
      </c>
      <c r="L1345" s="58">
        <f t="shared" si="112"/>
        <v>8.5639092396329719E-2</v>
      </c>
      <c r="N1345" s="111">
        <v>45783.645833333336</v>
      </c>
      <c r="O1345" s="30">
        <v>1007.9</v>
      </c>
      <c r="P1345" s="58">
        <f t="shared" si="109"/>
        <v>9.9226036912147819E-5</v>
      </c>
      <c r="R1345" s="111">
        <v>45783.645833333336</v>
      </c>
      <c r="S1345" s="30">
        <v>24750.9</v>
      </c>
      <c r="T1345" s="31">
        <f t="shared" si="113"/>
        <v>5.3086489955402882E-3</v>
      </c>
    </row>
    <row r="1346" spans="2:20">
      <c r="B1346" s="111">
        <v>45814.645833333336</v>
      </c>
      <c r="C1346" s="30">
        <v>2069.1999999999998</v>
      </c>
      <c r="D1346" s="31">
        <f t="shared" si="110"/>
        <v>2.202904277388118E-2</v>
      </c>
      <c r="F1346" s="111">
        <v>45814.645833333336</v>
      </c>
      <c r="G1346" s="30">
        <v>351.3</v>
      </c>
      <c r="H1346" s="58">
        <f t="shared" si="111"/>
        <v>-2.8753110312413566E-2</v>
      </c>
      <c r="J1346" s="111">
        <v>45814.645833333336</v>
      </c>
      <c r="K1346" s="30">
        <v>151.26</v>
      </c>
      <c r="L1346" s="58">
        <f t="shared" si="112"/>
        <v>-8.9759549236716474E-3</v>
      </c>
      <c r="N1346" s="111">
        <v>45814.645833333336</v>
      </c>
      <c r="O1346" s="30">
        <v>995.9</v>
      </c>
      <c r="P1346" s="58">
        <f t="shared" si="109"/>
        <v>-1.1905943049905776E-2</v>
      </c>
      <c r="R1346" s="111">
        <v>45814.645833333336</v>
      </c>
      <c r="S1346" s="30">
        <v>25003.05</v>
      </c>
      <c r="T1346" s="31">
        <f t="shared" si="113"/>
        <v>1.0187508333030282E-2</v>
      </c>
    </row>
    <row r="1347" spans="2:20">
      <c r="B1347" s="111">
        <v>45906.645833333336</v>
      </c>
      <c r="C1347" s="30">
        <v>2087.1</v>
      </c>
      <c r="D1347" s="31">
        <f t="shared" si="110"/>
        <v>8.6506862555577602E-3</v>
      </c>
      <c r="F1347" s="111">
        <v>45906.645833333336</v>
      </c>
      <c r="G1347" s="30">
        <v>352.95</v>
      </c>
      <c r="H1347" s="58">
        <f t="shared" si="111"/>
        <v>4.6968403074294507E-3</v>
      </c>
      <c r="J1347" s="111">
        <v>45906.645833333336</v>
      </c>
      <c r="K1347" s="30">
        <v>152.21</v>
      </c>
      <c r="L1347" s="58">
        <f t="shared" si="112"/>
        <v>6.2805764908107076E-3</v>
      </c>
      <c r="N1347" s="111">
        <v>45906.645833333336</v>
      </c>
      <c r="O1347" s="30">
        <v>996.7</v>
      </c>
      <c r="P1347" s="58">
        <f t="shared" si="109"/>
        <v>8.0329350336394434E-4</v>
      </c>
      <c r="R1347" s="111">
        <v>45906.645833333336</v>
      </c>
      <c r="S1347" s="30">
        <v>25103.200000000001</v>
      </c>
      <c r="T1347" s="31">
        <f t="shared" si="113"/>
        <v>4.0055113276180609E-3</v>
      </c>
    </row>
    <row r="1348" spans="2:20">
      <c r="B1348" s="111">
        <v>45936.645833333336</v>
      </c>
      <c r="C1348" s="30">
        <v>2067.1999999999998</v>
      </c>
      <c r="D1348" s="31">
        <f t="shared" si="110"/>
        <v>-9.5347611518374897E-3</v>
      </c>
      <c r="F1348" s="111">
        <v>45936.645833333336</v>
      </c>
      <c r="G1348" s="30">
        <v>360.1</v>
      </c>
      <c r="H1348" s="58">
        <f t="shared" si="111"/>
        <v>2.0257826887661201E-2</v>
      </c>
      <c r="J1348" s="111">
        <v>45936.645833333336</v>
      </c>
      <c r="K1348" s="30">
        <v>152.6</v>
      </c>
      <c r="L1348" s="58">
        <f t="shared" si="112"/>
        <v>2.5622495236843346E-3</v>
      </c>
      <c r="N1348" s="111">
        <v>45936.645833333336</v>
      </c>
      <c r="O1348" s="30">
        <v>988.1</v>
      </c>
      <c r="P1348" s="58">
        <f t="shared" si="109"/>
        <v>-8.6284739640815067E-3</v>
      </c>
      <c r="R1348" s="111">
        <v>45936.645833333336</v>
      </c>
      <c r="S1348" s="30">
        <v>25104.25</v>
      </c>
      <c r="T1348" s="31">
        <f t="shared" si="113"/>
        <v>4.1827336753952338E-5</v>
      </c>
    </row>
    <row r="1349" spans="2:20">
      <c r="B1349" s="111">
        <v>45967.645833333336</v>
      </c>
      <c r="C1349" s="30">
        <v>2064.4</v>
      </c>
      <c r="D1349" s="31">
        <f t="shared" si="110"/>
        <v>-1.3544891640865364E-3</v>
      </c>
      <c r="F1349" s="111">
        <v>45967.645833333336</v>
      </c>
      <c r="G1349" s="30">
        <v>343.25</v>
      </c>
      <c r="H1349" s="58">
        <f t="shared" si="111"/>
        <v>-4.6792557622882591E-2</v>
      </c>
      <c r="J1349" s="111">
        <v>45967.645833333336</v>
      </c>
      <c r="K1349" s="30">
        <v>156.53</v>
      </c>
      <c r="L1349" s="58">
        <f t="shared" si="112"/>
        <v>2.5753604193971213E-2</v>
      </c>
      <c r="N1349" s="111">
        <v>45967.645833333336</v>
      </c>
      <c r="O1349" s="30">
        <v>992.55</v>
      </c>
      <c r="P1349" s="58">
        <f t="shared" si="109"/>
        <v>4.5035927537697695E-3</v>
      </c>
      <c r="R1349" s="111">
        <v>45967.645833333336</v>
      </c>
      <c r="S1349" s="30">
        <v>25141.4</v>
      </c>
      <c r="T1349" s="31">
        <f t="shared" si="113"/>
        <v>1.4798291126005836E-3</v>
      </c>
    </row>
    <row r="1350" spans="2:20">
      <c r="B1350" s="111">
        <v>45997.645833333336</v>
      </c>
      <c r="C1350" s="30">
        <v>2065.3000000000002</v>
      </c>
      <c r="D1350" s="31">
        <f t="shared" si="110"/>
        <v>4.3596202286377839E-4</v>
      </c>
      <c r="F1350" s="111">
        <v>45997.645833333336</v>
      </c>
      <c r="G1350" s="30">
        <v>365.1</v>
      </c>
      <c r="H1350" s="58">
        <f t="shared" si="111"/>
        <v>6.3656227239621277E-2</v>
      </c>
      <c r="J1350" s="111">
        <v>45997.645833333336</v>
      </c>
      <c r="K1350" s="30">
        <v>162.88</v>
      </c>
      <c r="L1350" s="58">
        <f t="shared" si="112"/>
        <v>4.0567303392320841E-2</v>
      </c>
      <c r="N1350" s="111">
        <v>45997.645833333336</v>
      </c>
      <c r="O1350" s="30">
        <v>983.5</v>
      </c>
      <c r="P1350" s="58">
        <f t="shared" si="109"/>
        <v>-9.1179285678303357E-3</v>
      </c>
      <c r="R1350" s="111">
        <v>45997.645833333336</v>
      </c>
      <c r="S1350" s="30">
        <v>24888.2</v>
      </c>
      <c r="T1350" s="31">
        <f t="shared" si="113"/>
        <v>-1.0071038207896121E-2</v>
      </c>
    </row>
    <row r="1351" spans="2:20" ht="27">
      <c r="B1351" s="112" t="s">
        <v>817</v>
      </c>
      <c r="C1351" s="30">
        <v>2046.6</v>
      </c>
      <c r="D1351" s="31">
        <f t="shared" si="110"/>
        <v>-9.0543746671186698E-3</v>
      </c>
      <c r="F1351" s="112" t="s">
        <v>817</v>
      </c>
      <c r="G1351" s="30">
        <v>371.55</v>
      </c>
      <c r="H1351" s="58">
        <f t="shared" si="111"/>
        <v>1.7666392769104311E-2</v>
      </c>
      <c r="J1351" s="112" t="s">
        <v>817</v>
      </c>
      <c r="K1351" s="30">
        <v>161.81</v>
      </c>
      <c r="L1351" s="58">
        <f t="shared" si="112"/>
        <v>-6.5692534381138756E-3</v>
      </c>
      <c r="N1351" s="112" t="s">
        <v>817</v>
      </c>
      <c r="O1351" s="30">
        <v>961.85</v>
      </c>
      <c r="P1351" s="58">
        <f t="shared" si="109"/>
        <v>-2.201321809862733E-2</v>
      </c>
      <c r="R1351" s="112" t="s">
        <v>817</v>
      </c>
      <c r="S1351" s="30">
        <v>24718.6</v>
      </c>
      <c r="T1351" s="31">
        <f t="shared" si="113"/>
        <v>-6.8144743292002374E-3</v>
      </c>
    </row>
    <row r="1352" spans="2:20" ht="27">
      <c r="B1352" s="112" t="s">
        <v>818</v>
      </c>
      <c r="C1352" s="30">
        <v>2031.4</v>
      </c>
      <c r="D1352" s="31">
        <f t="shared" si="110"/>
        <v>-7.4269520179809367E-3</v>
      </c>
      <c r="F1352" s="112" t="s">
        <v>818</v>
      </c>
      <c r="G1352" s="30">
        <v>384.1</v>
      </c>
      <c r="H1352" s="58">
        <f t="shared" si="111"/>
        <v>3.3777418920737379E-2</v>
      </c>
      <c r="J1352" s="112" t="s">
        <v>818</v>
      </c>
      <c r="K1352" s="30">
        <v>161.04</v>
      </c>
      <c r="L1352" s="58">
        <f t="shared" si="112"/>
        <v>-4.7586675730796335E-3</v>
      </c>
      <c r="N1352" s="112" t="s">
        <v>818</v>
      </c>
      <c r="O1352" s="30">
        <v>975.4</v>
      </c>
      <c r="P1352" s="58">
        <f t="shared" si="109"/>
        <v>1.4087435670842696E-2</v>
      </c>
      <c r="R1352" s="112" t="s">
        <v>818</v>
      </c>
      <c r="S1352" s="30">
        <v>24946.5</v>
      </c>
      <c r="T1352" s="31">
        <f t="shared" si="113"/>
        <v>9.2197778191323021E-3</v>
      </c>
    </row>
    <row r="1353" spans="2:20" ht="27">
      <c r="B1353" s="112" t="s">
        <v>819</v>
      </c>
      <c r="C1353" s="30">
        <v>2015.1</v>
      </c>
      <c r="D1353" s="31">
        <f t="shared" si="110"/>
        <v>-8.0240228413902548E-3</v>
      </c>
      <c r="F1353" s="112" t="s">
        <v>819</v>
      </c>
      <c r="G1353" s="30">
        <v>367.8</v>
      </c>
      <c r="H1353" s="58">
        <f t="shared" si="111"/>
        <v>-4.2436865399635537E-2</v>
      </c>
      <c r="J1353" s="112" t="s">
        <v>819</v>
      </c>
      <c r="K1353" s="30">
        <v>160.6</v>
      </c>
      <c r="L1353" s="58">
        <f t="shared" si="112"/>
        <v>-2.732240437158473E-3</v>
      </c>
      <c r="N1353" s="112" t="s">
        <v>819</v>
      </c>
      <c r="O1353" s="30">
        <v>957.65</v>
      </c>
      <c r="P1353" s="58">
        <f t="shared" ref="P1353:P1361" si="114">(O1353/O1352)-1</f>
        <v>-1.8197662497436928E-2</v>
      </c>
      <c r="R1353" s="112" t="s">
        <v>819</v>
      </c>
      <c r="S1353" s="30">
        <v>24853.4</v>
      </c>
      <c r="T1353" s="31">
        <f t="shared" si="113"/>
        <v>-3.7319864510051426E-3</v>
      </c>
    </row>
    <row r="1354" spans="2:20" ht="27">
      <c r="B1354" s="112" t="s">
        <v>820</v>
      </c>
      <c r="C1354" s="30">
        <v>1980.5</v>
      </c>
      <c r="D1354" s="31">
        <f t="shared" si="110"/>
        <v>-1.7170363753659879E-2</v>
      </c>
      <c r="F1354" s="112" t="s">
        <v>820</v>
      </c>
      <c r="G1354" s="30">
        <v>363.65</v>
      </c>
      <c r="H1354" s="58">
        <f t="shared" si="111"/>
        <v>-1.1283306144643901E-2</v>
      </c>
      <c r="J1354" s="112" t="s">
        <v>820</v>
      </c>
      <c r="K1354" s="30">
        <v>160</v>
      </c>
      <c r="L1354" s="58">
        <f t="shared" si="112"/>
        <v>-3.7359900373599153E-3</v>
      </c>
      <c r="N1354" s="112" t="s">
        <v>820</v>
      </c>
      <c r="O1354" s="30">
        <v>940.7</v>
      </c>
      <c r="P1354" s="58">
        <f t="shared" si="114"/>
        <v>-1.7699577089750895E-2</v>
      </c>
      <c r="R1354" s="112" t="s">
        <v>820</v>
      </c>
      <c r="S1354" s="30">
        <v>24812.05</v>
      </c>
      <c r="T1354" s="31">
        <f t="shared" si="113"/>
        <v>-1.6637562667483063E-3</v>
      </c>
    </row>
    <row r="1355" spans="2:20" ht="27">
      <c r="B1355" s="112" t="s">
        <v>821</v>
      </c>
      <c r="C1355" s="30">
        <v>1953.4</v>
      </c>
      <c r="D1355" s="31">
        <f t="shared" ref="D1355:D1361" si="115">(C1355/C1354)-1</f>
        <v>-1.3683413279474865E-2</v>
      </c>
      <c r="F1355" s="112" t="s">
        <v>821</v>
      </c>
      <c r="G1355" s="30">
        <v>367.8</v>
      </c>
      <c r="H1355" s="58">
        <f t="shared" ref="H1355:H1361" si="116">(G1355/G1354)-1</f>
        <v>1.1412072047298327E-2</v>
      </c>
      <c r="J1355" s="112" t="s">
        <v>821</v>
      </c>
      <c r="K1355" s="30">
        <v>155.68</v>
      </c>
      <c r="L1355" s="58">
        <f t="shared" ref="L1355:L1361" si="117">(K1355/K1354)-1</f>
        <v>-2.6999999999999913E-2</v>
      </c>
      <c r="N1355" s="112" t="s">
        <v>821</v>
      </c>
      <c r="O1355" s="30">
        <v>938.9</v>
      </c>
      <c r="P1355" s="58">
        <f t="shared" si="114"/>
        <v>-1.9134686935261547E-3</v>
      </c>
      <c r="R1355" s="112" t="s">
        <v>821</v>
      </c>
      <c r="S1355" s="30">
        <v>24793.25</v>
      </c>
      <c r="T1355" s="31">
        <f t="shared" ref="T1355:T1361" si="118">(S1355/S1354)-1</f>
        <v>-7.5769636124378703E-4</v>
      </c>
    </row>
    <row r="1356" spans="2:20" ht="27">
      <c r="B1356" s="112" t="s">
        <v>822</v>
      </c>
      <c r="C1356" s="30">
        <v>1943.7</v>
      </c>
      <c r="D1356" s="31">
        <f t="shared" si="115"/>
        <v>-4.9657008293232385E-3</v>
      </c>
      <c r="F1356" s="112" t="s">
        <v>822</v>
      </c>
      <c r="G1356" s="30">
        <v>361.05</v>
      </c>
      <c r="H1356" s="58">
        <f t="shared" si="116"/>
        <v>-1.8352365415986949E-2</v>
      </c>
      <c r="J1356" s="112" t="s">
        <v>822</v>
      </c>
      <c r="K1356" s="30">
        <v>161.43</v>
      </c>
      <c r="L1356" s="58">
        <f t="shared" si="117"/>
        <v>3.6934737923946637E-2</v>
      </c>
      <c r="N1356" s="112" t="s">
        <v>822</v>
      </c>
      <c r="O1356" s="30">
        <v>944.15</v>
      </c>
      <c r="P1356" s="58">
        <f t="shared" si="114"/>
        <v>5.5916498029608963E-3</v>
      </c>
      <c r="R1356" s="112" t="s">
        <v>822</v>
      </c>
      <c r="S1356" s="30">
        <v>25112.400000000001</v>
      </c>
      <c r="T1356" s="31">
        <f t="shared" si="118"/>
        <v>1.2872455204541611E-2</v>
      </c>
    </row>
    <row r="1357" spans="2:20" ht="27">
      <c r="B1357" s="112" t="s">
        <v>823</v>
      </c>
      <c r="C1357" s="30">
        <v>1940.2</v>
      </c>
      <c r="D1357" s="31">
        <f t="shared" si="115"/>
        <v>-1.8006894068014478E-3</v>
      </c>
      <c r="F1357" s="112" t="s">
        <v>823</v>
      </c>
      <c r="G1357" s="30">
        <v>357</v>
      </c>
      <c r="H1357" s="58">
        <f t="shared" si="116"/>
        <v>-1.1217282924802729E-2</v>
      </c>
      <c r="J1357" s="112" t="s">
        <v>823</v>
      </c>
      <c r="K1357" s="30">
        <v>162.72999999999999</v>
      </c>
      <c r="L1357" s="58">
        <f t="shared" si="117"/>
        <v>8.0530260794151598E-3</v>
      </c>
      <c r="N1357" s="112" t="s">
        <v>823</v>
      </c>
      <c r="O1357" s="30">
        <v>937.05</v>
      </c>
      <c r="P1357" s="58">
        <f t="shared" si="114"/>
        <v>-7.5199915267701867E-3</v>
      </c>
      <c r="R1357" s="112" t="s">
        <v>823</v>
      </c>
      <c r="S1357" s="30">
        <v>24971.9</v>
      </c>
      <c r="T1357" s="31">
        <f t="shared" si="118"/>
        <v>-5.594845574297902E-3</v>
      </c>
    </row>
    <row r="1358" spans="2:20" ht="27">
      <c r="B1358" s="112" t="s">
        <v>824</v>
      </c>
      <c r="C1358" s="30">
        <v>1928.7</v>
      </c>
      <c r="D1358" s="31">
        <f t="shared" si="115"/>
        <v>-5.9272239975259877E-3</v>
      </c>
      <c r="F1358" s="112" t="s">
        <v>824</v>
      </c>
      <c r="G1358" s="30">
        <v>350.85</v>
      </c>
      <c r="H1358" s="58">
        <f t="shared" si="116"/>
        <v>-1.722689075630246E-2</v>
      </c>
      <c r="J1358" s="112" t="s">
        <v>824</v>
      </c>
      <c r="K1358" s="30">
        <v>162.09</v>
      </c>
      <c r="L1358" s="58">
        <f t="shared" si="117"/>
        <v>-3.9328949794136259E-3</v>
      </c>
      <c r="N1358" s="112" t="s">
        <v>824</v>
      </c>
      <c r="O1358" s="30">
        <v>953.6</v>
      </c>
      <c r="P1358" s="58">
        <f t="shared" si="114"/>
        <v>1.7661811002614769E-2</v>
      </c>
      <c r="R1358" s="112" t="s">
        <v>824</v>
      </c>
      <c r="S1358" s="30">
        <v>25044.35</v>
      </c>
      <c r="T1358" s="31">
        <f t="shared" si="118"/>
        <v>2.9012610173835274E-3</v>
      </c>
    </row>
    <row r="1359" spans="2:20" ht="27">
      <c r="B1359" s="112" t="s">
        <v>825</v>
      </c>
      <c r="C1359" s="30">
        <v>1937.4</v>
      </c>
      <c r="D1359" s="31">
        <f t="shared" si="115"/>
        <v>4.5108103904183405E-3</v>
      </c>
      <c r="F1359" s="112" t="s">
        <v>825</v>
      </c>
      <c r="G1359" s="30">
        <v>354.85</v>
      </c>
      <c r="H1359" s="58">
        <f t="shared" si="116"/>
        <v>1.1400883568476461E-2</v>
      </c>
      <c r="J1359" s="112" t="s">
        <v>825</v>
      </c>
      <c r="K1359" s="30">
        <v>170.15</v>
      </c>
      <c r="L1359" s="58">
        <f t="shared" si="117"/>
        <v>4.9725461163551143E-2</v>
      </c>
      <c r="N1359" s="112" t="s">
        <v>825</v>
      </c>
      <c r="O1359" s="30">
        <v>962.55</v>
      </c>
      <c r="P1359" s="58">
        <f t="shared" si="114"/>
        <v>9.3854865771811902E-3</v>
      </c>
      <c r="R1359" s="112" t="s">
        <v>825</v>
      </c>
      <c r="S1359" s="30">
        <v>25244.75</v>
      </c>
      <c r="T1359" s="31">
        <f t="shared" si="118"/>
        <v>8.001804798287937E-3</v>
      </c>
    </row>
    <row r="1360" spans="2:20" ht="27">
      <c r="B1360" s="112" t="s">
        <v>826</v>
      </c>
      <c r="C1360" s="30">
        <v>1964.4</v>
      </c>
      <c r="D1360" s="31">
        <f t="shared" si="115"/>
        <v>1.3936203158872784E-2</v>
      </c>
      <c r="F1360" s="112" t="s">
        <v>826</v>
      </c>
      <c r="G1360" s="30">
        <v>353.9</v>
      </c>
      <c r="H1360" s="58">
        <f t="shared" si="116"/>
        <v>-2.6771875440327886E-3</v>
      </c>
      <c r="J1360" s="112" t="s">
        <v>826</v>
      </c>
      <c r="K1360" s="30">
        <v>169</v>
      </c>
      <c r="L1360" s="58">
        <f t="shared" si="117"/>
        <v>-6.758742286218089E-3</v>
      </c>
      <c r="N1360" s="112" t="s">
        <v>826</v>
      </c>
      <c r="O1360" s="30">
        <v>955.05</v>
      </c>
      <c r="P1360" s="58">
        <f t="shared" si="114"/>
        <v>-7.791803023219579E-3</v>
      </c>
      <c r="R1360" s="112" t="s">
        <v>826</v>
      </c>
      <c r="S1360" s="30">
        <v>25549</v>
      </c>
      <c r="T1360" s="31">
        <f t="shared" si="118"/>
        <v>1.2052010814129765E-2</v>
      </c>
    </row>
    <row r="1361" spans="2:20" ht="27">
      <c r="B1361" s="112" t="s">
        <v>827</v>
      </c>
      <c r="C1361" s="30">
        <v>1959</v>
      </c>
      <c r="D1361" s="31">
        <f t="shared" si="115"/>
        <v>-2.748930971289032E-3</v>
      </c>
      <c r="F1361" s="111">
        <v>45835.645833333336</v>
      </c>
      <c r="G1361" s="30">
        <v>349.7</v>
      </c>
      <c r="H1361" s="58">
        <f t="shared" si="116"/>
        <v>-1.18677592540265E-2</v>
      </c>
      <c r="J1361" s="112" t="s">
        <v>827</v>
      </c>
      <c r="K1361" s="30">
        <v>167.68</v>
      </c>
      <c r="L1361" s="58">
        <f t="shared" si="117"/>
        <v>-7.8106508875739333E-3</v>
      </c>
      <c r="N1361" s="112" t="s">
        <v>827</v>
      </c>
      <c r="O1361" s="30">
        <v>953.35</v>
      </c>
      <c r="P1361" s="58">
        <f t="shared" si="114"/>
        <v>-1.7800115177215581E-3</v>
      </c>
      <c r="R1361" s="112" t="s">
        <v>827</v>
      </c>
      <c r="S1361" s="30">
        <v>25637.8</v>
      </c>
      <c r="T1361" s="31">
        <f t="shared" si="118"/>
        <v>3.4756741946846414E-3</v>
      </c>
    </row>
  </sheetData>
  <phoneticPr fontId="5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6FCF4-A0F7-45E5-AB74-05246B9955E9}">
  <dimension ref="B2:W1368"/>
  <sheetViews>
    <sheetView topLeftCell="A150" zoomScale="85" workbookViewId="0">
      <selection activeCell="S5" sqref="S5"/>
    </sheetView>
  </sheetViews>
  <sheetFormatPr defaultRowHeight="14.45"/>
  <cols>
    <col min="2" max="2" width="11.85546875" bestFit="1" customWidth="1"/>
    <col min="9" max="9" width="15.5703125" bestFit="1" customWidth="1"/>
    <col min="10" max="10" width="10.28515625" bestFit="1" customWidth="1"/>
    <col min="13" max="13" width="15.5703125" bestFit="1" customWidth="1"/>
    <col min="17" max="17" width="11.85546875" bestFit="1" customWidth="1"/>
    <col min="19" max="19" width="12.140625" bestFit="1" customWidth="1"/>
    <col min="21" max="21" width="15.5703125" bestFit="1" customWidth="1"/>
  </cols>
  <sheetData>
    <row r="2" spans="2:23" ht="15.6">
      <c r="B2" t="s">
        <v>1710</v>
      </c>
      <c r="I2" s="55" t="s">
        <v>1698</v>
      </c>
      <c r="J2" s="55"/>
      <c r="M2" s="55" t="s">
        <v>1694</v>
      </c>
      <c r="N2" s="55"/>
      <c r="Q2" s="64" t="s">
        <v>1711</v>
      </c>
      <c r="U2" s="65"/>
      <c r="V2" s="66"/>
    </row>
    <row r="3" spans="2:23" ht="27">
      <c r="I3" s="38" t="s">
        <v>832</v>
      </c>
      <c r="J3" s="38" t="s">
        <v>867</v>
      </c>
      <c r="K3" s="65"/>
      <c r="M3" s="38" t="s">
        <v>832</v>
      </c>
      <c r="N3" s="38" t="s">
        <v>833</v>
      </c>
      <c r="U3" s="65"/>
      <c r="V3" s="65"/>
    </row>
    <row r="4" spans="2:23">
      <c r="I4" s="38" t="s">
        <v>1</v>
      </c>
      <c r="J4" s="40" t="s">
        <v>2</v>
      </c>
      <c r="K4" s="65"/>
      <c r="M4" s="38" t="s">
        <v>1</v>
      </c>
      <c r="N4" s="40" t="s">
        <v>2</v>
      </c>
      <c r="U4" s="65"/>
      <c r="V4" s="67"/>
    </row>
    <row r="5" spans="2:23">
      <c r="I5" s="38" t="s">
        <v>3</v>
      </c>
      <c r="J5" s="41">
        <v>43831</v>
      </c>
      <c r="K5" s="65"/>
      <c r="M5" s="38" t="s">
        <v>3</v>
      </c>
      <c r="N5" s="41">
        <v>43831</v>
      </c>
      <c r="U5" s="65"/>
      <c r="V5" s="68"/>
    </row>
    <row r="6" spans="2:23" ht="27">
      <c r="I6" s="38" t="s">
        <v>4</v>
      </c>
      <c r="J6" s="42" t="s">
        <v>5</v>
      </c>
      <c r="K6" s="65"/>
      <c r="M6" s="38" t="s">
        <v>4</v>
      </c>
      <c r="N6" s="42" t="s">
        <v>5</v>
      </c>
      <c r="U6" s="65"/>
      <c r="V6" s="65"/>
    </row>
    <row r="7" spans="2:23">
      <c r="I7" s="38" t="s">
        <v>6</v>
      </c>
      <c r="J7" s="40" t="s">
        <v>7</v>
      </c>
      <c r="K7" s="65"/>
      <c r="M7" s="38" t="s">
        <v>6</v>
      </c>
      <c r="N7" s="40" t="s">
        <v>7</v>
      </c>
      <c r="U7" s="65"/>
      <c r="V7" s="65"/>
    </row>
    <row r="8" spans="2:23" ht="15.6">
      <c r="I8" s="22"/>
      <c r="J8" s="22"/>
      <c r="K8" s="22"/>
      <c r="M8" s="22"/>
      <c r="N8" s="22"/>
      <c r="R8" s="13"/>
      <c r="S8" s="13"/>
      <c r="T8" s="13"/>
      <c r="U8" s="65"/>
      <c r="V8" s="65"/>
    </row>
    <row r="9" spans="2:23" ht="15.6">
      <c r="B9" s="53" t="s">
        <v>8</v>
      </c>
      <c r="C9" s="53" t="s">
        <v>871</v>
      </c>
      <c r="D9" s="53" t="s">
        <v>1712</v>
      </c>
      <c r="E9" s="53" t="s">
        <v>1713</v>
      </c>
      <c r="F9" s="53" t="s">
        <v>1714</v>
      </c>
      <c r="G9" s="53" t="s">
        <v>834</v>
      </c>
      <c r="I9" s="38" t="s">
        <v>8</v>
      </c>
      <c r="J9" s="38" t="s">
        <v>9</v>
      </c>
      <c r="K9" s="38"/>
      <c r="M9" s="38" t="s">
        <v>8</v>
      </c>
      <c r="N9" s="38" t="s">
        <v>9</v>
      </c>
      <c r="O9" s="39"/>
      <c r="Q9" s="53" t="s">
        <v>8</v>
      </c>
      <c r="R9" s="53" t="s">
        <v>871</v>
      </c>
      <c r="S9" s="53" t="s">
        <v>834</v>
      </c>
      <c r="T9" s="53"/>
      <c r="U9" s="70"/>
      <c r="V9" s="71"/>
    </row>
    <row r="10" spans="2:23" ht="15.6">
      <c r="B10" s="49">
        <v>43831</v>
      </c>
      <c r="C10" s="48">
        <v>6.5010000000000003</v>
      </c>
      <c r="D10" s="48">
        <v>6.548</v>
      </c>
      <c r="E10" s="48">
        <v>6.548</v>
      </c>
      <c r="F10" s="48">
        <v>6.5010000000000003</v>
      </c>
      <c r="G10" s="50"/>
      <c r="I10" s="29">
        <v>43831.645833333336</v>
      </c>
      <c r="J10" s="30">
        <v>320.89999999999998</v>
      </c>
      <c r="K10" s="27"/>
      <c r="M10" s="29">
        <v>43831.645833333336</v>
      </c>
      <c r="N10" s="30">
        <v>1273.75</v>
      </c>
      <c r="O10" s="28"/>
      <c r="Q10" s="49">
        <v>43831</v>
      </c>
      <c r="R10" s="48">
        <v>596.9</v>
      </c>
      <c r="S10" s="50"/>
      <c r="T10" s="48" t="b">
        <f>Q10=B10</f>
        <v>1</v>
      </c>
      <c r="U10" s="69"/>
      <c r="V10" s="68"/>
      <c r="W10" s="6"/>
    </row>
    <row r="11" spans="2:23" ht="15.6">
      <c r="B11" s="49">
        <v>43862</v>
      </c>
      <c r="C11" s="48">
        <v>6.5019999999999998</v>
      </c>
      <c r="D11" s="48">
        <v>6.4980000000000002</v>
      </c>
      <c r="E11" s="48">
        <v>6.5119999999999996</v>
      </c>
      <c r="F11" s="48">
        <v>6.4889999999999999</v>
      </c>
      <c r="G11" s="50">
        <v>2.0000000000000001E-4</v>
      </c>
      <c r="I11" s="29">
        <v>43862.645833333336</v>
      </c>
      <c r="J11" s="30">
        <v>325.45</v>
      </c>
      <c r="K11" s="43">
        <f>(J11/J10)-1</f>
        <v>1.4178871922717384E-2</v>
      </c>
      <c r="M11" s="29">
        <v>43862.645833333336</v>
      </c>
      <c r="N11" s="30">
        <v>1281.4000000000001</v>
      </c>
      <c r="O11" s="31">
        <f t="shared" ref="O11:O32" si="0">(N11/N10)-1</f>
        <v>6.0058881256133123E-3</v>
      </c>
      <c r="Q11" s="49">
        <v>43862</v>
      </c>
      <c r="R11" s="48">
        <v>593.70000000000005</v>
      </c>
      <c r="S11" s="50">
        <v>-5.4000000000000003E-3</v>
      </c>
      <c r="T11" s="48" t="b">
        <f t="shared" ref="T11:T74" si="1">Q11=B11</f>
        <v>1</v>
      </c>
      <c r="U11" s="69"/>
      <c r="V11" s="68"/>
      <c r="W11" s="6"/>
    </row>
    <row r="12" spans="2:23" ht="15.6">
      <c r="B12" s="49">
        <v>43891</v>
      </c>
      <c r="C12" s="48">
        <v>6.51</v>
      </c>
      <c r="D12" s="48">
        <v>6.4939999999999998</v>
      </c>
      <c r="E12" s="48">
        <v>6.52</v>
      </c>
      <c r="F12" s="48">
        <v>6.4850000000000003</v>
      </c>
      <c r="G12" s="50">
        <v>1.1999999999999999E-3</v>
      </c>
      <c r="I12" s="29">
        <v>43891.645833333336</v>
      </c>
      <c r="J12" s="30">
        <v>319.55</v>
      </c>
      <c r="K12" s="43">
        <f t="shared" ref="K12:K32" si="2">(J12/J11)-1</f>
        <v>-1.81287448148717E-2</v>
      </c>
      <c r="M12" s="29">
        <v>43891.645833333336</v>
      </c>
      <c r="N12" s="30">
        <v>1280.8499999999999</v>
      </c>
      <c r="O12" s="31">
        <f t="shared" si="0"/>
        <v>-4.292180427658554E-4</v>
      </c>
      <c r="Q12" s="49">
        <v>43891</v>
      </c>
      <c r="R12" s="48">
        <v>583.04999999999995</v>
      </c>
      <c r="S12" s="50">
        <v>-1.7899999999999999E-2</v>
      </c>
      <c r="T12" s="48" t="b">
        <f t="shared" si="1"/>
        <v>1</v>
      </c>
      <c r="U12" s="69"/>
      <c r="V12" s="68"/>
      <c r="W12" s="6"/>
    </row>
    <row r="13" spans="2:23" ht="15.6">
      <c r="B13" s="49">
        <v>43983</v>
      </c>
      <c r="C13" s="48">
        <v>6.5650000000000004</v>
      </c>
      <c r="D13" s="48">
        <v>6.5339999999999998</v>
      </c>
      <c r="E13" s="48">
        <v>6.5670000000000002</v>
      </c>
      <c r="F13" s="48">
        <v>6.5309999999999997</v>
      </c>
      <c r="G13" s="50">
        <v>8.3999999999999995E-3</v>
      </c>
      <c r="I13" s="29">
        <v>43983.645833333336</v>
      </c>
      <c r="J13" s="30">
        <v>305.39999999999998</v>
      </c>
      <c r="K13" s="43">
        <f t="shared" si="2"/>
        <v>-4.4281020184634756E-2</v>
      </c>
      <c r="M13" s="29">
        <v>43983.645833333336</v>
      </c>
      <c r="N13" s="30">
        <v>1277.0999999999999</v>
      </c>
      <c r="O13" s="31">
        <f t="shared" si="0"/>
        <v>-2.9277432954678551E-3</v>
      </c>
      <c r="Q13" s="49">
        <v>43983</v>
      </c>
      <c r="R13" s="48">
        <v>568.4</v>
      </c>
      <c r="S13" s="50">
        <v>-2.5100000000000001E-2</v>
      </c>
      <c r="T13" s="48" t="b">
        <f t="shared" si="1"/>
        <v>1</v>
      </c>
      <c r="U13" s="69"/>
      <c r="V13" s="68"/>
      <c r="W13" s="6"/>
    </row>
    <row r="14" spans="2:23" ht="15.6">
      <c r="B14" s="49">
        <v>44013</v>
      </c>
      <c r="C14" s="48">
        <v>6.55</v>
      </c>
      <c r="D14" s="48">
        <v>6.5469999999999997</v>
      </c>
      <c r="E14" s="48">
        <v>6.5629999999999997</v>
      </c>
      <c r="F14" s="48">
        <v>6.5279999999999996</v>
      </c>
      <c r="G14" s="50">
        <v>-2.3E-3</v>
      </c>
      <c r="I14" s="29">
        <v>44013.645833333336</v>
      </c>
      <c r="J14" s="30">
        <v>315.45</v>
      </c>
      <c r="K14" s="43">
        <f t="shared" si="2"/>
        <v>3.2907662082514832E-2</v>
      </c>
      <c r="M14" s="29">
        <v>44013.645833333336</v>
      </c>
      <c r="N14" s="30">
        <v>1267.5</v>
      </c>
      <c r="O14" s="31">
        <f t="shared" si="0"/>
        <v>-7.5170307728446017E-3</v>
      </c>
      <c r="Q14" s="49">
        <v>44013</v>
      </c>
      <c r="R14" s="48">
        <v>564.29999999999995</v>
      </c>
      <c r="S14" s="50">
        <v>-7.1999999999999998E-3</v>
      </c>
      <c r="T14" s="48" t="b">
        <f t="shared" si="1"/>
        <v>1</v>
      </c>
      <c r="U14" s="69"/>
      <c r="V14" s="68"/>
      <c r="W14" s="6"/>
    </row>
    <row r="15" spans="2:23" ht="15.6">
      <c r="B15" s="49">
        <v>44044</v>
      </c>
      <c r="C15" s="48">
        <v>6.5570000000000004</v>
      </c>
      <c r="D15" s="48">
        <v>6.5780000000000003</v>
      </c>
      <c r="E15" s="48">
        <v>6.5780000000000003</v>
      </c>
      <c r="F15" s="48">
        <v>6.5439999999999996</v>
      </c>
      <c r="G15" s="50">
        <v>1.1000000000000001E-3</v>
      </c>
      <c r="I15" s="29">
        <v>44044.645833333336</v>
      </c>
      <c r="J15" s="30">
        <v>315.45</v>
      </c>
      <c r="K15" s="43">
        <f>(J15/J14)-1</f>
        <v>0</v>
      </c>
      <c r="M15" s="29">
        <v>44044.645833333336</v>
      </c>
      <c r="N15" s="30">
        <v>1248.3</v>
      </c>
      <c r="O15" s="31">
        <f t="shared" si="0"/>
        <v>-1.5147928994082904E-2</v>
      </c>
      <c r="Q15" s="49">
        <v>44044</v>
      </c>
      <c r="R15" s="48">
        <v>573.5</v>
      </c>
      <c r="S15" s="50">
        <v>1.6299999999999999E-2</v>
      </c>
      <c r="T15" s="48" t="b">
        <f t="shared" si="1"/>
        <v>1</v>
      </c>
      <c r="U15" s="69"/>
      <c r="V15" s="68"/>
      <c r="W15" s="6"/>
    </row>
    <row r="16" spans="2:23" ht="15.6">
      <c r="B16" s="49">
        <v>44075</v>
      </c>
      <c r="C16" s="48">
        <v>6.524</v>
      </c>
      <c r="D16" s="48">
        <v>6.5259999999999998</v>
      </c>
      <c r="E16" s="48">
        <v>6.5540000000000003</v>
      </c>
      <c r="F16" s="48">
        <v>6.52</v>
      </c>
      <c r="G16" s="50">
        <v>-5.0000000000000001E-3</v>
      </c>
      <c r="I16" s="29">
        <v>44075.645833333336</v>
      </c>
      <c r="J16" s="30">
        <v>324.45</v>
      </c>
      <c r="K16" s="43">
        <f t="shared" si="2"/>
        <v>2.853067047075597E-2</v>
      </c>
      <c r="M16" s="29">
        <v>44075.645833333336</v>
      </c>
      <c r="N16" s="30">
        <v>1263.5999999999999</v>
      </c>
      <c r="O16" s="31">
        <f t="shared" si="0"/>
        <v>1.2256669069935056E-2</v>
      </c>
      <c r="Q16" s="49">
        <v>44075</v>
      </c>
      <c r="R16" s="48">
        <v>591.85</v>
      </c>
      <c r="S16" s="50">
        <v>3.2000000000000001E-2</v>
      </c>
      <c r="T16" s="48" t="b">
        <f t="shared" si="1"/>
        <v>1</v>
      </c>
      <c r="U16" s="69"/>
      <c r="V16" s="68"/>
      <c r="W16" s="6"/>
    </row>
    <row r="17" spans="2:23" ht="15.6">
      <c r="B17" s="49">
        <v>44105</v>
      </c>
      <c r="C17" s="48">
        <v>6.585</v>
      </c>
      <c r="D17" s="48">
        <v>6.5830000000000002</v>
      </c>
      <c r="E17" s="48">
        <v>6.5949999999999998</v>
      </c>
      <c r="F17" s="48">
        <v>6.5759999999999996</v>
      </c>
      <c r="G17" s="50">
        <v>9.4000000000000004E-3</v>
      </c>
      <c r="I17" s="29">
        <v>44105.645833333336</v>
      </c>
      <c r="J17" s="30">
        <v>331.45</v>
      </c>
      <c r="K17" s="43">
        <f t="shared" si="2"/>
        <v>2.1574973031283751E-2</v>
      </c>
      <c r="M17" s="29">
        <v>44105.645833333336</v>
      </c>
      <c r="N17" s="30">
        <v>1269.4000000000001</v>
      </c>
      <c r="O17" s="31">
        <f t="shared" si="0"/>
        <v>4.5900601456159151E-3</v>
      </c>
      <c r="Q17" s="49">
        <v>44105</v>
      </c>
      <c r="R17" s="48">
        <v>586.1</v>
      </c>
      <c r="S17" s="50">
        <v>-9.7000000000000003E-3</v>
      </c>
      <c r="T17" s="48" t="b">
        <f t="shared" si="1"/>
        <v>1</v>
      </c>
      <c r="U17" s="68"/>
      <c r="V17" s="68"/>
      <c r="W17" s="6"/>
    </row>
    <row r="18" spans="2:23" ht="27">
      <c r="B18" s="48" t="s">
        <v>872</v>
      </c>
      <c r="C18" s="48">
        <v>6.5919999999999996</v>
      </c>
      <c r="D18" s="48">
        <v>6.5880000000000001</v>
      </c>
      <c r="E18" s="48">
        <v>6.6210000000000004</v>
      </c>
      <c r="F18" s="48">
        <v>6.5810000000000004</v>
      </c>
      <c r="G18" s="50">
        <v>1.1000000000000001E-3</v>
      </c>
      <c r="I18" s="30" t="s">
        <v>10</v>
      </c>
      <c r="J18" s="30">
        <v>350.15</v>
      </c>
      <c r="K18" s="43">
        <f t="shared" si="2"/>
        <v>5.6418766028058398E-2</v>
      </c>
      <c r="M18" s="30" t="s">
        <v>10</v>
      </c>
      <c r="N18" s="30">
        <v>1293.4000000000001</v>
      </c>
      <c r="O18" s="31">
        <f t="shared" si="0"/>
        <v>1.89065700330866E-2</v>
      </c>
      <c r="Q18" s="48" t="s">
        <v>872</v>
      </c>
      <c r="R18" s="48">
        <v>583.54999999999995</v>
      </c>
      <c r="S18" s="50">
        <v>-4.4000000000000003E-3</v>
      </c>
      <c r="T18" s="48" t="b">
        <f t="shared" si="1"/>
        <v>1</v>
      </c>
      <c r="U18" s="68"/>
      <c r="V18" s="68"/>
      <c r="W18" s="6"/>
    </row>
    <row r="19" spans="2:23" ht="27">
      <c r="B19" s="48" t="s">
        <v>873</v>
      </c>
      <c r="C19" s="48">
        <v>6.6619999999999999</v>
      </c>
      <c r="D19" s="48">
        <v>6.6920000000000002</v>
      </c>
      <c r="E19" s="48">
        <v>6.6920000000000002</v>
      </c>
      <c r="F19" s="48">
        <v>6.6479999999999997</v>
      </c>
      <c r="G19" s="50">
        <v>1.06E-2</v>
      </c>
      <c r="I19" s="30" t="s">
        <v>11</v>
      </c>
      <c r="J19" s="30">
        <v>356.5</v>
      </c>
      <c r="K19" s="43">
        <f t="shared" si="2"/>
        <v>1.8135084963587067E-2</v>
      </c>
      <c r="M19" s="30" t="s">
        <v>11</v>
      </c>
      <c r="N19" s="30">
        <v>1303.7</v>
      </c>
      <c r="O19" s="31">
        <f t="shared" si="0"/>
        <v>7.9635070357197968E-3</v>
      </c>
      <c r="Q19" s="48" t="s">
        <v>873</v>
      </c>
      <c r="R19" s="48">
        <v>581.4</v>
      </c>
      <c r="S19" s="50">
        <v>-3.7000000000000002E-3</v>
      </c>
      <c r="T19" s="48" t="b">
        <f t="shared" si="1"/>
        <v>1</v>
      </c>
      <c r="U19" s="68"/>
      <c r="V19" s="68"/>
      <c r="W19" s="6"/>
    </row>
    <row r="20" spans="2:23" ht="27">
      <c r="B20" s="48" t="s">
        <v>874</v>
      </c>
      <c r="C20" s="48">
        <v>6.6230000000000002</v>
      </c>
      <c r="D20" s="48">
        <v>6.66</v>
      </c>
      <c r="E20" s="48">
        <v>6.665</v>
      </c>
      <c r="F20" s="48">
        <v>6.6230000000000002</v>
      </c>
      <c r="G20" s="50">
        <v>-5.8999999999999999E-3</v>
      </c>
      <c r="I20" s="30" t="s">
        <v>12</v>
      </c>
      <c r="J20" s="30">
        <v>345.5</v>
      </c>
      <c r="K20" s="43">
        <f t="shared" si="2"/>
        <v>-3.0855539971949564E-2</v>
      </c>
      <c r="M20" s="30" t="s">
        <v>12</v>
      </c>
      <c r="N20" s="30">
        <v>1310.5</v>
      </c>
      <c r="O20" s="31">
        <f t="shared" si="0"/>
        <v>5.2159239088747089E-3</v>
      </c>
      <c r="Q20" s="48" t="s">
        <v>874</v>
      </c>
      <c r="R20" s="48">
        <v>578.1</v>
      </c>
      <c r="S20" s="50">
        <v>-5.7000000000000002E-3</v>
      </c>
      <c r="T20" s="48" t="b">
        <f t="shared" si="1"/>
        <v>1</v>
      </c>
      <c r="U20" s="68"/>
      <c r="V20" s="68"/>
      <c r="W20" s="6"/>
    </row>
    <row r="21" spans="2:23" ht="27">
      <c r="B21" s="48" t="s">
        <v>875</v>
      </c>
      <c r="C21" s="48">
        <v>6.5979999999999999</v>
      </c>
      <c r="D21" s="48">
        <v>6.6120000000000001</v>
      </c>
      <c r="E21" s="48">
        <v>6.6429999999999998</v>
      </c>
      <c r="F21" s="48">
        <v>6.5979999999999999</v>
      </c>
      <c r="G21" s="50">
        <v>-3.8E-3</v>
      </c>
      <c r="I21" s="30" t="s">
        <v>13</v>
      </c>
      <c r="J21" s="30">
        <v>352.1</v>
      </c>
      <c r="K21" s="43">
        <f t="shared" si="2"/>
        <v>1.9102749638205463E-2</v>
      </c>
      <c r="M21" s="30" t="s">
        <v>13</v>
      </c>
      <c r="N21" s="30">
        <v>1295.5999999999999</v>
      </c>
      <c r="O21" s="31">
        <f t="shared" si="0"/>
        <v>-1.1369706219000464E-2</v>
      </c>
      <c r="Q21" s="48" t="s">
        <v>875</v>
      </c>
      <c r="R21" s="48">
        <v>585.04999999999995</v>
      </c>
      <c r="S21" s="50">
        <v>1.2E-2</v>
      </c>
      <c r="T21" s="48" t="b">
        <f t="shared" si="1"/>
        <v>1</v>
      </c>
      <c r="U21" s="68"/>
      <c r="V21" s="68"/>
      <c r="W21" s="6"/>
    </row>
    <row r="22" spans="2:23" ht="27">
      <c r="B22" s="48" t="s">
        <v>876</v>
      </c>
      <c r="C22" s="48">
        <v>6.6219999999999999</v>
      </c>
      <c r="D22" s="48">
        <v>6.601</v>
      </c>
      <c r="E22" s="48">
        <v>6.6260000000000003</v>
      </c>
      <c r="F22" s="48">
        <v>6.601</v>
      </c>
      <c r="G22" s="50">
        <v>3.5999999999999999E-3</v>
      </c>
      <c r="I22" s="30" t="s">
        <v>14</v>
      </c>
      <c r="J22" s="30">
        <v>356.5</v>
      </c>
      <c r="K22" s="43">
        <f t="shared" si="2"/>
        <v>1.2496449872195337E-2</v>
      </c>
      <c r="M22" s="30" t="s">
        <v>14</v>
      </c>
      <c r="N22" s="30">
        <v>1300.1500000000001</v>
      </c>
      <c r="O22" s="31">
        <f t="shared" si="0"/>
        <v>3.511886384686802E-3</v>
      </c>
      <c r="Q22" s="48" t="s">
        <v>876</v>
      </c>
      <c r="R22" s="48">
        <v>581.85</v>
      </c>
      <c r="S22" s="50">
        <v>-5.4999999999999997E-3</v>
      </c>
      <c r="T22" s="48" t="b">
        <f t="shared" si="1"/>
        <v>1</v>
      </c>
      <c r="U22" s="68"/>
      <c r="V22" s="68"/>
      <c r="W22" s="6"/>
    </row>
    <row r="23" spans="2:23" ht="27">
      <c r="B23" s="48" t="s">
        <v>877</v>
      </c>
      <c r="C23" s="48">
        <v>6.6390000000000002</v>
      </c>
      <c r="D23" s="48">
        <v>6.6390000000000002</v>
      </c>
      <c r="E23" s="48">
        <v>6.6470000000000002</v>
      </c>
      <c r="F23" s="48">
        <v>6.625</v>
      </c>
      <c r="G23" s="50">
        <v>2.5999999999999999E-3</v>
      </c>
      <c r="I23" s="30" t="s">
        <v>15</v>
      </c>
      <c r="J23" s="30">
        <v>348.35</v>
      </c>
      <c r="K23" s="43">
        <f t="shared" si="2"/>
        <v>-2.2861150070126124E-2</v>
      </c>
      <c r="M23" s="30" t="s">
        <v>15</v>
      </c>
      <c r="N23" s="30">
        <v>1303.45</v>
      </c>
      <c r="O23" s="31">
        <f t="shared" si="0"/>
        <v>2.5381686728453978E-3</v>
      </c>
      <c r="Q23" s="48" t="s">
        <v>877</v>
      </c>
      <c r="R23" s="48">
        <v>578.1</v>
      </c>
      <c r="S23" s="50">
        <v>-6.4000000000000003E-3</v>
      </c>
      <c r="T23" s="48" t="b">
        <f t="shared" si="1"/>
        <v>1</v>
      </c>
      <c r="U23" s="68"/>
      <c r="V23" s="68"/>
      <c r="W23" s="6"/>
    </row>
    <row r="24" spans="2:23" ht="27">
      <c r="B24" s="48" t="s">
        <v>878</v>
      </c>
      <c r="C24" s="48">
        <v>6.633</v>
      </c>
      <c r="D24" s="48">
        <v>6.6349999999999998</v>
      </c>
      <c r="E24" s="48">
        <v>6.6440000000000001</v>
      </c>
      <c r="F24" s="48">
        <v>6.6180000000000003</v>
      </c>
      <c r="G24" s="50">
        <v>-8.9999999999999998E-4</v>
      </c>
      <c r="I24" s="30" t="s">
        <v>16</v>
      </c>
      <c r="J24" s="30">
        <v>363.5</v>
      </c>
      <c r="K24" s="43">
        <f t="shared" si="2"/>
        <v>4.3490742069757449E-2</v>
      </c>
      <c r="M24" s="30" t="s">
        <v>16</v>
      </c>
      <c r="N24" s="30">
        <v>1271.8499999999999</v>
      </c>
      <c r="O24" s="31">
        <f t="shared" si="0"/>
        <v>-2.4243354175457532E-2</v>
      </c>
      <c r="Q24" s="48" t="s">
        <v>878</v>
      </c>
      <c r="R24" s="48">
        <v>578.20000000000005</v>
      </c>
      <c r="S24" s="50">
        <v>2.0000000000000001E-4</v>
      </c>
      <c r="T24" s="48" t="b">
        <f t="shared" si="1"/>
        <v>1</v>
      </c>
      <c r="U24" s="68"/>
      <c r="V24" s="68"/>
      <c r="W24" s="6"/>
    </row>
    <row r="25" spans="2:23" ht="27">
      <c r="B25" s="48" t="s">
        <v>879</v>
      </c>
      <c r="C25" s="48">
        <v>6.6349999999999998</v>
      </c>
      <c r="D25" s="48">
        <v>6.6289999999999996</v>
      </c>
      <c r="E25" s="48">
        <v>6.6429999999999998</v>
      </c>
      <c r="F25" s="48">
        <v>6.6269999999999998</v>
      </c>
      <c r="G25" s="50">
        <v>2.9999999999999997E-4</v>
      </c>
      <c r="I25" s="30" t="s">
        <v>17</v>
      </c>
      <c r="J25" s="30">
        <v>363.95</v>
      </c>
      <c r="K25" s="43">
        <f t="shared" si="2"/>
        <v>1.2379642365887289E-3</v>
      </c>
      <c r="M25" s="30" t="s">
        <v>17</v>
      </c>
      <c r="N25" s="30">
        <v>1268.0999999999999</v>
      </c>
      <c r="O25" s="31">
        <f t="shared" si="0"/>
        <v>-2.9484609034083897E-3</v>
      </c>
      <c r="Q25" s="48" t="s">
        <v>879</v>
      </c>
      <c r="R25" s="48">
        <v>588.70000000000005</v>
      </c>
      <c r="S25" s="50">
        <v>1.8200000000000001E-2</v>
      </c>
      <c r="T25" s="48" t="b">
        <f t="shared" si="1"/>
        <v>1</v>
      </c>
      <c r="U25" s="68"/>
      <c r="V25" s="68"/>
      <c r="W25" s="6"/>
    </row>
    <row r="26" spans="2:23" ht="27">
      <c r="B26" s="48" t="s">
        <v>880</v>
      </c>
      <c r="C26" s="48">
        <v>6.5960000000000001</v>
      </c>
      <c r="D26" s="48">
        <v>6.6230000000000002</v>
      </c>
      <c r="E26" s="48">
        <v>6.6319999999999997</v>
      </c>
      <c r="F26" s="48">
        <v>6.5940000000000003</v>
      </c>
      <c r="G26" s="50">
        <v>-5.8999999999999999E-3</v>
      </c>
      <c r="I26" s="30" t="s">
        <v>18</v>
      </c>
      <c r="J26" s="30">
        <v>357.65</v>
      </c>
      <c r="K26" s="43">
        <f t="shared" si="2"/>
        <v>-1.7310070064569305E-2</v>
      </c>
      <c r="M26" s="30" t="s">
        <v>18</v>
      </c>
      <c r="N26" s="30">
        <v>1261</v>
      </c>
      <c r="O26" s="31">
        <f t="shared" si="0"/>
        <v>-5.598927529374631E-3</v>
      </c>
      <c r="Q26" s="48" t="s">
        <v>880</v>
      </c>
      <c r="R26" s="48">
        <v>582.35</v>
      </c>
      <c r="S26" s="50">
        <v>-1.0800000000000001E-2</v>
      </c>
      <c r="T26" s="48" t="b">
        <f t="shared" si="1"/>
        <v>1</v>
      </c>
      <c r="U26" s="68"/>
      <c r="V26" s="68"/>
      <c r="W26" s="6"/>
    </row>
    <row r="27" spans="2:23" ht="27">
      <c r="B27" s="48" t="s">
        <v>881</v>
      </c>
      <c r="C27" s="48">
        <v>6.5780000000000003</v>
      </c>
      <c r="D27" s="48">
        <v>6.5990000000000002</v>
      </c>
      <c r="E27" s="48">
        <v>6.6020000000000003</v>
      </c>
      <c r="F27" s="48">
        <v>6.569</v>
      </c>
      <c r="G27" s="50">
        <v>-2.7000000000000001E-3</v>
      </c>
      <c r="I27" s="30" t="s">
        <v>19</v>
      </c>
      <c r="J27" s="30">
        <v>380.1</v>
      </c>
      <c r="K27" s="43">
        <f t="shared" si="2"/>
        <v>6.2770865371173157E-2</v>
      </c>
      <c r="M27" s="30" t="s">
        <v>19</v>
      </c>
      <c r="N27" s="30">
        <v>1275.0999999999999</v>
      </c>
      <c r="O27" s="31">
        <f t="shared" si="0"/>
        <v>1.1181601903251348E-2</v>
      </c>
      <c r="Q27" s="48" t="s">
        <v>881</v>
      </c>
      <c r="R27" s="48">
        <v>578.1</v>
      </c>
      <c r="S27" s="50">
        <v>-7.3000000000000001E-3</v>
      </c>
      <c r="T27" s="48" t="b">
        <f t="shared" si="1"/>
        <v>1</v>
      </c>
      <c r="U27" s="68"/>
      <c r="V27" s="68"/>
      <c r="W27" s="6"/>
    </row>
    <row r="28" spans="2:23" ht="27">
      <c r="B28" s="48" t="s">
        <v>882</v>
      </c>
      <c r="C28" s="48">
        <v>6.5510000000000002</v>
      </c>
      <c r="D28" s="48">
        <v>6.5490000000000004</v>
      </c>
      <c r="E28" s="48">
        <v>6.5720000000000001</v>
      </c>
      <c r="F28" s="48">
        <v>6.5469999999999997</v>
      </c>
      <c r="G28" s="50">
        <v>-4.1000000000000003E-3</v>
      </c>
      <c r="I28" s="30" t="s">
        <v>20</v>
      </c>
      <c r="J28" s="30">
        <v>388.5</v>
      </c>
      <c r="K28" s="43">
        <f t="shared" si="2"/>
        <v>2.2099447513812098E-2</v>
      </c>
      <c r="M28" s="30" t="s">
        <v>20</v>
      </c>
      <c r="N28" s="30">
        <v>1261.25</v>
      </c>
      <c r="O28" s="31">
        <f t="shared" si="0"/>
        <v>-1.0861893184848204E-2</v>
      </c>
      <c r="Q28" s="48" t="s">
        <v>882</v>
      </c>
      <c r="R28" s="48">
        <v>575.70000000000005</v>
      </c>
      <c r="S28" s="50">
        <v>-4.1999999999999997E-3</v>
      </c>
      <c r="T28" s="48" t="b">
        <f t="shared" si="1"/>
        <v>1</v>
      </c>
      <c r="U28" s="68"/>
      <c r="V28" s="68"/>
      <c r="W28" s="6"/>
    </row>
    <row r="29" spans="2:23" ht="27">
      <c r="B29" s="48" t="s">
        <v>883</v>
      </c>
      <c r="C29" s="48">
        <v>6.5750000000000002</v>
      </c>
      <c r="D29" s="48">
        <v>6.5620000000000003</v>
      </c>
      <c r="E29" s="48">
        <v>6.5810000000000004</v>
      </c>
      <c r="F29" s="48">
        <v>6.5490000000000004</v>
      </c>
      <c r="G29" s="50">
        <v>3.7000000000000002E-3</v>
      </c>
      <c r="I29" s="30" t="s">
        <v>21</v>
      </c>
      <c r="J29" s="30">
        <v>395.5</v>
      </c>
      <c r="K29" s="43">
        <f t="shared" si="2"/>
        <v>1.8018018018018056E-2</v>
      </c>
      <c r="M29" s="30" t="s">
        <v>21</v>
      </c>
      <c r="N29" s="30">
        <v>1276.5999999999999</v>
      </c>
      <c r="O29" s="31">
        <f t="shared" si="0"/>
        <v>1.2170465807730402E-2</v>
      </c>
      <c r="Q29" s="48" t="s">
        <v>883</v>
      </c>
      <c r="R29" s="48">
        <v>655.9</v>
      </c>
      <c r="S29" s="50">
        <v>0.13930000000000001</v>
      </c>
      <c r="T29" s="48" t="b">
        <f t="shared" si="1"/>
        <v>1</v>
      </c>
      <c r="U29" s="68"/>
      <c r="V29" s="68"/>
      <c r="W29" s="6"/>
    </row>
    <row r="30" spans="2:23" ht="27">
      <c r="B30" s="48" t="s">
        <v>884</v>
      </c>
      <c r="C30" s="48">
        <v>6.5679999999999996</v>
      </c>
      <c r="D30" s="48">
        <v>6.59</v>
      </c>
      <c r="E30" s="48">
        <v>6.5940000000000003</v>
      </c>
      <c r="F30" s="48">
        <v>6.5629999999999997</v>
      </c>
      <c r="G30" s="50">
        <v>-1.1000000000000001E-3</v>
      </c>
      <c r="I30" s="30" t="s">
        <v>22</v>
      </c>
      <c r="J30" s="30">
        <v>384.6</v>
      </c>
      <c r="K30" s="43">
        <f t="shared" si="2"/>
        <v>-2.7560050568900096E-2</v>
      </c>
      <c r="M30" s="30" t="s">
        <v>22</v>
      </c>
      <c r="N30" s="30">
        <v>1274.05</v>
      </c>
      <c r="O30" s="31">
        <f t="shared" si="0"/>
        <v>-1.9974933416888607E-3</v>
      </c>
      <c r="Q30" s="48" t="s">
        <v>884</v>
      </c>
      <c r="R30" s="48">
        <v>634.79999999999995</v>
      </c>
      <c r="S30" s="50">
        <v>-3.2199999999999999E-2</v>
      </c>
      <c r="T30" s="48" t="b">
        <f t="shared" si="1"/>
        <v>1</v>
      </c>
      <c r="U30" s="68"/>
      <c r="V30" s="68"/>
      <c r="W30" s="6"/>
    </row>
    <row r="31" spans="2:23" ht="27">
      <c r="B31" s="48" t="s">
        <v>885</v>
      </c>
      <c r="C31" s="48">
        <v>6.5579999999999998</v>
      </c>
      <c r="D31" s="48">
        <v>6.5529999999999999</v>
      </c>
      <c r="E31" s="48">
        <v>6.5650000000000004</v>
      </c>
      <c r="F31" s="48">
        <v>6.5529999999999999</v>
      </c>
      <c r="G31" s="50">
        <v>-1.5E-3</v>
      </c>
      <c r="I31" s="30" t="s">
        <v>23</v>
      </c>
      <c r="J31" s="30">
        <v>400.45</v>
      </c>
      <c r="K31" s="43">
        <f t="shared" si="2"/>
        <v>4.1211648465938611E-2</v>
      </c>
      <c r="M31" s="30" t="s">
        <v>23</v>
      </c>
      <c r="N31" s="30">
        <v>1256.05</v>
      </c>
      <c r="O31" s="31">
        <f t="shared" si="0"/>
        <v>-1.4128173933519061E-2</v>
      </c>
      <c r="Q31" s="48" t="s">
        <v>885</v>
      </c>
      <c r="R31" s="48">
        <v>634.5</v>
      </c>
      <c r="S31" s="50">
        <v>-5.0000000000000001E-4</v>
      </c>
      <c r="T31" s="48" t="b">
        <f t="shared" si="1"/>
        <v>1</v>
      </c>
      <c r="U31" s="68"/>
      <c r="V31" s="68"/>
      <c r="W31" s="6"/>
    </row>
    <row r="32" spans="2:23" ht="27">
      <c r="B32" s="48" t="s">
        <v>886</v>
      </c>
      <c r="C32" s="48">
        <v>6.5990000000000002</v>
      </c>
      <c r="D32" s="48">
        <v>6.577</v>
      </c>
      <c r="E32" s="48">
        <v>6.6</v>
      </c>
      <c r="F32" s="48">
        <v>6.5750000000000002</v>
      </c>
      <c r="G32" s="50">
        <v>6.3E-3</v>
      </c>
      <c r="I32" s="30" t="s">
        <v>24</v>
      </c>
      <c r="J32" s="30">
        <v>396.35</v>
      </c>
      <c r="K32" s="43">
        <f t="shared" si="2"/>
        <v>-1.0238481708078284E-2</v>
      </c>
      <c r="M32" s="30" t="s">
        <v>24</v>
      </c>
      <c r="N32" s="30">
        <v>1264</v>
      </c>
      <c r="O32" s="31">
        <f t="shared" si="0"/>
        <v>6.3293658691931931E-3</v>
      </c>
      <c r="Q32" s="48" t="s">
        <v>886</v>
      </c>
      <c r="R32" s="48">
        <v>619</v>
      </c>
      <c r="S32" s="50">
        <v>-2.4400000000000002E-2</v>
      </c>
      <c r="T32" s="48" t="b">
        <f t="shared" si="1"/>
        <v>1</v>
      </c>
      <c r="U32" s="69"/>
      <c r="V32" s="68"/>
      <c r="W32" s="6"/>
    </row>
    <row r="33" spans="2:23" ht="15.6">
      <c r="B33" s="49">
        <v>43892</v>
      </c>
      <c r="C33" s="48">
        <v>6.5030000000000001</v>
      </c>
      <c r="D33" s="48">
        <v>6.5090000000000003</v>
      </c>
      <c r="E33" s="48">
        <v>6.52</v>
      </c>
      <c r="F33" s="48">
        <v>6.4969999999999999</v>
      </c>
      <c r="G33" s="50">
        <v>-1.4500000000000001E-2</v>
      </c>
      <c r="I33" s="29">
        <v>43892.645833333336</v>
      </c>
      <c r="J33" s="30">
        <v>387.3</v>
      </c>
      <c r="K33" s="43">
        <f>J33/J32-1</f>
        <v>-2.2833354358521518E-2</v>
      </c>
      <c r="M33" s="29">
        <v>43892.645833333336</v>
      </c>
      <c r="N33" s="30">
        <v>1264.0999999999999</v>
      </c>
      <c r="O33" s="31">
        <f>N33/N32-1</f>
        <v>7.9113924050577822E-5</v>
      </c>
      <c r="Q33" s="49">
        <v>43892</v>
      </c>
      <c r="R33" s="48">
        <v>621.70000000000005</v>
      </c>
      <c r="S33" s="50">
        <v>-1.8E-3</v>
      </c>
      <c r="T33" s="48" t="b">
        <f t="shared" si="1"/>
        <v>1</v>
      </c>
      <c r="U33" s="69"/>
      <c r="V33" s="68"/>
      <c r="W33" s="6"/>
    </row>
    <row r="34" spans="2:23" ht="15.6">
      <c r="B34" s="49">
        <v>43923</v>
      </c>
      <c r="C34" s="48">
        <v>6.5039999999999996</v>
      </c>
      <c r="D34" s="48">
        <v>6.4939999999999998</v>
      </c>
      <c r="E34" s="48">
        <v>6.51</v>
      </c>
      <c r="F34" s="48">
        <v>6.4880000000000004</v>
      </c>
      <c r="G34" s="50">
        <v>2.0000000000000001E-4</v>
      </c>
      <c r="I34" s="29">
        <v>43923.645833333336</v>
      </c>
      <c r="J34" s="30">
        <v>394.85</v>
      </c>
      <c r="K34" s="43">
        <f t="shared" ref="K34:K44" si="3">(J34/J33)-1</f>
        <v>1.9493932352181886E-2</v>
      </c>
      <c r="M34" s="29">
        <v>43923.645833333336</v>
      </c>
      <c r="N34" s="30">
        <v>1287.9000000000001</v>
      </c>
      <c r="O34" s="31">
        <f t="shared" ref="O34:O44" si="4">(N34/N33)-1</f>
        <v>1.8827624396804188E-2</v>
      </c>
      <c r="Q34" s="49">
        <v>43923</v>
      </c>
      <c r="R34" s="48">
        <v>644.54999999999995</v>
      </c>
      <c r="S34" s="50">
        <v>3.6799999999999999E-2</v>
      </c>
      <c r="T34" s="48" t="b">
        <f t="shared" si="1"/>
        <v>1</v>
      </c>
      <c r="U34" s="69"/>
      <c r="V34" s="68"/>
      <c r="W34" s="6"/>
    </row>
    <row r="35" spans="2:23" ht="15.6">
      <c r="B35" s="49">
        <v>43953</v>
      </c>
      <c r="C35" s="48">
        <v>6.5049999999999999</v>
      </c>
      <c r="D35" s="48">
        <v>6.5119999999999996</v>
      </c>
      <c r="E35" s="48">
        <v>6.5190000000000001</v>
      </c>
      <c r="F35" s="48">
        <v>6.4969999999999999</v>
      </c>
      <c r="G35" s="50">
        <v>2.0000000000000001E-4</v>
      </c>
      <c r="I35" s="29">
        <v>43953.645833333336</v>
      </c>
      <c r="J35" s="30">
        <v>404.75</v>
      </c>
      <c r="K35" s="43">
        <f t="shared" si="3"/>
        <v>2.5072812460428029E-2</v>
      </c>
      <c r="M35" s="29">
        <v>43953.645833333336</v>
      </c>
      <c r="N35" s="30">
        <v>1313.05</v>
      </c>
      <c r="O35" s="31">
        <f t="shared" si="4"/>
        <v>1.9527913657892526E-2</v>
      </c>
      <c r="Q35" s="49">
        <v>43953</v>
      </c>
      <c r="R35" s="48">
        <v>652.75</v>
      </c>
      <c r="S35" s="50">
        <v>1.2699999999999999E-2</v>
      </c>
      <c r="T35" s="48" t="b">
        <f t="shared" si="1"/>
        <v>1</v>
      </c>
      <c r="U35" s="69"/>
      <c r="V35" s="68"/>
      <c r="W35" s="6"/>
    </row>
    <row r="36" spans="2:23" ht="15.6">
      <c r="B36" s="49">
        <v>43984</v>
      </c>
      <c r="C36" s="48">
        <v>6.4459999999999997</v>
      </c>
      <c r="D36" s="48">
        <v>6.5129999999999999</v>
      </c>
      <c r="E36" s="48">
        <v>6.5129999999999999</v>
      </c>
      <c r="F36" s="48">
        <v>6.4459999999999997</v>
      </c>
      <c r="G36" s="50">
        <v>-9.1000000000000004E-3</v>
      </c>
      <c r="I36" s="29">
        <v>43984.645833333336</v>
      </c>
      <c r="J36" s="30">
        <v>407</v>
      </c>
      <c r="K36" s="43">
        <f t="shared" si="3"/>
        <v>5.5589870290302379E-3</v>
      </c>
      <c r="M36" s="29">
        <v>43984.645833333336</v>
      </c>
      <c r="N36" s="30">
        <v>1343</v>
      </c>
      <c r="O36" s="31">
        <f t="shared" si="4"/>
        <v>2.2809489356840906E-2</v>
      </c>
      <c r="Q36" s="49">
        <v>43984</v>
      </c>
      <c r="R36" s="48">
        <v>654.20000000000005</v>
      </c>
      <c r="S36" s="50">
        <v>2.2000000000000001E-3</v>
      </c>
      <c r="T36" s="48" t="b">
        <f t="shared" si="1"/>
        <v>1</v>
      </c>
      <c r="U36" s="69"/>
      <c r="V36" s="68"/>
      <c r="W36" s="6"/>
    </row>
    <row r="37" spans="2:23" ht="15.6">
      <c r="B37" s="49">
        <v>44014</v>
      </c>
      <c r="C37" s="48">
        <v>6.4390000000000001</v>
      </c>
      <c r="D37" s="48">
        <v>6.4329999999999998</v>
      </c>
      <c r="E37" s="48">
        <v>6.4429999999999996</v>
      </c>
      <c r="F37" s="48">
        <v>6.4089999999999998</v>
      </c>
      <c r="G37" s="50">
        <v>-1.1000000000000001E-3</v>
      </c>
      <c r="I37" s="29">
        <v>44014.645833333336</v>
      </c>
      <c r="J37" s="30">
        <v>415</v>
      </c>
      <c r="K37" s="43">
        <f t="shared" si="3"/>
        <v>1.9656019656019597E-2</v>
      </c>
      <c r="M37" s="29">
        <v>44014.645833333336</v>
      </c>
      <c r="N37" s="30">
        <v>1320.85</v>
      </c>
      <c r="O37" s="31">
        <f t="shared" si="4"/>
        <v>-1.6492926284437881E-2</v>
      </c>
      <c r="Q37" s="49">
        <v>44014</v>
      </c>
      <c r="R37" s="48">
        <v>676.65</v>
      </c>
      <c r="S37" s="50">
        <v>3.4299999999999997E-2</v>
      </c>
      <c r="T37" s="48" t="b">
        <f t="shared" si="1"/>
        <v>1</v>
      </c>
      <c r="U37" s="69"/>
      <c r="V37" s="68"/>
      <c r="W37" s="6"/>
    </row>
    <row r="38" spans="2:23" ht="15.6">
      <c r="B38" s="49">
        <v>44106</v>
      </c>
      <c r="C38" s="48">
        <v>6.44</v>
      </c>
      <c r="D38" s="48">
        <v>6.4320000000000004</v>
      </c>
      <c r="E38" s="48">
        <v>6.4459999999999997</v>
      </c>
      <c r="F38" s="48">
        <v>6.4210000000000003</v>
      </c>
      <c r="G38" s="50">
        <v>2.0000000000000001E-4</v>
      </c>
      <c r="I38" s="29">
        <v>44106.645833333336</v>
      </c>
      <c r="J38" s="30">
        <v>406.55</v>
      </c>
      <c r="K38" s="43">
        <f t="shared" si="3"/>
        <v>-2.0361445783132481E-2</v>
      </c>
      <c r="M38" s="29">
        <v>44106.645833333336</v>
      </c>
      <c r="N38" s="30">
        <v>1295.5999999999999</v>
      </c>
      <c r="O38" s="31">
        <f t="shared" si="4"/>
        <v>-1.9116478025513861E-2</v>
      </c>
      <c r="Q38" s="49">
        <v>44106</v>
      </c>
      <c r="R38" s="48">
        <v>687.9</v>
      </c>
      <c r="S38" s="50">
        <v>1.66E-2</v>
      </c>
      <c r="T38" s="48" t="b">
        <f t="shared" si="1"/>
        <v>1</v>
      </c>
      <c r="U38" s="69"/>
      <c r="V38" s="68"/>
      <c r="W38" s="6"/>
    </row>
    <row r="39" spans="2:23" ht="15.6">
      <c r="B39" s="49">
        <v>44137</v>
      </c>
      <c r="C39" s="48">
        <v>6.4640000000000004</v>
      </c>
      <c r="D39" s="48">
        <v>6.4470000000000001</v>
      </c>
      <c r="E39" s="48">
        <v>6.4690000000000003</v>
      </c>
      <c r="F39" s="48">
        <v>6.4329999999999998</v>
      </c>
      <c r="G39" s="50">
        <v>3.7000000000000002E-3</v>
      </c>
      <c r="I39" s="29">
        <v>44137.645833333336</v>
      </c>
      <c r="J39" s="30">
        <v>412.35</v>
      </c>
      <c r="K39" s="43">
        <f t="shared" si="3"/>
        <v>1.4266387898167476E-2</v>
      </c>
      <c r="M39" s="29">
        <v>44137.645833333336</v>
      </c>
      <c r="N39" s="30">
        <v>1289.9000000000001</v>
      </c>
      <c r="O39" s="31">
        <f t="shared" si="4"/>
        <v>-4.3995060203765313E-3</v>
      </c>
      <c r="Q39" s="49">
        <v>44137</v>
      </c>
      <c r="R39" s="48">
        <v>671.25</v>
      </c>
      <c r="S39" s="50">
        <v>-2.4199999999999999E-2</v>
      </c>
      <c r="T39" s="48" t="b">
        <f t="shared" si="1"/>
        <v>1</v>
      </c>
      <c r="U39" s="69"/>
      <c r="V39" s="68"/>
      <c r="W39" s="6"/>
    </row>
    <row r="40" spans="2:23" ht="15.6">
      <c r="B40" s="49">
        <v>44167</v>
      </c>
      <c r="C40" s="48">
        <v>6.4729999999999999</v>
      </c>
      <c r="D40" s="48">
        <v>6.4779999999999998</v>
      </c>
      <c r="E40" s="48">
        <v>6.484</v>
      </c>
      <c r="F40" s="48">
        <v>6.4710000000000001</v>
      </c>
      <c r="G40" s="50">
        <v>1.4E-3</v>
      </c>
      <c r="I40" s="29">
        <v>44167.645833333336</v>
      </c>
      <c r="J40" s="30">
        <v>426.6</v>
      </c>
      <c r="K40" s="43">
        <f t="shared" si="3"/>
        <v>3.4558021098581193E-2</v>
      </c>
      <c r="M40" s="29">
        <v>44167.645833333336</v>
      </c>
      <c r="N40" s="30">
        <v>1283.3499999999999</v>
      </c>
      <c r="O40" s="31">
        <f t="shared" si="4"/>
        <v>-5.0779130165130582E-3</v>
      </c>
      <c r="Q40" s="49">
        <v>44167</v>
      </c>
      <c r="R40" s="48">
        <v>692.35</v>
      </c>
      <c r="S40" s="50">
        <v>3.1399999999999997E-2</v>
      </c>
      <c r="T40" s="48" t="b">
        <f t="shared" si="1"/>
        <v>1</v>
      </c>
      <c r="U40" s="69"/>
      <c r="V40" s="68"/>
      <c r="W40" s="6"/>
    </row>
    <row r="41" spans="2:23" ht="27">
      <c r="B41" s="48" t="s">
        <v>887</v>
      </c>
      <c r="C41" s="48">
        <v>6.423</v>
      </c>
      <c r="D41" s="48">
        <v>6.4880000000000004</v>
      </c>
      <c r="E41" s="48">
        <v>6.4880000000000004</v>
      </c>
      <c r="F41" s="48">
        <v>6.423</v>
      </c>
      <c r="G41" s="50">
        <v>-7.7000000000000002E-3</v>
      </c>
      <c r="I41" s="30" t="s">
        <v>25</v>
      </c>
      <c r="J41" s="30">
        <v>434.9</v>
      </c>
      <c r="K41" s="43">
        <f t="shared" si="3"/>
        <v>1.9456165025785177E-2</v>
      </c>
      <c r="M41" s="30" t="s">
        <v>25</v>
      </c>
      <c r="N41" s="30">
        <v>1288.95</v>
      </c>
      <c r="O41" s="31">
        <f t="shared" si="4"/>
        <v>4.3635796937702143E-3</v>
      </c>
      <c r="Q41" s="48" t="s">
        <v>887</v>
      </c>
      <c r="R41" s="48">
        <v>710.4</v>
      </c>
      <c r="S41" s="50">
        <v>2.6100000000000002E-2</v>
      </c>
      <c r="T41" s="48" t="b">
        <f t="shared" si="1"/>
        <v>1</v>
      </c>
      <c r="U41" s="68"/>
      <c r="V41" s="68"/>
      <c r="W41" s="6"/>
    </row>
    <row r="42" spans="2:23" ht="27">
      <c r="B42" s="48" t="s">
        <v>888</v>
      </c>
      <c r="C42" s="48">
        <v>6.3689999999999998</v>
      </c>
      <c r="D42" s="48">
        <v>6.43</v>
      </c>
      <c r="E42" s="48">
        <v>6.431</v>
      </c>
      <c r="F42" s="48">
        <v>6.367</v>
      </c>
      <c r="G42" s="50">
        <v>-8.3999999999999995E-3</v>
      </c>
      <c r="I42" s="30" t="s">
        <v>26</v>
      </c>
      <c r="J42" s="30">
        <v>421.95</v>
      </c>
      <c r="K42" s="43">
        <f t="shared" si="3"/>
        <v>-2.9776960220740389E-2</v>
      </c>
      <c r="M42" s="30" t="s">
        <v>26</v>
      </c>
      <c r="N42" s="30">
        <v>1286.4000000000001</v>
      </c>
      <c r="O42" s="31">
        <f t="shared" si="4"/>
        <v>-1.9783544745722859E-3</v>
      </c>
      <c r="Q42" s="48" t="s">
        <v>888</v>
      </c>
      <c r="R42" s="48">
        <v>703.55</v>
      </c>
      <c r="S42" s="50">
        <v>-9.5999999999999992E-3</v>
      </c>
      <c r="T42" s="48" t="b">
        <f t="shared" si="1"/>
        <v>1</v>
      </c>
      <c r="U42" s="68"/>
      <c r="V42" s="68"/>
      <c r="W42" s="6"/>
    </row>
    <row r="43" spans="2:23" ht="27">
      <c r="B43" s="48" t="s">
        <v>889</v>
      </c>
      <c r="C43" s="48">
        <v>6.3869999999999996</v>
      </c>
      <c r="D43" s="48">
        <v>6.3460000000000001</v>
      </c>
      <c r="E43" s="48">
        <v>6.391</v>
      </c>
      <c r="F43" s="48">
        <v>6.3460000000000001</v>
      </c>
      <c r="G43" s="50">
        <v>2.8E-3</v>
      </c>
      <c r="I43" s="30" t="s">
        <v>27</v>
      </c>
      <c r="J43" s="30">
        <v>412.45</v>
      </c>
      <c r="K43" s="43">
        <f t="shared" si="3"/>
        <v>-2.251451593790732E-2</v>
      </c>
      <c r="M43" s="30" t="s">
        <v>27</v>
      </c>
      <c r="N43" s="30">
        <v>1273.5999999999999</v>
      </c>
      <c r="O43" s="31">
        <f t="shared" si="4"/>
        <v>-9.9502487562190822E-3</v>
      </c>
      <c r="Q43" s="48" t="s">
        <v>889</v>
      </c>
      <c r="R43" s="48">
        <v>700.2</v>
      </c>
      <c r="S43" s="50">
        <v>-4.7999999999999996E-3</v>
      </c>
      <c r="T43" s="48" t="b">
        <f t="shared" si="1"/>
        <v>1</v>
      </c>
      <c r="U43" s="68"/>
      <c r="V43" s="68"/>
      <c r="W43" s="6"/>
    </row>
    <row r="44" spans="2:23" ht="27">
      <c r="B44" s="48" t="s">
        <v>890</v>
      </c>
      <c r="C44" s="48">
        <v>6.3840000000000003</v>
      </c>
      <c r="D44" s="48">
        <v>6.3849999999999998</v>
      </c>
      <c r="E44" s="48">
        <v>6.4080000000000004</v>
      </c>
      <c r="F44" s="48">
        <v>6.3789999999999996</v>
      </c>
      <c r="G44" s="50">
        <v>-5.0000000000000001E-4</v>
      </c>
      <c r="I44" s="30" t="s">
        <v>28</v>
      </c>
      <c r="J44" s="30">
        <v>419.55</v>
      </c>
      <c r="K44" s="43">
        <f t="shared" si="3"/>
        <v>1.7214207782761504E-2</v>
      </c>
      <c r="M44" s="30" t="s">
        <v>28</v>
      </c>
      <c r="N44" s="30">
        <v>1269.45</v>
      </c>
      <c r="O44" s="31">
        <f t="shared" si="4"/>
        <v>-3.2584798994973463E-3</v>
      </c>
      <c r="Q44" s="48" t="s">
        <v>890</v>
      </c>
      <c r="R44" s="48">
        <v>722.1</v>
      </c>
      <c r="S44" s="50">
        <v>3.1300000000000001E-2</v>
      </c>
      <c r="T44" s="48" t="b">
        <f t="shared" si="1"/>
        <v>1</v>
      </c>
      <c r="U44" s="68"/>
      <c r="V44" s="68"/>
      <c r="W44" s="6"/>
    </row>
    <row r="45" spans="2:23" ht="27">
      <c r="B45" s="48" t="s">
        <v>892</v>
      </c>
      <c r="C45" s="48">
        <v>6.4219999999999997</v>
      </c>
      <c r="D45" s="48">
        <v>6.3920000000000003</v>
      </c>
      <c r="E45" s="48">
        <v>6.423</v>
      </c>
      <c r="F45" s="48">
        <v>6.38</v>
      </c>
      <c r="G45" s="50">
        <v>6.0000000000000001E-3</v>
      </c>
      <c r="I45" s="30" t="s">
        <v>30</v>
      </c>
      <c r="J45" s="30">
        <v>426.9</v>
      </c>
      <c r="K45" s="43">
        <f>J45/J44-1</f>
        <v>1.7518770110833026E-2</v>
      </c>
      <c r="M45" s="30" t="s">
        <v>30</v>
      </c>
      <c r="N45" s="30">
        <v>1267</v>
      </c>
      <c r="O45" s="31">
        <f>N45/N44-1</f>
        <v>-1.929969671905174E-3</v>
      </c>
      <c r="Q45" s="48" t="s">
        <v>892</v>
      </c>
      <c r="R45" s="48">
        <v>723.15</v>
      </c>
      <c r="S45" s="50">
        <v>-9.4999999999999998E-3</v>
      </c>
      <c r="T45" s="48" t="b">
        <f t="shared" si="1"/>
        <v>1</v>
      </c>
      <c r="U45" s="68"/>
      <c r="V45" s="68"/>
      <c r="W45" s="6"/>
    </row>
    <row r="46" spans="2:23" ht="27">
      <c r="B46" s="48" t="s">
        <v>893</v>
      </c>
      <c r="C46" s="48">
        <v>6.367</v>
      </c>
      <c r="D46" s="48">
        <v>6.3840000000000003</v>
      </c>
      <c r="E46" s="48">
        <v>6.3869999999999996</v>
      </c>
      <c r="F46" s="48">
        <v>6.3390000000000004</v>
      </c>
      <c r="G46" s="50">
        <v>-8.6E-3</v>
      </c>
      <c r="I46" s="30" t="s">
        <v>31</v>
      </c>
      <c r="J46" s="30">
        <v>419.15</v>
      </c>
      <c r="K46" s="43">
        <f t="shared" ref="K46:K66" si="5">(J46/J45)-1</f>
        <v>-1.8154134457718407E-2</v>
      </c>
      <c r="M46" s="30" t="s">
        <v>31</v>
      </c>
      <c r="N46" s="30">
        <v>1240.75</v>
      </c>
      <c r="O46" s="31">
        <f t="shared" ref="O46:O66" si="6">(N46/N45)-1</f>
        <v>-2.071823204419887E-2</v>
      </c>
      <c r="Q46" s="48" t="s">
        <v>893</v>
      </c>
      <c r="R46" s="48">
        <v>702.85</v>
      </c>
      <c r="S46" s="50">
        <v>-2.81E-2</v>
      </c>
      <c r="T46" s="48" t="b">
        <f t="shared" si="1"/>
        <v>1</v>
      </c>
      <c r="U46" s="68"/>
      <c r="V46" s="68"/>
      <c r="W46" s="6"/>
    </row>
    <row r="47" spans="2:23" ht="27">
      <c r="B47" s="48" t="s">
        <v>894</v>
      </c>
      <c r="C47" s="48">
        <v>6.367</v>
      </c>
      <c r="D47" s="48">
        <v>6.3719999999999999</v>
      </c>
      <c r="E47" s="48">
        <v>6.3879999999999999</v>
      </c>
      <c r="F47" s="48">
        <v>6.35</v>
      </c>
      <c r="G47" s="50">
        <v>0</v>
      </c>
      <c r="I47" s="30" t="s">
        <v>32</v>
      </c>
      <c r="J47" s="30">
        <v>410.75</v>
      </c>
      <c r="K47" s="43">
        <f t="shared" si="5"/>
        <v>-2.0040558272694686E-2</v>
      </c>
      <c r="M47" s="30" t="s">
        <v>32</v>
      </c>
      <c r="N47" s="30">
        <v>1239.75</v>
      </c>
      <c r="O47" s="31">
        <f t="shared" si="6"/>
        <v>-8.0596413459599336E-4</v>
      </c>
      <c r="Q47" s="48" t="s">
        <v>894</v>
      </c>
      <c r="R47" s="48">
        <v>703.3</v>
      </c>
      <c r="S47" s="50">
        <v>5.9999999999999995E-4</v>
      </c>
      <c r="T47" s="48" t="b">
        <f t="shared" si="1"/>
        <v>1</v>
      </c>
      <c r="U47" s="68"/>
      <c r="V47" s="68"/>
      <c r="W47" s="6"/>
    </row>
    <row r="48" spans="2:23" ht="27">
      <c r="B48" s="48" t="s">
        <v>895</v>
      </c>
      <c r="C48" s="48">
        <v>6.3460000000000001</v>
      </c>
      <c r="D48" s="48">
        <v>6.3390000000000004</v>
      </c>
      <c r="E48" s="48">
        <v>6.3479999999999999</v>
      </c>
      <c r="F48" s="48">
        <v>6.3259999999999996</v>
      </c>
      <c r="G48" s="50">
        <v>-3.3E-3</v>
      </c>
      <c r="I48" s="30" t="s">
        <v>33</v>
      </c>
      <c r="J48" s="30">
        <v>428.9</v>
      </c>
      <c r="K48" s="43">
        <f t="shared" si="5"/>
        <v>4.4187461959829477E-2</v>
      </c>
      <c r="M48" s="30" t="s">
        <v>33</v>
      </c>
      <c r="N48" s="30">
        <v>1235.45</v>
      </c>
      <c r="O48" s="31">
        <f t="shared" si="6"/>
        <v>-3.4684412179875057E-3</v>
      </c>
      <c r="Q48" s="48" t="s">
        <v>895</v>
      </c>
      <c r="R48" s="48">
        <v>687.95</v>
      </c>
      <c r="S48" s="50">
        <v>-2.18E-2</v>
      </c>
      <c r="T48" s="48" t="b">
        <f t="shared" si="1"/>
        <v>1</v>
      </c>
      <c r="U48" s="68"/>
      <c r="V48" s="68"/>
      <c r="W48" s="6"/>
    </row>
    <row r="49" spans="2:23" ht="27">
      <c r="B49" s="48" t="s">
        <v>896</v>
      </c>
      <c r="C49" s="48">
        <v>6.3780000000000001</v>
      </c>
      <c r="D49" s="48">
        <v>6.3310000000000004</v>
      </c>
      <c r="E49" s="48">
        <v>6.3890000000000002</v>
      </c>
      <c r="F49" s="48">
        <v>6.33</v>
      </c>
      <c r="G49" s="50">
        <v>5.0000000000000001E-3</v>
      </c>
      <c r="I49" s="30" t="s">
        <v>34</v>
      </c>
      <c r="J49" s="30">
        <v>427.8</v>
      </c>
      <c r="K49" s="43">
        <f t="shared" si="5"/>
        <v>-2.5647003963626958E-3</v>
      </c>
      <c r="M49" s="30" t="s">
        <v>34</v>
      </c>
      <c r="N49" s="30">
        <v>1249.75</v>
      </c>
      <c r="O49" s="31">
        <f t="shared" si="6"/>
        <v>1.1574729855518218E-2</v>
      </c>
      <c r="Q49" s="48" t="s">
        <v>896</v>
      </c>
      <c r="R49" s="48">
        <v>686.4</v>
      </c>
      <c r="S49" s="50">
        <v>-2.3E-3</v>
      </c>
      <c r="T49" s="48" t="b">
        <f t="shared" si="1"/>
        <v>1</v>
      </c>
      <c r="U49" s="68"/>
      <c r="V49" s="68"/>
      <c r="W49" s="6"/>
    </row>
    <row r="50" spans="2:23" ht="27">
      <c r="B50" s="48" t="s">
        <v>897</v>
      </c>
      <c r="C50" s="48">
        <v>6.3710000000000004</v>
      </c>
      <c r="D50" s="48">
        <v>6.3559999999999999</v>
      </c>
      <c r="E50" s="48">
        <v>6.4039999999999999</v>
      </c>
      <c r="F50" s="48">
        <v>6.3559999999999999</v>
      </c>
      <c r="G50" s="50">
        <v>-1.1000000000000001E-3</v>
      </c>
      <c r="I50" s="30" t="s">
        <v>35</v>
      </c>
      <c r="J50" s="30">
        <v>410.4</v>
      </c>
      <c r="K50" s="43">
        <f t="shared" si="5"/>
        <v>-4.0673211781206198E-2</v>
      </c>
      <c r="M50" s="30" t="s">
        <v>35</v>
      </c>
      <c r="N50" s="30">
        <v>1245.6500000000001</v>
      </c>
      <c r="O50" s="31">
        <f t="shared" si="6"/>
        <v>-3.2806561312261895E-3</v>
      </c>
      <c r="Q50" s="48" t="s">
        <v>897</v>
      </c>
      <c r="R50" s="48">
        <v>686.35</v>
      </c>
      <c r="S50" s="50">
        <v>-1E-4</v>
      </c>
      <c r="T50" s="48" t="b">
        <f t="shared" si="1"/>
        <v>1</v>
      </c>
      <c r="U50" s="68"/>
      <c r="V50" s="68"/>
      <c r="W50" s="6"/>
    </row>
    <row r="51" spans="2:23" ht="15.6">
      <c r="B51" s="49">
        <v>43864</v>
      </c>
      <c r="C51" s="48">
        <v>6.3460000000000001</v>
      </c>
      <c r="D51" s="48">
        <v>6.343</v>
      </c>
      <c r="E51" s="48">
        <v>6.3620000000000001</v>
      </c>
      <c r="F51" s="48">
        <v>6.3339999999999996</v>
      </c>
      <c r="G51" s="50">
        <v>-3.8999999999999998E-3</v>
      </c>
      <c r="I51" s="29">
        <v>43864.645833333336</v>
      </c>
      <c r="J51" s="30">
        <v>401.15</v>
      </c>
      <c r="K51" s="43">
        <f t="shared" si="5"/>
        <v>-2.2538986354775803E-2</v>
      </c>
      <c r="M51" s="29">
        <v>43864.645833333336</v>
      </c>
      <c r="N51" s="30">
        <v>1217.05</v>
      </c>
      <c r="O51" s="31">
        <f t="shared" si="6"/>
        <v>-2.2959900453578541E-2</v>
      </c>
      <c r="Q51" s="49">
        <v>43864</v>
      </c>
      <c r="R51" s="48">
        <v>657.45</v>
      </c>
      <c r="S51" s="50">
        <v>-4.2099999999999999E-2</v>
      </c>
      <c r="T51" s="48" t="b">
        <f t="shared" si="1"/>
        <v>1</v>
      </c>
      <c r="U51" s="68"/>
      <c r="V51" s="68"/>
      <c r="W51" s="6"/>
    </row>
    <row r="52" spans="2:23" ht="15.6">
      <c r="B52" s="49">
        <v>43893</v>
      </c>
      <c r="C52" s="48">
        <v>6.3419999999999996</v>
      </c>
      <c r="D52" s="48">
        <v>6.3689999999999998</v>
      </c>
      <c r="E52" s="48">
        <v>6.38</v>
      </c>
      <c r="F52" s="48">
        <v>6.3419999999999996</v>
      </c>
      <c r="G52" s="50">
        <v>-5.9999999999999995E-4</v>
      </c>
      <c r="I52" s="29">
        <v>43893.645833333336</v>
      </c>
      <c r="J52" s="30">
        <v>399.7</v>
      </c>
      <c r="K52" s="43">
        <f t="shared" si="5"/>
        <v>-3.6146080019942017E-3</v>
      </c>
      <c r="M52" s="29">
        <v>43893.645833333336</v>
      </c>
      <c r="N52" s="30">
        <v>1233.55</v>
      </c>
      <c r="O52" s="31">
        <f t="shared" si="6"/>
        <v>1.3557372334743745E-2</v>
      </c>
      <c r="Q52" s="49">
        <v>43893</v>
      </c>
      <c r="R52" s="48">
        <v>667.45</v>
      </c>
      <c r="S52" s="50">
        <v>1.52E-2</v>
      </c>
      <c r="T52" s="48" t="b">
        <f t="shared" si="1"/>
        <v>1</v>
      </c>
      <c r="U52" s="69"/>
      <c r="V52" s="68"/>
      <c r="W52" s="6"/>
    </row>
    <row r="53" spans="2:23" ht="15.6">
      <c r="B53" s="49">
        <v>43924</v>
      </c>
      <c r="C53" s="48">
        <v>6.226</v>
      </c>
      <c r="D53" s="48">
        <v>6.2670000000000003</v>
      </c>
      <c r="E53" s="48">
        <v>6.2939999999999996</v>
      </c>
      <c r="F53" s="48">
        <v>6.2140000000000004</v>
      </c>
      <c r="G53" s="50">
        <v>-1.83E-2</v>
      </c>
      <c r="I53" s="29">
        <v>43924.645833333336</v>
      </c>
      <c r="J53" s="30">
        <v>392.5</v>
      </c>
      <c r="K53" s="43">
        <f t="shared" si="5"/>
        <v>-1.8013510132599442E-2</v>
      </c>
      <c r="M53" s="29">
        <v>43924.645833333336</v>
      </c>
      <c r="N53" s="30">
        <v>1227.45</v>
      </c>
      <c r="O53" s="31">
        <f t="shared" si="6"/>
        <v>-4.9450772161646617E-3</v>
      </c>
      <c r="Q53" s="49">
        <v>43924</v>
      </c>
      <c r="R53" s="48">
        <v>664.7</v>
      </c>
      <c r="S53" s="50">
        <v>-4.1000000000000003E-3</v>
      </c>
      <c r="T53" s="48" t="b">
        <f t="shared" si="1"/>
        <v>1</v>
      </c>
      <c r="U53" s="69"/>
      <c r="V53" s="68"/>
      <c r="W53" s="6"/>
    </row>
    <row r="54" spans="2:23" ht="15.6">
      <c r="B54" s="49">
        <v>43954</v>
      </c>
      <c r="C54" s="48">
        <v>6.2389999999999999</v>
      </c>
      <c r="D54" s="48">
        <v>6.2389999999999999</v>
      </c>
      <c r="E54" s="48">
        <v>6.2629999999999999</v>
      </c>
      <c r="F54" s="48">
        <v>6.2270000000000003</v>
      </c>
      <c r="G54" s="50">
        <v>2.0999999999999999E-3</v>
      </c>
      <c r="I54" s="29">
        <v>43954.645833333336</v>
      </c>
      <c r="J54" s="30">
        <v>382.75</v>
      </c>
      <c r="K54" s="43">
        <f t="shared" si="5"/>
        <v>-2.4840764331210186E-2</v>
      </c>
      <c r="M54" s="29">
        <v>43954.645833333336</v>
      </c>
      <c r="N54" s="30">
        <v>1248</v>
      </c>
      <c r="O54" s="31">
        <f t="shared" si="6"/>
        <v>1.6742026151778111E-2</v>
      </c>
      <c r="Q54" s="49">
        <v>43954</v>
      </c>
      <c r="R54" s="48">
        <v>662.15</v>
      </c>
      <c r="S54" s="50">
        <v>-3.8E-3</v>
      </c>
      <c r="T54" s="48" t="b">
        <f t="shared" si="1"/>
        <v>1</v>
      </c>
      <c r="U54" s="69"/>
      <c r="V54" s="68"/>
      <c r="W54" s="6"/>
    </row>
    <row r="55" spans="2:23" ht="15.6">
      <c r="B55" s="49">
        <v>43985</v>
      </c>
      <c r="C55" s="48">
        <v>6.1849999999999996</v>
      </c>
      <c r="D55" s="48">
        <v>6.1829999999999998</v>
      </c>
      <c r="E55" s="48">
        <v>6.1890000000000001</v>
      </c>
      <c r="F55" s="48">
        <v>6.1479999999999997</v>
      </c>
      <c r="G55" s="50">
        <v>-8.6999999999999994E-3</v>
      </c>
      <c r="I55" s="29">
        <v>43985.645833333336</v>
      </c>
      <c r="J55" s="30">
        <v>367.8</v>
      </c>
      <c r="K55" s="43">
        <f t="shared" si="5"/>
        <v>-3.9059438275636849E-2</v>
      </c>
      <c r="M55" s="29">
        <v>43985.645833333336</v>
      </c>
      <c r="N55" s="30">
        <v>1226.75</v>
      </c>
      <c r="O55" s="31">
        <f t="shared" si="6"/>
        <v>-1.7027243589743613E-2</v>
      </c>
      <c r="Q55" s="49">
        <v>43985</v>
      </c>
      <c r="R55" s="48">
        <v>645.1</v>
      </c>
      <c r="S55" s="50">
        <v>-2.5700000000000001E-2</v>
      </c>
      <c r="T55" s="48" t="b">
        <f t="shared" si="1"/>
        <v>1</v>
      </c>
      <c r="U55" s="69"/>
      <c r="V55" s="68"/>
      <c r="W55" s="6"/>
    </row>
    <row r="56" spans="2:23" ht="15.6">
      <c r="B56" s="49">
        <v>44077</v>
      </c>
      <c r="C56" s="48">
        <v>6.0659999999999998</v>
      </c>
      <c r="D56" s="48">
        <v>6.0940000000000003</v>
      </c>
      <c r="E56" s="48">
        <v>6.0940000000000003</v>
      </c>
      <c r="F56" s="48">
        <v>5.9950000000000001</v>
      </c>
      <c r="G56" s="50">
        <v>-1.9199999999999998E-2</v>
      </c>
      <c r="I56" s="29">
        <v>44077.645833333336</v>
      </c>
      <c r="J56" s="30">
        <v>344.05</v>
      </c>
      <c r="K56" s="43">
        <f t="shared" si="5"/>
        <v>-6.4573137574768902E-2</v>
      </c>
      <c r="M56" s="29">
        <v>44077.645833333336</v>
      </c>
      <c r="N56" s="30">
        <v>1188.25</v>
      </c>
      <c r="O56" s="31">
        <f t="shared" si="6"/>
        <v>-3.1383737517831634E-2</v>
      </c>
      <c r="Q56" s="49">
        <v>44077</v>
      </c>
      <c r="R56" s="48">
        <v>619.85</v>
      </c>
      <c r="S56" s="50">
        <v>-3.9100000000000003E-2</v>
      </c>
      <c r="T56" s="48" t="b">
        <f t="shared" si="1"/>
        <v>1</v>
      </c>
      <c r="U56" s="69"/>
      <c r="V56" s="68"/>
      <c r="W56" s="6"/>
    </row>
    <row r="57" spans="2:23" ht="15.6">
      <c r="B57" s="49">
        <v>44138</v>
      </c>
      <c r="C57" s="48">
        <v>6.125</v>
      </c>
      <c r="D57" s="48">
        <v>6.1</v>
      </c>
      <c r="E57" s="48">
        <v>6.1589999999999998</v>
      </c>
      <c r="F57" s="48">
        <v>6.1</v>
      </c>
      <c r="G57" s="50">
        <v>9.7000000000000003E-3</v>
      </c>
      <c r="I57" s="29">
        <v>44138.645833333336</v>
      </c>
      <c r="J57" s="30">
        <v>340.1</v>
      </c>
      <c r="K57" s="43">
        <f t="shared" si="5"/>
        <v>-1.1480889405609651E-2</v>
      </c>
      <c r="M57" s="29">
        <v>44138.645833333336</v>
      </c>
      <c r="N57" s="30">
        <v>1172.95</v>
      </c>
      <c r="O57" s="31">
        <f t="shared" si="6"/>
        <v>-1.287607826635806E-2</v>
      </c>
      <c r="Q57" s="49">
        <v>44138</v>
      </c>
      <c r="R57" s="48">
        <v>608.20000000000005</v>
      </c>
      <c r="S57" s="50">
        <v>-1.8800000000000001E-2</v>
      </c>
      <c r="T57" s="48" t="b">
        <f t="shared" si="1"/>
        <v>1</v>
      </c>
      <c r="U57" s="69"/>
      <c r="V57" s="68"/>
      <c r="W57" s="6"/>
    </row>
    <row r="58" spans="2:23" ht="15.6">
      <c r="B58" s="49">
        <v>44168</v>
      </c>
      <c r="C58" s="48">
        <v>6.2359999999999998</v>
      </c>
      <c r="D58" s="48">
        <v>6.1349999999999998</v>
      </c>
      <c r="E58" s="48">
        <v>6.2359999999999998</v>
      </c>
      <c r="F58" s="48">
        <v>6.1349999999999998</v>
      </c>
      <c r="G58" s="50">
        <v>1.8100000000000002E-2</v>
      </c>
      <c r="I58" s="29">
        <v>44168.645833333336</v>
      </c>
      <c r="J58" s="30">
        <v>314.14999999999998</v>
      </c>
      <c r="K58" s="43">
        <f t="shared" si="5"/>
        <v>-7.6301087915319199E-2</v>
      </c>
      <c r="M58" s="29">
        <v>44168.645833333336</v>
      </c>
      <c r="N58" s="30">
        <v>1081.95</v>
      </c>
      <c r="O58" s="31">
        <f t="shared" si="6"/>
        <v>-7.758216462764822E-2</v>
      </c>
      <c r="Q58" s="49">
        <v>44168</v>
      </c>
      <c r="R58" s="48">
        <v>543.35</v>
      </c>
      <c r="S58" s="50">
        <v>-0.1066</v>
      </c>
      <c r="T58" s="48" t="b">
        <f t="shared" si="1"/>
        <v>1</v>
      </c>
      <c r="U58" s="69"/>
      <c r="V58" s="68"/>
      <c r="W58" s="6"/>
    </row>
    <row r="59" spans="2:23" ht="27">
      <c r="B59" s="48" t="s">
        <v>898</v>
      </c>
      <c r="C59" s="48">
        <v>6.3220000000000001</v>
      </c>
      <c r="D59" s="48">
        <v>6.2729999999999997</v>
      </c>
      <c r="E59" s="48">
        <v>6.3550000000000004</v>
      </c>
      <c r="F59" s="48">
        <v>6.2729999999999997</v>
      </c>
      <c r="G59" s="50">
        <v>1.38E-2</v>
      </c>
      <c r="I59" s="30" t="s">
        <v>36</v>
      </c>
      <c r="J59" s="30">
        <v>343.4</v>
      </c>
      <c r="K59" s="43">
        <f t="shared" si="5"/>
        <v>9.3108387712875995E-2</v>
      </c>
      <c r="M59" s="30" t="s">
        <v>36</v>
      </c>
      <c r="N59" s="30">
        <v>1048.7</v>
      </c>
      <c r="O59" s="31">
        <f t="shared" si="6"/>
        <v>-3.0731549517075685E-2</v>
      </c>
      <c r="Q59" s="48" t="s">
        <v>898</v>
      </c>
      <c r="R59" s="48">
        <v>564.9</v>
      </c>
      <c r="S59" s="50">
        <v>3.9699999999999999E-2</v>
      </c>
      <c r="T59" s="48" t="b">
        <f t="shared" si="1"/>
        <v>1</v>
      </c>
      <c r="U59" s="69"/>
      <c r="V59" s="68"/>
      <c r="W59" s="6"/>
    </row>
    <row r="60" spans="2:23" ht="27">
      <c r="B60" s="48" t="s">
        <v>899</v>
      </c>
      <c r="C60" s="48">
        <v>6.2080000000000002</v>
      </c>
      <c r="D60" s="48">
        <v>6.2389999999999999</v>
      </c>
      <c r="E60" s="48">
        <v>6.2519999999999998</v>
      </c>
      <c r="F60" s="48">
        <v>6.1230000000000002</v>
      </c>
      <c r="G60" s="50">
        <v>-1.7999999999999999E-2</v>
      </c>
      <c r="I60" s="30" t="s">
        <v>37</v>
      </c>
      <c r="J60" s="30">
        <v>301.45</v>
      </c>
      <c r="K60" s="43">
        <f t="shared" si="5"/>
        <v>-0.12216074548631328</v>
      </c>
      <c r="M60" s="30" t="s">
        <v>37</v>
      </c>
      <c r="N60" s="30">
        <v>975.3</v>
      </c>
      <c r="O60" s="31">
        <f t="shared" si="6"/>
        <v>-6.9991417946028478E-2</v>
      </c>
      <c r="Q60" s="48" t="s">
        <v>899</v>
      </c>
      <c r="R60" s="48">
        <v>524.75</v>
      </c>
      <c r="S60" s="50">
        <v>-7.1099999999999997E-2</v>
      </c>
      <c r="T60" s="48" t="b">
        <f t="shared" si="1"/>
        <v>1</v>
      </c>
      <c r="U60" s="68"/>
      <c r="V60" s="68"/>
      <c r="W60" s="6"/>
    </row>
    <row r="61" spans="2:23" ht="27">
      <c r="B61" s="48" t="s">
        <v>900</v>
      </c>
      <c r="C61" s="48">
        <v>6.2649999999999997</v>
      </c>
      <c r="D61" s="48">
        <v>6.2990000000000004</v>
      </c>
      <c r="E61" s="48">
        <v>6.2990000000000004</v>
      </c>
      <c r="F61" s="48">
        <v>6.2089999999999996</v>
      </c>
      <c r="G61" s="50">
        <v>9.1999999999999998E-3</v>
      </c>
      <c r="I61" s="30" t="s">
        <v>38</v>
      </c>
      <c r="J61" s="30">
        <v>301.89999999999998</v>
      </c>
      <c r="K61" s="43">
        <f t="shared" si="5"/>
        <v>1.4927848731132176E-3</v>
      </c>
      <c r="M61" s="30" t="s">
        <v>38</v>
      </c>
      <c r="N61" s="30">
        <v>955.05</v>
      </c>
      <c r="O61" s="31">
        <f t="shared" si="6"/>
        <v>-2.0762842202399212E-2</v>
      </c>
      <c r="Q61" s="48" t="s">
        <v>900</v>
      </c>
      <c r="R61" s="48">
        <v>525.20000000000005</v>
      </c>
      <c r="S61" s="50">
        <v>8.9999999999999998E-4</v>
      </c>
      <c r="T61" s="48" t="b">
        <f t="shared" si="1"/>
        <v>1</v>
      </c>
      <c r="U61" s="68"/>
      <c r="V61" s="68"/>
      <c r="W61" s="6"/>
    </row>
    <row r="62" spans="2:23" ht="27">
      <c r="B62" s="48" t="s">
        <v>901</v>
      </c>
      <c r="C62" s="48">
        <v>6.2960000000000003</v>
      </c>
      <c r="D62" s="48">
        <v>6.2709999999999999</v>
      </c>
      <c r="E62" s="48">
        <v>6.343</v>
      </c>
      <c r="F62" s="48">
        <v>6.2320000000000002</v>
      </c>
      <c r="G62" s="50">
        <v>4.8999999999999998E-3</v>
      </c>
      <c r="I62" s="30" t="s">
        <v>39</v>
      </c>
      <c r="J62" s="30">
        <v>298.05</v>
      </c>
      <c r="K62" s="43">
        <f t="shared" si="5"/>
        <v>-1.2752567075190346E-2</v>
      </c>
      <c r="M62" s="30" t="s">
        <v>39</v>
      </c>
      <c r="N62" s="30">
        <v>890.95</v>
      </c>
      <c r="O62" s="31">
        <f t="shared" si="6"/>
        <v>-6.7116904874090277E-2</v>
      </c>
      <c r="Q62" s="48" t="s">
        <v>901</v>
      </c>
      <c r="R62" s="48">
        <v>505.1</v>
      </c>
      <c r="S62" s="50">
        <v>-3.8300000000000001E-2</v>
      </c>
      <c r="T62" s="48" t="b">
        <f t="shared" si="1"/>
        <v>1</v>
      </c>
      <c r="U62" s="68"/>
      <c r="V62" s="68"/>
      <c r="W62" s="6"/>
    </row>
    <row r="63" spans="2:23" ht="27">
      <c r="B63" s="48" t="s">
        <v>902</v>
      </c>
      <c r="C63" s="48">
        <v>6.41</v>
      </c>
      <c r="D63" s="48">
        <v>6.3719999999999999</v>
      </c>
      <c r="E63" s="48">
        <v>6.4489999999999998</v>
      </c>
      <c r="F63" s="48">
        <v>6.3360000000000003</v>
      </c>
      <c r="G63" s="50">
        <v>1.8100000000000002E-2</v>
      </c>
      <c r="I63" s="30" t="s">
        <v>40</v>
      </c>
      <c r="J63" s="30">
        <v>303.5</v>
      </c>
      <c r="K63" s="43">
        <f t="shared" si="5"/>
        <v>1.8285522563328271E-2</v>
      </c>
      <c r="M63" s="30" t="s">
        <v>40</v>
      </c>
      <c r="N63" s="30">
        <v>879</v>
      </c>
      <c r="O63" s="31">
        <f t="shared" si="6"/>
        <v>-1.3412649419159428E-2</v>
      </c>
      <c r="Q63" s="48" t="s">
        <v>902</v>
      </c>
      <c r="R63" s="48">
        <v>499.45</v>
      </c>
      <c r="S63" s="50">
        <v>-1.12E-2</v>
      </c>
      <c r="T63" s="48" t="b">
        <f t="shared" si="1"/>
        <v>1</v>
      </c>
      <c r="U63" s="68"/>
      <c r="V63" s="68"/>
      <c r="W63" s="6"/>
    </row>
    <row r="64" spans="2:23" ht="27">
      <c r="B64" s="48" t="s">
        <v>903</v>
      </c>
      <c r="C64" s="48">
        <v>6.2590000000000003</v>
      </c>
      <c r="D64" s="48">
        <v>6.407</v>
      </c>
      <c r="E64" s="48">
        <v>6.407</v>
      </c>
      <c r="F64" s="48">
        <v>6.2160000000000002</v>
      </c>
      <c r="G64" s="50">
        <v>-2.3599999999999999E-2</v>
      </c>
      <c r="I64" s="30" t="s">
        <v>41</v>
      </c>
      <c r="J64" s="30">
        <v>304.14999999999998</v>
      </c>
      <c r="K64" s="43">
        <f t="shared" si="5"/>
        <v>2.1416803953870911E-3</v>
      </c>
      <c r="M64" s="30" t="s">
        <v>41</v>
      </c>
      <c r="N64" s="30">
        <v>892.45</v>
      </c>
      <c r="O64" s="31">
        <f t="shared" si="6"/>
        <v>1.5301478953356096E-2</v>
      </c>
      <c r="Q64" s="48" t="s">
        <v>903</v>
      </c>
      <c r="R64" s="48">
        <v>517.15</v>
      </c>
      <c r="S64" s="50">
        <v>3.5400000000000001E-2</v>
      </c>
      <c r="T64" s="48" t="b">
        <f t="shared" si="1"/>
        <v>1</v>
      </c>
      <c r="U64" s="68"/>
      <c r="V64" s="68"/>
      <c r="W64" s="6"/>
    </row>
    <row r="65" spans="2:23" ht="27">
      <c r="B65" s="48" t="s">
        <v>904</v>
      </c>
      <c r="C65" s="48">
        <v>6.3789999999999996</v>
      </c>
      <c r="D65" s="48">
        <v>6.3010000000000002</v>
      </c>
      <c r="E65" s="48">
        <v>6.391</v>
      </c>
      <c r="F65" s="48">
        <v>6.2519999999999998</v>
      </c>
      <c r="G65" s="50">
        <v>1.9199999999999998E-2</v>
      </c>
      <c r="I65" s="30" t="s">
        <v>42</v>
      </c>
      <c r="J65" s="30">
        <v>243.55</v>
      </c>
      <c r="K65" s="43">
        <f t="shared" si="5"/>
        <v>-0.19924379418050298</v>
      </c>
      <c r="M65" s="30" t="s">
        <v>42</v>
      </c>
      <c r="N65" s="30">
        <v>802.5</v>
      </c>
      <c r="O65" s="31">
        <f t="shared" si="6"/>
        <v>-0.10078996022186126</v>
      </c>
      <c r="Q65" s="48" t="s">
        <v>904</v>
      </c>
      <c r="R65" s="48">
        <v>448.1</v>
      </c>
      <c r="S65" s="50">
        <v>-0.13350000000000001</v>
      </c>
      <c r="T65" s="48" t="b">
        <f t="shared" si="1"/>
        <v>1</v>
      </c>
      <c r="U65" s="68"/>
      <c r="V65" s="68"/>
      <c r="W65" s="6"/>
    </row>
    <row r="66" spans="2:23" ht="27">
      <c r="B66" s="48" t="s">
        <v>905</v>
      </c>
      <c r="C66" s="48">
        <v>6.3040000000000003</v>
      </c>
      <c r="D66" s="48">
        <v>6.3769999999999998</v>
      </c>
      <c r="E66" s="48">
        <v>6.3769999999999998</v>
      </c>
      <c r="F66" s="48">
        <v>6.2939999999999996</v>
      </c>
      <c r="G66" s="50">
        <v>-1.18E-2</v>
      </c>
      <c r="I66" s="30" t="s">
        <v>43</v>
      </c>
      <c r="J66" s="30">
        <v>244</v>
      </c>
      <c r="K66" s="43">
        <f t="shared" si="5"/>
        <v>1.8476698829807958E-3</v>
      </c>
      <c r="M66" s="30" t="s">
        <v>43</v>
      </c>
      <c r="N66" s="30">
        <v>832.5</v>
      </c>
      <c r="O66" s="31">
        <f t="shared" si="6"/>
        <v>3.7383177570093462E-2</v>
      </c>
      <c r="Q66" s="48" t="s">
        <v>905</v>
      </c>
      <c r="R66" s="48">
        <v>451.7</v>
      </c>
      <c r="S66" s="50">
        <v>8.0000000000000002E-3</v>
      </c>
      <c r="T66" s="48" t="b">
        <f t="shared" si="1"/>
        <v>1</v>
      </c>
      <c r="U66" s="68"/>
      <c r="V66" s="68"/>
      <c r="W66" s="6"/>
    </row>
    <row r="67" spans="2:23" ht="27">
      <c r="B67" s="48" t="s">
        <v>907</v>
      </c>
      <c r="C67" s="48">
        <v>6.2249999999999996</v>
      </c>
      <c r="D67" s="48">
        <v>6.3789999999999996</v>
      </c>
      <c r="E67" s="48">
        <v>6.3789999999999996</v>
      </c>
      <c r="F67" s="48">
        <v>6.2149999999999999</v>
      </c>
      <c r="G67" s="50">
        <v>-1.2500000000000001E-2</v>
      </c>
      <c r="I67" s="30" t="s">
        <v>45</v>
      </c>
      <c r="J67" s="30">
        <v>271.2</v>
      </c>
      <c r="K67" s="43">
        <f>J67/J66-1</f>
        <v>0.11147540983606552</v>
      </c>
      <c r="M67" s="30" t="s">
        <v>45</v>
      </c>
      <c r="N67" s="30">
        <v>894.65</v>
      </c>
      <c r="O67" s="31">
        <f>N67/N66-1</f>
        <v>7.4654654654654706E-2</v>
      </c>
      <c r="Q67" s="48" t="s">
        <v>907</v>
      </c>
      <c r="R67" s="48">
        <v>490.65</v>
      </c>
      <c r="S67" s="50">
        <v>5.3900000000000003E-2</v>
      </c>
      <c r="T67" s="48" t="b">
        <f t="shared" si="1"/>
        <v>1</v>
      </c>
      <c r="U67" s="68"/>
      <c r="V67" s="68"/>
      <c r="W67" s="6"/>
    </row>
    <row r="68" spans="2:23" ht="27">
      <c r="B68" s="48" t="s">
        <v>908</v>
      </c>
      <c r="C68" s="48">
        <v>6.1440000000000001</v>
      </c>
      <c r="D68" s="48">
        <v>6.1829999999999998</v>
      </c>
      <c r="E68" s="48">
        <v>6.1829999999999998</v>
      </c>
      <c r="F68" s="48">
        <v>6.0039999999999996</v>
      </c>
      <c r="G68" s="50">
        <v>-1.2999999999999999E-2</v>
      </c>
      <c r="I68" s="30" t="s">
        <v>46</v>
      </c>
      <c r="J68" s="30">
        <v>262.85000000000002</v>
      </c>
      <c r="K68" s="43">
        <f>(J68/J67)-1</f>
        <v>-3.0789085545722572E-2</v>
      </c>
      <c r="M68" s="30" t="s">
        <v>46</v>
      </c>
      <c r="N68" s="30">
        <v>905.15</v>
      </c>
      <c r="O68" s="31">
        <f>(N68/N67)-1</f>
        <v>1.1736433242049982E-2</v>
      </c>
      <c r="Q68" s="48" t="s">
        <v>908</v>
      </c>
      <c r="R68" s="48">
        <v>470.4</v>
      </c>
      <c r="S68" s="50">
        <v>-4.1300000000000003E-2</v>
      </c>
      <c r="T68" s="48" t="b">
        <f t="shared" si="1"/>
        <v>1</v>
      </c>
      <c r="U68" s="68"/>
      <c r="V68" s="68"/>
      <c r="W68" s="6"/>
    </row>
    <row r="69" spans="2:23" ht="27">
      <c r="B69" s="48" t="s">
        <v>909</v>
      </c>
      <c r="C69" s="48">
        <v>6.2089999999999996</v>
      </c>
      <c r="D69" s="48">
        <v>6.19</v>
      </c>
      <c r="E69" s="48">
        <v>6.2130000000000001</v>
      </c>
      <c r="F69" s="48">
        <v>6.1390000000000002</v>
      </c>
      <c r="G69" s="50">
        <v>1.06E-2</v>
      </c>
      <c r="I69" s="30" t="s">
        <v>47</v>
      </c>
      <c r="J69" s="30">
        <v>262.2</v>
      </c>
      <c r="K69" s="43">
        <f>(J69/J68)-1</f>
        <v>-2.4728932851437735E-3</v>
      </c>
      <c r="M69" s="30" t="s">
        <v>47</v>
      </c>
      <c r="N69" s="30">
        <v>906.1</v>
      </c>
      <c r="O69" s="31">
        <f>(N69/N68)-1</f>
        <v>1.0495497983760149E-3</v>
      </c>
      <c r="Q69" s="48" t="s">
        <v>909</v>
      </c>
      <c r="R69" s="48">
        <v>467.3</v>
      </c>
      <c r="S69" s="50">
        <v>-6.6E-3</v>
      </c>
      <c r="T69" s="48" t="b">
        <f t="shared" si="1"/>
        <v>1</v>
      </c>
      <c r="U69" s="68"/>
      <c r="V69" s="68"/>
      <c r="W69" s="6"/>
    </row>
    <row r="70" spans="2:23" ht="27">
      <c r="B70" s="48" t="s">
        <v>910</v>
      </c>
      <c r="C70" s="48">
        <v>6.1379999999999999</v>
      </c>
      <c r="D70" s="48">
        <v>6.21</v>
      </c>
      <c r="E70" s="48">
        <v>6.21</v>
      </c>
      <c r="F70" s="48">
        <v>6.0789999999999997</v>
      </c>
      <c r="G70" s="50">
        <v>-1.14E-2</v>
      </c>
      <c r="I70" s="30" t="s">
        <v>48</v>
      </c>
      <c r="J70" s="30">
        <v>268.2</v>
      </c>
      <c r="K70" s="43">
        <f>(J70/J69)-1</f>
        <v>2.2883295194507935E-2</v>
      </c>
      <c r="M70" s="30" t="s">
        <v>48</v>
      </c>
      <c r="N70" s="30">
        <v>918.85</v>
      </c>
      <c r="O70" s="31">
        <f>(N70/N69)-1</f>
        <v>1.4071294559099501E-2</v>
      </c>
      <c r="Q70" s="48" t="s">
        <v>910</v>
      </c>
      <c r="R70" s="48">
        <v>484.6</v>
      </c>
      <c r="S70" s="50">
        <v>3.6999999999999998E-2</v>
      </c>
      <c r="T70" s="48" t="b">
        <f t="shared" si="1"/>
        <v>1</v>
      </c>
      <c r="U70" s="68"/>
      <c r="V70" s="68"/>
      <c r="W70" s="6"/>
    </row>
    <row r="71" spans="2:23" ht="15.6">
      <c r="B71" s="49">
        <v>43894</v>
      </c>
      <c r="C71" s="48">
        <v>6.306</v>
      </c>
      <c r="D71" s="48">
        <v>6.2869999999999999</v>
      </c>
      <c r="E71" s="48">
        <v>6.3150000000000004</v>
      </c>
      <c r="F71" s="48">
        <v>6.266</v>
      </c>
      <c r="G71" s="50">
        <v>2.7400000000000001E-2</v>
      </c>
      <c r="I71" s="29">
        <v>43894.645833333336</v>
      </c>
      <c r="J71" s="30">
        <v>273.35000000000002</v>
      </c>
      <c r="K71" s="43">
        <f>J71/J70-1</f>
        <v>1.9202087994034445E-2</v>
      </c>
      <c r="M71" s="29">
        <v>43894.645833333336</v>
      </c>
      <c r="N71" s="30">
        <v>886.95</v>
      </c>
      <c r="O71" s="43">
        <f>N71/N70-1</f>
        <v>-3.4717309680578956E-2</v>
      </c>
      <c r="Q71" s="49">
        <v>43894</v>
      </c>
      <c r="R71" s="48">
        <v>465.8</v>
      </c>
      <c r="S71" s="50">
        <v>6.4000000000000003E-3</v>
      </c>
      <c r="T71" s="48" t="b">
        <f t="shared" si="1"/>
        <v>1</v>
      </c>
      <c r="U71" s="68"/>
      <c r="V71" s="68"/>
      <c r="W71" s="6"/>
    </row>
    <row r="72" spans="2:23" ht="15.6">
      <c r="B72" s="49">
        <v>44016</v>
      </c>
      <c r="C72" s="48">
        <v>6.4139999999999997</v>
      </c>
      <c r="D72" s="48">
        <v>6.3579999999999997</v>
      </c>
      <c r="E72" s="48">
        <v>6.42</v>
      </c>
      <c r="F72" s="48">
        <v>6.3559999999999999</v>
      </c>
      <c r="G72" s="50">
        <v>1.7100000000000001E-2</v>
      </c>
      <c r="I72" s="29">
        <v>44016.645833333336</v>
      </c>
      <c r="J72" s="30">
        <v>291.8</v>
      </c>
      <c r="K72" s="43">
        <f t="shared" ref="K72:K90" si="7">(J72/J71)-1</f>
        <v>6.7495884397292816E-2</v>
      </c>
      <c r="M72" s="29">
        <v>44016.645833333336</v>
      </c>
      <c r="N72" s="30">
        <v>927.2</v>
      </c>
      <c r="O72" s="31">
        <f t="shared" ref="O72:O90" si="8">(N72/N71)-1</f>
        <v>4.5380235638987632E-2</v>
      </c>
      <c r="Q72" s="49">
        <v>44016</v>
      </c>
      <c r="R72" s="48">
        <v>510.5</v>
      </c>
      <c r="S72" s="50">
        <v>9.6000000000000002E-2</v>
      </c>
      <c r="T72" s="48" t="b">
        <f t="shared" si="1"/>
        <v>1</v>
      </c>
      <c r="U72" s="68"/>
      <c r="V72" s="68"/>
      <c r="W72" s="6"/>
    </row>
    <row r="73" spans="2:23" ht="15.6">
      <c r="B73" s="49">
        <v>44047</v>
      </c>
      <c r="C73" s="48">
        <v>6.4409999999999998</v>
      </c>
      <c r="D73" s="48">
        <v>6.45</v>
      </c>
      <c r="E73" s="48">
        <v>6.4560000000000004</v>
      </c>
      <c r="F73" s="48">
        <v>6.42</v>
      </c>
      <c r="G73" s="50">
        <v>4.1999999999999997E-3</v>
      </c>
      <c r="I73" s="29">
        <v>44047.645833333336</v>
      </c>
      <c r="J73" s="30">
        <v>290.75</v>
      </c>
      <c r="K73" s="43">
        <f t="shared" si="7"/>
        <v>-3.5983550376971207E-3</v>
      </c>
      <c r="M73" s="29">
        <v>44047.645833333336</v>
      </c>
      <c r="N73" s="30">
        <v>917.25</v>
      </c>
      <c r="O73" s="31">
        <f t="shared" si="8"/>
        <v>-1.07312338222606E-2</v>
      </c>
      <c r="Q73" s="49">
        <v>44047</v>
      </c>
      <c r="R73" s="48">
        <v>521.6</v>
      </c>
      <c r="S73" s="50">
        <v>2.1700000000000001E-2</v>
      </c>
      <c r="T73" s="48" t="b">
        <f t="shared" si="1"/>
        <v>1</v>
      </c>
      <c r="U73" s="69"/>
      <c r="V73" s="68"/>
      <c r="W73" s="6"/>
    </row>
    <row r="74" spans="2:23" ht="15.6">
      <c r="B74" s="49">
        <v>44078</v>
      </c>
      <c r="C74" s="48">
        <v>6.49</v>
      </c>
      <c r="D74" s="48">
        <v>6.4710000000000001</v>
      </c>
      <c r="E74" s="48">
        <v>6.5039999999999996</v>
      </c>
      <c r="F74" s="48">
        <v>6.4660000000000002</v>
      </c>
      <c r="G74" s="50">
        <v>7.6E-3</v>
      </c>
      <c r="I74" s="29">
        <v>44078.645833333336</v>
      </c>
      <c r="J74" s="30">
        <v>312.60000000000002</v>
      </c>
      <c r="K74" s="43">
        <f t="shared" si="7"/>
        <v>7.515047291487531E-2</v>
      </c>
      <c r="M74" s="29">
        <v>44078.645833333336</v>
      </c>
      <c r="N74" s="30">
        <v>944.55</v>
      </c>
      <c r="O74" s="31">
        <f t="shared" si="8"/>
        <v>2.9762878168438256E-2</v>
      </c>
      <c r="Q74" s="49">
        <v>44078</v>
      </c>
      <c r="R74" s="48">
        <v>550.9</v>
      </c>
      <c r="S74" s="50">
        <v>5.62E-2</v>
      </c>
      <c r="T74" s="48" t="b">
        <f t="shared" si="1"/>
        <v>1</v>
      </c>
      <c r="U74" s="69"/>
      <c r="V74" s="68"/>
      <c r="W74" s="6"/>
    </row>
    <row r="75" spans="2:23" ht="27">
      <c r="B75" s="48" t="s">
        <v>911</v>
      </c>
      <c r="C75" s="48">
        <v>6.4950000000000001</v>
      </c>
      <c r="D75" s="48">
        <v>6.4710000000000001</v>
      </c>
      <c r="E75" s="48">
        <v>6.5</v>
      </c>
      <c r="F75" s="48">
        <v>6.4710000000000001</v>
      </c>
      <c r="G75" s="50">
        <v>8.0000000000000004E-4</v>
      </c>
      <c r="I75" s="30" t="s">
        <v>49</v>
      </c>
      <c r="J75" s="30">
        <v>313.8</v>
      </c>
      <c r="K75" s="43">
        <f t="shared" si="7"/>
        <v>3.8387715930900956E-3</v>
      </c>
      <c r="M75" s="30" t="s">
        <v>49</v>
      </c>
      <c r="N75" s="30">
        <v>949.85</v>
      </c>
      <c r="O75" s="31">
        <f t="shared" si="8"/>
        <v>5.6111375787413209E-3</v>
      </c>
      <c r="Q75" s="48" t="s">
        <v>911</v>
      </c>
      <c r="R75" s="48">
        <v>571.5</v>
      </c>
      <c r="S75" s="50">
        <v>3.7400000000000003E-2</v>
      </c>
      <c r="T75" s="48" t="b">
        <f t="shared" ref="T75:T138" si="9">Q75=B75</f>
        <v>1</v>
      </c>
      <c r="U75" s="69"/>
      <c r="V75" s="68"/>
      <c r="W75" s="6"/>
    </row>
    <row r="76" spans="2:23" ht="27">
      <c r="B76" s="48" t="s">
        <v>912</v>
      </c>
      <c r="C76" s="48">
        <v>6.4249999999999998</v>
      </c>
      <c r="D76" s="48">
        <v>6.49</v>
      </c>
      <c r="E76" s="48">
        <v>6.49</v>
      </c>
      <c r="F76" s="48">
        <v>6.4249999999999998</v>
      </c>
      <c r="G76" s="50">
        <v>-1.0800000000000001E-2</v>
      </c>
      <c r="I76" s="30" t="s">
        <v>50</v>
      </c>
      <c r="J76" s="30">
        <v>306.10000000000002</v>
      </c>
      <c r="K76" s="43">
        <f t="shared" si="7"/>
        <v>-2.4537922243467181E-2</v>
      </c>
      <c r="M76" s="30" t="s">
        <v>50</v>
      </c>
      <c r="N76" s="30">
        <v>913.95</v>
      </c>
      <c r="O76" s="31">
        <f t="shared" si="8"/>
        <v>-3.7795441385481854E-2</v>
      </c>
      <c r="Q76" s="48" t="s">
        <v>912</v>
      </c>
      <c r="R76" s="48">
        <v>562.25</v>
      </c>
      <c r="S76" s="50">
        <v>-1.6199999999999999E-2</v>
      </c>
      <c r="T76" s="48" t="b">
        <f t="shared" si="9"/>
        <v>1</v>
      </c>
      <c r="U76" s="69"/>
      <c r="V76" s="68"/>
      <c r="W76" s="6"/>
    </row>
    <row r="77" spans="2:23" ht="27">
      <c r="B77" s="48" t="s">
        <v>913</v>
      </c>
      <c r="C77" s="48">
        <v>6.44</v>
      </c>
      <c r="D77" s="48">
        <v>6.4470000000000001</v>
      </c>
      <c r="E77" s="48">
        <v>6.4470000000000001</v>
      </c>
      <c r="F77" s="48">
        <v>6.4269999999999996</v>
      </c>
      <c r="G77" s="50">
        <v>2.3E-3</v>
      </c>
      <c r="I77" s="30" t="s">
        <v>51</v>
      </c>
      <c r="J77" s="30">
        <v>318.5</v>
      </c>
      <c r="K77" s="43">
        <f t="shared" si="7"/>
        <v>4.0509637373407292E-2</v>
      </c>
      <c r="M77" s="30" t="s">
        <v>51</v>
      </c>
      <c r="N77" s="30">
        <v>920.8</v>
      </c>
      <c r="O77" s="31">
        <f t="shared" si="8"/>
        <v>7.4949395481151981E-3</v>
      </c>
      <c r="Q77" s="48" t="s">
        <v>913</v>
      </c>
      <c r="R77" s="48">
        <v>543.9</v>
      </c>
      <c r="S77" s="50">
        <v>-3.2599999999999997E-2</v>
      </c>
      <c r="T77" s="48" t="b">
        <f t="shared" si="9"/>
        <v>1</v>
      </c>
      <c r="U77" s="69"/>
      <c r="V77" s="68"/>
      <c r="W77" s="6"/>
    </row>
    <row r="78" spans="2:23" ht="27">
      <c r="B78" s="48" t="s">
        <v>914</v>
      </c>
      <c r="C78" s="48">
        <v>6.3470000000000004</v>
      </c>
      <c r="D78" s="48">
        <v>6.3760000000000003</v>
      </c>
      <c r="E78" s="48">
        <v>6.4189999999999996</v>
      </c>
      <c r="F78" s="48">
        <v>6.298</v>
      </c>
      <c r="G78" s="50">
        <v>-1.44E-2</v>
      </c>
      <c r="I78" s="30" t="s">
        <v>52</v>
      </c>
      <c r="J78" s="30">
        <v>327.8</v>
      </c>
      <c r="K78" s="43">
        <f t="shared" si="7"/>
        <v>2.9199372056514905E-2</v>
      </c>
      <c r="M78" s="30" t="s">
        <v>52</v>
      </c>
      <c r="N78" s="30">
        <v>931.65</v>
      </c>
      <c r="O78" s="31">
        <f t="shared" si="8"/>
        <v>1.1783231972198216E-2</v>
      </c>
      <c r="Q78" s="48" t="s">
        <v>914</v>
      </c>
      <c r="R78" s="48">
        <v>530.04999999999995</v>
      </c>
      <c r="S78" s="50">
        <v>-2.5499999999999998E-2</v>
      </c>
      <c r="T78" s="48" t="b">
        <f t="shared" si="9"/>
        <v>1</v>
      </c>
      <c r="U78" s="68"/>
      <c r="V78" s="68"/>
      <c r="W78" s="6"/>
    </row>
    <row r="79" spans="2:23" ht="27">
      <c r="B79" s="48" t="s">
        <v>915</v>
      </c>
      <c r="C79" s="48">
        <v>6.2089999999999996</v>
      </c>
      <c r="D79" s="48">
        <v>6.2930000000000001</v>
      </c>
      <c r="E79" s="48">
        <v>6.2930000000000001</v>
      </c>
      <c r="F79" s="48">
        <v>6.181</v>
      </c>
      <c r="G79" s="50">
        <v>-2.1700000000000001E-2</v>
      </c>
      <c r="I79" s="30" t="s">
        <v>53</v>
      </c>
      <c r="J79" s="30">
        <v>308.8</v>
      </c>
      <c r="K79" s="43">
        <f t="shared" si="7"/>
        <v>-5.7962172056131744E-2</v>
      </c>
      <c r="M79" s="30" t="s">
        <v>53</v>
      </c>
      <c r="N79" s="30">
        <v>924.35</v>
      </c>
      <c r="O79" s="31">
        <f t="shared" si="8"/>
        <v>-7.835560564589672E-3</v>
      </c>
      <c r="Q79" s="48" t="s">
        <v>915</v>
      </c>
      <c r="R79" s="48">
        <v>527.20000000000005</v>
      </c>
      <c r="S79" s="50">
        <v>-5.4000000000000003E-3</v>
      </c>
      <c r="T79" s="48" t="b">
        <f t="shared" si="9"/>
        <v>1</v>
      </c>
      <c r="U79" s="68"/>
      <c r="V79" s="68"/>
      <c r="W79" s="6"/>
    </row>
    <row r="80" spans="2:23" ht="27">
      <c r="B80" s="48" t="s">
        <v>916</v>
      </c>
      <c r="C80" s="48">
        <v>6.2119999999999997</v>
      </c>
      <c r="D80" s="48">
        <v>6.2370000000000001</v>
      </c>
      <c r="E80" s="48">
        <v>6.2370000000000001</v>
      </c>
      <c r="F80" s="48">
        <v>6.1829999999999998</v>
      </c>
      <c r="G80" s="50">
        <v>5.0000000000000001E-4</v>
      </c>
      <c r="I80" s="30" t="s">
        <v>54</v>
      </c>
      <c r="J80" s="30">
        <v>296.5</v>
      </c>
      <c r="K80" s="43">
        <f t="shared" si="7"/>
        <v>-3.9831606217616611E-2</v>
      </c>
      <c r="M80" s="30" t="s">
        <v>54</v>
      </c>
      <c r="N80" s="30">
        <v>927.85</v>
      </c>
      <c r="O80" s="31">
        <f t="shared" si="8"/>
        <v>3.7864445285875625E-3</v>
      </c>
      <c r="Q80" s="48" t="s">
        <v>916</v>
      </c>
      <c r="R80" s="48">
        <v>523.79999999999995</v>
      </c>
      <c r="S80" s="50">
        <v>-6.4000000000000003E-3</v>
      </c>
      <c r="T80" s="48" t="b">
        <f t="shared" si="9"/>
        <v>1</v>
      </c>
      <c r="U80" s="68"/>
      <c r="V80" s="68"/>
      <c r="W80" s="6"/>
    </row>
    <row r="81" spans="2:23" ht="27">
      <c r="B81" s="48" t="s">
        <v>917</v>
      </c>
      <c r="C81" s="48">
        <v>6.2240000000000002</v>
      </c>
      <c r="D81" s="48">
        <v>6.21</v>
      </c>
      <c r="E81" s="48">
        <v>6.2430000000000003</v>
      </c>
      <c r="F81" s="48">
        <v>6.2009999999999996</v>
      </c>
      <c r="G81" s="50">
        <v>1.9E-3</v>
      </c>
      <c r="I81" s="30" t="s">
        <v>55</v>
      </c>
      <c r="J81" s="30">
        <v>294.8</v>
      </c>
      <c r="K81" s="43">
        <f t="shared" si="7"/>
        <v>-5.7335581787520962E-3</v>
      </c>
      <c r="M81" s="30" t="s">
        <v>55</v>
      </c>
      <c r="N81" s="30">
        <v>924.25</v>
      </c>
      <c r="O81" s="31">
        <f t="shared" si="8"/>
        <v>-3.8799374898960126E-3</v>
      </c>
      <c r="Q81" s="48" t="s">
        <v>917</v>
      </c>
      <c r="R81" s="48">
        <v>540.75</v>
      </c>
      <c r="S81" s="50">
        <v>3.2399999999999998E-2</v>
      </c>
      <c r="T81" s="48" t="b">
        <f t="shared" si="9"/>
        <v>1</v>
      </c>
      <c r="U81" s="68"/>
      <c r="V81" s="68"/>
      <c r="W81" s="6"/>
    </row>
    <row r="82" spans="2:23" ht="27">
      <c r="B82" s="48" t="s">
        <v>918</v>
      </c>
      <c r="C82" s="48">
        <v>6.06</v>
      </c>
      <c r="D82" s="48">
        <v>6.2510000000000003</v>
      </c>
      <c r="E82" s="48">
        <v>6.2510000000000003</v>
      </c>
      <c r="F82" s="48">
        <v>6.0149999999999997</v>
      </c>
      <c r="G82" s="50">
        <v>-2.63E-2</v>
      </c>
      <c r="I82" s="30" t="s">
        <v>56</v>
      </c>
      <c r="J82" s="30">
        <v>297.45</v>
      </c>
      <c r="K82" s="43">
        <f t="shared" si="7"/>
        <v>8.9891451831749514E-3</v>
      </c>
      <c r="M82" s="30" t="s">
        <v>56</v>
      </c>
      <c r="N82" s="30">
        <v>920</v>
      </c>
      <c r="O82" s="31">
        <f t="shared" si="8"/>
        <v>-4.5983229645658596E-3</v>
      </c>
      <c r="Q82" s="48" t="s">
        <v>918</v>
      </c>
      <c r="R82" s="48">
        <v>529.54999999999995</v>
      </c>
      <c r="S82" s="50">
        <v>-2.07E-2</v>
      </c>
      <c r="T82" s="48" t="b">
        <f t="shared" si="9"/>
        <v>1</v>
      </c>
      <c r="U82" s="68"/>
      <c r="V82" s="68"/>
      <c r="W82" s="6"/>
    </row>
    <row r="83" spans="2:23" ht="27">
      <c r="B83" s="48" t="s">
        <v>919</v>
      </c>
      <c r="C83" s="48">
        <v>6.1669999999999998</v>
      </c>
      <c r="D83" s="48">
        <v>6.0960000000000001</v>
      </c>
      <c r="E83" s="48">
        <v>6.1719999999999997</v>
      </c>
      <c r="F83" s="48">
        <v>6.0830000000000002</v>
      </c>
      <c r="G83" s="50">
        <v>1.77E-2</v>
      </c>
      <c r="I83" s="30" t="s">
        <v>57</v>
      </c>
      <c r="J83" s="30">
        <v>285.45</v>
      </c>
      <c r="K83" s="43">
        <f t="shared" si="7"/>
        <v>-4.0342914775592487E-2</v>
      </c>
      <c r="M83" s="30" t="s">
        <v>57</v>
      </c>
      <c r="N83" s="30">
        <v>880.75</v>
      </c>
      <c r="O83" s="31">
        <f t="shared" si="8"/>
        <v>-4.2663043478260887E-2</v>
      </c>
      <c r="Q83" s="48" t="s">
        <v>919</v>
      </c>
      <c r="R83" s="48">
        <v>519.5</v>
      </c>
      <c r="S83" s="50">
        <v>-1.9E-2</v>
      </c>
      <c r="T83" s="48" t="b">
        <f t="shared" si="9"/>
        <v>1</v>
      </c>
      <c r="U83" s="68"/>
      <c r="V83" s="68"/>
      <c r="W83" s="6"/>
    </row>
    <row r="84" spans="2:23" ht="27">
      <c r="B84" s="48" t="s">
        <v>920</v>
      </c>
      <c r="C84" s="48">
        <v>6.1529999999999996</v>
      </c>
      <c r="D84" s="48">
        <v>6.202</v>
      </c>
      <c r="E84" s="48">
        <v>6.202</v>
      </c>
      <c r="F84" s="48">
        <v>6.1260000000000003</v>
      </c>
      <c r="G84" s="50">
        <v>-2.3E-3</v>
      </c>
      <c r="I84" s="30" t="s">
        <v>58</v>
      </c>
      <c r="J84" s="30">
        <v>295.89999999999998</v>
      </c>
      <c r="K84" s="43">
        <f t="shared" si="7"/>
        <v>3.6608863198458463E-2</v>
      </c>
      <c r="M84" s="30" t="s">
        <v>58</v>
      </c>
      <c r="N84" s="30">
        <v>908.3</v>
      </c>
      <c r="O84" s="31">
        <f t="shared" si="8"/>
        <v>3.1280158955435677E-2</v>
      </c>
      <c r="Q84" s="48" t="s">
        <v>920</v>
      </c>
      <c r="R84" s="48">
        <v>522.04999999999995</v>
      </c>
      <c r="S84" s="50">
        <v>4.8999999999999998E-3</v>
      </c>
      <c r="T84" s="48" t="b">
        <f t="shared" si="9"/>
        <v>1</v>
      </c>
      <c r="U84" s="68"/>
      <c r="V84" s="68"/>
      <c r="W84" s="6"/>
    </row>
    <row r="85" spans="2:23" ht="27">
      <c r="B85" s="48" t="s">
        <v>921</v>
      </c>
      <c r="C85" s="48">
        <v>6.1369999999999996</v>
      </c>
      <c r="D85" s="48">
        <v>6.165</v>
      </c>
      <c r="E85" s="48">
        <v>6.165</v>
      </c>
      <c r="F85" s="48">
        <v>6.1040000000000001</v>
      </c>
      <c r="G85" s="50">
        <v>-2.5999999999999999E-3</v>
      </c>
      <c r="I85" s="30" t="s">
        <v>59</v>
      </c>
      <c r="J85" s="30">
        <v>289.85000000000002</v>
      </c>
      <c r="K85" s="43">
        <f t="shared" si="7"/>
        <v>-2.0446096654274992E-2</v>
      </c>
      <c r="M85" s="30" t="s">
        <v>59</v>
      </c>
      <c r="N85" s="30">
        <v>931</v>
      </c>
      <c r="O85" s="31">
        <f t="shared" si="8"/>
        <v>2.4991742816250273E-2</v>
      </c>
      <c r="Q85" s="48" t="s">
        <v>921</v>
      </c>
      <c r="R85" s="48">
        <v>522.9</v>
      </c>
      <c r="S85" s="50">
        <v>1.6000000000000001E-3</v>
      </c>
      <c r="T85" s="48" t="b">
        <f t="shared" si="9"/>
        <v>1</v>
      </c>
      <c r="U85" s="68"/>
      <c r="V85" s="68"/>
      <c r="W85" s="6"/>
    </row>
    <row r="86" spans="2:23" ht="27">
      <c r="B86" s="48" t="s">
        <v>922</v>
      </c>
      <c r="C86" s="48">
        <v>6.125</v>
      </c>
      <c r="D86" s="48">
        <v>6.125</v>
      </c>
      <c r="E86" s="48">
        <v>6.1470000000000002</v>
      </c>
      <c r="F86" s="48">
        <v>6.1130000000000004</v>
      </c>
      <c r="G86" s="50">
        <v>-2E-3</v>
      </c>
      <c r="I86" s="30" t="s">
        <v>60</v>
      </c>
      <c r="J86" s="30">
        <v>298.75</v>
      </c>
      <c r="K86" s="43">
        <f t="shared" si="7"/>
        <v>3.07055373469034E-2</v>
      </c>
      <c r="M86" s="30" t="s">
        <v>60</v>
      </c>
      <c r="N86" s="30">
        <v>943.85</v>
      </c>
      <c r="O86" s="31">
        <f t="shared" si="8"/>
        <v>1.3802363050483324E-2</v>
      </c>
      <c r="Q86" s="48" t="s">
        <v>922</v>
      </c>
      <c r="R86" s="48">
        <v>532.29999999999995</v>
      </c>
      <c r="S86" s="50">
        <v>1.7999999999999999E-2</v>
      </c>
      <c r="T86" s="48" t="b">
        <f t="shared" si="9"/>
        <v>1</v>
      </c>
      <c r="U86" s="68"/>
      <c r="V86" s="68"/>
      <c r="W86" s="6"/>
    </row>
    <row r="87" spans="2:23" ht="27">
      <c r="B87" s="48" t="s">
        <v>923</v>
      </c>
      <c r="C87" s="48">
        <v>6.11</v>
      </c>
      <c r="D87" s="48">
        <v>6.141</v>
      </c>
      <c r="E87" s="48">
        <v>6.141</v>
      </c>
      <c r="F87" s="48">
        <v>6.11</v>
      </c>
      <c r="G87" s="50">
        <v>-2.3999999999999998E-3</v>
      </c>
      <c r="I87" s="30" t="s">
        <v>61</v>
      </c>
      <c r="J87" s="30">
        <v>294.10000000000002</v>
      </c>
      <c r="K87" s="43">
        <f t="shared" si="7"/>
        <v>-1.5564853556485292E-2</v>
      </c>
      <c r="M87" s="30" t="s">
        <v>61</v>
      </c>
      <c r="N87" s="30">
        <v>938.6</v>
      </c>
      <c r="O87" s="31">
        <f t="shared" si="8"/>
        <v>-5.5623245219049711E-3</v>
      </c>
      <c r="Q87" s="48" t="s">
        <v>923</v>
      </c>
      <c r="R87" s="48">
        <v>536.65</v>
      </c>
      <c r="S87" s="50">
        <v>8.2000000000000007E-3</v>
      </c>
      <c r="T87" s="48" t="b">
        <f t="shared" si="9"/>
        <v>1</v>
      </c>
      <c r="U87" s="68"/>
      <c r="V87" s="68"/>
      <c r="W87" s="6"/>
    </row>
    <row r="88" spans="2:23" ht="15.6">
      <c r="B88" s="49">
        <v>43926</v>
      </c>
      <c r="C88" s="48">
        <v>6.0839999999999996</v>
      </c>
      <c r="D88" s="48">
        <v>6.1379999999999999</v>
      </c>
      <c r="E88" s="48">
        <v>6.14</v>
      </c>
      <c r="F88" s="48">
        <v>6.0670000000000002</v>
      </c>
      <c r="G88" s="50">
        <v>-4.3E-3</v>
      </c>
      <c r="I88" s="29">
        <v>43926.645833333336</v>
      </c>
      <c r="J88" s="30">
        <v>316.35000000000002</v>
      </c>
      <c r="K88" s="43">
        <f t="shared" si="7"/>
        <v>7.5654539272356436E-2</v>
      </c>
      <c r="M88" s="29">
        <v>43926.645833333336</v>
      </c>
      <c r="N88" s="30">
        <v>969.75</v>
      </c>
      <c r="O88" s="31">
        <f t="shared" si="8"/>
        <v>3.3187726401022744E-2</v>
      </c>
      <c r="Q88" s="49">
        <v>43926</v>
      </c>
      <c r="R88" s="48">
        <v>541.85</v>
      </c>
      <c r="S88" s="50">
        <v>9.7000000000000003E-3</v>
      </c>
      <c r="T88" s="48" t="b">
        <f t="shared" si="9"/>
        <v>1</v>
      </c>
      <c r="U88" s="68"/>
      <c r="V88" s="68"/>
      <c r="W88" s="6"/>
    </row>
    <row r="89" spans="2:23" ht="15.6">
      <c r="B89" s="49">
        <v>43956</v>
      </c>
      <c r="C89" s="48">
        <v>6.0730000000000004</v>
      </c>
      <c r="D89" s="48">
        <v>6.11</v>
      </c>
      <c r="E89" s="48">
        <v>6.11</v>
      </c>
      <c r="F89" s="48">
        <v>6.0670000000000002</v>
      </c>
      <c r="G89" s="50">
        <v>-1.8E-3</v>
      </c>
      <c r="I89" s="29">
        <v>43956.645833333336</v>
      </c>
      <c r="J89" s="30">
        <v>293.5</v>
      </c>
      <c r="K89" s="43">
        <f t="shared" si="7"/>
        <v>-7.2230124861703882E-2</v>
      </c>
      <c r="M89" s="29">
        <v>43956.645833333336</v>
      </c>
      <c r="N89" s="30">
        <v>908.35</v>
      </c>
      <c r="O89" s="31">
        <f t="shared" si="8"/>
        <v>-6.331528744521786E-2</v>
      </c>
      <c r="Q89" s="49">
        <v>43956</v>
      </c>
      <c r="R89" s="48">
        <v>494.9</v>
      </c>
      <c r="S89" s="50">
        <v>-8.6599999999999996E-2</v>
      </c>
      <c r="T89" s="48" t="b">
        <f t="shared" si="9"/>
        <v>1</v>
      </c>
      <c r="U89" s="68"/>
      <c r="V89" s="68"/>
      <c r="W89" s="6"/>
    </row>
    <row r="90" spans="2:23" ht="15.6">
      <c r="B90" s="49">
        <v>43987</v>
      </c>
      <c r="C90" s="48">
        <v>6.0279999999999996</v>
      </c>
      <c r="D90" s="48">
        <v>6.0609999999999999</v>
      </c>
      <c r="E90" s="48">
        <v>6.0609999999999999</v>
      </c>
      <c r="F90" s="48">
        <v>6.0279999999999996</v>
      </c>
      <c r="G90" s="50">
        <v>-7.4000000000000003E-3</v>
      </c>
      <c r="I90" s="29">
        <v>43987.645833333336</v>
      </c>
      <c r="J90" s="30">
        <v>297.5</v>
      </c>
      <c r="K90" s="43">
        <f t="shared" si="7"/>
        <v>1.3628620102214661E-2</v>
      </c>
      <c r="M90" s="29">
        <v>43987.645833333336</v>
      </c>
      <c r="N90" s="30">
        <v>896.65</v>
      </c>
      <c r="O90" s="31">
        <f t="shared" si="8"/>
        <v>-1.2880497605548547E-2</v>
      </c>
      <c r="Q90" s="49">
        <v>43987</v>
      </c>
      <c r="R90" s="48">
        <v>493.85</v>
      </c>
      <c r="S90" s="50">
        <v>-2.0999999999999999E-3</v>
      </c>
      <c r="T90" s="48" t="b">
        <f t="shared" si="9"/>
        <v>1</v>
      </c>
      <c r="U90" s="68"/>
      <c r="V90" s="68"/>
      <c r="W90" s="6"/>
    </row>
    <row r="91" spans="2:23" ht="15.6">
      <c r="B91" s="49">
        <v>44048</v>
      </c>
      <c r="C91" s="48">
        <v>5.9669999999999996</v>
      </c>
      <c r="D91" s="48">
        <v>6.0129999999999999</v>
      </c>
      <c r="E91" s="48">
        <v>6.0469999999999997</v>
      </c>
      <c r="F91" s="48">
        <v>5.9660000000000002</v>
      </c>
      <c r="G91" s="50">
        <v>-1.01E-2</v>
      </c>
      <c r="I91" s="29">
        <v>44048.645833333336</v>
      </c>
      <c r="J91" s="30">
        <v>304.10000000000002</v>
      </c>
      <c r="K91" s="43">
        <f>J91/J90-1</f>
        <v>2.2184873949579798E-2</v>
      </c>
      <c r="M91" s="29">
        <v>44048.645833333336</v>
      </c>
      <c r="N91" s="30">
        <v>890.1</v>
      </c>
      <c r="O91" s="43">
        <f>N91/N90-1</f>
        <v>-7.3049684938381043E-3</v>
      </c>
      <c r="Q91" s="49">
        <v>44048</v>
      </c>
      <c r="R91" s="48">
        <v>501.35</v>
      </c>
      <c r="S91" s="50">
        <v>-6.7000000000000002E-3</v>
      </c>
      <c r="T91" s="48" t="b">
        <f t="shared" si="9"/>
        <v>1</v>
      </c>
      <c r="U91" s="69"/>
      <c r="V91" s="68"/>
      <c r="W91" s="6"/>
    </row>
    <row r="92" spans="2:23" ht="15.6">
      <c r="B92" s="49">
        <v>44140</v>
      </c>
      <c r="C92" s="48">
        <v>6.1669999999999998</v>
      </c>
      <c r="D92" s="48">
        <v>6.234</v>
      </c>
      <c r="E92" s="48">
        <v>6.25</v>
      </c>
      <c r="F92" s="48">
        <v>6.1559999999999997</v>
      </c>
      <c r="G92" s="50">
        <v>3.3500000000000002E-2</v>
      </c>
      <c r="I92" s="29">
        <v>44140.645833333336</v>
      </c>
      <c r="J92" s="30">
        <v>303.85000000000002</v>
      </c>
      <c r="K92" s="43">
        <f t="shared" ref="K92:K134" si="10">(J92/J91)-1</f>
        <v>-8.2209799408083928E-4</v>
      </c>
      <c r="M92" s="29">
        <v>44140.645833333336</v>
      </c>
      <c r="N92" s="30">
        <v>885.6</v>
      </c>
      <c r="O92" s="31">
        <f t="shared" ref="O92:O123" si="11">(N92/N91)-1</f>
        <v>-5.0556117290192493E-3</v>
      </c>
      <c r="Q92" s="49">
        <v>44140</v>
      </c>
      <c r="R92" s="48">
        <v>493.2</v>
      </c>
      <c r="S92" s="50">
        <v>-1.6299999999999999E-2</v>
      </c>
      <c r="T92" s="48" t="b">
        <f t="shared" si="9"/>
        <v>1</v>
      </c>
      <c r="U92" s="69"/>
      <c r="V92" s="68"/>
      <c r="W92" s="6"/>
    </row>
    <row r="93" spans="2:23" ht="15.6">
      <c r="B93" s="49">
        <v>44170</v>
      </c>
      <c r="C93" s="48">
        <v>6.1630000000000003</v>
      </c>
      <c r="D93" s="48">
        <v>6.2069999999999999</v>
      </c>
      <c r="E93" s="48">
        <v>6.2069999999999999</v>
      </c>
      <c r="F93" s="48">
        <v>6.1440000000000001</v>
      </c>
      <c r="G93" s="50">
        <v>-5.9999999999999995E-4</v>
      </c>
      <c r="I93" s="29">
        <v>44170.645833333336</v>
      </c>
      <c r="J93" s="30">
        <v>298</v>
      </c>
      <c r="K93" s="43">
        <f t="shared" si="10"/>
        <v>-1.9252920849103239E-2</v>
      </c>
      <c r="M93" s="29">
        <v>44170.645833333336</v>
      </c>
      <c r="N93" s="30">
        <v>894.55</v>
      </c>
      <c r="O93" s="31">
        <f t="shared" si="11"/>
        <v>1.0106142728093959E-2</v>
      </c>
      <c r="Q93" s="49">
        <v>44170</v>
      </c>
      <c r="R93" s="48">
        <v>505.5</v>
      </c>
      <c r="S93" s="50">
        <v>2.4899999999999999E-2</v>
      </c>
      <c r="T93" s="48" t="b">
        <f t="shared" si="9"/>
        <v>1</v>
      </c>
      <c r="U93" s="69"/>
      <c r="V93" s="68"/>
      <c r="W93" s="6"/>
    </row>
    <row r="94" spans="2:23" ht="27">
      <c r="B94" s="48" t="s">
        <v>924</v>
      </c>
      <c r="C94" s="48">
        <v>6.0949999999999998</v>
      </c>
      <c r="D94" s="48">
        <v>6.2430000000000003</v>
      </c>
      <c r="E94" s="48">
        <v>6.2430000000000003</v>
      </c>
      <c r="F94" s="48">
        <v>6.0890000000000004</v>
      </c>
      <c r="G94" s="50">
        <v>-1.0999999999999999E-2</v>
      </c>
      <c r="I94" s="30" t="s">
        <v>62</v>
      </c>
      <c r="J94" s="30">
        <v>306.2</v>
      </c>
      <c r="K94" s="43">
        <f t="shared" si="10"/>
        <v>2.7516778523489993E-2</v>
      </c>
      <c r="M94" s="30" t="s">
        <v>62</v>
      </c>
      <c r="N94" s="30">
        <v>915.25</v>
      </c>
      <c r="O94" s="31">
        <f t="shared" si="11"/>
        <v>2.3140126320496446E-2</v>
      </c>
      <c r="Q94" s="48" t="s">
        <v>924</v>
      </c>
      <c r="R94" s="48">
        <v>510.2</v>
      </c>
      <c r="S94" s="50">
        <v>9.2999999999999992E-3</v>
      </c>
      <c r="T94" s="48" t="b">
        <f t="shared" si="9"/>
        <v>1</v>
      </c>
      <c r="U94" s="69"/>
      <c r="V94" s="68"/>
      <c r="W94" s="6"/>
    </row>
    <row r="95" spans="2:23" ht="27">
      <c r="B95" s="48" t="s">
        <v>925</v>
      </c>
      <c r="C95" s="48">
        <v>6.056</v>
      </c>
      <c r="D95" s="48">
        <v>6.08</v>
      </c>
      <c r="E95" s="48">
        <v>6.08</v>
      </c>
      <c r="F95" s="48">
        <v>5.9930000000000003</v>
      </c>
      <c r="G95" s="50">
        <v>-6.4000000000000003E-3</v>
      </c>
      <c r="I95" s="30" t="s">
        <v>63</v>
      </c>
      <c r="J95" s="30">
        <v>313.14999999999998</v>
      </c>
      <c r="K95" s="43">
        <f t="shared" si="10"/>
        <v>2.26975832789027E-2</v>
      </c>
      <c r="M95" s="30" t="s">
        <v>63</v>
      </c>
      <c r="N95" s="30">
        <v>939.1</v>
      </c>
      <c r="O95" s="31">
        <f t="shared" si="11"/>
        <v>2.6058453974324047E-2</v>
      </c>
      <c r="Q95" s="48" t="s">
        <v>925</v>
      </c>
      <c r="R95" s="48">
        <v>539.79999999999995</v>
      </c>
      <c r="S95" s="50">
        <v>5.8000000000000003E-2</v>
      </c>
      <c r="T95" s="48" t="b">
        <f t="shared" si="9"/>
        <v>1</v>
      </c>
      <c r="U95" s="69"/>
      <c r="V95" s="68"/>
      <c r="W95" s="6"/>
    </row>
    <row r="96" spans="2:23" ht="27">
      <c r="B96" s="48" t="s">
        <v>926</v>
      </c>
      <c r="C96" s="48">
        <v>6.0810000000000004</v>
      </c>
      <c r="D96" s="48">
        <v>6.1230000000000002</v>
      </c>
      <c r="E96" s="48">
        <v>6.1230000000000002</v>
      </c>
      <c r="F96" s="48">
        <v>6.0309999999999997</v>
      </c>
      <c r="G96" s="50">
        <v>4.1000000000000003E-3</v>
      </c>
      <c r="I96" s="30" t="s">
        <v>64</v>
      </c>
      <c r="J96" s="30">
        <v>311.95</v>
      </c>
      <c r="K96" s="43">
        <f t="shared" si="10"/>
        <v>-3.8320293788918214E-3</v>
      </c>
      <c r="M96" s="30" t="s">
        <v>64</v>
      </c>
      <c r="N96" s="30">
        <v>914.45</v>
      </c>
      <c r="O96" s="31">
        <f t="shared" si="11"/>
        <v>-2.6248535832179676E-2</v>
      </c>
      <c r="Q96" s="48" t="s">
        <v>926</v>
      </c>
      <c r="R96" s="48">
        <v>540.85</v>
      </c>
      <c r="S96" s="50">
        <v>1.9E-3</v>
      </c>
      <c r="T96" s="48" t="b">
        <f t="shared" si="9"/>
        <v>1</v>
      </c>
      <c r="U96" s="69"/>
      <c r="V96" s="68"/>
      <c r="W96" s="6"/>
    </row>
    <row r="97" spans="2:23" ht="27">
      <c r="B97" s="48" t="s">
        <v>927</v>
      </c>
      <c r="C97" s="48">
        <v>6.05</v>
      </c>
      <c r="D97" s="48">
        <v>6.1020000000000003</v>
      </c>
      <c r="E97" s="48">
        <v>6.1020000000000003</v>
      </c>
      <c r="F97" s="48">
        <v>6.0449999999999999</v>
      </c>
      <c r="G97" s="50">
        <v>-5.1000000000000004E-3</v>
      </c>
      <c r="I97" s="30" t="s">
        <v>65</v>
      </c>
      <c r="J97" s="30">
        <v>302.89999999999998</v>
      </c>
      <c r="K97" s="43">
        <f t="shared" si="10"/>
        <v>-2.9011059464657873E-2</v>
      </c>
      <c r="M97" s="30" t="s">
        <v>65</v>
      </c>
      <c r="N97" s="30">
        <v>880.9</v>
      </c>
      <c r="O97" s="31">
        <f t="shared" si="11"/>
        <v>-3.668871999562584E-2</v>
      </c>
      <c r="Q97" s="48" t="s">
        <v>927</v>
      </c>
      <c r="R97" s="48">
        <v>542.6</v>
      </c>
      <c r="S97" s="50">
        <v>3.2000000000000002E-3</v>
      </c>
      <c r="T97" s="48" t="b">
        <f t="shared" si="9"/>
        <v>1</v>
      </c>
      <c r="U97" s="69"/>
      <c r="V97" s="68"/>
      <c r="W97" s="6"/>
    </row>
    <row r="98" spans="2:23" ht="27">
      <c r="B98" s="48" t="s">
        <v>928</v>
      </c>
      <c r="C98" s="48">
        <v>6.0350000000000001</v>
      </c>
      <c r="D98" s="48">
        <v>6.0670000000000002</v>
      </c>
      <c r="E98" s="48">
        <v>6.0670000000000002</v>
      </c>
      <c r="F98" s="48">
        <v>6.0259999999999998</v>
      </c>
      <c r="G98" s="50">
        <v>-2.5000000000000001E-3</v>
      </c>
      <c r="I98" s="30" t="s">
        <v>66</v>
      </c>
      <c r="J98" s="30">
        <v>300.45</v>
      </c>
      <c r="K98" s="43">
        <f t="shared" si="10"/>
        <v>-8.0884780455595662E-3</v>
      </c>
      <c r="M98" s="30" t="s">
        <v>66</v>
      </c>
      <c r="N98" s="30">
        <v>874.3</v>
      </c>
      <c r="O98" s="31">
        <f t="shared" si="11"/>
        <v>-7.492337382222769E-3</v>
      </c>
      <c r="Q98" s="48" t="s">
        <v>928</v>
      </c>
      <c r="R98" s="48">
        <v>555.1</v>
      </c>
      <c r="S98" s="50">
        <v>2.3E-2</v>
      </c>
      <c r="T98" s="48" t="b">
        <f t="shared" si="9"/>
        <v>1</v>
      </c>
      <c r="U98" s="68"/>
      <c r="V98" s="68"/>
      <c r="W98" s="6"/>
    </row>
    <row r="99" spans="2:23" ht="27">
      <c r="B99" s="48" t="s">
        <v>929</v>
      </c>
      <c r="C99" s="48">
        <v>6.0410000000000004</v>
      </c>
      <c r="D99" s="48">
        <v>6.0380000000000003</v>
      </c>
      <c r="E99" s="48">
        <v>6.0469999999999997</v>
      </c>
      <c r="F99" s="48">
        <v>6.024</v>
      </c>
      <c r="G99" s="50">
        <v>1E-3</v>
      </c>
      <c r="I99" s="30" t="s">
        <v>67</v>
      </c>
      <c r="J99" s="30">
        <v>298.10000000000002</v>
      </c>
      <c r="K99" s="43">
        <f t="shared" si="10"/>
        <v>-7.8216009319352908E-3</v>
      </c>
      <c r="M99" s="30" t="s">
        <v>67</v>
      </c>
      <c r="N99" s="30">
        <v>874.9</v>
      </c>
      <c r="O99" s="31">
        <f t="shared" si="11"/>
        <v>6.8626329635135264E-4</v>
      </c>
      <c r="Q99" s="48" t="s">
        <v>929</v>
      </c>
      <c r="R99" s="48">
        <v>575.15</v>
      </c>
      <c r="S99" s="50">
        <v>3.61E-2</v>
      </c>
      <c r="T99" s="48" t="b">
        <f t="shared" si="9"/>
        <v>1</v>
      </c>
      <c r="U99" s="68"/>
      <c r="V99" s="68"/>
      <c r="W99" s="6"/>
    </row>
    <row r="100" spans="2:23" ht="27">
      <c r="B100" s="48" t="s">
        <v>930</v>
      </c>
      <c r="C100" s="48">
        <v>6.0339999999999998</v>
      </c>
      <c r="D100" s="48">
        <v>6.07</v>
      </c>
      <c r="E100" s="48">
        <v>6.07</v>
      </c>
      <c r="F100" s="48">
        <v>6.0289999999999999</v>
      </c>
      <c r="G100" s="50">
        <v>-1.1999999999999999E-3</v>
      </c>
      <c r="I100" s="30" t="s">
        <v>68</v>
      </c>
      <c r="J100" s="30">
        <v>306.14999999999998</v>
      </c>
      <c r="K100" s="43">
        <f t="shared" si="10"/>
        <v>2.7004360952700202E-2</v>
      </c>
      <c r="M100" s="30" t="s">
        <v>68</v>
      </c>
      <c r="N100" s="30">
        <v>927.05</v>
      </c>
      <c r="O100" s="31">
        <f t="shared" si="11"/>
        <v>5.9606812207109394E-2</v>
      </c>
      <c r="Q100" s="48" t="s">
        <v>930</v>
      </c>
      <c r="R100" s="48">
        <v>609.95000000000005</v>
      </c>
      <c r="S100" s="50">
        <v>6.0499999999999998E-2</v>
      </c>
      <c r="T100" s="48" t="b">
        <f t="shared" si="9"/>
        <v>1</v>
      </c>
      <c r="U100" s="68"/>
      <c r="V100" s="68"/>
      <c r="W100" s="6"/>
    </row>
    <row r="101" spans="2:23" ht="27">
      <c r="B101" s="48" t="s">
        <v>931</v>
      </c>
      <c r="C101" s="48">
        <v>5.9610000000000003</v>
      </c>
      <c r="D101" s="48">
        <v>5.99</v>
      </c>
      <c r="E101" s="48">
        <v>5.99</v>
      </c>
      <c r="F101" s="48">
        <v>5.8789999999999996</v>
      </c>
      <c r="G101" s="50">
        <v>-1.21E-2</v>
      </c>
      <c r="I101" s="30" t="s">
        <v>69</v>
      </c>
      <c r="J101" s="30">
        <v>308</v>
      </c>
      <c r="K101" s="43">
        <f t="shared" si="10"/>
        <v>6.0427894822800976E-3</v>
      </c>
      <c r="M101" s="30" t="s">
        <v>69</v>
      </c>
      <c r="N101" s="30">
        <v>913.3</v>
      </c>
      <c r="O101" s="31">
        <f t="shared" si="11"/>
        <v>-1.4831993959333323E-2</v>
      </c>
      <c r="Q101" s="48" t="s">
        <v>931</v>
      </c>
      <c r="R101" s="48">
        <v>589.25</v>
      </c>
      <c r="S101" s="50">
        <v>-3.39E-2</v>
      </c>
      <c r="T101" s="48" t="b">
        <f t="shared" si="9"/>
        <v>1</v>
      </c>
      <c r="U101" s="68"/>
      <c r="V101" s="68"/>
      <c r="W101" s="6"/>
    </row>
    <row r="102" spans="2:23" ht="27">
      <c r="B102" s="48" t="s">
        <v>932</v>
      </c>
      <c r="C102" s="48">
        <v>5.9749999999999996</v>
      </c>
      <c r="D102" s="48">
        <v>5.99</v>
      </c>
      <c r="E102" s="48">
        <v>5.9939999999999998</v>
      </c>
      <c r="F102" s="48">
        <v>5.9489999999999998</v>
      </c>
      <c r="G102" s="50">
        <v>2.3E-3</v>
      </c>
      <c r="I102" s="30" t="s">
        <v>70</v>
      </c>
      <c r="J102" s="30">
        <v>317.3</v>
      </c>
      <c r="K102" s="43">
        <f t="shared" si="10"/>
        <v>3.019480519480533E-2</v>
      </c>
      <c r="M102" s="30" t="s">
        <v>70</v>
      </c>
      <c r="N102" s="30">
        <v>925.8</v>
      </c>
      <c r="O102" s="31">
        <f t="shared" si="11"/>
        <v>1.3686630898937846E-2</v>
      </c>
      <c r="Q102" s="48" t="s">
        <v>932</v>
      </c>
      <c r="R102" s="48">
        <v>583</v>
      </c>
      <c r="S102" s="50">
        <v>-1.06E-2</v>
      </c>
      <c r="T102" s="48" t="b">
        <f t="shared" si="9"/>
        <v>1</v>
      </c>
      <c r="U102" s="68"/>
      <c r="V102" s="68"/>
      <c r="W102" s="6"/>
    </row>
    <row r="103" spans="2:23" ht="27">
      <c r="B103" s="48" t="s">
        <v>933</v>
      </c>
      <c r="C103" s="48">
        <v>5.984</v>
      </c>
      <c r="D103" s="48">
        <v>6.0010000000000003</v>
      </c>
      <c r="E103" s="48">
        <v>6.0010000000000003</v>
      </c>
      <c r="F103" s="48">
        <v>5.9660000000000002</v>
      </c>
      <c r="G103" s="50">
        <v>1.5E-3</v>
      </c>
      <c r="I103" s="30" t="s">
        <v>71</v>
      </c>
      <c r="J103" s="30">
        <v>317.64999999999998</v>
      </c>
      <c r="K103" s="43">
        <f t="shared" si="10"/>
        <v>1.1030570438070875E-3</v>
      </c>
      <c r="M103" s="30" t="s">
        <v>71</v>
      </c>
      <c r="N103" s="30">
        <v>931.4</v>
      </c>
      <c r="O103" s="31">
        <f t="shared" si="11"/>
        <v>6.0488226398791589E-3</v>
      </c>
      <c r="Q103" s="48" t="s">
        <v>933</v>
      </c>
      <c r="R103" s="48">
        <v>578.20000000000005</v>
      </c>
      <c r="S103" s="50">
        <v>-8.2000000000000007E-3</v>
      </c>
      <c r="T103" s="48" t="b">
        <f t="shared" si="9"/>
        <v>1</v>
      </c>
      <c r="U103" s="68"/>
      <c r="V103" s="68"/>
      <c r="W103" s="6"/>
    </row>
    <row r="104" spans="2:23" ht="27">
      <c r="B104" s="48" t="s">
        <v>934</v>
      </c>
      <c r="C104" s="48">
        <v>5.99</v>
      </c>
      <c r="D104" s="48">
        <v>5.9950000000000001</v>
      </c>
      <c r="E104" s="48">
        <v>5.9950000000000001</v>
      </c>
      <c r="F104" s="48">
        <v>5.98</v>
      </c>
      <c r="G104" s="50">
        <v>1E-3</v>
      </c>
      <c r="I104" s="30" t="s">
        <v>72</v>
      </c>
      <c r="J104" s="30">
        <v>321.5</v>
      </c>
      <c r="K104" s="43">
        <f t="shared" si="10"/>
        <v>1.2120258145758012E-2</v>
      </c>
      <c r="M104" s="30" t="s">
        <v>72</v>
      </c>
      <c r="N104" s="30">
        <v>943.1</v>
      </c>
      <c r="O104" s="31">
        <f t="shared" si="11"/>
        <v>1.256173502254665E-2</v>
      </c>
      <c r="Q104" s="48" t="s">
        <v>934</v>
      </c>
      <c r="R104" s="48">
        <v>563.6</v>
      </c>
      <c r="S104" s="50">
        <v>-2.53E-2</v>
      </c>
      <c r="T104" s="48" t="b">
        <f t="shared" si="9"/>
        <v>1</v>
      </c>
      <c r="U104" s="68"/>
      <c r="V104" s="68"/>
      <c r="W104" s="6"/>
    </row>
    <row r="105" spans="2:23" ht="27">
      <c r="B105" s="48" t="s">
        <v>935</v>
      </c>
      <c r="C105" s="48">
        <v>6.0129999999999999</v>
      </c>
      <c r="D105" s="48">
        <v>5.99</v>
      </c>
      <c r="E105" s="48">
        <v>6.0270000000000001</v>
      </c>
      <c r="F105" s="48">
        <v>5.9779999999999998</v>
      </c>
      <c r="G105" s="50">
        <v>3.8E-3</v>
      </c>
      <c r="I105" s="30" t="s">
        <v>73</v>
      </c>
      <c r="J105" s="30">
        <v>330.25</v>
      </c>
      <c r="K105" s="43">
        <f t="shared" si="10"/>
        <v>2.7216174183514852E-2</v>
      </c>
      <c r="M105" s="30" t="s">
        <v>73</v>
      </c>
      <c r="N105" s="30">
        <v>957</v>
      </c>
      <c r="O105" s="31">
        <f t="shared" si="11"/>
        <v>1.473862792916969E-2</v>
      </c>
      <c r="Q105" s="48" t="s">
        <v>935</v>
      </c>
      <c r="R105" s="48">
        <v>594.1</v>
      </c>
      <c r="S105" s="50">
        <v>5.4100000000000002E-2</v>
      </c>
      <c r="T105" s="48" t="b">
        <f t="shared" si="9"/>
        <v>1</v>
      </c>
      <c r="U105" s="68"/>
      <c r="V105" s="68"/>
      <c r="W105" s="6"/>
    </row>
    <row r="106" spans="2:23" ht="15.6">
      <c r="B106" s="49">
        <v>43836</v>
      </c>
      <c r="C106" s="48">
        <v>6.0419999999999998</v>
      </c>
      <c r="D106" s="48">
        <v>6.0549999999999997</v>
      </c>
      <c r="E106" s="48">
        <v>6.0549999999999997</v>
      </c>
      <c r="F106" s="48">
        <v>6.0209999999999999</v>
      </c>
      <c r="G106" s="50">
        <v>4.7999999999999996E-3</v>
      </c>
      <c r="I106" s="29">
        <v>43836.645833333336</v>
      </c>
      <c r="J106" s="30">
        <v>340.15</v>
      </c>
      <c r="K106" s="43">
        <f t="shared" si="10"/>
        <v>2.9977289931869766E-2</v>
      </c>
      <c r="M106" s="29">
        <v>43836.645833333336</v>
      </c>
      <c r="N106" s="30">
        <v>965.2</v>
      </c>
      <c r="O106" s="31">
        <f t="shared" si="11"/>
        <v>8.5684430512016352E-3</v>
      </c>
      <c r="Q106" s="49">
        <v>43836</v>
      </c>
      <c r="R106" s="48">
        <v>589.29999999999995</v>
      </c>
      <c r="S106" s="50">
        <v>-8.0999999999999996E-3</v>
      </c>
      <c r="T106" s="48" t="b">
        <f t="shared" si="9"/>
        <v>1</v>
      </c>
      <c r="U106" s="68"/>
      <c r="V106" s="68"/>
      <c r="W106" s="6"/>
    </row>
    <row r="107" spans="2:23" ht="15.6">
      <c r="B107" s="49">
        <v>43867</v>
      </c>
      <c r="C107" s="48">
        <v>5.9980000000000002</v>
      </c>
      <c r="D107" s="48">
        <v>6.0890000000000004</v>
      </c>
      <c r="E107" s="48">
        <v>6.0890000000000004</v>
      </c>
      <c r="F107" s="48">
        <v>5.9980000000000002</v>
      </c>
      <c r="G107" s="50">
        <v>-7.3000000000000001E-3</v>
      </c>
      <c r="I107" s="29">
        <v>43867.645833333336</v>
      </c>
      <c r="J107" s="30">
        <v>340.6</v>
      </c>
      <c r="K107" s="43">
        <f t="shared" si="10"/>
        <v>1.3229457592240923E-3</v>
      </c>
      <c r="M107" s="29">
        <v>43867.645833333336</v>
      </c>
      <c r="N107" s="30">
        <v>965.9</v>
      </c>
      <c r="O107" s="31">
        <f t="shared" si="11"/>
        <v>7.2523829258175354E-4</v>
      </c>
      <c r="Q107" s="49">
        <v>43867</v>
      </c>
      <c r="R107" s="48">
        <v>573.45000000000005</v>
      </c>
      <c r="S107" s="50">
        <v>-2.69E-2</v>
      </c>
      <c r="T107" s="48" t="b">
        <f t="shared" si="9"/>
        <v>1</v>
      </c>
      <c r="U107" s="68"/>
      <c r="V107" s="68"/>
      <c r="W107" s="6"/>
    </row>
    <row r="108" spans="2:23" ht="15.6">
      <c r="B108" s="49">
        <v>43896</v>
      </c>
      <c r="C108" s="48">
        <v>6.0309999999999997</v>
      </c>
      <c r="D108" s="48">
        <v>6.01</v>
      </c>
      <c r="E108" s="48">
        <v>6.0309999999999997</v>
      </c>
      <c r="F108" s="48">
        <v>5.9980000000000002</v>
      </c>
      <c r="G108" s="50">
        <v>5.4999999999999997E-3</v>
      </c>
      <c r="I108" s="29">
        <v>43896.645833333336</v>
      </c>
      <c r="J108" s="30">
        <v>344.5</v>
      </c>
      <c r="K108" s="43">
        <f t="shared" si="10"/>
        <v>1.1450381679389166E-2</v>
      </c>
      <c r="M108" s="29">
        <v>43896.645833333336</v>
      </c>
      <c r="N108" s="30">
        <v>935.65</v>
      </c>
      <c r="O108" s="31">
        <f t="shared" si="11"/>
        <v>-3.1317941815922956E-2</v>
      </c>
      <c r="Q108" s="49">
        <v>43896</v>
      </c>
      <c r="R108" s="48">
        <v>572.45000000000005</v>
      </c>
      <c r="S108" s="50">
        <v>-1.6999999999999999E-3</v>
      </c>
      <c r="T108" s="48" t="b">
        <f t="shared" si="9"/>
        <v>1</v>
      </c>
      <c r="U108" s="68"/>
      <c r="V108" s="68"/>
      <c r="W108" s="6"/>
    </row>
    <row r="109" spans="2:23" ht="15.6">
      <c r="B109" s="49">
        <v>43927</v>
      </c>
      <c r="C109" s="48">
        <v>5.7960000000000003</v>
      </c>
      <c r="D109" s="48">
        <v>5.8390000000000004</v>
      </c>
      <c r="E109" s="48">
        <v>5.8390000000000004</v>
      </c>
      <c r="F109" s="48">
        <v>5.7960000000000003</v>
      </c>
      <c r="G109" s="50">
        <v>-3.9E-2</v>
      </c>
      <c r="I109" s="29">
        <v>43927.645833333336</v>
      </c>
      <c r="J109" s="30">
        <v>340.45</v>
      </c>
      <c r="K109" s="43">
        <f t="shared" si="10"/>
        <v>-1.1756168359941976E-2</v>
      </c>
      <c r="M109" s="29">
        <v>43927.645833333336</v>
      </c>
      <c r="N109" s="30">
        <v>947.65</v>
      </c>
      <c r="O109" s="31">
        <f t="shared" si="11"/>
        <v>1.282530860898845E-2</v>
      </c>
      <c r="Q109" s="49">
        <v>43927</v>
      </c>
      <c r="R109" s="48">
        <v>578.35</v>
      </c>
      <c r="S109" s="50">
        <v>1.03E-2</v>
      </c>
      <c r="T109" s="48" t="b">
        <f t="shared" si="9"/>
        <v>1</v>
      </c>
      <c r="U109" s="68"/>
      <c r="V109" s="68"/>
      <c r="W109" s="6"/>
    </row>
    <row r="110" spans="2:23" ht="15.6">
      <c r="B110" s="49">
        <v>43957</v>
      </c>
      <c r="C110" s="48">
        <v>5.8209999999999997</v>
      </c>
      <c r="D110" s="48">
        <v>5.827</v>
      </c>
      <c r="E110" s="48">
        <v>5.8460000000000001</v>
      </c>
      <c r="F110" s="48">
        <v>5.8209999999999997</v>
      </c>
      <c r="G110" s="50">
        <v>4.3E-3</v>
      </c>
      <c r="I110" s="29">
        <v>43957.645833333336</v>
      </c>
      <c r="J110" s="30">
        <v>345.8</v>
      </c>
      <c r="K110" s="43">
        <f t="shared" si="10"/>
        <v>1.571449552063453E-2</v>
      </c>
      <c r="M110" s="29">
        <v>43957.645833333336</v>
      </c>
      <c r="N110" s="30">
        <v>1017.05</v>
      </c>
      <c r="O110" s="31">
        <f t="shared" si="11"/>
        <v>7.3233788846092995E-2</v>
      </c>
      <c r="Q110" s="49">
        <v>43957</v>
      </c>
      <c r="R110" s="48">
        <v>586.04999999999995</v>
      </c>
      <c r="S110" s="50">
        <v>1.3299999999999999E-2</v>
      </c>
      <c r="T110" s="48" t="b">
        <f t="shared" si="9"/>
        <v>1</v>
      </c>
      <c r="U110" s="69"/>
      <c r="V110" s="68"/>
      <c r="W110" s="6"/>
    </row>
    <row r="111" spans="2:23" ht="15.6">
      <c r="B111" s="49">
        <v>44049</v>
      </c>
      <c r="C111" s="48">
        <v>5.8070000000000004</v>
      </c>
      <c r="D111" s="48">
        <v>5.8550000000000004</v>
      </c>
      <c r="E111" s="48">
        <v>5.8550000000000004</v>
      </c>
      <c r="F111" s="48">
        <v>5.8040000000000003</v>
      </c>
      <c r="G111" s="50">
        <v>-2.3999999999999998E-3</v>
      </c>
      <c r="I111" s="29">
        <v>44049.645833333336</v>
      </c>
      <c r="J111" s="30">
        <v>351.05</v>
      </c>
      <c r="K111" s="43">
        <f t="shared" si="10"/>
        <v>1.5182186234817818E-2</v>
      </c>
      <c r="M111" s="29">
        <v>44049.645833333336</v>
      </c>
      <c r="N111" s="30">
        <v>1018.6</v>
      </c>
      <c r="O111" s="31">
        <f t="shared" si="11"/>
        <v>1.5240155351261553E-3</v>
      </c>
      <c r="Q111" s="49">
        <v>44049</v>
      </c>
      <c r="R111" s="48">
        <v>596.79999999999995</v>
      </c>
      <c r="S111" s="50">
        <v>1.83E-2</v>
      </c>
      <c r="T111" s="48" t="b">
        <f t="shared" si="9"/>
        <v>1</v>
      </c>
      <c r="U111" s="69"/>
      <c r="V111" s="68"/>
      <c r="W111" s="6"/>
    </row>
    <row r="112" spans="2:23" ht="15.6">
      <c r="B112" s="49">
        <v>44080</v>
      </c>
      <c r="C112" s="48">
        <v>5.7750000000000004</v>
      </c>
      <c r="D112" s="48">
        <v>5.7869999999999999</v>
      </c>
      <c r="E112" s="48">
        <v>5.7910000000000004</v>
      </c>
      <c r="F112" s="48">
        <v>5.7750000000000004</v>
      </c>
      <c r="G112" s="50">
        <v>-5.4999999999999997E-3</v>
      </c>
      <c r="I112" s="29">
        <v>44080.645833333336</v>
      </c>
      <c r="J112" s="30">
        <v>343.4</v>
      </c>
      <c r="K112" s="43">
        <f t="shared" si="10"/>
        <v>-2.1791767554479535E-2</v>
      </c>
      <c r="M112" s="29">
        <v>44080.645833333336</v>
      </c>
      <c r="N112" s="30">
        <v>1010.2</v>
      </c>
      <c r="O112" s="31">
        <f t="shared" si="11"/>
        <v>-8.2466129982328162E-3</v>
      </c>
      <c r="Q112" s="49">
        <v>44080</v>
      </c>
      <c r="R112" s="48">
        <v>608.20000000000005</v>
      </c>
      <c r="S112" s="50">
        <v>1.9099999999999999E-2</v>
      </c>
      <c r="T112" s="48" t="b">
        <f t="shared" si="9"/>
        <v>1</v>
      </c>
      <c r="U112" s="69"/>
      <c r="V112" s="68"/>
      <c r="W112" s="6"/>
    </row>
    <row r="113" spans="2:23" ht="15.6">
      <c r="B113" s="49">
        <v>44110</v>
      </c>
      <c r="C113" s="48">
        <v>5.7720000000000002</v>
      </c>
      <c r="D113" s="48">
        <v>5.7789999999999999</v>
      </c>
      <c r="E113" s="48">
        <v>5.7789999999999999</v>
      </c>
      <c r="F113" s="48">
        <v>5.7679999999999998</v>
      </c>
      <c r="G113" s="50">
        <v>-5.0000000000000001E-4</v>
      </c>
      <c r="I113" s="29">
        <v>44110.645833333336</v>
      </c>
      <c r="J113" s="30">
        <v>342.25</v>
      </c>
      <c r="K113" s="43">
        <f t="shared" si="10"/>
        <v>-3.3488642981944761E-3</v>
      </c>
      <c r="M113" s="29">
        <v>44110.645833333336</v>
      </c>
      <c r="N113" s="30">
        <v>1009.65</v>
      </c>
      <c r="O113" s="31">
        <f t="shared" si="11"/>
        <v>-5.4444664422892419E-4</v>
      </c>
      <c r="Q113" s="49">
        <v>44110</v>
      </c>
      <c r="R113" s="48">
        <v>608.4</v>
      </c>
      <c r="S113" s="50">
        <v>2.9999999999999997E-4</v>
      </c>
      <c r="T113" s="48" t="b">
        <f t="shared" si="9"/>
        <v>1</v>
      </c>
      <c r="U113" s="69"/>
      <c r="V113" s="68"/>
      <c r="W113" s="6"/>
    </row>
    <row r="114" spans="2:23" ht="15.6">
      <c r="B114" s="49">
        <v>44141</v>
      </c>
      <c r="C114" s="48">
        <v>5.7809999999999997</v>
      </c>
      <c r="D114" s="48">
        <v>5.7750000000000004</v>
      </c>
      <c r="E114" s="48">
        <v>5.7880000000000003</v>
      </c>
      <c r="F114" s="48">
        <v>5.7549999999999999</v>
      </c>
      <c r="G114" s="50">
        <v>1.6000000000000001E-3</v>
      </c>
      <c r="I114" s="29">
        <v>44141.645833333336</v>
      </c>
      <c r="J114" s="30">
        <v>338.8</v>
      </c>
      <c r="K114" s="43">
        <f t="shared" si="10"/>
        <v>-1.0080350620891076E-2</v>
      </c>
      <c r="M114" s="29">
        <v>44141.645833333336</v>
      </c>
      <c r="N114" s="30">
        <v>999.15</v>
      </c>
      <c r="O114" s="31">
        <f t="shared" si="11"/>
        <v>-1.0399643440796358E-2</v>
      </c>
      <c r="Q114" s="49">
        <v>44141</v>
      </c>
      <c r="R114" s="48">
        <v>594.29999999999995</v>
      </c>
      <c r="S114" s="50">
        <v>-2.3199999999999998E-2</v>
      </c>
      <c r="T114" s="48" t="b">
        <f t="shared" si="9"/>
        <v>1</v>
      </c>
      <c r="U114" s="69"/>
      <c r="V114" s="68"/>
      <c r="W114" s="6"/>
    </row>
    <row r="115" spans="2:23" ht="15.6">
      <c r="B115" s="49">
        <v>44171</v>
      </c>
      <c r="C115" s="48">
        <v>5.7960000000000003</v>
      </c>
      <c r="D115" s="48">
        <v>5.7839999999999998</v>
      </c>
      <c r="E115" s="48">
        <v>5.8010000000000002</v>
      </c>
      <c r="F115" s="48">
        <v>5.7720000000000002</v>
      </c>
      <c r="G115" s="50">
        <v>2.5999999999999999E-3</v>
      </c>
      <c r="I115" s="29">
        <v>44171.645833333336</v>
      </c>
      <c r="J115" s="30">
        <v>341.45</v>
      </c>
      <c r="K115" s="43">
        <f t="shared" si="10"/>
        <v>7.8217237308144671E-3</v>
      </c>
      <c r="M115" s="29">
        <v>44171.645833333336</v>
      </c>
      <c r="N115" s="30">
        <v>1013.6</v>
      </c>
      <c r="O115" s="31">
        <f t="shared" si="11"/>
        <v>1.4462292949006805E-2</v>
      </c>
      <c r="Q115" s="49">
        <v>44171</v>
      </c>
      <c r="R115" s="48">
        <v>617.45000000000005</v>
      </c>
      <c r="S115" s="50">
        <v>3.9E-2</v>
      </c>
      <c r="T115" s="48" t="b">
        <f t="shared" si="9"/>
        <v>1</v>
      </c>
      <c r="U115" s="69"/>
      <c r="V115" s="68"/>
      <c r="W115" s="6"/>
    </row>
    <row r="116" spans="2:23" ht="27">
      <c r="B116" s="48" t="s">
        <v>936</v>
      </c>
      <c r="C116" s="48">
        <v>5.7919999999999998</v>
      </c>
      <c r="D116" s="48">
        <v>5.835</v>
      </c>
      <c r="E116" s="48">
        <v>5.835</v>
      </c>
      <c r="F116" s="48">
        <v>5.7839999999999998</v>
      </c>
      <c r="G116" s="50">
        <v>-6.9999999999999999E-4</v>
      </c>
      <c r="I116" s="30" t="s">
        <v>74</v>
      </c>
      <c r="J116" s="30">
        <v>343.95</v>
      </c>
      <c r="K116" s="43">
        <f t="shared" si="10"/>
        <v>7.3217162102796607E-3</v>
      </c>
      <c r="M116" s="30" t="s">
        <v>74</v>
      </c>
      <c r="N116" s="30">
        <v>1006.75</v>
      </c>
      <c r="O116" s="31">
        <f t="shared" si="11"/>
        <v>-6.7580899763219904E-3</v>
      </c>
      <c r="Q116" s="48" t="s">
        <v>936</v>
      </c>
      <c r="R116" s="48">
        <v>612.70000000000005</v>
      </c>
      <c r="S116" s="50">
        <v>-7.7000000000000002E-3</v>
      </c>
      <c r="T116" s="48" t="b">
        <f t="shared" si="9"/>
        <v>1</v>
      </c>
      <c r="U116" s="69"/>
      <c r="V116" s="68"/>
      <c r="W116" s="6"/>
    </row>
    <row r="117" spans="2:23" ht="27">
      <c r="B117" s="48" t="s">
        <v>937</v>
      </c>
      <c r="C117" s="48">
        <v>5.8460000000000001</v>
      </c>
      <c r="D117" s="48">
        <v>5.8280000000000003</v>
      </c>
      <c r="E117" s="48">
        <v>5.8620000000000001</v>
      </c>
      <c r="F117" s="48">
        <v>5.7990000000000004</v>
      </c>
      <c r="G117" s="50">
        <v>9.2999999999999992E-3</v>
      </c>
      <c r="I117" s="30" t="s">
        <v>75</v>
      </c>
      <c r="J117" s="30">
        <v>363.15</v>
      </c>
      <c r="K117" s="43">
        <f t="shared" si="10"/>
        <v>5.5822067160924416E-2</v>
      </c>
      <c r="M117" s="30" t="s">
        <v>75</v>
      </c>
      <c r="N117" s="30">
        <v>1004.45</v>
      </c>
      <c r="O117" s="31">
        <f t="shared" si="11"/>
        <v>-2.2845790911347752E-3</v>
      </c>
      <c r="Q117" s="48" t="s">
        <v>937</v>
      </c>
      <c r="R117" s="48">
        <v>604.79999999999995</v>
      </c>
      <c r="S117" s="50">
        <v>-1.29E-2</v>
      </c>
      <c r="T117" s="48" t="b">
        <f t="shared" si="9"/>
        <v>1</v>
      </c>
      <c r="U117" s="69"/>
      <c r="V117" s="68"/>
      <c r="W117" s="6"/>
    </row>
    <row r="118" spans="2:23" ht="27">
      <c r="B118" s="48" t="s">
        <v>938</v>
      </c>
      <c r="C118" s="48">
        <v>5.835</v>
      </c>
      <c r="D118" s="48">
        <v>5.8609999999999998</v>
      </c>
      <c r="E118" s="48">
        <v>5.8609999999999998</v>
      </c>
      <c r="F118" s="48">
        <v>5.8339999999999996</v>
      </c>
      <c r="G118" s="50">
        <v>-1.9E-3</v>
      </c>
      <c r="I118" s="30" t="s">
        <v>76</v>
      </c>
      <c r="J118" s="30">
        <v>360.1</v>
      </c>
      <c r="K118" s="43">
        <f t="shared" si="10"/>
        <v>-8.3987333057963243E-3</v>
      </c>
      <c r="M118" s="30" t="s">
        <v>76</v>
      </c>
      <c r="N118" s="30">
        <v>1002.45</v>
      </c>
      <c r="O118" s="31">
        <f t="shared" si="11"/>
        <v>-1.9911394295385465E-3</v>
      </c>
      <c r="Q118" s="48" t="s">
        <v>938</v>
      </c>
      <c r="R118" s="48">
        <v>605.54999999999995</v>
      </c>
      <c r="S118" s="50">
        <v>1.1999999999999999E-3</v>
      </c>
      <c r="T118" s="48" t="b">
        <f t="shared" si="9"/>
        <v>1</v>
      </c>
      <c r="U118" s="69"/>
      <c r="V118" s="68"/>
      <c r="W118" s="6"/>
    </row>
    <row r="119" spans="2:23" ht="27">
      <c r="B119" s="48" t="s">
        <v>939</v>
      </c>
      <c r="C119" s="48">
        <v>5.8220000000000001</v>
      </c>
      <c r="D119" s="48">
        <v>5.8550000000000004</v>
      </c>
      <c r="E119" s="48">
        <v>5.8550000000000004</v>
      </c>
      <c r="F119" s="48">
        <v>5.8179999999999996</v>
      </c>
      <c r="G119" s="50">
        <v>-2.2000000000000001E-3</v>
      </c>
      <c r="I119" s="30" t="s">
        <v>77</v>
      </c>
      <c r="J119" s="30">
        <v>369.2</v>
      </c>
      <c r="K119" s="43">
        <f t="shared" si="10"/>
        <v>2.5270758122743597E-2</v>
      </c>
      <c r="M119" s="30" t="s">
        <v>77</v>
      </c>
      <c r="N119" s="30">
        <v>1011.95</v>
      </c>
      <c r="O119" s="31">
        <f t="shared" si="11"/>
        <v>9.4767818843832785E-3</v>
      </c>
      <c r="Q119" s="48" t="s">
        <v>939</v>
      </c>
      <c r="R119" s="48">
        <v>610</v>
      </c>
      <c r="S119" s="50">
        <v>7.3000000000000001E-3</v>
      </c>
      <c r="T119" s="48" t="b">
        <f t="shared" si="9"/>
        <v>1</v>
      </c>
      <c r="U119" s="69"/>
      <c r="V119" s="68"/>
      <c r="W119" s="6"/>
    </row>
    <row r="120" spans="2:23" ht="27">
      <c r="B120" s="48" t="s">
        <v>940</v>
      </c>
      <c r="C120" s="48">
        <v>5.8490000000000002</v>
      </c>
      <c r="D120" s="48">
        <v>5.8419999999999996</v>
      </c>
      <c r="E120" s="48">
        <v>5.8550000000000004</v>
      </c>
      <c r="F120" s="48">
        <v>5.8280000000000003</v>
      </c>
      <c r="G120" s="50">
        <v>4.5999999999999999E-3</v>
      </c>
      <c r="I120" s="30" t="s">
        <v>78</v>
      </c>
      <c r="J120" s="30">
        <v>369.3</v>
      </c>
      <c r="K120" s="43">
        <f t="shared" si="10"/>
        <v>2.7085590465869558E-4</v>
      </c>
      <c r="M120" s="30" t="s">
        <v>78</v>
      </c>
      <c r="N120" s="30">
        <v>1020.05</v>
      </c>
      <c r="O120" s="31">
        <f t="shared" si="11"/>
        <v>8.0043480409111023E-3</v>
      </c>
      <c r="Q120" s="48" t="s">
        <v>940</v>
      </c>
      <c r="R120" s="48">
        <v>618.04999999999995</v>
      </c>
      <c r="S120" s="50">
        <v>1.32E-2</v>
      </c>
      <c r="T120" s="48" t="b">
        <f t="shared" si="9"/>
        <v>1</v>
      </c>
      <c r="U120" s="68"/>
      <c r="V120" s="68"/>
      <c r="W120" s="6"/>
    </row>
    <row r="121" spans="2:23" ht="27">
      <c r="B121" s="48" t="s">
        <v>941</v>
      </c>
      <c r="C121" s="48">
        <v>5.8769999999999998</v>
      </c>
      <c r="D121" s="48">
        <v>5.8620000000000001</v>
      </c>
      <c r="E121" s="48">
        <v>5.8860000000000001</v>
      </c>
      <c r="F121" s="48">
        <v>5.835</v>
      </c>
      <c r="G121" s="50">
        <v>4.7999999999999996E-3</v>
      </c>
      <c r="I121" s="30" t="s">
        <v>79</v>
      </c>
      <c r="J121" s="30">
        <v>364.55</v>
      </c>
      <c r="K121" s="43">
        <f t="shared" si="10"/>
        <v>-1.2862171676144007E-2</v>
      </c>
      <c r="M121" s="30" t="s">
        <v>79</v>
      </c>
      <c r="N121" s="30">
        <v>1035.45</v>
      </c>
      <c r="O121" s="31">
        <f t="shared" si="11"/>
        <v>1.5097299152002419E-2</v>
      </c>
      <c r="Q121" s="48" t="s">
        <v>941</v>
      </c>
      <c r="R121" s="48">
        <v>635.1</v>
      </c>
      <c r="S121" s="50">
        <v>2.76E-2</v>
      </c>
      <c r="T121" s="48" t="b">
        <f t="shared" si="9"/>
        <v>1</v>
      </c>
      <c r="U121" s="68"/>
      <c r="V121" s="68"/>
      <c r="W121" s="6"/>
    </row>
    <row r="122" spans="2:23" ht="27">
      <c r="B122" s="48" t="s">
        <v>942</v>
      </c>
      <c r="C122" s="48">
        <v>5.9029999999999996</v>
      </c>
      <c r="D122" s="48">
        <v>5.915</v>
      </c>
      <c r="E122" s="48">
        <v>5.915</v>
      </c>
      <c r="F122" s="48">
        <v>5.88</v>
      </c>
      <c r="G122" s="50">
        <v>4.4000000000000003E-3</v>
      </c>
      <c r="I122" s="30" t="s">
        <v>80</v>
      </c>
      <c r="J122" s="30">
        <v>385.55</v>
      </c>
      <c r="K122" s="43">
        <f t="shared" si="10"/>
        <v>5.760526676724731E-2</v>
      </c>
      <c r="M122" s="30" t="s">
        <v>80</v>
      </c>
      <c r="N122" s="30">
        <v>1042.9000000000001</v>
      </c>
      <c r="O122" s="31">
        <f t="shared" si="11"/>
        <v>7.1949393983292698E-3</v>
      </c>
      <c r="Q122" s="48" t="s">
        <v>942</v>
      </c>
      <c r="R122" s="48">
        <v>622.45000000000005</v>
      </c>
      <c r="S122" s="50">
        <v>-1.9900000000000001E-2</v>
      </c>
      <c r="T122" s="48" t="b">
        <f t="shared" si="9"/>
        <v>1</v>
      </c>
      <c r="U122" s="68"/>
      <c r="V122" s="68"/>
      <c r="W122" s="6"/>
    </row>
    <row r="123" spans="2:23" ht="27">
      <c r="B123" s="48" t="s">
        <v>943</v>
      </c>
      <c r="C123" s="48">
        <v>5.9180000000000001</v>
      </c>
      <c r="D123" s="48">
        <v>5.9370000000000003</v>
      </c>
      <c r="E123" s="48">
        <v>5.9370000000000003</v>
      </c>
      <c r="F123" s="48">
        <v>5.8849999999999998</v>
      </c>
      <c r="G123" s="50">
        <v>2.5000000000000001E-3</v>
      </c>
      <c r="I123" s="30" t="s">
        <v>81</v>
      </c>
      <c r="J123" s="30">
        <v>379.1</v>
      </c>
      <c r="K123" s="43">
        <f t="shared" si="10"/>
        <v>-1.6729347685125129E-2</v>
      </c>
      <c r="M123" s="30" t="s">
        <v>81</v>
      </c>
      <c r="N123" s="30">
        <v>1050.8</v>
      </c>
      <c r="O123" s="31">
        <f t="shared" si="11"/>
        <v>7.5750311631026523E-3</v>
      </c>
      <c r="Q123" s="48" t="s">
        <v>943</v>
      </c>
      <c r="R123" s="48">
        <v>608</v>
      </c>
      <c r="S123" s="50">
        <v>-2.3199999999999998E-2</v>
      </c>
      <c r="T123" s="48" t="b">
        <f t="shared" si="9"/>
        <v>1</v>
      </c>
      <c r="U123" s="68"/>
      <c r="V123" s="68"/>
      <c r="W123" s="6"/>
    </row>
    <row r="124" spans="2:23" ht="27">
      <c r="B124" s="48" t="s">
        <v>944</v>
      </c>
      <c r="C124" s="48">
        <v>5.891</v>
      </c>
      <c r="D124" s="48">
        <v>5.9359999999999999</v>
      </c>
      <c r="E124" s="48">
        <v>5.9359999999999999</v>
      </c>
      <c r="F124" s="48">
        <v>5.891</v>
      </c>
      <c r="G124" s="50">
        <v>-4.5999999999999999E-3</v>
      </c>
      <c r="I124" s="30" t="s">
        <v>82</v>
      </c>
      <c r="J124" s="30">
        <v>379.05</v>
      </c>
      <c r="K124" s="43">
        <f t="shared" si="10"/>
        <v>-1.3189132155111416E-4</v>
      </c>
      <c r="M124" s="30" t="s">
        <v>82</v>
      </c>
      <c r="N124" s="30">
        <v>1049.0999999999999</v>
      </c>
      <c r="O124" s="31">
        <f t="shared" ref="O124:O155" si="12">(N124/N123)-1</f>
        <v>-1.6178149980967671E-3</v>
      </c>
      <c r="Q124" s="48" t="s">
        <v>944</v>
      </c>
      <c r="R124" s="48">
        <v>601.1</v>
      </c>
      <c r="S124" s="50">
        <v>-1.1299999999999999E-2</v>
      </c>
      <c r="T124" s="48" t="b">
        <f t="shared" si="9"/>
        <v>1</v>
      </c>
      <c r="U124" s="68"/>
      <c r="V124" s="68"/>
      <c r="W124" s="6"/>
    </row>
    <row r="125" spans="2:23" ht="27">
      <c r="B125" s="48" t="s">
        <v>945</v>
      </c>
      <c r="C125" s="48">
        <v>5.9130000000000003</v>
      </c>
      <c r="D125" s="48">
        <v>5.9169999999999998</v>
      </c>
      <c r="E125" s="48">
        <v>5.9210000000000003</v>
      </c>
      <c r="F125" s="48">
        <v>5.883</v>
      </c>
      <c r="G125" s="50">
        <v>3.7000000000000002E-3</v>
      </c>
      <c r="I125" s="30" t="s">
        <v>83</v>
      </c>
      <c r="J125" s="30">
        <v>379.25</v>
      </c>
      <c r="K125" s="43">
        <f t="shared" si="10"/>
        <v>5.2763487666540598E-4</v>
      </c>
      <c r="M125" s="30" t="s">
        <v>83</v>
      </c>
      <c r="N125" s="30">
        <v>1017.95</v>
      </c>
      <c r="O125" s="31">
        <f t="shared" si="12"/>
        <v>-2.9692117052711686E-2</v>
      </c>
      <c r="Q125" s="48" t="s">
        <v>945</v>
      </c>
      <c r="R125" s="48">
        <v>591.45000000000005</v>
      </c>
      <c r="S125" s="50">
        <v>-1.61E-2</v>
      </c>
      <c r="T125" s="48" t="b">
        <f t="shared" si="9"/>
        <v>1</v>
      </c>
      <c r="U125" s="68"/>
      <c r="V125" s="68"/>
      <c r="W125" s="6"/>
    </row>
    <row r="126" spans="2:23" ht="27">
      <c r="B126" s="48" t="s">
        <v>946</v>
      </c>
      <c r="C126" s="48">
        <v>5.9029999999999996</v>
      </c>
      <c r="D126" s="48">
        <v>5.9379999999999997</v>
      </c>
      <c r="E126" s="48">
        <v>5.9379999999999997</v>
      </c>
      <c r="F126" s="48">
        <v>5.8920000000000003</v>
      </c>
      <c r="G126" s="50">
        <v>-1.6999999999999999E-3</v>
      </c>
      <c r="I126" s="30" t="s">
        <v>84</v>
      </c>
      <c r="J126" s="30">
        <v>363.05</v>
      </c>
      <c r="K126" s="43">
        <f t="shared" si="10"/>
        <v>-4.2715886618325594E-2</v>
      </c>
      <c r="M126" s="30" t="s">
        <v>84</v>
      </c>
      <c r="N126" s="30">
        <v>1005.8</v>
      </c>
      <c r="O126" s="31">
        <f t="shared" si="12"/>
        <v>-1.193575322953E-2</v>
      </c>
      <c r="Q126" s="48" t="s">
        <v>946</v>
      </c>
      <c r="R126" s="48">
        <v>584.04999999999995</v>
      </c>
      <c r="S126" s="50">
        <v>-1.2500000000000001E-2</v>
      </c>
      <c r="T126" s="48" t="b">
        <f t="shared" si="9"/>
        <v>1</v>
      </c>
      <c r="U126" s="68"/>
      <c r="V126" s="68"/>
      <c r="W126" s="6"/>
    </row>
    <row r="127" spans="2:23" ht="27">
      <c r="B127" s="48" t="s">
        <v>947</v>
      </c>
      <c r="C127" s="48">
        <v>5.8879999999999999</v>
      </c>
      <c r="D127" s="48">
        <v>5.9240000000000004</v>
      </c>
      <c r="E127" s="48">
        <v>5.9240000000000004</v>
      </c>
      <c r="F127" s="48">
        <v>5.875</v>
      </c>
      <c r="G127" s="50">
        <v>-2.5000000000000001E-3</v>
      </c>
      <c r="I127" s="30" t="s">
        <v>85</v>
      </c>
      <c r="J127" s="30">
        <v>373.5</v>
      </c>
      <c r="K127" s="43">
        <f t="shared" si="10"/>
        <v>2.878391406142411E-2</v>
      </c>
      <c r="M127" s="30" t="s">
        <v>85</v>
      </c>
      <c r="N127" s="30">
        <v>1037.75</v>
      </c>
      <c r="O127" s="31">
        <f t="shared" si="12"/>
        <v>3.1765758600119431E-2</v>
      </c>
      <c r="Q127" s="48" t="s">
        <v>947</v>
      </c>
      <c r="R127" s="48">
        <v>592.29999999999995</v>
      </c>
      <c r="S127" s="50">
        <v>1.41E-2</v>
      </c>
      <c r="T127" s="48" t="b">
        <f t="shared" si="9"/>
        <v>1</v>
      </c>
      <c r="U127" s="68"/>
      <c r="V127" s="68"/>
      <c r="W127" s="6"/>
    </row>
    <row r="128" spans="2:23" ht="15.6">
      <c r="B128" s="49">
        <v>43837</v>
      </c>
      <c r="C128" s="48">
        <v>5.8380000000000001</v>
      </c>
      <c r="D128" s="48">
        <v>5.907</v>
      </c>
      <c r="E128" s="48">
        <v>5.907</v>
      </c>
      <c r="F128" s="48">
        <v>5.8220000000000001</v>
      </c>
      <c r="G128" s="50">
        <v>-8.5000000000000006E-3</v>
      </c>
      <c r="I128" s="29">
        <v>43837.645833333336</v>
      </c>
      <c r="J128" s="30">
        <v>371.4</v>
      </c>
      <c r="K128" s="43">
        <f t="shared" si="10"/>
        <v>-5.6224899598393829E-3</v>
      </c>
      <c r="M128" s="29">
        <v>43837.645833333336</v>
      </c>
      <c r="N128" s="30">
        <v>1023.6</v>
      </c>
      <c r="O128" s="31">
        <f t="shared" si="12"/>
        <v>-1.3635268609973439E-2</v>
      </c>
      <c r="Q128" s="49">
        <v>43837</v>
      </c>
      <c r="R128" s="48">
        <v>599.20000000000005</v>
      </c>
      <c r="S128" s="50">
        <v>1.1599999999999999E-2</v>
      </c>
      <c r="T128" s="48" t="b">
        <f t="shared" si="9"/>
        <v>1</v>
      </c>
      <c r="U128" s="68"/>
      <c r="V128" s="68"/>
      <c r="W128" s="6"/>
    </row>
    <row r="129" spans="2:23" ht="15.6">
      <c r="B129" s="49">
        <v>43868</v>
      </c>
      <c r="C129" s="48">
        <v>5.8410000000000002</v>
      </c>
      <c r="D129" s="48">
        <v>5.8479999999999999</v>
      </c>
      <c r="E129" s="48">
        <v>5.8479999999999999</v>
      </c>
      <c r="F129" s="48">
        <v>5.8209999999999997</v>
      </c>
      <c r="G129" s="50">
        <v>5.0000000000000001E-4</v>
      </c>
      <c r="I129" s="29">
        <v>43868.645833333336</v>
      </c>
      <c r="J129" s="30">
        <v>372.7</v>
      </c>
      <c r="K129" s="43">
        <f t="shared" si="10"/>
        <v>3.5002692514809475E-3</v>
      </c>
      <c r="M129" s="29">
        <v>43868.645833333336</v>
      </c>
      <c r="N129" s="30">
        <v>1055.7</v>
      </c>
      <c r="O129" s="31">
        <f t="shared" si="12"/>
        <v>3.1359906213364708E-2</v>
      </c>
      <c r="Q129" s="49">
        <v>43868</v>
      </c>
      <c r="R129" s="48">
        <v>594.65</v>
      </c>
      <c r="S129" s="50">
        <v>-7.6E-3</v>
      </c>
      <c r="T129" s="48" t="b">
        <f t="shared" si="9"/>
        <v>1</v>
      </c>
      <c r="U129" s="68"/>
      <c r="V129" s="68"/>
      <c r="W129" s="6"/>
    </row>
    <row r="130" spans="2:23" ht="15.6">
      <c r="B130" s="49">
        <v>43897</v>
      </c>
      <c r="C130" s="48">
        <v>5.8449999999999998</v>
      </c>
      <c r="D130" s="48">
        <v>5.8529999999999998</v>
      </c>
      <c r="E130" s="48">
        <v>5.8730000000000002</v>
      </c>
      <c r="F130" s="48">
        <v>5.8449999999999998</v>
      </c>
      <c r="G130" s="50">
        <v>6.9999999999999999E-4</v>
      </c>
      <c r="I130" s="29">
        <v>43897.645833333336</v>
      </c>
      <c r="J130" s="30">
        <v>369.6</v>
      </c>
      <c r="K130" s="43">
        <f t="shared" si="10"/>
        <v>-8.3176817815936444E-3</v>
      </c>
      <c r="M130" s="29">
        <v>43897.645833333336</v>
      </c>
      <c r="N130" s="30">
        <v>1037.25</v>
      </c>
      <c r="O130" s="31">
        <f t="shared" si="12"/>
        <v>-1.7476555839727292E-2</v>
      </c>
      <c r="Q130" s="49">
        <v>43897</v>
      </c>
      <c r="R130" s="48">
        <v>588.54999999999995</v>
      </c>
      <c r="S130" s="50">
        <v>-1.03E-2</v>
      </c>
      <c r="T130" s="48" t="b">
        <f t="shared" si="9"/>
        <v>1</v>
      </c>
      <c r="U130" s="68"/>
      <c r="V130" s="68"/>
      <c r="W130" s="6"/>
    </row>
    <row r="131" spans="2:23" ht="15.6">
      <c r="B131" s="49">
        <v>43989</v>
      </c>
      <c r="C131" s="48">
        <v>5.8360000000000003</v>
      </c>
      <c r="D131" s="48">
        <v>5.851</v>
      </c>
      <c r="E131" s="48">
        <v>5.851</v>
      </c>
      <c r="F131" s="48">
        <v>5.8250000000000002</v>
      </c>
      <c r="G131" s="50">
        <v>-1.5E-3</v>
      </c>
      <c r="I131" s="29">
        <v>43989.645833333336</v>
      </c>
      <c r="J131" s="30">
        <v>366.15</v>
      </c>
      <c r="K131" s="43">
        <f t="shared" si="10"/>
        <v>-9.3344155844157228E-3</v>
      </c>
      <c r="M131" s="29">
        <v>43989.645833333336</v>
      </c>
      <c r="N131" s="30">
        <v>1060.3499999999999</v>
      </c>
      <c r="O131" s="31">
        <f t="shared" si="12"/>
        <v>2.2270426608821392E-2</v>
      </c>
      <c r="Q131" s="49">
        <v>43989</v>
      </c>
      <c r="R131" s="48">
        <v>588.95000000000005</v>
      </c>
      <c r="S131" s="50">
        <v>6.9999999999999999E-4</v>
      </c>
      <c r="T131" s="48" t="b">
        <f t="shared" si="9"/>
        <v>1</v>
      </c>
      <c r="U131" s="68"/>
      <c r="V131" s="68"/>
      <c r="W131" s="6"/>
    </row>
    <row r="132" spans="2:23" ht="15.6">
      <c r="B132" s="49">
        <v>44019</v>
      </c>
      <c r="C132" s="48">
        <v>5.7919999999999998</v>
      </c>
      <c r="D132" s="48">
        <v>5.8360000000000003</v>
      </c>
      <c r="E132" s="48">
        <v>5.8460000000000001</v>
      </c>
      <c r="F132" s="48">
        <v>5.7919999999999998</v>
      </c>
      <c r="G132" s="50">
        <v>-7.4999999999999997E-3</v>
      </c>
      <c r="I132" s="29">
        <v>44019.645833333336</v>
      </c>
      <c r="J132" s="30">
        <v>366.55</v>
      </c>
      <c r="K132" s="43">
        <f t="shared" si="10"/>
        <v>1.0924484500889342E-3</v>
      </c>
      <c r="M132" s="29">
        <v>44019.645833333336</v>
      </c>
      <c r="N132" s="30">
        <v>1049.8</v>
      </c>
      <c r="O132" s="31">
        <f t="shared" si="12"/>
        <v>-9.949544961569301E-3</v>
      </c>
      <c r="Q132" s="49">
        <v>44019</v>
      </c>
      <c r="R132" s="48">
        <v>593.70000000000005</v>
      </c>
      <c r="S132" s="50">
        <v>8.0999999999999996E-3</v>
      </c>
      <c r="T132" s="48" t="b">
        <f t="shared" si="9"/>
        <v>1</v>
      </c>
      <c r="U132" s="69"/>
      <c r="V132" s="68"/>
      <c r="W132" s="6"/>
    </row>
    <row r="133" spans="2:23" ht="15.6">
      <c r="B133" s="49">
        <v>44050</v>
      </c>
      <c r="C133" s="48">
        <v>5.7779999999999996</v>
      </c>
      <c r="D133" s="48">
        <v>5.8019999999999996</v>
      </c>
      <c r="E133" s="48">
        <v>5.8019999999999996</v>
      </c>
      <c r="F133" s="48">
        <v>5.76</v>
      </c>
      <c r="G133" s="50">
        <v>-2.3999999999999998E-3</v>
      </c>
      <c r="I133" s="29">
        <v>44050.645833333336</v>
      </c>
      <c r="J133" s="30">
        <v>370.8</v>
      </c>
      <c r="K133" s="43">
        <f t="shared" si="10"/>
        <v>1.1594598281271296E-2</v>
      </c>
      <c r="M133" s="29">
        <v>44050.645833333336</v>
      </c>
      <c r="N133" s="30">
        <v>1062.5999999999999</v>
      </c>
      <c r="O133" s="31">
        <f t="shared" si="12"/>
        <v>1.2192798628310131E-2</v>
      </c>
      <c r="Q133" s="49">
        <v>44050</v>
      </c>
      <c r="R133" s="48">
        <v>612.95000000000005</v>
      </c>
      <c r="S133" s="50">
        <v>3.2399999999999998E-2</v>
      </c>
      <c r="T133" s="48" t="b">
        <f t="shared" si="9"/>
        <v>1</v>
      </c>
      <c r="U133" s="69"/>
      <c r="V133" s="68"/>
      <c r="W133" s="6"/>
    </row>
    <row r="134" spans="2:23" ht="15.6">
      <c r="B134" s="49">
        <v>44081</v>
      </c>
      <c r="C134" s="48">
        <v>5.7720000000000002</v>
      </c>
      <c r="D134" s="48">
        <v>5.7640000000000002</v>
      </c>
      <c r="E134" s="48">
        <v>5.7939999999999996</v>
      </c>
      <c r="F134" s="48">
        <v>5.7640000000000002</v>
      </c>
      <c r="G134" s="50">
        <v>-1E-3</v>
      </c>
      <c r="I134" s="29">
        <v>44081.645833333336</v>
      </c>
      <c r="J134" s="30">
        <v>378.2</v>
      </c>
      <c r="K134" s="43">
        <f t="shared" si="10"/>
        <v>1.9956850053937325E-2</v>
      </c>
      <c r="M134" s="29">
        <v>44081.645833333336</v>
      </c>
      <c r="N134" s="30">
        <v>1070.1500000000001</v>
      </c>
      <c r="O134" s="31">
        <f t="shared" si="12"/>
        <v>7.1052136269529331E-3</v>
      </c>
      <c r="Q134" s="49">
        <v>44081</v>
      </c>
      <c r="R134" s="48">
        <v>625.45000000000005</v>
      </c>
      <c r="S134" s="50">
        <v>2.0400000000000001E-2</v>
      </c>
      <c r="T134" s="48" t="b">
        <f t="shared" si="9"/>
        <v>1</v>
      </c>
      <c r="U134" s="69"/>
      <c r="V134" s="68"/>
      <c r="W134" s="6"/>
    </row>
    <row r="135" spans="2:23" ht="15.6">
      <c r="B135" s="49">
        <v>44111</v>
      </c>
      <c r="C135" s="48">
        <v>5.76</v>
      </c>
      <c r="D135" s="48">
        <v>5.7750000000000004</v>
      </c>
      <c r="E135" s="48">
        <v>5.7750000000000004</v>
      </c>
      <c r="F135" s="48">
        <v>5.7469999999999999</v>
      </c>
      <c r="G135" s="50">
        <v>-2.0999999999999999E-3</v>
      </c>
      <c r="I135" s="29">
        <v>44111.645833333336</v>
      </c>
      <c r="J135" s="30">
        <v>380.4</v>
      </c>
      <c r="K135" s="43">
        <f t="shared" ref="K135:K198" si="13">(J135/J134)-1</f>
        <v>5.8170280274987274E-3</v>
      </c>
      <c r="M135" s="29">
        <v>44111.645833333336</v>
      </c>
      <c r="N135" s="30">
        <v>1031.4000000000001</v>
      </c>
      <c r="O135" s="31">
        <f t="shared" si="12"/>
        <v>-3.6209877120029876E-2</v>
      </c>
      <c r="Q135" s="49">
        <v>44111</v>
      </c>
      <c r="R135" s="48">
        <v>636.1</v>
      </c>
      <c r="S135" s="50">
        <v>1.7000000000000001E-2</v>
      </c>
      <c r="T135" s="48" t="b">
        <f t="shared" si="9"/>
        <v>1</v>
      </c>
      <c r="U135" s="69"/>
      <c r="V135" s="68"/>
      <c r="W135" s="6"/>
    </row>
    <row r="136" spans="2:23" ht="27">
      <c r="B136" s="48" t="s">
        <v>948</v>
      </c>
      <c r="C136" s="48">
        <v>5.7859999999999996</v>
      </c>
      <c r="D136" s="48">
        <v>5.78</v>
      </c>
      <c r="E136" s="48">
        <v>5.7869999999999999</v>
      </c>
      <c r="F136" s="48">
        <v>5.77</v>
      </c>
      <c r="G136" s="50">
        <v>4.4999999999999997E-3</v>
      </c>
      <c r="I136" s="30" t="s">
        <v>86</v>
      </c>
      <c r="J136" s="30">
        <v>380.85</v>
      </c>
      <c r="K136" s="43">
        <f t="shared" si="13"/>
        <v>1.1829652996846463E-3</v>
      </c>
      <c r="M136" s="30" t="s">
        <v>86</v>
      </c>
      <c r="N136" s="30">
        <v>1007.95</v>
      </c>
      <c r="O136" s="31">
        <f t="shared" si="12"/>
        <v>-2.2736086872212624E-2</v>
      </c>
      <c r="Q136" s="48" t="s">
        <v>948</v>
      </c>
      <c r="R136" s="48">
        <v>629.4</v>
      </c>
      <c r="S136" s="50">
        <v>-1.0500000000000001E-2</v>
      </c>
      <c r="T136" s="48" t="b">
        <f t="shared" si="9"/>
        <v>1</v>
      </c>
      <c r="U136" s="69"/>
      <c r="V136" s="68"/>
      <c r="W136" s="6"/>
    </row>
    <row r="137" spans="2:23" ht="27">
      <c r="B137" s="48" t="s">
        <v>949</v>
      </c>
      <c r="C137" s="48">
        <v>5.8250000000000002</v>
      </c>
      <c r="D137" s="48">
        <v>5.8220000000000001</v>
      </c>
      <c r="E137" s="48">
        <v>5.8470000000000004</v>
      </c>
      <c r="F137" s="48">
        <v>5.7960000000000003</v>
      </c>
      <c r="G137" s="50">
        <v>6.7000000000000002E-3</v>
      </c>
      <c r="I137" s="30" t="s">
        <v>87</v>
      </c>
      <c r="J137" s="30">
        <v>379.1</v>
      </c>
      <c r="K137" s="43">
        <f t="shared" si="13"/>
        <v>-4.594984902192456E-3</v>
      </c>
      <c r="M137" s="30" t="s">
        <v>87</v>
      </c>
      <c r="N137" s="30">
        <v>1004.55</v>
      </c>
      <c r="O137" s="31">
        <f t="shared" si="12"/>
        <v>-3.3731831936109069E-3</v>
      </c>
      <c r="Q137" s="48" t="s">
        <v>949</v>
      </c>
      <c r="R137" s="48">
        <v>619.5</v>
      </c>
      <c r="S137" s="50">
        <v>-1.5699999999999999E-2</v>
      </c>
      <c r="T137" s="48" t="b">
        <f t="shared" si="9"/>
        <v>1</v>
      </c>
      <c r="U137" s="69"/>
      <c r="V137" s="68"/>
      <c r="W137" s="6"/>
    </row>
    <row r="138" spans="2:23" ht="27">
      <c r="B138" s="48" t="s">
        <v>950</v>
      </c>
      <c r="C138" s="48">
        <v>5.8150000000000004</v>
      </c>
      <c r="D138" s="48">
        <v>5.8360000000000003</v>
      </c>
      <c r="E138" s="48">
        <v>5.8360000000000003</v>
      </c>
      <c r="F138" s="48">
        <v>5.8140000000000001</v>
      </c>
      <c r="G138" s="50">
        <v>-1.6999999999999999E-3</v>
      </c>
      <c r="I138" s="30" t="s">
        <v>88</v>
      </c>
      <c r="J138" s="30">
        <v>382.05</v>
      </c>
      <c r="K138" s="43">
        <f t="shared" si="13"/>
        <v>7.7815879715115166E-3</v>
      </c>
      <c r="M138" s="30" t="s">
        <v>88</v>
      </c>
      <c r="N138" s="30">
        <v>999.5</v>
      </c>
      <c r="O138" s="31">
        <f t="shared" si="12"/>
        <v>-5.0271265740878812E-3</v>
      </c>
      <c r="Q138" s="48" t="s">
        <v>950</v>
      </c>
      <c r="R138" s="48">
        <v>598</v>
      </c>
      <c r="S138" s="50">
        <v>-3.4700000000000002E-2</v>
      </c>
      <c r="T138" s="48" t="b">
        <f t="shared" si="9"/>
        <v>1</v>
      </c>
      <c r="U138" s="69"/>
      <c r="V138" s="68"/>
      <c r="W138" s="6"/>
    </row>
    <row r="139" spans="2:23" ht="27">
      <c r="B139" s="48" t="s">
        <v>951</v>
      </c>
      <c r="C139" s="48">
        <v>5.8129999999999997</v>
      </c>
      <c r="D139" s="48">
        <v>5.8280000000000003</v>
      </c>
      <c r="E139" s="48">
        <v>5.8280000000000003</v>
      </c>
      <c r="F139" s="48">
        <v>5.8079999999999998</v>
      </c>
      <c r="G139" s="50">
        <v>-2.9999999999999997E-4</v>
      </c>
      <c r="I139" s="30" t="s">
        <v>89</v>
      </c>
      <c r="J139" s="30">
        <v>376.9</v>
      </c>
      <c r="K139" s="43">
        <f t="shared" si="13"/>
        <v>-1.3479911006412881E-2</v>
      </c>
      <c r="M139" s="30" t="s">
        <v>89</v>
      </c>
      <c r="N139" s="30">
        <v>977.1</v>
      </c>
      <c r="O139" s="31">
        <f t="shared" si="12"/>
        <v>-2.2411205602801409E-2</v>
      </c>
      <c r="Q139" s="48" t="s">
        <v>951</v>
      </c>
      <c r="R139" s="48">
        <v>608.9</v>
      </c>
      <c r="S139" s="50">
        <v>1.8200000000000001E-2</v>
      </c>
      <c r="T139" s="48" t="b">
        <f t="shared" ref="T139:T202" si="14">Q139=B139</f>
        <v>1</v>
      </c>
      <c r="U139" s="69"/>
      <c r="V139" s="68"/>
      <c r="W139" s="6"/>
    </row>
    <row r="140" spans="2:23" ht="27">
      <c r="B140" s="48" t="s">
        <v>952</v>
      </c>
      <c r="C140" s="48">
        <v>5.8049999999999997</v>
      </c>
      <c r="D140" s="48">
        <v>5.8220000000000001</v>
      </c>
      <c r="E140" s="48">
        <v>5.8289999999999997</v>
      </c>
      <c r="F140" s="48">
        <v>5.7949999999999999</v>
      </c>
      <c r="G140" s="50">
        <v>-1.4E-3</v>
      </c>
      <c r="I140" s="30" t="s">
        <v>90</v>
      </c>
      <c r="J140" s="30">
        <v>391.15</v>
      </c>
      <c r="K140" s="43">
        <f t="shared" si="13"/>
        <v>3.7808437251260374E-2</v>
      </c>
      <c r="M140" s="30" t="s">
        <v>90</v>
      </c>
      <c r="N140" s="30">
        <v>984.3</v>
      </c>
      <c r="O140" s="31">
        <f t="shared" si="12"/>
        <v>7.368744243168468E-3</v>
      </c>
      <c r="Q140" s="48" t="s">
        <v>952</v>
      </c>
      <c r="R140" s="48">
        <v>604.75</v>
      </c>
      <c r="S140" s="50">
        <v>-6.7999999999999996E-3</v>
      </c>
      <c r="T140" s="48" t="b">
        <f t="shared" si="14"/>
        <v>1</v>
      </c>
      <c r="U140" s="68"/>
      <c r="V140" s="68"/>
      <c r="W140" s="6"/>
    </row>
    <row r="141" spans="2:23" ht="27">
      <c r="B141" s="48" t="s">
        <v>953</v>
      </c>
      <c r="C141" s="48">
        <v>5.7990000000000004</v>
      </c>
      <c r="D141" s="48">
        <v>5.8120000000000003</v>
      </c>
      <c r="E141" s="48">
        <v>5.8179999999999996</v>
      </c>
      <c r="F141" s="48">
        <v>5.7939999999999996</v>
      </c>
      <c r="G141" s="50">
        <v>-1E-3</v>
      </c>
      <c r="I141" s="30" t="s">
        <v>91</v>
      </c>
      <c r="J141" s="30">
        <v>406.35</v>
      </c>
      <c r="K141" s="43">
        <f t="shared" si="13"/>
        <v>3.8859772465806186E-2</v>
      </c>
      <c r="M141" s="30" t="s">
        <v>91</v>
      </c>
      <c r="N141" s="30">
        <v>985.1</v>
      </c>
      <c r="O141" s="31">
        <f t="shared" si="12"/>
        <v>8.1276033729560382E-4</v>
      </c>
      <c r="Q141" s="48" t="s">
        <v>953</v>
      </c>
      <c r="R141" s="48">
        <v>600.35</v>
      </c>
      <c r="S141" s="50">
        <v>-7.3000000000000001E-3</v>
      </c>
      <c r="T141" s="48" t="b">
        <f t="shared" si="14"/>
        <v>1</v>
      </c>
      <c r="U141" s="68"/>
      <c r="V141" s="68"/>
      <c r="W141" s="6"/>
    </row>
    <row r="142" spans="2:23" ht="27">
      <c r="B142" s="48" t="s">
        <v>954</v>
      </c>
      <c r="C142" s="48">
        <v>5.8289999999999997</v>
      </c>
      <c r="D142" s="48">
        <v>5.8140000000000001</v>
      </c>
      <c r="E142" s="48">
        <v>5.8330000000000002</v>
      </c>
      <c r="F142" s="48">
        <v>5.7949999999999999</v>
      </c>
      <c r="G142" s="50">
        <v>5.1999999999999998E-3</v>
      </c>
      <c r="I142" s="30" t="s">
        <v>92</v>
      </c>
      <c r="J142" s="30">
        <v>404.85</v>
      </c>
      <c r="K142" s="43">
        <f t="shared" si="13"/>
        <v>-3.6913990402362984E-3</v>
      </c>
      <c r="M142" s="30" t="s">
        <v>92</v>
      </c>
      <c r="N142" s="30">
        <v>984.5</v>
      </c>
      <c r="O142" s="31">
        <f t="shared" si="12"/>
        <v>-6.0907522078978982E-4</v>
      </c>
      <c r="Q142" s="48" t="s">
        <v>954</v>
      </c>
      <c r="R142" s="48">
        <v>593.29999999999995</v>
      </c>
      <c r="S142" s="50">
        <v>-1.17E-2</v>
      </c>
      <c r="T142" s="48" t="b">
        <f t="shared" si="14"/>
        <v>1</v>
      </c>
      <c r="U142" s="68"/>
      <c r="V142" s="68"/>
      <c r="W142" s="6"/>
    </row>
    <row r="143" spans="2:23" ht="27">
      <c r="B143" s="48" t="s">
        <v>955</v>
      </c>
      <c r="C143" s="48">
        <v>5.8140000000000001</v>
      </c>
      <c r="D143" s="48">
        <v>5.8410000000000002</v>
      </c>
      <c r="E143" s="48">
        <v>5.8410000000000002</v>
      </c>
      <c r="F143" s="48">
        <v>5.8140000000000001</v>
      </c>
      <c r="G143" s="50">
        <v>-2.5999999999999999E-3</v>
      </c>
      <c r="I143" s="30" t="s">
        <v>93</v>
      </c>
      <c r="J143" s="30">
        <v>394.75</v>
      </c>
      <c r="K143" s="43">
        <f t="shared" si="13"/>
        <v>-2.4947511423984214E-2</v>
      </c>
      <c r="M143" s="30" t="s">
        <v>93</v>
      </c>
      <c r="N143" s="30">
        <v>989.8</v>
      </c>
      <c r="O143" s="31">
        <f t="shared" si="12"/>
        <v>5.3834433722701469E-3</v>
      </c>
      <c r="Q143" s="48" t="s">
        <v>955</v>
      </c>
      <c r="R143" s="48">
        <v>595.79999999999995</v>
      </c>
      <c r="S143" s="50">
        <v>4.1999999999999997E-3</v>
      </c>
      <c r="T143" s="48" t="b">
        <f t="shared" si="14"/>
        <v>1</v>
      </c>
      <c r="U143" s="68"/>
      <c r="V143" s="68"/>
      <c r="W143" s="6"/>
    </row>
    <row r="144" spans="2:23" ht="27">
      <c r="B144" s="48" t="s">
        <v>956</v>
      </c>
      <c r="C144" s="48">
        <v>5.8049999999999997</v>
      </c>
      <c r="D144" s="48">
        <v>5.8250000000000002</v>
      </c>
      <c r="E144" s="48">
        <v>5.8250000000000002</v>
      </c>
      <c r="F144" s="48">
        <v>5.8049999999999997</v>
      </c>
      <c r="G144" s="50">
        <v>-1.5E-3</v>
      </c>
      <c r="I144" s="30" t="s">
        <v>94</v>
      </c>
      <c r="J144" s="30">
        <v>396.85</v>
      </c>
      <c r="K144" s="43">
        <f t="shared" si="13"/>
        <v>5.3198226725776898E-3</v>
      </c>
      <c r="M144" s="30" t="s">
        <v>94</v>
      </c>
      <c r="N144" s="30">
        <v>1002.35</v>
      </c>
      <c r="O144" s="31">
        <f t="shared" si="12"/>
        <v>1.2679329157405661E-2</v>
      </c>
      <c r="Q144" s="48" t="s">
        <v>956</v>
      </c>
      <c r="R144" s="48">
        <v>611.6</v>
      </c>
      <c r="S144" s="50">
        <v>2.6499999999999999E-2</v>
      </c>
      <c r="T144" s="48" t="b">
        <f t="shared" si="14"/>
        <v>1</v>
      </c>
      <c r="U144" s="68"/>
      <c r="V144" s="68"/>
      <c r="W144" s="6"/>
    </row>
    <row r="145" spans="2:23" ht="27">
      <c r="B145" s="48" t="s">
        <v>957</v>
      </c>
      <c r="C145" s="48">
        <v>5.8170000000000002</v>
      </c>
      <c r="D145" s="48">
        <v>5.8150000000000004</v>
      </c>
      <c r="E145" s="48">
        <v>5.8250000000000002</v>
      </c>
      <c r="F145" s="48">
        <v>5.8</v>
      </c>
      <c r="G145" s="50">
        <v>2.0999999999999999E-3</v>
      </c>
      <c r="I145" s="30" t="s">
        <v>95</v>
      </c>
      <c r="J145" s="30">
        <v>393.8</v>
      </c>
      <c r="K145" s="43">
        <f t="shared" si="13"/>
        <v>-7.6855234975431452E-3</v>
      </c>
      <c r="M145" s="30" t="s">
        <v>95</v>
      </c>
      <c r="N145" s="30">
        <v>998.35</v>
      </c>
      <c r="O145" s="31">
        <f t="shared" si="12"/>
        <v>-3.990622038210212E-3</v>
      </c>
      <c r="Q145" s="48" t="s">
        <v>957</v>
      </c>
      <c r="R145" s="48">
        <v>598.79999999999995</v>
      </c>
      <c r="S145" s="50">
        <v>-2.0899999999999998E-2</v>
      </c>
      <c r="T145" s="48" t="b">
        <f t="shared" si="14"/>
        <v>1</v>
      </c>
      <c r="U145" s="68"/>
      <c r="V145" s="68"/>
      <c r="W145" s="6"/>
    </row>
    <row r="146" spans="2:23" ht="27">
      <c r="B146" s="48" t="s">
        <v>958</v>
      </c>
      <c r="C146" s="48">
        <v>5.859</v>
      </c>
      <c r="D146" s="48">
        <v>5.835</v>
      </c>
      <c r="E146" s="48">
        <v>5.86</v>
      </c>
      <c r="F146" s="48">
        <v>5.8129999999999997</v>
      </c>
      <c r="G146" s="50">
        <v>7.1999999999999998E-3</v>
      </c>
      <c r="I146" s="30" t="s">
        <v>96</v>
      </c>
      <c r="J146" s="30">
        <v>380.6</v>
      </c>
      <c r="K146" s="43">
        <f t="shared" si="13"/>
        <v>-3.3519553072625663E-2</v>
      </c>
      <c r="M146" s="30" t="s">
        <v>96</v>
      </c>
      <c r="N146" s="30">
        <v>982.2</v>
      </c>
      <c r="O146" s="31">
        <f t="shared" si="12"/>
        <v>-1.6176691541042731E-2</v>
      </c>
      <c r="Q146" s="48" t="s">
        <v>958</v>
      </c>
      <c r="R146" s="48">
        <v>590.79999999999995</v>
      </c>
      <c r="S146" s="50">
        <v>-1.34E-2</v>
      </c>
      <c r="T146" s="48" t="b">
        <f t="shared" si="14"/>
        <v>1</v>
      </c>
      <c r="U146" s="68"/>
      <c r="V146" s="68"/>
      <c r="W146" s="6"/>
    </row>
    <row r="147" spans="2:23" ht="27">
      <c r="B147" s="48" t="s">
        <v>959</v>
      </c>
      <c r="C147" s="48">
        <v>5.85</v>
      </c>
      <c r="D147" s="48">
        <v>5.8890000000000002</v>
      </c>
      <c r="E147" s="48">
        <v>5.8890000000000002</v>
      </c>
      <c r="F147" s="48">
        <v>5.85</v>
      </c>
      <c r="G147" s="50">
        <v>-1.5E-3</v>
      </c>
      <c r="I147" s="30" t="s">
        <v>97</v>
      </c>
      <c r="J147" s="30">
        <v>382.65</v>
      </c>
      <c r="K147" s="43">
        <f t="shared" si="13"/>
        <v>5.3862322648448036E-3</v>
      </c>
      <c r="M147" s="30" t="s">
        <v>97</v>
      </c>
      <c r="N147" s="30">
        <v>970.05</v>
      </c>
      <c r="O147" s="31">
        <f t="shared" si="12"/>
        <v>-1.2370189370800366E-2</v>
      </c>
      <c r="Q147" s="48" t="s">
        <v>959</v>
      </c>
      <c r="R147" s="48">
        <v>585.25</v>
      </c>
      <c r="S147" s="50">
        <v>-9.4000000000000004E-3</v>
      </c>
      <c r="T147" s="48" t="b">
        <f t="shared" si="14"/>
        <v>1</v>
      </c>
      <c r="U147" s="68"/>
      <c r="V147" s="68"/>
      <c r="W147" s="6"/>
    </row>
    <row r="148" spans="2:23" ht="27">
      <c r="B148" s="48" t="s">
        <v>960</v>
      </c>
      <c r="C148" s="48">
        <v>5.835</v>
      </c>
      <c r="D148" s="48">
        <v>5.87</v>
      </c>
      <c r="E148" s="48">
        <v>5.87</v>
      </c>
      <c r="F148" s="48">
        <v>5.8319999999999999</v>
      </c>
      <c r="G148" s="50">
        <v>-2.5999999999999999E-3</v>
      </c>
      <c r="I148" s="30" t="s">
        <v>98</v>
      </c>
      <c r="J148" s="30">
        <v>375.3</v>
      </c>
      <c r="K148" s="43">
        <f t="shared" si="13"/>
        <v>-1.9208153665229211E-2</v>
      </c>
      <c r="M148" s="30" t="s">
        <v>98</v>
      </c>
      <c r="N148" s="30">
        <v>960.9</v>
      </c>
      <c r="O148" s="31">
        <f t="shared" si="12"/>
        <v>-9.4325034792021034E-3</v>
      </c>
      <c r="Q148" s="48" t="s">
        <v>960</v>
      </c>
      <c r="R148" s="48">
        <v>577.54999999999995</v>
      </c>
      <c r="S148" s="50">
        <v>-1.32E-2</v>
      </c>
      <c r="T148" s="48" t="b">
        <f t="shared" si="14"/>
        <v>1</v>
      </c>
      <c r="U148" s="68"/>
      <c r="V148" s="68"/>
      <c r="W148" s="6"/>
    </row>
    <row r="149" spans="2:23" ht="27">
      <c r="B149" s="48" t="s">
        <v>961</v>
      </c>
      <c r="C149" s="48">
        <v>5.8250000000000002</v>
      </c>
      <c r="D149" s="48">
        <v>5.8520000000000003</v>
      </c>
      <c r="E149" s="48">
        <v>5.8520000000000003</v>
      </c>
      <c r="F149" s="48">
        <v>5.819</v>
      </c>
      <c r="G149" s="50">
        <v>-1.6999999999999999E-3</v>
      </c>
      <c r="I149" s="30" t="s">
        <v>99</v>
      </c>
      <c r="J149" s="30">
        <v>367.45</v>
      </c>
      <c r="K149" s="43">
        <f t="shared" si="13"/>
        <v>-2.0916600053290768E-2</v>
      </c>
      <c r="M149" s="30" t="s">
        <v>99</v>
      </c>
      <c r="N149" s="30">
        <v>965.05</v>
      </c>
      <c r="O149" s="31">
        <f t="shared" si="12"/>
        <v>4.3188677281715826E-3</v>
      </c>
      <c r="Q149" s="48" t="s">
        <v>961</v>
      </c>
      <c r="R149" s="48">
        <v>575.6</v>
      </c>
      <c r="S149" s="50">
        <v>-3.3999999999999998E-3</v>
      </c>
      <c r="T149" s="48" t="b">
        <f t="shared" si="14"/>
        <v>1</v>
      </c>
      <c r="U149" s="68"/>
      <c r="V149" s="68"/>
      <c r="W149" s="6"/>
    </row>
    <row r="150" spans="2:23" ht="27">
      <c r="B150" s="48" t="s">
        <v>962</v>
      </c>
      <c r="C150" s="48">
        <v>5.8369999999999997</v>
      </c>
      <c r="D150" s="48">
        <v>5.8330000000000002</v>
      </c>
      <c r="E150" s="48">
        <v>5.8449999999999998</v>
      </c>
      <c r="F150" s="48">
        <v>5.8140000000000001</v>
      </c>
      <c r="G150" s="50">
        <v>2.0999999999999999E-3</v>
      </c>
      <c r="I150" s="30" t="s">
        <v>100</v>
      </c>
      <c r="J150" s="30">
        <v>368.5</v>
      </c>
      <c r="K150" s="43">
        <f t="shared" si="13"/>
        <v>2.8575316369574555E-3</v>
      </c>
      <c r="M150" s="30" t="s">
        <v>100</v>
      </c>
      <c r="N150" s="30">
        <v>951.65</v>
      </c>
      <c r="O150" s="31">
        <f t="shared" si="12"/>
        <v>-1.388529091756896E-2</v>
      </c>
      <c r="Q150" s="48" t="s">
        <v>962</v>
      </c>
      <c r="R150" s="48">
        <v>581.20000000000005</v>
      </c>
      <c r="S150" s="50">
        <v>9.7000000000000003E-3</v>
      </c>
      <c r="T150" s="48" t="b">
        <f t="shared" si="14"/>
        <v>1</v>
      </c>
      <c r="U150" s="68"/>
      <c r="V150" s="68"/>
      <c r="W150" s="6"/>
    </row>
    <row r="151" spans="2:23" ht="15.6">
      <c r="B151" s="49">
        <v>43898</v>
      </c>
      <c r="C151" s="48">
        <v>5.8369999999999997</v>
      </c>
      <c r="D151" s="48">
        <v>5.8460000000000001</v>
      </c>
      <c r="E151" s="48">
        <v>5.8479999999999999</v>
      </c>
      <c r="F151" s="48">
        <v>5.8360000000000003</v>
      </c>
      <c r="G151" s="50">
        <v>0</v>
      </c>
      <c r="I151" s="29">
        <v>43898.645833333336</v>
      </c>
      <c r="J151" s="30">
        <v>363.1</v>
      </c>
      <c r="K151" s="43">
        <f t="shared" si="13"/>
        <v>-1.4654002713704095E-2</v>
      </c>
      <c r="M151" s="29">
        <v>43898.645833333336</v>
      </c>
      <c r="N151" s="30">
        <v>946.2</v>
      </c>
      <c r="O151" s="31">
        <f t="shared" si="12"/>
        <v>-5.7268953922134935E-3</v>
      </c>
      <c r="Q151" s="49">
        <v>43898</v>
      </c>
      <c r="R151" s="48">
        <v>574</v>
      </c>
      <c r="S151" s="50">
        <v>-1.24E-2</v>
      </c>
      <c r="T151" s="48" t="b">
        <f t="shared" si="14"/>
        <v>1</v>
      </c>
      <c r="U151" s="68"/>
      <c r="V151" s="68"/>
      <c r="W151" s="6"/>
    </row>
    <row r="152" spans="2:23" ht="15.6">
      <c r="B152" s="49">
        <v>43929</v>
      </c>
      <c r="C152" s="48">
        <v>5.8330000000000002</v>
      </c>
      <c r="D152" s="48">
        <v>5.8550000000000004</v>
      </c>
      <c r="E152" s="48">
        <v>5.8550000000000004</v>
      </c>
      <c r="F152" s="48">
        <v>5.8230000000000004</v>
      </c>
      <c r="G152" s="50">
        <v>-6.9999999999999999E-4</v>
      </c>
      <c r="I152" s="29">
        <v>43929.645833333336</v>
      </c>
      <c r="J152" s="30">
        <v>374.8</v>
      </c>
      <c r="K152" s="43">
        <f t="shared" si="13"/>
        <v>3.2222528229137959E-2</v>
      </c>
      <c r="M152" s="29">
        <v>43929.645833333336</v>
      </c>
      <c r="N152" s="30">
        <v>940.25</v>
      </c>
      <c r="O152" s="31">
        <f t="shared" si="12"/>
        <v>-6.2883111392940672E-3</v>
      </c>
      <c r="Q152" s="49">
        <v>43929</v>
      </c>
      <c r="R152" s="48">
        <v>575.25</v>
      </c>
      <c r="S152" s="50">
        <v>2.2000000000000001E-3</v>
      </c>
      <c r="T152" s="48" t="b">
        <f t="shared" si="14"/>
        <v>1</v>
      </c>
      <c r="U152" s="68"/>
      <c r="V152" s="68"/>
      <c r="W152" s="6"/>
    </row>
    <row r="153" spans="2:23" ht="15.6">
      <c r="B153" s="49">
        <v>43959</v>
      </c>
      <c r="C153" s="48">
        <v>5.8259999999999996</v>
      </c>
      <c r="D153" s="48">
        <v>5.84</v>
      </c>
      <c r="E153" s="48">
        <v>5.84</v>
      </c>
      <c r="F153" s="48">
        <v>5.8239999999999998</v>
      </c>
      <c r="G153" s="50">
        <v>-1.1999999999999999E-3</v>
      </c>
      <c r="I153" s="29">
        <v>43959.645833333336</v>
      </c>
      <c r="J153" s="30">
        <v>384.55</v>
      </c>
      <c r="K153" s="43">
        <f t="shared" si="13"/>
        <v>2.6013874066168619E-2</v>
      </c>
      <c r="M153" s="29">
        <v>43959.645833333336</v>
      </c>
      <c r="N153" s="30">
        <v>956.45</v>
      </c>
      <c r="O153" s="31">
        <f t="shared" si="12"/>
        <v>1.7229460249933659E-2</v>
      </c>
      <c r="Q153" s="49">
        <v>43959</v>
      </c>
      <c r="R153" s="48">
        <v>583.95000000000005</v>
      </c>
      <c r="S153" s="50">
        <v>1.5100000000000001E-2</v>
      </c>
      <c r="T153" s="48" t="b">
        <f t="shared" si="14"/>
        <v>1</v>
      </c>
      <c r="U153" s="68"/>
      <c r="V153" s="68"/>
      <c r="W153" s="6"/>
    </row>
    <row r="154" spans="2:23" ht="15.6">
      <c r="B154" s="49">
        <v>43990</v>
      </c>
      <c r="C154" s="48">
        <v>5.8620000000000001</v>
      </c>
      <c r="D154" s="48">
        <v>5.8339999999999996</v>
      </c>
      <c r="E154" s="48">
        <v>5.8869999999999996</v>
      </c>
      <c r="F154" s="48">
        <v>5.8079999999999998</v>
      </c>
      <c r="G154" s="50">
        <v>6.1999999999999998E-3</v>
      </c>
      <c r="I154" s="29">
        <v>43990.645833333336</v>
      </c>
      <c r="J154" s="30">
        <v>379.7</v>
      </c>
      <c r="K154" s="43">
        <f t="shared" si="13"/>
        <v>-1.2612144064491071E-2</v>
      </c>
      <c r="M154" s="29">
        <v>43990.645833333336</v>
      </c>
      <c r="N154" s="30">
        <v>957.9</v>
      </c>
      <c r="O154" s="31">
        <f t="shared" si="12"/>
        <v>1.5160227926185321E-3</v>
      </c>
      <c r="Q154" s="49">
        <v>43990</v>
      </c>
      <c r="R154" s="48">
        <v>579.65</v>
      </c>
      <c r="S154" s="50">
        <v>-7.4000000000000003E-3</v>
      </c>
      <c r="T154" s="48" t="b">
        <f t="shared" si="14"/>
        <v>1</v>
      </c>
      <c r="U154" s="68"/>
      <c r="V154" s="68"/>
      <c r="W154" s="6"/>
    </row>
    <row r="155" spans="2:23" ht="15.6">
      <c r="B155" s="49">
        <v>44020</v>
      </c>
      <c r="C155" s="48">
        <v>5.8860000000000001</v>
      </c>
      <c r="D155" s="48">
        <v>5.8789999999999996</v>
      </c>
      <c r="E155" s="48">
        <v>5.8929999999999998</v>
      </c>
      <c r="F155" s="48">
        <v>5.8680000000000003</v>
      </c>
      <c r="G155" s="50">
        <v>4.1000000000000003E-3</v>
      </c>
      <c r="I155" s="29">
        <v>44020.645833333336</v>
      </c>
      <c r="J155" s="30">
        <v>386.4</v>
      </c>
      <c r="K155" s="43">
        <f t="shared" si="13"/>
        <v>1.7645509612852273E-2</v>
      </c>
      <c r="M155" s="29">
        <v>44020.645833333336</v>
      </c>
      <c r="N155" s="30">
        <v>965.5</v>
      </c>
      <c r="O155" s="31">
        <f t="shared" si="12"/>
        <v>7.9340223405366395E-3</v>
      </c>
      <c r="Q155" s="49">
        <v>44020</v>
      </c>
      <c r="R155" s="48">
        <v>586.9</v>
      </c>
      <c r="S155" s="50">
        <v>1.2500000000000001E-2</v>
      </c>
      <c r="T155" s="48" t="b">
        <f t="shared" si="14"/>
        <v>1</v>
      </c>
      <c r="U155" s="69"/>
      <c r="V155" s="68"/>
      <c r="W155" s="6"/>
    </row>
    <row r="156" spans="2:23" ht="15.6">
      <c r="B156" s="49">
        <v>44112</v>
      </c>
      <c r="C156" s="48">
        <v>5.8929999999999998</v>
      </c>
      <c r="D156" s="48">
        <v>5.91</v>
      </c>
      <c r="E156" s="48">
        <v>5.9160000000000004</v>
      </c>
      <c r="F156" s="48">
        <v>5.8929999999999998</v>
      </c>
      <c r="G156" s="50">
        <v>1.1999999999999999E-3</v>
      </c>
      <c r="I156" s="29">
        <v>44112.645833333336</v>
      </c>
      <c r="J156" s="30">
        <v>385.05</v>
      </c>
      <c r="K156" s="43">
        <f t="shared" si="13"/>
        <v>-3.4937888198757205E-3</v>
      </c>
      <c r="M156" s="29">
        <v>44112.645833333336</v>
      </c>
      <c r="N156" s="30">
        <v>968.25</v>
      </c>
      <c r="O156" s="31">
        <f t="shared" ref="O156:O187" si="15">(N156/N155)-1</f>
        <v>2.8482651475918441E-3</v>
      </c>
      <c r="Q156" s="49">
        <v>44112</v>
      </c>
      <c r="R156" s="48">
        <v>594.85</v>
      </c>
      <c r="S156" s="50">
        <v>1.35E-2</v>
      </c>
      <c r="T156" s="48" t="b">
        <f t="shared" si="14"/>
        <v>1</v>
      </c>
      <c r="U156" s="69"/>
      <c r="V156" s="68"/>
      <c r="W156" s="6"/>
    </row>
    <row r="157" spans="2:23" ht="15.6">
      <c r="B157" s="49">
        <v>44143</v>
      </c>
      <c r="C157" s="48">
        <v>5.9029999999999996</v>
      </c>
      <c r="D157" s="48">
        <v>5.91</v>
      </c>
      <c r="E157" s="48">
        <v>5.91</v>
      </c>
      <c r="F157" s="48">
        <v>5.8849999999999998</v>
      </c>
      <c r="G157" s="50">
        <v>1.6999999999999999E-3</v>
      </c>
      <c r="I157" s="29">
        <v>44143.645833333336</v>
      </c>
      <c r="J157" s="30">
        <v>377.8</v>
      </c>
      <c r="K157" s="43">
        <f t="shared" si="13"/>
        <v>-1.8828723542397063E-2</v>
      </c>
      <c r="M157" s="29">
        <v>44143.645833333336</v>
      </c>
      <c r="N157" s="30">
        <v>969.15</v>
      </c>
      <c r="O157" s="31">
        <f t="shared" si="15"/>
        <v>9.2951200619673102E-4</v>
      </c>
      <c r="Q157" s="49">
        <v>44143</v>
      </c>
      <c r="R157" s="48">
        <v>582.79999999999995</v>
      </c>
      <c r="S157" s="50">
        <v>-2.0299999999999999E-2</v>
      </c>
      <c r="T157" s="48" t="b">
        <f t="shared" si="14"/>
        <v>1</v>
      </c>
      <c r="U157" s="69"/>
      <c r="V157" s="68"/>
      <c r="W157" s="6"/>
    </row>
    <row r="158" spans="2:23" ht="15.6">
      <c r="B158" s="49">
        <v>44173</v>
      </c>
      <c r="C158" s="48">
        <v>5.8840000000000003</v>
      </c>
      <c r="D158" s="48">
        <v>5.9219999999999997</v>
      </c>
      <c r="E158" s="48">
        <v>5.9260000000000002</v>
      </c>
      <c r="F158" s="48">
        <v>5.88</v>
      </c>
      <c r="G158" s="50">
        <v>-3.2000000000000002E-3</v>
      </c>
      <c r="I158" s="29">
        <v>44173.645833333336</v>
      </c>
      <c r="J158" s="30">
        <v>383.1</v>
      </c>
      <c r="K158" s="43">
        <f t="shared" si="13"/>
        <v>1.4028586553732181E-2</v>
      </c>
      <c r="M158" s="29">
        <v>44173.645833333336</v>
      </c>
      <c r="N158" s="30">
        <v>964.15</v>
      </c>
      <c r="O158" s="31">
        <f t="shared" si="15"/>
        <v>-5.1591600887375133E-3</v>
      </c>
      <c r="Q158" s="49">
        <v>44173</v>
      </c>
      <c r="R158" s="48">
        <v>582.6</v>
      </c>
      <c r="S158" s="50">
        <v>-2.9999999999999997E-4</v>
      </c>
      <c r="T158" s="48" t="b">
        <f t="shared" si="14"/>
        <v>1</v>
      </c>
      <c r="U158" s="69"/>
      <c r="V158" s="68"/>
      <c r="W158" s="6"/>
    </row>
    <row r="159" spans="2:23" ht="27">
      <c r="B159" s="48" t="s">
        <v>963</v>
      </c>
      <c r="C159" s="48">
        <v>5.8949999999999996</v>
      </c>
      <c r="D159" s="48">
        <v>5.8849999999999998</v>
      </c>
      <c r="E159" s="48">
        <v>5.8979999999999997</v>
      </c>
      <c r="F159" s="48">
        <v>5.8760000000000003</v>
      </c>
      <c r="G159" s="50">
        <v>1.9E-3</v>
      </c>
      <c r="I159" s="30" t="s">
        <v>101</v>
      </c>
      <c r="J159" s="30">
        <v>401.75</v>
      </c>
      <c r="K159" s="43">
        <f t="shared" si="13"/>
        <v>4.8681806316888565E-2</v>
      </c>
      <c r="M159" s="30" t="s">
        <v>101</v>
      </c>
      <c r="N159" s="30">
        <v>986</v>
      </c>
      <c r="O159" s="31">
        <f t="shared" si="15"/>
        <v>2.2662448789088963E-2</v>
      </c>
      <c r="Q159" s="48" t="s">
        <v>963</v>
      </c>
      <c r="R159" s="48">
        <v>592</v>
      </c>
      <c r="S159" s="50">
        <v>1.61E-2</v>
      </c>
      <c r="T159" s="48" t="b">
        <f t="shared" si="14"/>
        <v>1</v>
      </c>
      <c r="U159" s="69"/>
      <c r="V159" s="68"/>
      <c r="W159" s="6"/>
    </row>
    <row r="160" spans="2:23" ht="27">
      <c r="B160" s="48" t="s">
        <v>964</v>
      </c>
      <c r="C160" s="48">
        <v>5.9649999999999999</v>
      </c>
      <c r="D160" s="48">
        <v>5.9930000000000003</v>
      </c>
      <c r="E160" s="48">
        <v>5.9930000000000003</v>
      </c>
      <c r="F160" s="48">
        <v>5.9340000000000002</v>
      </c>
      <c r="G160" s="50">
        <v>1.1900000000000001E-2</v>
      </c>
      <c r="I160" s="30" t="s">
        <v>102</v>
      </c>
      <c r="J160" s="30">
        <v>397.9</v>
      </c>
      <c r="K160" s="43">
        <f t="shared" si="13"/>
        <v>-9.5830740510267631E-3</v>
      </c>
      <c r="M160" s="30" t="s">
        <v>102</v>
      </c>
      <c r="N160" s="30">
        <v>963.6</v>
      </c>
      <c r="O160" s="31">
        <f t="shared" si="15"/>
        <v>-2.2718052738336714E-2</v>
      </c>
      <c r="Q160" s="48" t="s">
        <v>964</v>
      </c>
      <c r="R160" s="48">
        <v>584.15</v>
      </c>
      <c r="S160" s="50">
        <v>-1.3299999999999999E-2</v>
      </c>
      <c r="T160" s="48" t="b">
        <f t="shared" si="14"/>
        <v>1</v>
      </c>
      <c r="U160" s="69"/>
      <c r="V160" s="68"/>
      <c r="W160" s="6"/>
    </row>
    <row r="161" spans="2:23" ht="27">
      <c r="B161" s="48" t="s">
        <v>965</v>
      </c>
      <c r="C161" s="48">
        <v>5.9749999999999996</v>
      </c>
      <c r="D161" s="48">
        <v>6.0039999999999996</v>
      </c>
      <c r="E161" s="48">
        <v>6.0039999999999996</v>
      </c>
      <c r="F161" s="48">
        <v>5.96</v>
      </c>
      <c r="G161" s="50">
        <v>1.6999999999999999E-3</v>
      </c>
      <c r="I161" s="30" t="s">
        <v>103</v>
      </c>
      <c r="J161" s="30">
        <v>390.25</v>
      </c>
      <c r="K161" s="43">
        <f t="shared" si="13"/>
        <v>-1.9225936164865454E-2</v>
      </c>
      <c r="M161" s="30" t="s">
        <v>103</v>
      </c>
      <c r="N161" s="30">
        <v>972.4</v>
      </c>
      <c r="O161" s="31">
        <f t="shared" si="15"/>
        <v>9.1324200913240894E-3</v>
      </c>
      <c r="Q161" s="48" t="s">
        <v>965</v>
      </c>
      <c r="R161" s="48">
        <v>585.20000000000005</v>
      </c>
      <c r="S161" s="50">
        <v>1.8E-3</v>
      </c>
      <c r="T161" s="48" t="b">
        <f t="shared" si="14"/>
        <v>1</v>
      </c>
      <c r="U161" s="69"/>
      <c r="V161" s="68"/>
      <c r="W161" s="6"/>
    </row>
    <row r="162" spans="2:23" ht="27">
      <c r="B162" s="48" t="s">
        <v>966</v>
      </c>
      <c r="C162" s="48">
        <v>5.9859999999999998</v>
      </c>
      <c r="D162" s="48">
        <v>5.9909999999999997</v>
      </c>
      <c r="E162" s="48">
        <v>5.9939999999999998</v>
      </c>
      <c r="F162" s="48">
        <v>5.9749999999999996</v>
      </c>
      <c r="G162" s="50">
        <v>1.8E-3</v>
      </c>
      <c r="I162" s="30" t="s">
        <v>104</v>
      </c>
      <c r="J162" s="30">
        <v>391.95</v>
      </c>
      <c r="K162" s="43">
        <f t="shared" si="13"/>
        <v>4.356181934657144E-3</v>
      </c>
      <c r="M162" s="30" t="s">
        <v>104</v>
      </c>
      <c r="N162" s="30">
        <v>1004.15</v>
      </c>
      <c r="O162" s="31">
        <f t="shared" si="15"/>
        <v>3.2651172357054614E-2</v>
      </c>
      <c r="Q162" s="48" t="s">
        <v>966</v>
      </c>
      <c r="R162" s="48">
        <v>588.9</v>
      </c>
      <c r="S162" s="50">
        <v>6.3E-3</v>
      </c>
      <c r="T162" s="48" t="b">
        <f t="shared" si="14"/>
        <v>1</v>
      </c>
      <c r="U162" s="69"/>
      <c r="V162" s="68"/>
      <c r="W162" s="6"/>
    </row>
    <row r="163" spans="2:23" ht="27">
      <c r="B163" s="48" t="s">
        <v>967</v>
      </c>
      <c r="C163" s="48">
        <v>6.008</v>
      </c>
      <c r="D163" s="48">
        <v>5.9930000000000003</v>
      </c>
      <c r="E163" s="48">
        <v>6.01</v>
      </c>
      <c r="F163" s="48">
        <v>5.9930000000000003</v>
      </c>
      <c r="G163" s="50">
        <v>3.7000000000000002E-3</v>
      </c>
      <c r="I163" s="30" t="s">
        <v>105</v>
      </c>
      <c r="J163" s="30">
        <v>402.95</v>
      </c>
      <c r="K163" s="43">
        <f t="shared" si="13"/>
        <v>2.8064804184207093E-2</v>
      </c>
      <c r="M163" s="30" t="s">
        <v>105</v>
      </c>
      <c r="N163" s="30">
        <v>1015.1</v>
      </c>
      <c r="O163" s="31">
        <f t="shared" si="15"/>
        <v>1.090474530697616E-2</v>
      </c>
      <c r="Q163" s="48" t="s">
        <v>967</v>
      </c>
      <c r="R163" s="48">
        <v>591.04999999999995</v>
      </c>
      <c r="S163" s="50">
        <v>3.7000000000000002E-3</v>
      </c>
      <c r="T163" s="48" t="b">
        <f t="shared" si="14"/>
        <v>1</v>
      </c>
      <c r="U163" s="68"/>
      <c r="V163" s="68"/>
      <c r="W163" s="6"/>
    </row>
    <row r="164" spans="2:23" ht="27">
      <c r="B164" s="48" t="s">
        <v>968</v>
      </c>
      <c r="C164" s="48">
        <v>6</v>
      </c>
      <c r="D164" s="48">
        <v>6.0129999999999999</v>
      </c>
      <c r="E164" s="48">
        <v>6.0129999999999999</v>
      </c>
      <c r="F164" s="48">
        <v>5.9939999999999998</v>
      </c>
      <c r="G164" s="50">
        <v>-1.2999999999999999E-3</v>
      </c>
      <c r="I164" s="30" t="s">
        <v>106</v>
      </c>
      <c r="J164" s="30">
        <v>402.7</v>
      </c>
      <c r="K164" s="43">
        <f t="shared" si="13"/>
        <v>-6.2042437026921249E-4</v>
      </c>
      <c r="M164" s="30" t="s">
        <v>106</v>
      </c>
      <c r="N164" s="30">
        <v>1025.2</v>
      </c>
      <c r="O164" s="31">
        <f t="shared" si="15"/>
        <v>9.9497586444685648E-3</v>
      </c>
      <c r="Q164" s="48" t="s">
        <v>968</v>
      </c>
      <c r="R164" s="48">
        <v>583.35</v>
      </c>
      <c r="S164" s="50">
        <v>-1.2999999999999999E-2</v>
      </c>
      <c r="T164" s="48" t="b">
        <f t="shared" si="14"/>
        <v>1</v>
      </c>
      <c r="U164" s="68"/>
      <c r="V164" s="68"/>
      <c r="W164" s="6"/>
    </row>
    <row r="165" spans="2:23" ht="27">
      <c r="B165" s="48" t="s">
        <v>969</v>
      </c>
      <c r="C165" s="48">
        <v>6.14</v>
      </c>
      <c r="D165" s="48">
        <v>6.0469999999999997</v>
      </c>
      <c r="E165" s="48">
        <v>6.1440000000000001</v>
      </c>
      <c r="F165" s="48">
        <v>6.0339999999999998</v>
      </c>
      <c r="G165" s="50">
        <v>2.3300000000000001E-2</v>
      </c>
      <c r="I165" s="30" t="s">
        <v>107</v>
      </c>
      <c r="J165" s="30">
        <v>403.6</v>
      </c>
      <c r="K165" s="43">
        <f t="shared" si="13"/>
        <v>2.2349143282842654E-3</v>
      </c>
      <c r="M165" s="30" t="s">
        <v>107</v>
      </c>
      <c r="N165" s="30">
        <v>1040.05</v>
      </c>
      <c r="O165" s="31">
        <f t="shared" si="15"/>
        <v>1.4484978540772353E-2</v>
      </c>
      <c r="Q165" s="48" t="s">
        <v>969</v>
      </c>
      <c r="R165" s="48">
        <v>584.35</v>
      </c>
      <c r="S165" s="50">
        <v>1.6999999999999999E-3</v>
      </c>
      <c r="T165" s="48" t="b">
        <f t="shared" si="14"/>
        <v>1</v>
      </c>
      <c r="U165" s="68"/>
      <c r="V165" s="68"/>
      <c r="W165" s="6"/>
    </row>
    <row r="166" spans="2:23" ht="27">
      <c r="B166" s="48" t="s">
        <v>970</v>
      </c>
      <c r="C166" s="48">
        <v>6.2210000000000001</v>
      </c>
      <c r="D166" s="48">
        <v>6.1820000000000004</v>
      </c>
      <c r="E166" s="48">
        <v>6.2309999999999999</v>
      </c>
      <c r="F166" s="48">
        <v>6.1520000000000001</v>
      </c>
      <c r="G166" s="50">
        <v>1.32E-2</v>
      </c>
      <c r="I166" s="30" t="s">
        <v>108</v>
      </c>
      <c r="J166" s="30">
        <v>408.15</v>
      </c>
      <c r="K166" s="43">
        <f t="shared" si="13"/>
        <v>1.127353815659049E-2</v>
      </c>
      <c r="M166" s="30" t="s">
        <v>108</v>
      </c>
      <c r="N166" s="30">
        <v>1054.2</v>
      </c>
      <c r="O166" s="31">
        <f t="shared" si="15"/>
        <v>1.3605115138695334E-2</v>
      </c>
      <c r="Q166" s="48" t="s">
        <v>970</v>
      </c>
      <c r="R166" s="48">
        <v>581.29999999999995</v>
      </c>
      <c r="S166" s="50">
        <v>-5.1999999999999998E-3</v>
      </c>
      <c r="T166" s="48" t="b">
        <f t="shared" si="14"/>
        <v>1</v>
      </c>
      <c r="U166" s="68"/>
      <c r="V166" s="68"/>
      <c r="W166" s="6"/>
    </row>
    <row r="167" spans="2:23" ht="27">
      <c r="B167" s="48" t="s">
        <v>971</v>
      </c>
      <c r="C167" s="48">
        <v>6.157</v>
      </c>
      <c r="D167" s="48">
        <v>6.14</v>
      </c>
      <c r="E167" s="48">
        <v>6.1719999999999997</v>
      </c>
      <c r="F167" s="48">
        <v>6.1239999999999997</v>
      </c>
      <c r="G167" s="50">
        <v>-1.03E-2</v>
      </c>
      <c r="I167" s="30" t="s">
        <v>109</v>
      </c>
      <c r="J167" s="30">
        <v>409.9</v>
      </c>
      <c r="K167" s="43">
        <f t="shared" si="13"/>
        <v>4.2876393482789155E-3</v>
      </c>
      <c r="M167" s="30" t="s">
        <v>109</v>
      </c>
      <c r="N167" s="30">
        <v>1059.9000000000001</v>
      </c>
      <c r="O167" s="31">
        <f t="shared" si="15"/>
        <v>5.4069436539556648E-3</v>
      </c>
      <c r="Q167" s="48" t="s">
        <v>971</v>
      </c>
      <c r="R167" s="48">
        <v>578.45000000000005</v>
      </c>
      <c r="S167" s="50">
        <v>-4.8999999999999998E-3</v>
      </c>
      <c r="T167" s="48" t="b">
        <f t="shared" si="14"/>
        <v>1</v>
      </c>
      <c r="U167" s="68"/>
      <c r="V167" s="68"/>
      <c r="W167" s="6"/>
    </row>
    <row r="168" spans="2:23" ht="27">
      <c r="B168" s="48" t="s">
        <v>972</v>
      </c>
      <c r="C168" s="48">
        <v>6.2030000000000003</v>
      </c>
      <c r="D168" s="48">
        <v>6.1840000000000002</v>
      </c>
      <c r="E168" s="48">
        <v>6.2089999999999996</v>
      </c>
      <c r="F168" s="48">
        <v>6.1360000000000001</v>
      </c>
      <c r="G168" s="50">
        <v>7.4999999999999997E-3</v>
      </c>
      <c r="I168" s="30" t="s">
        <v>110</v>
      </c>
      <c r="J168" s="30">
        <v>407.1</v>
      </c>
      <c r="K168" s="43">
        <f t="shared" si="13"/>
        <v>-6.8309343742375406E-3</v>
      </c>
      <c r="M168" s="30" t="s">
        <v>110</v>
      </c>
      <c r="N168" s="30">
        <v>1055.4000000000001</v>
      </c>
      <c r="O168" s="31">
        <f t="shared" si="15"/>
        <v>-4.245683555052393E-3</v>
      </c>
      <c r="Q168" s="48" t="s">
        <v>972</v>
      </c>
      <c r="R168" s="48">
        <v>574.95000000000005</v>
      </c>
      <c r="S168" s="50">
        <v>-6.1000000000000004E-3</v>
      </c>
      <c r="T168" s="48" t="b">
        <f t="shared" si="14"/>
        <v>1</v>
      </c>
      <c r="U168" s="68"/>
      <c r="V168" s="68"/>
      <c r="W168" s="6"/>
    </row>
    <row r="169" spans="2:23" ht="27">
      <c r="B169" s="48" t="s">
        <v>973</v>
      </c>
      <c r="C169" s="48">
        <v>6.1470000000000002</v>
      </c>
      <c r="D169" s="48">
        <v>6.2009999999999996</v>
      </c>
      <c r="E169" s="48">
        <v>6.2009999999999996</v>
      </c>
      <c r="F169" s="48">
        <v>6.1429999999999998</v>
      </c>
      <c r="G169" s="50">
        <v>-8.9999999999999993E-3</v>
      </c>
      <c r="I169" s="30" t="s">
        <v>111</v>
      </c>
      <c r="J169" s="30">
        <v>420.8</v>
      </c>
      <c r="K169" s="43">
        <f t="shared" si="13"/>
        <v>3.365266519282728E-2</v>
      </c>
      <c r="M169" s="30" t="s">
        <v>111</v>
      </c>
      <c r="N169" s="30">
        <v>1045.1500000000001</v>
      </c>
      <c r="O169" s="31">
        <f t="shared" si="15"/>
        <v>-9.7119575516392276E-3</v>
      </c>
      <c r="Q169" s="48" t="s">
        <v>973</v>
      </c>
      <c r="R169" s="48">
        <v>570.1</v>
      </c>
      <c r="S169" s="50">
        <v>-8.3999999999999995E-3</v>
      </c>
      <c r="T169" s="48" t="b">
        <f t="shared" si="14"/>
        <v>1</v>
      </c>
      <c r="U169" s="68"/>
      <c r="V169" s="68"/>
      <c r="W169" s="6"/>
    </row>
    <row r="170" spans="2:23" ht="27">
      <c r="B170" s="48" t="s">
        <v>974</v>
      </c>
      <c r="C170" s="48">
        <v>6.0970000000000004</v>
      </c>
      <c r="D170" s="48">
        <v>6.1870000000000003</v>
      </c>
      <c r="E170" s="48">
        <v>6.1920000000000002</v>
      </c>
      <c r="F170" s="48">
        <v>6.0960000000000001</v>
      </c>
      <c r="G170" s="50">
        <v>-8.0999999999999996E-3</v>
      </c>
      <c r="I170" s="30" t="s">
        <v>112</v>
      </c>
      <c r="J170" s="30">
        <v>413.1</v>
      </c>
      <c r="K170" s="43">
        <f t="shared" si="13"/>
        <v>-1.8298479087452413E-2</v>
      </c>
      <c r="M170" s="30" t="s">
        <v>112</v>
      </c>
      <c r="N170" s="30">
        <v>1041.05</v>
      </c>
      <c r="O170" s="31">
        <f t="shared" si="15"/>
        <v>-3.9228818829833978E-3</v>
      </c>
      <c r="Q170" s="48" t="s">
        <v>974</v>
      </c>
      <c r="R170" s="48">
        <v>585.15</v>
      </c>
      <c r="S170" s="50">
        <v>2.64E-2</v>
      </c>
      <c r="T170" s="48" t="b">
        <f t="shared" si="14"/>
        <v>1</v>
      </c>
      <c r="U170" s="68"/>
      <c r="V170" s="68"/>
      <c r="W170" s="6"/>
    </row>
    <row r="171" spans="2:23" ht="27">
      <c r="B171" s="48" t="s">
        <v>975</v>
      </c>
      <c r="C171" s="48">
        <v>6.0780000000000003</v>
      </c>
      <c r="D171" s="48">
        <v>6.117</v>
      </c>
      <c r="E171" s="48">
        <v>6.117</v>
      </c>
      <c r="F171" s="48">
        <v>6.0709999999999997</v>
      </c>
      <c r="G171" s="50">
        <v>-3.0999999999999999E-3</v>
      </c>
      <c r="I171" s="30" t="s">
        <v>113</v>
      </c>
      <c r="J171" s="30">
        <v>401.8</v>
      </c>
      <c r="K171" s="43">
        <f t="shared" si="13"/>
        <v>-2.7354151537158145E-2</v>
      </c>
      <c r="M171" s="30" t="s">
        <v>113</v>
      </c>
      <c r="N171" s="30">
        <v>1010.65</v>
      </c>
      <c r="O171" s="31">
        <f t="shared" si="15"/>
        <v>-2.9201287161999878E-2</v>
      </c>
      <c r="Q171" s="48" t="s">
        <v>975</v>
      </c>
      <c r="R171" s="48">
        <v>546.65</v>
      </c>
      <c r="S171" s="50">
        <v>-6.5799999999999997E-2</v>
      </c>
      <c r="T171" s="48" t="b">
        <f t="shared" si="14"/>
        <v>1</v>
      </c>
      <c r="U171" s="68"/>
      <c r="V171" s="68"/>
      <c r="W171" s="6"/>
    </row>
    <row r="172" spans="2:23" ht="15.6">
      <c r="B172" s="49">
        <v>43839</v>
      </c>
      <c r="C172" s="48">
        <v>5.9429999999999996</v>
      </c>
      <c r="D172" s="48">
        <v>5.9489999999999998</v>
      </c>
      <c r="E172" s="48">
        <v>5.9610000000000003</v>
      </c>
      <c r="F172" s="48">
        <v>5.9340000000000002</v>
      </c>
      <c r="G172" s="50">
        <v>-2.2200000000000001E-2</v>
      </c>
      <c r="I172" s="29">
        <v>43839.645833333336</v>
      </c>
      <c r="J172" s="30">
        <v>408.25</v>
      </c>
      <c r="K172" s="43">
        <f t="shared" si="13"/>
        <v>1.6052762568441903E-2</v>
      </c>
      <c r="M172" s="29">
        <v>43839.645833333336</v>
      </c>
      <c r="N172" s="30">
        <v>1002.95</v>
      </c>
      <c r="O172" s="31">
        <f t="shared" si="15"/>
        <v>-7.6188591500518932E-3</v>
      </c>
      <c r="Q172" s="49">
        <v>43839</v>
      </c>
      <c r="R172" s="48">
        <v>561.95000000000005</v>
      </c>
      <c r="S172" s="50">
        <v>2.8000000000000001E-2</v>
      </c>
      <c r="T172" s="48" t="b">
        <f t="shared" si="14"/>
        <v>1</v>
      </c>
      <c r="U172" s="68"/>
      <c r="V172" s="68"/>
      <c r="W172" s="6"/>
    </row>
    <row r="173" spans="2:23" ht="15.6">
      <c r="B173" s="49">
        <v>43870</v>
      </c>
      <c r="C173" s="48">
        <v>5.92</v>
      </c>
      <c r="D173" s="48">
        <v>5.9569999999999999</v>
      </c>
      <c r="E173" s="48">
        <v>5.9569999999999999</v>
      </c>
      <c r="F173" s="48">
        <v>5.9180000000000001</v>
      </c>
      <c r="G173" s="50">
        <v>-3.8999999999999998E-3</v>
      </c>
      <c r="I173" s="29">
        <v>43870.645833333336</v>
      </c>
      <c r="J173" s="30">
        <v>402.4</v>
      </c>
      <c r="K173" s="43">
        <f t="shared" si="13"/>
        <v>-1.4329454990814505E-2</v>
      </c>
      <c r="M173" s="29">
        <v>43870.645833333336</v>
      </c>
      <c r="N173" s="30">
        <v>1084.5</v>
      </c>
      <c r="O173" s="31">
        <f t="shared" si="15"/>
        <v>8.1310135101450687E-2</v>
      </c>
      <c r="Q173" s="49">
        <v>43870</v>
      </c>
      <c r="R173" s="48">
        <v>568.54999999999995</v>
      </c>
      <c r="S173" s="50">
        <v>1.17E-2</v>
      </c>
      <c r="T173" s="48" t="b">
        <f t="shared" si="14"/>
        <v>1</v>
      </c>
      <c r="U173" s="68"/>
      <c r="V173" s="68"/>
      <c r="W173" s="6"/>
    </row>
    <row r="174" spans="2:23" ht="15.6">
      <c r="B174" s="49">
        <v>43899</v>
      </c>
      <c r="C174" s="48">
        <v>5.8959999999999999</v>
      </c>
      <c r="D174" s="48">
        <v>5.9189999999999996</v>
      </c>
      <c r="E174" s="48">
        <v>5.9189999999999996</v>
      </c>
      <c r="F174" s="48">
        <v>5.8780000000000001</v>
      </c>
      <c r="G174" s="50">
        <v>-4.1000000000000003E-3</v>
      </c>
      <c r="I174" s="29">
        <v>43899.645833333336</v>
      </c>
      <c r="J174" s="30">
        <v>401.3</v>
      </c>
      <c r="K174" s="43">
        <f t="shared" si="13"/>
        <v>-2.7335984095426813E-3</v>
      </c>
      <c r="M174" s="29">
        <v>43899.645833333336</v>
      </c>
      <c r="N174" s="30">
        <v>1155.25</v>
      </c>
      <c r="O174" s="31">
        <f t="shared" si="15"/>
        <v>6.5237436606731203E-2</v>
      </c>
      <c r="Q174" s="49">
        <v>43899</v>
      </c>
      <c r="R174" s="48">
        <v>580.20000000000005</v>
      </c>
      <c r="S174" s="50">
        <v>2.0500000000000001E-2</v>
      </c>
      <c r="T174" s="48" t="b">
        <f t="shared" si="14"/>
        <v>1</v>
      </c>
      <c r="U174" s="68"/>
      <c r="V174" s="68"/>
      <c r="W174" s="6"/>
    </row>
    <row r="175" spans="2:23" ht="15.6">
      <c r="B175" s="49">
        <v>43930</v>
      </c>
      <c r="C175" s="48">
        <v>5.93</v>
      </c>
      <c r="D175" s="48">
        <v>5.91</v>
      </c>
      <c r="E175" s="48">
        <v>5.944</v>
      </c>
      <c r="F175" s="48">
        <v>5.8959999999999999</v>
      </c>
      <c r="G175" s="50">
        <v>5.7999999999999996E-3</v>
      </c>
      <c r="I175" s="29">
        <v>43930.645833333336</v>
      </c>
      <c r="J175" s="30">
        <v>406.75</v>
      </c>
      <c r="K175" s="43">
        <f t="shared" si="13"/>
        <v>1.3580862197857035E-2</v>
      </c>
      <c r="M175" s="29">
        <v>43930.645833333336</v>
      </c>
      <c r="N175" s="30">
        <v>1120.05</v>
      </c>
      <c r="O175" s="31">
        <f t="shared" si="15"/>
        <v>-3.046959532568716E-2</v>
      </c>
      <c r="Q175" s="49">
        <v>43930</v>
      </c>
      <c r="R175" s="48">
        <v>568.25</v>
      </c>
      <c r="S175" s="50">
        <v>-2.06E-2</v>
      </c>
      <c r="T175" s="48" t="b">
        <f t="shared" si="14"/>
        <v>1</v>
      </c>
      <c r="U175" s="68"/>
      <c r="V175" s="68"/>
      <c r="W175" s="6"/>
    </row>
    <row r="176" spans="2:23" ht="15.6">
      <c r="B176" s="49">
        <v>44021</v>
      </c>
      <c r="C176" s="48">
        <v>5.9930000000000003</v>
      </c>
      <c r="D176" s="48">
        <v>5.9560000000000004</v>
      </c>
      <c r="E176" s="48">
        <v>5.9950000000000001</v>
      </c>
      <c r="F176" s="48">
        <v>5.9379999999999997</v>
      </c>
      <c r="G176" s="50">
        <v>1.06E-2</v>
      </c>
      <c r="I176" s="29">
        <v>44021.645833333336</v>
      </c>
      <c r="J176" s="30">
        <v>397.55</v>
      </c>
      <c r="K176" s="43">
        <f t="shared" si="13"/>
        <v>-2.2618315918869092E-2</v>
      </c>
      <c r="M176" s="29">
        <v>44021.645833333336</v>
      </c>
      <c r="N176" s="30">
        <v>1111.6500000000001</v>
      </c>
      <c r="O176" s="31">
        <f t="shared" si="15"/>
        <v>-7.4996651935180791E-3</v>
      </c>
      <c r="Q176" s="49">
        <v>44021</v>
      </c>
      <c r="R176" s="48">
        <v>560.35</v>
      </c>
      <c r="S176" s="50">
        <v>-1.3899999999999999E-2</v>
      </c>
      <c r="T176" s="48" t="b">
        <f t="shared" si="14"/>
        <v>1</v>
      </c>
      <c r="U176" s="69"/>
      <c r="V176" s="68"/>
      <c r="W176" s="6"/>
    </row>
    <row r="177" spans="2:23" ht="15.6">
      <c r="B177" s="49">
        <v>44052</v>
      </c>
      <c r="C177" s="48">
        <v>6.056</v>
      </c>
      <c r="D177" s="48">
        <v>6.0389999999999997</v>
      </c>
      <c r="E177" s="48">
        <v>6.06</v>
      </c>
      <c r="F177" s="48">
        <v>6.0110000000000001</v>
      </c>
      <c r="G177" s="50">
        <v>1.0500000000000001E-2</v>
      </c>
      <c r="I177" s="29">
        <v>44052.645833333336</v>
      </c>
      <c r="J177" s="30">
        <v>391.9</v>
      </c>
      <c r="K177" s="43">
        <f t="shared" si="13"/>
        <v>-1.4212048798893262E-2</v>
      </c>
      <c r="M177" s="29">
        <v>44052.645833333336</v>
      </c>
      <c r="N177" s="30">
        <v>1084.9000000000001</v>
      </c>
      <c r="O177" s="31">
        <f t="shared" si="15"/>
        <v>-2.4063329285296642E-2</v>
      </c>
      <c r="Q177" s="49">
        <v>44052</v>
      </c>
      <c r="R177" s="48">
        <v>550.35</v>
      </c>
      <c r="S177" s="50">
        <v>-1.78E-2</v>
      </c>
      <c r="T177" s="48" t="b">
        <f t="shared" si="14"/>
        <v>1</v>
      </c>
      <c r="U177" s="69"/>
      <c r="V177" s="68"/>
      <c r="W177" s="6"/>
    </row>
    <row r="178" spans="2:23" ht="15.6">
      <c r="B178" s="49">
        <v>44083</v>
      </c>
      <c r="C178" s="48">
        <v>5.9889999999999999</v>
      </c>
      <c r="D178" s="48">
        <v>6.0810000000000004</v>
      </c>
      <c r="E178" s="48">
        <v>6.0810000000000004</v>
      </c>
      <c r="F178" s="48">
        <v>5.9829999999999997</v>
      </c>
      <c r="G178" s="50">
        <v>-1.11E-2</v>
      </c>
      <c r="I178" s="29">
        <v>44083.645833333336</v>
      </c>
      <c r="J178" s="30">
        <v>389.75</v>
      </c>
      <c r="K178" s="43">
        <f t="shared" si="13"/>
        <v>-5.4860933911711207E-3</v>
      </c>
      <c r="M178" s="29">
        <v>44083.645833333336</v>
      </c>
      <c r="N178" s="30">
        <v>1079.45</v>
      </c>
      <c r="O178" s="31">
        <f t="shared" si="15"/>
        <v>-5.0235044704581844E-3</v>
      </c>
      <c r="Q178" s="49">
        <v>44083</v>
      </c>
      <c r="R178" s="48">
        <v>550.45000000000005</v>
      </c>
      <c r="S178" s="50">
        <v>2.0000000000000001E-4</v>
      </c>
      <c r="T178" s="48" t="b">
        <f t="shared" si="14"/>
        <v>1</v>
      </c>
      <c r="U178" s="69"/>
      <c r="V178" s="68"/>
      <c r="W178" s="6"/>
    </row>
    <row r="179" spans="2:23" ht="15.6">
      <c r="B179" s="49">
        <v>44113</v>
      </c>
      <c r="C179" s="48">
        <v>6.0529999999999999</v>
      </c>
      <c r="D179" s="48">
        <v>5.9980000000000002</v>
      </c>
      <c r="E179" s="48">
        <v>6.0529999999999999</v>
      </c>
      <c r="F179" s="48">
        <v>5.9850000000000003</v>
      </c>
      <c r="G179" s="50">
        <v>1.0699999999999999E-2</v>
      </c>
      <c r="I179" s="29">
        <v>44113.645833333336</v>
      </c>
      <c r="J179" s="30">
        <v>382.9</v>
      </c>
      <c r="K179" s="43">
        <f t="shared" si="13"/>
        <v>-1.7575368826170723E-2</v>
      </c>
      <c r="M179" s="29">
        <v>44113.645833333336</v>
      </c>
      <c r="N179" s="30">
        <v>1066.3</v>
      </c>
      <c r="O179" s="31">
        <f t="shared" si="15"/>
        <v>-1.218212978831823E-2</v>
      </c>
      <c r="Q179" s="49">
        <v>44113</v>
      </c>
      <c r="R179" s="48">
        <v>549.29999999999995</v>
      </c>
      <c r="S179" s="50">
        <v>-2.0999999999999999E-3</v>
      </c>
      <c r="T179" s="48" t="b">
        <f t="shared" si="14"/>
        <v>1</v>
      </c>
      <c r="U179" s="69"/>
      <c r="V179" s="68"/>
      <c r="W179" s="6"/>
    </row>
    <row r="180" spans="2:23" ht="15.6">
      <c r="B180" s="49">
        <v>44144</v>
      </c>
      <c r="C180" s="48">
        <v>6.0410000000000004</v>
      </c>
      <c r="D180" s="48">
        <v>6.109</v>
      </c>
      <c r="E180" s="48">
        <v>6.109</v>
      </c>
      <c r="F180" s="48">
        <v>6.0170000000000003</v>
      </c>
      <c r="G180" s="50">
        <v>-2E-3</v>
      </c>
      <c r="I180" s="29">
        <v>44144.645833333336</v>
      </c>
      <c r="J180" s="30">
        <v>394</v>
      </c>
      <c r="K180" s="43">
        <f t="shared" si="13"/>
        <v>2.8989292243405629E-2</v>
      </c>
      <c r="M180" s="29">
        <v>44144.645833333336</v>
      </c>
      <c r="N180" s="30">
        <v>1059.6500000000001</v>
      </c>
      <c r="O180" s="31">
        <f t="shared" si="15"/>
        <v>-6.236518803338531E-3</v>
      </c>
      <c r="Q180" s="49">
        <v>44144</v>
      </c>
      <c r="R180" s="48">
        <v>547</v>
      </c>
      <c r="S180" s="50">
        <v>-4.1999999999999997E-3</v>
      </c>
      <c r="T180" s="48" t="b">
        <f t="shared" si="14"/>
        <v>1</v>
      </c>
      <c r="U180" s="69"/>
      <c r="V180" s="68"/>
      <c r="W180" s="6"/>
    </row>
    <row r="181" spans="2:23" ht="27">
      <c r="B181" s="48" t="s">
        <v>976</v>
      </c>
      <c r="C181" s="48">
        <v>6.0309999999999997</v>
      </c>
      <c r="D181" s="48">
        <v>6.0739999999999998</v>
      </c>
      <c r="E181" s="48">
        <v>6.0739999999999998</v>
      </c>
      <c r="F181" s="48">
        <v>6.0259999999999998</v>
      </c>
      <c r="G181" s="50">
        <v>-1.6999999999999999E-3</v>
      </c>
      <c r="I181" s="30" t="s">
        <v>114</v>
      </c>
      <c r="J181" s="30">
        <v>414.45</v>
      </c>
      <c r="K181" s="43">
        <f t="shared" si="13"/>
        <v>5.1903553299492255E-2</v>
      </c>
      <c r="M181" s="30" t="s">
        <v>114</v>
      </c>
      <c r="N181" s="30">
        <v>1052.4000000000001</v>
      </c>
      <c r="O181" s="31">
        <f t="shared" si="15"/>
        <v>-6.8418817534091625E-3</v>
      </c>
      <c r="Q181" s="48" t="s">
        <v>976</v>
      </c>
      <c r="R181" s="48">
        <v>546.65</v>
      </c>
      <c r="S181" s="50">
        <v>-5.9999999999999995E-4</v>
      </c>
      <c r="T181" s="48" t="b">
        <f t="shared" si="14"/>
        <v>1</v>
      </c>
      <c r="U181" s="69"/>
      <c r="V181" s="68"/>
      <c r="W181" s="6"/>
    </row>
    <row r="182" spans="2:23" ht="27">
      <c r="B182" s="48" t="s">
        <v>977</v>
      </c>
      <c r="C182" s="48">
        <v>6.0289999999999999</v>
      </c>
      <c r="D182" s="48">
        <v>6.0449999999999999</v>
      </c>
      <c r="E182" s="48">
        <v>6.0449999999999999</v>
      </c>
      <c r="F182" s="48">
        <v>6.0140000000000002</v>
      </c>
      <c r="G182" s="50">
        <v>-2.9999999999999997E-4</v>
      </c>
      <c r="I182" s="30" t="s">
        <v>115</v>
      </c>
      <c r="J182" s="30">
        <v>444.2</v>
      </c>
      <c r="K182" s="43">
        <f t="shared" si="13"/>
        <v>7.1781879599469134E-2</v>
      </c>
      <c r="M182" s="30" t="s">
        <v>115</v>
      </c>
      <c r="N182" s="30">
        <v>1048.75</v>
      </c>
      <c r="O182" s="31">
        <f t="shared" si="15"/>
        <v>-3.4682630178640705E-3</v>
      </c>
      <c r="Q182" s="48" t="s">
        <v>977</v>
      </c>
      <c r="R182" s="48">
        <v>541.4</v>
      </c>
      <c r="S182" s="50">
        <v>-9.5999999999999992E-3</v>
      </c>
      <c r="T182" s="48" t="b">
        <f t="shared" si="14"/>
        <v>1</v>
      </c>
      <c r="U182" s="69"/>
      <c r="V182" s="68"/>
      <c r="W182" s="6"/>
    </row>
    <row r="183" spans="2:23" ht="27">
      <c r="B183" s="48" t="s">
        <v>978</v>
      </c>
      <c r="C183" s="48">
        <v>5.992</v>
      </c>
      <c r="D183" s="48">
        <v>6.0460000000000003</v>
      </c>
      <c r="E183" s="48">
        <v>6.0460000000000003</v>
      </c>
      <c r="F183" s="48">
        <v>5.992</v>
      </c>
      <c r="G183" s="50">
        <v>-6.1000000000000004E-3</v>
      </c>
      <c r="I183" s="30" t="s">
        <v>116</v>
      </c>
      <c r="J183" s="30">
        <v>469.25</v>
      </c>
      <c r="K183" s="43">
        <f t="shared" si="13"/>
        <v>5.6393516434038782E-2</v>
      </c>
      <c r="M183" s="30" t="s">
        <v>116</v>
      </c>
      <c r="N183" s="30">
        <v>1031.3499999999999</v>
      </c>
      <c r="O183" s="31">
        <f t="shared" si="15"/>
        <v>-1.6591179976162218E-2</v>
      </c>
      <c r="Q183" s="48" t="s">
        <v>978</v>
      </c>
      <c r="R183" s="48">
        <v>547.95000000000005</v>
      </c>
      <c r="S183" s="50">
        <v>1.21E-2</v>
      </c>
      <c r="T183" s="48" t="b">
        <f t="shared" si="14"/>
        <v>1</v>
      </c>
      <c r="U183" s="69"/>
      <c r="V183" s="68"/>
      <c r="W183" s="6"/>
    </row>
    <row r="184" spans="2:23" ht="27">
      <c r="B184" s="48" t="s">
        <v>979</v>
      </c>
      <c r="C184" s="48">
        <v>6.0330000000000004</v>
      </c>
      <c r="D184" s="48">
        <v>5.9989999999999997</v>
      </c>
      <c r="E184" s="48">
        <v>6.0369999999999999</v>
      </c>
      <c r="F184" s="48">
        <v>5.9809999999999999</v>
      </c>
      <c r="G184" s="50">
        <v>6.7999999999999996E-3</v>
      </c>
      <c r="I184" s="30" t="s">
        <v>117</v>
      </c>
      <c r="J184" s="30">
        <v>457.55</v>
      </c>
      <c r="K184" s="43">
        <f t="shared" si="13"/>
        <v>-2.4933404368673417E-2</v>
      </c>
      <c r="M184" s="30" t="s">
        <v>117</v>
      </c>
      <c r="N184" s="30">
        <v>1038.3499999999999</v>
      </c>
      <c r="O184" s="31">
        <f t="shared" si="15"/>
        <v>6.7872206331507368E-3</v>
      </c>
      <c r="Q184" s="48" t="s">
        <v>979</v>
      </c>
      <c r="R184" s="48">
        <v>552.04999999999995</v>
      </c>
      <c r="S184" s="50">
        <v>7.4999999999999997E-3</v>
      </c>
      <c r="T184" s="48" t="b">
        <f t="shared" si="14"/>
        <v>1</v>
      </c>
      <c r="U184" s="69"/>
      <c r="V184" s="68"/>
      <c r="W184" s="6"/>
    </row>
    <row r="185" spans="2:23" ht="27">
      <c r="B185" s="48" t="s">
        <v>980</v>
      </c>
      <c r="C185" s="48">
        <v>6.0140000000000002</v>
      </c>
      <c r="D185" s="48">
        <v>6.0279999999999996</v>
      </c>
      <c r="E185" s="48">
        <v>6.0279999999999996</v>
      </c>
      <c r="F185" s="48">
        <v>5.9909999999999997</v>
      </c>
      <c r="G185" s="50">
        <v>-3.0999999999999999E-3</v>
      </c>
      <c r="I185" s="30" t="s">
        <v>118</v>
      </c>
      <c r="J185" s="30">
        <v>452.15</v>
      </c>
      <c r="K185" s="43">
        <f t="shared" si="13"/>
        <v>-1.1801988853677225E-2</v>
      </c>
      <c r="M185" s="30" t="s">
        <v>118</v>
      </c>
      <c r="N185" s="30">
        <v>1018.75</v>
      </c>
      <c r="O185" s="31">
        <f t="shared" si="15"/>
        <v>-1.8876101507198872E-2</v>
      </c>
      <c r="Q185" s="48" t="s">
        <v>980</v>
      </c>
      <c r="R185" s="48">
        <v>543.70000000000005</v>
      </c>
      <c r="S185" s="50">
        <v>-1.5100000000000001E-2</v>
      </c>
      <c r="T185" s="48" t="b">
        <f t="shared" si="14"/>
        <v>1</v>
      </c>
      <c r="U185" s="68"/>
      <c r="V185" s="68"/>
      <c r="W185" s="6"/>
    </row>
    <row r="186" spans="2:23" ht="27">
      <c r="B186" s="48" t="s">
        <v>981</v>
      </c>
      <c r="C186" s="48">
        <v>6.016</v>
      </c>
      <c r="D186" s="48">
        <v>6.0270000000000001</v>
      </c>
      <c r="E186" s="48">
        <v>6.0270000000000001</v>
      </c>
      <c r="F186" s="48">
        <v>6.0049999999999999</v>
      </c>
      <c r="G186" s="50">
        <v>2.9999999999999997E-4</v>
      </c>
      <c r="I186" s="30" t="s">
        <v>119</v>
      </c>
      <c r="J186" s="30">
        <v>421</v>
      </c>
      <c r="K186" s="43">
        <f t="shared" si="13"/>
        <v>-6.88930664602454E-2</v>
      </c>
      <c r="M186" s="30" t="s">
        <v>119</v>
      </c>
      <c r="N186" s="30">
        <v>982.6</v>
      </c>
      <c r="O186" s="31">
        <f t="shared" si="15"/>
        <v>-3.5484662576687143E-2</v>
      </c>
      <c r="Q186" s="48" t="s">
        <v>981</v>
      </c>
      <c r="R186" s="48">
        <v>522.25</v>
      </c>
      <c r="S186" s="50">
        <v>-3.95E-2</v>
      </c>
      <c r="T186" s="48" t="b">
        <f t="shared" si="14"/>
        <v>1</v>
      </c>
      <c r="U186" s="68"/>
      <c r="V186" s="68"/>
      <c r="W186" s="6"/>
    </row>
    <row r="187" spans="2:23" ht="27">
      <c r="B187" s="48" t="s">
        <v>982</v>
      </c>
      <c r="C187" s="48">
        <v>6.01</v>
      </c>
      <c r="D187" s="48">
        <v>6.0270000000000001</v>
      </c>
      <c r="E187" s="48">
        <v>6.0270000000000001</v>
      </c>
      <c r="F187" s="48">
        <v>5.9909999999999997</v>
      </c>
      <c r="G187" s="50">
        <v>-1E-3</v>
      </c>
      <c r="I187" s="30" t="s">
        <v>120</v>
      </c>
      <c r="J187" s="30">
        <v>419.25</v>
      </c>
      <c r="K187" s="43">
        <f t="shared" si="13"/>
        <v>-4.1567695961994833E-3</v>
      </c>
      <c r="M187" s="30" t="s">
        <v>120</v>
      </c>
      <c r="N187" s="30">
        <v>964.2</v>
      </c>
      <c r="O187" s="31">
        <f t="shared" si="15"/>
        <v>-1.8725829432118868E-2</v>
      </c>
      <c r="Q187" s="48" t="s">
        <v>982</v>
      </c>
      <c r="R187" s="48">
        <v>515.4</v>
      </c>
      <c r="S187" s="50">
        <v>-1.3100000000000001E-2</v>
      </c>
      <c r="T187" s="48" t="b">
        <f t="shared" si="14"/>
        <v>1</v>
      </c>
      <c r="U187" s="68"/>
      <c r="V187" s="68"/>
      <c r="W187" s="6"/>
    </row>
    <row r="188" spans="2:23" ht="27">
      <c r="B188" s="48" t="s">
        <v>983</v>
      </c>
      <c r="C188" s="48">
        <v>5.99</v>
      </c>
      <c r="D188" s="48">
        <v>5.9960000000000004</v>
      </c>
      <c r="E188" s="48">
        <v>6.0030000000000001</v>
      </c>
      <c r="F188" s="48">
        <v>5.9889999999999999</v>
      </c>
      <c r="G188" s="50">
        <v>-3.3E-3</v>
      </c>
      <c r="I188" s="30" t="s">
        <v>121</v>
      </c>
      <c r="J188" s="30">
        <v>414.05</v>
      </c>
      <c r="K188" s="43">
        <f t="shared" si="13"/>
        <v>-1.2403100775193798E-2</v>
      </c>
      <c r="M188" s="30" t="s">
        <v>121</v>
      </c>
      <c r="N188" s="30">
        <v>963.4</v>
      </c>
      <c r="O188" s="31">
        <f t="shared" ref="O188:O213" si="16">(N188/N187)-1</f>
        <v>-8.2970338104138008E-4</v>
      </c>
      <c r="Q188" s="48" t="s">
        <v>983</v>
      </c>
      <c r="R188" s="48">
        <v>509.15</v>
      </c>
      <c r="S188" s="50">
        <v>-1.21E-2</v>
      </c>
      <c r="T188" s="48" t="b">
        <f t="shared" si="14"/>
        <v>1</v>
      </c>
      <c r="U188" s="68"/>
      <c r="V188" s="68"/>
      <c r="W188" s="6"/>
    </row>
    <row r="189" spans="2:23" ht="27">
      <c r="B189" s="48" t="s">
        <v>984</v>
      </c>
      <c r="C189" s="48">
        <v>5.992</v>
      </c>
      <c r="D189" s="48">
        <v>6.0270000000000001</v>
      </c>
      <c r="E189" s="48">
        <v>6.0270000000000001</v>
      </c>
      <c r="F189" s="48">
        <v>5.9809999999999999</v>
      </c>
      <c r="G189" s="50">
        <v>2.9999999999999997E-4</v>
      </c>
      <c r="I189" s="30" t="s">
        <v>122</v>
      </c>
      <c r="J189" s="30">
        <v>397.8</v>
      </c>
      <c r="K189" s="43">
        <f t="shared" si="13"/>
        <v>-3.9246467817896424E-2</v>
      </c>
      <c r="M189" s="30" t="s">
        <v>122</v>
      </c>
      <c r="N189" s="30">
        <v>920.5</v>
      </c>
      <c r="O189" s="31">
        <f t="shared" si="16"/>
        <v>-4.4529790325928964E-2</v>
      </c>
      <c r="Q189" s="48" t="s">
        <v>984</v>
      </c>
      <c r="R189" s="48">
        <v>495.55</v>
      </c>
      <c r="S189" s="50">
        <v>-2.6700000000000002E-2</v>
      </c>
      <c r="T189" s="48" t="b">
        <f t="shared" si="14"/>
        <v>1</v>
      </c>
      <c r="U189" s="68"/>
      <c r="V189" s="68"/>
      <c r="W189" s="6"/>
    </row>
    <row r="190" spans="2:23" ht="27">
      <c r="B190" s="48" t="s">
        <v>985</v>
      </c>
      <c r="C190" s="48">
        <v>6.0380000000000003</v>
      </c>
      <c r="D190" s="48">
        <v>6.0410000000000004</v>
      </c>
      <c r="E190" s="48">
        <v>6.0410000000000004</v>
      </c>
      <c r="F190" s="48">
        <v>6.0030000000000001</v>
      </c>
      <c r="G190" s="50">
        <v>7.7000000000000002E-3</v>
      </c>
      <c r="I190" s="30" t="s">
        <v>123</v>
      </c>
      <c r="J190" s="30">
        <v>404.75</v>
      </c>
      <c r="K190" s="43">
        <f t="shared" si="13"/>
        <v>1.7471091000502703E-2</v>
      </c>
      <c r="M190" s="30" t="s">
        <v>123</v>
      </c>
      <c r="N190" s="30">
        <v>952.15</v>
      </c>
      <c r="O190" s="31">
        <f t="shared" si="16"/>
        <v>3.438348723519824E-2</v>
      </c>
      <c r="Q190" s="48" t="s">
        <v>985</v>
      </c>
      <c r="R190" s="48">
        <v>511.55</v>
      </c>
      <c r="S190" s="50">
        <v>3.2300000000000002E-2</v>
      </c>
      <c r="T190" s="48" t="b">
        <f t="shared" si="14"/>
        <v>1</v>
      </c>
      <c r="U190" s="68"/>
      <c r="V190" s="68"/>
      <c r="W190" s="6"/>
    </row>
    <row r="191" spans="2:23" ht="27">
      <c r="B191" s="48" t="s">
        <v>986</v>
      </c>
      <c r="C191" s="48">
        <v>6.056</v>
      </c>
      <c r="D191" s="48">
        <v>6.0679999999999996</v>
      </c>
      <c r="E191" s="48">
        <v>6.0789999999999997</v>
      </c>
      <c r="F191" s="48">
        <v>6.0419999999999998</v>
      </c>
      <c r="G191" s="50">
        <v>3.0000000000000001E-3</v>
      </c>
      <c r="I191" s="30" t="s">
        <v>124</v>
      </c>
      <c r="J191" s="30">
        <v>414.9</v>
      </c>
      <c r="K191" s="43">
        <f t="shared" si="13"/>
        <v>2.507720815318093E-2</v>
      </c>
      <c r="M191" s="30" t="s">
        <v>124</v>
      </c>
      <c r="N191" s="30">
        <v>969.6</v>
      </c>
      <c r="O191" s="31">
        <f t="shared" si="16"/>
        <v>1.8326944283988844E-2</v>
      </c>
      <c r="Q191" s="48" t="s">
        <v>986</v>
      </c>
      <c r="R191" s="48">
        <v>528.29999999999995</v>
      </c>
      <c r="S191" s="50">
        <v>3.27E-2</v>
      </c>
      <c r="T191" s="48" t="b">
        <f t="shared" si="14"/>
        <v>1</v>
      </c>
      <c r="U191" s="68"/>
      <c r="V191" s="68"/>
      <c r="W191" s="6"/>
    </row>
    <row r="192" spans="2:23" ht="27">
      <c r="B192" s="48" t="s">
        <v>987</v>
      </c>
      <c r="C192" s="48">
        <v>6.0369999999999999</v>
      </c>
      <c r="D192" s="48">
        <v>6.069</v>
      </c>
      <c r="E192" s="48">
        <v>6.0730000000000004</v>
      </c>
      <c r="F192" s="48">
        <v>6.0369999999999999</v>
      </c>
      <c r="G192" s="50">
        <v>-3.0999999999999999E-3</v>
      </c>
      <c r="I192" s="30" t="s">
        <v>125</v>
      </c>
      <c r="J192" s="30">
        <v>400.15</v>
      </c>
      <c r="K192" s="43">
        <f t="shared" si="13"/>
        <v>-3.555073511689566E-2</v>
      </c>
      <c r="M192" s="30" t="s">
        <v>125</v>
      </c>
      <c r="N192" s="30">
        <v>954.25</v>
      </c>
      <c r="O192" s="31">
        <f t="shared" si="16"/>
        <v>-1.5831270627062688E-2</v>
      </c>
      <c r="Q192" s="48" t="s">
        <v>987</v>
      </c>
      <c r="R192" s="48">
        <v>511.95</v>
      </c>
      <c r="S192" s="50">
        <v>-3.09E-2</v>
      </c>
      <c r="T192" s="48" t="b">
        <f t="shared" si="14"/>
        <v>1</v>
      </c>
      <c r="U192" s="68"/>
      <c r="V192" s="68"/>
      <c r="W192" s="6"/>
    </row>
    <row r="193" spans="2:23" ht="27">
      <c r="B193" s="48" t="s">
        <v>988</v>
      </c>
      <c r="C193" s="48">
        <v>6.0149999999999997</v>
      </c>
      <c r="D193" s="48">
        <v>6.0570000000000004</v>
      </c>
      <c r="E193" s="48">
        <v>6.0570000000000004</v>
      </c>
      <c r="F193" s="48">
        <v>6.0110000000000001</v>
      </c>
      <c r="G193" s="50">
        <v>-3.5999999999999999E-3</v>
      </c>
      <c r="I193" s="30" t="s">
        <v>126</v>
      </c>
      <c r="J193" s="30">
        <v>406.3</v>
      </c>
      <c r="K193" s="43">
        <f t="shared" si="13"/>
        <v>1.5369236536298958E-2</v>
      </c>
      <c r="M193" s="30" t="s">
        <v>126</v>
      </c>
      <c r="N193" s="30">
        <v>956.3</v>
      </c>
      <c r="O193" s="31">
        <f t="shared" si="16"/>
        <v>2.1482839926643127E-3</v>
      </c>
      <c r="Q193" s="48" t="s">
        <v>988</v>
      </c>
      <c r="R193" s="48">
        <v>515.85</v>
      </c>
      <c r="S193" s="50">
        <v>7.6E-3</v>
      </c>
      <c r="T193" s="48" t="b">
        <f t="shared" si="14"/>
        <v>1</v>
      </c>
      <c r="U193" s="68"/>
      <c r="V193" s="68"/>
      <c r="W193" s="6"/>
    </row>
    <row r="194" spans="2:23" ht="15.6">
      <c r="B194" s="49">
        <v>43840</v>
      </c>
      <c r="C194" s="48">
        <v>5.9960000000000004</v>
      </c>
      <c r="D194" s="48">
        <v>5.9649999999999999</v>
      </c>
      <c r="E194" s="48">
        <v>6.0060000000000002</v>
      </c>
      <c r="F194" s="48">
        <v>5.9649999999999999</v>
      </c>
      <c r="G194" s="50">
        <v>-3.2000000000000002E-3</v>
      </c>
      <c r="I194" s="29">
        <v>43840.645833333336</v>
      </c>
      <c r="J194" s="30">
        <v>404</v>
      </c>
      <c r="K194" s="43">
        <f t="shared" si="13"/>
        <v>-5.6608417425547675E-3</v>
      </c>
      <c r="M194" s="29">
        <v>43840.645833333336</v>
      </c>
      <c r="N194" s="30">
        <v>962.15</v>
      </c>
      <c r="O194" s="31">
        <f t="shared" si="16"/>
        <v>6.1173271985779376E-3</v>
      </c>
      <c r="Q194" s="49">
        <v>43840</v>
      </c>
      <c r="R194" s="48">
        <v>522.79999999999995</v>
      </c>
      <c r="S194" s="50">
        <v>1.35E-2</v>
      </c>
      <c r="T194" s="48" t="b">
        <f t="shared" si="14"/>
        <v>1</v>
      </c>
      <c r="U194" s="68"/>
      <c r="V194" s="68"/>
      <c r="W194" s="6"/>
    </row>
    <row r="195" spans="2:23" ht="15.6">
      <c r="B195" s="49">
        <v>43961</v>
      </c>
      <c r="C195" s="48">
        <v>6.0039999999999996</v>
      </c>
      <c r="D195" s="48">
        <v>6.0179999999999998</v>
      </c>
      <c r="E195" s="48">
        <v>6.0179999999999998</v>
      </c>
      <c r="F195" s="48">
        <v>5.9889999999999999</v>
      </c>
      <c r="G195" s="50">
        <v>1.2999999999999999E-3</v>
      </c>
      <c r="I195" s="29">
        <v>43961.645833333336</v>
      </c>
      <c r="J195" s="30">
        <v>406.65</v>
      </c>
      <c r="K195" s="43">
        <f t="shared" si="13"/>
        <v>6.5594059405940097E-3</v>
      </c>
      <c r="M195" s="29">
        <v>43961.645833333336</v>
      </c>
      <c r="N195" s="30">
        <v>958.5</v>
      </c>
      <c r="O195" s="31">
        <f t="shared" si="16"/>
        <v>-3.7935872784908842E-3</v>
      </c>
      <c r="Q195" s="49">
        <v>43961</v>
      </c>
      <c r="R195" s="48">
        <v>524.25</v>
      </c>
      <c r="S195" s="50">
        <v>2.8E-3</v>
      </c>
      <c r="T195" s="48" t="b">
        <f t="shared" si="14"/>
        <v>1</v>
      </c>
      <c r="U195" s="68"/>
      <c r="V195" s="68"/>
      <c r="W195" s="6"/>
    </row>
    <row r="196" spans="2:23" ht="15.6">
      <c r="B196" s="49">
        <v>43992</v>
      </c>
      <c r="C196" s="48">
        <v>6.0259999999999998</v>
      </c>
      <c r="D196" s="48">
        <v>6.0259999999999998</v>
      </c>
      <c r="E196" s="48">
        <v>6.0359999999999996</v>
      </c>
      <c r="F196" s="48">
        <v>6.01</v>
      </c>
      <c r="G196" s="50">
        <v>3.7000000000000002E-3</v>
      </c>
      <c r="I196" s="29">
        <v>43992.645833333336</v>
      </c>
      <c r="J196" s="30">
        <v>426.8</v>
      </c>
      <c r="K196" s="43">
        <f t="shared" si="13"/>
        <v>4.9551211115209659E-2</v>
      </c>
      <c r="M196" s="29">
        <v>43992.645833333336</v>
      </c>
      <c r="N196" s="30">
        <v>975.4</v>
      </c>
      <c r="O196" s="31">
        <f t="shared" si="16"/>
        <v>1.7631716223265537E-2</v>
      </c>
      <c r="Q196" s="49">
        <v>43992</v>
      </c>
      <c r="R196" s="48">
        <v>527.5</v>
      </c>
      <c r="S196" s="50">
        <v>6.1999999999999998E-3</v>
      </c>
      <c r="T196" s="48" t="b">
        <f t="shared" si="14"/>
        <v>1</v>
      </c>
      <c r="U196" s="68"/>
      <c r="V196" s="68"/>
      <c r="W196" s="6"/>
    </row>
    <row r="197" spans="2:23" ht="15.6">
      <c r="B197" s="49">
        <v>44022</v>
      </c>
      <c r="C197" s="48">
        <v>6.0140000000000002</v>
      </c>
      <c r="D197" s="48">
        <v>6.032</v>
      </c>
      <c r="E197" s="48">
        <v>6.032</v>
      </c>
      <c r="F197" s="48">
        <v>6.008</v>
      </c>
      <c r="G197" s="50">
        <v>-2E-3</v>
      </c>
      <c r="I197" s="29">
        <v>44022.645833333336</v>
      </c>
      <c r="J197" s="30">
        <v>421.9</v>
      </c>
      <c r="K197" s="43">
        <f t="shared" si="13"/>
        <v>-1.148078725398316E-2</v>
      </c>
      <c r="M197" s="29">
        <v>44022.645833333336</v>
      </c>
      <c r="N197" s="30">
        <v>957.95</v>
      </c>
      <c r="O197" s="31">
        <f t="shared" si="16"/>
        <v>-1.7890096370719588E-2</v>
      </c>
      <c r="Q197" s="49">
        <v>44022</v>
      </c>
      <c r="R197" s="48">
        <v>530.04999999999995</v>
      </c>
      <c r="S197" s="50">
        <v>4.7999999999999996E-3</v>
      </c>
      <c r="T197" s="48" t="b">
        <f t="shared" si="14"/>
        <v>1</v>
      </c>
      <c r="U197" s="68"/>
      <c r="V197" s="68"/>
      <c r="W197" s="6"/>
    </row>
    <row r="198" spans="2:23" ht="15.6">
      <c r="B198" s="49">
        <v>44053</v>
      </c>
      <c r="C198" s="48">
        <v>6.0149999999999997</v>
      </c>
      <c r="D198" s="48">
        <v>6.0250000000000004</v>
      </c>
      <c r="E198" s="48">
        <v>6.03</v>
      </c>
      <c r="F198" s="48">
        <v>6.0119999999999996</v>
      </c>
      <c r="G198" s="50">
        <v>2.0000000000000001E-4</v>
      </c>
      <c r="I198" s="29">
        <v>44053.645833333336</v>
      </c>
      <c r="J198" s="30">
        <v>414.65</v>
      </c>
      <c r="K198" s="43">
        <f t="shared" si="13"/>
        <v>-1.7184166864185779E-2</v>
      </c>
      <c r="M198" s="29">
        <v>44053.645833333336</v>
      </c>
      <c r="N198" s="30">
        <v>960.75</v>
      </c>
      <c r="O198" s="31">
        <f t="shared" si="16"/>
        <v>2.9229082937523021E-3</v>
      </c>
      <c r="Q198" s="49">
        <v>44053</v>
      </c>
      <c r="R198" s="48">
        <v>520.65</v>
      </c>
      <c r="S198" s="50">
        <v>-1.77E-2</v>
      </c>
      <c r="T198" s="48" t="b">
        <f t="shared" si="14"/>
        <v>1</v>
      </c>
      <c r="U198" s="69"/>
      <c r="V198" s="68"/>
      <c r="W198" s="6"/>
    </row>
    <row r="199" spans="2:23" ht="15.6">
      <c r="B199" s="49">
        <v>44084</v>
      </c>
      <c r="C199" s="48">
        <v>5.9370000000000003</v>
      </c>
      <c r="D199" s="48">
        <v>6.0419999999999998</v>
      </c>
      <c r="E199" s="48">
        <v>6.0419999999999998</v>
      </c>
      <c r="F199" s="48">
        <v>5.92</v>
      </c>
      <c r="G199" s="50">
        <v>-1.2999999999999999E-2</v>
      </c>
      <c r="I199" s="29">
        <v>44084.645833333336</v>
      </c>
      <c r="J199" s="30">
        <v>412.8</v>
      </c>
      <c r="K199" s="43">
        <f t="shared" ref="K199:K213" si="17">(J199/J198)-1</f>
        <v>-4.4615941155190519E-3</v>
      </c>
      <c r="M199" s="29">
        <v>44084.645833333336</v>
      </c>
      <c r="N199" s="30">
        <v>990.55</v>
      </c>
      <c r="O199" s="31">
        <f t="shared" si="16"/>
        <v>3.1017434296122692E-2</v>
      </c>
      <c r="Q199" s="49">
        <v>44084</v>
      </c>
      <c r="R199" s="48">
        <v>521.35</v>
      </c>
      <c r="S199" s="50">
        <v>1.2999999999999999E-3</v>
      </c>
      <c r="T199" s="48" t="b">
        <f t="shared" si="14"/>
        <v>1</v>
      </c>
      <c r="U199" s="69"/>
      <c r="V199" s="68"/>
      <c r="W199" s="6"/>
    </row>
    <row r="200" spans="2:23" ht="15.6">
      <c r="B200" s="49">
        <v>44175</v>
      </c>
      <c r="C200" s="48">
        <v>5.899</v>
      </c>
      <c r="D200" s="48">
        <v>5.9450000000000003</v>
      </c>
      <c r="E200" s="48">
        <v>5.9450000000000003</v>
      </c>
      <c r="F200" s="48">
        <v>5.8890000000000002</v>
      </c>
      <c r="G200" s="50">
        <v>-6.4000000000000003E-3</v>
      </c>
      <c r="I200" s="29">
        <v>44175.645833333336</v>
      </c>
      <c r="J200" s="30">
        <v>415.45</v>
      </c>
      <c r="K200" s="43">
        <f t="shared" si="17"/>
        <v>6.4195736434107253E-3</v>
      </c>
      <c r="M200" s="29">
        <v>44175.645833333336</v>
      </c>
      <c r="N200" s="30">
        <v>970.9</v>
      </c>
      <c r="O200" s="31">
        <f t="shared" si="16"/>
        <v>-1.983746403513198E-2</v>
      </c>
      <c r="Q200" s="49">
        <v>44175</v>
      </c>
      <c r="R200" s="48">
        <v>530.95000000000005</v>
      </c>
      <c r="S200" s="50">
        <v>1.84E-2</v>
      </c>
      <c r="T200" s="48" t="b">
        <f t="shared" si="14"/>
        <v>1</v>
      </c>
      <c r="U200" s="69"/>
      <c r="V200" s="68"/>
      <c r="W200" s="6"/>
    </row>
    <row r="201" spans="2:23" ht="27">
      <c r="B201" s="48" t="s">
        <v>989</v>
      </c>
      <c r="C201" s="48">
        <v>5.9039999999999999</v>
      </c>
      <c r="D201" s="48">
        <v>5.9249999999999998</v>
      </c>
      <c r="E201" s="48">
        <v>5.9249999999999998</v>
      </c>
      <c r="F201" s="48">
        <v>5.8879999999999999</v>
      </c>
      <c r="G201" s="50">
        <v>8.0000000000000004E-4</v>
      </c>
      <c r="I201" s="30" t="s">
        <v>127</v>
      </c>
      <c r="J201" s="30">
        <v>415.95</v>
      </c>
      <c r="K201" s="43">
        <f t="shared" si="17"/>
        <v>1.2035142616440009E-3</v>
      </c>
      <c r="M201" s="30" t="s">
        <v>127</v>
      </c>
      <c r="N201" s="30">
        <v>970.75</v>
      </c>
      <c r="O201" s="31">
        <f t="shared" si="16"/>
        <v>-1.5449582861259969E-4</v>
      </c>
      <c r="Q201" s="48" t="s">
        <v>989</v>
      </c>
      <c r="R201" s="48">
        <v>526.4</v>
      </c>
      <c r="S201" s="50">
        <v>-8.6E-3</v>
      </c>
      <c r="T201" s="48" t="b">
        <f t="shared" si="14"/>
        <v>1</v>
      </c>
      <c r="U201" s="69"/>
      <c r="V201" s="68"/>
      <c r="W201" s="6"/>
    </row>
    <row r="202" spans="2:23" ht="27">
      <c r="B202" s="48" t="s">
        <v>990</v>
      </c>
      <c r="C202" s="48">
        <v>5.9</v>
      </c>
      <c r="D202" s="48">
        <v>5.9180000000000001</v>
      </c>
      <c r="E202" s="48">
        <v>5.9180000000000001</v>
      </c>
      <c r="F202" s="48">
        <v>5.8949999999999996</v>
      </c>
      <c r="G202" s="50">
        <v>-6.9999999999999999E-4</v>
      </c>
      <c r="I202" s="30" t="s">
        <v>128</v>
      </c>
      <c r="J202" s="30">
        <v>417.85</v>
      </c>
      <c r="K202" s="43">
        <f t="shared" si="17"/>
        <v>4.5678567135474246E-3</v>
      </c>
      <c r="M202" s="30" t="s">
        <v>128</v>
      </c>
      <c r="N202" s="30">
        <v>971.1</v>
      </c>
      <c r="O202" s="31">
        <f t="shared" si="16"/>
        <v>3.6054596961121455E-4</v>
      </c>
      <c r="Q202" s="48" t="s">
        <v>990</v>
      </c>
      <c r="R202" s="48">
        <v>524.04999999999995</v>
      </c>
      <c r="S202" s="50">
        <v>-4.4999999999999997E-3</v>
      </c>
      <c r="T202" s="48" t="b">
        <f t="shared" si="14"/>
        <v>1</v>
      </c>
      <c r="U202" s="69"/>
      <c r="V202" s="68"/>
      <c r="W202" s="6"/>
    </row>
    <row r="203" spans="2:23" ht="27">
      <c r="B203" s="48" t="s">
        <v>991</v>
      </c>
      <c r="C203" s="48">
        <v>5.8979999999999997</v>
      </c>
      <c r="D203" s="48">
        <v>5.9109999999999996</v>
      </c>
      <c r="E203" s="48">
        <v>5.9109999999999996</v>
      </c>
      <c r="F203" s="48">
        <v>5.8879999999999999</v>
      </c>
      <c r="G203" s="50">
        <v>-2.9999999999999997E-4</v>
      </c>
      <c r="I203" s="30" t="s">
        <v>129</v>
      </c>
      <c r="J203" s="30">
        <v>417.55</v>
      </c>
      <c r="K203" s="43">
        <f t="shared" si="17"/>
        <v>-7.1796099078624831E-4</v>
      </c>
      <c r="M203" s="30" t="s">
        <v>129</v>
      </c>
      <c r="N203" s="30">
        <v>967.75</v>
      </c>
      <c r="O203" s="31">
        <f t="shared" si="16"/>
        <v>-3.4496962207806181E-3</v>
      </c>
      <c r="Q203" s="48" t="s">
        <v>991</v>
      </c>
      <c r="R203" s="48">
        <v>506.5</v>
      </c>
      <c r="S203" s="50">
        <v>-3.3500000000000002E-2</v>
      </c>
      <c r="T203" s="48" t="b">
        <f t="shared" ref="T203:T266" si="18">Q203=B203</f>
        <v>1</v>
      </c>
      <c r="U203" s="69"/>
      <c r="V203" s="68"/>
      <c r="W203" s="6"/>
    </row>
    <row r="204" spans="2:23" ht="27">
      <c r="B204" s="48" t="s">
        <v>992</v>
      </c>
      <c r="C204" s="48">
        <v>5.9349999999999996</v>
      </c>
      <c r="D204" s="48">
        <v>5.944</v>
      </c>
      <c r="E204" s="48">
        <v>5.944</v>
      </c>
      <c r="F204" s="48">
        <v>5.91</v>
      </c>
      <c r="G204" s="50">
        <v>6.3E-3</v>
      </c>
      <c r="I204" s="30" t="s">
        <v>130</v>
      </c>
      <c r="J204" s="30">
        <v>423.9</v>
      </c>
      <c r="K204" s="43">
        <f t="shared" si="17"/>
        <v>1.5207759549754396E-2</v>
      </c>
      <c r="M204" s="30" t="s">
        <v>130</v>
      </c>
      <c r="N204" s="30">
        <v>973.75</v>
      </c>
      <c r="O204" s="31">
        <f t="shared" si="16"/>
        <v>6.1999483337638051E-3</v>
      </c>
      <c r="Q204" s="48" t="s">
        <v>992</v>
      </c>
      <c r="R204" s="48">
        <v>510.05</v>
      </c>
      <c r="S204" s="50">
        <v>7.0000000000000001E-3</v>
      </c>
      <c r="T204" s="48" t="b">
        <f t="shared" si="18"/>
        <v>1</v>
      </c>
      <c r="U204" s="69"/>
      <c r="V204" s="68"/>
      <c r="W204" s="6"/>
    </row>
    <row r="205" spans="2:23" ht="27">
      <c r="B205" s="48" t="s">
        <v>993</v>
      </c>
      <c r="C205" s="48">
        <v>5.94</v>
      </c>
      <c r="D205" s="48">
        <v>5.9320000000000004</v>
      </c>
      <c r="E205" s="48">
        <v>5.944</v>
      </c>
      <c r="F205" s="48">
        <v>5.9210000000000003</v>
      </c>
      <c r="G205" s="50">
        <v>8.0000000000000004E-4</v>
      </c>
      <c r="I205" s="30" t="s">
        <v>131</v>
      </c>
      <c r="J205" s="30">
        <v>425.45</v>
      </c>
      <c r="K205" s="43">
        <f t="shared" si="17"/>
        <v>3.6565227648031051E-3</v>
      </c>
      <c r="M205" s="30" t="s">
        <v>131</v>
      </c>
      <c r="N205" s="30">
        <v>965.7</v>
      </c>
      <c r="O205" s="31">
        <f t="shared" si="16"/>
        <v>-8.2670089858792872E-3</v>
      </c>
      <c r="Q205" s="48" t="s">
        <v>993</v>
      </c>
      <c r="R205" s="48">
        <v>514.25</v>
      </c>
      <c r="S205" s="50">
        <v>8.2000000000000007E-3</v>
      </c>
      <c r="T205" s="48" t="b">
        <f t="shared" si="18"/>
        <v>1</v>
      </c>
      <c r="U205" s="68"/>
      <c r="V205" s="68"/>
      <c r="W205" s="6"/>
    </row>
    <row r="206" spans="2:23" ht="27">
      <c r="B206" s="48" t="s">
        <v>994</v>
      </c>
      <c r="C206" s="48">
        <v>5.931</v>
      </c>
      <c r="D206" s="48">
        <v>5.95</v>
      </c>
      <c r="E206" s="48">
        <v>5.95</v>
      </c>
      <c r="F206" s="48">
        <v>5.9290000000000003</v>
      </c>
      <c r="G206" s="50">
        <v>-1.5E-3</v>
      </c>
      <c r="I206" s="30" t="s">
        <v>132</v>
      </c>
      <c r="J206" s="30">
        <v>425.5</v>
      </c>
      <c r="K206" s="43">
        <f t="shared" si="17"/>
        <v>1.1752262310493755E-4</v>
      </c>
      <c r="M206" s="30" t="s">
        <v>132</v>
      </c>
      <c r="N206" s="30">
        <v>965.1</v>
      </c>
      <c r="O206" s="31">
        <f t="shared" si="16"/>
        <v>-6.213109661385996E-4</v>
      </c>
      <c r="Q206" s="48" t="s">
        <v>994</v>
      </c>
      <c r="R206" s="48">
        <v>514.1</v>
      </c>
      <c r="S206" s="50">
        <v>-2.9999999999999997E-4</v>
      </c>
      <c r="T206" s="48" t="b">
        <f t="shared" si="18"/>
        <v>1</v>
      </c>
      <c r="U206" s="68"/>
      <c r="V206" s="68"/>
      <c r="W206" s="6"/>
    </row>
    <row r="207" spans="2:23" ht="27">
      <c r="B207" s="48" t="s">
        <v>995</v>
      </c>
      <c r="C207" s="48">
        <v>5.9119999999999999</v>
      </c>
      <c r="D207" s="48">
        <v>5.9470000000000001</v>
      </c>
      <c r="E207" s="48">
        <v>5.9470000000000001</v>
      </c>
      <c r="F207" s="48">
        <v>5.9119999999999999</v>
      </c>
      <c r="G207" s="50">
        <v>-3.2000000000000002E-3</v>
      </c>
      <c r="I207" s="30" t="s">
        <v>133</v>
      </c>
      <c r="J207" s="30">
        <v>436.8</v>
      </c>
      <c r="K207" s="43">
        <f t="shared" si="17"/>
        <v>2.6556991774383087E-2</v>
      </c>
      <c r="M207" s="30" t="s">
        <v>133</v>
      </c>
      <c r="N207" s="30">
        <v>961.45</v>
      </c>
      <c r="O207" s="31">
        <f t="shared" si="16"/>
        <v>-3.7819915034711382E-3</v>
      </c>
      <c r="Q207" s="48" t="s">
        <v>995</v>
      </c>
      <c r="R207" s="48">
        <v>520.70000000000005</v>
      </c>
      <c r="S207" s="50">
        <v>1.2800000000000001E-2</v>
      </c>
      <c r="T207" s="48" t="b">
        <f t="shared" si="18"/>
        <v>1</v>
      </c>
      <c r="U207" s="68"/>
      <c r="V207" s="68"/>
      <c r="W207" s="6"/>
    </row>
    <row r="208" spans="2:23" ht="27">
      <c r="B208" s="48" t="s">
        <v>996</v>
      </c>
      <c r="C208" s="48">
        <v>5.915</v>
      </c>
      <c r="D208" s="48">
        <v>5.9130000000000003</v>
      </c>
      <c r="E208" s="48">
        <v>5.9180000000000001</v>
      </c>
      <c r="F208" s="48">
        <v>5.9029999999999996</v>
      </c>
      <c r="G208" s="50">
        <v>5.0000000000000001E-4</v>
      </c>
      <c r="I208" s="30" t="s">
        <v>134</v>
      </c>
      <c r="J208" s="30">
        <v>449.45</v>
      </c>
      <c r="K208" s="43">
        <f t="shared" si="17"/>
        <v>2.8960622710622719E-2</v>
      </c>
      <c r="M208" s="30" t="s">
        <v>134</v>
      </c>
      <c r="N208" s="30">
        <v>956.5</v>
      </c>
      <c r="O208" s="31">
        <f t="shared" si="16"/>
        <v>-5.1484736595767133E-3</v>
      </c>
      <c r="Q208" s="48" t="s">
        <v>996</v>
      </c>
      <c r="R208" s="48">
        <v>515.20000000000005</v>
      </c>
      <c r="S208" s="50">
        <v>-1.06E-2</v>
      </c>
      <c r="T208" s="48" t="b">
        <f t="shared" si="18"/>
        <v>1</v>
      </c>
      <c r="U208" s="68"/>
      <c r="V208" s="68"/>
      <c r="W208" s="6"/>
    </row>
    <row r="209" spans="2:23" ht="27">
      <c r="B209" s="48" t="s">
        <v>997</v>
      </c>
      <c r="C209" s="48">
        <v>5.8440000000000003</v>
      </c>
      <c r="D209" s="48">
        <v>5.8979999999999997</v>
      </c>
      <c r="E209" s="48">
        <v>5.8979999999999997</v>
      </c>
      <c r="F209" s="48">
        <v>5.8440000000000003</v>
      </c>
      <c r="G209" s="50">
        <v>-1.2E-2</v>
      </c>
      <c r="I209" s="30" t="s">
        <v>135</v>
      </c>
      <c r="J209" s="30">
        <v>447.9</v>
      </c>
      <c r="K209" s="43">
        <f t="shared" si="17"/>
        <v>-3.4486594726889086E-3</v>
      </c>
      <c r="M209" s="30" t="s">
        <v>135</v>
      </c>
      <c r="N209" s="30">
        <v>960.05</v>
      </c>
      <c r="O209" s="31">
        <f t="shared" si="16"/>
        <v>3.7114479874542639E-3</v>
      </c>
      <c r="Q209" s="48" t="s">
        <v>997</v>
      </c>
      <c r="R209" s="48">
        <v>526.65</v>
      </c>
      <c r="S209" s="50">
        <v>2.2200000000000001E-2</v>
      </c>
      <c r="T209" s="48" t="b">
        <f t="shared" si="18"/>
        <v>1</v>
      </c>
      <c r="U209" s="68"/>
      <c r="V209" s="68"/>
      <c r="W209" s="6"/>
    </row>
    <row r="210" spans="2:23" ht="27">
      <c r="B210" s="48" t="s">
        <v>998</v>
      </c>
      <c r="C210" s="48">
        <v>5.8339999999999996</v>
      </c>
      <c r="D210" s="48">
        <v>5.8220000000000001</v>
      </c>
      <c r="E210" s="48">
        <v>5.8460000000000001</v>
      </c>
      <c r="F210" s="48">
        <v>5.7910000000000004</v>
      </c>
      <c r="G210" s="50">
        <v>-1.6999999999999999E-3</v>
      </c>
      <c r="I210" s="30" t="s">
        <v>136</v>
      </c>
      <c r="J210" s="30">
        <v>440.2</v>
      </c>
      <c r="K210" s="43">
        <f t="shared" si="17"/>
        <v>-1.7191337352087444E-2</v>
      </c>
      <c r="M210" s="30" t="s">
        <v>136</v>
      </c>
      <c r="N210" s="30">
        <v>943.2</v>
      </c>
      <c r="O210" s="31">
        <f t="shared" si="16"/>
        <v>-1.7551169209936934E-2</v>
      </c>
      <c r="Q210" s="48" t="s">
        <v>998</v>
      </c>
      <c r="R210" s="48">
        <v>516.29999999999995</v>
      </c>
      <c r="S210" s="50">
        <v>-1.9699999999999999E-2</v>
      </c>
      <c r="T210" s="48" t="b">
        <f t="shared" si="18"/>
        <v>1</v>
      </c>
      <c r="U210" s="68"/>
      <c r="V210" s="68"/>
      <c r="W210" s="6"/>
    </row>
    <row r="211" spans="2:23" ht="27">
      <c r="B211" s="48" t="s">
        <v>999</v>
      </c>
      <c r="C211" s="48">
        <v>5.8460000000000001</v>
      </c>
      <c r="D211" s="48">
        <v>5.8490000000000002</v>
      </c>
      <c r="E211" s="48">
        <v>5.86</v>
      </c>
      <c r="F211" s="48">
        <v>5.83</v>
      </c>
      <c r="G211" s="50">
        <v>2.0999999999999999E-3</v>
      </c>
      <c r="I211" s="30" t="s">
        <v>137</v>
      </c>
      <c r="J211" s="30">
        <v>445.45</v>
      </c>
      <c r="K211" s="43">
        <f t="shared" si="17"/>
        <v>1.1926397092230756E-2</v>
      </c>
      <c r="M211" s="30" t="s">
        <v>137</v>
      </c>
      <c r="N211" s="30">
        <v>918.85</v>
      </c>
      <c r="O211" s="31">
        <f t="shared" si="16"/>
        <v>-2.5816369804919415E-2</v>
      </c>
      <c r="Q211" s="48" t="s">
        <v>999</v>
      </c>
      <c r="R211" s="48">
        <v>518.4</v>
      </c>
      <c r="S211" s="50">
        <v>4.1000000000000003E-3</v>
      </c>
      <c r="T211" s="48" t="b">
        <f t="shared" si="18"/>
        <v>1</v>
      </c>
      <c r="U211" s="68"/>
      <c r="V211" s="68"/>
      <c r="W211" s="6"/>
    </row>
    <row r="212" spans="2:23" ht="27">
      <c r="B212" s="48" t="s">
        <v>1000</v>
      </c>
      <c r="C212" s="48">
        <v>5.859</v>
      </c>
      <c r="D212" s="48">
        <v>5.8490000000000002</v>
      </c>
      <c r="E212" s="48">
        <v>5.8620000000000001</v>
      </c>
      <c r="F212" s="48">
        <v>5.83</v>
      </c>
      <c r="G212" s="50">
        <v>2.2000000000000001E-3</v>
      </c>
      <c r="I212" s="30" t="s">
        <v>138</v>
      </c>
      <c r="J212" s="30">
        <v>453.9</v>
      </c>
      <c r="K212" s="43">
        <f t="shared" si="17"/>
        <v>1.8969581322258344E-2</v>
      </c>
      <c r="M212" s="30" t="s">
        <v>138</v>
      </c>
      <c r="N212" s="30">
        <v>907.4</v>
      </c>
      <c r="O212" s="31">
        <f t="shared" si="16"/>
        <v>-1.2461228709800376E-2</v>
      </c>
      <c r="Q212" s="48" t="s">
        <v>1000</v>
      </c>
      <c r="R212" s="48">
        <v>512.45000000000005</v>
      </c>
      <c r="S212" s="50">
        <v>-1.15E-2</v>
      </c>
      <c r="T212" s="48" t="b">
        <f t="shared" si="18"/>
        <v>1</v>
      </c>
      <c r="U212" s="68"/>
      <c r="V212" s="68"/>
      <c r="W212" s="6"/>
    </row>
    <row r="213" spans="2:23" ht="27">
      <c r="B213" s="48" t="s">
        <v>1001</v>
      </c>
      <c r="C213" s="48">
        <v>5.8810000000000002</v>
      </c>
      <c r="D213" s="48">
        <v>5.8739999999999997</v>
      </c>
      <c r="E213" s="48">
        <v>5.8860000000000001</v>
      </c>
      <c r="F213" s="48">
        <v>5.8520000000000003</v>
      </c>
      <c r="G213" s="50">
        <v>3.8E-3</v>
      </c>
      <c r="I213" s="30" t="s">
        <v>139</v>
      </c>
      <c r="J213" s="30">
        <v>445.7</v>
      </c>
      <c r="K213" s="43">
        <f t="shared" si="17"/>
        <v>-1.8065653227583134E-2</v>
      </c>
      <c r="M213" s="30" t="s">
        <v>139</v>
      </c>
      <c r="N213" s="30">
        <v>908.4</v>
      </c>
      <c r="O213" s="31">
        <f t="shared" si="16"/>
        <v>1.1020498126514955E-3</v>
      </c>
      <c r="Q213" s="48" t="s">
        <v>1001</v>
      </c>
      <c r="R213" s="48">
        <v>504.85</v>
      </c>
      <c r="S213" s="50">
        <v>-1.4800000000000001E-2</v>
      </c>
      <c r="T213" s="48" t="b">
        <f t="shared" si="18"/>
        <v>1</v>
      </c>
      <c r="U213" s="68"/>
      <c r="V213" s="68"/>
      <c r="W213" s="6"/>
    </row>
    <row r="214" spans="2:23" ht="15.6">
      <c r="B214" s="49">
        <v>43872</v>
      </c>
      <c r="C214" s="48">
        <v>5.89</v>
      </c>
      <c r="D214" s="48">
        <v>5.89</v>
      </c>
      <c r="E214" s="48">
        <v>5.8959999999999999</v>
      </c>
      <c r="F214" s="48">
        <v>5.8769999999999998</v>
      </c>
      <c r="G214" s="50">
        <v>1.5E-3</v>
      </c>
      <c r="I214" s="29">
        <v>43872.645833333336</v>
      </c>
      <c r="J214" s="30">
        <v>421.85</v>
      </c>
      <c r="K214" s="43">
        <f>J214/J213-1</f>
        <v>-5.3511330491361808E-2</v>
      </c>
      <c r="M214" s="29">
        <v>43872.645833333336</v>
      </c>
      <c r="N214" s="30">
        <v>926.2</v>
      </c>
      <c r="O214" s="43">
        <f>N214/N213-1</f>
        <v>1.9594892118009799E-2</v>
      </c>
      <c r="Q214" s="49">
        <v>43872</v>
      </c>
      <c r="R214" s="48">
        <v>503.95</v>
      </c>
      <c r="S214" s="50">
        <v>-6.9999999999999999E-4</v>
      </c>
      <c r="T214" s="48" t="b">
        <f t="shared" si="18"/>
        <v>1</v>
      </c>
      <c r="U214" s="68"/>
      <c r="V214" s="68"/>
      <c r="W214" s="6"/>
    </row>
    <row r="215" spans="2:23" ht="15.6">
      <c r="B215" s="49">
        <v>43901</v>
      </c>
      <c r="C215" s="48">
        <v>5.8979999999999997</v>
      </c>
      <c r="D215" s="48">
        <v>5.8879999999999999</v>
      </c>
      <c r="E215" s="48">
        <v>5.9139999999999997</v>
      </c>
      <c r="F215" s="48">
        <v>5.8879999999999999</v>
      </c>
      <c r="G215" s="50">
        <v>1.4E-3</v>
      </c>
      <c r="I215" s="29">
        <v>43901.645833333336</v>
      </c>
      <c r="J215" s="30">
        <v>420.3</v>
      </c>
      <c r="K215" s="43">
        <f t="shared" ref="K215:K261" si="19">(J215/J214)-1</f>
        <v>-3.6742918098850996E-3</v>
      </c>
      <c r="M215" s="29">
        <v>43901.645833333336</v>
      </c>
      <c r="N215" s="30">
        <v>932.7</v>
      </c>
      <c r="O215" s="31">
        <f t="shared" ref="O215:O246" si="20">(N215/N214)-1</f>
        <v>7.0179226948823281E-3</v>
      </c>
      <c r="Q215" s="49">
        <v>43901</v>
      </c>
      <c r="R215" s="48">
        <v>509.7</v>
      </c>
      <c r="S215" s="50">
        <v>1.14E-2</v>
      </c>
      <c r="T215" s="48" t="b">
        <f t="shared" si="18"/>
        <v>1</v>
      </c>
      <c r="U215" s="68"/>
      <c r="V215" s="68"/>
      <c r="W215" s="6"/>
    </row>
    <row r="216" spans="2:23" ht="15.6">
      <c r="B216" s="49">
        <v>43932</v>
      </c>
      <c r="C216" s="48">
        <v>5.8860000000000001</v>
      </c>
      <c r="D216" s="48">
        <v>5.8959999999999999</v>
      </c>
      <c r="E216" s="48">
        <v>5.8959999999999999</v>
      </c>
      <c r="F216" s="48">
        <v>5.8760000000000003</v>
      </c>
      <c r="G216" s="50">
        <v>-2E-3</v>
      </c>
      <c r="I216" s="29">
        <v>43932.645833333336</v>
      </c>
      <c r="J216" s="30">
        <v>439.8</v>
      </c>
      <c r="K216" s="43">
        <f t="shared" si="19"/>
        <v>4.6395431834403977E-2</v>
      </c>
      <c r="M216" s="29">
        <v>43932.645833333336</v>
      </c>
      <c r="N216" s="30">
        <v>926.3</v>
      </c>
      <c r="O216" s="31">
        <f t="shared" si="20"/>
        <v>-6.8617990779458182E-3</v>
      </c>
      <c r="Q216" s="49">
        <v>43932</v>
      </c>
      <c r="R216" s="48">
        <v>510.45</v>
      </c>
      <c r="S216" s="50">
        <v>1.5E-3</v>
      </c>
      <c r="T216" s="48" t="b">
        <f t="shared" si="18"/>
        <v>1</v>
      </c>
      <c r="U216" s="68"/>
      <c r="V216" s="68"/>
      <c r="W216" s="6"/>
    </row>
    <row r="217" spans="2:23" ht="15.6">
      <c r="B217" s="49">
        <v>43962</v>
      </c>
      <c r="C217" s="48">
        <v>5.86</v>
      </c>
      <c r="D217" s="48">
        <v>5.883</v>
      </c>
      <c r="E217" s="48">
        <v>5.883</v>
      </c>
      <c r="F217" s="48">
        <v>5.8550000000000004</v>
      </c>
      <c r="G217" s="50">
        <v>-4.4000000000000003E-3</v>
      </c>
      <c r="I217" s="29">
        <v>43962.645833333336</v>
      </c>
      <c r="J217" s="30">
        <v>436.65</v>
      </c>
      <c r="K217" s="43">
        <f t="shared" si="19"/>
        <v>-7.1623465211460013E-3</v>
      </c>
      <c r="M217" s="29">
        <v>43962.645833333336</v>
      </c>
      <c r="N217" s="30">
        <v>953.35</v>
      </c>
      <c r="O217" s="31">
        <f t="shared" si="20"/>
        <v>2.9202202310266712E-2</v>
      </c>
      <c r="Q217" s="49">
        <v>43962</v>
      </c>
      <c r="R217" s="48">
        <v>533.95000000000005</v>
      </c>
      <c r="S217" s="50">
        <v>4.5999999999999999E-2</v>
      </c>
      <c r="T217" s="48" t="b">
        <f t="shared" si="18"/>
        <v>1</v>
      </c>
      <c r="U217" s="68"/>
      <c r="V217" s="68"/>
      <c r="W217" s="6"/>
    </row>
    <row r="218" spans="2:23" ht="15.6">
      <c r="B218" s="49">
        <v>43993</v>
      </c>
      <c r="C218" s="48">
        <v>5.8710000000000004</v>
      </c>
      <c r="D218" s="48">
        <v>5.8460000000000001</v>
      </c>
      <c r="E218" s="48">
        <v>5.8730000000000002</v>
      </c>
      <c r="F218" s="48">
        <v>5.8369999999999997</v>
      </c>
      <c r="G218" s="50">
        <v>1.9E-3</v>
      </c>
      <c r="I218" s="29">
        <v>43993.645833333336</v>
      </c>
      <c r="J218" s="30">
        <v>435.25</v>
      </c>
      <c r="K218" s="43">
        <f t="shared" si="19"/>
        <v>-3.2062292453910457E-3</v>
      </c>
      <c r="M218" s="29">
        <v>43993.645833333336</v>
      </c>
      <c r="N218" s="30">
        <v>950.6</v>
      </c>
      <c r="O218" s="31">
        <f t="shared" si="20"/>
        <v>-2.8845649551580976E-3</v>
      </c>
      <c r="Q218" s="49">
        <v>43993</v>
      </c>
      <c r="R218" s="48">
        <v>544.20000000000005</v>
      </c>
      <c r="S218" s="50">
        <v>1.9199999999999998E-2</v>
      </c>
      <c r="T218" s="48" t="b">
        <f t="shared" si="18"/>
        <v>1</v>
      </c>
      <c r="U218" s="68"/>
      <c r="V218" s="68"/>
      <c r="W218" s="6"/>
    </row>
    <row r="219" spans="2:23" ht="15.6">
      <c r="B219" s="49">
        <v>44085</v>
      </c>
      <c r="C219" s="48">
        <v>5.8760000000000003</v>
      </c>
      <c r="D219" s="48">
        <v>5.883</v>
      </c>
      <c r="E219" s="48">
        <v>5.8860000000000001</v>
      </c>
      <c r="F219" s="48">
        <v>5.8710000000000004</v>
      </c>
      <c r="G219" s="50">
        <v>8.9999999999999998E-4</v>
      </c>
      <c r="I219" s="29">
        <v>44085.645833333336</v>
      </c>
      <c r="J219" s="30">
        <v>447.2</v>
      </c>
      <c r="K219" s="43">
        <f t="shared" si="19"/>
        <v>2.7455485353245157E-2</v>
      </c>
      <c r="M219" s="29">
        <v>44085.645833333336</v>
      </c>
      <c r="N219" s="30">
        <v>975.5</v>
      </c>
      <c r="O219" s="31">
        <f t="shared" si="20"/>
        <v>2.6193982747738209E-2</v>
      </c>
      <c r="Q219" s="49">
        <v>44085</v>
      </c>
      <c r="R219" s="48">
        <v>555.79999999999995</v>
      </c>
      <c r="S219" s="50">
        <v>2.1299999999999999E-2</v>
      </c>
      <c r="T219" s="48" t="b">
        <f t="shared" si="18"/>
        <v>1</v>
      </c>
      <c r="U219" s="69"/>
      <c r="V219" s="68"/>
      <c r="W219" s="6"/>
    </row>
    <row r="220" spans="2:23" ht="15.6">
      <c r="B220" s="49">
        <v>44115</v>
      </c>
      <c r="C220" s="48">
        <v>5.9160000000000004</v>
      </c>
      <c r="D220" s="48">
        <v>5.9080000000000004</v>
      </c>
      <c r="E220" s="48">
        <v>5.9180000000000001</v>
      </c>
      <c r="F220" s="48">
        <v>5.899</v>
      </c>
      <c r="G220" s="50">
        <v>6.7999999999999996E-3</v>
      </c>
      <c r="I220" s="29">
        <v>44115.645833333336</v>
      </c>
      <c r="J220" s="30">
        <v>458.75</v>
      </c>
      <c r="K220" s="43">
        <f t="shared" si="19"/>
        <v>2.5827370304114527E-2</v>
      </c>
      <c r="M220" s="29">
        <v>44115.645833333336</v>
      </c>
      <c r="N220" s="30">
        <v>1053.95</v>
      </c>
      <c r="O220" s="31">
        <f t="shared" si="20"/>
        <v>8.0420297283444464E-2</v>
      </c>
      <c r="Q220" s="49">
        <v>44115</v>
      </c>
      <c r="R220" s="48">
        <v>563.95000000000005</v>
      </c>
      <c r="S220" s="50">
        <v>1.47E-2</v>
      </c>
      <c r="T220" s="48" t="b">
        <f t="shared" si="18"/>
        <v>1</v>
      </c>
      <c r="U220" s="69"/>
      <c r="V220" s="68"/>
      <c r="W220" s="6"/>
    </row>
    <row r="221" spans="2:23" ht="15.6">
      <c r="B221" s="49">
        <v>44146</v>
      </c>
      <c r="C221" s="48">
        <v>5.9029999999999996</v>
      </c>
      <c r="D221" s="48">
        <v>5.9359999999999999</v>
      </c>
      <c r="E221" s="48">
        <v>5.9359999999999999</v>
      </c>
      <c r="F221" s="48">
        <v>5.9009999999999998</v>
      </c>
      <c r="G221" s="50">
        <v>-2.2000000000000001E-3</v>
      </c>
      <c r="I221" s="29">
        <v>44146.645833333336</v>
      </c>
      <c r="J221" s="30">
        <v>462.7</v>
      </c>
      <c r="K221" s="43">
        <f t="shared" si="19"/>
        <v>8.6103542234332586E-3</v>
      </c>
      <c r="M221" s="29">
        <v>44146.645833333336</v>
      </c>
      <c r="N221" s="30">
        <v>1039.3</v>
      </c>
      <c r="O221" s="31">
        <f t="shared" si="20"/>
        <v>-1.390009013710336E-2</v>
      </c>
      <c r="Q221" s="49">
        <v>44146</v>
      </c>
      <c r="R221" s="48">
        <v>569.04999999999995</v>
      </c>
      <c r="S221" s="50">
        <v>8.9999999999999993E-3</v>
      </c>
      <c r="T221" s="48" t="b">
        <f t="shared" si="18"/>
        <v>1</v>
      </c>
      <c r="U221" s="69"/>
      <c r="V221" s="68"/>
      <c r="W221" s="6"/>
    </row>
    <row r="222" spans="2:23" ht="15.6">
      <c r="B222" s="49">
        <v>44176</v>
      </c>
      <c r="C222" s="48">
        <v>5.9029999999999996</v>
      </c>
      <c r="D222" s="48">
        <v>5.923</v>
      </c>
      <c r="E222" s="48">
        <v>5.923</v>
      </c>
      <c r="F222" s="48">
        <v>5.9029999999999996</v>
      </c>
      <c r="G222" s="50">
        <v>0</v>
      </c>
      <c r="I222" s="29">
        <v>44176.645833333336</v>
      </c>
      <c r="J222" s="30">
        <v>458.75</v>
      </c>
      <c r="K222" s="43">
        <f t="shared" si="19"/>
        <v>-8.5368489301923534E-3</v>
      </c>
      <c r="M222" s="29">
        <v>44176.645833333336</v>
      </c>
      <c r="N222" s="30">
        <v>1023.5</v>
      </c>
      <c r="O222" s="31">
        <f t="shared" si="20"/>
        <v>-1.5202540171269097E-2</v>
      </c>
      <c r="Q222" s="49">
        <v>44176</v>
      </c>
      <c r="R222" s="48">
        <v>558.1</v>
      </c>
      <c r="S222" s="50">
        <v>-1.9199999999999998E-2</v>
      </c>
      <c r="T222" s="48" t="b">
        <f t="shared" si="18"/>
        <v>1</v>
      </c>
      <c r="U222" s="69"/>
      <c r="V222" s="68"/>
      <c r="W222" s="6"/>
    </row>
    <row r="223" spans="2:23" ht="27">
      <c r="B223" s="48" t="s">
        <v>1003</v>
      </c>
      <c r="C223" s="48">
        <v>5.8780000000000001</v>
      </c>
      <c r="D223" s="48">
        <v>5.915</v>
      </c>
      <c r="E223" s="48">
        <v>5.915</v>
      </c>
      <c r="F223" s="48">
        <v>5.875</v>
      </c>
      <c r="G223" s="50">
        <v>-4.1999999999999997E-3</v>
      </c>
      <c r="I223" s="30" t="s">
        <v>141</v>
      </c>
      <c r="J223" s="30">
        <v>451.3</v>
      </c>
      <c r="K223" s="43">
        <f t="shared" si="19"/>
        <v>-1.6239782016348792E-2</v>
      </c>
      <c r="M223" s="30" t="s">
        <v>141</v>
      </c>
      <c r="N223" s="30">
        <v>1023.4</v>
      </c>
      <c r="O223" s="31">
        <f t="shared" si="20"/>
        <v>-9.7703957010253362E-5</v>
      </c>
      <c r="Q223" s="48" t="s">
        <v>1003</v>
      </c>
      <c r="R223" s="48">
        <v>554.79999999999995</v>
      </c>
      <c r="S223" s="50">
        <v>-5.8999999999999999E-3</v>
      </c>
      <c r="T223" s="48" t="b">
        <f t="shared" si="18"/>
        <v>1</v>
      </c>
      <c r="U223" s="69"/>
      <c r="V223" s="68"/>
      <c r="W223" s="6"/>
    </row>
    <row r="224" spans="2:23" ht="27">
      <c r="B224" s="48" t="s">
        <v>1004</v>
      </c>
      <c r="C224" s="48">
        <v>5.8769999999999998</v>
      </c>
      <c r="D224" s="48">
        <v>5.8879999999999999</v>
      </c>
      <c r="E224" s="48">
        <v>5.8879999999999999</v>
      </c>
      <c r="F224" s="48">
        <v>5.8659999999999997</v>
      </c>
      <c r="G224" s="50">
        <v>-2.0000000000000001E-4</v>
      </c>
      <c r="I224" s="30" t="s">
        <v>142</v>
      </c>
      <c r="J224" s="30">
        <v>453.45</v>
      </c>
      <c r="K224" s="43">
        <f t="shared" si="19"/>
        <v>4.7640150675825055E-3</v>
      </c>
      <c r="M224" s="30" t="s">
        <v>142</v>
      </c>
      <c r="N224" s="30">
        <v>1038.75</v>
      </c>
      <c r="O224" s="31">
        <f t="shared" si="20"/>
        <v>1.499902286495991E-2</v>
      </c>
      <c r="Q224" s="48" t="s">
        <v>1004</v>
      </c>
      <c r="R224" s="48">
        <v>560.25</v>
      </c>
      <c r="S224" s="50">
        <v>9.7999999999999997E-3</v>
      </c>
      <c r="T224" s="48" t="b">
        <f t="shared" si="18"/>
        <v>1</v>
      </c>
      <c r="U224" s="69"/>
      <c r="V224" s="68"/>
      <c r="W224" s="6"/>
    </row>
    <row r="225" spans="2:23" ht="27">
      <c r="B225" s="48" t="s">
        <v>1005</v>
      </c>
      <c r="C225" s="48">
        <v>5.8780000000000001</v>
      </c>
      <c r="D225" s="48">
        <v>5.8769999999999998</v>
      </c>
      <c r="E225" s="48">
        <v>5.8810000000000002</v>
      </c>
      <c r="F225" s="48">
        <v>5.86</v>
      </c>
      <c r="G225" s="50">
        <v>2.0000000000000001E-4</v>
      </c>
      <c r="I225" s="30" t="s">
        <v>143</v>
      </c>
      <c r="J225" s="30">
        <v>453.2</v>
      </c>
      <c r="K225" s="43">
        <f t="shared" si="19"/>
        <v>-5.5132870217222685E-4</v>
      </c>
      <c r="M225" s="30" t="s">
        <v>143</v>
      </c>
      <c r="N225" s="30">
        <v>1029.55</v>
      </c>
      <c r="O225" s="31">
        <f t="shared" si="20"/>
        <v>-8.8567990373045191E-3</v>
      </c>
      <c r="Q225" s="48" t="s">
        <v>1005</v>
      </c>
      <c r="R225" s="48">
        <v>563.75</v>
      </c>
      <c r="S225" s="50">
        <v>6.1999999999999998E-3</v>
      </c>
      <c r="T225" s="48" t="b">
        <f t="shared" si="18"/>
        <v>1</v>
      </c>
      <c r="U225" s="69"/>
      <c r="V225" s="68"/>
      <c r="W225" s="6"/>
    </row>
    <row r="226" spans="2:23" ht="27">
      <c r="B226" s="48" t="s">
        <v>1006</v>
      </c>
      <c r="C226" s="48">
        <v>5.8760000000000003</v>
      </c>
      <c r="D226" s="48">
        <v>5.891</v>
      </c>
      <c r="E226" s="48">
        <v>5.891</v>
      </c>
      <c r="F226" s="48">
        <v>5.8730000000000002</v>
      </c>
      <c r="G226" s="50">
        <v>-2.9999999999999997E-4</v>
      </c>
      <c r="I226" s="30" t="s">
        <v>144</v>
      </c>
      <c r="J226" s="30">
        <v>446.2</v>
      </c>
      <c r="K226" s="43">
        <f t="shared" si="19"/>
        <v>-1.5445719329214458E-2</v>
      </c>
      <c r="M226" s="30" t="s">
        <v>144</v>
      </c>
      <c r="N226" s="30">
        <v>1052.1500000000001</v>
      </c>
      <c r="O226" s="31">
        <f t="shared" si="20"/>
        <v>2.1951337963187934E-2</v>
      </c>
      <c r="Q226" s="48" t="s">
        <v>1006</v>
      </c>
      <c r="R226" s="48">
        <v>572.04999999999995</v>
      </c>
      <c r="S226" s="50">
        <v>1.47E-2</v>
      </c>
      <c r="T226" s="48" t="b">
        <f t="shared" si="18"/>
        <v>1</v>
      </c>
      <c r="U226" s="69"/>
      <c r="V226" s="68"/>
      <c r="W226" s="6"/>
    </row>
    <row r="227" spans="2:23" ht="27">
      <c r="B227" s="48" t="s">
        <v>1007</v>
      </c>
      <c r="C227" s="48">
        <v>5.8769999999999998</v>
      </c>
      <c r="D227" s="48">
        <v>5.8769999999999998</v>
      </c>
      <c r="E227" s="48">
        <v>5.8869999999999996</v>
      </c>
      <c r="F227" s="48">
        <v>5.8710000000000004</v>
      </c>
      <c r="G227" s="50">
        <v>2.0000000000000001E-4</v>
      </c>
      <c r="I227" s="30" t="s">
        <v>145</v>
      </c>
      <c r="J227" s="30">
        <v>449.45</v>
      </c>
      <c r="K227" s="43">
        <f t="shared" si="19"/>
        <v>7.283729269385919E-3</v>
      </c>
      <c r="M227" s="30" t="s">
        <v>145</v>
      </c>
      <c r="N227" s="30">
        <v>1094.25</v>
      </c>
      <c r="O227" s="31">
        <f t="shared" si="20"/>
        <v>4.001330608753495E-2</v>
      </c>
      <c r="Q227" s="48" t="s">
        <v>1007</v>
      </c>
      <c r="R227" s="48">
        <v>571.4</v>
      </c>
      <c r="S227" s="50">
        <v>-1.1000000000000001E-3</v>
      </c>
      <c r="T227" s="48" t="b">
        <f t="shared" si="18"/>
        <v>1</v>
      </c>
      <c r="U227" s="69"/>
      <c r="V227" s="68"/>
      <c r="W227" s="6"/>
    </row>
    <row r="228" spans="2:23" ht="27">
      <c r="B228" s="48" t="s">
        <v>1008</v>
      </c>
      <c r="C228" s="48">
        <v>5.9</v>
      </c>
      <c r="D228" s="48">
        <v>5.883</v>
      </c>
      <c r="E228" s="48">
        <v>5.9029999999999996</v>
      </c>
      <c r="F228" s="48">
        <v>5.8739999999999997</v>
      </c>
      <c r="G228" s="50">
        <v>3.8999999999999998E-3</v>
      </c>
      <c r="I228" s="30" t="s">
        <v>146</v>
      </c>
      <c r="J228" s="30">
        <v>446.2</v>
      </c>
      <c r="K228" s="43">
        <f t="shared" si="19"/>
        <v>-7.2310601846701239E-3</v>
      </c>
      <c r="M228" s="30" t="s">
        <v>146</v>
      </c>
      <c r="N228" s="30">
        <v>1086.3</v>
      </c>
      <c r="O228" s="31">
        <f t="shared" si="20"/>
        <v>-7.2652501713502682E-3</v>
      </c>
      <c r="Q228" s="48" t="s">
        <v>1008</v>
      </c>
      <c r="R228" s="48">
        <v>566.79999999999995</v>
      </c>
      <c r="S228" s="50">
        <v>-8.0999999999999996E-3</v>
      </c>
      <c r="T228" s="48" t="b">
        <f t="shared" si="18"/>
        <v>1</v>
      </c>
      <c r="U228" s="68"/>
      <c r="V228" s="68"/>
      <c r="W228" s="6"/>
    </row>
    <row r="229" spans="2:23" ht="27">
      <c r="B229" s="48" t="s">
        <v>1009</v>
      </c>
      <c r="C229" s="48">
        <v>5.88</v>
      </c>
      <c r="D229" s="48">
        <v>5.9130000000000003</v>
      </c>
      <c r="E229" s="48">
        <v>5.9130000000000003</v>
      </c>
      <c r="F229" s="48">
        <v>5.8789999999999996</v>
      </c>
      <c r="G229" s="50">
        <v>-3.3999999999999998E-3</v>
      </c>
      <c r="I229" s="30" t="s">
        <v>147</v>
      </c>
      <c r="J229" s="30">
        <v>449.8</v>
      </c>
      <c r="K229" s="43">
        <f t="shared" si="19"/>
        <v>8.0681308830121701E-3</v>
      </c>
      <c r="M229" s="30" t="s">
        <v>147</v>
      </c>
      <c r="N229" s="30">
        <v>1072</v>
      </c>
      <c r="O229" s="31">
        <f t="shared" si="20"/>
        <v>-1.3163951026419873E-2</v>
      </c>
      <c r="Q229" s="48" t="s">
        <v>1009</v>
      </c>
      <c r="R229" s="48">
        <v>563.4</v>
      </c>
      <c r="S229" s="50">
        <v>-6.0000000000000001E-3</v>
      </c>
      <c r="T229" s="48" t="b">
        <f t="shared" si="18"/>
        <v>1</v>
      </c>
      <c r="U229" s="68"/>
      <c r="V229" s="68"/>
      <c r="W229" s="6"/>
    </row>
    <row r="230" spans="2:23" ht="27">
      <c r="B230" s="48" t="s">
        <v>1010</v>
      </c>
      <c r="C230" s="48">
        <v>5.8849999999999998</v>
      </c>
      <c r="D230" s="48">
        <v>5.9020000000000001</v>
      </c>
      <c r="E230" s="48">
        <v>5.9020000000000001</v>
      </c>
      <c r="F230" s="48">
        <v>5.8760000000000003</v>
      </c>
      <c r="G230" s="50">
        <v>8.9999999999999998E-4</v>
      </c>
      <c r="I230" s="30" t="s">
        <v>148</v>
      </c>
      <c r="J230" s="30">
        <v>442.85</v>
      </c>
      <c r="K230" s="43">
        <f t="shared" si="19"/>
        <v>-1.5451311694086201E-2</v>
      </c>
      <c r="M230" s="30" t="s">
        <v>148</v>
      </c>
      <c r="N230" s="30">
        <v>1046.1500000000001</v>
      </c>
      <c r="O230" s="31">
        <f t="shared" si="20"/>
        <v>-2.4113805970149116E-2</v>
      </c>
      <c r="Q230" s="48" t="s">
        <v>1010</v>
      </c>
      <c r="R230" s="48">
        <v>550.20000000000005</v>
      </c>
      <c r="S230" s="50">
        <v>-2.3400000000000001E-2</v>
      </c>
      <c r="T230" s="48" t="b">
        <f t="shared" si="18"/>
        <v>1</v>
      </c>
      <c r="U230" s="68"/>
      <c r="V230" s="68"/>
      <c r="W230" s="6"/>
    </row>
    <row r="231" spans="2:23" ht="27">
      <c r="B231" s="48" t="s">
        <v>1011</v>
      </c>
      <c r="C231" s="48">
        <v>5.8719999999999999</v>
      </c>
      <c r="D231" s="48">
        <v>5.8949999999999996</v>
      </c>
      <c r="E231" s="48">
        <v>5.8949999999999996</v>
      </c>
      <c r="F231" s="48">
        <v>5.8689999999999998</v>
      </c>
      <c r="G231" s="50">
        <v>-2.2000000000000001E-3</v>
      </c>
      <c r="I231" s="30" t="s">
        <v>149</v>
      </c>
      <c r="J231" s="30">
        <v>444.9</v>
      </c>
      <c r="K231" s="43">
        <f t="shared" si="19"/>
        <v>4.6291069210793179E-3</v>
      </c>
      <c r="M231" s="30" t="s">
        <v>149</v>
      </c>
      <c r="N231" s="30">
        <v>1045.75</v>
      </c>
      <c r="O231" s="31">
        <f t="shared" si="20"/>
        <v>-3.8235434689104508E-4</v>
      </c>
      <c r="Q231" s="48" t="s">
        <v>1011</v>
      </c>
      <c r="R231" s="48">
        <v>557</v>
      </c>
      <c r="S231" s="50">
        <v>1.24E-2</v>
      </c>
      <c r="T231" s="48" t="b">
        <f t="shared" si="18"/>
        <v>1</v>
      </c>
      <c r="U231" s="68"/>
      <c r="V231" s="68"/>
      <c r="W231" s="6"/>
    </row>
    <row r="232" spans="2:23" ht="27">
      <c r="B232" s="48" t="s">
        <v>1012</v>
      </c>
      <c r="C232" s="48">
        <v>5.9109999999999996</v>
      </c>
      <c r="D232" s="48">
        <v>5.8879999999999999</v>
      </c>
      <c r="E232" s="48">
        <v>5.9160000000000004</v>
      </c>
      <c r="F232" s="48">
        <v>5.8840000000000003</v>
      </c>
      <c r="G232" s="50">
        <v>6.6E-3</v>
      </c>
      <c r="I232" s="30" t="s">
        <v>150</v>
      </c>
      <c r="J232" s="30">
        <v>454.5</v>
      </c>
      <c r="K232" s="43">
        <f t="shared" si="19"/>
        <v>2.157788267026306E-2</v>
      </c>
      <c r="M232" s="30" t="s">
        <v>150</v>
      </c>
      <c r="N232" s="30">
        <v>1038.95</v>
      </c>
      <c r="O232" s="31">
        <f t="shared" si="20"/>
        <v>-6.5025101601721147E-3</v>
      </c>
      <c r="Q232" s="48" t="s">
        <v>1012</v>
      </c>
      <c r="R232" s="48">
        <v>548.4</v>
      </c>
      <c r="S232" s="50">
        <v>-1.54E-2</v>
      </c>
      <c r="T232" s="48" t="b">
        <f t="shared" si="18"/>
        <v>1</v>
      </c>
      <c r="U232" s="68"/>
      <c r="V232" s="68"/>
      <c r="W232" s="6"/>
    </row>
    <row r="233" spans="2:23" ht="15.6">
      <c r="B233" s="49">
        <v>43842</v>
      </c>
      <c r="C233" s="48">
        <v>5.93</v>
      </c>
      <c r="D233" s="48">
        <v>5.9189999999999996</v>
      </c>
      <c r="E233" s="48">
        <v>5.93</v>
      </c>
      <c r="F233" s="48">
        <v>5.9089999999999998</v>
      </c>
      <c r="G233" s="50">
        <v>3.2000000000000002E-3</v>
      </c>
      <c r="I233" s="29">
        <v>43842.645833333336</v>
      </c>
      <c r="J233" s="30">
        <v>453.15</v>
      </c>
      <c r="K233" s="43">
        <f t="shared" si="19"/>
        <v>-2.9702970297029729E-3</v>
      </c>
      <c r="M233" s="29">
        <v>43842.645833333336</v>
      </c>
      <c r="N233" s="30">
        <v>1088.4000000000001</v>
      </c>
      <c r="O233" s="31">
        <f t="shared" si="20"/>
        <v>4.7596130708888795E-2</v>
      </c>
      <c r="Q233" s="49">
        <v>43842</v>
      </c>
      <c r="R233" s="48">
        <v>566.95000000000005</v>
      </c>
      <c r="S233" s="50">
        <v>3.3799999999999997E-2</v>
      </c>
      <c r="T233" s="48" t="b">
        <f t="shared" si="18"/>
        <v>1</v>
      </c>
      <c r="U233" s="68"/>
      <c r="V233" s="68"/>
      <c r="W233" s="6"/>
    </row>
    <row r="234" spans="2:23" ht="15.6">
      <c r="B234" s="49">
        <v>43873</v>
      </c>
      <c r="C234" s="48">
        <v>5.92</v>
      </c>
      <c r="D234" s="48">
        <v>5.9509999999999996</v>
      </c>
      <c r="E234" s="48">
        <v>5.9509999999999996</v>
      </c>
      <c r="F234" s="48">
        <v>5.9189999999999996</v>
      </c>
      <c r="G234" s="50">
        <v>-1.6999999999999999E-3</v>
      </c>
      <c r="I234" s="29">
        <v>43873.645833333336</v>
      </c>
      <c r="J234" s="30">
        <v>452.1</v>
      </c>
      <c r="K234" s="43">
        <f t="shared" si="19"/>
        <v>-2.3171135385633423E-3</v>
      </c>
      <c r="M234" s="29">
        <v>43873.645833333336</v>
      </c>
      <c r="N234" s="30">
        <v>1068.8</v>
      </c>
      <c r="O234" s="31">
        <f t="shared" si="20"/>
        <v>-1.8008085262771201E-2</v>
      </c>
      <c r="Q234" s="49">
        <v>43873</v>
      </c>
      <c r="R234" s="48">
        <v>569.4</v>
      </c>
      <c r="S234" s="50">
        <v>4.3E-3</v>
      </c>
      <c r="T234" s="48" t="b">
        <f t="shared" si="18"/>
        <v>1</v>
      </c>
      <c r="U234" s="68"/>
      <c r="V234" s="68"/>
      <c r="W234" s="6"/>
    </row>
    <row r="235" spans="2:23" ht="15.6">
      <c r="B235" s="49">
        <v>43902</v>
      </c>
      <c r="C235" s="48">
        <v>5.9320000000000004</v>
      </c>
      <c r="D235" s="48">
        <v>5.9329999999999998</v>
      </c>
      <c r="E235" s="48">
        <v>5.9349999999999996</v>
      </c>
      <c r="F235" s="48">
        <v>5.9089999999999998</v>
      </c>
      <c r="G235" s="50">
        <v>2E-3</v>
      </c>
      <c r="I235" s="29">
        <v>43902.645833333336</v>
      </c>
      <c r="J235" s="30">
        <v>464.4</v>
      </c>
      <c r="K235" s="43">
        <f t="shared" si="19"/>
        <v>2.7206370272063518E-2</v>
      </c>
      <c r="M235" s="29">
        <v>43902.645833333336</v>
      </c>
      <c r="N235" s="30">
        <v>1070</v>
      </c>
      <c r="O235" s="31">
        <f t="shared" si="20"/>
        <v>1.1227544910179521E-3</v>
      </c>
      <c r="Q235" s="49">
        <v>43902</v>
      </c>
      <c r="R235" s="48">
        <v>571.4</v>
      </c>
      <c r="S235" s="50">
        <v>3.5000000000000001E-3</v>
      </c>
      <c r="T235" s="48" t="b">
        <f t="shared" si="18"/>
        <v>1</v>
      </c>
      <c r="U235" s="68"/>
      <c r="V235" s="68"/>
      <c r="W235" s="6"/>
    </row>
    <row r="236" spans="2:23" ht="15.6">
      <c r="B236" s="49">
        <v>43933</v>
      </c>
      <c r="C236" s="48">
        <v>5.8970000000000002</v>
      </c>
      <c r="D236" s="48">
        <v>5.9329999999999998</v>
      </c>
      <c r="E236" s="48">
        <v>5.9329999999999998</v>
      </c>
      <c r="F236" s="48">
        <v>5.8879999999999999</v>
      </c>
      <c r="G236" s="50">
        <v>-5.8999999999999999E-3</v>
      </c>
      <c r="I236" s="29">
        <v>43933.645833333336</v>
      </c>
      <c r="J236" s="30">
        <v>473.65</v>
      </c>
      <c r="K236" s="43">
        <f t="shared" si="19"/>
        <v>1.991817398794149E-2</v>
      </c>
      <c r="M236" s="29">
        <v>43933.645833333336</v>
      </c>
      <c r="N236" s="30">
        <v>1091.6500000000001</v>
      </c>
      <c r="O236" s="31">
        <f t="shared" si="20"/>
        <v>2.0233644859813271E-2</v>
      </c>
      <c r="Q236" s="49">
        <v>43933</v>
      </c>
      <c r="R236" s="48">
        <v>579.6</v>
      </c>
      <c r="S236" s="50">
        <v>1.44E-2</v>
      </c>
      <c r="T236" s="48" t="b">
        <f t="shared" si="18"/>
        <v>1</v>
      </c>
      <c r="U236" s="68"/>
      <c r="V236" s="68"/>
      <c r="W236" s="6"/>
    </row>
    <row r="237" spans="2:23" ht="15.6">
      <c r="B237" s="49">
        <v>44024</v>
      </c>
      <c r="C237" s="48">
        <v>5.9240000000000004</v>
      </c>
      <c r="D237" s="48">
        <v>5.9080000000000004</v>
      </c>
      <c r="E237" s="48">
        <v>5.9290000000000003</v>
      </c>
      <c r="F237" s="48">
        <v>5.9059999999999997</v>
      </c>
      <c r="G237" s="50">
        <v>4.5999999999999999E-3</v>
      </c>
      <c r="I237" s="29">
        <v>44024.645833333336</v>
      </c>
      <c r="J237" s="30">
        <v>471.2</v>
      </c>
      <c r="K237" s="43">
        <f t="shared" si="19"/>
        <v>-5.1725957985854221E-3</v>
      </c>
      <c r="M237" s="29">
        <v>44024.645833333336</v>
      </c>
      <c r="N237" s="30">
        <v>1094.75</v>
      </c>
      <c r="O237" s="31">
        <f t="shared" si="20"/>
        <v>2.8397380112672455E-3</v>
      </c>
      <c r="Q237" s="49">
        <v>44024</v>
      </c>
      <c r="R237" s="48">
        <v>588.85</v>
      </c>
      <c r="S237" s="50">
        <v>1.6E-2</v>
      </c>
      <c r="T237" s="48" t="b">
        <f t="shared" si="18"/>
        <v>1</v>
      </c>
      <c r="U237" s="68"/>
      <c r="V237" s="68"/>
      <c r="W237" s="6"/>
    </row>
    <row r="238" spans="2:23" ht="15.6">
      <c r="B238" s="49">
        <v>44055</v>
      </c>
      <c r="C238" s="48">
        <v>5.9390000000000001</v>
      </c>
      <c r="D238" s="48">
        <v>5.9320000000000004</v>
      </c>
      <c r="E238" s="48">
        <v>5.9420000000000002</v>
      </c>
      <c r="F238" s="48">
        <v>5.9180000000000001</v>
      </c>
      <c r="G238" s="50">
        <v>2.5000000000000001E-3</v>
      </c>
      <c r="I238" s="29">
        <v>44055.645833333336</v>
      </c>
      <c r="J238" s="30">
        <v>460.9</v>
      </c>
      <c r="K238" s="43">
        <f t="shared" si="19"/>
        <v>-2.1859083191850592E-2</v>
      </c>
      <c r="M238" s="29">
        <v>44055.645833333336</v>
      </c>
      <c r="N238" s="30">
        <v>1112.6500000000001</v>
      </c>
      <c r="O238" s="31">
        <f t="shared" si="20"/>
        <v>1.635076501484356E-2</v>
      </c>
      <c r="Q238" s="49">
        <v>44055</v>
      </c>
      <c r="R238" s="48">
        <v>586.29999999999995</v>
      </c>
      <c r="S238" s="50">
        <v>-4.3E-3</v>
      </c>
      <c r="T238" s="48" t="b">
        <f t="shared" si="18"/>
        <v>1</v>
      </c>
      <c r="U238" s="69"/>
      <c r="V238" s="68"/>
      <c r="W238" s="6"/>
    </row>
    <row r="239" spans="2:23" ht="15.6">
      <c r="B239" s="49">
        <v>44086</v>
      </c>
      <c r="C239" s="48">
        <v>5.9169999999999998</v>
      </c>
      <c r="D239" s="48">
        <v>5.9470000000000001</v>
      </c>
      <c r="E239" s="48">
        <v>5.9509999999999996</v>
      </c>
      <c r="F239" s="48">
        <v>5.907</v>
      </c>
      <c r="G239" s="50">
        <v>-3.7000000000000002E-3</v>
      </c>
      <c r="I239" s="29">
        <v>44086.645833333336</v>
      </c>
      <c r="J239" s="30">
        <v>461.85</v>
      </c>
      <c r="K239" s="43">
        <f t="shared" si="19"/>
        <v>2.0611846387503796E-3</v>
      </c>
      <c r="M239" s="29">
        <v>44086.645833333336</v>
      </c>
      <c r="N239" s="30">
        <v>1139.95</v>
      </c>
      <c r="O239" s="31">
        <f t="shared" si="20"/>
        <v>2.4536017615602423E-2</v>
      </c>
      <c r="Q239" s="49">
        <v>44086</v>
      </c>
      <c r="R239" s="48">
        <v>583.79999999999995</v>
      </c>
      <c r="S239" s="50">
        <v>-4.3E-3</v>
      </c>
      <c r="T239" s="48" t="b">
        <f t="shared" si="18"/>
        <v>1</v>
      </c>
      <c r="U239" s="69"/>
      <c r="V239" s="68"/>
      <c r="W239" s="6"/>
    </row>
    <row r="240" spans="2:23" ht="15.6">
      <c r="B240" s="49">
        <v>44116</v>
      </c>
      <c r="C240" s="48">
        <v>5.9160000000000004</v>
      </c>
      <c r="D240" s="48">
        <v>5.9130000000000003</v>
      </c>
      <c r="E240" s="48">
        <v>5.9180000000000001</v>
      </c>
      <c r="F240" s="48">
        <v>5.8979999999999997</v>
      </c>
      <c r="G240" s="50">
        <v>-2.0000000000000001E-4</v>
      </c>
      <c r="I240" s="29">
        <v>44116.645833333336</v>
      </c>
      <c r="J240" s="30">
        <v>458.85</v>
      </c>
      <c r="K240" s="43">
        <f t="shared" si="19"/>
        <v>-6.4956154595647853E-3</v>
      </c>
      <c r="M240" s="29">
        <v>44116.645833333336</v>
      </c>
      <c r="N240" s="30">
        <v>1137.8</v>
      </c>
      <c r="O240" s="31">
        <f t="shared" si="20"/>
        <v>-1.8860476336681753E-3</v>
      </c>
      <c r="Q240" s="49">
        <v>44116</v>
      </c>
      <c r="R240" s="48">
        <v>593</v>
      </c>
      <c r="S240" s="50">
        <v>1.5800000000000002E-2</v>
      </c>
      <c r="T240" s="48" t="b">
        <f t="shared" si="18"/>
        <v>1</v>
      </c>
      <c r="U240" s="69"/>
      <c r="V240" s="68"/>
      <c r="W240" s="6"/>
    </row>
    <row r="241" spans="2:23" ht="15.6">
      <c r="B241" s="49">
        <v>44147</v>
      </c>
      <c r="C241" s="48">
        <v>5.9560000000000004</v>
      </c>
      <c r="D241" s="48">
        <v>5.9429999999999996</v>
      </c>
      <c r="E241" s="48">
        <v>5.96</v>
      </c>
      <c r="F241" s="48">
        <v>5.92</v>
      </c>
      <c r="G241" s="50">
        <v>6.7999999999999996E-3</v>
      </c>
      <c r="I241" s="29">
        <v>44147.645833333336</v>
      </c>
      <c r="J241" s="30">
        <v>455.25</v>
      </c>
      <c r="K241" s="43">
        <f t="shared" si="19"/>
        <v>-7.8457012095456413E-3</v>
      </c>
      <c r="M241" s="29">
        <v>44147.645833333336</v>
      </c>
      <c r="N241" s="30">
        <v>1157.4000000000001</v>
      </c>
      <c r="O241" s="31">
        <f t="shared" si="20"/>
        <v>1.7226226050272686E-2</v>
      </c>
      <c r="Q241" s="49">
        <v>44147</v>
      </c>
      <c r="R241" s="48">
        <v>593.4</v>
      </c>
      <c r="S241" s="50">
        <v>6.9999999999999999E-4</v>
      </c>
      <c r="T241" s="48" t="b">
        <f t="shared" si="18"/>
        <v>1</v>
      </c>
      <c r="U241" s="69"/>
      <c r="V241" s="68"/>
      <c r="W241" s="6"/>
    </row>
    <row r="242" spans="2:23" ht="27">
      <c r="B242" s="48" t="s">
        <v>1013</v>
      </c>
      <c r="C242" s="48">
        <v>5.9459999999999997</v>
      </c>
      <c r="D242" s="48">
        <v>5.97</v>
      </c>
      <c r="E242" s="48">
        <v>5.97</v>
      </c>
      <c r="F242" s="48">
        <v>5.9349999999999996</v>
      </c>
      <c r="G242" s="50">
        <v>-1.6999999999999999E-3</v>
      </c>
      <c r="I242" s="30" t="s">
        <v>151</v>
      </c>
      <c r="J242" s="30">
        <v>460.05</v>
      </c>
      <c r="K242" s="43">
        <f t="shared" si="19"/>
        <v>1.0543657331136824E-2</v>
      </c>
      <c r="M242" s="30" t="s">
        <v>151</v>
      </c>
      <c r="N242" s="30">
        <v>1158.0999999999999</v>
      </c>
      <c r="O242" s="31">
        <f t="shared" si="20"/>
        <v>6.0480387074468567E-4</v>
      </c>
      <c r="Q242" s="48" t="s">
        <v>1013</v>
      </c>
      <c r="R242" s="48">
        <v>595.65</v>
      </c>
      <c r="S242" s="50">
        <v>3.8E-3</v>
      </c>
      <c r="T242" s="48" t="b">
        <f t="shared" si="18"/>
        <v>1</v>
      </c>
      <c r="U242" s="69"/>
      <c r="V242" s="68"/>
      <c r="W242" s="6"/>
    </row>
    <row r="243" spans="2:23" ht="27">
      <c r="B243" s="48" t="s">
        <v>1014</v>
      </c>
      <c r="C243" s="48">
        <v>5.9409999999999998</v>
      </c>
      <c r="D243" s="48">
        <v>5.9260000000000002</v>
      </c>
      <c r="E243" s="48">
        <v>5.9489999999999998</v>
      </c>
      <c r="F243" s="48">
        <v>5.923</v>
      </c>
      <c r="G243" s="50">
        <v>-8.0000000000000004E-4</v>
      </c>
      <c r="I243" s="30" t="s">
        <v>152</v>
      </c>
      <c r="J243" s="30">
        <v>464.1</v>
      </c>
      <c r="K243" s="43">
        <f t="shared" si="19"/>
        <v>8.8033909357678741E-3</v>
      </c>
      <c r="M243" s="30" t="s">
        <v>152</v>
      </c>
      <c r="N243" s="30">
        <v>1158.55</v>
      </c>
      <c r="O243" s="31">
        <f t="shared" si="20"/>
        <v>3.8856748121918194E-4</v>
      </c>
      <c r="Q243" s="48" t="s">
        <v>1014</v>
      </c>
      <c r="R243" s="48">
        <v>594.29999999999995</v>
      </c>
      <c r="S243" s="50">
        <v>-2.3E-3</v>
      </c>
      <c r="T243" s="48" t="b">
        <f t="shared" si="18"/>
        <v>1</v>
      </c>
      <c r="U243" s="69"/>
      <c r="V243" s="68"/>
      <c r="W243" s="6"/>
    </row>
    <row r="244" spans="2:23" ht="27">
      <c r="B244" s="48" t="s">
        <v>1015</v>
      </c>
      <c r="C244" s="48">
        <v>5.944</v>
      </c>
      <c r="D244" s="48">
        <v>5.9480000000000004</v>
      </c>
      <c r="E244" s="48">
        <v>5.9530000000000003</v>
      </c>
      <c r="F244" s="48">
        <v>5.94</v>
      </c>
      <c r="G244" s="50">
        <v>5.0000000000000001E-4</v>
      </c>
      <c r="I244" s="30" t="s">
        <v>153</v>
      </c>
      <c r="J244" s="30">
        <v>460.5</v>
      </c>
      <c r="K244" s="43">
        <f t="shared" si="19"/>
        <v>-7.7569489334196051E-3</v>
      </c>
      <c r="M244" s="30" t="s">
        <v>153</v>
      </c>
      <c r="N244" s="30">
        <v>1157.1500000000001</v>
      </c>
      <c r="O244" s="31">
        <f t="shared" si="20"/>
        <v>-1.2084070605496988E-3</v>
      </c>
      <c r="Q244" s="48" t="s">
        <v>1015</v>
      </c>
      <c r="R244" s="48">
        <v>594.85</v>
      </c>
      <c r="S244" s="50">
        <v>8.9999999999999998E-4</v>
      </c>
      <c r="T244" s="48" t="b">
        <f t="shared" si="18"/>
        <v>1</v>
      </c>
      <c r="U244" s="69"/>
      <c r="V244" s="68"/>
      <c r="W244" s="6"/>
    </row>
    <row r="245" spans="2:23" ht="27">
      <c r="B245" s="48" t="s">
        <v>1016</v>
      </c>
      <c r="C245" s="48">
        <v>5.952</v>
      </c>
      <c r="D245" s="48">
        <v>5.9550000000000001</v>
      </c>
      <c r="E245" s="48">
        <v>5.9550000000000001</v>
      </c>
      <c r="F245" s="48">
        <v>5.9379999999999997</v>
      </c>
      <c r="G245" s="50">
        <v>1.2999999999999999E-3</v>
      </c>
      <c r="I245" s="30" t="s">
        <v>154</v>
      </c>
      <c r="J245" s="30">
        <v>457.85</v>
      </c>
      <c r="K245" s="43">
        <f t="shared" si="19"/>
        <v>-5.7546145494027368E-3</v>
      </c>
      <c r="M245" s="30" t="s">
        <v>154</v>
      </c>
      <c r="N245" s="30">
        <v>1144.2</v>
      </c>
      <c r="O245" s="31">
        <f t="shared" si="20"/>
        <v>-1.119128894266086E-2</v>
      </c>
      <c r="Q245" s="48" t="s">
        <v>1016</v>
      </c>
      <c r="R245" s="48">
        <v>583.54999999999995</v>
      </c>
      <c r="S245" s="50">
        <v>-1.9E-2</v>
      </c>
      <c r="T245" s="48" t="b">
        <f t="shared" si="18"/>
        <v>1</v>
      </c>
      <c r="U245" s="69"/>
      <c r="V245" s="68"/>
      <c r="W245" s="6"/>
    </row>
    <row r="246" spans="2:23" ht="27">
      <c r="B246" s="48" t="s">
        <v>1017</v>
      </c>
      <c r="C246" s="48">
        <v>5.9589999999999996</v>
      </c>
      <c r="D246" s="48">
        <v>5.952</v>
      </c>
      <c r="E246" s="48">
        <v>5.9790000000000001</v>
      </c>
      <c r="F246" s="48">
        <v>5.95</v>
      </c>
      <c r="G246" s="50">
        <v>1.1999999999999999E-3</v>
      </c>
      <c r="I246" s="30" t="s">
        <v>155</v>
      </c>
      <c r="J246" s="30">
        <v>458.75</v>
      </c>
      <c r="K246" s="43">
        <f t="shared" si="19"/>
        <v>1.965709293436646E-3</v>
      </c>
      <c r="M246" s="30" t="s">
        <v>155</v>
      </c>
      <c r="N246" s="30">
        <v>1137.55</v>
      </c>
      <c r="O246" s="31">
        <f t="shared" si="20"/>
        <v>-5.8119209928334525E-3</v>
      </c>
      <c r="Q246" s="48" t="s">
        <v>1017</v>
      </c>
      <c r="R246" s="48">
        <v>588.45000000000005</v>
      </c>
      <c r="S246" s="50">
        <v>8.3999999999999995E-3</v>
      </c>
      <c r="T246" s="48" t="b">
        <f t="shared" si="18"/>
        <v>1</v>
      </c>
      <c r="U246" s="69"/>
      <c r="V246" s="68"/>
      <c r="W246" s="6"/>
    </row>
    <row r="247" spans="2:23" ht="27">
      <c r="B247" s="48" t="s">
        <v>1018</v>
      </c>
      <c r="C247" s="48">
        <v>5.9569999999999999</v>
      </c>
      <c r="D247" s="48">
        <v>5.9619999999999997</v>
      </c>
      <c r="E247" s="48">
        <v>5.9740000000000002</v>
      </c>
      <c r="F247" s="48">
        <v>5.952</v>
      </c>
      <c r="G247" s="50">
        <v>-2.9999999999999997E-4</v>
      </c>
      <c r="I247" s="30" t="s">
        <v>156</v>
      </c>
      <c r="J247" s="30">
        <v>447.3</v>
      </c>
      <c r="K247" s="43">
        <f t="shared" si="19"/>
        <v>-2.495912806539502E-2</v>
      </c>
      <c r="M247" s="30" t="s">
        <v>156</v>
      </c>
      <c r="N247" s="30">
        <v>1089.9000000000001</v>
      </c>
      <c r="O247" s="31">
        <f t="shared" ref="O247:O278" si="21">(N247/N246)-1</f>
        <v>-4.1888268647531812E-2</v>
      </c>
      <c r="Q247" s="48" t="s">
        <v>1018</v>
      </c>
      <c r="R247" s="48">
        <v>556.1</v>
      </c>
      <c r="S247" s="50">
        <v>-5.5E-2</v>
      </c>
      <c r="T247" s="48" t="b">
        <f t="shared" si="18"/>
        <v>1</v>
      </c>
      <c r="U247" s="68"/>
      <c r="V247" s="68"/>
      <c r="W247" s="6"/>
    </row>
    <row r="248" spans="2:23" ht="27">
      <c r="B248" s="48" t="s">
        <v>1019</v>
      </c>
      <c r="C248" s="48">
        <v>5.9509999999999996</v>
      </c>
      <c r="D248" s="48">
        <v>5.9660000000000002</v>
      </c>
      <c r="E248" s="48">
        <v>5.9660000000000002</v>
      </c>
      <c r="F248" s="48">
        <v>5.9390000000000001</v>
      </c>
      <c r="G248" s="50">
        <v>-1E-3</v>
      </c>
      <c r="I248" s="30" t="s">
        <v>157</v>
      </c>
      <c r="J248" s="30">
        <v>442.9</v>
      </c>
      <c r="K248" s="43">
        <f t="shared" si="19"/>
        <v>-9.8367985691930615E-3</v>
      </c>
      <c r="M248" s="30" t="s">
        <v>157</v>
      </c>
      <c r="N248" s="30">
        <v>1095.3</v>
      </c>
      <c r="O248" s="31">
        <f t="shared" si="21"/>
        <v>4.9545829892649884E-3</v>
      </c>
      <c r="Q248" s="48" t="s">
        <v>1019</v>
      </c>
      <c r="R248" s="48">
        <v>555.79999999999995</v>
      </c>
      <c r="S248" s="50">
        <v>-5.0000000000000001E-4</v>
      </c>
      <c r="T248" s="48" t="b">
        <f t="shared" si="18"/>
        <v>1</v>
      </c>
      <c r="U248" s="68"/>
      <c r="V248" s="68"/>
      <c r="W248" s="6"/>
    </row>
    <row r="249" spans="2:23" ht="27">
      <c r="B249" s="48" t="s">
        <v>1020</v>
      </c>
      <c r="C249" s="48">
        <v>5.95</v>
      </c>
      <c r="D249" s="48">
        <v>5.9509999999999996</v>
      </c>
      <c r="E249" s="48">
        <v>5.9530000000000003</v>
      </c>
      <c r="F249" s="48">
        <v>5.944</v>
      </c>
      <c r="G249" s="50">
        <v>-2.0000000000000001E-4</v>
      </c>
      <c r="I249" s="30" t="s">
        <v>158</v>
      </c>
      <c r="J249" s="30">
        <v>449.3</v>
      </c>
      <c r="K249" s="43">
        <f t="shared" si="19"/>
        <v>1.4450214495371538E-2</v>
      </c>
      <c r="M249" s="30" t="s">
        <v>158</v>
      </c>
      <c r="N249" s="30">
        <v>1131.3499999999999</v>
      </c>
      <c r="O249" s="31">
        <f t="shared" si="21"/>
        <v>3.2913357071121974E-2</v>
      </c>
      <c r="Q249" s="48" t="s">
        <v>1020</v>
      </c>
      <c r="R249" s="48">
        <v>561.29999999999995</v>
      </c>
      <c r="S249" s="50">
        <v>9.9000000000000008E-3</v>
      </c>
      <c r="T249" s="48" t="b">
        <f t="shared" si="18"/>
        <v>1</v>
      </c>
      <c r="U249" s="68"/>
      <c r="V249" s="68"/>
      <c r="W249" s="6"/>
    </row>
    <row r="250" spans="2:23" ht="27">
      <c r="B250" s="48" t="s">
        <v>1021</v>
      </c>
      <c r="C250" s="48">
        <v>5.9290000000000003</v>
      </c>
      <c r="D250" s="48">
        <v>5.9729999999999999</v>
      </c>
      <c r="E250" s="48">
        <v>5.9809999999999999</v>
      </c>
      <c r="F250" s="48">
        <v>5.9290000000000003</v>
      </c>
      <c r="G250" s="50">
        <v>-3.5000000000000001E-3</v>
      </c>
      <c r="I250" s="30" t="s">
        <v>159</v>
      </c>
      <c r="J250" s="30">
        <v>448.75</v>
      </c>
      <c r="K250" s="43">
        <f t="shared" si="19"/>
        <v>-1.2241264188738166E-3</v>
      </c>
      <c r="M250" s="30" t="s">
        <v>159</v>
      </c>
      <c r="N250" s="30">
        <v>1126.4000000000001</v>
      </c>
      <c r="O250" s="31">
        <f t="shared" si="21"/>
        <v>-4.3753038405442979E-3</v>
      </c>
      <c r="Q250" s="48" t="s">
        <v>1021</v>
      </c>
      <c r="R250" s="48">
        <v>569.35</v>
      </c>
      <c r="S250" s="50">
        <v>1.43E-2</v>
      </c>
      <c r="T250" s="48" t="b">
        <f t="shared" si="18"/>
        <v>1</v>
      </c>
      <c r="U250" s="68"/>
      <c r="V250" s="68"/>
      <c r="W250" s="6"/>
    </row>
    <row r="251" spans="2:23" ht="27">
      <c r="B251" s="48" t="s">
        <v>1022</v>
      </c>
      <c r="C251" s="48">
        <v>5.9249999999999998</v>
      </c>
      <c r="D251" s="48">
        <v>5.9180000000000001</v>
      </c>
      <c r="E251" s="48">
        <v>5.9279999999999999</v>
      </c>
      <c r="F251" s="48">
        <v>5.9180000000000001</v>
      </c>
      <c r="G251" s="50">
        <v>-6.9999999999999999E-4</v>
      </c>
      <c r="I251" s="30" t="s">
        <v>160</v>
      </c>
      <c r="J251" s="30">
        <v>448.25</v>
      </c>
      <c r="K251" s="43">
        <f t="shared" si="19"/>
        <v>-1.1142061281337323E-3</v>
      </c>
      <c r="M251" s="30" t="s">
        <v>160</v>
      </c>
      <c r="N251" s="30">
        <v>1163.8</v>
      </c>
      <c r="O251" s="31">
        <f t="shared" si="21"/>
        <v>3.3203124999999778E-2</v>
      </c>
      <c r="Q251" s="48" t="s">
        <v>1022</v>
      </c>
      <c r="R251" s="48">
        <v>579.85</v>
      </c>
      <c r="S251" s="50">
        <v>1.84E-2</v>
      </c>
      <c r="T251" s="48" t="b">
        <f t="shared" si="18"/>
        <v>1</v>
      </c>
      <c r="U251" s="68"/>
      <c r="V251" s="68"/>
      <c r="W251" s="6"/>
    </row>
    <row r="252" spans="2:23" ht="27">
      <c r="B252" s="48" t="s">
        <v>1023</v>
      </c>
      <c r="C252" s="48">
        <v>5.9269999999999996</v>
      </c>
      <c r="D252" s="48">
        <v>5.9349999999999996</v>
      </c>
      <c r="E252" s="48">
        <v>5.9349999999999996</v>
      </c>
      <c r="F252" s="48">
        <v>5.9240000000000004</v>
      </c>
      <c r="G252" s="50">
        <v>2.9999999999999997E-4</v>
      </c>
      <c r="I252" s="30" t="s">
        <v>161</v>
      </c>
      <c r="J252" s="30">
        <v>447</v>
      </c>
      <c r="K252" s="43">
        <f t="shared" si="19"/>
        <v>-2.7886224205242449E-3</v>
      </c>
      <c r="M252" s="30" t="s">
        <v>161</v>
      </c>
      <c r="N252" s="30">
        <v>1147.2</v>
      </c>
      <c r="O252" s="31">
        <f t="shared" si="21"/>
        <v>-1.42636191785529E-2</v>
      </c>
      <c r="Q252" s="48" t="s">
        <v>1023</v>
      </c>
      <c r="R252" s="48">
        <v>570.20000000000005</v>
      </c>
      <c r="S252" s="50">
        <v>-1.66E-2</v>
      </c>
      <c r="T252" s="48" t="b">
        <f t="shared" si="18"/>
        <v>1</v>
      </c>
      <c r="U252" s="68"/>
      <c r="V252" s="68"/>
      <c r="W252" s="6"/>
    </row>
    <row r="253" spans="2:23" ht="27">
      <c r="B253" s="48" t="s">
        <v>1024</v>
      </c>
      <c r="C253" s="48">
        <v>5.899</v>
      </c>
      <c r="D253" s="48">
        <v>5.9329999999999998</v>
      </c>
      <c r="E253" s="48">
        <v>5.9329999999999998</v>
      </c>
      <c r="F253" s="48">
        <v>5.899</v>
      </c>
      <c r="G253" s="50">
        <v>-4.7000000000000002E-3</v>
      </c>
      <c r="I253" s="30" t="s">
        <v>162</v>
      </c>
      <c r="J253" s="30">
        <v>451.65</v>
      </c>
      <c r="K253" s="43">
        <f t="shared" si="19"/>
        <v>1.0402684563758369E-2</v>
      </c>
      <c r="M253" s="30" t="s">
        <v>162</v>
      </c>
      <c r="N253" s="30">
        <v>1159.9000000000001</v>
      </c>
      <c r="O253" s="31">
        <f t="shared" si="21"/>
        <v>1.1070432357043192E-2</v>
      </c>
      <c r="Q253" s="48" t="s">
        <v>1024</v>
      </c>
      <c r="R253" s="48">
        <v>577.75</v>
      </c>
      <c r="S253" s="50">
        <v>1.32E-2</v>
      </c>
      <c r="T253" s="48" t="b">
        <f t="shared" si="18"/>
        <v>1</v>
      </c>
      <c r="U253" s="68"/>
      <c r="V253" s="68"/>
      <c r="W253" s="6"/>
    </row>
    <row r="254" spans="2:23" ht="27">
      <c r="B254" s="48" t="s">
        <v>1025</v>
      </c>
      <c r="C254" s="48">
        <v>5.8940000000000001</v>
      </c>
      <c r="D254" s="48">
        <v>5.9050000000000002</v>
      </c>
      <c r="E254" s="48">
        <v>5.9050000000000002</v>
      </c>
      <c r="F254" s="48">
        <v>5.8869999999999996</v>
      </c>
      <c r="G254" s="50">
        <v>-8.0000000000000004E-4</v>
      </c>
      <c r="I254" s="30" t="s">
        <v>163</v>
      </c>
      <c r="J254" s="30">
        <v>457.3</v>
      </c>
      <c r="K254" s="43">
        <f t="shared" si="19"/>
        <v>1.2509686704306411E-2</v>
      </c>
      <c r="M254" s="30" t="s">
        <v>163</v>
      </c>
      <c r="N254" s="30">
        <v>1186.3499999999999</v>
      </c>
      <c r="O254" s="31">
        <f t="shared" si="21"/>
        <v>2.2803689973273311E-2</v>
      </c>
      <c r="Q254" s="48" t="s">
        <v>1025</v>
      </c>
      <c r="R254" s="48">
        <v>578.25</v>
      </c>
      <c r="S254" s="50">
        <v>8.9999999999999998E-4</v>
      </c>
      <c r="T254" s="48" t="b">
        <f t="shared" si="18"/>
        <v>1</v>
      </c>
      <c r="U254" s="68"/>
      <c r="V254" s="68"/>
      <c r="W254" s="6"/>
    </row>
    <row r="255" spans="2:23" ht="15.6">
      <c r="B255" s="49">
        <v>44197</v>
      </c>
      <c r="C255" s="48">
        <v>5.8979999999999997</v>
      </c>
      <c r="D255" s="48">
        <v>5.9050000000000002</v>
      </c>
      <c r="E255" s="48">
        <v>5.9050000000000002</v>
      </c>
      <c r="F255" s="48">
        <v>5.8879999999999999</v>
      </c>
      <c r="G255" s="50">
        <v>6.9999999999999999E-4</v>
      </c>
      <c r="I255" s="29">
        <v>44197.645833333336</v>
      </c>
      <c r="J255" s="30">
        <v>456.5</v>
      </c>
      <c r="K255" s="43">
        <f t="shared" si="19"/>
        <v>-1.7493986442160825E-3</v>
      </c>
      <c r="M255" s="29">
        <v>44197.645833333336</v>
      </c>
      <c r="N255" s="30">
        <v>1183.1500000000001</v>
      </c>
      <c r="O255" s="31">
        <f t="shared" si="21"/>
        <v>-2.6973490116742882E-3</v>
      </c>
      <c r="Q255" s="49">
        <v>44197</v>
      </c>
      <c r="R255" s="48">
        <v>581.5</v>
      </c>
      <c r="S255" s="50">
        <v>5.5999999999999999E-3</v>
      </c>
      <c r="T255" s="48" t="b">
        <f t="shared" si="18"/>
        <v>1</v>
      </c>
      <c r="U255" s="68"/>
      <c r="V255" s="68"/>
      <c r="W255" s="6"/>
    </row>
    <row r="256" spans="2:23" ht="15.6">
      <c r="B256" s="49">
        <v>44287</v>
      </c>
      <c r="C256" s="48">
        <v>5.8579999999999997</v>
      </c>
      <c r="D256" s="48">
        <v>5.9039999999999999</v>
      </c>
      <c r="E256" s="48">
        <v>5.9050000000000002</v>
      </c>
      <c r="F256" s="48">
        <v>5.8579999999999997</v>
      </c>
      <c r="G256" s="50">
        <v>-6.7999999999999996E-3</v>
      </c>
      <c r="I256" s="29">
        <v>44287.645833333336</v>
      </c>
      <c r="J256" s="30">
        <v>462.15</v>
      </c>
      <c r="K256" s="43">
        <f t="shared" si="19"/>
        <v>1.2376779846659414E-2</v>
      </c>
      <c r="M256" s="29">
        <v>44287.645833333336</v>
      </c>
      <c r="N256" s="30">
        <v>1184.6500000000001</v>
      </c>
      <c r="O256" s="31">
        <f t="shared" si="21"/>
        <v>1.2678020538392509E-3</v>
      </c>
      <c r="Q256" s="49">
        <v>44287</v>
      </c>
      <c r="R256" s="48">
        <v>584.35</v>
      </c>
      <c r="S256" s="50">
        <v>4.8999999999999998E-3</v>
      </c>
      <c r="T256" s="48" t="b">
        <f t="shared" si="18"/>
        <v>1</v>
      </c>
      <c r="U256" s="68"/>
      <c r="V256" s="68"/>
      <c r="W256" s="6"/>
    </row>
    <row r="257" spans="2:23" ht="15.6">
      <c r="B257" s="49">
        <v>44317</v>
      </c>
      <c r="C257" s="48">
        <v>5.85</v>
      </c>
      <c r="D257" s="48">
        <v>5.8559999999999999</v>
      </c>
      <c r="E257" s="48">
        <v>5.8579999999999997</v>
      </c>
      <c r="F257" s="48">
        <v>5.8390000000000004</v>
      </c>
      <c r="G257" s="50">
        <v>-1.4E-3</v>
      </c>
      <c r="I257" s="29">
        <v>44317.645833333336</v>
      </c>
      <c r="J257" s="30">
        <v>464.25</v>
      </c>
      <c r="K257" s="43">
        <f t="shared" si="19"/>
        <v>4.5439792275234758E-3</v>
      </c>
      <c r="M257" s="29">
        <v>44317.645833333336</v>
      </c>
      <c r="N257" s="30">
        <v>1183.05</v>
      </c>
      <c r="O257" s="31">
        <f t="shared" si="21"/>
        <v>-1.3506098847761994E-3</v>
      </c>
      <c r="Q257" s="49">
        <v>44317</v>
      </c>
      <c r="R257" s="48">
        <v>582.25</v>
      </c>
      <c r="S257" s="50">
        <v>-3.5999999999999999E-3</v>
      </c>
      <c r="T257" s="48" t="b">
        <f t="shared" si="18"/>
        <v>1</v>
      </c>
      <c r="U257" s="68"/>
      <c r="V257" s="68"/>
      <c r="W257" s="6"/>
    </row>
    <row r="258" spans="2:23" ht="15.6">
      <c r="B258" s="49">
        <v>44348</v>
      </c>
      <c r="C258" s="48">
        <v>5.8940000000000001</v>
      </c>
      <c r="D258" s="48">
        <v>5.8769999999999998</v>
      </c>
      <c r="E258" s="48">
        <v>5.9119999999999999</v>
      </c>
      <c r="F258" s="48">
        <v>5.8680000000000003</v>
      </c>
      <c r="G258" s="50">
        <v>7.4999999999999997E-3</v>
      </c>
      <c r="I258" s="29">
        <v>44348.645833333336</v>
      </c>
      <c r="J258" s="30">
        <v>481.2</v>
      </c>
      <c r="K258" s="43">
        <f t="shared" si="19"/>
        <v>3.651050080775442E-2</v>
      </c>
      <c r="M258" s="29">
        <v>44348.645833333336</v>
      </c>
      <c r="N258" s="30">
        <v>1221.05</v>
      </c>
      <c r="O258" s="31">
        <f t="shared" si="21"/>
        <v>3.212036684840025E-2</v>
      </c>
      <c r="Q258" s="49">
        <v>44348</v>
      </c>
      <c r="R258" s="48">
        <v>586.15</v>
      </c>
      <c r="S258" s="50">
        <v>6.7000000000000002E-3</v>
      </c>
      <c r="T258" s="48" t="b">
        <f t="shared" si="18"/>
        <v>1</v>
      </c>
      <c r="U258" s="68"/>
      <c r="V258" s="68"/>
      <c r="W258" s="6"/>
    </row>
    <row r="259" spans="2:23" ht="15.6">
      <c r="B259" s="49">
        <v>44378</v>
      </c>
      <c r="C259" s="48">
        <v>5.8920000000000003</v>
      </c>
      <c r="D259" s="48">
        <v>5.9059999999999997</v>
      </c>
      <c r="E259" s="48">
        <v>5.9119999999999999</v>
      </c>
      <c r="F259" s="48">
        <v>5.891</v>
      </c>
      <c r="G259" s="50">
        <v>-2.9999999999999997E-4</v>
      </c>
      <c r="I259" s="29">
        <v>44378.645833333336</v>
      </c>
      <c r="J259" s="30">
        <v>488.05</v>
      </c>
      <c r="K259" s="43">
        <f t="shared" si="19"/>
        <v>1.4235245220282744E-2</v>
      </c>
      <c r="M259" s="29">
        <v>44378.645833333336</v>
      </c>
      <c r="N259" s="30">
        <v>1247.5</v>
      </c>
      <c r="O259" s="31">
        <f t="shared" si="21"/>
        <v>2.1661684615699617E-2</v>
      </c>
      <c r="Q259" s="49">
        <v>44378</v>
      </c>
      <c r="R259" s="48">
        <v>613.9</v>
      </c>
      <c r="S259" s="50">
        <v>4.7300000000000002E-2</v>
      </c>
      <c r="T259" s="48" t="b">
        <f t="shared" si="18"/>
        <v>1</v>
      </c>
      <c r="U259" s="68"/>
      <c r="V259" s="68"/>
      <c r="W259" s="6"/>
    </row>
    <row r="260" spans="2:23" ht="15.6">
      <c r="B260" s="49">
        <v>44409</v>
      </c>
      <c r="C260" s="48">
        <v>5.8920000000000003</v>
      </c>
      <c r="D260" s="48">
        <v>5.8780000000000001</v>
      </c>
      <c r="E260" s="48">
        <v>5.9009999999999998</v>
      </c>
      <c r="F260" s="48">
        <v>5.8760000000000003</v>
      </c>
      <c r="G260" s="50">
        <v>0</v>
      </c>
      <c r="I260" s="29">
        <v>44409.645833333336</v>
      </c>
      <c r="J260" s="30">
        <v>508.65</v>
      </c>
      <c r="K260" s="43">
        <f t="shared" si="19"/>
        <v>4.2208790082983283E-2</v>
      </c>
      <c r="M260" s="29">
        <v>44409.645833333336</v>
      </c>
      <c r="N260" s="30">
        <v>1249.95</v>
      </c>
      <c r="O260" s="31">
        <f t="shared" si="21"/>
        <v>1.9639278557115336E-3</v>
      </c>
      <c r="Q260" s="49">
        <v>44409</v>
      </c>
      <c r="R260" s="48">
        <v>630.9</v>
      </c>
      <c r="S260" s="50">
        <v>2.7699999999999999E-2</v>
      </c>
      <c r="T260" s="48" t="b">
        <f t="shared" si="18"/>
        <v>1</v>
      </c>
      <c r="U260" s="69"/>
      <c r="V260" s="68"/>
      <c r="W260" s="6"/>
    </row>
    <row r="261" spans="2:23" ht="15.6">
      <c r="B261" s="49">
        <v>44501</v>
      </c>
      <c r="C261" s="48">
        <v>5.9240000000000004</v>
      </c>
      <c r="D261" s="48">
        <v>5.9459999999999997</v>
      </c>
      <c r="E261" s="48">
        <v>5.9459999999999997</v>
      </c>
      <c r="F261" s="48">
        <v>5.9169999999999998</v>
      </c>
      <c r="G261" s="50">
        <v>5.4000000000000003E-3</v>
      </c>
      <c r="I261" s="29">
        <v>44501.645833333336</v>
      </c>
      <c r="J261" s="30">
        <v>505</v>
      </c>
      <c r="K261" s="43">
        <f t="shared" si="19"/>
        <v>-7.1758576624397774E-3</v>
      </c>
      <c r="M261" s="29">
        <v>44501.645833333336</v>
      </c>
      <c r="N261" s="30">
        <v>1239.8</v>
      </c>
      <c r="O261" s="31">
        <f t="shared" si="21"/>
        <v>-8.1203248129926298E-3</v>
      </c>
      <c r="Q261" s="49">
        <v>44501</v>
      </c>
      <c r="R261" s="48">
        <v>641.9</v>
      </c>
      <c r="S261" s="50">
        <v>1.7399999999999999E-2</v>
      </c>
      <c r="T261" s="48" t="b">
        <f t="shared" si="18"/>
        <v>1</v>
      </c>
      <c r="U261" s="69"/>
      <c r="V261" s="68"/>
      <c r="W261" s="6"/>
    </row>
    <row r="262" spans="2:23" ht="15.6">
      <c r="B262" s="49">
        <v>44531</v>
      </c>
      <c r="C262" s="48">
        <v>5.931</v>
      </c>
      <c r="D262" s="48">
        <v>5.9370000000000003</v>
      </c>
      <c r="E262" s="48">
        <v>5.9370000000000003</v>
      </c>
      <c r="F262" s="48">
        <v>5.9189999999999996</v>
      </c>
      <c r="G262" s="50">
        <v>1.1999999999999999E-3</v>
      </c>
      <c r="I262" s="29">
        <v>44531.645833333336</v>
      </c>
      <c r="J262" s="30">
        <v>507.05</v>
      </c>
      <c r="K262" s="43">
        <f t="shared" ref="K262:K288" si="22">(J262/J261)-1</f>
        <v>4.059405940594063E-3</v>
      </c>
      <c r="M262" s="29">
        <v>44531.645833333336</v>
      </c>
      <c r="N262" s="30">
        <v>1255.8499999999999</v>
      </c>
      <c r="O262" s="31">
        <f t="shared" si="21"/>
        <v>1.2945636392966531E-2</v>
      </c>
      <c r="Q262" s="49">
        <v>44531</v>
      </c>
      <c r="R262" s="48">
        <v>644</v>
      </c>
      <c r="S262" s="50">
        <v>3.3E-3</v>
      </c>
      <c r="T262" s="48" t="b">
        <f t="shared" si="18"/>
        <v>1</v>
      </c>
      <c r="U262" s="69"/>
      <c r="V262" s="68"/>
      <c r="W262" s="6"/>
    </row>
    <row r="263" spans="2:23" ht="27">
      <c r="B263" s="48" t="s">
        <v>1026</v>
      </c>
      <c r="C263" s="48">
        <v>5.9470000000000001</v>
      </c>
      <c r="D263" s="48">
        <v>5.9130000000000003</v>
      </c>
      <c r="E263" s="48">
        <v>5.9550000000000001</v>
      </c>
      <c r="F263" s="48">
        <v>5.9080000000000004</v>
      </c>
      <c r="G263" s="50">
        <v>2.7000000000000001E-3</v>
      </c>
      <c r="I263" s="30" t="s">
        <v>164</v>
      </c>
      <c r="J263" s="30">
        <v>507.55</v>
      </c>
      <c r="K263" s="43">
        <f t="shared" si="22"/>
        <v>9.8609604575483623E-4</v>
      </c>
      <c r="M263" s="30" t="s">
        <v>164</v>
      </c>
      <c r="N263" s="30">
        <v>1291.45</v>
      </c>
      <c r="O263" s="31">
        <f t="shared" si="21"/>
        <v>2.8347334474658759E-2</v>
      </c>
      <c r="Q263" s="48" t="s">
        <v>1026</v>
      </c>
      <c r="R263" s="48">
        <v>640.79999999999995</v>
      </c>
      <c r="S263" s="50">
        <v>-5.0000000000000001E-3</v>
      </c>
      <c r="T263" s="48" t="b">
        <f t="shared" si="18"/>
        <v>1</v>
      </c>
      <c r="U263" s="69"/>
      <c r="V263" s="68"/>
      <c r="W263" s="6"/>
    </row>
    <row r="264" spans="2:23" ht="27">
      <c r="B264" s="48" t="s">
        <v>1027</v>
      </c>
      <c r="C264" s="48">
        <v>5.9240000000000004</v>
      </c>
      <c r="D264" s="48">
        <v>5.9550000000000001</v>
      </c>
      <c r="E264" s="48">
        <v>5.9550000000000001</v>
      </c>
      <c r="F264" s="48">
        <v>5.9240000000000004</v>
      </c>
      <c r="G264" s="50">
        <v>-3.8999999999999998E-3</v>
      </c>
      <c r="I264" s="30" t="s">
        <v>165</v>
      </c>
      <c r="J264" s="30">
        <v>508.75</v>
      </c>
      <c r="K264" s="43">
        <f t="shared" si="22"/>
        <v>2.364299083834176E-3</v>
      </c>
      <c r="M264" s="30" t="s">
        <v>165</v>
      </c>
      <c r="N264" s="30">
        <v>1280.8</v>
      </c>
      <c r="O264" s="31">
        <f t="shared" si="21"/>
        <v>-8.2465445816718441E-3</v>
      </c>
      <c r="Q264" s="48" t="s">
        <v>1027</v>
      </c>
      <c r="R264" s="48">
        <v>639</v>
      </c>
      <c r="S264" s="50">
        <v>-2.8E-3</v>
      </c>
      <c r="T264" s="48" t="b">
        <f t="shared" si="18"/>
        <v>1</v>
      </c>
      <c r="U264" s="69"/>
      <c r="V264" s="68"/>
      <c r="W264" s="6"/>
    </row>
    <row r="265" spans="2:23" ht="27">
      <c r="B265" s="48" t="s">
        <v>1028</v>
      </c>
      <c r="C265" s="48">
        <v>5.9880000000000004</v>
      </c>
      <c r="D265" s="48">
        <v>5.9589999999999996</v>
      </c>
      <c r="E265" s="48">
        <v>5.9880000000000004</v>
      </c>
      <c r="F265" s="48">
        <v>5.9420000000000002</v>
      </c>
      <c r="G265" s="50">
        <v>1.0800000000000001E-2</v>
      </c>
      <c r="I265" s="30" t="s">
        <v>166</v>
      </c>
      <c r="J265" s="30">
        <v>505.85</v>
      </c>
      <c r="K265" s="43">
        <f t="shared" si="22"/>
        <v>-5.7002457002456319E-3</v>
      </c>
      <c r="M265" s="30" t="s">
        <v>166</v>
      </c>
      <c r="N265" s="30">
        <v>1295.1500000000001</v>
      </c>
      <c r="O265" s="31">
        <f t="shared" si="21"/>
        <v>1.1203935040599688E-2</v>
      </c>
      <c r="Q265" s="48" t="s">
        <v>1028</v>
      </c>
      <c r="R265" s="48">
        <v>633.70000000000005</v>
      </c>
      <c r="S265" s="50">
        <v>-8.3000000000000001E-3</v>
      </c>
      <c r="T265" s="48" t="b">
        <f t="shared" si="18"/>
        <v>1</v>
      </c>
      <c r="U265" s="69"/>
      <c r="V265" s="68"/>
      <c r="W265" s="6"/>
    </row>
    <row r="266" spans="2:23" ht="27">
      <c r="B266" s="48" t="s">
        <v>1029</v>
      </c>
      <c r="C266" s="48">
        <v>5.9569999999999999</v>
      </c>
      <c r="D266" s="48">
        <v>5.9649999999999999</v>
      </c>
      <c r="E266" s="48">
        <v>5.9859999999999998</v>
      </c>
      <c r="F266" s="48">
        <v>5.9530000000000003</v>
      </c>
      <c r="G266" s="50">
        <v>-5.1999999999999998E-3</v>
      </c>
      <c r="I266" s="30" t="s">
        <v>167</v>
      </c>
      <c r="J266" s="30">
        <v>495.2</v>
      </c>
      <c r="K266" s="43">
        <f t="shared" si="22"/>
        <v>-2.1053672037165239E-2</v>
      </c>
      <c r="M266" s="30" t="s">
        <v>167</v>
      </c>
      <c r="N266" s="30">
        <v>1279.55</v>
      </c>
      <c r="O266" s="31">
        <f t="shared" si="21"/>
        <v>-1.204493687989816E-2</v>
      </c>
      <c r="Q266" s="48" t="s">
        <v>1029</v>
      </c>
      <c r="R266" s="48">
        <v>627.45000000000005</v>
      </c>
      <c r="S266" s="50">
        <v>-9.9000000000000008E-3</v>
      </c>
      <c r="T266" s="48" t="b">
        <f t="shared" si="18"/>
        <v>1</v>
      </c>
      <c r="U266" s="69"/>
      <c r="V266" s="68"/>
      <c r="W266" s="6"/>
    </row>
    <row r="267" spans="2:23" ht="27">
      <c r="B267" s="48" t="s">
        <v>1030</v>
      </c>
      <c r="C267" s="48">
        <v>5.9359999999999999</v>
      </c>
      <c r="D267" s="48">
        <v>5.9630000000000001</v>
      </c>
      <c r="E267" s="48">
        <v>5.9630000000000001</v>
      </c>
      <c r="F267" s="48">
        <v>5.9329999999999998</v>
      </c>
      <c r="G267" s="50">
        <v>-3.5000000000000001E-3</v>
      </c>
      <c r="I267" s="30" t="s">
        <v>168</v>
      </c>
      <c r="J267" s="30">
        <v>517.54999999999995</v>
      </c>
      <c r="K267" s="43">
        <f t="shared" si="22"/>
        <v>4.5133279483037025E-2</v>
      </c>
      <c r="M267" s="30" t="s">
        <v>168</v>
      </c>
      <c r="N267" s="30">
        <v>1282.45</v>
      </c>
      <c r="O267" s="31">
        <f t="shared" si="21"/>
        <v>2.2664217889103444E-3</v>
      </c>
      <c r="Q267" s="48" t="s">
        <v>1030</v>
      </c>
      <c r="R267" s="48">
        <v>628.75</v>
      </c>
      <c r="S267" s="50">
        <v>2.0999999999999999E-3</v>
      </c>
      <c r="T267" s="48" t="b">
        <f t="shared" ref="T267:T330" si="23">Q267=B267</f>
        <v>1</v>
      </c>
      <c r="U267" s="69"/>
      <c r="V267" s="68"/>
      <c r="W267" s="6"/>
    </row>
    <row r="268" spans="2:23" ht="27">
      <c r="B268" s="48" t="s">
        <v>1031</v>
      </c>
      <c r="C268" s="48">
        <v>5.9420000000000002</v>
      </c>
      <c r="D268" s="48">
        <v>5.9420000000000002</v>
      </c>
      <c r="E268" s="48">
        <v>5.9450000000000003</v>
      </c>
      <c r="F268" s="48">
        <v>5.931</v>
      </c>
      <c r="G268" s="50">
        <v>1E-3</v>
      </c>
      <c r="I268" s="30" t="s">
        <v>169</v>
      </c>
      <c r="J268" s="30">
        <v>509.35</v>
      </c>
      <c r="K268" s="43">
        <f t="shared" si="22"/>
        <v>-1.5843879818374873E-2</v>
      </c>
      <c r="M268" s="30" t="s">
        <v>169</v>
      </c>
      <c r="N268" s="30">
        <v>1259.5999999999999</v>
      </c>
      <c r="O268" s="31">
        <f t="shared" si="21"/>
        <v>-1.7817458770322481E-2</v>
      </c>
      <c r="Q268" s="48" t="s">
        <v>1031</v>
      </c>
      <c r="R268" s="48">
        <v>619.9</v>
      </c>
      <c r="S268" s="50">
        <v>-1.41E-2</v>
      </c>
      <c r="T268" s="48" t="b">
        <f t="shared" si="23"/>
        <v>1</v>
      </c>
      <c r="U268" s="68"/>
      <c r="V268" s="68"/>
      <c r="W268" s="6"/>
    </row>
    <row r="269" spans="2:23" ht="27">
      <c r="B269" s="48" t="s">
        <v>1032</v>
      </c>
      <c r="C269" s="48">
        <v>5.9560000000000004</v>
      </c>
      <c r="D269" s="48">
        <v>5.9420000000000002</v>
      </c>
      <c r="E269" s="48">
        <v>5.9580000000000002</v>
      </c>
      <c r="F269" s="48">
        <v>5.931</v>
      </c>
      <c r="G269" s="50">
        <v>2.3999999999999998E-3</v>
      </c>
      <c r="I269" s="30" t="s">
        <v>170</v>
      </c>
      <c r="J269" s="30">
        <v>507.35</v>
      </c>
      <c r="K269" s="43">
        <f t="shared" si="22"/>
        <v>-3.9265730833415446E-3</v>
      </c>
      <c r="M269" s="30" t="s">
        <v>170</v>
      </c>
      <c r="N269" s="30">
        <v>1247.3499999999999</v>
      </c>
      <c r="O269" s="31">
        <f t="shared" si="21"/>
        <v>-9.7253096221022739E-3</v>
      </c>
      <c r="Q269" s="48" t="s">
        <v>1032</v>
      </c>
      <c r="R269" s="48">
        <v>628.1</v>
      </c>
      <c r="S269" s="50">
        <v>1.32E-2</v>
      </c>
      <c r="T269" s="48" t="b">
        <f t="shared" si="23"/>
        <v>1</v>
      </c>
      <c r="U269" s="68"/>
      <c r="V269" s="68"/>
      <c r="W269" s="6"/>
    </row>
    <row r="270" spans="2:23" ht="27">
      <c r="B270" s="48" t="s">
        <v>1033</v>
      </c>
      <c r="C270" s="48">
        <v>5.9390000000000001</v>
      </c>
      <c r="D270" s="48">
        <v>5.97</v>
      </c>
      <c r="E270" s="48">
        <v>5.9729999999999999</v>
      </c>
      <c r="F270" s="48">
        <v>5.9359999999999999</v>
      </c>
      <c r="G270" s="50">
        <v>-2.8999999999999998E-3</v>
      </c>
      <c r="I270" s="30" t="s">
        <v>171</v>
      </c>
      <c r="J270" s="30">
        <v>514.85</v>
      </c>
      <c r="K270" s="43">
        <f t="shared" si="22"/>
        <v>1.4782694392431184E-2</v>
      </c>
      <c r="M270" s="30" t="s">
        <v>171</v>
      </c>
      <c r="N270" s="30">
        <v>1246.25</v>
      </c>
      <c r="O270" s="31">
        <f t="shared" si="21"/>
        <v>-8.8186956347446888E-4</v>
      </c>
      <c r="Q270" s="48" t="s">
        <v>1033</v>
      </c>
      <c r="R270" s="48">
        <v>625.04999999999995</v>
      </c>
      <c r="S270" s="50">
        <v>-4.8999999999999998E-3</v>
      </c>
      <c r="T270" s="48" t="b">
        <f t="shared" si="23"/>
        <v>1</v>
      </c>
      <c r="U270" s="68"/>
      <c r="V270" s="68"/>
      <c r="W270" s="6"/>
    </row>
    <row r="271" spans="2:23" ht="27">
      <c r="B271" s="48" t="s">
        <v>1034</v>
      </c>
      <c r="C271" s="48">
        <v>5.9539999999999997</v>
      </c>
      <c r="D271" s="48">
        <v>5.9630000000000001</v>
      </c>
      <c r="E271" s="48">
        <v>5.9630000000000001</v>
      </c>
      <c r="F271" s="48">
        <v>5.9340000000000002</v>
      </c>
      <c r="G271" s="50">
        <v>2.5000000000000001E-3</v>
      </c>
      <c r="I271" s="30" t="s">
        <v>172</v>
      </c>
      <c r="J271" s="30">
        <v>499.1</v>
      </c>
      <c r="K271" s="43">
        <f t="shared" si="22"/>
        <v>-3.0591434398368422E-2</v>
      </c>
      <c r="M271" s="30" t="s">
        <v>172</v>
      </c>
      <c r="N271" s="30">
        <v>1248.5999999999999</v>
      </c>
      <c r="O271" s="31">
        <f t="shared" si="21"/>
        <v>1.8856569709126969E-3</v>
      </c>
      <c r="Q271" s="48" t="s">
        <v>1034</v>
      </c>
      <c r="R271" s="48">
        <v>635.04999999999995</v>
      </c>
      <c r="S271" s="50">
        <v>1.6E-2</v>
      </c>
      <c r="T271" s="48" t="b">
        <f t="shared" si="23"/>
        <v>1</v>
      </c>
      <c r="U271" s="68"/>
      <c r="V271" s="68"/>
      <c r="W271" s="6"/>
    </row>
    <row r="272" spans="2:23" ht="27">
      <c r="B272" s="48" t="s">
        <v>1035</v>
      </c>
      <c r="C272" s="48">
        <v>5.9539999999999997</v>
      </c>
      <c r="D272" s="48">
        <v>5.9610000000000003</v>
      </c>
      <c r="E272" s="48">
        <v>5.9610000000000003</v>
      </c>
      <c r="F272" s="48">
        <v>5.9429999999999996</v>
      </c>
      <c r="G272" s="50">
        <v>0</v>
      </c>
      <c r="I272" s="30" t="s">
        <v>173</v>
      </c>
      <c r="J272" s="30">
        <v>498.3</v>
      </c>
      <c r="K272" s="43">
        <f t="shared" si="22"/>
        <v>-1.6028851933480581E-3</v>
      </c>
      <c r="M272" s="30" t="s">
        <v>173</v>
      </c>
      <c r="N272" s="30">
        <v>1301.3</v>
      </c>
      <c r="O272" s="31">
        <f t="shared" si="21"/>
        <v>4.2207272144802133E-2</v>
      </c>
      <c r="Q272" s="48" t="s">
        <v>1035</v>
      </c>
      <c r="R272" s="48">
        <v>644.9</v>
      </c>
      <c r="S272" s="50">
        <v>1.55E-2</v>
      </c>
      <c r="T272" s="48" t="b">
        <f t="shared" si="23"/>
        <v>1</v>
      </c>
      <c r="U272" s="68"/>
      <c r="V272" s="68"/>
      <c r="W272" s="6"/>
    </row>
    <row r="273" spans="2:23" ht="27">
      <c r="B273" s="48" t="s">
        <v>1036</v>
      </c>
      <c r="C273" s="48">
        <v>5.9329999999999998</v>
      </c>
      <c r="D273" s="48">
        <v>5.9550000000000001</v>
      </c>
      <c r="E273" s="48">
        <v>5.9550000000000001</v>
      </c>
      <c r="F273" s="48">
        <v>5.9329999999999998</v>
      </c>
      <c r="G273" s="50">
        <v>-3.5000000000000001E-3</v>
      </c>
      <c r="I273" s="30" t="s">
        <v>174</v>
      </c>
      <c r="J273" s="30">
        <v>495.5</v>
      </c>
      <c r="K273" s="43">
        <f t="shared" si="22"/>
        <v>-5.6191049568533602E-3</v>
      </c>
      <c r="M273" s="30" t="s">
        <v>174</v>
      </c>
      <c r="N273" s="30">
        <v>1283.75</v>
      </c>
      <c r="O273" s="31">
        <f t="shared" si="21"/>
        <v>-1.3486513486513418E-2</v>
      </c>
      <c r="Q273" s="48" t="s">
        <v>1036</v>
      </c>
      <c r="R273" s="48">
        <v>594.4</v>
      </c>
      <c r="S273" s="50">
        <v>-7.8299999999999995E-2</v>
      </c>
      <c r="T273" s="48" t="b">
        <f t="shared" si="23"/>
        <v>1</v>
      </c>
      <c r="U273" s="68"/>
      <c r="V273" s="68"/>
      <c r="W273" s="6"/>
    </row>
    <row r="274" spans="2:23" ht="27">
      <c r="B274" s="48" t="s">
        <v>1037</v>
      </c>
      <c r="C274" s="48">
        <v>5.9489999999999998</v>
      </c>
      <c r="D274" s="48">
        <v>5.9459999999999997</v>
      </c>
      <c r="E274" s="48">
        <v>5.9509999999999996</v>
      </c>
      <c r="F274" s="48">
        <v>5.9359999999999999</v>
      </c>
      <c r="G274" s="50">
        <v>2.7000000000000001E-3</v>
      </c>
      <c r="I274" s="30" t="s">
        <v>175</v>
      </c>
      <c r="J274" s="30">
        <v>489.45</v>
      </c>
      <c r="K274" s="43">
        <f t="shared" si="22"/>
        <v>-1.2209889001009055E-2</v>
      </c>
      <c r="M274" s="30" t="s">
        <v>175</v>
      </c>
      <c r="N274" s="30">
        <v>1299.7</v>
      </c>
      <c r="O274" s="31">
        <f t="shared" si="21"/>
        <v>1.242453748782868E-2</v>
      </c>
      <c r="Q274" s="48" t="s">
        <v>1037</v>
      </c>
      <c r="R274" s="48">
        <v>578.70000000000005</v>
      </c>
      <c r="S274" s="50">
        <v>-2.64E-2</v>
      </c>
      <c r="T274" s="48" t="b">
        <f t="shared" si="23"/>
        <v>1</v>
      </c>
      <c r="U274" s="68"/>
      <c r="V274" s="68"/>
      <c r="W274" s="6"/>
    </row>
    <row r="275" spans="2:23" ht="15.6">
      <c r="B275" s="49">
        <v>44198</v>
      </c>
      <c r="C275" s="48">
        <v>6.06</v>
      </c>
      <c r="D275" s="48">
        <v>5.9169999999999998</v>
      </c>
      <c r="E275" s="48">
        <v>6.0709999999999997</v>
      </c>
      <c r="F275" s="48">
        <v>5.8879999999999999</v>
      </c>
      <c r="G275" s="50">
        <v>1.8700000000000001E-2</v>
      </c>
      <c r="I275" s="29">
        <v>44198.645833333336</v>
      </c>
      <c r="J275" s="30">
        <v>512.70000000000005</v>
      </c>
      <c r="K275" s="43">
        <f t="shared" si="22"/>
        <v>4.7502298498314444E-2</v>
      </c>
      <c r="M275" s="29">
        <v>44198.645833333336</v>
      </c>
      <c r="N275" s="30">
        <v>1283.3</v>
      </c>
      <c r="O275" s="31">
        <f t="shared" si="21"/>
        <v>-1.2618296529968487E-2</v>
      </c>
      <c r="Q275" s="49">
        <v>44198</v>
      </c>
      <c r="R275" s="48">
        <v>572.54999999999995</v>
      </c>
      <c r="S275" s="50">
        <v>-1.06E-2</v>
      </c>
      <c r="T275" s="48" t="b">
        <f t="shared" si="23"/>
        <v>1</v>
      </c>
      <c r="U275" s="68"/>
      <c r="V275" s="68"/>
      <c r="W275" s="6"/>
    </row>
    <row r="276" spans="2:23" ht="15.6">
      <c r="B276" s="49">
        <v>44229</v>
      </c>
      <c r="C276" s="48">
        <v>6.1269999999999998</v>
      </c>
      <c r="D276" s="48">
        <v>6.0880000000000001</v>
      </c>
      <c r="E276" s="48">
        <v>6.1340000000000003</v>
      </c>
      <c r="F276" s="48">
        <v>6.08</v>
      </c>
      <c r="G276" s="50">
        <v>1.11E-2</v>
      </c>
      <c r="I276" s="29">
        <v>44229.645833333336</v>
      </c>
      <c r="J276" s="30">
        <v>520.9</v>
      </c>
      <c r="K276" s="43">
        <f t="shared" si="22"/>
        <v>1.5993758533255242E-2</v>
      </c>
      <c r="M276" s="29">
        <v>44229.645833333336</v>
      </c>
      <c r="N276" s="30">
        <v>1289.05</v>
      </c>
      <c r="O276" s="31">
        <f t="shared" si="21"/>
        <v>4.4806358606717112E-3</v>
      </c>
      <c r="Q276" s="49">
        <v>44229</v>
      </c>
      <c r="R276" s="48">
        <v>578.35</v>
      </c>
      <c r="S276" s="50">
        <v>1.01E-2</v>
      </c>
      <c r="T276" s="48" t="b">
        <f t="shared" si="23"/>
        <v>1</v>
      </c>
      <c r="U276" s="68"/>
      <c r="V276" s="68"/>
      <c r="W276" s="6"/>
    </row>
    <row r="277" spans="2:23" ht="15.6">
      <c r="B277" s="49">
        <v>44257</v>
      </c>
      <c r="C277" s="48">
        <v>6.0839999999999996</v>
      </c>
      <c r="D277" s="48">
        <v>6.1360000000000001</v>
      </c>
      <c r="E277" s="48">
        <v>6.1360000000000001</v>
      </c>
      <c r="F277" s="48">
        <v>6.0819999999999999</v>
      </c>
      <c r="G277" s="50">
        <v>-7.0000000000000001E-3</v>
      </c>
      <c r="I277" s="29">
        <v>44257.645833333336</v>
      </c>
      <c r="J277" s="30">
        <v>537.85</v>
      </c>
      <c r="K277" s="43">
        <f t="shared" si="22"/>
        <v>3.2539834901132769E-2</v>
      </c>
      <c r="M277" s="29">
        <v>44257.645833333336</v>
      </c>
      <c r="N277" s="30">
        <v>1292.8</v>
      </c>
      <c r="O277" s="31">
        <f t="shared" si="21"/>
        <v>2.9091191187309295E-3</v>
      </c>
      <c r="Q277" s="49">
        <v>44257</v>
      </c>
      <c r="R277" s="48">
        <v>578.70000000000005</v>
      </c>
      <c r="S277" s="50">
        <v>5.9999999999999995E-4</v>
      </c>
      <c r="T277" s="48" t="b">
        <f t="shared" si="23"/>
        <v>1</v>
      </c>
      <c r="U277" s="68"/>
      <c r="V277" s="68"/>
      <c r="W277" s="6"/>
    </row>
    <row r="278" spans="2:23" ht="15.6">
      <c r="B278" s="49">
        <v>44288</v>
      </c>
      <c r="C278" s="48">
        <v>6.0739999999999998</v>
      </c>
      <c r="D278" s="48">
        <v>6.0940000000000003</v>
      </c>
      <c r="E278" s="48">
        <v>6.0940000000000003</v>
      </c>
      <c r="F278" s="48">
        <v>6.0579999999999998</v>
      </c>
      <c r="G278" s="50">
        <v>-1.6000000000000001E-3</v>
      </c>
      <c r="I278" s="29">
        <v>44288.645833333336</v>
      </c>
      <c r="J278" s="30">
        <v>525.45000000000005</v>
      </c>
      <c r="K278" s="43">
        <f t="shared" si="22"/>
        <v>-2.3054755043227626E-2</v>
      </c>
      <c r="M278" s="29">
        <v>44288.645833333336</v>
      </c>
      <c r="N278" s="30">
        <v>1289.3499999999999</v>
      </c>
      <c r="O278" s="31">
        <f t="shared" si="21"/>
        <v>-2.6686262376237613E-3</v>
      </c>
      <c r="Q278" s="49">
        <v>44288</v>
      </c>
      <c r="R278" s="48">
        <v>590.4</v>
      </c>
      <c r="S278" s="50">
        <v>2.0199999999999999E-2</v>
      </c>
      <c r="T278" s="48" t="b">
        <f t="shared" si="23"/>
        <v>1</v>
      </c>
      <c r="U278" s="68"/>
      <c r="V278" s="68"/>
      <c r="W278" s="6"/>
    </row>
    <row r="279" spans="2:23" ht="15.6">
      <c r="B279" s="49">
        <v>44318</v>
      </c>
      <c r="C279" s="48">
        <v>6.0709999999999997</v>
      </c>
      <c r="D279" s="48">
        <v>6.0880000000000001</v>
      </c>
      <c r="E279" s="48">
        <v>6.1529999999999996</v>
      </c>
      <c r="F279" s="48">
        <v>6.0540000000000003</v>
      </c>
      <c r="G279" s="50">
        <v>-5.0000000000000001E-4</v>
      </c>
      <c r="I279" s="29">
        <v>44318.645833333336</v>
      </c>
      <c r="J279" s="30">
        <v>513.1</v>
      </c>
      <c r="K279" s="43">
        <f t="shared" si="22"/>
        <v>-2.3503663526501128E-2</v>
      </c>
      <c r="M279" s="29">
        <v>44318.645833333336</v>
      </c>
      <c r="N279" s="30">
        <v>1278.6500000000001</v>
      </c>
      <c r="O279" s="31">
        <f t="shared" ref="O279:O288" si="24">(N279/N278)-1</f>
        <v>-8.2987551867218512E-3</v>
      </c>
      <c r="Q279" s="49">
        <v>44318</v>
      </c>
      <c r="R279" s="48">
        <v>580.70000000000005</v>
      </c>
      <c r="S279" s="50">
        <v>-1.6400000000000001E-2</v>
      </c>
      <c r="T279" s="48" t="b">
        <f t="shared" si="23"/>
        <v>1</v>
      </c>
      <c r="U279" s="68"/>
      <c r="V279" s="68"/>
      <c r="W279" s="6"/>
    </row>
    <row r="280" spans="2:23" ht="15.6">
      <c r="B280" s="49">
        <v>44410</v>
      </c>
      <c r="C280" s="48">
        <v>6.04</v>
      </c>
      <c r="D280" s="48">
        <v>6.0780000000000003</v>
      </c>
      <c r="E280" s="48">
        <v>6.0780000000000003</v>
      </c>
      <c r="F280" s="48">
        <v>6.0149999999999997</v>
      </c>
      <c r="G280" s="50">
        <v>-5.1000000000000004E-3</v>
      </c>
      <c r="I280" s="29">
        <v>44410.645833333336</v>
      </c>
      <c r="J280" s="30">
        <v>520.20000000000005</v>
      </c>
      <c r="K280" s="43">
        <f t="shared" si="22"/>
        <v>1.3837458585071127E-2</v>
      </c>
      <c r="M280" s="29">
        <v>44410.645833333336</v>
      </c>
      <c r="N280" s="30">
        <v>1269.7</v>
      </c>
      <c r="O280" s="31">
        <f t="shared" si="24"/>
        <v>-6.9995698588355415E-3</v>
      </c>
      <c r="Q280" s="49">
        <v>44410</v>
      </c>
      <c r="R280" s="48">
        <v>580.20000000000005</v>
      </c>
      <c r="S280" s="50">
        <v>-8.9999999999999998E-4</v>
      </c>
      <c r="T280" s="48" t="b">
        <f t="shared" si="23"/>
        <v>1</v>
      </c>
      <c r="U280" s="69"/>
      <c r="V280" s="68"/>
      <c r="W280" s="6"/>
    </row>
    <row r="281" spans="2:23" ht="15.6">
      <c r="B281" s="49">
        <v>44441</v>
      </c>
      <c r="C281" s="48">
        <v>6.0739999999999998</v>
      </c>
      <c r="D281" s="48">
        <v>6.0949999999999998</v>
      </c>
      <c r="E281" s="48">
        <v>6.0990000000000002</v>
      </c>
      <c r="F281" s="48">
        <v>6.0720000000000001</v>
      </c>
      <c r="G281" s="50">
        <v>5.5999999999999999E-3</v>
      </c>
      <c r="I281" s="29">
        <v>44441.645833333336</v>
      </c>
      <c r="J281" s="30">
        <v>516.20000000000005</v>
      </c>
      <c r="K281" s="43">
        <f t="shared" si="22"/>
        <v>-7.6893502499039146E-3</v>
      </c>
      <c r="M281" s="29">
        <v>44441.645833333336</v>
      </c>
      <c r="N281" s="30">
        <v>1276.9000000000001</v>
      </c>
      <c r="O281" s="31">
        <f t="shared" si="24"/>
        <v>5.6706308576830455E-3</v>
      </c>
      <c r="Q281" s="49">
        <v>44441</v>
      </c>
      <c r="R281" s="48">
        <v>568.29999999999995</v>
      </c>
      <c r="S281" s="50">
        <v>-2.0500000000000001E-2</v>
      </c>
      <c r="T281" s="48" t="b">
        <f t="shared" si="23"/>
        <v>1</v>
      </c>
      <c r="U281" s="69"/>
      <c r="V281" s="68"/>
      <c r="W281" s="6"/>
    </row>
    <row r="282" spans="2:23" ht="15.6">
      <c r="B282" s="49">
        <v>44471</v>
      </c>
      <c r="C282" s="48">
        <v>6.01</v>
      </c>
      <c r="D282" s="48">
        <v>6.0730000000000004</v>
      </c>
      <c r="E282" s="48">
        <v>6.0730000000000004</v>
      </c>
      <c r="F282" s="48">
        <v>6.01</v>
      </c>
      <c r="G282" s="50">
        <v>-1.0500000000000001E-2</v>
      </c>
      <c r="I282" s="29">
        <v>44471.645833333336</v>
      </c>
      <c r="J282" s="30">
        <v>521.25</v>
      </c>
      <c r="K282" s="43">
        <f t="shared" si="22"/>
        <v>9.7830298333978494E-3</v>
      </c>
      <c r="M282" s="29">
        <v>44471.645833333336</v>
      </c>
      <c r="N282" s="30">
        <v>1255.95</v>
      </c>
      <c r="O282" s="31">
        <f t="shared" si="24"/>
        <v>-1.6406923016681008E-2</v>
      </c>
      <c r="Q282" s="49">
        <v>44471</v>
      </c>
      <c r="R282" s="48">
        <v>572.85</v>
      </c>
      <c r="S282" s="50">
        <v>8.0000000000000002E-3</v>
      </c>
      <c r="T282" s="48" t="b">
        <f t="shared" si="23"/>
        <v>1</v>
      </c>
      <c r="U282" s="69"/>
      <c r="V282" s="68"/>
      <c r="W282" s="6"/>
    </row>
    <row r="283" spans="2:23" ht="15.6">
      <c r="B283" s="49">
        <v>44502</v>
      </c>
      <c r="C283" s="48">
        <v>5.9619999999999997</v>
      </c>
      <c r="D283" s="48">
        <v>6.0149999999999997</v>
      </c>
      <c r="E283" s="48">
        <v>6.0229999999999997</v>
      </c>
      <c r="F283" s="48">
        <v>5.944</v>
      </c>
      <c r="G283" s="50">
        <v>-8.0000000000000002E-3</v>
      </c>
      <c r="I283" s="29">
        <v>44502.645833333336</v>
      </c>
      <c r="J283" s="30">
        <v>526.15</v>
      </c>
      <c r="K283" s="43">
        <f t="shared" si="22"/>
        <v>9.400479616306967E-3</v>
      </c>
      <c r="M283" s="29">
        <v>44502.645833333336</v>
      </c>
      <c r="N283" s="30">
        <v>1265.1500000000001</v>
      </c>
      <c r="O283" s="31">
        <f t="shared" si="24"/>
        <v>7.3251323699192739E-3</v>
      </c>
      <c r="Q283" s="49">
        <v>44502</v>
      </c>
      <c r="R283" s="48">
        <v>571.70000000000005</v>
      </c>
      <c r="S283" s="50">
        <v>-2E-3</v>
      </c>
      <c r="T283" s="48" t="b">
        <f t="shared" si="23"/>
        <v>1</v>
      </c>
      <c r="U283" s="69"/>
      <c r="V283" s="68"/>
      <c r="W283" s="6"/>
    </row>
    <row r="284" spans="2:23" ht="15.6">
      <c r="B284" s="49">
        <v>44532</v>
      </c>
      <c r="C284" s="48">
        <v>5.99</v>
      </c>
      <c r="D284" s="48">
        <v>5.952</v>
      </c>
      <c r="E284" s="48">
        <v>5.9950000000000001</v>
      </c>
      <c r="F284" s="48">
        <v>5.9509999999999996</v>
      </c>
      <c r="G284" s="50">
        <v>4.7000000000000002E-3</v>
      </c>
      <c r="I284" s="29">
        <v>44532.645833333336</v>
      </c>
      <c r="J284" s="30">
        <v>543.29999999999995</v>
      </c>
      <c r="K284" s="43">
        <f t="shared" si="22"/>
        <v>3.2595267509265335E-2</v>
      </c>
      <c r="M284" s="29">
        <v>44532.645833333336</v>
      </c>
      <c r="N284" s="30">
        <v>1253.3</v>
      </c>
      <c r="O284" s="31">
        <f t="shared" si="24"/>
        <v>-9.3664782832075799E-3</v>
      </c>
      <c r="Q284" s="49">
        <v>44532</v>
      </c>
      <c r="R284" s="48">
        <v>567.65</v>
      </c>
      <c r="S284" s="50">
        <v>-7.1000000000000004E-3</v>
      </c>
      <c r="T284" s="48" t="b">
        <f t="shared" si="23"/>
        <v>1</v>
      </c>
      <c r="U284" s="69"/>
      <c r="V284" s="68"/>
      <c r="W284" s="6"/>
    </row>
    <row r="285" spans="2:23" ht="27">
      <c r="B285" s="48" t="s">
        <v>1038</v>
      </c>
      <c r="C285" s="48">
        <v>6.0220000000000002</v>
      </c>
      <c r="D285" s="48">
        <v>6.0190000000000001</v>
      </c>
      <c r="E285" s="48">
        <v>6.0259999999999998</v>
      </c>
      <c r="F285" s="48">
        <v>6.0019999999999998</v>
      </c>
      <c r="G285" s="50">
        <v>5.3E-3</v>
      </c>
      <c r="I285" s="30" t="s">
        <v>176</v>
      </c>
      <c r="J285" s="30">
        <v>569.25</v>
      </c>
      <c r="K285" s="43">
        <f t="shared" si="22"/>
        <v>4.7763666482606437E-2</v>
      </c>
      <c r="M285" s="30" t="s">
        <v>176</v>
      </c>
      <c r="N285" s="30">
        <v>1275.6500000000001</v>
      </c>
      <c r="O285" s="31">
        <f t="shared" si="24"/>
        <v>1.7832921088327014E-2</v>
      </c>
      <c r="Q285" s="48" t="s">
        <v>1038</v>
      </c>
      <c r="R285" s="48">
        <v>569.54999999999995</v>
      </c>
      <c r="S285" s="50">
        <v>3.3E-3</v>
      </c>
      <c r="T285" s="48" t="b">
        <f t="shared" si="23"/>
        <v>1</v>
      </c>
      <c r="U285" s="69"/>
      <c r="V285" s="68"/>
      <c r="W285" s="6"/>
    </row>
    <row r="286" spans="2:23" ht="27">
      <c r="B286" s="48" t="s">
        <v>1039</v>
      </c>
      <c r="C286" s="48">
        <v>6.0220000000000002</v>
      </c>
      <c r="D286" s="48">
        <v>6.0330000000000004</v>
      </c>
      <c r="E286" s="48">
        <v>6.04</v>
      </c>
      <c r="F286" s="48">
        <v>6.0179999999999998</v>
      </c>
      <c r="G286" s="50">
        <v>0</v>
      </c>
      <c r="I286" s="30" t="s">
        <v>177</v>
      </c>
      <c r="J286" s="30">
        <v>563.20000000000005</v>
      </c>
      <c r="K286" s="43">
        <f t="shared" si="22"/>
        <v>-1.0628019323671412E-2</v>
      </c>
      <c r="M286" s="30" t="s">
        <v>177</v>
      </c>
      <c r="N286" s="30">
        <v>1276.7</v>
      </c>
      <c r="O286" s="31">
        <f t="shared" si="24"/>
        <v>8.2310978716737537E-4</v>
      </c>
      <c r="Q286" s="48" t="s">
        <v>1039</v>
      </c>
      <c r="R286" s="48">
        <v>568.45000000000005</v>
      </c>
      <c r="S286" s="50">
        <v>-1.9E-3</v>
      </c>
      <c r="T286" s="48" t="b">
        <f t="shared" si="23"/>
        <v>1</v>
      </c>
      <c r="U286" s="69"/>
      <c r="V286" s="68"/>
      <c r="W286" s="6"/>
    </row>
    <row r="287" spans="2:23" ht="27">
      <c r="B287" s="48" t="s">
        <v>1040</v>
      </c>
      <c r="C287" s="48">
        <v>6.03</v>
      </c>
      <c r="D287" s="48">
        <v>6.0469999999999997</v>
      </c>
      <c r="E287" s="48">
        <v>6.0469999999999997</v>
      </c>
      <c r="F287" s="48">
        <v>6.0179999999999998</v>
      </c>
      <c r="G287" s="50">
        <v>1.2999999999999999E-3</v>
      </c>
      <c r="I287" s="30" t="s">
        <v>178</v>
      </c>
      <c r="J287" s="30">
        <v>563.25</v>
      </c>
      <c r="K287" s="43">
        <f t="shared" si="22"/>
        <v>8.8778409090828347E-5</v>
      </c>
      <c r="M287" s="30" t="s">
        <v>178</v>
      </c>
      <c r="N287" s="30">
        <v>1269.75</v>
      </c>
      <c r="O287" s="31">
        <f t="shared" si="24"/>
        <v>-5.4437220960288357E-3</v>
      </c>
      <c r="Q287" s="48" t="s">
        <v>1040</v>
      </c>
      <c r="R287" s="48">
        <v>564.95000000000005</v>
      </c>
      <c r="S287" s="50">
        <v>-6.1999999999999998E-3</v>
      </c>
      <c r="T287" s="48" t="b">
        <f t="shared" si="23"/>
        <v>1</v>
      </c>
      <c r="U287" s="69"/>
      <c r="V287" s="68"/>
      <c r="W287" s="6"/>
    </row>
    <row r="288" spans="2:23" ht="27">
      <c r="B288" s="48" t="s">
        <v>1041</v>
      </c>
      <c r="C288" s="48">
        <v>6.1319999999999997</v>
      </c>
      <c r="D288" s="48">
        <v>6.0330000000000004</v>
      </c>
      <c r="E288" s="48">
        <v>6.1369999999999996</v>
      </c>
      <c r="F288" s="48">
        <v>6.0279999999999996</v>
      </c>
      <c r="G288" s="50">
        <v>1.6899999999999998E-2</v>
      </c>
      <c r="I288" s="30" t="s">
        <v>179</v>
      </c>
      <c r="J288" s="30">
        <v>562.29999999999995</v>
      </c>
      <c r="K288" s="43">
        <f t="shared" si="22"/>
        <v>-1.6866400355083355E-3</v>
      </c>
      <c r="M288" s="30" t="s">
        <v>179</v>
      </c>
      <c r="N288" s="30">
        <v>1252.55</v>
      </c>
      <c r="O288" s="31">
        <f t="shared" si="24"/>
        <v>-1.3545973616853724E-2</v>
      </c>
      <c r="Q288" s="48" t="s">
        <v>1041</v>
      </c>
      <c r="R288" s="48">
        <v>560.35</v>
      </c>
      <c r="S288" s="50">
        <v>-8.0999999999999996E-3</v>
      </c>
      <c r="T288" s="48" t="b">
        <f t="shared" si="23"/>
        <v>1</v>
      </c>
      <c r="U288" s="69"/>
      <c r="V288" s="68"/>
      <c r="W288" s="6"/>
    </row>
    <row r="289" spans="2:23" ht="27">
      <c r="B289" s="48" t="s">
        <v>1043</v>
      </c>
      <c r="C289" s="48">
        <v>6.202</v>
      </c>
      <c r="D289" s="48">
        <v>6.1920000000000002</v>
      </c>
      <c r="E289" s="48">
        <v>6.2119999999999997</v>
      </c>
      <c r="F289" s="48">
        <v>6.1820000000000004</v>
      </c>
      <c r="G289" s="50">
        <v>1.14E-2</v>
      </c>
      <c r="I289" s="30" t="s">
        <v>181</v>
      </c>
      <c r="J289" s="30">
        <v>560.9</v>
      </c>
      <c r="K289" s="43">
        <f>J289/J288-1</f>
        <v>-2.4897741419170893E-3</v>
      </c>
      <c r="M289" s="30" t="s">
        <v>181</v>
      </c>
      <c r="N289" s="30">
        <v>1204.0999999999999</v>
      </c>
      <c r="O289" s="43">
        <f>N289/N288-1</f>
        <v>-3.8681090575226618E-2</v>
      </c>
      <c r="Q289" s="48" t="s">
        <v>1043</v>
      </c>
      <c r="R289" s="48">
        <v>546.95000000000005</v>
      </c>
      <c r="S289" s="50">
        <v>-1.6899999999999998E-2</v>
      </c>
      <c r="T289" s="48" t="b">
        <f t="shared" si="23"/>
        <v>1</v>
      </c>
      <c r="U289" s="69"/>
      <c r="V289" s="68"/>
      <c r="W289" s="6"/>
    </row>
    <row r="290" spans="2:23" ht="27">
      <c r="B290" s="48" t="s">
        <v>1044</v>
      </c>
      <c r="C290" s="48">
        <v>6.1719999999999997</v>
      </c>
      <c r="D290" s="48">
        <v>6.2069999999999999</v>
      </c>
      <c r="E290" s="48">
        <v>6.2069999999999999</v>
      </c>
      <c r="F290" s="48">
        <v>6.16</v>
      </c>
      <c r="G290" s="50">
        <v>-4.7999999999999996E-3</v>
      </c>
      <c r="I290" s="30" t="s">
        <v>182</v>
      </c>
      <c r="J290" s="30">
        <v>554.4</v>
      </c>
      <c r="K290" s="43">
        <f t="shared" ref="K290:K314" si="25">(J290/J289)-1</f>
        <v>-1.1588518452487095E-2</v>
      </c>
      <c r="M290" s="30" t="s">
        <v>182</v>
      </c>
      <c r="N290" s="30">
        <v>1180.8499999999999</v>
      </c>
      <c r="O290" s="31">
        <f t="shared" ref="O290:O314" si="26">(N290/N289)-1</f>
        <v>-1.9309027489411212E-2</v>
      </c>
      <c r="Q290" s="48" t="s">
        <v>1044</v>
      </c>
      <c r="R290" s="48">
        <v>550.4</v>
      </c>
      <c r="S290" s="50">
        <v>6.3E-3</v>
      </c>
      <c r="T290" s="48" t="b">
        <f t="shared" si="23"/>
        <v>1</v>
      </c>
      <c r="U290" s="68"/>
      <c r="V290" s="68"/>
      <c r="W290" s="6"/>
    </row>
    <row r="291" spans="2:23" ht="27">
      <c r="B291" s="48" t="s">
        <v>1045</v>
      </c>
      <c r="C291" s="48">
        <v>6.1470000000000002</v>
      </c>
      <c r="D291" s="48">
        <v>6.1719999999999997</v>
      </c>
      <c r="E291" s="48">
        <v>6.1719999999999997</v>
      </c>
      <c r="F291" s="48">
        <v>6.141</v>
      </c>
      <c r="G291" s="50">
        <v>-4.1000000000000003E-3</v>
      </c>
      <c r="I291" s="30" t="s">
        <v>183</v>
      </c>
      <c r="J291" s="30">
        <v>557.75</v>
      </c>
      <c r="K291" s="43">
        <f t="shared" si="25"/>
        <v>6.0425685425686826E-3</v>
      </c>
      <c r="M291" s="30" t="s">
        <v>183</v>
      </c>
      <c r="N291" s="30">
        <v>1175.9000000000001</v>
      </c>
      <c r="O291" s="31">
        <f t="shared" si="26"/>
        <v>-4.1918956683743014E-3</v>
      </c>
      <c r="Q291" s="48" t="s">
        <v>1045</v>
      </c>
      <c r="R291" s="48">
        <v>546.6</v>
      </c>
      <c r="S291" s="50">
        <v>-6.8999999999999999E-3</v>
      </c>
      <c r="T291" s="48" t="b">
        <f t="shared" si="23"/>
        <v>1</v>
      </c>
      <c r="U291" s="68"/>
      <c r="V291" s="68"/>
      <c r="W291" s="6"/>
    </row>
    <row r="292" spans="2:23" ht="27">
      <c r="B292" s="48" t="s">
        <v>1046</v>
      </c>
      <c r="C292" s="48">
        <v>6.1820000000000004</v>
      </c>
      <c r="D292" s="48">
        <v>6.173</v>
      </c>
      <c r="E292" s="48">
        <v>6.1849999999999996</v>
      </c>
      <c r="F292" s="48">
        <v>6.149</v>
      </c>
      <c r="G292" s="50">
        <v>5.7000000000000002E-3</v>
      </c>
      <c r="I292" s="30" t="s">
        <v>184</v>
      </c>
      <c r="J292" s="30">
        <v>568.15</v>
      </c>
      <c r="K292" s="43">
        <f t="shared" si="25"/>
        <v>1.8646346929627855E-2</v>
      </c>
      <c r="M292" s="30" t="s">
        <v>184</v>
      </c>
      <c r="N292" s="30">
        <v>1198.6500000000001</v>
      </c>
      <c r="O292" s="31">
        <f t="shared" si="26"/>
        <v>1.9346883238370527E-2</v>
      </c>
      <c r="Q292" s="48" t="s">
        <v>1046</v>
      </c>
      <c r="R292" s="48">
        <v>544.4</v>
      </c>
      <c r="S292" s="50">
        <v>-4.0000000000000001E-3</v>
      </c>
      <c r="T292" s="48" t="b">
        <f t="shared" si="23"/>
        <v>1</v>
      </c>
      <c r="U292" s="68"/>
      <c r="V292" s="68"/>
      <c r="W292" s="6"/>
    </row>
    <row r="293" spans="2:23" ht="27">
      <c r="B293" s="48" t="s">
        <v>1047</v>
      </c>
      <c r="C293" s="48">
        <v>6.2290000000000001</v>
      </c>
      <c r="D293" s="48">
        <v>6.2149999999999999</v>
      </c>
      <c r="E293" s="48">
        <v>6.242</v>
      </c>
      <c r="F293" s="48">
        <v>6.2009999999999996</v>
      </c>
      <c r="G293" s="50">
        <v>7.6E-3</v>
      </c>
      <c r="I293" s="30" t="s">
        <v>185</v>
      </c>
      <c r="J293" s="30">
        <v>569.65</v>
      </c>
      <c r="K293" s="43">
        <f t="shared" si="25"/>
        <v>2.6401478482795948E-3</v>
      </c>
      <c r="M293" s="30" t="s">
        <v>185</v>
      </c>
      <c r="N293" s="30">
        <v>1161.3499999999999</v>
      </c>
      <c r="O293" s="31">
        <f t="shared" si="26"/>
        <v>-3.1118341467484378E-2</v>
      </c>
      <c r="Q293" s="48" t="s">
        <v>1047</v>
      </c>
      <c r="R293" s="48">
        <v>535.1</v>
      </c>
      <c r="S293" s="50">
        <v>-1.7100000000000001E-2</v>
      </c>
      <c r="T293" s="48" t="b">
        <f t="shared" si="23"/>
        <v>1</v>
      </c>
      <c r="U293" s="68"/>
      <c r="V293" s="68"/>
      <c r="W293" s="6"/>
    </row>
    <row r="294" spans="2:23" ht="15.6">
      <c r="B294" s="49">
        <v>44199</v>
      </c>
      <c r="C294" s="48">
        <v>6.2089999999999996</v>
      </c>
      <c r="D294" s="48">
        <v>6.2359999999999998</v>
      </c>
      <c r="E294" s="48">
        <v>6.2359999999999998</v>
      </c>
      <c r="F294" s="48">
        <v>6.1950000000000003</v>
      </c>
      <c r="G294" s="50">
        <v>-3.2000000000000002E-3</v>
      </c>
      <c r="I294" s="29">
        <v>44199.645833333336</v>
      </c>
      <c r="J294" s="30">
        <v>594.65</v>
      </c>
      <c r="K294" s="43">
        <f t="shared" si="25"/>
        <v>4.3886597033266028E-2</v>
      </c>
      <c r="M294" s="29">
        <v>44199.645833333336</v>
      </c>
      <c r="N294" s="30">
        <v>1188.75</v>
      </c>
      <c r="O294" s="31">
        <f t="shared" si="26"/>
        <v>2.3593232014466059E-2</v>
      </c>
      <c r="Q294" s="49">
        <v>44199</v>
      </c>
      <c r="R294" s="48">
        <v>546.35</v>
      </c>
      <c r="S294" s="50">
        <v>2.1000000000000001E-2</v>
      </c>
      <c r="T294" s="48" t="b">
        <f t="shared" si="23"/>
        <v>1</v>
      </c>
      <c r="U294" s="68"/>
      <c r="V294" s="68"/>
      <c r="W294" s="6"/>
    </row>
    <row r="295" spans="2:23" ht="15.6">
      <c r="B295" s="49">
        <v>44230</v>
      </c>
      <c r="C295" s="48">
        <v>6.2359999999999998</v>
      </c>
      <c r="D295" s="48">
        <v>6.2080000000000002</v>
      </c>
      <c r="E295" s="48">
        <v>6.2359999999999998</v>
      </c>
      <c r="F295" s="48">
        <v>6.1879999999999997</v>
      </c>
      <c r="G295" s="50">
        <v>4.3E-3</v>
      </c>
      <c r="I295" s="29">
        <v>44230.645833333336</v>
      </c>
      <c r="J295" s="30">
        <v>614.1</v>
      </c>
      <c r="K295" s="43">
        <f t="shared" si="25"/>
        <v>3.2708315816026401E-2</v>
      </c>
      <c r="M295" s="29">
        <v>44230.645833333336</v>
      </c>
      <c r="N295" s="30">
        <v>1208.3</v>
      </c>
      <c r="O295" s="31">
        <f t="shared" si="26"/>
        <v>1.6445846477392223E-2</v>
      </c>
      <c r="Q295" s="49">
        <v>44230</v>
      </c>
      <c r="R295" s="48">
        <v>552.04999999999995</v>
      </c>
      <c r="S295" s="50">
        <v>1.04E-2</v>
      </c>
      <c r="T295" s="48" t="b">
        <f t="shared" si="23"/>
        <v>1</v>
      </c>
      <c r="U295" s="68"/>
      <c r="V295" s="68"/>
      <c r="W295" s="6"/>
    </row>
    <row r="296" spans="2:23" ht="15.6">
      <c r="B296" s="49">
        <v>44258</v>
      </c>
      <c r="C296" s="48">
        <v>6.2380000000000004</v>
      </c>
      <c r="D296" s="48">
        <v>6.242</v>
      </c>
      <c r="E296" s="48">
        <v>6.2460000000000004</v>
      </c>
      <c r="F296" s="48">
        <v>6.2190000000000003</v>
      </c>
      <c r="G296" s="50">
        <v>2.9999999999999997E-4</v>
      </c>
      <c r="I296" s="29">
        <v>44258.645833333336</v>
      </c>
      <c r="J296" s="30">
        <v>604.6</v>
      </c>
      <c r="K296" s="43">
        <f t="shared" si="25"/>
        <v>-1.5469793193291004E-2</v>
      </c>
      <c r="M296" s="29">
        <v>44258.645833333336</v>
      </c>
      <c r="N296" s="30">
        <v>1223.45</v>
      </c>
      <c r="O296" s="31">
        <f t="shared" si="26"/>
        <v>1.2538276917984037E-2</v>
      </c>
      <c r="Q296" s="49">
        <v>44258</v>
      </c>
      <c r="R296" s="48">
        <v>567.65</v>
      </c>
      <c r="S296" s="50">
        <v>2.8299999999999999E-2</v>
      </c>
      <c r="T296" s="48" t="b">
        <f t="shared" si="23"/>
        <v>1</v>
      </c>
      <c r="U296" s="68"/>
      <c r="V296" s="68"/>
      <c r="W296" s="6"/>
    </row>
    <row r="297" spans="2:23" ht="15.6">
      <c r="B297" s="49">
        <v>44289</v>
      </c>
      <c r="C297" s="48">
        <v>6.2119999999999997</v>
      </c>
      <c r="D297" s="48">
        <v>6.258</v>
      </c>
      <c r="E297" s="48">
        <v>6.258</v>
      </c>
      <c r="F297" s="48">
        <v>6.2119999999999997</v>
      </c>
      <c r="G297" s="50">
        <v>-4.1999999999999997E-3</v>
      </c>
      <c r="I297" s="29">
        <v>44289.645833333336</v>
      </c>
      <c r="J297" s="30">
        <v>616.95000000000005</v>
      </c>
      <c r="K297" s="43">
        <f t="shared" si="25"/>
        <v>2.0426728415481321E-2</v>
      </c>
      <c r="M297" s="29">
        <v>44289.645833333336</v>
      </c>
      <c r="N297" s="30">
        <v>1234.4000000000001</v>
      </c>
      <c r="O297" s="31">
        <f t="shared" si="26"/>
        <v>8.9501001266909519E-3</v>
      </c>
      <c r="Q297" s="49">
        <v>44289</v>
      </c>
      <c r="R297" s="48">
        <v>562.5</v>
      </c>
      <c r="S297" s="50">
        <v>-9.1000000000000004E-3</v>
      </c>
      <c r="T297" s="48" t="b">
        <f t="shared" si="23"/>
        <v>1</v>
      </c>
      <c r="U297" s="68"/>
      <c r="V297" s="68"/>
      <c r="W297" s="6"/>
    </row>
    <row r="298" spans="2:23" ht="15.6">
      <c r="B298" s="49">
        <v>44319</v>
      </c>
      <c r="C298" s="48">
        <v>6.2320000000000002</v>
      </c>
      <c r="D298" s="48">
        <v>6.2140000000000004</v>
      </c>
      <c r="E298" s="48">
        <v>6.2539999999999996</v>
      </c>
      <c r="F298" s="48">
        <v>6.2039999999999997</v>
      </c>
      <c r="G298" s="50">
        <v>3.2000000000000002E-3</v>
      </c>
      <c r="I298" s="29">
        <v>44319.645833333336</v>
      </c>
      <c r="J298" s="30">
        <v>588.25</v>
      </c>
      <c r="K298" s="43">
        <f t="shared" si="25"/>
        <v>-4.6519166869276374E-2</v>
      </c>
      <c r="M298" s="29">
        <v>44319.645833333336</v>
      </c>
      <c r="N298" s="30">
        <v>1203.9000000000001</v>
      </c>
      <c r="O298" s="31">
        <f t="shared" si="26"/>
        <v>-2.4708360337005852E-2</v>
      </c>
      <c r="Q298" s="49">
        <v>44319</v>
      </c>
      <c r="R298" s="48">
        <v>552.04999999999995</v>
      </c>
      <c r="S298" s="50">
        <v>-1.8599999999999998E-2</v>
      </c>
      <c r="T298" s="48" t="b">
        <f t="shared" si="23"/>
        <v>1</v>
      </c>
      <c r="U298" s="68"/>
      <c r="V298" s="68"/>
      <c r="W298" s="6"/>
    </row>
    <row r="299" spans="2:23" ht="15.6">
      <c r="B299" s="49">
        <v>44411</v>
      </c>
      <c r="C299" s="48">
        <v>6.2229999999999999</v>
      </c>
      <c r="D299" s="48">
        <v>6.2439999999999998</v>
      </c>
      <c r="E299" s="48">
        <v>6.2450000000000001</v>
      </c>
      <c r="F299" s="48">
        <v>6.2080000000000002</v>
      </c>
      <c r="G299" s="50">
        <v>-1.4E-3</v>
      </c>
      <c r="I299" s="29">
        <v>44411.645833333336</v>
      </c>
      <c r="J299" s="30">
        <v>579.45000000000005</v>
      </c>
      <c r="K299" s="43">
        <f t="shared" si="25"/>
        <v>-1.4959626009349636E-2</v>
      </c>
      <c r="M299" s="29">
        <v>44411.645833333336</v>
      </c>
      <c r="N299" s="30">
        <v>1212.95</v>
      </c>
      <c r="O299" s="31">
        <f t="shared" si="26"/>
        <v>7.5172356508015348E-3</v>
      </c>
      <c r="Q299" s="49">
        <v>44411</v>
      </c>
      <c r="R299" s="48">
        <v>556.85</v>
      </c>
      <c r="S299" s="50">
        <v>8.6999999999999994E-3</v>
      </c>
      <c r="T299" s="48" t="b">
        <f t="shared" si="23"/>
        <v>1</v>
      </c>
      <c r="U299" s="68"/>
      <c r="V299" s="68"/>
      <c r="W299" s="6"/>
    </row>
    <row r="300" spans="2:23" ht="15.6">
      <c r="B300" s="49">
        <v>44442</v>
      </c>
      <c r="C300" s="48">
        <v>6.2060000000000004</v>
      </c>
      <c r="D300" s="48">
        <v>6.2229999999999999</v>
      </c>
      <c r="E300" s="48">
        <v>6.2290000000000001</v>
      </c>
      <c r="F300" s="48">
        <v>6.2060000000000004</v>
      </c>
      <c r="G300" s="50">
        <v>-2.7000000000000001E-3</v>
      </c>
      <c r="I300" s="29">
        <v>44442.645833333336</v>
      </c>
      <c r="J300" s="30">
        <v>574.25</v>
      </c>
      <c r="K300" s="43">
        <f t="shared" si="25"/>
        <v>-8.9740270946587763E-3</v>
      </c>
      <c r="M300" s="29">
        <v>44442.645833333336</v>
      </c>
      <c r="N300" s="30">
        <v>1228.4000000000001</v>
      </c>
      <c r="O300" s="31">
        <f t="shared" si="26"/>
        <v>1.2737540706541983E-2</v>
      </c>
      <c r="Q300" s="49">
        <v>44442</v>
      </c>
      <c r="R300" s="48">
        <v>555.54999999999995</v>
      </c>
      <c r="S300" s="50">
        <v>-2.3E-3</v>
      </c>
      <c r="T300" s="48" t="b">
        <f t="shared" si="23"/>
        <v>1</v>
      </c>
      <c r="U300" s="69"/>
      <c r="V300" s="68"/>
      <c r="W300" s="6"/>
    </row>
    <row r="301" spans="2:23" ht="15.6">
      <c r="B301" s="49">
        <v>44472</v>
      </c>
      <c r="C301" s="48">
        <v>6.2469999999999999</v>
      </c>
      <c r="D301" s="48">
        <v>6.2089999999999996</v>
      </c>
      <c r="E301" s="48">
        <v>6.274</v>
      </c>
      <c r="F301" s="48">
        <v>6.2</v>
      </c>
      <c r="G301" s="50">
        <v>6.6E-3</v>
      </c>
      <c r="I301" s="29">
        <v>44472.645833333336</v>
      </c>
      <c r="J301" s="30">
        <v>567.65</v>
      </c>
      <c r="K301" s="43">
        <f t="shared" si="25"/>
        <v>-1.1493252067914739E-2</v>
      </c>
      <c r="M301" s="29">
        <v>44472.645833333336</v>
      </c>
      <c r="N301" s="30">
        <v>1230.55</v>
      </c>
      <c r="O301" s="31">
        <f t="shared" si="26"/>
        <v>1.7502442201235979E-3</v>
      </c>
      <c r="Q301" s="49">
        <v>44472</v>
      </c>
      <c r="R301" s="48">
        <v>553.25</v>
      </c>
      <c r="S301" s="50">
        <v>-4.1000000000000003E-3</v>
      </c>
      <c r="T301" s="48" t="b">
        <f t="shared" si="23"/>
        <v>1</v>
      </c>
      <c r="U301" s="69"/>
      <c r="V301" s="68"/>
      <c r="W301" s="6"/>
    </row>
    <row r="302" spans="2:23" ht="15.6">
      <c r="B302" s="49">
        <v>44533</v>
      </c>
      <c r="C302" s="48">
        <v>6.2320000000000002</v>
      </c>
      <c r="D302" s="48">
        <v>6.2329999999999997</v>
      </c>
      <c r="E302" s="48">
        <v>6.258</v>
      </c>
      <c r="F302" s="48">
        <v>6.2270000000000003</v>
      </c>
      <c r="G302" s="50">
        <v>-2.3999999999999998E-3</v>
      </c>
      <c r="I302" s="29">
        <v>44533.645833333336</v>
      </c>
      <c r="J302" s="30">
        <v>572.25</v>
      </c>
      <c r="K302" s="43">
        <f t="shared" si="25"/>
        <v>8.1035849555184392E-3</v>
      </c>
      <c r="M302" s="29">
        <v>44533.645833333336</v>
      </c>
      <c r="N302" s="30">
        <v>1214</v>
      </c>
      <c r="O302" s="31">
        <f t="shared" si="26"/>
        <v>-1.3449270651334722E-2</v>
      </c>
      <c r="Q302" s="49">
        <v>44533</v>
      </c>
      <c r="R302" s="48">
        <v>543.79999999999995</v>
      </c>
      <c r="S302" s="50">
        <v>-1.7100000000000001E-2</v>
      </c>
      <c r="T302" s="48" t="b">
        <f t="shared" si="23"/>
        <v>1</v>
      </c>
      <c r="U302" s="69"/>
      <c r="V302" s="68"/>
      <c r="W302" s="6"/>
    </row>
    <row r="303" spans="2:23" ht="27">
      <c r="B303" s="48" t="s">
        <v>1048</v>
      </c>
      <c r="C303" s="48">
        <v>6.2009999999999996</v>
      </c>
      <c r="D303" s="48">
        <v>6.2460000000000004</v>
      </c>
      <c r="E303" s="48">
        <v>6.2469999999999999</v>
      </c>
      <c r="F303" s="48">
        <v>6.2009999999999996</v>
      </c>
      <c r="G303" s="50">
        <v>-5.0000000000000001E-3</v>
      </c>
      <c r="I303" s="30" t="s">
        <v>186</v>
      </c>
      <c r="J303" s="30">
        <v>552.70000000000005</v>
      </c>
      <c r="K303" s="43">
        <f t="shared" si="25"/>
        <v>-3.4163390126692783E-2</v>
      </c>
      <c r="M303" s="30" t="s">
        <v>186</v>
      </c>
      <c r="N303" s="30">
        <v>1206.2</v>
      </c>
      <c r="O303" s="31">
        <f t="shared" si="26"/>
        <v>-6.4250411861613843E-3</v>
      </c>
      <c r="Q303" s="48" t="s">
        <v>1048</v>
      </c>
      <c r="R303" s="48">
        <v>533.25</v>
      </c>
      <c r="S303" s="50">
        <v>-1.9400000000000001E-2</v>
      </c>
      <c r="T303" s="48" t="b">
        <f t="shared" si="23"/>
        <v>1</v>
      </c>
      <c r="U303" s="69"/>
      <c r="V303" s="68"/>
      <c r="W303" s="6"/>
    </row>
    <row r="304" spans="2:23" ht="27">
      <c r="B304" s="48" t="s">
        <v>1049</v>
      </c>
      <c r="C304" s="48">
        <v>6.18</v>
      </c>
      <c r="D304" s="48">
        <v>6.2130000000000001</v>
      </c>
      <c r="E304" s="48">
        <v>6.2130000000000001</v>
      </c>
      <c r="F304" s="48">
        <v>6.1790000000000003</v>
      </c>
      <c r="G304" s="50">
        <v>-3.3999999999999998E-3</v>
      </c>
      <c r="I304" s="30" t="s">
        <v>187</v>
      </c>
      <c r="J304" s="30">
        <v>559.45000000000005</v>
      </c>
      <c r="K304" s="43">
        <f t="shared" si="25"/>
        <v>1.22127736565949E-2</v>
      </c>
      <c r="M304" s="30" t="s">
        <v>187</v>
      </c>
      <c r="N304" s="30">
        <v>1218.0999999999999</v>
      </c>
      <c r="O304" s="31">
        <f t="shared" si="26"/>
        <v>9.8656939147736544E-3</v>
      </c>
      <c r="Q304" s="48" t="s">
        <v>1049</v>
      </c>
      <c r="R304" s="48">
        <v>537.6</v>
      </c>
      <c r="S304" s="50">
        <v>8.2000000000000007E-3</v>
      </c>
      <c r="T304" s="48" t="b">
        <f t="shared" si="23"/>
        <v>1</v>
      </c>
      <c r="U304" s="69"/>
      <c r="V304" s="68"/>
      <c r="W304" s="6"/>
    </row>
    <row r="305" spans="2:23" ht="27">
      <c r="B305" s="48" t="s">
        <v>1050</v>
      </c>
      <c r="C305" s="48">
        <v>6.1849999999999996</v>
      </c>
      <c r="D305" s="48">
        <v>6.2039999999999997</v>
      </c>
      <c r="E305" s="48">
        <v>6.2039999999999997</v>
      </c>
      <c r="F305" s="48">
        <v>6.1669999999999998</v>
      </c>
      <c r="G305" s="50">
        <v>8.0000000000000004E-4</v>
      </c>
      <c r="I305" s="30" t="s">
        <v>188</v>
      </c>
      <c r="J305" s="30">
        <v>543.79999999999995</v>
      </c>
      <c r="K305" s="43">
        <f t="shared" si="25"/>
        <v>-2.797390294038804E-2</v>
      </c>
      <c r="M305" s="30" t="s">
        <v>188</v>
      </c>
      <c r="N305" s="30">
        <v>1187.3499999999999</v>
      </c>
      <c r="O305" s="31">
        <f t="shared" si="26"/>
        <v>-2.5244232821607371E-2</v>
      </c>
      <c r="Q305" s="48" t="s">
        <v>1050</v>
      </c>
      <c r="R305" s="48">
        <v>537.75</v>
      </c>
      <c r="S305" s="50">
        <v>2.9999999999999997E-4</v>
      </c>
      <c r="T305" s="48" t="b">
        <f t="shared" si="23"/>
        <v>1</v>
      </c>
      <c r="U305" s="69"/>
      <c r="V305" s="68"/>
      <c r="W305" s="6"/>
    </row>
    <row r="306" spans="2:23" ht="27">
      <c r="B306" s="48" t="s">
        <v>1051</v>
      </c>
      <c r="C306" s="48">
        <v>6.202</v>
      </c>
      <c r="D306" s="48">
        <v>6.2210000000000001</v>
      </c>
      <c r="E306" s="48">
        <v>6.24</v>
      </c>
      <c r="F306" s="48">
        <v>6.1870000000000003</v>
      </c>
      <c r="G306" s="50">
        <v>2.7000000000000001E-3</v>
      </c>
      <c r="I306" s="30" t="s">
        <v>189</v>
      </c>
      <c r="J306" s="30">
        <v>538.85</v>
      </c>
      <c r="K306" s="43">
        <f t="shared" si="25"/>
        <v>-9.1026112541374715E-3</v>
      </c>
      <c r="M306" s="30" t="s">
        <v>189</v>
      </c>
      <c r="N306" s="30">
        <v>1188.75</v>
      </c>
      <c r="O306" s="31">
        <f t="shared" si="26"/>
        <v>1.1790963069020499E-3</v>
      </c>
      <c r="Q306" s="48" t="s">
        <v>1051</v>
      </c>
      <c r="R306" s="48">
        <v>524.95000000000005</v>
      </c>
      <c r="S306" s="50">
        <v>-2.3800000000000002E-2</v>
      </c>
      <c r="T306" s="48" t="b">
        <f t="shared" si="23"/>
        <v>1</v>
      </c>
      <c r="U306" s="69"/>
      <c r="V306" s="68"/>
      <c r="W306" s="6"/>
    </row>
    <row r="307" spans="2:23" ht="27">
      <c r="B307" s="48" t="s">
        <v>1052</v>
      </c>
      <c r="C307" s="48">
        <v>6.1929999999999996</v>
      </c>
      <c r="D307" s="48">
        <v>6.1980000000000004</v>
      </c>
      <c r="E307" s="48">
        <v>6.21</v>
      </c>
      <c r="F307" s="48">
        <v>6.165</v>
      </c>
      <c r="G307" s="50">
        <v>-1.5E-3</v>
      </c>
      <c r="I307" s="30" t="s">
        <v>190</v>
      </c>
      <c r="J307" s="30">
        <v>532.1</v>
      </c>
      <c r="K307" s="43">
        <f t="shared" si="25"/>
        <v>-1.2526677182889467E-2</v>
      </c>
      <c r="M307" s="30" t="s">
        <v>190</v>
      </c>
      <c r="N307" s="30">
        <v>1217.8499999999999</v>
      </c>
      <c r="O307" s="31">
        <f t="shared" si="26"/>
        <v>2.447949526813864E-2</v>
      </c>
      <c r="Q307" s="48" t="s">
        <v>1052</v>
      </c>
      <c r="R307" s="48">
        <v>536.35</v>
      </c>
      <c r="S307" s="50">
        <v>2.1700000000000001E-2</v>
      </c>
      <c r="T307" s="48" t="b">
        <f t="shared" si="23"/>
        <v>1</v>
      </c>
      <c r="U307" s="69"/>
      <c r="V307" s="68"/>
      <c r="W307" s="6"/>
    </row>
    <row r="308" spans="2:23" ht="27">
      <c r="B308" s="48" t="s">
        <v>1053</v>
      </c>
      <c r="C308" s="48">
        <v>6.18</v>
      </c>
      <c r="D308" s="48">
        <v>6.2080000000000002</v>
      </c>
      <c r="E308" s="48">
        <v>6.2080000000000002</v>
      </c>
      <c r="F308" s="48">
        <v>6.165</v>
      </c>
      <c r="G308" s="50">
        <v>-2.0999999999999999E-3</v>
      </c>
      <c r="I308" s="30" t="s">
        <v>191</v>
      </c>
      <c r="J308" s="30">
        <v>530.75</v>
      </c>
      <c r="K308" s="43">
        <f t="shared" si="25"/>
        <v>-2.5371170832551027E-3</v>
      </c>
      <c r="M308" s="30" t="s">
        <v>191</v>
      </c>
      <c r="N308" s="30">
        <v>1251.75</v>
      </c>
      <c r="O308" s="31">
        <f t="shared" si="26"/>
        <v>2.7835940386747193E-2</v>
      </c>
      <c r="Q308" s="48" t="s">
        <v>1053</v>
      </c>
      <c r="R308" s="48">
        <v>542.75</v>
      </c>
      <c r="S308" s="50">
        <v>1.1900000000000001E-2</v>
      </c>
      <c r="T308" s="48" t="b">
        <f t="shared" si="23"/>
        <v>1</v>
      </c>
      <c r="U308" s="69"/>
      <c r="V308" s="68"/>
      <c r="W308" s="6"/>
    </row>
    <row r="309" spans="2:23" ht="27">
      <c r="B309" s="48" t="s">
        <v>1054</v>
      </c>
      <c r="C309" s="48">
        <v>6.1440000000000001</v>
      </c>
      <c r="D309" s="48">
        <v>6.1529999999999996</v>
      </c>
      <c r="E309" s="48">
        <v>6.1550000000000002</v>
      </c>
      <c r="F309" s="48">
        <v>6.1379999999999999</v>
      </c>
      <c r="G309" s="50">
        <v>-5.7999999999999996E-3</v>
      </c>
      <c r="I309" s="30" t="s">
        <v>192</v>
      </c>
      <c r="J309" s="30">
        <v>565.54999999999995</v>
      </c>
      <c r="K309" s="43">
        <f t="shared" si="25"/>
        <v>6.556759302873294E-2</v>
      </c>
      <c r="M309" s="30" t="s">
        <v>192</v>
      </c>
      <c r="N309" s="30">
        <v>1273.75</v>
      </c>
      <c r="O309" s="31">
        <f t="shared" si="26"/>
        <v>1.7575394447773007E-2</v>
      </c>
      <c r="Q309" s="48" t="s">
        <v>1054</v>
      </c>
      <c r="R309" s="48">
        <v>554.29999999999995</v>
      </c>
      <c r="S309" s="50">
        <v>2.1299999999999999E-2</v>
      </c>
      <c r="T309" s="48" t="b">
        <f t="shared" si="23"/>
        <v>1</v>
      </c>
      <c r="U309" s="68"/>
      <c r="V309" s="68"/>
      <c r="W309" s="6"/>
    </row>
    <row r="310" spans="2:23" ht="27">
      <c r="B310" s="48" t="s">
        <v>1055</v>
      </c>
      <c r="C310" s="48">
        <v>6.1520000000000001</v>
      </c>
      <c r="D310" s="48">
        <v>6.1310000000000002</v>
      </c>
      <c r="E310" s="48">
        <v>6.1550000000000002</v>
      </c>
      <c r="F310" s="48">
        <v>6.1139999999999999</v>
      </c>
      <c r="G310" s="50">
        <v>1.2999999999999999E-3</v>
      </c>
      <c r="I310" s="30" t="s">
        <v>193</v>
      </c>
      <c r="J310" s="30">
        <v>554.04999999999995</v>
      </c>
      <c r="K310" s="43">
        <f t="shared" si="25"/>
        <v>-2.0334187958624295E-2</v>
      </c>
      <c r="M310" s="30" t="s">
        <v>193</v>
      </c>
      <c r="N310" s="30">
        <v>1244.45</v>
      </c>
      <c r="O310" s="31">
        <f t="shared" si="26"/>
        <v>-2.3002944062806674E-2</v>
      </c>
      <c r="Q310" s="48" t="s">
        <v>1055</v>
      </c>
      <c r="R310" s="48">
        <v>551.1</v>
      </c>
      <c r="S310" s="50">
        <v>-5.7999999999999996E-3</v>
      </c>
      <c r="T310" s="48" t="b">
        <f t="shared" si="23"/>
        <v>1</v>
      </c>
      <c r="U310" s="68"/>
      <c r="V310" s="68"/>
      <c r="W310" s="6"/>
    </row>
    <row r="311" spans="2:23" ht="27">
      <c r="B311" s="48" t="s">
        <v>1056</v>
      </c>
      <c r="C311" s="48">
        <v>6.1310000000000002</v>
      </c>
      <c r="D311" s="48">
        <v>6.1580000000000004</v>
      </c>
      <c r="E311" s="48">
        <v>6.1639999999999997</v>
      </c>
      <c r="F311" s="48">
        <v>6.1310000000000002</v>
      </c>
      <c r="G311" s="50">
        <v>-3.3999999999999998E-3</v>
      </c>
      <c r="I311" s="30" t="s">
        <v>194</v>
      </c>
      <c r="J311" s="30">
        <v>542.79999999999995</v>
      </c>
      <c r="K311" s="43">
        <f t="shared" si="25"/>
        <v>-2.0305026622146061E-2</v>
      </c>
      <c r="M311" s="30" t="s">
        <v>194</v>
      </c>
      <c r="N311" s="30">
        <v>1217</v>
      </c>
      <c r="O311" s="31">
        <f t="shared" si="26"/>
        <v>-2.2057937241351633E-2</v>
      </c>
      <c r="Q311" s="48" t="s">
        <v>1056</v>
      </c>
      <c r="R311" s="48">
        <v>546.4</v>
      </c>
      <c r="S311" s="50">
        <v>-8.5000000000000006E-3</v>
      </c>
      <c r="T311" s="48" t="b">
        <f t="shared" si="23"/>
        <v>1</v>
      </c>
      <c r="U311" s="68"/>
      <c r="V311" s="68"/>
      <c r="W311" s="6"/>
    </row>
    <row r="312" spans="2:23" ht="27">
      <c r="B312" s="48" t="s">
        <v>1057</v>
      </c>
      <c r="C312" s="48">
        <v>6.1230000000000002</v>
      </c>
      <c r="D312" s="48">
        <v>6.1529999999999996</v>
      </c>
      <c r="E312" s="48">
        <v>6.1529999999999996</v>
      </c>
      <c r="F312" s="48">
        <v>6.1189999999999998</v>
      </c>
      <c r="G312" s="50">
        <v>-1.2999999999999999E-3</v>
      </c>
      <c r="I312" s="30" t="s">
        <v>195</v>
      </c>
      <c r="J312" s="30">
        <v>560.5</v>
      </c>
      <c r="K312" s="43">
        <f t="shared" si="25"/>
        <v>3.2608695652174058E-2</v>
      </c>
      <c r="M312" s="30" t="s">
        <v>195</v>
      </c>
      <c r="N312" s="30">
        <v>1236.3</v>
      </c>
      <c r="O312" s="31">
        <f t="shared" si="26"/>
        <v>1.5858668857847036E-2</v>
      </c>
      <c r="Q312" s="48" t="s">
        <v>1057</v>
      </c>
      <c r="R312" s="48">
        <v>554.54999999999995</v>
      </c>
      <c r="S312" s="50">
        <v>1.49E-2</v>
      </c>
      <c r="T312" s="48" t="b">
        <f t="shared" si="23"/>
        <v>1</v>
      </c>
      <c r="U312" s="68"/>
      <c r="V312" s="68"/>
      <c r="W312" s="6"/>
    </row>
    <row r="313" spans="2:23" ht="27">
      <c r="B313" s="48" t="s">
        <v>1058</v>
      </c>
      <c r="C313" s="48">
        <v>6.1429999999999998</v>
      </c>
      <c r="D313" s="48">
        <v>6.1470000000000002</v>
      </c>
      <c r="E313" s="48">
        <v>6.1520000000000001</v>
      </c>
      <c r="F313" s="48">
        <v>6.1310000000000002</v>
      </c>
      <c r="G313" s="50">
        <v>3.3E-3</v>
      </c>
      <c r="I313" s="30" t="s">
        <v>196</v>
      </c>
      <c r="J313" s="30">
        <v>563.85</v>
      </c>
      <c r="K313" s="43">
        <f t="shared" si="25"/>
        <v>5.9768064228367113E-3</v>
      </c>
      <c r="M313" s="30" t="s">
        <v>196</v>
      </c>
      <c r="N313" s="30">
        <v>1227.4000000000001</v>
      </c>
      <c r="O313" s="31">
        <f t="shared" si="26"/>
        <v>-7.1988999433792999E-3</v>
      </c>
      <c r="Q313" s="48" t="s">
        <v>1058</v>
      </c>
      <c r="R313" s="48">
        <v>552.95000000000005</v>
      </c>
      <c r="S313" s="50">
        <v>-2.8999999999999998E-3</v>
      </c>
      <c r="T313" s="48" t="b">
        <f t="shared" si="23"/>
        <v>1</v>
      </c>
      <c r="U313" s="68"/>
      <c r="V313" s="68"/>
      <c r="W313" s="6"/>
    </row>
    <row r="314" spans="2:23" ht="27">
      <c r="B314" s="48" t="s">
        <v>1059</v>
      </c>
      <c r="C314" s="48">
        <v>6.1769999999999996</v>
      </c>
      <c r="D314" s="48">
        <v>6.1609999999999996</v>
      </c>
      <c r="E314" s="48">
        <v>6.1849999999999996</v>
      </c>
      <c r="F314" s="48">
        <v>6.14</v>
      </c>
      <c r="G314" s="50">
        <v>5.4999999999999997E-3</v>
      </c>
      <c r="I314" s="30" t="s">
        <v>197</v>
      </c>
      <c r="J314" s="30">
        <v>560.04999999999995</v>
      </c>
      <c r="K314" s="43">
        <f t="shared" si="25"/>
        <v>-6.7393810410570909E-3</v>
      </c>
      <c r="M314" s="30" t="s">
        <v>197</v>
      </c>
      <c r="N314" s="30">
        <v>1241.45</v>
      </c>
      <c r="O314" s="31">
        <f t="shared" si="26"/>
        <v>1.1446961055890492E-2</v>
      </c>
      <c r="Q314" s="48" t="s">
        <v>1059</v>
      </c>
      <c r="R314" s="48">
        <v>556.35</v>
      </c>
      <c r="S314" s="50">
        <v>6.1000000000000004E-3</v>
      </c>
      <c r="T314" s="48" t="b">
        <f t="shared" si="23"/>
        <v>1</v>
      </c>
      <c r="U314" s="68"/>
      <c r="V314" s="68"/>
      <c r="W314" s="6"/>
    </row>
    <row r="315" spans="2:23" ht="15.6">
      <c r="B315" s="49">
        <v>44320</v>
      </c>
      <c r="C315" s="48">
        <v>6.1230000000000002</v>
      </c>
      <c r="D315" s="48">
        <v>6.202</v>
      </c>
      <c r="E315" s="48">
        <v>6.202</v>
      </c>
      <c r="F315" s="48">
        <v>6.1230000000000002</v>
      </c>
      <c r="G315" s="50">
        <v>-8.6999999999999994E-3</v>
      </c>
      <c r="I315" s="29">
        <v>44320.645833333336</v>
      </c>
      <c r="J315" s="30">
        <v>548.4</v>
      </c>
      <c r="K315" s="43">
        <f>J315/J314-1</f>
        <v>-2.0801714132666738E-2</v>
      </c>
      <c r="M315" s="29">
        <v>44320.645833333336</v>
      </c>
      <c r="N315" s="30">
        <v>1150.05</v>
      </c>
      <c r="O315" s="43">
        <f>N315/N314-1</f>
        <v>-7.3623585323613572E-2</v>
      </c>
      <c r="Q315" s="49">
        <v>44320</v>
      </c>
      <c r="R315" s="48">
        <v>539.79999999999995</v>
      </c>
      <c r="S315" s="50">
        <v>-3.3099999999999997E-2</v>
      </c>
      <c r="T315" s="48" t="b">
        <f t="shared" si="23"/>
        <v>1</v>
      </c>
      <c r="U315" s="68"/>
      <c r="V315" s="68"/>
      <c r="W315" s="6"/>
    </row>
    <row r="316" spans="2:23" ht="15.6">
      <c r="B316" s="49">
        <v>44351</v>
      </c>
      <c r="C316" s="48">
        <v>6.1219999999999999</v>
      </c>
      <c r="D316" s="48">
        <v>6.1260000000000003</v>
      </c>
      <c r="E316" s="48">
        <v>6.1349999999999998</v>
      </c>
      <c r="F316" s="48">
        <v>6.1079999999999997</v>
      </c>
      <c r="G316" s="50">
        <v>-2.0000000000000001E-4</v>
      </c>
      <c r="I316" s="29">
        <v>44351.645833333336</v>
      </c>
      <c r="J316" s="30">
        <v>548.20000000000005</v>
      </c>
      <c r="K316" s="43">
        <f>(J316/J315)-1</f>
        <v>-3.646973012398913E-4</v>
      </c>
      <c r="M316" s="29">
        <v>44351.645833333336</v>
      </c>
      <c r="N316" s="30">
        <v>1109.95</v>
      </c>
      <c r="O316" s="31">
        <f>(N316/N315)-1</f>
        <v>-3.486804921525144E-2</v>
      </c>
      <c r="Q316" s="49">
        <v>44351</v>
      </c>
      <c r="R316" s="48">
        <v>541</v>
      </c>
      <c r="S316" s="50">
        <v>2.2000000000000001E-3</v>
      </c>
      <c r="T316" s="48" t="b">
        <f t="shared" si="23"/>
        <v>1</v>
      </c>
      <c r="U316" s="68"/>
      <c r="V316" s="68"/>
      <c r="W316" s="6"/>
    </row>
    <row r="317" spans="2:23" ht="15.6">
      <c r="B317" s="49">
        <v>44381</v>
      </c>
      <c r="C317" s="48">
        <v>6.0819999999999999</v>
      </c>
      <c r="D317" s="48">
        <v>6.1189999999999998</v>
      </c>
      <c r="E317" s="48">
        <v>6.1909999999999998</v>
      </c>
      <c r="F317" s="48">
        <v>6.0590000000000002</v>
      </c>
      <c r="G317" s="50">
        <v>-6.4999999999999997E-3</v>
      </c>
      <c r="I317" s="29">
        <v>44381.645833333336</v>
      </c>
      <c r="J317" s="30">
        <v>542.20000000000005</v>
      </c>
      <c r="K317" s="43">
        <f>(J317/J316)-1</f>
        <v>-1.094491061656333E-2</v>
      </c>
      <c r="M317" s="29">
        <v>44381.645833333336</v>
      </c>
      <c r="N317" s="30">
        <v>1131.95</v>
      </c>
      <c r="O317" s="31">
        <f>(N317/N316)-1</f>
        <v>1.9820712644713634E-2</v>
      </c>
      <c r="Q317" s="49">
        <v>44381</v>
      </c>
      <c r="R317" s="48">
        <v>543.45000000000005</v>
      </c>
      <c r="S317" s="50">
        <v>4.4999999999999997E-3</v>
      </c>
      <c r="T317" s="48" t="b">
        <f t="shared" si="23"/>
        <v>1</v>
      </c>
      <c r="U317" s="68"/>
      <c r="V317" s="68"/>
      <c r="W317" s="6"/>
    </row>
    <row r="318" spans="2:23" ht="15.6">
      <c r="B318" s="49">
        <v>44412</v>
      </c>
      <c r="C318" s="48">
        <v>6.0309999999999997</v>
      </c>
      <c r="D318" s="48">
        <v>6.0839999999999996</v>
      </c>
      <c r="E318" s="48">
        <v>6.0910000000000002</v>
      </c>
      <c r="F318" s="48">
        <v>6.0309999999999997</v>
      </c>
      <c r="G318" s="50">
        <v>-8.3999999999999995E-3</v>
      </c>
      <c r="I318" s="29">
        <v>44412.645833333336</v>
      </c>
      <c r="J318" s="30">
        <v>544.95000000000005</v>
      </c>
      <c r="K318" s="43">
        <f>(J318/J317)-1</f>
        <v>5.0719291774252717E-3</v>
      </c>
      <c r="M318" s="29">
        <v>44412.645833333336</v>
      </c>
      <c r="N318" s="30">
        <v>1129.95</v>
      </c>
      <c r="O318" s="31">
        <f>(N318/N317)-1</f>
        <v>-1.7668624939264355E-3</v>
      </c>
      <c r="Q318" s="49">
        <v>44412</v>
      </c>
      <c r="R318" s="48">
        <v>546.45000000000005</v>
      </c>
      <c r="S318" s="50">
        <v>5.4999999999999997E-3</v>
      </c>
      <c r="T318" s="48" t="b">
        <f t="shared" si="23"/>
        <v>1</v>
      </c>
      <c r="U318" s="68"/>
      <c r="V318" s="68"/>
      <c r="W318" s="6"/>
    </row>
    <row r="319" spans="2:23" ht="15.6">
      <c r="B319" s="49">
        <v>44443</v>
      </c>
      <c r="C319" s="48">
        <v>6.0170000000000003</v>
      </c>
      <c r="D319" s="48">
        <v>6.0019999999999998</v>
      </c>
      <c r="E319" s="48">
        <v>6.0339999999999998</v>
      </c>
      <c r="F319" s="48">
        <v>5.99</v>
      </c>
      <c r="G319" s="50">
        <v>-2.3E-3</v>
      </c>
      <c r="I319" s="29">
        <v>44443.645833333336</v>
      </c>
      <c r="J319" s="30">
        <v>543.15</v>
      </c>
      <c r="K319" s="43">
        <f>(J319/J318)-1</f>
        <v>-3.303055326176807E-3</v>
      </c>
      <c r="M319" s="29">
        <v>44443.645833333336</v>
      </c>
      <c r="N319" s="30">
        <v>1107.4000000000001</v>
      </c>
      <c r="O319" s="31">
        <f>(N319/N318)-1</f>
        <v>-1.9956635249347321E-2</v>
      </c>
      <c r="Q319" s="49">
        <v>44443</v>
      </c>
      <c r="R319" s="48">
        <v>537.20000000000005</v>
      </c>
      <c r="S319" s="50">
        <v>-1.6899999999999998E-2</v>
      </c>
      <c r="T319" s="48" t="b">
        <f t="shared" si="23"/>
        <v>1</v>
      </c>
      <c r="U319" s="68"/>
      <c r="V319" s="68"/>
      <c r="W319" s="6"/>
    </row>
    <row r="320" spans="2:23" ht="15.6">
      <c r="B320" s="49">
        <v>44534</v>
      </c>
      <c r="C320" s="48">
        <v>6.0110000000000001</v>
      </c>
      <c r="D320" s="48">
        <v>6.0220000000000002</v>
      </c>
      <c r="E320" s="48">
        <v>6.0220000000000002</v>
      </c>
      <c r="F320" s="48">
        <v>6.0049999999999999</v>
      </c>
      <c r="G320" s="50">
        <v>-1E-3</v>
      </c>
      <c r="I320" s="29">
        <v>44534.645833333336</v>
      </c>
      <c r="J320" s="30">
        <v>511.05</v>
      </c>
      <c r="K320" s="43">
        <f>(J320/J319)-1</f>
        <v>-5.9099696216514674E-2</v>
      </c>
      <c r="M320" s="29">
        <v>44534.645833333336</v>
      </c>
      <c r="N320" s="30">
        <v>1084.1500000000001</v>
      </c>
      <c r="O320" s="31">
        <f>(N320/N319)-1</f>
        <v>-2.0995123713202113E-2</v>
      </c>
      <c r="Q320" s="49">
        <v>44534</v>
      </c>
      <c r="R320" s="48">
        <v>515.65</v>
      </c>
      <c r="S320" s="50">
        <v>-4.0099999999999997E-2</v>
      </c>
      <c r="T320" s="48" t="b">
        <f t="shared" si="23"/>
        <v>1</v>
      </c>
      <c r="U320" s="68"/>
      <c r="V320" s="68"/>
      <c r="W320" s="6"/>
    </row>
    <row r="321" spans="2:23" ht="27">
      <c r="B321" s="48" t="s">
        <v>1061</v>
      </c>
      <c r="C321" s="48">
        <v>6.1260000000000003</v>
      </c>
      <c r="D321" s="48">
        <v>6.0330000000000004</v>
      </c>
      <c r="E321" s="48">
        <v>6.1280000000000001</v>
      </c>
      <c r="F321" s="48">
        <v>6.0259999999999998</v>
      </c>
      <c r="G321" s="50">
        <v>1.9099999999999999E-2</v>
      </c>
      <c r="I321" s="30" t="s">
        <v>199</v>
      </c>
      <c r="J321" s="30">
        <v>509</v>
      </c>
      <c r="K321" s="43">
        <f>J321/J320-1</f>
        <v>-4.0113491830545689E-3</v>
      </c>
      <c r="M321" s="30" t="s">
        <v>199</v>
      </c>
      <c r="N321" s="30">
        <v>1101.75</v>
      </c>
      <c r="O321" s="31">
        <f>N321/N320-1</f>
        <v>1.6233915971037183E-2</v>
      </c>
      <c r="Q321" s="48" t="s">
        <v>1061</v>
      </c>
      <c r="R321" s="48">
        <v>522.20000000000005</v>
      </c>
      <c r="S321" s="50">
        <v>-3.8E-3</v>
      </c>
      <c r="T321" s="48" t="b">
        <f t="shared" si="23"/>
        <v>1</v>
      </c>
      <c r="U321" s="69"/>
      <c r="V321" s="68"/>
      <c r="W321" s="6"/>
    </row>
    <row r="322" spans="2:23" ht="27">
      <c r="B322" s="48" t="s">
        <v>1062</v>
      </c>
      <c r="C322" s="48">
        <v>6.0880000000000001</v>
      </c>
      <c r="D322" s="48">
        <v>6.1680000000000001</v>
      </c>
      <c r="E322" s="48">
        <v>6.1760000000000002</v>
      </c>
      <c r="F322" s="48">
        <v>6.0759999999999996</v>
      </c>
      <c r="G322" s="50">
        <v>-6.1999999999999998E-3</v>
      </c>
      <c r="I322" s="30" t="s">
        <v>200</v>
      </c>
      <c r="J322" s="30">
        <v>516.20000000000005</v>
      </c>
      <c r="K322" s="43">
        <f>(J322/J321)-1</f>
        <v>1.414538310412583E-2</v>
      </c>
      <c r="M322" s="30" t="s">
        <v>200</v>
      </c>
      <c r="N322" s="30">
        <v>1100</v>
      </c>
      <c r="O322" s="31">
        <f t="shared" ref="O322:O347" si="27">(N322/N321)-1</f>
        <v>-1.5883821193555248E-3</v>
      </c>
      <c r="Q322" s="48" t="s">
        <v>1062</v>
      </c>
      <c r="R322" s="48">
        <v>519.04999999999995</v>
      </c>
      <c r="S322" s="50">
        <v>-6.0000000000000001E-3</v>
      </c>
      <c r="T322" s="48" t="b">
        <f t="shared" si="23"/>
        <v>1</v>
      </c>
      <c r="U322" s="69"/>
      <c r="V322" s="68"/>
      <c r="W322" s="6"/>
    </row>
    <row r="323" spans="2:23" ht="27">
      <c r="B323" s="48" t="s">
        <v>1063</v>
      </c>
      <c r="C323" s="48">
        <v>6.0810000000000004</v>
      </c>
      <c r="D323" s="48">
        <v>6.109</v>
      </c>
      <c r="E323" s="48">
        <v>6.109</v>
      </c>
      <c r="F323" s="48">
        <v>6.07</v>
      </c>
      <c r="G323" s="50">
        <v>-1.1000000000000001E-3</v>
      </c>
      <c r="I323" s="30" t="s">
        <v>201</v>
      </c>
      <c r="J323" s="30">
        <v>500.25</v>
      </c>
      <c r="K323" s="43">
        <f t="shared" ref="K323:K347" si="28">(J323/J322)-1</f>
        <v>-3.0898876404494513E-2</v>
      </c>
      <c r="M323" s="30" t="s">
        <v>201</v>
      </c>
      <c r="N323" s="30">
        <v>1113.05</v>
      </c>
      <c r="O323" s="31">
        <f t="shared" si="27"/>
        <v>1.1863636363636409E-2</v>
      </c>
      <c r="Q323" s="48" t="s">
        <v>1063</v>
      </c>
      <c r="R323" s="48">
        <v>517.95000000000005</v>
      </c>
      <c r="S323" s="50">
        <v>-2.0999999999999999E-3</v>
      </c>
      <c r="T323" s="48" t="b">
        <f t="shared" si="23"/>
        <v>1</v>
      </c>
      <c r="U323" s="69"/>
      <c r="V323" s="68"/>
      <c r="W323" s="6"/>
    </row>
    <row r="324" spans="2:23" ht="27">
      <c r="B324" s="48" t="s">
        <v>1064</v>
      </c>
      <c r="C324" s="48">
        <v>6.0739999999999998</v>
      </c>
      <c r="D324" s="48">
        <v>6.1050000000000004</v>
      </c>
      <c r="E324" s="48">
        <v>6.1050000000000004</v>
      </c>
      <c r="F324" s="48">
        <v>6.0739999999999998</v>
      </c>
      <c r="G324" s="50">
        <v>-1.1999999999999999E-3</v>
      </c>
      <c r="I324" s="30" t="s">
        <v>202</v>
      </c>
      <c r="J324" s="30">
        <v>513.54999999999995</v>
      </c>
      <c r="K324" s="43">
        <f t="shared" si="28"/>
        <v>2.6586706646676506E-2</v>
      </c>
      <c r="M324" s="30" t="s">
        <v>202</v>
      </c>
      <c r="N324" s="30">
        <v>1130.3499999999999</v>
      </c>
      <c r="O324" s="31">
        <f t="shared" si="27"/>
        <v>1.5542877678450973E-2</v>
      </c>
      <c r="Q324" s="48" t="s">
        <v>1064</v>
      </c>
      <c r="R324" s="48">
        <v>522.9</v>
      </c>
      <c r="S324" s="50">
        <v>9.5999999999999992E-3</v>
      </c>
      <c r="T324" s="48" t="b">
        <f t="shared" si="23"/>
        <v>1</v>
      </c>
      <c r="U324" s="69"/>
      <c r="V324" s="68"/>
      <c r="W324" s="6"/>
    </row>
    <row r="325" spans="2:23" ht="27">
      <c r="B325" s="48" t="s">
        <v>1065</v>
      </c>
      <c r="C325" s="48">
        <v>6.05</v>
      </c>
      <c r="D325" s="48">
        <v>6.069</v>
      </c>
      <c r="E325" s="48">
        <v>6.069</v>
      </c>
      <c r="F325" s="48">
        <v>6.0439999999999996</v>
      </c>
      <c r="G325" s="50">
        <v>-4.0000000000000001E-3</v>
      </c>
      <c r="I325" s="30" t="s">
        <v>203</v>
      </c>
      <c r="J325" s="30">
        <v>511.2</v>
      </c>
      <c r="K325" s="43">
        <f t="shared" si="28"/>
        <v>-4.5759906532956141E-3</v>
      </c>
      <c r="M325" s="30" t="s">
        <v>203</v>
      </c>
      <c r="N325" s="30">
        <v>1122.25</v>
      </c>
      <c r="O325" s="31">
        <f t="shared" si="27"/>
        <v>-7.1659220595390316E-3</v>
      </c>
      <c r="Q325" s="48" t="s">
        <v>1065</v>
      </c>
      <c r="R325" s="48">
        <v>518.9</v>
      </c>
      <c r="S325" s="50">
        <v>-7.6E-3</v>
      </c>
      <c r="T325" s="48" t="b">
        <f t="shared" si="23"/>
        <v>1</v>
      </c>
      <c r="U325" s="69"/>
      <c r="V325" s="68"/>
      <c r="W325" s="6"/>
    </row>
    <row r="326" spans="2:23" ht="27">
      <c r="B326" s="48" t="s">
        <v>1066</v>
      </c>
      <c r="C326" s="48">
        <v>6.0350000000000001</v>
      </c>
      <c r="D326" s="48">
        <v>6.1</v>
      </c>
      <c r="E326" s="48">
        <v>6.1</v>
      </c>
      <c r="F326" s="48">
        <v>6.0350000000000001</v>
      </c>
      <c r="G326" s="50">
        <v>-2.5000000000000001E-3</v>
      </c>
      <c r="I326" s="30" t="s">
        <v>204</v>
      </c>
      <c r="J326" s="30">
        <v>515.95000000000005</v>
      </c>
      <c r="K326" s="43">
        <f t="shared" si="28"/>
        <v>9.2918622848201515E-3</v>
      </c>
      <c r="M326" s="30" t="s">
        <v>204</v>
      </c>
      <c r="N326" s="30">
        <v>1140.8499999999999</v>
      </c>
      <c r="O326" s="31">
        <f t="shared" si="27"/>
        <v>1.6573847182000279E-2</v>
      </c>
      <c r="Q326" s="48" t="s">
        <v>1066</v>
      </c>
      <c r="R326" s="48">
        <v>522.15</v>
      </c>
      <c r="S326" s="50">
        <v>6.3E-3</v>
      </c>
      <c r="T326" s="48" t="b">
        <f t="shared" si="23"/>
        <v>1</v>
      </c>
      <c r="U326" s="69"/>
      <c r="V326" s="68"/>
      <c r="W326" s="6"/>
    </row>
    <row r="327" spans="2:23" ht="27">
      <c r="B327" s="48" t="s">
        <v>1067</v>
      </c>
      <c r="C327" s="48">
        <v>6.0380000000000003</v>
      </c>
      <c r="D327" s="48">
        <v>6.0490000000000004</v>
      </c>
      <c r="E327" s="48">
        <v>6.0490000000000004</v>
      </c>
      <c r="F327" s="48">
        <v>6.0259999999999998</v>
      </c>
      <c r="G327" s="50">
        <v>5.0000000000000001E-4</v>
      </c>
      <c r="I327" s="30" t="s">
        <v>205</v>
      </c>
      <c r="J327" s="30">
        <v>518.95000000000005</v>
      </c>
      <c r="K327" s="43">
        <f t="shared" si="28"/>
        <v>5.8145169105534578E-3</v>
      </c>
      <c r="M327" s="30" t="s">
        <v>205</v>
      </c>
      <c r="N327" s="30">
        <v>1143.25</v>
      </c>
      <c r="O327" s="31">
        <f t="shared" si="27"/>
        <v>2.103694613665219E-3</v>
      </c>
      <c r="Q327" s="48" t="s">
        <v>1067</v>
      </c>
      <c r="R327" s="48">
        <v>518.04999999999995</v>
      </c>
      <c r="S327" s="50">
        <v>-7.9000000000000008E-3</v>
      </c>
      <c r="T327" s="48" t="b">
        <f t="shared" si="23"/>
        <v>1</v>
      </c>
      <c r="U327" s="69"/>
      <c r="V327" s="68"/>
      <c r="W327" s="6"/>
    </row>
    <row r="328" spans="2:23" ht="27">
      <c r="B328" s="48" t="s">
        <v>1068</v>
      </c>
      <c r="C328" s="48">
        <v>6.0549999999999997</v>
      </c>
      <c r="D328" s="48">
        <v>6.0510000000000002</v>
      </c>
      <c r="E328" s="48">
        <v>6.0670000000000002</v>
      </c>
      <c r="F328" s="48">
        <v>6.0430000000000001</v>
      </c>
      <c r="G328" s="50">
        <v>2.8E-3</v>
      </c>
      <c r="I328" s="30" t="s">
        <v>206</v>
      </c>
      <c r="J328" s="30">
        <v>546.45000000000005</v>
      </c>
      <c r="K328" s="43">
        <f t="shared" si="28"/>
        <v>5.2991617689565507E-2</v>
      </c>
      <c r="M328" s="30" t="s">
        <v>206</v>
      </c>
      <c r="N328" s="30">
        <v>1164.25</v>
      </c>
      <c r="O328" s="31">
        <f t="shared" si="27"/>
        <v>1.8368685764268422E-2</v>
      </c>
      <c r="Q328" s="48" t="s">
        <v>1068</v>
      </c>
      <c r="R328" s="48">
        <v>520.85</v>
      </c>
      <c r="S328" s="50">
        <v>5.4000000000000003E-3</v>
      </c>
      <c r="T328" s="48" t="b">
        <f t="shared" si="23"/>
        <v>1</v>
      </c>
      <c r="U328" s="68"/>
      <c r="V328" s="68"/>
      <c r="W328" s="6"/>
    </row>
    <row r="329" spans="2:23" ht="27">
      <c r="B329" s="48" t="s">
        <v>1069</v>
      </c>
      <c r="C329" s="48">
        <v>6.0529999999999999</v>
      </c>
      <c r="D329" s="48">
        <v>6.077</v>
      </c>
      <c r="E329" s="48">
        <v>6.077</v>
      </c>
      <c r="F329" s="48">
        <v>6.0490000000000004</v>
      </c>
      <c r="G329" s="50">
        <v>-2.9999999999999997E-4</v>
      </c>
      <c r="I329" s="30" t="s">
        <v>207</v>
      </c>
      <c r="J329" s="30">
        <v>566.95000000000005</v>
      </c>
      <c r="K329" s="43">
        <f t="shared" si="28"/>
        <v>3.7514868697959614E-2</v>
      </c>
      <c r="M329" s="30" t="s">
        <v>207</v>
      </c>
      <c r="N329" s="30">
        <v>1206.6500000000001</v>
      </c>
      <c r="O329" s="31">
        <f t="shared" si="27"/>
        <v>3.6418295039725157E-2</v>
      </c>
      <c r="Q329" s="48" t="s">
        <v>1069</v>
      </c>
      <c r="R329" s="48">
        <v>536.15</v>
      </c>
      <c r="S329" s="50">
        <v>2.9399999999999999E-2</v>
      </c>
      <c r="T329" s="48" t="b">
        <f t="shared" si="23"/>
        <v>1</v>
      </c>
      <c r="U329" s="68"/>
      <c r="V329" s="68"/>
      <c r="W329" s="6"/>
    </row>
    <row r="330" spans="2:23" ht="27">
      <c r="B330" s="48" t="s">
        <v>1070</v>
      </c>
      <c r="C330" s="48">
        <v>6.0590000000000002</v>
      </c>
      <c r="D330" s="48">
        <v>6.0720000000000001</v>
      </c>
      <c r="E330" s="48">
        <v>6.0720000000000001</v>
      </c>
      <c r="F330" s="48">
        <v>6.0510000000000002</v>
      </c>
      <c r="G330" s="50">
        <v>1E-3</v>
      </c>
      <c r="I330" s="30" t="s">
        <v>208</v>
      </c>
      <c r="J330" s="30">
        <v>574.54999999999995</v>
      </c>
      <c r="K330" s="43">
        <f t="shared" si="28"/>
        <v>1.3405062174794757E-2</v>
      </c>
      <c r="M330" s="30" t="s">
        <v>208</v>
      </c>
      <c r="N330" s="30">
        <v>1196.7</v>
      </c>
      <c r="O330" s="31">
        <f t="shared" si="27"/>
        <v>-8.2459702482078345E-3</v>
      </c>
      <c r="Q330" s="48" t="s">
        <v>1070</v>
      </c>
      <c r="R330" s="48">
        <v>525.25</v>
      </c>
      <c r="S330" s="50">
        <v>-2.0299999999999999E-2</v>
      </c>
      <c r="T330" s="48" t="b">
        <f t="shared" si="23"/>
        <v>1</v>
      </c>
      <c r="U330" s="68"/>
      <c r="V330" s="68"/>
      <c r="W330" s="6"/>
    </row>
    <row r="331" spans="2:23" ht="27">
      <c r="B331" s="48" t="s">
        <v>1071</v>
      </c>
      <c r="C331" s="48">
        <v>6.03</v>
      </c>
      <c r="D331" s="48">
        <v>6.0650000000000004</v>
      </c>
      <c r="E331" s="48">
        <v>6.0709999999999997</v>
      </c>
      <c r="F331" s="48">
        <v>6.0279999999999996</v>
      </c>
      <c r="G331" s="50">
        <v>-4.7999999999999996E-3</v>
      </c>
      <c r="I331" s="30" t="s">
        <v>209</v>
      </c>
      <c r="J331" s="30">
        <v>567.35</v>
      </c>
      <c r="K331" s="43">
        <f t="shared" si="28"/>
        <v>-1.2531546427638873E-2</v>
      </c>
      <c r="M331" s="30" t="s">
        <v>209</v>
      </c>
      <c r="N331" s="30">
        <v>1211.9000000000001</v>
      </c>
      <c r="O331" s="31">
        <f t="shared" si="27"/>
        <v>1.2701596055820108E-2</v>
      </c>
      <c r="Q331" s="48" t="s">
        <v>1071</v>
      </c>
      <c r="R331" s="48">
        <v>519.54999999999995</v>
      </c>
      <c r="S331" s="50">
        <v>-1.09E-2</v>
      </c>
      <c r="T331" s="48" t="b">
        <f t="shared" ref="T331:T394" si="29">Q331=B331</f>
        <v>1</v>
      </c>
      <c r="U331" s="68"/>
      <c r="V331" s="68"/>
      <c r="W331" s="6"/>
    </row>
    <row r="332" spans="2:23" ht="15.6">
      <c r="B332" s="49">
        <v>44260</v>
      </c>
      <c r="C332" s="48">
        <v>6.0010000000000003</v>
      </c>
      <c r="D332" s="48">
        <v>6.0289999999999999</v>
      </c>
      <c r="E332" s="48">
        <v>6.0289999999999999</v>
      </c>
      <c r="F332" s="48">
        <v>6.0010000000000003</v>
      </c>
      <c r="G332" s="50">
        <v>-4.7999999999999996E-3</v>
      </c>
      <c r="I332" s="29">
        <v>44260.645833333336</v>
      </c>
      <c r="J332" s="30">
        <v>562.15</v>
      </c>
      <c r="K332" s="43">
        <f t="shared" si="28"/>
        <v>-9.1654181722041761E-3</v>
      </c>
      <c r="M332" s="29">
        <v>44260.645833333336</v>
      </c>
      <c r="N332" s="30">
        <v>1210.0999999999999</v>
      </c>
      <c r="O332" s="31">
        <f t="shared" si="27"/>
        <v>-1.4852710619689402E-3</v>
      </c>
      <c r="Q332" s="49">
        <v>44260</v>
      </c>
      <c r="R332" s="48">
        <v>524.75</v>
      </c>
      <c r="S332" s="50">
        <v>0.01</v>
      </c>
      <c r="T332" s="48" t="b">
        <f t="shared" si="29"/>
        <v>1</v>
      </c>
      <c r="U332" s="68"/>
      <c r="V332" s="68"/>
      <c r="W332" s="6"/>
    </row>
    <row r="333" spans="2:23" ht="15.6">
      <c r="B333" s="49">
        <v>44291</v>
      </c>
      <c r="C333" s="48">
        <v>6.0149999999999997</v>
      </c>
      <c r="D333" s="48">
        <v>6.048</v>
      </c>
      <c r="E333" s="48">
        <v>6.048</v>
      </c>
      <c r="F333" s="48">
        <v>5.9969999999999999</v>
      </c>
      <c r="G333" s="50">
        <v>2.3E-3</v>
      </c>
      <c r="I333" s="29">
        <v>44291.645833333336</v>
      </c>
      <c r="J333" s="30">
        <v>562.15</v>
      </c>
      <c r="K333" s="43">
        <f t="shared" si="28"/>
        <v>0</v>
      </c>
      <c r="M333" s="29">
        <v>44291.645833333336</v>
      </c>
      <c r="N333" s="30">
        <v>1201.7</v>
      </c>
      <c r="O333" s="31">
        <f t="shared" si="27"/>
        <v>-6.9415750764398876E-3</v>
      </c>
      <c r="Q333" s="49">
        <v>44291</v>
      </c>
      <c r="R333" s="48">
        <v>526.1</v>
      </c>
      <c r="S333" s="50">
        <v>2.5999999999999999E-3</v>
      </c>
      <c r="T333" s="48" t="b">
        <f t="shared" si="29"/>
        <v>1</v>
      </c>
      <c r="U333" s="68"/>
      <c r="V333" s="68"/>
      <c r="W333" s="6"/>
    </row>
    <row r="334" spans="2:23" ht="15.6">
      <c r="B334" s="49">
        <v>44321</v>
      </c>
      <c r="C334" s="48">
        <v>5.9779999999999998</v>
      </c>
      <c r="D334" s="48">
        <v>6.0090000000000003</v>
      </c>
      <c r="E334" s="48">
        <v>6.0090000000000003</v>
      </c>
      <c r="F334" s="48">
        <v>5.976</v>
      </c>
      <c r="G334" s="50">
        <v>-6.1999999999999998E-3</v>
      </c>
      <c r="I334" s="29">
        <v>44321.645833333336</v>
      </c>
      <c r="J334" s="30">
        <v>555.04999999999995</v>
      </c>
      <c r="K334" s="43">
        <f t="shared" si="28"/>
        <v>-1.2630080939251109E-2</v>
      </c>
      <c r="M334" s="29">
        <v>44321.645833333336</v>
      </c>
      <c r="N334" s="30">
        <v>1205.4000000000001</v>
      </c>
      <c r="O334" s="31">
        <f t="shared" si="27"/>
        <v>3.0789714571024529E-3</v>
      </c>
      <c r="Q334" s="49">
        <v>44321</v>
      </c>
      <c r="R334" s="48">
        <v>542.15</v>
      </c>
      <c r="S334" s="50">
        <v>3.0499999999999999E-2</v>
      </c>
      <c r="T334" s="48" t="b">
        <f t="shared" si="29"/>
        <v>1</v>
      </c>
      <c r="U334" s="68"/>
      <c r="V334" s="68"/>
      <c r="W334" s="6"/>
    </row>
    <row r="335" spans="2:23" ht="15.6">
      <c r="B335" s="49">
        <v>44352</v>
      </c>
      <c r="C335" s="48">
        <v>5.9740000000000002</v>
      </c>
      <c r="D335" s="48">
        <v>5.9880000000000004</v>
      </c>
      <c r="E335" s="48">
        <v>5.9950000000000001</v>
      </c>
      <c r="F335" s="48">
        <v>5.9740000000000002</v>
      </c>
      <c r="G335" s="50">
        <v>-6.9999999999999999E-4</v>
      </c>
      <c r="I335" s="29">
        <v>44352.645833333336</v>
      </c>
      <c r="J335" s="30">
        <v>560.29999999999995</v>
      </c>
      <c r="K335" s="43">
        <f t="shared" si="28"/>
        <v>9.458607332672786E-3</v>
      </c>
      <c r="M335" s="29">
        <v>44352.645833333336</v>
      </c>
      <c r="N335" s="30">
        <v>1204.8499999999999</v>
      </c>
      <c r="O335" s="31">
        <f t="shared" si="27"/>
        <v>-4.5628007300491102E-4</v>
      </c>
      <c r="Q335" s="49">
        <v>44352</v>
      </c>
      <c r="R335" s="48">
        <v>543.45000000000005</v>
      </c>
      <c r="S335" s="50">
        <v>2.3999999999999998E-3</v>
      </c>
      <c r="T335" s="48" t="b">
        <f t="shared" si="29"/>
        <v>1</v>
      </c>
      <c r="U335" s="68"/>
      <c r="V335" s="68"/>
      <c r="W335" s="6"/>
    </row>
    <row r="336" spans="2:23" ht="15.6">
      <c r="B336" s="49">
        <v>44382</v>
      </c>
      <c r="C336" s="48">
        <v>6.0149999999999997</v>
      </c>
      <c r="D336" s="48">
        <v>6.0049999999999999</v>
      </c>
      <c r="E336" s="48">
        <v>6.016</v>
      </c>
      <c r="F336" s="48">
        <v>5.9790000000000001</v>
      </c>
      <c r="G336" s="50">
        <v>6.8999999999999999E-3</v>
      </c>
      <c r="I336" s="29">
        <v>44382.645833333336</v>
      </c>
      <c r="J336" s="30">
        <v>554.5</v>
      </c>
      <c r="K336" s="43">
        <f t="shared" si="28"/>
        <v>-1.035159735855784E-2</v>
      </c>
      <c r="M336" s="29">
        <v>44382.645833333336</v>
      </c>
      <c r="N336" s="30">
        <v>1215.5</v>
      </c>
      <c r="O336" s="31">
        <f t="shared" si="27"/>
        <v>8.8392745984977594E-3</v>
      </c>
      <c r="Q336" s="49">
        <v>44382</v>
      </c>
      <c r="R336" s="48">
        <v>547.95000000000005</v>
      </c>
      <c r="S336" s="50">
        <v>8.3000000000000001E-3</v>
      </c>
      <c r="T336" s="48" t="b">
        <f t="shared" si="29"/>
        <v>1</v>
      </c>
      <c r="U336" s="68"/>
      <c r="V336" s="68"/>
      <c r="W336" s="6"/>
    </row>
    <row r="337" spans="2:23" ht="15.6">
      <c r="B337" s="49">
        <v>44474</v>
      </c>
      <c r="C337" s="48">
        <v>6.0140000000000002</v>
      </c>
      <c r="D337" s="48">
        <v>6.03</v>
      </c>
      <c r="E337" s="48">
        <v>6.03</v>
      </c>
      <c r="F337" s="48">
        <v>6.0060000000000002</v>
      </c>
      <c r="G337" s="50">
        <v>-2.0000000000000001E-4</v>
      </c>
      <c r="I337" s="29">
        <v>44474.645833333336</v>
      </c>
      <c r="J337" s="30">
        <v>555.45000000000005</v>
      </c>
      <c r="K337" s="43">
        <f t="shared" si="28"/>
        <v>1.7132551848513256E-3</v>
      </c>
      <c r="M337" s="29">
        <v>44474.645833333336</v>
      </c>
      <c r="N337" s="30">
        <v>1207.5999999999999</v>
      </c>
      <c r="O337" s="31">
        <f t="shared" si="27"/>
        <v>-6.4993829699713235E-3</v>
      </c>
      <c r="Q337" s="49">
        <v>44474</v>
      </c>
      <c r="R337" s="48">
        <v>551.54999999999995</v>
      </c>
      <c r="S337" s="50">
        <v>6.6E-3</v>
      </c>
      <c r="T337" s="48" t="b">
        <f t="shared" si="29"/>
        <v>1</v>
      </c>
      <c r="U337" s="68"/>
      <c r="V337" s="68"/>
      <c r="W337" s="6"/>
    </row>
    <row r="338" spans="2:23" ht="15.6">
      <c r="B338" s="49">
        <v>44505</v>
      </c>
      <c r="C338" s="48">
        <v>6.008</v>
      </c>
      <c r="D338" s="48">
        <v>6.03</v>
      </c>
      <c r="E338" s="48">
        <v>6.03</v>
      </c>
      <c r="F338" s="48">
        <v>6.008</v>
      </c>
      <c r="G338" s="50">
        <v>-1E-3</v>
      </c>
      <c r="I338" s="29">
        <v>44505.645833333336</v>
      </c>
      <c r="J338" s="30">
        <v>569.45000000000005</v>
      </c>
      <c r="K338" s="43">
        <f t="shared" si="28"/>
        <v>2.5204788909892972E-2</v>
      </c>
      <c r="M338" s="29">
        <v>44505.645833333336</v>
      </c>
      <c r="N338" s="30">
        <v>1206.5</v>
      </c>
      <c r="O338" s="31">
        <f t="shared" si="27"/>
        <v>-9.1089764822782637E-4</v>
      </c>
      <c r="Q338" s="49">
        <v>44505</v>
      </c>
      <c r="R338" s="48">
        <v>555.04999999999995</v>
      </c>
      <c r="S338" s="50">
        <v>6.3E-3</v>
      </c>
      <c r="T338" s="48" t="b">
        <f t="shared" si="29"/>
        <v>1</v>
      </c>
      <c r="U338" s="68"/>
      <c r="V338" s="68"/>
      <c r="W338" s="6"/>
    </row>
    <row r="339" spans="2:23" ht="15.6">
      <c r="B339" s="49">
        <v>44535</v>
      </c>
      <c r="C339" s="48">
        <v>6.01</v>
      </c>
      <c r="D339" s="48">
        <v>6.0289999999999999</v>
      </c>
      <c r="E339" s="48">
        <v>6.0289999999999999</v>
      </c>
      <c r="F339" s="48">
        <v>6.0019999999999998</v>
      </c>
      <c r="G339" s="50">
        <v>2.9999999999999997E-4</v>
      </c>
      <c r="I339" s="29">
        <v>44535.645833333336</v>
      </c>
      <c r="J339" s="30">
        <v>570.29999999999995</v>
      </c>
      <c r="K339" s="43">
        <f t="shared" si="28"/>
        <v>1.492668364210914E-3</v>
      </c>
      <c r="M339" s="29">
        <v>44535.645833333336</v>
      </c>
      <c r="N339" s="30">
        <v>1207</v>
      </c>
      <c r="O339" s="31">
        <f t="shared" si="27"/>
        <v>4.1442188147544634E-4</v>
      </c>
      <c r="Q339" s="49">
        <v>44535</v>
      </c>
      <c r="R339" s="48">
        <v>559.4</v>
      </c>
      <c r="S339" s="50">
        <v>7.7999999999999996E-3</v>
      </c>
      <c r="T339" s="48" t="b">
        <f t="shared" si="29"/>
        <v>1</v>
      </c>
      <c r="U339" s="68"/>
      <c r="V339" s="68"/>
      <c r="W339" s="6"/>
    </row>
    <row r="340" spans="2:23" ht="27">
      <c r="B340" s="48" t="s">
        <v>1072</v>
      </c>
      <c r="C340" s="48">
        <v>5.9859999999999998</v>
      </c>
      <c r="D340" s="48">
        <v>6.0449999999999999</v>
      </c>
      <c r="E340" s="48">
        <v>6.0449999999999999</v>
      </c>
      <c r="F340" s="48">
        <v>5.9850000000000003</v>
      </c>
      <c r="G340" s="50">
        <v>-4.0000000000000001E-3</v>
      </c>
      <c r="I340" s="30" t="s">
        <v>210</v>
      </c>
      <c r="J340" s="30">
        <v>546.25</v>
      </c>
      <c r="K340" s="43">
        <f t="shared" si="28"/>
        <v>-4.2170787304927182E-2</v>
      </c>
      <c r="M340" s="30" t="s">
        <v>210</v>
      </c>
      <c r="N340" s="30">
        <v>1209.75</v>
      </c>
      <c r="O340" s="31">
        <f t="shared" si="27"/>
        <v>2.2783761391880208E-3</v>
      </c>
      <c r="Q340" s="48" t="s">
        <v>1072</v>
      </c>
      <c r="R340" s="48">
        <v>565.29999999999995</v>
      </c>
      <c r="S340" s="50">
        <v>1.0500000000000001E-2</v>
      </c>
      <c r="T340" s="48" t="b">
        <f t="shared" si="29"/>
        <v>1</v>
      </c>
      <c r="U340" s="69"/>
      <c r="V340" s="68"/>
      <c r="W340" s="6"/>
    </row>
    <row r="341" spans="2:23" ht="27">
      <c r="B341" s="48" t="s">
        <v>1073</v>
      </c>
      <c r="C341" s="48">
        <v>5.9720000000000004</v>
      </c>
      <c r="D341" s="48">
        <v>5.9889999999999999</v>
      </c>
      <c r="E341" s="48">
        <v>5.9889999999999999</v>
      </c>
      <c r="F341" s="48">
        <v>5.9660000000000002</v>
      </c>
      <c r="G341" s="50">
        <v>-2.3E-3</v>
      </c>
      <c r="I341" s="30" t="s">
        <v>211</v>
      </c>
      <c r="J341" s="30">
        <v>543.9</v>
      </c>
      <c r="K341" s="43">
        <f t="shared" si="28"/>
        <v>-4.3020594965675896E-3</v>
      </c>
      <c r="M341" s="30" t="s">
        <v>211</v>
      </c>
      <c r="N341" s="30">
        <v>1229.95</v>
      </c>
      <c r="O341" s="31">
        <f t="shared" si="27"/>
        <v>1.6697664806778256E-2</v>
      </c>
      <c r="Q341" s="48" t="s">
        <v>1073</v>
      </c>
      <c r="R341" s="48">
        <v>566.45000000000005</v>
      </c>
      <c r="S341" s="50">
        <v>2E-3</v>
      </c>
      <c r="T341" s="48" t="b">
        <f t="shared" si="29"/>
        <v>1</v>
      </c>
      <c r="U341" s="69"/>
      <c r="V341" s="68"/>
      <c r="W341" s="6"/>
    </row>
    <row r="342" spans="2:23" ht="27">
      <c r="B342" s="48" t="s">
        <v>1074</v>
      </c>
      <c r="C342" s="48">
        <v>5.976</v>
      </c>
      <c r="D342" s="48">
        <v>5.9779999999999998</v>
      </c>
      <c r="E342" s="48">
        <v>5.9820000000000002</v>
      </c>
      <c r="F342" s="48">
        <v>5.9740000000000002</v>
      </c>
      <c r="G342" s="50">
        <v>6.9999999999999999E-4</v>
      </c>
      <c r="I342" s="30" t="s">
        <v>212</v>
      </c>
      <c r="J342" s="30">
        <v>555.45000000000005</v>
      </c>
      <c r="K342" s="43">
        <f t="shared" si="28"/>
        <v>2.1235521235521304E-2</v>
      </c>
      <c r="M342" s="30" t="s">
        <v>212</v>
      </c>
      <c r="N342" s="30">
        <v>1249.7</v>
      </c>
      <c r="O342" s="31">
        <f t="shared" si="27"/>
        <v>1.6057563315581946E-2</v>
      </c>
      <c r="Q342" s="48" t="s">
        <v>1074</v>
      </c>
      <c r="R342" s="48">
        <v>573.45000000000005</v>
      </c>
      <c r="S342" s="50">
        <v>1.24E-2</v>
      </c>
      <c r="T342" s="48" t="b">
        <f t="shared" si="29"/>
        <v>1</v>
      </c>
      <c r="U342" s="69"/>
      <c r="V342" s="68"/>
      <c r="W342" s="6"/>
    </row>
    <row r="343" spans="2:23" ht="27">
      <c r="B343" s="48" t="s">
        <v>1075</v>
      </c>
      <c r="C343" s="48">
        <v>5.9749999999999996</v>
      </c>
      <c r="D343" s="48">
        <v>5.9790000000000001</v>
      </c>
      <c r="E343" s="48">
        <v>5.9859999999999998</v>
      </c>
      <c r="F343" s="48">
        <v>5.968</v>
      </c>
      <c r="G343" s="50">
        <v>-2.0000000000000001E-4</v>
      </c>
      <c r="I343" s="30" t="s">
        <v>213</v>
      </c>
      <c r="J343" s="30">
        <v>558.75</v>
      </c>
      <c r="K343" s="43">
        <f t="shared" si="28"/>
        <v>5.9411288144746166E-3</v>
      </c>
      <c r="M343" s="30" t="s">
        <v>213</v>
      </c>
      <c r="N343" s="30">
        <v>1283.2</v>
      </c>
      <c r="O343" s="31">
        <f t="shared" si="27"/>
        <v>2.6806433544050545E-2</v>
      </c>
      <c r="Q343" s="48" t="s">
        <v>1075</v>
      </c>
      <c r="R343" s="48">
        <v>572.4</v>
      </c>
      <c r="S343" s="50">
        <v>-1.8E-3</v>
      </c>
      <c r="T343" s="48" t="b">
        <f t="shared" si="29"/>
        <v>1</v>
      </c>
      <c r="U343" s="69"/>
      <c r="V343" s="68"/>
      <c r="W343" s="6"/>
    </row>
    <row r="344" spans="2:23" ht="27">
      <c r="B344" s="48" t="s">
        <v>1076</v>
      </c>
      <c r="C344" s="48">
        <v>5.968</v>
      </c>
      <c r="D344" s="48">
        <v>5.9859999999999998</v>
      </c>
      <c r="E344" s="48">
        <v>5.9859999999999998</v>
      </c>
      <c r="F344" s="48">
        <v>5.9660000000000002</v>
      </c>
      <c r="G344" s="50">
        <v>-1.1999999999999999E-3</v>
      </c>
      <c r="I344" s="30" t="s">
        <v>214</v>
      </c>
      <c r="J344" s="30">
        <v>599.79999999999995</v>
      </c>
      <c r="K344" s="43">
        <f t="shared" si="28"/>
        <v>7.3467561521252778E-2</v>
      </c>
      <c r="M344" s="30" t="s">
        <v>214</v>
      </c>
      <c r="N344" s="30">
        <v>1285.8</v>
      </c>
      <c r="O344" s="31">
        <f t="shared" si="27"/>
        <v>2.0261845386533306E-3</v>
      </c>
      <c r="Q344" s="48" t="s">
        <v>1076</v>
      </c>
      <c r="R344" s="48">
        <v>572.15</v>
      </c>
      <c r="S344" s="50">
        <v>-4.0000000000000002E-4</v>
      </c>
      <c r="T344" s="48" t="b">
        <f t="shared" si="29"/>
        <v>1</v>
      </c>
      <c r="U344" s="69"/>
      <c r="V344" s="68"/>
      <c r="W344" s="6"/>
    </row>
    <row r="345" spans="2:23" ht="27">
      <c r="B345" s="48" t="s">
        <v>1077</v>
      </c>
      <c r="C345" s="48">
        <v>5.9770000000000003</v>
      </c>
      <c r="D345" s="48">
        <v>5.9669999999999996</v>
      </c>
      <c r="E345" s="48">
        <v>5.9779999999999998</v>
      </c>
      <c r="F345" s="48">
        <v>5.9580000000000002</v>
      </c>
      <c r="G345" s="50">
        <v>1.5E-3</v>
      </c>
      <c r="I345" s="30" t="s">
        <v>215</v>
      </c>
      <c r="J345" s="30">
        <v>589.25</v>
      </c>
      <c r="K345" s="43">
        <f t="shared" si="28"/>
        <v>-1.7589196398799523E-2</v>
      </c>
      <c r="M345" s="30" t="s">
        <v>215</v>
      </c>
      <c r="N345" s="30">
        <v>1279.45</v>
      </c>
      <c r="O345" s="31">
        <f t="shared" si="27"/>
        <v>-4.9385596515787444E-3</v>
      </c>
      <c r="Q345" s="48" t="s">
        <v>1077</v>
      </c>
      <c r="R345" s="48">
        <v>572.25</v>
      </c>
      <c r="S345" s="50">
        <v>2.0000000000000001E-4</v>
      </c>
      <c r="T345" s="48" t="b">
        <f t="shared" si="29"/>
        <v>1</v>
      </c>
      <c r="U345" s="69"/>
      <c r="V345" s="68"/>
      <c r="W345" s="6"/>
    </row>
    <row r="346" spans="2:23" ht="27">
      <c r="B346" s="48" t="s">
        <v>1078</v>
      </c>
      <c r="C346" s="48">
        <v>5.9720000000000004</v>
      </c>
      <c r="D346" s="48">
        <v>5.9850000000000003</v>
      </c>
      <c r="E346" s="48">
        <v>5.9850000000000003</v>
      </c>
      <c r="F346" s="48">
        <v>5.9710000000000001</v>
      </c>
      <c r="G346" s="50">
        <v>-8.0000000000000004E-4</v>
      </c>
      <c r="I346" s="30" t="s">
        <v>216</v>
      </c>
      <c r="J346" s="30">
        <v>586.20000000000005</v>
      </c>
      <c r="K346" s="43">
        <f t="shared" si="28"/>
        <v>-5.1760712770470008E-3</v>
      </c>
      <c r="M346" s="30" t="s">
        <v>216</v>
      </c>
      <c r="N346" s="30">
        <v>1270.5</v>
      </c>
      <c r="O346" s="31">
        <f t="shared" si="27"/>
        <v>-6.995193247098408E-3</v>
      </c>
      <c r="Q346" s="48" t="s">
        <v>1078</v>
      </c>
      <c r="R346" s="48">
        <v>573.20000000000005</v>
      </c>
      <c r="S346" s="50">
        <v>1.6999999999999999E-3</v>
      </c>
      <c r="T346" s="48" t="b">
        <f t="shared" si="29"/>
        <v>1</v>
      </c>
      <c r="U346" s="69"/>
      <c r="V346" s="68"/>
      <c r="W346" s="6"/>
    </row>
    <row r="347" spans="2:23" ht="27">
      <c r="B347" s="48" t="s">
        <v>1079</v>
      </c>
      <c r="C347" s="48">
        <v>5.9720000000000004</v>
      </c>
      <c r="D347" s="48">
        <v>5.9889999999999999</v>
      </c>
      <c r="E347" s="48">
        <v>5.9889999999999999</v>
      </c>
      <c r="F347" s="48">
        <v>5.9720000000000004</v>
      </c>
      <c r="G347" s="50">
        <v>0</v>
      </c>
      <c r="I347" s="30" t="s">
        <v>217</v>
      </c>
      <c r="J347" s="30">
        <v>586.20000000000005</v>
      </c>
      <c r="K347" s="43">
        <f t="shared" si="28"/>
        <v>0</v>
      </c>
      <c r="M347" s="30" t="s">
        <v>217</v>
      </c>
      <c r="N347" s="30">
        <v>1297.75</v>
      </c>
      <c r="O347" s="31">
        <f t="shared" si="27"/>
        <v>2.1448248720975949E-2</v>
      </c>
      <c r="Q347" s="48" t="s">
        <v>1079</v>
      </c>
      <c r="R347" s="48">
        <v>588.29999999999995</v>
      </c>
      <c r="S347" s="50">
        <v>2.63E-2</v>
      </c>
      <c r="T347" s="48" t="b">
        <f t="shared" si="29"/>
        <v>1</v>
      </c>
      <c r="U347" s="69"/>
      <c r="V347" s="68"/>
      <c r="W347" s="6"/>
    </row>
    <row r="348" spans="2:23" ht="27">
      <c r="B348" s="48" t="s">
        <v>1081</v>
      </c>
      <c r="C348" s="48">
        <v>5.9870000000000001</v>
      </c>
      <c r="D348" s="48">
        <v>6</v>
      </c>
      <c r="E348" s="48">
        <v>6</v>
      </c>
      <c r="F348" s="48">
        <v>5.9779999999999998</v>
      </c>
      <c r="G348" s="50">
        <v>2.5000000000000001E-3</v>
      </c>
      <c r="I348" s="30" t="s">
        <v>219</v>
      </c>
      <c r="J348" s="30">
        <v>626.54999999999995</v>
      </c>
      <c r="K348" s="43">
        <f>J348/J347-1</f>
        <v>6.8833162743090925E-2</v>
      </c>
      <c r="M348" s="30" t="s">
        <v>219</v>
      </c>
      <c r="N348" s="30">
        <v>1298.6500000000001</v>
      </c>
      <c r="O348" s="43">
        <f>N348/N347-1</f>
        <v>6.9350799460621282E-4</v>
      </c>
      <c r="Q348" s="48" t="s">
        <v>1081</v>
      </c>
      <c r="R348" s="48">
        <v>602.20000000000005</v>
      </c>
      <c r="S348" s="50">
        <v>1.9199999999999998E-2</v>
      </c>
      <c r="T348" s="48" t="b">
        <f t="shared" si="29"/>
        <v>1</v>
      </c>
      <c r="U348" s="68"/>
      <c r="V348" s="68"/>
      <c r="W348" s="6"/>
    </row>
    <row r="349" spans="2:23" ht="27">
      <c r="B349" s="48" t="s">
        <v>1082</v>
      </c>
      <c r="C349" s="48">
        <v>6.0030000000000001</v>
      </c>
      <c r="D349" s="48">
        <v>5.9969999999999999</v>
      </c>
      <c r="E349" s="48">
        <v>6.0030000000000001</v>
      </c>
      <c r="F349" s="48">
        <v>5.9790000000000001</v>
      </c>
      <c r="G349" s="50">
        <v>2.7000000000000001E-3</v>
      </c>
      <c r="I349" s="30" t="s">
        <v>220</v>
      </c>
      <c r="J349" s="30">
        <v>610.5</v>
      </c>
      <c r="K349" s="43">
        <f t="shared" ref="K349:K385" si="30">(J349/J348)-1</f>
        <v>-2.5616471151544085E-2</v>
      </c>
      <c r="M349" s="30" t="s">
        <v>220</v>
      </c>
      <c r="N349" s="30">
        <v>1275.8</v>
      </c>
      <c r="O349" s="31">
        <f t="shared" ref="O349:O380" si="31">(N349/N348)-1</f>
        <v>-1.7595195010203013E-2</v>
      </c>
      <c r="Q349" s="48" t="s">
        <v>1082</v>
      </c>
      <c r="R349" s="48">
        <v>611.25</v>
      </c>
      <c r="S349" s="50">
        <v>1.4999999999999999E-2</v>
      </c>
      <c r="T349" s="48" t="b">
        <f t="shared" si="29"/>
        <v>1</v>
      </c>
      <c r="U349" s="68"/>
      <c r="V349" s="68"/>
      <c r="W349" s="6"/>
    </row>
    <row r="350" spans="2:23" ht="27">
      <c r="B350" s="48" t="s">
        <v>1083</v>
      </c>
      <c r="C350" s="48">
        <v>6.0220000000000002</v>
      </c>
      <c r="D350" s="48">
        <v>6.0389999999999997</v>
      </c>
      <c r="E350" s="48">
        <v>6.0389999999999997</v>
      </c>
      <c r="F350" s="48">
        <v>6.0190000000000001</v>
      </c>
      <c r="G350" s="50">
        <v>3.2000000000000002E-3</v>
      </c>
      <c r="I350" s="30" t="s">
        <v>221</v>
      </c>
      <c r="J350" s="30">
        <v>610.25</v>
      </c>
      <c r="K350" s="43">
        <f t="shared" si="30"/>
        <v>-4.0950040950038513E-4</v>
      </c>
      <c r="M350" s="30" t="s">
        <v>221</v>
      </c>
      <c r="N350" s="30">
        <v>1253.3499999999999</v>
      </c>
      <c r="O350" s="31">
        <f t="shared" si="31"/>
        <v>-1.7596802006584089E-2</v>
      </c>
      <c r="Q350" s="48" t="s">
        <v>1083</v>
      </c>
      <c r="R350" s="48">
        <v>612.45000000000005</v>
      </c>
      <c r="S350" s="50">
        <v>2E-3</v>
      </c>
      <c r="T350" s="48" t="b">
        <f t="shared" si="29"/>
        <v>1</v>
      </c>
      <c r="U350" s="68"/>
      <c r="V350" s="68"/>
      <c r="W350" s="6"/>
    </row>
    <row r="351" spans="2:23" ht="15.6">
      <c r="B351" s="49">
        <v>44202</v>
      </c>
      <c r="C351" s="48">
        <v>6.0250000000000004</v>
      </c>
      <c r="D351" s="48">
        <v>6.032</v>
      </c>
      <c r="E351" s="48">
        <v>6.032</v>
      </c>
      <c r="F351" s="48">
        <v>6.0190000000000001</v>
      </c>
      <c r="G351" s="50">
        <v>5.0000000000000001E-4</v>
      </c>
      <c r="I351" s="29">
        <v>44202.645833333336</v>
      </c>
      <c r="J351" s="30">
        <v>616.85</v>
      </c>
      <c r="K351" s="43">
        <f t="shared" si="30"/>
        <v>1.0815239655878717E-2</v>
      </c>
      <c r="M351" s="29">
        <v>44202.645833333336</v>
      </c>
      <c r="N351" s="30">
        <v>1250.6500000000001</v>
      </c>
      <c r="O351" s="31">
        <f t="shared" si="31"/>
        <v>-2.154226672517523E-3</v>
      </c>
      <c r="Q351" s="49">
        <v>44202</v>
      </c>
      <c r="R351" s="48">
        <v>612.4</v>
      </c>
      <c r="S351" s="50">
        <v>-1E-4</v>
      </c>
      <c r="T351" s="48" t="b">
        <f t="shared" si="29"/>
        <v>1</v>
      </c>
      <c r="U351" s="68"/>
      <c r="V351" s="68"/>
      <c r="W351" s="6"/>
    </row>
    <row r="352" spans="2:23" ht="15.6">
      <c r="B352" s="49">
        <v>44233</v>
      </c>
      <c r="C352" s="48">
        <v>6.0049999999999999</v>
      </c>
      <c r="D352" s="48">
        <v>6.032</v>
      </c>
      <c r="E352" s="48">
        <v>6.032</v>
      </c>
      <c r="F352" s="48">
        <v>6.0049999999999999</v>
      </c>
      <c r="G352" s="50">
        <v>-3.3E-3</v>
      </c>
      <c r="I352" s="29">
        <v>44233.645833333336</v>
      </c>
      <c r="J352" s="30">
        <v>628.4</v>
      </c>
      <c r="K352" s="43">
        <f t="shared" si="30"/>
        <v>1.8724163086649925E-2</v>
      </c>
      <c r="M352" s="29">
        <v>44233.645833333336</v>
      </c>
      <c r="N352" s="30">
        <v>1243.3</v>
      </c>
      <c r="O352" s="31">
        <f t="shared" si="31"/>
        <v>-5.8769439891257491E-3</v>
      </c>
      <c r="Q352" s="49">
        <v>44233</v>
      </c>
      <c r="R352" s="48">
        <v>616.1</v>
      </c>
      <c r="S352" s="50">
        <v>6.0000000000000001E-3</v>
      </c>
      <c r="T352" s="48" t="b">
        <f t="shared" si="29"/>
        <v>1</v>
      </c>
      <c r="U352" s="68"/>
      <c r="V352" s="68"/>
      <c r="W352" s="6"/>
    </row>
    <row r="353" spans="2:23" ht="15.6">
      <c r="B353" s="49">
        <v>44261</v>
      </c>
      <c r="C353" s="48">
        <v>5.9969999999999999</v>
      </c>
      <c r="D353" s="48">
        <v>6.0170000000000003</v>
      </c>
      <c r="E353" s="48">
        <v>6.0170000000000003</v>
      </c>
      <c r="F353" s="48">
        <v>5.9969999999999999</v>
      </c>
      <c r="G353" s="50">
        <v>-1.2999999999999999E-3</v>
      </c>
      <c r="I353" s="29">
        <v>44261.645833333336</v>
      </c>
      <c r="J353" s="30">
        <v>645.4</v>
      </c>
      <c r="K353" s="43">
        <f t="shared" si="30"/>
        <v>2.7052832590706455E-2</v>
      </c>
      <c r="M353" s="29">
        <v>44261.645833333336</v>
      </c>
      <c r="N353" s="30">
        <v>1267.25</v>
      </c>
      <c r="O353" s="31">
        <f t="shared" si="31"/>
        <v>1.9263251025496642E-2</v>
      </c>
      <c r="Q353" s="49">
        <v>44261</v>
      </c>
      <c r="R353" s="48">
        <v>614.20000000000005</v>
      </c>
      <c r="S353" s="50">
        <v>-3.0999999999999999E-3</v>
      </c>
      <c r="T353" s="48" t="b">
        <f t="shared" si="29"/>
        <v>1</v>
      </c>
      <c r="U353" s="68"/>
      <c r="V353" s="68"/>
      <c r="W353" s="6"/>
    </row>
    <row r="354" spans="2:23" ht="15.6">
      <c r="B354" s="49">
        <v>44292</v>
      </c>
      <c r="C354" s="48">
        <v>6.0279999999999996</v>
      </c>
      <c r="D354" s="48">
        <v>5.99</v>
      </c>
      <c r="E354" s="48">
        <v>6.032</v>
      </c>
      <c r="F354" s="48">
        <v>5.984</v>
      </c>
      <c r="G354" s="50">
        <v>5.1999999999999998E-3</v>
      </c>
      <c r="I354" s="29">
        <v>44292.645833333336</v>
      </c>
      <c r="J354" s="30">
        <v>648.54999999999995</v>
      </c>
      <c r="K354" s="43">
        <f t="shared" si="30"/>
        <v>4.8806941431669415E-3</v>
      </c>
      <c r="M354" s="29">
        <v>44292.645833333336</v>
      </c>
      <c r="N354" s="30">
        <v>1337.1</v>
      </c>
      <c r="O354" s="31">
        <f t="shared" si="31"/>
        <v>5.511935292957193E-2</v>
      </c>
      <c r="Q354" s="49">
        <v>44292</v>
      </c>
      <c r="R354" s="48">
        <v>629.35</v>
      </c>
      <c r="S354" s="50">
        <v>2.47E-2</v>
      </c>
      <c r="T354" s="48" t="b">
        <f t="shared" si="29"/>
        <v>1</v>
      </c>
      <c r="U354" s="68"/>
      <c r="V354" s="68"/>
      <c r="W354" s="6"/>
    </row>
    <row r="355" spans="2:23" ht="15.6">
      <c r="B355" s="49">
        <v>44383</v>
      </c>
      <c r="C355" s="48">
        <v>6.0220000000000002</v>
      </c>
      <c r="D355" s="48">
        <v>6.04</v>
      </c>
      <c r="E355" s="48">
        <v>6.04</v>
      </c>
      <c r="F355" s="48">
        <v>6.0149999999999997</v>
      </c>
      <c r="G355" s="50">
        <v>-1E-3</v>
      </c>
      <c r="I355" s="29">
        <v>44383.645833333336</v>
      </c>
      <c r="J355" s="30">
        <v>705.25</v>
      </c>
      <c r="K355" s="43">
        <f t="shared" si="30"/>
        <v>8.7425796006476153E-2</v>
      </c>
      <c r="M355" s="29">
        <v>44383.645833333336</v>
      </c>
      <c r="N355" s="30">
        <v>1346.05</v>
      </c>
      <c r="O355" s="31">
        <f t="shared" si="31"/>
        <v>6.6935906065366257E-3</v>
      </c>
      <c r="Q355" s="49">
        <v>44383</v>
      </c>
      <c r="R355" s="48">
        <v>633.35</v>
      </c>
      <c r="S355" s="50">
        <v>6.4000000000000003E-3</v>
      </c>
      <c r="T355" s="48" t="b">
        <f t="shared" si="29"/>
        <v>1</v>
      </c>
      <c r="U355" s="68"/>
      <c r="V355" s="68"/>
      <c r="W355" s="6"/>
    </row>
    <row r="356" spans="2:23" ht="15.6">
      <c r="B356" s="49">
        <v>44414</v>
      </c>
      <c r="C356" s="48">
        <v>6.0060000000000002</v>
      </c>
      <c r="D356" s="48">
        <v>6.0369999999999999</v>
      </c>
      <c r="E356" s="48">
        <v>6.0369999999999999</v>
      </c>
      <c r="F356" s="48">
        <v>6.0049999999999999</v>
      </c>
      <c r="G356" s="50">
        <v>-2.7000000000000001E-3</v>
      </c>
      <c r="I356" s="29">
        <v>44414.645833333336</v>
      </c>
      <c r="J356" s="30">
        <v>708.4</v>
      </c>
      <c r="K356" s="43">
        <f t="shared" si="30"/>
        <v>4.466501240694809E-3</v>
      </c>
      <c r="M356" s="29">
        <v>44414.645833333336</v>
      </c>
      <c r="N356" s="30">
        <v>1379.25</v>
      </c>
      <c r="O356" s="31">
        <f t="shared" si="31"/>
        <v>2.4664759852903062E-2</v>
      </c>
      <c r="Q356" s="49">
        <v>44414</v>
      </c>
      <c r="R356" s="48">
        <v>639.95000000000005</v>
      </c>
      <c r="S356" s="50">
        <v>1.04E-2</v>
      </c>
      <c r="T356" s="48" t="b">
        <f t="shared" si="29"/>
        <v>1</v>
      </c>
      <c r="U356" s="68"/>
      <c r="V356" s="68"/>
      <c r="W356" s="6"/>
    </row>
    <row r="357" spans="2:23" ht="15.6">
      <c r="B357" s="49">
        <v>44445</v>
      </c>
      <c r="C357" s="48">
        <v>6.016</v>
      </c>
      <c r="D357" s="48">
        <v>6.0449999999999999</v>
      </c>
      <c r="E357" s="48">
        <v>6.0449999999999999</v>
      </c>
      <c r="F357" s="48">
        <v>6.0110000000000001</v>
      </c>
      <c r="G357" s="50">
        <v>1.6999999999999999E-3</v>
      </c>
      <c r="I357" s="29">
        <v>44445.645833333336</v>
      </c>
      <c r="J357" s="30">
        <v>682.85</v>
      </c>
      <c r="K357" s="43">
        <f t="shared" si="30"/>
        <v>-3.6067193675889286E-2</v>
      </c>
      <c r="M357" s="29">
        <v>44445.645833333336</v>
      </c>
      <c r="N357" s="30">
        <v>1376.3</v>
      </c>
      <c r="O357" s="31">
        <f t="shared" si="31"/>
        <v>-2.1388435744064127E-3</v>
      </c>
      <c r="Q357" s="49">
        <v>44445</v>
      </c>
      <c r="R357" s="48">
        <v>632.6</v>
      </c>
      <c r="S357" s="50">
        <v>-1.15E-2</v>
      </c>
      <c r="T357" s="48" t="b">
        <f t="shared" si="29"/>
        <v>1</v>
      </c>
      <c r="U357" s="68"/>
      <c r="V357" s="68"/>
      <c r="W357" s="6"/>
    </row>
    <row r="358" spans="2:23" ht="15.6">
      <c r="B358" s="49">
        <v>44475</v>
      </c>
      <c r="C358" s="48">
        <v>6.0190000000000001</v>
      </c>
      <c r="D358" s="48">
        <v>6.0289999999999999</v>
      </c>
      <c r="E358" s="48">
        <v>6.0289999999999999</v>
      </c>
      <c r="F358" s="48">
        <v>6.0090000000000003</v>
      </c>
      <c r="G358" s="50">
        <v>5.0000000000000001E-4</v>
      </c>
      <c r="I358" s="29">
        <v>44475.645833333336</v>
      </c>
      <c r="J358" s="30">
        <v>711.45</v>
      </c>
      <c r="K358" s="43">
        <f t="shared" si="30"/>
        <v>4.1883283297942553E-2</v>
      </c>
      <c r="M358" s="29">
        <v>44475.645833333336</v>
      </c>
      <c r="N358" s="30">
        <v>1391.05</v>
      </c>
      <c r="O358" s="31">
        <f t="shared" si="31"/>
        <v>1.0717140158395644E-2</v>
      </c>
      <c r="Q358" s="49">
        <v>44475</v>
      </c>
      <c r="R358" s="48">
        <v>644.35</v>
      </c>
      <c r="S358" s="50">
        <v>1.8599999999999998E-2</v>
      </c>
      <c r="T358" s="48" t="b">
        <f t="shared" si="29"/>
        <v>1</v>
      </c>
      <c r="U358" s="68"/>
      <c r="V358" s="68"/>
      <c r="W358" s="6"/>
    </row>
    <row r="359" spans="2:23" ht="15.6">
      <c r="B359" s="49">
        <v>44506</v>
      </c>
      <c r="C359" s="48">
        <v>6.0060000000000002</v>
      </c>
      <c r="D359" s="48">
        <v>6.0250000000000004</v>
      </c>
      <c r="E359" s="48">
        <v>6.0250000000000004</v>
      </c>
      <c r="F359" s="48">
        <v>6.0039999999999996</v>
      </c>
      <c r="G359" s="50">
        <v>-2.2000000000000001E-3</v>
      </c>
      <c r="I359" s="29">
        <v>44506.645833333336</v>
      </c>
      <c r="J359" s="30">
        <v>710.9</v>
      </c>
      <c r="K359" s="43">
        <f t="shared" si="30"/>
        <v>-7.7306908426466592E-4</v>
      </c>
      <c r="M359" s="29">
        <v>44506.645833333336</v>
      </c>
      <c r="N359" s="30">
        <v>1373.3</v>
      </c>
      <c r="O359" s="31">
        <f t="shared" si="31"/>
        <v>-1.2760145214046892E-2</v>
      </c>
      <c r="Q359" s="49">
        <v>44506</v>
      </c>
      <c r="R359" s="48">
        <v>646.04999999999995</v>
      </c>
      <c r="S359" s="50">
        <v>2.5999999999999999E-3</v>
      </c>
      <c r="T359" s="48" t="b">
        <f t="shared" si="29"/>
        <v>1</v>
      </c>
      <c r="U359" s="68"/>
      <c r="V359" s="68"/>
      <c r="W359" s="6"/>
    </row>
    <row r="360" spans="2:23" ht="27">
      <c r="B360" s="48" t="s">
        <v>1084</v>
      </c>
      <c r="C360" s="48">
        <v>6.0039999999999996</v>
      </c>
      <c r="D360" s="48">
        <v>6.0179999999999998</v>
      </c>
      <c r="E360" s="48">
        <v>6.0179999999999998</v>
      </c>
      <c r="F360" s="48">
        <v>6.0039999999999996</v>
      </c>
      <c r="G360" s="50">
        <v>-2.9999999999999997E-4</v>
      </c>
      <c r="I360" s="30" t="s">
        <v>222</v>
      </c>
      <c r="J360" s="30">
        <v>713</v>
      </c>
      <c r="K360" s="43">
        <f t="shared" si="30"/>
        <v>2.9540019693345965E-3</v>
      </c>
      <c r="M360" s="30" t="s">
        <v>222</v>
      </c>
      <c r="N360" s="30">
        <v>1368.95</v>
      </c>
      <c r="O360" s="31">
        <f t="shared" si="31"/>
        <v>-3.1675526105001683E-3</v>
      </c>
      <c r="Q360" s="48" t="s">
        <v>1084</v>
      </c>
      <c r="R360" s="48">
        <v>647.75</v>
      </c>
      <c r="S360" s="50">
        <v>2.5999999999999999E-3</v>
      </c>
      <c r="T360" s="48" t="b">
        <f t="shared" si="29"/>
        <v>1</v>
      </c>
      <c r="U360" s="69"/>
      <c r="V360" s="68"/>
      <c r="W360" s="6"/>
    </row>
    <row r="361" spans="2:23" ht="27">
      <c r="B361" s="48" t="s">
        <v>1085</v>
      </c>
      <c r="C361" s="48">
        <v>6.04</v>
      </c>
      <c r="D361" s="48">
        <v>6.0380000000000003</v>
      </c>
      <c r="E361" s="48">
        <v>6.05</v>
      </c>
      <c r="F361" s="48">
        <v>6.0279999999999996</v>
      </c>
      <c r="G361" s="50">
        <v>6.0000000000000001E-3</v>
      </c>
      <c r="I361" s="30" t="s">
        <v>223</v>
      </c>
      <c r="J361" s="30">
        <v>738.85</v>
      </c>
      <c r="K361" s="43">
        <f t="shared" si="30"/>
        <v>3.6255259467040668E-2</v>
      </c>
      <c r="M361" s="30" t="s">
        <v>223</v>
      </c>
      <c r="N361" s="30">
        <v>1371.85</v>
      </c>
      <c r="O361" s="31">
        <f t="shared" si="31"/>
        <v>2.1184119215456043E-3</v>
      </c>
      <c r="Q361" s="48" t="s">
        <v>1085</v>
      </c>
      <c r="R361" s="48">
        <v>652.75</v>
      </c>
      <c r="S361" s="50">
        <v>7.7000000000000002E-3</v>
      </c>
      <c r="T361" s="48" t="b">
        <f t="shared" si="29"/>
        <v>1</v>
      </c>
      <c r="U361" s="69"/>
      <c r="V361" s="68"/>
      <c r="W361" s="6"/>
    </row>
    <row r="362" spans="2:23" ht="27">
      <c r="B362" s="48" t="s">
        <v>1086</v>
      </c>
      <c r="C362" s="48">
        <v>6.0449999999999999</v>
      </c>
      <c r="D362" s="48">
        <v>6.0519999999999996</v>
      </c>
      <c r="E362" s="48">
        <v>6.0670000000000002</v>
      </c>
      <c r="F362" s="48">
        <v>6.0439999999999996</v>
      </c>
      <c r="G362" s="50">
        <v>8.0000000000000004E-4</v>
      </c>
      <c r="I362" s="30" t="s">
        <v>224</v>
      </c>
      <c r="J362" s="30">
        <v>732.85</v>
      </c>
      <c r="K362" s="43">
        <f t="shared" si="30"/>
        <v>-8.120728158624857E-3</v>
      </c>
      <c r="M362" s="30" t="s">
        <v>224</v>
      </c>
      <c r="N362" s="30">
        <v>1370.2</v>
      </c>
      <c r="O362" s="31">
        <f t="shared" si="31"/>
        <v>-1.2027554032874033E-3</v>
      </c>
      <c r="Q362" s="48" t="s">
        <v>1086</v>
      </c>
      <c r="R362" s="48">
        <v>652.25</v>
      </c>
      <c r="S362" s="50">
        <v>-8.0000000000000004E-4</v>
      </c>
      <c r="T362" s="48" t="b">
        <f t="shared" si="29"/>
        <v>1</v>
      </c>
      <c r="U362" s="69"/>
      <c r="V362" s="68"/>
      <c r="W362" s="6"/>
    </row>
    <row r="363" spans="2:23" ht="27">
      <c r="B363" s="48" t="s">
        <v>1087</v>
      </c>
      <c r="C363" s="48">
        <v>6.0190000000000001</v>
      </c>
      <c r="D363" s="48">
        <v>6.0739999999999998</v>
      </c>
      <c r="E363" s="48">
        <v>6.0739999999999998</v>
      </c>
      <c r="F363" s="48">
        <v>6.0149999999999997</v>
      </c>
      <c r="G363" s="50">
        <v>-4.3E-3</v>
      </c>
      <c r="I363" s="30" t="s">
        <v>225</v>
      </c>
      <c r="J363" s="30">
        <v>782</v>
      </c>
      <c r="K363" s="43">
        <f t="shared" si="30"/>
        <v>6.7066930476905151E-2</v>
      </c>
      <c r="M363" s="30" t="s">
        <v>225</v>
      </c>
      <c r="N363" s="30">
        <v>1401.95</v>
      </c>
      <c r="O363" s="31">
        <f t="shared" si="31"/>
        <v>2.3171799737264687E-2</v>
      </c>
      <c r="Q363" s="48" t="s">
        <v>1087</v>
      </c>
      <c r="R363" s="48">
        <v>662.7</v>
      </c>
      <c r="S363" s="50">
        <v>1.6E-2</v>
      </c>
      <c r="T363" s="48" t="b">
        <f t="shared" si="29"/>
        <v>1</v>
      </c>
      <c r="U363" s="69"/>
      <c r="V363" s="68"/>
      <c r="W363" s="6"/>
    </row>
    <row r="364" spans="2:23" ht="27">
      <c r="B364" s="48" t="s">
        <v>1088</v>
      </c>
      <c r="C364" s="48">
        <v>6.0060000000000002</v>
      </c>
      <c r="D364" s="48">
        <v>6.0570000000000004</v>
      </c>
      <c r="E364" s="48">
        <v>6.0570000000000004</v>
      </c>
      <c r="F364" s="48">
        <v>6.0039999999999996</v>
      </c>
      <c r="G364" s="50">
        <v>-2.2000000000000001E-3</v>
      </c>
      <c r="I364" s="30" t="s">
        <v>226</v>
      </c>
      <c r="J364" s="30">
        <v>788.8</v>
      </c>
      <c r="K364" s="43">
        <f t="shared" si="30"/>
        <v>8.6956521739129933E-3</v>
      </c>
      <c r="M364" s="30" t="s">
        <v>226</v>
      </c>
      <c r="N364" s="30">
        <v>1366.75</v>
      </c>
      <c r="O364" s="31">
        <f t="shared" si="31"/>
        <v>-2.5107885445272649E-2</v>
      </c>
      <c r="Q364" s="48" t="s">
        <v>1088</v>
      </c>
      <c r="R364" s="48">
        <v>672.75</v>
      </c>
      <c r="S364" s="50">
        <v>1.52E-2</v>
      </c>
      <c r="T364" s="48" t="b">
        <f t="shared" si="29"/>
        <v>1</v>
      </c>
      <c r="U364" s="69"/>
      <c r="V364" s="68"/>
      <c r="W364" s="6"/>
    </row>
    <row r="365" spans="2:23" ht="27">
      <c r="B365" s="48" t="s">
        <v>1089</v>
      </c>
      <c r="C365" s="48">
        <v>6.0289999999999999</v>
      </c>
      <c r="D365" s="48">
        <v>6.0110000000000001</v>
      </c>
      <c r="E365" s="48">
        <v>6.0359999999999996</v>
      </c>
      <c r="F365" s="48">
        <v>6.0060000000000002</v>
      </c>
      <c r="G365" s="50">
        <v>3.8E-3</v>
      </c>
      <c r="I365" s="30" t="s">
        <v>227</v>
      </c>
      <c r="J365" s="30">
        <v>771.5</v>
      </c>
      <c r="K365" s="43">
        <f t="shared" si="30"/>
        <v>-2.1932048681541527E-2</v>
      </c>
      <c r="M365" s="30" t="s">
        <v>227</v>
      </c>
      <c r="N365" s="30">
        <v>1419.55</v>
      </c>
      <c r="O365" s="31">
        <f t="shared" si="31"/>
        <v>3.8631790744466876E-2</v>
      </c>
      <c r="Q365" s="48" t="s">
        <v>1089</v>
      </c>
      <c r="R365" s="48">
        <v>671.15</v>
      </c>
      <c r="S365" s="50">
        <v>-2.3999999999999998E-3</v>
      </c>
      <c r="T365" s="48" t="b">
        <f t="shared" si="29"/>
        <v>1</v>
      </c>
      <c r="U365" s="69"/>
      <c r="V365" s="68"/>
      <c r="W365" s="6"/>
    </row>
    <row r="366" spans="2:23" ht="27">
      <c r="B366" s="48" t="s">
        <v>1090</v>
      </c>
      <c r="C366" s="48">
        <v>6.0250000000000004</v>
      </c>
      <c r="D366" s="48">
        <v>6.0430000000000001</v>
      </c>
      <c r="E366" s="48">
        <v>6.0430000000000001</v>
      </c>
      <c r="F366" s="48">
        <v>6.0209999999999999</v>
      </c>
      <c r="G366" s="50">
        <v>-6.9999999999999999E-4</v>
      </c>
      <c r="I366" s="30" t="s">
        <v>228</v>
      </c>
      <c r="J366" s="30">
        <v>794.55</v>
      </c>
      <c r="K366" s="43">
        <f t="shared" si="30"/>
        <v>2.987686325340233E-2</v>
      </c>
      <c r="M366" s="30" t="s">
        <v>228</v>
      </c>
      <c r="N366" s="30">
        <v>1456.5</v>
      </c>
      <c r="O366" s="31">
        <f t="shared" si="31"/>
        <v>2.6029375506322561E-2</v>
      </c>
      <c r="Q366" s="48" t="s">
        <v>1090</v>
      </c>
      <c r="R366" s="48">
        <v>673.85</v>
      </c>
      <c r="S366" s="50">
        <v>4.0000000000000001E-3</v>
      </c>
      <c r="T366" s="48" t="b">
        <f t="shared" si="29"/>
        <v>1</v>
      </c>
      <c r="U366" s="69"/>
      <c r="V366" s="68"/>
      <c r="W366" s="6"/>
    </row>
    <row r="367" spans="2:23" ht="27">
      <c r="B367" s="48" t="s">
        <v>1091</v>
      </c>
      <c r="C367" s="48">
        <v>6.0179999999999998</v>
      </c>
      <c r="D367" s="48">
        <v>6.0380000000000003</v>
      </c>
      <c r="E367" s="48">
        <v>6.0380000000000003</v>
      </c>
      <c r="F367" s="48">
        <v>6.0149999999999997</v>
      </c>
      <c r="G367" s="50">
        <v>-1.1999999999999999E-3</v>
      </c>
      <c r="I367" s="30" t="s">
        <v>229</v>
      </c>
      <c r="J367" s="30">
        <v>803.5</v>
      </c>
      <c r="K367" s="43">
        <f t="shared" si="30"/>
        <v>1.1264237618777928E-2</v>
      </c>
      <c r="M367" s="30" t="s">
        <v>229</v>
      </c>
      <c r="N367" s="30">
        <v>1403.85</v>
      </c>
      <c r="O367" s="31">
        <f t="shared" si="31"/>
        <v>-3.6148300720906357E-2</v>
      </c>
      <c r="Q367" s="48" t="s">
        <v>1091</v>
      </c>
      <c r="R367" s="48">
        <v>663.7</v>
      </c>
      <c r="S367" s="50">
        <v>-1.5100000000000001E-2</v>
      </c>
      <c r="T367" s="48" t="b">
        <f t="shared" si="29"/>
        <v>1</v>
      </c>
      <c r="U367" s="69"/>
      <c r="V367" s="68"/>
      <c r="W367" s="6"/>
    </row>
    <row r="368" spans="2:23" ht="27">
      <c r="B368" s="48" t="s">
        <v>1092</v>
      </c>
      <c r="C368" s="48">
        <v>6.0119999999999996</v>
      </c>
      <c r="D368" s="48">
        <v>6.0250000000000004</v>
      </c>
      <c r="E368" s="48">
        <v>6.0289999999999999</v>
      </c>
      <c r="F368" s="48">
        <v>6.008</v>
      </c>
      <c r="G368" s="50">
        <v>-1E-3</v>
      </c>
      <c r="I368" s="30" t="s">
        <v>230</v>
      </c>
      <c r="J368" s="30">
        <v>779.85</v>
      </c>
      <c r="K368" s="43">
        <f t="shared" si="30"/>
        <v>-2.9433727442439328E-2</v>
      </c>
      <c r="M368" s="30" t="s">
        <v>230</v>
      </c>
      <c r="N368" s="30">
        <v>1380.1</v>
      </c>
      <c r="O368" s="31">
        <f t="shared" si="31"/>
        <v>-1.691776186914562E-2</v>
      </c>
      <c r="Q368" s="48" t="s">
        <v>1092</v>
      </c>
      <c r="R368" s="48">
        <v>675.15</v>
      </c>
      <c r="S368" s="50">
        <v>1.7299999999999999E-2</v>
      </c>
      <c r="T368" s="48" t="b">
        <f t="shared" si="29"/>
        <v>1</v>
      </c>
      <c r="U368" s="69"/>
      <c r="V368" s="68"/>
      <c r="W368" s="6"/>
    </row>
    <row r="369" spans="2:23" ht="27">
      <c r="B369" s="48" t="s">
        <v>1093</v>
      </c>
      <c r="C369" s="48">
        <v>6.0279999999999996</v>
      </c>
      <c r="D369" s="48">
        <v>6.0629999999999997</v>
      </c>
      <c r="E369" s="48">
        <v>6.0629999999999997</v>
      </c>
      <c r="F369" s="48">
        <v>6.0140000000000002</v>
      </c>
      <c r="G369" s="50">
        <v>2.7000000000000001E-3</v>
      </c>
      <c r="I369" s="30" t="s">
        <v>231</v>
      </c>
      <c r="J369" s="30">
        <v>767.45</v>
      </c>
      <c r="K369" s="43">
        <f t="shared" si="30"/>
        <v>-1.5900493684682937E-2</v>
      </c>
      <c r="M369" s="30" t="s">
        <v>231</v>
      </c>
      <c r="N369" s="30">
        <v>1381.7</v>
      </c>
      <c r="O369" s="31">
        <f t="shared" si="31"/>
        <v>1.1593362799797724E-3</v>
      </c>
      <c r="Q369" s="48" t="s">
        <v>1093</v>
      </c>
      <c r="R369" s="48">
        <v>664.2</v>
      </c>
      <c r="S369" s="50">
        <v>-1.6199999999999999E-2</v>
      </c>
      <c r="T369" s="48" t="b">
        <f t="shared" si="29"/>
        <v>1</v>
      </c>
      <c r="U369" s="68"/>
      <c r="V369" s="68"/>
      <c r="W369" s="6"/>
    </row>
    <row r="370" spans="2:23" ht="27">
      <c r="B370" s="48" t="s">
        <v>1094</v>
      </c>
      <c r="C370" s="48">
        <v>6.056</v>
      </c>
      <c r="D370" s="48">
        <v>6.0460000000000003</v>
      </c>
      <c r="E370" s="48">
        <v>6.0860000000000003</v>
      </c>
      <c r="F370" s="48">
        <v>6.0389999999999997</v>
      </c>
      <c r="G370" s="50">
        <v>4.5999999999999999E-3</v>
      </c>
      <c r="I370" s="30" t="s">
        <v>232</v>
      </c>
      <c r="J370" s="30">
        <v>777.55</v>
      </c>
      <c r="K370" s="43">
        <f t="shared" si="30"/>
        <v>1.3160466479900768E-2</v>
      </c>
      <c r="M370" s="30" t="s">
        <v>232</v>
      </c>
      <c r="N370" s="30">
        <v>1429.75</v>
      </c>
      <c r="O370" s="31">
        <f t="shared" si="31"/>
        <v>3.4776000578996769E-2</v>
      </c>
      <c r="Q370" s="48" t="s">
        <v>1094</v>
      </c>
      <c r="R370" s="48">
        <v>670.8</v>
      </c>
      <c r="S370" s="50">
        <v>9.9000000000000008E-3</v>
      </c>
      <c r="T370" s="48" t="b">
        <f t="shared" si="29"/>
        <v>1</v>
      </c>
      <c r="U370" s="68"/>
      <c r="V370" s="68"/>
      <c r="W370" s="6"/>
    </row>
    <row r="371" spans="2:23" ht="27">
      <c r="B371" s="48" t="s">
        <v>1095</v>
      </c>
      <c r="C371" s="48">
        <v>6.0359999999999996</v>
      </c>
      <c r="D371" s="48">
        <v>6.0819999999999999</v>
      </c>
      <c r="E371" s="48">
        <v>6.0819999999999999</v>
      </c>
      <c r="F371" s="48">
        <v>6.0359999999999996</v>
      </c>
      <c r="G371" s="50">
        <v>-3.3E-3</v>
      </c>
      <c r="I371" s="30" t="s">
        <v>233</v>
      </c>
      <c r="J371" s="30">
        <v>766</v>
      </c>
      <c r="K371" s="43">
        <f t="shared" si="30"/>
        <v>-1.4854350202559319E-2</v>
      </c>
      <c r="M371" s="30" t="s">
        <v>233</v>
      </c>
      <c r="N371" s="30">
        <v>1449.25</v>
      </c>
      <c r="O371" s="31">
        <f t="shared" si="31"/>
        <v>1.3638748032872794E-2</v>
      </c>
      <c r="Q371" s="48" t="s">
        <v>1095</v>
      </c>
      <c r="R371" s="48">
        <v>667.55</v>
      </c>
      <c r="S371" s="50">
        <v>-4.7999999999999996E-3</v>
      </c>
      <c r="T371" s="48" t="b">
        <f t="shared" si="29"/>
        <v>1</v>
      </c>
      <c r="U371" s="68"/>
      <c r="V371" s="68"/>
      <c r="W371" s="6"/>
    </row>
    <row r="372" spans="2:23" ht="27">
      <c r="B372" s="48" t="s">
        <v>1096</v>
      </c>
      <c r="C372" s="48">
        <v>6.0510000000000002</v>
      </c>
      <c r="D372" s="48">
        <v>6.0890000000000004</v>
      </c>
      <c r="E372" s="48">
        <v>6.0890000000000004</v>
      </c>
      <c r="F372" s="48">
        <v>6.0490000000000004</v>
      </c>
      <c r="G372" s="50">
        <v>2.5000000000000001E-3</v>
      </c>
      <c r="I372" s="30" t="s">
        <v>234</v>
      </c>
      <c r="J372" s="30">
        <v>759.1</v>
      </c>
      <c r="K372" s="43">
        <f t="shared" si="30"/>
        <v>-9.0078328981723077E-3</v>
      </c>
      <c r="M372" s="30" t="s">
        <v>234</v>
      </c>
      <c r="N372" s="30">
        <v>1446.3</v>
      </c>
      <c r="O372" s="31">
        <f t="shared" si="31"/>
        <v>-2.0355356218734189E-3</v>
      </c>
      <c r="Q372" s="48" t="s">
        <v>1096</v>
      </c>
      <c r="R372" s="48">
        <v>661.65</v>
      </c>
      <c r="S372" s="50">
        <v>-8.8000000000000005E-3</v>
      </c>
      <c r="T372" s="48" t="b">
        <f t="shared" si="29"/>
        <v>1</v>
      </c>
      <c r="U372" s="68"/>
      <c r="V372" s="68"/>
      <c r="W372" s="6"/>
    </row>
    <row r="373" spans="2:23" ht="15.6">
      <c r="B373" s="49">
        <v>44203</v>
      </c>
      <c r="C373" s="48">
        <v>6.0389999999999997</v>
      </c>
      <c r="D373" s="48">
        <v>6.0819999999999999</v>
      </c>
      <c r="E373" s="48">
        <v>6.0819999999999999</v>
      </c>
      <c r="F373" s="48">
        <v>6.0350000000000001</v>
      </c>
      <c r="G373" s="50">
        <v>-2E-3</v>
      </c>
      <c r="I373" s="29">
        <v>44203.645833333336</v>
      </c>
      <c r="J373" s="30">
        <v>752.15</v>
      </c>
      <c r="K373" s="43">
        <f t="shared" si="30"/>
        <v>-9.1555789751021077E-3</v>
      </c>
      <c r="M373" s="29">
        <v>44203.645833333336</v>
      </c>
      <c r="N373" s="30">
        <v>1437.45</v>
      </c>
      <c r="O373" s="31">
        <f t="shared" si="31"/>
        <v>-6.1190624351793454E-3</v>
      </c>
      <c r="Q373" s="49">
        <v>44203</v>
      </c>
      <c r="R373" s="48">
        <v>663.95</v>
      </c>
      <c r="S373" s="50">
        <v>3.5000000000000001E-3</v>
      </c>
      <c r="T373" s="48" t="b">
        <f t="shared" si="29"/>
        <v>1</v>
      </c>
      <c r="U373" s="68"/>
      <c r="V373" s="68"/>
      <c r="W373" s="6"/>
    </row>
    <row r="374" spans="2:23" ht="15.6">
      <c r="B374" s="49">
        <v>44234</v>
      </c>
      <c r="C374" s="48">
        <v>6.0650000000000004</v>
      </c>
      <c r="D374" s="48">
        <v>6.0609999999999999</v>
      </c>
      <c r="E374" s="48">
        <v>6.0750000000000002</v>
      </c>
      <c r="F374" s="48">
        <v>6.0549999999999997</v>
      </c>
      <c r="G374" s="50">
        <v>4.3E-3</v>
      </c>
      <c r="I374" s="29">
        <v>44234.645833333336</v>
      </c>
      <c r="J374" s="30">
        <v>761.5</v>
      </c>
      <c r="K374" s="43">
        <f t="shared" si="30"/>
        <v>1.2431031044339624E-2</v>
      </c>
      <c r="M374" s="29">
        <v>44234.645833333336</v>
      </c>
      <c r="N374" s="30">
        <v>1446.6</v>
      </c>
      <c r="O374" s="31">
        <f t="shared" si="31"/>
        <v>6.3654387978711036E-3</v>
      </c>
      <c r="Q374" s="49">
        <v>44234</v>
      </c>
      <c r="R374" s="48">
        <v>662.45</v>
      </c>
      <c r="S374" s="50">
        <v>-2.3E-3</v>
      </c>
      <c r="T374" s="48" t="b">
        <f t="shared" si="29"/>
        <v>1</v>
      </c>
      <c r="U374" s="68"/>
      <c r="V374" s="68"/>
      <c r="W374" s="6"/>
    </row>
    <row r="375" spans="2:23" ht="15.6">
      <c r="B375" s="49">
        <v>44323</v>
      </c>
      <c r="C375" s="48">
        <v>6.0880000000000001</v>
      </c>
      <c r="D375" s="48">
        <v>6.0609999999999999</v>
      </c>
      <c r="E375" s="48">
        <v>6.093</v>
      </c>
      <c r="F375" s="48">
        <v>6.0609999999999999</v>
      </c>
      <c r="G375" s="50">
        <v>3.8E-3</v>
      </c>
      <c r="I375" s="29">
        <v>44323.645833333336</v>
      </c>
      <c r="J375" s="30">
        <v>759.1</v>
      </c>
      <c r="K375" s="43">
        <f t="shared" si="30"/>
        <v>-3.1516743269861536E-3</v>
      </c>
      <c r="M375" s="29">
        <v>44323.645833333336</v>
      </c>
      <c r="N375" s="30">
        <v>1448.45</v>
      </c>
      <c r="O375" s="31">
        <f t="shared" si="31"/>
        <v>1.2788607769944615E-3</v>
      </c>
      <c r="Q375" s="49">
        <v>44323</v>
      </c>
      <c r="R375" s="48">
        <v>660.85</v>
      </c>
      <c r="S375" s="50">
        <v>-2.3999999999999998E-3</v>
      </c>
      <c r="T375" s="48" t="b">
        <f t="shared" si="29"/>
        <v>1</v>
      </c>
      <c r="U375" s="68"/>
      <c r="V375" s="68"/>
      <c r="W375" s="6"/>
    </row>
    <row r="376" spans="2:23" ht="15.6">
      <c r="B376" s="49">
        <v>44354</v>
      </c>
      <c r="C376" s="48">
        <v>6.1749999999999998</v>
      </c>
      <c r="D376" s="48">
        <v>6.1539999999999999</v>
      </c>
      <c r="E376" s="48">
        <v>6.19</v>
      </c>
      <c r="F376" s="48">
        <v>6.1379999999999999</v>
      </c>
      <c r="G376" s="50">
        <v>1.43E-2</v>
      </c>
      <c r="I376" s="29">
        <v>44354.645833333336</v>
      </c>
      <c r="J376" s="30">
        <v>743.1</v>
      </c>
      <c r="K376" s="43">
        <f t="shared" si="30"/>
        <v>-2.1077591885127145E-2</v>
      </c>
      <c r="M376" s="29">
        <v>44354.645833333336</v>
      </c>
      <c r="N376" s="30">
        <v>1429.9</v>
      </c>
      <c r="O376" s="31">
        <f t="shared" si="31"/>
        <v>-1.2806793468880473E-2</v>
      </c>
      <c r="Q376" s="49">
        <v>44354</v>
      </c>
      <c r="R376" s="48">
        <v>656.85</v>
      </c>
      <c r="S376" s="50">
        <v>-6.1000000000000004E-3</v>
      </c>
      <c r="T376" s="48" t="b">
        <f t="shared" si="29"/>
        <v>1</v>
      </c>
      <c r="U376" s="68"/>
      <c r="V376" s="68"/>
      <c r="W376" s="6"/>
    </row>
    <row r="377" spans="2:23" ht="15.6">
      <c r="B377" s="49">
        <v>44384</v>
      </c>
      <c r="C377" s="48">
        <v>6.1639999999999997</v>
      </c>
      <c r="D377" s="48">
        <v>6.1609999999999996</v>
      </c>
      <c r="E377" s="48">
        <v>6.19</v>
      </c>
      <c r="F377" s="48">
        <v>6.1609999999999996</v>
      </c>
      <c r="G377" s="50">
        <v>-1.8E-3</v>
      </c>
      <c r="I377" s="29">
        <v>44384.645833333336</v>
      </c>
      <c r="J377" s="30">
        <v>752</v>
      </c>
      <c r="K377" s="43">
        <f t="shared" si="30"/>
        <v>1.197685372089885E-2</v>
      </c>
      <c r="M377" s="29">
        <v>44384.645833333336</v>
      </c>
      <c r="N377" s="30">
        <v>1432.45</v>
      </c>
      <c r="O377" s="31">
        <f t="shared" si="31"/>
        <v>1.7833414924119939E-3</v>
      </c>
      <c r="Q377" s="49">
        <v>44384</v>
      </c>
      <c r="R377" s="48">
        <v>663.85</v>
      </c>
      <c r="S377" s="50">
        <v>1.0699999999999999E-2</v>
      </c>
      <c r="T377" s="48" t="b">
        <f t="shared" si="29"/>
        <v>1</v>
      </c>
      <c r="U377" s="68"/>
      <c r="V377" s="68"/>
      <c r="W377" s="6"/>
    </row>
    <row r="378" spans="2:23" ht="15.6">
      <c r="B378" s="49">
        <v>44415</v>
      </c>
      <c r="C378" s="48">
        <v>6.1239999999999997</v>
      </c>
      <c r="D378" s="48">
        <v>6.1609999999999996</v>
      </c>
      <c r="E378" s="48">
        <v>6.1609999999999996</v>
      </c>
      <c r="F378" s="48">
        <v>6.1239999999999997</v>
      </c>
      <c r="G378" s="50">
        <v>-6.4999999999999997E-3</v>
      </c>
      <c r="I378" s="29">
        <v>44415.645833333336</v>
      </c>
      <c r="J378" s="30">
        <v>760.8</v>
      </c>
      <c r="K378" s="43">
        <f t="shared" si="30"/>
        <v>1.1702127659574346E-2</v>
      </c>
      <c r="M378" s="29">
        <v>44415.645833333336</v>
      </c>
      <c r="N378" s="30">
        <v>1420.2</v>
      </c>
      <c r="O378" s="31">
        <f t="shared" si="31"/>
        <v>-8.5517819121085914E-3</v>
      </c>
      <c r="Q378" s="49">
        <v>44415</v>
      </c>
      <c r="R378" s="48">
        <v>656.9</v>
      </c>
      <c r="S378" s="50">
        <v>-1.0500000000000001E-2</v>
      </c>
      <c r="T378" s="48" t="b">
        <f t="shared" si="29"/>
        <v>1</v>
      </c>
      <c r="U378" s="68"/>
      <c r="V378" s="68"/>
      <c r="W378" s="6"/>
    </row>
    <row r="379" spans="2:23" ht="15.6">
      <c r="B379" s="49">
        <v>44446</v>
      </c>
      <c r="C379" s="48">
        <v>6.1859999999999999</v>
      </c>
      <c r="D379" s="48">
        <v>6.1529999999999996</v>
      </c>
      <c r="E379" s="48">
        <v>6.1970000000000001</v>
      </c>
      <c r="F379" s="48">
        <v>6.14</v>
      </c>
      <c r="G379" s="50">
        <v>1.01E-2</v>
      </c>
      <c r="I379" s="29">
        <v>44446.645833333336</v>
      </c>
      <c r="J379" s="30">
        <v>778.2</v>
      </c>
      <c r="K379" s="43">
        <f t="shared" si="30"/>
        <v>2.2870662460567903E-2</v>
      </c>
      <c r="M379" s="29">
        <v>44446.645833333336</v>
      </c>
      <c r="N379" s="30">
        <v>1431.35</v>
      </c>
      <c r="O379" s="31">
        <f t="shared" si="31"/>
        <v>7.8510069004364968E-3</v>
      </c>
      <c r="Q379" s="49">
        <v>44446</v>
      </c>
      <c r="R379" s="48">
        <v>655.25</v>
      </c>
      <c r="S379" s="50">
        <v>-2.5000000000000001E-3</v>
      </c>
      <c r="T379" s="48" t="b">
        <f t="shared" si="29"/>
        <v>1</v>
      </c>
      <c r="U379" s="68"/>
      <c r="V379" s="68"/>
      <c r="W379" s="6"/>
    </row>
    <row r="380" spans="2:23" ht="15.6">
      <c r="B380" s="49">
        <v>44537</v>
      </c>
      <c r="C380" s="48">
        <v>6.22</v>
      </c>
      <c r="D380" s="48">
        <v>6.2770000000000001</v>
      </c>
      <c r="E380" s="48">
        <v>6.2770000000000001</v>
      </c>
      <c r="F380" s="48">
        <v>6.2039999999999997</v>
      </c>
      <c r="G380" s="50">
        <v>5.4999999999999997E-3</v>
      </c>
      <c r="I380" s="29">
        <v>44537.645833333336</v>
      </c>
      <c r="J380" s="30">
        <v>780.7</v>
      </c>
      <c r="K380" s="43">
        <f t="shared" si="30"/>
        <v>3.2125417630428643E-3</v>
      </c>
      <c r="M380" s="29">
        <v>44537.645833333336</v>
      </c>
      <c r="N380" s="30">
        <v>1437.05</v>
      </c>
      <c r="O380" s="31">
        <f t="shared" si="31"/>
        <v>3.9822545149683641E-3</v>
      </c>
      <c r="Q380" s="49">
        <v>44537</v>
      </c>
      <c r="R380" s="48">
        <v>660.25</v>
      </c>
      <c r="S380" s="50">
        <v>7.6E-3</v>
      </c>
      <c r="T380" s="48" t="b">
        <f t="shared" si="29"/>
        <v>1</v>
      </c>
      <c r="U380" s="68"/>
      <c r="V380" s="68"/>
      <c r="W380" s="6"/>
    </row>
    <row r="381" spans="2:23" ht="27">
      <c r="B381" s="48" t="s">
        <v>1097</v>
      </c>
      <c r="C381" s="48">
        <v>6.1029999999999998</v>
      </c>
      <c r="D381" s="48">
        <v>6.1</v>
      </c>
      <c r="E381" s="48">
        <v>6.1070000000000002</v>
      </c>
      <c r="F381" s="48">
        <v>6.1</v>
      </c>
      <c r="G381" s="50">
        <v>-1.8800000000000001E-2</v>
      </c>
      <c r="I381" s="30" t="s">
        <v>235</v>
      </c>
      <c r="J381" s="30">
        <v>771.35</v>
      </c>
      <c r="K381" s="43">
        <f t="shared" si="30"/>
        <v>-1.1976431407711097E-2</v>
      </c>
      <c r="M381" s="30" t="s">
        <v>235</v>
      </c>
      <c r="N381" s="30">
        <v>1428.7</v>
      </c>
      <c r="O381" s="31">
        <f t="shared" ref="O381:O403" si="32">(N381/N380)-1</f>
        <v>-5.8105145958734505E-3</v>
      </c>
      <c r="Q381" s="48" t="s">
        <v>1097</v>
      </c>
      <c r="R381" s="48">
        <v>651.29999999999995</v>
      </c>
      <c r="S381" s="50">
        <v>-1.3599999999999999E-2</v>
      </c>
      <c r="T381" s="48" t="b">
        <f t="shared" si="29"/>
        <v>1</v>
      </c>
      <c r="U381" s="68"/>
      <c r="V381" s="68"/>
      <c r="W381" s="6"/>
    </row>
    <row r="382" spans="2:23" ht="27">
      <c r="B382" s="48" t="s">
        <v>1098</v>
      </c>
      <c r="C382" s="48">
        <v>6.109</v>
      </c>
      <c r="D382" s="48">
        <v>6.1219999999999999</v>
      </c>
      <c r="E382" s="48">
        <v>6.1219999999999999</v>
      </c>
      <c r="F382" s="48">
        <v>6.109</v>
      </c>
      <c r="G382" s="50">
        <v>1E-3</v>
      </c>
      <c r="I382" s="30" t="s">
        <v>236</v>
      </c>
      <c r="J382" s="30">
        <v>773.8</v>
      </c>
      <c r="K382" s="43">
        <f t="shared" si="30"/>
        <v>3.1762494328124724E-3</v>
      </c>
      <c r="M382" s="30" t="s">
        <v>236</v>
      </c>
      <c r="N382" s="30">
        <v>1420.9</v>
      </c>
      <c r="O382" s="31">
        <f t="shared" si="32"/>
        <v>-5.4595086442219554E-3</v>
      </c>
      <c r="Q382" s="48" t="s">
        <v>1098</v>
      </c>
      <c r="R382" s="48">
        <v>647.5</v>
      </c>
      <c r="S382" s="50">
        <v>-5.7999999999999996E-3</v>
      </c>
      <c r="T382" s="48" t="b">
        <f t="shared" si="29"/>
        <v>1</v>
      </c>
      <c r="U382" s="69"/>
      <c r="V382" s="68"/>
      <c r="W382" s="6"/>
    </row>
    <row r="383" spans="2:23" ht="27">
      <c r="B383" s="48" t="s">
        <v>1099</v>
      </c>
      <c r="C383" s="48">
        <v>6.117</v>
      </c>
      <c r="D383" s="48">
        <v>6.109</v>
      </c>
      <c r="E383" s="48">
        <v>6.12</v>
      </c>
      <c r="F383" s="48">
        <v>6.1079999999999997</v>
      </c>
      <c r="G383" s="50">
        <v>1.2999999999999999E-3</v>
      </c>
      <c r="I383" s="30" t="s">
        <v>237</v>
      </c>
      <c r="J383" s="30">
        <v>757.8</v>
      </c>
      <c r="K383" s="43">
        <f t="shared" si="30"/>
        <v>-2.0677177565262328E-2</v>
      </c>
      <c r="M383" s="30" t="s">
        <v>237</v>
      </c>
      <c r="N383" s="30">
        <v>1396.2</v>
      </c>
      <c r="O383" s="31">
        <f t="shared" si="32"/>
        <v>-1.7383348581884728E-2</v>
      </c>
      <c r="Q383" s="48" t="s">
        <v>1099</v>
      </c>
      <c r="R383" s="48">
        <v>651.15</v>
      </c>
      <c r="S383" s="50">
        <v>5.5999999999999999E-3</v>
      </c>
      <c r="T383" s="48" t="b">
        <f t="shared" si="29"/>
        <v>1</v>
      </c>
      <c r="U383" s="69"/>
      <c r="V383" s="68"/>
      <c r="W383" s="6"/>
    </row>
    <row r="384" spans="2:23" ht="27">
      <c r="B384" s="48" t="s">
        <v>1100</v>
      </c>
      <c r="C384" s="48">
        <v>6.13</v>
      </c>
      <c r="D384" s="48">
        <v>6.1459999999999999</v>
      </c>
      <c r="E384" s="48">
        <v>6.1459999999999999</v>
      </c>
      <c r="F384" s="48">
        <v>6.1130000000000004</v>
      </c>
      <c r="G384" s="50">
        <v>2.0999999999999999E-3</v>
      </c>
      <c r="I384" s="30" t="s">
        <v>238</v>
      </c>
      <c r="J384" s="30">
        <v>790.75</v>
      </c>
      <c r="K384" s="43">
        <f t="shared" si="30"/>
        <v>4.3481129585642764E-2</v>
      </c>
      <c r="M384" s="30" t="s">
        <v>238</v>
      </c>
      <c r="N384" s="30">
        <v>1447.9</v>
      </c>
      <c r="O384" s="31">
        <f t="shared" si="32"/>
        <v>3.7029078928520365E-2</v>
      </c>
      <c r="Q384" s="48" t="s">
        <v>1100</v>
      </c>
      <c r="R384" s="48">
        <v>667.4</v>
      </c>
      <c r="S384" s="50">
        <v>2.5000000000000001E-2</v>
      </c>
      <c r="T384" s="48" t="b">
        <f t="shared" si="29"/>
        <v>1</v>
      </c>
      <c r="U384" s="69"/>
      <c r="V384" s="68"/>
      <c r="W384" s="6"/>
    </row>
    <row r="385" spans="2:23" ht="27">
      <c r="B385" s="48" t="s">
        <v>1101</v>
      </c>
      <c r="C385" s="48">
        <v>6.1269999999999998</v>
      </c>
      <c r="D385" s="48">
        <v>6.1390000000000002</v>
      </c>
      <c r="E385" s="48">
        <v>6.1390000000000002</v>
      </c>
      <c r="F385" s="48">
        <v>6.1269999999999998</v>
      </c>
      <c r="G385" s="50">
        <v>-5.0000000000000001E-4</v>
      </c>
      <c r="I385" s="30" t="s">
        <v>239</v>
      </c>
      <c r="J385" s="30">
        <v>828</v>
      </c>
      <c r="K385" s="43">
        <f t="shared" si="30"/>
        <v>4.7107176730951661E-2</v>
      </c>
      <c r="M385" s="30" t="s">
        <v>239</v>
      </c>
      <c r="N385" s="30">
        <v>1419.3</v>
      </c>
      <c r="O385" s="31">
        <f t="shared" si="32"/>
        <v>-1.9752745355342327E-2</v>
      </c>
      <c r="Q385" s="48" t="s">
        <v>1101</v>
      </c>
      <c r="R385" s="48">
        <v>659.95</v>
      </c>
      <c r="S385" s="50">
        <v>-1.12E-2</v>
      </c>
      <c r="T385" s="48" t="b">
        <f t="shared" si="29"/>
        <v>1</v>
      </c>
      <c r="U385" s="69"/>
      <c r="V385" s="68"/>
      <c r="W385" s="6"/>
    </row>
    <row r="386" spans="2:23" ht="27">
      <c r="B386" s="48" t="s">
        <v>1102</v>
      </c>
      <c r="C386" s="48">
        <v>6.1189999999999998</v>
      </c>
      <c r="D386" s="48">
        <v>6.1289999999999996</v>
      </c>
      <c r="E386" s="48">
        <v>6.1289999999999996</v>
      </c>
      <c r="F386" s="48">
        <v>6.1159999999999997</v>
      </c>
      <c r="G386" s="50">
        <v>-1.2999999999999999E-3</v>
      </c>
      <c r="I386" s="30" t="s">
        <v>240</v>
      </c>
      <c r="J386" s="30">
        <v>811.55</v>
      </c>
      <c r="K386" s="43">
        <f t="shared" ref="K386:K403" si="33">(J386/J385)-1</f>
        <v>-1.9867149758454161E-2</v>
      </c>
      <c r="M386" s="30" t="s">
        <v>240</v>
      </c>
      <c r="N386" s="30">
        <v>1411.6</v>
      </c>
      <c r="O386" s="31">
        <f t="shared" si="32"/>
        <v>-5.4252096103712955E-3</v>
      </c>
      <c r="Q386" s="48" t="s">
        <v>1102</v>
      </c>
      <c r="R386" s="48">
        <v>653.65</v>
      </c>
      <c r="S386" s="50">
        <v>-9.4999999999999998E-3</v>
      </c>
      <c r="T386" s="48" t="b">
        <f t="shared" si="29"/>
        <v>1</v>
      </c>
      <c r="U386" s="69"/>
      <c r="V386" s="68"/>
      <c r="W386" s="6"/>
    </row>
    <row r="387" spans="2:23" ht="27">
      <c r="B387" s="48" t="s">
        <v>1103</v>
      </c>
      <c r="C387" s="48">
        <v>6.1379999999999999</v>
      </c>
      <c r="D387" s="48">
        <v>6.1580000000000004</v>
      </c>
      <c r="E387" s="48">
        <v>6.1580000000000004</v>
      </c>
      <c r="F387" s="48">
        <v>6.1319999999999997</v>
      </c>
      <c r="G387" s="50">
        <v>3.0999999999999999E-3</v>
      </c>
      <c r="I387" s="30" t="s">
        <v>241</v>
      </c>
      <c r="J387" s="30">
        <v>843.4</v>
      </c>
      <c r="K387" s="43">
        <f t="shared" si="33"/>
        <v>3.9245887499229859E-2</v>
      </c>
      <c r="M387" s="30" t="s">
        <v>241</v>
      </c>
      <c r="N387" s="30">
        <v>1429.8</v>
      </c>
      <c r="O387" s="31">
        <f t="shared" si="32"/>
        <v>1.2893170869934911E-2</v>
      </c>
      <c r="Q387" s="48" t="s">
        <v>1103</v>
      </c>
      <c r="R387" s="48">
        <v>674.65</v>
      </c>
      <c r="S387" s="50">
        <v>3.2099999999999997E-2</v>
      </c>
      <c r="T387" s="48" t="b">
        <f t="shared" si="29"/>
        <v>1</v>
      </c>
      <c r="U387" s="69"/>
      <c r="V387" s="68"/>
      <c r="W387" s="6"/>
    </row>
    <row r="388" spans="2:23" ht="27">
      <c r="B388" s="48" t="s">
        <v>1104</v>
      </c>
      <c r="C388" s="48">
        <v>6.165</v>
      </c>
      <c r="D388" s="48">
        <v>6.1470000000000002</v>
      </c>
      <c r="E388" s="48">
        <v>6.165</v>
      </c>
      <c r="F388" s="48">
        <v>6.1420000000000003</v>
      </c>
      <c r="G388" s="50">
        <v>4.4000000000000003E-3</v>
      </c>
      <c r="I388" s="30" t="s">
        <v>242</v>
      </c>
      <c r="J388" s="30">
        <v>861.7</v>
      </c>
      <c r="K388" s="43">
        <f t="shared" si="33"/>
        <v>2.169788949490159E-2</v>
      </c>
      <c r="M388" s="30" t="s">
        <v>242</v>
      </c>
      <c r="N388" s="30">
        <v>1444.45</v>
      </c>
      <c r="O388" s="31">
        <f t="shared" si="32"/>
        <v>1.0246188278080881E-2</v>
      </c>
      <c r="Q388" s="48" t="s">
        <v>1104</v>
      </c>
      <c r="R388" s="48">
        <v>683.45</v>
      </c>
      <c r="S388" s="50">
        <v>1.2999999999999999E-2</v>
      </c>
      <c r="T388" s="48" t="b">
        <f t="shared" si="29"/>
        <v>1</v>
      </c>
      <c r="U388" s="69"/>
      <c r="V388" s="68"/>
      <c r="W388" s="6"/>
    </row>
    <row r="389" spans="2:23" ht="27">
      <c r="B389" s="48" t="s">
        <v>1105</v>
      </c>
      <c r="C389" s="48">
        <v>6.1689999999999996</v>
      </c>
      <c r="D389" s="48">
        <v>6.1760000000000002</v>
      </c>
      <c r="E389" s="48">
        <v>6.1779999999999999</v>
      </c>
      <c r="F389" s="48">
        <v>6.1609999999999996</v>
      </c>
      <c r="G389" s="50">
        <v>5.9999999999999995E-4</v>
      </c>
      <c r="I389" s="30" t="s">
        <v>243</v>
      </c>
      <c r="J389" s="30">
        <v>846.2</v>
      </c>
      <c r="K389" s="43">
        <f t="shared" si="33"/>
        <v>-1.7987698735058566E-2</v>
      </c>
      <c r="M389" s="30" t="s">
        <v>243</v>
      </c>
      <c r="N389" s="30">
        <v>1436.15</v>
      </c>
      <c r="O389" s="31">
        <f t="shared" si="32"/>
        <v>-5.7461317456470873E-3</v>
      </c>
      <c r="Q389" s="48" t="s">
        <v>1105</v>
      </c>
      <c r="R389" s="48">
        <v>657.65</v>
      </c>
      <c r="S389" s="50">
        <v>-3.7699999999999997E-2</v>
      </c>
      <c r="T389" s="48" t="b">
        <f t="shared" si="29"/>
        <v>1</v>
      </c>
      <c r="U389" s="69"/>
      <c r="V389" s="68"/>
      <c r="W389" s="6"/>
    </row>
    <row r="390" spans="2:23" ht="27">
      <c r="B390" s="48" t="s">
        <v>1106</v>
      </c>
      <c r="C390" s="48">
        <v>6.1779999999999999</v>
      </c>
      <c r="D390" s="48">
        <v>6.1890000000000001</v>
      </c>
      <c r="E390" s="48">
        <v>6.1890000000000001</v>
      </c>
      <c r="F390" s="48">
        <v>6.1740000000000004</v>
      </c>
      <c r="G390" s="50">
        <v>1.5E-3</v>
      </c>
      <c r="I390" s="30" t="s">
        <v>244</v>
      </c>
      <c r="J390" s="30">
        <v>826.45</v>
      </c>
      <c r="K390" s="43">
        <f t="shared" si="33"/>
        <v>-2.3339636019853449E-2</v>
      </c>
      <c r="M390" s="30" t="s">
        <v>244</v>
      </c>
      <c r="N390" s="30">
        <v>1421.35</v>
      </c>
      <c r="O390" s="31">
        <f t="shared" si="32"/>
        <v>-1.0305330223166265E-2</v>
      </c>
      <c r="Q390" s="48" t="s">
        <v>1106</v>
      </c>
      <c r="R390" s="48">
        <v>644.5</v>
      </c>
      <c r="S390" s="50">
        <v>-0.02</v>
      </c>
      <c r="T390" s="48" t="b">
        <f t="shared" si="29"/>
        <v>1</v>
      </c>
      <c r="U390" s="68"/>
      <c r="V390" s="68"/>
      <c r="W390" s="6"/>
    </row>
    <row r="391" spans="2:23" ht="27">
      <c r="B391" s="48" t="s">
        <v>1107</v>
      </c>
      <c r="C391" s="48">
        <v>6.1879999999999997</v>
      </c>
      <c r="D391" s="48">
        <v>6.1870000000000003</v>
      </c>
      <c r="E391" s="48">
        <v>6.1920000000000002</v>
      </c>
      <c r="F391" s="48">
        <v>6.1740000000000004</v>
      </c>
      <c r="G391" s="50">
        <v>1.6000000000000001E-3</v>
      </c>
      <c r="I391" s="30" t="s">
        <v>245</v>
      </c>
      <c r="J391" s="30">
        <v>831.35</v>
      </c>
      <c r="K391" s="43">
        <f t="shared" si="33"/>
        <v>5.9289733196199457E-3</v>
      </c>
      <c r="M391" s="30" t="s">
        <v>245</v>
      </c>
      <c r="N391" s="30">
        <v>1443.55</v>
      </c>
      <c r="O391" s="31">
        <f t="shared" si="32"/>
        <v>1.5618953811517233E-2</v>
      </c>
      <c r="Q391" s="48" t="s">
        <v>1107</v>
      </c>
      <c r="R391" s="48">
        <v>635.95000000000005</v>
      </c>
      <c r="S391" s="50">
        <v>-1.3299999999999999E-2</v>
      </c>
      <c r="T391" s="48" t="b">
        <f t="shared" si="29"/>
        <v>1</v>
      </c>
      <c r="U391" s="68"/>
      <c r="V391" s="68"/>
      <c r="W391" s="6"/>
    </row>
    <row r="392" spans="2:23" ht="27">
      <c r="B392" s="48" t="s">
        <v>1108</v>
      </c>
      <c r="C392" s="48">
        <v>6.1980000000000004</v>
      </c>
      <c r="D392" s="48">
        <v>6.2</v>
      </c>
      <c r="E392" s="48">
        <v>6.2030000000000003</v>
      </c>
      <c r="F392" s="48">
        <v>6.1879999999999997</v>
      </c>
      <c r="G392" s="50">
        <v>1.6000000000000001E-3</v>
      </c>
      <c r="I392" s="30" t="s">
        <v>246</v>
      </c>
      <c r="J392" s="30">
        <v>880.45</v>
      </c>
      <c r="K392" s="43">
        <f t="shared" si="33"/>
        <v>5.9060564142659588E-2</v>
      </c>
      <c r="M392" s="30" t="s">
        <v>246</v>
      </c>
      <c r="N392" s="30">
        <v>1418.35</v>
      </c>
      <c r="O392" s="31">
        <f t="shared" si="32"/>
        <v>-1.7456963735236086E-2</v>
      </c>
      <c r="Q392" s="48" t="s">
        <v>1108</v>
      </c>
      <c r="R392" s="48">
        <v>638</v>
      </c>
      <c r="S392" s="50">
        <v>3.2000000000000002E-3</v>
      </c>
      <c r="T392" s="48" t="b">
        <f t="shared" si="29"/>
        <v>1</v>
      </c>
      <c r="U392" s="68"/>
      <c r="V392" s="68"/>
      <c r="W392" s="6"/>
    </row>
    <row r="393" spans="2:23" ht="27">
      <c r="B393" s="48" t="s">
        <v>1109</v>
      </c>
      <c r="C393" s="48">
        <v>6.2039999999999997</v>
      </c>
      <c r="D393" s="48">
        <v>6.2249999999999996</v>
      </c>
      <c r="E393" s="48">
        <v>6.2249999999999996</v>
      </c>
      <c r="F393" s="48">
        <v>6.1989999999999998</v>
      </c>
      <c r="G393" s="50">
        <v>1E-3</v>
      </c>
      <c r="I393" s="30" t="s">
        <v>247</v>
      </c>
      <c r="J393" s="30">
        <v>903.1</v>
      </c>
      <c r="K393" s="43">
        <f t="shared" si="33"/>
        <v>2.5725481287977692E-2</v>
      </c>
      <c r="M393" s="30" t="s">
        <v>247</v>
      </c>
      <c r="N393" s="30">
        <v>1428.6</v>
      </c>
      <c r="O393" s="31">
        <f t="shared" si="32"/>
        <v>7.2267070892233498E-3</v>
      </c>
      <c r="Q393" s="48" t="s">
        <v>1109</v>
      </c>
      <c r="R393" s="48">
        <v>640.75</v>
      </c>
      <c r="S393" s="50">
        <v>4.3E-3</v>
      </c>
      <c r="T393" s="48" t="b">
        <f t="shared" si="29"/>
        <v>1</v>
      </c>
      <c r="U393" s="68"/>
      <c r="V393" s="68"/>
      <c r="W393" s="6"/>
    </row>
    <row r="394" spans="2:23" ht="15.6">
      <c r="B394" s="49">
        <v>44235</v>
      </c>
      <c r="C394" s="48">
        <v>6.1970000000000001</v>
      </c>
      <c r="D394" s="48">
        <v>6.2039999999999997</v>
      </c>
      <c r="E394" s="48">
        <v>6.2039999999999997</v>
      </c>
      <c r="F394" s="48">
        <v>6.1920000000000002</v>
      </c>
      <c r="G394" s="50">
        <v>-1.1000000000000001E-3</v>
      </c>
      <c r="I394" s="29">
        <v>44235.645833333336</v>
      </c>
      <c r="J394" s="30">
        <v>893.6</v>
      </c>
      <c r="K394" s="43">
        <f t="shared" si="33"/>
        <v>-1.0519322334182291E-2</v>
      </c>
      <c r="M394" s="29">
        <v>44235.645833333336</v>
      </c>
      <c r="N394" s="30">
        <v>1440.7</v>
      </c>
      <c r="O394" s="31">
        <f t="shared" si="32"/>
        <v>8.4698306033881288E-3</v>
      </c>
      <c r="Q394" s="49">
        <v>44235</v>
      </c>
      <c r="R394" s="48">
        <v>651.25</v>
      </c>
      <c r="S394" s="50">
        <v>1.6400000000000001E-2</v>
      </c>
      <c r="T394" s="48" t="b">
        <f t="shared" si="29"/>
        <v>1</v>
      </c>
      <c r="U394" s="68"/>
      <c r="V394" s="68"/>
      <c r="W394" s="6"/>
    </row>
    <row r="395" spans="2:23" ht="15.6">
      <c r="B395" s="49">
        <v>44263</v>
      </c>
      <c r="C395" s="48">
        <v>6.2</v>
      </c>
      <c r="D395" s="48">
        <v>6.2009999999999996</v>
      </c>
      <c r="E395" s="48">
        <v>6.2009999999999996</v>
      </c>
      <c r="F395" s="48">
        <v>6.1879999999999997</v>
      </c>
      <c r="G395" s="50">
        <v>5.0000000000000001E-4</v>
      </c>
      <c r="I395" s="29">
        <v>44263.645833333336</v>
      </c>
      <c r="J395" s="30">
        <v>886.7</v>
      </c>
      <c r="K395" s="43">
        <f t="shared" si="33"/>
        <v>-7.721575649059953E-3</v>
      </c>
      <c r="M395" s="29">
        <v>44263.645833333336</v>
      </c>
      <c r="N395" s="30">
        <v>1455.95</v>
      </c>
      <c r="O395" s="31">
        <f t="shared" si="32"/>
        <v>1.0585132227389549E-2</v>
      </c>
      <c r="Q395" s="49">
        <v>44263</v>
      </c>
      <c r="R395" s="48">
        <v>652.6</v>
      </c>
      <c r="S395" s="50">
        <v>2.0999999999999999E-3</v>
      </c>
      <c r="T395" s="48" t="b">
        <f t="shared" ref="T395:T458" si="34">Q395=B395</f>
        <v>1</v>
      </c>
      <c r="U395" s="68"/>
      <c r="V395" s="68"/>
      <c r="W395" s="6"/>
    </row>
    <row r="396" spans="2:23" ht="15.6">
      <c r="B396" s="49">
        <v>44294</v>
      </c>
      <c r="C396" s="48">
        <v>6.1989999999999998</v>
      </c>
      <c r="D396" s="48">
        <v>6.2069999999999999</v>
      </c>
      <c r="E396" s="48">
        <v>6.2069999999999999</v>
      </c>
      <c r="F396" s="48">
        <v>6.1929999999999996</v>
      </c>
      <c r="G396" s="50">
        <v>-2.0000000000000001E-4</v>
      </c>
      <c r="I396" s="29">
        <v>44294.645833333336</v>
      </c>
      <c r="J396" s="30">
        <v>885</v>
      </c>
      <c r="K396" s="43">
        <f t="shared" si="33"/>
        <v>-1.917221157099358E-3</v>
      </c>
      <c r="M396" s="29">
        <v>44294.645833333336</v>
      </c>
      <c r="N396" s="30">
        <v>1445.4</v>
      </c>
      <c r="O396" s="31">
        <f t="shared" si="32"/>
        <v>-7.2461279576908622E-3</v>
      </c>
      <c r="Q396" s="49">
        <v>44294</v>
      </c>
      <c r="R396" s="48">
        <v>643.04999999999995</v>
      </c>
      <c r="S396" s="50">
        <v>-1.46E-2</v>
      </c>
      <c r="T396" s="48" t="b">
        <f t="shared" si="34"/>
        <v>1</v>
      </c>
      <c r="U396" s="68"/>
      <c r="V396" s="68"/>
      <c r="W396" s="6"/>
    </row>
    <row r="397" spans="2:23" ht="15.6">
      <c r="B397" s="49">
        <v>44324</v>
      </c>
      <c r="C397" s="48">
        <v>6.2069999999999999</v>
      </c>
      <c r="D397" s="48">
        <v>6.1970000000000001</v>
      </c>
      <c r="E397" s="48">
        <v>6.2149999999999999</v>
      </c>
      <c r="F397" s="48">
        <v>6.1950000000000003</v>
      </c>
      <c r="G397" s="50">
        <v>1.2999999999999999E-3</v>
      </c>
      <c r="I397" s="29">
        <v>44324.645833333336</v>
      </c>
      <c r="J397" s="30">
        <v>889.05</v>
      </c>
      <c r="K397" s="43">
        <f t="shared" si="33"/>
        <v>4.5762711864405503E-3</v>
      </c>
      <c r="M397" s="29">
        <v>44324.645833333336</v>
      </c>
      <c r="N397" s="30">
        <v>1434.3</v>
      </c>
      <c r="O397" s="31">
        <f t="shared" si="32"/>
        <v>-7.6795350767954185E-3</v>
      </c>
      <c r="Q397" s="49">
        <v>44324</v>
      </c>
      <c r="R397" s="48">
        <v>646.6</v>
      </c>
      <c r="S397" s="50">
        <v>5.4999999999999997E-3</v>
      </c>
      <c r="T397" s="48" t="b">
        <f t="shared" si="34"/>
        <v>1</v>
      </c>
      <c r="U397" s="68"/>
      <c r="V397" s="68"/>
      <c r="W397" s="6"/>
    </row>
    <row r="398" spans="2:23" ht="15.6">
      <c r="B398" s="49">
        <v>44355</v>
      </c>
      <c r="C398" s="48">
        <v>6.234</v>
      </c>
      <c r="D398" s="48">
        <v>6.2519999999999998</v>
      </c>
      <c r="E398" s="48">
        <v>6.2619999999999996</v>
      </c>
      <c r="F398" s="48">
        <v>6.2140000000000004</v>
      </c>
      <c r="G398" s="50">
        <v>4.3E-3</v>
      </c>
      <c r="I398" s="29">
        <v>44355.645833333336</v>
      </c>
      <c r="J398" s="30">
        <v>874.8</v>
      </c>
      <c r="K398" s="43">
        <f t="shared" si="33"/>
        <v>-1.6028344862493715E-2</v>
      </c>
      <c r="M398" s="29">
        <v>44355.645833333336</v>
      </c>
      <c r="N398" s="30">
        <v>1429.75</v>
      </c>
      <c r="O398" s="31">
        <f t="shared" si="32"/>
        <v>-3.1722791605660605E-3</v>
      </c>
      <c r="Q398" s="49">
        <v>44355</v>
      </c>
      <c r="R398" s="48">
        <v>647.85</v>
      </c>
      <c r="S398" s="50">
        <v>1.9E-3</v>
      </c>
      <c r="T398" s="48" t="b">
        <f t="shared" si="34"/>
        <v>1</v>
      </c>
      <c r="U398" s="68"/>
      <c r="V398" s="68"/>
      <c r="W398" s="6"/>
    </row>
    <row r="399" spans="2:23" ht="15.6">
      <c r="B399" s="49">
        <v>44447</v>
      </c>
      <c r="C399" s="48">
        <v>6.2210000000000001</v>
      </c>
      <c r="D399" s="48">
        <v>6.2610000000000001</v>
      </c>
      <c r="E399" s="48">
        <v>6.2610000000000001</v>
      </c>
      <c r="F399" s="48">
        <v>6.22</v>
      </c>
      <c r="G399" s="50">
        <v>-2.0999999999999999E-3</v>
      </c>
      <c r="I399" s="29">
        <v>44447.645833333336</v>
      </c>
      <c r="J399" s="30">
        <v>854.9</v>
      </c>
      <c r="K399" s="43">
        <f t="shared" si="33"/>
        <v>-2.2748056698673969E-2</v>
      </c>
      <c r="M399" s="29">
        <v>44447.645833333336</v>
      </c>
      <c r="N399" s="30">
        <v>1414.35</v>
      </c>
      <c r="O399" s="31">
        <f t="shared" si="32"/>
        <v>-1.0771113831089418E-2</v>
      </c>
      <c r="Q399" s="49">
        <v>44447</v>
      </c>
      <c r="R399" s="48">
        <v>643.15</v>
      </c>
      <c r="S399" s="50">
        <v>-7.3000000000000001E-3</v>
      </c>
      <c r="T399" s="48" t="b">
        <f t="shared" si="34"/>
        <v>1</v>
      </c>
      <c r="U399" s="68"/>
      <c r="V399" s="68"/>
      <c r="W399" s="6"/>
    </row>
    <row r="400" spans="2:23" ht="15.6">
      <c r="B400" s="49">
        <v>44477</v>
      </c>
      <c r="C400" s="48">
        <v>6.2329999999999997</v>
      </c>
      <c r="D400" s="48">
        <v>6.234</v>
      </c>
      <c r="E400" s="48">
        <v>6.2370000000000001</v>
      </c>
      <c r="F400" s="48">
        <v>6.2290000000000001</v>
      </c>
      <c r="G400" s="50">
        <v>1.9E-3</v>
      </c>
      <c r="I400" s="29">
        <v>44477.645833333336</v>
      </c>
      <c r="J400" s="30">
        <v>849.95</v>
      </c>
      <c r="K400" s="43">
        <f t="shared" si="33"/>
        <v>-5.7901508948414726E-3</v>
      </c>
      <c r="M400" s="29">
        <v>44477.645833333336</v>
      </c>
      <c r="N400" s="30">
        <v>1393.65</v>
      </c>
      <c r="O400" s="31">
        <f t="shared" si="32"/>
        <v>-1.4635698377346351E-2</v>
      </c>
      <c r="Q400" s="49">
        <v>44477</v>
      </c>
      <c r="R400" s="48">
        <v>637.29999999999995</v>
      </c>
      <c r="S400" s="50">
        <v>-9.1000000000000004E-3</v>
      </c>
      <c r="T400" s="48" t="b">
        <f t="shared" si="34"/>
        <v>1</v>
      </c>
      <c r="U400" s="68"/>
      <c r="V400" s="68"/>
      <c r="W400" s="6"/>
    </row>
    <row r="401" spans="2:23" ht="15.6">
      <c r="B401" s="49">
        <v>44508</v>
      </c>
      <c r="C401" s="48">
        <v>6.2359999999999998</v>
      </c>
      <c r="D401" s="48">
        <v>6.2480000000000002</v>
      </c>
      <c r="E401" s="48">
        <v>6.2560000000000002</v>
      </c>
      <c r="F401" s="48">
        <v>6.23</v>
      </c>
      <c r="G401" s="50">
        <v>5.0000000000000001E-4</v>
      </c>
      <c r="I401" s="29">
        <v>44508.645833333336</v>
      </c>
      <c r="J401" s="30">
        <v>892.05</v>
      </c>
      <c r="K401" s="43">
        <f t="shared" si="33"/>
        <v>4.9532325430907687E-2</v>
      </c>
      <c r="M401" s="29">
        <v>44508.645833333336</v>
      </c>
      <c r="N401" s="30">
        <v>1389.3</v>
      </c>
      <c r="O401" s="31">
        <f t="shared" si="32"/>
        <v>-3.1213001829728526E-3</v>
      </c>
      <c r="Q401" s="49">
        <v>44508</v>
      </c>
      <c r="R401" s="48">
        <v>646.04999999999995</v>
      </c>
      <c r="S401" s="50">
        <v>1.37E-2</v>
      </c>
      <c r="T401" s="48" t="b">
        <f t="shared" si="34"/>
        <v>1</v>
      </c>
      <c r="U401" s="68"/>
      <c r="V401" s="68"/>
      <c r="W401" s="6"/>
    </row>
    <row r="402" spans="2:23" ht="15.6">
      <c r="B402" s="49">
        <v>44538</v>
      </c>
      <c r="C402" s="48">
        <v>6.226</v>
      </c>
      <c r="D402" s="48">
        <v>6.2430000000000003</v>
      </c>
      <c r="E402" s="48">
        <v>6.2430000000000003</v>
      </c>
      <c r="F402" s="48">
        <v>6.2229999999999999</v>
      </c>
      <c r="G402" s="50">
        <v>-1.6000000000000001E-3</v>
      </c>
      <c r="I402" s="29">
        <v>44538.645833333336</v>
      </c>
      <c r="J402" s="30">
        <v>935.25</v>
      </c>
      <c r="K402" s="43">
        <f t="shared" si="33"/>
        <v>4.8427778711955582E-2</v>
      </c>
      <c r="M402" s="29">
        <v>44538.645833333336</v>
      </c>
      <c r="N402" s="30">
        <v>1389.65</v>
      </c>
      <c r="O402" s="31">
        <f t="shared" si="32"/>
        <v>2.5192543007279689E-4</v>
      </c>
      <c r="Q402" s="49">
        <v>44538</v>
      </c>
      <c r="R402" s="48">
        <v>655.95</v>
      </c>
      <c r="S402" s="50">
        <v>1.5299999999999999E-2</v>
      </c>
      <c r="T402" s="48" t="b">
        <f t="shared" si="34"/>
        <v>1</v>
      </c>
      <c r="U402" s="68"/>
      <c r="V402" s="68"/>
      <c r="W402" s="6"/>
    </row>
    <row r="403" spans="2:23" ht="27">
      <c r="B403" s="48" t="s">
        <v>1110</v>
      </c>
      <c r="C403" s="48">
        <v>6.2409999999999997</v>
      </c>
      <c r="D403" s="48">
        <v>6.2370000000000001</v>
      </c>
      <c r="E403" s="48">
        <v>6.2430000000000003</v>
      </c>
      <c r="F403" s="48">
        <v>6.2279999999999998</v>
      </c>
      <c r="G403" s="50">
        <v>2.3999999999999998E-3</v>
      </c>
      <c r="I403" s="30" t="s">
        <v>248</v>
      </c>
      <c r="J403" s="30">
        <v>920.55</v>
      </c>
      <c r="K403" s="43">
        <f t="shared" si="33"/>
        <v>-1.5717722534081879E-2</v>
      </c>
      <c r="M403" s="30" t="s">
        <v>248</v>
      </c>
      <c r="N403" s="30">
        <v>1396.55</v>
      </c>
      <c r="O403" s="31">
        <f t="shared" si="32"/>
        <v>4.9652790270930947E-3</v>
      </c>
      <c r="Q403" s="48" t="s">
        <v>1110</v>
      </c>
      <c r="R403" s="48">
        <v>660.5</v>
      </c>
      <c r="S403" s="50">
        <v>6.8999999999999999E-3</v>
      </c>
      <c r="T403" s="48" t="b">
        <f t="shared" si="34"/>
        <v>1</v>
      </c>
      <c r="U403" s="69"/>
      <c r="V403" s="68"/>
      <c r="W403" s="6"/>
    </row>
    <row r="404" spans="2:23" ht="27">
      <c r="B404" s="48" t="s">
        <v>1112</v>
      </c>
      <c r="C404" s="48">
        <v>6.234</v>
      </c>
      <c r="D404" s="48">
        <v>6.2569999999999997</v>
      </c>
      <c r="E404" s="48">
        <v>6.2569999999999997</v>
      </c>
      <c r="F404" s="48">
        <v>6.2290000000000001</v>
      </c>
      <c r="G404" s="50">
        <v>-1.1000000000000001E-3</v>
      </c>
      <c r="I404" s="30" t="s">
        <v>250</v>
      </c>
      <c r="J404" s="30">
        <v>919.9</v>
      </c>
      <c r="K404" s="43">
        <f>J404/J403-1</f>
        <v>-7.0609961436096658E-4</v>
      </c>
      <c r="M404" s="30" t="s">
        <v>250</v>
      </c>
      <c r="N404" s="30">
        <v>1407.05</v>
      </c>
      <c r="O404" s="43">
        <f>N404/N403-1</f>
        <v>7.5185278006515421E-3</v>
      </c>
      <c r="Q404" s="48" t="s">
        <v>1112</v>
      </c>
      <c r="R404" s="48">
        <v>660.2</v>
      </c>
      <c r="S404" s="50">
        <v>5.4000000000000003E-3</v>
      </c>
      <c r="T404" s="48" t="b">
        <f t="shared" si="34"/>
        <v>1</v>
      </c>
      <c r="U404" s="69"/>
      <c r="V404" s="68"/>
      <c r="W404" s="6"/>
    </row>
    <row r="405" spans="2:23" ht="27">
      <c r="B405" s="48" t="s">
        <v>1113</v>
      </c>
      <c r="C405" s="48">
        <v>6.2279999999999998</v>
      </c>
      <c r="D405" s="48">
        <v>6.2480000000000002</v>
      </c>
      <c r="E405" s="48">
        <v>6.2480000000000002</v>
      </c>
      <c r="F405" s="48">
        <v>6.226</v>
      </c>
      <c r="G405" s="50">
        <v>-1E-3</v>
      </c>
      <c r="I405" s="30" t="s">
        <v>251</v>
      </c>
      <c r="J405" s="30">
        <v>904.2</v>
      </c>
      <c r="K405" s="43">
        <f t="shared" ref="K405:K445" si="35">(J405/J404)-1</f>
        <v>-1.7067072507881198E-2</v>
      </c>
      <c r="M405" s="30" t="s">
        <v>251</v>
      </c>
      <c r="N405" s="30">
        <v>1495.4</v>
      </c>
      <c r="O405" s="31">
        <f t="shared" ref="O405:O445" si="36">(N405/N404)-1</f>
        <v>6.2790945595394776E-2</v>
      </c>
      <c r="Q405" s="48" t="s">
        <v>1113</v>
      </c>
      <c r="R405" s="48">
        <v>724.45</v>
      </c>
      <c r="S405" s="50">
        <v>9.7299999999999998E-2</v>
      </c>
      <c r="T405" s="48" t="b">
        <f t="shared" si="34"/>
        <v>1</v>
      </c>
      <c r="U405" s="69"/>
      <c r="V405" s="68"/>
      <c r="W405" s="6"/>
    </row>
    <row r="406" spans="2:23" ht="27">
      <c r="B406" s="48" t="s">
        <v>1114</v>
      </c>
      <c r="C406" s="48">
        <v>6.234</v>
      </c>
      <c r="D406" s="48">
        <v>6.2359999999999998</v>
      </c>
      <c r="E406" s="48">
        <v>6.24</v>
      </c>
      <c r="F406" s="48">
        <v>6.2190000000000003</v>
      </c>
      <c r="G406" s="50">
        <v>1E-3</v>
      </c>
      <c r="I406" s="30" t="s">
        <v>252</v>
      </c>
      <c r="J406" s="30">
        <v>884.35</v>
      </c>
      <c r="K406" s="43">
        <f t="shared" si="35"/>
        <v>-2.1953107719531073E-2</v>
      </c>
      <c r="M406" s="30" t="s">
        <v>252</v>
      </c>
      <c r="N406" s="30">
        <v>1452.2</v>
      </c>
      <c r="O406" s="31">
        <f t="shared" si="36"/>
        <v>-2.888859168115554E-2</v>
      </c>
      <c r="Q406" s="48" t="s">
        <v>1114</v>
      </c>
      <c r="R406" s="48">
        <v>703.9</v>
      </c>
      <c r="S406" s="50">
        <v>-2.8400000000000002E-2</v>
      </c>
      <c r="T406" s="48" t="b">
        <f t="shared" si="34"/>
        <v>1</v>
      </c>
      <c r="U406" s="69"/>
      <c r="V406" s="68"/>
      <c r="W406" s="6"/>
    </row>
    <row r="407" spans="2:23" ht="27">
      <c r="B407" s="48" t="s">
        <v>1115</v>
      </c>
      <c r="C407" s="48">
        <v>6.2430000000000003</v>
      </c>
      <c r="D407" s="48">
        <v>6.2439999999999998</v>
      </c>
      <c r="E407" s="48">
        <v>6.2460000000000004</v>
      </c>
      <c r="F407" s="48">
        <v>6.234</v>
      </c>
      <c r="G407" s="50">
        <v>1.4E-3</v>
      </c>
      <c r="I407" s="30" t="s">
        <v>253</v>
      </c>
      <c r="J407" s="30">
        <v>857.9</v>
      </c>
      <c r="K407" s="43">
        <f t="shared" si="35"/>
        <v>-2.9908972691807589E-2</v>
      </c>
      <c r="M407" s="30" t="s">
        <v>253</v>
      </c>
      <c r="N407" s="30">
        <v>1459.65</v>
      </c>
      <c r="O407" s="31">
        <f t="shared" si="36"/>
        <v>5.1301473626221838E-3</v>
      </c>
      <c r="Q407" s="48" t="s">
        <v>1115</v>
      </c>
      <c r="R407" s="48">
        <v>701.85</v>
      </c>
      <c r="S407" s="50">
        <v>-2.8999999999999998E-3</v>
      </c>
      <c r="T407" s="48" t="b">
        <f t="shared" si="34"/>
        <v>1</v>
      </c>
      <c r="U407" s="69"/>
      <c r="V407" s="68"/>
      <c r="W407" s="6"/>
    </row>
    <row r="408" spans="2:23" ht="27">
      <c r="B408" s="48" t="s">
        <v>1116</v>
      </c>
      <c r="C408" s="48">
        <v>6.25</v>
      </c>
      <c r="D408" s="48">
        <v>6.2530000000000001</v>
      </c>
      <c r="E408" s="48">
        <v>6.2590000000000003</v>
      </c>
      <c r="F408" s="48">
        <v>6.2460000000000004</v>
      </c>
      <c r="G408" s="50">
        <v>1.1000000000000001E-3</v>
      </c>
      <c r="I408" s="30" t="s">
        <v>254</v>
      </c>
      <c r="J408" s="30">
        <v>868.6</v>
      </c>
      <c r="K408" s="43">
        <f t="shared" si="35"/>
        <v>1.2472316120760052E-2</v>
      </c>
      <c r="M408" s="30" t="s">
        <v>254</v>
      </c>
      <c r="N408" s="30">
        <v>1454.1</v>
      </c>
      <c r="O408" s="31">
        <f t="shared" si="36"/>
        <v>-3.8022813688214363E-3</v>
      </c>
      <c r="Q408" s="48" t="s">
        <v>1116</v>
      </c>
      <c r="R408" s="48">
        <v>692.85</v>
      </c>
      <c r="S408" s="50">
        <v>-1.2800000000000001E-2</v>
      </c>
      <c r="T408" s="48" t="b">
        <f t="shared" si="34"/>
        <v>1</v>
      </c>
      <c r="U408" s="69"/>
      <c r="V408" s="68"/>
      <c r="W408" s="6"/>
    </row>
    <row r="409" spans="2:23" ht="27">
      <c r="B409" s="48" t="s">
        <v>1117</v>
      </c>
      <c r="C409" s="48">
        <v>6.2409999999999997</v>
      </c>
      <c r="D409" s="48">
        <v>6.2640000000000002</v>
      </c>
      <c r="E409" s="48">
        <v>6.266</v>
      </c>
      <c r="F409" s="48">
        <v>6.2409999999999997</v>
      </c>
      <c r="G409" s="50">
        <v>-1.4E-3</v>
      </c>
      <c r="I409" s="30" t="s">
        <v>255</v>
      </c>
      <c r="J409" s="30">
        <v>879.3</v>
      </c>
      <c r="K409" s="43">
        <f t="shared" si="35"/>
        <v>1.2318673727837792E-2</v>
      </c>
      <c r="M409" s="30" t="s">
        <v>255</v>
      </c>
      <c r="N409" s="30">
        <v>1432.2</v>
      </c>
      <c r="O409" s="31">
        <f t="shared" si="36"/>
        <v>-1.5060862389106533E-2</v>
      </c>
      <c r="Q409" s="48" t="s">
        <v>1117</v>
      </c>
      <c r="R409" s="48">
        <v>683.65</v>
      </c>
      <c r="S409" s="50">
        <v>-1.3299999999999999E-2</v>
      </c>
      <c r="T409" s="48" t="b">
        <f t="shared" si="34"/>
        <v>1</v>
      </c>
      <c r="U409" s="69"/>
      <c r="V409" s="68"/>
      <c r="W409" s="6"/>
    </row>
    <row r="410" spans="2:23" ht="27">
      <c r="B410" s="48" t="s">
        <v>1118</v>
      </c>
      <c r="C410" s="48">
        <v>6.2510000000000003</v>
      </c>
      <c r="D410" s="48">
        <v>6.2610000000000001</v>
      </c>
      <c r="E410" s="48">
        <v>6.2610000000000001</v>
      </c>
      <c r="F410" s="48">
        <v>6.2430000000000003</v>
      </c>
      <c r="G410" s="50">
        <v>1.6000000000000001E-3</v>
      </c>
      <c r="I410" s="30" t="s">
        <v>256</v>
      </c>
      <c r="J410" s="30">
        <v>885.1</v>
      </c>
      <c r="K410" s="43">
        <f t="shared" si="35"/>
        <v>6.5961560332084002E-3</v>
      </c>
      <c r="M410" s="30" t="s">
        <v>256</v>
      </c>
      <c r="N410" s="30">
        <v>1435.75</v>
      </c>
      <c r="O410" s="31">
        <f t="shared" si="36"/>
        <v>2.4787040916072201E-3</v>
      </c>
      <c r="Q410" s="48" t="s">
        <v>1118</v>
      </c>
      <c r="R410" s="48">
        <v>684.4</v>
      </c>
      <c r="S410" s="50">
        <v>1.1000000000000001E-3</v>
      </c>
      <c r="T410" s="48" t="b">
        <f t="shared" si="34"/>
        <v>1</v>
      </c>
      <c r="U410" s="69"/>
      <c r="V410" s="68"/>
      <c r="W410" s="6"/>
    </row>
    <row r="411" spans="2:23" ht="27">
      <c r="B411" s="48" t="s">
        <v>1119</v>
      </c>
      <c r="C411" s="48">
        <v>6.2539999999999996</v>
      </c>
      <c r="D411" s="48">
        <v>6.2839999999999998</v>
      </c>
      <c r="E411" s="48">
        <v>6.2839999999999998</v>
      </c>
      <c r="F411" s="48">
        <v>6.2489999999999997</v>
      </c>
      <c r="G411" s="50">
        <v>5.0000000000000001E-4</v>
      </c>
      <c r="I411" s="30" t="s">
        <v>257</v>
      </c>
      <c r="J411" s="30">
        <v>865.4</v>
      </c>
      <c r="K411" s="43">
        <f t="shared" si="35"/>
        <v>-2.2257372048356205E-2</v>
      </c>
      <c r="M411" s="30" t="s">
        <v>257</v>
      </c>
      <c r="N411" s="30">
        <v>1448.6</v>
      </c>
      <c r="O411" s="31">
        <f t="shared" si="36"/>
        <v>8.9500261187531738E-3</v>
      </c>
      <c r="Q411" s="48" t="s">
        <v>1119</v>
      </c>
      <c r="R411" s="48">
        <v>700.45</v>
      </c>
      <c r="S411" s="50">
        <v>2.35E-2</v>
      </c>
      <c r="T411" s="48" t="b">
        <f t="shared" si="34"/>
        <v>1</v>
      </c>
      <c r="U411" s="69"/>
      <c r="V411" s="68"/>
      <c r="W411" s="6"/>
    </row>
    <row r="412" spans="2:23" ht="27">
      <c r="B412" s="48" t="s">
        <v>1120</v>
      </c>
      <c r="C412" s="48">
        <v>6.2249999999999996</v>
      </c>
      <c r="D412" s="48">
        <v>6.2549999999999999</v>
      </c>
      <c r="E412" s="48">
        <v>6.2549999999999999</v>
      </c>
      <c r="F412" s="48">
        <v>6.2240000000000002</v>
      </c>
      <c r="G412" s="50">
        <v>-4.5999999999999999E-3</v>
      </c>
      <c r="I412" s="30" t="s">
        <v>258</v>
      </c>
      <c r="J412" s="30">
        <v>882.7</v>
      </c>
      <c r="K412" s="43">
        <f t="shared" si="35"/>
        <v>1.999075571989839E-2</v>
      </c>
      <c r="M412" s="30" t="s">
        <v>258</v>
      </c>
      <c r="N412" s="30">
        <v>1469.15</v>
      </c>
      <c r="O412" s="31">
        <f t="shared" si="36"/>
        <v>1.4186110727599122E-2</v>
      </c>
      <c r="Q412" s="48" t="s">
        <v>1120</v>
      </c>
      <c r="R412" s="48">
        <v>708.65</v>
      </c>
      <c r="S412" s="50">
        <v>1.17E-2</v>
      </c>
      <c r="T412" s="48" t="b">
        <f t="shared" si="34"/>
        <v>1</v>
      </c>
      <c r="U412" s="68"/>
      <c r="V412" s="68"/>
      <c r="W412" s="6"/>
    </row>
    <row r="413" spans="2:23" ht="27">
      <c r="B413" s="48" t="s">
        <v>1121</v>
      </c>
      <c r="C413" s="48">
        <v>6.2149999999999999</v>
      </c>
      <c r="D413" s="48">
        <v>6.2240000000000002</v>
      </c>
      <c r="E413" s="48">
        <v>6.2329999999999997</v>
      </c>
      <c r="F413" s="48">
        <v>6.2130000000000001</v>
      </c>
      <c r="G413" s="50">
        <v>-1.6000000000000001E-3</v>
      </c>
      <c r="I413" s="30" t="s">
        <v>259</v>
      </c>
      <c r="J413" s="30">
        <v>874.15</v>
      </c>
      <c r="K413" s="43">
        <f t="shared" si="35"/>
        <v>-9.6861900985613092E-3</v>
      </c>
      <c r="M413" s="30" t="s">
        <v>259</v>
      </c>
      <c r="N413" s="30">
        <v>1475</v>
      </c>
      <c r="O413" s="31">
        <f t="shared" si="36"/>
        <v>3.9818942926181933E-3</v>
      </c>
      <c r="Q413" s="48" t="s">
        <v>1121</v>
      </c>
      <c r="R413" s="48">
        <v>715.15</v>
      </c>
      <c r="S413" s="50">
        <v>9.1999999999999998E-3</v>
      </c>
      <c r="T413" s="48" t="b">
        <f t="shared" si="34"/>
        <v>1</v>
      </c>
      <c r="U413" s="68"/>
      <c r="V413" s="68"/>
      <c r="W413" s="6"/>
    </row>
    <row r="414" spans="2:23" ht="15.6">
      <c r="B414" s="49">
        <v>44205</v>
      </c>
      <c r="C414" s="48">
        <v>6.1989999999999998</v>
      </c>
      <c r="D414" s="48">
        <v>6.2350000000000003</v>
      </c>
      <c r="E414" s="48">
        <v>6.2350000000000003</v>
      </c>
      <c r="F414" s="48">
        <v>6.1989999999999998</v>
      </c>
      <c r="G414" s="50">
        <v>-2.5999999999999999E-3</v>
      </c>
      <c r="I414" s="29">
        <v>44205.645833333336</v>
      </c>
      <c r="J414" s="30">
        <v>880.55</v>
      </c>
      <c r="K414" s="43">
        <f t="shared" si="35"/>
        <v>7.3213979294171061E-3</v>
      </c>
      <c r="M414" s="29">
        <v>44205.645833333336</v>
      </c>
      <c r="N414" s="30">
        <v>1543.3</v>
      </c>
      <c r="O414" s="31">
        <f t="shared" si="36"/>
        <v>4.630508474576267E-2</v>
      </c>
      <c r="Q414" s="49">
        <v>44205</v>
      </c>
      <c r="R414" s="48">
        <v>735.7</v>
      </c>
      <c r="S414" s="50">
        <v>2.87E-2</v>
      </c>
      <c r="T414" s="48" t="b">
        <f t="shared" si="34"/>
        <v>1</v>
      </c>
      <c r="U414" s="68"/>
      <c r="V414" s="68"/>
      <c r="W414" s="6"/>
    </row>
    <row r="415" spans="2:23" ht="15.6">
      <c r="B415" s="49">
        <v>44236</v>
      </c>
      <c r="C415" s="48">
        <v>6.1710000000000003</v>
      </c>
      <c r="D415" s="48">
        <v>6.2149999999999999</v>
      </c>
      <c r="E415" s="48">
        <v>6.2149999999999999</v>
      </c>
      <c r="F415" s="48">
        <v>6.1710000000000003</v>
      </c>
      <c r="G415" s="50">
        <v>-4.4999999999999997E-3</v>
      </c>
      <c r="I415" s="29">
        <v>44236.645833333336</v>
      </c>
      <c r="J415" s="30">
        <v>897.95</v>
      </c>
      <c r="K415" s="43">
        <f t="shared" si="35"/>
        <v>1.9760377037079113E-2</v>
      </c>
      <c r="M415" s="29">
        <v>44236.645833333336</v>
      </c>
      <c r="N415" s="30">
        <v>1563.25</v>
      </c>
      <c r="O415" s="31">
        <f t="shared" si="36"/>
        <v>1.2926845072247728E-2</v>
      </c>
      <c r="Q415" s="49">
        <v>44236</v>
      </c>
      <c r="R415" s="48">
        <v>748.05</v>
      </c>
      <c r="S415" s="50">
        <v>1.6799999999999999E-2</v>
      </c>
      <c r="T415" s="48" t="b">
        <f t="shared" si="34"/>
        <v>1</v>
      </c>
      <c r="U415" s="68"/>
      <c r="V415" s="68"/>
      <c r="W415" s="6"/>
    </row>
    <row r="416" spans="2:23" ht="15.6">
      <c r="B416" s="49">
        <v>44264</v>
      </c>
      <c r="C416" s="48">
        <v>6.1559999999999997</v>
      </c>
      <c r="D416" s="48">
        <v>6.1929999999999996</v>
      </c>
      <c r="E416" s="48">
        <v>6.1929999999999996</v>
      </c>
      <c r="F416" s="48">
        <v>6.1529999999999996</v>
      </c>
      <c r="G416" s="50">
        <v>-2.3999999999999998E-3</v>
      </c>
      <c r="I416" s="29">
        <v>44264.645833333336</v>
      </c>
      <c r="J416" s="30">
        <v>894.7</v>
      </c>
      <c r="K416" s="43">
        <f t="shared" si="35"/>
        <v>-3.6193551979508687E-3</v>
      </c>
      <c r="M416" s="29">
        <v>44264.645833333336</v>
      </c>
      <c r="N416" s="30">
        <v>1571.7</v>
      </c>
      <c r="O416" s="31">
        <f t="shared" si="36"/>
        <v>5.4054054054053502E-3</v>
      </c>
      <c r="Q416" s="49">
        <v>44264</v>
      </c>
      <c r="R416" s="48">
        <v>752.95</v>
      </c>
      <c r="S416" s="50">
        <v>6.6E-3</v>
      </c>
      <c r="T416" s="48" t="b">
        <f t="shared" si="34"/>
        <v>1</v>
      </c>
      <c r="U416" s="68"/>
      <c r="V416" s="68"/>
      <c r="W416" s="6"/>
    </row>
    <row r="417" spans="2:23" ht="15.6">
      <c r="B417" s="49">
        <v>44356</v>
      </c>
      <c r="C417" s="48">
        <v>6.173</v>
      </c>
      <c r="D417" s="48">
        <v>6.1619999999999999</v>
      </c>
      <c r="E417" s="48">
        <v>6.1769999999999996</v>
      </c>
      <c r="F417" s="48">
        <v>6.1369999999999996</v>
      </c>
      <c r="G417" s="50">
        <v>2.8E-3</v>
      </c>
      <c r="I417" s="29">
        <v>44356.645833333336</v>
      </c>
      <c r="J417" s="30">
        <v>903.65</v>
      </c>
      <c r="K417" s="43">
        <f t="shared" si="35"/>
        <v>1.000335307924427E-2</v>
      </c>
      <c r="M417" s="29">
        <v>44356.645833333336</v>
      </c>
      <c r="N417" s="30">
        <v>1581.1</v>
      </c>
      <c r="O417" s="31">
        <f t="shared" si="36"/>
        <v>5.980785137112532E-3</v>
      </c>
      <c r="Q417" s="49">
        <v>44356</v>
      </c>
      <c r="R417" s="48">
        <v>749.3</v>
      </c>
      <c r="S417" s="50">
        <v>-4.7999999999999996E-3</v>
      </c>
      <c r="T417" s="48" t="b">
        <f t="shared" si="34"/>
        <v>1</v>
      </c>
      <c r="U417" s="68"/>
      <c r="V417" s="68"/>
      <c r="W417" s="6"/>
    </row>
    <row r="418" spans="2:23" ht="15.6">
      <c r="B418" s="49">
        <v>44386</v>
      </c>
      <c r="C418" s="48">
        <v>6.1950000000000003</v>
      </c>
      <c r="D418" s="48">
        <v>6.1920000000000002</v>
      </c>
      <c r="E418" s="48">
        <v>6.1989999999999998</v>
      </c>
      <c r="F418" s="48">
        <v>6.1710000000000003</v>
      </c>
      <c r="G418" s="50">
        <v>3.5999999999999999E-3</v>
      </c>
      <c r="I418" s="29">
        <v>44386.645833333336</v>
      </c>
      <c r="J418" s="30">
        <v>896.45</v>
      </c>
      <c r="K418" s="43">
        <f t="shared" si="35"/>
        <v>-7.9676866043267847E-3</v>
      </c>
      <c r="M418" s="29">
        <v>44386.645833333336</v>
      </c>
      <c r="N418" s="30">
        <v>1575.35</v>
      </c>
      <c r="O418" s="31">
        <f t="shared" si="36"/>
        <v>-3.6367086205806309E-3</v>
      </c>
      <c r="Q418" s="49">
        <v>44386</v>
      </c>
      <c r="R418" s="48">
        <v>752.65</v>
      </c>
      <c r="S418" s="50">
        <v>4.4999999999999997E-3</v>
      </c>
      <c r="T418" s="48" t="b">
        <f t="shared" si="34"/>
        <v>1</v>
      </c>
      <c r="U418" s="68"/>
      <c r="V418" s="68"/>
      <c r="W418" s="6"/>
    </row>
    <row r="419" spans="2:23" ht="15.6">
      <c r="B419" s="49">
        <v>44417</v>
      </c>
      <c r="C419" s="48">
        <v>6.1879999999999997</v>
      </c>
      <c r="D419" s="48">
        <v>6.1929999999999996</v>
      </c>
      <c r="E419" s="48">
        <v>6.2</v>
      </c>
      <c r="F419" s="48">
        <v>6.1820000000000004</v>
      </c>
      <c r="G419" s="50">
        <v>-1.1000000000000001E-3</v>
      </c>
      <c r="I419" s="29">
        <v>44417.645833333336</v>
      </c>
      <c r="J419" s="30">
        <v>893.15</v>
      </c>
      <c r="K419" s="43">
        <f t="shared" si="35"/>
        <v>-3.6811869038987366E-3</v>
      </c>
      <c r="M419" s="29">
        <v>44417.645833333336</v>
      </c>
      <c r="N419" s="30">
        <v>1592.6</v>
      </c>
      <c r="O419" s="31">
        <f t="shared" si="36"/>
        <v>1.0949947630685353E-2</v>
      </c>
      <c r="Q419" s="49">
        <v>44417</v>
      </c>
      <c r="R419" s="48">
        <v>748.1</v>
      </c>
      <c r="S419" s="50">
        <v>-6.0000000000000001E-3</v>
      </c>
      <c r="T419" s="48" t="b">
        <f t="shared" si="34"/>
        <v>1</v>
      </c>
      <c r="U419" s="68"/>
      <c r="V419" s="68"/>
      <c r="W419" s="6"/>
    </row>
    <row r="420" spans="2:23" ht="15.6">
      <c r="B420" s="49">
        <v>44448</v>
      </c>
      <c r="C420" s="48">
        <v>6.1779999999999999</v>
      </c>
      <c r="D420" s="48">
        <v>6.181</v>
      </c>
      <c r="E420" s="48">
        <v>6.1829999999999998</v>
      </c>
      <c r="F420" s="48">
        <v>6.1680000000000001</v>
      </c>
      <c r="G420" s="50">
        <v>-1.6000000000000001E-3</v>
      </c>
      <c r="I420" s="29">
        <v>44448.645833333336</v>
      </c>
      <c r="J420" s="30">
        <v>909.15</v>
      </c>
      <c r="K420" s="43">
        <f t="shared" si="35"/>
        <v>1.7914124167273116E-2</v>
      </c>
      <c r="M420" s="29">
        <v>44448.645833333336</v>
      </c>
      <c r="N420" s="30">
        <v>1599.95</v>
      </c>
      <c r="O420" s="31">
        <f t="shared" si="36"/>
        <v>4.6150948135126324E-3</v>
      </c>
      <c r="Q420" s="49">
        <v>44448</v>
      </c>
      <c r="R420" s="48">
        <v>755.4</v>
      </c>
      <c r="S420" s="50">
        <v>9.7999999999999997E-3</v>
      </c>
      <c r="T420" s="48" t="b">
        <f t="shared" si="34"/>
        <v>1</v>
      </c>
      <c r="U420" s="68"/>
      <c r="V420" s="68"/>
      <c r="W420" s="6"/>
    </row>
    <row r="421" spans="2:23" ht="27">
      <c r="B421" s="48" t="s">
        <v>1122</v>
      </c>
      <c r="C421" s="48">
        <v>6.1920000000000002</v>
      </c>
      <c r="D421" s="48">
        <v>6.1950000000000003</v>
      </c>
      <c r="E421" s="48">
        <v>6.202</v>
      </c>
      <c r="F421" s="48">
        <v>6.18</v>
      </c>
      <c r="G421" s="50">
        <v>2.3E-3</v>
      </c>
      <c r="I421" s="30" t="s">
        <v>260</v>
      </c>
      <c r="J421" s="30">
        <v>897.6</v>
      </c>
      <c r="K421" s="43">
        <f t="shared" si="35"/>
        <v>-1.2704174228675091E-2</v>
      </c>
      <c r="M421" s="30" t="s">
        <v>260</v>
      </c>
      <c r="N421" s="30">
        <v>1599.1</v>
      </c>
      <c r="O421" s="31">
        <f t="shared" si="36"/>
        <v>-5.3126660208135945E-4</v>
      </c>
      <c r="Q421" s="48" t="s">
        <v>1122</v>
      </c>
      <c r="R421" s="48">
        <v>754.6</v>
      </c>
      <c r="S421" s="50">
        <v>-1.1000000000000001E-3</v>
      </c>
      <c r="T421" s="48" t="b">
        <f t="shared" si="34"/>
        <v>1</v>
      </c>
      <c r="U421" s="68"/>
      <c r="V421" s="68"/>
      <c r="W421" s="6"/>
    </row>
    <row r="422" spans="2:23" ht="27">
      <c r="B422" s="48" t="s">
        <v>1123</v>
      </c>
      <c r="C422" s="48">
        <v>6.1980000000000004</v>
      </c>
      <c r="D422" s="48">
        <v>6.181</v>
      </c>
      <c r="E422" s="48">
        <v>6.2</v>
      </c>
      <c r="F422" s="48">
        <v>6.181</v>
      </c>
      <c r="G422" s="50">
        <v>1E-3</v>
      </c>
      <c r="I422" s="30" t="s">
        <v>261</v>
      </c>
      <c r="J422" s="30">
        <v>895.05</v>
      </c>
      <c r="K422" s="43">
        <f t="shared" si="35"/>
        <v>-2.8409090909091717E-3</v>
      </c>
      <c r="M422" s="30" t="s">
        <v>261</v>
      </c>
      <c r="N422" s="30">
        <v>1586.6</v>
      </c>
      <c r="O422" s="31">
        <f t="shared" si="36"/>
        <v>-7.8168970045651154E-3</v>
      </c>
      <c r="Q422" s="48" t="s">
        <v>1123</v>
      </c>
      <c r="R422" s="48">
        <v>758.9</v>
      </c>
      <c r="S422" s="50">
        <v>5.7000000000000002E-3</v>
      </c>
      <c r="T422" s="48" t="b">
        <f t="shared" si="34"/>
        <v>1</v>
      </c>
      <c r="U422" s="68"/>
      <c r="V422" s="68"/>
      <c r="W422" s="6"/>
    </row>
    <row r="423" spans="2:23" ht="27">
      <c r="B423" s="48" t="s">
        <v>1124</v>
      </c>
      <c r="C423" s="48">
        <v>6.1630000000000003</v>
      </c>
      <c r="D423" s="48">
        <v>6.2009999999999996</v>
      </c>
      <c r="E423" s="48">
        <v>6.2009999999999996</v>
      </c>
      <c r="F423" s="48">
        <v>6.1630000000000003</v>
      </c>
      <c r="G423" s="50">
        <v>-5.5999999999999999E-3</v>
      </c>
      <c r="I423" s="30" t="s">
        <v>262</v>
      </c>
      <c r="J423" s="30">
        <v>902.85</v>
      </c>
      <c r="K423" s="43">
        <f t="shared" si="35"/>
        <v>8.7145969498911846E-3</v>
      </c>
      <c r="M423" s="30" t="s">
        <v>262</v>
      </c>
      <c r="N423" s="30">
        <v>1592.2</v>
      </c>
      <c r="O423" s="31">
        <f t="shared" si="36"/>
        <v>3.5295600655491643E-3</v>
      </c>
      <c r="Q423" s="48" t="s">
        <v>1124</v>
      </c>
      <c r="R423" s="48">
        <v>752.55</v>
      </c>
      <c r="S423" s="50">
        <v>-8.3999999999999995E-3</v>
      </c>
      <c r="T423" s="48" t="b">
        <f t="shared" si="34"/>
        <v>1</v>
      </c>
      <c r="U423" s="68"/>
      <c r="V423" s="68"/>
      <c r="W423" s="6"/>
    </row>
    <row r="424" spans="2:23" ht="27">
      <c r="B424" s="48" t="s">
        <v>1125</v>
      </c>
      <c r="C424" s="48">
        <v>6.1689999999999996</v>
      </c>
      <c r="D424" s="48">
        <v>6.1719999999999997</v>
      </c>
      <c r="E424" s="48">
        <v>6.1760000000000002</v>
      </c>
      <c r="F424" s="48">
        <v>6.1550000000000002</v>
      </c>
      <c r="G424" s="50">
        <v>1E-3</v>
      </c>
      <c r="I424" s="30" t="s">
        <v>263</v>
      </c>
      <c r="J424" s="30">
        <v>907.2</v>
      </c>
      <c r="K424" s="43">
        <f t="shared" si="35"/>
        <v>4.8180760923741683E-3</v>
      </c>
      <c r="M424" s="30" t="s">
        <v>263</v>
      </c>
      <c r="N424" s="30">
        <v>1601.95</v>
      </c>
      <c r="O424" s="31">
        <f t="shared" si="36"/>
        <v>6.1236025624922252E-3</v>
      </c>
      <c r="Q424" s="48" t="s">
        <v>1125</v>
      </c>
      <c r="R424" s="48">
        <v>743.1</v>
      </c>
      <c r="S424" s="50">
        <v>-1.26E-2</v>
      </c>
      <c r="T424" s="48" t="b">
        <f t="shared" si="34"/>
        <v>1</v>
      </c>
      <c r="U424" s="69"/>
      <c r="V424" s="68"/>
      <c r="W424" s="6"/>
    </row>
    <row r="425" spans="2:23" ht="27">
      <c r="B425" s="48" t="s">
        <v>1126</v>
      </c>
      <c r="C425" s="48">
        <v>6.1669999999999998</v>
      </c>
      <c r="D425" s="48">
        <v>6.1879999999999997</v>
      </c>
      <c r="E425" s="48">
        <v>6.1879999999999997</v>
      </c>
      <c r="F425" s="48">
        <v>6.1669999999999998</v>
      </c>
      <c r="G425" s="50">
        <v>-2.9999999999999997E-4</v>
      </c>
      <c r="I425" s="30" t="s">
        <v>264</v>
      </c>
      <c r="J425" s="30">
        <v>924.85</v>
      </c>
      <c r="K425" s="43">
        <f t="shared" si="35"/>
        <v>1.9455467372134105E-2</v>
      </c>
      <c r="M425" s="30" t="s">
        <v>264</v>
      </c>
      <c r="N425" s="30">
        <v>1594.65</v>
      </c>
      <c r="O425" s="31">
        <f t="shared" si="36"/>
        <v>-4.5569462217921464E-3</v>
      </c>
      <c r="Q425" s="48" t="s">
        <v>1126</v>
      </c>
      <c r="R425" s="48">
        <v>741.75</v>
      </c>
      <c r="S425" s="50">
        <v>-1.8E-3</v>
      </c>
      <c r="T425" s="48" t="b">
        <f t="shared" si="34"/>
        <v>1</v>
      </c>
      <c r="U425" s="69"/>
      <c r="V425" s="68"/>
      <c r="W425" s="6"/>
    </row>
    <row r="426" spans="2:23" ht="27">
      <c r="B426" s="48" t="s">
        <v>1127</v>
      </c>
      <c r="C426" s="48">
        <v>6.1379999999999999</v>
      </c>
      <c r="D426" s="48">
        <v>6.1779999999999999</v>
      </c>
      <c r="E426" s="48">
        <v>6.1779999999999999</v>
      </c>
      <c r="F426" s="48">
        <v>6.1379999999999999</v>
      </c>
      <c r="G426" s="50">
        <v>-4.7000000000000002E-3</v>
      </c>
      <c r="I426" s="30" t="s">
        <v>265</v>
      </c>
      <c r="J426" s="30">
        <v>931.05</v>
      </c>
      <c r="K426" s="43">
        <f t="shared" si="35"/>
        <v>6.7037898037518584E-3</v>
      </c>
      <c r="M426" s="30" t="s">
        <v>265</v>
      </c>
      <c r="N426" s="30">
        <v>1555.2</v>
      </c>
      <c r="O426" s="31">
        <f t="shared" si="36"/>
        <v>-2.4738970934060744E-2</v>
      </c>
      <c r="Q426" s="48" t="s">
        <v>1127</v>
      </c>
      <c r="R426" s="48">
        <v>738</v>
      </c>
      <c r="S426" s="50">
        <v>-5.1000000000000004E-3</v>
      </c>
      <c r="T426" s="48" t="b">
        <f t="shared" si="34"/>
        <v>1</v>
      </c>
      <c r="U426" s="69"/>
      <c r="V426" s="68"/>
      <c r="W426" s="6"/>
    </row>
    <row r="427" spans="2:23" ht="27">
      <c r="B427" s="48" t="s">
        <v>1128</v>
      </c>
      <c r="C427" s="48">
        <v>6.1219999999999999</v>
      </c>
      <c r="D427" s="48">
        <v>6.1260000000000003</v>
      </c>
      <c r="E427" s="48">
        <v>6.1449999999999996</v>
      </c>
      <c r="F427" s="48">
        <v>6.1159999999999997</v>
      </c>
      <c r="G427" s="50">
        <v>-2.5999999999999999E-3</v>
      </c>
      <c r="I427" s="30" t="s">
        <v>266</v>
      </c>
      <c r="J427" s="30">
        <v>887.3</v>
      </c>
      <c r="K427" s="43">
        <f t="shared" si="35"/>
        <v>-4.6989957574781194E-2</v>
      </c>
      <c r="M427" s="30" t="s">
        <v>266</v>
      </c>
      <c r="N427" s="30">
        <v>1601.3</v>
      </c>
      <c r="O427" s="31">
        <f t="shared" si="36"/>
        <v>2.9642489711934061E-2</v>
      </c>
      <c r="Q427" s="48" t="s">
        <v>1128</v>
      </c>
      <c r="R427" s="48">
        <v>746.85</v>
      </c>
      <c r="S427" s="50">
        <v>1.2E-2</v>
      </c>
      <c r="T427" s="48" t="b">
        <f t="shared" si="34"/>
        <v>1</v>
      </c>
      <c r="U427" s="69"/>
      <c r="V427" s="68"/>
      <c r="W427" s="6"/>
    </row>
    <row r="428" spans="2:23" ht="27">
      <c r="B428" s="48" t="s">
        <v>1129</v>
      </c>
      <c r="C428" s="48">
        <v>6.1379999999999999</v>
      </c>
      <c r="D428" s="48">
        <v>6.1260000000000003</v>
      </c>
      <c r="E428" s="48">
        <v>6.14</v>
      </c>
      <c r="F428" s="48">
        <v>6.1159999999999997</v>
      </c>
      <c r="G428" s="50">
        <v>2.5999999999999999E-3</v>
      </c>
      <c r="I428" s="30" t="s">
        <v>267</v>
      </c>
      <c r="J428" s="30">
        <v>888.3</v>
      </c>
      <c r="K428" s="43">
        <f t="shared" si="35"/>
        <v>1.1270145384876251E-3</v>
      </c>
      <c r="M428" s="30" t="s">
        <v>267</v>
      </c>
      <c r="N428" s="30">
        <v>1638.95</v>
      </c>
      <c r="O428" s="31">
        <f t="shared" si="36"/>
        <v>2.3512146381065469E-2</v>
      </c>
      <c r="Q428" s="48" t="s">
        <v>1129</v>
      </c>
      <c r="R428" s="48">
        <v>773.5</v>
      </c>
      <c r="S428" s="50">
        <v>3.5700000000000003E-2</v>
      </c>
      <c r="T428" s="48" t="b">
        <f t="shared" si="34"/>
        <v>1</v>
      </c>
      <c r="U428" s="69"/>
      <c r="V428" s="68"/>
      <c r="W428" s="6"/>
    </row>
    <row r="429" spans="2:23" ht="27">
      <c r="B429" s="48" t="s">
        <v>1130</v>
      </c>
      <c r="C429" s="48">
        <v>6.14</v>
      </c>
      <c r="D429" s="48">
        <v>6.16</v>
      </c>
      <c r="E429" s="48">
        <v>6.16</v>
      </c>
      <c r="F429" s="48">
        <v>6.1230000000000002</v>
      </c>
      <c r="G429" s="50">
        <v>2.9999999999999997E-4</v>
      </c>
      <c r="I429" s="30" t="s">
        <v>268</v>
      </c>
      <c r="J429" s="30">
        <v>900.45</v>
      </c>
      <c r="K429" s="43">
        <f t="shared" si="35"/>
        <v>1.367781155015213E-2</v>
      </c>
      <c r="M429" s="30" t="s">
        <v>268</v>
      </c>
      <c r="N429" s="30">
        <v>1654.35</v>
      </c>
      <c r="O429" s="31">
        <f t="shared" si="36"/>
        <v>9.3962598004819764E-3</v>
      </c>
      <c r="Q429" s="48" t="s">
        <v>1130</v>
      </c>
      <c r="R429" s="48">
        <v>829.15</v>
      </c>
      <c r="S429" s="50">
        <v>7.1900000000000006E-2</v>
      </c>
      <c r="T429" s="48" t="b">
        <f t="shared" si="34"/>
        <v>1</v>
      </c>
      <c r="U429" s="69"/>
      <c r="V429" s="68"/>
      <c r="W429" s="6"/>
    </row>
    <row r="430" spans="2:23" ht="27">
      <c r="B430" s="48" t="s">
        <v>1131</v>
      </c>
      <c r="C430" s="48">
        <v>6.181</v>
      </c>
      <c r="D430" s="48">
        <v>6.16</v>
      </c>
      <c r="E430" s="48">
        <v>6.1879999999999997</v>
      </c>
      <c r="F430" s="48">
        <v>6.16</v>
      </c>
      <c r="G430" s="50">
        <v>6.7000000000000002E-3</v>
      </c>
      <c r="I430" s="30" t="s">
        <v>269</v>
      </c>
      <c r="J430" s="30">
        <v>893.25</v>
      </c>
      <c r="K430" s="43">
        <f t="shared" si="35"/>
        <v>-7.9960019990005238E-3</v>
      </c>
      <c r="M430" s="30" t="s">
        <v>269</v>
      </c>
      <c r="N430" s="30">
        <v>1605.85</v>
      </c>
      <c r="O430" s="31">
        <f t="shared" si="36"/>
        <v>-2.9316650043823889E-2</v>
      </c>
      <c r="Q430" s="48" t="s">
        <v>1131</v>
      </c>
      <c r="R430" s="48">
        <v>827.7</v>
      </c>
      <c r="S430" s="50">
        <v>-1.6999999999999999E-3</v>
      </c>
      <c r="T430" s="48" t="b">
        <f t="shared" si="34"/>
        <v>1</v>
      </c>
      <c r="U430" s="69"/>
      <c r="V430" s="68"/>
      <c r="W430" s="6"/>
    </row>
    <row r="431" spans="2:23" ht="27">
      <c r="B431" s="48" t="s">
        <v>1132</v>
      </c>
      <c r="C431" s="48">
        <v>6.2089999999999996</v>
      </c>
      <c r="D431" s="48">
        <v>6.2069999999999999</v>
      </c>
      <c r="E431" s="48">
        <v>6.2140000000000004</v>
      </c>
      <c r="F431" s="48">
        <v>6.1909999999999998</v>
      </c>
      <c r="G431" s="50">
        <v>4.4999999999999997E-3</v>
      </c>
      <c r="I431" s="30" t="s">
        <v>270</v>
      </c>
      <c r="J431" s="30">
        <v>900.65</v>
      </c>
      <c r="K431" s="43">
        <f t="shared" si="35"/>
        <v>8.2843548838511527E-3</v>
      </c>
      <c r="M431" s="30" t="s">
        <v>270</v>
      </c>
      <c r="N431" s="30">
        <v>1555.55</v>
      </c>
      <c r="O431" s="31">
        <f t="shared" si="36"/>
        <v>-3.1322975371298689E-2</v>
      </c>
      <c r="Q431" s="48" t="s">
        <v>1132</v>
      </c>
      <c r="R431" s="48">
        <v>821.65</v>
      </c>
      <c r="S431" s="50">
        <v>-7.3000000000000001E-3</v>
      </c>
      <c r="T431" s="48" t="b">
        <f t="shared" si="34"/>
        <v>1</v>
      </c>
      <c r="U431" s="68"/>
      <c r="V431" s="68"/>
      <c r="W431" s="6"/>
    </row>
    <row r="432" spans="2:23" ht="27">
      <c r="B432" s="48" t="s">
        <v>1133</v>
      </c>
      <c r="C432" s="48">
        <v>6.2279999999999998</v>
      </c>
      <c r="D432" s="48">
        <v>6.2089999999999996</v>
      </c>
      <c r="E432" s="48">
        <v>6.2290000000000001</v>
      </c>
      <c r="F432" s="48">
        <v>6.1829999999999998</v>
      </c>
      <c r="G432" s="50">
        <v>3.0999999999999999E-3</v>
      </c>
      <c r="I432" s="30" t="s">
        <v>271</v>
      </c>
      <c r="J432" s="30">
        <v>905.3</v>
      </c>
      <c r="K432" s="43">
        <f t="shared" si="35"/>
        <v>5.1629378781989921E-3</v>
      </c>
      <c r="M432" s="30" t="s">
        <v>271</v>
      </c>
      <c r="N432" s="30">
        <v>1564.7</v>
      </c>
      <c r="O432" s="31">
        <f t="shared" si="36"/>
        <v>5.8821638648709484E-3</v>
      </c>
      <c r="Q432" s="48" t="s">
        <v>1133</v>
      </c>
      <c r="R432" s="48">
        <v>826.95</v>
      </c>
      <c r="S432" s="50">
        <v>6.4999999999999997E-3</v>
      </c>
      <c r="T432" s="48" t="b">
        <f t="shared" si="34"/>
        <v>1</v>
      </c>
      <c r="U432" s="68"/>
      <c r="V432" s="68"/>
      <c r="W432" s="6"/>
    </row>
    <row r="433" spans="2:23" ht="27">
      <c r="B433" s="48" t="s">
        <v>1134</v>
      </c>
      <c r="C433" s="48">
        <v>6.2060000000000004</v>
      </c>
      <c r="D433" s="48">
        <v>6.2229999999999999</v>
      </c>
      <c r="E433" s="48">
        <v>6.2229999999999999</v>
      </c>
      <c r="F433" s="48">
        <v>6.2039999999999997</v>
      </c>
      <c r="G433" s="50">
        <v>-3.5000000000000001E-3</v>
      </c>
      <c r="I433" s="30" t="s">
        <v>272</v>
      </c>
      <c r="J433" s="30">
        <v>885.75</v>
      </c>
      <c r="K433" s="43">
        <f t="shared" si="35"/>
        <v>-2.15950513641886E-2</v>
      </c>
      <c r="M433" s="30" t="s">
        <v>272</v>
      </c>
      <c r="N433" s="30">
        <v>1557.05</v>
      </c>
      <c r="O433" s="31">
        <f t="shared" si="36"/>
        <v>-4.8891161244967174E-3</v>
      </c>
      <c r="Q433" s="48" t="s">
        <v>1134</v>
      </c>
      <c r="R433" s="48">
        <v>827.15</v>
      </c>
      <c r="S433" s="50">
        <v>2.0000000000000001E-4</v>
      </c>
      <c r="T433" s="48" t="b">
        <f t="shared" si="34"/>
        <v>1</v>
      </c>
      <c r="U433" s="68"/>
      <c r="V433" s="68"/>
      <c r="W433" s="6"/>
    </row>
    <row r="434" spans="2:23" ht="27">
      <c r="B434" s="48" t="s">
        <v>1135</v>
      </c>
      <c r="C434" s="48">
        <v>6.2229999999999999</v>
      </c>
      <c r="D434" s="48">
        <v>6.2069999999999999</v>
      </c>
      <c r="E434" s="48">
        <v>6.2240000000000002</v>
      </c>
      <c r="F434" s="48">
        <v>6.1980000000000004</v>
      </c>
      <c r="G434" s="50">
        <v>2.7000000000000001E-3</v>
      </c>
      <c r="I434" s="30" t="s">
        <v>273</v>
      </c>
      <c r="J434" s="30">
        <v>881</v>
      </c>
      <c r="K434" s="43">
        <f t="shared" si="35"/>
        <v>-5.3626869884279005E-3</v>
      </c>
      <c r="M434" s="30" t="s">
        <v>273</v>
      </c>
      <c r="N434" s="30">
        <v>1571.5</v>
      </c>
      <c r="O434" s="31">
        <f t="shared" si="36"/>
        <v>9.2803699303170006E-3</v>
      </c>
      <c r="Q434" s="48" t="s">
        <v>1135</v>
      </c>
      <c r="R434" s="48">
        <v>853.1</v>
      </c>
      <c r="S434" s="50">
        <v>3.1399999999999997E-2</v>
      </c>
      <c r="T434" s="48" t="b">
        <f t="shared" si="34"/>
        <v>1</v>
      </c>
      <c r="U434" s="68"/>
      <c r="V434" s="68"/>
      <c r="W434" s="6"/>
    </row>
    <row r="435" spans="2:23" ht="15.6">
      <c r="B435" s="49">
        <v>44206</v>
      </c>
      <c r="C435" s="48">
        <v>6.2439999999999998</v>
      </c>
      <c r="D435" s="48">
        <v>6.23</v>
      </c>
      <c r="E435" s="48">
        <v>6.2530000000000001</v>
      </c>
      <c r="F435" s="48">
        <v>6.226</v>
      </c>
      <c r="G435" s="50">
        <v>3.3999999999999998E-3</v>
      </c>
      <c r="I435" s="29">
        <v>44206.645833333336</v>
      </c>
      <c r="J435" s="30">
        <v>896.6</v>
      </c>
      <c r="K435" s="43">
        <f t="shared" si="35"/>
        <v>1.770715096481279E-2</v>
      </c>
      <c r="M435" s="29">
        <v>44206.645833333336</v>
      </c>
      <c r="N435" s="30">
        <v>1577.45</v>
      </c>
      <c r="O435" s="31">
        <f t="shared" si="36"/>
        <v>3.7861915367483068E-3</v>
      </c>
      <c r="Q435" s="49">
        <v>44206</v>
      </c>
      <c r="R435" s="48">
        <v>865.15</v>
      </c>
      <c r="S435" s="50">
        <v>1.41E-2</v>
      </c>
      <c r="T435" s="48" t="b">
        <f t="shared" si="34"/>
        <v>1</v>
      </c>
      <c r="U435" s="68"/>
      <c r="V435" s="68"/>
      <c r="W435" s="6"/>
    </row>
    <row r="436" spans="2:23" ht="15.6">
      <c r="B436" s="49">
        <v>44296</v>
      </c>
      <c r="C436" s="48">
        <v>6.2480000000000002</v>
      </c>
      <c r="D436" s="48">
        <v>6.2460000000000004</v>
      </c>
      <c r="E436" s="48">
        <v>6.2530000000000001</v>
      </c>
      <c r="F436" s="48">
        <v>6.2350000000000003</v>
      </c>
      <c r="G436" s="50">
        <v>5.9999999999999995E-4</v>
      </c>
      <c r="I436" s="29">
        <v>44296.645833333336</v>
      </c>
      <c r="J436" s="30">
        <v>910.45</v>
      </c>
      <c r="K436" s="43">
        <f t="shared" si="35"/>
        <v>1.5447245148338284E-2</v>
      </c>
      <c r="M436" s="29">
        <v>44296.645833333336</v>
      </c>
      <c r="N436" s="30">
        <v>1602.2</v>
      </c>
      <c r="O436" s="31">
        <f t="shared" si="36"/>
        <v>1.5689879235474935E-2</v>
      </c>
      <c r="Q436" s="49">
        <v>44296</v>
      </c>
      <c r="R436" s="48">
        <v>866.8</v>
      </c>
      <c r="S436" s="50">
        <v>1.9E-3</v>
      </c>
      <c r="T436" s="48" t="b">
        <f t="shared" si="34"/>
        <v>1</v>
      </c>
      <c r="U436" s="68"/>
      <c r="V436" s="68"/>
      <c r="W436" s="6"/>
    </row>
    <row r="437" spans="2:23" ht="15.6">
      <c r="B437" s="49">
        <v>44326</v>
      </c>
      <c r="C437" s="48">
        <v>6.26</v>
      </c>
      <c r="D437" s="48">
        <v>6.27</v>
      </c>
      <c r="E437" s="48">
        <v>6.2830000000000004</v>
      </c>
      <c r="F437" s="48">
        <v>6.2560000000000002</v>
      </c>
      <c r="G437" s="50">
        <v>1.9E-3</v>
      </c>
      <c r="I437" s="29">
        <v>44326.645833333336</v>
      </c>
      <c r="J437" s="30">
        <v>905</v>
      </c>
      <c r="K437" s="43">
        <f t="shared" si="35"/>
        <v>-5.9860508539734125E-3</v>
      </c>
      <c r="M437" s="29">
        <v>44326.645833333336</v>
      </c>
      <c r="N437" s="30">
        <v>1613.35</v>
      </c>
      <c r="O437" s="31">
        <f t="shared" si="36"/>
        <v>6.95918112595173E-3</v>
      </c>
      <c r="Q437" s="49">
        <v>44326</v>
      </c>
      <c r="R437" s="48">
        <v>882.35</v>
      </c>
      <c r="S437" s="50">
        <v>1.7899999999999999E-2</v>
      </c>
      <c r="T437" s="48" t="b">
        <f t="shared" si="34"/>
        <v>1</v>
      </c>
      <c r="U437" s="68"/>
      <c r="V437" s="68"/>
      <c r="W437" s="6"/>
    </row>
    <row r="438" spans="2:23" ht="15.6">
      <c r="B438" s="49">
        <v>44357</v>
      </c>
      <c r="C438" s="48">
        <v>6.2759999999999998</v>
      </c>
      <c r="D438" s="48">
        <v>6.2709999999999999</v>
      </c>
      <c r="E438" s="48">
        <v>6.2859999999999996</v>
      </c>
      <c r="F438" s="48">
        <v>6.2690000000000001</v>
      </c>
      <c r="G438" s="50">
        <v>2.5999999999999999E-3</v>
      </c>
      <c r="I438" s="29">
        <v>44357.645833333336</v>
      </c>
      <c r="J438" s="30">
        <v>948.4</v>
      </c>
      <c r="K438" s="43">
        <f t="shared" si="35"/>
        <v>4.7955801104972329E-2</v>
      </c>
      <c r="M438" s="29">
        <v>44357.645833333336</v>
      </c>
      <c r="N438" s="30">
        <v>1589.15</v>
      </c>
      <c r="O438" s="31">
        <f t="shared" si="36"/>
        <v>-1.4999845042922955E-2</v>
      </c>
      <c r="Q438" s="49">
        <v>44357</v>
      </c>
      <c r="R438" s="48">
        <v>873.65</v>
      </c>
      <c r="S438" s="50">
        <v>-9.9000000000000008E-3</v>
      </c>
      <c r="T438" s="48" t="b">
        <f t="shared" si="34"/>
        <v>1</v>
      </c>
      <c r="U438" s="68"/>
      <c r="V438" s="68"/>
      <c r="W438" s="6"/>
    </row>
    <row r="439" spans="2:23" ht="15.6">
      <c r="B439" s="49">
        <v>44387</v>
      </c>
      <c r="C439" s="48">
        <v>6.2670000000000003</v>
      </c>
      <c r="D439" s="48">
        <v>6.2720000000000002</v>
      </c>
      <c r="E439" s="48">
        <v>6.2770000000000001</v>
      </c>
      <c r="F439" s="48">
        <v>6.2590000000000003</v>
      </c>
      <c r="G439" s="50">
        <v>-1.4E-3</v>
      </c>
      <c r="I439" s="29">
        <v>44387.645833333336</v>
      </c>
      <c r="J439" s="30">
        <v>968.8</v>
      </c>
      <c r="K439" s="43">
        <f t="shared" si="35"/>
        <v>2.150991142977654E-2</v>
      </c>
      <c r="M439" s="29">
        <v>44387.645833333336</v>
      </c>
      <c r="N439" s="30">
        <v>1643.7</v>
      </c>
      <c r="O439" s="31">
        <f t="shared" si="36"/>
        <v>3.4326526759588472E-2</v>
      </c>
      <c r="Q439" s="49">
        <v>44387</v>
      </c>
      <c r="R439" s="48">
        <v>902.7</v>
      </c>
      <c r="S439" s="50">
        <v>3.3300000000000003E-2</v>
      </c>
      <c r="T439" s="48" t="b">
        <f t="shared" si="34"/>
        <v>1</v>
      </c>
      <c r="U439" s="68"/>
      <c r="V439" s="68"/>
      <c r="W439" s="6"/>
    </row>
    <row r="440" spans="2:23" ht="15.6">
      <c r="B440" s="49">
        <v>44418</v>
      </c>
      <c r="C440" s="48">
        <v>6.3179999999999996</v>
      </c>
      <c r="D440" s="48">
        <v>6.3010000000000002</v>
      </c>
      <c r="E440" s="48">
        <v>6.3220000000000001</v>
      </c>
      <c r="F440" s="48">
        <v>6.2690000000000001</v>
      </c>
      <c r="G440" s="50">
        <v>8.0999999999999996E-3</v>
      </c>
      <c r="I440" s="29">
        <v>44418.645833333336</v>
      </c>
      <c r="J440" s="30">
        <v>971.05</v>
      </c>
      <c r="K440" s="43">
        <f t="shared" si="35"/>
        <v>2.322460776218005E-3</v>
      </c>
      <c r="M440" s="29">
        <v>44418.645833333336</v>
      </c>
      <c r="N440" s="30">
        <v>1650.05</v>
      </c>
      <c r="O440" s="31">
        <f t="shared" si="36"/>
        <v>3.8632353835856836E-3</v>
      </c>
      <c r="Q440" s="49">
        <v>44418</v>
      </c>
      <c r="R440" s="48">
        <v>914.35</v>
      </c>
      <c r="S440" s="50">
        <v>1.29E-2</v>
      </c>
      <c r="T440" s="48" t="b">
        <f t="shared" si="34"/>
        <v>1</v>
      </c>
      <c r="U440" s="68"/>
      <c r="V440" s="68"/>
      <c r="W440" s="6"/>
    </row>
    <row r="441" spans="2:23" ht="15.6">
      <c r="B441" s="49">
        <v>44510</v>
      </c>
      <c r="C441" s="48">
        <v>6.34</v>
      </c>
      <c r="D441" s="48">
        <v>6.34</v>
      </c>
      <c r="E441" s="48">
        <v>6.3440000000000003</v>
      </c>
      <c r="F441" s="48">
        <v>6.3259999999999996</v>
      </c>
      <c r="G441" s="50">
        <v>3.5000000000000001E-3</v>
      </c>
      <c r="I441" s="29">
        <v>44510.645833333336</v>
      </c>
      <c r="J441" s="30">
        <v>1022</v>
      </c>
      <c r="K441" s="43">
        <f t="shared" si="35"/>
        <v>5.2468976880696294E-2</v>
      </c>
      <c r="M441" s="29">
        <v>44510.645833333336</v>
      </c>
      <c r="N441" s="30">
        <v>1700.3</v>
      </c>
      <c r="O441" s="31">
        <f t="shared" si="36"/>
        <v>3.0453622617496512E-2</v>
      </c>
      <c r="Q441" s="49">
        <v>44510</v>
      </c>
      <c r="R441" s="48">
        <v>895.8</v>
      </c>
      <c r="S441" s="50">
        <v>-2.0299999999999999E-2</v>
      </c>
      <c r="T441" s="48" t="b">
        <f t="shared" si="34"/>
        <v>1</v>
      </c>
      <c r="U441" s="68"/>
      <c r="V441" s="68"/>
      <c r="W441" s="6"/>
    </row>
    <row r="442" spans="2:23" ht="15.6">
      <c r="B442" s="49">
        <v>44540</v>
      </c>
      <c r="C442" s="48">
        <v>6.3259999999999996</v>
      </c>
      <c r="D442" s="48">
        <v>6.3490000000000002</v>
      </c>
      <c r="E442" s="48">
        <v>6.3490000000000002</v>
      </c>
      <c r="F442" s="48">
        <v>6.3239999999999998</v>
      </c>
      <c r="G442" s="50">
        <v>-2.2000000000000001E-3</v>
      </c>
      <c r="I442" s="29">
        <v>44540.645833333336</v>
      </c>
      <c r="J442" s="30">
        <v>1173</v>
      </c>
      <c r="K442" s="43">
        <f t="shared" si="35"/>
        <v>0.14774951076320941</v>
      </c>
      <c r="M442" s="29">
        <v>44540.645833333336</v>
      </c>
      <c r="N442" s="30">
        <v>1718.15</v>
      </c>
      <c r="O442" s="31">
        <f t="shared" si="36"/>
        <v>1.0498147385755496E-2</v>
      </c>
      <c r="Q442" s="49">
        <v>44540</v>
      </c>
      <c r="R442" s="48">
        <v>905.9</v>
      </c>
      <c r="S442" s="50">
        <v>1.1299999999999999E-2</v>
      </c>
      <c r="T442" s="48" t="b">
        <f t="shared" si="34"/>
        <v>1</v>
      </c>
      <c r="U442" s="68"/>
      <c r="V442" s="68"/>
      <c r="W442" s="6"/>
    </row>
    <row r="443" spans="2:23" ht="27">
      <c r="B443" s="48" t="s">
        <v>1136</v>
      </c>
      <c r="C443" s="48">
        <v>6.3140000000000001</v>
      </c>
      <c r="D443" s="48">
        <v>6.3239999999999998</v>
      </c>
      <c r="E443" s="48">
        <v>6.3239999999999998</v>
      </c>
      <c r="F443" s="48">
        <v>6.3120000000000003</v>
      </c>
      <c r="G443" s="50">
        <v>-1.9E-3</v>
      </c>
      <c r="I443" s="30" t="s">
        <v>274</v>
      </c>
      <c r="J443" s="30">
        <v>1127.4000000000001</v>
      </c>
      <c r="K443" s="43">
        <f t="shared" si="35"/>
        <v>-3.8874680306905329E-2</v>
      </c>
      <c r="M443" s="30" t="s">
        <v>274</v>
      </c>
      <c r="N443" s="30">
        <v>1723.4</v>
      </c>
      <c r="O443" s="31">
        <f t="shared" si="36"/>
        <v>3.0556121409655024E-3</v>
      </c>
      <c r="Q443" s="48" t="s">
        <v>1136</v>
      </c>
      <c r="R443" s="48">
        <v>901</v>
      </c>
      <c r="S443" s="50">
        <v>-5.4000000000000003E-3</v>
      </c>
      <c r="T443" s="48" t="b">
        <f t="shared" si="34"/>
        <v>1</v>
      </c>
      <c r="U443" s="68"/>
      <c r="V443" s="68"/>
      <c r="W443" s="6"/>
    </row>
    <row r="444" spans="2:23" ht="27">
      <c r="B444" s="48" t="s">
        <v>1137</v>
      </c>
      <c r="C444" s="48">
        <v>6.3280000000000003</v>
      </c>
      <c r="D444" s="48">
        <v>6.32</v>
      </c>
      <c r="E444" s="48">
        <v>6.3319999999999999</v>
      </c>
      <c r="F444" s="48">
        <v>6.3179999999999996</v>
      </c>
      <c r="G444" s="50">
        <v>2.2000000000000001E-3</v>
      </c>
      <c r="I444" s="30" t="s">
        <v>275</v>
      </c>
      <c r="J444" s="30">
        <v>1095.3</v>
      </c>
      <c r="K444" s="43">
        <f t="shared" si="35"/>
        <v>-2.8472591804151293E-2</v>
      </c>
      <c r="M444" s="30" t="s">
        <v>275</v>
      </c>
      <c r="N444" s="30">
        <v>1709.35</v>
      </c>
      <c r="O444" s="31">
        <f t="shared" si="36"/>
        <v>-8.1524892654056824E-3</v>
      </c>
      <c r="Q444" s="48" t="s">
        <v>1137</v>
      </c>
      <c r="R444" s="48">
        <v>888.6</v>
      </c>
      <c r="S444" s="50">
        <v>-1.38E-2</v>
      </c>
      <c r="T444" s="48" t="b">
        <f t="shared" si="34"/>
        <v>1</v>
      </c>
      <c r="U444" s="68"/>
      <c r="V444" s="68"/>
      <c r="W444" s="6"/>
    </row>
    <row r="445" spans="2:23" ht="27">
      <c r="B445" s="48" t="s">
        <v>1138</v>
      </c>
      <c r="C445" s="48">
        <v>6.3869999999999996</v>
      </c>
      <c r="D445" s="48">
        <v>6.3559999999999999</v>
      </c>
      <c r="E445" s="48">
        <v>6.3890000000000002</v>
      </c>
      <c r="F445" s="48">
        <v>6.3559999999999999</v>
      </c>
      <c r="G445" s="50">
        <v>9.2999999999999992E-3</v>
      </c>
      <c r="I445" s="30" t="s">
        <v>276</v>
      </c>
      <c r="J445" s="30">
        <v>1118.9000000000001</v>
      </c>
      <c r="K445" s="43">
        <f t="shared" si="35"/>
        <v>2.1546608235186726E-2</v>
      </c>
      <c r="M445" s="30" t="s">
        <v>276</v>
      </c>
      <c r="N445" s="30">
        <v>1676.7</v>
      </c>
      <c r="O445" s="31">
        <f t="shared" si="36"/>
        <v>-1.9100827800040854E-2</v>
      </c>
      <c r="Q445" s="48" t="s">
        <v>1138</v>
      </c>
      <c r="R445" s="48">
        <v>883.5</v>
      </c>
      <c r="S445" s="50">
        <v>-5.7000000000000002E-3</v>
      </c>
      <c r="T445" s="48" t="b">
        <f t="shared" si="34"/>
        <v>1</v>
      </c>
      <c r="U445" s="69"/>
      <c r="V445" s="68"/>
      <c r="W445" s="6"/>
    </row>
    <row r="446" spans="2:23" ht="27">
      <c r="B446" s="48" t="s">
        <v>1140</v>
      </c>
      <c r="C446" s="48">
        <v>6.3730000000000002</v>
      </c>
      <c r="D446" s="48">
        <v>6.4290000000000003</v>
      </c>
      <c r="E446" s="48">
        <v>6.4290000000000003</v>
      </c>
      <c r="F446" s="48">
        <v>6.3659999999999997</v>
      </c>
      <c r="G446" s="50">
        <v>-2.2000000000000001E-3</v>
      </c>
      <c r="I446" s="30" t="s">
        <v>278</v>
      </c>
      <c r="J446" s="30">
        <v>1114.75</v>
      </c>
      <c r="K446" s="43">
        <f>J446/J445-1</f>
        <v>-3.7089999106265648E-3</v>
      </c>
      <c r="M446" s="30" t="s">
        <v>278</v>
      </c>
      <c r="N446" s="30">
        <v>1659.75</v>
      </c>
      <c r="O446" s="43">
        <f>N446/N445-1</f>
        <v>-1.0109142959384587E-2</v>
      </c>
      <c r="Q446" s="48" t="s">
        <v>1140</v>
      </c>
      <c r="R446" s="48">
        <v>839.05</v>
      </c>
      <c r="S446" s="50">
        <v>-2.1299999999999999E-2</v>
      </c>
      <c r="T446" s="48" t="b">
        <f t="shared" si="34"/>
        <v>1</v>
      </c>
      <c r="U446" s="69"/>
      <c r="V446" s="68"/>
      <c r="W446" s="6"/>
    </row>
    <row r="447" spans="2:23" ht="27">
      <c r="B447" s="48" t="s">
        <v>1141</v>
      </c>
      <c r="C447" s="48">
        <v>6.3380000000000001</v>
      </c>
      <c r="D447" s="48">
        <v>6.399</v>
      </c>
      <c r="E447" s="48">
        <v>6.399</v>
      </c>
      <c r="F447" s="48">
        <v>6.3369999999999997</v>
      </c>
      <c r="G447" s="50">
        <v>-5.4999999999999997E-3</v>
      </c>
      <c r="I447" s="30" t="s">
        <v>279</v>
      </c>
      <c r="J447" s="30">
        <v>1097.9000000000001</v>
      </c>
      <c r="K447" s="43">
        <f>(J447/J446)-1</f>
        <v>-1.5115496748149715E-2</v>
      </c>
      <c r="M447" s="30" t="s">
        <v>279</v>
      </c>
      <c r="N447" s="30">
        <v>1654.95</v>
      </c>
      <c r="O447" s="31">
        <f t="shared" ref="O447:O456" si="37">(N447/N446)-1</f>
        <v>-2.8920018075011544E-3</v>
      </c>
      <c r="Q447" s="48" t="s">
        <v>1141</v>
      </c>
      <c r="R447" s="48">
        <v>836.95</v>
      </c>
      <c r="S447" s="50">
        <v>-2.5000000000000001E-3</v>
      </c>
      <c r="T447" s="48" t="b">
        <f t="shared" si="34"/>
        <v>1</v>
      </c>
      <c r="U447" s="69"/>
      <c r="V447" s="68"/>
      <c r="W447" s="6"/>
    </row>
    <row r="448" spans="2:23" ht="27">
      <c r="B448" s="48" t="s">
        <v>1142</v>
      </c>
      <c r="C448" s="48">
        <v>6.3639999999999999</v>
      </c>
      <c r="D448" s="48">
        <v>6.3559999999999999</v>
      </c>
      <c r="E448" s="48">
        <v>6.3659999999999997</v>
      </c>
      <c r="F448" s="48">
        <v>6.34</v>
      </c>
      <c r="G448" s="50">
        <v>4.1000000000000003E-3</v>
      </c>
      <c r="I448" s="30" t="s">
        <v>280</v>
      </c>
      <c r="J448" s="30">
        <v>1124.4000000000001</v>
      </c>
      <c r="K448" s="43">
        <f t="shared" ref="K448:K456" si="38">(J448/J447)-1</f>
        <v>2.4136988796793934E-2</v>
      </c>
      <c r="M448" s="30" t="s">
        <v>280</v>
      </c>
      <c r="N448" s="30">
        <v>1630.4</v>
      </c>
      <c r="O448" s="31">
        <f t="shared" si="37"/>
        <v>-1.4834285023716753E-2</v>
      </c>
      <c r="Q448" s="48" t="s">
        <v>1142</v>
      </c>
      <c r="R448" s="48">
        <v>833.9</v>
      </c>
      <c r="S448" s="50">
        <v>-3.5999999999999999E-3</v>
      </c>
      <c r="T448" s="48" t="b">
        <f t="shared" si="34"/>
        <v>1</v>
      </c>
      <c r="U448" s="69"/>
      <c r="V448" s="68"/>
      <c r="W448" s="6"/>
    </row>
    <row r="449" spans="2:23" ht="27">
      <c r="B449" s="48" t="s">
        <v>1143</v>
      </c>
      <c r="C449" s="48">
        <v>6.35</v>
      </c>
      <c r="D449" s="48">
        <v>6.3780000000000001</v>
      </c>
      <c r="E449" s="48">
        <v>6.3780000000000001</v>
      </c>
      <c r="F449" s="48">
        <v>6.3339999999999996</v>
      </c>
      <c r="G449" s="50">
        <v>-2.2000000000000001E-3</v>
      </c>
      <c r="I449" s="30" t="s">
        <v>281</v>
      </c>
      <c r="J449" s="30">
        <v>1115.95</v>
      </c>
      <c r="K449" s="43">
        <f t="shared" si="38"/>
        <v>-7.5151191746709589E-3</v>
      </c>
      <c r="M449" s="30" t="s">
        <v>281</v>
      </c>
      <c r="N449" s="30">
        <v>1626.55</v>
      </c>
      <c r="O449" s="31">
        <f t="shared" si="37"/>
        <v>-2.3613837095192158E-3</v>
      </c>
      <c r="Q449" s="48" t="s">
        <v>1143</v>
      </c>
      <c r="R449" s="48">
        <v>826.3</v>
      </c>
      <c r="S449" s="50">
        <v>-9.1000000000000004E-3</v>
      </c>
      <c r="T449" s="48" t="b">
        <f t="shared" si="34"/>
        <v>1</v>
      </c>
      <c r="U449" s="69"/>
      <c r="V449" s="68"/>
      <c r="W449" s="6"/>
    </row>
    <row r="450" spans="2:23" ht="27">
      <c r="B450" s="48" t="s">
        <v>1144</v>
      </c>
      <c r="C450" s="48">
        <v>6.3620000000000001</v>
      </c>
      <c r="D450" s="48">
        <v>6.3570000000000002</v>
      </c>
      <c r="E450" s="48">
        <v>6.3689999999999998</v>
      </c>
      <c r="F450" s="48">
        <v>6.343</v>
      </c>
      <c r="G450" s="50">
        <v>1.9E-3</v>
      </c>
      <c r="I450" s="30" t="s">
        <v>282</v>
      </c>
      <c r="J450" s="30">
        <v>1109.7</v>
      </c>
      <c r="K450" s="43">
        <f t="shared" si="38"/>
        <v>-5.6006093462969142E-3</v>
      </c>
      <c r="M450" s="30" t="s">
        <v>282</v>
      </c>
      <c r="N450" s="30">
        <v>1663.95</v>
      </c>
      <c r="O450" s="31">
        <f t="shared" si="37"/>
        <v>2.2993452399250103E-2</v>
      </c>
      <c r="Q450" s="48" t="s">
        <v>1144</v>
      </c>
      <c r="R450" s="48">
        <v>834.45</v>
      </c>
      <c r="S450" s="50">
        <v>9.9000000000000008E-3</v>
      </c>
      <c r="T450" s="48" t="b">
        <f t="shared" si="34"/>
        <v>1</v>
      </c>
      <c r="U450" s="69"/>
      <c r="V450" s="68"/>
      <c r="W450" s="6"/>
    </row>
    <row r="451" spans="2:23" ht="27">
      <c r="B451" s="48" t="s">
        <v>1145</v>
      </c>
      <c r="C451" s="48">
        <v>6.3360000000000003</v>
      </c>
      <c r="D451" s="48">
        <v>6.3849999999999998</v>
      </c>
      <c r="E451" s="48">
        <v>6.3849999999999998</v>
      </c>
      <c r="F451" s="48">
        <v>6.3330000000000002</v>
      </c>
      <c r="G451" s="50">
        <v>-4.1000000000000003E-3</v>
      </c>
      <c r="I451" s="30" t="s">
        <v>283</v>
      </c>
      <c r="J451" s="30">
        <v>1141.05</v>
      </c>
      <c r="K451" s="43">
        <f t="shared" si="38"/>
        <v>2.8250878615841968E-2</v>
      </c>
      <c r="M451" s="30" t="s">
        <v>283</v>
      </c>
      <c r="N451" s="30">
        <v>1693.3</v>
      </c>
      <c r="O451" s="31">
        <f t="shared" si="37"/>
        <v>1.7638751164397837E-2</v>
      </c>
      <c r="Q451" s="48" t="s">
        <v>1145</v>
      </c>
      <c r="R451" s="48">
        <v>882.9</v>
      </c>
      <c r="S451" s="50">
        <v>5.8099999999999999E-2</v>
      </c>
      <c r="T451" s="48" t="b">
        <f t="shared" si="34"/>
        <v>1</v>
      </c>
      <c r="U451" s="69"/>
      <c r="V451" s="68"/>
      <c r="W451" s="6"/>
    </row>
    <row r="452" spans="2:23" ht="27">
      <c r="B452" s="48" t="s">
        <v>1146</v>
      </c>
      <c r="C452" s="48">
        <v>6.367</v>
      </c>
      <c r="D452" s="48">
        <v>6.327</v>
      </c>
      <c r="E452" s="48">
        <v>6.3680000000000003</v>
      </c>
      <c r="F452" s="48">
        <v>6.3070000000000004</v>
      </c>
      <c r="G452" s="50">
        <v>4.8999999999999998E-3</v>
      </c>
      <c r="I452" s="30" t="s">
        <v>284</v>
      </c>
      <c r="J452" s="30">
        <v>1132.5</v>
      </c>
      <c r="K452" s="43">
        <f t="shared" si="38"/>
        <v>-7.4930984619429042E-3</v>
      </c>
      <c r="M452" s="30" t="s">
        <v>284</v>
      </c>
      <c r="N452" s="30">
        <v>1630.95</v>
      </c>
      <c r="O452" s="31">
        <f t="shared" si="37"/>
        <v>-3.6821590976200302E-2</v>
      </c>
      <c r="Q452" s="48" t="s">
        <v>1146</v>
      </c>
      <c r="R452" s="48">
        <v>892.55</v>
      </c>
      <c r="S452" s="50">
        <v>1.09E-2</v>
      </c>
      <c r="T452" s="48" t="b">
        <f t="shared" si="34"/>
        <v>1</v>
      </c>
      <c r="U452" s="69"/>
      <c r="V452" s="68"/>
      <c r="W452" s="6"/>
    </row>
    <row r="453" spans="2:23" ht="27">
      <c r="B453" s="48" t="s">
        <v>1147</v>
      </c>
      <c r="C453" s="48">
        <v>6.3879999999999999</v>
      </c>
      <c r="D453" s="48">
        <v>6.3780000000000001</v>
      </c>
      <c r="E453" s="48">
        <v>6.3940000000000001</v>
      </c>
      <c r="F453" s="48">
        <v>6.3650000000000002</v>
      </c>
      <c r="G453" s="50">
        <v>3.3E-3</v>
      </c>
      <c r="I453" s="30" t="s">
        <v>285</v>
      </c>
      <c r="J453" s="30">
        <v>1119.25</v>
      </c>
      <c r="K453" s="43">
        <f t="shared" si="38"/>
        <v>-1.1699779249448095E-2</v>
      </c>
      <c r="M453" s="30" t="s">
        <v>285</v>
      </c>
      <c r="N453" s="30">
        <v>1658.55</v>
      </c>
      <c r="O453" s="31">
        <f t="shared" si="37"/>
        <v>1.6922652441828223E-2</v>
      </c>
      <c r="Q453" s="48" t="s">
        <v>1147</v>
      </c>
      <c r="R453" s="48">
        <v>947.35</v>
      </c>
      <c r="S453" s="50">
        <v>6.1400000000000003E-2</v>
      </c>
      <c r="T453" s="48" t="b">
        <f t="shared" si="34"/>
        <v>1</v>
      </c>
      <c r="U453" s="68"/>
      <c r="V453" s="68"/>
      <c r="W453" s="6"/>
    </row>
    <row r="454" spans="2:23" ht="15.6">
      <c r="B454" s="49">
        <v>44207</v>
      </c>
      <c r="C454" s="48">
        <v>6.3869999999999996</v>
      </c>
      <c r="D454" s="48">
        <v>6.391</v>
      </c>
      <c r="E454" s="48">
        <v>6.391</v>
      </c>
      <c r="F454" s="48">
        <v>6.3689999999999998</v>
      </c>
      <c r="G454" s="50">
        <v>-2.0000000000000001E-4</v>
      </c>
      <c r="I454" s="29">
        <v>44207.645833333336</v>
      </c>
      <c r="J454" s="30">
        <v>1091.8</v>
      </c>
      <c r="K454" s="43">
        <f t="shared" si="38"/>
        <v>-2.4525351798079131E-2</v>
      </c>
      <c r="M454" s="29">
        <v>44207.645833333336</v>
      </c>
      <c r="N454" s="30">
        <v>1672.1</v>
      </c>
      <c r="O454" s="31">
        <f t="shared" si="37"/>
        <v>8.1697868620180802E-3</v>
      </c>
      <c r="Q454" s="49">
        <v>44207</v>
      </c>
      <c r="R454" s="48">
        <v>973.6</v>
      </c>
      <c r="S454" s="50">
        <v>2.7699999999999999E-2</v>
      </c>
      <c r="T454" s="48" t="b">
        <f t="shared" si="34"/>
        <v>1</v>
      </c>
      <c r="U454" s="68"/>
      <c r="V454" s="68"/>
      <c r="W454" s="6"/>
    </row>
    <row r="455" spans="2:23" ht="15.6">
      <c r="B455" s="49">
        <v>44238</v>
      </c>
      <c r="C455" s="48">
        <v>6.36</v>
      </c>
      <c r="D455" s="48">
        <v>6.391</v>
      </c>
      <c r="E455" s="48">
        <v>6.391</v>
      </c>
      <c r="F455" s="48">
        <v>6.3529999999999998</v>
      </c>
      <c r="G455" s="50">
        <v>-4.1999999999999997E-3</v>
      </c>
      <c r="I455" s="29">
        <v>44238.645833333336</v>
      </c>
      <c r="J455" s="30">
        <v>1070.3499999999999</v>
      </c>
      <c r="K455" s="43">
        <f t="shared" si="38"/>
        <v>-1.9646455394760953E-2</v>
      </c>
      <c r="M455" s="29">
        <v>44238.645833333336</v>
      </c>
      <c r="N455" s="30">
        <v>1685.9</v>
      </c>
      <c r="O455" s="31">
        <f t="shared" si="37"/>
        <v>8.253094910591674E-3</v>
      </c>
      <c r="Q455" s="49">
        <v>44238</v>
      </c>
      <c r="R455" s="48">
        <v>975.15</v>
      </c>
      <c r="S455" s="50">
        <v>1.6000000000000001E-3</v>
      </c>
      <c r="T455" s="48" t="b">
        <f t="shared" si="34"/>
        <v>1</v>
      </c>
      <c r="U455" s="68"/>
      <c r="V455" s="68"/>
      <c r="W455" s="6"/>
    </row>
    <row r="456" spans="2:23" ht="15.6">
      <c r="B456" s="49">
        <v>44266</v>
      </c>
      <c r="C456" s="48">
        <v>6.3570000000000002</v>
      </c>
      <c r="D456" s="48">
        <v>6.3639999999999999</v>
      </c>
      <c r="E456" s="48">
        <v>6.3639999999999999</v>
      </c>
      <c r="F456" s="48">
        <v>6.3540000000000001</v>
      </c>
      <c r="G456" s="50">
        <v>-5.0000000000000001E-4</v>
      </c>
      <c r="I456" s="29">
        <v>44266.645833333336</v>
      </c>
      <c r="J456" s="30">
        <v>1020.8</v>
      </c>
      <c r="K456" s="43">
        <f t="shared" si="38"/>
        <v>-4.6293268557013989E-2</v>
      </c>
      <c r="M456" s="29">
        <v>44266.645833333336</v>
      </c>
      <c r="N456" s="30">
        <v>1667.55</v>
      </c>
      <c r="O456" s="31">
        <f t="shared" si="37"/>
        <v>-1.0884394092176342E-2</v>
      </c>
      <c r="Q456" s="49">
        <v>44266</v>
      </c>
      <c r="R456" s="48">
        <v>962.1</v>
      </c>
      <c r="S456" s="50">
        <v>-1.34E-2</v>
      </c>
      <c r="T456" s="48" t="b">
        <f t="shared" si="34"/>
        <v>1</v>
      </c>
      <c r="U456" s="68"/>
      <c r="V456" s="68"/>
      <c r="W456" s="6"/>
    </row>
    <row r="457" spans="2:23" ht="15.6">
      <c r="B457" s="49">
        <v>44419</v>
      </c>
      <c r="C457" s="48">
        <v>6.3010000000000002</v>
      </c>
      <c r="D457" s="48">
        <v>6.3360000000000003</v>
      </c>
      <c r="E457" s="48">
        <v>6.3360000000000003</v>
      </c>
      <c r="F457" s="48">
        <v>6.3010000000000002</v>
      </c>
      <c r="G457" s="50">
        <v>-8.8000000000000005E-3</v>
      </c>
      <c r="I457" s="29">
        <v>44419.645833333336</v>
      </c>
      <c r="J457" s="30">
        <v>1072.2</v>
      </c>
      <c r="K457" s="43">
        <f>J457/J456-1</f>
        <v>5.0352664576802653E-2</v>
      </c>
      <c r="M457" s="29">
        <v>44419.645833333336</v>
      </c>
      <c r="N457" s="30">
        <v>1732.05</v>
      </c>
      <c r="O457" s="43">
        <f>N457/N456-1</f>
        <v>3.8679499865071465E-2</v>
      </c>
      <c r="Q457" s="49">
        <v>44419</v>
      </c>
      <c r="R457" s="48">
        <v>999.05</v>
      </c>
      <c r="S457" s="50">
        <v>2.3400000000000001E-2</v>
      </c>
      <c r="T457" s="48" t="b">
        <f t="shared" si="34"/>
        <v>1</v>
      </c>
      <c r="U457" s="68"/>
      <c r="V457" s="68"/>
      <c r="W457" s="6"/>
    </row>
    <row r="458" spans="2:23" ht="15.6">
      <c r="B458" s="49">
        <v>44450</v>
      </c>
      <c r="C458" s="48">
        <v>6.2930000000000001</v>
      </c>
      <c r="D458" s="48">
        <v>6.2939999999999996</v>
      </c>
      <c r="E458" s="48">
        <v>6.3040000000000003</v>
      </c>
      <c r="F458" s="48">
        <v>6.2869999999999999</v>
      </c>
      <c r="G458" s="50">
        <v>-1.2999999999999999E-3</v>
      </c>
      <c r="I458" s="29">
        <v>44450.645833333336</v>
      </c>
      <c r="J458" s="30">
        <v>1107.2</v>
      </c>
      <c r="K458" s="43">
        <f t="shared" ref="K458:K489" si="39">(J458/J457)-1</f>
        <v>3.264316358888264E-2</v>
      </c>
      <c r="M458" s="29">
        <v>44450.645833333336</v>
      </c>
      <c r="N458" s="30">
        <v>1778.6</v>
      </c>
      <c r="O458" s="31">
        <f t="shared" ref="O458:O489" si="40">(N458/N457)-1</f>
        <v>2.6875667561560013E-2</v>
      </c>
      <c r="Q458" s="49">
        <v>44450</v>
      </c>
      <c r="R458" s="51">
        <v>1004.5</v>
      </c>
      <c r="S458" s="50">
        <v>5.4999999999999997E-3</v>
      </c>
      <c r="T458" s="48" t="b">
        <f t="shared" si="34"/>
        <v>1</v>
      </c>
      <c r="U458" s="68"/>
      <c r="V458" s="68"/>
      <c r="W458" s="6"/>
    </row>
    <row r="459" spans="2:23" ht="15.6">
      <c r="B459" s="49">
        <v>44480</v>
      </c>
      <c r="C459" s="48">
        <v>6.3360000000000003</v>
      </c>
      <c r="D459" s="48">
        <v>6.3</v>
      </c>
      <c r="E459" s="48">
        <v>6.3380000000000001</v>
      </c>
      <c r="F459" s="48">
        <v>6.2960000000000003</v>
      </c>
      <c r="G459" s="50">
        <v>6.7999999999999996E-3</v>
      </c>
      <c r="I459" s="29">
        <v>44480.645833333336</v>
      </c>
      <c r="J459" s="30">
        <v>1095.8499999999999</v>
      </c>
      <c r="K459" s="43">
        <f t="shared" si="39"/>
        <v>-1.0251083815029038E-2</v>
      </c>
      <c r="M459" s="29">
        <v>44480.645833333336</v>
      </c>
      <c r="N459" s="30">
        <v>1741.35</v>
      </c>
      <c r="O459" s="31">
        <f t="shared" si="40"/>
        <v>-2.0943438659619895E-2</v>
      </c>
      <c r="Q459" s="49">
        <v>44480</v>
      </c>
      <c r="R459" s="48">
        <v>970.5</v>
      </c>
      <c r="S459" s="50">
        <v>-3.3799999999999997E-2</v>
      </c>
      <c r="T459" s="48" t="b">
        <f t="shared" ref="T459:T522" si="41">Q459=B459</f>
        <v>1</v>
      </c>
      <c r="U459" s="68"/>
      <c r="V459" s="68"/>
      <c r="W459" s="6"/>
    </row>
    <row r="460" spans="2:23" ht="15.6">
      <c r="B460" s="49">
        <v>44511</v>
      </c>
      <c r="C460" s="48">
        <v>6.367</v>
      </c>
      <c r="D460" s="48">
        <v>6.367</v>
      </c>
      <c r="E460" s="48">
        <v>6.3780000000000001</v>
      </c>
      <c r="F460" s="48">
        <v>6.3559999999999999</v>
      </c>
      <c r="G460" s="50">
        <v>4.8999999999999998E-3</v>
      </c>
      <c r="I460" s="29">
        <v>44511.645833333336</v>
      </c>
      <c r="J460" s="30">
        <v>1078.8</v>
      </c>
      <c r="K460" s="43">
        <f t="shared" si="39"/>
        <v>-1.5558698727015541E-2</v>
      </c>
      <c r="M460" s="29">
        <v>44511.645833333336</v>
      </c>
      <c r="N460" s="30">
        <v>1714.15</v>
      </c>
      <c r="O460" s="31">
        <f t="shared" si="40"/>
        <v>-1.5620064892181262E-2</v>
      </c>
      <c r="Q460" s="49">
        <v>44511</v>
      </c>
      <c r="R460" s="48">
        <v>950.9</v>
      </c>
      <c r="S460" s="50">
        <v>-2.0199999999999999E-2</v>
      </c>
      <c r="T460" s="48" t="b">
        <f t="shared" si="41"/>
        <v>1</v>
      </c>
      <c r="U460" s="68"/>
      <c r="V460" s="68"/>
      <c r="W460" s="6"/>
    </row>
    <row r="461" spans="2:23" ht="15.6">
      <c r="B461" s="49">
        <v>44541</v>
      </c>
      <c r="C461" s="48">
        <v>6.3680000000000003</v>
      </c>
      <c r="D461" s="48">
        <v>6.3860000000000001</v>
      </c>
      <c r="E461" s="48">
        <v>6.3860000000000001</v>
      </c>
      <c r="F461" s="48">
        <v>6.3490000000000002</v>
      </c>
      <c r="G461" s="50">
        <v>2.0000000000000001E-4</v>
      </c>
      <c r="I461" s="29">
        <v>44541.645833333336</v>
      </c>
      <c r="J461" s="30">
        <v>1067.25</v>
      </c>
      <c r="K461" s="43">
        <f t="shared" si="39"/>
        <v>-1.0706340378197954E-2</v>
      </c>
      <c r="M461" s="29">
        <v>44541.645833333336</v>
      </c>
      <c r="N461" s="30">
        <v>1734.8</v>
      </c>
      <c r="O461" s="31">
        <f t="shared" si="40"/>
        <v>1.2046787037307105E-2</v>
      </c>
      <c r="Q461" s="49">
        <v>44541</v>
      </c>
      <c r="R461" s="48">
        <v>958.6</v>
      </c>
      <c r="S461" s="50">
        <v>8.0999999999999996E-3</v>
      </c>
      <c r="T461" s="48" t="b">
        <f t="shared" si="41"/>
        <v>1</v>
      </c>
      <c r="U461" s="68"/>
      <c r="V461" s="68"/>
      <c r="W461" s="6"/>
    </row>
    <row r="462" spans="2:23" ht="27">
      <c r="B462" s="48" t="s">
        <v>1148</v>
      </c>
      <c r="C462" s="48">
        <v>6.3419999999999996</v>
      </c>
      <c r="D462" s="48">
        <v>6.3609999999999998</v>
      </c>
      <c r="E462" s="48">
        <v>6.3609999999999998</v>
      </c>
      <c r="F462" s="48">
        <v>6.3419999999999996</v>
      </c>
      <c r="G462" s="50">
        <v>-4.1000000000000003E-3</v>
      </c>
      <c r="I462" s="30" t="s">
        <v>286</v>
      </c>
      <c r="J462" s="30">
        <v>1093.5999999999999</v>
      </c>
      <c r="K462" s="43">
        <f t="shared" si="39"/>
        <v>2.4689622862497096E-2</v>
      </c>
      <c r="M462" s="30" t="s">
        <v>286</v>
      </c>
      <c r="N462" s="30">
        <v>1716.95</v>
      </c>
      <c r="O462" s="31">
        <f t="shared" si="40"/>
        <v>-1.0289370532626241E-2</v>
      </c>
      <c r="Q462" s="48" t="s">
        <v>1148</v>
      </c>
      <c r="R462" s="48">
        <v>936.95</v>
      </c>
      <c r="S462" s="50">
        <v>-2.2599999999999999E-2</v>
      </c>
      <c r="T462" s="48" t="b">
        <f t="shared" si="41"/>
        <v>1</v>
      </c>
      <c r="U462" s="68"/>
      <c r="V462" s="68"/>
      <c r="W462" s="6"/>
    </row>
    <row r="463" spans="2:23" ht="27">
      <c r="B463" s="48" t="s">
        <v>1149</v>
      </c>
      <c r="C463" s="48">
        <v>6.3639999999999999</v>
      </c>
      <c r="D463" s="48">
        <v>6.3929999999999998</v>
      </c>
      <c r="E463" s="48">
        <v>6.3929999999999998</v>
      </c>
      <c r="F463" s="48">
        <v>6.3550000000000004</v>
      </c>
      <c r="G463" s="50">
        <v>3.5000000000000001E-3</v>
      </c>
      <c r="I463" s="30" t="s">
        <v>287</v>
      </c>
      <c r="J463" s="30">
        <v>1114.2</v>
      </c>
      <c r="K463" s="43">
        <f t="shared" si="39"/>
        <v>1.8836869056327865E-2</v>
      </c>
      <c r="M463" s="30" t="s">
        <v>287</v>
      </c>
      <c r="N463" s="30">
        <v>1677.2</v>
      </c>
      <c r="O463" s="31">
        <f t="shared" si="40"/>
        <v>-2.3151518681382655E-2</v>
      </c>
      <c r="Q463" s="48" t="s">
        <v>1149</v>
      </c>
      <c r="R463" s="48">
        <v>935.2</v>
      </c>
      <c r="S463" s="50">
        <v>-1.9E-3</v>
      </c>
      <c r="T463" s="48" t="b">
        <f t="shared" si="41"/>
        <v>1</v>
      </c>
      <c r="U463" s="68"/>
      <c r="V463" s="68"/>
      <c r="W463" s="6"/>
    </row>
    <row r="464" spans="2:23" ht="27">
      <c r="B464" s="48" t="s">
        <v>1150</v>
      </c>
      <c r="C464" s="48">
        <v>6.3609999999999998</v>
      </c>
      <c r="D464" s="48">
        <v>6.3789999999999996</v>
      </c>
      <c r="E464" s="48">
        <v>6.3849999999999998</v>
      </c>
      <c r="F464" s="48">
        <v>6.3579999999999997</v>
      </c>
      <c r="G464" s="50">
        <v>-5.0000000000000001E-4</v>
      </c>
      <c r="I464" s="30" t="s">
        <v>288</v>
      </c>
      <c r="J464" s="30">
        <v>1119.8499999999999</v>
      </c>
      <c r="K464" s="43">
        <f t="shared" si="39"/>
        <v>5.0709028899658115E-3</v>
      </c>
      <c r="M464" s="30" t="s">
        <v>288</v>
      </c>
      <c r="N464" s="30">
        <v>1655.75</v>
      </c>
      <c r="O464" s="31">
        <f t="shared" si="40"/>
        <v>-1.2789172430240914E-2</v>
      </c>
      <c r="Q464" s="48" t="s">
        <v>1150</v>
      </c>
      <c r="R464" s="48">
        <v>928.35</v>
      </c>
      <c r="S464" s="50">
        <v>-7.3000000000000001E-3</v>
      </c>
      <c r="T464" s="48" t="b">
        <f t="shared" si="41"/>
        <v>1</v>
      </c>
      <c r="U464" s="68"/>
      <c r="V464" s="68"/>
      <c r="W464" s="6"/>
    </row>
    <row r="465" spans="2:23" ht="27">
      <c r="B465" s="48" t="s">
        <v>1151</v>
      </c>
      <c r="C465" s="48">
        <v>6.3449999999999998</v>
      </c>
      <c r="D465" s="48">
        <v>6.351</v>
      </c>
      <c r="E465" s="48">
        <v>6.351</v>
      </c>
      <c r="F465" s="48">
        <v>6.335</v>
      </c>
      <c r="G465" s="50">
        <v>-2.5000000000000001E-3</v>
      </c>
      <c r="I465" s="30" t="s">
        <v>289</v>
      </c>
      <c r="J465" s="30">
        <v>1127.55</v>
      </c>
      <c r="K465" s="43">
        <f t="shared" si="39"/>
        <v>6.8759208822610773E-3</v>
      </c>
      <c r="M465" s="30" t="s">
        <v>289</v>
      </c>
      <c r="N465" s="30">
        <v>1628</v>
      </c>
      <c r="O465" s="31">
        <f t="shared" si="40"/>
        <v>-1.6759776536312887E-2</v>
      </c>
      <c r="Q465" s="48" t="s">
        <v>1151</v>
      </c>
      <c r="R465" s="48">
        <v>920.05</v>
      </c>
      <c r="S465" s="50">
        <v>-8.8999999999999999E-3</v>
      </c>
      <c r="T465" s="48" t="b">
        <f t="shared" si="41"/>
        <v>1</v>
      </c>
      <c r="U465" s="69"/>
      <c r="V465" s="68"/>
      <c r="W465" s="6"/>
    </row>
    <row r="466" spans="2:23" ht="27">
      <c r="B466" s="48" t="s">
        <v>1152</v>
      </c>
      <c r="C466" s="48">
        <v>6.351</v>
      </c>
      <c r="D466" s="48">
        <v>6.3390000000000004</v>
      </c>
      <c r="E466" s="48">
        <v>6.3529999999999998</v>
      </c>
      <c r="F466" s="48">
        <v>6.3209999999999997</v>
      </c>
      <c r="G466" s="50">
        <v>8.9999999999999998E-4</v>
      </c>
      <c r="I466" s="30" t="s">
        <v>290</v>
      </c>
      <c r="J466" s="30">
        <v>1104.9000000000001</v>
      </c>
      <c r="K466" s="43">
        <f t="shared" si="39"/>
        <v>-2.0087800984435189E-2</v>
      </c>
      <c r="M466" s="30" t="s">
        <v>290</v>
      </c>
      <c r="N466" s="30">
        <v>1586.8</v>
      </c>
      <c r="O466" s="31">
        <f t="shared" si="40"/>
        <v>-2.5307125307125311E-2</v>
      </c>
      <c r="Q466" s="48" t="s">
        <v>1152</v>
      </c>
      <c r="R466" s="48">
        <v>919.95</v>
      </c>
      <c r="S466" s="50">
        <v>-1E-4</v>
      </c>
      <c r="T466" s="48" t="b">
        <f t="shared" si="41"/>
        <v>1</v>
      </c>
      <c r="U466" s="69"/>
      <c r="V466" s="68"/>
      <c r="W466" s="6"/>
    </row>
    <row r="467" spans="2:23" ht="27">
      <c r="B467" s="48" t="s">
        <v>1153</v>
      </c>
      <c r="C467" s="48">
        <v>6.3639999999999999</v>
      </c>
      <c r="D467" s="48">
        <v>6.3719999999999999</v>
      </c>
      <c r="E467" s="48">
        <v>6.3769999999999998</v>
      </c>
      <c r="F467" s="48">
        <v>6.3609999999999998</v>
      </c>
      <c r="G467" s="50">
        <v>2E-3</v>
      </c>
      <c r="I467" s="30" t="s">
        <v>291</v>
      </c>
      <c r="J467" s="30">
        <v>1082.6500000000001</v>
      </c>
      <c r="K467" s="43">
        <f t="shared" si="39"/>
        <v>-2.013756901077024E-2</v>
      </c>
      <c r="M467" s="30" t="s">
        <v>291</v>
      </c>
      <c r="N467" s="30">
        <v>1594.1</v>
      </c>
      <c r="O467" s="31">
        <f t="shared" si="40"/>
        <v>4.6004537433828041E-3</v>
      </c>
      <c r="Q467" s="48" t="s">
        <v>1153</v>
      </c>
      <c r="R467" s="48">
        <v>930.9</v>
      </c>
      <c r="S467" s="50">
        <v>1.1900000000000001E-2</v>
      </c>
      <c r="T467" s="48" t="b">
        <f t="shared" si="41"/>
        <v>1</v>
      </c>
      <c r="U467" s="69"/>
      <c r="V467" s="68"/>
      <c r="W467" s="6"/>
    </row>
    <row r="468" spans="2:23" ht="27">
      <c r="B468" s="48" t="s">
        <v>1154</v>
      </c>
      <c r="C468" s="48">
        <v>6.367</v>
      </c>
      <c r="D468" s="48">
        <v>6.39</v>
      </c>
      <c r="E468" s="48">
        <v>6.39</v>
      </c>
      <c r="F468" s="48">
        <v>6.3630000000000004</v>
      </c>
      <c r="G468" s="50">
        <v>5.0000000000000001E-4</v>
      </c>
      <c r="I468" s="30" t="s">
        <v>292</v>
      </c>
      <c r="J468" s="30">
        <v>1100</v>
      </c>
      <c r="K468" s="43">
        <f t="shared" si="39"/>
        <v>1.6025493003278823E-2</v>
      </c>
      <c r="M468" s="30" t="s">
        <v>292</v>
      </c>
      <c r="N468" s="30">
        <v>1571.35</v>
      </c>
      <c r="O468" s="31">
        <f t="shared" si="40"/>
        <v>-1.4271375697885946E-2</v>
      </c>
      <c r="Q468" s="48" t="s">
        <v>1154</v>
      </c>
      <c r="R468" s="48">
        <v>938.25</v>
      </c>
      <c r="S468" s="50">
        <v>7.9000000000000008E-3</v>
      </c>
      <c r="T468" s="48" t="b">
        <f t="shared" si="41"/>
        <v>1</v>
      </c>
      <c r="U468" s="69"/>
      <c r="V468" s="68"/>
      <c r="W468" s="6"/>
    </row>
    <row r="469" spans="2:23" ht="27">
      <c r="B469" s="48" t="s">
        <v>1155</v>
      </c>
      <c r="C469" s="48">
        <v>6.367</v>
      </c>
      <c r="D469" s="48">
        <v>6.3760000000000003</v>
      </c>
      <c r="E469" s="48">
        <v>6.3760000000000003</v>
      </c>
      <c r="F469" s="48">
        <v>6.3659999999999997</v>
      </c>
      <c r="G469" s="50">
        <v>0</v>
      </c>
      <c r="I469" s="30" t="s">
        <v>293</v>
      </c>
      <c r="J469" s="30">
        <v>1110.1500000000001</v>
      </c>
      <c r="K469" s="43">
        <f t="shared" si="39"/>
        <v>9.2272727272728616E-3</v>
      </c>
      <c r="M469" s="30" t="s">
        <v>293</v>
      </c>
      <c r="N469" s="30">
        <v>1566.55</v>
      </c>
      <c r="O469" s="31">
        <f t="shared" si="40"/>
        <v>-3.0546981894549186E-3</v>
      </c>
      <c r="Q469" s="48" t="s">
        <v>1155</v>
      </c>
      <c r="R469" s="48">
        <v>942.35</v>
      </c>
      <c r="S469" s="50">
        <v>4.4000000000000003E-3</v>
      </c>
      <c r="T469" s="48" t="b">
        <f t="shared" si="41"/>
        <v>1</v>
      </c>
      <c r="U469" s="69"/>
      <c r="V469" s="68"/>
      <c r="W469" s="6"/>
    </row>
    <row r="470" spans="2:23" ht="27">
      <c r="B470" s="48" t="s">
        <v>1156</v>
      </c>
      <c r="C470" s="48">
        <v>6.33</v>
      </c>
      <c r="D470" s="48">
        <v>6.3380000000000001</v>
      </c>
      <c r="E470" s="48">
        <v>6.3380000000000001</v>
      </c>
      <c r="F470" s="48">
        <v>6.319</v>
      </c>
      <c r="G470" s="50">
        <v>-5.7999999999999996E-3</v>
      </c>
      <c r="I470" s="30" t="s">
        <v>294</v>
      </c>
      <c r="J470" s="30">
        <v>1059.0999999999999</v>
      </c>
      <c r="K470" s="43">
        <f t="shared" si="39"/>
        <v>-4.5984776831959784E-2</v>
      </c>
      <c r="M470" s="30" t="s">
        <v>294</v>
      </c>
      <c r="N470" s="30">
        <v>1501.75</v>
      </c>
      <c r="O470" s="31">
        <f t="shared" si="40"/>
        <v>-4.1364782483801932E-2</v>
      </c>
      <c r="Q470" s="48" t="s">
        <v>1156</v>
      </c>
      <c r="R470" s="48">
        <v>885.7</v>
      </c>
      <c r="S470" s="50">
        <v>-6.0100000000000001E-2</v>
      </c>
      <c r="T470" s="48" t="b">
        <f t="shared" si="41"/>
        <v>1</v>
      </c>
      <c r="U470" s="69"/>
      <c r="V470" s="68"/>
      <c r="W470" s="6"/>
    </row>
    <row r="471" spans="2:23" ht="27">
      <c r="B471" s="48" t="s">
        <v>1157</v>
      </c>
      <c r="C471" s="48">
        <v>6.335</v>
      </c>
      <c r="D471" s="48">
        <v>6.375</v>
      </c>
      <c r="E471" s="48">
        <v>6.375</v>
      </c>
      <c r="F471" s="48">
        <v>6.3289999999999997</v>
      </c>
      <c r="G471" s="50">
        <v>8.0000000000000004E-4</v>
      </c>
      <c r="I471" s="30" t="s">
        <v>295</v>
      </c>
      <c r="J471" s="30">
        <v>1053.25</v>
      </c>
      <c r="K471" s="43">
        <f t="shared" si="39"/>
        <v>-5.5235577377017453E-3</v>
      </c>
      <c r="M471" s="30" t="s">
        <v>295</v>
      </c>
      <c r="N471" s="30">
        <v>1503.9</v>
      </c>
      <c r="O471" s="31">
        <f t="shared" si="40"/>
        <v>1.4316630597637214E-3</v>
      </c>
      <c r="Q471" s="48" t="s">
        <v>1157</v>
      </c>
      <c r="R471" s="48">
        <v>890.1</v>
      </c>
      <c r="S471" s="50">
        <v>5.0000000000000001E-3</v>
      </c>
      <c r="T471" s="48" t="b">
        <f t="shared" si="41"/>
        <v>1</v>
      </c>
      <c r="U471" s="69"/>
      <c r="V471" s="68"/>
      <c r="W471" s="6"/>
    </row>
    <row r="472" spans="2:23" ht="27">
      <c r="B472" s="48" t="s">
        <v>1158</v>
      </c>
      <c r="C472" s="48">
        <v>6.3259999999999996</v>
      </c>
      <c r="D472" s="48">
        <v>6.3310000000000004</v>
      </c>
      <c r="E472" s="48">
        <v>6.3419999999999996</v>
      </c>
      <c r="F472" s="48">
        <v>6.3070000000000004</v>
      </c>
      <c r="G472" s="50">
        <v>-1.4E-3</v>
      </c>
      <c r="I472" s="30" t="s">
        <v>296</v>
      </c>
      <c r="J472" s="30">
        <v>1122.3</v>
      </c>
      <c r="K472" s="43">
        <f t="shared" si="39"/>
        <v>6.5558984096843131E-2</v>
      </c>
      <c r="M472" s="30" t="s">
        <v>296</v>
      </c>
      <c r="N472" s="30">
        <v>1504.35</v>
      </c>
      <c r="O472" s="31">
        <f t="shared" si="40"/>
        <v>2.992220227406861E-4</v>
      </c>
      <c r="Q472" s="48" t="s">
        <v>1158</v>
      </c>
      <c r="R472" s="48">
        <v>882.95</v>
      </c>
      <c r="S472" s="50">
        <v>-8.0000000000000002E-3</v>
      </c>
      <c r="T472" s="48" t="b">
        <f t="shared" si="41"/>
        <v>1</v>
      </c>
      <c r="U472" s="69"/>
      <c r="V472" s="68"/>
      <c r="W472" s="6"/>
    </row>
    <row r="473" spans="2:23" ht="15.6">
      <c r="B473" s="49">
        <v>44208</v>
      </c>
      <c r="C473" s="48">
        <v>6.3529999999999998</v>
      </c>
      <c r="D473" s="48">
        <v>6.36</v>
      </c>
      <c r="E473" s="48">
        <v>6.36</v>
      </c>
      <c r="F473" s="48">
        <v>6.3449999999999998</v>
      </c>
      <c r="G473" s="50">
        <v>4.3E-3</v>
      </c>
      <c r="I473" s="29">
        <v>44208.645833333336</v>
      </c>
      <c r="J473" s="30">
        <v>1098.2</v>
      </c>
      <c r="K473" s="43">
        <f t="shared" si="39"/>
        <v>-2.1473759244408752E-2</v>
      </c>
      <c r="M473" s="29">
        <v>44208.645833333336</v>
      </c>
      <c r="N473" s="30">
        <v>1504.95</v>
      </c>
      <c r="O473" s="31">
        <f t="shared" si="40"/>
        <v>3.9884335427275985E-4</v>
      </c>
      <c r="Q473" s="49">
        <v>44208</v>
      </c>
      <c r="R473" s="48">
        <v>874.05</v>
      </c>
      <c r="S473" s="50">
        <v>-1.01E-2</v>
      </c>
      <c r="T473" s="48" t="b">
        <f t="shared" si="41"/>
        <v>1</v>
      </c>
      <c r="U473" s="69"/>
      <c r="V473" s="68"/>
      <c r="W473" s="6"/>
    </row>
    <row r="474" spans="2:23" ht="15.6">
      <c r="B474" s="49">
        <v>44239</v>
      </c>
      <c r="C474" s="48">
        <v>6.3520000000000003</v>
      </c>
      <c r="D474" s="48">
        <v>6.3479999999999999</v>
      </c>
      <c r="E474" s="48">
        <v>6.3550000000000004</v>
      </c>
      <c r="F474" s="48">
        <v>6.34</v>
      </c>
      <c r="G474" s="50">
        <v>-2.0000000000000001E-4</v>
      </c>
      <c r="I474" s="29">
        <v>44239.645833333336</v>
      </c>
      <c r="J474" s="30">
        <v>1087.3499999999999</v>
      </c>
      <c r="K474" s="43">
        <f t="shared" si="39"/>
        <v>-9.8798033145147679E-3</v>
      </c>
      <c r="M474" s="29">
        <v>44239.645833333336</v>
      </c>
      <c r="N474" s="30">
        <v>1515.05</v>
      </c>
      <c r="O474" s="31">
        <f t="shared" si="40"/>
        <v>6.7111864181532699E-3</v>
      </c>
      <c r="Q474" s="49">
        <v>44239</v>
      </c>
      <c r="R474" s="48">
        <v>887.95</v>
      </c>
      <c r="S474" s="50">
        <v>1.5900000000000001E-2</v>
      </c>
      <c r="T474" s="48" t="b">
        <f t="shared" si="41"/>
        <v>1</v>
      </c>
      <c r="U474" s="68"/>
      <c r="V474" s="68"/>
      <c r="W474" s="6"/>
    </row>
    <row r="475" spans="2:23" ht="15.6">
      <c r="B475" s="49">
        <v>44267</v>
      </c>
      <c r="C475" s="48">
        <v>6.3689999999999998</v>
      </c>
      <c r="D475" s="48">
        <v>6.3520000000000003</v>
      </c>
      <c r="E475" s="48">
        <v>6.3719999999999999</v>
      </c>
      <c r="F475" s="48">
        <v>6.3520000000000003</v>
      </c>
      <c r="G475" s="50">
        <v>2.7000000000000001E-3</v>
      </c>
      <c r="I475" s="29">
        <v>44267.645833333336</v>
      </c>
      <c r="J475" s="30">
        <v>1076.7</v>
      </c>
      <c r="K475" s="43">
        <f t="shared" si="39"/>
        <v>-9.7944544075043716E-3</v>
      </c>
      <c r="M475" s="29">
        <v>44267.645833333336</v>
      </c>
      <c r="N475" s="30">
        <v>1512.5</v>
      </c>
      <c r="O475" s="31">
        <f t="shared" si="40"/>
        <v>-1.6831127685554836E-3</v>
      </c>
      <c r="Q475" s="49">
        <v>44267</v>
      </c>
      <c r="R475" s="48">
        <v>895.15</v>
      </c>
      <c r="S475" s="50">
        <v>8.0999999999999996E-3</v>
      </c>
      <c r="T475" s="48" t="b">
        <f t="shared" si="41"/>
        <v>1</v>
      </c>
      <c r="U475" s="68"/>
      <c r="V475" s="68"/>
      <c r="W475" s="6"/>
    </row>
    <row r="476" spans="2:23" ht="15.6">
      <c r="B476" s="49">
        <v>44359</v>
      </c>
      <c r="C476" s="48">
        <v>6.359</v>
      </c>
      <c r="D476" s="48">
        <v>6.3639999999999999</v>
      </c>
      <c r="E476" s="48">
        <v>6.375</v>
      </c>
      <c r="F476" s="48">
        <v>6.3559999999999999</v>
      </c>
      <c r="G476" s="50">
        <v>-1.6000000000000001E-3</v>
      </c>
      <c r="I476" s="29">
        <v>44359.645833333336</v>
      </c>
      <c r="J476" s="30">
        <v>1054.7</v>
      </c>
      <c r="K476" s="43">
        <f t="shared" si="39"/>
        <v>-2.0432803937958544E-2</v>
      </c>
      <c r="M476" s="29">
        <v>44359.645833333336</v>
      </c>
      <c r="N476" s="30">
        <v>1499.65</v>
      </c>
      <c r="O476" s="31">
        <f t="shared" si="40"/>
        <v>-8.4958677685950112E-3</v>
      </c>
      <c r="Q476" s="49">
        <v>44359</v>
      </c>
      <c r="R476" s="48">
        <v>878.4</v>
      </c>
      <c r="S476" s="50">
        <v>-1.8700000000000001E-2</v>
      </c>
      <c r="T476" s="48" t="b">
        <f t="shared" si="41"/>
        <v>1</v>
      </c>
      <c r="U476" s="68"/>
      <c r="V476" s="68"/>
      <c r="W476" s="6"/>
    </row>
    <row r="477" spans="2:23" ht="15.6">
      <c r="B477" s="49">
        <v>44389</v>
      </c>
      <c r="C477" s="48">
        <v>6.391</v>
      </c>
      <c r="D477" s="48">
        <v>6.375</v>
      </c>
      <c r="E477" s="48">
        <v>6.3929999999999998</v>
      </c>
      <c r="F477" s="48">
        <v>6.3719999999999999</v>
      </c>
      <c r="G477" s="50">
        <v>5.0000000000000001E-3</v>
      </c>
      <c r="I477" s="29">
        <v>44389.645833333336</v>
      </c>
      <c r="J477" s="30">
        <v>1079.55</v>
      </c>
      <c r="K477" s="43">
        <f t="shared" si="39"/>
        <v>2.3561202237603052E-2</v>
      </c>
      <c r="M477" s="29">
        <v>44389.645833333336</v>
      </c>
      <c r="N477" s="30">
        <v>1530.75</v>
      </c>
      <c r="O477" s="31">
        <f t="shared" si="40"/>
        <v>2.0738172240189368E-2</v>
      </c>
      <c r="Q477" s="49">
        <v>44389</v>
      </c>
      <c r="R477" s="48">
        <v>896.15</v>
      </c>
      <c r="S477" s="50">
        <v>2.0199999999999999E-2</v>
      </c>
      <c r="T477" s="48" t="b">
        <f t="shared" si="41"/>
        <v>1</v>
      </c>
      <c r="U477" s="68"/>
      <c r="V477" s="68"/>
      <c r="W477" s="6"/>
    </row>
    <row r="478" spans="2:23" ht="15.6">
      <c r="B478" s="49">
        <v>44420</v>
      </c>
      <c r="C478" s="48">
        <v>6.3470000000000004</v>
      </c>
      <c r="D478" s="48">
        <v>6.4020000000000001</v>
      </c>
      <c r="E478" s="48">
        <v>6.4020000000000001</v>
      </c>
      <c r="F478" s="48">
        <v>6.343</v>
      </c>
      <c r="G478" s="50">
        <v>-6.8999999999999999E-3</v>
      </c>
      <c r="I478" s="29">
        <v>44420.645833333336</v>
      </c>
      <c r="J478" s="30">
        <v>1109.5999999999999</v>
      </c>
      <c r="K478" s="43">
        <f t="shared" si="39"/>
        <v>2.7835672270853484E-2</v>
      </c>
      <c r="M478" s="29">
        <v>44420.645833333336</v>
      </c>
      <c r="N478" s="30">
        <v>1552.3</v>
      </c>
      <c r="O478" s="31">
        <f t="shared" si="40"/>
        <v>1.4078066307365633E-2</v>
      </c>
      <c r="Q478" s="49">
        <v>44420</v>
      </c>
      <c r="R478" s="48">
        <v>916.2</v>
      </c>
      <c r="S478" s="50">
        <v>2.24E-2</v>
      </c>
      <c r="T478" s="48" t="b">
        <f t="shared" si="41"/>
        <v>1</v>
      </c>
      <c r="U478" s="68"/>
      <c r="V478" s="68"/>
      <c r="W478" s="6"/>
    </row>
    <row r="479" spans="2:23" ht="15.6">
      <c r="B479" s="49">
        <v>44451</v>
      </c>
      <c r="C479" s="48">
        <v>6.3479999999999999</v>
      </c>
      <c r="D479" s="48">
        <v>6.3659999999999997</v>
      </c>
      <c r="E479" s="48">
        <v>6.3659999999999997</v>
      </c>
      <c r="F479" s="48">
        <v>6.3470000000000004</v>
      </c>
      <c r="G479" s="50">
        <v>2.0000000000000001E-4</v>
      </c>
      <c r="I479" s="29">
        <v>44451.645833333336</v>
      </c>
      <c r="J479" s="30">
        <v>1118.1500000000001</v>
      </c>
      <c r="K479" s="43">
        <f t="shared" si="39"/>
        <v>7.7054794520550196E-3</v>
      </c>
      <c r="M479" s="29">
        <v>44451.645833333336</v>
      </c>
      <c r="N479" s="30">
        <v>1568.7</v>
      </c>
      <c r="O479" s="31">
        <f t="shared" si="40"/>
        <v>1.056496811183405E-2</v>
      </c>
      <c r="Q479" s="49">
        <v>44451</v>
      </c>
      <c r="R479" s="48">
        <v>929.95</v>
      </c>
      <c r="S479" s="50">
        <v>1.4999999999999999E-2</v>
      </c>
      <c r="T479" s="48" t="b">
        <f t="shared" si="41"/>
        <v>1</v>
      </c>
      <c r="U479" s="68"/>
      <c r="V479" s="68"/>
      <c r="W479" s="6"/>
    </row>
    <row r="480" spans="2:23" ht="15.6">
      <c r="B480" s="49">
        <v>44481</v>
      </c>
      <c r="C480" s="48">
        <v>6.37</v>
      </c>
      <c r="D480" s="48">
        <v>6.3559999999999999</v>
      </c>
      <c r="E480" s="48">
        <v>6.3710000000000004</v>
      </c>
      <c r="F480" s="48">
        <v>6.3470000000000004</v>
      </c>
      <c r="G480" s="50">
        <v>3.5000000000000001E-3</v>
      </c>
      <c r="I480" s="29">
        <v>44481.645833333336</v>
      </c>
      <c r="J480" s="30">
        <v>1101.6500000000001</v>
      </c>
      <c r="K480" s="43">
        <f t="shared" si="39"/>
        <v>-1.4756517461879004E-2</v>
      </c>
      <c r="M480" s="29">
        <v>44481.645833333336</v>
      </c>
      <c r="N480" s="30">
        <v>1595.85</v>
      </c>
      <c r="O480" s="31">
        <f t="shared" si="40"/>
        <v>1.7307324536240065E-2</v>
      </c>
      <c r="Q480" s="49">
        <v>44481</v>
      </c>
      <c r="R480" s="48">
        <v>925.3</v>
      </c>
      <c r="S480" s="50">
        <v>-5.0000000000000001E-3</v>
      </c>
      <c r="T480" s="48" t="b">
        <f t="shared" si="41"/>
        <v>1</v>
      </c>
      <c r="U480" s="68"/>
      <c r="V480" s="68"/>
      <c r="W480" s="6"/>
    </row>
    <row r="481" spans="2:23" ht="27">
      <c r="B481" s="48" t="s">
        <v>1159</v>
      </c>
      <c r="C481" s="48">
        <v>6.37</v>
      </c>
      <c r="D481" s="48">
        <v>6.37</v>
      </c>
      <c r="E481" s="48">
        <v>6.3789999999999996</v>
      </c>
      <c r="F481" s="48">
        <v>6.3559999999999999</v>
      </c>
      <c r="G481" s="50">
        <v>0</v>
      </c>
      <c r="I481" s="30" t="s">
        <v>297</v>
      </c>
      <c r="J481" s="30">
        <v>1072.9000000000001</v>
      </c>
      <c r="K481" s="43">
        <f t="shared" si="39"/>
        <v>-2.6097217809649131E-2</v>
      </c>
      <c r="M481" s="30" t="s">
        <v>297</v>
      </c>
      <c r="N481" s="30">
        <v>1616.75</v>
      </c>
      <c r="O481" s="31">
        <f t="shared" si="40"/>
        <v>1.3096468966381503E-2</v>
      </c>
      <c r="Q481" s="48" t="s">
        <v>1159</v>
      </c>
      <c r="R481" s="48">
        <v>920.9</v>
      </c>
      <c r="S481" s="50">
        <v>-4.7999999999999996E-3</v>
      </c>
      <c r="T481" s="48" t="b">
        <f t="shared" si="41"/>
        <v>1</v>
      </c>
      <c r="U481" s="68"/>
      <c r="V481" s="68"/>
      <c r="W481" s="6"/>
    </row>
    <row r="482" spans="2:23" ht="27">
      <c r="B482" s="48" t="s">
        <v>1160</v>
      </c>
      <c r="C482" s="48">
        <v>6.3559999999999999</v>
      </c>
      <c r="D482" s="48">
        <v>6.3659999999999997</v>
      </c>
      <c r="E482" s="48">
        <v>6.3689999999999998</v>
      </c>
      <c r="F482" s="48">
        <v>6.3559999999999999</v>
      </c>
      <c r="G482" s="50">
        <v>-2.2000000000000001E-3</v>
      </c>
      <c r="I482" s="30" t="s">
        <v>298</v>
      </c>
      <c r="J482" s="30">
        <v>1070.8499999999999</v>
      </c>
      <c r="K482" s="43">
        <f t="shared" si="39"/>
        <v>-1.910709292571755E-3</v>
      </c>
      <c r="M482" s="30" t="s">
        <v>298</v>
      </c>
      <c r="N482" s="30">
        <v>1591.95</v>
      </c>
      <c r="O482" s="31">
        <f t="shared" si="40"/>
        <v>-1.5339415494046715E-2</v>
      </c>
      <c r="Q482" s="48" t="s">
        <v>1160</v>
      </c>
      <c r="R482" s="48">
        <v>926.25</v>
      </c>
      <c r="S482" s="50">
        <v>5.7999999999999996E-3</v>
      </c>
      <c r="T482" s="48" t="b">
        <f t="shared" si="41"/>
        <v>1</v>
      </c>
      <c r="U482" s="68"/>
      <c r="V482" s="68"/>
      <c r="W482" s="6"/>
    </row>
    <row r="483" spans="2:23" ht="27">
      <c r="B483" s="48" t="s">
        <v>1161</v>
      </c>
      <c r="C483" s="48">
        <v>6.3639999999999999</v>
      </c>
      <c r="D483" s="48">
        <v>6.3570000000000002</v>
      </c>
      <c r="E483" s="48">
        <v>6.3650000000000002</v>
      </c>
      <c r="F483" s="48">
        <v>6.3529999999999998</v>
      </c>
      <c r="G483" s="50">
        <v>1.2999999999999999E-3</v>
      </c>
      <c r="I483" s="30" t="s">
        <v>299</v>
      </c>
      <c r="J483" s="30">
        <v>1097.55</v>
      </c>
      <c r="K483" s="43">
        <f t="shared" si="39"/>
        <v>2.4933464070598266E-2</v>
      </c>
      <c r="M483" s="30" t="s">
        <v>299</v>
      </c>
      <c r="N483" s="30">
        <v>1600.9</v>
      </c>
      <c r="O483" s="31">
        <f t="shared" si="40"/>
        <v>5.6220358679606175E-3</v>
      </c>
      <c r="Q483" s="48" t="s">
        <v>1161</v>
      </c>
      <c r="R483" s="48">
        <v>922</v>
      </c>
      <c r="S483" s="50">
        <v>-4.5999999999999999E-3</v>
      </c>
      <c r="T483" s="48" t="b">
        <f t="shared" si="41"/>
        <v>1</v>
      </c>
      <c r="U483" s="68"/>
      <c r="V483" s="68"/>
      <c r="W483" s="6"/>
    </row>
    <row r="484" spans="2:23" ht="27">
      <c r="B484" s="48" t="s">
        <v>1162</v>
      </c>
      <c r="C484" s="48">
        <v>6.3739999999999997</v>
      </c>
      <c r="D484" s="48">
        <v>6.3739999999999997</v>
      </c>
      <c r="E484" s="48">
        <v>6.3769999999999998</v>
      </c>
      <c r="F484" s="48">
        <v>6.3689999999999998</v>
      </c>
      <c r="G484" s="50">
        <v>1.6000000000000001E-3</v>
      </c>
      <c r="I484" s="30" t="s">
        <v>300</v>
      </c>
      <c r="J484" s="30">
        <v>1100.8499999999999</v>
      </c>
      <c r="K484" s="43">
        <f t="shared" si="39"/>
        <v>3.0066967336339623E-3</v>
      </c>
      <c r="M484" s="30" t="s">
        <v>300</v>
      </c>
      <c r="N484" s="30">
        <v>1604.9</v>
      </c>
      <c r="O484" s="31">
        <f t="shared" si="40"/>
        <v>2.4985945405708865E-3</v>
      </c>
      <c r="Q484" s="48" t="s">
        <v>1162</v>
      </c>
      <c r="R484" s="48">
        <v>922.4</v>
      </c>
      <c r="S484" s="50">
        <v>4.0000000000000002E-4</v>
      </c>
      <c r="T484" s="48" t="b">
        <f t="shared" si="41"/>
        <v>1</v>
      </c>
      <c r="U484" s="68"/>
      <c r="V484" s="68"/>
      <c r="W484" s="6"/>
    </row>
    <row r="485" spans="2:23" ht="27">
      <c r="B485" s="48" t="s">
        <v>1163</v>
      </c>
      <c r="C485" s="48">
        <v>6.4109999999999996</v>
      </c>
      <c r="D485" s="48">
        <v>6.3810000000000002</v>
      </c>
      <c r="E485" s="48">
        <v>6.415</v>
      </c>
      <c r="F485" s="48">
        <v>6.3810000000000002</v>
      </c>
      <c r="G485" s="50">
        <v>5.7999999999999996E-3</v>
      </c>
      <c r="I485" s="30" t="s">
        <v>301</v>
      </c>
      <c r="J485" s="30">
        <v>1092.45</v>
      </c>
      <c r="K485" s="43">
        <f t="shared" si="39"/>
        <v>-7.630467366126048E-3</v>
      </c>
      <c r="M485" s="30" t="s">
        <v>301</v>
      </c>
      <c r="N485" s="30">
        <v>1559.5</v>
      </c>
      <c r="O485" s="31">
        <f t="shared" si="40"/>
        <v>-2.8288366876440985E-2</v>
      </c>
      <c r="Q485" s="48" t="s">
        <v>1163</v>
      </c>
      <c r="R485" s="48">
        <v>882.8</v>
      </c>
      <c r="S485" s="50">
        <v>-4.2900000000000001E-2</v>
      </c>
      <c r="T485" s="48" t="b">
        <f t="shared" si="41"/>
        <v>1</v>
      </c>
      <c r="U485" s="69"/>
      <c r="V485" s="68"/>
      <c r="W485" s="6"/>
    </row>
    <row r="486" spans="2:23" ht="27">
      <c r="B486" s="48" t="s">
        <v>1164</v>
      </c>
      <c r="C486" s="48">
        <v>6.4349999999999996</v>
      </c>
      <c r="D486" s="48">
        <v>6.4009999999999998</v>
      </c>
      <c r="E486" s="48">
        <v>6.468</v>
      </c>
      <c r="F486" s="48">
        <v>6.4009999999999998</v>
      </c>
      <c r="G486" s="50">
        <v>3.7000000000000002E-3</v>
      </c>
      <c r="I486" s="30" t="s">
        <v>302</v>
      </c>
      <c r="J486" s="30">
        <v>1044.75</v>
      </c>
      <c r="K486" s="43">
        <f t="shared" si="39"/>
        <v>-4.3663325552656951E-2</v>
      </c>
      <c r="M486" s="30" t="s">
        <v>302</v>
      </c>
      <c r="N486" s="30">
        <v>1538.8</v>
      </c>
      <c r="O486" s="31">
        <f t="shared" si="40"/>
        <v>-1.3273485091375492E-2</v>
      </c>
      <c r="Q486" s="48" t="s">
        <v>1164</v>
      </c>
      <c r="R486" s="48">
        <v>862.75</v>
      </c>
      <c r="S486" s="50">
        <v>-2.2700000000000001E-2</v>
      </c>
      <c r="T486" s="48" t="b">
        <f t="shared" si="41"/>
        <v>1</v>
      </c>
      <c r="U486" s="69"/>
      <c r="V486" s="68"/>
      <c r="W486" s="6"/>
    </row>
    <row r="487" spans="2:23" ht="27">
      <c r="B487" s="48" t="s">
        <v>1165</v>
      </c>
      <c r="C487" s="48">
        <v>6.468</v>
      </c>
      <c r="D487" s="48">
        <v>6.4450000000000003</v>
      </c>
      <c r="E487" s="48">
        <v>6.4749999999999996</v>
      </c>
      <c r="F487" s="48">
        <v>6.4450000000000003</v>
      </c>
      <c r="G487" s="50">
        <v>5.1000000000000004E-3</v>
      </c>
      <c r="I487" s="30" t="s">
        <v>303</v>
      </c>
      <c r="J487" s="30">
        <v>1060.6500000000001</v>
      </c>
      <c r="K487" s="43">
        <f t="shared" si="39"/>
        <v>1.5218951902369104E-2</v>
      </c>
      <c r="M487" s="30" t="s">
        <v>303</v>
      </c>
      <c r="N487" s="30">
        <v>1555.7</v>
      </c>
      <c r="O487" s="31">
        <f t="shared" si="40"/>
        <v>1.0982583831557147E-2</v>
      </c>
      <c r="Q487" s="48" t="s">
        <v>1165</v>
      </c>
      <c r="R487" s="48">
        <v>888.85</v>
      </c>
      <c r="S487" s="50">
        <v>3.0300000000000001E-2</v>
      </c>
      <c r="T487" s="48" t="b">
        <f t="shared" si="41"/>
        <v>1</v>
      </c>
      <c r="U487" s="69"/>
      <c r="V487" s="68"/>
      <c r="W487" s="6"/>
    </row>
    <row r="488" spans="2:23" ht="27">
      <c r="B488" s="48" t="s">
        <v>1166</v>
      </c>
      <c r="C488" s="48">
        <v>6.4640000000000004</v>
      </c>
      <c r="D488" s="48">
        <v>6.4829999999999997</v>
      </c>
      <c r="E488" s="48">
        <v>6.4859999999999998</v>
      </c>
      <c r="F488" s="48">
        <v>6.4619999999999997</v>
      </c>
      <c r="G488" s="50">
        <v>-5.9999999999999995E-4</v>
      </c>
      <c r="I488" s="30" t="s">
        <v>304</v>
      </c>
      <c r="J488" s="30">
        <v>1119.25</v>
      </c>
      <c r="K488" s="43">
        <f t="shared" si="39"/>
        <v>5.5249139678498871E-2</v>
      </c>
      <c r="M488" s="30" t="s">
        <v>304</v>
      </c>
      <c r="N488" s="30">
        <v>1584.85</v>
      </c>
      <c r="O488" s="31">
        <f t="shared" si="40"/>
        <v>1.8737545799318633E-2</v>
      </c>
      <c r="Q488" s="48" t="s">
        <v>1166</v>
      </c>
      <c r="R488" s="48">
        <v>903.75</v>
      </c>
      <c r="S488" s="50">
        <v>1.6799999999999999E-2</v>
      </c>
      <c r="T488" s="48" t="b">
        <f t="shared" si="41"/>
        <v>1</v>
      </c>
      <c r="U488" s="69"/>
      <c r="V488" s="68"/>
      <c r="W488" s="6"/>
    </row>
    <row r="489" spans="2:23" ht="27">
      <c r="B489" s="48" t="s">
        <v>1167</v>
      </c>
      <c r="C489" s="48">
        <v>6.46</v>
      </c>
      <c r="D489" s="48">
        <v>6.4859999999999998</v>
      </c>
      <c r="E489" s="48">
        <v>6.4859999999999998</v>
      </c>
      <c r="F489" s="48">
        <v>6.4569999999999999</v>
      </c>
      <c r="G489" s="50">
        <v>-5.9999999999999995E-4</v>
      </c>
      <c r="I489" s="30" t="s">
        <v>305</v>
      </c>
      <c r="J489" s="30">
        <v>1179.6500000000001</v>
      </c>
      <c r="K489" s="43">
        <f t="shared" si="39"/>
        <v>5.3964708510163106E-2</v>
      </c>
      <c r="M489" s="30" t="s">
        <v>305</v>
      </c>
      <c r="N489" s="30">
        <v>1590.1</v>
      </c>
      <c r="O489" s="31">
        <f t="shared" si="40"/>
        <v>3.3126163359309402E-3</v>
      </c>
      <c r="Q489" s="48" t="s">
        <v>1167</v>
      </c>
      <c r="R489" s="48">
        <v>904.15</v>
      </c>
      <c r="S489" s="50">
        <v>4.0000000000000002E-4</v>
      </c>
      <c r="T489" s="48" t="b">
        <f t="shared" si="41"/>
        <v>1</v>
      </c>
      <c r="U489" s="69"/>
      <c r="V489" s="68"/>
      <c r="W489" s="6"/>
    </row>
    <row r="490" spans="2:23" ht="27">
      <c r="B490" s="48" t="s">
        <v>1168</v>
      </c>
      <c r="C490" s="48">
        <v>6.4619999999999997</v>
      </c>
      <c r="D490" s="48">
        <v>6.4790000000000001</v>
      </c>
      <c r="E490" s="48">
        <v>6.4790000000000001</v>
      </c>
      <c r="F490" s="48">
        <v>6.45</v>
      </c>
      <c r="G490" s="50">
        <v>2.9999999999999997E-4</v>
      </c>
      <c r="I490" s="30" t="s">
        <v>306</v>
      </c>
      <c r="J490" s="30">
        <v>1198.95</v>
      </c>
      <c r="K490" s="43">
        <f t="shared" ref="K490:K510" si="42">(J490/J489)-1</f>
        <v>1.6360784978595388E-2</v>
      </c>
      <c r="M490" s="30" t="s">
        <v>306</v>
      </c>
      <c r="N490" s="30">
        <v>1568.75</v>
      </c>
      <c r="O490" s="31">
        <f t="shared" ref="O490:O519" si="43">(N490/N489)-1</f>
        <v>-1.3426828501352017E-2</v>
      </c>
      <c r="Q490" s="48" t="s">
        <v>1168</v>
      </c>
      <c r="R490" s="48">
        <v>886.35</v>
      </c>
      <c r="S490" s="50">
        <v>-1.9699999999999999E-2</v>
      </c>
      <c r="T490" s="48" t="b">
        <f t="shared" si="41"/>
        <v>1</v>
      </c>
      <c r="U490" s="69"/>
      <c r="V490" s="68"/>
      <c r="W490" s="6"/>
    </row>
    <row r="491" spans="2:23" ht="27">
      <c r="B491" s="48" t="s">
        <v>1169</v>
      </c>
      <c r="C491" s="48">
        <v>6.4649999999999999</v>
      </c>
      <c r="D491" s="48">
        <v>6.4690000000000003</v>
      </c>
      <c r="E491" s="48">
        <v>6.47</v>
      </c>
      <c r="F491" s="48">
        <v>6.4470000000000001</v>
      </c>
      <c r="G491" s="50">
        <v>5.0000000000000001E-4</v>
      </c>
      <c r="I491" s="30" t="s">
        <v>307</v>
      </c>
      <c r="J491" s="30">
        <v>1154.3499999999999</v>
      </c>
      <c r="K491" s="43">
        <f t="shared" si="42"/>
        <v>-3.7199215980649902E-2</v>
      </c>
      <c r="M491" s="30" t="s">
        <v>307</v>
      </c>
      <c r="N491" s="30">
        <v>1534.1</v>
      </c>
      <c r="O491" s="31">
        <f t="shared" si="43"/>
        <v>-2.2087649402390497E-2</v>
      </c>
      <c r="Q491" s="48" t="s">
        <v>1169</v>
      </c>
      <c r="R491" s="48">
        <v>884.1</v>
      </c>
      <c r="S491" s="50">
        <v>-2.5000000000000001E-3</v>
      </c>
      <c r="T491" s="48" t="b">
        <f t="shared" si="41"/>
        <v>1</v>
      </c>
      <c r="U491" s="69"/>
      <c r="V491" s="68"/>
      <c r="W491" s="6"/>
    </row>
    <row r="492" spans="2:23" ht="27">
      <c r="B492" s="48" t="s">
        <v>1170</v>
      </c>
      <c r="C492" s="48">
        <v>6.4779999999999998</v>
      </c>
      <c r="D492" s="48">
        <v>6.4909999999999997</v>
      </c>
      <c r="E492" s="48">
        <v>6.4969999999999999</v>
      </c>
      <c r="F492" s="48">
        <v>6.476</v>
      </c>
      <c r="G492" s="50">
        <v>2E-3</v>
      </c>
      <c r="I492" s="30" t="s">
        <v>308</v>
      </c>
      <c r="J492" s="30">
        <v>1186.05</v>
      </c>
      <c r="K492" s="43">
        <f t="shared" si="42"/>
        <v>2.7461341880712142E-2</v>
      </c>
      <c r="M492" s="30" t="s">
        <v>308</v>
      </c>
      <c r="N492" s="30">
        <v>1547.2</v>
      </c>
      <c r="O492" s="31">
        <f t="shared" si="43"/>
        <v>8.5392086565414527E-3</v>
      </c>
      <c r="Q492" s="48" t="s">
        <v>1170</v>
      </c>
      <c r="R492" s="48">
        <v>899.65</v>
      </c>
      <c r="S492" s="50">
        <v>1.7600000000000001E-2</v>
      </c>
      <c r="T492" s="48" t="b">
        <f t="shared" si="41"/>
        <v>1</v>
      </c>
      <c r="U492" s="69"/>
      <c r="V492" s="68"/>
      <c r="W492" s="6"/>
    </row>
    <row r="493" spans="2:23" ht="27">
      <c r="B493" s="48" t="s">
        <v>1171</v>
      </c>
      <c r="C493" s="48">
        <v>6.4610000000000003</v>
      </c>
      <c r="D493" s="48">
        <v>6.484</v>
      </c>
      <c r="E493" s="48">
        <v>6.484</v>
      </c>
      <c r="F493" s="48">
        <v>6.4610000000000003</v>
      </c>
      <c r="G493" s="50">
        <v>-2.5999999999999999E-3</v>
      </c>
      <c r="I493" s="30" t="s">
        <v>309</v>
      </c>
      <c r="J493" s="30">
        <v>1242.45</v>
      </c>
      <c r="K493" s="43">
        <f t="shared" si="42"/>
        <v>4.7552801315290383E-2</v>
      </c>
      <c r="M493" s="30" t="s">
        <v>309</v>
      </c>
      <c r="N493" s="30">
        <v>1569.05</v>
      </c>
      <c r="O493" s="31">
        <f t="shared" si="43"/>
        <v>1.412228541882099E-2</v>
      </c>
      <c r="Q493" s="48" t="s">
        <v>1171</v>
      </c>
      <c r="R493" s="48">
        <v>891.65</v>
      </c>
      <c r="S493" s="50">
        <v>-8.8999999999999999E-3</v>
      </c>
      <c r="T493" s="48" t="b">
        <f t="shared" si="41"/>
        <v>1</v>
      </c>
      <c r="U493" s="68"/>
      <c r="V493" s="68"/>
      <c r="W493" s="6"/>
    </row>
    <row r="494" spans="2:23" ht="27">
      <c r="B494" s="48" t="s">
        <v>1172</v>
      </c>
      <c r="C494" s="48">
        <v>6.4690000000000003</v>
      </c>
      <c r="D494" s="48">
        <v>6.484</v>
      </c>
      <c r="E494" s="48">
        <v>6.484</v>
      </c>
      <c r="F494" s="48">
        <v>6.4690000000000003</v>
      </c>
      <c r="G494" s="50">
        <v>1.1999999999999999E-3</v>
      </c>
      <c r="I494" s="30" t="s">
        <v>310</v>
      </c>
      <c r="J494" s="30">
        <v>1231.55</v>
      </c>
      <c r="K494" s="43">
        <f t="shared" si="42"/>
        <v>-8.7729888526701938E-3</v>
      </c>
      <c r="M494" s="30" t="s">
        <v>310</v>
      </c>
      <c r="N494" s="30">
        <v>1547.7</v>
      </c>
      <c r="O494" s="31">
        <f t="shared" si="43"/>
        <v>-1.3606959625250936E-2</v>
      </c>
      <c r="Q494" s="48" t="s">
        <v>1172</v>
      </c>
      <c r="R494" s="48">
        <v>888.6</v>
      </c>
      <c r="S494" s="50">
        <v>-3.3999999999999998E-3</v>
      </c>
      <c r="T494" s="48" t="b">
        <f t="shared" si="41"/>
        <v>1</v>
      </c>
      <c r="U494" s="68"/>
      <c r="V494" s="68"/>
      <c r="W494" s="6"/>
    </row>
    <row r="495" spans="2:23" ht="27">
      <c r="B495" s="48" t="s">
        <v>1173</v>
      </c>
      <c r="C495" s="48">
        <v>6.4539999999999997</v>
      </c>
      <c r="D495" s="48">
        <v>6.4809999999999999</v>
      </c>
      <c r="E495" s="48">
        <v>6.49</v>
      </c>
      <c r="F495" s="48">
        <v>6.4509999999999996</v>
      </c>
      <c r="G495" s="50">
        <v>-2.3E-3</v>
      </c>
      <c r="I495" s="30" t="s">
        <v>311</v>
      </c>
      <c r="J495" s="30">
        <v>1236.1500000000001</v>
      </c>
      <c r="K495" s="43">
        <f t="shared" si="42"/>
        <v>3.7351305265722612E-3</v>
      </c>
      <c r="M495" s="30" t="s">
        <v>311</v>
      </c>
      <c r="N495" s="30">
        <v>1586.05</v>
      </c>
      <c r="O495" s="31">
        <f t="shared" si="43"/>
        <v>2.4778703883181485E-2</v>
      </c>
      <c r="Q495" s="48" t="s">
        <v>1173</v>
      </c>
      <c r="R495" s="48">
        <v>898.25</v>
      </c>
      <c r="S495" s="50">
        <v>1.09E-2</v>
      </c>
      <c r="T495" s="48" t="b">
        <f t="shared" si="41"/>
        <v>1</v>
      </c>
      <c r="U495" s="68"/>
      <c r="V495" s="68"/>
      <c r="W495" s="6"/>
    </row>
    <row r="496" spans="2:23" ht="15.6">
      <c r="B496" s="49">
        <v>44621</v>
      </c>
      <c r="C496" s="48">
        <v>6.46</v>
      </c>
      <c r="D496" s="48">
        <v>6.4630000000000001</v>
      </c>
      <c r="E496" s="48">
        <v>6.4690000000000003</v>
      </c>
      <c r="F496" s="48">
        <v>6.4550000000000001</v>
      </c>
      <c r="G496" s="50">
        <v>8.9999999999999998E-4</v>
      </c>
      <c r="I496" s="29">
        <v>44621.645833333336</v>
      </c>
      <c r="J496" s="30">
        <v>1220.3499999999999</v>
      </c>
      <c r="K496" s="43">
        <f t="shared" si="42"/>
        <v>-1.2781620353517154E-2</v>
      </c>
      <c r="M496" s="29">
        <v>44621.645833333336</v>
      </c>
      <c r="N496" s="30">
        <v>1562.3</v>
      </c>
      <c r="O496" s="31">
        <f t="shared" si="43"/>
        <v>-1.4974307241259699E-2</v>
      </c>
      <c r="Q496" s="49">
        <v>44621</v>
      </c>
      <c r="R496" s="48">
        <v>900.6</v>
      </c>
      <c r="S496" s="50">
        <v>2.5999999999999999E-3</v>
      </c>
      <c r="T496" s="48" t="b">
        <f t="shared" si="41"/>
        <v>1</v>
      </c>
      <c r="U496" s="68"/>
      <c r="V496" s="68"/>
      <c r="W496" s="6"/>
    </row>
    <row r="497" spans="2:23" ht="15.6">
      <c r="B497" s="49">
        <v>44652</v>
      </c>
      <c r="C497" s="48">
        <v>6.5179999999999998</v>
      </c>
      <c r="D497" s="48">
        <v>6.4969999999999999</v>
      </c>
      <c r="E497" s="48">
        <v>6.524</v>
      </c>
      <c r="F497" s="48">
        <v>6.484</v>
      </c>
      <c r="G497" s="50">
        <v>8.9999999999999993E-3</v>
      </c>
      <c r="I497" s="29">
        <v>44652.645833333336</v>
      </c>
      <c r="J497" s="30">
        <v>1229.5999999999999</v>
      </c>
      <c r="K497" s="43">
        <f t="shared" si="42"/>
        <v>7.5797926824272555E-3</v>
      </c>
      <c r="M497" s="29">
        <v>44652.645833333336</v>
      </c>
      <c r="N497" s="30">
        <v>1572.15</v>
      </c>
      <c r="O497" s="31">
        <f t="shared" si="43"/>
        <v>6.3048070152980085E-3</v>
      </c>
      <c r="Q497" s="49">
        <v>44652</v>
      </c>
      <c r="R497" s="48">
        <v>910.35</v>
      </c>
      <c r="S497" s="50">
        <v>1.0800000000000001E-2</v>
      </c>
      <c r="T497" s="48" t="b">
        <f t="shared" si="41"/>
        <v>1</v>
      </c>
      <c r="U497" s="68"/>
      <c r="V497" s="68"/>
      <c r="W497" s="6"/>
    </row>
    <row r="498" spans="2:23" ht="15.6">
      <c r="B498" s="49">
        <v>44682</v>
      </c>
      <c r="C498" s="48">
        <v>6.508</v>
      </c>
      <c r="D498" s="48">
        <v>6.5430000000000001</v>
      </c>
      <c r="E498" s="48">
        <v>6.5430000000000001</v>
      </c>
      <c r="F498" s="48">
        <v>6.508</v>
      </c>
      <c r="G498" s="50">
        <v>-1.5E-3</v>
      </c>
      <c r="I498" s="29">
        <v>44682.645833333336</v>
      </c>
      <c r="J498" s="30">
        <v>1266.75</v>
      </c>
      <c r="K498" s="43">
        <f t="shared" si="42"/>
        <v>3.0213077423552503E-2</v>
      </c>
      <c r="M498" s="29">
        <v>44682.645833333336</v>
      </c>
      <c r="N498" s="30">
        <v>1577.55</v>
      </c>
      <c r="O498" s="31">
        <f t="shared" si="43"/>
        <v>3.434786756988828E-3</v>
      </c>
      <c r="Q498" s="49">
        <v>44682</v>
      </c>
      <c r="R498" s="48">
        <v>899.2</v>
      </c>
      <c r="S498" s="50">
        <v>-1.2200000000000001E-2</v>
      </c>
      <c r="T498" s="48" t="b">
        <f t="shared" si="41"/>
        <v>1</v>
      </c>
      <c r="U498" s="68"/>
      <c r="V498" s="68"/>
      <c r="W498" s="6"/>
    </row>
    <row r="499" spans="2:23" ht="15.6">
      <c r="B499" s="49">
        <v>44713</v>
      </c>
      <c r="C499" s="48">
        <v>6.5250000000000004</v>
      </c>
      <c r="D499" s="48">
        <v>6.54</v>
      </c>
      <c r="E499" s="48">
        <v>6.5469999999999997</v>
      </c>
      <c r="F499" s="48">
        <v>6.524</v>
      </c>
      <c r="G499" s="50">
        <v>2.5999999999999999E-3</v>
      </c>
      <c r="I499" s="29">
        <v>44713.645833333336</v>
      </c>
      <c r="J499" s="30">
        <v>1258.4000000000001</v>
      </c>
      <c r="K499" s="43">
        <f t="shared" si="42"/>
        <v>-6.5916716005525178E-3</v>
      </c>
      <c r="M499" s="29">
        <v>44713.645833333336</v>
      </c>
      <c r="N499" s="30">
        <v>1583.55</v>
      </c>
      <c r="O499" s="31">
        <f t="shared" si="43"/>
        <v>3.8033659788914154E-3</v>
      </c>
      <c r="Q499" s="49">
        <v>44713</v>
      </c>
      <c r="R499" s="48">
        <v>896.9</v>
      </c>
      <c r="S499" s="50">
        <v>-2.5999999999999999E-3</v>
      </c>
      <c r="T499" s="48" t="b">
        <f t="shared" si="41"/>
        <v>1</v>
      </c>
      <c r="U499" s="68"/>
      <c r="V499" s="68"/>
      <c r="W499" s="6"/>
    </row>
    <row r="500" spans="2:23" ht="15.6">
      <c r="B500" s="49">
        <v>44743</v>
      </c>
      <c r="C500" s="48">
        <v>6.5419999999999998</v>
      </c>
      <c r="D500" s="48">
        <v>6.5430000000000001</v>
      </c>
      <c r="E500" s="48">
        <v>6.5439999999999996</v>
      </c>
      <c r="F500" s="48">
        <v>6.5140000000000002</v>
      </c>
      <c r="G500" s="50">
        <v>2.5999999999999999E-3</v>
      </c>
      <c r="I500" s="29">
        <v>44743.645833333336</v>
      </c>
      <c r="J500" s="30">
        <v>1246.6500000000001</v>
      </c>
      <c r="K500" s="43">
        <f t="shared" si="42"/>
        <v>-9.3372536554354735E-3</v>
      </c>
      <c r="M500" s="29">
        <v>44743.645833333336</v>
      </c>
      <c r="N500" s="30">
        <v>1585.85</v>
      </c>
      <c r="O500" s="31">
        <f t="shared" si="43"/>
        <v>1.4524328249818641E-3</v>
      </c>
      <c r="Q500" s="49">
        <v>44743</v>
      </c>
      <c r="R500" s="48">
        <v>885.5</v>
      </c>
      <c r="S500" s="50">
        <v>-1.2699999999999999E-2</v>
      </c>
      <c r="T500" s="48" t="b">
        <f t="shared" si="41"/>
        <v>1</v>
      </c>
      <c r="U500" s="68"/>
      <c r="V500" s="68"/>
      <c r="W500" s="6"/>
    </row>
    <row r="501" spans="2:23" ht="15.6">
      <c r="B501" s="49">
        <v>44835</v>
      </c>
      <c r="C501" s="48">
        <v>6.59</v>
      </c>
      <c r="D501" s="48">
        <v>6.5579999999999998</v>
      </c>
      <c r="E501" s="48">
        <v>6.593</v>
      </c>
      <c r="F501" s="48">
        <v>6.5510000000000002</v>
      </c>
      <c r="G501" s="50">
        <v>7.3000000000000001E-3</v>
      </c>
      <c r="I501" s="29">
        <v>44835.645833333336</v>
      </c>
      <c r="J501" s="30">
        <v>1242.45</v>
      </c>
      <c r="K501" s="43">
        <f t="shared" si="42"/>
        <v>-3.3690289977139631E-3</v>
      </c>
      <c r="M501" s="29">
        <v>44835.645833333336</v>
      </c>
      <c r="N501" s="30">
        <v>1599.45</v>
      </c>
      <c r="O501" s="31">
        <f t="shared" si="43"/>
        <v>8.5758426080650985E-3</v>
      </c>
      <c r="Q501" s="49">
        <v>44835</v>
      </c>
      <c r="R501" s="48">
        <v>896.8</v>
      </c>
      <c r="S501" s="50">
        <v>1.2800000000000001E-2</v>
      </c>
      <c r="T501" s="48" t="b">
        <f t="shared" si="41"/>
        <v>1</v>
      </c>
      <c r="U501" s="68"/>
      <c r="V501" s="68"/>
      <c r="W501" s="6"/>
    </row>
    <row r="502" spans="2:23" ht="15.6">
      <c r="B502" s="49">
        <v>44866</v>
      </c>
      <c r="C502" s="48">
        <v>6.57</v>
      </c>
      <c r="D502" s="48">
        <v>6.6020000000000003</v>
      </c>
      <c r="E502" s="48">
        <v>6.6020000000000003</v>
      </c>
      <c r="F502" s="48">
        <v>6.5679999999999996</v>
      </c>
      <c r="G502" s="50">
        <v>-3.0000000000000001E-3</v>
      </c>
      <c r="I502" s="29">
        <v>44866.645833333336</v>
      </c>
      <c r="J502" s="30">
        <v>1199.95</v>
      </c>
      <c r="K502" s="43">
        <f t="shared" si="42"/>
        <v>-3.4206607911787201E-2</v>
      </c>
      <c r="M502" s="29">
        <v>44866.645833333336</v>
      </c>
      <c r="N502" s="30">
        <v>1605.1</v>
      </c>
      <c r="O502" s="31">
        <f t="shared" si="43"/>
        <v>3.5324642845977472E-3</v>
      </c>
      <c r="Q502" s="49">
        <v>44866</v>
      </c>
      <c r="R502" s="48">
        <v>881.4</v>
      </c>
      <c r="S502" s="50">
        <v>-1.72E-2</v>
      </c>
      <c r="T502" s="48" t="b">
        <f t="shared" si="41"/>
        <v>1</v>
      </c>
      <c r="U502" s="68"/>
      <c r="V502" s="68"/>
      <c r="W502" s="6"/>
    </row>
    <row r="503" spans="2:23" ht="15.6">
      <c r="B503" s="49">
        <v>44896</v>
      </c>
      <c r="C503" s="48">
        <v>6.593</v>
      </c>
      <c r="D503" s="48">
        <v>6.58</v>
      </c>
      <c r="E503" s="48">
        <v>6.6050000000000004</v>
      </c>
      <c r="F503" s="48">
        <v>6.5620000000000003</v>
      </c>
      <c r="G503" s="50">
        <v>3.5000000000000001E-3</v>
      </c>
      <c r="I503" s="29">
        <v>44896.645833333336</v>
      </c>
      <c r="J503" s="30">
        <v>1201.8499999999999</v>
      </c>
      <c r="K503" s="43">
        <f t="shared" si="42"/>
        <v>1.5833993083043119E-3</v>
      </c>
      <c r="M503" s="29">
        <v>44896.645833333336</v>
      </c>
      <c r="N503" s="30">
        <v>1646.7</v>
      </c>
      <c r="O503" s="31">
        <f t="shared" si="43"/>
        <v>2.5917388324715018E-2</v>
      </c>
      <c r="Q503" s="49">
        <v>44896</v>
      </c>
      <c r="R503" s="48">
        <v>914.7</v>
      </c>
      <c r="S503" s="50">
        <v>3.78E-2</v>
      </c>
      <c r="T503" s="48" t="b">
        <f t="shared" si="41"/>
        <v>1</v>
      </c>
      <c r="U503" s="68"/>
      <c r="V503" s="68"/>
      <c r="W503" s="6"/>
    </row>
    <row r="504" spans="2:23" ht="27">
      <c r="B504" s="48" t="s">
        <v>1174</v>
      </c>
      <c r="C504" s="48">
        <v>6.5609999999999999</v>
      </c>
      <c r="D504" s="48">
        <v>6.6020000000000003</v>
      </c>
      <c r="E504" s="48">
        <v>6.6020000000000003</v>
      </c>
      <c r="F504" s="48">
        <v>6.5609999999999999</v>
      </c>
      <c r="G504" s="50">
        <v>-4.8999999999999998E-3</v>
      </c>
      <c r="I504" s="30" t="s">
        <v>312</v>
      </c>
      <c r="J504" s="30">
        <v>1191.8</v>
      </c>
      <c r="K504" s="43">
        <f t="shared" si="42"/>
        <v>-8.3621084161916714E-3</v>
      </c>
      <c r="M504" s="30" t="s">
        <v>312</v>
      </c>
      <c r="N504" s="30">
        <v>1653.9</v>
      </c>
      <c r="O504" s="31">
        <f t="shared" si="43"/>
        <v>4.372381125888225E-3</v>
      </c>
      <c r="Q504" s="48" t="s">
        <v>1174</v>
      </c>
      <c r="R504" s="48">
        <v>942.35</v>
      </c>
      <c r="S504" s="50">
        <v>3.0200000000000001E-2</v>
      </c>
      <c r="T504" s="48" t="b">
        <f t="shared" si="41"/>
        <v>1</v>
      </c>
      <c r="U504" s="68"/>
      <c r="V504" s="68"/>
      <c r="W504" s="6"/>
    </row>
    <row r="505" spans="2:23" ht="27">
      <c r="B505" s="48" t="s">
        <v>1175</v>
      </c>
      <c r="C505" s="48">
        <v>6.5819999999999999</v>
      </c>
      <c r="D505" s="48">
        <v>6.5759999999999996</v>
      </c>
      <c r="E505" s="48">
        <v>6.5970000000000004</v>
      </c>
      <c r="F505" s="48">
        <v>6.5620000000000003</v>
      </c>
      <c r="G505" s="50">
        <v>3.2000000000000002E-3</v>
      </c>
      <c r="I505" s="30" t="s">
        <v>313</v>
      </c>
      <c r="J505" s="30">
        <v>1187.45</v>
      </c>
      <c r="K505" s="43">
        <f t="shared" si="42"/>
        <v>-3.6499412653129282E-3</v>
      </c>
      <c r="M505" s="30" t="s">
        <v>313</v>
      </c>
      <c r="N505" s="30">
        <v>1656.05</v>
      </c>
      <c r="O505" s="31">
        <f t="shared" si="43"/>
        <v>1.2999576757966036E-3</v>
      </c>
      <c r="Q505" s="48" t="s">
        <v>1175</v>
      </c>
      <c r="R505" s="48">
        <v>944.2</v>
      </c>
      <c r="S505" s="50">
        <v>2E-3</v>
      </c>
      <c r="T505" s="48" t="b">
        <f t="shared" si="41"/>
        <v>1</v>
      </c>
      <c r="U505" s="68"/>
      <c r="V505" s="68"/>
      <c r="W505" s="6"/>
    </row>
    <row r="506" spans="2:23" ht="27">
      <c r="B506" s="48" t="s">
        <v>1176</v>
      </c>
      <c r="C506" s="48">
        <v>6.6360000000000001</v>
      </c>
      <c r="D506" s="48">
        <v>6.617</v>
      </c>
      <c r="E506" s="48">
        <v>6.6449999999999996</v>
      </c>
      <c r="F506" s="48">
        <v>6.6159999999999997</v>
      </c>
      <c r="G506" s="50">
        <v>8.2000000000000007E-3</v>
      </c>
      <c r="I506" s="30" t="s">
        <v>314</v>
      </c>
      <c r="J506" s="30">
        <v>1171.0999999999999</v>
      </c>
      <c r="K506" s="43">
        <f t="shared" si="42"/>
        <v>-1.3769000800033848E-2</v>
      </c>
      <c r="M506" s="30" t="s">
        <v>314</v>
      </c>
      <c r="N506" s="30">
        <v>1663.7</v>
      </c>
      <c r="O506" s="31">
        <f t="shared" si="43"/>
        <v>4.6194257419764906E-3</v>
      </c>
      <c r="Q506" s="48" t="s">
        <v>1176</v>
      </c>
      <c r="R506" s="48">
        <v>946.55</v>
      </c>
      <c r="S506" s="50">
        <v>2.5000000000000001E-3</v>
      </c>
      <c r="T506" s="48" t="b">
        <f t="shared" si="41"/>
        <v>1</v>
      </c>
      <c r="U506" s="68"/>
      <c r="V506" s="68"/>
      <c r="W506" s="6"/>
    </row>
    <row r="507" spans="2:23" ht="27">
      <c r="B507" s="48" t="s">
        <v>1177</v>
      </c>
      <c r="C507" s="48">
        <v>6.6269999999999998</v>
      </c>
      <c r="D507" s="48">
        <v>6.68</v>
      </c>
      <c r="E507" s="48">
        <v>6.68</v>
      </c>
      <c r="F507" s="48">
        <v>6.617</v>
      </c>
      <c r="G507" s="50">
        <v>-1.4E-3</v>
      </c>
      <c r="I507" s="30" t="s">
        <v>315</v>
      </c>
      <c r="J507" s="30">
        <v>1144.25</v>
      </c>
      <c r="K507" s="43">
        <f t="shared" si="42"/>
        <v>-2.2927162496797826E-2</v>
      </c>
      <c r="M507" s="30" t="s">
        <v>315</v>
      </c>
      <c r="N507" s="30">
        <v>1625.05</v>
      </c>
      <c r="O507" s="31">
        <f t="shared" si="43"/>
        <v>-2.3231351806215161E-2</v>
      </c>
      <c r="Q507" s="48" t="s">
        <v>1177</v>
      </c>
      <c r="R507" s="48">
        <v>917.55</v>
      </c>
      <c r="S507" s="50">
        <v>-3.0599999999999999E-2</v>
      </c>
      <c r="T507" s="48" t="b">
        <f t="shared" si="41"/>
        <v>1</v>
      </c>
      <c r="U507" s="68"/>
      <c r="V507" s="68"/>
      <c r="W507" s="6"/>
    </row>
    <row r="508" spans="2:23" ht="27">
      <c r="B508" s="48" t="s">
        <v>1178</v>
      </c>
      <c r="C508" s="48">
        <v>6.5979999999999999</v>
      </c>
      <c r="D508" s="48">
        <v>6.6580000000000004</v>
      </c>
      <c r="E508" s="48">
        <v>6.6580000000000004</v>
      </c>
      <c r="F508" s="48">
        <v>6.5979999999999999</v>
      </c>
      <c r="G508" s="50">
        <v>-4.4000000000000003E-3</v>
      </c>
      <c r="I508" s="30" t="s">
        <v>316</v>
      </c>
      <c r="J508" s="30">
        <v>1135.5999999999999</v>
      </c>
      <c r="K508" s="43">
        <f t="shared" si="42"/>
        <v>-7.5595368145073838E-3</v>
      </c>
      <c r="M508" s="30" t="s">
        <v>316</v>
      </c>
      <c r="N508" s="30">
        <v>1612.4</v>
      </c>
      <c r="O508" s="31">
        <f t="shared" si="43"/>
        <v>-7.784375865357851E-3</v>
      </c>
      <c r="Q508" s="48" t="s">
        <v>1178</v>
      </c>
      <c r="R508" s="48">
        <v>923.55</v>
      </c>
      <c r="S508" s="50">
        <v>6.4999999999999997E-3</v>
      </c>
      <c r="T508" s="48" t="b">
        <f t="shared" si="41"/>
        <v>1</v>
      </c>
      <c r="U508" s="69"/>
      <c r="V508" s="68"/>
      <c r="W508" s="6"/>
    </row>
    <row r="509" spans="2:23" ht="27">
      <c r="B509" s="48" t="s">
        <v>1179</v>
      </c>
      <c r="C509" s="48">
        <v>6.6079999999999997</v>
      </c>
      <c r="D509" s="48">
        <v>6.5990000000000002</v>
      </c>
      <c r="E509" s="48">
        <v>6.609</v>
      </c>
      <c r="F509" s="48">
        <v>6.5880000000000001</v>
      </c>
      <c r="G509" s="50">
        <v>1.5E-3</v>
      </c>
      <c r="I509" s="30" t="s">
        <v>317</v>
      </c>
      <c r="J509" s="30">
        <v>1148.5</v>
      </c>
      <c r="K509" s="43">
        <f t="shared" si="42"/>
        <v>1.1359633673828862E-2</v>
      </c>
      <c r="M509" s="30" t="s">
        <v>317</v>
      </c>
      <c r="N509" s="30">
        <v>1602.3</v>
      </c>
      <c r="O509" s="31">
        <f t="shared" si="43"/>
        <v>-6.263954353758483E-3</v>
      </c>
      <c r="Q509" s="48" t="s">
        <v>1179</v>
      </c>
      <c r="R509" s="48">
        <v>910.45</v>
      </c>
      <c r="S509" s="50">
        <v>-1.4200000000000001E-2</v>
      </c>
      <c r="T509" s="48" t="b">
        <f t="shared" si="41"/>
        <v>1</v>
      </c>
      <c r="U509" s="69"/>
      <c r="V509" s="68"/>
      <c r="W509" s="6"/>
    </row>
    <row r="510" spans="2:23" ht="27">
      <c r="B510" s="48" t="s">
        <v>1180</v>
      </c>
      <c r="C510" s="48">
        <v>6.62</v>
      </c>
      <c r="D510" s="48">
        <v>6.6120000000000001</v>
      </c>
      <c r="E510" s="48">
        <v>6.6239999999999997</v>
      </c>
      <c r="F510" s="48">
        <v>6.5949999999999998</v>
      </c>
      <c r="G510" s="50">
        <v>1.8E-3</v>
      </c>
      <c r="I510" s="30" t="s">
        <v>318</v>
      </c>
      <c r="J510" s="30">
        <v>1114.7</v>
      </c>
      <c r="K510" s="43">
        <f t="shared" si="42"/>
        <v>-2.942969090117542E-2</v>
      </c>
      <c r="M510" s="30" t="s">
        <v>318</v>
      </c>
      <c r="N510" s="30">
        <v>1566.35</v>
      </c>
      <c r="O510" s="31">
        <f t="shared" si="43"/>
        <v>-2.2436497534793709E-2</v>
      </c>
      <c r="Q510" s="48" t="s">
        <v>1180</v>
      </c>
      <c r="R510" s="48">
        <v>899.3</v>
      </c>
      <c r="S510" s="50">
        <v>-1.2200000000000001E-2</v>
      </c>
      <c r="T510" s="48" t="b">
        <f t="shared" si="41"/>
        <v>1</v>
      </c>
      <c r="U510" s="69"/>
      <c r="V510" s="68"/>
      <c r="W510" s="6"/>
    </row>
    <row r="511" spans="2:23" ht="27">
      <c r="B511" s="48" t="s">
        <v>1181</v>
      </c>
      <c r="C511" s="48">
        <v>6.6520000000000001</v>
      </c>
      <c r="D511" s="48">
        <v>6.63</v>
      </c>
      <c r="E511" s="48">
        <v>6.6550000000000002</v>
      </c>
      <c r="F511" s="48">
        <v>6.6269999999999998</v>
      </c>
      <c r="G511" s="50">
        <v>4.7999999999999996E-3</v>
      </c>
      <c r="I511" s="30" t="s">
        <v>319</v>
      </c>
      <c r="J511" s="30">
        <v>1047.9000000000001</v>
      </c>
      <c r="K511" s="43">
        <f t="shared" ref="K511:K519" si="44">(J511/J510)-1</f>
        <v>-5.9926437606530825E-2</v>
      </c>
      <c r="M511" s="30" t="s">
        <v>319</v>
      </c>
      <c r="N511" s="30">
        <v>1523.8</v>
      </c>
      <c r="O511" s="31">
        <f t="shared" si="43"/>
        <v>-2.716506527915219E-2</v>
      </c>
      <c r="Q511" s="48" t="s">
        <v>1181</v>
      </c>
      <c r="R511" s="48">
        <v>855.35</v>
      </c>
      <c r="S511" s="50">
        <v>-4.8899999999999999E-2</v>
      </c>
      <c r="T511" s="48" t="b">
        <f t="shared" si="41"/>
        <v>1</v>
      </c>
      <c r="U511" s="69"/>
      <c r="V511" s="68"/>
      <c r="W511" s="6"/>
    </row>
    <row r="512" spans="2:23" ht="27">
      <c r="B512" s="48" t="s">
        <v>1182</v>
      </c>
      <c r="C512" s="48">
        <v>6.6619999999999999</v>
      </c>
      <c r="D512" s="48">
        <v>6.665</v>
      </c>
      <c r="E512" s="48">
        <v>6.6660000000000004</v>
      </c>
      <c r="F512" s="48">
        <v>6.6420000000000003</v>
      </c>
      <c r="G512" s="50">
        <v>1.5E-3</v>
      </c>
      <c r="I512" s="30" t="s">
        <v>320</v>
      </c>
      <c r="J512" s="30">
        <v>1098.55</v>
      </c>
      <c r="K512" s="43">
        <f t="shared" si="44"/>
        <v>4.8334764767630434E-2</v>
      </c>
      <c r="M512" s="30" t="s">
        <v>320</v>
      </c>
      <c r="N512" s="30">
        <v>1557.95</v>
      </c>
      <c r="O512" s="31">
        <f t="shared" si="43"/>
        <v>2.2411077569234772E-2</v>
      </c>
      <c r="Q512" s="48" t="s">
        <v>1182</v>
      </c>
      <c r="R512" s="48">
        <v>874.95</v>
      </c>
      <c r="S512" s="50">
        <v>2.29E-2</v>
      </c>
      <c r="T512" s="48" t="b">
        <f t="shared" si="41"/>
        <v>1</v>
      </c>
      <c r="U512" s="69"/>
      <c r="V512" s="68"/>
      <c r="W512" s="6"/>
    </row>
    <row r="513" spans="2:23" ht="27">
      <c r="B513" s="48" t="s">
        <v>1183</v>
      </c>
      <c r="C513" s="48">
        <v>6.7460000000000004</v>
      </c>
      <c r="D513" s="48">
        <v>6.7009999999999996</v>
      </c>
      <c r="E513" s="48">
        <v>6.7489999999999997</v>
      </c>
      <c r="F513" s="48">
        <v>6.7009999999999996</v>
      </c>
      <c r="G513" s="50">
        <v>1.26E-2</v>
      </c>
      <c r="I513" s="30" t="s">
        <v>321</v>
      </c>
      <c r="J513" s="30">
        <v>1069.55</v>
      </c>
      <c r="K513" s="43">
        <f t="shared" si="44"/>
        <v>-2.6398434299758744E-2</v>
      </c>
      <c r="M513" s="30" t="s">
        <v>321</v>
      </c>
      <c r="N513" s="30">
        <v>1507.2</v>
      </c>
      <c r="O513" s="31">
        <f t="shared" si="43"/>
        <v>-3.257485798645654E-2</v>
      </c>
      <c r="Q513" s="48" t="s">
        <v>1183</v>
      </c>
      <c r="R513" s="48">
        <v>842.1</v>
      </c>
      <c r="S513" s="50">
        <v>-3.7499999999999999E-2</v>
      </c>
      <c r="T513" s="48" t="b">
        <f t="shared" si="41"/>
        <v>1</v>
      </c>
      <c r="U513" s="69"/>
      <c r="V513" s="68"/>
      <c r="W513" s="6"/>
    </row>
    <row r="514" spans="2:23" ht="27">
      <c r="B514" s="48" t="s">
        <v>1184</v>
      </c>
      <c r="C514" s="48">
        <v>6.7679999999999998</v>
      </c>
      <c r="D514" s="48">
        <v>6.7489999999999997</v>
      </c>
      <c r="E514" s="48">
        <v>6.8019999999999996</v>
      </c>
      <c r="F514" s="48">
        <v>6.7380000000000004</v>
      </c>
      <c r="G514" s="50">
        <v>3.3E-3</v>
      </c>
      <c r="I514" s="30" t="s">
        <v>322</v>
      </c>
      <c r="J514" s="30">
        <v>1066.55</v>
      </c>
      <c r="K514" s="43">
        <f t="shared" si="44"/>
        <v>-2.8049179561497883E-3</v>
      </c>
      <c r="M514" s="30" t="s">
        <v>322</v>
      </c>
      <c r="N514" s="30">
        <v>1549.85</v>
      </c>
      <c r="O514" s="31">
        <f t="shared" si="43"/>
        <v>2.8297505307855575E-2</v>
      </c>
      <c r="Q514" s="48" t="s">
        <v>1184</v>
      </c>
      <c r="R514" s="48">
        <v>854.95</v>
      </c>
      <c r="S514" s="50">
        <v>1.5299999999999999E-2</v>
      </c>
      <c r="T514" s="48" t="b">
        <f t="shared" si="41"/>
        <v>1</v>
      </c>
      <c r="U514" s="69"/>
      <c r="V514" s="68"/>
      <c r="W514" s="6"/>
    </row>
    <row r="515" spans="2:23" ht="27">
      <c r="B515" s="48" t="s">
        <v>1185</v>
      </c>
      <c r="C515" s="48">
        <v>6.6840000000000002</v>
      </c>
      <c r="D515" s="48">
        <v>6.7830000000000004</v>
      </c>
      <c r="E515" s="48">
        <v>6.7830000000000004</v>
      </c>
      <c r="F515" s="48">
        <v>6.6840000000000002</v>
      </c>
      <c r="G515" s="50">
        <v>-1.24E-2</v>
      </c>
      <c r="I515" s="30" t="s">
        <v>323</v>
      </c>
      <c r="J515" s="30">
        <v>1075.8499999999999</v>
      </c>
      <c r="K515" s="43">
        <f t="shared" si="44"/>
        <v>8.7197037175941183E-3</v>
      </c>
      <c r="M515" s="30" t="s">
        <v>323</v>
      </c>
      <c r="N515" s="30">
        <v>1619.2</v>
      </c>
      <c r="O515" s="31">
        <f t="shared" si="43"/>
        <v>4.4746265767654947E-2</v>
      </c>
      <c r="Q515" s="48" t="s">
        <v>1185</v>
      </c>
      <c r="R515" s="48">
        <v>866.4</v>
      </c>
      <c r="S515" s="50">
        <v>1.34E-2</v>
      </c>
      <c r="T515" s="48" t="b">
        <f t="shared" si="41"/>
        <v>1</v>
      </c>
      <c r="U515" s="69"/>
      <c r="V515" s="68"/>
      <c r="W515" s="6"/>
    </row>
    <row r="516" spans="2:23" ht="15.6">
      <c r="B516" s="49">
        <v>44563</v>
      </c>
      <c r="C516" s="48">
        <v>6.8280000000000003</v>
      </c>
      <c r="D516" s="48">
        <v>6.7279999999999998</v>
      </c>
      <c r="E516" s="48">
        <v>6.883</v>
      </c>
      <c r="F516" s="48">
        <v>6.65</v>
      </c>
      <c r="G516" s="50">
        <v>2.1499999999999998E-2</v>
      </c>
      <c r="I516" s="29">
        <v>44563.645833333336</v>
      </c>
      <c r="J516" s="30">
        <v>1061.55</v>
      </c>
      <c r="K516" s="43">
        <f t="shared" si="44"/>
        <v>-1.32918157735743E-2</v>
      </c>
      <c r="M516" s="29">
        <v>44563.645833333336</v>
      </c>
      <c r="N516" s="30">
        <v>1650.4</v>
      </c>
      <c r="O516" s="31">
        <f t="shared" si="43"/>
        <v>1.9268774703557368E-2</v>
      </c>
      <c r="Q516" s="49">
        <v>44563</v>
      </c>
      <c r="R516" s="48">
        <v>880.85</v>
      </c>
      <c r="S516" s="50">
        <v>1.67E-2</v>
      </c>
      <c r="T516" s="48" t="b">
        <f t="shared" si="41"/>
        <v>1</v>
      </c>
      <c r="U516" s="68"/>
      <c r="V516" s="68"/>
      <c r="W516" s="6"/>
    </row>
    <row r="517" spans="2:23" ht="15.6">
      <c r="B517" s="49">
        <v>44594</v>
      </c>
      <c r="C517" s="48">
        <v>6.88</v>
      </c>
      <c r="D517" s="48">
        <v>6.8479999999999999</v>
      </c>
      <c r="E517" s="48">
        <v>6.9219999999999997</v>
      </c>
      <c r="F517" s="48">
        <v>6.8479999999999999</v>
      </c>
      <c r="G517" s="50">
        <v>7.6E-3</v>
      </c>
      <c r="I517" s="29">
        <v>44594.645833333336</v>
      </c>
      <c r="J517" s="30">
        <v>1075.25</v>
      </c>
      <c r="K517" s="43">
        <f t="shared" si="44"/>
        <v>1.2905656822570721E-2</v>
      </c>
      <c r="M517" s="29">
        <v>44594.645833333336</v>
      </c>
      <c r="N517" s="30">
        <v>1670.85</v>
      </c>
      <c r="O517" s="31">
        <f t="shared" si="43"/>
        <v>1.23909355307803E-2</v>
      </c>
      <c r="Q517" s="49">
        <v>44594</v>
      </c>
      <c r="R517" s="48">
        <v>887.05</v>
      </c>
      <c r="S517" s="50">
        <v>7.0000000000000001E-3</v>
      </c>
      <c r="T517" s="48" t="b">
        <f t="shared" si="41"/>
        <v>1</v>
      </c>
      <c r="U517" s="68"/>
      <c r="V517" s="68"/>
      <c r="W517" s="6"/>
    </row>
    <row r="518" spans="2:23" ht="15.6">
      <c r="B518" s="49">
        <v>44622</v>
      </c>
      <c r="C518" s="48">
        <v>6.8890000000000002</v>
      </c>
      <c r="D518" s="48">
        <v>6.891</v>
      </c>
      <c r="E518" s="48">
        <v>6.891</v>
      </c>
      <c r="F518" s="48">
        <v>6.859</v>
      </c>
      <c r="G518" s="50">
        <v>1.2999999999999999E-3</v>
      </c>
      <c r="I518" s="29">
        <v>44622.645833333336</v>
      </c>
      <c r="J518" s="30">
        <v>1049.5999999999999</v>
      </c>
      <c r="K518" s="43">
        <f t="shared" si="44"/>
        <v>-2.3854917461055614E-2</v>
      </c>
      <c r="M518" s="29">
        <v>44622.645833333336</v>
      </c>
      <c r="N518" s="30">
        <v>1656.9</v>
      </c>
      <c r="O518" s="31">
        <f t="shared" si="43"/>
        <v>-8.3490438998113925E-3</v>
      </c>
      <c r="Q518" s="49">
        <v>44622</v>
      </c>
      <c r="R518" s="48">
        <v>887.7</v>
      </c>
      <c r="S518" s="50">
        <v>6.9999999999999999E-4</v>
      </c>
      <c r="T518" s="48" t="b">
        <f t="shared" si="41"/>
        <v>1</v>
      </c>
      <c r="U518" s="68"/>
      <c r="V518" s="68"/>
      <c r="W518" s="6"/>
    </row>
    <row r="519" spans="2:23" ht="15.6">
      <c r="B519" s="49">
        <v>44653</v>
      </c>
      <c r="C519" s="48">
        <v>6.8789999999999996</v>
      </c>
      <c r="D519" s="48">
        <v>6.9550000000000001</v>
      </c>
      <c r="E519" s="48">
        <v>6.9550000000000001</v>
      </c>
      <c r="F519" s="48">
        <v>6.8689999999999998</v>
      </c>
      <c r="G519" s="50">
        <v>-1.5E-3</v>
      </c>
      <c r="I519" s="29">
        <v>44653.645833333336</v>
      </c>
      <c r="J519" s="30">
        <v>977.6</v>
      </c>
      <c r="K519" s="43">
        <f t="shared" si="44"/>
        <v>-6.859756097560965E-2</v>
      </c>
      <c r="M519" s="29">
        <v>44653.645833333336</v>
      </c>
      <c r="N519" s="30">
        <v>1659.55</v>
      </c>
      <c r="O519" s="31">
        <f t="shared" si="43"/>
        <v>1.5993723218057365E-3</v>
      </c>
      <c r="Q519" s="49">
        <v>44653</v>
      </c>
      <c r="R519" s="48">
        <v>885.15</v>
      </c>
      <c r="S519" s="50">
        <v>-2.8999999999999998E-3</v>
      </c>
      <c r="T519" s="48" t="b">
        <f t="shared" si="41"/>
        <v>1</v>
      </c>
      <c r="U519" s="68"/>
      <c r="V519" s="68"/>
      <c r="W519" s="6"/>
    </row>
    <row r="520" spans="2:23" ht="15.6">
      <c r="B520" s="49">
        <v>44775</v>
      </c>
      <c r="C520" s="48">
        <v>6.81</v>
      </c>
      <c r="D520" s="48">
        <v>6.8609999999999998</v>
      </c>
      <c r="E520" s="48">
        <v>6.8609999999999998</v>
      </c>
      <c r="F520" s="48">
        <v>6.8040000000000003</v>
      </c>
      <c r="G520" s="50">
        <v>-0.01</v>
      </c>
      <c r="I520" s="29">
        <v>44775.645833333336</v>
      </c>
      <c r="J520" s="30">
        <v>890.4</v>
      </c>
      <c r="K520" s="43">
        <f>J520/J519-1</f>
        <v>-8.9198036006546744E-2</v>
      </c>
      <c r="M520" s="29">
        <v>44775.645833333336</v>
      </c>
      <c r="N520" s="30">
        <v>1597.45</v>
      </c>
      <c r="O520" s="43">
        <f>N520/N519-1</f>
        <v>-3.7419782471151741E-2</v>
      </c>
      <c r="Q520" s="49">
        <v>44775</v>
      </c>
      <c r="R520" s="48">
        <v>847.8</v>
      </c>
      <c r="S520" s="50">
        <v>-9.4999999999999998E-3</v>
      </c>
      <c r="T520" s="48" t="b">
        <f t="shared" si="41"/>
        <v>1</v>
      </c>
      <c r="U520" s="68"/>
      <c r="V520" s="68"/>
      <c r="W520" s="6"/>
    </row>
    <row r="521" spans="2:23" ht="15.6">
      <c r="B521" s="49">
        <v>44806</v>
      </c>
      <c r="C521" s="48">
        <v>6.798</v>
      </c>
      <c r="D521" s="48">
        <v>6.8170000000000002</v>
      </c>
      <c r="E521" s="48">
        <v>6.8230000000000004</v>
      </c>
      <c r="F521" s="48">
        <v>6.7839999999999998</v>
      </c>
      <c r="G521" s="50">
        <v>-1.8E-3</v>
      </c>
      <c r="I521" s="29">
        <v>44806.645833333336</v>
      </c>
      <c r="J521" s="30">
        <v>909.4</v>
      </c>
      <c r="K521" s="43">
        <f t="shared" ref="K521:K555" si="45">(J521/J520)-1</f>
        <v>2.1338724168912915E-2</v>
      </c>
      <c r="M521" s="29">
        <v>44806.645833333336</v>
      </c>
      <c r="N521" s="30">
        <v>1598.8</v>
      </c>
      <c r="O521" s="31">
        <f t="shared" ref="O521:O555" si="46">(N521/N520)-1</f>
        <v>8.4509687314149318E-4</v>
      </c>
      <c r="Q521" s="49">
        <v>44806</v>
      </c>
      <c r="R521" s="48">
        <v>854.6</v>
      </c>
      <c r="S521" s="50">
        <v>8.0000000000000002E-3</v>
      </c>
      <c r="T521" s="48" t="b">
        <f t="shared" si="41"/>
        <v>1</v>
      </c>
      <c r="U521" s="68"/>
      <c r="V521" s="68"/>
      <c r="W521" s="6"/>
    </row>
    <row r="522" spans="2:23" ht="15.6">
      <c r="B522" s="49">
        <v>44836</v>
      </c>
      <c r="C522" s="48">
        <v>6.7249999999999996</v>
      </c>
      <c r="D522" s="48">
        <v>6.8179999999999996</v>
      </c>
      <c r="E522" s="48">
        <v>6.8179999999999996</v>
      </c>
      <c r="F522" s="48">
        <v>6.6879999999999997</v>
      </c>
      <c r="G522" s="50">
        <v>-1.0699999999999999E-2</v>
      </c>
      <c r="I522" s="29">
        <v>44836.645833333336</v>
      </c>
      <c r="J522" s="30">
        <v>958.15</v>
      </c>
      <c r="K522" s="43">
        <f t="shared" si="45"/>
        <v>5.3606773696943E-2</v>
      </c>
      <c r="M522" s="29">
        <v>44836.645833333336</v>
      </c>
      <c r="N522" s="30">
        <v>1625.1</v>
      </c>
      <c r="O522" s="31">
        <f t="shared" si="46"/>
        <v>1.6449837378033516E-2</v>
      </c>
      <c r="Q522" s="49">
        <v>44836</v>
      </c>
      <c r="R522" s="48">
        <v>861.35</v>
      </c>
      <c r="S522" s="50">
        <v>7.9000000000000008E-3</v>
      </c>
      <c r="T522" s="48" t="b">
        <f t="shared" si="41"/>
        <v>1</v>
      </c>
      <c r="U522" s="68"/>
      <c r="V522" s="68"/>
      <c r="W522" s="6"/>
    </row>
    <row r="523" spans="2:23" ht="15.6">
      <c r="B523" s="49">
        <v>44867</v>
      </c>
      <c r="C523" s="48">
        <v>6.6980000000000004</v>
      </c>
      <c r="D523" s="48">
        <v>6.7629999999999999</v>
      </c>
      <c r="E523" s="48">
        <v>6.7759999999999998</v>
      </c>
      <c r="F523" s="48">
        <v>6.6980000000000004</v>
      </c>
      <c r="G523" s="50">
        <v>-4.0000000000000001E-3</v>
      </c>
      <c r="I523" s="29">
        <v>44867.645833333336</v>
      </c>
      <c r="J523" s="30">
        <v>960.15</v>
      </c>
      <c r="K523" s="43">
        <f t="shared" si="45"/>
        <v>2.0873558419871596E-3</v>
      </c>
      <c r="M523" s="29">
        <v>44867.645833333336</v>
      </c>
      <c r="N523" s="30">
        <v>1593.35</v>
      </c>
      <c r="O523" s="31">
        <f t="shared" si="46"/>
        <v>-1.9537259245584915E-2</v>
      </c>
      <c r="Q523" s="49">
        <v>44867</v>
      </c>
      <c r="R523" s="48">
        <v>844.3</v>
      </c>
      <c r="S523" s="50">
        <v>-1.9800000000000002E-2</v>
      </c>
      <c r="T523" s="48" t="b">
        <f t="shared" ref="T523:T586" si="47">Q523=B523</f>
        <v>1</v>
      </c>
      <c r="U523" s="68"/>
      <c r="V523" s="68"/>
      <c r="W523" s="6"/>
    </row>
    <row r="524" spans="2:23" ht="27">
      <c r="B524" s="48" t="s">
        <v>1186</v>
      </c>
      <c r="C524" s="48">
        <v>6.6669999999999998</v>
      </c>
      <c r="D524" s="48">
        <v>6.7249999999999996</v>
      </c>
      <c r="E524" s="48">
        <v>6.726</v>
      </c>
      <c r="F524" s="48">
        <v>6.66</v>
      </c>
      <c r="G524" s="50">
        <v>-4.5999999999999999E-3</v>
      </c>
      <c r="I524" s="30" t="s">
        <v>324</v>
      </c>
      <c r="J524" s="30">
        <v>921.35</v>
      </c>
      <c r="K524" s="43">
        <f t="shared" si="45"/>
        <v>-4.0410352549080875E-2</v>
      </c>
      <c r="M524" s="30" t="s">
        <v>324</v>
      </c>
      <c r="N524" s="30">
        <v>1527.2</v>
      </c>
      <c r="O524" s="31">
        <f t="shared" si="46"/>
        <v>-4.1516302130730764E-2</v>
      </c>
      <c r="Q524" s="48" t="s">
        <v>1186</v>
      </c>
      <c r="R524" s="48">
        <v>813.6</v>
      </c>
      <c r="S524" s="50">
        <v>-3.6400000000000002E-2</v>
      </c>
      <c r="T524" s="48" t="b">
        <f t="shared" si="47"/>
        <v>1</v>
      </c>
      <c r="U524" s="68"/>
      <c r="V524" s="68"/>
      <c r="W524" s="6"/>
    </row>
    <row r="525" spans="2:23" ht="27">
      <c r="B525" s="48" t="s">
        <v>1187</v>
      </c>
      <c r="C525" s="48">
        <v>6.673</v>
      </c>
      <c r="D525" s="48">
        <v>6.6639999999999997</v>
      </c>
      <c r="E525" s="48">
        <v>6.6970000000000001</v>
      </c>
      <c r="F525" s="48">
        <v>6.6150000000000002</v>
      </c>
      <c r="G525" s="50">
        <v>8.9999999999999998E-4</v>
      </c>
      <c r="I525" s="30" t="s">
        <v>325</v>
      </c>
      <c r="J525" s="30">
        <v>975.2</v>
      </c>
      <c r="K525" s="43">
        <f t="shared" si="45"/>
        <v>5.8446844304553158E-2</v>
      </c>
      <c r="M525" s="30" t="s">
        <v>325</v>
      </c>
      <c r="N525" s="30">
        <v>1569.85</v>
      </c>
      <c r="O525" s="31">
        <f t="shared" si="46"/>
        <v>2.792692509167094E-2</v>
      </c>
      <c r="Q525" s="48" t="s">
        <v>1187</v>
      </c>
      <c r="R525" s="48">
        <v>851.65</v>
      </c>
      <c r="S525" s="50">
        <v>4.6800000000000001E-2</v>
      </c>
      <c r="T525" s="48" t="b">
        <f t="shared" si="47"/>
        <v>1</v>
      </c>
      <c r="U525" s="68"/>
      <c r="V525" s="68"/>
      <c r="W525" s="6"/>
    </row>
    <row r="526" spans="2:23" ht="27">
      <c r="B526" s="48" t="s">
        <v>1188</v>
      </c>
      <c r="C526" s="48">
        <v>6.6859999999999999</v>
      </c>
      <c r="D526" s="48">
        <v>6.7069999999999999</v>
      </c>
      <c r="E526" s="48">
        <v>6.7069999999999999</v>
      </c>
      <c r="F526" s="48">
        <v>6.6559999999999997</v>
      </c>
      <c r="G526" s="50">
        <v>1.9E-3</v>
      </c>
      <c r="I526" s="30" t="s">
        <v>326</v>
      </c>
      <c r="J526" s="30">
        <v>999.1</v>
      </c>
      <c r="K526" s="43">
        <f t="shared" si="45"/>
        <v>2.4507793273174761E-2</v>
      </c>
      <c r="M526" s="30" t="s">
        <v>326</v>
      </c>
      <c r="N526" s="30">
        <v>1559.2</v>
      </c>
      <c r="O526" s="31">
        <f t="shared" si="46"/>
        <v>-6.7840876516863657E-3</v>
      </c>
      <c r="Q526" s="48" t="s">
        <v>1188</v>
      </c>
      <c r="R526" s="48">
        <v>849.75</v>
      </c>
      <c r="S526" s="50">
        <v>-2.2000000000000001E-3</v>
      </c>
      <c r="T526" s="48" t="b">
        <f t="shared" si="47"/>
        <v>1</v>
      </c>
      <c r="U526" s="68"/>
      <c r="V526" s="68"/>
      <c r="W526" s="6"/>
    </row>
    <row r="527" spans="2:23" ht="27">
      <c r="B527" s="48" t="s">
        <v>1189</v>
      </c>
      <c r="C527" s="48">
        <v>6.6740000000000004</v>
      </c>
      <c r="D527" s="48">
        <v>6.7140000000000004</v>
      </c>
      <c r="E527" s="48">
        <v>6.7140000000000004</v>
      </c>
      <c r="F527" s="48">
        <v>6.6669999999999998</v>
      </c>
      <c r="G527" s="50">
        <v>-1.8E-3</v>
      </c>
      <c r="I527" s="30" t="s">
        <v>327</v>
      </c>
      <c r="J527" s="30">
        <v>969.65</v>
      </c>
      <c r="K527" s="43">
        <f t="shared" si="45"/>
        <v>-2.9476528875988395E-2</v>
      </c>
      <c r="M527" s="30" t="s">
        <v>327</v>
      </c>
      <c r="N527" s="30">
        <v>1551</v>
      </c>
      <c r="O527" s="31">
        <f t="shared" si="46"/>
        <v>-5.2591072344791989E-3</v>
      </c>
      <c r="Q527" s="48" t="s">
        <v>1189</v>
      </c>
      <c r="R527" s="48">
        <v>851.15</v>
      </c>
      <c r="S527" s="50">
        <v>1.6000000000000001E-3</v>
      </c>
      <c r="T527" s="48" t="b">
        <f t="shared" si="47"/>
        <v>1</v>
      </c>
      <c r="U527" s="68"/>
      <c r="V527" s="68"/>
      <c r="W527" s="6"/>
    </row>
    <row r="528" spans="2:23" ht="27">
      <c r="B528" s="48" t="s">
        <v>1190</v>
      </c>
      <c r="C528" s="48">
        <v>6.6630000000000003</v>
      </c>
      <c r="D528" s="48">
        <v>6.6859999999999999</v>
      </c>
      <c r="E528" s="48">
        <v>6.6859999999999999</v>
      </c>
      <c r="F528" s="48">
        <v>6.6559999999999997</v>
      </c>
      <c r="G528" s="50">
        <v>-1.6000000000000001E-3</v>
      </c>
      <c r="I528" s="30" t="s">
        <v>328</v>
      </c>
      <c r="J528" s="30">
        <v>972.75</v>
      </c>
      <c r="K528" s="43">
        <f t="shared" si="45"/>
        <v>3.1970298561336818E-3</v>
      </c>
      <c r="M528" s="30" t="s">
        <v>328</v>
      </c>
      <c r="N528" s="30">
        <v>1545.25</v>
      </c>
      <c r="O528" s="31">
        <f t="shared" si="46"/>
        <v>-3.7072856221792572E-3</v>
      </c>
      <c r="Q528" s="48" t="s">
        <v>1190</v>
      </c>
      <c r="R528" s="48">
        <v>835.95</v>
      </c>
      <c r="S528" s="50">
        <v>-1.7899999999999999E-2</v>
      </c>
      <c r="T528" s="48" t="b">
        <f t="shared" si="47"/>
        <v>1</v>
      </c>
      <c r="U528" s="69"/>
      <c r="V528" s="68"/>
      <c r="W528" s="6"/>
    </row>
    <row r="529" spans="2:23" ht="27">
      <c r="B529" s="48" t="s">
        <v>1191</v>
      </c>
      <c r="C529" s="48">
        <v>6.6929999999999996</v>
      </c>
      <c r="D529" s="48">
        <v>6.681</v>
      </c>
      <c r="E529" s="48">
        <v>6.6989999999999998</v>
      </c>
      <c r="F529" s="48">
        <v>6.6669999999999998</v>
      </c>
      <c r="G529" s="50">
        <v>4.4999999999999997E-3</v>
      </c>
      <c r="I529" s="30" t="s">
        <v>329</v>
      </c>
      <c r="J529" s="30">
        <v>934.75</v>
      </c>
      <c r="K529" s="43">
        <f t="shared" si="45"/>
        <v>-3.9064507838601936E-2</v>
      </c>
      <c r="M529" s="30" t="s">
        <v>329</v>
      </c>
      <c r="N529" s="30">
        <v>1525.35</v>
      </c>
      <c r="O529" s="31">
        <f t="shared" si="46"/>
        <v>-1.2878175052580598E-2</v>
      </c>
      <c r="Q529" s="48" t="s">
        <v>1191</v>
      </c>
      <c r="R529" s="48">
        <v>838.85</v>
      </c>
      <c r="S529" s="50">
        <v>3.5000000000000001E-3</v>
      </c>
      <c r="T529" s="48" t="b">
        <f t="shared" si="47"/>
        <v>1</v>
      </c>
      <c r="U529" s="69"/>
      <c r="V529" s="68"/>
      <c r="W529" s="6"/>
    </row>
    <row r="530" spans="2:23" ht="27">
      <c r="B530" s="48" t="s">
        <v>1192</v>
      </c>
      <c r="C530" s="48">
        <v>6.7489999999999997</v>
      </c>
      <c r="D530" s="48">
        <v>6.7830000000000004</v>
      </c>
      <c r="E530" s="48">
        <v>6.7830000000000004</v>
      </c>
      <c r="F530" s="48">
        <v>6.7229999999999999</v>
      </c>
      <c r="G530" s="50">
        <v>8.3999999999999995E-3</v>
      </c>
      <c r="I530" s="30" t="s">
        <v>330</v>
      </c>
      <c r="J530" s="30">
        <v>921.4</v>
      </c>
      <c r="K530" s="43">
        <f t="shared" si="45"/>
        <v>-1.4281893554426328E-2</v>
      </c>
      <c r="M530" s="30" t="s">
        <v>330</v>
      </c>
      <c r="N530" s="30">
        <v>1516</v>
      </c>
      <c r="O530" s="31">
        <f t="shared" si="46"/>
        <v>-6.1297407152456351E-3</v>
      </c>
      <c r="Q530" s="48" t="s">
        <v>1192</v>
      </c>
      <c r="R530" s="48">
        <v>838.9</v>
      </c>
      <c r="S530" s="50">
        <v>1E-4</v>
      </c>
      <c r="T530" s="48" t="b">
        <f t="shared" si="47"/>
        <v>1</v>
      </c>
      <c r="U530" s="69"/>
      <c r="V530" s="68"/>
      <c r="W530" s="6"/>
    </row>
    <row r="531" spans="2:23" ht="27">
      <c r="B531" s="48" t="s">
        <v>1193</v>
      </c>
      <c r="C531" s="48">
        <v>6.7389999999999999</v>
      </c>
      <c r="D531" s="48">
        <v>6.7919999999999998</v>
      </c>
      <c r="E531" s="48">
        <v>6.7919999999999998</v>
      </c>
      <c r="F531" s="48">
        <v>6.7389999999999999</v>
      </c>
      <c r="G531" s="50">
        <v>-1.5E-3</v>
      </c>
      <c r="I531" s="30" t="s">
        <v>331</v>
      </c>
      <c r="J531" s="30">
        <v>910.75</v>
      </c>
      <c r="K531" s="43">
        <f t="shared" si="45"/>
        <v>-1.155849793792052E-2</v>
      </c>
      <c r="M531" s="30" t="s">
        <v>331</v>
      </c>
      <c r="N531" s="30">
        <v>1531.8</v>
      </c>
      <c r="O531" s="31">
        <f t="shared" si="46"/>
        <v>1.0422163588390543E-2</v>
      </c>
      <c r="Q531" s="48" t="s">
        <v>1193</v>
      </c>
      <c r="R531" s="48">
        <v>856.7</v>
      </c>
      <c r="S531" s="50">
        <v>2.12E-2</v>
      </c>
      <c r="T531" s="48" t="b">
        <f t="shared" si="47"/>
        <v>1</v>
      </c>
      <c r="U531" s="69"/>
      <c r="V531" s="68"/>
      <c r="W531" s="6"/>
    </row>
    <row r="532" spans="2:23" ht="27">
      <c r="B532" s="48" t="s">
        <v>1194</v>
      </c>
      <c r="C532" s="48">
        <v>6.7590000000000003</v>
      </c>
      <c r="D532" s="48">
        <v>6.7770000000000001</v>
      </c>
      <c r="E532" s="48">
        <v>6.7839999999999998</v>
      </c>
      <c r="F532" s="48">
        <v>6.7489999999999997</v>
      </c>
      <c r="G532" s="50">
        <v>3.0000000000000001E-3</v>
      </c>
      <c r="I532" s="30" t="s">
        <v>332</v>
      </c>
      <c r="J532" s="30">
        <v>860.7</v>
      </c>
      <c r="K532" s="43">
        <f t="shared" si="45"/>
        <v>-5.4954707658523172E-2</v>
      </c>
      <c r="M532" s="30" t="s">
        <v>332</v>
      </c>
      <c r="N532" s="30">
        <v>1464.55</v>
      </c>
      <c r="O532" s="31">
        <f t="shared" si="46"/>
        <v>-4.3902598250424307E-2</v>
      </c>
      <c r="Q532" s="48" t="s">
        <v>1194</v>
      </c>
      <c r="R532" s="48">
        <v>844.55</v>
      </c>
      <c r="S532" s="50">
        <v>-1.4200000000000001E-2</v>
      </c>
      <c r="T532" s="48" t="b">
        <f t="shared" si="47"/>
        <v>1</v>
      </c>
      <c r="U532" s="69"/>
      <c r="V532" s="68"/>
      <c r="W532" s="6"/>
    </row>
    <row r="533" spans="2:23" ht="27">
      <c r="B533" s="48" t="s">
        <v>1195</v>
      </c>
      <c r="C533" s="48">
        <v>6.7489999999999997</v>
      </c>
      <c r="D533" s="48">
        <v>6.77</v>
      </c>
      <c r="E533" s="48">
        <v>6.77</v>
      </c>
      <c r="F533" s="48">
        <v>6.7380000000000004</v>
      </c>
      <c r="G533" s="50">
        <v>-1.5E-3</v>
      </c>
      <c r="I533" s="30" t="s">
        <v>333</v>
      </c>
      <c r="J533" s="30">
        <v>928.8</v>
      </c>
      <c r="K533" s="43">
        <f t="shared" si="45"/>
        <v>7.9121645172533839E-2</v>
      </c>
      <c r="M533" s="30" t="s">
        <v>333</v>
      </c>
      <c r="N533" s="30">
        <v>1501.6</v>
      </c>
      <c r="O533" s="31">
        <f t="shared" si="46"/>
        <v>2.5297873066812304E-2</v>
      </c>
      <c r="Q533" s="48" t="s">
        <v>1195</v>
      </c>
      <c r="R533" s="48">
        <v>880.05</v>
      </c>
      <c r="S533" s="50">
        <v>4.2000000000000003E-2</v>
      </c>
      <c r="T533" s="48" t="b">
        <f t="shared" si="47"/>
        <v>1</v>
      </c>
      <c r="U533" s="69"/>
      <c r="V533" s="68"/>
      <c r="W533" s="6"/>
    </row>
    <row r="534" spans="2:23" ht="27">
      <c r="B534" s="48" t="s">
        <v>1196</v>
      </c>
      <c r="C534" s="48">
        <v>6.77</v>
      </c>
      <c r="D534" s="48">
        <v>6.7770000000000001</v>
      </c>
      <c r="E534" s="48">
        <v>6.7770000000000001</v>
      </c>
      <c r="F534" s="48">
        <v>6.7489999999999997</v>
      </c>
      <c r="G534" s="50">
        <v>3.0999999999999999E-3</v>
      </c>
      <c r="I534" s="30" t="s">
        <v>334</v>
      </c>
      <c r="J534" s="30">
        <v>893.8</v>
      </c>
      <c r="K534" s="43">
        <f t="shared" si="45"/>
        <v>-3.7683031869078398E-2</v>
      </c>
      <c r="M534" s="30" t="s">
        <v>334</v>
      </c>
      <c r="N534" s="30">
        <v>1500.95</v>
      </c>
      <c r="O534" s="31">
        <f t="shared" si="46"/>
        <v>-4.3287160362270871E-4</v>
      </c>
      <c r="Q534" s="48" t="s">
        <v>1196</v>
      </c>
      <c r="R534" s="48">
        <v>885.15</v>
      </c>
      <c r="S534" s="50">
        <v>5.7999999999999996E-3</v>
      </c>
      <c r="T534" s="48" t="b">
        <f t="shared" si="47"/>
        <v>1</v>
      </c>
      <c r="U534" s="69"/>
      <c r="V534" s="68"/>
      <c r="W534" s="6"/>
    </row>
    <row r="535" spans="2:23" ht="15.6">
      <c r="B535" s="49">
        <v>44595</v>
      </c>
      <c r="C535" s="48">
        <v>6.8140000000000001</v>
      </c>
      <c r="D535" s="48">
        <v>6.7990000000000004</v>
      </c>
      <c r="E535" s="48">
        <v>6.8170000000000002</v>
      </c>
      <c r="F535" s="48">
        <v>6.7969999999999997</v>
      </c>
      <c r="G535" s="50">
        <v>6.4999999999999997E-3</v>
      </c>
      <c r="I535" s="29">
        <v>44595.645833333336</v>
      </c>
      <c r="J535" s="30">
        <v>867.35</v>
      </c>
      <c r="K535" s="43">
        <f t="shared" si="45"/>
        <v>-2.9592750055940864E-2</v>
      </c>
      <c r="M535" s="29">
        <v>44595.645833333336</v>
      </c>
      <c r="N535" s="30">
        <v>1498.25</v>
      </c>
      <c r="O535" s="31">
        <f t="shared" si="46"/>
        <v>-1.7988607215430052E-3</v>
      </c>
      <c r="Q535" s="49">
        <v>44595</v>
      </c>
      <c r="R535" s="48">
        <v>883.6</v>
      </c>
      <c r="S535" s="50">
        <v>-1.8E-3</v>
      </c>
      <c r="T535" s="48" t="b">
        <f t="shared" si="47"/>
        <v>1</v>
      </c>
      <c r="U535" s="69"/>
      <c r="V535" s="68"/>
      <c r="W535" s="6"/>
    </row>
    <row r="536" spans="2:23" ht="15.6">
      <c r="B536" s="49">
        <v>44623</v>
      </c>
      <c r="C536" s="48">
        <v>6.8259999999999996</v>
      </c>
      <c r="D536" s="48">
        <v>6.8559999999999999</v>
      </c>
      <c r="E536" s="48">
        <v>6.8559999999999999</v>
      </c>
      <c r="F536" s="48">
        <v>6.8230000000000004</v>
      </c>
      <c r="G536" s="50">
        <v>1.8E-3</v>
      </c>
      <c r="I536" s="29">
        <v>44623.645833333336</v>
      </c>
      <c r="J536" s="30">
        <v>850.45</v>
      </c>
      <c r="K536" s="43">
        <f t="shared" si="45"/>
        <v>-1.9484637113045489E-2</v>
      </c>
      <c r="M536" s="29">
        <v>44623.645833333336</v>
      </c>
      <c r="N536" s="30">
        <v>1395.2</v>
      </c>
      <c r="O536" s="31">
        <f t="shared" si="46"/>
        <v>-6.8780243617553749E-2</v>
      </c>
      <c r="Q536" s="49">
        <v>44623</v>
      </c>
      <c r="R536" s="48">
        <v>876.75</v>
      </c>
      <c r="S536" s="50">
        <v>-7.7999999999999996E-3</v>
      </c>
      <c r="T536" s="48" t="b">
        <f t="shared" si="47"/>
        <v>1</v>
      </c>
      <c r="U536" s="69"/>
      <c r="V536" s="68"/>
      <c r="W536" s="6"/>
    </row>
    <row r="537" spans="2:23" ht="15.6">
      <c r="B537" s="49">
        <v>44654</v>
      </c>
      <c r="C537" s="48">
        <v>6.8129999999999997</v>
      </c>
      <c r="D537" s="48">
        <v>6.8129999999999997</v>
      </c>
      <c r="E537" s="48">
        <v>6.8239999999999998</v>
      </c>
      <c r="F537" s="48">
        <v>6.8019999999999996</v>
      </c>
      <c r="G537" s="50">
        <v>-1.9E-3</v>
      </c>
      <c r="I537" s="29">
        <v>44654.645833333336</v>
      </c>
      <c r="J537" s="30">
        <v>848.5</v>
      </c>
      <c r="K537" s="43">
        <f t="shared" si="45"/>
        <v>-2.2929037568346633E-3</v>
      </c>
      <c r="M537" s="29">
        <v>44654.645833333336</v>
      </c>
      <c r="N537" s="30">
        <v>1339.25</v>
      </c>
      <c r="O537" s="31">
        <f t="shared" si="46"/>
        <v>-4.0101777522935866E-2</v>
      </c>
      <c r="Q537" s="49">
        <v>44654</v>
      </c>
      <c r="R537" s="48">
        <v>825.8</v>
      </c>
      <c r="S537" s="50">
        <v>-5.8099999999999999E-2</v>
      </c>
      <c r="T537" s="48" t="b">
        <f t="shared" si="47"/>
        <v>1</v>
      </c>
      <c r="U537" s="68"/>
      <c r="V537" s="68"/>
      <c r="W537" s="6"/>
    </row>
    <row r="538" spans="2:23" ht="15.6">
      <c r="B538" s="49">
        <v>44745</v>
      </c>
      <c r="C538" s="48">
        <v>6.8879999999999999</v>
      </c>
      <c r="D538" s="48">
        <v>6.8559999999999999</v>
      </c>
      <c r="E538" s="48">
        <v>6.8959999999999999</v>
      </c>
      <c r="F538" s="48">
        <v>6.8559999999999999</v>
      </c>
      <c r="G538" s="50">
        <v>1.0999999999999999E-2</v>
      </c>
      <c r="I538" s="29">
        <v>44745.645833333336</v>
      </c>
      <c r="J538" s="30">
        <v>850.75</v>
      </c>
      <c r="K538" s="43">
        <f t="shared" si="45"/>
        <v>2.6517383618149815E-3</v>
      </c>
      <c r="M538" s="29">
        <v>44745.645833333336</v>
      </c>
      <c r="N538" s="30">
        <v>1301.3</v>
      </c>
      <c r="O538" s="31">
        <f t="shared" si="46"/>
        <v>-2.8336755646817258E-2</v>
      </c>
      <c r="Q538" s="49">
        <v>44745</v>
      </c>
      <c r="R538" s="48">
        <v>775</v>
      </c>
      <c r="S538" s="50">
        <v>-6.1499999999999999E-2</v>
      </c>
      <c r="T538" s="48" t="b">
        <f t="shared" si="47"/>
        <v>1</v>
      </c>
      <c r="U538" s="68"/>
      <c r="V538" s="68"/>
      <c r="W538" s="6"/>
    </row>
    <row r="539" spans="2:23" ht="15.6">
      <c r="B539" s="49">
        <v>44776</v>
      </c>
      <c r="C539" s="48">
        <v>6.8949999999999996</v>
      </c>
      <c r="D539" s="48">
        <v>6.8920000000000003</v>
      </c>
      <c r="E539" s="48">
        <v>6.9039999999999999</v>
      </c>
      <c r="F539" s="48">
        <v>6.8810000000000002</v>
      </c>
      <c r="G539" s="50">
        <v>1E-3</v>
      </c>
      <c r="I539" s="29">
        <v>44776.645833333336</v>
      </c>
      <c r="J539" s="30">
        <v>855.4</v>
      </c>
      <c r="K539" s="43">
        <f t="shared" si="45"/>
        <v>5.4657655010283968E-3</v>
      </c>
      <c r="M539" s="29">
        <v>44776.645833333336</v>
      </c>
      <c r="N539" s="30">
        <v>1347.6</v>
      </c>
      <c r="O539" s="31">
        <f t="shared" si="46"/>
        <v>3.5579804810573989E-2</v>
      </c>
      <c r="Q539" s="49">
        <v>44776</v>
      </c>
      <c r="R539" s="48">
        <v>789.1</v>
      </c>
      <c r="S539" s="50">
        <v>1.8200000000000001E-2</v>
      </c>
      <c r="T539" s="48" t="b">
        <f t="shared" si="47"/>
        <v>1</v>
      </c>
      <c r="U539" s="68"/>
      <c r="V539" s="68"/>
      <c r="W539" s="6"/>
    </row>
    <row r="540" spans="2:23" ht="15.6">
      <c r="B540" s="49">
        <v>44807</v>
      </c>
      <c r="C540" s="48">
        <v>6.8449999999999998</v>
      </c>
      <c r="D540" s="48">
        <v>6.9189999999999996</v>
      </c>
      <c r="E540" s="48">
        <v>6.9189999999999996</v>
      </c>
      <c r="F540" s="48">
        <v>6.8419999999999996</v>
      </c>
      <c r="G540" s="50">
        <v>-7.3000000000000001E-3</v>
      </c>
      <c r="I540" s="29">
        <v>44807.645833333336</v>
      </c>
      <c r="J540" s="30">
        <v>863.7</v>
      </c>
      <c r="K540" s="43">
        <f t="shared" si="45"/>
        <v>9.7030628945522501E-3</v>
      </c>
      <c r="M540" s="29">
        <v>44807.645833333336</v>
      </c>
      <c r="N540" s="30">
        <v>1399.65</v>
      </c>
      <c r="O540" s="31">
        <f t="shared" si="46"/>
        <v>3.8624220837043755E-2</v>
      </c>
      <c r="Q540" s="49">
        <v>44807</v>
      </c>
      <c r="R540" s="48">
        <v>817.1</v>
      </c>
      <c r="S540" s="50">
        <v>3.5499999999999997E-2</v>
      </c>
      <c r="T540" s="48" t="b">
        <f t="shared" si="47"/>
        <v>1</v>
      </c>
      <c r="U540" s="68"/>
      <c r="V540" s="68"/>
      <c r="W540" s="6"/>
    </row>
    <row r="541" spans="2:23" ht="15.6">
      <c r="B541" s="49">
        <v>44837</v>
      </c>
      <c r="C541" s="48">
        <v>6.8090000000000002</v>
      </c>
      <c r="D541" s="48">
        <v>6.8419999999999996</v>
      </c>
      <c r="E541" s="48">
        <v>6.8419999999999996</v>
      </c>
      <c r="F541" s="48">
        <v>6.7889999999999997</v>
      </c>
      <c r="G541" s="50">
        <v>-5.3E-3</v>
      </c>
      <c r="I541" s="29">
        <v>44837.645833333336</v>
      </c>
      <c r="J541" s="30">
        <v>925.85</v>
      </c>
      <c r="K541" s="43">
        <f t="shared" si="45"/>
        <v>7.1957855736945575E-2</v>
      </c>
      <c r="M541" s="29">
        <v>44837.645833333336</v>
      </c>
      <c r="N541" s="30">
        <v>1405.95</v>
      </c>
      <c r="O541" s="31">
        <f t="shared" si="46"/>
        <v>4.5011252813202951E-3</v>
      </c>
      <c r="Q541" s="49">
        <v>44837</v>
      </c>
      <c r="R541" s="48">
        <v>846.55</v>
      </c>
      <c r="S541" s="50">
        <v>3.5999999999999997E-2</v>
      </c>
      <c r="T541" s="48" t="b">
        <f t="shared" si="47"/>
        <v>1</v>
      </c>
      <c r="U541" s="68"/>
      <c r="V541" s="68"/>
      <c r="W541" s="6"/>
    </row>
    <row r="542" spans="2:23" ht="15.6">
      <c r="B542" s="49">
        <v>44868</v>
      </c>
      <c r="C542" s="48">
        <v>6.8550000000000004</v>
      </c>
      <c r="D542" s="48">
        <v>6.806</v>
      </c>
      <c r="E542" s="48">
        <v>6.8639999999999999</v>
      </c>
      <c r="F542" s="48">
        <v>6.7919999999999998</v>
      </c>
      <c r="G542" s="50">
        <v>6.7999999999999996E-3</v>
      </c>
      <c r="I542" s="29">
        <v>44868.645833333336</v>
      </c>
      <c r="J542" s="30">
        <v>911.3</v>
      </c>
      <c r="K542" s="43">
        <f t="shared" si="45"/>
        <v>-1.5715288653669668E-2</v>
      </c>
      <c r="M542" s="29">
        <v>44868.645833333336</v>
      </c>
      <c r="N542" s="30">
        <v>1429.1</v>
      </c>
      <c r="O542" s="31">
        <f t="shared" si="46"/>
        <v>1.6465734912336716E-2</v>
      </c>
      <c r="Q542" s="49">
        <v>44868</v>
      </c>
      <c r="R542" s="48">
        <v>851.85</v>
      </c>
      <c r="S542" s="50">
        <v>6.3E-3</v>
      </c>
      <c r="T542" s="48" t="b">
        <f t="shared" si="47"/>
        <v>1</v>
      </c>
      <c r="U542" s="68"/>
      <c r="V542" s="68"/>
      <c r="W542" s="6"/>
    </row>
    <row r="543" spans="2:23" ht="27">
      <c r="B543" s="48" t="s">
        <v>1197</v>
      </c>
      <c r="C543" s="48">
        <v>6.8540000000000001</v>
      </c>
      <c r="D543" s="48">
        <v>6.8920000000000003</v>
      </c>
      <c r="E543" s="48">
        <v>6.8920000000000003</v>
      </c>
      <c r="F543" s="48">
        <v>6.8289999999999997</v>
      </c>
      <c r="G543" s="50">
        <v>-1E-4</v>
      </c>
      <c r="I543" s="30" t="s">
        <v>335</v>
      </c>
      <c r="J543" s="30">
        <v>895.5</v>
      </c>
      <c r="K543" s="43">
        <f t="shared" si="45"/>
        <v>-1.733786897838252E-2</v>
      </c>
      <c r="M543" s="30" t="s">
        <v>335</v>
      </c>
      <c r="N543" s="30">
        <v>1444.75</v>
      </c>
      <c r="O543" s="31">
        <f t="shared" si="46"/>
        <v>1.0950948149184958E-2</v>
      </c>
      <c r="Q543" s="48" t="s">
        <v>1197</v>
      </c>
      <c r="R543" s="48">
        <v>854.9</v>
      </c>
      <c r="S543" s="50">
        <v>3.5999999999999999E-3</v>
      </c>
      <c r="T543" s="48" t="b">
        <f t="shared" si="47"/>
        <v>1</v>
      </c>
      <c r="U543" s="68"/>
      <c r="V543" s="68"/>
      <c r="W543" s="6"/>
    </row>
    <row r="544" spans="2:23" ht="27">
      <c r="B544" s="48" t="s">
        <v>1198</v>
      </c>
      <c r="C544" s="48">
        <v>6.8209999999999997</v>
      </c>
      <c r="D544" s="48">
        <v>6.8710000000000004</v>
      </c>
      <c r="E544" s="48">
        <v>6.8710000000000004</v>
      </c>
      <c r="F544" s="48">
        <v>6.8159999999999998</v>
      </c>
      <c r="G544" s="50">
        <v>-4.7999999999999996E-3</v>
      </c>
      <c r="I544" s="30" t="s">
        <v>336</v>
      </c>
      <c r="J544" s="30">
        <v>879.8</v>
      </c>
      <c r="K544" s="43">
        <f t="shared" si="45"/>
        <v>-1.7532104969290918E-2</v>
      </c>
      <c r="M544" s="30" t="s">
        <v>336</v>
      </c>
      <c r="N544" s="30">
        <v>1431.5</v>
      </c>
      <c r="O544" s="31">
        <f t="shared" si="46"/>
        <v>-9.1711368748919053E-3</v>
      </c>
      <c r="Q544" s="48" t="s">
        <v>1198</v>
      </c>
      <c r="R544" s="48">
        <v>858.25</v>
      </c>
      <c r="S544" s="50">
        <v>3.8999999999999998E-3</v>
      </c>
      <c r="T544" s="48" t="b">
        <f t="shared" si="47"/>
        <v>1</v>
      </c>
      <c r="U544" s="68"/>
      <c r="V544" s="68"/>
      <c r="W544" s="6"/>
    </row>
    <row r="545" spans="2:23" ht="27">
      <c r="B545" s="48" t="s">
        <v>1199</v>
      </c>
      <c r="C545" s="48">
        <v>6.7880000000000003</v>
      </c>
      <c r="D545" s="48">
        <v>6.8250000000000002</v>
      </c>
      <c r="E545" s="48">
        <v>6.8319999999999999</v>
      </c>
      <c r="F545" s="48">
        <v>6.7880000000000003</v>
      </c>
      <c r="G545" s="50">
        <v>-4.7999999999999996E-3</v>
      </c>
      <c r="I545" s="30" t="s">
        <v>337</v>
      </c>
      <c r="J545" s="30">
        <v>899.25</v>
      </c>
      <c r="K545" s="43">
        <f t="shared" si="45"/>
        <v>2.2107297112980318E-2</v>
      </c>
      <c r="M545" s="30" t="s">
        <v>337</v>
      </c>
      <c r="N545" s="30">
        <v>1465.25</v>
      </c>
      <c r="O545" s="31">
        <f t="shared" si="46"/>
        <v>2.3576667830946585E-2</v>
      </c>
      <c r="Q545" s="48" t="s">
        <v>1199</v>
      </c>
      <c r="R545" s="48">
        <v>877.25</v>
      </c>
      <c r="S545" s="50">
        <v>2.2100000000000002E-2</v>
      </c>
      <c r="T545" s="48" t="b">
        <f t="shared" si="47"/>
        <v>1</v>
      </c>
      <c r="U545" s="68"/>
      <c r="V545" s="68"/>
      <c r="W545" s="6"/>
    </row>
    <row r="546" spans="2:23" ht="27">
      <c r="B546" s="48" t="s">
        <v>1200</v>
      </c>
      <c r="C546" s="48">
        <v>6.7779999999999996</v>
      </c>
      <c r="D546" s="48">
        <v>6.8040000000000003</v>
      </c>
      <c r="E546" s="48">
        <v>6.8209999999999997</v>
      </c>
      <c r="F546" s="48">
        <v>6.774</v>
      </c>
      <c r="G546" s="50">
        <v>-1.5E-3</v>
      </c>
      <c r="I546" s="30" t="s">
        <v>338</v>
      </c>
      <c r="J546" s="30">
        <v>963.45</v>
      </c>
      <c r="K546" s="43">
        <f t="shared" si="45"/>
        <v>7.1392827356130173E-2</v>
      </c>
      <c r="M546" s="30" t="s">
        <v>338</v>
      </c>
      <c r="N546" s="30">
        <v>1482.9</v>
      </c>
      <c r="O546" s="31">
        <f t="shared" si="46"/>
        <v>1.2045725985326827E-2</v>
      </c>
      <c r="Q546" s="48" t="s">
        <v>1200</v>
      </c>
      <c r="R546" s="48">
        <v>919.55</v>
      </c>
      <c r="S546" s="50">
        <v>4.82E-2</v>
      </c>
      <c r="T546" s="48" t="b">
        <f t="shared" si="47"/>
        <v>1</v>
      </c>
      <c r="U546" s="68"/>
      <c r="V546" s="68"/>
      <c r="W546" s="6"/>
    </row>
    <row r="547" spans="2:23" ht="27">
      <c r="B547" s="48" t="s">
        <v>1201</v>
      </c>
      <c r="C547" s="48">
        <v>6.7809999999999997</v>
      </c>
      <c r="D547" s="48">
        <v>6.8209999999999997</v>
      </c>
      <c r="E547" s="48">
        <v>6.8209999999999997</v>
      </c>
      <c r="F547" s="48">
        <v>6.7809999999999997</v>
      </c>
      <c r="G547" s="50">
        <v>4.0000000000000002E-4</v>
      </c>
      <c r="I547" s="30" t="s">
        <v>339</v>
      </c>
      <c r="J547" s="30">
        <v>956.65</v>
      </c>
      <c r="K547" s="43">
        <f t="shared" si="45"/>
        <v>-7.0579687581089345E-3</v>
      </c>
      <c r="M547" s="30" t="s">
        <v>339</v>
      </c>
      <c r="N547" s="30">
        <v>1445.7</v>
      </c>
      <c r="O547" s="31">
        <f t="shared" si="46"/>
        <v>-2.5085980173983446E-2</v>
      </c>
      <c r="Q547" s="48" t="s">
        <v>1201</v>
      </c>
      <c r="R547" s="48">
        <v>904.95</v>
      </c>
      <c r="S547" s="50">
        <v>-1.5900000000000001E-2</v>
      </c>
      <c r="T547" s="48" t="b">
        <f t="shared" si="47"/>
        <v>1</v>
      </c>
      <c r="U547" s="68"/>
      <c r="V547" s="68"/>
      <c r="W547" s="6"/>
    </row>
    <row r="548" spans="2:23" ht="27">
      <c r="B548" s="48" t="s">
        <v>1202</v>
      </c>
      <c r="C548" s="48">
        <v>6.8310000000000004</v>
      </c>
      <c r="D548" s="48">
        <v>6.835</v>
      </c>
      <c r="E548" s="48">
        <v>6.8440000000000003</v>
      </c>
      <c r="F548" s="48">
        <v>6.819</v>
      </c>
      <c r="G548" s="50">
        <v>7.4000000000000003E-3</v>
      </c>
      <c r="I548" s="30" t="s">
        <v>340</v>
      </c>
      <c r="J548" s="30">
        <v>934</v>
      </c>
      <c r="K548" s="43">
        <f t="shared" si="45"/>
        <v>-2.3676370668478497E-2</v>
      </c>
      <c r="M548" s="30" t="s">
        <v>340</v>
      </c>
      <c r="N548" s="30">
        <v>1435.3</v>
      </c>
      <c r="O548" s="31">
        <f t="shared" si="46"/>
        <v>-7.1937469737843873E-3</v>
      </c>
      <c r="Q548" s="48" t="s">
        <v>1202</v>
      </c>
      <c r="R548" s="48">
        <v>916.15</v>
      </c>
      <c r="S548" s="50">
        <v>1.24E-2</v>
      </c>
      <c r="T548" s="48" t="b">
        <f t="shared" si="47"/>
        <v>1</v>
      </c>
      <c r="U548" s="69"/>
      <c r="V548" s="68"/>
      <c r="W548" s="6"/>
    </row>
    <row r="549" spans="2:23" ht="27">
      <c r="B549" s="48" t="s">
        <v>1203</v>
      </c>
      <c r="C549" s="48">
        <v>6.8310000000000004</v>
      </c>
      <c r="D549" s="48">
        <v>6.8490000000000002</v>
      </c>
      <c r="E549" s="48">
        <v>6.8490000000000002</v>
      </c>
      <c r="F549" s="48">
        <v>6.8159999999999998</v>
      </c>
      <c r="G549" s="50">
        <v>0</v>
      </c>
      <c r="I549" s="30" t="s">
        <v>341</v>
      </c>
      <c r="J549" s="30">
        <v>909.8</v>
      </c>
      <c r="K549" s="43">
        <f t="shared" si="45"/>
        <v>-2.5910064239828778E-2</v>
      </c>
      <c r="M549" s="30" t="s">
        <v>341</v>
      </c>
      <c r="N549" s="30">
        <v>1437.1</v>
      </c>
      <c r="O549" s="31">
        <f t="shared" si="46"/>
        <v>1.2540932209292865E-3</v>
      </c>
      <c r="Q549" s="48" t="s">
        <v>1203</v>
      </c>
      <c r="R549" s="48">
        <v>904.1</v>
      </c>
      <c r="S549" s="50">
        <v>-1.32E-2</v>
      </c>
      <c r="T549" s="48" t="b">
        <f t="shared" si="47"/>
        <v>1</v>
      </c>
      <c r="U549" s="69"/>
      <c r="V549" s="68"/>
      <c r="W549" s="6"/>
    </row>
    <row r="550" spans="2:23" ht="27">
      <c r="B550" s="48" t="s">
        <v>1204</v>
      </c>
      <c r="C550" s="48">
        <v>6.8339999999999996</v>
      </c>
      <c r="D550" s="48">
        <v>6.8479999999999999</v>
      </c>
      <c r="E550" s="48">
        <v>6.8479999999999999</v>
      </c>
      <c r="F550" s="48">
        <v>6.8209999999999997</v>
      </c>
      <c r="G550" s="50">
        <v>4.0000000000000002E-4</v>
      </c>
      <c r="I550" s="30" t="s">
        <v>342</v>
      </c>
      <c r="J550" s="30">
        <v>905.55</v>
      </c>
      <c r="K550" s="43">
        <f t="shared" si="45"/>
        <v>-4.671356342053179E-3</v>
      </c>
      <c r="M550" s="30" t="s">
        <v>342</v>
      </c>
      <c r="N550" s="30">
        <v>1454</v>
      </c>
      <c r="O550" s="31">
        <f t="shared" si="46"/>
        <v>1.1759794029643E-2</v>
      </c>
      <c r="Q550" s="48" t="s">
        <v>1204</v>
      </c>
      <c r="R550" s="48">
        <v>905.7</v>
      </c>
      <c r="S550" s="50">
        <v>1.8E-3</v>
      </c>
      <c r="T550" s="48" t="b">
        <f t="shared" si="47"/>
        <v>1</v>
      </c>
      <c r="U550" s="69"/>
      <c r="V550" s="68"/>
      <c r="W550" s="6"/>
    </row>
    <row r="551" spans="2:23" ht="27">
      <c r="B551" s="48" t="s">
        <v>1205</v>
      </c>
      <c r="C551" s="48">
        <v>6.8109999999999999</v>
      </c>
      <c r="D551" s="48">
        <v>6.8280000000000003</v>
      </c>
      <c r="E551" s="48">
        <v>6.8310000000000004</v>
      </c>
      <c r="F551" s="48">
        <v>6.8109999999999999</v>
      </c>
      <c r="G551" s="50">
        <v>-3.3999999999999998E-3</v>
      </c>
      <c r="I551" s="30" t="s">
        <v>343</v>
      </c>
      <c r="J551" s="30">
        <v>897.4</v>
      </c>
      <c r="K551" s="43">
        <f t="shared" si="45"/>
        <v>-9.0000552150626412E-3</v>
      </c>
      <c r="M551" s="30" t="s">
        <v>343</v>
      </c>
      <c r="N551" s="30">
        <v>1449.1</v>
      </c>
      <c r="O551" s="31">
        <f t="shared" si="46"/>
        <v>-3.3700137551582188E-3</v>
      </c>
      <c r="Q551" s="48" t="s">
        <v>1205</v>
      </c>
      <c r="R551" s="48">
        <v>887.2</v>
      </c>
      <c r="S551" s="50">
        <v>-2.0400000000000001E-2</v>
      </c>
      <c r="T551" s="48" t="b">
        <f t="shared" si="47"/>
        <v>1</v>
      </c>
      <c r="U551" s="69"/>
      <c r="V551" s="68"/>
      <c r="W551" s="6"/>
    </row>
    <row r="552" spans="2:23" ht="27">
      <c r="B552" s="48" t="s">
        <v>1206</v>
      </c>
      <c r="C552" s="48">
        <v>6.8360000000000003</v>
      </c>
      <c r="D552" s="48">
        <v>6.8630000000000004</v>
      </c>
      <c r="E552" s="48">
        <v>6.8630000000000004</v>
      </c>
      <c r="F552" s="48">
        <v>6.8280000000000003</v>
      </c>
      <c r="G552" s="50">
        <v>3.7000000000000002E-3</v>
      </c>
      <c r="I552" s="30" t="s">
        <v>344</v>
      </c>
      <c r="J552" s="30">
        <v>882.95</v>
      </c>
      <c r="K552" s="43">
        <f t="shared" si="45"/>
        <v>-1.610207265433472E-2</v>
      </c>
      <c r="M552" s="30" t="s">
        <v>344</v>
      </c>
      <c r="N552" s="30">
        <v>1416.75</v>
      </c>
      <c r="O552" s="31">
        <f t="shared" si="46"/>
        <v>-2.232420122834855E-2</v>
      </c>
      <c r="Q552" s="48" t="s">
        <v>1206</v>
      </c>
      <c r="R552" s="48">
        <v>872.1</v>
      </c>
      <c r="S552" s="50">
        <v>-1.7000000000000001E-2</v>
      </c>
      <c r="T552" s="48" t="b">
        <f t="shared" si="47"/>
        <v>1</v>
      </c>
      <c r="U552" s="69"/>
      <c r="V552" s="68"/>
      <c r="W552" s="6"/>
    </row>
    <row r="553" spans="2:23" ht="27">
      <c r="B553" s="48" t="s">
        <v>1207</v>
      </c>
      <c r="C553" s="48">
        <v>6.8209999999999997</v>
      </c>
      <c r="D553" s="48">
        <v>6.8890000000000002</v>
      </c>
      <c r="E553" s="48">
        <v>6.8890000000000002</v>
      </c>
      <c r="F553" s="48">
        <v>6.8170000000000002</v>
      </c>
      <c r="G553" s="50">
        <v>-2.2000000000000001E-3</v>
      </c>
      <c r="I553" s="30" t="s">
        <v>345</v>
      </c>
      <c r="J553" s="30">
        <v>881.45</v>
      </c>
      <c r="K553" s="43">
        <f t="shared" si="45"/>
        <v>-1.6988504445325514E-3</v>
      </c>
      <c r="M553" s="30" t="s">
        <v>345</v>
      </c>
      <c r="N553" s="30">
        <v>1407.45</v>
      </c>
      <c r="O553" s="31">
        <f t="shared" si="46"/>
        <v>-6.564319745897218E-3</v>
      </c>
      <c r="Q553" s="48" t="s">
        <v>1207</v>
      </c>
      <c r="R553" s="48">
        <v>859.6</v>
      </c>
      <c r="S553" s="50">
        <v>-1.43E-2</v>
      </c>
      <c r="T553" s="48" t="b">
        <f t="shared" si="47"/>
        <v>1</v>
      </c>
      <c r="U553" s="69"/>
      <c r="V553" s="68"/>
      <c r="W553" s="6"/>
    </row>
    <row r="554" spans="2:23" ht="27">
      <c r="B554" s="48" t="s">
        <v>1208</v>
      </c>
      <c r="C554" s="48">
        <v>6.7839999999999998</v>
      </c>
      <c r="D554" s="48">
        <v>6.85</v>
      </c>
      <c r="E554" s="48">
        <v>6.85</v>
      </c>
      <c r="F554" s="48">
        <v>6.7809999999999997</v>
      </c>
      <c r="G554" s="50">
        <v>-5.4000000000000003E-3</v>
      </c>
      <c r="I554" s="30" t="s">
        <v>346</v>
      </c>
      <c r="J554" s="30">
        <v>878.75</v>
      </c>
      <c r="K554" s="43">
        <f t="shared" si="45"/>
        <v>-3.0631346077486521E-3</v>
      </c>
      <c r="M554" s="30" t="s">
        <v>346</v>
      </c>
      <c r="N554" s="30">
        <v>1455.5</v>
      </c>
      <c r="O554" s="31">
        <f t="shared" si="46"/>
        <v>3.4139756296848844E-2</v>
      </c>
      <c r="Q554" s="48" t="s">
        <v>1208</v>
      </c>
      <c r="R554" s="48">
        <v>880.25</v>
      </c>
      <c r="S554" s="50">
        <v>2.4E-2</v>
      </c>
      <c r="T554" s="48" t="b">
        <f t="shared" si="47"/>
        <v>1</v>
      </c>
      <c r="U554" s="69"/>
      <c r="V554" s="68"/>
      <c r="W554" s="6"/>
    </row>
    <row r="555" spans="2:23" ht="27">
      <c r="B555" s="48" t="s">
        <v>1209</v>
      </c>
      <c r="C555" s="48">
        <v>6.843</v>
      </c>
      <c r="D555" s="48">
        <v>6.7789999999999999</v>
      </c>
      <c r="E555" s="48">
        <v>6.843</v>
      </c>
      <c r="F555" s="48">
        <v>6.7729999999999997</v>
      </c>
      <c r="G555" s="50">
        <v>8.6999999999999994E-3</v>
      </c>
      <c r="I555" s="30" t="s">
        <v>347</v>
      </c>
      <c r="J555" s="30">
        <v>887.95</v>
      </c>
      <c r="K555" s="43">
        <f t="shared" si="45"/>
        <v>1.0469416785206409E-2</v>
      </c>
      <c r="M555" s="30" t="s">
        <v>347</v>
      </c>
      <c r="N555" s="30">
        <v>1489.55</v>
      </c>
      <c r="O555" s="31">
        <f t="shared" si="46"/>
        <v>2.3394022672621029E-2</v>
      </c>
      <c r="Q555" s="48" t="s">
        <v>1209</v>
      </c>
      <c r="R555" s="48">
        <v>888.35</v>
      </c>
      <c r="S555" s="50">
        <v>9.1999999999999998E-3</v>
      </c>
      <c r="T555" s="48" t="b">
        <f t="shared" si="47"/>
        <v>1</v>
      </c>
      <c r="U555" s="69"/>
      <c r="V555" s="68"/>
      <c r="W555" s="6"/>
    </row>
    <row r="556" spans="2:23" ht="15.6">
      <c r="B556" s="49">
        <v>44655</v>
      </c>
      <c r="C556" s="48">
        <v>6.8979999999999997</v>
      </c>
      <c r="D556" s="48">
        <v>6.9509999999999996</v>
      </c>
      <c r="E556" s="48">
        <v>6.9509999999999996</v>
      </c>
      <c r="F556" s="48">
        <v>6.8949999999999996</v>
      </c>
      <c r="G556" s="50">
        <v>8.0000000000000002E-3</v>
      </c>
      <c r="I556" s="29">
        <v>44655.645833333336</v>
      </c>
      <c r="J556" s="30">
        <v>901.1</v>
      </c>
      <c r="K556" s="43">
        <f>J556/J555-1</f>
        <v>1.4809392420744416E-2</v>
      </c>
      <c r="M556" s="29">
        <v>44655.645833333336</v>
      </c>
      <c r="N556" s="30">
        <v>1523.5</v>
      </c>
      <c r="O556" s="31">
        <f>N556/N555-1</f>
        <v>2.2792118425027708E-2</v>
      </c>
      <c r="Q556" s="49">
        <v>44655</v>
      </c>
      <c r="R556" s="48">
        <v>909.1</v>
      </c>
      <c r="S556" s="50">
        <v>1.0800000000000001E-2</v>
      </c>
      <c r="T556" s="48" t="b">
        <f t="shared" si="47"/>
        <v>1</v>
      </c>
      <c r="U556" s="68"/>
      <c r="V556" s="68"/>
      <c r="W556" s="6"/>
    </row>
    <row r="557" spans="2:23" ht="15.6">
      <c r="B557" s="49">
        <v>44685</v>
      </c>
      <c r="C557" s="48">
        <v>6.899</v>
      </c>
      <c r="D557" s="48">
        <v>6.915</v>
      </c>
      <c r="E557" s="48">
        <v>6.915</v>
      </c>
      <c r="F557" s="48">
        <v>6.891</v>
      </c>
      <c r="G557" s="50">
        <v>1E-4</v>
      </c>
      <c r="I557" s="29">
        <v>44685.645833333336</v>
      </c>
      <c r="J557" s="30">
        <v>919.95</v>
      </c>
      <c r="K557" s="43">
        <f t="shared" ref="K557:K572" si="48">(J557/J556)-1</f>
        <v>2.0918876928198937E-2</v>
      </c>
      <c r="M557" s="29">
        <v>44685.645833333336</v>
      </c>
      <c r="N557" s="30">
        <v>1559.35</v>
      </c>
      <c r="O557" s="31">
        <f t="shared" ref="O557:O582" si="49">(N557/N556)-1</f>
        <v>2.3531342303905411E-2</v>
      </c>
      <c r="Q557" s="49">
        <v>44685</v>
      </c>
      <c r="R557" s="48">
        <v>928.3</v>
      </c>
      <c r="S557" s="50">
        <v>2.1100000000000001E-2</v>
      </c>
      <c r="T557" s="48" t="b">
        <f t="shared" si="47"/>
        <v>1</v>
      </c>
      <c r="U557" s="68"/>
      <c r="V557" s="68"/>
      <c r="W557" s="6"/>
    </row>
    <row r="558" spans="2:23" ht="15.6">
      <c r="B558" s="49">
        <v>44716</v>
      </c>
      <c r="C558" s="48">
        <v>6.9169999999999998</v>
      </c>
      <c r="D558" s="48">
        <v>6.93</v>
      </c>
      <c r="E558" s="48">
        <v>6.93</v>
      </c>
      <c r="F558" s="48">
        <v>6.9109999999999996</v>
      </c>
      <c r="G558" s="50">
        <v>2.5999999999999999E-3</v>
      </c>
      <c r="I558" s="29">
        <v>44716.645833333336</v>
      </c>
      <c r="J558" s="30">
        <v>918.85</v>
      </c>
      <c r="K558" s="43">
        <f t="shared" si="48"/>
        <v>-1.1957171585412762E-3</v>
      </c>
      <c r="M558" s="29">
        <v>44716.645833333336</v>
      </c>
      <c r="N558" s="30">
        <v>1554.75</v>
      </c>
      <c r="O558" s="31">
        <f t="shared" si="49"/>
        <v>-2.9499470933400662E-3</v>
      </c>
      <c r="Q558" s="49">
        <v>44716</v>
      </c>
      <c r="R558" s="48">
        <v>928.45</v>
      </c>
      <c r="S558" s="50">
        <v>2.0000000000000001E-4</v>
      </c>
      <c r="T558" s="48" t="b">
        <f t="shared" si="47"/>
        <v>1</v>
      </c>
      <c r="U558" s="68"/>
      <c r="V558" s="68"/>
      <c r="W558" s="6"/>
    </row>
    <row r="559" spans="2:23" ht="15.6">
      <c r="B559" s="49">
        <v>44746</v>
      </c>
      <c r="C559" s="48">
        <v>6.9139999999999997</v>
      </c>
      <c r="D559" s="48">
        <v>6.9160000000000004</v>
      </c>
      <c r="E559" s="48">
        <v>6.9210000000000003</v>
      </c>
      <c r="F559" s="48">
        <v>6.9009999999999998</v>
      </c>
      <c r="G559" s="50">
        <v>-4.0000000000000002E-4</v>
      </c>
      <c r="I559" s="29">
        <v>44746.645833333336</v>
      </c>
      <c r="J559" s="30">
        <v>902.6</v>
      </c>
      <c r="K559" s="43">
        <f t="shared" si="48"/>
        <v>-1.7685149915655396E-2</v>
      </c>
      <c r="M559" s="29">
        <v>44746.645833333336</v>
      </c>
      <c r="N559" s="30">
        <v>1572.2</v>
      </c>
      <c r="O559" s="31">
        <f t="shared" si="49"/>
        <v>1.1223669400225234E-2</v>
      </c>
      <c r="Q559" s="49">
        <v>44746</v>
      </c>
      <c r="R559" s="48">
        <v>902.65</v>
      </c>
      <c r="S559" s="50">
        <v>-2.7799999999999998E-2</v>
      </c>
      <c r="T559" s="48" t="b">
        <f t="shared" si="47"/>
        <v>1</v>
      </c>
      <c r="U559" s="68"/>
      <c r="V559" s="68"/>
      <c r="W559" s="6"/>
    </row>
    <row r="560" spans="2:23" ht="15.6">
      <c r="B560" s="49">
        <v>44777</v>
      </c>
      <c r="C560" s="48">
        <v>7.1189999999999998</v>
      </c>
      <c r="D560" s="48">
        <v>6.9960000000000004</v>
      </c>
      <c r="E560" s="48">
        <v>7.1210000000000004</v>
      </c>
      <c r="F560" s="48">
        <v>6.9160000000000004</v>
      </c>
      <c r="G560" s="50">
        <v>2.9600000000000001E-2</v>
      </c>
      <c r="I560" s="29">
        <v>44777.645833333336</v>
      </c>
      <c r="J560" s="30">
        <v>910.2</v>
      </c>
      <c r="K560" s="43">
        <f t="shared" si="48"/>
        <v>8.4201196543318702E-3</v>
      </c>
      <c r="M560" s="29">
        <v>44777.645833333336</v>
      </c>
      <c r="N560" s="30">
        <v>1590.8</v>
      </c>
      <c r="O560" s="31">
        <f t="shared" si="49"/>
        <v>1.1830555908917351E-2</v>
      </c>
      <c r="Q560" s="49">
        <v>44777</v>
      </c>
      <c r="R560" s="48">
        <v>903.1</v>
      </c>
      <c r="S560" s="50">
        <v>5.0000000000000001E-4</v>
      </c>
      <c r="T560" s="48" t="b">
        <f t="shared" si="47"/>
        <v>1</v>
      </c>
      <c r="U560" s="68"/>
      <c r="V560" s="68"/>
      <c r="W560" s="6"/>
    </row>
    <row r="561" spans="2:23" ht="15.6">
      <c r="B561" s="49">
        <v>44869</v>
      </c>
      <c r="C561" s="48">
        <v>7.149</v>
      </c>
      <c r="D561" s="48">
        <v>7.1870000000000003</v>
      </c>
      <c r="E561" s="48">
        <v>7.1920000000000002</v>
      </c>
      <c r="F561" s="48">
        <v>7.1319999999999997</v>
      </c>
      <c r="G561" s="50">
        <v>4.1999999999999997E-3</v>
      </c>
      <c r="I561" s="29">
        <v>44869.645833333336</v>
      </c>
      <c r="J561" s="30">
        <v>917.7</v>
      </c>
      <c r="K561" s="43">
        <f t="shared" si="48"/>
        <v>8.2399472643375216E-3</v>
      </c>
      <c r="M561" s="29">
        <v>44869.645833333336</v>
      </c>
      <c r="N561" s="30">
        <v>1574.75</v>
      </c>
      <c r="O561" s="31">
        <f t="shared" si="49"/>
        <v>-1.0089263263766579E-2</v>
      </c>
      <c r="Q561" s="49">
        <v>44869</v>
      </c>
      <c r="R561" s="48">
        <v>910.4</v>
      </c>
      <c r="S561" s="50">
        <v>8.0999999999999996E-3</v>
      </c>
      <c r="T561" s="48" t="b">
        <f t="shared" si="47"/>
        <v>1</v>
      </c>
      <c r="U561" s="68"/>
      <c r="V561" s="68"/>
      <c r="W561" s="6"/>
    </row>
    <row r="562" spans="2:23" ht="15.6">
      <c r="B562" s="49">
        <v>44899</v>
      </c>
      <c r="C562" s="48">
        <v>7.1890000000000001</v>
      </c>
      <c r="D562" s="48">
        <v>7.1840000000000002</v>
      </c>
      <c r="E562" s="48">
        <v>7.1950000000000003</v>
      </c>
      <c r="F562" s="48">
        <v>7.1529999999999996</v>
      </c>
      <c r="G562" s="50">
        <v>5.5999999999999999E-3</v>
      </c>
      <c r="I562" s="29">
        <v>44899.645833333336</v>
      </c>
      <c r="J562" s="30">
        <v>920.35</v>
      </c>
      <c r="K562" s="43">
        <f t="shared" si="48"/>
        <v>2.8876539174020888E-3</v>
      </c>
      <c r="M562" s="29">
        <v>44899.645833333336</v>
      </c>
      <c r="N562" s="30">
        <v>1542.2</v>
      </c>
      <c r="O562" s="31">
        <f t="shared" si="49"/>
        <v>-2.066994761073182E-2</v>
      </c>
      <c r="Q562" s="49">
        <v>44899</v>
      </c>
      <c r="R562" s="48">
        <v>900.45</v>
      </c>
      <c r="S562" s="50">
        <v>-1.09E-2</v>
      </c>
      <c r="T562" s="48" t="b">
        <f t="shared" si="47"/>
        <v>1</v>
      </c>
      <c r="U562" s="68"/>
      <c r="V562" s="68"/>
      <c r="W562" s="6"/>
    </row>
    <row r="563" spans="2:23" ht="27">
      <c r="B563" s="48" t="s">
        <v>1210</v>
      </c>
      <c r="C563" s="48">
        <v>7.2149999999999999</v>
      </c>
      <c r="D563" s="48">
        <v>7.2850000000000001</v>
      </c>
      <c r="E563" s="48">
        <v>7.2850000000000001</v>
      </c>
      <c r="F563" s="48">
        <v>7.2130000000000001</v>
      </c>
      <c r="G563" s="50">
        <v>3.5999999999999999E-3</v>
      </c>
      <c r="I563" s="30" t="s">
        <v>348</v>
      </c>
      <c r="J563" s="30">
        <v>922.4</v>
      </c>
      <c r="K563" s="43">
        <f t="shared" si="48"/>
        <v>2.2274134840005733E-3</v>
      </c>
      <c r="M563" s="30" t="s">
        <v>348</v>
      </c>
      <c r="N563" s="30">
        <v>1526.5</v>
      </c>
      <c r="O563" s="31">
        <f t="shared" si="49"/>
        <v>-1.0180261963428916E-2</v>
      </c>
      <c r="Q563" s="48" t="s">
        <v>1210</v>
      </c>
      <c r="R563" s="48">
        <v>893.95</v>
      </c>
      <c r="S563" s="50">
        <v>-7.1999999999999998E-3</v>
      </c>
      <c r="T563" s="48" t="b">
        <f t="shared" si="47"/>
        <v>1</v>
      </c>
      <c r="U563" s="68"/>
      <c r="V563" s="68"/>
      <c r="W563" s="6"/>
    </row>
    <row r="564" spans="2:23" ht="27">
      <c r="B564" s="48" t="s">
        <v>1211</v>
      </c>
      <c r="C564" s="48">
        <v>7.1529999999999996</v>
      </c>
      <c r="D564" s="48">
        <v>7.2480000000000002</v>
      </c>
      <c r="E564" s="48">
        <v>7.2629999999999999</v>
      </c>
      <c r="F564" s="48">
        <v>7.1529999999999996</v>
      </c>
      <c r="G564" s="50">
        <v>-8.6E-3</v>
      </c>
      <c r="I564" s="30" t="s">
        <v>349</v>
      </c>
      <c r="J564" s="30">
        <v>906.3</v>
      </c>
      <c r="K564" s="43">
        <f t="shared" si="48"/>
        <v>-1.7454466608846531E-2</v>
      </c>
      <c r="M564" s="30" t="s">
        <v>349</v>
      </c>
      <c r="N564" s="30">
        <v>1508.55</v>
      </c>
      <c r="O564" s="31">
        <f t="shared" si="49"/>
        <v>-1.1758925646904728E-2</v>
      </c>
      <c r="Q564" s="48" t="s">
        <v>1211</v>
      </c>
      <c r="R564" s="48">
        <v>886.9</v>
      </c>
      <c r="S564" s="50">
        <v>-7.9000000000000008E-3</v>
      </c>
      <c r="T564" s="48" t="b">
        <f t="shared" si="47"/>
        <v>1</v>
      </c>
      <c r="U564" s="68"/>
      <c r="V564" s="68"/>
      <c r="W564" s="6"/>
    </row>
    <row r="565" spans="2:23" ht="27">
      <c r="B565" s="48" t="s">
        <v>1212</v>
      </c>
      <c r="C565" s="48">
        <v>7.1509999999999998</v>
      </c>
      <c r="D565" s="48">
        <v>7.181</v>
      </c>
      <c r="E565" s="48">
        <v>7.181</v>
      </c>
      <c r="F565" s="48">
        <v>7.1280000000000001</v>
      </c>
      <c r="G565" s="50">
        <v>-2.9999999999999997E-4</v>
      </c>
      <c r="I565" s="30" t="s">
        <v>350</v>
      </c>
      <c r="J565" s="30">
        <v>905.75</v>
      </c>
      <c r="K565" s="43">
        <f t="shared" si="48"/>
        <v>-6.0686306962365322E-4</v>
      </c>
      <c r="M565" s="30" t="s">
        <v>350</v>
      </c>
      <c r="N565" s="30">
        <v>1461.4</v>
      </c>
      <c r="O565" s="31">
        <f t="shared" si="49"/>
        <v>-3.1255178814092899E-2</v>
      </c>
      <c r="Q565" s="48" t="s">
        <v>1212</v>
      </c>
      <c r="R565" s="48">
        <v>859</v>
      </c>
      <c r="S565" s="50">
        <v>-3.15E-2</v>
      </c>
      <c r="T565" s="48" t="b">
        <f t="shared" si="47"/>
        <v>1</v>
      </c>
      <c r="U565" s="68"/>
      <c r="V565" s="68"/>
      <c r="W565" s="6"/>
    </row>
    <row r="566" spans="2:23" ht="27">
      <c r="B566" s="48" t="s">
        <v>1213</v>
      </c>
      <c r="C566" s="48">
        <v>7.1050000000000004</v>
      </c>
      <c r="D566" s="48">
        <v>7.1790000000000003</v>
      </c>
      <c r="E566" s="48">
        <v>7.1790000000000003</v>
      </c>
      <c r="F566" s="48">
        <v>7.1029999999999998</v>
      </c>
      <c r="G566" s="50">
        <v>-6.4000000000000003E-3</v>
      </c>
      <c r="I566" s="30" t="s">
        <v>351</v>
      </c>
      <c r="J566" s="30">
        <v>886.8</v>
      </c>
      <c r="K566" s="43">
        <f t="shared" si="48"/>
        <v>-2.0921887938172845E-2</v>
      </c>
      <c r="M566" s="30" t="s">
        <v>351</v>
      </c>
      <c r="N566" s="30">
        <v>1481.8</v>
      </c>
      <c r="O566" s="31">
        <f t="shared" si="49"/>
        <v>1.3959217188996842E-2</v>
      </c>
      <c r="Q566" s="48" t="s">
        <v>1213</v>
      </c>
      <c r="R566" s="48">
        <v>863.1</v>
      </c>
      <c r="S566" s="50">
        <v>4.7999999999999996E-3</v>
      </c>
      <c r="T566" s="48" t="b">
        <f t="shared" si="47"/>
        <v>1</v>
      </c>
      <c r="U566" s="68"/>
      <c r="V566" s="68"/>
      <c r="W566" s="6"/>
    </row>
    <row r="567" spans="2:23" ht="27">
      <c r="B567" s="48" t="s">
        <v>1214</v>
      </c>
      <c r="C567" s="48">
        <v>7.1440000000000001</v>
      </c>
      <c r="D567" s="48">
        <v>7.1139999999999999</v>
      </c>
      <c r="E567" s="48">
        <v>7.16</v>
      </c>
      <c r="F567" s="48">
        <v>7.101</v>
      </c>
      <c r="G567" s="50">
        <v>5.4999999999999997E-3</v>
      </c>
      <c r="I567" s="30" t="s">
        <v>352</v>
      </c>
      <c r="J567" s="30">
        <v>896.25</v>
      </c>
      <c r="K567" s="43">
        <f t="shared" si="48"/>
        <v>1.0656292286874258E-2</v>
      </c>
      <c r="M567" s="30" t="s">
        <v>352</v>
      </c>
      <c r="N567" s="30">
        <v>1483.6</v>
      </c>
      <c r="O567" s="31">
        <f t="shared" si="49"/>
        <v>1.2147388311511964E-3</v>
      </c>
      <c r="Q567" s="48" t="s">
        <v>1214</v>
      </c>
      <c r="R567" s="48">
        <v>871.15</v>
      </c>
      <c r="S567" s="50">
        <v>9.2999999999999992E-3</v>
      </c>
      <c r="T567" s="48" t="b">
        <f t="shared" si="47"/>
        <v>1</v>
      </c>
      <c r="U567" s="68"/>
      <c r="V567" s="68"/>
      <c r="W567" s="6"/>
    </row>
    <row r="568" spans="2:23" ht="27">
      <c r="B568" s="48" t="s">
        <v>1215</v>
      </c>
      <c r="C568" s="48">
        <v>7.1669999999999998</v>
      </c>
      <c r="D568" s="48">
        <v>7.173</v>
      </c>
      <c r="E568" s="48">
        <v>7.1920000000000002</v>
      </c>
      <c r="F568" s="48">
        <v>7.1580000000000004</v>
      </c>
      <c r="G568" s="50">
        <v>3.2000000000000002E-3</v>
      </c>
      <c r="I568" s="30" t="s">
        <v>353</v>
      </c>
      <c r="J568" s="30">
        <v>891.55</v>
      </c>
      <c r="K568" s="43">
        <f t="shared" si="48"/>
        <v>-5.2440725244072839E-3</v>
      </c>
      <c r="M568" s="30" t="s">
        <v>353</v>
      </c>
      <c r="N568" s="30">
        <v>1545.6</v>
      </c>
      <c r="O568" s="31">
        <f t="shared" si="49"/>
        <v>4.1790239956861708E-2</v>
      </c>
      <c r="Q568" s="48" t="s">
        <v>1215</v>
      </c>
      <c r="R568" s="48">
        <v>872.2</v>
      </c>
      <c r="S568" s="50">
        <v>1.1999999999999999E-3</v>
      </c>
      <c r="T568" s="48" t="b">
        <f t="shared" si="47"/>
        <v>1</v>
      </c>
      <c r="U568" s="68"/>
      <c r="V568" s="68"/>
      <c r="W568" s="6"/>
    </row>
    <row r="569" spans="2:23" ht="27">
      <c r="B569" s="48" t="s">
        <v>1216</v>
      </c>
      <c r="C569" s="48">
        <v>7.0430000000000001</v>
      </c>
      <c r="D569" s="48">
        <v>7.2190000000000003</v>
      </c>
      <c r="E569" s="48">
        <v>7.2190000000000003</v>
      </c>
      <c r="F569" s="48">
        <v>7.0380000000000003</v>
      </c>
      <c r="G569" s="50">
        <v>-1.7299999999999999E-2</v>
      </c>
      <c r="I569" s="30" t="s">
        <v>354</v>
      </c>
      <c r="J569" s="30">
        <v>850.2</v>
      </c>
      <c r="K569" s="43">
        <f t="shared" si="48"/>
        <v>-4.6379900173854405E-2</v>
      </c>
      <c r="M569" s="30" t="s">
        <v>354</v>
      </c>
      <c r="N569" s="30">
        <v>1531.4</v>
      </c>
      <c r="O569" s="31">
        <f t="shared" si="49"/>
        <v>-9.1873706004139688E-3</v>
      </c>
      <c r="Q569" s="48" t="s">
        <v>1216</v>
      </c>
      <c r="R569" s="48">
        <v>844.3</v>
      </c>
      <c r="S569" s="50">
        <v>-3.2000000000000001E-2</v>
      </c>
      <c r="T569" s="48" t="b">
        <f t="shared" si="47"/>
        <v>1</v>
      </c>
      <c r="U569" s="69"/>
      <c r="V569" s="68"/>
      <c r="W569" s="6"/>
    </row>
    <row r="570" spans="2:23" ht="27">
      <c r="B570" s="48" t="s">
        <v>1217</v>
      </c>
      <c r="C570" s="48">
        <v>7.0529999999999999</v>
      </c>
      <c r="D570" s="48">
        <v>7.0819999999999999</v>
      </c>
      <c r="E570" s="48">
        <v>7.0979999999999999</v>
      </c>
      <c r="F570" s="48">
        <v>7.0380000000000003</v>
      </c>
      <c r="G570" s="50">
        <v>1.4E-3</v>
      </c>
      <c r="I570" s="30" t="s">
        <v>355</v>
      </c>
      <c r="J570" s="30">
        <v>866.95</v>
      </c>
      <c r="K570" s="43">
        <f t="shared" si="48"/>
        <v>1.9701246765466918E-2</v>
      </c>
      <c r="M570" s="30" t="s">
        <v>355</v>
      </c>
      <c r="N570" s="30">
        <v>1532.5</v>
      </c>
      <c r="O570" s="31">
        <f t="shared" si="49"/>
        <v>7.18296983152511E-4</v>
      </c>
      <c r="Q570" s="48" t="s">
        <v>1217</v>
      </c>
      <c r="R570" s="48">
        <v>870.35</v>
      </c>
      <c r="S570" s="50">
        <v>3.09E-2</v>
      </c>
      <c r="T570" s="48" t="b">
        <f t="shared" si="47"/>
        <v>1</v>
      </c>
      <c r="U570" s="69"/>
      <c r="V570" s="68"/>
      <c r="W570" s="6"/>
    </row>
    <row r="571" spans="2:23" ht="27">
      <c r="B571" s="48" t="s">
        <v>1218</v>
      </c>
      <c r="C571" s="48">
        <v>7.0830000000000002</v>
      </c>
      <c r="D571" s="48">
        <v>7.0709999999999997</v>
      </c>
      <c r="E571" s="48">
        <v>7.085</v>
      </c>
      <c r="F571" s="48">
        <v>7.0529999999999999</v>
      </c>
      <c r="G571" s="50">
        <v>4.3E-3</v>
      </c>
      <c r="I571" s="30" t="s">
        <v>356</v>
      </c>
      <c r="J571" s="30">
        <v>895.55</v>
      </c>
      <c r="K571" s="43">
        <f t="shared" si="48"/>
        <v>3.2989215064305855E-2</v>
      </c>
      <c r="M571" s="30" t="s">
        <v>356</v>
      </c>
      <c r="N571" s="30">
        <v>1506.4</v>
      </c>
      <c r="O571" s="31">
        <f t="shared" si="49"/>
        <v>-1.7030995106035784E-2</v>
      </c>
      <c r="Q571" s="48" t="s">
        <v>1218</v>
      </c>
      <c r="R571" s="48">
        <v>865.25</v>
      </c>
      <c r="S571" s="50">
        <v>-5.8999999999999999E-3</v>
      </c>
      <c r="T571" s="48" t="b">
        <f t="shared" si="47"/>
        <v>1</v>
      </c>
      <c r="U571" s="69"/>
      <c r="V571" s="68"/>
      <c r="W571" s="6"/>
    </row>
    <row r="572" spans="2:23" ht="27">
      <c r="B572" s="48" t="s">
        <v>1219</v>
      </c>
      <c r="C572" s="48">
        <v>7.1550000000000002</v>
      </c>
      <c r="D572" s="48">
        <v>7.1</v>
      </c>
      <c r="E572" s="48">
        <v>7.157</v>
      </c>
      <c r="F572" s="48">
        <v>7.1</v>
      </c>
      <c r="G572" s="50">
        <v>1.0200000000000001E-2</v>
      </c>
      <c r="I572" s="30" t="s">
        <v>357</v>
      </c>
      <c r="J572" s="30">
        <v>906.2</v>
      </c>
      <c r="K572" s="43">
        <f t="shared" si="48"/>
        <v>1.1892133325889231E-2</v>
      </c>
      <c r="M572" s="30" t="s">
        <v>357</v>
      </c>
      <c r="N572" s="30">
        <v>1570.1</v>
      </c>
      <c r="O572" s="31">
        <f t="shared" si="49"/>
        <v>4.2286245353159835E-2</v>
      </c>
      <c r="Q572" s="48" t="s">
        <v>1219</v>
      </c>
      <c r="R572" s="48">
        <v>863.05</v>
      </c>
      <c r="S572" s="50">
        <v>-2.5000000000000001E-3</v>
      </c>
      <c r="T572" s="48" t="b">
        <f t="shared" si="47"/>
        <v>1</v>
      </c>
      <c r="U572" s="69"/>
      <c r="V572" s="68"/>
      <c r="W572" s="6"/>
    </row>
    <row r="573" spans="2:23" ht="27">
      <c r="B573" s="48" t="s">
        <v>1220</v>
      </c>
      <c r="C573" s="48">
        <v>7.1390000000000002</v>
      </c>
      <c r="D573" s="48">
        <v>7.1790000000000003</v>
      </c>
      <c r="E573" s="48">
        <v>7.1820000000000004</v>
      </c>
      <c r="F573" s="48">
        <v>7.1260000000000003</v>
      </c>
      <c r="G573" s="50">
        <v>-2.2000000000000001E-3</v>
      </c>
      <c r="I573" s="30" t="s">
        <v>358</v>
      </c>
      <c r="J573" s="30">
        <v>899.85</v>
      </c>
      <c r="K573" s="43">
        <f t="shared" ref="K573:K582" si="50">(J573/J572)-1</f>
        <v>-7.007283160450295E-3</v>
      </c>
      <c r="M573" s="30" t="s">
        <v>358</v>
      </c>
      <c r="N573" s="30">
        <v>1585.9</v>
      </c>
      <c r="O573" s="31">
        <f t="shared" si="49"/>
        <v>1.0063053308706493E-2</v>
      </c>
      <c r="Q573" s="48" t="s">
        <v>1220</v>
      </c>
      <c r="R573" s="48">
        <v>862.85</v>
      </c>
      <c r="S573" s="50">
        <v>-2.0000000000000001E-4</v>
      </c>
      <c r="T573" s="48" t="b">
        <f t="shared" si="47"/>
        <v>1</v>
      </c>
      <c r="U573" s="69"/>
      <c r="V573" s="68"/>
      <c r="W573" s="6"/>
    </row>
    <row r="574" spans="2:23" ht="15.6">
      <c r="B574" s="49">
        <v>44597</v>
      </c>
      <c r="C574" s="48">
        <v>7.1189999999999998</v>
      </c>
      <c r="D574" s="48">
        <v>7.1379999999999999</v>
      </c>
      <c r="E574" s="48">
        <v>7.15</v>
      </c>
      <c r="F574" s="48">
        <v>7.1159999999999997</v>
      </c>
      <c r="G574" s="50">
        <v>-2.8E-3</v>
      </c>
      <c r="I574" s="29">
        <v>44597.645833333336</v>
      </c>
      <c r="J574" s="30">
        <v>877.35</v>
      </c>
      <c r="K574" s="43">
        <f t="shared" si="50"/>
        <v>-2.5004167361226903E-2</v>
      </c>
      <c r="M574" s="29">
        <v>44597.645833333336</v>
      </c>
      <c r="N574" s="30">
        <v>1553.4</v>
      </c>
      <c r="O574" s="31">
        <f t="shared" si="49"/>
        <v>-2.0493095403241068E-2</v>
      </c>
      <c r="Q574" s="49">
        <v>44597</v>
      </c>
      <c r="R574" s="48">
        <v>846.1</v>
      </c>
      <c r="S574" s="50">
        <v>-1.9400000000000001E-2</v>
      </c>
      <c r="T574" s="48" t="b">
        <f t="shared" si="47"/>
        <v>1</v>
      </c>
      <c r="U574" s="69"/>
      <c r="V574" s="68"/>
      <c r="W574" s="6"/>
    </row>
    <row r="575" spans="2:23" ht="15.6">
      <c r="B575" s="49">
        <v>44656</v>
      </c>
      <c r="C575" s="48">
        <v>7.3780000000000001</v>
      </c>
      <c r="D575" s="48">
        <v>7.1589999999999998</v>
      </c>
      <c r="E575" s="48">
        <v>7.4089999999999998</v>
      </c>
      <c r="F575" s="48">
        <v>7.1289999999999996</v>
      </c>
      <c r="G575" s="50">
        <v>3.6400000000000002E-2</v>
      </c>
      <c r="I575" s="29">
        <v>44656.645833333336</v>
      </c>
      <c r="J575" s="30">
        <v>851.65</v>
      </c>
      <c r="K575" s="43">
        <f t="shared" si="50"/>
        <v>-2.9292756596569269E-2</v>
      </c>
      <c r="M575" s="29">
        <v>44656.645833333336</v>
      </c>
      <c r="N575" s="30">
        <v>1499.5</v>
      </c>
      <c r="O575" s="31">
        <f t="shared" si="49"/>
        <v>-3.469808162739807E-2</v>
      </c>
      <c r="Q575" s="49">
        <v>44656</v>
      </c>
      <c r="R575" s="48">
        <v>825.7</v>
      </c>
      <c r="S575" s="50">
        <v>-2.41E-2</v>
      </c>
      <c r="T575" s="48" t="b">
        <f t="shared" si="47"/>
        <v>1</v>
      </c>
      <c r="U575" s="69"/>
      <c r="V575" s="68"/>
      <c r="W575" s="6"/>
    </row>
    <row r="576" spans="2:23" ht="15.6">
      <c r="B576" s="49">
        <v>44686</v>
      </c>
      <c r="C576" s="48">
        <v>7.4029999999999996</v>
      </c>
      <c r="D576" s="48">
        <v>7.4089999999999998</v>
      </c>
      <c r="E576" s="48">
        <v>7.452</v>
      </c>
      <c r="F576" s="48">
        <v>7.38</v>
      </c>
      <c r="G576" s="50">
        <v>3.3999999999999998E-3</v>
      </c>
      <c r="I576" s="29">
        <v>44686.645833333336</v>
      </c>
      <c r="J576" s="30">
        <v>850</v>
      </c>
      <c r="K576" s="43">
        <f t="shared" si="50"/>
        <v>-1.9374156050020463E-3</v>
      </c>
      <c r="M576" s="29">
        <v>44686.645833333336</v>
      </c>
      <c r="N576" s="30">
        <v>1483.8</v>
      </c>
      <c r="O576" s="31">
        <f t="shared" si="49"/>
        <v>-1.0470156718906387E-2</v>
      </c>
      <c r="Q576" s="49">
        <v>44686</v>
      </c>
      <c r="R576" s="48">
        <v>817.45</v>
      </c>
      <c r="S576" s="50">
        <v>-0.01</v>
      </c>
      <c r="T576" s="48" t="b">
        <f t="shared" si="47"/>
        <v>1</v>
      </c>
      <c r="U576" s="69"/>
      <c r="V576" s="68"/>
      <c r="W576" s="6"/>
    </row>
    <row r="577" spans="2:23" ht="15.6">
      <c r="B577" s="49">
        <v>44717</v>
      </c>
      <c r="C577" s="48">
        <v>7.4509999999999996</v>
      </c>
      <c r="D577" s="48">
        <v>7.4480000000000004</v>
      </c>
      <c r="E577" s="48">
        <v>7.47</v>
      </c>
      <c r="F577" s="48">
        <v>7.4109999999999996</v>
      </c>
      <c r="G577" s="50">
        <v>6.4999999999999997E-3</v>
      </c>
      <c r="I577" s="29">
        <v>44717.645833333336</v>
      </c>
      <c r="J577" s="30">
        <v>830.4</v>
      </c>
      <c r="K577" s="43">
        <f t="shared" si="50"/>
        <v>-2.3058823529411798E-2</v>
      </c>
      <c r="M577" s="29">
        <v>44717.645833333336</v>
      </c>
      <c r="N577" s="30">
        <v>1481.65</v>
      </c>
      <c r="O577" s="31">
        <f t="shared" si="49"/>
        <v>-1.4489823426336867E-3</v>
      </c>
      <c r="Q577" s="49">
        <v>44717</v>
      </c>
      <c r="R577" s="48">
        <v>817.4</v>
      </c>
      <c r="S577" s="50">
        <v>-1E-4</v>
      </c>
      <c r="T577" s="48" t="b">
        <f t="shared" si="47"/>
        <v>1</v>
      </c>
      <c r="U577" s="68"/>
      <c r="V577" s="68"/>
      <c r="W577" s="6"/>
    </row>
    <row r="578" spans="2:23" ht="15.6">
      <c r="B578" s="49">
        <v>44809</v>
      </c>
      <c r="C578" s="48">
        <v>7.4649999999999999</v>
      </c>
      <c r="D578" s="48">
        <v>7.4909999999999997</v>
      </c>
      <c r="E578" s="48">
        <v>7.4909999999999997</v>
      </c>
      <c r="F578" s="48">
        <v>7.4210000000000003</v>
      </c>
      <c r="G578" s="50">
        <v>1.9E-3</v>
      </c>
      <c r="I578" s="29">
        <v>44809.645833333336</v>
      </c>
      <c r="J578" s="30">
        <v>808.75</v>
      </c>
      <c r="K578" s="43">
        <f t="shared" si="50"/>
        <v>-2.6071772639691737E-2</v>
      </c>
      <c r="M578" s="29">
        <v>44809.645833333336</v>
      </c>
      <c r="N578" s="30">
        <v>1466.75</v>
      </c>
      <c r="O578" s="31">
        <f t="shared" si="49"/>
        <v>-1.0056356089494844E-2</v>
      </c>
      <c r="Q578" s="49">
        <v>44809</v>
      </c>
      <c r="R578" s="48">
        <v>800.7</v>
      </c>
      <c r="S578" s="50">
        <v>-2.0400000000000001E-2</v>
      </c>
      <c r="T578" s="48" t="b">
        <f t="shared" si="47"/>
        <v>1</v>
      </c>
      <c r="U578" s="68"/>
      <c r="V578" s="68"/>
      <c r="W578" s="6"/>
    </row>
    <row r="579" spans="2:23" ht="15.6">
      <c r="B579" s="49">
        <v>44839</v>
      </c>
      <c r="C579" s="48">
        <v>7.3010000000000002</v>
      </c>
      <c r="D579" s="48">
        <v>7.4020000000000001</v>
      </c>
      <c r="E579" s="48">
        <v>7.4020000000000001</v>
      </c>
      <c r="F579" s="48">
        <v>7.2960000000000003</v>
      </c>
      <c r="G579" s="50">
        <v>-2.1999999999999999E-2</v>
      </c>
      <c r="I579" s="29">
        <v>44839.645833333336</v>
      </c>
      <c r="J579" s="30">
        <v>804.55</v>
      </c>
      <c r="K579" s="43">
        <f t="shared" si="50"/>
        <v>-5.1931993817619926E-3</v>
      </c>
      <c r="M579" s="29">
        <v>44839.645833333336</v>
      </c>
      <c r="N579" s="30">
        <v>1458</v>
      </c>
      <c r="O579" s="31">
        <f t="shared" si="49"/>
        <v>-5.9655701380603166E-3</v>
      </c>
      <c r="Q579" s="49">
        <v>44839</v>
      </c>
      <c r="R579" s="48">
        <v>806.9</v>
      </c>
      <c r="S579" s="50">
        <v>7.7000000000000002E-3</v>
      </c>
      <c r="T579" s="48" t="b">
        <f t="shared" si="47"/>
        <v>1</v>
      </c>
      <c r="U579" s="68"/>
      <c r="V579" s="68"/>
      <c r="W579" s="6"/>
    </row>
    <row r="580" spans="2:23" ht="15.6">
      <c r="B580" s="49">
        <v>44870</v>
      </c>
      <c r="C580" s="48">
        <v>7.2149999999999999</v>
      </c>
      <c r="D580" s="48">
        <v>7.2960000000000003</v>
      </c>
      <c r="E580" s="48">
        <v>7.3339999999999996</v>
      </c>
      <c r="F580" s="48">
        <v>7.2080000000000002</v>
      </c>
      <c r="G580" s="50">
        <v>-1.18E-2</v>
      </c>
      <c r="I580" s="29">
        <v>44870.645833333336</v>
      </c>
      <c r="J580" s="30">
        <v>778.35</v>
      </c>
      <c r="K580" s="43">
        <f t="shared" si="50"/>
        <v>-3.256478776956051E-2</v>
      </c>
      <c r="M580" s="29">
        <v>44870.645833333336</v>
      </c>
      <c r="N580" s="30">
        <v>1464.05</v>
      </c>
      <c r="O580" s="31">
        <f t="shared" si="49"/>
        <v>4.1495198902605779E-3</v>
      </c>
      <c r="Q580" s="49">
        <v>44870</v>
      </c>
      <c r="R580" s="48">
        <v>810.5</v>
      </c>
      <c r="S580" s="50">
        <v>4.4999999999999997E-3</v>
      </c>
      <c r="T580" s="48" t="b">
        <f t="shared" si="47"/>
        <v>1</v>
      </c>
      <c r="U580" s="68"/>
      <c r="V580" s="68"/>
      <c r="W580" s="6"/>
    </row>
    <row r="581" spans="2:23" ht="15.6">
      <c r="B581" s="49">
        <v>44900</v>
      </c>
      <c r="C581" s="48">
        <v>7.2439999999999998</v>
      </c>
      <c r="D581" s="48">
        <v>7.2350000000000003</v>
      </c>
      <c r="E581" s="48">
        <v>7.2930000000000001</v>
      </c>
      <c r="F581" s="48">
        <v>7.1920000000000002</v>
      </c>
      <c r="G581" s="50">
        <v>4.0000000000000001E-3</v>
      </c>
      <c r="I581" s="29">
        <v>44900.645833333336</v>
      </c>
      <c r="J581" s="30">
        <v>739.8</v>
      </c>
      <c r="K581" s="43">
        <f t="shared" si="50"/>
        <v>-4.9527847369435385E-2</v>
      </c>
      <c r="M581" s="29">
        <v>44900.645833333336</v>
      </c>
      <c r="N581" s="30">
        <v>1456.3</v>
      </c>
      <c r="O581" s="31">
        <f t="shared" si="49"/>
        <v>-5.2935350568628081E-3</v>
      </c>
      <c r="Q581" s="49">
        <v>44900</v>
      </c>
      <c r="R581" s="48">
        <v>791.7</v>
      </c>
      <c r="S581" s="50">
        <v>-2.3199999999999998E-2</v>
      </c>
      <c r="T581" s="48" t="b">
        <f t="shared" si="47"/>
        <v>1</v>
      </c>
      <c r="U581" s="68"/>
      <c r="V581" s="68"/>
      <c r="W581" s="6"/>
    </row>
    <row r="582" spans="2:23" ht="27">
      <c r="B582" s="48" t="s">
        <v>1221</v>
      </c>
      <c r="C582" s="48">
        <v>7.3179999999999996</v>
      </c>
      <c r="D582" s="48">
        <v>7.3079999999999998</v>
      </c>
      <c r="E582" s="48">
        <v>7.34</v>
      </c>
      <c r="F582" s="48">
        <v>7.2969999999999997</v>
      </c>
      <c r="G582" s="50">
        <v>1.0200000000000001E-2</v>
      </c>
      <c r="I582" s="30" t="s">
        <v>359</v>
      </c>
      <c r="J582" s="30">
        <v>760.6</v>
      </c>
      <c r="K582" s="43">
        <f t="shared" si="50"/>
        <v>2.8115706947823726E-2</v>
      </c>
      <c r="M582" s="30" t="s">
        <v>359</v>
      </c>
      <c r="N582" s="30">
        <v>1427.65</v>
      </c>
      <c r="O582" s="31">
        <f t="shared" si="49"/>
        <v>-1.9673144269724552E-2</v>
      </c>
      <c r="Q582" s="48" t="s">
        <v>1221</v>
      </c>
      <c r="R582" s="48">
        <v>822.55</v>
      </c>
      <c r="S582" s="50">
        <v>3.9E-2</v>
      </c>
      <c r="T582" s="48" t="b">
        <f t="shared" si="47"/>
        <v>1</v>
      </c>
      <c r="U582" s="68"/>
      <c r="V582" s="68"/>
      <c r="W582" s="6"/>
    </row>
    <row r="583" spans="2:23" ht="27">
      <c r="B583" s="48" t="s">
        <v>1223</v>
      </c>
      <c r="C583" s="48">
        <v>7.3659999999999997</v>
      </c>
      <c r="D583" s="48">
        <v>7.34</v>
      </c>
      <c r="E583" s="48">
        <v>7.3810000000000002</v>
      </c>
      <c r="F583" s="48">
        <v>7.34</v>
      </c>
      <c r="G583" s="50">
        <v>6.6E-3</v>
      </c>
      <c r="I583" s="30" t="s">
        <v>361</v>
      </c>
      <c r="J583" s="30">
        <v>830.15</v>
      </c>
      <c r="K583" s="43">
        <f>J583/J582-1</f>
        <v>9.1440967657112848E-2</v>
      </c>
      <c r="M583" s="30" t="s">
        <v>361</v>
      </c>
      <c r="N583" s="30">
        <v>1496.4</v>
      </c>
      <c r="O583" s="31">
        <f>N583/N582-1</f>
        <v>4.8156060659125144E-2</v>
      </c>
      <c r="Q583" s="48" t="s">
        <v>1223</v>
      </c>
      <c r="R583" s="48">
        <v>833.7</v>
      </c>
      <c r="S583" s="50">
        <v>2.81E-2</v>
      </c>
      <c r="T583" s="48" t="b">
        <f t="shared" si="47"/>
        <v>1</v>
      </c>
      <c r="U583" s="68"/>
      <c r="V583" s="68"/>
      <c r="W583" s="6"/>
    </row>
    <row r="584" spans="2:23" ht="27">
      <c r="B584" s="48" t="s">
        <v>1224</v>
      </c>
      <c r="C584" s="48">
        <v>7.3550000000000004</v>
      </c>
      <c r="D584" s="48">
        <v>7.3890000000000002</v>
      </c>
      <c r="E584" s="48">
        <v>7.3890000000000002</v>
      </c>
      <c r="F584" s="48">
        <v>7.3410000000000002</v>
      </c>
      <c r="G584" s="50">
        <v>-1.5E-3</v>
      </c>
      <c r="I584" s="30" t="s">
        <v>362</v>
      </c>
      <c r="J584" s="30">
        <v>825.2</v>
      </c>
      <c r="K584" s="43">
        <f t="shared" ref="K584:K615" si="51">(J584/J583)-1</f>
        <v>-5.9627778112388841E-3</v>
      </c>
      <c r="M584" s="30" t="s">
        <v>362</v>
      </c>
      <c r="N584" s="30">
        <v>1499.15</v>
      </c>
      <c r="O584" s="31">
        <f t="shared" ref="O584:O615" si="52">(N584/N583)-1</f>
        <v>1.8377439187382549E-3</v>
      </c>
      <c r="Q584" s="48" t="s">
        <v>1224</v>
      </c>
      <c r="R584" s="48">
        <v>837.6</v>
      </c>
      <c r="S584" s="50">
        <v>4.7000000000000002E-3</v>
      </c>
      <c r="T584" s="48" t="b">
        <f t="shared" si="47"/>
        <v>1</v>
      </c>
      <c r="U584" s="68"/>
      <c r="V584" s="68"/>
      <c r="W584" s="6"/>
    </row>
    <row r="585" spans="2:23" ht="27">
      <c r="B585" s="48" t="s">
        <v>1225</v>
      </c>
      <c r="C585" s="48">
        <v>7.32</v>
      </c>
      <c r="D585" s="48">
        <v>7.343</v>
      </c>
      <c r="E585" s="48">
        <v>7.3630000000000004</v>
      </c>
      <c r="F585" s="48">
        <v>7.319</v>
      </c>
      <c r="G585" s="50">
        <v>-4.7999999999999996E-3</v>
      </c>
      <c r="I585" s="30" t="s">
        <v>363</v>
      </c>
      <c r="J585" s="30">
        <v>820.75</v>
      </c>
      <c r="K585" s="43">
        <f t="shared" si="51"/>
        <v>-5.3926320891906077E-3</v>
      </c>
      <c r="M585" s="30" t="s">
        <v>363</v>
      </c>
      <c r="N585" s="30">
        <v>1458.6</v>
      </c>
      <c r="O585" s="31">
        <f t="shared" si="52"/>
        <v>-2.7048660907847855E-2</v>
      </c>
      <c r="Q585" s="48" t="s">
        <v>1225</v>
      </c>
      <c r="R585" s="48">
        <v>795.8</v>
      </c>
      <c r="S585" s="50">
        <v>-4.99E-2</v>
      </c>
      <c r="T585" s="48" t="b">
        <f t="shared" si="47"/>
        <v>1</v>
      </c>
      <c r="U585" s="68"/>
      <c r="V585" s="68"/>
      <c r="W585" s="6"/>
    </row>
    <row r="586" spans="2:23" ht="27">
      <c r="B586" s="48" t="s">
        <v>1226</v>
      </c>
      <c r="C586" s="48">
        <v>7.359</v>
      </c>
      <c r="D586" s="48">
        <v>7.3360000000000003</v>
      </c>
      <c r="E586" s="48">
        <v>7.3659999999999997</v>
      </c>
      <c r="F586" s="48">
        <v>7.335</v>
      </c>
      <c r="G586" s="50">
        <v>5.3E-3</v>
      </c>
      <c r="I586" s="30" t="s">
        <v>364</v>
      </c>
      <c r="J586" s="30">
        <v>839.5</v>
      </c>
      <c r="K586" s="43">
        <f t="shared" si="51"/>
        <v>2.2844958879074007E-2</v>
      </c>
      <c r="M586" s="30" t="s">
        <v>364</v>
      </c>
      <c r="N586" s="30">
        <v>1476.75</v>
      </c>
      <c r="O586" s="31">
        <f t="shared" si="52"/>
        <v>1.2443438914027105E-2</v>
      </c>
      <c r="Q586" s="48" t="s">
        <v>1226</v>
      </c>
      <c r="R586" s="48">
        <v>798.8</v>
      </c>
      <c r="S586" s="50">
        <v>3.8E-3</v>
      </c>
      <c r="T586" s="48" t="b">
        <f t="shared" si="47"/>
        <v>1</v>
      </c>
      <c r="U586" s="68"/>
      <c r="V586" s="68"/>
      <c r="W586" s="6"/>
    </row>
    <row r="587" spans="2:23" ht="27">
      <c r="B587" s="48" t="s">
        <v>1227</v>
      </c>
      <c r="C587" s="48">
        <v>7.3860000000000001</v>
      </c>
      <c r="D587" s="48">
        <v>7.42</v>
      </c>
      <c r="E587" s="48">
        <v>7.42</v>
      </c>
      <c r="F587" s="48">
        <v>7.3479999999999999</v>
      </c>
      <c r="G587" s="50">
        <v>3.7000000000000002E-3</v>
      </c>
      <c r="I587" s="30" t="s">
        <v>365</v>
      </c>
      <c r="J587" s="30">
        <v>824.5</v>
      </c>
      <c r="K587" s="43">
        <f t="shared" si="51"/>
        <v>-1.7867778439547344E-2</v>
      </c>
      <c r="M587" s="30" t="s">
        <v>365</v>
      </c>
      <c r="N587" s="30">
        <v>1463.7</v>
      </c>
      <c r="O587" s="31">
        <f t="shared" si="52"/>
        <v>-8.8369730827830839E-3</v>
      </c>
      <c r="Q587" s="48" t="s">
        <v>1227</v>
      </c>
      <c r="R587" s="48">
        <v>783.8</v>
      </c>
      <c r="S587" s="50">
        <v>-1.8800000000000001E-2</v>
      </c>
      <c r="T587" s="48" t="b">
        <f t="shared" ref="T587:T650" si="53">Q587=B587</f>
        <v>1</v>
      </c>
      <c r="U587" s="68"/>
      <c r="V587" s="68"/>
      <c r="W587" s="6"/>
    </row>
    <row r="588" spans="2:23" ht="27">
      <c r="B588" s="48" t="s">
        <v>1228</v>
      </c>
      <c r="C588" s="48">
        <v>7.359</v>
      </c>
      <c r="D588" s="48">
        <v>7.3970000000000002</v>
      </c>
      <c r="E588" s="48">
        <v>7.3970000000000002</v>
      </c>
      <c r="F588" s="48">
        <v>7.3440000000000003</v>
      </c>
      <c r="G588" s="50">
        <v>-3.7000000000000002E-3</v>
      </c>
      <c r="I588" s="30" t="s">
        <v>366</v>
      </c>
      <c r="J588" s="30">
        <v>825</v>
      </c>
      <c r="K588" s="43">
        <f t="shared" si="51"/>
        <v>6.0642813826561337E-4</v>
      </c>
      <c r="M588" s="30" t="s">
        <v>366</v>
      </c>
      <c r="N588" s="30">
        <v>1461.65</v>
      </c>
      <c r="O588" s="31">
        <f t="shared" si="52"/>
        <v>-1.4005602240896309E-3</v>
      </c>
      <c r="Q588" s="48" t="s">
        <v>1228</v>
      </c>
      <c r="R588" s="48">
        <v>773.25</v>
      </c>
      <c r="S588" s="50">
        <v>-1.35E-2</v>
      </c>
      <c r="T588" s="48" t="b">
        <f t="shared" si="53"/>
        <v>1</v>
      </c>
      <c r="U588" s="69"/>
      <c r="V588" s="68"/>
      <c r="W588" s="6"/>
    </row>
    <row r="589" spans="2:23" ht="27">
      <c r="B589" s="48" t="s">
        <v>1229</v>
      </c>
      <c r="C589" s="48">
        <v>7.3049999999999997</v>
      </c>
      <c r="D589" s="48">
        <v>7.367</v>
      </c>
      <c r="E589" s="48">
        <v>7.367</v>
      </c>
      <c r="F589" s="48">
        <v>7.2969999999999997</v>
      </c>
      <c r="G589" s="50">
        <v>-7.3000000000000001E-3</v>
      </c>
      <c r="I589" s="30" t="s">
        <v>367</v>
      </c>
      <c r="J589" s="30">
        <v>788.5</v>
      </c>
      <c r="K589" s="43">
        <f t="shared" si="51"/>
        <v>-4.4242424242424194E-2</v>
      </c>
      <c r="M589" s="30" t="s">
        <v>367</v>
      </c>
      <c r="N589" s="30">
        <v>1430.1</v>
      </c>
      <c r="O589" s="31">
        <f t="shared" si="52"/>
        <v>-2.1585194814080055E-2</v>
      </c>
      <c r="Q589" s="48" t="s">
        <v>1229</v>
      </c>
      <c r="R589" s="48">
        <v>746.1</v>
      </c>
      <c r="S589" s="50">
        <v>-3.5099999999999999E-2</v>
      </c>
      <c r="T589" s="48" t="b">
        <f t="shared" si="53"/>
        <v>1</v>
      </c>
      <c r="U589" s="69"/>
      <c r="V589" s="68"/>
      <c r="W589" s="6"/>
    </row>
    <row r="590" spans="2:23" ht="27">
      <c r="B590" s="48" t="s">
        <v>1230</v>
      </c>
      <c r="C590" s="48">
        <v>7.2939999999999996</v>
      </c>
      <c r="D590" s="48">
        <v>7.3140000000000001</v>
      </c>
      <c r="E590" s="48">
        <v>7.3140000000000001</v>
      </c>
      <c r="F590" s="48">
        <v>7.2720000000000002</v>
      </c>
      <c r="G590" s="50">
        <v>-1.5E-3</v>
      </c>
      <c r="I590" s="30" t="s">
        <v>368</v>
      </c>
      <c r="J590" s="30">
        <v>786.3</v>
      </c>
      <c r="K590" s="43">
        <f t="shared" si="51"/>
        <v>-2.7901077996196344E-3</v>
      </c>
      <c r="M590" s="30" t="s">
        <v>368</v>
      </c>
      <c r="N590" s="30">
        <v>1475.3</v>
      </c>
      <c r="O590" s="31">
        <f t="shared" si="52"/>
        <v>3.1606181385917198E-2</v>
      </c>
      <c r="Q590" s="48" t="s">
        <v>1230</v>
      </c>
      <c r="R590" s="48">
        <v>757.4</v>
      </c>
      <c r="S590" s="50">
        <v>1.5100000000000001E-2</v>
      </c>
      <c r="T590" s="48" t="b">
        <f t="shared" si="53"/>
        <v>1</v>
      </c>
      <c r="U590" s="69"/>
      <c r="V590" s="68"/>
      <c r="W590" s="6"/>
    </row>
    <row r="591" spans="2:23" ht="27">
      <c r="B591" s="48" t="s">
        <v>1231</v>
      </c>
      <c r="C591" s="48">
        <v>7.35</v>
      </c>
      <c r="D591" s="48">
        <v>7.3280000000000003</v>
      </c>
      <c r="E591" s="48">
        <v>7.3760000000000003</v>
      </c>
      <c r="F591" s="48">
        <v>7.319</v>
      </c>
      <c r="G591" s="50">
        <v>7.7000000000000002E-3</v>
      </c>
      <c r="I591" s="30" t="s">
        <v>369</v>
      </c>
      <c r="J591" s="30">
        <v>815.4</v>
      </c>
      <c r="K591" s="43">
        <f t="shared" si="51"/>
        <v>3.7008775276611949E-2</v>
      </c>
      <c r="M591" s="30" t="s">
        <v>369</v>
      </c>
      <c r="N591" s="30">
        <v>1477.35</v>
      </c>
      <c r="O591" s="31">
        <f t="shared" si="52"/>
        <v>1.3895478885650459E-3</v>
      </c>
      <c r="Q591" s="48" t="s">
        <v>1231</v>
      </c>
      <c r="R591" s="48">
        <v>777.8</v>
      </c>
      <c r="S591" s="50">
        <v>2.69E-2</v>
      </c>
      <c r="T591" s="48" t="b">
        <f t="shared" si="53"/>
        <v>1</v>
      </c>
      <c r="U591" s="69"/>
      <c r="V591" s="68"/>
      <c r="W591" s="6"/>
    </row>
    <row r="592" spans="2:23" ht="27">
      <c r="B592" s="48" t="s">
        <v>1232</v>
      </c>
      <c r="C592" s="48">
        <v>7.4089999999999998</v>
      </c>
      <c r="D592" s="48">
        <v>7.3760000000000003</v>
      </c>
      <c r="E592" s="48">
        <v>7.4130000000000003</v>
      </c>
      <c r="F592" s="48">
        <v>7.3639999999999999</v>
      </c>
      <c r="G592" s="50">
        <v>8.0000000000000002E-3</v>
      </c>
      <c r="I592" s="30" t="s">
        <v>370</v>
      </c>
      <c r="J592" s="30">
        <v>815.75</v>
      </c>
      <c r="K592" s="43">
        <f t="shared" si="51"/>
        <v>4.2923718420406765E-4</v>
      </c>
      <c r="M592" s="30" t="s">
        <v>370</v>
      </c>
      <c r="N592" s="30">
        <v>1539.2</v>
      </c>
      <c r="O592" s="31">
        <f t="shared" si="52"/>
        <v>4.1865502419873524E-2</v>
      </c>
      <c r="Q592" s="48" t="s">
        <v>1232</v>
      </c>
      <c r="R592" s="48">
        <v>822.65</v>
      </c>
      <c r="S592" s="50">
        <v>5.7700000000000001E-2</v>
      </c>
      <c r="T592" s="48" t="b">
        <f t="shared" si="53"/>
        <v>1</v>
      </c>
      <c r="U592" s="69"/>
      <c r="V592" s="68"/>
      <c r="W592" s="6"/>
    </row>
    <row r="593" spans="2:23" ht="27">
      <c r="B593" s="48" t="s">
        <v>1233</v>
      </c>
      <c r="C593" s="48">
        <v>7.415</v>
      </c>
      <c r="D593" s="48">
        <v>7.444</v>
      </c>
      <c r="E593" s="48">
        <v>7.46</v>
      </c>
      <c r="F593" s="48">
        <v>7.4119999999999999</v>
      </c>
      <c r="G593" s="50">
        <v>8.0000000000000004E-4</v>
      </c>
      <c r="I593" s="30" t="s">
        <v>371</v>
      </c>
      <c r="J593" s="30">
        <v>804.4</v>
      </c>
      <c r="K593" s="43">
        <f t="shared" si="51"/>
        <v>-1.391357646337732E-2</v>
      </c>
      <c r="M593" s="30" t="s">
        <v>371</v>
      </c>
      <c r="N593" s="30">
        <v>1542.4</v>
      </c>
      <c r="O593" s="31">
        <f t="shared" si="52"/>
        <v>2.0790020790020236E-3</v>
      </c>
      <c r="Q593" s="48" t="s">
        <v>1233</v>
      </c>
      <c r="R593" s="48">
        <v>809.4</v>
      </c>
      <c r="S593" s="50">
        <v>-1.61E-2</v>
      </c>
      <c r="T593" s="48" t="b">
        <f t="shared" si="53"/>
        <v>1</v>
      </c>
      <c r="U593" s="69"/>
      <c r="V593" s="68"/>
      <c r="W593" s="6"/>
    </row>
    <row r="594" spans="2:23" ht="15.6">
      <c r="B594" s="49">
        <v>44567</v>
      </c>
      <c r="C594" s="48">
        <v>7.4139999999999997</v>
      </c>
      <c r="D594" s="48">
        <v>7.4370000000000003</v>
      </c>
      <c r="E594" s="48">
        <v>7.4379999999999997</v>
      </c>
      <c r="F594" s="48">
        <v>7.3970000000000002</v>
      </c>
      <c r="G594" s="50">
        <v>-1E-4</v>
      </c>
      <c r="I594" s="29">
        <v>44567.645833333336</v>
      </c>
      <c r="J594" s="30">
        <v>794.9</v>
      </c>
      <c r="K594" s="43">
        <f t="shared" si="51"/>
        <v>-1.1810044753853832E-2</v>
      </c>
      <c r="M594" s="29">
        <v>44567.645833333336</v>
      </c>
      <c r="N594" s="30">
        <v>1533.9</v>
      </c>
      <c r="O594" s="31">
        <f t="shared" si="52"/>
        <v>-5.5108921161826085E-3</v>
      </c>
      <c r="Q594" s="49">
        <v>44567</v>
      </c>
      <c r="R594" s="48">
        <v>801.5</v>
      </c>
      <c r="S594" s="50">
        <v>-9.7999999999999997E-3</v>
      </c>
      <c r="T594" s="48" t="b">
        <f t="shared" si="53"/>
        <v>1</v>
      </c>
      <c r="U594" s="69"/>
      <c r="V594" s="68"/>
      <c r="W594" s="6"/>
    </row>
    <row r="595" spans="2:23" ht="15.6">
      <c r="B595" s="49">
        <v>44598</v>
      </c>
      <c r="C595" s="48">
        <v>7.4340000000000002</v>
      </c>
      <c r="D595" s="48">
        <v>7.42</v>
      </c>
      <c r="E595" s="48">
        <v>7.4409999999999998</v>
      </c>
      <c r="F595" s="48">
        <v>7.4089999999999998</v>
      </c>
      <c r="G595" s="50">
        <v>2.7000000000000001E-3</v>
      </c>
      <c r="I595" s="29">
        <v>44598.645833333336</v>
      </c>
      <c r="J595" s="30">
        <v>786.55</v>
      </c>
      <c r="K595" s="43">
        <f t="shared" si="51"/>
        <v>-1.0504465970562316E-2</v>
      </c>
      <c r="M595" s="29">
        <v>44598.645833333336</v>
      </c>
      <c r="N595" s="30">
        <v>1539.65</v>
      </c>
      <c r="O595" s="31">
        <f t="shared" si="52"/>
        <v>3.748614642414827E-3</v>
      </c>
      <c r="Q595" s="49">
        <v>44598</v>
      </c>
      <c r="R595" s="48">
        <v>824.2</v>
      </c>
      <c r="S595" s="50">
        <v>2.8299999999999999E-2</v>
      </c>
      <c r="T595" s="48" t="b">
        <f t="shared" si="53"/>
        <v>1</v>
      </c>
      <c r="U595" s="69"/>
      <c r="V595" s="68"/>
      <c r="W595" s="6"/>
    </row>
    <row r="596" spans="2:23" ht="15.6">
      <c r="B596" s="49">
        <v>44626</v>
      </c>
      <c r="C596" s="48">
        <v>7.4560000000000004</v>
      </c>
      <c r="D596" s="48">
        <v>7.484</v>
      </c>
      <c r="E596" s="48">
        <v>7.484</v>
      </c>
      <c r="F596" s="48">
        <v>7.4420000000000002</v>
      </c>
      <c r="G596" s="50">
        <v>3.0000000000000001E-3</v>
      </c>
      <c r="I596" s="29">
        <v>44626.645833333336</v>
      </c>
      <c r="J596" s="30">
        <v>785.05</v>
      </c>
      <c r="K596" s="43">
        <f t="shared" si="51"/>
        <v>-1.9070624880808129E-3</v>
      </c>
      <c r="M596" s="29">
        <v>44626.645833333336</v>
      </c>
      <c r="N596" s="30">
        <v>1519.1</v>
      </c>
      <c r="O596" s="31">
        <f t="shared" si="52"/>
        <v>-1.3347189296268769E-2</v>
      </c>
      <c r="Q596" s="49">
        <v>44626</v>
      </c>
      <c r="R596" s="48">
        <v>806.7</v>
      </c>
      <c r="S596" s="50">
        <v>-2.12E-2</v>
      </c>
      <c r="T596" s="48" t="b">
        <f t="shared" si="53"/>
        <v>1</v>
      </c>
      <c r="U596" s="68"/>
      <c r="V596" s="68"/>
      <c r="W596" s="6"/>
    </row>
    <row r="597" spans="2:23" ht="15.6">
      <c r="B597" s="49">
        <v>44718</v>
      </c>
      <c r="C597" s="48">
        <v>7.5</v>
      </c>
      <c r="D597" s="48">
        <v>7.5</v>
      </c>
      <c r="E597" s="48">
        <v>7.5119999999999996</v>
      </c>
      <c r="F597" s="48">
        <v>7.49</v>
      </c>
      <c r="G597" s="50">
        <v>5.8999999999999999E-3</v>
      </c>
      <c r="I597" s="29">
        <v>44718.645833333336</v>
      </c>
      <c r="J597" s="30">
        <v>784.55</v>
      </c>
      <c r="K597" s="43">
        <f t="shared" si="51"/>
        <v>-6.369021081459314E-4</v>
      </c>
      <c r="M597" s="29">
        <v>44718.645833333336</v>
      </c>
      <c r="N597" s="30">
        <v>1520.2</v>
      </c>
      <c r="O597" s="31">
        <f t="shared" si="52"/>
        <v>7.2411296162200323E-4</v>
      </c>
      <c r="Q597" s="49">
        <v>44718</v>
      </c>
      <c r="R597" s="48">
        <v>802.6</v>
      </c>
      <c r="S597" s="50">
        <v>-5.1000000000000004E-3</v>
      </c>
      <c r="T597" s="48" t="b">
        <f t="shared" si="53"/>
        <v>1</v>
      </c>
      <c r="U597" s="68"/>
      <c r="V597" s="68"/>
      <c r="W597" s="6"/>
    </row>
    <row r="598" spans="2:23" ht="15.6">
      <c r="B598" s="49">
        <v>44748</v>
      </c>
      <c r="C598" s="48">
        <v>7.5179999999999998</v>
      </c>
      <c r="D598" s="48">
        <v>7.5380000000000003</v>
      </c>
      <c r="E598" s="48">
        <v>7.5380000000000003</v>
      </c>
      <c r="F598" s="48">
        <v>7.51</v>
      </c>
      <c r="G598" s="50">
        <v>2.3999999999999998E-3</v>
      </c>
      <c r="I598" s="29">
        <v>44748.645833333336</v>
      </c>
      <c r="J598" s="30">
        <v>783.9</v>
      </c>
      <c r="K598" s="43">
        <f t="shared" si="51"/>
        <v>-8.2850041425019949E-4</v>
      </c>
      <c r="M598" s="29">
        <v>44748.645833333336</v>
      </c>
      <c r="N598" s="30">
        <v>1493.05</v>
      </c>
      <c r="O598" s="31">
        <f t="shared" si="52"/>
        <v>-1.7859492172082714E-2</v>
      </c>
      <c r="Q598" s="49">
        <v>44748</v>
      </c>
      <c r="R598" s="48">
        <v>790.1</v>
      </c>
      <c r="S598" s="50">
        <v>-1.5599999999999999E-2</v>
      </c>
      <c r="T598" s="48" t="b">
        <f t="shared" si="53"/>
        <v>1</v>
      </c>
      <c r="U598" s="68"/>
      <c r="V598" s="68"/>
      <c r="W598" s="6"/>
    </row>
    <row r="599" spans="2:23" ht="15.6">
      <c r="B599" s="49">
        <v>44779</v>
      </c>
      <c r="C599" s="48">
        <v>7.4939999999999998</v>
      </c>
      <c r="D599" s="48">
        <v>7.5229999999999997</v>
      </c>
      <c r="E599" s="48">
        <v>7.5620000000000003</v>
      </c>
      <c r="F599" s="48">
        <v>7.4379999999999997</v>
      </c>
      <c r="G599" s="50">
        <v>-3.2000000000000002E-3</v>
      </c>
      <c r="I599" s="29">
        <v>44779.645833333336</v>
      </c>
      <c r="J599" s="30">
        <v>813</v>
      </c>
      <c r="K599" s="43">
        <f t="shared" si="51"/>
        <v>3.7122081898201431E-2</v>
      </c>
      <c r="M599" s="29">
        <v>44779.645833333336</v>
      </c>
      <c r="N599" s="30">
        <v>1482.2</v>
      </c>
      <c r="O599" s="31">
        <f t="shared" si="52"/>
        <v>-7.2670037842000879E-3</v>
      </c>
      <c r="Q599" s="49">
        <v>44779</v>
      </c>
      <c r="R599" s="48">
        <v>771.55</v>
      </c>
      <c r="S599" s="50">
        <v>-2.35E-2</v>
      </c>
      <c r="T599" s="48" t="b">
        <f t="shared" si="53"/>
        <v>1</v>
      </c>
      <c r="U599" s="68"/>
      <c r="V599" s="68"/>
      <c r="W599" s="6"/>
    </row>
    <row r="600" spans="2:23" ht="15.6">
      <c r="B600" s="49">
        <v>44810</v>
      </c>
      <c r="C600" s="48">
        <v>7.4960000000000004</v>
      </c>
      <c r="D600" s="48">
        <v>7.5279999999999996</v>
      </c>
      <c r="E600" s="48">
        <v>7.5330000000000004</v>
      </c>
      <c r="F600" s="48">
        <v>7.4960000000000004</v>
      </c>
      <c r="G600" s="50">
        <v>2.9999999999999997E-4</v>
      </c>
      <c r="I600" s="29">
        <v>44810.645833333336</v>
      </c>
      <c r="J600" s="30">
        <v>827.9</v>
      </c>
      <c r="K600" s="43">
        <f t="shared" si="51"/>
        <v>1.8327183271832581E-2</v>
      </c>
      <c r="M600" s="29">
        <v>44810.645833333336</v>
      </c>
      <c r="N600" s="30">
        <v>1499.1</v>
      </c>
      <c r="O600" s="31">
        <f t="shared" si="52"/>
        <v>1.1401970044528253E-2</v>
      </c>
      <c r="Q600" s="49">
        <v>44810</v>
      </c>
      <c r="R600" s="48">
        <v>786.1</v>
      </c>
      <c r="S600" s="50">
        <v>1.89E-2</v>
      </c>
      <c r="T600" s="48" t="b">
        <f t="shared" si="53"/>
        <v>1</v>
      </c>
      <c r="U600" s="68"/>
      <c r="V600" s="68"/>
      <c r="W600" s="6"/>
    </row>
    <row r="601" spans="2:23" ht="15.6">
      <c r="B601" s="49">
        <v>44840</v>
      </c>
      <c r="C601" s="48">
        <v>7.5190000000000001</v>
      </c>
      <c r="D601" s="48">
        <v>7.5119999999999996</v>
      </c>
      <c r="E601" s="48">
        <v>7.5270000000000001</v>
      </c>
      <c r="F601" s="48">
        <v>7.5030000000000001</v>
      </c>
      <c r="G601" s="50">
        <v>3.0999999999999999E-3</v>
      </c>
      <c r="I601" s="29">
        <v>44840.645833333336</v>
      </c>
      <c r="J601" s="30">
        <v>809.65</v>
      </c>
      <c r="K601" s="43">
        <f t="shared" si="51"/>
        <v>-2.2043725087570909E-2</v>
      </c>
      <c r="M601" s="29">
        <v>44840.645833333336</v>
      </c>
      <c r="N601" s="30">
        <v>1499.55</v>
      </c>
      <c r="O601" s="31">
        <f t="shared" si="52"/>
        <v>3.0018010806487361E-4</v>
      </c>
      <c r="Q601" s="49">
        <v>44840</v>
      </c>
      <c r="R601" s="48">
        <v>786.35</v>
      </c>
      <c r="S601" s="50">
        <v>2.9999999999999997E-4</v>
      </c>
      <c r="T601" s="48" t="b">
        <f t="shared" si="53"/>
        <v>1</v>
      </c>
      <c r="U601" s="68"/>
      <c r="V601" s="68"/>
      <c r="W601" s="6"/>
    </row>
    <row r="602" spans="2:23" ht="27">
      <c r="B602" s="48" t="s">
        <v>1234</v>
      </c>
      <c r="C602" s="48">
        <v>7.6040000000000001</v>
      </c>
      <c r="D602" s="48">
        <v>7.5940000000000003</v>
      </c>
      <c r="E602" s="48">
        <v>7.6150000000000002</v>
      </c>
      <c r="F602" s="48">
        <v>7.5819999999999999</v>
      </c>
      <c r="G602" s="50">
        <v>1.1299999999999999E-2</v>
      </c>
      <c r="I602" s="30" t="s">
        <v>372</v>
      </c>
      <c r="J602" s="30">
        <v>791.9</v>
      </c>
      <c r="K602" s="43">
        <f t="shared" si="51"/>
        <v>-2.1923053171123308E-2</v>
      </c>
      <c r="M602" s="30" t="s">
        <v>372</v>
      </c>
      <c r="N602" s="30">
        <v>1493.05</v>
      </c>
      <c r="O602" s="31">
        <f t="shared" si="52"/>
        <v>-4.3346337234503318E-3</v>
      </c>
      <c r="Q602" s="48" t="s">
        <v>1234</v>
      </c>
      <c r="R602" s="48">
        <v>780.2</v>
      </c>
      <c r="S602" s="50">
        <v>-7.7999999999999996E-3</v>
      </c>
      <c r="T602" s="48" t="b">
        <f t="shared" si="53"/>
        <v>1</v>
      </c>
      <c r="U602" s="68"/>
      <c r="V602" s="68"/>
      <c r="W602" s="6"/>
    </row>
    <row r="603" spans="2:23" ht="27">
      <c r="B603" s="48" t="s">
        <v>1235</v>
      </c>
      <c r="C603" s="48">
        <v>7.5810000000000004</v>
      </c>
      <c r="D603" s="48">
        <v>7.6040000000000001</v>
      </c>
      <c r="E603" s="48">
        <v>7.6139999999999999</v>
      </c>
      <c r="F603" s="48">
        <v>7.5739999999999998</v>
      </c>
      <c r="G603" s="50">
        <v>-3.0000000000000001E-3</v>
      </c>
      <c r="I603" s="30" t="s">
        <v>373</v>
      </c>
      <c r="J603" s="30">
        <v>787.05</v>
      </c>
      <c r="K603" s="43">
        <f t="shared" si="51"/>
        <v>-6.1245106705392072E-3</v>
      </c>
      <c r="M603" s="30" t="s">
        <v>373</v>
      </c>
      <c r="N603" s="30">
        <v>1459.35</v>
      </c>
      <c r="O603" s="31">
        <f t="shared" si="52"/>
        <v>-2.2571246776732279E-2</v>
      </c>
      <c r="Q603" s="48" t="s">
        <v>1235</v>
      </c>
      <c r="R603" s="48">
        <v>767.95</v>
      </c>
      <c r="S603" s="50">
        <v>-1.5699999999999999E-2</v>
      </c>
      <c r="T603" s="48" t="b">
        <f t="shared" si="53"/>
        <v>1</v>
      </c>
      <c r="U603" s="68"/>
      <c r="V603" s="68"/>
      <c r="W603" s="6"/>
    </row>
    <row r="604" spans="2:23" ht="27">
      <c r="B604" s="48" t="s">
        <v>1236</v>
      </c>
      <c r="C604" s="48">
        <v>7.5919999999999996</v>
      </c>
      <c r="D604" s="48">
        <v>7.61</v>
      </c>
      <c r="E604" s="48">
        <v>7.6139999999999999</v>
      </c>
      <c r="F604" s="48">
        <v>7.5780000000000003</v>
      </c>
      <c r="G604" s="50">
        <v>1.5E-3</v>
      </c>
      <c r="I604" s="30" t="s">
        <v>374</v>
      </c>
      <c r="J604" s="30">
        <v>815.8</v>
      </c>
      <c r="K604" s="43">
        <f t="shared" si="51"/>
        <v>3.6528810113715782E-2</v>
      </c>
      <c r="M604" s="30" t="s">
        <v>374</v>
      </c>
      <c r="N604" s="30">
        <v>1460.05</v>
      </c>
      <c r="O604" s="31">
        <f t="shared" si="52"/>
        <v>4.7966560455003915E-4</v>
      </c>
      <c r="Q604" s="48" t="s">
        <v>1236</v>
      </c>
      <c r="R604" s="48">
        <v>768.2</v>
      </c>
      <c r="S604" s="50">
        <v>2.9999999999999997E-4</v>
      </c>
      <c r="T604" s="48" t="b">
        <f t="shared" si="53"/>
        <v>1</v>
      </c>
      <c r="U604" s="68"/>
      <c r="V604" s="68"/>
      <c r="W604" s="6"/>
    </row>
    <row r="605" spans="2:23" ht="27">
      <c r="B605" s="48" t="s">
        <v>1237</v>
      </c>
      <c r="C605" s="48">
        <v>7.617</v>
      </c>
      <c r="D605" s="48">
        <v>7.5720000000000001</v>
      </c>
      <c r="E605" s="48">
        <v>7.617</v>
      </c>
      <c r="F605" s="48">
        <v>7.5510000000000002</v>
      </c>
      <c r="G605" s="50">
        <v>3.3E-3</v>
      </c>
      <c r="I605" s="30" t="s">
        <v>375</v>
      </c>
      <c r="J605" s="30">
        <v>820.3</v>
      </c>
      <c r="K605" s="43">
        <f t="shared" si="51"/>
        <v>5.516057857317902E-3</v>
      </c>
      <c r="M605" s="30" t="s">
        <v>375</v>
      </c>
      <c r="N605" s="30">
        <v>1446.35</v>
      </c>
      <c r="O605" s="31">
        <f t="shared" si="52"/>
        <v>-9.3832402999897147E-3</v>
      </c>
      <c r="Q605" s="48" t="s">
        <v>1237</v>
      </c>
      <c r="R605" s="48">
        <v>747.45</v>
      </c>
      <c r="S605" s="50">
        <v>-2.7E-2</v>
      </c>
      <c r="T605" s="48" t="b">
        <f t="shared" si="53"/>
        <v>1</v>
      </c>
      <c r="U605" s="68"/>
      <c r="V605" s="68"/>
      <c r="W605" s="6"/>
    </row>
    <row r="606" spans="2:23" ht="27">
      <c r="B606" s="48" t="s">
        <v>1238</v>
      </c>
      <c r="C606" s="48">
        <v>7.5460000000000003</v>
      </c>
      <c r="D606" s="48">
        <v>7.5960000000000001</v>
      </c>
      <c r="E606" s="48">
        <v>7.6109999999999998</v>
      </c>
      <c r="F606" s="48">
        <v>7.5439999999999996</v>
      </c>
      <c r="G606" s="50">
        <v>-9.2999999999999992E-3</v>
      </c>
      <c r="I606" s="30" t="s">
        <v>376</v>
      </c>
      <c r="J606" s="30">
        <v>806.85</v>
      </c>
      <c r="K606" s="43">
        <f t="shared" si="51"/>
        <v>-1.6396440326709616E-2</v>
      </c>
      <c r="M606" s="30" t="s">
        <v>376</v>
      </c>
      <c r="N606" s="30">
        <v>1444.75</v>
      </c>
      <c r="O606" s="31">
        <f t="shared" si="52"/>
        <v>-1.1062329311715136E-3</v>
      </c>
      <c r="Q606" s="48" t="s">
        <v>1238</v>
      </c>
      <c r="R606" s="48">
        <v>732.25</v>
      </c>
      <c r="S606" s="50">
        <v>-2.0299999999999999E-2</v>
      </c>
      <c r="T606" s="48" t="b">
        <f t="shared" si="53"/>
        <v>1</v>
      </c>
      <c r="U606" s="68"/>
      <c r="V606" s="68"/>
      <c r="W606" s="6"/>
    </row>
    <row r="607" spans="2:23" ht="27">
      <c r="B607" s="48" t="s">
        <v>1239</v>
      </c>
      <c r="C607" s="48">
        <v>7.4269999999999996</v>
      </c>
      <c r="D607" s="48">
        <v>7.5030000000000001</v>
      </c>
      <c r="E607" s="48">
        <v>7.5030000000000001</v>
      </c>
      <c r="F607" s="48">
        <v>7.4269999999999996</v>
      </c>
      <c r="G607" s="50">
        <v>-1.5800000000000002E-2</v>
      </c>
      <c r="I607" s="30" t="s">
        <v>377</v>
      </c>
      <c r="J607" s="30">
        <v>799.35</v>
      </c>
      <c r="K607" s="43">
        <f t="shared" si="51"/>
        <v>-9.2954080684142237E-3</v>
      </c>
      <c r="M607" s="30" t="s">
        <v>377</v>
      </c>
      <c r="N607" s="30">
        <v>1448.5</v>
      </c>
      <c r="O607" s="31">
        <f t="shared" si="52"/>
        <v>2.5956047759128076E-3</v>
      </c>
      <c r="Q607" s="48" t="s">
        <v>1239</v>
      </c>
      <c r="R607" s="48">
        <v>737.95</v>
      </c>
      <c r="S607" s="50">
        <v>7.7999999999999996E-3</v>
      </c>
      <c r="T607" s="48" t="b">
        <f t="shared" si="53"/>
        <v>1</v>
      </c>
      <c r="U607" s="68"/>
      <c r="V607" s="68"/>
      <c r="W607" s="6"/>
    </row>
    <row r="608" spans="2:23" ht="27">
      <c r="B608" s="48" t="s">
        <v>1240</v>
      </c>
      <c r="C608" s="48">
        <v>7.4820000000000002</v>
      </c>
      <c r="D608" s="48">
        <v>7.4569999999999999</v>
      </c>
      <c r="E608" s="48">
        <v>7.484</v>
      </c>
      <c r="F608" s="48">
        <v>7.4569999999999999</v>
      </c>
      <c r="G608" s="50">
        <v>7.4000000000000003E-3</v>
      </c>
      <c r="I608" s="30" t="s">
        <v>378</v>
      </c>
      <c r="J608" s="30">
        <v>806.85</v>
      </c>
      <c r="K608" s="43">
        <f t="shared" si="51"/>
        <v>9.3826233814975346E-3</v>
      </c>
      <c r="M608" s="30" t="s">
        <v>378</v>
      </c>
      <c r="N608" s="30">
        <v>1484.9</v>
      </c>
      <c r="O608" s="31">
        <f t="shared" si="52"/>
        <v>2.512944425267527E-2</v>
      </c>
      <c r="Q608" s="48" t="s">
        <v>1240</v>
      </c>
      <c r="R608" s="48">
        <v>753.75</v>
      </c>
      <c r="S608" s="50">
        <v>2.1399999999999999E-2</v>
      </c>
      <c r="T608" s="48" t="b">
        <f t="shared" si="53"/>
        <v>1</v>
      </c>
      <c r="U608" s="68"/>
      <c r="V608" s="68"/>
      <c r="W608" s="6"/>
    </row>
    <row r="609" spans="2:23" ht="27">
      <c r="B609" s="48" t="s">
        <v>1241</v>
      </c>
      <c r="C609" s="48">
        <v>7.3959999999999999</v>
      </c>
      <c r="D609" s="48">
        <v>7.4480000000000004</v>
      </c>
      <c r="E609" s="48">
        <v>7.4480000000000004</v>
      </c>
      <c r="F609" s="48">
        <v>7.3819999999999997</v>
      </c>
      <c r="G609" s="50">
        <v>-1.15E-2</v>
      </c>
      <c r="I609" s="30" t="s">
        <v>379</v>
      </c>
      <c r="J609" s="30">
        <v>792.35</v>
      </c>
      <c r="K609" s="43">
        <f t="shared" si="51"/>
        <v>-1.7971122265600825E-2</v>
      </c>
      <c r="M609" s="30" t="s">
        <v>379</v>
      </c>
      <c r="N609" s="30">
        <v>1476.55</v>
      </c>
      <c r="O609" s="31">
        <f t="shared" si="52"/>
        <v>-5.623274294565328E-3</v>
      </c>
      <c r="Q609" s="48" t="s">
        <v>1241</v>
      </c>
      <c r="R609" s="48">
        <v>748.55</v>
      </c>
      <c r="S609" s="50">
        <v>-6.8999999999999999E-3</v>
      </c>
      <c r="T609" s="48" t="b">
        <f t="shared" si="53"/>
        <v>1</v>
      </c>
      <c r="U609" s="69"/>
      <c r="V609" s="68"/>
      <c r="W609" s="6"/>
    </row>
    <row r="610" spans="2:23" ht="27">
      <c r="B610" s="48" t="s">
        <v>1242</v>
      </c>
      <c r="C610" s="48">
        <v>7.4189999999999996</v>
      </c>
      <c r="D610" s="48">
        <v>7.37</v>
      </c>
      <c r="E610" s="48">
        <v>7.4429999999999996</v>
      </c>
      <c r="F610" s="48">
        <v>7.3650000000000002</v>
      </c>
      <c r="G610" s="50">
        <v>3.0999999999999999E-3</v>
      </c>
      <c r="I610" s="30" t="s">
        <v>380</v>
      </c>
      <c r="J610" s="30">
        <v>806.1</v>
      </c>
      <c r="K610" s="43">
        <f t="shared" si="51"/>
        <v>1.7353442291916377E-2</v>
      </c>
      <c r="M610" s="30" t="s">
        <v>380</v>
      </c>
      <c r="N610" s="30">
        <v>1490.45</v>
      </c>
      <c r="O610" s="31">
        <f t="shared" si="52"/>
        <v>9.4138363076090581E-3</v>
      </c>
      <c r="Q610" s="48" t="s">
        <v>1242</v>
      </c>
      <c r="R610" s="48">
        <v>753.8</v>
      </c>
      <c r="S610" s="50">
        <v>7.0000000000000001E-3</v>
      </c>
      <c r="T610" s="48" t="b">
        <f t="shared" si="53"/>
        <v>1</v>
      </c>
      <c r="U610" s="69"/>
      <c r="V610" s="68"/>
      <c r="W610" s="6"/>
    </row>
    <row r="611" spans="2:23" ht="27">
      <c r="B611" s="48" t="s">
        <v>1243</v>
      </c>
      <c r="C611" s="48">
        <v>7.444</v>
      </c>
      <c r="D611" s="48">
        <v>7.4580000000000002</v>
      </c>
      <c r="E611" s="48">
        <v>7.47</v>
      </c>
      <c r="F611" s="48">
        <v>7.42</v>
      </c>
      <c r="G611" s="50">
        <v>3.3999999999999998E-3</v>
      </c>
      <c r="I611" s="30" t="s">
        <v>381</v>
      </c>
      <c r="J611" s="30">
        <v>825.8</v>
      </c>
      <c r="K611" s="43">
        <f t="shared" si="51"/>
        <v>2.44386552536906E-2</v>
      </c>
      <c r="M611" s="30" t="s">
        <v>381</v>
      </c>
      <c r="N611" s="30">
        <v>1494.35</v>
      </c>
      <c r="O611" s="31">
        <f t="shared" si="52"/>
        <v>2.6166593981682418E-3</v>
      </c>
      <c r="Q611" s="48" t="s">
        <v>1243</v>
      </c>
      <c r="R611" s="48">
        <v>761.35</v>
      </c>
      <c r="S611" s="50">
        <v>0.01</v>
      </c>
      <c r="T611" s="48" t="b">
        <f t="shared" si="53"/>
        <v>1</v>
      </c>
      <c r="U611" s="69"/>
      <c r="V611" s="68"/>
      <c r="W611" s="6"/>
    </row>
    <row r="612" spans="2:23" ht="27">
      <c r="B612" s="48" t="s">
        <v>1244</v>
      </c>
      <c r="C612" s="48">
        <v>7.407</v>
      </c>
      <c r="D612" s="48">
        <v>7.4809999999999999</v>
      </c>
      <c r="E612" s="48">
        <v>7.4809999999999999</v>
      </c>
      <c r="F612" s="48">
        <v>7.407</v>
      </c>
      <c r="G612" s="50">
        <v>-5.0000000000000001E-3</v>
      </c>
      <c r="I612" s="30" t="s">
        <v>382</v>
      </c>
      <c r="J612" s="30">
        <v>822.55</v>
      </c>
      <c r="K612" s="43">
        <f t="shared" si="51"/>
        <v>-3.9355776217001592E-3</v>
      </c>
      <c r="M612" s="30" t="s">
        <v>382</v>
      </c>
      <c r="N612" s="30">
        <v>1494.85</v>
      </c>
      <c r="O612" s="31">
        <f t="shared" si="52"/>
        <v>3.345936360290569E-4</v>
      </c>
      <c r="Q612" s="48" t="s">
        <v>1244</v>
      </c>
      <c r="R612" s="48">
        <v>770.25</v>
      </c>
      <c r="S612" s="50">
        <v>1.17E-2</v>
      </c>
      <c r="T612" s="48" t="b">
        <f t="shared" si="53"/>
        <v>1</v>
      </c>
      <c r="U612" s="69"/>
      <c r="V612" s="68"/>
      <c r="W612" s="6"/>
    </row>
    <row r="613" spans="2:23" ht="27">
      <c r="B613" s="48" t="s">
        <v>1245</v>
      </c>
      <c r="C613" s="48">
        <v>7.4660000000000002</v>
      </c>
      <c r="D613" s="48">
        <v>7.4279999999999999</v>
      </c>
      <c r="E613" s="48">
        <v>7.468</v>
      </c>
      <c r="F613" s="48">
        <v>7.4279999999999999</v>
      </c>
      <c r="G613" s="50">
        <v>8.0000000000000002E-3</v>
      </c>
      <c r="I613" s="30" t="s">
        <v>383</v>
      </c>
      <c r="J613" s="30">
        <v>834.4</v>
      </c>
      <c r="K613" s="43">
        <f t="shared" si="51"/>
        <v>1.4406419062670928E-2</v>
      </c>
      <c r="M613" s="30" t="s">
        <v>383</v>
      </c>
      <c r="N613" s="30">
        <v>1461.45</v>
      </c>
      <c r="O613" s="31">
        <f t="shared" si="52"/>
        <v>-2.2343378934341129E-2</v>
      </c>
      <c r="Q613" s="48" t="s">
        <v>1245</v>
      </c>
      <c r="R613" s="48">
        <v>772.35</v>
      </c>
      <c r="S613" s="50">
        <v>2.7000000000000001E-3</v>
      </c>
      <c r="T613" s="48" t="b">
        <f t="shared" si="53"/>
        <v>1</v>
      </c>
      <c r="U613" s="69"/>
      <c r="V613" s="68"/>
      <c r="W613" s="6"/>
    </row>
    <row r="614" spans="2:23" ht="27">
      <c r="B614" s="48" t="s">
        <v>1246</v>
      </c>
      <c r="C614" s="48">
        <v>7.4589999999999996</v>
      </c>
      <c r="D614" s="48">
        <v>7.4569999999999999</v>
      </c>
      <c r="E614" s="48">
        <v>7.4779999999999998</v>
      </c>
      <c r="F614" s="48">
        <v>7.4370000000000003</v>
      </c>
      <c r="G614" s="50">
        <v>-8.9999999999999998E-4</v>
      </c>
      <c r="I614" s="30" t="s">
        <v>384</v>
      </c>
      <c r="J614" s="30">
        <v>860.65</v>
      </c>
      <c r="K614" s="43">
        <f t="shared" si="51"/>
        <v>3.1459731543624248E-2</v>
      </c>
      <c r="M614" s="30" t="s">
        <v>384</v>
      </c>
      <c r="N614" s="30">
        <v>1434.4</v>
      </c>
      <c r="O614" s="31">
        <f t="shared" si="52"/>
        <v>-1.8509015019330111E-2</v>
      </c>
      <c r="Q614" s="48" t="s">
        <v>1246</v>
      </c>
      <c r="R614" s="48">
        <v>745.75</v>
      </c>
      <c r="S614" s="50">
        <v>-3.44E-2</v>
      </c>
      <c r="T614" s="48" t="b">
        <f t="shared" si="53"/>
        <v>1</v>
      </c>
      <c r="U614" s="69"/>
      <c r="V614" s="68"/>
      <c r="W614" s="6"/>
    </row>
    <row r="615" spans="2:23" ht="27">
      <c r="B615" s="48" t="s">
        <v>1247</v>
      </c>
      <c r="C615" s="48">
        <v>7.45</v>
      </c>
      <c r="D615" s="48">
        <v>7.4429999999999996</v>
      </c>
      <c r="E615" s="48">
        <v>7.4550000000000001</v>
      </c>
      <c r="F615" s="48">
        <v>7.4169999999999998</v>
      </c>
      <c r="G615" s="50">
        <v>-1.1999999999999999E-3</v>
      </c>
      <c r="I615" s="30" t="s">
        <v>385</v>
      </c>
      <c r="J615" s="30">
        <v>872.5</v>
      </c>
      <c r="K615" s="43">
        <f t="shared" si="51"/>
        <v>1.3768663219659638E-2</v>
      </c>
      <c r="M615" s="30" t="s">
        <v>385</v>
      </c>
      <c r="N615" s="30">
        <v>1452.8</v>
      </c>
      <c r="O615" s="31">
        <f t="shared" si="52"/>
        <v>1.2827663134411527E-2</v>
      </c>
      <c r="Q615" s="48" t="s">
        <v>1247</v>
      </c>
      <c r="R615" s="48">
        <v>759.75</v>
      </c>
      <c r="S615" s="50">
        <v>1.8800000000000001E-2</v>
      </c>
      <c r="T615" s="48" t="b">
        <f t="shared" si="53"/>
        <v>1</v>
      </c>
      <c r="U615" s="69"/>
      <c r="V615" s="68"/>
      <c r="W615" s="6"/>
    </row>
    <row r="616" spans="2:23" ht="15.6">
      <c r="B616" s="49">
        <v>44568</v>
      </c>
      <c r="C616" s="48">
        <v>7.4240000000000004</v>
      </c>
      <c r="D616" s="48">
        <v>7.4269999999999996</v>
      </c>
      <c r="E616" s="48">
        <v>7.4269999999999996</v>
      </c>
      <c r="F616" s="48">
        <v>7.3849999999999998</v>
      </c>
      <c r="G616" s="50">
        <v>-3.5000000000000001E-3</v>
      </c>
      <c r="I616" s="29">
        <v>44568.645833333336</v>
      </c>
      <c r="J616" s="30">
        <v>873.6</v>
      </c>
      <c r="K616" s="43">
        <f t="shared" ref="K616:K635" si="54">(J616/J615)-1</f>
        <v>1.2607449856734121E-3</v>
      </c>
      <c r="M616" s="29">
        <v>44568.645833333336</v>
      </c>
      <c r="N616" s="30">
        <v>1495.5</v>
      </c>
      <c r="O616" s="31">
        <f t="shared" ref="O616:O645" si="55">(N616/N615)-1</f>
        <v>2.9391519823788625E-2</v>
      </c>
      <c r="Q616" s="49">
        <v>44568</v>
      </c>
      <c r="R616" s="48">
        <v>788.8</v>
      </c>
      <c r="S616" s="50">
        <v>3.8199999999999998E-2</v>
      </c>
      <c r="T616" s="48" t="b">
        <f t="shared" si="53"/>
        <v>1</v>
      </c>
      <c r="U616" s="69"/>
      <c r="V616" s="68"/>
      <c r="W616" s="6"/>
    </row>
    <row r="617" spans="2:23" ht="15.6">
      <c r="B617" s="49">
        <v>44658</v>
      </c>
      <c r="C617" s="48">
        <v>7.3739999999999997</v>
      </c>
      <c r="D617" s="48">
        <v>7.3979999999999997</v>
      </c>
      <c r="E617" s="48">
        <v>7.3979999999999997</v>
      </c>
      <c r="F617" s="48">
        <v>7.3550000000000004</v>
      </c>
      <c r="G617" s="50">
        <v>-6.7000000000000002E-3</v>
      </c>
      <c r="I617" s="29">
        <v>44658.645833333336</v>
      </c>
      <c r="J617" s="30">
        <v>889.6</v>
      </c>
      <c r="K617" s="43">
        <f t="shared" si="54"/>
        <v>1.831501831501825E-2</v>
      </c>
      <c r="M617" s="29">
        <v>44658.645833333336</v>
      </c>
      <c r="N617" s="30">
        <v>1545.55</v>
      </c>
      <c r="O617" s="31">
        <f t="shared" si="55"/>
        <v>3.3467067870277534E-2</v>
      </c>
      <c r="Q617" s="49">
        <v>44658</v>
      </c>
      <c r="R617" s="48">
        <v>798.1</v>
      </c>
      <c r="S617" s="50">
        <v>1.18E-2</v>
      </c>
      <c r="T617" s="48" t="b">
        <f t="shared" si="53"/>
        <v>1</v>
      </c>
      <c r="U617" s="68"/>
      <c r="V617" s="68"/>
      <c r="W617" s="6"/>
    </row>
    <row r="618" spans="2:23" ht="15.6">
      <c r="B618" s="49">
        <v>44688</v>
      </c>
      <c r="C618" s="48">
        <v>7.391</v>
      </c>
      <c r="D618" s="48">
        <v>7.4059999999999997</v>
      </c>
      <c r="E618" s="48">
        <v>7.42</v>
      </c>
      <c r="F618" s="48">
        <v>7.3819999999999997</v>
      </c>
      <c r="G618" s="50">
        <v>2.3E-3</v>
      </c>
      <c r="I618" s="29">
        <v>44688.645833333336</v>
      </c>
      <c r="J618" s="30">
        <v>893.7</v>
      </c>
      <c r="K618" s="43">
        <f t="shared" si="54"/>
        <v>4.6088129496402175E-3</v>
      </c>
      <c r="M618" s="29">
        <v>44688.645833333336</v>
      </c>
      <c r="N618" s="30">
        <v>1568.5</v>
      </c>
      <c r="O618" s="31">
        <f t="shared" si="55"/>
        <v>1.4849082850765027E-2</v>
      </c>
      <c r="Q618" s="49">
        <v>44688</v>
      </c>
      <c r="R618" s="48">
        <v>793.05</v>
      </c>
      <c r="S618" s="50">
        <v>-6.3E-3</v>
      </c>
      <c r="T618" s="48" t="b">
        <f t="shared" si="53"/>
        <v>1</v>
      </c>
      <c r="U618" s="68"/>
      <c r="V618" s="68"/>
      <c r="W618" s="6"/>
    </row>
    <row r="619" spans="2:23" ht="15.6">
      <c r="B619" s="49">
        <v>44719</v>
      </c>
      <c r="C619" s="48">
        <v>7.2939999999999996</v>
      </c>
      <c r="D619" s="48">
        <v>7.33</v>
      </c>
      <c r="E619" s="48">
        <v>7.33</v>
      </c>
      <c r="F619" s="48">
        <v>7.2809999999999997</v>
      </c>
      <c r="G619" s="50">
        <v>-1.3100000000000001E-2</v>
      </c>
      <c r="I619" s="29">
        <v>44719.645833333336</v>
      </c>
      <c r="J619" s="30">
        <v>891.3</v>
      </c>
      <c r="K619" s="43">
        <f t="shared" si="54"/>
        <v>-2.6854649211145443E-3</v>
      </c>
      <c r="M619" s="29">
        <v>44719.645833333336</v>
      </c>
      <c r="N619" s="30">
        <v>1617</v>
      </c>
      <c r="O619" s="31">
        <f t="shared" si="55"/>
        <v>3.0921262352566092E-2</v>
      </c>
      <c r="Q619" s="49">
        <v>44719</v>
      </c>
      <c r="R619" s="48">
        <v>809.7</v>
      </c>
      <c r="S619" s="50">
        <v>2.1000000000000001E-2</v>
      </c>
      <c r="T619" s="48" t="b">
        <f t="shared" si="53"/>
        <v>1</v>
      </c>
      <c r="U619" s="68"/>
      <c r="V619" s="68"/>
      <c r="W619" s="6"/>
    </row>
    <row r="620" spans="2:23" ht="15.6">
      <c r="B620" s="49">
        <v>44749</v>
      </c>
      <c r="C620" s="48">
        <v>7.3540000000000001</v>
      </c>
      <c r="D620" s="48">
        <v>7.3049999999999997</v>
      </c>
      <c r="E620" s="48">
        <v>7.36</v>
      </c>
      <c r="F620" s="48">
        <v>7.2910000000000004</v>
      </c>
      <c r="G620" s="50">
        <v>8.2000000000000007E-3</v>
      </c>
      <c r="I620" s="29">
        <v>44749.645833333336</v>
      </c>
      <c r="J620" s="30">
        <v>902.55</v>
      </c>
      <c r="K620" s="43">
        <f t="shared" si="54"/>
        <v>1.2622012790306281E-2</v>
      </c>
      <c r="M620" s="29">
        <v>44749.645833333336</v>
      </c>
      <c r="N620" s="30">
        <v>1624.6</v>
      </c>
      <c r="O620" s="31">
        <f t="shared" si="55"/>
        <v>4.7000618429189345E-3</v>
      </c>
      <c r="Q620" s="49">
        <v>44749</v>
      </c>
      <c r="R620" s="48">
        <v>815</v>
      </c>
      <c r="S620" s="50">
        <v>6.4999999999999997E-3</v>
      </c>
      <c r="T620" s="48" t="b">
        <f t="shared" si="53"/>
        <v>1</v>
      </c>
      <c r="U620" s="68"/>
      <c r="V620" s="68"/>
      <c r="W620" s="6"/>
    </row>
    <row r="621" spans="2:23" ht="15.6">
      <c r="B621" s="49">
        <v>44780</v>
      </c>
      <c r="C621" s="48">
        <v>7.415</v>
      </c>
      <c r="D621" s="48">
        <v>7.3920000000000003</v>
      </c>
      <c r="E621" s="48">
        <v>7.4189999999999996</v>
      </c>
      <c r="F621" s="48">
        <v>7.3719999999999999</v>
      </c>
      <c r="G621" s="50">
        <v>8.3000000000000001E-3</v>
      </c>
      <c r="I621" s="29">
        <v>44780.645833333336</v>
      </c>
      <c r="J621" s="30">
        <v>885.55</v>
      </c>
      <c r="K621" s="43">
        <f t="shared" si="54"/>
        <v>-1.8835521577751924E-2</v>
      </c>
      <c r="M621" s="29">
        <v>44780.645833333336</v>
      </c>
      <c r="N621" s="30">
        <v>1618.75</v>
      </c>
      <c r="O621" s="31">
        <f t="shared" si="55"/>
        <v>-3.6008863720299322E-3</v>
      </c>
      <c r="Q621" s="49">
        <v>44780</v>
      </c>
      <c r="R621" s="48">
        <v>814.05</v>
      </c>
      <c r="S621" s="50">
        <v>-1.1999999999999999E-3</v>
      </c>
      <c r="T621" s="48" t="b">
        <f t="shared" si="53"/>
        <v>1</v>
      </c>
      <c r="U621" s="68"/>
      <c r="V621" s="68"/>
      <c r="W621" s="6"/>
    </row>
    <row r="622" spans="2:23" ht="15.6">
      <c r="B622" s="49">
        <v>44872</v>
      </c>
      <c r="C622" s="48">
        <v>7.4269999999999996</v>
      </c>
      <c r="D622" s="48">
        <v>7.4530000000000003</v>
      </c>
      <c r="E622" s="48">
        <v>7.4749999999999996</v>
      </c>
      <c r="F622" s="48">
        <v>7.4180000000000001</v>
      </c>
      <c r="G622" s="50">
        <v>1.6000000000000001E-3</v>
      </c>
      <c r="I622" s="29">
        <v>44872.645833333336</v>
      </c>
      <c r="J622" s="30">
        <v>914.6</v>
      </c>
      <c r="K622" s="43">
        <f t="shared" si="54"/>
        <v>3.2804471797188262E-2</v>
      </c>
      <c r="M622" s="29">
        <v>44872.645833333336</v>
      </c>
      <c r="N622" s="30">
        <v>1616.05</v>
      </c>
      <c r="O622" s="31">
        <f t="shared" si="55"/>
        <v>-1.6679536679536922E-3</v>
      </c>
      <c r="Q622" s="49">
        <v>44872</v>
      </c>
      <c r="R622" s="48">
        <v>817.1</v>
      </c>
      <c r="S622" s="50">
        <v>3.7000000000000002E-3</v>
      </c>
      <c r="T622" s="48" t="b">
        <f t="shared" si="53"/>
        <v>1</v>
      </c>
      <c r="U622" s="68"/>
      <c r="V622" s="68"/>
      <c r="W622" s="6"/>
    </row>
    <row r="623" spans="2:23" ht="15.6">
      <c r="B623" s="49">
        <v>44902</v>
      </c>
      <c r="C623" s="48">
        <v>7.391</v>
      </c>
      <c r="D623" s="48">
        <v>7.4</v>
      </c>
      <c r="E623" s="48">
        <v>7.4470000000000001</v>
      </c>
      <c r="F623" s="48">
        <v>7.391</v>
      </c>
      <c r="G623" s="50">
        <v>-4.7999999999999996E-3</v>
      </c>
      <c r="I623" s="29">
        <v>44902.645833333336</v>
      </c>
      <c r="J623" s="30">
        <v>906</v>
      </c>
      <c r="K623" s="43">
        <f t="shared" si="54"/>
        <v>-9.4030177126612768E-3</v>
      </c>
      <c r="M623" s="29">
        <v>44902.645833333336</v>
      </c>
      <c r="N623" s="30">
        <v>1620.25</v>
      </c>
      <c r="O623" s="31">
        <f t="shared" si="55"/>
        <v>2.5989294885677694E-3</v>
      </c>
      <c r="Q623" s="49">
        <v>44902</v>
      </c>
      <c r="R623" s="48">
        <v>811.45</v>
      </c>
      <c r="S623" s="50">
        <v>-6.8999999999999999E-3</v>
      </c>
      <c r="T623" s="48" t="b">
        <f t="shared" si="53"/>
        <v>1</v>
      </c>
      <c r="U623" s="68"/>
      <c r="V623" s="68"/>
      <c r="W623" s="6"/>
    </row>
    <row r="624" spans="2:23" ht="27">
      <c r="B624" s="48" t="s">
        <v>1248</v>
      </c>
      <c r="C624" s="48">
        <v>7.3369999999999997</v>
      </c>
      <c r="D624" s="48">
        <v>7.383</v>
      </c>
      <c r="E624" s="48">
        <v>7.383</v>
      </c>
      <c r="F624" s="48">
        <v>7.3330000000000002</v>
      </c>
      <c r="G624" s="50">
        <v>-7.3000000000000001E-3</v>
      </c>
      <c r="I624" s="30" t="s">
        <v>386</v>
      </c>
      <c r="J624" s="30">
        <v>904.95</v>
      </c>
      <c r="K624" s="43">
        <f t="shared" si="54"/>
        <v>-1.1589403973509826E-3</v>
      </c>
      <c r="M624" s="30" t="s">
        <v>386</v>
      </c>
      <c r="N624" s="30">
        <v>1614.4</v>
      </c>
      <c r="O624" s="31">
        <f t="shared" si="55"/>
        <v>-3.6105539268630471E-3</v>
      </c>
      <c r="Q624" s="48" t="s">
        <v>1248</v>
      </c>
      <c r="R624" s="48">
        <v>806.75</v>
      </c>
      <c r="S624" s="50">
        <v>-5.7999999999999996E-3</v>
      </c>
      <c r="T624" s="48" t="b">
        <f t="shared" si="53"/>
        <v>1</v>
      </c>
      <c r="U624" s="68"/>
      <c r="V624" s="68"/>
      <c r="W624" s="6"/>
    </row>
    <row r="625" spans="2:23" ht="27">
      <c r="B625" s="48" t="s">
        <v>1249</v>
      </c>
      <c r="C625" s="48">
        <v>7.3840000000000003</v>
      </c>
      <c r="D625" s="48">
        <v>7.3620000000000001</v>
      </c>
      <c r="E625" s="48">
        <v>7.407</v>
      </c>
      <c r="F625" s="48">
        <v>7.3620000000000001</v>
      </c>
      <c r="G625" s="50">
        <v>6.4000000000000003E-3</v>
      </c>
      <c r="I625" s="30" t="s">
        <v>387</v>
      </c>
      <c r="J625" s="30">
        <v>898.9</v>
      </c>
      <c r="K625" s="43">
        <f t="shared" si="54"/>
        <v>-6.6854522349302226E-3</v>
      </c>
      <c r="M625" s="30" t="s">
        <v>387</v>
      </c>
      <c r="N625" s="30">
        <v>1649.05</v>
      </c>
      <c r="O625" s="31">
        <f t="shared" si="55"/>
        <v>2.1463082259662869E-2</v>
      </c>
      <c r="Q625" s="48" t="s">
        <v>1249</v>
      </c>
      <c r="R625" s="48">
        <v>824.9</v>
      </c>
      <c r="S625" s="50">
        <v>2.2499999999999999E-2</v>
      </c>
      <c r="T625" s="48" t="b">
        <f t="shared" si="53"/>
        <v>1</v>
      </c>
      <c r="U625" s="68"/>
      <c r="V625" s="68"/>
      <c r="W625" s="6"/>
    </row>
    <row r="626" spans="2:23" ht="27">
      <c r="B626" s="48" t="s">
        <v>1250</v>
      </c>
      <c r="C626" s="48">
        <v>7.4379999999999997</v>
      </c>
      <c r="D626" s="48">
        <v>7.4160000000000004</v>
      </c>
      <c r="E626" s="48">
        <v>7.4470000000000001</v>
      </c>
      <c r="F626" s="48">
        <v>7.4009999999999998</v>
      </c>
      <c r="G626" s="50">
        <v>7.3000000000000001E-3</v>
      </c>
      <c r="I626" s="30" t="s">
        <v>388</v>
      </c>
      <c r="J626" s="30">
        <v>912.95</v>
      </c>
      <c r="K626" s="43">
        <f t="shared" si="54"/>
        <v>1.5630214706864098E-2</v>
      </c>
      <c r="M626" s="30" t="s">
        <v>388</v>
      </c>
      <c r="N626" s="30">
        <v>1653.1</v>
      </c>
      <c r="O626" s="31">
        <f t="shared" si="55"/>
        <v>2.4559594918285299E-3</v>
      </c>
      <c r="Q626" s="48" t="s">
        <v>1250</v>
      </c>
      <c r="R626" s="48">
        <v>823.95</v>
      </c>
      <c r="S626" s="50">
        <v>-1.1999999999999999E-3</v>
      </c>
      <c r="T626" s="48" t="b">
        <f t="shared" si="53"/>
        <v>1</v>
      </c>
      <c r="U626" s="68"/>
      <c r="V626" s="68"/>
      <c r="W626" s="6"/>
    </row>
    <row r="627" spans="2:23" ht="27">
      <c r="B627" s="48" t="s">
        <v>1251</v>
      </c>
      <c r="C627" s="48">
        <v>7.4370000000000003</v>
      </c>
      <c r="D627" s="48">
        <v>7.4290000000000003</v>
      </c>
      <c r="E627" s="48">
        <v>7.4429999999999996</v>
      </c>
      <c r="F627" s="48">
        <v>7.4</v>
      </c>
      <c r="G627" s="50">
        <v>-1E-4</v>
      </c>
      <c r="I627" s="30" t="s">
        <v>389</v>
      </c>
      <c r="J627" s="30">
        <v>932.7</v>
      </c>
      <c r="K627" s="43">
        <f t="shared" si="54"/>
        <v>2.163316720521391E-2</v>
      </c>
      <c r="M627" s="30" t="s">
        <v>389</v>
      </c>
      <c r="N627" s="30">
        <v>1645.5</v>
      </c>
      <c r="O627" s="31">
        <f t="shared" si="55"/>
        <v>-4.5974230234104851E-3</v>
      </c>
      <c r="Q627" s="48" t="s">
        <v>1251</v>
      </c>
      <c r="R627" s="48">
        <v>831.15</v>
      </c>
      <c r="S627" s="50">
        <v>8.6999999999999994E-3</v>
      </c>
      <c r="T627" s="48" t="b">
        <f t="shared" si="53"/>
        <v>1</v>
      </c>
      <c r="U627" s="68"/>
      <c r="V627" s="68"/>
      <c r="W627" s="6"/>
    </row>
    <row r="628" spans="2:23" ht="27">
      <c r="B628" s="48" t="s">
        <v>1252</v>
      </c>
      <c r="C628" s="48">
        <v>7.4340000000000002</v>
      </c>
      <c r="D628" s="48">
        <v>7.4710000000000001</v>
      </c>
      <c r="E628" s="48">
        <v>7.4710000000000001</v>
      </c>
      <c r="F628" s="48">
        <v>7.4320000000000004</v>
      </c>
      <c r="G628" s="50">
        <v>-4.0000000000000002E-4</v>
      </c>
      <c r="I628" s="30" t="s">
        <v>390</v>
      </c>
      <c r="J628" s="30">
        <v>947.1</v>
      </c>
      <c r="K628" s="43">
        <f t="shared" si="54"/>
        <v>1.5439047925377869E-2</v>
      </c>
      <c r="M628" s="30" t="s">
        <v>390</v>
      </c>
      <c r="N628" s="30">
        <v>1648</v>
      </c>
      <c r="O628" s="31">
        <f t="shared" si="55"/>
        <v>1.5192950470981348E-3</v>
      </c>
      <c r="Q628" s="48" t="s">
        <v>1252</v>
      </c>
      <c r="R628" s="48">
        <v>821.5</v>
      </c>
      <c r="S628" s="50">
        <v>-1.1599999999999999E-2</v>
      </c>
      <c r="T628" s="48" t="b">
        <f t="shared" si="53"/>
        <v>1</v>
      </c>
      <c r="U628" s="68"/>
      <c r="V628" s="68"/>
      <c r="W628" s="6"/>
    </row>
    <row r="629" spans="2:23" ht="27">
      <c r="B629" s="48" t="s">
        <v>1253</v>
      </c>
      <c r="C629" s="48">
        <v>7.4489999999999998</v>
      </c>
      <c r="D629" s="48">
        <v>7.4710000000000001</v>
      </c>
      <c r="E629" s="48">
        <v>7.4710000000000001</v>
      </c>
      <c r="F629" s="48">
        <v>7.4340000000000002</v>
      </c>
      <c r="G629" s="50">
        <v>2E-3</v>
      </c>
      <c r="I629" s="30" t="s">
        <v>391</v>
      </c>
      <c r="J629" s="30">
        <v>942.45</v>
      </c>
      <c r="K629" s="43">
        <f t="shared" si="54"/>
        <v>-4.9097244219195035E-3</v>
      </c>
      <c r="M629" s="30" t="s">
        <v>391</v>
      </c>
      <c r="N629" s="30">
        <v>1655.75</v>
      </c>
      <c r="O629" s="31">
        <f t="shared" si="55"/>
        <v>4.7026699029126817E-3</v>
      </c>
      <c r="Q629" s="48" t="s">
        <v>1253</v>
      </c>
      <c r="R629" s="48">
        <v>816.85</v>
      </c>
      <c r="S629" s="50">
        <v>-5.7000000000000002E-3</v>
      </c>
      <c r="T629" s="48" t="b">
        <f t="shared" si="53"/>
        <v>1</v>
      </c>
      <c r="U629" s="68"/>
      <c r="V629" s="68"/>
      <c r="W629" s="6"/>
    </row>
    <row r="630" spans="2:23" ht="27">
      <c r="B630" s="48" t="s">
        <v>1254</v>
      </c>
      <c r="C630" s="48">
        <v>7.44</v>
      </c>
      <c r="D630" s="48">
        <v>7.4710000000000001</v>
      </c>
      <c r="E630" s="48">
        <v>7.4710000000000001</v>
      </c>
      <c r="F630" s="48">
        <v>7.44</v>
      </c>
      <c r="G630" s="50">
        <v>-1.1999999999999999E-3</v>
      </c>
      <c r="I630" s="30" t="s">
        <v>392</v>
      </c>
      <c r="J630" s="30">
        <v>934.85</v>
      </c>
      <c r="K630" s="43">
        <f t="shared" si="54"/>
        <v>-8.0640882805453895E-3</v>
      </c>
      <c r="M630" s="30" t="s">
        <v>392</v>
      </c>
      <c r="N630" s="30">
        <v>1669.4</v>
      </c>
      <c r="O630" s="31">
        <f t="shared" si="55"/>
        <v>8.2439981881323732E-3</v>
      </c>
      <c r="Q630" s="48" t="s">
        <v>1254</v>
      </c>
      <c r="R630" s="48">
        <v>843.4</v>
      </c>
      <c r="S630" s="50">
        <v>3.2500000000000001E-2</v>
      </c>
      <c r="T630" s="48" t="b">
        <f t="shared" si="53"/>
        <v>1</v>
      </c>
      <c r="U630" s="68"/>
      <c r="V630" s="68"/>
      <c r="W630" s="6"/>
    </row>
    <row r="631" spans="2:23" ht="27">
      <c r="B631" s="48" t="s">
        <v>1255</v>
      </c>
      <c r="C631" s="48">
        <v>7.4139999999999997</v>
      </c>
      <c r="D631" s="48">
        <v>7.4169999999999998</v>
      </c>
      <c r="E631" s="48">
        <v>7.4320000000000004</v>
      </c>
      <c r="F631" s="48">
        <v>7.4020000000000001</v>
      </c>
      <c r="G631" s="50">
        <v>-3.5000000000000001E-3</v>
      </c>
      <c r="I631" s="30" t="s">
        <v>393</v>
      </c>
      <c r="J631" s="30">
        <v>943.45</v>
      </c>
      <c r="K631" s="43">
        <f t="shared" si="54"/>
        <v>9.1993367919986913E-3</v>
      </c>
      <c r="M631" s="30" t="s">
        <v>393</v>
      </c>
      <c r="N631" s="30">
        <v>1685.85</v>
      </c>
      <c r="O631" s="31">
        <f t="shared" si="55"/>
        <v>9.8538397028871128E-3</v>
      </c>
      <c r="Q631" s="48" t="s">
        <v>1255</v>
      </c>
      <c r="R631" s="48">
        <v>843.95</v>
      </c>
      <c r="S631" s="50">
        <v>6.9999999999999999E-4</v>
      </c>
      <c r="T631" s="48" t="b">
        <f t="shared" si="53"/>
        <v>1</v>
      </c>
      <c r="U631" s="69"/>
      <c r="V631" s="68"/>
      <c r="W631" s="6"/>
    </row>
    <row r="632" spans="2:23" ht="27">
      <c r="B632" s="48" t="s">
        <v>1256</v>
      </c>
      <c r="C632" s="48">
        <v>7.391</v>
      </c>
      <c r="D632" s="48">
        <v>7.399</v>
      </c>
      <c r="E632" s="48">
        <v>7.399</v>
      </c>
      <c r="F632" s="48">
        <v>7.36</v>
      </c>
      <c r="G632" s="50">
        <v>-3.0999999999999999E-3</v>
      </c>
      <c r="I632" s="30" t="s">
        <v>394</v>
      </c>
      <c r="J632" s="30">
        <v>971.35</v>
      </c>
      <c r="K632" s="43">
        <f t="shared" si="54"/>
        <v>2.9572314378080389E-2</v>
      </c>
      <c r="M632" s="30" t="s">
        <v>394</v>
      </c>
      <c r="N632" s="30">
        <v>1676.05</v>
      </c>
      <c r="O632" s="31">
        <f t="shared" si="55"/>
        <v>-5.8130913189191613E-3</v>
      </c>
      <c r="Q632" s="48" t="s">
        <v>1256</v>
      </c>
      <c r="R632" s="48">
        <v>865.25</v>
      </c>
      <c r="S632" s="50">
        <v>2.52E-2</v>
      </c>
      <c r="T632" s="48" t="b">
        <f t="shared" si="53"/>
        <v>1</v>
      </c>
      <c r="U632" s="69"/>
      <c r="V632" s="68"/>
      <c r="W632" s="6"/>
    </row>
    <row r="633" spans="2:23" ht="27">
      <c r="B633" s="48" t="s">
        <v>1257</v>
      </c>
      <c r="C633" s="48">
        <v>7.367</v>
      </c>
      <c r="D633" s="48">
        <v>7.41</v>
      </c>
      <c r="E633" s="48">
        <v>7.4139999999999997</v>
      </c>
      <c r="F633" s="48">
        <v>7.367</v>
      </c>
      <c r="G633" s="50">
        <v>-3.2000000000000002E-3</v>
      </c>
      <c r="I633" s="30" t="s">
        <v>395</v>
      </c>
      <c r="J633" s="30">
        <v>977.5</v>
      </c>
      <c r="K633" s="43">
        <f t="shared" si="54"/>
        <v>6.3313944510217102E-3</v>
      </c>
      <c r="M633" s="30" t="s">
        <v>395</v>
      </c>
      <c r="N633" s="30">
        <v>1668.4</v>
      </c>
      <c r="O633" s="31">
        <f t="shared" si="55"/>
        <v>-4.564302974254808E-3</v>
      </c>
      <c r="Q633" s="48" t="s">
        <v>1257</v>
      </c>
      <c r="R633" s="48">
        <v>850.35</v>
      </c>
      <c r="S633" s="50">
        <v>-1.72E-2</v>
      </c>
      <c r="T633" s="48" t="b">
        <f t="shared" si="53"/>
        <v>1</v>
      </c>
      <c r="U633" s="69"/>
      <c r="V633" s="68"/>
      <c r="W633" s="6"/>
    </row>
    <row r="634" spans="2:23" ht="27">
      <c r="B634" s="48" t="s">
        <v>1258</v>
      </c>
      <c r="C634" s="48">
        <v>7.3380000000000001</v>
      </c>
      <c r="D634" s="48">
        <v>7.3849999999999998</v>
      </c>
      <c r="E634" s="48">
        <v>7.3849999999999998</v>
      </c>
      <c r="F634" s="48">
        <v>7.3360000000000003</v>
      </c>
      <c r="G634" s="50">
        <v>-3.8999999999999998E-3</v>
      </c>
      <c r="I634" s="30" t="s">
        <v>396</v>
      </c>
      <c r="J634" s="30">
        <v>968.8</v>
      </c>
      <c r="K634" s="43">
        <f t="shared" si="54"/>
        <v>-8.9002557544757277E-3</v>
      </c>
      <c r="M634" s="30" t="s">
        <v>396</v>
      </c>
      <c r="N634" s="30">
        <v>1638.35</v>
      </c>
      <c r="O634" s="31">
        <f t="shared" si="55"/>
        <v>-1.8011268280987869E-2</v>
      </c>
      <c r="Q634" s="48" t="s">
        <v>1258</v>
      </c>
      <c r="R634" s="48">
        <v>792.9</v>
      </c>
      <c r="S634" s="50">
        <v>-6.7599999999999993E-2</v>
      </c>
      <c r="T634" s="48" t="b">
        <f t="shared" si="53"/>
        <v>1</v>
      </c>
      <c r="U634" s="69"/>
      <c r="V634" s="68"/>
      <c r="W634" s="6"/>
    </row>
    <row r="635" spans="2:23" ht="27">
      <c r="B635" s="48" t="s">
        <v>1259</v>
      </c>
      <c r="C635" s="48">
        <v>7.3319999999999999</v>
      </c>
      <c r="D635" s="48">
        <v>7.3719999999999999</v>
      </c>
      <c r="E635" s="48">
        <v>7.3719999999999999</v>
      </c>
      <c r="F635" s="48">
        <v>7.3090000000000002</v>
      </c>
      <c r="G635" s="50">
        <v>-8.0000000000000004E-4</v>
      </c>
      <c r="I635" s="30" t="s">
        <v>397</v>
      </c>
      <c r="J635" s="30">
        <v>962.4</v>
      </c>
      <c r="K635" s="43">
        <f t="shared" si="54"/>
        <v>-6.6061106523533919E-3</v>
      </c>
      <c r="M635" s="30" t="s">
        <v>397</v>
      </c>
      <c r="N635" s="30">
        <v>1618.4</v>
      </c>
      <c r="O635" s="31">
        <f t="shared" si="55"/>
        <v>-1.2176885280922756E-2</v>
      </c>
      <c r="Q635" s="48" t="s">
        <v>1259</v>
      </c>
      <c r="R635" s="48">
        <v>780.65</v>
      </c>
      <c r="S635" s="50">
        <v>-1.54E-2</v>
      </c>
      <c r="T635" s="48" t="b">
        <f t="shared" si="53"/>
        <v>1</v>
      </c>
      <c r="U635" s="69"/>
      <c r="V635" s="68"/>
      <c r="W635" s="6"/>
    </row>
    <row r="636" spans="2:23" ht="27">
      <c r="B636" s="48" t="s">
        <v>1260</v>
      </c>
      <c r="C636" s="48">
        <v>7.32</v>
      </c>
      <c r="D636" s="48">
        <v>7.3010000000000002</v>
      </c>
      <c r="E636" s="48">
        <v>7.33</v>
      </c>
      <c r="F636" s="48">
        <v>7.2549999999999999</v>
      </c>
      <c r="G636" s="50">
        <v>-1.6000000000000001E-3</v>
      </c>
      <c r="I636" s="30" t="s">
        <v>398</v>
      </c>
      <c r="J636" s="30">
        <v>940.75</v>
      </c>
      <c r="K636" s="43">
        <f t="shared" ref="K636:K645" si="56">(J636/J635)-1</f>
        <v>-2.2495843724023246E-2</v>
      </c>
      <c r="M636" s="30" t="s">
        <v>398</v>
      </c>
      <c r="N636" s="30">
        <v>1622.45</v>
      </c>
      <c r="O636" s="31">
        <f t="shared" si="55"/>
        <v>2.5024715768660055E-3</v>
      </c>
      <c r="Q636" s="48" t="s">
        <v>1260</v>
      </c>
      <c r="R636" s="48">
        <v>779</v>
      </c>
      <c r="S636" s="50">
        <v>-2.0999999999999999E-3</v>
      </c>
      <c r="T636" s="48" t="b">
        <f t="shared" si="53"/>
        <v>1</v>
      </c>
      <c r="U636" s="69"/>
      <c r="V636" s="68"/>
      <c r="W636" s="6"/>
    </row>
    <row r="637" spans="2:23" ht="15.6">
      <c r="B637" s="49">
        <v>44569</v>
      </c>
      <c r="C637" s="48">
        <v>7.24</v>
      </c>
      <c r="D637" s="48">
        <v>7.3570000000000002</v>
      </c>
      <c r="E637" s="48">
        <v>7.3570000000000002</v>
      </c>
      <c r="F637" s="48">
        <v>7.24</v>
      </c>
      <c r="G637" s="50">
        <v>-1.09E-2</v>
      </c>
      <c r="I637" s="29">
        <v>44569.645833333336</v>
      </c>
      <c r="J637" s="30">
        <v>939.9</v>
      </c>
      <c r="K637" s="43">
        <f t="shared" si="56"/>
        <v>-9.0353441403134838E-4</v>
      </c>
      <c r="M637" s="29">
        <v>44569.645833333336</v>
      </c>
      <c r="N637" s="30">
        <v>1617.5</v>
      </c>
      <c r="O637" s="31">
        <f t="shared" si="55"/>
        <v>-3.0509414773953747E-3</v>
      </c>
      <c r="Q637" s="49">
        <v>44569</v>
      </c>
      <c r="R637" s="48">
        <v>793.5</v>
      </c>
      <c r="S637" s="50">
        <v>1.8599999999999998E-2</v>
      </c>
      <c r="T637" s="48" t="b">
        <f t="shared" si="53"/>
        <v>1</v>
      </c>
      <c r="U637" s="69"/>
      <c r="V637" s="68"/>
      <c r="W637" s="6"/>
    </row>
    <row r="638" spans="2:23" ht="15.6">
      <c r="B638" s="49">
        <v>44600</v>
      </c>
      <c r="C638" s="48">
        <v>7.1959999999999997</v>
      </c>
      <c r="D638" s="48">
        <v>7.2039999999999997</v>
      </c>
      <c r="E638" s="48">
        <v>7.2279999999999998</v>
      </c>
      <c r="F638" s="48">
        <v>7.1849999999999996</v>
      </c>
      <c r="G638" s="50">
        <v>-6.1000000000000004E-3</v>
      </c>
      <c r="I638" s="29">
        <v>44600.645833333336</v>
      </c>
      <c r="J638" s="30">
        <v>934.35</v>
      </c>
      <c r="K638" s="43">
        <f t="shared" si="56"/>
        <v>-5.9048834982444731E-3</v>
      </c>
      <c r="M638" s="29">
        <v>44600.645833333336</v>
      </c>
      <c r="N638" s="30">
        <v>1607.8</v>
      </c>
      <c r="O638" s="31">
        <f t="shared" si="55"/>
        <v>-5.9969088098917878E-3</v>
      </c>
      <c r="Q638" s="49">
        <v>44600</v>
      </c>
      <c r="R638" s="48">
        <v>785.45</v>
      </c>
      <c r="S638" s="50">
        <v>-1.01E-2</v>
      </c>
      <c r="T638" s="48" t="b">
        <f t="shared" si="53"/>
        <v>1</v>
      </c>
      <c r="U638" s="69"/>
      <c r="V638" s="68"/>
      <c r="W638" s="6"/>
    </row>
    <row r="639" spans="2:23" ht="15.6">
      <c r="B639" s="49">
        <v>44628</v>
      </c>
      <c r="C639" s="48">
        <v>7.242</v>
      </c>
      <c r="D639" s="48">
        <v>7.25</v>
      </c>
      <c r="E639" s="48">
        <v>7.2530000000000001</v>
      </c>
      <c r="F639" s="48">
        <v>7.2270000000000003</v>
      </c>
      <c r="G639" s="50">
        <v>6.4000000000000003E-3</v>
      </c>
      <c r="I639" s="29">
        <v>44628.645833333336</v>
      </c>
      <c r="J639" s="30">
        <v>929.1</v>
      </c>
      <c r="K639" s="43">
        <f t="shared" si="56"/>
        <v>-5.6188794349012472E-3</v>
      </c>
      <c r="M639" s="29">
        <v>44628.645833333336</v>
      </c>
      <c r="N639" s="30">
        <v>1577.9</v>
      </c>
      <c r="O639" s="31">
        <f t="shared" si="55"/>
        <v>-1.8596840403035109E-2</v>
      </c>
      <c r="Q639" s="49">
        <v>44628</v>
      </c>
      <c r="R639" s="48">
        <v>775</v>
      </c>
      <c r="S639" s="50">
        <v>-1.3299999999999999E-2</v>
      </c>
      <c r="T639" s="48" t="b">
        <f t="shared" si="53"/>
        <v>1</v>
      </c>
      <c r="U639" s="68"/>
      <c r="V639" s="68"/>
      <c r="W639" s="6"/>
    </row>
    <row r="640" spans="2:23" ht="15.6">
      <c r="B640" s="49">
        <v>44659</v>
      </c>
      <c r="C640" s="48">
        <v>7.157</v>
      </c>
      <c r="D640" s="48">
        <v>7.2190000000000003</v>
      </c>
      <c r="E640" s="48">
        <v>7.2359999999999998</v>
      </c>
      <c r="F640" s="48">
        <v>7.1509999999999998</v>
      </c>
      <c r="G640" s="50">
        <v>-1.17E-2</v>
      </c>
      <c r="I640" s="29">
        <v>44659.645833333336</v>
      </c>
      <c r="J640" s="30">
        <v>921.1</v>
      </c>
      <c r="K640" s="43">
        <f t="shared" si="56"/>
        <v>-8.6104832633731032E-3</v>
      </c>
      <c r="M640" s="29">
        <v>44659.645833333336</v>
      </c>
      <c r="N640" s="30">
        <v>1612.1</v>
      </c>
      <c r="O640" s="31">
        <f t="shared" si="55"/>
        <v>2.1674377336966755E-2</v>
      </c>
      <c r="Q640" s="49">
        <v>44659</v>
      </c>
      <c r="R640" s="48">
        <v>786.2</v>
      </c>
      <c r="S640" s="50">
        <v>1.4500000000000001E-2</v>
      </c>
      <c r="T640" s="48" t="b">
        <f t="shared" si="53"/>
        <v>1</v>
      </c>
      <c r="U640" s="68"/>
      <c r="V640" s="68"/>
      <c r="W640" s="6"/>
    </row>
    <row r="641" spans="2:23" ht="15.6">
      <c r="B641" s="49">
        <v>44689</v>
      </c>
      <c r="C641" s="48">
        <v>7.3</v>
      </c>
      <c r="D641" s="48">
        <v>7.1360000000000001</v>
      </c>
      <c r="E641" s="48">
        <v>7.3220000000000001</v>
      </c>
      <c r="F641" s="48">
        <v>7.11</v>
      </c>
      <c r="G641" s="50">
        <v>0.02</v>
      </c>
      <c r="I641" s="29">
        <v>44689.645833333336</v>
      </c>
      <c r="J641" s="30">
        <v>921.5</v>
      </c>
      <c r="K641" s="43">
        <f t="shared" si="56"/>
        <v>4.3426338074037396E-4</v>
      </c>
      <c r="M641" s="29">
        <v>44689.645833333336</v>
      </c>
      <c r="N641" s="30">
        <v>1617.25</v>
      </c>
      <c r="O641" s="31">
        <f t="shared" si="55"/>
        <v>3.1945909062713884E-3</v>
      </c>
      <c r="Q641" s="49">
        <v>44689</v>
      </c>
      <c r="R641" s="48">
        <v>786.5</v>
      </c>
      <c r="S641" s="50">
        <v>4.0000000000000002E-4</v>
      </c>
      <c r="T641" s="48" t="b">
        <f t="shared" si="53"/>
        <v>1</v>
      </c>
      <c r="U641" s="68"/>
      <c r="V641" s="68"/>
      <c r="W641" s="6"/>
    </row>
    <row r="642" spans="2:23" ht="15.6">
      <c r="B642" s="49">
        <v>44781</v>
      </c>
      <c r="C642" s="48">
        <v>7.3479999999999999</v>
      </c>
      <c r="D642" s="48">
        <v>7.3650000000000002</v>
      </c>
      <c r="E642" s="48">
        <v>7.3650000000000002</v>
      </c>
      <c r="F642" s="48">
        <v>7.3380000000000001</v>
      </c>
      <c r="G642" s="50">
        <v>6.6E-3</v>
      </c>
      <c r="I642" s="29">
        <v>44781.645833333336</v>
      </c>
      <c r="J642" s="30">
        <v>916.3</v>
      </c>
      <c r="K642" s="43">
        <f t="shared" si="56"/>
        <v>-5.6429734129137543E-3</v>
      </c>
      <c r="M642" s="29">
        <v>44781.645833333336</v>
      </c>
      <c r="N642" s="30">
        <v>1606.65</v>
      </c>
      <c r="O642" s="31">
        <f t="shared" si="55"/>
        <v>-6.554336064306665E-3</v>
      </c>
      <c r="Q642" s="49">
        <v>44781</v>
      </c>
      <c r="R642" s="48">
        <v>781.1</v>
      </c>
      <c r="S642" s="50">
        <v>-6.8999999999999999E-3</v>
      </c>
      <c r="T642" s="48" t="b">
        <f t="shared" si="53"/>
        <v>1</v>
      </c>
      <c r="U642" s="68"/>
      <c r="V642" s="68"/>
      <c r="W642" s="6"/>
    </row>
    <row r="643" spans="2:23" ht="15.6">
      <c r="B643" s="49">
        <v>44842</v>
      </c>
      <c r="C643" s="48">
        <v>7.31</v>
      </c>
      <c r="D643" s="48">
        <v>7.3659999999999997</v>
      </c>
      <c r="E643" s="48">
        <v>7.3659999999999997</v>
      </c>
      <c r="F643" s="48">
        <v>7.3070000000000004</v>
      </c>
      <c r="G643" s="50">
        <v>-5.1999999999999998E-3</v>
      </c>
      <c r="I643" s="29">
        <v>44842.645833333336</v>
      </c>
      <c r="J643" s="30">
        <v>913.95</v>
      </c>
      <c r="K643" s="43">
        <f t="shared" si="56"/>
        <v>-2.5646622285276921E-3</v>
      </c>
      <c r="M643" s="29">
        <v>44842.645833333336</v>
      </c>
      <c r="N643" s="30">
        <v>1639.65</v>
      </c>
      <c r="O643" s="31">
        <f t="shared" si="55"/>
        <v>2.0539632153860454E-2</v>
      </c>
      <c r="Q643" s="49">
        <v>44842</v>
      </c>
      <c r="R643" s="48">
        <v>776.3</v>
      </c>
      <c r="S643" s="50">
        <v>-6.1000000000000004E-3</v>
      </c>
      <c r="T643" s="48" t="b">
        <f t="shared" si="53"/>
        <v>1</v>
      </c>
      <c r="U643" s="68"/>
      <c r="V643" s="68"/>
      <c r="W643" s="6"/>
    </row>
    <row r="644" spans="2:23" ht="15.6">
      <c r="B644" s="49">
        <v>44873</v>
      </c>
      <c r="C644" s="48">
        <v>7.2670000000000003</v>
      </c>
      <c r="D644" s="48">
        <v>7.3390000000000004</v>
      </c>
      <c r="E644" s="48">
        <v>7.3390000000000004</v>
      </c>
      <c r="F644" s="48">
        <v>7.2409999999999997</v>
      </c>
      <c r="G644" s="50">
        <v>-5.8999999999999999E-3</v>
      </c>
      <c r="I644" s="29">
        <v>44873.645833333336</v>
      </c>
      <c r="J644" s="30">
        <v>946.85</v>
      </c>
      <c r="K644" s="43">
        <f t="shared" si="56"/>
        <v>3.5997592866130468E-2</v>
      </c>
      <c r="M644" s="29">
        <v>44873.645833333336</v>
      </c>
      <c r="N644" s="30">
        <v>1635.05</v>
      </c>
      <c r="O644" s="31">
        <f t="shared" si="55"/>
        <v>-2.8054767785808954E-3</v>
      </c>
      <c r="Q644" s="49">
        <v>44873</v>
      </c>
      <c r="R644" s="48">
        <v>784.95</v>
      </c>
      <c r="S644" s="50">
        <v>1.11E-2</v>
      </c>
      <c r="T644" s="48" t="b">
        <f t="shared" si="53"/>
        <v>1</v>
      </c>
      <c r="U644" s="68"/>
      <c r="V644" s="68"/>
      <c r="W644" s="6"/>
    </row>
    <row r="645" spans="2:23" ht="15.6">
      <c r="B645" s="49">
        <v>44903</v>
      </c>
      <c r="C645" s="48">
        <v>7.2889999999999997</v>
      </c>
      <c r="D645" s="48">
        <v>7.3310000000000004</v>
      </c>
      <c r="E645" s="48">
        <v>7.3310000000000004</v>
      </c>
      <c r="F645" s="48">
        <v>7.2859999999999996</v>
      </c>
      <c r="G645" s="50">
        <v>3.0000000000000001E-3</v>
      </c>
      <c r="I645" s="29">
        <v>44903.645833333336</v>
      </c>
      <c r="J645" s="30">
        <v>937</v>
      </c>
      <c r="K645" s="43">
        <f t="shared" si="56"/>
        <v>-1.0402914928447027E-2</v>
      </c>
      <c r="M645" s="29">
        <v>44903.645833333336</v>
      </c>
      <c r="N645" s="30">
        <v>1644.3</v>
      </c>
      <c r="O645" s="31">
        <f t="shared" si="55"/>
        <v>5.6573193480322637E-3</v>
      </c>
      <c r="Q645" s="49">
        <v>44903</v>
      </c>
      <c r="R645" s="48">
        <v>788.25</v>
      </c>
      <c r="S645" s="50">
        <v>4.1999999999999997E-3</v>
      </c>
      <c r="T645" s="48" t="b">
        <f t="shared" si="53"/>
        <v>1</v>
      </c>
      <c r="U645" s="68"/>
      <c r="V645" s="68"/>
      <c r="W645" s="6"/>
    </row>
    <row r="646" spans="2:23" ht="27">
      <c r="B646" s="48" t="s">
        <v>1262</v>
      </c>
      <c r="C646" s="48">
        <v>7.1820000000000004</v>
      </c>
      <c r="D646" s="48">
        <v>7.2510000000000003</v>
      </c>
      <c r="E646" s="48">
        <v>7.2510000000000003</v>
      </c>
      <c r="F646" s="48">
        <v>7.1639999999999997</v>
      </c>
      <c r="G646" s="50">
        <v>-1.47E-2</v>
      </c>
      <c r="I646" s="30" t="s">
        <v>400</v>
      </c>
      <c r="J646" s="30">
        <v>945.25</v>
      </c>
      <c r="K646" s="43">
        <f>J646/J645-1</f>
        <v>8.8046958377800966E-3</v>
      </c>
      <c r="M646" s="30" t="s">
        <v>400</v>
      </c>
      <c r="N646" s="30">
        <v>1647.9</v>
      </c>
      <c r="O646" s="31">
        <f>N646/N645-1</f>
        <v>2.1893814997264727E-3</v>
      </c>
      <c r="Q646" s="48" t="s">
        <v>1262</v>
      </c>
      <c r="R646" s="48">
        <v>806.75</v>
      </c>
      <c r="S646" s="50">
        <v>-5.7000000000000002E-3</v>
      </c>
      <c r="T646" s="48" t="b">
        <f t="shared" si="53"/>
        <v>1</v>
      </c>
      <c r="U646" s="68"/>
      <c r="V646" s="68"/>
      <c r="W646" s="6"/>
    </row>
    <row r="647" spans="2:23" ht="27">
      <c r="B647" s="48" t="s">
        <v>1263</v>
      </c>
      <c r="C647" s="48">
        <v>7.242</v>
      </c>
      <c r="D647" s="48">
        <v>7.202</v>
      </c>
      <c r="E647" s="48">
        <v>7.2619999999999996</v>
      </c>
      <c r="F647" s="48">
        <v>7.1959999999999997</v>
      </c>
      <c r="G647" s="50">
        <v>8.3999999999999995E-3</v>
      </c>
      <c r="I647" s="30" t="s">
        <v>401</v>
      </c>
      <c r="J647" s="30">
        <v>960.45</v>
      </c>
      <c r="K647" s="43">
        <f t="shared" ref="K647:K678" si="57">(J647/J646)-1</f>
        <v>1.6080402010050232E-2</v>
      </c>
      <c r="M647" s="30" t="s">
        <v>401</v>
      </c>
      <c r="N647" s="30">
        <v>1702.3</v>
      </c>
      <c r="O647" s="31">
        <f t="shared" ref="O647:O678" si="58">(N647/N646)-1</f>
        <v>3.3011711875720495E-2</v>
      </c>
      <c r="Q647" s="48" t="s">
        <v>1263</v>
      </c>
      <c r="R647" s="48">
        <v>808.35</v>
      </c>
      <c r="S647" s="50">
        <v>2E-3</v>
      </c>
      <c r="T647" s="48" t="b">
        <f t="shared" si="53"/>
        <v>1</v>
      </c>
      <c r="U647" s="68"/>
      <c r="V647" s="68"/>
      <c r="W647" s="6"/>
    </row>
    <row r="648" spans="2:23" ht="27">
      <c r="B648" s="48" t="s">
        <v>1264</v>
      </c>
      <c r="C648" s="48">
        <v>7.2640000000000002</v>
      </c>
      <c r="D648" s="48">
        <v>7.2640000000000002</v>
      </c>
      <c r="E648" s="48">
        <v>7.2949999999999999</v>
      </c>
      <c r="F648" s="48">
        <v>7.2560000000000002</v>
      </c>
      <c r="G648" s="50">
        <v>3.0000000000000001E-3</v>
      </c>
      <c r="I648" s="30" t="s">
        <v>402</v>
      </c>
      <c r="J648" s="30">
        <v>956.8</v>
      </c>
      <c r="K648" s="43">
        <f t="shared" si="57"/>
        <v>-3.8003019417982564E-3</v>
      </c>
      <c r="M648" s="30" t="s">
        <v>402</v>
      </c>
      <c r="N648" s="30">
        <v>1668.7</v>
      </c>
      <c r="O648" s="31">
        <f t="shared" si="58"/>
        <v>-1.9738001527345284E-2</v>
      </c>
      <c r="Q648" s="48" t="s">
        <v>1264</v>
      </c>
      <c r="R648" s="48">
        <v>792</v>
      </c>
      <c r="S648" s="50">
        <v>-2.0199999999999999E-2</v>
      </c>
      <c r="T648" s="48" t="b">
        <f t="shared" si="53"/>
        <v>1</v>
      </c>
      <c r="U648" s="68"/>
      <c r="V648" s="68"/>
      <c r="W648" s="6"/>
    </row>
    <row r="649" spans="2:23" ht="27">
      <c r="B649" s="48" t="s">
        <v>1265</v>
      </c>
      <c r="C649" s="48">
        <v>7.27</v>
      </c>
      <c r="D649" s="48">
        <v>7.2949999999999999</v>
      </c>
      <c r="E649" s="48">
        <v>7.306</v>
      </c>
      <c r="F649" s="48">
        <v>7.2649999999999997</v>
      </c>
      <c r="G649" s="50">
        <v>8.0000000000000004E-4</v>
      </c>
      <c r="I649" s="30" t="s">
        <v>403</v>
      </c>
      <c r="J649" s="30">
        <v>963</v>
      </c>
      <c r="K649" s="43">
        <f t="shared" si="57"/>
        <v>6.4799331103679858E-3</v>
      </c>
      <c r="M649" s="30" t="s">
        <v>403</v>
      </c>
      <c r="N649" s="30">
        <v>1643.35</v>
      </c>
      <c r="O649" s="31">
        <f t="shared" si="58"/>
        <v>-1.5191466410978682E-2</v>
      </c>
      <c r="Q649" s="48" t="s">
        <v>1265</v>
      </c>
      <c r="R649" s="48">
        <v>773.8</v>
      </c>
      <c r="S649" s="50">
        <v>-2.3E-2</v>
      </c>
      <c r="T649" s="48" t="b">
        <f t="shared" si="53"/>
        <v>1</v>
      </c>
      <c r="U649" s="68"/>
      <c r="V649" s="68"/>
      <c r="W649" s="6"/>
    </row>
    <row r="650" spans="2:23" ht="27">
      <c r="B650" s="48" t="s">
        <v>1266</v>
      </c>
      <c r="C650" s="48">
        <v>7.2809999999999997</v>
      </c>
      <c r="D650" s="48">
        <v>7.3049999999999997</v>
      </c>
      <c r="E650" s="48">
        <v>7.31</v>
      </c>
      <c r="F650" s="48">
        <v>7.2720000000000002</v>
      </c>
      <c r="G650" s="50">
        <v>1.5E-3</v>
      </c>
      <c r="I650" s="30" t="s">
        <v>404</v>
      </c>
      <c r="J650" s="30">
        <v>992.1</v>
      </c>
      <c r="K650" s="43">
        <f t="shared" si="57"/>
        <v>3.0218068535825537E-2</v>
      </c>
      <c r="M650" s="30" t="s">
        <v>404</v>
      </c>
      <c r="N650" s="30">
        <v>1622.7</v>
      </c>
      <c r="O650" s="31">
        <f t="shared" si="58"/>
        <v>-1.2565795478747588E-2</v>
      </c>
      <c r="Q650" s="48" t="s">
        <v>1266</v>
      </c>
      <c r="R650" s="48">
        <v>767.7</v>
      </c>
      <c r="S650" s="50">
        <v>-7.9000000000000008E-3</v>
      </c>
      <c r="T650" s="48" t="b">
        <f t="shared" si="53"/>
        <v>1</v>
      </c>
      <c r="U650" s="68"/>
      <c r="V650" s="68"/>
      <c r="W650" s="6"/>
    </row>
    <row r="651" spans="2:23" ht="27">
      <c r="B651" s="48" t="s">
        <v>1267</v>
      </c>
      <c r="C651" s="48">
        <v>7.2859999999999996</v>
      </c>
      <c r="D651" s="48">
        <v>7.3109999999999999</v>
      </c>
      <c r="E651" s="48">
        <v>7.3109999999999999</v>
      </c>
      <c r="F651" s="48">
        <v>7.2729999999999997</v>
      </c>
      <c r="G651" s="50">
        <v>6.9999999999999999E-4</v>
      </c>
      <c r="I651" s="30" t="s">
        <v>405</v>
      </c>
      <c r="J651" s="30">
        <v>1029.5999999999999</v>
      </c>
      <c r="K651" s="43">
        <f t="shared" si="57"/>
        <v>3.7798609011188367E-2</v>
      </c>
      <c r="M651" s="30" t="s">
        <v>405</v>
      </c>
      <c r="N651" s="30">
        <v>1618.3</v>
      </c>
      <c r="O651" s="31">
        <f t="shared" si="58"/>
        <v>-2.7115301657731905E-3</v>
      </c>
      <c r="Q651" s="48" t="s">
        <v>1267</v>
      </c>
      <c r="R651" s="48">
        <v>775.8</v>
      </c>
      <c r="S651" s="50">
        <v>1.06E-2</v>
      </c>
      <c r="T651" s="48" t="b">
        <f t="shared" ref="T651:T714" si="59">Q651=B651</f>
        <v>1</v>
      </c>
      <c r="U651" s="68"/>
      <c r="V651" s="68"/>
      <c r="W651" s="6"/>
    </row>
    <row r="652" spans="2:23" ht="27">
      <c r="B652" s="48" t="s">
        <v>1268</v>
      </c>
      <c r="C652" s="48">
        <v>7.2919999999999998</v>
      </c>
      <c r="D652" s="48">
        <v>7.32</v>
      </c>
      <c r="E652" s="48">
        <v>7.32</v>
      </c>
      <c r="F652" s="48">
        <v>7.2919999999999998</v>
      </c>
      <c r="G652" s="50">
        <v>8.0000000000000004E-4</v>
      </c>
      <c r="I652" s="30" t="s">
        <v>406</v>
      </c>
      <c r="J652" s="30">
        <v>1037.2</v>
      </c>
      <c r="K652" s="43">
        <f t="shared" si="57"/>
        <v>7.3815073815075571E-3</v>
      </c>
      <c r="M652" s="30" t="s">
        <v>406</v>
      </c>
      <c r="N652" s="30">
        <v>1612.7</v>
      </c>
      <c r="O652" s="31">
        <f t="shared" si="58"/>
        <v>-3.4604214298955549E-3</v>
      </c>
      <c r="Q652" s="48" t="s">
        <v>1268</v>
      </c>
      <c r="R652" s="48">
        <v>815.9</v>
      </c>
      <c r="S652" s="50">
        <v>5.1700000000000003E-2</v>
      </c>
      <c r="T652" s="48" t="b">
        <f t="shared" si="59"/>
        <v>1</v>
      </c>
      <c r="U652" s="69"/>
      <c r="V652" s="68"/>
      <c r="W652" s="6"/>
    </row>
    <row r="653" spans="2:23" ht="27">
      <c r="B653" s="48" t="s">
        <v>1269</v>
      </c>
      <c r="C653" s="48">
        <v>7.2169999999999996</v>
      </c>
      <c r="D653" s="48">
        <v>7.2759999999999998</v>
      </c>
      <c r="E653" s="48">
        <v>7.2910000000000004</v>
      </c>
      <c r="F653" s="48">
        <v>7.2030000000000003</v>
      </c>
      <c r="G653" s="50">
        <v>-1.03E-2</v>
      </c>
      <c r="I653" s="30" t="s">
        <v>407</v>
      </c>
      <c r="J653" s="30">
        <v>1037.55</v>
      </c>
      <c r="K653" s="43">
        <f t="shared" si="57"/>
        <v>3.3744697261850476E-4</v>
      </c>
      <c r="M653" s="30" t="s">
        <v>407</v>
      </c>
      <c r="N653" s="30">
        <v>1615.5</v>
      </c>
      <c r="O653" s="31">
        <f t="shared" si="58"/>
        <v>1.7362187635641124E-3</v>
      </c>
      <c r="Q653" s="48" t="s">
        <v>1269</v>
      </c>
      <c r="R653" s="48">
        <v>810.65</v>
      </c>
      <c r="S653" s="50">
        <v>-6.4000000000000003E-3</v>
      </c>
      <c r="T653" s="48" t="b">
        <f t="shared" si="59"/>
        <v>1</v>
      </c>
      <c r="U653" s="69"/>
      <c r="V653" s="68"/>
      <c r="W653" s="6"/>
    </row>
    <row r="654" spans="2:23" ht="27">
      <c r="B654" s="48" t="s">
        <v>1270</v>
      </c>
      <c r="C654" s="48">
        <v>7.2530000000000001</v>
      </c>
      <c r="D654" s="48">
        <v>7.2560000000000002</v>
      </c>
      <c r="E654" s="48">
        <v>7.2709999999999999</v>
      </c>
      <c r="F654" s="48">
        <v>7.2380000000000004</v>
      </c>
      <c r="G654" s="50">
        <v>5.0000000000000001E-3</v>
      </c>
      <c r="I654" s="30" t="s">
        <v>408</v>
      </c>
      <c r="J654" s="30">
        <v>1055.8499999999999</v>
      </c>
      <c r="K654" s="43">
        <f t="shared" si="57"/>
        <v>1.763770420702615E-2</v>
      </c>
      <c r="M654" s="30" t="s">
        <v>408</v>
      </c>
      <c r="N654" s="30">
        <v>1608</v>
      </c>
      <c r="O654" s="31">
        <f t="shared" si="58"/>
        <v>-4.6425255338904403E-3</v>
      </c>
      <c r="Q654" s="48" t="s">
        <v>1270</v>
      </c>
      <c r="R654" s="48">
        <v>802.15</v>
      </c>
      <c r="S654" s="50">
        <v>-1.0500000000000001E-2</v>
      </c>
      <c r="T654" s="48" t="b">
        <f t="shared" si="59"/>
        <v>1</v>
      </c>
      <c r="U654" s="69"/>
      <c r="V654" s="68"/>
      <c r="W654" s="6"/>
    </row>
    <row r="655" spans="2:23" ht="27">
      <c r="B655" s="48" t="s">
        <v>1271</v>
      </c>
      <c r="C655" s="48">
        <v>7.1879999999999997</v>
      </c>
      <c r="D655" s="48">
        <v>7.28</v>
      </c>
      <c r="E655" s="48">
        <v>7.28</v>
      </c>
      <c r="F655" s="48">
        <v>7.1859999999999999</v>
      </c>
      <c r="G655" s="50">
        <v>-8.9999999999999993E-3</v>
      </c>
      <c r="I655" s="30" t="s">
        <v>409</v>
      </c>
      <c r="J655" s="30">
        <v>1046.9000000000001</v>
      </c>
      <c r="K655" s="43">
        <f t="shared" si="57"/>
        <v>-8.4765828479422822E-3</v>
      </c>
      <c r="M655" s="30" t="s">
        <v>409</v>
      </c>
      <c r="N655" s="30">
        <v>1641.65</v>
      </c>
      <c r="O655" s="31">
        <f t="shared" si="58"/>
        <v>2.0926616915422969E-2</v>
      </c>
      <c r="Q655" s="48" t="s">
        <v>1271</v>
      </c>
      <c r="R655" s="48">
        <v>811.85</v>
      </c>
      <c r="S655" s="50">
        <v>1.21E-2</v>
      </c>
      <c r="T655" s="48" t="b">
        <f t="shared" si="59"/>
        <v>1</v>
      </c>
      <c r="U655" s="69"/>
      <c r="V655" s="68"/>
      <c r="W655" s="6"/>
    </row>
    <row r="656" spans="2:23" ht="15.6">
      <c r="B656" s="49">
        <v>44570</v>
      </c>
      <c r="C656" s="48">
        <v>7.2149999999999999</v>
      </c>
      <c r="D656" s="48">
        <v>7.23</v>
      </c>
      <c r="E656" s="48">
        <v>7.23</v>
      </c>
      <c r="F656" s="48">
        <v>7.1719999999999997</v>
      </c>
      <c r="G656" s="50">
        <v>3.8E-3</v>
      </c>
      <c r="I656" s="29">
        <v>44570.645833333336</v>
      </c>
      <c r="J656" s="30">
        <v>1038.0999999999999</v>
      </c>
      <c r="K656" s="43">
        <f t="shared" si="57"/>
        <v>-8.4057694144619166E-3</v>
      </c>
      <c r="M656" s="29">
        <v>44570.645833333336</v>
      </c>
      <c r="N656" s="30">
        <v>1662.95</v>
      </c>
      <c r="O656" s="31">
        <f t="shared" si="58"/>
        <v>1.2974751012700514E-2</v>
      </c>
      <c r="Q656" s="49">
        <v>44570</v>
      </c>
      <c r="R656" s="48">
        <v>810</v>
      </c>
      <c r="S656" s="50">
        <v>-2.3E-3</v>
      </c>
      <c r="T656" s="48" t="b">
        <f t="shared" si="59"/>
        <v>1</v>
      </c>
      <c r="U656" s="69"/>
      <c r="V656" s="68"/>
      <c r="W656" s="6"/>
    </row>
    <row r="657" spans="2:23" ht="15.6">
      <c r="B657" s="49">
        <v>44601</v>
      </c>
      <c r="C657" s="48">
        <v>7.2320000000000002</v>
      </c>
      <c r="D657" s="48">
        <v>7.2380000000000004</v>
      </c>
      <c r="E657" s="48">
        <v>7.2480000000000002</v>
      </c>
      <c r="F657" s="48">
        <v>7.2240000000000002</v>
      </c>
      <c r="G657" s="50">
        <v>2.3999999999999998E-3</v>
      </c>
      <c r="I657" s="29">
        <v>44601.645833333336</v>
      </c>
      <c r="J657" s="30">
        <v>1026.5999999999999</v>
      </c>
      <c r="K657" s="43">
        <f t="shared" si="57"/>
        <v>-1.1077930835179606E-2</v>
      </c>
      <c r="M657" s="29">
        <v>44601.645833333336</v>
      </c>
      <c r="N657" s="30">
        <v>1705.15</v>
      </c>
      <c r="O657" s="31">
        <f t="shared" si="58"/>
        <v>2.5376589795243376E-2</v>
      </c>
      <c r="Q657" s="49">
        <v>44601</v>
      </c>
      <c r="R657" s="48">
        <v>824.3</v>
      </c>
      <c r="S657" s="50">
        <v>1.77E-2</v>
      </c>
      <c r="T657" s="48" t="b">
        <f t="shared" si="59"/>
        <v>1</v>
      </c>
      <c r="U657" s="69"/>
      <c r="V657" s="68"/>
      <c r="W657" s="6"/>
    </row>
    <row r="658" spans="2:23" ht="15.6">
      <c r="B658" s="49">
        <v>44690</v>
      </c>
      <c r="C658" s="48">
        <v>7.218</v>
      </c>
      <c r="D658" s="48">
        <v>7.2320000000000002</v>
      </c>
      <c r="E658" s="48">
        <v>7.2320000000000002</v>
      </c>
      <c r="F658" s="48">
        <v>7.2009999999999996</v>
      </c>
      <c r="G658" s="50">
        <v>-1.9E-3</v>
      </c>
      <c r="I658" s="29">
        <v>44690.645833333336</v>
      </c>
      <c r="J658" s="30">
        <v>1037.8499999999999</v>
      </c>
      <c r="K658" s="43">
        <f t="shared" si="57"/>
        <v>1.0958503798947916E-2</v>
      </c>
      <c r="M658" s="29">
        <v>44690.645833333336</v>
      </c>
      <c r="N658" s="30">
        <v>1696.6</v>
      </c>
      <c r="O658" s="31">
        <f t="shared" si="58"/>
        <v>-5.0142216227312408E-3</v>
      </c>
      <c r="Q658" s="49">
        <v>44690</v>
      </c>
      <c r="R658" s="48">
        <v>818.55</v>
      </c>
      <c r="S658" s="50">
        <v>-7.0000000000000001E-3</v>
      </c>
      <c r="T658" s="48" t="b">
        <f t="shared" si="59"/>
        <v>1</v>
      </c>
      <c r="U658" s="69"/>
      <c r="V658" s="68"/>
      <c r="W658" s="6"/>
    </row>
    <row r="659" spans="2:23" ht="15.6">
      <c r="B659" s="49">
        <v>44721</v>
      </c>
      <c r="C659" s="48">
        <v>7.1790000000000003</v>
      </c>
      <c r="D659" s="48">
        <v>7.2210000000000001</v>
      </c>
      <c r="E659" s="48">
        <v>7.2210000000000001</v>
      </c>
      <c r="F659" s="48">
        <v>7.1790000000000003</v>
      </c>
      <c r="G659" s="50">
        <v>-5.4000000000000003E-3</v>
      </c>
      <c r="I659" s="29">
        <v>44721.645833333336</v>
      </c>
      <c r="J659" s="30">
        <v>1031.55</v>
      </c>
      <c r="K659" s="43">
        <f t="shared" si="57"/>
        <v>-6.0702413643589637E-3</v>
      </c>
      <c r="M659" s="29">
        <v>44721.645833333336</v>
      </c>
      <c r="N659" s="30">
        <v>1690.75</v>
      </c>
      <c r="O659" s="31">
        <f t="shared" si="58"/>
        <v>-3.4480726158198083E-3</v>
      </c>
      <c r="Q659" s="49">
        <v>44721</v>
      </c>
      <c r="R659" s="48">
        <v>817.2</v>
      </c>
      <c r="S659" s="50">
        <v>-1.6000000000000001E-3</v>
      </c>
      <c r="T659" s="48" t="b">
        <f t="shared" si="59"/>
        <v>1</v>
      </c>
      <c r="U659" s="69"/>
      <c r="V659" s="68"/>
      <c r="W659" s="6"/>
    </row>
    <row r="660" spans="2:23" ht="15.6">
      <c r="B660" s="49">
        <v>44751</v>
      </c>
      <c r="C660" s="48">
        <v>7.1849999999999996</v>
      </c>
      <c r="D660" s="48">
        <v>7.2080000000000002</v>
      </c>
      <c r="E660" s="48">
        <v>7.2080000000000002</v>
      </c>
      <c r="F660" s="48">
        <v>7.1749999999999998</v>
      </c>
      <c r="G660" s="50">
        <v>8.0000000000000004E-4</v>
      </c>
      <c r="I660" s="29">
        <v>44751.645833333336</v>
      </c>
      <c r="J660" s="30">
        <v>1031.9000000000001</v>
      </c>
      <c r="K660" s="43">
        <f t="shared" si="57"/>
        <v>3.3929523532560957E-4</v>
      </c>
      <c r="M660" s="29">
        <v>44751.645833333336</v>
      </c>
      <c r="N660" s="30">
        <v>1682.3</v>
      </c>
      <c r="O660" s="31">
        <f t="shared" si="58"/>
        <v>-4.99778204938639E-3</v>
      </c>
      <c r="Q660" s="49">
        <v>44751</v>
      </c>
      <c r="R660" s="48">
        <v>806.15</v>
      </c>
      <c r="S660" s="50">
        <v>-1.35E-2</v>
      </c>
      <c r="T660" s="48" t="b">
        <f t="shared" si="59"/>
        <v>1</v>
      </c>
      <c r="U660" s="69"/>
      <c r="V660" s="68"/>
      <c r="W660" s="6"/>
    </row>
    <row r="661" spans="2:23" ht="15.6">
      <c r="B661" s="49">
        <v>44782</v>
      </c>
      <c r="C661" s="48">
        <v>7.1349999999999998</v>
      </c>
      <c r="D661" s="48">
        <v>7.1390000000000002</v>
      </c>
      <c r="E661" s="48">
        <v>7.1520000000000001</v>
      </c>
      <c r="F661" s="48">
        <v>7.1219999999999999</v>
      </c>
      <c r="G661" s="50">
        <v>-7.0000000000000001E-3</v>
      </c>
      <c r="I661" s="29">
        <v>44782.645833333336</v>
      </c>
      <c r="J661" s="30">
        <v>1020.6</v>
      </c>
      <c r="K661" s="43">
        <f t="shared" si="57"/>
        <v>-1.0950673514875553E-2</v>
      </c>
      <c r="M661" s="29">
        <v>44782.645833333336</v>
      </c>
      <c r="N661" s="30">
        <v>1689.55</v>
      </c>
      <c r="O661" s="31">
        <f t="shared" si="58"/>
        <v>4.3095761754741169E-3</v>
      </c>
      <c r="Q661" s="49">
        <v>44782</v>
      </c>
      <c r="R661" s="48">
        <v>801.45</v>
      </c>
      <c r="S661" s="50">
        <v>-5.7999999999999996E-3</v>
      </c>
      <c r="T661" s="48" t="b">
        <f t="shared" si="59"/>
        <v>1</v>
      </c>
      <c r="U661" s="68"/>
      <c r="V661" s="68"/>
      <c r="W661" s="6"/>
    </row>
    <row r="662" spans="2:23" ht="15.6">
      <c r="B662" s="49">
        <v>44813</v>
      </c>
      <c r="C662" s="48">
        <v>7.1669999999999998</v>
      </c>
      <c r="D662" s="48">
        <v>7.1589999999999998</v>
      </c>
      <c r="E662" s="48">
        <v>7.1719999999999997</v>
      </c>
      <c r="F662" s="48">
        <v>7.1349999999999998</v>
      </c>
      <c r="G662" s="50">
        <v>4.4999999999999997E-3</v>
      </c>
      <c r="I662" s="29">
        <v>44813.645833333336</v>
      </c>
      <c r="J662" s="30">
        <v>1066.5999999999999</v>
      </c>
      <c r="K662" s="43">
        <f t="shared" si="57"/>
        <v>4.5071526553007946E-2</v>
      </c>
      <c r="M662" s="29">
        <v>44813.645833333336</v>
      </c>
      <c r="N662" s="30">
        <v>1675.85</v>
      </c>
      <c r="O662" s="31">
        <f t="shared" si="58"/>
        <v>-8.108667988517726E-3</v>
      </c>
      <c r="Q662" s="49">
        <v>44813</v>
      </c>
      <c r="R662" s="48">
        <v>808.15</v>
      </c>
      <c r="S662" s="50">
        <v>8.3999999999999995E-3</v>
      </c>
      <c r="T662" s="48" t="b">
        <f t="shared" si="59"/>
        <v>1</v>
      </c>
      <c r="U662" s="68"/>
      <c r="V662" s="68"/>
      <c r="W662" s="6"/>
    </row>
    <row r="663" spans="2:23" ht="27">
      <c r="B663" s="48" t="s">
        <v>1272</v>
      </c>
      <c r="C663" s="48">
        <v>7.1079999999999997</v>
      </c>
      <c r="D663" s="48">
        <v>7.2080000000000002</v>
      </c>
      <c r="E663" s="48">
        <v>7.2080000000000002</v>
      </c>
      <c r="F663" s="48">
        <v>7.1059999999999999</v>
      </c>
      <c r="G663" s="50">
        <v>-1.0200000000000001E-2</v>
      </c>
      <c r="I663" s="30" t="s">
        <v>410</v>
      </c>
      <c r="J663" s="30">
        <v>1111.95</v>
      </c>
      <c r="K663" s="43">
        <f t="shared" si="57"/>
        <v>4.2518282392649764E-2</v>
      </c>
      <c r="M663" s="30" t="s">
        <v>410</v>
      </c>
      <c r="N663" s="30">
        <v>1695.7</v>
      </c>
      <c r="O663" s="31">
        <f t="shared" si="58"/>
        <v>1.1844735507354542E-2</v>
      </c>
      <c r="Q663" s="48" t="s">
        <v>1272</v>
      </c>
      <c r="R663" s="48">
        <v>837.55</v>
      </c>
      <c r="S663" s="50">
        <v>-1E-3</v>
      </c>
      <c r="T663" s="48" t="b">
        <f t="shared" si="59"/>
        <v>1</v>
      </c>
      <c r="U663" s="68"/>
      <c r="V663" s="68"/>
      <c r="W663" s="6"/>
    </row>
    <row r="664" spans="2:23" ht="27">
      <c r="B664" s="48" t="s">
        <v>1273</v>
      </c>
      <c r="C664" s="48">
        <v>7.1550000000000002</v>
      </c>
      <c r="D664" s="48">
        <v>7.1630000000000003</v>
      </c>
      <c r="E664" s="48">
        <v>7.1630000000000003</v>
      </c>
      <c r="F664" s="48">
        <v>7.1280000000000001</v>
      </c>
      <c r="G664" s="50">
        <v>6.6E-3</v>
      </c>
      <c r="I664" s="30" t="s">
        <v>411</v>
      </c>
      <c r="J664" s="30">
        <v>1096.25</v>
      </c>
      <c r="K664" s="43">
        <f t="shared" si="57"/>
        <v>-1.411933989837677E-2</v>
      </c>
      <c r="M664" s="30" t="s">
        <v>411</v>
      </c>
      <c r="N664" s="30">
        <v>1680.95</v>
      </c>
      <c r="O664" s="31">
        <f t="shared" si="58"/>
        <v>-8.6984726071829277E-3</v>
      </c>
      <c r="Q664" s="48" t="s">
        <v>1273</v>
      </c>
      <c r="R664" s="48">
        <v>852.8</v>
      </c>
      <c r="S664" s="50">
        <v>1.8200000000000001E-2</v>
      </c>
      <c r="T664" s="48" t="b">
        <f t="shared" si="59"/>
        <v>1</v>
      </c>
      <c r="U664" s="68"/>
      <c r="V664" s="68"/>
      <c r="W664" s="6"/>
    </row>
    <row r="665" spans="2:23" ht="27">
      <c r="B665" s="48" t="s">
        <v>1274</v>
      </c>
      <c r="C665" s="48">
        <v>7.2380000000000004</v>
      </c>
      <c r="D665" s="48">
        <v>7.17</v>
      </c>
      <c r="E665" s="48">
        <v>7.258</v>
      </c>
      <c r="F665" s="48">
        <v>7.1440000000000001</v>
      </c>
      <c r="G665" s="50">
        <v>1.1599999999999999E-2</v>
      </c>
      <c r="I665" s="30" t="s">
        <v>412</v>
      </c>
      <c r="J665" s="30">
        <v>1091.55</v>
      </c>
      <c r="K665" s="43">
        <f t="shared" si="57"/>
        <v>-4.2873432155074997E-3</v>
      </c>
      <c r="M665" s="30" t="s">
        <v>412</v>
      </c>
      <c r="N665" s="30">
        <v>1690.25</v>
      </c>
      <c r="O665" s="31">
        <f t="shared" si="58"/>
        <v>5.5325857402064305E-3</v>
      </c>
      <c r="Q665" s="48" t="s">
        <v>1274</v>
      </c>
      <c r="R665" s="48">
        <v>853.65</v>
      </c>
      <c r="S665" s="50">
        <v>1E-3</v>
      </c>
      <c r="T665" s="48" t="b">
        <f t="shared" si="59"/>
        <v>1</v>
      </c>
      <c r="U665" s="68"/>
      <c r="V665" s="68"/>
      <c r="W665" s="6"/>
    </row>
    <row r="666" spans="2:23" ht="27">
      <c r="B666" s="48" t="s">
        <v>1275</v>
      </c>
      <c r="C666" s="48">
        <v>7.266</v>
      </c>
      <c r="D666" s="48">
        <v>7.2549999999999999</v>
      </c>
      <c r="E666" s="48">
        <v>7.2910000000000004</v>
      </c>
      <c r="F666" s="48">
        <v>7.2430000000000003</v>
      </c>
      <c r="G666" s="50">
        <v>3.8999999999999998E-3</v>
      </c>
      <c r="I666" s="30" t="s">
        <v>413</v>
      </c>
      <c r="J666" s="30">
        <v>1080.8499999999999</v>
      </c>
      <c r="K666" s="43">
        <f t="shared" si="57"/>
        <v>-9.8025743209197991E-3</v>
      </c>
      <c r="M666" s="30" t="s">
        <v>413</v>
      </c>
      <c r="N666" s="30">
        <v>1635.6</v>
      </c>
      <c r="O666" s="31">
        <f t="shared" si="58"/>
        <v>-3.233249519301884E-2</v>
      </c>
      <c r="Q666" s="48" t="s">
        <v>1275</v>
      </c>
      <c r="R666" s="48">
        <v>838.1</v>
      </c>
      <c r="S666" s="50">
        <v>-1.8200000000000001E-2</v>
      </c>
      <c r="T666" s="48" t="b">
        <f t="shared" si="59"/>
        <v>1</v>
      </c>
      <c r="U666" s="68"/>
      <c r="V666" s="68"/>
      <c r="W666" s="6"/>
    </row>
    <row r="667" spans="2:23" ht="27">
      <c r="B667" s="48" t="s">
        <v>1276</v>
      </c>
      <c r="C667" s="48">
        <v>7.2770000000000001</v>
      </c>
      <c r="D667" s="48">
        <v>7.2939999999999996</v>
      </c>
      <c r="E667" s="48">
        <v>7.2939999999999996</v>
      </c>
      <c r="F667" s="48">
        <v>7.2320000000000002</v>
      </c>
      <c r="G667" s="50">
        <v>1.5E-3</v>
      </c>
      <c r="I667" s="30" t="s">
        <v>414</v>
      </c>
      <c r="J667" s="30">
        <v>1050.1500000000001</v>
      </c>
      <c r="K667" s="43">
        <f t="shared" si="57"/>
        <v>-2.8403571263357352E-2</v>
      </c>
      <c r="M667" s="30" t="s">
        <v>414</v>
      </c>
      <c r="N667" s="30">
        <v>1643.3</v>
      </c>
      <c r="O667" s="31">
        <f t="shared" si="58"/>
        <v>4.7077525067253934E-3</v>
      </c>
      <c r="Q667" s="48" t="s">
        <v>1276</v>
      </c>
      <c r="R667" s="48">
        <v>851.35</v>
      </c>
      <c r="S667" s="50">
        <v>1.5800000000000002E-2</v>
      </c>
      <c r="T667" s="48" t="b">
        <f t="shared" si="59"/>
        <v>1</v>
      </c>
      <c r="U667" s="68"/>
      <c r="V667" s="68"/>
      <c r="W667" s="6"/>
    </row>
    <row r="668" spans="2:23" ht="27">
      <c r="B668" s="48" t="s">
        <v>1277</v>
      </c>
      <c r="C668" s="48">
        <v>7.2939999999999996</v>
      </c>
      <c r="D668" s="48">
        <v>7.3</v>
      </c>
      <c r="E668" s="48">
        <v>7.3</v>
      </c>
      <c r="F668" s="48">
        <v>7.2709999999999999</v>
      </c>
      <c r="G668" s="50">
        <v>2.3E-3</v>
      </c>
      <c r="I668" s="30" t="s">
        <v>415</v>
      </c>
      <c r="J668" s="30">
        <v>1080.75</v>
      </c>
      <c r="K668" s="43">
        <f t="shared" si="57"/>
        <v>2.9138694472218063E-2</v>
      </c>
      <c r="M668" s="30" t="s">
        <v>415</v>
      </c>
      <c r="N668" s="30">
        <v>1662.5</v>
      </c>
      <c r="O668" s="31">
        <f t="shared" si="58"/>
        <v>1.1683806973772359E-2</v>
      </c>
      <c r="Q668" s="48" t="s">
        <v>1277</v>
      </c>
      <c r="R668" s="48">
        <v>870.65</v>
      </c>
      <c r="S668" s="50">
        <v>2.2700000000000001E-2</v>
      </c>
      <c r="T668" s="48" t="b">
        <f t="shared" si="59"/>
        <v>1</v>
      </c>
      <c r="U668" s="68"/>
      <c r="V668" s="68"/>
      <c r="W668" s="6"/>
    </row>
    <row r="669" spans="2:23" ht="27">
      <c r="B669" s="48" t="s">
        <v>1278</v>
      </c>
      <c r="C669" s="48">
        <v>7.2329999999999997</v>
      </c>
      <c r="D669" s="48">
        <v>7.27</v>
      </c>
      <c r="E669" s="48">
        <v>7.2709999999999999</v>
      </c>
      <c r="F669" s="48">
        <v>7.2329999999999997</v>
      </c>
      <c r="G669" s="50">
        <v>-8.3999999999999995E-3</v>
      </c>
      <c r="I669" s="30" t="s">
        <v>416</v>
      </c>
      <c r="J669" s="30">
        <v>1112.9000000000001</v>
      </c>
      <c r="K669" s="43">
        <f t="shared" si="57"/>
        <v>2.9747860282211436E-2</v>
      </c>
      <c r="M669" s="30" t="s">
        <v>416</v>
      </c>
      <c r="N669" s="30">
        <v>1664.3</v>
      </c>
      <c r="O669" s="31">
        <f t="shared" si="58"/>
        <v>1.0827067669172408E-3</v>
      </c>
      <c r="Q669" s="48" t="s">
        <v>1278</v>
      </c>
      <c r="R669" s="48">
        <v>873.15</v>
      </c>
      <c r="S669" s="50">
        <v>2.8999999999999998E-3</v>
      </c>
      <c r="T669" s="48" t="b">
        <f t="shared" si="59"/>
        <v>1</v>
      </c>
      <c r="U669" s="68"/>
      <c r="V669" s="68"/>
      <c r="W669" s="6"/>
    </row>
    <row r="670" spans="2:23" ht="27">
      <c r="B670" s="48" t="s">
        <v>1279</v>
      </c>
      <c r="C670" s="48">
        <v>7.3120000000000003</v>
      </c>
      <c r="D670" s="48">
        <v>7.3120000000000003</v>
      </c>
      <c r="E670" s="48">
        <v>7.3120000000000003</v>
      </c>
      <c r="F670" s="48">
        <v>7.3120000000000003</v>
      </c>
      <c r="G670" s="50">
        <v>1.09E-2</v>
      </c>
      <c r="I670" s="30" t="s">
        <v>417</v>
      </c>
      <c r="J670" s="30">
        <v>1098.25</v>
      </c>
      <c r="K670" s="43">
        <f t="shared" si="57"/>
        <v>-1.3163806271902279E-2</v>
      </c>
      <c r="M670" s="30" t="s">
        <v>417</v>
      </c>
      <c r="N670" s="30">
        <v>1639.45</v>
      </c>
      <c r="O670" s="31">
        <f t="shared" si="58"/>
        <v>-1.4931202307276292E-2</v>
      </c>
      <c r="Q670" s="48" t="s">
        <v>1279</v>
      </c>
      <c r="R670" s="48">
        <v>875.15</v>
      </c>
      <c r="S670" s="50">
        <v>2.3E-3</v>
      </c>
      <c r="T670" s="48" t="b">
        <f t="shared" si="59"/>
        <v>1</v>
      </c>
      <c r="U670" s="68"/>
      <c r="V670" s="68"/>
      <c r="W670" s="6"/>
    </row>
    <row r="671" spans="2:23" ht="27">
      <c r="B671" s="48" t="s">
        <v>1280</v>
      </c>
      <c r="C671" s="48">
        <v>7.3929999999999998</v>
      </c>
      <c r="D671" s="48">
        <v>7.3659999999999997</v>
      </c>
      <c r="E671" s="48">
        <v>7.3959999999999999</v>
      </c>
      <c r="F671" s="48">
        <v>7.3520000000000003</v>
      </c>
      <c r="G671" s="50">
        <v>1.11E-2</v>
      </c>
      <c r="I671" s="30" t="s">
        <v>418</v>
      </c>
      <c r="J671" s="30">
        <v>1091</v>
      </c>
      <c r="K671" s="43">
        <f t="shared" si="57"/>
        <v>-6.6014113362167226E-3</v>
      </c>
      <c r="M671" s="30" t="s">
        <v>418</v>
      </c>
      <c r="N671" s="30">
        <v>1644.7</v>
      </c>
      <c r="O671" s="31">
        <f t="shared" si="58"/>
        <v>3.2022934520723467E-3</v>
      </c>
      <c r="Q671" s="48" t="s">
        <v>1280</v>
      </c>
      <c r="R671" s="48">
        <v>871.3</v>
      </c>
      <c r="S671" s="50">
        <v>-4.4000000000000003E-3</v>
      </c>
      <c r="T671" s="48" t="b">
        <f t="shared" si="59"/>
        <v>1</v>
      </c>
      <c r="U671" s="68"/>
      <c r="V671" s="68"/>
      <c r="W671" s="6"/>
    </row>
    <row r="672" spans="2:23" ht="27">
      <c r="B672" s="48" t="s">
        <v>1281</v>
      </c>
      <c r="C672" s="48">
        <v>7.359</v>
      </c>
      <c r="D672" s="48">
        <v>7.4130000000000003</v>
      </c>
      <c r="E672" s="48">
        <v>7.4219999999999997</v>
      </c>
      <c r="F672" s="48">
        <v>7.359</v>
      </c>
      <c r="G672" s="50">
        <v>-4.5999999999999999E-3</v>
      </c>
      <c r="I672" s="30" t="s">
        <v>419</v>
      </c>
      <c r="J672" s="30">
        <v>1068.2</v>
      </c>
      <c r="K672" s="43">
        <f t="shared" si="57"/>
        <v>-2.0898258478460052E-2</v>
      </c>
      <c r="M672" s="30" t="s">
        <v>419</v>
      </c>
      <c r="N672" s="30">
        <v>1646.25</v>
      </c>
      <c r="O672" s="31">
        <f t="shared" si="58"/>
        <v>9.4242111023290498E-4</v>
      </c>
      <c r="Q672" s="48" t="s">
        <v>1281</v>
      </c>
      <c r="R672" s="48">
        <v>845.75</v>
      </c>
      <c r="S672" s="50">
        <v>-2.93E-2</v>
      </c>
      <c r="T672" s="48" t="b">
        <f t="shared" si="59"/>
        <v>1</v>
      </c>
      <c r="U672" s="69"/>
      <c r="V672" s="68"/>
      <c r="W672" s="6"/>
    </row>
    <row r="673" spans="2:23" ht="27">
      <c r="B673" s="48" t="s">
        <v>1282</v>
      </c>
      <c r="C673" s="48">
        <v>7.2919999999999998</v>
      </c>
      <c r="D673" s="48">
        <v>7.41</v>
      </c>
      <c r="E673" s="48">
        <v>7.41</v>
      </c>
      <c r="F673" s="48">
        <v>7.2830000000000004</v>
      </c>
      <c r="G673" s="50">
        <v>-9.1000000000000004E-3</v>
      </c>
      <c r="I673" s="30" t="s">
        <v>420</v>
      </c>
      <c r="J673" s="30">
        <v>1052.2</v>
      </c>
      <c r="K673" s="43">
        <f t="shared" si="57"/>
        <v>-1.4978468451600779E-2</v>
      </c>
      <c r="M673" s="30" t="s">
        <v>420</v>
      </c>
      <c r="N673" s="30">
        <v>1652.4</v>
      </c>
      <c r="O673" s="31">
        <f t="shared" si="58"/>
        <v>3.7357630979499845E-3</v>
      </c>
      <c r="Q673" s="48" t="s">
        <v>1282</v>
      </c>
      <c r="R673" s="48">
        <v>859.1</v>
      </c>
      <c r="S673" s="50">
        <v>1.5800000000000002E-2</v>
      </c>
      <c r="T673" s="48" t="b">
        <f t="shared" si="59"/>
        <v>1</v>
      </c>
      <c r="U673" s="69"/>
      <c r="V673" s="68"/>
      <c r="W673" s="6"/>
    </row>
    <row r="674" spans="2:23" ht="27">
      <c r="B674" s="48" t="s">
        <v>1283</v>
      </c>
      <c r="C674" s="48">
        <v>7.3330000000000002</v>
      </c>
      <c r="D674" s="48">
        <v>7.351</v>
      </c>
      <c r="E674" s="48">
        <v>7.3520000000000003</v>
      </c>
      <c r="F674" s="48">
        <v>7.32</v>
      </c>
      <c r="G674" s="50">
        <v>5.5999999999999999E-3</v>
      </c>
      <c r="I674" s="30" t="s">
        <v>421</v>
      </c>
      <c r="J674" s="30">
        <v>1035.1500000000001</v>
      </c>
      <c r="K674" s="43">
        <f t="shared" si="57"/>
        <v>-1.620414369891654E-2</v>
      </c>
      <c r="M674" s="30" t="s">
        <v>421</v>
      </c>
      <c r="N674" s="30">
        <v>1687.2</v>
      </c>
      <c r="O674" s="31">
        <f t="shared" si="58"/>
        <v>2.1060275962236696E-2</v>
      </c>
      <c r="Q674" s="48" t="s">
        <v>1283</v>
      </c>
      <c r="R674" s="48">
        <v>849.3</v>
      </c>
      <c r="S674" s="50">
        <v>-1.14E-2</v>
      </c>
      <c r="T674" s="48" t="b">
        <f t="shared" si="59"/>
        <v>1</v>
      </c>
      <c r="U674" s="69"/>
      <c r="V674" s="68"/>
      <c r="W674" s="6"/>
    </row>
    <row r="675" spans="2:23" ht="27">
      <c r="B675" s="48" t="s">
        <v>1284</v>
      </c>
      <c r="C675" s="48">
        <v>7.34</v>
      </c>
      <c r="D675" s="48">
        <v>7.2939999999999996</v>
      </c>
      <c r="E675" s="48">
        <v>7.343</v>
      </c>
      <c r="F675" s="48">
        <v>7.2859999999999996</v>
      </c>
      <c r="G675" s="50">
        <v>1E-3</v>
      </c>
      <c r="I675" s="30" t="s">
        <v>422</v>
      </c>
      <c r="J675" s="30">
        <v>1039.0999999999999</v>
      </c>
      <c r="K675" s="43">
        <f t="shared" si="57"/>
        <v>3.8158720958314518E-3</v>
      </c>
      <c r="M675" s="30" t="s">
        <v>422</v>
      </c>
      <c r="N675" s="30">
        <v>1699.7</v>
      </c>
      <c r="O675" s="31">
        <f t="shared" si="58"/>
        <v>7.4087245139877744E-3</v>
      </c>
      <c r="Q675" s="48" t="s">
        <v>1284</v>
      </c>
      <c r="R675" s="48">
        <v>839.3</v>
      </c>
      <c r="S675" s="50">
        <v>-1.18E-2</v>
      </c>
      <c r="T675" s="48" t="b">
        <f t="shared" si="59"/>
        <v>1</v>
      </c>
      <c r="U675" s="69"/>
      <c r="V675" s="68"/>
      <c r="W675" s="6"/>
    </row>
    <row r="676" spans="2:23" ht="27">
      <c r="B676" s="48" t="s">
        <v>1285</v>
      </c>
      <c r="C676" s="48">
        <v>7.3979999999999997</v>
      </c>
      <c r="D676" s="48">
        <v>7.423</v>
      </c>
      <c r="E676" s="48">
        <v>7.423</v>
      </c>
      <c r="F676" s="48">
        <v>7.3010000000000002</v>
      </c>
      <c r="G676" s="50">
        <v>7.9000000000000008E-3</v>
      </c>
      <c r="I676" s="30" t="s">
        <v>423</v>
      </c>
      <c r="J676" s="30">
        <v>1044.8</v>
      </c>
      <c r="K676" s="43">
        <f t="shared" si="57"/>
        <v>5.4855163121931838E-3</v>
      </c>
      <c r="M676" s="30" t="s">
        <v>423</v>
      </c>
      <c r="N676" s="30">
        <v>1706.9</v>
      </c>
      <c r="O676" s="31">
        <f t="shared" si="58"/>
        <v>4.2360416544096058E-3</v>
      </c>
      <c r="Q676" s="48" t="s">
        <v>1285</v>
      </c>
      <c r="R676" s="48">
        <v>842.3</v>
      </c>
      <c r="S676" s="50">
        <v>3.5999999999999999E-3</v>
      </c>
      <c r="T676" s="48" t="b">
        <f t="shared" si="59"/>
        <v>1</v>
      </c>
      <c r="U676" s="69"/>
      <c r="V676" s="68"/>
      <c r="W676" s="6"/>
    </row>
    <row r="677" spans="2:23" ht="15.6">
      <c r="B677" s="49">
        <v>44630</v>
      </c>
      <c r="C677" s="48">
        <v>7.468</v>
      </c>
      <c r="D677" s="48">
        <v>7.4029999999999996</v>
      </c>
      <c r="E677" s="48">
        <v>7.47</v>
      </c>
      <c r="F677" s="48">
        <v>7.4029999999999996</v>
      </c>
      <c r="G677" s="50">
        <v>9.4999999999999998E-3</v>
      </c>
      <c r="I677" s="29">
        <v>44630.645833333336</v>
      </c>
      <c r="J677" s="30">
        <v>1078.5</v>
      </c>
      <c r="K677" s="43">
        <f t="shared" si="57"/>
        <v>3.2254977029096521E-2</v>
      </c>
      <c r="M677" s="29">
        <v>44630.645833333336</v>
      </c>
      <c r="N677" s="30">
        <v>1670.55</v>
      </c>
      <c r="O677" s="31">
        <f t="shared" si="58"/>
        <v>-2.1295916573905949E-2</v>
      </c>
      <c r="Q677" s="49">
        <v>44630</v>
      </c>
      <c r="R677" s="48">
        <v>827.3</v>
      </c>
      <c r="S677" s="50">
        <v>-1.78E-2</v>
      </c>
      <c r="T677" s="48" t="b">
        <f t="shared" si="59"/>
        <v>1</v>
      </c>
      <c r="U677" s="69"/>
      <c r="V677" s="68"/>
      <c r="W677" s="6"/>
    </row>
    <row r="678" spans="2:23" ht="15.6">
      <c r="B678" s="49">
        <v>44661</v>
      </c>
      <c r="C678" s="48">
        <v>7.3620000000000001</v>
      </c>
      <c r="D678" s="48">
        <v>7.4539999999999997</v>
      </c>
      <c r="E678" s="48">
        <v>7.4539999999999997</v>
      </c>
      <c r="F678" s="48">
        <v>7.3609999999999998</v>
      </c>
      <c r="G678" s="50">
        <v>-1.4200000000000001E-2</v>
      </c>
      <c r="I678" s="29">
        <v>44661.645833333336</v>
      </c>
      <c r="J678" s="30">
        <v>1079.8499999999999</v>
      </c>
      <c r="K678" s="43">
        <f t="shared" si="57"/>
        <v>1.2517385257300173E-3</v>
      </c>
      <c r="M678" s="29">
        <v>44661.645833333336</v>
      </c>
      <c r="N678" s="30">
        <v>1695.8</v>
      </c>
      <c r="O678" s="31">
        <f t="shared" si="58"/>
        <v>1.5114782556643114E-2</v>
      </c>
      <c r="Q678" s="49">
        <v>44661</v>
      </c>
      <c r="R678" s="48">
        <v>861.6</v>
      </c>
      <c r="S678" s="50">
        <v>4.1500000000000002E-2</v>
      </c>
      <c r="T678" s="48" t="b">
        <f t="shared" si="59"/>
        <v>1</v>
      </c>
      <c r="U678" s="69"/>
      <c r="V678" s="68"/>
      <c r="W678" s="6"/>
    </row>
    <row r="679" spans="2:23" ht="15.6">
      <c r="B679" s="49">
        <v>44722</v>
      </c>
      <c r="C679" s="48">
        <v>7.4539999999999997</v>
      </c>
      <c r="D679" s="48">
        <v>7.49</v>
      </c>
      <c r="E679" s="48">
        <v>7.49</v>
      </c>
      <c r="F679" s="48">
        <v>7.4459999999999997</v>
      </c>
      <c r="G679" s="50">
        <v>1.2500000000000001E-2</v>
      </c>
      <c r="I679" s="29">
        <v>44722.645833333336</v>
      </c>
      <c r="J679" s="30">
        <v>1073.3499999999999</v>
      </c>
      <c r="K679" s="43">
        <f t="shared" ref="K679:K710" si="60">(J679/J678)-1</f>
        <v>-6.0193545399823689E-3</v>
      </c>
      <c r="M679" s="29">
        <v>44722.645833333336</v>
      </c>
      <c r="N679" s="30">
        <v>1737.95</v>
      </c>
      <c r="O679" s="31">
        <f t="shared" ref="O679:O710" si="61">(N679/N678)-1</f>
        <v>2.4855525415732993E-2</v>
      </c>
      <c r="Q679" s="49">
        <v>44722</v>
      </c>
      <c r="R679" s="48">
        <v>864.8</v>
      </c>
      <c r="S679" s="50">
        <v>3.7000000000000002E-3</v>
      </c>
      <c r="T679" s="48" t="b">
        <f t="shared" si="59"/>
        <v>1</v>
      </c>
      <c r="U679" s="68"/>
      <c r="V679" s="68"/>
      <c r="W679" s="6"/>
    </row>
    <row r="680" spans="2:23" ht="15.6">
      <c r="B680" s="49">
        <v>44752</v>
      </c>
      <c r="C680" s="48">
        <v>7.46</v>
      </c>
      <c r="D680" s="48">
        <v>7.49</v>
      </c>
      <c r="E680" s="48">
        <v>7.5179999999999998</v>
      </c>
      <c r="F680" s="48">
        <v>7.4580000000000002</v>
      </c>
      <c r="G680" s="50">
        <v>8.0000000000000004E-4</v>
      </c>
      <c r="I680" s="29">
        <v>44752.645833333336</v>
      </c>
      <c r="J680" s="30">
        <v>1063.95</v>
      </c>
      <c r="K680" s="43">
        <f t="shared" si="60"/>
        <v>-8.7576279871429685E-3</v>
      </c>
      <c r="M680" s="29">
        <v>44752.645833333336</v>
      </c>
      <c r="N680" s="30">
        <v>1726.8</v>
      </c>
      <c r="O680" s="31">
        <f t="shared" si="61"/>
        <v>-6.4156045916166082E-3</v>
      </c>
      <c r="Q680" s="49">
        <v>44752</v>
      </c>
      <c r="R680" s="48">
        <v>874.45</v>
      </c>
      <c r="S680" s="50">
        <v>1.12E-2</v>
      </c>
      <c r="T680" s="48" t="b">
        <f t="shared" si="59"/>
        <v>1</v>
      </c>
      <c r="U680" s="68"/>
      <c r="V680" s="68"/>
      <c r="W680" s="6"/>
    </row>
    <row r="681" spans="2:23" ht="15.6">
      <c r="B681" s="49">
        <v>44844</v>
      </c>
      <c r="C681" s="48">
        <v>7.476</v>
      </c>
      <c r="D681" s="48">
        <v>7.4980000000000002</v>
      </c>
      <c r="E681" s="48">
        <v>7.5129999999999999</v>
      </c>
      <c r="F681" s="48">
        <v>7.4710000000000001</v>
      </c>
      <c r="G681" s="50">
        <v>2.0999999999999999E-3</v>
      </c>
      <c r="I681" s="29">
        <v>44844.645833333336</v>
      </c>
      <c r="J681" s="30">
        <v>1055.6500000000001</v>
      </c>
      <c r="K681" s="43">
        <f t="shared" si="60"/>
        <v>-7.8011184736124228E-3</v>
      </c>
      <c r="M681" s="29">
        <v>44844.645833333336</v>
      </c>
      <c r="N681" s="30">
        <v>1709.7</v>
      </c>
      <c r="O681" s="31">
        <f t="shared" si="61"/>
        <v>-9.9027102154273239E-3</v>
      </c>
      <c r="Q681" s="49">
        <v>44844</v>
      </c>
      <c r="R681" s="48">
        <v>857.95</v>
      </c>
      <c r="S681" s="50">
        <v>-1.89E-2</v>
      </c>
      <c r="T681" s="48" t="b">
        <f t="shared" si="59"/>
        <v>1</v>
      </c>
      <c r="U681" s="68"/>
      <c r="V681" s="68"/>
      <c r="W681" s="6"/>
    </row>
    <row r="682" spans="2:23" ht="15.6">
      <c r="B682" s="49">
        <v>44875</v>
      </c>
      <c r="C682" s="48">
        <v>7.4260000000000002</v>
      </c>
      <c r="D682" s="48">
        <v>7.532</v>
      </c>
      <c r="E682" s="48">
        <v>7.532</v>
      </c>
      <c r="F682" s="48">
        <v>7.4260000000000002</v>
      </c>
      <c r="G682" s="50">
        <v>-6.7000000000000002E-3</v>
      </c>
      <c r="I682" s="29">
        <v>44875.645833333336</v>
      </c>
      <c r="J682" s="30">
        <v>1033.6500000000001</v>
      </c>
      <c r="K682" s="43">
        <f t="shared" si="60"/>
        <v>-2.0840240610050631E-2</v>
      </c>
      <c r="M682" s="29">
        <v>44875.645833333336</v>
      </c>
      <c r="N682" s="30">
        <v>1650.95</v>
      </c>
      <c r="O682" s="31">
        <f t="shared" si="61"/>
        <v>-3.4362753699479387E-2</v>
      </c>
      <c r="Q682" s="49">
        <v>44875</v>
      </c>
      <c r="R682" s="48">
        <v>815.6</v>
      </c>
      <c r="S682" s="50">
        <v>-4.9399999999999999E-2</v>
      </c>
      <c r="T682" s="48" t="b">
        <f t="shared" si="59"/>
        <v>1</v>
      </c>
      <c r="U682" s="68"/>
      <c r="V682" s="68"/>
      <c r="W682" s="6"/>
    </row>
    <row r="683" spans="2:23" ht="15.6">
      <c r="B683" s="49">
        <v>44905</v>
      </c>
      <c r="C683" s="48">
        <v>7.4349999999999996</v>
      </c>
      <c r="D683" s="48">
        <v>7.4329999999999998</v>
      </c>
      <c r="E683" s="48">
        <v>7.4409999999999998</v>
      </c>
      <c r="F683" s="48">
        <v>7.3719999999999999</v>
      </c>
      <c r="G683" s="50">
        <v>1.1999999999999999E-3</v>
      </c>
      <c r="I683" s="29">
        <v>44905.645833333336</v>
      </c>
      <c r="J683" s="30">
        <v>1045.3</v>
      </c>
      <c r="K683" s="43">
        <f t="shared" si="60"/>
        <v>1.1270739612054159E-2</v>
      </c>
      <c r="M683" s="29">
        <v>44905.645833333336</v>
      </c>
      <c r="N683" s="30">
        <v>1669.4</v>
      </c>
      <c r="O683" s="31">
        <f t="shared" si="61"/>
        <v>1.1175383869893141E-2</v>
      </c>
      <c r="Q683" s="49">
        <v>44905</v>
      </c>
      <c r="R683" s="48">
        <v>837.5</v>
      </c>
      <c r="S683" s="50">
        <v>2.69E-2</v>
      </c>
      <c r="T683" s="48" t="b">
        <f t="shared" si="59"/>
        <v>1</v>
      </c>
      <c r="U683" s="68"/>
      <c r="V683" s="68"/>
      <c r="W683" s="6"/>
    </row>
    <row r="684" spans="2:23" ht="27">
      <c r="B684" s="48" t="s">
        <v>1286</v>
      </c>
      <c r="C684" s="48">
        <v>7.4219999999999997</v>
      </c>
      <c r="D684" s="48">
        <v>7.4459999999999997</v>
      </c>
      <c r="E684" s="48">
        <v>7.4509999999999996</v>
      </c>
      <c r="F684" s="48">
        <v>7.4029999999999996</v>
      </c>
      <c r="G684" s="50">
        <v>-1.6999999999999999E-3</v>
      </c>
      <c r="I684" s="30" t="s">
        <v>424</v>
      </c>
      <c r="J684" s="30">
        <v>1062.8499999999999</v>
      </c>
      <c r="K684" s="43">
        <f t="shared" si="60"/>
        <v>1.6789438438725712E-2</v>
      </c>
      <c r="M684" s="30" t="s">
        <v>424</v>
      </c>
      <c r="N684" s="30">
        <v>1654.9</v>
      </c>
      <c r="O684" s="31">
        <f t="shared" si="61"/>
        <v>-8.6857553612076366E-3</v>
      </c>
      <c r="Q684" s="48" t="s">
        <v>1286</v>
      </c>
      <c r="R684" s="48">
        <v>827.15</v>
      </c>
      <c r="S684" s="50">
        <v>-1.24E-2</v>
      </c>
      <c r="T684" s="48" t="b">
        <f t="shared" si="59"/>
        <v>1</v>
      </c>
      <c r="U684" s="68"/>
      <c r="V684" s="68"/>
      <c r="W684" s="6"/>
    </row>
    <row r="685" spans="2:23" ht="27">
      <c r="B685" s="48" t="s">
        <v>1287</v>
      </c>
      <c r="C685" s="48">
        <v>7.47</v>
      </c>
      <c r="D685" s="48">
        <v>7.4690000000000003</v>
      </c>
      <c r="E685" s="48">
        <v>7.4809999999999999</v>
      </c>
      <c r="F685" s="48">
        <v>7.4160000000000004</v>
      </c>
      <c r="G685" s="50">
        <v>6.4999999999999997E-3</v>
      </c>
      <c r="I685" s="30" t="s">
        <v>425</v>
      </c>
      <c r="J685" s="30">
        <v>1034.95</v>
      </c>
      <c r="K685" s="43">
        <f t="shared" si="60"/>
        <v>-2.6250176412475734E-2</v>
      </c>
      <c r="M685" s="30" t="s">
        <v>425</v>
      </c>
      <c r="N685" s="30">
        <v>1661.75</v>
      </c>
      <c r="O685" s="31">
        <f t="shared" si="61"/>
        <v>4.1392229137711123E-3</v>
      </c>
      <c r="Q685" s="48" t="s">
        <v>1287</v>
      </c>
      <c r="R685" s="48">
        <v>823.5</v>
      </c>
      <c r="S685" s="50">
        <v>-4.4000000000000003E-3</v>
      </c>
      <c r="T685" s="48" t="b">
        <f t="shared" si="59"/>
        <v>1</v>
      </c>
      <c r="U685" s="68"/>
      <c r="V685" s="68"/>
      <c r="W685" s="6"/>
    </row>
    <row r="686" spans="2:23" ht="27">
      <c r="B686" s="48" t="s">
        <v>1288</v>
      </c>
      <c r="C686" s="48">
        <v>7.407</v>
      </c>
      <c r="D686" s="48">
        <v>7.4610000000000003</v>
      </c>
      <c r="E686" s="48">
        <v>7.4610000000000003</v>
      </c>
      <c r="F686" s="48">
        <v>7.3920000000000003</v>
      </c>
      <c r="G686" s="50">
        <v>-8.3999999999999995E-3</v>
      </c>
      <c r="I686" s="30" t="s">
        <v>426</v>
      </c>
      <c r="J686" s="30">
        <v>1033</v>
      </c>
      <c r="K686" s="43">
        <f t="shared" si="60"/>
        <v>-1.8841489927050592E-3</v>
      </c>
      <c r="M686" s="30" t="s">
        <v>426</v>
      </c>
      <c r="N686" s="30">
        <v>1668.85</v>
      </c>
      <c r="O686" s="31">
        <f t="shared" si="61"/>
        <v>4.2726041823377692E-3</v>
      </c>
      <c r="Q686" s="48" t="s">
        <v>1288</v>
      </c>
      <c r="R686" s="48">
        <v>825.75</v>
      </c>
      <c r="S686" s="50">
        <v>2.7000000000000001E-3</v>
      </c>
      <c r="T686" s="48" t="b">
        <f t="shared" si="59"/>
        <v>1</v>
      </c>
      <c r="U686" s="68"/>
      <c r="V686" s="68"/>
      <c r="W686" s="6"/>
    </row>
    <row r="687" spans="2:23" ht="27">
      <c r="B687" s="48" t="s">
        <v>1289</v>
      </c>
      <c r="C687" s="48">
        <v>7.4260000000000002</v>
      </c>
      <c r="D687" s="48">
        <v>7.4169999999999998</v>
      </c>
      <c r="E687" s="48">
        <v>7.4269999999999996</v>
      </c>
      <c r="F687" s="48">
        <v>7.3680000000000003</v>
      </c>
      <c r="G687" s="50">
        <v>2.5999999999999999E-3</v>
      </c>
      <c r="I687" s="30" t="s">
        <v>427</v>
      </c>
      <c r="J687" s="30">
        <v>1053.3</v>
      </c>
      <c r="K687" s="43">
        <f t="shared" si="60"/>
        <v>1.9651500484026974E-2</v>
      </c>
      <c r="M687" s="30" t="s">
        <v>427</v>
      </c>
      <c r="N687" s="30">
        <v>1684.45</v>
      </c>
      <c r="O687" s="31">
        <f t="shared" si="61"/>
        <v>9.3477544416815661E-3</v>
      </c>
      <c r="Q687" s="48" t="s">
        <v>1289</v>
      </c>
      <c r="R687" s="48">
        <v>834.15</v>
      </c>
      <c r="S687" s="50">
        <v>1.0200000000000001E-2</v>
      </c>
      <c r="T687" s="48" t="b">
        <f t="shared" si="59"/>
        <v>1</v>
      </c>
      <c r="U687" s="68"/>
      <c r="V687" s="68"/>
      <c r="W687" s="6"/>
    </row>
    <row r="688" spans="2:23" ht="27">
      <c r="B688" s="48" t="s">
        <v>1290</v>
      </c>
      <c r="C688" s="48">
        <v>7.4509999999999996</v>
      </c>
      <c r="D688" s="48">
        <v>7.4390000000000001</v>
      </c>
      <c r="E688" s="48">
        <v>7.4580000000000002</v>
      </c>
      <c r="F688" s="48">
        <v>7.3949999999999996</v>
      </c>
      <c r="G688" s="50">
        <v>3.3999999999999998E-3</v>
      </c>
      <c r="I688" s="30" t="s">
        <v>428</v>
      </c>
      <c r="J688" s="30">
        <v>1062.3</v>
      </c>
      <c r="K688" s="43">
        <f t="shared" si="60"/>
        <v>8.5445741953860121E-3</v>
      </c>
      <c r="M688" s="30" t="s">
        <v>428</v>
      </c>
      <c r="N688" s="30">
        <v>1669.3</v>
      </c>
      <c r="O688" s="31">
        <f t="shared" si="61"/>
        <v>-8.9940336608389515E-3</v>
      </c>
      <c r="Q688" s="48" t="s">
        <v>1290</v>
      </c>
      <c r="R688" s="48">
        <v>828.55</v>
      </c>
      <c r="S688" s="50">
        <v>-6.7000000000000002E-3</v>
      </c>
      <c r="T688" s="48" t="b">
        <f t="shared" si="59"/>
        <v>1</v>
      </c>
      <c r="U688" s="68"/>
      <c r="V688" s="68"/>
      <c r="W688" s="6"/>
    </row>
    <row r="689" spans="2:23" ht="27">
      <c r="B689" s="48" t="s">
        <v>1291</v>
      </c>
      <c r="C689" s="48">
        <v>7.476</v>
      </c>
      <c r="D689" s="48">
        <v>7.5049999999999999</v>
      </c>
      <c r="E689" s="48">
        <v>7.516</v>
      </c>
      <c r="F689" s="48">
        <v>7.476</v>
      </c>
      <c r="G689" s="50">
        <v>3.3999999999999998E-3</v>
      </c>
      <c r="I689" s="30" t="s">
        <v>429</v>
      </c>
      <c r="J689" s="30">
        <v>1053.45</v>
      </c>
      <c r="K689" s="43">
        <f t="shared" si="60"/>
        <v>-8.3309799491667613E-3</v>
      </c>
      <c r="M689" s="30" t="s">
        <v>429</v>
      </c>
      <c r="N689" s="30">
        <v>1659.6</v>
      </c>
      <c r="O689" s="31">
        <f t="shared" si="61"/>
        <v>-5.8108189061283344E-3</v>
      </c>
      <c r="Q689" s="48" t="s">
        <v>1291</v>
      </c>
      <c r="R689" s="48">
        <v>830.95</v>
      </c>
      <c r="S689" s="50">
        <v>2.8999999999999998E-3</v>
      </c>
      <c r="T689" s="48" t="b">
        <f t="shared" si="59"/>
        <v>1</v>
      </c>
      <c r="U689" s="68"/>
      <c r="V689" s="68"/>
      <c r="W689" s="6"/>
    </row>
    <row r="690" spans="2:23" ht="27">
      <c r="B690" s="48" t="s">
        <v>1292</v>
      </c>
      <c r="C690" s="48">
        <v>7.5110000000000001</v>
      </c>
      <c r="D690" s="48">
        <v>7.5410000000000004</v>
      </c>
      <c r="E690" s="48">
        <v>7.5410000000000004</v>
      </c>
      <c r="F690" s="48">
        <v>7.5039999999999996</v>
      </c>
      <c r="G690" s="50">
        <v>4.7000000000000002E-3</v>
      </c>
      <c r="I690" s="30" t="s">
        <v>430</v>
      </c>
      <c r="J690" s="30">
        <v>1036.1500000000001</v>
      </c>
      <c r="K690" s="43">
        <f t="shared" si="60"/>
        <v>-1.6422231714841695E-2</v>
      </c>
      <c r="M690" s="30" t="s">
        <v>430</v>
      </c>
      <c r="N690" s="30">
        <v>1642.25</v>
      </c>
      <c r="O690" s="31">
        <f t="shared" si="61"/>
        <v>-1.0454326343697251E-2</v>
      </c>
      <c r="Q690" s="48" t="s">
        <v>1292</v>
      </c>
      <c r="R690" s="48">
        <v>820.6</v>
      </c>
      <c r="S690" s="50">
        <v>-1.2500000000000001E-2</v>
      </c>
      <c r="T690" s="48" t="b">
        <f t="shared" si="59"/>
        <v>1</v>
      </c>
      <c r="U690" s="68"/>
      <c r="V690" s="68"/>
      <c r="W690" s="6"/>
    </row>
    <row r="691" spans="2:23" ht="27">
      <c r="B691" s="48" t="s">
        <v>1293</v>
      </c>
      <c r="C691" s="48">
        <v>7.4420000000000002</v>
      </c>
      <c r="D691" s="48">
        <v>7.5049999999999999</v>
      </c>
      <c r="E691" s="48">
        <v>7.5049999999999999</v>
      </c>
      <c r="F691" s="48">
        <v>7.44</v>
      </c>
      <c r="G691" s="50">
        <v>-9.1999999999999998E-3</v>
      </c>
      <c r="I691" s="30" t="s">
        <v>431</v>
      </c>
      <c r="J691" s="30">
        <v>1061.5999999999999</v>
      </c>
      <c r="K691" s="43">
        <f t="shared" si="60"/>
        <v>2.4562080779809703E-2</v>
      </c>
      <c r="M691" s="30" t="s">
        <v>431</v>
      </c>
      <c r="N691" s="30">
        <v>1615.8</v>
      </c>
      <c r="O691" s="31">
        <f t="shared" si="61"/>
        <v>-1.6105952199725992E-2</v>
      </c>
      <c r="Q691" s="48" t="s">
        <v>1293</v>
      </c>
      <c r="R691" s="48">
        <v>863.5</v>
      </c>
      <c r="S691" s="50">
        <v>3.3599999999999998E-2</v>
      </c>
      <c r="T691" s="48" t="b">
        <f t="shared" si="59"/>
        <v>1</v>
      </c>
      <c r="U691" s="68"/>
      <c r="V691" s="68"/>
      <c r="W691" s="6"/>
    </row>
    <row r="692" spans="2:23" ht="27">
      <c r="B692" s="48" t="s">
        <v>1294</v>
      </c>
      <c r="C692" s="48">
        <v>7.4119999999999999</v>
      </c>
      <c r="D692" s="48">
        <v>7.41</v>
      </c>
      <c r="E692" s="48">
        <v>7.42</v>
      </c>
      <c r="F692" s="48">
        <v>7.3719999999999999</v>
      </c>
      <c r="G692" s="50">
        <v>-4.0000000000000001E-3</v>
      </c>
      <c r="I692" s="30" t="s">
        <v>432</v>
      </c>
      <c r="J692" s="30">
        <v>1055.7</v>
      </c>
      <c r="K692" s="43">
        <f t="shared" si="60"/>
        <v>-5.5576488319516448E-3</v>
      </c>
      <c r="M692" s="30" t="s">
        <v>432</v>
      </c>
      <c r="N692" s="30">
        <v>1645.45</v>
      </c>
      <c r="O692" s="31">
        <f t="shared" si="61"/>
        <v>1.8350043322193477E-2</v>
      </c>
      <c r="Q692" s="48" t="s">
        <v>1294</v>
      </c>
      <c r="R692" s="48">
        <v>873.65</v>
      </c>
      <c r="S692" s="50">
        <v>1.18E-2</v>
      </c>
      <c r="T692" s="48" t="b">
        <f t="shared" si="59"/>
        <v>1</v>
      </c>
      <c r="U692" s="68"/>
      <c r="V692" s="68"/>
      <c r="W692" s="6"/>
    </row>
    <row r="693" spans="2:23" ht="27">
      <c r="B693" s="48" t="s">
        <v>1295</v>
      </c>
      <c r="C693" s="48">
        <v>7.4160000000000004</v>
      </c>
      <c r="D693" s="48">
        <v>7.45</v>
      </c>
      <c r="E693" s="48">
        <v>7.45</v>
      </c>
      <c r="F693" s="48">
        <v>7.3780000000000001</v>
      </c>
      <c r="G693" s="50">
        <v>5.0000000000000001E-4</v>
      </c>
      <c r="I693" s="30" t="s">
        <v>433</v>
      </c>
      <c r="J693" s="30">
        <v>1036.1500000000001</v>
      </c>
      <c r="K693" s="43">
        <f t="shared" si="60"/>
        <v>-1.851851851851849E-2</v>
      </c>
      <c r="M693" s="30" t="s">
        <v>433</v>
      </c>
      <c r="N693" s="30">
        <v>1653.45</v>
      </c>
      <c r="O693" s="31">
        <f t="shared" si="61"/>
        <v>4.8618918836791369E-3</v>
      </c>
      <c r="Q693" s="48" t="s">
        <v>1295</v>
      </c>
      <c r="R693" s="48">
        <v>873.25</v>
      </c>
      <c r="S693" s="50">
        <v>-5.0000000000000001E-4</v>
      </c>
      <c r="T693" s="48" t="b">
        <f t="shared" si="59"/>
        <v>1</v>
      </c>
      <c r="U693" s="69"/>
      <c r="V693" s="68"/>
      <c r="W693" s="6"/>
    </row>
    <row r="694" spans="2:23" ht="27">
      <c r="B694" s="48" t="s">
        <v>1296</v>
      </c>
      <c r="C694" s="48">
        <v>7.4450000000000003</v>
      </c>
      <c r="D694" s="48">
        <v>7.4320000000000004</v>
      </c>
      <c r="E694" s="48">
        <v>7.4530000000000003</v>
      </c>
      <c r="F694" s="48">
        <v>7.4180000000000001</v>
      </c>
      <c r="G694" s="50">
        <v>3.8999999999999998E-3</v>
      </c>
      <c r="I694" s="30" t="s">
        <v>434</v>
      </c>
      <c r="J694" s="30">
        <v>1041.8499999999999</v>
      </c>
      <c r="K694" s="43">
        <f t="shared" si="60"/>
        <v>5.501134005694075E-3</v>
      </c>
      <c r="M694" s="30" t="s">
        <v>434</v>
      </c>
      <c r="N694" s="30">
        <v>1652.85</v>
      </c>
      <c r="O694" s="31">
        <f t="shared" si="61"/>
        <v>-3.6287761952291664E-4</v>
      </c>
      <c r="Q694" s="48" t="s">
        <v>1296</v>
      </c>
      <c r="R694" s="48">
        <v>896.35</v>
      </c>
      <c r="S694" s="50">
        <v>2.6499999999999999E-2</v>
      </c>
      <c r="T694" s="48" t="b">
        <f t="shared" si="59"/>
        <v>1</v>
      </c>
      <c r="U694" s="69"/>
      <c r="V694" s="68"/>
      <c r="W694" s="6"/>
    </row>
    <row r="695" spans="2:23" ht="15.6">
      <c r="B695" s="49">
        <v>44572</v>
      </c>
      <c r="C695" s="48">
        <v>7.3959999999999999</v>
      </c>
      <c r="D695" s="48">
        <v>7.4349999999999996</v>
      </c>
      <c r="E695" s="48">
        <v>7.4370000000000003</v>
      </c>
      <c r="F695" s="48">
        <v>7.3959999999999999</v>
      </c>
      <c r="G695" s="50">
        <v>-6.6E-3</v>
      </c>
      <c r="I695" s="29">
        <v>44572.645833333336</v>
      </c>
      <c r="J695" s="30">
        <v>1050</v>
      </c>
      <c r="K695" s="43">
        <f t="shared" si="60"/>
        <v>7.822623218313618E-3</v>
      </c>
      <c r="M695" s="29">
        <v>44572.645833333336</v>
      </c>
      <c r="N695" s="30">
        <v>1690.2</v>
      </c>
      <c r="O695" s="31">
        <f t="shared" si="61"/>
        <v>2.2597331881295979E-2</v>
      </c>
      <c r="Q695" s="49">
        <v>44572</v>
      </c>
      <c r="R695" s="48">
        <v>894.55</v>
      </c>
      <c r="S695" s="50">
        <v>-2E-3</v>
      </c>
      <c r="T695" s="48" t="b">
        <f t="shared" si="59"/>
        <v>1</v>
      </c>
      <c r="U695" s="69"/>
      <c r="V695" s="68"/>
      <c r="W695" s="6"/>
    </row>
    <row r="696" spans="2:23" ht="15.6">
      <c r="B696" s="49">
        <v>44603</v>
      </c>
      <c r="C696" s="48">
        <v>7.4039999999999999</v>
      </c>
      <c r="D696" s="48">
        <v>7.4210000000000003</v>
      </c>
      <c r="E696" s="48">
        <v>7.4240000000000004</v>
      </c>
      <c r="F696" s="48">
        <v>7.3979999999999997</v>
      </c>
      <c r="G696" s="50">
        <v>1.1000000000000001E-3</v>
      </c>
      <c r="I696" s="29">
        <v>44603.645833333336</v>
      </c>
      <c r="J696" s="30">
        <v>1068.6500000000001</v>
      </c>
      <c r="K696" s="43">
        <f t="shared" si="60"/>
        <v>1.7761904761904868E-2</v>
      </c>
      <c r="M696" s="29">
        <v>44603.645833333336</v>
      </c>
      <c r="N696" s="30">
        <v>1671.4</v>
      </c>
      <c r="O696" s="31">
        <f t="shared" si="61"/>
        <v>-1.1122944030292237E-2</v>
      </c>
      <c r="Q696" s="49">
        <v>44603</v>
      </c>
      <c r="R696" s="48">
        <v>894</v>
      </c>
      <c r="S696" s="50">
        <v>-5.9999999999999995E-4</v>
      </c>
      <c r="T696" s="48" t="b">
        <f t="shared" si="59"/>
        <v>1</v>
      </c>
      <c r="U696" s="69"/>
      <c r="V696" s="68"/>
      <c r="W696" s="6"/>
    </row>
    <row r="697" spans="2:23" ht="15.6">
      <c r="B697" s="49">
        <v>44631</v>
      </c>
      <c r="C697" s="48">
        <v>7.4820000000000002</v>
      </c>
      <c r="D697" s="48">
        <v>7.44</v>
      </c>
      <c r="E697" s="48">
        <v>7.49</v>
      </c>
      <c r="F697" s="48">
        <v>7.44</v>
      </c>
      <c r="G697" s="50">
        <v>1.0500000000000001E-2</v>
      </c>
      <c r="I697" s="29">
        <v>44631.645833333336</v>
      </c>
      <c r="J697" s="30">
        <v>1066.3499999999999</v>
      </c>
      <c r="K697" s="43">
        <f t="shared" si="60"/>
        <v>-2.1522481635710689E-3</v>
      </c>
      <c r="M697" s="29">
        <v>44631.645833333336</v>
      </c>
      <c r="N697" s="30">
        <v>1657.75</v>
      </c>
      <c r="O697" s="31">
        <f t="shared" si="61"/>
        <v>-8.166806270192728E-3</v>
      </c>
      <c r="Q697" s="49">
        <v>44631</v>
      </c>
      <c r="R697" s="48">
        <v>893.25</v>
      </c>
      <c r="S697" s="50">
        <v>-8.0000000000000004E-4</v>
      </c>
      <c r="T697" s="48" t="b">
        <f t="shared" si="59"/>
        <v>1</v>
      </c>
      <c r="U697" s="69"/>
      <c r="V697" s="68"/>
      <c r="W697" s="6"/>
    </row>
    <row r="698" spans="2:23" ht="15.6">
      <c r="B698" s="49">
        <v>44662</v>
      </c>
      <c r="C698" s="48">
        <v>7.4690000000000003</v>
      </c>
      <c r="D698" s="48">
        <v>7.4969999999999999</v>
      </c>
      <c r="E698" s="48">
        <v>7.4969999999999999</v>
      </c>
      <c r="F698" s="48">
        <v>7.4569999999999999</v>
      </c>
      <c r="G698" s="50">
        <v>-1.6999999999999999E-3</v>
      </c>
      <c r="I698" s="29">
        <v>44662.645833333336</v>
      </c>
      <c r="J698" s="30">
        <v>1037.75</v>
      </c>
      <c r="K698" s="43">
        <f t="shared" si="60"/>
        <v>-2.6820462324752548E-2</v>
      </c>
      <c r="M698" s="29">
        <v>44662.645833333336</v>
      </c>
      <c r="N698" s="30">
        <v>1658.25</v>
      </c>
      <c r="O698" s="31">
        <f t="shared" si="61"/>
        <v>3.0161363293612631E-4</v>
      </c>
      <c r="Q698" s="49">
        <v>44662</v>
      </c>
      <c r="R698" s="48">
        <v>884.45</v>
      </c>
      <c r="S698" s="50">
        <v>-9.9000000000000008E-3</v>
      </c>
      <c r="T698" s="48" t="b">
        <f t="shared" si="59"/>
        <v>1</v>
      </c>
      <c r="U698" s="69"/>
      <c r="V698" s="68"/>
      <c r="W698" s="6"/>
    </row>
    <row r="699" spans="2:23" ht="15.6">
      <c r="B699" s="49">
        <v>44753</v>
      </c>
      <c r="C699" s="48">
        <v>7.4340000000000002</v>
      </c>
      <c r="D699" s="48">
        <v>7.484</v>
      </c>
      <c r="E699" s="48">
        <v>7.484</v>
      </c>
      <c r="F699" s="48">
        <v>7.4340000000000002</v>
      </c>
      <c r="G699" s="50">
        <v>-4.7000000000000002E-3</v>
      </c>
      <c r="I699" s="29">
        <v>44753.645833333336</v>
      </c>
      <c r="J699" s="30">
        <v>1024.95</v>
      </c>
      <c r="K699" s="43">
        <f t="shared" si="60"/>
        <v>-1.2334377258491847E-2</v>
      </c>
      <c r="M699" s="29">
        <v>44753.645833333336</v>
      </c>
      <c r="N699" s="30">
        <v>1651.55</v>
      </c>
      <c r="O699" s="31">
        <f t="shared" si="61"/>
        <v>-4.0404040404040664E-3</v>
      </c>
      <c r="Q699" s="49">
        <v>44753</v>
      </c>
      <c r="R699" s="48">
        <v>894.25</v>
      </c>
      <c r="S699" s="50">
        <v>1.11E-2</v>
      </c>
      <c r="T699" s="48" t="b">
        <f t="shared" si="59"/>
        <v>1</v>
      </c>
      <c r="U699" s="69"/>
      <c r="V699" s="68"/>
      <c r="W699" s="6"/>
    </row>
    <row r="700" spans="2:23" ht="15.6">
      <c r="B700" s="49">
        <v>44815</v>
      </c>
      <c r="C700" s="48">
        <v>7.3869999999999996</v>
      </c>
      <c r="D700" s="48">
        <v>7.4249999999999998</v>
      </c>
      <c r="E700" s="48">
        <v>7.4249999999999998</v>
      </c>
      <c r="F700" s="48">
        <v>7.3810000000000002</v>
      </c>
      <c r="G700" s="50">
        <v>-6.3E-3</v>
      </c>
      <c r="I700" s="29">
        <v>44815.645833333336</v>
      </c>
      <c r="J700" s="30">
        <v>1041.55</v>
      </c>
      <c r="K700" s="43">
        <f t="shared" si="60"/>
        <v>1.6195911995706913E-2</v>
      </c>
      <c r="M700" s="29">
        <v>44815.645833333336</v>
      </c>
      <c r="N700" s="30">
        <v>1676.9</v>
      </c>
      <c r="O700" s="31">
        <f t="shared" si="61"/>
        <v>1.5349217401834814E-2</v>
      </c>
      <c r="Q700" s="49">
        <v>44815</v>
      </c>
      <c r="R700" s="48">
        <v>876.7</v>
      </c>
      <c r="S700" s="50">
        <v>-1.9599999999999999E-2</v>
      </c>
      <c r="T700" s="48" t="b">
        <f t="shared" si="59"/>
        <v>1</v>
      </c>
      <c r="U700" s="68"/>
      <c r="V700" s="68"/>
      <c r="W700" s="6"/>
    </row>
    <row r="701" spans="2:23" ht="15.6">
      <c r="B701" s="49">
        <v>44845</v>
      </c>
      <c r="C701" s="48">
        <v>7.3460000000000001</v>
      </c>
      <c r="D701" s="48">
        <v>7.3810000000000002</v>
      </c>
      <c r="E701" s="48">
        <v>7.3849999999999998</v>
      </c>
      <c r="F701" s="48">
        <v>7.3339999999999996</v>
      </c>
      <c r="G701" s="50">
        <v>-5.5999999999999999E-3</v>
      </c>
      <c r="I701" s="29">
        <v>44845.645833333336</v>
      </c>
      <c r="J701" s="30">
        <v>1008.15</v>
      </c>
      <c r="K701" s="43">
        <f t="shared" si="60"/>
        <v>-3.2067591570255849E-2</v>
      </c>
      <c r="M701" s="29">
        <v>44845.645833333336</v>
      </c>
      <c r="N701" s="30">
        <v>1652.4</v>
      </c>
      <c r="O701" s="31">
        <f t="shared" si="61"/>
        <v>-1.4610292802194502E-2</v>
      </c>
      <c r="Q701" s="49">
        <v>44845</v>
      </c>
      <c r="R701" s="48">
        <v>879.3</v>
      </c>
      <c r="S701" s="50">
        <v>3.0000000000000001E-3</v>
      </c>
      <c r="T701" s="48" t="b">
        <f t="shared" si="59"/>
        <v>1</v>
      </c>
      <c r="U701" s="68"/>
      <c r="V701" s="68"/>
      <c r="W701" s="6"/>
    </row>
    <row r="702" spans="2:23" ht="15.6">
      <c r="B702" s="49">
        <v>44876</v>
      </c>
      <c r="C702" s="48">
        <v>7.3070000000000004</v>
      </c>
      <c r="D702" s="48">
        <v>7.2720000000000002</v>
      </c>
      <c r="E702" s="48">
        <v>7.3079999999999998</v>
      </c>
      <c r="F702" s="48">
        <v>7.2350000000000003</v>
      </c>
      <c r="G702" s="50">
        <v>-5.3E-3</v>
      </c>
      <c r="I702" s="29">
        <v>44876.645833333336</v>
      </c>
      <c r="J702" s="30">
        <v>1001.05</v>
      </c>
      <c r="K702" s="43">
        <f t="shared" si="60"/>
        <v>-7.0426027872836361E-3</v>
      </c>
      <c r="M702" s="29">
        <v>44876.645833333336</v>
      </c>
      <c r="N702" s="30">
        <v>1679.2</v>
      </c>
      <c r="O702" s="31">
        <f t="shared" si="61"/>
        <v>1.6218833212297223E-2</v>
      </c>
      <c r="Q702" s="49">
        <v>44876</v>
      </c>
      <c r="R702" s="48">
        <v>884.9</v>
      </c>
      <c r="S702" s="50">
        <v>6.4000000000000003E-3</v>
      </c>
      <c r="T702" s="48" t="b">
        <f t="shared" si="59"/>
        <v>1</v>
      </c>
      <c r="U702" s="68"/>
      <c r="V702" s="68"/>
      <c r="W702" s="6"/>
    </row>
    <row r="703" spans="2:23" ht="27">
      <c r="B703" s="48" t="s">
        <v>1297</v>
      </c>
      <c r="C703" s="48">
        <v>7.2869999999999999</v>
      </c>
      <c r="D703" s="48">
        <v>7.3380000000000001</v>
      </c>
      <c r="E703" s="48">
        <v>7.3380000000000001</v>
      </c>
      <c r="F703" s="48">
        <v>7.2770000000000001</v>
      </c>
      <c r="G703" s="50">
        <v>-2.7000000000000001E-3</v>
      </c>
      <c r="I703" s="30" t="s">
        <v>435</v>
      </c>
      <c r="J703" s="30">
        <v>983.75</v>
      </c>
      <c r="K703" s="43">
        <f t="shared" si="60"/>
        <v>-1.7281854053244006E-2</v>
      </c>
      <c r="M703" s="30" t="s">
        <v>435</v>
      </c>
      <c r="N703" s="30">
        <v>1690.1</v>
      </c>
      <c r="O703" s="31">
        <f t="shared" si="61"/>
        <v>6.4911862791805497E-3</v>
      </c>
      <c r="Q703" s="48" t="s">
        <v>1297</v>
      </c>
      <c r="R703" s="48">
        <v>881.4</v>
      </c>
      <c r="S703" s="50">
        <v>-4.0000000000000001E-3</v>
      </c>
      <c r="T703" s="48" t="b">
        <f t="shared" si="59"/>
        <v>1</v>
      </c>
      <c r="U703" s="68"/>
      <c r="V703" s="68"/>
      <c r="W703" s="6"/>
    </row>
    <row r="704" spans="2:23" ht="27">
      <c r="B704" s="48" t="s">
        <v>1298</v>
      </c>
      <c r="C704" s="48">
        <v>7.2610000000000001</v>
      </c>
      <c r="D704" s="48">
        <v>7.2949999999999999</v>
      </c>
      <c r="E704" s="48">
        <v>7.2990000000000004</v>
      </c>
      <c r="F704" s="48">
        <v>7.258</v>
      </c>
      <c r="G704" s="50">
        <v>-3.5999999999999999E-3</v>
      </c>
      <c r="I704" s="30" t="s">
        <v>436</v>
      </c>
      <c r="J704" s="30">
        <v>978.35</v>
      </c>
      <c r="K704" s="43">
        <f t="shared" si="60"/>
        <v>-5.4891994917407594E-3</v>
      </c>
      <c r="M704" s="30" t="s">
        <v>436</v>
      </c>
      <c r="N704" s="30">
        <v>1675.3</v>
      </c>
      <c r="O704" s="31">
        <f t="shared" si="61"/>
        <v>-8.7568782912252896E-3</v>
      </c>
      <c r="Q704" s="48" t="s">
        <v>1298</v>
      </c>
      <c r="R704" s="48">
        <v>905.6</v>
      </c>
      <c r="S704" s="50">
        <v>2.75E-2</v>
      </c>
      <c r="T704" s="48" t="b">
        <f t="shared" si="59"/>
        <v>1</v>
      </c>
      <c r="U704" s="68"/>
      <c r="V704" s="68"/>
      <c r="W704" s="6"/>
    </row>
    <row r="705" spans="2:23" ht="27">
      <c r="B705" s="48" t="s">
        <v>1299</v>
      </c>
      <c r="C705" s="48">
        <v>7.274</v>
      </c>
      <c r="D705" s="48">
        <v>7.2720000000000002</v>
      </c>
      <c r="E705" s="48">
        <v>7.2880000000000003</v>
      </c>
      <c r="F705" s="48">
        <v>7.2539999999999996</v>
      </c>
      <c r="G705" s="50">
        <v>1.8E-3</v>
      </c>
      <c r="I705" s="30" t="s">
        <v>437</v>
      </c>
      <c r="J705" s="30">
        <v>950.95</v>
      </c>
      <c r="K705" s="43">
        <f t="shared" si="60"/>
        <v>-2.8006337200388365E-2</v>
      </c>
      <c r="M705" s="30" t="s">
        <v>437</v>
      </c>
      <c r="N705" s="30">
        <v>1680.4</v>
      </c>
      <c r="O705" s="31">
        <f t="shared" si="61"/>
        <v>3.0442308840208376E-3</v>
      </c>
      <c r="Q705" s="48" t="s">
        <v>1299</v>
      </c>
      <c r="R705" s="48">
        <v>888.7</v>
      </c>
      <c r="S705" s="50">
        <v>-1.8700000000000001E-2</v>
      </c>
      <c r="T705" s="48" t="b">
        <f t="shared" si="59"/>
        <v>1</v>
      </c>
      <c r="U705" s="68"/>
      <c r="V705" s="68"/>
      <c r="W705" s="6"/>
    </row>
    <row r="706" spans="2:23" ht="27">
      <c r="B706" s="48" t="s">
        <v>1300</v>
      </c>
      <c r="C706" s="48">
        <v>7.2809999999999997</v>
      </c>
      <c r="D706" s="48">
        <v>7.25</v>
      </c>
      <c r="E706" s="48">
        <v>7.2919999999999998</v>
      </c>
      <c r="F706" s="48">
        <v>7.2430000000000003</v>
      </c>
      <c r="G706" s="50">
        <v>1E-3</v>
      </c>
      <c r="I706" s="30" t="s">
        <v>438</v>
      </c>
      <c r="J706" s="30">
        <v>958.35</v>
      </c>
      <c r="K706" s="43">
        <f t="shared" si="60"/>
        <v>7.7816919922182315E-3</v>
      </c>
      <c r="M706" s="30" t="s">
        <v>438</v>
      </c>
      <c r="N706" s="30">
        <v>1685.25</v>
      </c>
      <c r="O706" s="31">
        <f t="shared" si="61"/>
        <v>2.8862175672459411E-3</v>
      </c>
      <c r="Q706" s="48" t="s">
        <v>1300</v>
      </c>
      <c r="R706" s="48">
        <v>882.6</v>
      </c>
      <c r="S706" s="50">
        <v>-6.8999999999999999E-3</v>
      </c>
      <c r="T706" s="48" t="b">
        <f t="shared" si="59"/>
        <v>1</v>
      </c>
      <c r="U706" s="68"/>
      <c r="V706" s="68"/>
      <c r="W706" s="6"/>
    </row>
    <row r="707" spans="2:23" ht="27">
      <c r="B707" s="48" t="s">
        <v>1301</v>
      </c>
      <c r="C707" s="48">
        <v>7.3070000000000004</v>
      </c>
      <c r="D707" s="48">
        <v>7.3140000000000001</v>
      </c>
      <c r="E707" s="48">
        <v>7.32</v>
      </c>
      <c r="F707" s="48">
        <v>7.2709999999999999</v>
      </c>
      <c r="G707" s="50">
        <v>3.5999999999999999E-3</v>
      </c>
      <c r="I707" s="30" t="s">
        <v>439</v>
      </c>
      <c r="J707" s="30">
        <v>983.65</v>
      </c>
      <c r="K707" s="43">
        <f t="shared" si="60"/>
        <v>2.6399540877549921E-2</v>
      </c>
      <c r="M707" s="30" t="s">
        <v>439</v>
      </c>
      <c r="N707" s="30">
        <v>1662.4</v>
      </c>
      <c r="O707" s="31">
        <f t="shared" si="61"/>
        <v>-1.3558819166295755E-2</v>
      </c>
      <c r="Q707" s="48" t="s">
        <v>1301</v>
      </c>
      <c r="R707" s="48">
        <v>874.05</v>
      </c>
      <c r="S707" s="50">
        <v>-9.7000000000000003E-3</v>
      </c>
      <c r="T707" s="48" t="b">
        <f t="shared" si="59"/>
        <v>1</v>
      </c>
      <c r="U707" s="68"/>
      <c r="V707" s="68"/>
      <c r="W707" s="6"/>
    </row>
    <row r="708" spans="2:23" ht="27">
      <c r="B708" s="48" t="s">
        <v>1302</v>
      </c>
      <c r="C708" s="48">
        <v>7.32</v>
      </c>
      <c r="D708" s="48">
        <v>7.3380000000000001</v>
      </c>
      <c r="E708" s="48">
        <v>7.3380000000000001</v>
      </c>
      <c r="F708" s="48">
        <v>7.2850000000000001</v>
      </c>
      <c r="G708" s="50">
        <v>1.8E-3</v>
      </c>
      <c r="I708" s="30" t="s">
        <v>440</v>
      </c>
      <c r="J708" s="30">
        <v>1019.15</v>
      </c>
      <c r="K708" s="43">
        <f t="shared" si="60"/>
        <v>3.6090072688456321E-2</v>
      </c>
      <c r="M708" s="30" t="s">
        <v>440</v>
      </c>
      <c r="N708" s="30">
        <v>1653.6</v>
      </c>
      <c r="O708" s="31">
        <f t="shared" si="61"/>
        <v>-5.2935514918192039E-3</v>
      </c>
      <c r="Q708" s="48" t="s">
        <v>1302</v>
      </c>
      <c r="R708" s="48">
        <v>876.45</v>
      </c>
      <c r="S708" s="50">
        <v>2.7000000000000001E-3</v>
      </c>
      <c r="T708" s="48" t="b">
        <f t="shared" si="59"/>
        <v>1</v>
      </c>
      <c r="U708" s="68"/>
      <c r="V708" s="68"/>
      <c r="W708" s="6"/>
    </row>
    <row r="709" spans="2:23" ht="27">
      <c r="B709" s="48" t="s">
        <v>1303</v>
      </c>
      <c r="C709" s="48">
        <v>7.2850000000000001</v>
      </c>
      <c r="D709" s="48">
        <v>7.33</v>
      </c>
      <c r="E709" s="48">
        <v>7.3390000000000004</v>
      </c>
      <c r="F709" s="48">
        <v>7.2850000000000001</v>
      </c>
      <c r="G709" s="50">
        <v>-4.7999999999999996E-3</v>
      </c>
      <c r="I709" s="30" t="s">
        <v>441</v>
      </c>
      <c r="J709" s="30">
        <v>1020.7</v>
      </c>
      <c r="K709" s="43">
        <f t="shared" si="60"/>
        <v>1.5208752391699942E-3</v>
      </c>
      <c r="M709" s="30" t="s">
        <v>441</v>
      </c>
      <c r="N709" s="30">
        <v>1663.4</v>
      </c>
      <c r="O709" s="31">
        <f t="shared" si="61"/>
        <v>5.9264634736333477E-3</v>
      </c>
      <c r="Q709" s="48" t="s">
        <v>1303</v>
      </c>
      <c r="R709" s="48">
        <v>879.4</v>
      </c>
      <c r="S709" s="50">
        <v>3.3999999999999998E-3</v>
      </c>
      <c r="T709" s="48" t="b">
        <f t="shared" si="59"/>
        <v>1</v>
      </c>
      <c r="U709" s="68"/>
      <c r="V709" s="68"/>
      <c r="W709" s="6"/>
    </row>
    <row r="710" spans="2:23" ht="27">
      <c r="B710" s="48" t="s">
        <v>1304</v>
      </c>
      <c r="C710" s="48">
        <v>7.2910000000000004</v>
      </c>
      <c r="D710" s="48">
        <v>7.282</v>
      </c>
      <c r="E710" s="48">
        <v>7.2990000000000004</v>
      </c>
      <c r="F710" s="48">
        <v>7.2789999999999999</v>
      </c>
      <c r="G710" s="50">
        <v>8.0000000000000004E-4</v>
      </c>
      <c r="I710" s="30" t="s">
        <v>442</v>
      </c>
      <c r="J710" s="30">
        <v>1031.5</v>
      </c>
      <c r="K710" s="43">
        <f t="shared" si="60"/>
        <v>1.0580973841481267E-2</v>
      </c>
      <c r="M710" s="30" t="s">
        <v>442</v>
      </c>
      <c r="N710" s="30">
        <v>1665.8</v>
      </c>
      <c r="O710" s="31">
        <f t="shared" si="61"/>
        <v>1.4428279427678437E-3</v>
      </c>
      <c r="Q710" s="48" t="s">
        <v>1304</v>
      </c>
      <c r="R710" s="48">
        <v>878.8</v>
      </c>
      <c r="S710" s="50">
        <v>-6.9999999999999999E-4</v>
      </c>
      <c r="T710" s="48" t="b">
        <f t="shared" si="59"/>
        <v>1</v>
      </c>
      <c r="U710" s="68"/>
      <c r="V710" s="68"/>
      <c r="W710" s="6"/>
    </row>
    <row r="711" spans="2:23" ht="27">
      <c r="B711" s="48" t="s">
        <v>1305</v>
      </c>
      <c r="C711" s="48">
        <v>7.2549999999999999</v>
      </c>
      <c r="D711" s="48">
        <v>7.2640000000000002</v>
      </c>
      <c r="E711" s="48">
        <v>7.2830000000000004</v>
      </c>
      <c r="F711" s="48">
        <v>7.2549999999999999</v>
      </c>
      <c r="G711" s="50">
        <v>-4.8999999999999998E-3</v>
      </c>
      <c r="I711" s="30" t="s">
        <v>443</v>
      </c>
      <c r="J711" s="30">
        <v>1047.95</v>
      </c>
      <c r="K711" s="43">
        <f t="shared" ref="K711:K727" si="62">(J711/J710)-1</f>
        <v>1.5947649054774748E-2</v>
      </c>
      <c r="M711" s="30" t="s">
        <v>443</v>
      </c>
      <c r="N711" s="30">
        <v>1664.4</v>
      </c>
      <c r="O711" s="31">
        <f t="shared" ref="O711:O742" si="63">(N711/N710)-1</f>
        <v>-8.4043702725411507E-4</v>
      </c>
      <c r="Q711" s="48" t="s">
        <v>1305</v>
      </c>
      <c r="R711" s="48">
        <v>881.65</v>
      </c>
      <c r="S711" s="50">
        <v>3.2000000000000002E-3</v>
      </c>
      <c r="T711" s="48" t="b">
        <f t="shared" si="59"/>
        <v>1</v>
      </c>
      <c r="U711" s="69"/>
      <c r="V711" s="68"/>
      <c r="W711" s="6"/>
    </row>
    <row r="712" spans="2:23" ht="27">
      <c r="B712" s="48" t="s">
        <v>1306</v>
      </c>
      <c r="C712" s="48">
        <v>7.3010000000000002</v>
      </c>
      <c r="D712" s="48">
        <v>7.2720000000000002</v>
      </c>
      <c r="E712" s="48">
        <v>7.3040000000000003</v>
      </c>
      <c r="F712" s="48">
        <v>7.2450000000000001</v>
      </c>
      <c r="G712" s="50">
        <v>6.3E-3</v>
      </c>
      <c r="I712" s="30" t="s">
        <v>444</v>
      </c>
      <c r="J712" s="30">
        <v>1051.0999999999999</v>
      </c>
      <c r="K712" s="43">
        <f t="shared" si="62"/>
        <v>3.005868600601147E-3</v>
      </c>
      <c r="M712" s="30" t="s">
        <v>444</v>
      </c>
      <c r="N712" s="30">
        <v>1656.1</v>
      </c>
      <c r="O712" s="31">
        <f t="shared" si="63"/>
        <v>-4.9867820235521831E-3</v>
      </c>
      <c r="Q712" s="48" t="s">
        <v>1306</v>
      </c>
      <c r="R712" s="48">
        <v>889.35</v>
      </c>
      <c r="S712" s="50">
        <v>8.6999999999999994E-3</v>
      </c>
      <c r="T712" s="48" t="b">
        <f t="shared" si="59"/>
        <v>1</v>
      </c>
      <c r="U712" s="69"/>
      <c r="V712" s="68"/>
      <c r="W712" s="6"/>
    </row>
    <row r="713" spans="2:23" ht="27">
      <c r="B713" s="48" t="s">
        <v>1307</v>
      </c>
      <c r="C713" s="48">
        <v>7.274</v>
      </c>
      <c r="D713" s="48">
        <v>7.2720000000000002</v>
      </c>
      <c r="E713" s="48">
        <v>7.2750000000000004</v>
      </c>
      <c r="F713" s="48">
        <v>7.25</v>
      </c>
      <c r="G713" s="50">
        <v>-3.7000000000000002E-3</v>
      </c>
      <c r="I713" s="30" t="s">
        <v>445</v>
      </c>
      <c r="J713" s="30">
        <v>1066</v>
      </c>
      <c r="K713" s="43">
        <f t="shared" si="62"/>
        <v>1.4175625535153724E-2</v>
      </c>
      <c r="M713" s="30" t="s">
        <v>445</v>
      </c>
      <c r="N713" s="30">
        <v>1678.2</v>
      </c>
      <c r="O713" s="31">
        <f t="shared" si="63"/>
        <v>1.3344604794396586E-2</v>
      </c>
      <c r="Q713" s="48" t="s">
        <v>1307</v>
      </c>
      <c r="R713" s="48">
        <v>900.35</v>
      </c>
      <c r="S713" s="50">
        <v>1.24E-2</v>
      </c>
      <c r="T713" s="48" t="b">
        <f t="shared" si="59"/>
        <v>1</v>
      </c>
      <c r="U713" s="69"/>
      <c r="V713" s="68"/>
      <c r="W713" s="6"/>
    </row>
    <row r="714" spans="2:23" ht="27">
      <c r="B714" s="48" t="s">
        <v>1308</v>
      </c>
      <c r="C714" s="48">
        <v>7.2789999999999999</v>
      </c>
      <c r="D714" s="48">
        <v>7.2939999999999996</v>
      </c>
      <c r="E714" s="48">
        <v>7.2969999999999997</v>
      </c>
      <c r="F714" s="48">
        <v>7.2770000000000001</v>
      </c>
      <c r="G714" s="50">
        <v>6.9999999999999999E-4</v>
      </c>
      <c r="I714" s="30" t="s">
        <v>446</v>
      </c>
      <c r="J714" s="30">
        <v>1063</v>
      </c>
      <c r="K714" s="43">
        <f t="shared" si="62"/>
        <v>-2.8142589118198558E-3</v>
      </c>
      <c r="M714" s="30" t="s">
        <v>446</v>
      </c>
      <c r="N714" s="30">
        <v>1680.15</v>
      </c>
      <c r="O714" s="31">
        <f t="shared" si="63"/>
        <v>1.1619592420450964E-3</v>
      </c>
      <c r="Q714" s="48" t="s">
        <v>1308</v>
      </c>
      <c r="R714" s="48">
        <v>907.45</v>
      </c>
      <c r="S714" s="50">
        <v>7.9000000000000008E-3</v>
      </c>
      <c r="T714" s="48" t="b">
        <f t="shared" si="59"/>
        <v>1</v>
      </c>
      <c r="U714" s="69"/>
      <c r="V714" s="68"/>
      <c r="W714" s="6"/>
    </row>
    <row r="715" spans="2:23" ht="27">
      <c r="B715" s="48" t="s">
        <v>1309</v>
      </c>
      <c r="C715" s="48">
        <v>7.28</v>
      </c>
      <c r="D715" s="48">
        <v>7.306</v>
      </c>
      <c r="E715" s="48">
        <v>7.306</v>
      </c>
      <c r="F715" s="48">
        <v>7.28</v>
      </c>
      <c r="G715" s="50">
        <v>1E-4</v>
      </c>
      <c r="I715" s="30" t="s">
        <v>447</v>
      </c>
      <c r="J715" s="30">
        <v>1059.3499999999999</v>
      </c>
      <c r="K715" s="43">
        <f t="shared" si="62"/>
        <v>-3.4336782690499446E-3</v>
      </c>
      <c r="M715" s="30" t="s">
        <v>447</v>
      </c>
      <c r="N715" s="30">
        <v>1686.1</v>
      </c>
      <c r="O715" s="31">
        <f t="shared" si="63"/>
        <v>3.5413504746599767E-3</v>
      </c>
      <c r="Q715" s="48" t="s">
        <v>1309</v>
      </c>
      <c r="R715" s="48">
        <v>932.3</v>
      </c>
      <c r="S715" s="50">
        <v>2.7400000000000001E-2</v>
      </c>
      <c r="T715" s="48" t="b">
        <f t="shared" ref="T715:T778" si="64">Q715=B715</f>
        <v>1</v>
      </c>
      <c r="U715" s="69"/>
      <c r="V715" s="68"/>
      <c r="W715" s="6"/>
    </row>
    <row r="716" spans="2:23" ht="15.6">
      <c r="B716" s="49">
        <v>44573</v>
      </c>
      <c r="C716" s="48">
        <v>7.21</v>
      </c>
      <c r="D716" s="48">
        <v>7.2549999999999999</v>
      </c>
      <c r="E716" s="48">
        <v>7.2549999999999999</v>
      </c>
      <c r="F716" s="48">
        <v>7.2050000000000001</v>
      </c>
      <c r="G716" s="50">
        <v>-9.5999999999999992E-3</v>
      </c>
      <c r="I716" s="29">
        <v>44573.645833333336</v>
      </c>
      <c r="J716" s="30">
        <v>1059.4000000000001</v>
      </c>
      <c r="K716" s="43">
        <f t="shared" si="62"/>
        <v>4.7198753952981676E-5</v>
      </c>
      <c r="M716" s="29">
        <v>44573.645833333336</v>
      </c>
      <c r="N716" s="30">
        <v>1698.85</v>
      </c>
      <c r="O716" s="31">
        <f t="shared" si="63"/>
        <v>7.5618290730086191E-3</v>
      </c>
      <c r="Q716" s="49">
        <v>44573</v>
      </c>
      <c r="R716" s="48">
        <v>926.05</v>
      </c>
      <c r="S716" s="50">
        <v>-6.7000000000000002E-3</v>
      </c>
      <c r="T716" s="48" t="b">
        <f t="shared" si="64"/>
        <v>1</v>
      </c>
      <c r="U716" s="69"/>
      <c r="V716" s="68"/>
      <c r="W716" s="6"/>
    </row>
    <row r="717" spans="2:23" ht="15.6">
      <c r="B717" s="49">
        <v>44604</v>
      </c>
      <c r="C717" s="48">
        <v>7.2210000000000001</v>
      </c>
      <c r="D717" s="48">
        <v>7.2</v>
      </c>
      <c r="E717" s="48">
        <v>7.2359999999999998</v>
      </c>
      <c r="F717" s="48">
        <v>7.181</v>
      </c>
      <c r="G717" s="50">
        <v>1.5E-3</v>
      </c>
      <c r="I717" s="29">
        <v>44604.645833333336</v>
      </c>
      <c r="J717" s="30">
        <v>1134.1500000000001</v>
      </c>
      <c r="K717" s="43">
        <f t="shared" si="62"/>
        <v>7.055880687181415E-2</v>
      </c>
      <c r="M717" s="29">
        <v>44604.645833333336</v>
      </c>
      <c r="N717" s="30">
        <v>1735.8</v>
      </c>
      <c r="O717" s="31">
        <f t="shared" si="63"/>
        <v>2.1750007357918655E-2</v>
      </c>
      <c r="Q717" s="49">
        <v>44604</v>
      </c>
      <c r="R717" s="48">
        <v>935.9</v>
      </c>
      <c r="S717" s="50">
        <v>1.06E-2</v>
      </c>
      <c r="T717" s="48" t="b">
        <f t="shared" si="64"/>
        <v>1</v>
      </c>
      <c r="U717" s="69"/>
      <c r="V717" s="68"/>
      <c r="W717" s="6"/>
    </row>
    <row r="718" spans="2:23" ht="15.6">
      <c r="B718" s="49">
        <v>44693</v>
      </c>
      <c r="C718" s="48">
        <v>7.226</v>
      </c>
      <c r="D718" s="48">
        <v>7.2370000000000001</v>
      </c>
      <c r="E718" s="48">
        <v>7.2370000000000001</v>
      </c>
      <c r="F718" s="48">
        <v>7.2089999999999996</v>
      </c>
      <c r="G718" s="50">
        <v>6.9999999999999999E-4</v>
      </c>
      <c r="I718" s="29">
        <v>44693.645833333336</v>
      </c>
      <c r="J718" s="30">
        <v>1110.45</v>
      </c>
      <c r="K718" s="43">
        <f t="shared" si="62"/>
        <v>-2.089670678481681E-2</v>
      </c>
      <c r="M718" s="29">
        <v>44693.645833333336</v>
      </c>
      <c r="N718" s="30">
        <v>1748.4</v>
      </c>
      <c r="O718" s="31">
        <f t="shared" si="63"/>
        <v>7.2589007950225604E-3</v>
      </c>
      <c r="Q718" s="49">
        <v>44693</v>
      </c>
      <c r="R718" s="48">
        <v>929.6</v>
      </c>
      <c r="S718" s="50">
        <v>-6.7000000000000002E-3</v>
      </c>
      <c r="T718" s="48" t="b">
        <f t="shared" si="64"/>
        <v>1</v>
      </c>
      <c r="U718" s="69"/>
      <c r="V718" s="68"/>
      <c r="W718" s="6"/>
    </row>
    <row r="719" spans="2:23" ht="15.6">
      <c r="B719" s="49">
        <v>44724</v>
      </c>
      <c r="C719" s="48">
        <v>7.2489999999999997</v>
      </c>
      <c r="D719" s="48">
        <v>7.242</v>
      </c>
      <c r="E719" s="48">
        <v>7.2640000000000002</v>
      </c>
      <c r="F719" s="48">
        <v>7.2309999999999999</v>
      </c>
      <c r="G719" s="50">
        <v>3.2000000000000002E-3</v>
      </c>
      <c r="I719" s="29">
        <v>44724.645833333336</v>
      </c>
      <c r="J719" s="30">
        <v>1095.7</v>
      </c>
      <c r="K719" s="43">
        <f t="shared" si="62"/>
        <v>-1.3282903327479834E-2</v>
      </c>
      <c r="M719" s="29">
        <v>44724.645833333336</v>
      </c>
      <c r="N719" s="30">
        <v>1732.25</v>
      </c>
      <c r="O719" s="31">
        <f t="shared" si="63"/>
        <v>-9.2370167009837578E-3</v>
      </c>
      <c r="Q719" s="49">
        <v>44724</v>
      </c>
      <c r="R719" s="48">
        <v>932.1</v>
      </c>
      <c r="S719" s="50">
        <v>2.7000000000000001E-3</v>
      </c>
      <c r="T719" s="48" t="b">
        <f t="shared" si="64"/>
        <v>1</v>
      </c>
      <c r="U719" s="68"/>
      <c r="V719" s="68"/>
      <c r="W719" s="6"/>
    </row>
    <row r="720" spans="2:23" ht="15.6">
      <c r="B720" s="49">
        <v>44754</v>
      </c>
      <c r="C720" s="48">
        <v>7.2690000000000001</v>
      </c>
      <c r="D720" s="48">
        <v>7.258</v>
      </c>
      <c r="E720" s="48">
        <v>7.3070000000000004</v>
      </c>
      <c r="F720" s="48">
        <v>7.226</v>
      </c>
      <c r="G720" s="50">
        <v>2.8E-3</v>
      </c>
      <c r="I720" s="29">
        <v>44754.645833333336</v>
      </c>
      <c r="J720" s="30">
        <v>1068.3499999999999</v>
      </c>
      <c r="K720" s="43">
        <f t="shared" si="62"/>
        <v>-2.4961212010586986E-2</v>
      </c>
      <c r="M720" s="29">
        <v>44754.645833333336</v>
      </c>
      <c r="N720" s="30">
        <v>1745.95</v>
      </c>
      <c r="O720" s="31">
        <f t="shared" si="63"/>
        <v>7.9087891470630556E-3</v>
      </c>
      <c r="Q720" s="49">
        <v>44754</v>
      </c>
      <c r="R720" s="48">
        <v>935.05</v>
      </c>
      <c r="S720" s="50">
        <v>3.2000000000000002E-3</v>
      </c>
      <c r="T720" s="48" t="b">
        <f t="shared" si="64"/>
        <v>1</v>
      </c>
      <c r="U720" s="68"/>
      <c r="V720" s="68"/>
      <c r="W720" s="6"/>
    </row>
    <row r="721" spans="2:23" ht="15.6">
      <c r="B721" s="49">
        <v>44785</v>
      </c>
      <c r="C721" s="48">
        <v>7.2880000000000003</v>
      </c>
      <c r="D721" s="48">
        <v>7.2560000000000002</v>
      </c>
      <c r="E721" s="48">
        <v>7.2889999999999997</v>
      </c>
      <c r="F721" s="48">
        <v>7.25</v>
      </c>
      <c r="G721" s="50">
        <v>2.5999999999999999E-3</v>
      </c>
      <c r="I721" s="29">
        <v>44785.645833333336</v>
      </c>
      <c r="J721" s="30">
        <v>1084.7</v>
      </c>
      <c r="K721" s="43">
        <f t="shared" si="62"/>
        <v>1.5303973416951555E-2</v>
      </c>
      <c r="M721" s="29">
        <v>44785.645833333336</v>
      </c>
      <c r="N721" s="30">
        <v>1765.8</v>
      </c>
      <c r="O721" s="31">
        <f t="shared" si="63"/>
        <v>1.1369168647441086E-2</v>
      </c>
      <c r="Q721" s="49">
        <v>44785</v>
      </c>
      <c r="R721" s="48">
        <v>941.85</v>
      </c>
      <c r="S721" s="50">
        <v>7.3000000000000001E-3</v>
      </c>
      <c r="T721" s="48" t="b">
        <f t="shared" si="64"/>
        <v>1</v>
      </c>
      <c r="U721" s="68"/>
      <c r="V721" s="68"/>
      <c r="W721" s="6"/>
    </row>
    <row r="722" spans="2:23" ht="15.6">
      <c r="B722" s="49">
        <v>44816</v>
      </c>
      <c r="C722" s="48">
        <v>7.2990000000000004</v>
      </c>
      <c r="D722" s="48">
        <v>7.298</v>
      </c>
      <c r="E722" s="48">
        <v>7.3090000000000002</v>
      </c>
      <c r="F722" s="48">
        <v>7.2859999999999996</v>
      </c>
      <c r="G722" s="50">
        <v>1.5E-3</v>
      </c>
      <c r="I722" s="29">
        <v>44816.645833333336</v>
      </c>
      <c r="J722" s="30">
        <v>1089.45</v>
      </c>
      <c r="K722" s="43">
        <f t="shared" si="62"/>
        <v>4.3790909929013466E-3</v>
      </c>
      <c r="M722" s="29">
        <v>44816.645833333336</v>
      </c>
      <c r="N722" s="30">
        <v>1776.3</v>
      </c>
      <c r="O722" s="31">
        <f t="shared" si="63"/>
        <v>5.9463132857628942E-3</v>
      </c>
      <c r="Q722" s="49">
        <v>44816</v>
      </c>
      <c r="R722" s="48">
        <v>938</v>
      </c>
      <c r="S722" s="50">
        <v>-4.1000000000000003E-3</v>
      </c>
      <c r="T722" s="48" t="b">
        <f t="shared" si="64"/>
        <v>1</v>
      </c>
      <c r="U722" s="68"/>
      <c r="V722" s="68"/>
      <c r="W722" s="6"/>
    </row>
    <row r="723" spans="2:23" ht="15.6">
      <c r="B723" s="49">
        <v>44907</v>
      </c>
      <c r="C723" s="48">
        <v>7.2939999999999996</v>
      </c>
      <c r="D723" s="48">
        <v>7.3280000000000003</v>
      </c>
      <c r="E723" s="48">
        <v>7.3280000000000003</v>
      </c>
      <c r="F723" s="48">
        <v>7.2869999999999999</v>
      </c>
      <c r="G723" s="50">
        <v>-6.9999999999999999E-4</v>
      </c>
      <c r="I723" s="29">
        <v>44907.645833333336</v>
      </c>
      <c r="J723" s="30">
        <v>1089.75</v>
      </c>
      <c r="K723" s="43">
        <f t="shared" si="62"/>
        <v>2.7536830510799248E-4</v>
      </c>
      <c r="M723" s="29">
        <v>44907.645833333336</v>
      </c>
      <c r="N723" s="30">
        <v>1781.7</v>
      </c>
      <c r="O723" s="31">
        <f t="shared" si="63"/>
        <v>3.0400270224624215E-3</v>
      </c>
      <c r="Q723" s="49">
        <v>44907</v>
      </c>
      <c r="R723" s="48">
        <v>932.55</v>
      </c>
      <c r="S723" s="50">
        <v>-5.7999999999999996E-3</v>
      </c>
      <c r="T723" s="48" t="b">
        <f t="shared" si="64"/>
        <v>1</v>
      </c>
      <c r="U723" s="68"/>
      <c r="V723" s="68"/>
      <c r="W723" s="6"/>
    </row>
    <row r="724" spans="2:23" ht="27">
      <c r="B724" s="48" t="s">
        <v>1310</v>
      </c>
      <c r="C724" s="48">
        <v>7.2649999999999997</v>
      </c>
      <c r="D724" s="48">
        <v>7.258</v>
      </c>
      <c r="E724" s="48">
        <v>7.2809999999999997</v>
      </c>
      <c r="F724" s="48">
        <v>7.258</v>
      </c>
      <c r="G724" s="50">
        <v>-4.0000000000000001E-3</v>
      </c>
      <c r="I724" s="30" t="s">
        <v>448</v>
      </c>
      <c r="J724" s="30">
        <v>1072.1500000000001</v>
      </c>
      <c r="K724" s="43">
        <f t="shared" si="62"/>
        <v>-1.6150493232392704E-2</v>
      </c>
      <c r="M724" s="30" t="s">
        <v>448</v>
      </c>
      <c r="N724" s="30">
        <v>1783.5</v>
      </c>
      <c r="O724" s="31">
        <f t="shared" si="63"/>
        <v>1.0102710894088762E-3</v>
      </c>
      <c r="Q724" s="48" t="s">
        <v>1310</v>
      </c>
      <c r="R724" s="48">
        <v>932.25</v>
      </c>
      <c r="S724" s="50">
        <v>-2.9999999999999997E-4</v>
      </c>
      <c r="T724" s="48" t="b">
        <f t="shared" si="64"/>
        <v>1</v>
      </c>
      <c r="U724" s="68"/>
      <c r="V724" s="68"/>
      <c r="W724" s="6"/>
    </row>
    <row r="725" spans="2:23" ht="27">
      <c r="B725" s="48" t="s">
        <v>1311</v>
      </c>
      <c r="C725" s="48">
        <v>7.2210000000000001</v>
      </c>
      <c r="D725" s="48">
        <v>7.2359999999999998</v>
      </c>
      <c r="E725" s="48">
        <v>7.2489999999999997</v>
      </c>
      <c r="F725" s="48">
        <v>7.2110000000000003</v>
      </c>
      <c r="G725" s="50">
        <v>-6.1000000000000004E-3</v>
      </c>
      <c r="I725" s="30" t="s">
        <v>449</v>
      </c>
      <c r="J725" s="30">
        <v>1067.4000000000001</v>
      </c>
      <c r="K725" s="43">
        <f t="shared" si="62"/>
        <v>-4.430350230844593E-3</v>
      </c>
      <c r="M725" s="30" t="s">
        <v>449</v>
      </c>
      <c r="N725" s="30">
        <v>1783.55</v>
      </c>
      <c r="O725" s="31">
        <f t="shared" si="63"/>
        <v>2.8034763106310479E-5</v>
      </c>
      <c r="Q725" s="48" t="s">
        <v>1311</v>
      </c>
      <c r="R725" s="48">
        <v>934.5</v>
      </c>
      <c r="S725" s="50">
        <v>2.3999999999999998E-3</v>
      </c>
      <c r="T725" s="48" t="b">
        <f t="shared" si="64"/>
        <v>1</v>
      </c>
      <c r="U725" s="68"/>
      <c r="V725" s="68"/>
      <c r="W725" s="6"/>
    </row>
    <row r="726" spans="2:23" ht="27">
      <c r="B726" s="48" t="s">
        <v>1312</v>
      </c>
      <c r="C726" s="48">
        <v>7.2679999999999998</v>
      </c>
      <c r="D726" s="48">
        <v>7.2329999999999997</v>
      </c>
      <c r="E726" s="48">
        <v>7.2709999999999999</v>
      </c>
      <c r="F726" s="48">
        <v>7.2329999999999997</v>
      </c>
      <c r="G726" s="50">
        <v>6.4999999999999997E-3</v>
      </c>
      <c r="I726" s="30" t="s">
        <v>450</v>
      </c>
      <c r="J726" s="30">
        <v>1070.8</v>
      </c>
      <c r="K726" s="43">
        <f t="shared" si="62"/>
        <v>3.1853100993066708E-3</v>
      </c>
      <c r="M726" s="30" t="s">
        <v>450</v>
      </c>
      <c r="N726" s="30">
        <v>1773.3</v>
      </c>
      <c r="O726" s="31">
        <f t="shared" si="63"/>
        <v>-5.7469653219702765E-3</v>
      </c>
      <c r="Q726" s="48" t="s">
        <v>1312</v>
      </c>
      <c r="R726" s="48">
        <v>939</v>
      </c>
      <c r="S726" s="50">
        <v>4.7999999999999996E-3</v>
      </c>
      <c r="T726" s="48" t="b">
        <f t="shared" si="64"/>
        <v>1</v>
      </c>
      <c r="U726" s="68"/>
      <c r="V726" s="68"/>
      <c r="W726" s="6"/>
    </row>
    <row r="727" spans="2:23" ht="27">
      <c r="B727" s="48" t="s">
        <v>1313</v>
      </c>
      <c r="C727" s="48">
        <v>7.2809999999999997</v>
      </c>
      <c r="D727" s="48">
        <v>7.3019999999999996</v>
      </c>
      <c r="E727" s="48">
        <v>7.3019999999999996</v>
      </c>
      <c r="F727" s="48">
        <v>7.2729999999999997</v>
      </c>
      <c r="G727" s="50">
        <v>1.8E-3</v>
      </c>
      <c r="I727" s="30" t="s">
        <v>451</v>
      </c>
      <c r="J727" s="30">
        <v>1053.8</v>
      </c>
      <c r="K727" s="43">
        <f t="shared" si="62"/>
        <v>-1.5875980575270843E-2</v>
      </c>
      <c r="M727" s="30" t="s">
        <v>451</v>
      </c>
      <c r="N727" s="30">
        <v>1745.25</v>
      </c>
      <c r="O727" s="31">
        <f t="shared" si="63"/>
        <v>-1.5817966503129721E-2</v>
      </c>
      <c r="Q727" s="48" t="s">
        <v>1313</v>
      </c>
      <c r="R727" s="48">
        <v>903.6</v>
      </c>
      <c r="S727" s="50">
        <v>-3.7699999999999997E-2</v>
      </c>
      <c r="T727" s="48" t="b">
        <f t="shared" si="64"/>
        <v>1</v>
      </c>
      <c r="U727" s="68"/>
      <c r="V727" s="68"/>
      <c r="W727" s="6"/>
    </row>
    <row r="728" spans="2:23" ht="27">
      <c r="B728" s="48" t="s">
        <v>1314</v>
      </c>
      <c r="C728" s="48">
        <v>7.2969999999999997</v>
      </c>
      <c r="D728" s="48">
        <v>7.3019999999999996</v>
      </c>
      <c r="E728" s="48">
        <v>7.3019999999999996</v>
      </c>
      <c r="F728" s="48">
        <v>7.2830000000000004</v>
      </c>
      <c r="G728" s="50">
        <v>2.2000000000000001E-3</v>
      </c>
      <c r="I728" s="30" t="s">
        <v>452</v>
      </c>
      <c r="J728" s="30">
        <v>1046.8</v>
      </c>
      <c r="K728" s="43">
        <f t="shared" ref="K728:K791" si="65">(J728/J727)-1</f>
        <v>-6.642626684380315E-3</v>
      </c>
      <c r="M728" s="30" t="s">
        <v>452</v>
      </c>
      <c r="N728" s="30">
        <v>1754.5</v>
      </c>
      <c r="O728" s="31">
        <f t="shared" si="63"/>
        <v>5.3001002721673185E-3</v>
      </c>
      <c r="Q728" s="48" t="s">
        <v>1314</v>
      </c>
      <c r="R728" s="48">
        <v>914.2</v>
      </c>
      <c r="S728" s="50">
        <v>1.17E-2</v>
      </c>
      <c r="T728" s="48" t="b">
        <f t="shared" si="64"/>
        <v>1</v>
      </c>
      <c r="U728" s="68"/>
      <c r="V728" s="68"/>
      <c r="W728" s="6"/>
    </row>
    <row r="729" spans="2:23" ht="27">
      <c r="B729" s="48" t="s">
        <v>1315</v>
      </c>
      <c r="C729" s="48">
        <v>7.2990000000000004</v>
      </c>
      <c r="D729" s="48">
        <v>7.3280000000000003</v>
      </c>
      <c r="E729" s="48">
        <v>7.3440000000000003</v>
      </c>
      <c r="F729" s="48">
        <v>7.2990000000000004</v>
      </c>
      <c r="G729" s="50">
        <v>2.9999999999999997E-4</v>
      </c>
      <c r="I729" s="30" t="s">
        <v>453</v>
      </c>
      <c r="J729" s="30">
        <v>1055.2</v>
      </c>
      <c r="K729" s="43">
        <f t="shared" si="65"/>
        <v>8.0244554833779347E-3</v>
      </c>
      <c r="M729" s="30" t="s">
        <v>453</v>
      </c>
      <c r="N729" s="30">
        <v>1730.7</v>
      </c>
      <c r="O729" s="31">
        <f t="shared" si="63"/>
        <v>-1.3565118267312548E-2</v>
      </c>
      <c r="Q729" s="48" t="s">
        <v>1315</v>
      </c>
      <c r="R729" s="48">
        <v>917.95</v>
      </c>
      <c r="S729" s="50">
        <v>4.1000000000000003E-3</v>
      </c>
      <c r="T729" s="48" t="b">
        <f t="shared" si="64"/>
        <v>1</v>
      </c>
      <c r="U729" s="68"/>
      <c r="V729" s="68"/>
      <c r="W729" s="6"/>
    </row>
    <row r="730" spans="2:23" ht="27">
      <c r="B730" s="48" t="s">
        <v>1316</v>
      </c>
      <c r="C730" s="48">
        <v>7.2869999999999999</v>
      </c>
      <c r="D730" s="48">
        <v>7.3159999999999998</v>
      </c>
      <c r="E730" s="48">
        <v>7.3159999999999998</v>
      </c>
      <c r="F730" s="48">
        <v>7.2809999999999997</v>
      </c>
      <c r="G730" s="50">
        <v>-1.6000000000000001E-3</v>
      </c>
      <c r="I730" s="30" t="s">
        <v>454</v>
      </c>
      <c r="J730" s="30">
        <v>1036.7</v>
      </c>
      <c r="K730" s="43">
        <f t="shared" si="65"/>
        <v>-1.7532221379833235E-2</v>
      </c>
      <c r="M730" s="30" t="s">
        <v>454</v>
      </c>
      <c r="N730" s="30">
        <v>1710.5</v>
      </c>
      <c r="O730" s="31">
        <f t="shared" si="63"/>
        <v>-1.167157797423013E-2</v>
      </c>
      <c r="Q730" s="48" t="s">
        <v>1316</v>
      </c>
      <c r="R730" s="48">
        <v>903</v>
      </c>
      <c r="S730" s="50">
        <v>-1.6299999999999999E-2</v>
      </c>
      <c r="T730" s="48" t="b">
        <f t="shared" si="64"/>
        <v>1</v>
      </c>
      <c r="U730" s="68"/>
      <c r="V730" s="68"/>
      <c r="W730" s="6"/>
    </row>
    <row r="731" spans="2:23" ht="27">
      <c r="B731" s="48" t="s">
        <v>1317</v>
      </c>
      <c r="C731" s="48">
        <v>7.3159999999999998</v>
      </c>
      <c r="D731" s="48">
        <v>7.3</v>
      </c>
      <c r="E731" s="48">
        <v>7.319</v>
      </c>
      <c r="F731" s="48">
        <v>7.2930000000000001</v>
      </c>
      <c r="G731" s="50">
        <v>4.0000000000000001E-3</v>
      </c>
      <c r="I731" s="30" t="s">
        <v>455</v>
      </c>
      <c r="J731" s="30">
        <v>1021.6</v>
      </c>
      <c r="K731" s="43">
        <f t="shared" si="65"/>
        <v>-1.4565448056332642E-2</v>
      </c>
      <c r="M731" s="30" t="s">
        <v>455</v>
      </c>
      <c r="N731" s="30">
        <v>1719</v>
      </c>
      <c r="O731" s="31">
        <f t="shared" si="63"/>
        <v>4.9693072201111299E-3</v>
      </c>
      <c r="Q731" s="48" t="s">
        <v>1317</v>
      </c>
      <c r="R731" s="48">
        <v>898.05</v>
      </c>
      <c r="S731" s="50">
        <v>-5.4999999999999997E-3</v>
      </c>
      <c r="T731" s="48" t="b">
        <f t="shared" si="64"/>
        <v>1</v>
      </c>
      <c r="U731" s="68"/>
      <c r="V731" s="68"/>
      <c r="W731" s="6"/>
    </row>
    <row r="732" spans="2:23" ht="27">
      <c r="B732" s="48" t="s">
        <v>1318</v>
      </c>
      <c r="C732" s="48">
        <v>7.3179999999999996</v>
      </c>
      <c r="D732" s="48">
        <v>7.3380000000000001</v>
      </c>
      <c r="E732" s="48">
        <v>7.3380000000000001</v>
      </c>
      <c r="F732" s="48">
        <v>7.306</v>
      </c>
      <c r="G732" s="50">
        <v>2.9999999999999997E-4</v>
      </c>
      <c r="I732" s="30" t="s">
        <v>456</v>
      </c>
      <c r="J732" s="30">
        <v>977.85</v>
      </c>
      <c r="K732" s="43">
        <f t="shared" si="65"/>
        <v>-4.2824980422866088E-2</v>
      </c>
      <c r="M732" s="30" t="s">
        <v>456</v>
      </c>
      <c r="N732" s="30">
        <v>1699.4</v>
      </c>
      <c r="O732" s="31">
        <f t="shared" si="63"/>
        <v>-1.1401977894124449E-2</v>
      </c>
      <c r="Q732" s="48" t="s">
        <v>1318</v>
      </c>
      <c r="R732" s="48">
        <v>874.25</v>
      </c>
      <c r="S732" s="50">
        <v>-2.6499999999999999E-2</v>
      </c>
      <c r="T732" s="48" t="b">
        <f t="shared" si="64"/>
        <v>1</v>
      </c>
      <c r="U732" s="69"/>
      <c r="V732" s="68"/>
      <c r="W732" s="6"/>
    </row>
    <row r="733" spans="2:23" ht="27">
      <c r="B733" s="48" t="s">
        <v>1319</v>
      </c>
      <c r="C733" s="48">
        <v>7.319</v>
      </c>
      <c r="D733" s="48">
        <v>7.3369999999999997</v>
      </c>
      <c r="E733" s="48">
        <v>7.3369999999999997</v>
      </c>
      <c r="F733" s="48">
        <v>7.319</v>
      </c>
      <c r="G733" s="50">
        <v>1E-4</v>
      </c>
      <c r="I733" s="30" t="s">
        <v>457</v>
      </c>
      <c r="J733" s="30">
        <v>1011.1</v>
      </c>
      <c r="K733" s="43">
        <f t="shared" si="65"/>
        <v>3.4003170220381351E-2</v>
      </c>
      <c r="M733" s="30" t="s">
        <v>457</v>
      </c>
      <c r="N733" s="30">
        <v>1703.4</v>
      </c>
      <c r="O733" s="31">
        <f t="shared" si="63"/>
        <v>2.3537719195010354E-3</v>
      </c>
      <c r="Q733" s="48" t="s">
        <v>1319</v>
      </c>
      <c r="R733" s="48">
        <v>881.1</v>
      </c>
      <c r="S733" s="50">
        <v>7.7999999999999996E-3</v>
      </c>
      <c r="T733" s="48" t="b">
        <f t="shared" si="64"/>
        <v>1</v>
      </c>
      <c r="U733" s="69"/>
      <c r="V733" s="68"/>
      <c r="W733" s="6"/>
    </row>
    <row r="734" spans="2:23" ht="27">
      <c r="B734" s="48" t="s">
        <v>1320</v>
      </c>
      <c r="C734" s="48">
        <v>7.3079999999999998</v>
      </c>
      <c r="D734" s="48">
        <v>7.3239999999999998</v>
      </c>
      <c r="E734" s="48">
        <v>7.3239999999999998</v>
      </c>
      <c r="F734" s="48">
        <v>7.3049999999999997</v>
      </c>
      <c r="G734" s="50">
        <v>-1.5E-3</v>
      </c>
      <c r="I734" s="30" t="s">
        <v>458</v>
      </c>
      <c r="J734" s="30">
        <v>998.55</v>
      </c>
      <c r="K734" s="43">
        <f t="shared" si="65"/>
        <v>-1.2412224310157316E-2</v>
      </c>
      <c r="M734" s="30" t="s">
        <v>458</v>
      </c>
      <c r="N734" s="30">
        <v>1703.3</v>
      </c>
      <c r="O734" s="31">
        <f t="shared" si="63"/>
        <v>-5.8706117177509398E-5</v>
      </c>
      <c r="Q734" s="48" t="s">
        <v>1320</v>
      </c>
      <c r="R734" s="48">
        <v>880.65</v>
      </c>
      <c r="S734" s="50">
        <v>-5.0000000000000001E-4</v>
      </c>
      <c r="T734" s="48" t="b">
        <f t="shared" si="64"/>
        <v>1</v>
      </c>
      <c r="U734" s="69"/>
      <c r="V734" s="68"/>
      <c r="W734" s="6"/>
    </row>
    <row r="735" spans="2:23" ht="27">
      <c r="B735" s="48" t="s">
        <v>1321</v>
      </c>
      <c r="C735" s="48">
        <v>7.3140000000000001</v>
      </c>
      <c r="D735" s="48">
        <v>7.3390000000000004</v>
      </c>
      <c r="E735" s="48">
        <v>7.3390000000000004</v>
      </c>
      <c r="F735" s="48">
        <v>7.3109999999999999</v>
      </c>
      <c r="G735" s="50">
        <v>8.0000000000000004E-4</v>
      </c>
      <c r="I735" s="30" t="s">
        <v>459</v>
      </c>
      <c r="J735" s="30">
        <v>984.9</v>
      </c>
      <c r="K735" s="43">
        <f t="shared" si="65"/>
        <v>-1.3669821240799185E-2</v>
      </c>
      <c r="M735" s="30" t="s">
        <v>459</v>
      </c>
      <c r="N735" s="30">
        <v>1702.6</v>
      </c>
      <c r="O735" s="31">
        <f t="shared" si="63"/>
        <v>-4.1096694651565624E-4</v>
      </c>
      <c r="Q735" s="48" t="s">
        <v>1321</v>
      </c>
      <c r="R735" s="48">
        <v>877.2</v>
      </c>
      <c r="S735" s="50">
        <v>-3.8999999999999998E-3</v>
      </c>
      <c r="T735" s="48" t="b">
        <f t="shared" si="64"/>
        <v>1</v>
      </c>
      <c r="U735" s="69"/>
      <c r="V735" s="68"/>
      <c r="W735" s="6"/>
    </row>
    <row r="736" spans="2:23" ht="27">
      <c r="B736" s="48" t="s">
        <v>1322</v>
      </c>
      <c r="C736" s="48">
        <v>7.3109999999999999</v>
      </c>
      <c r="D736" s="48">
        <v>7.3339999999999996</v>
      </c>
      <c r="E736" s="48">
        <v>7.3339999999999996</v>
      </c>
      <c r="F736" s="48">
        <v>7.3079999999999998</v>
      </c>
      <c r="G736" s="50">
        <v>-4.0000000000000002E-4</v>
      </c>
      <c r="I736" s="30" t="s">
        <v>460</v>
      </c>
      <c r="J736" s="30">
        <v>984.15</v>
      </c>
      <c r="K736" s="43">
        <f t="shared" si="65"/>
        <v>-7.6149862930241508E-4</v>
      </c>
      <c r="M736" s="30" t="s">
        <v>460</v>
      </c>
      <c r="N736" s="30">
        <v>1694.05</v>
      </c>
      <c r="O736" s="31">
        <f t="shared" si="63"/>
        <v>-5.0217314695172321E-3</v>
      </c>
      <c r="Q736" s="48" t="s">
        <v>1322</v>
      </c>
      <c r="R736" s="48">
        <v>878.15</v>
      </c>
      <c r="S736" s="50">
        <v>1.1000000000000001E-3</v>
      </c>
      <c r="T736" s="48" t="b">
        <f t="shared" si="64"/>
        <v>1</v>
      </c>
      <c r="U736" s="69"/>
      <c r="V736" s="68"/>
      <c r="W736" s="6"/>
    </row>
    <row r="737" spans="2:23" ht="27">
      <c r="B737" s="48" t="s">
        <v>1323</v>
      </c>
      <c r="C737" s="48">
        <v>7.327</v>
      </c>
      <c r="D737" s="48">
        <v>7.3129999999999997</v>
      </c>
      <c r="E737" s="48">
        <v>7.335</v>
      </c>
      <c r="F737" s="48">
        <v>7.3120000000000003</v>
      </c>
      <c r="G737" s="50">
        <v>2.2000000000000001E-3</v>
      </c>
      <c r="I737" s="30" t="s">
        <v>461</v>
      </c>
      <c r="J737" s="30">
        <v>1012.4</v>
      </c>
      <c r="K737" s="43">
        <f t="shared" si="65"/>
        <v>2.870497383528936E-2</v>
      </c>
      <c r="M737" s="30" t="s">
        <v>461</v>
      </c>
      <c r="N737" s="30">
        <v>1699.8</v>
      </c>
      <c r="O737" s="31">
        <f t="shared" si="63"/>
        <v>3.3942327558218466E-3</v>
      </c>
      <c r="Q737" s="48" t="s">
        <v>1323</v>
      </c>
      <c r="R737" s="48">
        <v>877.55</v>
      </c>
      <c r="S737" s="50">
        <v>-6.9999999999999999E-4</v>
      </c>
      <c r="T737" s="48" t="b">
        <f t="shared" si="64"/>
        <v>1</v>
      </c>
      <c r="U737" s="69"/>
      <c r="V737" s="68"/>
      <c r="W737" s="6"/>
    </row>
    <row r="738" spans="2:23" ht="15.6">
      <c r="B738" s="49">
        <v>44958</v>
      </c>
      <c r="C738" s="48">
        <v>7.34</v>
      </c>
      <c r="D738" s="48">
        <v>7.3460000000000001</v>
      </c>
      <c r="E738" s="48">
        <v>7.359</v>
      </c>
      <c r="F738" s="48">
        <v>7.3360000000000003</v>
      </c>
      <c r="G738" s="50">
        <v>1.8E-3</v>
      </c>
      <c r="I738" s="29">
        <v>44958.645833333336</v>
      </c>
      <c r="J738" s="30">
        <v>1025.3</v>
      </c>
      <c r="K738" s="43">
        <f t="shared" si="65"/>
        <v>1.2741999209798571E-2</v>
      </c>
      <c r="M738" s="29">
        <v>44958.645833333336</v>
      </c>
      <c r="N738" s="30">
        <v>1686.7</v>
      </c>
      <c r="O738" s="31">
        <f t="shared" si="63"/>
        <v>-7.7067890340039025E-3</v>
      </c>
      <c r="Q738" s="49">
        <v>44958</v>
      </c>
      <c r="R738" s="48">
        <v>869.7</v>
      </c>
      <c r="S738" s="50">
        <v>-8.8999999999999999E-3</v>
      </c>
      <c r="T738" s="48" t="b">
        <f t="shared" si="64"/>
        <v>1</v>
      </c>
      <c r="U738" s="69"/>
      <c r="V738" s="68"/>
      <c r="W738" s="6"/>
    </row>
    <row r="739" spans="2:23" ht="15.6">
      <c r="B739" s="49">
        <v>44986</v>
      </c>
      <c r="C739" s="48">
        <v>7.3209999999999997</v>
      </c>
      <c r="D739" s="48">
        <v>7.3380000000000001</v>
      </c>
      <c r="E739" s="48">
        <v>7.3380000000000001</v>
      </c>
      <c r="F739" s="48">
        <v>7.3209999999999997</v>
      </c>
      <c r="G739" s="50">
        <v>-2.5999999999999999E-3</v>
      </c>
      <c r="I739" s="29">
        <v>44986.645833333336</v>
      </c>
      <c r="J739" s="30">
        <v>1043.5</v>
      </c>
      <c r="K739" s="43">
        <f t="shared" si="65"/>
        <v>1.7750902174973326E-2</v>
      </c>
      <c r="M739" s="29">
        <v>44986.645833333336</v>
      </c>
      <c r="N739" s="30">
        <v>1669.8</v>
      </c>
      <c r="O739" s="31">
        <f t="shared" si="63"/>
        <v>-1.0019564830734629E-2</v>
      </c>
      <c r="Q739" s="49">
        <v>44986</v>
      </c>
      <c r="R739" s="48">
        <v>865.05</v>
      </c>
      <c r="S739" s="50">
        <v>-5.3E-3</v>
      </c>
      <c r="T739" s="48" t="b">
        <f t="shared" si="64"/>
        <v>1</v>
      </c>
      <c r="U739" s="69"/>
      <c r="V739" s="68"/>
      <c r="W739" s="6"/>
    </row>
    <row r="740" spans="2:23" ht="15.6">
      <c r="B740" s="49">
        <v>45017</v>
      </c>
      <c r="C740" s="48">
        <v>7.3209999999999997</v>
      </c>
      <c r="D740" s="48">
        <v>7.3170000000000002</v>
      </c>
      <c r="E740" s="48">
        <v>7.3239999999999998</v>
      </c>
      <c r="F740" s="48">
        <v>7.3079999999999998</v>
      </c>
      <c r="G740" s="50">
        <v>0</v>
      </c>
      <c r="I740" s="29">
        <v>45017.645833333336</v>
      </c>
      <c r="J740" s="30">
        <v>1048.55</v>
      </c>
      <c r="K740" s="43">
        <f t="shared" si="65"/>
        <v>4.8394825107809236E-3</v>
      </c>
      <c r="M740" s="29">
        <v>45017.645833333336</v>
      </c>
      <c r="N740" s="30">
        <v>1679.55</v>
      </c>
      <c r="O740" s="31">
        <f t="shared" si="63"/>
        <v>5.8390226374416265E-3</v>
      </c>
      <c r="Q740" s="49">
        <v>45017</v>
      </c>
      <c r="R740" s="48">
        <v>851.45</v>
      </c>
      <c r="S740" s="50">
        <v>-1.5699999999999999E-2</v>
      </c>
      <c r="T740" s="48" t="b">
        <f t="shared" si="64"/>
        <v>1</v>
      </c>
      <c r="U740" s="68"/>
      <c r="V740" s="68"/>
      <c r="W740" s="6"/>
    </row>
    <row r="741" spans="2:23" ht="15.6">
      <c r="B741" s="49">
        <v>45047</v>
      </c>
      <c r="C741" s="48">
        <v>7.327</v>
      </c>
      <c r="D741" s="48">
        <v>7.3170000000000002</v>
      </c>
      <c r="E741" s="48">
        <v>7.3310000000000004</v>
      </c>
      <c r="F741" s="48">
        <v>7.3170000000000002</v>
      </c>
      <c r="G741" s="50">
        <v>8.0000000000000004E-4</v>
      </c>
      <c r="I741" s="29">
        <v>45047.645833333336</v>
      </c>
      <c r="J741" s="30">
        <v>1013.6</v>
      </c>
      <c r="K741" s="43">
        <f t="shared" si="65"/>
        <v>-3.3331743836726879E-2</v>
      </c>
      <c r="M741" s="29">
        <v>45047.645833333336</v>
      </c>
      <c r="N741" s="30">
        <v>1680.75</v>
      </c>
      <c r="O741" s="31">
        <f t="shared" si="63"/>
        <v>7.1447709207816956E-4</v>
      </c>
      <c r="Q741" s="49">
        <v>45047</v>
      </c>
      <c r="R741" s="48">
        <v>850.2</v>
      </c>
      <c r="S741" s="50">
        <v>-1.5E-3</v>
      </c>
      <c r="T741" s="48" t="b">
        <f t="shared" si="64"/>
        <v>1</v>
      </c>
      <c r="U741" s="68"/>
      <c r="V741" s="68"/>
      <c r="W741" s="6"/>
    </row>
    <row r="742" spans="2:23" ht="15.6">
      <c r="B742" s="49">
        <v>45078</v>
      </c>
      <c r="C742" s="48">
        <v>7.3730000000000002</v>
      </c>
      <c r="D742" s="48">
        <v>7.3579999999999997</v>
      </c>
      <c r="E742" s="48">
        <v>7.3780000000000001</v>
      </c>
      <c r="F742" s="48">
        <v>7.33</v>
      </c>
      <c r="G742" s="50">
        <v>6.3E-3</v>
      </c>
      <c r="I742" s="29">
        <v>45078.645833333336</v>
      </c>
      <c r="J742" s="30">
        <v>1072.25</v>
      </c>
      <c r="K742" s="43">
        <f t="shared" si="65"/>
        <v>5.7863062352012662E-2</v>
      </c>
      <c r="M742" s="29">
        <v>45078.645833333336</v>
      </c>
      <c r="N742" s="30">
        <v>1657.55</v>
      </c>
      <c r="O742" s="31">
        <f t="shared" si="63"/>
        <v>-1.3803361594526331E-2</v>
      </c>
      <c r="Q742" s="49">
        <v>45078</v>
      </c>
      <c r="R742" s="48">
        <v>856.5</v>
      </c>
      <c r="S742" s="50">
        <v>7.4000000000000003E-3</v>
      </c>
      <c r="T742" s="48" t="b">
        <f t="shared" si="64"/>
        <v>1</v>
      </c>
      <c r="U742" s="68"/>
      <c r="V742" s="68"/>
      <c r="W742" s="6"/>
    </row>
    <row r="743" spans="2:23" ht="15.6">
      <c r="B743" s="49">
        <v>45170</v>
      </c>
      <c r="C743" s="48">
        <v>7.3419999999999996</v>
      </c>
      <c r="D743" s="48">
        <v>7.3380000000000001</v>
      </c>
      <c r="E743" s="48">
        <v>7.3490000000000002</v>
      </c>
      <c r="F743" s="48">
        <v>7.3230000000000004</v>
      </c>
      <c r="G743" s="50">
        <v>-4.1999999999999997E-3</v>
      </c>
      <c r="I743" s="29">
        <v>45170.645833333336</v>
      </c>
      <c r="J743" s="30">
        <v>1066.05</v>
      </c>
      <c r="K743" s="43">
        <f t="shared" si="65"/>
        <v>-5.7822336208906977E-3</v>
      </c>
      <c r="M743" s="29">
        <v>45170.645833333336</v>
      </c>
      <c r="N743" s="30">
        <v>1661.75</v>
      </c>
      <c r="O743" s="31">
        <f t="shared" ref="O743:O774" si="66">(N743/N742)-1</f>
        <v>2.5338602153781586E-3</v>
      </c>
      <c r="Q743" s="49">
        <v>45170</v>
      </c>
      <c r="R743" s="48">
        <v>863.1</v>
      </c>
      <c r="S743" s="50">
        <v>7.7000000000000002E-3</v>
      </c>
      <c r="T743" s="48" t="b">
        <f t="shared" si="64"/>
        <v>1</v>
      </c>
      <c r="U743" s="68"/>
      <c r="V743" s="68"/>
      <c r="W743" s="6"/>
    </row>
    <row r="744" spans="2:23" ht="15.6">
      <c r="B744" s="49">
        <v>45200</v>
      </c>
      <c r="C744" s="48">
        <v>7.3129999999999997</v>
      </c>
      <c r="D744" s="48">
        <v>7.3319999999999999</v>
      </c>
      <c r="E744" s="48">
        <v>7.34</v>
      </c>
      <c r="F744" s="48">
        <v>7.3129999999999997</v>
      </c>
      <c r="G744" s="50">
        <v>-3.8999999999999998E-3</v>
      </c>
      <c r="I744" s="29">
        <v>45200.645833333336</v>
      </c>
      <c r="J744" s="30">
        <v>1074.4000000000001</v>
      </c>
      <c r="K744" s="43">
        <f t="shared" si="65"/>
        <v>7.8326532526618031E-3</v>
      </c>
      <c r="M744" s="29">
        <v>45200.645833333336</v>
      </c>
      <c r="N744" s="30">
        <v>1669.6</v>
      </c>
      <c r="O744" s="31">
        <f t="shared" si="66"/>
        <v>4.7239356100496899E-3</v>
      </c>
      <c r="Q744" s="49">
        <v>45200</v>
      </c>
      <c r="R744" s="48">
        <v>864.1</v>
      </c>
      <c r="S744" s="50">
        <v>1.1999999999999999E-3</v>
      </c>
      <c r="T744" s="48" t="b">
        <f t="shared" si="64"/>
        <v>1</v>
      </c>
      <c r="U744" s="68"/>
      <c r="V744" s="68"/>
      <c r="W744" s="6"/>
    </row>
    <row r="745" spans="2:23" ht="15.6">
      <c r="B745" s="49">
        <v>45231</v>
      </c>
      <c r="C745" s="48">
        <v>7.2910000000000004</v>
      </c>
      <c r="D745" s="48">
        <v>7.3319999999999999</v>
      </c>
      <c r="E745" s="48">
        <v>7.3319999999999999</v>
      </c>
      <c r="F745" s="48">
        <v>7.29</v>
      </c>
      <c r="G745" s="50">
        <v>-3.0000000000000001E-3</v>
      </c>
      <c r="I745" s="29">
        <v>45231.645833333336</v>
      </c>
      <c r="J745" s="30">
        <v>1071.9000000000001</v>
      </c>
      <c r="K745" s="43">
        <f t="shared" si="65"/>
        <v>-2.3268801191362876E-3</v>
      </c>
      <c r="M745" s="29">
        <v>45231.645833333336</v>
      </c>
      <c r="N745" s="30">
        <v>1674.2</v>
      </c>
      <c r="O745" s="31">
        <f t="shared" si="66"/>
        <v>2.7551509343555214E-3</v>
      </c>
      <c r="Q745" s="49">
        <v>45231</v>
      </c>
      <c r="R745" s="48">
        <v>868.5</v>
      </c>
      <c r="S745" s="50">
        <v>5.1000000000000004E-3</v>
      </c>
      <c r="T745" s="48" t="b">
        <f t="shared" si="64"/>
        <v>1</v>
      </c>
      <c r="U745" s="68"/>
      <c r="V745" s="68"/>
      <c r="W745" s="6"/>
    </row>
    <row r="746" spans="2:23" ht="15.6">
      <c r="B746" s="49">
        <v>45261</v>
      </c>
      <c r="C746" s="48">
        <v>7.2859999999999996</v>
      </c>
      <c r="D746" s="48">
        <v>7.2949999999999999</v>
      </c>
      <c r="E746" s="48">
        <v>7.2990000000000004</v>
      </c>
      <c r="F746" s="48">
        <v>7.2770000000000001</v>
      </c>
      <c r="G746" s="50">
        <v>-6.9999999999999999E-4</v>
      </c>
      <c r="I746" s="29">
        <v>45261.645833333336</v>
      </c>
      <c r="J746" s="30">
        <v>1066.4000000000001</v>
      </c>
      <c r="K746" s="43">
        <f t="shared" si="65"/>
        <v>-5.1310756600428942E-3</v>
      </c>
      <c r="M746" s="29">
        <v>45261.645833333336</v>
      </c>
      <c r="N746" s="30">
        <v>1644.15</v>
      </c>
      <c r="O746" s="31">
        <f t="shared" si="66"/>
        <v>-1.7948871102616115E-2</v>
      </c>
      <c r="Q746" s="49">
        <v>45261</v>
      </c>
      <c r="R746" s="48">
        <v>857.75</v>
      </c>
      <c r="S746" s="50">
        <v>-1.24E-2</v>
      </c>
      <c r="T746" s="48" t="b">
        <f t="shared" si="64"/>
        <v>1</v>
      </c>
      <c r="U746" s="68"/>
      <c r="V746" s="68"/>
      <c r="W746" s="6"/>
    </row>
    <row r="747" spans="2:23" ht="27">
      <c r="B747" s="48" t="s">
        <v>1324</v>
      </c>
      <c r="C747" s="48">
        <v>7.2990000000000004</v>
      </c>
      <c r="D747" s="48">
        <v>7.266</v>
      </c>
      <c r="E747" s="48">
        <v>7.3010000000000002</v>
      </c>
      <c r="F747" s="48">
        <v>7.266</v>
      </c>
      <c r="G747" s="50">
        <v>1.8E-3</v>
      </c>
      <c r="I747" s="30" t="s">
        <v>462</v>
      </c>
      <c r="J747" s="30">
        <v>1069.8499999999999</v>
      </c>
      <c r="K747" s="43">
        <f t="shared" si="65"/>
        <v>3.2351837959487817E-3</v>
      </c>
      <c r="M747" s="30" t="s">
        <v>462</v>
      </c>
      <c r="N747" s="30">
        <v>1620</v>
      </c>
      <c r="O747" s="31">
        <f t="shared" si="66"/>
        <v>-1.4688440835690209E-2</v>
      </c>
      <c r="Q747" s="48" t="s">
        <v>1324</v>
      </c>
      <c r="R747" s="48">
        <v>846</v>
      </c>
      <c r="S747" s="50">
        <v>-1.37E-2</v>
      </c>
      <c r="T747" s="48" t="b">
        <f t="shared" si="64"/>
        <v>1</v>
      </c>
      <c r="U747" s="68"/>
      <c r="V747" s="68"/>
      <c r="W747" s="6"/>
    </row>
    <row r="748" spans="2:23" ht="27">
      <c r="B748" s="48" t="s">
        <v>1325</v>
      </c>
      <c r="C748" s="48">
        <v>7.327</v>
      </c>
      <c r="D748" s="48">
        <v>7.3259999999999996</v>
      </c>
      <c r="E748" s="48">
        <v>7.3289999999999997</v>
      </c>
      <c r="F748" s="48">
        <v>7.3079999999999998</v>
      </c>
      <c r="G748" s="50">
        <v>3.8E-3</v>
      </c>
      <c r="I748" s="30" t="s">
        <v>463</v>
      </c>
      <c r="J748" s="30">
        <v>1069.6500000000001</v>
      </c>
      <c r="K748" s="43">
        <f t="shared" si="65"/>
        <v>-1.8694209468594902E-4</v>
      </c>
      <c r="M748" s="30" t="s">
        <v>463</v>
      </c>
      <c r="N748" s="30">
        <v>1618.25</v>
      </c>
      <c r="O748" s="31">
        <f t="shared" si="66"/>
        <v>-1.0802469135802184E-3</v>
      </c>
      <c r="Q748" s="48" t="s">
        <v>1325</v>
      </c>
      <c r="R748" s="48">
        <v>844.25</v>
      </c>
      <c r="S748" s="50">
        <v>-2.0999999999999999E-3</v>
      </c>
      <c r="T748" s="48" t="b">
        <f t="shared" si="64"/>
        <v>1</v>
      </c>
      <c r="U748" s="68"/>
      <c r="V748" s="68"/>
      <c r="W748" s="6"/>
    </row>
    <row r="749" spans="2:23" ht="27">
      <c r="B749" s="48" t="s">
        <v>1326</v>
      </c>
      <c r="C749" s="48">
        <v>7.3330000000000002</v>
      </c>
      <c r="D749" s="48">
        <v>7.3449999999999998</v>
      </c>
      <c r="E749" s="48">
        <v>7.3449999999999998</v>
      </c>
      <c r="F749" s="48">
        <v>7.3310000000000004</v>
      </c>
      <c r="G749" s="50">
        <v>8.0000000000000004E-4</v>
      </c>
      <c r="I749" s="30" t="s">
        <v>464</v>
      </c>
      <c r="J749" s="30">
        <v>1099.6500000000001</v>
      </c>
      <c r="K749" s="43">
        <f t="shared" si="65"/>
        <v>2.8046557285093199E-2</v>
      </c>
      <c r="M749" s="30" t="s">
        <v>464</v>
      </c>
      <c r="N749" s="30">
        <v>1608.2</v>
      </c>
      <c r="O749" s="31">
        <f t="shared" si="66"/>
        <v>-6.210412482620109E-3</v>
      </c>
      <c r="Q749" s="48" t="s">
        <v>1326</v>
      </c>
      <c r="R749" s="48">
        <v>849.8</v>
      </c>
      <c r="S749" s="50">
        <v>6.6E-3</v>
      </c>
      <c r="T749" s="48" t="b">
        <f t="shared" si="64"/>
        <v>1</v>
      </c>
      <c r="U749" s="68"/>
      <c r="V749" s="68"/>
      <c r="W749" s="6"/>
    </row>
    <row r="750" spans="2:23" ht="27">
      <c r="B750" s="48" t="s">
        <v>1327</v>
      </c>
      <c r="C750" s="48">
        <v>7.3250000000000002</v>
      </c>
      <c r="D750" s="48">
        <v>7.3250000000000002</v>
      </c>
      <c r="E750" s="48">
        <v>7.327</v>
      </c>
      <c r="F750" s="48">
        <v>7.3129999999999997</v>
      </c>
      <c r="G750" s="50">
        <v>-1.1000000000000001E-3</v>
      </c>
      <c r="I750" s="30" t="s">
        <v>465</v>
      </c>
      <c r="J750" s="30">
        <v>1069.05</v>
      </c>
      <c r="K750" s="43">
        <f t="shared" si="65"/>
        <v>-2.7827035875051309E-2</v>
      </c>
      <c r="M750" s="30" t="s">
        <v>465</v>
      </c>
      <c r="N750" s="30">
        <v>1613.65</v>
      </c>
      <c r="O750" s="31">
        <f t="shared" si="66"/>
        <v>3.3888819798533198E-3</v>
      </c>
      <c r="Q750" s="48" t="s">
        <v>1327</v>
      </c>
      <c r="R750" s="48">
        <v>849.45</v>
      </c>
      <c r="S750" s="50">
        <v>-4.0000000000000002E-4</v>
      </c>
      <c r="T750" s="48" t="b">
        <f t="shared" si="64"/>
        <v>1</v>
      </c>
      <c r="U750" s="68"/>
      <c r="V750" s="68"/>
      <c r="W750" s="6"/>
    </row>
    <row r="751" spans="2:23" ht="27">
      <c r="B751" s="48" t="s">
        <v>1328</v>
      </c>
      <c r="C751" s="48">
        <v>7.3129999999999997</v>
      </c>
      <c r="D751" s="48">
        <v>7.2990000000000004</v>
      </c>
      <c r="E751" s="48">
        <v>7.3140000000000001</v>
      </c>
      <c r="F751" s="48">
        <v>7.2809999999999997</v>
      </c>
      <c r="G751" s="50">
        <v>-1.6000000000000001E-3</v>
      </c>
      <c r="I751" s="30" t="s">
        <v>466</v>
      </c>
      <c r="J751" s="30">
        <v>1066.5999999999999</v>
      </c>
      <c r="K751" s="43">
        <f t="shared" si="65"/>
        <v>-2.2917543613488744E-3</v>
      </c>
      <c r="M751" s="30" t="s">
        <v>466</v>
      </c>
      <c r="N751" s="30">
        <v>1595</v>
      </c>
      <c r="O751" s="31">
        <f t="shared" si="66"/>
        <v>-1.1557648808601662E-2</v>
      </c>
      <c r="Q751" s="48" t="s">
        <v>1328</v>
      </c>
      <c r="R751" s="48">
        <v>834.9</v>
      </c>
      <c r="S751" s="50">
        <v>-1.7100000000000001E-2</v>
      </c>
      <c r="T751" s="48" t="b">
        <f t="shared" si="64"/>
        <v>1</v>
      </c>
      <c r="U751" s="68"/>
      <c r="V751" s="68"/>
      <c r="W751" s="6"/>
    </row>
    <row r="752" spans="2:23" ht="27">
      <c r="B752" s="48" t="s">
        <v>1329</v>
      </c>
      <c r="C752" s="48">
        <v>7.3470000000000004</v>
      </c>
      <c r="D752" s="48">
        <v>7.3319999999999999</v>
      </c>
      <c r="E752" s="48">
        <v>7.3559999999999999</v>
      </c>
      <c r="F752" s="48">
        <v>7.327</v>
      </c>
      <c r="G752" s="50">
        <v>4.5999999999999999E-3</v>
      </c>
      <c r="I752" s="30" t="s">
        <v>467</v>
      </c>
      <c r="J752" s="30">
        <v>1051</v>
      </c>
      <c r="K752" s="43">
        <f t="shared" si="65"/>
        <v>-1.4625914119632433E-2</v>
      </c>
      <c r="M752" s="30" t="s">
        <v>467</v>
      </c>
      <c r="N752" s="30">
        <v>1568.7</v>
      </c>
      <c r="O752" s="31">
        <f t="shared" si="66"/>
        <v>-1.6489028213166113E-2</v>
      </c>
      <c r="Q752" s="48" t="s">
        <v>1329</v>
      </c>
      <c r="R752" s="48">
        <v>821.95</v>
      </c>
      <c r="S752" s="50">
        <v>-1.55E-2</v>
      </c>
      <c r="T752" s="48" t="b">
        <f t="shared" si="64"/>
        <v>1</v>
      </c>
      <c r="U752" s="68"/>
      <c r="V752" s="68"/>
      <c r="W752" s="6"/>
    </row>
    <row r="753" spans="2:23" ht="27">
      <c r="B753" s="48" t="s">
        <v>1330</v>
      </c>
      <c r="C753" s="48">
        <v>7.3520000000000003</v>
      </c>
      <c r="D753" s="48">
        <v>7.3659999999999997</v>
      </c>
      <c r="E753" s="48">
        <v>7.3659999999999997</v>
      </c>
      <c r="F753" s="48">
        <v>7.35</v>
      </c>
      <c r="G753" s="50">
        <v>6.9999999999999999E-4</v>
      </c>
      <c r="I753" s="30" t="s">
        <v>468</v>
      </c>
      <c r="J753" s="30">
        <v>1041.75</v>
      </c>
      <c r="K753" s="43">
        <f t="shared" si="65"/>
        <v>-8.8011417697431149E-3</v>
      </c>
      <c r="M753" s="30" t="s">
        <v>468</v>
      </c>
      <c r="N753" s="30">
        <v>1580.95</v>
      </c>
      <c r="O753" s="31">
        <f t="shared" si="66"/>
        <v>7.8090138331101677E-3</v>
      </c>
      <c r="Q753" s="48" t="s">
        <v>1330</v>
      </c>
      <c r="R753" s="48">
        <v>828.9</v>
      </c>
      <c r="S753" s="50">
        <v>8.5000000000000006E-3</v>
      </c>
      <c r="T753" s="48" t="b">
        <f t="shared" si="64"/>
        <v>1</v>
      </c>
      <c r="U753" s="68"/>
      <c r="V753" s="68"/>
      <c r="W753" s="6"/>
    </row>
    <row r="754" spans="2:23" ht="27">
      <c r="B754" s="48" t="s">
        <v>1331</v>
      </c>
      <c r="C754" s="48">
        <v>7.3460000000000001</v>
      </c>
      <c r="D754" s="48">
        <v>7.3620000000000001</v>
      </c>
      <c r="E754" s="48">
        <v>7.3630000000000004</v>
      </c>
      <c r="F754" s="48">
        <v>7.3380000000000001</v>
      </c>
      <c r="G754" s="50">
        <v>-8.0000000000000004E-4</v>
      </c>
      <c r="I754" s="30" t="s">
        <v>469</v>
      </c>
      <c r="J754" s="30">
        <v>1029</v>
      </c>
      <c r="K754" s="43">
        <f t="shared" si="65"/>
        <v>-1.2239020878329732E-2</v>
      </c>
      <c r="M754" s="30" t="s">
        <v>469</v>
      </c>
      <c r="N754" s="30">
        <v>1576.15</v>
      </c>
      <c r="O754" s="31">
        <f t="shared" si="66"/>
        <v>-3.036149150827061E-3</v>
      </c>
      <c r="Q754" s="48" t="s">
        <v>1331</v>
      </c>
      <c r="R754" s="48">
        <v>816.7</v>
      </c>
      <c r="S754" s="50">
        <v>-1.47E-2</v>
      </c>
      <c r="T754" s="48" t="b">
        <f t="shared" si="64"/>
        <v>1</v>
      </c>
      <c r="U754" s="69"/>
      <c r="V754" s="68"/>
      <c r="W754" s="6"/>
    </row>
    <row r="755" spans="2:23" ht="27">
      <c r="B755" s="48" t="s">
        <v>1332</v>
      </c>
      <c r="C755" s="48">
        <v>7.3470000000000004</v>
      </c>
      <c r="D755" s="48">
        <v>7.3440000000000003</v>
      </c>
      <c r="E755" s="48">
        <v>7.3579999999999997</v>
      </c>
      <c r="F755" s="48">
        <v>7.3310000000000004</v>
      </c>
      <c r="G755" s="50">
        <v>1E-4</v>
      </c>
      <c r="I755" s="30" t="s">
        <v>470</v>
      </c>
      <c r="J755" s="30">
        <v>1049.8</v>
      </c>
      <c r="K755" s="43">
        <f t="shared" si="65"/>
        <v>2.0213799805636423E-2</v>
      </c>
      <c r="M755" s="30" t="s">
        <v>470</v>
      </c>
      <c r="N755" s="30">
        <v>1572.15</v>
      </c>
      <c r="O755" s="31">
        <f t="shared" si="66"/>
        <v>-2.537829521301882E-3</v>
      </c>
      <c r="Q755" s="48" t="s">
        <v>1332</v>
      </c>
      <c r="R755" s="48">
        <v>768.55</v>
      </c>
      <c r="S755" s="50">
        <v>-5.8999999999999997E-2</v>
      </c>
      <c r="T755" s="48" t="b">
        <f t="shared" si="64"/>
        <v>1</v>
      </c>
      <c r="U755" s="69"/>
      <c r="V755" s="68"/>
      <c r="W755" s="6"/>
    </row>
    <row r="756" spans="2:23" ht="27">
      <c r="B756" s="48" t="s">
        <v>1333</v>
      </c>
      <c r="C756" s="48">
        <v>7.3869999999999996</v>
      </c>
      <c r="D756" s="48">
        <v>7.3760000000000003</v>
      </c>
      <c r="E756" s="48">
        <v>7.4029999999999996</v>
      </c>
      <c r="F756" s="48">
        <v>7.3730000000000002</v>
      </c>
      <c r="G756" s="50">
        <v>5.4000000000000003E-3</v>
      </c>
      <c r="I756" s="30" t="s">
        <v>471</v>
      </c>
      <c r="J756" s="30">
        <v>1064.1500000000001</v>
      </c>
      <c r="K756" s="43">
        <f t="shared" si="65"/>
        <v>1.3669270337207218E-2</v>
      </c>
      <c r="M756" s="30" t="s">
        <v>471</v>
      </c>
      <c r="N756" s="30">
        <v>1542.7</v>
      </c>
      <c r="O756" s="31">
        <f t="shared" si="66"/>
        <v>-1.8732309258022495E-2</v>
      </c>
      <c r="Q756" s="48" t="s">
        <v>1333</v>
      </c>
      <c r="R756" s="48">
        <v>767.15</v>
      </c>
      <c r="S756" s="50">
        <v>-1.8E-3</v>
      </c>
      <c r="T756" s="48" t="b">
        <f t="shared" si="64"/>
        <v>1</v>
      </c>
      <c r="U756" s="69"/>
      <c r="V756" s="68"/>
      <c r="W756" s="6"/>
    </row>
    <row r="757" spans="2:23" ht="27">
      <c r="B757" s="48" t="s">
        <v>1334</v>
      </c>
      <c r="C757" s="48">
        <v>7.4009999999999998</v>
      </c>
      <c r="D757" s="48">
        <v>7.3920000000000003</v>
      </c>
      <c r="E757" s="48">
        <v>7.407</v>
      </c>
      <c r="F757" s="48">
        <v>7.3769999999999998</v>
      </c>
      <c r="G757" s="50">
        <v>1.9E-3</v>
      </c>
      <c r="I757" s="30" t="s">
        <v>472</v>
      </c>
      <c r="J757" s="30">
        <v>1099.0999999999999</v>
      </c>
      <c r="K757" s="43">
        <f t="shared" si="65"/>
        <v>3.2843114222618874E-2</v>
      </c>
      <c r="M757" s="30" t="s">
        <v>472</v>
      </c>
      <c r="N757" s="30">
        <v>1574.75</v>
      </c>
      <c r="O757" s="31">
        <f t="shared" si="66"/>
        <v>2.0775264147274264E-2</v>
      </c>
      <c r="Q757" s="48" t="s">
        <v>1334</v>
      </c>
      <c r="R757" s="48">
        <v>765.85</v>
      </c>
      <c r="S757" s="50">
        <v>-1.6999999999999999E-3</v>
      </c>
      <c r="T757" s="48" t="b">
        <f t="shared" si="64"/>
        <v>1</v>
      </c>
      <c r="U757" s="69"/>
      <c r="V757" s="68"/>
      <c r="W757" s="6"/>
    </row>
    <row r="758" spans="2:23" ht="27">
      <c r="B758" s="48" t="s">
        <v>1335</v>
      </c>
      <c r="C758" s="48">
        <v>7.343</v>
      </c>
      <c r="D758" s="48">
        <v>7.4050000000000002</v>
      </c>
      <c r="E758" s="48">
        <v>7.4050000000000002</v>
      </c>
      <c r="F758" s="48">
        <v>7.343</v>
      </c>
      <c r="G758" s="50">
        <v>-7.7999999999999996E-3</v>
      </c>
      <c r="I758" s="30" t="s">
        <v>473</v>
      </c>
      <c r="J758" s="30">
        <v>1127.3499999999999</v>
      </c>
      <c r="K758" s="43">
        <f t="shared" si="65"/>
        <v>2.5702847784550897E-2</v>
      </c>
      <c r="M758" s="30" t="s">
        <v>473</v>
      </c>
      <c r="N758" s="30">
        <v>1592.15</v>
      </c>
      <c r="O758" s="31">
        <f t="shared" si="66"/>
        <v>1.1049372916335898E-2</v>
      </c>
      <c r="Q758" s="48" t="s">
        <v>1335</v>
      </c>
      <c r="R758" s="48">
        <v>768.65</v>
      </c>
      <c r="S758" s="50">
        <v>3.7000000000000002E-3</v>
      </c>
      <c r="T758" s="48" t="b">
        <f t="shared" si="64"/>
        <v>1</v>
      </c>
      <c r="U758" s="69"/>
      <c r="V758" s="68"/>
      <c r="W758" s="6"/>
    </row>
    <row r="759" spans="2:23" ht="15.6">
      <c r="B759" s="49">
        <v>44928</v>
      </c>
      <c r="C759" s="48">
        <v>7.2770000000000001</v>
      </c>
      <c r="D759" s="48">
        <v>7.4160000000000004</v>
      </c>
      <c r="E759" s="48">
        <v>7.4160000000000004</v>
      </c>
      <c r="F759" s="48">
        <v>7.2770000000000001</v>
      </c>
      <c r="G759" s="50">
        <v>-8.9999999999999993E-3</v>
      </c>
      <c r="I759" s="29">
        <v>44928.645833333336</v>
      </c>
      <c r="J759" s="30">
        <v>1116.6500000000001</v>
      </c>
      <c r="K759" s="43">
        <f t="shared" si="65"/>
        <v>-9.4912848716013354E-3</v>
      </c>
      <c r="M759" s="29">
        <v>44928.645833333336</v>
      </c>
      <c r="N759" s="30">
        <v>1575.8</v>
      </c>
      <c r="O759" s="31">
        <f t="shared" si="66"/>
        <v>-1.0269132933454883E-2</v>
      </c>
      <c r="Q759" s="49">
        <v>44928</v>
      </c>
      <c r="R759" s="48">
        <v>770.5</v>
      </c>
      <c r="S759" s="50">
        <v>2.3999999999999998E-3</v>
      </c>
      <c r="T759" s="48" t="b">
        <f t="shared" si="64"/>
        <v>1</v>
      </c>
      <c r="U759" s="69"/>
      <c r="V759" s="68"/>
      <c r="W759" s="6"/>
    </row>
    <row r="760" spans="2:23" ht="15.6">
      <c r="B760" s="49">
        <v>44959</v>
      </c>
      <c r="C760" s="48">
        <v>7.2960000000000003</v>
      </c>
      <c r="D760" s="48">
        <v>7.2549999999999999</v>
      </c>
      <c r="E760" s="48">
        <v>7.2990000000000004</v>
      </c>
      <c r="F760" s="48">
        <v>7.2450000000000001</v>
      </c>
      <c r="G760" s="50">
        <v>2.5999999999999999E-3</v>
      </c>
      <c r="I760" s="29">
        <v>44959.645833333336</v>
      </c>
      <c r="J760" s="30">
        <v>1141.3</v>
      </c>
      <c r="K760" s="43">
        <f t="shared" si="65"/>
        <v>2.2074956342631902E-2</v>
      </c>
      <c r="M760" s="29">
        <v>44959.645833333336</v>
      </c>
      <c r="N760" s="30">
        <v>1589.45</v>
      </c>
      <c r="O760" s="31">
        <f t="shared" si="66"/>
        <v>8.6622667851250501E-3</v>
      </c>
      <c r="Q760" s="49">
        <v>44959</v>
      </c>
      <c r="R760" s="48">
        <v>771.25</v>
      </c>
      <c r="S760" s="50">
        <v>1E-3</v>
      </c>
      <c r="T760" s="48" t="b">
        <f t="shared" si="64"/>
        <v>1</v>
      </c>
      <c r="U760" s="69"/>
      <c r="V760" s="68"/>
      <c r="W760" s="6"/>
    </row>
    <row r="761" spans="2:23" ht="15.6">
      <c r="B761" s="49">
        <v>44987</v>
      </c>
      <c r="C761" s="48">
        <v>7.2770000000000001</v>
      </c>
      <c r="D761" s="48">
        <v>7.2869999999999999</v>
      </c>
      <c r="E761" s="48">
        <v>7.298</v>
      </c>
      <c r="F761" s="48">
        <v>7.2770000000000001</v>
      </c>
      <c r="G761" s="50">
        <v>-2.5999999999999999E-3</v>
      </c>
      <c r="I761" s="29">
        <v>44987.645833333336</v>
      </c>
      <c r="J761" s="30">
        <v>1150.45</v>
      </c>
      <c r="K761" s="43">
        <f t="shared" si="65"/>
        <v>8.0171733987559612E-3</v>
      </c>
      <c r="M761" s="29">
        <v>44987.645833333336</v>
      </c>
      <c r="N761" s="30">
        <v>1583.8</v>
      </c>
      <c r="O761" s="31">
        <f t="shared" si="66"/>
        <v>-3.5546887288055995E-3</v>
      </c>
      <c r="Q761" s="49">
        <v>44987</v>
      </c>
      <c r="R761" s="48">
        <v>768.85</v>
      </c>
      <c r="S761" s="50">
        <v>-3.0999999999999999E-3</v>
      </c>
      <c r="T761" s="48" t="b">
        <f t="shared" si="64"/>
        <v>1</v>
      </c>
      <c r="U761" s="69"/>
      <c r="V761" s="68"/>
      <c r="W761" s="6"/>
    </row>
    <row r="762" spans="2:23" ht="15.6">
      <c r="B762" s="49">
        <v>45079</v>
      </c>
      <c r="C762" s="48">
        <v>7.32</v>
      </c>
      <c r="D762" s="48">
        <v>7.3090000000000002</v>
      </c>
      <c r="E762" s="48">
        <v>7.335</v>
      </c>
      <c r="F762" s="48">
        <v>7.3090000000000002</v>
      </c>
      <c r="G762" s="50">
        <v>5.8999999999999999E-3</v>
      </c>
      <c r="I762" s="29">
        <v>45079.645833333336</v>
      </c>
      <c r="J762" s="30">
        <v>1179.2</v>
      </c>
      <c r="K762" s="43">
        <f t="shared" si="65"/>
        <v>2.4990221217784381E-2</v>
      </c>
      <c r="M762" s="29">
        <v>45079.645833333336</v>
      </c>
      <c r="N762" s="30">
        <v>1586.9</v>
      </c>
      <c r="O762" s="31">
        <f t="shared" si="66"/>
        <v>1.9573178431619986E-3</v>
      </c>
      <c r="Q762" s="49">
        <v>45079</v>
      </c>
      <c r="R762" s="48">
        <v>780.4</v>
      </c>
      <c r="S762" s="50">
        <v>1.4999999999999999E-2</v>
      </c>
      <c r="T762" s="48" t="b">
        <f t="shared" si="64"/>
        <v>1</v>
      </c>
      <c r="U762" s="69"/>
      <c r="V762" s="68"/>
      <c r="W762" s="6"/>
    </row>
    <row r="763" spans="2:23" ht="15.6">
      <c r="B763" s="49">
        <v>45109</v>
      </c>
      <c r="C763" s="48">
        <v>7.3090000000000002</v>
      </c>
      <c r="D763" s="48">
        <v>7.3319999999999999</v>
      </c>
      <c r="E763" s="48">
        <v>7.3319999999999999</v>
      </c>
      <c r="F763" s="48">
        <v>7.306</v>
      </c>
      <c r="G763" s="50">
        <v>-1.5E-3</v>
      </c>
      <c r="I763" s="29">
        <v>45109.645833333336</v>
      </c>
      <c r="J763" s="30">
        <v>1163.55</v>
      </c>
      <c r="K763" s="43">
        <f t="shared" si="65"/>
        <v>-1.3271709633649986E-2</v>
      </c>
      <c r="M763" s="29">
        <v>45109.645833333336</v>
      </c>
      <c r="N763" s="30">
        <v>1588.1</v>
      </c>
      <c r="O763" s="31">
        <f t="shared" si="66"/>
        <v>7.5619131640292103E-4</v>
      </c>
      <c r="Q763" s="49">
        <v>45109</v>
      </c>
      <c r="R763" s="48">
        <v>780.3</v>
      </c>
      <c r="S763" s="50">
        <v>-1E-4</v>
      </c>
      <c r="T763" s="48" t="b">
        <f t="shared" si="64"/>
        <v>1</v>
      </c>
      <c r="U763" s="68"/>
      <c r="V763" s="68"/>
      <c r="W763" s="6"/>
    </row>
    <row r="764" spans="2:23" ht="15.6">
      <c r="B764" s="49">
        <v>45140</v>
      </c>
      <c r="C764" s="48">
        <v>7.3440000000000003</v>
      </c>
      <c r="D764" s="48">
        <v>7.33</v>
      </c>
      <c r="E764" s="48">
        <v>7.3579999999999997</v>
      </c>
      <c r="F764" s="48">
        <v>7.31</v>
      </c>
      <c r="G764" s="50">
        <v>4.7999999999999996E-3</v>
      </c>
      <c r="I764" s="29">
        <v>45140.645833333336</v>
      </c>
      <c r="J764" s="30">
        <v>1154.4000000000001</v>
      </c>
      <c r="K764" s="43">
        <f t="shared" si="65"/>
        <v>-7.8638648962225943E-3</v>
      </c>
      <c r="M764" s="29">
        <v>45140.645833333336</v>
      </c>
      <c r="N764" s="30">
        <v>1582</v>
      </c>
      <c r="O764" s="31">
        <f t="shared" si="66"/>
        <v>-3.841067942824683E-3</v>
      </c>
      <c r="Q764" s="49">
        <v>45140</v>
      </c>
      <c r="R764" s="48">
        <v>791.2</v>
      </c>
      <c r="S764" s="50">
        <v>1.4E-2</v>
      </c>
      <c r="T764" s="48" t="b">
        <f t="shared" si="64"/>
        <v>1</v>
      </c>
      <c r="U764" s="68"/>
      <c r="V764" s="68"/>
      <c r="W764" s="6"/>
    </row>
    <row r="765" spans="2:23" ht="15.6">
      <c r="B765" s="49">
        <v>45171</v>
      </c>
      <c r="C765" s="48">
        <v>7.3440000000000003</v>
      </c>
      <c r="D765" s="48">
        <v>7.343</v>
      </c>
      <c r="E765" s="48">
        <v>7.36</v>
      </c>
      <c r="F765" s="48">
        <v>7.3380000000000001</v>
      </c>
      <c r="G765" s="50">
        <v>0</v>
      </c>
      <c r="I765" s="29">
        <v>45171.645833333336</v>
      </c>
      <c r="J765" s="30">
        <v>1114.6500000000001</v>
      </c>
      <c r="K765" s="43">
        <f t="shared" si="65"/>
        <v>-3.4433471933471904E-2</v>
      </c>
      <c r="M765" s="29">
        <v>45171.645833333336</v>
      </c>
      <c r="N765" s="30">
        <v>1549.75</v>
      </c>
      <c r="O765" s="31">
        <f t="shared" si="66"/>
        <v>-2.0385587863464005E-2</v>
      </c>
      <c r="Q765" s="49">
        <v>45171</v>
      </c>
      <c r="R765" s="48">
        <v>791.9</v>
      </c>
      <c r="S765" s="50">
        <v>8.9999999999999998E-4</v>
      </c>
      <c r="T765" s="48" t="b">
        <f t="shared" si="64"/>
        <v>1</v>
      </c>
      <c r="U765" s="68"/>
      <c r="V765" s="68"/>
      <c r="W765" s="6"/>
    </row>
    <row r="766" spans="2:23" ht="15.6">
      <c r="B766" s="49">
        <v>45201</v>
      </c>
      <c r="C766" s="48">
        <v>7.3630000000000004</v>
      </c>
      <c r="D766" s="48">
        <v>7.3559999999999999</v>
      </c>
      <c r="E766" s="48">
        <v>7.37</v>
      </c>
      <c r="F766" s="48">
        <v>7.351</v>
      </c>
      <c r="G766" s="50">
        <v>2.5999999999999999E-3</v>
      </c>
      <c r="I766" s="29">
        <v>45201.645833333336</v>
      </c>
      <c r="J766" s="30">
        <v>1137.2</v>
      </c>
      <c r="K766" s="43">
        <f t="shared" si="65"/>
        <v>2.0230565648409859E-2</v>
      </c>
      <c r="M766" s="29">
        <v>45201.645833333336</v>
      </c>
      <c r="N766" s="30">
        <v>1480.75</v>
      </c>
      <c r="O766" s="31">
        <f t="shared" si="66"/>
        <v>-4.4523310211324385E-2</v>
      </c>
      <c r="Q766" s="49">
        <v>45201</v>
      </c>
      <c r="R766" s="48">
        <v>780.05</v>
      </c>
      <c r="S766" s="50">
        <v>-1.4999999999999999E-2</v>
      </c>
      <c r="T766" s="48" t="b">
        <f t="shared" si="64"/>
        <v>1</v>
      </c>
      <c r="U766" s="68"/>
      <c r="V766" s="68"/>
      <c r="W766" s="6"/>
    </row>
    <row r="767" spans="2:23" ht="27">
      <c r="B767" s="48" t="s">
        <v>1336</v>
      </c>
      <c r="C767" s="48">
        <v>7.3659999999999997</v>
      </c>
      <c r="D767" s="48">
        <v>7.3869999999999996</v>
      </c>
      <c r="E767" s="48">
        <v>7.3869999999999996</v>
      </c>
      <c r="F767" s="48">
        <v>7.36</v>
      </c>
      <c r="G767" s="50">
        <v>4.0000000000000002E-4</v>
      </c>
      <c r="I767" s="30" t="s">
        <v>474</v>
      </c>
      <c r="J767" s="30">
        <v>1141.8</v>
      </c>
      <c r="K767" s="43">
        <f t="shared" si="65"/>
        <v>4.0450228631725427E-3</v>
      </c>
      <c r="M767" s="30" t="s">
        <v>474</v>
      </c>
      <c r="N767" s="30">
        <v>1459.75</v>
      </c>
      <c r="O767" s="31">
        <f t="shared" si="66"/>
        <v>-1.4182002363667068E-2</v>
      </c>
      <c r="Q767" s="48" t="s">
        <v>1336</v>
      </c>
      <c r="R767" s="48">
        <v>777.75</v>
      </c>
      <c r="S767" s="50">
        <v>-2.8999999999999998E-3</v>
      </c>
      <c r="T767" s="48" t="b">
        <f t="shared" si="64"/>
        <v>1</v>
      </c>
      <c r="U767" s="68"/>
      <c r="V767" s="68"/>
      <c r="W767" s="6"/>
    </row>
    <row r="768" spans="2:23" ht="27">
      <c r="B768" s="48" t="s">
        <v>1337</v>
      </c>
      <c r="C768" s="48">
        <v>7.3710000000000004</v>
      </c>
      <c r="D768" s="48">
        <v>7.4080000000000004</v>
      </c>
      <c r="E768" s="48">
        <v>7.4080000000000004</v>
      </c>
      <c r="F768" s="48">
        <v>7.3689999999999998</v>
      </c>
      <c r="G768" s="50">
        <v>6.9999999999999999E-4</v>
      </c>
      <c r="I768" s="30" t="s">
        <v>475</v>
      </c>
      <c r="J768" s="30">
        <v>1117.75</v>
      </c>
      <c r="K768" s="43">
        <f t="shared" si="65"/>
        <v>-2.1063233490979161E-2</v>
      </c>
      <c r="M768" s="30" t="s">
        <v>475</v>
      </c>
      <c r="N768" s="30">
        <v>1460.15</v>
      </c>
      <c r="O768" s="31">
        <f t="shared" si="66"/>
        <v>2.7401952389105588E-4</v>
      </c>
      <c r="Q768" s="48" t="s">
        <v>1337</v>
      </c>
      <c r="R768" s="48">
        <v>772.85</v>
      </c>
      <c r="S768" s="50">
        <v>-6.3E-3</v>
      </c>
      <c r="T768" s="48" t="b">
        <f t="shared" si="64"/>
        <v>1</v>
      </c>
      <c r="U768" s="68"/>
      <c r="V768" s="68"/>
      <c r="W768" s="6"/>
    </row>
    <row r="769" spans="2:23" ht="27">
      <c r="B769" s="48" t="s">
        <v>1338</v>
      </c>
      <c r="C769" s="48">
        <v>7.3470000000000004</v>
      </c>
      <c r="D769" s="48">
        <v>7.3780000000000001</v>
      </c>
      <c r="E769" s="48">
        <v>7.3810000000000002</v>
      </c>
      <c r="F769" s="48">
        <v>7.3449999999999998</v>
      </c>
      <c r="G769" s="50">
        <v>-3.3E-3</v>
      </c>
      <c r="I769" s="30" t="s">
        <v>476</v>
      </c>
      <c r="J769" s="30">
        <v>1118.1500000000001</v>
      </c>
      <c r="K769" s="43">
        <f t="shared" si="65"/>
        <v>3.5786177588903456E-4</v>
      </c>
      <c r="M769" s="30" t="s">
        <v>476</v>
      </c>
      <c r="N769" s="30">
        <v>1468.95</v>
      </c>
      <c r="O769" s="31">
        <f t="shared" si="66"/>
        <v>6.0267780707461416E-3</v>
      </c>
      <c r="Q769" s="48" t="s">
        <v>1338</v>
      </c>
      <c r="R769" s="48">
        <v>787.85</v>
      </c>
      <c r="S769" s="50">
        <v>1.9400000000000001E-2</v>
      </c>
      <c r="T769" s="48" t="b">
        <f t="shared" si="64"/>
        <v>1</v>
      </c>
      <c r="U769" s="68"/>
      <c r="V769" s="68"/>
      <c r="W769" s="6"/>
    </row>
    <row r="770" spans="2:23" ht="27">
      <c r="B770" s="48" t="s">
        <v>1339</v>
      </c>
      <c r="C770" s="48">
        <v>7.3419999999999996</v>
      </c>
      <c r="D770" s="48">
        <v>7.3630000000000004</v>
      </c>
      <c r="E770" s="48">
        <v>7.3630000000000004</v>
      </c>
      <c r="F770" s="48">
        <v>7.335</v>
      </c>
      <c r="G770" s="50">
        <v>-6.9999999999999999E-4</v>
      </c>
      <c r="I770" s="30" t="s">
        <v>477</v>
      </c>
      <c r="J770" s="30">
        <v>1101.45</v>
      </c>
      <c r="K770" s="43">
        <f t="shared" si="65"/>
        <v>-1.4935384340204805E-2</v>
      </c>
      <c r="M770" s="30" t="s">
        <v>477</v>
      </c>
      <c r="N770" s="30">
        <v>1461.85</v>
      </c>
      <c r="O770" s="31">
        <f t="shared" si="66"/>
        <v>-4.8333843902107487E-3</v>
      </c>
      <c r="Q770" s="48" t="s">
        <v>1339</v>
      </c>
      <c r="R770" s="48">
        <v>786.65</v>
      </c>
      <c r="S770" s="50">
        <v>-1.5E-3</v>
      </c>
      <c r="T770" s="48" t="b">
        <f t="shared" si="64"/>
        <v>1</v>
      </c>
      <c r="U770" s="68"/>
      <c r="V770" s="68"/>
      <c r="W770" s="6"/>
    </row>
    <row r="771" spans="2:23" ht="27">
      <c r="B771" s="48" t="s">
        <v>1340</v>
      </c>
      <c r="C771" s="48">
        <v>7.3879999999999999</v>
      </c>
      <c r="D771" s="48">
        <v>7.4050000000000002</v>
      </c>
      <c r="E771" s="48">
        <v>7.4050000000000002</v>
      </c>
      <c r="F771" s="48">
        <v>7.3579999999999997</v>
      </c>
      <c r="G771" s="50">
        <v>6.3E-3</v>
      </c>
      <c r="I771" s="30" t="s">
        <v>478</v>
      </c>
      <c r="J771" s="30">
        <v>1124.05</v>
      </c>
      <c r="K771" s="43">
        <f t="shared" si="65"/>
        <v>2.0518407553679063E-2</v>
      </c>
      <c r="M771" s="30" t="s">
        <v>478</v>
      </c>
      <c r="N771" s="30">
        <v>1475.95</v>
      </c>
      <c r="O771" s="31">
        <f t="shared" si="66"/>
        <v>9.6453124465576412E-3</v>
      </c>
      <c r="Q771" s="48" t="s">
        <v>1340</v>
      </c>
      <c r="R771" s="48">
        <v>771.8</v>
      </c>
      <c r="S771" s="50">
        <v>-1.89E-2</v>
      </c>
      <c r="T771" s="48" t="b">
        <f t="shared" si="64"/>
        <v>1</v>
      </c>
      <c r="U771" s="68"/>
      <c r="V771" s="68"/>
      <c r="W771" s="6"/>
    </row>
    <row r="772" spans="2:23" ht="27">
      <c r="B772" s="48" t="s">
        <v>1341</v>
      </c>
      <c r="C772" s="48">
        <v>7.37</v>
      </c>
      <c r="D772" s="48">
        <v>7.3860000000000001</v>
      </c>
      <c r="E772" s="48">
        <v>7.3860000000000001</v>
      </c>
      <c r="F772" s="48">
        <v>7.3609999999999998</v>
      </c>
      <c r="G772" s="50">
        <v>-2.3999999999999998E-3</v>
      </c>
      <c r="I772" s="30" t="s">
        <v>479</v>
      </c>
      <c r="J772" s="30">
        <v>1108.95</v>
      </c>
      <c r="K772" s="43">
        <f t="shared" si="65"/>
        <v>-1.3433566122503349E-2</v>
      </c>
      <c r="M772" s="30" t="s">
        <v>479</v>
      </c>
      <c r="N772" s="30">
        <v>1459.1</v>
      </c>
      <c r="O772" s="31">
        <f t="shared" si="66"/>
        <v>-1.1416375893492425E-2</v>
      </c>
      <c r="Q772" s="48" t="s">
        <v>1341</v>
      </c>
      <c r="R772" s="48">
        <v>765.75</v>
      </c>
      <c r="S772" s="50">
        <v>-7.7999999999999996E-3</v>
      </c>
      <c r="T772" s="48" t="b">
        <f t="shared" si="64"/>
        <v>1</v>
      </c>
      <c r="U772" s="68"/>
      <c r="V772" s="68"/>
      <c r="W772" s="6"/>
    </row>
    <row r="773" spans="2:23" ht="27">
      <c r="B773" s="48" t="s">
        <v>1342</v>
      </c>
      <c r="C773" s="48">
        <v>7.391</v>
      </c>
      <c r="D773" s="48">
        <v>7.3929999999999998</v>
      </c>
      <c r="E773" s="48">
        <v>7.3959999999999999</v>
      </c>
      <c r="F773" s="48">
        <v>7.3730000000000002</v>
      </c>
      <c r="G773" s="50">
        <v>2.8E-3</v>
      </c>
      <c r="I773" s="30" t="s">
        <v>480</v>
      </c>
      <c r="J773" s="30">
        <v>1093</v>
      </c>
      <c r="K773" s="43">
        <f t="shared" si="65"/>
        <v>-1.4382974886153588E-2</v>
      </c>
      <c r="M773" s="30" t="s">
        <v>480</v>
      </c>
      <c r="N773" s="30">
        <v>1464.35</v>
      </c>
      <c r="O773" s="31">
        <f t="shared" si="66"/>
        <v>3.5981084230005678E-3</v>
      </c>
      <c r="Q773" s="48" t="s">
        <v>1342</v>
      </c>
      <c r="R773" s="48">
        <v>752.75</v>
      </c>
      <c r="S773" s="50">
        <v>-1.7000000000000001E-2</v>
      </c>
      <c r="T773" s="48" t="b">
        <f t="shared" si="64"/>
        <v>1</v>
      </c>
      <c r="U773" s="68"/>
      <c r="V773" s="68"/>
      <c r="W773" s="6"/>
    </row>
    <row r="774" spans="2:23" ht="27">
      <c r="B774" s="48" t="s">
        <v>1343</v>
      </c>
      <c r="C774" s="48">
        <v>7.4290000000000003</v>
      </c>
      <c r="D774" s="48">
        <v>7.4029999999999996</v>
      </c>
      <c r="E774" s="48">
        <v>7.4379999999999997</v>
      </c>
      <c r="F774" s="48">
        <v>7.4009999999999998</v>
      </c>
      <c r="G774" s="50">
        <v>5.1000000000000004E-3</v>
      </c>
      <c r="I774" s="30" t="s">
        <v>481</v>
      </c>
      <c r="J774" s="30">
        <v>1100.5</v>
      </c>
      <c r="K774" s="43">
        <f t="shared" si="65"/>
        <v>6.8618481244282492E-3</v>
      </c>
      <c r="M774" s="30" t="s">
        <v>481</v>
      </c>
      <c r="N774" s="30">
        <v>1445.85</v>
      </c>
      <c r="O774" s="31">
        <f t="shared" si="66"/>
        <v>-1.2633591695974333E-2</v>
      </c>
      <c r="Q774" s="48" t="s">
        <v>1343</v>
      </c>
      <c r="R774" s="48">
        <v>745.55</v>
      </c>
      <c r="S774" s="50">
        <v>-9.5999999999999992E-3</v>
      </c>
      <c r="T774" s="48" t="b">
        <f t="shared" si="64"/>
        <v>1</v>
      </c>
      <c r="U774" s="68"/>
      <c r="V774" s="68"/>
      <c r="W774" s="6"/>
    </row>
    <row r="775" spans="2:23" ht="27">
      <c r="B775" s="48" t="s">
        <v>1344</v>
      </c>
      <c r="C775" s="48">
        <v>7.391</v>
      </c>
      <c r="D775" s="48">
        <v>7.431</v>
      </c>
      <c r="E775" s="48">
        <v>7.431</v>
      </c>
      <c r="F775" s="48">
        <v>7.375</v>
      </c>
      <c r="G775" s="50">
        <v>-5.1000000000000004E-3</v>
      </c>
      <c r="I775" s="30" t="s">
        <v>482</v>
      </c>
      <c r="J775" s="30">
        <v>1133.4000000000001</v>
      </c>
      <c r="K775" s="43">
        <f t="shared" si="65"/>
        <v>2.9895502044525291E-2</v>
      </c>
      <c r="M775" s="30" t="s">
        <v>482</v>
      </c>
      <c r="N775" s="30">
        <v>1447.2</v>
      </c>
      <c r="O775" s="31">
        <f t="shared" ref="O775:O792" si="67">(N775/N774)-1</f>
        <v>9.3370681605975392E-4</v>
      </c>
      <c r="Q775" s="48" t="s">
        <v>1344</v>
      </c>
      <c r="R775" s="48">
        <v>741.7</v>
      </c>
      <c r="S775" s="50">
        <v>-5.1999999999999998E-3</v>
      </c>
      <c r="T775" s="48" t="b">
        <f t="shared" si="64"/>
        <v>1</v>
      </c>
      <c r="U775" s="69"/>
      <c r="V775" s="68"/>
      <c r="W775" s="6"/>
    </row>
    <row r="776" spans="2:23" ht="27">
      <c r="B776" s="48" t="s">
        <v>1345</v>
      </c>
      <c r="C776" s="48">
        <v>7.4189999999999996</v>
      </c>
      <c r="D776" s="48">
        <v>7.39</v>
      </c>
      <c r="E776" s="48">
        <v>7.4219999999999997</v>
      </c>
      <c r="F776" s="48">
        <v>7.3730000000000002</v>
      </c>
      <c r="G776" s="50">
        <v>3.8E-3</v>
      </c>
      <c r="I776" s="30" t="s">
        <v>483</v>
      </c>
      <c r="J776" s="30">
        <v>1172.2</v>
      </c>
      <c r="K776" s="43">
        <f t="shared" si="65"/>
        <v>3.4233280395270738E-2</v>
      </c>
      <c r="M776" s="30" t="s">
        <v>483</v>
      </c>
      <c r="N776" s="30">
        <v>1431.35</v>
      </c>
      <c r="O776" s="31">
        <f t="shared" si="67"/>
        <v>-1.0952183526810488E-2</v>
      </c>
      <c r="Q776" s="48" t="s">
        <v>1345</v>
      </c>
      <c r="R776" s="48">
        <v>743.4</v>
      </c>
      <c r="S776" s="50">
        <v>2.3E-3</v>
      </c>
      <c r="T776" s="48" t="b">
        <f t="shared" si="64"/>
        <v>1</v>
      </c>
      <c r="U776" s="69"/>
      <c r="V776" s="68"/>
      <c r="W776" s="6"/>
    </row>
    <row r="777" spans="2:23" ht="27">
      <c r="B777" s="48" t="s">
        <v>1346</v>
      </c>
      <c r="C777" s="48">
        <v>7.4480000000000004</v>
      </c>
      <c r="D777" s="48">
        <v>7.4530000000000003</v>
      </c>
      <c r="E777" s="48">
        <v>7.4530000000000003</v>
      </c>
      <c r="F777" s="48">
        <v>7.431</v>
      </c>
      <c r="G777" s="50">
        <v>3.8999999999999998E-3</v>
      </c>
      <c r="I777" s="30" t="s">
        <v>484</v>
      </c>
      <c r="J777" s="30">
        <v>1177.55</v>
      </c>
      <c r="K777" s="43">
        <f t="shared" si="65"/>
        <v>4.5640675652618423E-3</v>
      </c>
      <c r="M777" s="30" t="s">
        <v>484</v>
      </c>
      <c r="N777" s="30">
        <v>1434.75</v>
      </c>
      <c r="O777" s="31">
        <f t="shared" si="67"/>
        <v>2.3753798861214648E-3</v>
      </c>
      <c r="Q777" s="48" t="s">
        <v>1346</v>
      </c>
      <c r="R777" s="48">
        <v>740</v>
      </c>
      <c r="S777" s="50">
        <v>-4.5999999999999999E-3</v>
      </c>
      <c r="T777" s="48" t="b">
        <f t="shared" si="64"/>
        <v>1</v>
      </c>
      <c r="U777" s="69"/>
      <c r="V777" s="68"/>
      <c r="W777" s="6"/>
    </row>
    <row r="778" spans="2:23" ht="27">
      <c r="B778" s="48" t="s">
        <v>1347</v>
      </c>
      <c r="C778" s="48">
        <v>7.4569999999999999</v>
      </c>
      <c r="D778" s="48">
        <v>7.4459999999999997</v>
      </c>
      <c r="E778" s="48">
        <v>7.4649999999999999</v>
      </c>
      <c r="F778" s="48">
        <v>7.4340000000000002</v>
      </c>
      <c r="G778" s="50">
        <v>1.1999999999999999E-3</v>
      </c>
      <c r="I778" s="30" t="s">
        <v>485</v>
      </c>
      <c r="J778" s="30">
        <v>1161.0999999999999</v>
      </c>
      <c r="K778" s="43">
        <f t="shared" si="65"/>
        <v>-1.3969682816016293E-2</v>
      </c>
      <c r="M778" s="30" t="s">
        <v>485</v>
      </c>
      <c r="N778" s="30">
        <v>1446.9</v>
      </c>
      <c r="O778" s="31">
        <f t="shared" si="67"/>
        <v>8.4683742812337037E-3</v>
      </c>
      <c r="Q778" s="48" t="s">
        <v>1347</v>
      </c>
      <c r="R778" s="48">
        <v>740.6</v>
      </c>
      <c r="S778" s="50">
        <v>8.0000000000000004E-4</v>
      </c>
      <c r="T778" s="48" t="b">
        <f t="shared" si="64"/>
        <v>1</v>
      </c>
      <c r="U778" s="69"/>
      <c r="V778" s="68"/>
      <c r="W778" s="6"/>
    </row>
    <row r="779" spans="2:23" ht="15.6">
      <c r="B779" s="49">
        <v>44929</v>
      </c>
      <c r="C779" s="48">
        <v>7.4340000000000002</v>
      </c>
      <c r="D779" s="48">
        <v>7.468</v>
      </c>
      <c r="E779" s="48">
        <v>7.468</v>
      </c>
      <c r="F779" s="48">
        <v>7.4189999999999996</v>
      </c>
      <c r="G779" s="50">
        <v>-3.0999999999999999E-3</v>
      </c>
      <c r="I779" s="29">
        <v>44929.645833333336</v>
      </c>
      <c r="J779" s="30">
        <v>1178.7</v>
      </c>
      <c r="K779" s="43">
        <f t="shared" si="65"/>
        <v>1.5158039789854527E-2</v>
      </c>
      <c r="M779" s="29">
        <v>44929.645833333336</v>
      </c>
      <c r="N779" s="30">
        <v>1464.2</v>
      </c>
      <c r="O779" s="31">
        <f t="shared" si="67"/>
        <v>1.1956596862257252E-2</v>
      </c>
      <c r="Q779" s="49">
        <v>44929</v>
      </c>
      <c r="R779" s="48">
        <v>741.85</v>
      </c>
      <c r="S779" s="50">
        <v>1.6999999999999999E-3</v>
      </c>
      <c r="T779" s="48" t="b">
        <f t="shared" ref="T779:T842" si="68">Q779=B779</f>
        <v>1</v>
      </c>
      <c r="U779" s="69"/>
      <c r="V779" s="68"/>
      <c r="W779" s="6"/>
    </row>
    <row r="780" spans="2:23" ht="15.6">
      <c r="B780" s="49">
        <v>44960</v>
      </c>
      <c r="C780" s="48">
        <v>7.43</v>
      </c>
      <c r="D780" s="48">
        <v>7.4560000000000004</v>
      </c>
      <c r="E780" s="48">
        <v>7.4610000000000003</v>
      </c>
      <c r="F780" s="48">
        <v>7.4269999999999996</v>
      </c>
      <c r="G780" s="50">
        <v>-5.0000000000000001E-4</v>
      </c>
      <c r="I780" s="29">
        <v>44960.645833333336</v>
      </c>
      <c r="J780" s="30">
        <v>1191.6500000000001</v>
      </c>
      <c r="K780" s="43">
        <f t="shared" si="65"/>
        <v>1.0986680240943514E-2</v>
      </c>
      <c r="M780" s="29">
        <v>44960.645833333336</v>
      </c>
      <c r="N780" s="30">
        <v>1457.7</v>
      </c>
      <c r="O780" s="31">
        <f t="shared" si="67"/>
        <v>-4.4392842507854358E-3</v>
      </c>
      <c r="Q780" s="49">
        <v>44960</v>
      </c>
      <c r="R780" s="48">
        <v>735.65</v>
      </c>
      <c r="S780" s="50">
        <v>-8.3999999999999995E-3</v>
      </c>
      <c r="T780" s="48" t="b">
        <f t="shared" si="68"/>
        <v>1</v>
      </c>
      <c r="U780" s="69"/>
      <c r="V780" s="68"/>
      <c r="W780" s="6"/>
    </row>
    <row r="781" spans="2:23" ht="15.6">
      <c r="B781" s="49">
        <v>44988</v>
      </c>
      <c r="C781" s="48">
        <v>7.4160000000000004</v>
      </c>
      <c r="D781" s="48">
        <v>7.4530000000000003</v>
      </c>
      <c r="E781" s="48">
        <v>7.4530000000000003</v>
      </c>
      <c r="F781" s="48">
        <v>7.41</v>
      </c>
      <c r="G781" s="50">
        <v>-1.9E-3</v>
      </c>
      <c r="I781" s="29">
        <v>44988.645833333336</v>
      </c>
      <c r="J781" s="30">
        <v>1194.5</v>
      </c>
      <c r="K781" s="43">
        <f t="shared" si="65"/>
        <v>2.3916418411444873E-3</v>
      </c>
      <c r="M781" s="29">
        <v>44988.645833333336</v>
      </c>
      <c r="N781" s="30">
        <v>1464.85</v>
      </c>
      <c r="O781" s="31">
        <f t="shared" si="67"/>
        <v>4.9049873087740892E-3</v>
      </c>
      <c r="Q781" s="49">
        <v>44988</v>
      </c>
      <c r="R781" s="48">
        <v>756</v>
      </c>
      <c r="S781" s="50">
        <v>2.7699999999999999E-2</v>
      </c>
      <c r="T781" s="48" t="b">
        <f t="shared" si="68"/>
        <v>1</v>
      </c>
      <c r="U781" s="69"/>
      <c r="V781" s="68"/>
      <c r="W781" s="6"/>
    </row>
    <row r="782" spans="2:23" ht="15.6">
      <c r="B782" s="49">
        <v>45080</v>
      </c>
      <c r="C782" s="48">
        <v>7.4180000000000001</v>
      </c>
      <c r="D782" s="48">
        <v>7.4</v>
      </c>
      <c r="E782" s="48">
        <v>7.4279999999999999</v>
      </c>
      <c r="F782" s="48">
        <v>7.4</v>
      </c>
      <c r="G782" s="50">
        <v>2.9999999999999997E-4</v>
      </c>
      <c r="I782" s="29">
        <v>45080.645833333336</v>
      </c>
      <c r="J782" s="30">
        <v>1211.9000000000001</v>
      </c>
      <c r="K782" s="43">
        <f t="shared" si="65"/>
        <v>1.4566764336542581E-2</v>
      </c>
      <c r="M782" s="29">
        <v>45080.645833333336</v>
      </c>
      <c r="N782" s="30">
        <v>1462.55</v>
      </c>
      <c r="O782" s="31">
        <f t="shared" si="67"/>
        <v>-1.5701266341263675E-3</v>
      </c>
      <c r="Q782" s="49">
        <v>45080</v>
      </c>
      <c r="R782" s="48">
        <v>756.45</v>
      </c>
      <c r="S782" s="50">
        <v>5.9999999999999995E-4</v>
      </c>
      <c r="T782" s="48" t="b">
        <f t="shared" si="68"/>
        <v>1</v>
      </c>
      <c r="U782" s="69"/>
      <c r="V782" s="68"/>
      <c r="W782" s="6"/>
    </row>
    <row r="783" spans="2:23" ht="15.6">
      <c r="B783" s="49">
        <v>45141</v>
      </c>
      <c r="C783" s="48">
        <v>7.4589999999999996</v>
      </c>
      <c r="D783" s="48">
        <v>7.4550000000000001</v>
      </c>
      <c r="E783" s="48">
        <v>7.4729999999999999</v>
      </c>
      <c r="F783" s="48">
        <v>7.4550000000000001</v>
      </c>
      <c r="G783" s="50">
        <v>5.4999999999999997E-3</v>
      </c>
      <c r="I783" s="29">
        <v>45141.645833333336</v>
      </c>
      <c r="J783" s="30">
        <v>1218.5</v>
      </c>
      <c r="K783" s="43">
        <f t="shared" si="65"/>
        <v>5.445993893885559E-3</v>
      </c>
      <c r="M783" s="29">
        <v>45141.645833333336</v>
      </c>
      <c r="N783" s="30">
        <v>1454.8</v>
      </c>
      <c r="O783" s="31">
        <f t="shared" si="67"/>
        <v>-5.298964137978146E-3</v>
      </c>
      <c r="Q783" s="49">
        <v>45141</v>
      </c>
      <c r="R783" s="48">
        <v>751.3</v>
      </c>
      <c r="S783" s="50">
        <v>-6.7999999999999996E-3</v>
      </c>
      <c r="T783" s="48" t="b">
        <f t="shared" si="68"/>
        <v>1</v>
      </c>
      <c r="U783" s="68"/>
      <c r="V783" s="68"/>
      <c r="W783" s="6"/>
    </row>
    <row r="784" spans="2:23" ht="15.6">
      <c r="B784" s="49">
        <v>45172</v>
      </c>
      <c r="C784" s="48">
        <v>7.4409999999999998</v>
      </c>
      <c r="D784" s="48">
        <v>7.4649999999999999</v>
      </c>
      <c r="E784" s="48">
        <v>7.4649999999999999</v>
      </c>
      <c r="F784" s="48">
        <v>7.4370000000000003</v>
      </c>
      <c r="G784" s="50">
        <v>-2.3999999999999998E-3</v>
      </c>
      <c r="I784" s="29">
        <v>45172.645833333336</v>
      </c>
      <c r="J784" s="30">
        <v>1207.2</v>
      </c>
      <c r="K784" s="43">
        <f t="shared" si="65"/>
        <v>-9.273697168649897E-3</v>
      </c>
      <c r="M784" s="29">
        <v>45172.645833333336</v>
      </c>
      <c r="N784" s="30">
        <v>1440</v>
      </c>
      <c r="O784" s="31">
        <f t="shared" si="67"/>
        <v>-1.0173219686554824E-2</v>
      </c>
      <c r="Q784" s="49">
        <v>45172</v>
      </c>
      <c r="R784" s="48">
        <v>744.75</v>
      </c>
      <c r="S784" s="50">
        <v>-8.6999999999999994E-3</v>
      </c>
      <c r="T784" s="48" t="b">
        <f t="shared" si="68"/>
        <v>1</v>
      </c>
      <c r="U784" s="68"/>
      <c r="V784" s="68"/>
      <c r="W784" s="6"/>
    </row>
    <row r="785" spans="2:23" ht="15.6">
      <c r="B785" s="49">
        <v>45202</v>
      </c>
      <c r="C785" s="48">
        <v>7.4290000000000003</v>
      </c>
      <c r="D785" s="48">
        <v>7.4260000000000002</v>
      </c>
      <c r="E785" s="48">
        <v>7.4349999999999996</v>
      </c>
      <c r="F785" s="48">
        <v>7.4009999999999998</v>
      </c>
      <c r="G785" s="50">
        <v>-1.6000000000000001E-3</v>
      </c>
      <c r="I785" s="29">
        <v>45202.645833333336</v>
      </c>
      <c r="J785" s="30">
        <v>1199.9000000000001</v>
      </c>
      <c r="K785" s="43">
        <f t="shared" si="65"/>
        <v>-6.0470510271702915E-3</v>
      </c>
      <c r="M785" s="29">
        <v>45202.645833333336</v>
      </c>
      <c r="N785" s="30">
        <v>1441.2</v>
      </c>
      <c r="O785" s="31">
        <f t="shared" si="67"/>
        <v>8.333333333334636E-4</v>
      </c>
      <c r="Q785" s="49">
        <v>45202</v>
      </c>
      <c r="R785" s="48">
        <v>746.85</v>
      </c>
      <c r="S785" s="50">
        <v>2.8E-3</v>
      </c>
      <c r="T785" s="48" t="b">
        <f t="shared" si="68"/>
        <v>1</v>
      </c>
      <c r="U785" s="68"/>
      <c r="V785" s="68"/>
      <c r="W785" s="6"/>
    </row>
    <row r="786" spans="2:23" ht="27">
      <c r="B786" s="48" t="s">
        <v>1348</v>
      </c>
      <c r="C786" s="48">
        <v>7.3650000000000002</v>
      </c>
      <c r="D786" s="48">
        <v>7.3929999999999998</v>
      </c>
      <c r="E786" s="48">
        <v>7.3929999999999998</v>
      </c>
      <c r="F786" s="48">
        <v>7.3540000000000001</v>
      </c>
      <c r="G786" s="50">
        <v>-8.6E-3</v>
      </c>
      <c r="I786" s="30" t="s">
        <v>486</v>
      </c>
      <c r="J786" s="30">
        <v>1154.1500000000001</v>
      </c>
      <c r="K786" s="43">
        <f t="shared" si="65"/>
        <v>-3.8128177348112358E-2</v>
      </c>
      <c r="M786" s="30" t="s">
        <v>486</v>
      </c>
      <c r="N786" s="30">
        <v>1434.2</v>
      </c>
      <c r="O786" s="31">
        <f t="shared" si="67"/>
        <v>-4.8570635581459687E-3</v>
      </c>
      <c r="Q786" s="48" t="s">
        <v>1348</v>
      </c>
      <c r="R786" s="48">
        <v>754.4</v>
      </c>
      <c r="S786" s="50">
        <v>1.01E-2</v>
      </c>
      <c r="T786" s="48" t="b">
        <f t="shared" si="68"/>
        <v>1</v>
      </c>
      <c r="U786" s="68"/>
      <c r="V786" s="68"/>
      <c r="W786" s="6"/>
    </row>
    <row r="787" spans="2:23" ht="27">
      <c r="B787" s="48" t="s">
        <v>1349</v>
      </c>
      <c r="C787" s="48">
        <v>7.3780000000000001</v>
      </c>
      <c r="D787" s="48">
        <v>7.3920000000000003</v>
      </c>
      <c r="E787" s="48">
        <v>7.3920000000000003</v>
      </c>
      <c r="F787" s="48">
        <v>7.3360000000000003</v>
      </c>
      <c r="G787" s="50">
        <v>1.8E-3</v>
      </c>
      <c r="I787" s="30" t="s">
        <v>487</v>
      </c>
      <c r="J787" s="30">
        <v>1142.9000000000001</v>
      </c>
      <c r="K787" s="43">
        <f t="shared" si="65"/>
        <v>-9.7474331759302979E-3</v>
      </c>
      <c r="M787" s="30" t="s">
        <v>487</v>
      </c>
      <c r="N787" s="30">
        <v>1445.3</v>
      </c>
      <c r="O787" s="31">
        <f t="shared" si="67"/>
        <v>7.7395063450005352E-3</v>
      </c>
      <c r="Q787" s="48" t="s">
        <v>1349</v>
      </c>
      <c r="R787" s="48">
        <v>768.35</v>
      </c>
      <c r="S787" s="50">
        <v>1.8499999999999999E-2</v>
      </c>
      <c r="T787" s="48" t="b">
        <f t="shared" si="68"/>
        <v>1</v>
      </c>
      <c r="U787" s="68"/>
      <c r="V787" s="68"/>
      <c r="W787" s="6"/>
    </row>
    <row r="788" spans="2:23" ht="27">
      <c r="B788" s="48" t="s">
        <v>1350</v>
      </c>
      <c r="C788" s="48">
        <v>7.3630000000000004</v>
      </c>
      <c r="D788" s="48">
        <v>7.4080000000000004</v>
      </c>
      <c r="E788" s="48">
        <v>7.4080000000000004</v>
      </c>
      <c r="F788" s="48">
        <v>7.359</v>
      </c>
      <c r="G788" s="50">
        <v>-2E-3</v>
      </c>
      <c r="I788" s="30" t="s">
        <v>488</v>
      </c>
      <c r="J788" s="30">
        <v>1179.6500000000001</v>
      </c>
      <c r="K788" s="43">
        <f t="shared" si="65"/>
        <v>3.2155044185842918E-2</v>
      </c>
      <c r="M788" s="30" t="s">
        <v>488</v>
      </c>
      <c r="N788" s="30">
        <v>1442.4</v>
      </c>
      <c r="O788" s="31">
        <f t="shared" si="67"/>
        <v>-2.0065038400330915E-3</v>
      </c>
      <c r="Q788" s="48" t="s">
        <v>1350</v>
      </c>
      <c r="R788" s="48">
        <v>761.95</v>
      </c>
      <c r="S788" s="50">
        <v>-8.3000000000000001E-3</v>
      </c>
      <c r="T788" s="48" t="b">
        <f t="shared" si="68"/>
        <v>1</v>
      </c>
      <c r="U788" s="68"/>
      <c r="V788" s="68"/>
      <c r="W788" s="6"/>
    </row>
    <row r="789" spans="2:23" ht="27">
      <c r="B789" s="48" t="s">
        <v>1351</v>
      </c>
      <c r="C789" s="48">
        <v>7.3520000000000003</v>
      </c>
      <c r="D789" s="48">
        <v>7.3540000000000001</v>
      </c>
      <c r="E789" s="48">
        <v>7.3659999999999997</v>
      </c>
      <c r="F789" s="48">
        <v>7.33</v>
      </c>
      <c r="G789" s="50">
        <v>-1.5E-3</v>
      </c>
      <c r="I789" s="30" t="s">
        <v>489</v>
      </c>
      <c r="J789" s="30">
        <v>1179.55</v>
      </c>
      <c r="K789" s="43">
        <f t="shared" si="65"/>
        <v>-8.4770906624953568E-5</v>
      </c>
      <c r="M789" s="30" t="s">
        <v>489</v>
      </c>
      <c r="N789" s="30">
        <v>1453.95</v>
      </c>
      <c r="O789" s="31">
        <f t="shared" si="67"/>
        <v>8.0074875207987173E-3</v>
      </c>
      <c r="Q789" s="48" t="s">
        <v>1351</v>
      </c>
      <c r="R789" s="48">
        <v>776.45</v>
      </c>
      <c r="S789" s="50">
        <v>1.9E-2</v>
      </c>
      <c r="T789" s="48" t="b">
        <f t="shared" si="68"/>
        <v>1</v>
      </c>
      <c r="U789" s="68"/>
      <c r="V789" s="68"/>
      <c r="W789" s="6"/>
    </row>
    <row r="790" spans="2:23" ht="27">
      <c r="B790" s="48" t="s">
        <v>1352</v>
      </c>
      <c r="C790" s="48">
        <v>7.3540000000000001</v>
      </c>
      <c r="D790" s="48">
        <v>7.3719999999999999</v>
      </c>
      <c r="E790" s="48">
        <v>7.3789999999999996</v>
      </c>
      <c r="F790" s="48">
        <v>7.35</v>
      </c>
      <c r="G790" s="50">
        <v>2.9999999999999997E-4</v>
      </c>
      <c r="I790" s="30" t="s">
        <v>490</v>
      </c>
      <c r="J790" s="30">
        <v>1188.95</v>
      </c>
      <c r="K790" s="43">
        <f t="shared" si="65"/>
        <v>7.9691407740241083E-3</v>
      </c>
      <c r="M790" s="30" t="s">
        <v>490</v>
      </c>
      <c r="N790" s="30">
        <v>1446.4</v>
      </c>
      <c r="O790" s="31">
        <f t="shared" si="67"/>
        <v>-5.1927507823514851E-3</v>
      </c>
      <c r="Q790" s="48" t="s">
        <v>1352</v>
      </c>
      <c r="R790" s="48">
        <v>770.65</v>
      </c>
      <c r="S790" s="50">
        <v>-7.4999999999999997E-3</v>
      </c>
      <c r="T790" s="48" t="b">
        <f t="shared" si="68"/>
        <v>1</v>
      </c>
      <c r="U790" s="68"/>
      <c r="V790" s="68"/>
      <c r="W790" s="6"/>
    </row>
    <row r="791" spans="2:23" ht="27">
      <c r="B791" s="48" t="s">
        <v>1353</v>
      </c>
      <c r="C791" s="48">
        <v>7.3339999999999996</v>
      </c>
      <c r="D791" s="48">
        <v>7.3410000000000002</v>
      </c>
      <c r="E791" s="48">
        <v>7.3440000000000003</v>
      </c>
      <c r="F791" s="48">
        <v>7.3159999999999998</v>
      </c>
      <c r="G791" s="50">
        <v>-2.7000000000000001E-3</v>
      </c>
      <c r="I791" s="30" t="s">
        <v>491</v>
      </c>
      <c r="J791" s="30">
        <v>1177.05</v>
      </c>
      <c r="K791" s="43">
        <f t="shared" si="65"/>
        <v>-1.0008831321754563E-2</v>
      </c>
      <c r="M791" s="30" t="s">
        <v>491</v>
      </c>
      <c r="N791" s="30">
        <v>1448.4</v>
      </c>
      <c r="O791" s="31">
        <f t="shared" si="67"/>
        <v>1.3827433628319508E-3</v>
      </c>
      <c r="Q791" s="48" t="s">
        <v>1353</v>
      </c>
      <c r="R791" s="48">
        <v>765.85</v>
      </c>
      <c r="S791" s="50">
        <v>-6.1999999999999998E-3</v>
      </c>
      <c r="T791" s="48" t="b">
        <f t="shared" si="68"/>
        <v>1</v>
      </c>
      <c r="U791" s="68"/>
      <c r="V791" s="68"/>
      <c r="W791" s="6"/>
    </row>
    <row r="792" spans="2:23" ht="27">
      <c r="B792" s="48" t="s">
        <v>1354</v>
      </c>
      <c r="C792" s="48">
        <v>7.3540000000000001</v>
      </c>
      <c r="D792" s="48">
        <v>7.375</v>
      </c>
      <c r="E792" s="48">
        <v>7.375</v>
      </c>
      <c r="F792" s="48">
        <v>7.3410000000000002</v>
      </c>
      <c r="G792" s="50">
        <v>2.7000000000000001E-3</v>
      </c>
      <c r="I792" s="30" t="s">
        <v>492</v>
      </c>
      <c r="J792" s="30">
        <v>1191</v>
      </c>
      <c r="K792" s="43">
        <f t="shared" ref="K792" si="69">(J792/J791)-1</f>
        <v>1.1851663055945094E-2</v>
      </c>
      <c r="M792" s="30" t="s">
        <v>492</v>
      </c>
      <c r="N792" s="30">
        <v>1437.9</v>
      </c>
      <c r="O792" s="31">
        <f t="shared" si="67"/>
        <v>-7.2493786246893288E-3</v>
      </c>
      <c r="Q792" s="48" t="s">
        <v>1354</v>
      </c>
      <c r="R792" s="48">
        <v>770.05</v>
      </c>
      <c r="S792" s="50">
        <v>5.4999999999999997E-3</v>
      </c>
      <c r="T792" s="48" t="b">
        <f t="shared" si="68"/>
        <v>1</v>
      </c>
      <c r="U792" s="68"/>
      <c r="V792" s="68"/>
      <c r="W792" s="6"/>
    </row>
    <row r="793" spans="2:23" ht="27">
      <c r="B793" s="48" t="s">
        <v>1356</v>
      </c>
      <c r="C793" s="48">
        <v>7.3449999999999998</v>
      </c>
      <c r="D793" s="48">
        <v>7.34</v>
      </c>
      <c r="E793" s="48">
        <v>7.351</v>
      </c>
      <c r="F793" s="48">
        <v>7.3150000000000004</v>
      </c>
      <c r="G793" s="50">
        <v>-1.1999999999999999E-3</v>
      </c>
      <c r="I793" s="30" t="s">
        <v>494</v>
      </c>
      <c r="J793" s="30">
        <v>1196.9000000000001</v>
      </c>
      <c r="K793" s="43">
        <f>J793/J792-1</f>
        <v>4.9538203190597763E-3</v>
      </c>
      <c r="M793" s="30" t="s">
        <v>494</v>
      </c>
      <c r="N793" s="30">
        <v>1436.45</v>
      </c>
      <c r="O793" s="43">
        <f>N793/N792-1</f>
        <v>-1.0084150497253752E-3</v>
      </c>
      <c r="Q793" s="48" t="s">
        <v>1356</v>
      </c>
      <c r="R793" s="48">
        <v>768.75</v>
      </c>
      <c r="S793" s="50">
        <v>-9.7000000000000003E-3</v>
      </c>
      <c r="T793" s="48" t="b">
        <f t="shared" si="68"/>
        <v>1</v>
      </c>
      <c r="U793" s="68"/>
      <c r="V793" s="68"/>
      <c r="W793" s="6"/>
    </row>
    <row r="794" spans="2:23" ht="27">
      <c r="B794" s="48" t="s">
        <v>1357</v>
      </c>
      <c r="C794" s="48">
        <v>7.3179999999999996</v>
      </c>
      <c r="D794" s="48">
        <v>7.3479999999999999</v>
      </c>
      <c r="E794" s="48">
        <v>7.3479999999999999</v>
      </c>
      <c r="F794" s="48">
        <v>7.3140000000000001</v>
      </c>
      <c r="G794" s="50">
        <v>-3.7000000000000002E-3</v>
      </c>
      <c r="I794" s="30" t="s">
        <v>495</v>
      </c>
      <c r="J794" s="30">
        <v>1193.2</v>
      </c>
      <c r="K794" s="43">
        <f t="shared" ref="K794:K818" si="70">(J794/J793)-1</f>
        <v>-3.0913192413736246E-3</v>
      </c>
      <c r="M794" s="30" t="s">
        <v>495</v>
      </c>
      <c r="N794" s="30">
        <v>1436.75</v>
      </c>
      <c r="O794" s="31">
        <f t="shared" ref="O794:O818" si="71">(N794/N793)-1</f>
        <v>2.0884820216493516E-4</v>
      </c>
      <c r="Q794" s="48" t="s">
        <v>1357</v>
      </c>
      <c r="R794" s="48">
        <v>763.75</v>
      </c>
      <c r="S794" s="50">
        <v>-6.4999999999999997E-3</v>
      </c>
      <c r="T794" s="48" t="b">
        <f t="shared" si="68"/>
        <v>1</v>
      </c>
      <c r="U794" s="68"/>
      <c r="V794" s="68"/>
      <c r="W794" s="6"/>
    </row>
    <row r="795" spans="2:23" ht="27">
      <c r="B795" s="48" t="s">
        <v>1358</v>
      </c>
      <c r="C795" s="48">
        <v>7.3120000000000003</v>
      </c>
      <c r="D795" s="48">
        <v>7.3310000000000004</v>
      </c>
      <c r="E795" s="48">
        <v>7.3319999999999999</v>
      </c>
      <c r="F795" s="48">
        <v>7.306</v>
      </c>
      <c r="G795" s="50">
        <v>-8.0000000000000004E-4</v>
      </c>
      <c r="I795" s="30" t="s">
        <v>496</v>
      </c>
      <c r="J795" s="30">
        <v>1183.75</v>
      </c>
      <c r="K795" s="43">
        <f t="shared" si="70"/>
        <v>-7.9198793161247005E-3</v>
      </c>
      <c r="M795" s="30" t="s">
        <v>496</v>
      </c>
      <c r="N795" s="30">
        <v>1413.9</v>
      </c>
      <c r="O795" s="31">
        <f t="shared" si="71"/>
        <v>-1.5903949886897473E-2</v>
      </c>
      <c r="Q795" s="48" t="s">
        <v>1358</v>
      </c>
      <c r="R795" s="48">
        <v>749.45</v>
      </c>
      <c r="S795" s="50">
        <v>-1.8700000000000001E-2</v>
      </c>
      <c r="T795" s="48" t="b">
        <f t="shared" si="68"/>
        <v>1</v>
      </c>
      <c r="U795" s="69"/>
      <c r="V795" s="68"/>
      <c r="W795" s="6"/>
    </row>
    <row r="796" spans="2:23" ht="27">
      <c r="B796" s="48" t="s">
        <v>1359</v>
      </c>
      <c r="C796" s="48">
        <v>7.3209999999999997</v>
      </c>
      <c r="D796" s="48">
        <v>7.3250000000000002</v>
      </c>
      <c r="E796" s="48">
        <v>7.335</v>
      </c>
      <c r="F796" s="48">
        <v>7.31</v>
      </c>
      <c r="G796" s="50">
        <v>1.1999999999999999E-3</v>
      </c>
      <c r="I796" s="30" t="s">
        <v>497</v>
      </c>
      <c r="J796" s="30">
        <v>1175.95</v>
      </c>
      <c r="K796" s="43">
        <f t="shared" si="70"/>
        <v>-6.5892291446673079E-3</v>
      </c>
      <c r="M796" s="30" t="s">
        <v>497</v>
      </c>
      <c r="N796" s="30">
        <v>1406.7</v>
      </c>
      <c r="O796" s="31">
        <f t="shared" si="71"/>
        <v>-5.0922978994271118E-3</v>
      </c>
      <c r="Q796" s="48" t="s">
        <v>1359</v>
      </c>
      <c r="R796" s="48">
        <v>739.3</v>
      </c>
      <c r="S796" s="50">
        <v>-1.35E-2</v>
      </c>
      <c r="T796" s="48" t="b">
        <f t="shared" si="68"/>
        <v>1</v>
      </c>
      <c r="U796" s="69"/>
      <c r="V796" s="68"/>
      <c r="W796" s="6"/>
    </row>
    <row r="797" spans="2:23" ht="27">
      <c r="B797" s="48" t="s">
        <v>1360</v>
      </c>
      <c r="C797" s="48">
        <v>7.2960000000000003</v>
      </c>
      <c r="D797" s="48">
        <v>7.335</v>
      </c>
      <c r="E797" s="48">
        <v>7.3419999999999996</v>
      </c>
      <c r="F797" s="48">
        <v>7.2919999999999998</v>
      </c>
      <c r="G797" s="50">
        <v>-3.3999999999999998E-3</v>
      </c>
      <c r="I797" s="30" t="s">
        <v>498</v>
      </c>
      <c r="J797" s="30">
        <v>1180.45</v>
      </c>
      <c r="K797" s="43">
        <f t="shared" si="70"/>
        <v>3.82669331179053E-3</v>
      </c>
      <c r="M797" s="30" t="s">
        <v>498</v>
      </c>
      <c r="N797" s="30">
        <v>1406.7</v>
      </c>
      <c r="O797" s="31">
        <f t="shared" si="71"/>
        <v>0</v>
      </c>
      <c r="Q797" s="48" t="s">
        <v>1360</v>
      </c>
      <c r="R797" s="48">
        <v>740.95</v>
      </c>
      <c r="S797" s="50">
        <v>2.2000000000000001E-3</v>
      </c>
      <c r="T797" s="48" t="b">
        <f t="shared" si="68"/>
        <v>1</v>
      </c>
      <c r="U797" s="69"/>
      <c r="V797" s="68"/>
      <c r="W797" s="6"/>
    </row>
    <row r="798" spans="2:23" ht="27">
      <c r="B798" s="48" t="s">
        <v>1361</v>
      </c>
      <c r="C798" s="48">
        <v>7.3150000000000004</v>
      </c>
      <c r="D798" s="48">
        <v>7.3390000000000004</v>
      </c>
      <c r="E798" s="48">
        <v>7.3390000000000004</v>
      </c>
      <c r="F798" s="48">
        <v>7.28</v>
      </c>
      <c r="G798" s="50">
        <v>2.5999999999999999E-3</v>
      </c>
      <c r="I798" s="30" t="s">
        <v>499</v>
      </c>
      <c r="J798" s="30">
        <v>1194.5999999999999</v>
      </c>
      <c r="K798" s="43">
        <f t="shared" si="70"/>
        <v>1.1986954127663152E-2</v>
      </c>
      <c r="M798" s="30" t="s">
        <v>499</v>
      </c>
      <c r="N798" s="30">
        <v>1424.45</v>
      </c>
      <c r="O798" s="31">
        <f t="shared" si="71"/>
        <v>1.2618184403213162E-2</v>
      </c>
      <c r="Q798" s="48" t="s">
        <v>1361</v>
      </c>
      <c r="R798" s="48">
        <v>756.3</v>
      </c>
      <c r="S798" s="50">
        <v>2.07E-2</v>
      </c>
      <c r="T798" s="48" t="b">
        <f t="shared" si="68"/>
        <v>1</v>
      </c>
      <c r="U798" s="69"/>
      <c r="V798" s="68"/>
      <c r="W798" s="6"/>
    </row>
    <row r="799" spans="2:23" ht="15.6">
      <c r="B799" s="49">
        <v>44989</v>
      </c>
      <c r="C799" s="48">
        <v>7.3150000000000004</v>
      </c>
      <c r="D799" s="48">
        <v>7.37</v>
      </c>
      <c r="E799" s="48">
        <v>7.37</v>
      </c>
      <c r="F799" s="48">
        <v>7.3120000000000003</v>
      </c>
      <c r="G799" s="50">
        <v>0</v>
      </c>
      <c r="I799" s="29">
        <v>44989.645833333336</v>
      </c>
      <c r="J799" s="30">
        <v>1178</v>
      </c>
      <c r="K799" s="43">
        <f t="shared" si="70"/>
        <v>-1.389586472459392E-2</v>
      </c>
      <c r="M799" s="29">
        <v>44989.645833333336</v>
      </c>
      <c r="N799" s="30">
        <v>1433.05</v>
      </c>
      <c r="O799" s="31">
        <f t="shared" si="71"/>
        <v>6.0374179507880488E-3</v>
      </c>
      <c r="Q799" s="49">
        <v>44989</v>
      </c>
      <c r="R799" s="48">
        <v>750.65</v>
      </c>
      <c r="S799" s="50">
        <v>-7.4999999999999997E-3</v>
      </c>
      <c r="T799" s="48" t="b">
        <f t="shared" si="68"/>
        <v>1</v>
      </c>
      <c r="U799" s="69"/>
      <c r="V799" s="68"/>
      <c r="W799" s="6"/>
    </row>
    <row r="800" spans="2:23" ht="15.6">
      <c r="B800" s="49">
        <v>45050</v>
      </c>
      <c r="C800" s="48">
        <v>7.2729999999999997</v>
      </c>
      <c r="D800" s="48">
        <v>7.2969999999999997</v>
      </c>
      <c r="E800" s="48">
        <v>7.2969999999999997</v>
      </c>
      <c r="F800" s="48">
        <v>7.2720000000000002</v>
      </c>
      <c r="G800" s="50">
        <v>-5.7000000000000002E-3</v>
      </c>
      <c r="I800" s="29">
        <v>45050.645833333336</v>
      </c>
      <c r="J800" s="30">
        <v>1165.6500000000001</v>
      </c>
      <c r="K800" s="43">
        <f t="shared" si="70"/>
        <v>-1.0483870967741837E-2</v>
      </c>
      <c r="M800" s="29">
        <v>45050.645833333336</v>
      </c>
      <c r="N800" s="30">
        <v>1422.3</v>
      </c>
      <c r="O800" s="31">
        <f t="shared" si="71"/>
        <v>-7.5014828512612874E-3</v>
      </c>
      <c r="Q800" s="49">
        <v>45050</v>
      </c>
      <c r="R800" s="48">
        <v>755.55</v>
      </c>
      <c r="S800" s="50">
        <v>6.4999999999999997E-3</v>
      </c>
      <c r="T800" s="48" t="b">
        <f t="shared" si="68"/>
        <v>1</v>
      </c>
      <c r="U800" s="69"/>
      <c r="V800" s="68"/>
      <c r="W800" s="6"/>
    </row>
    <row r="801" spans="2:23" ht="15.6">
      <c r="B801" s="49">
        <v>45081</v>
      </c>
      <c r="C801" s="48">
        <v>7.2190000000000003</v>
      </c>
      <c r="D801" s="48">
        <v>7.2850000000000001</v>
      </c>
      <c r="E801" s="48">
        <v>7.2880000000000003</v>
      </c>
      <c r="F801" s="48">
        <v>7.181</v>
      </c>
      <c r="G801" s="50">
        <v>-7.4000000000000003E-3</v>
      </c>
      <c r="I801" s="29">
        <v>45081.645833333336</v>
      </c>
      <c r="J801" s="30">
        <v>1152.5999999999999</v>
      </c>
      <c r="K801" s="43">
        <f t="shared" si="70"/>
        <v>-1.1195470338437929E-2</v>
      </c>
      <c r="M801" s="29">
        <v>45081.645833333336</v>
      </c>
      <c r="N801" s="30">
        <v>1407.05</v>
      </c>
      <c r="O801" s="31">
        <f t="shared" si="71"/>
        <v>-1.0722069886803021E-2</v>
      </c>
      <c r="Q801" s="49">
        <v>45081</v>
      </c>
      <c r="R801" s="48">
        <v>756.45</v>
      </c>
      <c r="S801" s="50">
        <v>1.1999999999999999E-3</v>
      </c>
      <c r="T801" s="48" t="b">
        <f t="shared" si="68"/>
        <v>1</v>
      </c>
      <c r="U801" s="69"/>
      <c r="V801" s="68"/>
      <c r="W801" s="6"/>
    </row>
    <row r="802" spans="2:23" ht="15.6">
      <c r="B802" s="49">
        <v>45203</v>
      </c>
      <c r="C802" s="48">
        <v>7.2270000000000003</v>
      </c>
      <c r="D802" s="48">
        <v>7.258</v>
      </c>
      <c r="E802" s="48">
        <v>7.258</v>
      </c>
      <c r="F802" s="48">
        <v>7.1959999999999997</v>
      </c>
      <c r="G802" s="50">
        <v>1.1000000000000001E-3</v>
      </c>
      <c r="I802" s="29">
        <v>45203.645833333336</v>
      </c>
      <c r="J802" s="30">
        <v>1111.1500000000001</v>
      </c>
      <c r="K802" s="43">
        <f t="shared" si="70"/>
        <v>-3.5962172479611199E-2</v>
      </c>
      <c r="M802" s="29">
        <v>45203.645833333336</v>
      </c>
      <c r="N802" s="30">
        <v>1398</v>
      </c>
      <c r="O802" s="31">
        <f t="shared" si="71"/>
        <v>-6.431896521090219E-3</v>
      </c>
      <c r="Q802" s="49">
        <v>45203</v>
      </c>
      <c r="R802" s="48">
        <v>750.9</v>
      </c>
      <c r="S802" s="50">
        <v>-7.3000000000000001E-3</v>
      </c>
      <c r="T802" s="48" t="b">
        <f t="shared" si="68"/>
        <v>1</v>
      </c>
      <c r="U802" s="68"/>
      <c r="V802" s="68"/>
      <c r="W802" s="6"/>
    </row>
    <row r="803" spans="2:23" ht="15.6">
      <c r="B803" s="49">
        <v>45234</v>
      </c>
      <c r="C803" s="48">
        <v>7.2240000000000002</v>
      </c>
      <c r="D803" s="48">
        <v>7.2549999999999999</v>
      </c>
      <c r="E803" s="48">
        <v>7.2549999999999999</v>
      </c>
      <c r="F803" s="48">
        <v>7.2220000000000004</v>
      </c>
      <c r="G803" s="50">
        <v>-4.0000000000000002E-4</v>
      </c>
      <c r="I803" s="29">
        <v>45234.645833333336</v>
      </c>
      <c r="J803" s="30">
        <v>1079.3499999999999</v>
      </c>
      <c r="K803" s="43">
        <f t="shared" si="70"/>
        <v>-2.8618998335058432E-2</v>
      </c>
      <c r="M803" s="29">
        <v>45234.645833333336</v>
      </c>
      <c r="N803" s="30">
        <v>1369.55</v>
      </c>
      <c r="O803" s="31">
        <f t="shared" si="71"/>
        <v>-2.035050071530764E-2</v>
      </c>
      <c r="Q803" s="49">
        <v>45234</v>
      </c>
      <c r="R803" s="48">
        <v>748.75</v>
      </c>
      <c r="S803" s="50">
        <v>-2.8999999999999998E-3</v>
      </c>
      <c r="T803" s="48" t="b">
        <f t="shared" si="68"/>
        <v>1</v>
      </c>
      <c r="U803" s="68"/>
      <c r="V803" s="68"/>
      <c r="W803" s="6"/>
    </row>
    <row r="804" spans="2:23" ht="15.6">
      <c r="B804" s="49">
        <v>45264</v>
      </c>
      <c r="C804" s="48">
        <v>7.2130000000000001</v>
      </c>
      <c r="D804" s="48">
        <v>7.2430000000000003</v>
      </c>
      <c r="E804" s="48">
        <v>7.2430000000000003</v>
      </c>
      <c r="F804" s="48">
        <v>7.2119999999999997</v>
      </c>
      <c r="G804" s="50">
        <v>-1.5E-3</v>
      </c>
      <c r="I804" s="29">
        <v>45264.645833333336</v>
      </c>
      <c r="J804" s="30">
        <v>1088.3</v>
      </c>
      <c r="K804" s="43">
        <f t="shared" si="70"/>
        <v>8.2920276092093292E-3</v>
      </c>
      <c r="M804" s="29">
        <v>45264.645833333336</v>
      </c>
      <c r="N804" s="30">
        <v>1383.75</v>
      </c>
      <c r="O804" s="31">
        <f t="shared" si="71"/>
        <v>1.0368369172355951E-2</v>
      </c>
      <c r="Q804" s="49">
        <v>45264</v>
      </c>
      <c r="R804" s="48">
        <v>766.15</v>
      </c>
      <c r="S804" s="50">
        <v>2.3199999999999998E-2</v>
      </c>
      <c r="T804" s="48" t="b">
        <f t="shared" si="68"/>
        <v>1</v>
      </c>
      <c r="U804" s="68"/>
      <c r="V804" s="68"/>
      <c r="W804" s="6"/>
    </row>
    <row r="805" spans="2:23" ht="27">
      <c r="B805" s="48" t="s">
        <v>1362</v>
      </c>
      <c r="C805" s="48">
        <v>7.2290000000000001</v>
      </c>
      <c r="D805" s="48">
        <v>7.2039999999999997</v>
      </c>
      <c r="E805" s="48">
        <v>7.234</v>
      </c>
      <c r="F805" s="48">
        <v>7.2039999999999997</v>
      </c>
      <c r="G805" s="50">
        <v>2.2000000000000001E-3</v>
      </c>
      <c r="I805" s="30" t="s">
        <v>500</v>
      </c>
      <c r="J805" s="30">
        <v>1103.0999999999999</v>
      </c>
      <c r="K805" s="43">
        <f t="shared" si="70"/>
        <v>1.3599191399430222E-2</v>
      </c>
      <c r="M805" s="30" t="s">
        <v>500</v>
      </c>
      <c r="N805" s="30">
        <v>1387.75</v>
      </c>
      <c r="O805" s="31">
        <f t="shared" si="71"/>
        <v>2.890695573622315E-3</v>
      </c>
      <c r="Q805" s="48" t="s">
        <v>1362</v>
      </c>
      <c r="R805" s="48">
        <v>762.05</v>
      </c>
      <c r="S805" s="50">
        <v>-5.4000000000000003E-3</v>
      </c>
      <c r="T805" s="48" t="b">
        <f t="shared" si="68"/>
        <v>1</v>
      </c>
      <c r="U805" s="68"/>
      <c r="V805" s="68"/>
      <c r="W805" s="6"/>
    </row>
    <row r="806" spans="2:23" ht="27">
      <c r="B806" s="48" t="s">
        <v>1363</v>
      </c>
      <c r="C806" s="48">
        <v>7.2469999999999999</v>
      </c>
      <c r="D806" s="48">
        <v>7.2510000000000003</v>
      </c>
      <c r="E806" s="48">
        <v>7.2510000000000003</v>
      </c>
      <c r="F806" s="48">
        <v>7.2389999999999999</v>
      </c>
      <c r="G806" s="50">
        <v>2.5000000000000001E-3</v>
      </c>
      <c r="I806" s="30" t="s">
        <v>501</v>
      </c>
      <c r="J806" s="30">
        <v>1110.45</v>
      </c>
      <c r="K806" s="43">
        <f t="shared" si="70"/>
        <v>6.6630405221650424E-3</v>
      </c>
      <c r="M806" s="30" t="s">
        <v>501</v>
      </c>
      <c r="N806" s="30">
        <v>1411.75</v>
      </c>
      <c r="O806" s="31">
        <f t="shared" si="71"/>
        <v>1.7294181228607375E-2</v>
      </c>
      <c r="Q806" s="48" t="s">
        <v>1363</v>
      </c>
      <c r="R806" s="48">
        <v>765.45</v>
      </c>
      <c r="S806" s="50">
        <v>4.4999999999999997E-3</v>
      </c>
      <c r="T806" s="48" t="b">
        <f t="shared" si="68"/>
        <v>1</v>
      </c>
      <c r="U806" s="68"/>
      <c r="V806" s="68"/>
      <c r="W806" s="6"/>
    </row>
    <row r="807" spans="2:23" ht="27">
      <c r="B807" s="48" t="s">
        <v>1364</v>
      </c>
      <c r="C807" s="48">
        <v>7.2210000000000001</v>
      </c>
      <c r="D807" s="48">
        <v>7.2759999999999998</v>
      </c>
      <c r="E807" s="48">
        <v>7.2759999999999998</v>
      </c>
      <c r="F807" s="48">
        <v>7.22</v>
      </c>
      <c r="G807" s="50">
        <v>-3.5999999999999999E-3</v>
      </c>
      <c r="I807" s="30" t="s">
        <v>502</v>
      </c>
      <c r="J807" s="30">
        <v>1110.8499999999999</v>
      </c>
      <c r="K807" s="43">
        <f t="shared" si="70"/>
        <v>3.6021432752475491E-4</v>
      </c>
      <c r="M807" s="30" t="s">
        <v>502</v>
      </c>
      <c r="N807" s="30">
        <v>1400.25</v>
      </c>
      <c r="O807" s="31">
        <f t="shared" si="71"/>
        <v>-8.1459181866477826E-3</v>
      </c>
      <c r="Q807" s="48" t="s">
        <v>1364</v>
      </c>
      <c r="R807" s="48">
        <v>775</v>
      </c>
      <c r="S807" s="50">
        <v>1.2500000000000001E-2</v>
      </c>
      <c r="T807" s="48" t="b">
        <f t="shared" si="68"/>
        <v>1</v>
      </c>
      <c r="U807" s="68"/>
      <c r="V807" s="68"/>
      <c r="W807" s="6"/>
    </row>
    <row r="808" spans="2:23" ht="27">
      <c r="B808" s="48" t="s">
        <v>1365</v>
      </c>
      <c r="C808" s="48">
        <v>7.2270000000000003</v>
      </c>
      <c r="D808" s="48">
        <v>7.2240000000000002</v>
      </c>
      <c r="E808" s="48">
        <v>7.2350000000000003</v>
      </c>
      <c r="F808" s="48">
        <v>7.2119999999999997</v>
      </c>
      <c r="G808" s="50">
        <v>8.0000000000000004E-4</v>
      </c>
      <c r="I808" s="30" t="s">
        <v>503</v>
      </c>
      <c r="J808" s="30">
        <v>1097.8</v>
      </c>
      <c r="K808" s="43">
        <f t="shared" si="70"/>
        <v>-1.174776072377004E-2</v>
      </c>
      <c r="M808" s="30" t="s">
        <v>503</v>
      </c>
      <c r="N808" s="30">
        <v>1410.65</v>
      </c>
      <c r="O808" s="31">
        <f t="shared" si="71"/>
        <v>7.4272451347974222E-3</v>
      </c>
      <c r="Q808" s="48" t="s">
        <v>1365</v>
      </c>
      <c r="R808" s="48">
        <v>758.1</v>
      </c>
      <c r="S808" s="50">
        <v>-2.18E-2</v>
      </c>
      <c r="T808" s="48" t="b">
        <f t="shared" si="68"/>
        <v>1</v>
      </c>
      <c r="U808" s="68"/>
      <c r="V808" s="68"/>
      <c r="W808" s="6"/>
    </row>
    <row r="809" spans="2:23" ht="27">
      <c r="B809" s="48" t="s">
        <v>1366</v>
      </c>
      <c r="C809" s="48">
        <v>7.22</v>
      </c>
      <c r="D809" s="48">
        <v>7.2370000000000001</v>
      </c>
      <c r="E809" s="48">
        <v>7.2370000000000001</v>
      </c>
      <c r="F809" s="48">
        <v>7.2160000000000002</v>
      </c>
      <c r="G809" s="50">
        <v>-1E-3</v>
      </c>
      <c r="I809" s="30" t="s">
        <v>504</v>
      </c>
      <c r="J809" s="30">
        <v>1114.8</v>
      </c>
      <c r="K809" s="43">
        <f t="shared" si="70"/>
        <v>1.5485516487520501E-2</v>
      </c>
      <c r="M809" s="30" t="s">
        <v>504</v>
      </c>
      <c r="N809" s="30">
        <v>1438.4</v>
      </c>
      <c r="O809" s="31">
        <f t="shared" si="71"/>
        <v>1.9671782511608171E-2</v>
      </c>
      <c r="Q809" s="48" t="s">
        <v>1366</v>
      </c>
      <c r="R809" s="48">
        <v>757.65</v>
      </c>
      <c r="S809" s="50">
        <v>-5.9999999999999995E-4</v>
      </c>
      <c r="T809" s="48" t="b">
        <f t="shared" si="68"/>
        <v>1</v>
      </c>
      <c r="U809" s="68"/>
      <c r="V809" s="68"/>
      <c r="W809" s="6"/>
    </row>
    <row r="810" spans="2:23" ht="27">
      <c r="B810" s="48" t="s">
        <v>1367</v>
      </c>
      <c r="C810" s="48">
        <v>7.1849999999999996</v>
      </c>
      <c r="D810" s="48">
        <v>7.2370000000000001</v>
      </c>
      <c r="E810" s="48">
        <v>7.2370000000000001</v>
      </c>
      <c r="F810" s="48">
        <v>7.1829999999999998</v>
      </c>
      <c r="G810" s="50">
        <v>-4.7999999999999996E-3</v>
      </c>
      <c r="I810" s="30" t="s">
        <v>505</v>
      </c>
      <c r="J810" s="30">
        <v>1123.3499999999999</v>
      </c>
      <c r="K810" s="43">
        <f t="shared" si="70"/>
        <v>7.6695371367061504E-3</v>
      </c>
      <c r="M810" s="30" t="s">
        <v>505</v>
      </c>
      <c r="N810" s="30">
        <v>1444.3</v>
      </c>
      <c r="O810" s="31">
        <f t="shared" si="71"/>
        <v>4.1017797552835855E-3</v>
      </c>
      <c r="Q810" s="48" t="s">
        <v>1367</v>
      </c>
      <c r="R810" s="48">
        <v>759.95</v>
      </c>
      <c r="S810" s="50">
        <v>3.0000000000000001E-3</v>
      </c>
      <c r="T810" s="48" t="b">
        <f t="shared" si="68"/>
        <v>1</v>
      </c>
      <c r="U810" s="68"/>
      <c r="V810" s="68"/>
      <c r="W810" s="6"/>
    </row>
    <row r="811" spans="2:23" ht="27">
      <c r="B811" s="48" t="s">
        <v>1368</v>
      </c>
      <c r="C811" s="48">
        <v>7.1109999999999998</v>
      </c>
      <c r="D811" s="48">
        <v>7.1609999999999996</v>
      </c>
      <c r="E811" s="48">
        <v>7.1609999999999996</v>
      </c>
      <c r="F811" s="48">
        <v>7.1</v>
      </c>
      <c r="G811" s="50">
        <v>-1.03E-2</v>
      </c>
      <c r="I811" s="30" t="s">
        <v>506</v>
      </c>
      <c r="J811" s="30">
        <v>1137.9000000000001</v>
      </c>
      <c r="K811" s="43">
        <f t="shared" si="70"/>
        <v>1.2952330084123442E-2</v>
      </c>
      <c r="M811" s="30" t="s">
        <v>506</v>
      </c>
      <c r="N811" s="30">
        <v>1443.85</v>
      </c>
      <c r="O811" s="31">
        <f t="shared" si="71"/>
        <v>-3.1156961850031806E-4</v>
      </c>
      <c r="Q811" s="48" t="s">
        <v>1368</v>
      </c>
      <c r="R811" s="48">
        <v>765.65</v>
      </c>
      <c r="S811" s="50">
        <v>7.4999999999999997E-3</v>
      </c>
      <c r="T811" s="48" t="b">
        <f t="shared" si="68"/>
        <v>1</v>
      </c>
      <c r="U811" s="68"/>
      <c r="V811" s="68"/>
      <c r="W811" s="6"/>
    </row>
    <row r="812" spans="2:23" ht="27">
      <c r="B812" s="48" t="s">
        <v>1369</v>
      </c>
      <c r="C812" s="48">
        <v>7.11</v>
      </c>
      <c r="D812" s="48">
        <v>7.0880000000000001</v>
      </c>
      <c r="E812" s="48">
        <v>7.1310000000000002</v>
      </c>
      <c r="F812" s="48">
        <v>7.077</v>
      </c>
      <c r="G812" s="50">
        <v>-1E-4</v>
      </c>
      <c r="I812" s="30" t="s">
        <v>507</v>
      </c>
      <c r="J812" s="30">
        <v>1128.05</v>
      </c>
      <c r="K812" s="43">
        <f t="shared" si="70"/>
        <v>-8.6562966868795055E-3</v>
      </c>
      <c r="M812" s="30" t="s">
        <v>507</v>
      </c>
      <c r="N812" s="30">
        <v>1453.2</v>
      </c>
      <c r="O812" s="31">
        <f t="shared" si="71"/>
        <v>6.475741939952373E-3</v>
      </c>
      <c r="Q812" s="48" t="s">
        <v>1369</v>
      </c>
      <c r="R812" s="48">
        <v>771.15</v>
      </c>
      <c r="S812" s="50">
        <v>7.1999999999999998E-3</v>
      </c>
      <c r="T812" s="48" t="b">
        <f t="shared" si="68"/>
        <v>1</v>
      </c>
      <c r="U812" s="68"/>
      <c r="V812" s="68"/>
      <c r="W812" s="6"/>
    </row>
    <row r="813" spans="2:23" ht="27">
      <c r="B813" s="48" t="s">
        <v>1370</v>
      </c>
      <c r="C813" s="48">
        <v>7.1159999999999997</v>
      </c>
      <c r="D813" s="48">
        <v>7.1429999999999998</v>
      </c>
      <c r="E813" s="48">
        <v>7.1429999999999998</v>
      </c>
      <c r="F813" s="48">
        <v>7.0979999999999999</v>
      </c>
      <c r="G813" s="50">
        <v>8.0000000000000004E-4</v>
      </c>
      <c r="I813" s="30" t="s">
        <v>508</v>
      </c>
      <c r="J813" s="30">
        <v>1122.95</v>
      </c>
      <c r="K813" s="43">
        <f t="shared" si="70"/>
        <v>-4.5210761934311172E-3</v>
      </c>
      <c r="M813" s="30" t="s">
        <v>508</v>
      </c>
      <c r="N813" s="30">
        <v>1447.6</v>
      </c>
      <c r="O813" s="31">
        <f t="shared" si="71"/>
        <v>-3.8535645472063118E-3</v>
      </c>
      <c r="Q813" s="48" t="s">
        <v>1370</v>
      </c>
      <c r="R813" s="48">
        <v>776.15</v>
      </c>
      <c r="S813" s="50">
        <v>6.4999999999999997E-3</v>
      </c>
      <c r="T813" s="48" t="b">
        <f t="shared" si="68"/>
        <v>1</v>
      </c>
      <c r="U813" s="68"/>
      <c r="V813" s="68"/>
      <c r="W813" s="6"/>
    </row>
    <row r="814" spans="2:23" ht="27">
      <c r="B814" s="48" t="s">
        <v>1371</v>
      </c>
      <c r="C814" s="48">
        <v>7.0970000000000004</v>
      </c>
      <c r="D814" s="48">
        <v>7.1280000000000001</v>
      </c>
      <c r="E814" s="48">
        <v>7.1280000000000001</v>
      </c>
      <c r="F814" s="48">
        <v>7.0940000000000003</v>
      </c>
      <c r="G814" s="50">
        <v>-2.7000000000000001E-3</v>
      </c>
      <c r="I814" s="30" t="s">
        <v>509</v>
      </c>
      <c r="J814" s="30">
        <v>1140.25</v>
      </c>
      <c r="K814" s="43">
        <f t="shared" si="70"/>
        <v>1.5405850661204923E-2</v>
      </c>
      <c r="M814" s="30" t="s">
        <v>509</v>
      </c>
      <c r="N814" s="30">
        <v>1454.7</v>
      </c>
      <c r="O814" s="31">
        <f t="shared" si="71"/>
        <v>4.9046697982868537E-3</v>
      </c>
      <c r="Q814" s="48" t="s">
        <v>1371</v>
      </c>
      <c r="R814" s="48">
        <v>767.8</v>
      </c>
      <c r="S814" s="50">
        <v>-1.0800000000000001E-2</v>
      </c>
      <c r="T814" s="48" t="b">
        <f t="shared" si="68"/>
        <v>1</v>
      </c>
      <c r="U814" s="68"/>
      <c r="V814" s="68"/>
      <c r="W814" s="6"/>
    </row>
    <row r="815" spans="2:23" ht="27">
      <c r="B815" s="48" t="s">
        <v>1372</v>
      </c>
      <c r="C815" s="48">
        <v>7.1159999999999997</v>
      </c>
      <c r="D815" s="48">
        <v>7.1310000000000002</v>
      </c>
      <c r="E815" s="48">
        <v>7.1310000000000002</v>
      </c>
      <c r="F815" s="48">
        <v>7.1079999999999997</v>
      </c>
      <c r="G815" s="50">
        <v>2.7000000000000001E-3</v>
      </c>
      <c r="I815" s="30" t="s">
        <v>510</v>
      </c>
      <c r="J815" s="30">
        <v>1127.25</v>
      </c>
      <c r="K815" s="43">
        <f t="shared" si="70"/>
        <v>-1.1401008550756431E-2</v>
      </c>
      <c r="M815" s="30" t="s">
        <v>510</v>
      </c>
      <c r="N815" s="30">
        <v>1479.5</v>
      </c>
      <c r="O815" s="31">
        <f t="shared" si="71"/>
        <v>1.704818862995805E-2</v>
      </c>
      <c r="Q815" s="48" t="s">
        <v>1372</v>
      </c>
      <c r="R815" s="48">
        <v>777.15</v>
      </c>
      <c r="S815" s="50">
        <v>1.2200000000000001E-2</v>
      </c>
      <c r="T815" s="48" t="b">
        <f t="shared" si="68"/>
        <v>1</v>
      </c>
      <c r="U815" s="68"/>
      <c r="V815" s="68"/>
      <c r="W815" s="6"/>
    </row>
    <row r="816" spans="2:23" ht="15.6">
      <c r="B816" s="49">
        <v>44962</v>
      </c>
      <c r="C816" s="48">
        <v>7.1059999999999999</v>
      </c>
      <c r="D816" s="48">
        <v>7.1349999999999998</v>
      </c>
      <c r="E816" s="48">
        <v>7.1379999999999999</v>
      </c>
      <c r="F816" s="48">
        <v>7.0919999999999996</v>
      </c>
      <c r="G816" s="50">
        <v>-1.4E-3</v>
      </c>
      <c r="I816" s="29">
        <v>44962.645833333336</v>
      </c>
      <c r="J816" s="30">
        <v>1098.5999999999999</v>
      </c>
      <c r="K816" s="43">
        <f t="shared" si="70"/>
        <v>-2.5415834996673436E-2</v>
      </c>
      <c r="M816" s="29">
        <v>44962.645833333336</v>
      </c>
      <c r="N816" s="30">
        <v>1445.75</v>
      </c>
      <c r="O816" s="31">
        <f t="shared" si="71"/>
        <v>-2.2811760729976371E-2</v>
      </c>
      <c r="Q816" s="49">
        <v>44962</v>
      </c>
      <c r="R816" s="48">
        <v>779.2</v>
      </c>
      <c r="S816" s="50">
        <v>2.5999999999999999E-3</v>
      </c>
      <c r="T816" s="48" t="b">
        <f t="shared" si="68"/>
        <v>1</v>
      </c>
      <c r="U816" s="69"/>
      <c r="V816" s="68"/>
      <c r="W816" s="6"/>
    </row>
    <row r="817" spans="2:23" ht="15.6">
      <c r="B817" s="49">
        <v>44990</v>
      </c>
      <c r="C817" s="48">
        <v>7.0110000000000001</v>
      </c>
      <c r="D817" s="48">
        <v>7.085</v>
      </c>
      <c r="E817" s="48">
        <v>7.085</v>
      </c>
      <c r="F817" s="48">
        <v>7.0060000000000002</v>
      </c>
      <c r="G817" s="50">
        <v>-1.34E-2</v>
      </c>
      <c r="I817" s="29">
        <v>44990.645833333336</v>
      </c>
      <c r="J817" s="30">
        <v>1101.1500000000001</v>
      </c>
      <c r="K817" s="43">
        <f t="shared" si="70"/>
        <v>2.3211359912618246E-3</v>
      </c>
      <c r="M817" s="29">
        <v>44990.645833333336</v>
      </c>
      <c r="N817" s="30">
        <v>1434.7</v>
      </c>
      <c r="O817" s="31">
        <f t="shared" si="71"/>
        <v>-7.6430918208542087E-3</v>
      </c>
      <c r="Q817" s="49">
        <v>44990</v>
      </c>
      <c r="R817" s="48">
        <v>785.85</v>
      </c>
      <c r="S817" s="50">
        <v>8.5000000000000006E-3</v>
      </c>
      <c r="T817" s="48" t="b">
        <f t="shared" si="68"/>
        <v>1</v>
      </c>
      <c r="U817" s="69"/>
      <c r="V817" s="68"/>
      <c r="W817" s="6"/>
    </row>
    <row r="818" spans="2:23" ht="15.6">
      <c r="B818" s="49">
        <v>45021</v>
      </c>
      <c r="C818" s="48">
        <v>7.0140000000000002</v>
      </c>
      <c r="D818" s="48">
        <v>7.0110000000000001</v>
      </c>
      <c r="E818" s="48">
        <v>7.0519999999999996</v>
      </c>
      <c r="F818" s="48">
        <v>6.9909999999999997</v>
      </c>
      <c r="G818" s="50">
        <v>4.0000000000000002E-4</v>
      </c>
      <c r="I818" s="29">
        <v>45021.645833333336</v>
      </c>
      <c r="J818" s="30">
        <v>1089.4000000000001</v>
      </c>
      <c r="K818" s="43">
        <f t="shared" si="70"/>
        <v>-1.0670662489215776E-2</v>
      </c>
      <c r="M818" s="29">
        <v>45021.645833333336</v>
      </c>
      <c r="N818" s="30">
        <v>1430.15</v>
      </c>
      <c r="O818" s="31">
        <f t="shared" si="71"/>
        <v>-3.1713947166654988E-3</v>
      </c>
      <c r="Q818" s="49">
        <v>45021</v>
      </c>
      <c r="R818" s="48">
        <v>783.6</v>
      </c>
      <c r="S818" s="50">
        <v>-2.8999999999999998E-3</v>
      </c>
      <c r="T818" s="48" t="b">
        <f t="shared" si="68"/>
        <v>1</v>
      </c>
      <c r="U818" s="69"/>
      <c r="V818" s="68"/>
      <c r="W818" s="6"/>
    </row>
    <row r="819" spans="2:23" ht="15.6">
      <c r="B819" s="49">
        <v>45143</v>
      </c>
      <c r="C819" s="48">
        <v>7.0469999999999997</v>
      </c>
      <c r="D819" s="48">
        <v>7.0490000000000004</v>
      </c>
      <c r="E819" s="48">
        <v>7.05</v>
      </c>
      <c r="F819" s="48">
        <v>7.0209999999999999</v>
      </c>
      <c r="G819" s="50">
        <v>4.7000000000000002E-3</v>
      </c>
      <c r="I819" s="29">
        <v>45143.645833333336</v>
      </c>
      <c r="J819" s="30">
        <v>1110.05</v>
      </c>
      <c r="K819" s="43">
        <f>J819/J818-1</f>
        <v>1.8955388287130503E-2</v>
      </c>
      <c r="M819" s="29">
        <v>45143.645833333336</v>
      </c>
      <c r="N819" s="30">
        <v>1395.9</v>
      </c>
      <c r="O819" s="43">
        <f>N819/N818-1</f>
        <v>-2.3948536866762238E-2</v>
      </c>
      <c r="Q819" s="49">
        <v>45143</v>
      </c>
      <c r="R819" s="48">
        <v>793.9</v>
      </c>
      <c r="S819" s="50">
        <v>8.6999999999999994E-3</v>
      </c>
      <c r="T819" s="48" t="b">
        <f t="shared" si="68"/>
        <v>1</v>
      </c>
      <c r="U819" s="69"/>
      <c r="V819" s="68"/>
      <c r="W819" s="6"/>
    </row>
    <row r="820" spans="2:23" ht="15.6">
      <c r="B820" s="49">
        <v>45174</v>
      </c>
      <c r="C820" s="48">
        <v>7.0460000000000003</v>
      </c>
      <c r="D820" s="48">
        <v>7.07</v>
      </c>
      <c r="E820" s="48">
        <v>7.07</v>
      </c>
      <c r="F820" s="48">
        <v>7.03</v>
      </c>
      <c r="G820" s="50">
        <v>-1E-4</v>
      </c>
      <c r="I820" s="29">
        <v>45174.645833333336</v>
      </c>
      <c r="J820" s="30">
        <v>1124.0999999999999</v>
      </c>
      <c r="K820" s="43">
        <f t="shared" ref="K820:K853" si="72">(J820/J819)-1</f>
        <v>1.2657087518580301E-2</v>
      </c>
      <c r="M820" s="29">
        <v>45174.645833333336</v>
      </c>
      <c r="N820" s="30">
        <v>1385.9</v>
      </c>
      <c r="O820" s="31">
        <f t="shared" ref="O820:O851" si="73">(N820/N819)-1</f>
        <v>-7.1638369510710342E-3</v>
      </c>
      <c r="Q820" s="49">
        <v>45174</v>
      </c>
      <c r="R820" s="48">
        <v>792.4</v>
      </c>
      <c r="S820" s="50">
        <v>-1.9E-3</v>
      </c>
      <c r="T820" s="48" t="b">
        <f t="shared" si="68"/>
        <v>1</v>
      </c>
      <c r="U820" s="69"/>
      <c r="V820" s="68"/>
      <c r="W820" s="6"/>
    </row>
    <row r="821" spans="2:23" ht="15.6">
      <c r="B821" s="49">
        <v>45204</v>
      </c>
      <c r="C821" s="48">
        <v>7.0359999999999996</v>
      </c>
      <c r="D821" s="48">
        <v>7.056</v>
      </c>
      <c r="E821" s="48">
        <v>7.0609999999999999</v>
      </c>
      <c r="F821" s="48">
        <v>7.0339999999999998</v>
      </c>
      <c r="G821" s="50">
        <v>-1.4E-3</v>
      </c>
      <c r="I821" s="29">
        <v>45204.645833333336</v>
      </c>
      <c r="J821" s="30">
        <v>1121</v>
      </c>
      <c r="K821" s="43">
        <f t="shared" si="72"/>
        <v>-2.757761764967448E-3</v>
      </c>
      <c r="M821" s="29">
        <v>45204.645833333336</v>
      </c>
      <c r="N821" s="30">
        <v>1384.85</v>
      </c>
      <c r="O821" s="31">
        <f t="shared" si="73"/>
        <v>-7.5763042066545605E-4</v>
      </c>
      <c r="Q821" s="49">
        <v>45204</v>
      </c>
      <c r="R821" s="48">
        <v>794.05</v>
      </c>
      <c r="S821" s="50">
        <v>2.0999999999999999E-3</v>
      </c>
      <c r="T821" s="48" t="b">
        <f t="shared" si="68"/>
        <v>1</v>
      </c>
      <c r="U821" s="69"/>
      <c r="V821" s="68"/>
      <c r="W821" s="6"/>
    </row>
    <row r="822" spans="2:23" ht="15.6">
      <c r="B822" s="49">
        <v>45235</v>
      </c>
      <c r="C822" s="48">
        <v>7.0229999999999997</v>
      </c>
      <c r="D822" s="48">
        <v>7.0209999999999999</v>
      </c>
      <c r="E822" s="48">
        <v>7.0330000000000004</v>
      </c>
      <c r="F822" s="48">
        <v>7.016</v>
      </c>
      <c r="G822" s="50">
        <v>-1.8E-3</v>
      </c>
      <c r="I822" s="29">
        <v>45235.645833333336</v>
      </c>
      <c r="J822" s="30">
        <v>1109.5999999999999</v>
      </c>
      <c r="K822" s="43">
        <f t="shared" si="72"/>
        <v>-1.0169491525423791E-2</v>
      </c>
      <c r="M822" s="29">
        <v>45235.645833333336</v>
      </c>
      <c r="N822" s="30">
        <v>1425.45</v>
      </c>
      <c r="O822" s="31">
        <f t="shared" si="73"/>
        <v>2.9317254576308072E-2</v>
      </c>
      <c r="Q822" s="49">
        <v>45235</v>
      </c>
      <c r="R822" s="48">
        <v>795.85</v>
      </c>
      <c r="S822" s="50">
        <v>2.3E-3</v>
      </c>
      <c r="T822" s="48" t="b">
        <f t="shared" si="68"/>
        <v>1</v>
      </c>
      <c r="U822" s="68"/>
      <c r="V822" s="68"/>
      <c r="W822" s="6"/>
    </row>
    <row r="823" spans="2:23" ht="15.6">
      <c r="B823" s="49">
        <v>45265</v>
      </c>
      <c r="C823" s="48">
        <v>6.9950000000000001</v>
      </c>
      <c r="D823" s="48">
        <v>7.0270000000000001</v>
      </c>
      <c r="E823" s="48">
        <v>7.03</v>
      </c>
      <c r="F823" s="48">
        <v>6.992</v>
      </c>
      <c r="G823" s="50">
        <v>-4.0000000000000001E-3</v>
      </c>
      <c r="I823" s="29">
        <v>45265.645833333336</v>
      </c>
      <c r="J823" s="30">
        <v>1109.45</v>
      </c>
      <c r="K823" s="43">
        <f t="shared" si="72"/>
        <v>-1.3518385003596922E-4</v>
      </c>
      <c r="M823" s="29">
        <v>45265.645833333336</v>
      </c>
      <c r="N823" s="30">
        <v>1412.05</v>
      </c>
      <c r="O823" s="31">
        <f t="shared" si="73"/>
        <v>-9.4005401802940147E-3</v>
      </c>
      <c r="Q823" s="49">
        <v>45265</v>
      </c>
      <c r="R823" s="48">
        <v>795.55</v>
      </c>
      <c r="S823" s="50">
        <v>-4.0000000000000002E-4</v>
      </c>
      <c r="T823" s="48" t="b">
        <f t="shared" si="68"/>
        <v>1</v>
      </c>
      <c r="U823" s="68"/>
      <c r="V823" s="68"/>
      <c r="W823" s="6"/>
    </row>
    <row r="824" spans="2:23" ht="27">
      <c r="B824" s="48" t="s">
        <v>1373</v>
      </c>
      <c r="C824" s="48">
        <v>7.0010000000000003</v>
      </c>
      <c r="D824" s="48">
        <v>7.0419999999999998</v>
      </c>
      <c r="E824" s="48">
        <v>7.0419999999999998</v>
      </c>
      <c r="F824" s="48">
        <v>6.9779999999999998</v>
      </c>
      <c r="G824" s="50">
        <v>8.9999999999999998E-4</v>
      </c>
      <c r="I824" s="30" t="s">
        <v>511</v>
      </c>
      <c r="J824" s="30">
        <v>1106.3</v>
      </c>
      <c r="K824" s="43">
        <f t="shared" si="72"/>
        <v>-2.8392446707828922E-3</v>
      </c>
      <c r="M824" s="30" t="s">
        <v>511</v>
      </c>
      <c r="N824" s="30">
        <v>1422.6</v>
      </c>
      <c r="O824" s="31">
        <f t="shared" si="73"/>
        <v>7.4714068198717953E-3</v>
      </c>
      <c r="Q824" s="48" t="s">
        <v>1373</v>
      </c>
      <c r="R824" s="48">
        <v>805.65</v>
      </c>
      <c r="S824" s="50">
        <v>1.2699999999999999E-2</v>
      </c>
      <c r="T824" s="48" t="b">
        <f t="shared" si="68"/>
        <v>1</v>
      </c>
      <c r="U824" s="68"/>
      <c r="V824" s="68"/>
      <c r="W824" s="6"/>
    </row>
    <row r="825" spans="2:23" ht="27">
      <c r="B825" s="48" t="s">
        <v>1374</v>
      </c>
      <c r="C825" s="48">
        <v>6.9630000000000001</v>
      </c>
      <c r="D825" s="48">
        <v>7.0279999999999996</v>
      </c>
      <c r="E825" s="48">
        <v>7.0279999999999996</v>
      </c>
      <c r="F825" s="48">
        <v>6.9610000000000003</v>
      </c>
      <c r="G825" s="50">
        <v>-5.4000000000000003E-3</v>
      </c>
      <c r="I825" s="30" t="s">
        <v>512</v>
      </c>
      <c r="J825" s="30">
        <v>1105.1500000000001</v>
      </c>
      <c r="K825" s="43">
        <f t="shared" si="72"/>
        <v>-1.0395010395009008E-3</v>
      </c>
      <c r="M825" s="30" t="s">
        <v>512</v>
      </c>
      <c r="N825" s="30">
        <v>1448.95</v>
      </c>
      <c r="O825" s="31">
        <f t="shared" si="73"/>
        <v>1.8522423731196502E-2</v>
      </c>
      <c r="Q825" s="48" t="s">
        <v>1374</v>
      </c>
      <c r="R825" s="48">
        <v>802.45</v>
      </c>
      <c r="S825" s="50">
        <v>-4.0000000000000001E-3</v>
      </c>
      <c r="T825" s="48" t="b">
        <f t="shared" si="68"/>
        <v>1</v>
      </c>
      <c r="U825" s="68"/>
      <c r="V825" s="68"/>
      <c r="W825" s="6"/>
    </row>
    <row r="826" spans="2:23" ht="27">
      <c r="B826" s="48" t="s">
        <v>1375</v>
      </c>
      <c r="C826" s="48">
        <v>6.9720000000000004</v>
      </c>
      <c r="D826" s="48">
        <v>6.992</v>
      </c>
      <c r="E826" s="48">
        <v>6.992</v>
      </c>
      <c r="F826" s="48">
        <v>6.9470000000000001</v>
      </c>
      <c r="G826" s="50">
        <v>1.2999999999999999E-3</v>
      </c>
      <c r="I826" s="30" t="s">
        <v>513</v>
      </c>
      <c r="J826" s="30">
        <v>1122.7</v>
      </c>
      <c r="K826" s="43">
        <f t="shared" si="72"/>
        <v>1.5880197258290707E-2</v>
      </c>
      <c r="M826" s="30" t="s">
        <v>513</v>
      </c>
      <c r="N826" s="30">
        <v>1430</v>
      </c>
      <c r="O826" s="31">
        <f t="shared" si="73"/>
        <v>-1.3078436108906466E-2</v>
      </c>
      <c r="Q826" s="48" t="s">
        <v>1375</v>
      </c>
      <c r="R826" s="48">
        <v>796.15</v>
      </c>
      <c r="S826" s="50">
        <v>-7.9000000000000008E-3</v>
      </c>
      <c r="T826" s="48" t="b">
        <f t="shared" si="68"/>
        <v>1</v>
      </c>
      <c r="U826" s="68"/>
      <c r="V826" s="68"/>
      <c r="W826" s="6"/>
    </row>
    <row r="827" spans="2:23" ht="27">
      <c r="B827" s="48" t="s">
        <v>1376</v>
      </c>
      <c r="C827" s="48">
        <v>6.9829999999999997</v>
      </c>
      <c r="D827" s="48">
        <v>6.9850000000000003</v>
      </c>
      <c r="E827" s="48">
        <v>6.9889999999999999</v>
      </c>
      <c r="F827" s="48">
        <v>6.968</v>
      </c>
      <c r="G827" s="50">
        <v>1.6000000000000001E-3</v>
      </c>
      <c r="I827" s="30" t="s">
        <v>514</v>
      </c>
      <c r="J827" s="30">
        <v>1120.75</v>
      </c>
      <c r="K827" s="43">
        <f t="shared" si="72"/>
        <v>-1.7368842967845355E-3</v>
      </c>
      <c r="M827" s="30" t="s">
        <v>514</v>
      </c>
      <c r="N827" s="30">
        <v>1424.45</v>
      </c>
      <c r="O827" s="31">
        <f t="shared" si="73"/>
        <v>-3.8811188811188613E-3</v>
      </c>
      <c r="Q827" s="48" t="s">
        <v>1376</v>
      </c>
      <c r="R827" s="48">
        <v>797</v>
      </c>
      <c r="S827" s="50">
        <v>1.1000000000000001E-3</v>
      </c>
      <c r="T827" s="48" t="b">
        <f t="shared" si="68"/>
        <v>1</v>
      </c>
      <c r="U827" s="68"/>
      <c r="V827" s="68"/>
      <c r="W827" s="6"/>
    </row>
    <row r="828" spans="2:23" ht="27">
      <c r="B828" s="48" t="s">
        <v>1377</v>
      </c>
      <c r="C828" s="48">
        <v>7.0039999999999996</v>
      </c>
      <c r="D828" s="48">
        <v>7.0129999999999999</v>
      </c>
      <c r="E828" s="48">
        <v>7.016</v>
      </c>
      <c r="F828" s="48">
        <v>6.9669999999999996</v>
      </c>
      <c r="G828" s="50">
        <v>3.0000000000000001E-3</v>
      </c>
      <c r="I828" s="30" t="s">
        <v>515</v>
      </c>
      <c r="J828" s="30">
        <v>1155.9000000000001</v>
      </c>
      <c r="K828" s="43">
        <f t="shared" si="72"/>
        <v>3.1362926611643971E-2</v>
      </c>
      <c r="M828" s="30" t="s">
        <v>515</v>
      </c>
      <c r="N828" s="30">
        <v>1415.15</v>
      </c>
      <c r="O828" s="31">
        <f t="shared" si="73"/>
        <v>-6.5288356909684042E-3</v>
      </c>
      <c r="Q828" s="48" t="s">
        <v>1377</v>
      </c>
      <c r="R828" s="48">
        <v>817.05</v>
      </c>
      <c r="S828" s="50">
        <v>2.52E-2</v>
      </c>
      <c r="T828" s="48" t="b">
        <f t="shared" si="68"/>
        <v>1</v>
      </c>
      <c r="U828" s="68"/>
      <c r="V828" s="68"/>
      <c r="W828" s="6"/>
    </row>
    <row r="829" spans="2:23" ht="27">
      <c r="B829" s="48" t="s">
        <v>1378</v>
      </c>
      <c r="C829" s="48">
        <v>6.9850000000000003</v>
      </c>
      <c r="D829" s="48">
        <v>6.9889999999999999</v>
      </c>
      <c r="E829" s="48">
        <v>7.0010000000000003</v>
      </c>
      <c r="F829" s="48">
        <v>6.976</v>
      </c>
      <c r="G829" s="50">
        <v>-2.7000000000000001E-3</v>
      </c>
      <c r="I829" s="30" t="s">
        <v>516</v>
      </c>
      <c r="J829" s="30">
        <v>1167</v>
      </c>
      <c r="K829" s="43">
        <f t="shared" si="72"/>
        <v>9.6029068258498551E-3</v>
      </c>
      <c r="M829" s="30" t="s">
        <v>516</v>
      </c>
      <c r="N829" s="30">
        <v>1400.75</v>
      </c>
      <c r="O829" s="31">
        <f t="shared" si="73"/>
        <v>-1.0175599759742804E-2</v>
      </c>
      <c r="Q829" s="48" t="s">
        <v>1378</v>
      </c>
      <c r="R829" s="48">
        <v>823.65</v>
      </c>
      <c r="S829" s="50">
        <v>8.0999999999999996E-3</v>
      </c>
      <c r="T829" s="48" t="b">
        <f t="shared" si="68"/>
        <v>1</v>
      </c>
      <c r="U829" s="68"/>
      <c r="V829" s="68"/>
      <c r="W829" s="6"/>
    </row>
    <row r="830" spans="2:23" ht="27">
      <c r="B830" s="48" t="s">
        <v>1379</v>
      </c>
      <c r="C830" s="48">
        <v>7.016</v>
      </c>
      <c r="D830" s="48">
        <v>7.0049999999999999</v>
      </c>
      <c r="E830" s="48">
        <v>7.02</v>
      </c>
      <c r="F830" s="48">
        <v>6.9950000000000001</v>
      </c>
      <c r="G830" s="50">
        <v>4.4000000000000003E-3</v>
      </c>
      <c r="I830" s="30" t="s">
        <v>517</v>
      </c>
      <c r="J830" s="30">
        <v>1157.95</v>
      </c>
      <c r="K830" s="43">
        <f t="shared" si="72"/>
        <v>-7.7549271636674355E-3</v>
      </c>
      <c r="M830" s="30" t="s">
        <v>517</v>
      </c>
      <c r="N830" s="30">
        <v>1410.65</v>
      </c>
      <c r="O830" s="31">
        <f t="shared" si="73"/>
        <v>7.0676423344637751E-3</v>
      </c>
      <c r="Q830" s="48" t="s">
        <v>1379</v>
      </c>
      <c r="R830" s="48">
        <v>821.95</v>
      </c>
      <c r="S830" s="50">
        <v>-2.0999999999999999E-3</v>
      </c>
      <c r="T830" s="48" t="b">
        <f t="shared" si="68"/>
        <v>1</v>
      </c>
      <c r="U830" s="68"/>
      <c r="V830" s="68"/>
      <c r="W830" s="6"/>
    </row>
    <row r="831" spans="2:23" ht="27">
      <c r="B831" s="48" t="s">
        <v>1380</v>
      </c>
      <c r="C831" s="48">
        <v>6.99</v>
      </c>
      <c r="D831" s="48">
        <v>7.0090000000000003</v>
      </c>
      <c r="E831" s="48">
        <v>7.0229999999999997</v>
      </c>
      <c r="F831" s="48">
        <v>6.9820000000000002</v>
      </c>
      <c r="G831" s="50">
        <v>-3.7000000000000002E-3</v>
      </c>
      <c r="I831" s="30" t="s">
        <v>518</v>
      </c>
      <c r="J831" s="30">
        <v>1138.4000000000001</v>
      </c>
      <c r="K831" s="43">
        <f t="shared" si="72"/>
        <v>-1.6883285115937618E-2</v>
      </c>
      <c r="M831" s="30" t="s">
        <v>518</v>
      </c>
      <c r="N831" s="30">
        <v>1422.15</v>
      </c>
      <c r="O831" s="31">
        <f t="shared" si="73"/>
        <v>8.1522702300358407E-3</v>
      </c>
      <c r="Q831" s="48" t="s">
        <v>1380</v>
      </c>
      <c r="R831" s="48">
        <v>835.3</v>
      </c>
      <c r="S831" s="50">
        <v>1.6199999999999999E-2</v>
      </c>
      <c r="T831" s="48" t="b">
        <f t="shared" si="68"/>
        <v>1</v>
      </c>
      <c r="U831" s="68"/>
      <c r="V831" s="68"/>
      <c r="W831" s="6"/>
    </row>
    <row r="832" spans="2:23" ht="27">
      <c r="B832" s="48" t="s">
        <v>1381</v>
      </c>
      <c r="C832" s="48">
        <v>7.0069999999999997</v>
      </c>
      <c r="D832" s="48">
        <v>7.0129999999999999</v>
      </c>
      <c r="E832" s="48">
        <v>7.0149999999999997</v>
      </c>
      <c r="F832" s="48">
        <v>6.9960000000000004</v>
      </c>
      <c r="G832" s="50">
        <v>2.3999999999999998E-3</v>
      </c>
      <c r="I832" s="30" t="s">
        <v>519</v>
      </c>
      <c r="J832" s="30">
        <v>1139.25</v>
      </c>
      <c r="K832" s="43">
        <f t="shared" si="72"/>
        <v>7.4666198172868015E-4</v>
      </c>
      <c r="M832" s="30" t="s">
        <v>519</v>
      </c>
      <c r="N832" s="30">
        <v>1442.05</v>
      </c>
      <c r="O832" s="31">
        <f t="shared" si="73"/>
        <v>1.3992898076855331E-2</v>
      </c>
      <c r="Q832" s="48" t="s">
        <v>1381</v>
      </c>
      <c r="R832" s="48">
        <v>841.3</v>
      </c>
      <c r="S832" s="50">
        <v>7.1999999999999998E-3</v>
      </c>
      <c r="T832" s="48" t="b">
        <f t="shared" si="68"/>
        <v>1</v>
      </c>
      <c r="U832" s="68"/>
      <c r="V832" s="68"/>
      <c r="W832" s="6"/>
    </row>
    <row r="833" spans="2:23" ht="27">
      <c r="B833" s="48" t="s">
        <v>1382</v>
      </c>
      <c r="C833" s="48">
        <v>7.0030000000000001</v>
      </c>
      <c r="D833" s="48">
        <v>7.0259999999999998</v>
      </c>
      <c r="E833" s="48">
        <v>7.0259999999999998</v>
      </c>
      <c r="F833" s="48">
        <v>6.9960000000000004</v>
      </c>
      <c r="G833" s="50">
        <v>-5.9999999999999995E-4</v>
      </c>
      <c r="I833" s="30" t="s">
        <v>520</v>
      </c>
      <c r="J833" s="30">
        <v>1161.45</v>
      </c>
      <c r="K833" s="43">
        <f t="shared" si="72"/>
        <v>1.9486504279131012E-2</v>
      </c>
      <c r="M833" s="30" t="s">
        <v>520</v>
      </c>
      <c r="N833" s="30">
        <v>1459.8</v>
      </c>
      <c r="O833" s="31">
        <f t="shared" si="73"/>
        <v>1.230886585069868E-2</v>
      </c>
      <c r="Q833" s="48" t="s">
        <v>1382</v>
      </c>
      <c r="R833" s="48">
        <v>858.65</v>
      </c>
      <c r="S833" s="50">
        <v>2.06E-2</v>
      </c>
      <c r="T833" s="48" t="b">
        <f t="shared" si="68"/>
        <v>1</v>
      </c>
      <c r="U833" s="69"/>
      <c r="V833" s="68"/>
      <c r="W833" s="6"/>
    </row>
    <row r="834" spans="2:23" ht="27">
      <c r="B834" s="48" t="s">
        <v>1383</v>
      </c>
      <c r="C834" s="48">
        <v>7.024</v>
      </c>
      <c r="D834" s="48">
        <v>7.02</v>
      </c>
      <c r="E834" s="48">
        <v>7.0309999999999997</v>
      </c>
      <c r="F834" s="48">
        <v>7.0019999999999998</v>
      </c>
      <c r="G834" s="50">
        <v>3.0000000000000001E-3</v>
      </c>
      <c r="I834" s="30" t="s">
        <v>521</v>
      </c>
      <c r="J834" s="30">
        <v>1159.45</v>
      </c>
      <c r="K834" s="43">
        <f t="shared" si="72"/>
        <v>-1.7219854492229736E-3</v>
      </c>
      <c r="M834" s="30" t="s">
        <v>521</v>
      </c>
      <c r="N834" s="30">
        <v>1457.85</v>
      </c>
      <c r="O834" s="31">
        <f t="shared" si="73"/>
        <v>-1.3357994245787319E-3</v>
      </c>
      <c r="Q834" s="48" t="s">
        <v>1383</v>
      </c>
      <c r="R834" s="48">
        <v>866.55</v>
      </c>
      <c r="S834" s="50">
        <v>9.1999999999999998E-3</v>
      </c>
      <c r="T834" s="48" t="b">
        <f t="shared" si="68"/>
        <v>1</v>
      </c>
      <c r="U834" s="69"/>
      <c r="V834" s="68"/>
      <c r="W834" s="6"/>
    </row>
    <row r="835" spans="2:23" ht="27">
      <c r="B835" s="48" t="s">
        <v>1384</v>
      </c>
      <c r="C835" s="48">
        <v>7.0110000000000001</v>
      </c>
      <c r="D835" s="48">
        <v>7.0339999999999998</v>
      </c>
      <c r="E835" s="48">
        <v>7.0339999999999998</v>
      </c>
      <c r="F835" s="48">
        <v>7.01</v>
      </c>
      <c r="G835" s="50">
        <v>-1.9E-3</v>
      </c>
      <c r="I835" s="30" t="s">
        <v>522</v>
      </c>
      <c r="J835" s="30">
        <v>1171.9000000000001</v>
      </c>
      <c r="K835" s="43">
        <f t="shared" si="72"/>
        <v>1.0737849842597846E-2</v>
      </c>
      <c r="M835" s="30" t="s">
        <v>522</v>
      </c>
      <c r="N835" s="30">
        <v>1450.05</v>
      </c>
      <c r="O835" s="31">
        <f t="shared" si="73"/>
        <v>-5.3503446856671966E-3</v>
      </c>
      <c r="Q835" s="48" t="s">
        <v>1384</v>
      </c>
      <c r="R835" s="48">
        <v>867.15</v>
      </c>
      <c r="S835" s="50">
        <v>6.9999999999999999E-4</v>
      </c>
      <c r="T835" s="48" t="b">
        <f t="shared" si="68"/>
        <v>1</v>
      </c>
      <c r="U835" s="69"/>
      <c r="V835" s="68"/>
      <c r="W835" s="6"/>
    </row>
    <row r="836" spans="2:23" ht="27">
      <c r="B836" s="48" t="s">
        <v>1385</v>
      </c>
      <c r="C836" s="48">
        <v>6.9889999999999999</v>
      </c>
      <c r="D836" s="48">
        <v>7.0270000000000001</v>
      </c>
      <c r="E836" s="48">
        <v>7.0270000000000001</v>
      </c>
      <c r="F836" s="48">
        <v>6.9820000000000002</v>
      </c>
      <c r="G836" s="50">
        <v>-3.0999999999999999E-3</v>
      </c>
      <c r="I836" s="30" t="s">
        <v>523</v>
      </c>
      <c r="J836" s="30">
        <v>1168.5999999999999</v>
      </c>
      <c r="K836" s="43">
        <f t="shared" si="72"/>
        <v>-2.8159399266151075E-3</v>
      </c>
      <c r="M836" s="30" t="s">
        <v>523</v>
      </c>
      <c r="N836" s="30">
        <v>1454.7</v>
      </c>
      <c r="O836" s="31">
        <f t="shared" si="73"/>
        <v>3.2067859728974746E-3</v>
      </c>
      <c r="Q836" s="48" t="s">
        <v>1385</v>
      </c>
      <c r="R836" s="48">
        <v>883.5</v>
      </c>
      <c r="S836" s="50">
        <v>1.89E-2</v>
      </c>
      <c r="T836" s="48" t="b">
        <f t="shared" si="68"/>
        <v>1</v>
      </c>
      <c r="U836" s="69"/>
      <c r="V836" s="68"/>
      <c r="W836" s="6"/>
    </row>
    <row r="837" spans="2:23" ht="15.6">
      <c r="B837" s="49">
        <v>44932</v>
      </c>
      <c r="C837" s="48">
        <v>6.9790000000000001</v>
      </c>
      <c r="D837" s="48">
        <v>7.0190000000000001</v>
      </c>
      <c r="E837" s="48">
        <v>7.0190000000000001</v>
      </c>
      <c r="F837" s="48">
        <v>6.9630000000000001</v>
      </c>
      <c r="G837" s="50">
        <v>-1.4E-3</v>
      </c>
      <c r="I837" s="29">
        <v>44932.645833333336</v>
      </c>
      <c r="J837" s="30">
        <v>1173.0999999999999</v>
      </c>
      <c r="K837" s="43">
        <f t="shared" si="72"/>
        <v>3.8507615950709173E-3</v>
      </c>
      <c r="M837" s="29">
        <v>44932.645833333336</v>
      </c>
      <c r="N837" s="30">
        <v>1463.1</v>
      </c>
      <c r="O837" s="31">
        <f t="shared" si="73"/>
        <v>5.7743864714372428E-3</v>
      </c>
      <c r="Q837" s="49">
        <v>44932</v>
      </c>
      <c r="R837" s="48">
        <v>876.15</v>
      </c>
      <c r="S837" s="50">
        <v>-8.3000000000000001E-3</v>
      </c>
      <c r="T837" s="48" t="b">
        <f t="shared" si="68"/>
        <v>1</v>
      </c>
      <c r="U837" s="69"/>
      <c r="V837" s="68"/>
      <c r="W837" s="6"/>
    </row>
    <row r="838" spans="2:23" ht="15.6">
      <c r="B838" s="49">
        <v>44963</v>
      </c>
      <c r="C838" s="48">
        <v>6.984</v>
      </c>
      <c r="D838" s="48">
        <v>6.992</v>
      </c>
      <c r="E838" s="48">
        <v>6.992</v>
      </c>
      <c r="F838" s="48">
        <v>6.9660000000000002</v>
      </c>
      <c r="G838" s="50">
        <v>6.9999999999999999E-4</v>
      </c>
      <c r="I838" s="29">
        <v>44963.645833333336</v>
      </c>
      <c r="J838" s="30">
        <v>1197.5999999999999</v>
      </c>
      <c r="K838" s="43">
        <f t="shared" si="72"/>
        <v>2.088483505242511E-2</v>
      </c>
      <c r="M838" s="29">
        <v>44963.645833333336</v>
      </c>
      <c r="N838" s="30">
        <v>1448.8</v>
      </c>
      <c r="O838" s="31">
        <f t="shared" si="73"/>
        <v>-9.7737680267924176E-3</v>
      </c>
      <c r="Q838" s="49">
        <v>44963</v>
      </c>
      <c r="R838" s="48">
        <v>874.65</v>
      </c>
      <c r="S838" s="50">
        <v>-1.6999999999999999E-3</v>
      </c>
      <c r="T838" s="48" t="b">
        <f t="shared" si="68"/>
        <v>1</v>
      </c>
      <c r="U838" s="69"/>
      <c r="V838" s="68"/>
      <c r="W838" s="6"/>
    </row>
    <row r="839" spans="2:23" ht="15.6">
      <c r="B839" s="49">
        <v>45052</v>
      </c>
      <c r="C839" s="48">
        <v>6.9969999999999999</v>
      </c>
      <c r="D839" s="48">
        <v>7.0049999999999999</v>
      </c>
      <c r="E839" s="48">
        <v>7.0090000000000003</v>
      </c>
      <c r="F839" s="48">
        <v>6.9939999999999998</v>
      </c>
      <c r="G839" s="50">
        <v>1.9E-3</v>
      </c>
      <c r="I839" s="29">
        <v>45052.645833333336</v>
      </c>
      <c r="J839" s="30">
        <v>1211.1500000000001</v>
      </c>
      <c r="K839" s="43">
        <f t="shared" si="72"/>
        <v>1.1314295257181195E-2</v>
      </c>
      <c r="M839" s="29">
        <v>45052.645833333336</v>
      </c>
      <c r="N839" s="30">
        <v>1448.7</v>
      </c>
      <c r="O839" s="31">
        <f t="shared" si="73"/>
        <v>-6.9022639425653232E-5</v>
      </c>
      <c r="Q839" s="49">
        <v>45052</v>
      </c>
      <c r="R839" s="48">
        <v>876.15</v>
      </c>
      <c r="S839" s="50">
        <v>1.6999999999999999E-3</v>
      </c>
      <c r="T839" s="48" t="b">
        <f t="shared" si="68"/>
        <v>1</v>
      </c>
      <c r="U839" s="69"/>
      <c r="V839" s="68"/>
      <c r="W839" s="6"/>
    </row>
    <row r="840" spans="2:23" ht="15.6">
      <c r="B840" s="49">
        <v>45083</v>
      </c>
      <c r="C840" s="48">
        <v>6.9770000000000003</v>
      </c>
      <c r="D840" s="48">
        <v>6.9989999999999997</v>
      </c>
      <c r="E840" s="48">
        <v>6.9989999999999997</v>
      </c>
      <c r="F840" s="48">
        <v>6.9740000000000002</v>
      </c>
      <c r="G840" s="50">
        <v>-2.8999999999999998E-3</v>
      </c>
      <c r="I840" s="29">
        <v>45083.645833333336</v>
      </c>
      <c r="J840" s="30">
        <v>1206.8</v>
      </c>
      <c r="K840" s="43">
        <f t="shared" si="72"/>
        <v>-3.5916277917682482E-3</v>
      </c>
      <c r="M840" s="29">
        <v>45083.645833333336</v>
      </c>
      <c r="N840" s="30">
        <v>1441.4</v>
      </c>
      <c r="O840" s="31">
        <f t="shared" si="73"/>
        <v>-5.0390004831918356E-3</v>
      </c>
      <c r="Q840" s="49">
        <v>45083</v>
      </c>
      <c r="R840" s="48">
        <v>867</v>
      </c>
      <c r="S840" s="50">
        <v>-1.04E-2</v>
      </c>
      <c r="T840" s="48" t="b">
        <f t="shared" si="68"/>
        <v>1</v>
      </c>
      <c r="U840" s="69"/>
      <c r="V840" s="68"/>
      <c r="W840" s="6"/>
    </row>
    <row r="841" spans="2:23" ht="15.6">
      <c r="B841" s="49">
        <v>45113</v>
      </c>
      <c r="C841" s="48">
        <v>6.9820000000000002</v>
      </c>
      <c r="D841" s="48">
        <v>6.984</v>
      </c>
      <c r="E841" s="48">
        <v>6.9859999999999998</v>
      </c>
      <c r="F841" s="48">
        <v>6.9720000000000004</v>
      </c>
      <c r="G841" s="50">
        <v>6.9999999999999999E-4</v>
      </c>
      <c r="I841" s="29">
        <v>45113.645833333336</v>
      </c>
      <c r="J841" s="30">
        <v>1194.55</v>
      </c>
      <c r="K841" s="43">
        <f t="shared" si="72"/>
        <v>-1.0150812064965153E-2</v>
      </c>
      <c r="M841" s="29">
        <v>45113.645833333336</v>
      </c>
      <c r="N841" s="30">
        <v>1501.6</v>
      </c>
      <c r="O841" s="31">
        <f t="shared" si="73"/>
        <v>4.1764950742333662E-2</v>
      </c>
      <c r="Q841" s="49">
        <v>45113</v>
      </c>
      <c r="R841" s="48">
        <v>875.45</v>
      </c>
      <c r="S841" s="50">
        <v>9.7000000000000003E-3</v>
      </c>
      <c r="T841" s="48" t="b">
        <f t="shared" si="68"/>
        <v>1</v>
      </c>
      <c r="U841" s="69"/>
      <c r="V841" s="68"/>
      <c r="W841" s="6"/>
    </row>
    <row r="842" spans="2:23" ht="15.6">
      <c r="B842" s="49">
        <v>45144</v>
      </c>
      <c r="C842" s="48">
        <v>7.0209999999999999</v>
      </c>
      <c r="D842" s="48">
        <v>7.0060000000000002</v>
      </c>
      <c r="E842" s="48">
        <v>7.0229999999999997</v>
      </c>
      <c r="F842" s="48">
        <v>6.99</v>
      </c>
      <c r="G842" s="50">
        <v>5.5999999999999999E-3</v>
      </c>
      <c r="I842" s="29">
        <v>45144.645833333336</v>
      </c>
      <c r="J842" s="30">
        <v>1207.3</v>
      </c>
      <c r="K842" s="43">
        <f t="shared" si="72"/>
        <v>1.0673475367293017E-2</v>
      </c>
      <c r="M842" s="29">
        <v>45144.645833333336</v>
      </c>
      <c r="N842" s="30">
        <v>1480.6</v>
      </c>
      <c r="O842" s="31">
        <f t="shared" si="73"/>
        <v>-1.3985082578582886E-2</v>
      </c>
      <c r="Q842" s="49">
        <v>45144</v>
      </c>
      <c r="R842" s="48">
        <v>871.05</v>
      </c>
      <c r="S842" s="50">
        <v>-5.0000000000000001E-3</v>
      </c>
      <c r="T842" s="48" t="b">
        <f t="shared" si="68"/>
        <v>1</v>
      </c>
      <c r="U842" s="68"/>
      <c r="V842" s="68"/>
      <c r="W842" s="6"/>
    </row>
    <row r="843" spans="2:23" ht="15.6">
      <c r="B843" s="49">
        <v>45175</v>
      </c>
      <c r="C843" s="48">
        <v>7.0389999999999997</v>
      </c>
      <c r="D843" s="48">
        <v>7.0119999999999996</v>
      </c>
      <c r="E843" s="48">
        <v>7.0439999999999996</v>
      </c>
      <c r="F843" s="48">
        <v>7.0119999999999996</v>
      </c>
      <c r="G843" s="50">
        <v>2.5999999999999999E-3</v>
      </c>
      <c r="I843" s="29">
        <v>45175.645833333336</v>
      </c>
      <c r="J843" s="30">
        <v>1191.2</v>
      </c>
      <c r="K843" s="43">
        <f t="shared" si="72"/>
        <v>-1.333554211877741E-2</v>
      </c>
      <c r="M843" s="29">
        <v>45175.645833333336</v>
      </c>
      <c r="N843" s="30">
        <v>1477.3</v>
      </c>
      <c r="O843" s="31">
        <f t="shared" si="73"/>
        <v>-2.2288261515601704E-3</v>
      </c>
      <c r="Q843" s="49">
        <v>45175</v>
      </c>
      <c r="R843" s="48">
        <v>888.2</v>
      </c>
      <c r="S843" s="50">
        <v>1.9699999999999999E-2</v>
      </c>
      <c r="T843" s="48" t="b">
        <f t="shared" ref="T843:T906" si="74">Q843=B843</f>
        <v>1</v>
      </c>
      <c r="U843" s="68"/>
      <c r="V843" s="68"/>
      <c r="W843" s="6"/>
    </row>
    <row r="844" spans="2:23" ht="15.6">
      <c r="B844" s="49">
        <v>45266</v>
      </c>
      <c r="C844" s="48">
        <v>7.016</v>
      </c>
      <c r="D844" s="48">
        <v>7.048</v>
      </c>
      <c r="E844" s="48">
        <v>7.048</v>
      </c>
      <c r="F844" s="48">
        <v>7.0149999999999997</v>
      </c>
      <c r="G844" s="50">
        <v>-3.3E-3</v>
      </c>
      <c r="I844" s="29">
        <v>45266.645833333336</v>
      </c>
      <c r="J844" s="30">
        <v>1191.4000000000001</v>
      </c>
      <c r="K844" s="43">
        <f t="shared" si="72"/>
        <v>1.6789791806592902E-4</v>
      </c>
      <c r="M844" s="29">
        <v>45266.645833333336</v>
      </c>
      <c r="N844" s="30">
        <v>1482.4</v>
      </c>
      <c r="O844" s="31">
        <f t="shared" si="73"/>
        <v>3.4522439585731313E-3</v>
      </c>
      <c r="Q844" s="49">
        <v>45266</v>
      </c>
      <c r="R844" s="48">
        <v>880.75</v>
      </c>
      <c r="S844" s="50">
        <v>-8.3999999999999995E-3</v>
      </c>
      <c r="T844" s="48" t="b">
        <f t="shared" si="74"/>
        <v>1</v>
      </c>
      <c r="U844" s="68"/>
      <c r="V844" s="68"/>
      <c r="W844" s="6"/>
    </row>
    <row r="845" spans="2:23" ht="27">
      <c r="B845" s="48" t="s">
        <v>1386</v>
      </c>
      <c r="C845" s="48">
        <v>7.0019999999999998</v>
      </c>
      <c r="D845" s="48">
        <v>6.9980000000000002</v>
      </c>
      <c r="E845" s="48">
        <v>7.0119999999999996</v>
      </c>
      <c r="F845" s="48">
        <v>6.9980000000000002</v>
      </c>
      <c r="G845" s="50">
        <v>-2E-3</v>
      </c>
      <c r="I845" s="30" t="s">
        <v>524</v>
      </c>
      <c r="J845" s="30">
        <v>1203.45</v>
      </c>
      <c r="K845" s="43">
        <f t="shared" si="72"/>
        <v>1.0114151418499251E-2</v>
      </c>
      <c r="M845" s="30" t="s">
        <v>524</v>
      </c>
      <c r="N845" s="30">
        <v>1465.85</v>
      </c>
      <c r="O845" s="31">
        <f t="shared" si="73"/>
        <v>-1.1164328116567868E-2</v>
      </c>
      <c r="Q845" s="48" t="s">
        <v>1386</v>
      </c>
      <c r="R845" s="48">
        <v>893.5</v>
      </c>
      <c r="S845" s="50">
        <v>1.4500000000000001E-2</v>
      </c>
      <c r="T845" s="48" t="b">
        <f t="shared" si="74"/>
        <v>1</v>
      </c>
      <c r="U845" s="68"/>
      <c r="V845" s="68"/>
      <c r="W845" s="6"/>
    </row>
    <row r="846" spans="2:23" ht="27">
      <c r="B846" s="48" t="s">
        <v>1387</v>
      </c>
      <c r="C846" s="48">
        <v>7.0110000000000001</v>
      </c>
      <c r="D846" s="48">
        <v>7.02</v>
      </c>
      <c r="E846" s="48">
        <v>7.0209999999999999</v>
      </c>
      <c r="F846" s="48">
        <v>7.008</v>
      </c>
      <c r="G846" s="50">
        <v>1.2999999999999999E-3</v>
      </c>
      <c r="I846" s="30" t="s">
        <v>525</v>
      </c>
      <c r="J846" s="30">
        <v>1186</v>
      </c>
      <c r="K846" s="43">
        <f t="shared" si="72"/>
        <v>-1.4499979226390791E-2</v>
      </c>
      <c r="M846" s="30" t="s">
        <v>525</v>
      </c>
      <c r="N846" s="30">
        <v>1483.9</v>
      </c>
      <c r="O846" s="31">
        <f t="shared" si="73"/>
        <v>1.2313674659753859E-2</v>
      </c>
      <c r="Q846" s="48" t="s">
        <v>1387</v>
      </c>
      <c r="R846" s="48">
        <v>898.05</v>
      </c>
      <c r="S846" s="50">
        <v>5.1000000000000004E-3</v>
      </c>
      <c r="T846" s="48" t="b">
        <f t="shared" si="74"/>
        <v>1</v>
      </c>
      <c r="U846" s="68"/>
      <c r="V846" s="68"/>
      <c r="W846" s="6"/>
    </row>
    <row r="847" spans="2:23" ht="27">
      <c r="B847" s="48" t="s">
        <v>1388</v>
      </c>
      <c r="C847" s="48">
        <v>7.0359999999999996</v>
      </c>
      <c r="D847" s="48">
        <v>7.0270000000000001</v>
      </c>
      <c r="E847" s="48">
        <v>7.0430000000000001</v>
      </c>
      <c r="F847" s="48">
        <v>7.02</v>
      </c>
      <c r="G847" s="50">
        <v>3.5999999999999999E-3</v>
      </c>
      <c r="I847" s="30" t="s">
        <v>526</v>
      </c>
      <c r="J847" s="30">
        <v>1186.8499999999999</v>
      </c>
      <c r="K847" s="43">
        <f t="shared" si="72"/>
        <v>7.1669477234403978E-4</v>
      </c>
      <c r="M847" s="30" t="s">
        <v>526</v>
      </c>
      <c r="N847" s="30">
        <v>1489.25</v>
      </c>
      <c r="O847" s="31">
        <f t="shared" si="73"/>
        <v>3.6053642428734989E-3</v>
      </c>
      <c r="Q847" s="48" t="s">
        <v>1388</v>
      </c>
      <c r="R847" s="48">
        <v>896.05</v>
      </c>
      <c r="S847" s="50">
        <v>-2.2000000000000001E-3</v>
      </c>
      <c r="T847" s="48" t="b">
        <f t="shared" si="74"/>
        <v>1</v>
      </c>
      <c r="U847" s="68"/>
      <c r="V847" s="68"/>
      <c r="W847" s="6"/>
    </row>
    <row r="848" spans="2:23" ht="27">
      <c r="B848" s="48" t="s">
        <v>1389</v>
      </c>
      <c r="C848" s="48">
        <v>7.0339999999999998</v>
      </c>
      <c r="D848" s="48">
        <v>7.0410000000000004</v>
      </c>
      <c r="E848" s="48">
        <v>7.0570000000000004</v>
      </c>
      <c r="F848" s="48">
        <v>7.0270000000000001</v>
      </c>
      <c r="G848" s="50">
        <v>-2.9999999999999997E-4</v>
      </c>
      <c r="I848" s="30" t="s">
        <v>527</v>
      </c>
      <c r="J848" s="30">
        <v>1199.7</v>
      </c>
      <c r="K848" s="43">
        <f t="shared" si="72"/>
        <v>1.0826978977966917E-2</v>
      </c>
      <c r="M848" s="30" t="s">
        <v>527</v>
      </c>
      <c r="N848" s="30">
        <v>1512.2</v>
      </c>
      <c r="O848" s="31">
        <f t="shared" si="73"/>
        <v>1.541044149739812E-2</v>
      </c>
      <c r="Q848" s="48" t="s">
        <v>1389</v>
      </c>
      <c r="R848" s="48">
        <v>909.35</v>
      </c>
      <c r="S848" s="50">
        <v>1.4800000000000001E-2</v>
      </c>
      <c r="T848" s="48" t="b">
        <f t="shared" si="74"/>
        <v>1</v>
      </c>
      <c r="U848" s="68"/>
      <c r="V848" s="68"/>
      <c r="W848" s="6"/>
    </row>
    <row r="849" spans="2:23" ht="27">
      <c r="B849" s="48" t="s">
        <v>1390</v>
      </c>
      <c r="C849" s="48">
        <v>7.0529999999999999</v>
      </c>
      <c r="D849" s="48">
        <v>7.0549999999999997</v>
      </c>
      <c r="E849" s="48">
        <v>7.0609999999999999</v>
      </c>
      <c r="F849" s="48">
        <v>7.0279999999999996</v>
      </c>
      <c r="G849" s="50">
        <v>2.7000000000000001E-3</v>
      </c>
      <c r="I849" s="30" t="s">
        <v>528</v>
      </c>
      <c r="J849" s="30">
        <v>1197.4000000000001</v>
      </c>
      <c r="K849" s="43">
        <f t="shared" si="72"/>
        <v>-1.9171459531549528E-3</v>
      </c>
      <c r="M849" s="30" t="s">
        <v>528</v>
      </c>
      <c r="N849" s="30">
        <v>1490.35</v>
      </c>
      <c r="O849" s="31">
        <f t="shared" si="73"/>
        <v>-1.4449146938235735E-2</v>
      </c>
      <c r="Q849" s="48" t="s">
        <v>1390</v>
      </c>
      <c r="R849" s="48">
        <v>899.05</v>
      </c>
      <c r="S849" s="50">
        <v>-1.1299999999999999E-2</v>
      </c>
      <c r="T849" s="48" t="b">
        <f t="shared" si="74"/>
        <v>1</v>
      </c>
      <c r="U849" s="68"/>
      <c r="V849" s="68"/>
      <c r="W849" s="6"/>
    </row>
    <row r="850" spans="2:23" ht="27">
      <c r="B850" s="48" t="s">
        <v>1391</v>
      </c>
      <c r="C850" s="48">
        <v>7.0590000000000002</v>
      </c>
      <c r="D850" s="48">
        <v>7.0629999999999997</v>
      </c>
      <c r="E850" s="48">
        <v>7.069</v>
      </c>
      <c r="F850" s="48">
        <v>7.0510000000000002</v>
      </c>
      <c r="G850" s="50">
        <v>8.9999999999999998E-4</v>
      </c>
      <c r="I850" s="30" t="s">
        <v>529</v>
      </c>
      <c r="J850" s="30">
        <v>1211.7</v>
      </c>
      <c r="K850" s="43">
        <f t="shared" si="72"/>
        <v>1.1942542174711912E-2</v>
      </c>
      <c r="M850" s="30" t="s">
        <v>529</v>
      </c>
      <c r="N850" s="30">
        <v>1495.2</v>
      </c>
      <c r="O850" s="31">
        <f t="shared" si="73"/>
        <v>3.2542691314121353E-3</v>
      </c>
      <c r="Q850" s="48" t="s">
        <v>1391</v>
      </c>
      <c r="R850" s="48">
        <v>891.75</v>
      </c>
      <c r="S850" s="50">
        <v>-8.0999999999999996E-3</v>
      </c>
      <c r="T850" s="48" t="b">
        <f t="shared" si="74"/>
        <v>1</v>
      </c>
      <c r="U850" s="68"/>
      <c r="V850" s="68"/>
      <c r="W850" s="6"/>
    </row>
    <row r="851" spans="2:23" ht="27">
      <c r="B851" s="48" t="s">
        <v>1392</v>
      </c>
      <c r="C851" s="48">
        <v>7.0670000000000002</v>
      </c>
      <c r="D851" s="48">
        <v>7.0629999999999997</v>
      </c>
      <c r="E851" s="48">
        <v>7.0709999999999997</v>
      </c>
      <c r="F851" s="48">
        <v>7.0490000000000004</v>
      </c>
      <c r="G851" s="50">
        <v>1.1000000000000001E-3</v>
      </c>
      <c r="I851" s="30" t="s">
        <v>530</v>
      </c>
      <c r="J851" s="30">
        <v>1226.0999999999999</v>
      </c>
      <c r="K851" s="43">
        <f t="shared" si="72"/>
        <v>1.1884129735082904E-2</v>
      </c>
      <c r="M851" s="30" t="s">
        <v>530</v>
      </c>
      <c r="N851" s="30">
        <v>1487.15</v>
      </c>
      <c r="O851" s="31">
        <f t="shared" si="73"/>
        <v>-5.3838951310860583E-3</v>
      </c>
      <c r="Q851" s="48" t="s">
        <v>1392</v>
      </c>
      <c r="R851" s="48">
        <v>896.4</v>
      </c>
      <c r="S851" s="50">
        <v>5.1999999999999998E-3</v>
      </c>
      <c r="T851" s="48" t="b">
        <f t="shared" si="74"/>
        <v>1</v>
      </c>
      <c r="U851" s="68"/>
      <c r="V851" s="68"/>
      <c r="W851" s="6"/>
    </row>
    <row r="852" spans="2:23" ht="27">
      <c r="B852" s="48" t="s">
        <v>1393</v>
      </c>
      <c r="C852" s="48">
        <v>7.0860000000000003</v>
      </c>
      <c r="D852" s="48">
        <v>7.0629999999999997</v>
      </c>
      <c r="E852" s="48">
        <v>7.093</v>
      </c>
      <c r="F852" s="48">
        <v>7.0579999999999998</v>
      </c>
      <c r="G852" s="50">
        <v>2.7000000000000001E-3</v>
      </c>
      <c r="I852" s="30" t="s">
        <v>531</v>
      </c>
      <c r="J852" s="30">
        <v>1217.5999999999999</v>
      </c>
      <c r="K852" s="43">
        <f t="shared" si="72"/>
        <v>-6.9325503629393825E-3</v>
      </c>
      <c r="M852" s="30" t="s">
        <v>531</v>
      </c>
      <c r="N852" s="30">
        <v>1508.1</v>
      </c>
      <c r="O852" s="31">
        <f t="shared" ref="O852:O883" si="75">(N852/N851)-1</f>
        <v>1.4087348283629675E-2</v>
      </c>
      <c r="Q852" s="48" t="s">
        <v>1393</v>
      </c>
      <c r="R852" s="48">
        <v>894.25</v>
      </c>
      <c r="S852" s="50">
        <v>-2.3999999999999998E-3</v>
      </c>
      <c r="T852" s="48" t="b">
        <f t="shared" si="74"/>
        <v>1</v>
      </c>
      <c r="U852" s="68"/>
      <c r="V852" s="68"/>
      <c r="W852" s="6"/>
    </row>
    <row r="853" spans="2:23" ht="27">
      <c r="B853" s="48" t="s">
        <v>1394</v>
      </c>
      <c r="C853" s="48">
        <v>7.0739999999999998</v>
      </c>
      <c r="D853" s="48">
        <v>7.0949999999999998</v>
      </c>
      <c r="E853" s="48">
        <v>7.0979999999999999</v>
      </c>
      <c r="F853" s="48">
        <v>7.0629999999999997</v>
      </c>
      <c r="G853" s="50">
        <v>-1.6999999999999999E-3</v>
      </c>
      <c r="I853" s="30" t="s">
        <v>532</v>
      </c>
      <c r="J853" s="30">
        <v>1195.8</v>
      </c>
      <c r="K853" s="43">
        <f t="shared" si="72"/>
        <v>-1.7904073587384994E-2</v>
      </c>
      <c r="M853" s="30" t="s">
        <v>532</v>
      </c>
      <c r="N853" s="30">
        <v>1490.15</v>
      </c>
      <c r="O853" s="31">
        <f t="shared" si="75"/>
        <v>-1.1902393740467976E-2</v>
      </c>
      <c r="Q853" s="48" t="s">
        <v>1394</v>
      </c>
      <c r="R853" s="48">
        <v>906.6</v>
      </c>
      <c r="S853" s="50">
        <v>1.38E-2</v>
      </c>
      <c r="T853" s="48" t="b">
        <f t="shared" si="74"/>
        <v>1</v>
      </c>
      <c r="U853" s="68"/>
      <c r="V853" s="68"/>
      <c r="W853" s="6"/>
    </row>
    <row r="854" spans="2:23" ht="27">
      <c r="B854" s="48" t="s">
        <v>1395</v>
      </c>
      <c r="C854" s="48">
        <v>7.0659999999999998</v>
      </c>
      <c r="D854" s="48">
        <v>7.077</v>
      </c>
      <c r="E854" s="48">
        <v>7.085</v>
      </c>
      <c r="F854" s="48">
        <v>7.0629999999999997</v>
      </c>
      <c r="G854" s="50">
        <v>-1.1000000000000001E-3</v>
      </c>
      <c r="I854" s="30" t="s">
        <v>533</v>
      </c>
      <c r="J854" s="30">
        <v>1202.8499999999999</v>
      </c>
      <c r="K854" s="43">
        <f t="shared" ref="K854:K855" si="76">(J854/J853)-1</f>
        <v>5.8956347215253224E-3</v>
      </c>
      <c r="M854" s="30" t="s">
        <v>533</v>
      </c>
      <c r="N854" s="30">
        <v>1496.25</v>
      </c>
      <c r="O854" s="31">
        <f t="shared" si="75"/>
        <v>4.0935476294332585E-3</v>
      </c>
      <c r="Q854" s="48" t="s">
        <v>1395</v>
      </c>
      <c r="R854" s="48">
        <v>901</v>
      </c>
      <c r="S854" s="50">
        <v>-6.1999999999999998E-3</v>
      </c>
      <c r="T854" s="48" t="b">
        <f t="shared" si="74"/>
        <v>1</v>
      </c>
      <c r="U854" s="68"/>
      <c r="V854" s="68"/>
      <c r="W854" s="6"/>
    </row>
    <row r="855" spans="2:23" ht="27">
      <c r="B855" s="48" t="s">
        <v>1396</v>
      </c>
      <c r="C855" s="48">
        <v>7.0629999999999997</v>
      </c>
      <c r="D855" s="48">
        <v>7.0910000000000002</v>
      </c>
      <c r="E855" s="48">
        <v>7.0910000000000002</v>
      </c>
      <c r="F855" s="48">
        <v>7.0570000000000004</v>
      </c>
      <c r="G855" s="50">
        <v>-4.0000000000000002E-4</v>
      </c>
      <c r="I855" s="30" t="s">
        <v>534</v>
      </c>
      <c r="J855" s="30">
        <v>1225.3</v>
      </c>
      <c r="K855" s="43">
        <f t="shared" si="76"/>
        <v>1.8664006318327431E-2</v>
      </c>
      <c r="M855" s="30" t="s">
        <v>534</v>
      </c>
      <c r="N855" s="30">
        <v>1498.75</v>
      </c>
      <c r="O855" s="31">
        <f t="shared" si="75"/>
        <v>1.6708437761070449E-3</v>
      </c>
      <c r="Q855" s="48" t="s">
        <v>1396</v>
      </c>
      <c r="R855" s="48">
        <v>910</v>
      </c>
      <c r="S855" s="50">
        <v>0.01</v>
      </c>
      <c r="T855" s="48" t="b">
        <f t="shared" si="74"/>
        <v>1</v>
      </c>
      <c r="U855" s="69"/>
      <c r="V855" s="68"/>
      <c r="W855" s="6"/>
    </row>
    <row r="856" spans="2:23" ht="27">
      <c r="B856" s="48" t="s">
        <v>1397</v>
      </c>
      <c r="C856" s="48">
        <v>7.11</v>
      </c>
      <c r="D856" s="48">
        <v>7.0910000000000002</v>
      </c>
      <c r="E856" s="48">
        <v>7.117</v>
      </c>
      <c r="F856" s="48">
        <v>7.0839999999999996</v>
      </c>
      <c r="G856" s="50">
        <v>7.7000000000000002E-3</v>
      </c>
      <c r="I856" s="30" t="s">
        <v>535</v>
      </c>
      <c r="J856" s="30">
        <v>1208.5999999999999</v>
      </c>
      <c r="K856" s="43">
        <f>J856/J855-1</f>
        <v>-1.362931526972988E-2</v>
      </c>
      <c r="M856" s="30" t="s">
        <v>535</v>
      </c>
      <c r="N856" s="30">
        <v>1511.95</v>
      </c>
      <c r="O856" s="31">
        <f t="shared" si="75"/>
        <v>8.8073394495413737E-3</v>
      </c>
      <c r="Q856" s="48" t="s">
        <v>1397</v>
      </c>
      <c r="R856" s="48">
        <v>912.2</v>
      </c>
      <c r="S856" s="50">
        <v>-1.1000000000000001E-3</v>
      </c>
      <c r="T856" s="48" t="b">
        <f t="shared" si="74"/>
        <v>1</v>
      </c>
      <c r="U856" s="69"/>
      <c r="V856" s="68"/>
      <c r="W856" s="6"/>
    </row>
    <row r="857" spans="2:23" ht="15.6">
      <c r="B857" s="49">
        <v>44992</v>
      </c>
      <c r="C857" s="48">
        <v>7.117</v>
      </c>
      <c r="D857" s="48">
        <v>7.1130000000000004</v>
      </c>
      <c r="E857" s="48">
        <v>7.1219999999999999</v>
      </c>
      <c r="F857" s="48">
        <v>7.1</v>
      </c>
      <c r="G857" s="50">
        <v>1E-3</v>
      </c>
      <c r="I857" s="29">
        <v>44992.645833333336</v>
      </c>
      <c r="J857" s="30">
        <v>1278.0999999999999</v>
      </c>
      <c r="K857" s="43">
        <f t="shared" ref="K857:K887" si="77">(J857/J856)-1</f>
        <v>5.7504550719841063E-2</v>
      </c>
      <c r="M857" s="29">
        <v>44992.645833333336</v>
      </c>
      <c r="N857" s="30">
        <v>1510.1</v>
      </c>
      <c r="O857" s="31">
        <f t="shared" si="75"/>
        <v>-1.2235854360264087E-3</v>
      </c>
      <c r="Q857" s="49">
        <v>44992</v>
      </c>
      <c r="R857" s="48">
        <v>920.05</v>
      </c>
      <c r="S857" s="50">
        <v>8.6E-3</v>
      </c>
      <c r="T857" s="48" t="b">
        <f t="shared" si="74"/>
        <v>1</v>
      </c>
      <c r="U857" s="69"/>
      <c r="V857" s="68"/>
      <c r="W857" s="6"/>
    </row>
    <row r="858" spans="2:23" ht="15.6">
      <c r="B858" s="49">
        <v>45023</v>
      </c>
      <c r="C858" s="48">
        <v>7.1189999999999998</v>
      </c>
      <c r="D858" s="48">
        <v>7.1269999999999998</v>
      </c>
      <c r="E858" s="48">
        <v>7.1269999999999998</v>
      </c>
      <c r="F858" s="48">
        <v>7.1079999999999997</v>
      </c>
      <c r="G858" s="50">
        <v>2.9999999999999997E-4</v>
      </c>
      <c r="I858" s="29">
        <v>45023.645833333336</v>
      </c>
      <c r="J858" s="30">
        <v>1329.7</v>
      </c>
      <c r="K858" s="43">
        <f t="shared" si="77"/>
        <v>4.0372427822549239E-2</v>
      </c>
      <c r="M858" s="29">
        <v>45023.645833333336</v>
      </c>
      <c r="N858" s="30">
        <v>1515.25</v>
      </c>
      <c r="O858" s="31">
        <f t="shared" si="75"/>
        <v>3.4103701741607928E-3</v>
      </c>
      <c r="Q858" s="49">
        <v>45023</v>
      </c>
      <c r="R858" s="48">
        <v>917.65</v>
      </c>
      <c r="S858" s="50">
        <v>-2.5999999999999999E-3</v>
      </c>
      <c r="T858" s="48" t="b">
        <f t="shared" si="74"/>
        <v>1</v>
      </c>
      <c r="U858" s="69"/>
      <c r="V858" s="68"/>
      <c r="W858" s="6"/>
    </row>
    <row r="859" spans="2:23" ht="15.6">
      <c r="B859" s="49">
        <v>45053</v>
      </c>
      <c r="C859" s="48">
        <v>7.1050000000000004</v>
      </c>
      <c r="D859" s="48">
        <v>7.1219999999999999</v>
      </c>
      <c r="E859" s="48">
        <v>7.1219999999999999</v>
      </c>
      <c r="F859" s="48">
        <v>7.1020000000000003</v>
      </c>
      <c r="G859" s="50">
        <v>-2E-3</v>
      </c>
      <c r="I859" s="29">
        <v>45053.645833333336</v>
      </c>
      <c r="J859" s="30">
        <v>1358.55</v>
      </c>
      <c r="K859" s="43">
        <f t="shared" si="77"/>
        <v>2.1696623298488316E-2</v>
      </c>
      <c r="M859" s="29">
        <v>45053.645833333336</v>
      </c>
      <c r="N859" s="30">
        <v>1521.65</v>
      </c>
      <c r="O859" s="31">
        <f t="shared" si="75"/>
        <v>4.2237254578452177E-3</v>
      </c>
      <c r="Q859" s="49">
        <v>45053</v>
      </c>
      <c r="R859" s="48">
        <v>930.05</v>
      </c>
      <c r="S859" s="50">
        <v>1.35E-2</v>
      </c>
      <c r="T859" s="48" t="b">
        <f t="shared" si="74"/>
        <v>1</v>
      </c>
      <c r="U859" s="69"/>
      <c r="V859" s="68"/>
      <c r="W859" s="6"/>
    </row>
    <row r="860" spans="2:23" ht="15.6">
      <c r="B860" s="49">
        <v>45084</v>
      </c>
      <c r="C860" s="48">
        <v>7.1470000000000002</v>
      </c>
      <c r="D860" s="48">
        <v>7.1319999999999997</v>
      </c>
      <c r="E860" s="48">
        <v>7.1509999999999998</v>
      </c>
      <c r="F860" s="48">
        <v>7.13</v>
      </c>
      <c r="G860" s="50">
        <v>5.8999999999999999E-3</v>
      </c>
      <c r="I860" s="29">
        <v>45084.645833333336</v>
      </c>
      <c r="J860" s="30">
        <v>1380.35</v>
      </c>
      <c r="K860" s="43">
        <f t="shared" si="77"/>
        <v>1.6046520186963953E-2</v>
      </c>
      <c r="M860" s="29">
        <v>45084.645833333336</v>
      </c>
      <c r="N860" s="30">
        <v>1543.65</v>
      </c>
      <c r="O860" s="31">
        <f t="shared" si="75"/>
        <v>1.4457989682252759E-2</v>
      </c>
      <c r="Q860" s="49">
        <v>45084</v>
      </c>
      <c r="R860" s="48">
        <v>944.05</v>
      </c>
      <c r="S860" s="50">
        <v>1.5100000000000001E-2</v>
      </c>
      <c r="T860" s="48" t="b">
        <f t="shared" si="74"/>
        <v>1</v>
      </c>
      <c r="U860" s="69"/>
      <c r="V860" s="68"/>
      <c r="W860" s="6"/>
    </row>
    <row r="861" spans="2:23" ht="15.6">
      <c r="B861" s="49">
        <v>45114</v>
      </c>
      <c r="C861" s="48">
        <v>7.1589999999999998</v>
      </c>
      <c r="D861" s="48">
        <v>7.1710000000000003</v>
      </c>
      <c r="E861" s="48">
        <v>7.1749999999999998</v>
      </c>
      <c r="F861" s="48">
        <v>7.1440000000000001</v>
      </c>
      <c r="G861" s="50">
        <v>1.6999999999999999E-3</v>
      </c>
      <c r="I861" s="29">
        <v>45114.645833333336</v>
      </c>
      <c r="J861" s="30">
        <v>1355.15</v>
      </c>
      <c r="K861" s="43">
        <f t="shared" si="77"/>
        <v>-1.8256239359582538E-2</v>
      </c>
      <c r="M861" s="29">
        <v>45114.645833333336</v>
      </c>
      <c r="N861" s="30">
        <v>1504.4</v>
      </c>
      <c r="O861" s="31">
        <f t="shared" si="75"/>
        <v>-2.5426748291387247E-2</v>
      </c>
      <c r="Q861" s="49">
        <v>45114</v>
      </c>
      <c r="R861" s="48">
        <v>914.65</v>
      </c>
      <c r="S861" s="50">
        <v>-3.1099999999999999E-2</v>
      </c>
      <c r="T861" s="48" t="b">
        <f t="shared" si="74"/>
        <v>1</v>
      </c>
      <c r="U861" s="69"/>
      <c r="V861" s="68"/>
      <c r="W861" s="6"/>
    </row>
    <row r="862" spans="2:23" ht="15.6">
      <c r="B862" s="49">
        <v>45206</v>
      </c>
      <c r="C862" s="48">
        <v>7.149</v>
      </c>
      <c r="D862" s="48">
        <v>7.1680000000000001</v>
      </c>
      <c r="E862" s="48">
        <v>7.1680000000000001</v>
      </c>
      <c r="F862" s="48">
        <v>7.1379999999999999</v>
      </c>
      <c r="G862" s="50">
        <v>-1.4E-3</v>
      </c>
      <c r="I862" s="29">
        <v>45206.645833333336</v>
      </c>
      <c r="J862" s="30">
        <v>1347.9</v>
      </c>
      <c r="K862" s="43">
        <f t="shared" si="77"/>
        <v>-5.3499612589011925E-3</v>
      </c>
      <c r="M862" s="29">
        <v>45206.645833333336</v>
      </c>
      <c r="N862" s="30">
        <v>1483.25</v>
      </c>
      <c r="O862" s="31">
        <f t="shared" si="75"/>
        <v>-1.4058760967827766E-2</v>
      </c>
      <c r="Q862" s="49">
        <v>45206</v>
      </c>
      <c r="R862" s="48">
        <v>914.9</v>
      </c>
      <c r="S862" s="50">
        <v>2.9999999999999997E-4</v>
      </c>
      <c r="T862" s="48" t="b">
        <f t="shared" si="74"/>
        <v>1</v>
      </c>
      <c r="U862" s="69"/>
      <c r="V862" s="68"/>
      <c r="W862" s="6"/>
    </row>
    <row r="863" spans="2:23" ht="15.6">
      <c r="B863" s="49">
        <v>45237</v>
      </c>
      <c r="C863" s="48">
        <v>7.0949999999999998</v>
      </c>
      <c r="D863" s="48">
        <v>7.12</v>
      </c>
      <c r="E863" s="48">
        <v>7.1230000000000002</v>
      </c>
      <c r="F863" s="48">
        <v>7.0880000000000001</v>
      </c>
      <c r="G863" s="50">
        <v>-7.6E-3</v>
      </c>
      <c r="I863" s="29">
        <v>45237.645833333336</v>
      </c>
      <c r="J863" s="30">
        <v>1332.8</v>
      </c>
      <c r="K863" s="43">
        <f t="shared" si="77"/>
        <v>-1.1202611469693702E-2</v>
      </c>
      <c r="M863" s="29">
        <v>45237.645833333336</v>
      </c>
      <c r="N863" s="30">
        <v>1484.45</v>
      </c>
      <c r="O863" s="31">
        <f t="shared" si="75"/>
        <v>8.090342154054575E-4</v>
      </c>
      <c r="Q863" s="49">
        <v>45237</v>
      </c>
      <c r="R863" s="48">
        <v>925.35</v>
      </c>
      <c r="S863" s="50">
        <v>1.14E-2</v>
      </c>
      <c r="T863" s="48" t="b">
        <f t="shared" si="74"/>
        <v>1</v>
      </c>
      <c r="U863" s="68"/>
      <c r="V863" s="68"/>
      <c r="W863" s="6"/>
    </row>
    <row r="864" spans="2:23" ht="15.6">
      <c r="B864" s="49">
        <v>45267</v>
      </c>
      <c r="C864" s="48">
        <v>7.1180000000000003</v>
      </c>
      <c r="D864" s="48">
        <v>7.0910000000000002</v>
      </c>
      <c r="E864" s="48">
        <v>7.1219999999999999</v>
      </c>
      <c r="F864" s="48">
        <v>7.0869999999999997</v>
      </c>
      <c r="G864" s="50">
        <v>3.2000000000000002E-3</v>
      </c>
      <c r="I864" s="29">
        <v>45267.645833333336</v>
      </c>
      <c r="J864" s="30">
        <v>1393.4</v>
      </c>
      <c r="K864" s="43">
        <f t="shared" si="77"/>
        <v>4.5468187274910088E-2</v>
      </c>
      <c r="M864" s="29">
        <v>45267.645833333336</v>
      </c>
      <c r="N864" s="30">
        <v>1485.7</v>
      </c>
      <c r="O864" s="31">
        <f t="shared" si="75"/>
        <v>8.4206271683107126E-4</v>
      </c>
      <c r="Q864" s="49">
        <v>45267</v>
      </c>
      <c r="R864" s="48">
        <v>929.15</v>
      </c>
      <c r="S864" s="50">
        <v>4.1000000000000003E-3</v>
      </c>
      <c r="T864" s="48" t="b">
        <f t="shared" si="74"/>
        <v>1</v>
      </c>
      <c r="U864" s="68"/>
      <c r="V864" s="68"/>
      <c r="W864" s="6"/>
    </row>
    <row r="865" spans="2:23" ht="27">
      <c r="B865" s="48" t="s">
        <v>1398</v>
      </c>
      <c r="C865" s="48">
        <v>7.0709999999999997</v>
      </c>
      <c r="D865" s="48">
        <v>7.0990000000000002</v>
      </c>
      <c r="E865" s="48">
        <v>7.0990000000000002</v>
      </c>
      <c r="F865" s="48">
        <v>7.0640000000000001</v>
      </c>
      <c r="G865" s="50">
        <v>-6.6E-3</v>
      </c>
      <c r="I865" s="30" t="s">
        <v>536</v>
      </c>
      <c r="J865" s="30">
        <v>1354</v>
      </c>
      <c r="K865" s="43">
        <f t="shared" si="77"/>
        <v>-2.8276159035452886E-2</v>
      </c>
      <c r="M865" s="30" t="s">
        <v>536</v>
      </c>
      <c r="N865" s="30">
        <v>1501.25</v>
      </c>
      <c r="O865" s="31">
        <f t="shared" si="75"/>
        <v>1.0466446792757544E-2</v>
      </c>
      <c r="Q865" s="48" t="s">
        <v>1398</v>
      </c>
      <c r="R865" s="48">
        <v>924.5</v>
      </c>
      <c r="S865" s="50">
        <v>-5.0000000000000001E-3</v>
      </c>
      <c r="T865" s="48" t="b">
        <f t="shared" si="74"/>
        <v>1</v>
      </c>
      <c r="U865" s="68"/>
      <c r="V865" s="68"/>
      <c r="W865" s="6"/>
    </row>
    <row r="866" spans="2:23" ht="27">
      <c r="B866" s="48" t="s">
        <v>1399</v>
      </c>
      <c r="C866" s="48">
        <v>7.0890000000000004</v>
      </c>
      <c r="D866" s="48">
        <v>7.06</v>
      </c>
      <c r="E866" s="48">
        <v>7.0949999999999998</v>
      </c>
      <c r="F866" s="48">
        <v>7.06</v>
      </c>
      <c r="G866" s="50">
        <v>2.5000000000000001E-3</v>
      </c>
      <c r="I866" s="30" t="s">
        <v>537</v>
      </c>
      <c r="J866" s="30">
        <v>1381.2</v>
      </c>
      <c r="K866" s="43">
        <f t="shared" si="77"/>
        <v>2.0088626292466882E-2</v>
      </c>
      <c r="M866" s="30" t="s">
        <v>537</v>
      </c>
      <c r="N866" s="30">
        <v>1510.35</v>
      </c>
      <c r="O866" s="31">
        <f t="shared" si="75"/>
        <v>6.0616153205661494E-3</v>
      </c>
      <c r="Q866" s="48" t="s">
        <v>1399</v>
      </c>
      <c r="R866" s="48">
        <v>944.8</v>
      </c>
      <c r="S866" s="50">
        <v>2.1999999999999999E-2</v>
      </c>
      <c r="T866" s="48" t="b">
        <f t="shared" si="74"/>
        <v>1</v>
      </c>
      <c r="U866" s="68"/>
      <c r="V866" s="68"/>
      <c r="W866" s="6"/>
    </row>
    <row r="867" spans="2:23" ht="27">
      <c r="B867" s="48" t="s">
        <v>1400</v>
      </c>
      <c r="C867" s="48">
        <v>7.0739999999999998</v>
      </c>
      <c r="D867" s="48">
        <v>7.11</v>
      </c>
      <c r="E867" s="48">
        <v>7.11</v>
      </c>
      <c r="F867" s="48">
        <v>7.0709999999999997</v>
      </c>
      <c r="G867" s="50">
        <v>-2.0999999999999999E-3</v>
      </c>
      <c r="I867" s="30" t="s">
        <v>538</v>
      </c>
      <c r="J867" s="30">
        <v>1377.7</v>
      </c>
      <c r="K867" s="43">
        <f t="shared" si="77"/>
        <v>-2.5340283811178255E-3</v>
      </c>
      <c r="M867" s="30" t="s">
        <v>538</v>
      </c>
      <c r="N867" s="30">
        <v>1515.65</v>
      </c>
      <c r="O867" s="31">
        <f t="shared" si="75"/>
        <v>3.5091204025559097E-3</v>
      </c>
      <c r="Q867" s="48" t="s">
        <v>1400</v>
      </c>
      <c r="R867" s="48">
        <v>973.15</v>
      </c>
      <c r="S867" s="50">
        <v>0.03</v>
      </c>
      <c r="T867" s="48" t="b">
        <f t="shared" si="74"/>
        <v>1</v>
      </c>
      <c r="U867" s="68"/>
      <c r="V867" s="68"/>
      <c r="W867" s="6"/>
    </row>
    <row r="868" spans="2:23" ht="27">
      <c r="B868" s="48" t="s">
        <v>1401</v>
      </c>
      <c r="C868" s="48">
        <v>7.0579999999999998</v>
      </c>
      <c r="D868" s="48">
        <v>7.0839999999999996</v>
      </c>
      <c r="E868" s="48">
        <v>7.0839999999999996</v>
      </c>
      <c r="F868" s="48">
        <v>7.0469999999999997</v>
      </c>
      <c r="G868" s="50">
        <v>-2.3E-3</v>
      </c>
      <c r="I868" s="30" t="s">
        <v>539</v>
      </c>
      <c r="J868" s="30">
        <v>1390.9</v>
      </c>
      <c r="K868" s="43">
        <f t="shared" si="77"/>
        <v>9.581186034695488E-3</v>
      </c>
      <c r="M868" s="30" t="s">
        <v>539</v>
      </c>
      <c r="N868" s="30">
        <v>1502.8</v>
      </c>
      <c r="O868" s="31">
        <f t="shared" si="75"/>
        <v>-8.4782106686901448E-3</v>
      </c>
      <c r="Q868" s="48" t="s">
        <v>1401</v>
      </c>
      <c r="R868" s="48">
        <v>960.3</v>
      </c>
      <c r="S868" s="50">
        <v>-1.32E-2</v>
      </c>
      <c r="T868" s="48" t="b">
        <f t="shared" si="74"/>
        <v>1</v>
      </c>
      <c r="U868" s="68"/>
      <c r="V868" s="68"/>
      <c r="W868" s="6"/>
    </row>
    <row r="869" spans="2:23" ht="27">
      <c r="B869" s="48" t="s">
        <v>1402</v>
      </c>
      <c r="C869" s="48">
        <v>7.0720000000000001</v>
      </c>
      <c r="D869" s="48">
        <v>7.0620000000000003</v>
      </c>
      <c r="E869" s="48">
        <v>7.0759999999999996</v>
      </c>
      <c r="F869" s="48">
        <v>7.0540000000000003</v>
      </c>
      <c r="G869" s="50">
        <v>2E-3</v>
      </c>
      <c r="I869" s="30" t="s">
        <v>540</v>
      </c>
      <c r="J869" s="30">
        <v>1376.6</v>
      </c>
      <c r="K869" s="43">
        <f t="shared" si="77"/>
        <v>-1.0281112948450799E-2</v>
      </c>
      <c r="M869" s="30" t="s">
        <v>540</v>
      </c>
      <c r="N869" s="30">
        <v>1504.1</v>
      </c>
      <c r="O869" s="31">
        <f t="shared" si="75"/>
        <v>8.6505190311414459E-4</v>
      </c>
      <c r="Q869" s="48" t="s">
        <v>1402</v>
      </c>
      <c r="R869" s="48">
        <v>970.95</v>
      </c>
      <c r="S869" s="50">
        <v>1.11E-2</v>
      </c>
      <c r="T869" s="48" t="b">
        <f t="shared" si="74"/>
        <v>1</v>
      </c>
      <c r="U869" s="68"/>
      <c r="V869" s="68"/>
      <c r="W869" s="6"/>
    </row>
    <row r="870" spans="2:23" ht="27">
      <c r="B870" s="48" t="s">
        <v>1403</v>
      </c>
      <c r="C870" s="48">
        <v>7.0830000000000002</v>
      </c>
      <c r="D870" s="48">
        <v>7.0810000000000004</v>
      </c>
      <c r="E870" s="48">
        <v>7.0880000000000001</v>
      </c>
      <c r="F870" s="48">
        <v>7.0739999999999998</v>
      </c>
      <c r="G870" s="50">
        <v>1.6000000000000001E-3</v>
      </c>
      <c r="I870" s="30" t="s">
        <v>541</v>
      </c>
      <c r="J870" s="30">
        <v>1336.35</v>
      </c>
      <c r="K870" s="43">
        <f t="shared" si="77"/>
        <v>-2.923870405346507E-2</v>
      </c>
      <c r="M870" s="30" t="s">
        <v>541</v>
      </c>
      <c r="N870" s="30">
        <v>1503.85</v>
      </c>
      <c r="O870" s="31">
        <f t="shared" si="75"/>
        <v>-1.6621235290203984E-4</v>
      </c>
      <c r="Q870" s="48" t="s">
        <v>1403</v>
      </c>
      <c r="R870" s="48">
        <v>975.05</v>
      </c>
      <c r="S870" s="50">
        <v>4.1999999999999997E-3</v>
      </c>
      <c r="T870" s="48" t="b">
        <f t="shared" si="74"/>
        <v>1</v>
      </c>
      <c r="U870" s="68"/>
      <c r="V870" s="68"/>
      <c r="W870" s="6"/>
    </row>
    <row r="871" spans="2:23" ht="27">
      <c r="B871" s="48" t="s">
        <v>1404</v>
      </c>
      <c r="C871" s="48">
        <v>7.0869999999999997</v>
      </c>
      <c r="D871" s="48">
        <v>7.0990000000000002</v>
      </c>
      <c r="E871" s="48">
        <v>7.1070000000000002</v>
      </c>
      <c r="F871" s="48">
        <v>7.0759999999999996</v>
      </c>
      <c r="G871" s="50">
        <v>5.9999999999999995E-4</v>
      </c>
      <c r="I871" s="30" t="s">
        <v>542</v>
      </c>
      <c r="J871" s="30">
        <v>1400.3</v>
      </c>
      <c r="K871" s="43">
        <f t="shared" si="77"/>
        <v>4.7854229805066151E-2</v>
      </c>
      <c r="M871" s="30" t="s">
        <v>542</v>
      </c>
      <c r="N871" s="30">
        <v>1521.7</v>
      </c>
      <c r="O871" s="31">
        <f t="shared" si="75"/>
        <v>1.1869534860524666E-2</v>
      </c>
      <c r="Q871" s="48" t="s">
        <v>1404</v>
      </c>
      <c r="R871" s="51">
        <v>1039.05</v>
      </c>
      <c r="S871" s="50">
        <v>6.5600000000000006E-2</v>
      </c>
      <c r="T871" s="48" t="b">
        <f t="shared" si="74"/>
        <v>1</v>
      </c>
      <c r="U871" s="68"/>
      <c r="V871" s="68"/>
      <c r="W871" s="6"/>
    </row>
    <row r="872" spans="2:23" ht="27">
      <c r="B872" s="48" t="s">
        <v>1405</v>
      </c>
      <c r="C872" s="48">
        <v>7.0709999999999997</v>
      </c>
      <c r="D872" s="48">
        <v>7.0819999999999999</v>
      </c>
      <c r="E872" s="48">
        <v>7.0869999999999997</v>
      </c>
      <c r="F872" s="48">
        <v>7.0659999999999998</v>
      </c>
      <c r="G872" s="50">
        <v>-2.3E-3</v>
      </c>
      <c r="I872" s="30" t="s">
        <v>543</v>
      </c>
      <c r="J872" s="30">
        <v>1403.75</v>
      </c>
      <c r="K872" s="43">
        <f t="shared" si="77"/>
        <v>2.4637577661930088E-3</v>
      </c>
      <c r="M872" s="30" t="s">
        <v>543</v>
      </c>
      <c r="N872" s="30">
        <v>1496.6</v>
      </c>
      <c r="O872" s="31">
        <f t="shared" si="75"/>
        <v>-1.649470986396806E-2</v>
      </c>
      <c r="Q872" s="48" t="s">
        <v>1405</v>
      </c>
      <c r="R872" s="48">
        <v>977.65</v>
      </c>
      <c r="S872" s="50">
        <v>-5.91E-2</v>
      </c>
      <c r="T872" s="48" t="b">
        <f t="shared" si="74"/>
        <v>1</v>
      </c>
      <c r="U872" s="68"/>
      <c r="V872" s="68"/>
      <c r="W872" s="6"/>
    </row>
    <row r="873" spans="2:23" ht="27">
      <c r="B873" s="48" t="s">
        <v>1406</v>
      </c>
      <c r="C873" s="48">
        <v>7.1</v>
      </c>
      <c r="D873" s="48">
        <v>7.0910000000000002</v>
      </c>
      <c r="E873" s="48">
        <v>7.1050000000000004</v>
      </c>
      <c r="F873" s="48">
        <v>7.0880000000000001</v>
      </c>
      <c r="G873" s="50">
        <v>4.1000000000000003E-3</v>
      </c>
      <c r="I873" s="30" t="s">
        <v>544</v>
      </c>
      <c r="J873" s="30">
        <v>1387</v>
      </c>
      <c r="K873" s="43">
        <f t="shared" si="77"/>
        <v>-1.1932324131789795E-2</v>
      </c>
      <c r="M873" s="30" t="s">
        <v>544</v>
      </c>
      <c r="N873" s="30">
        <v>1480.6</v>
      </c>
      <c r="O873" s="31">
        <f t="shared" si="75"/>
        <v>-1.0690899371909701E-2</v>
      </c>
      <c r="Q873" s="48" t="s">
        <v>1406</v>
      </c>
      <c r="R873" s="48">
        <v>983.45</v>
      </c>
      <c r="S873" s="50">
        <v>5.8999999999999999E-3</v>
      </c>
      <c r="T873" s="48" t="b">
        <f t="shared" si="74"/>
        <v>1</v>
      </c>
      <c r="U873" s="68"/>
      <c r="V873" s="68"/>
      <c r="W873" s="6"/>
    </row>
    <row r="874" spans="2:23" ht="27">
      <c r="B874" s="48" t="s">
        <v>1407</v>
      </c>
      <c r="C874" s="48">
        <v>7.0960000000000001</v>
      </c>
      <c r="D874" s="48">
        <v>7.1059999999999999</v>
      </c>
      <c r="E874" s="48">
        <v>7.1059999999999999</v>
      </c>
      <c r="F874" s="48">
        <v>7.0890000000000004</v>
      </c>
      <c r="G874" s="50">
        <v>-5.9999999999999995E-4</v>
      </c>
      <c r="I874" s="30" t="s">
        <v>545</v>
      </c>
      <c r="J874" s="30">
        <v>1361.8</v>
      </c>
      <c r="K874" s="43">
        <f t="shared" si="77"/>
        <v>-1.8168709444845055E-2</v>
      </c>
      <c r="M874" s="30" t="s">
        <v>545</v>
      </c>
      <c r="N874" s="30">
        <v>1500.3</v>
      </c>
      <c r="O874" s="31">
        <f t="shared" si="75"/>
        <v>1.330541672295027E-2</v>
      </c>
      <c r="Q874" s="48" t="s">
        <v>1407</v>
      </c>
      <c r="R874" s="48">
        <v>983.9</v>
      </c>
      <c r="S874" s="50">
        <v>5.0000000000000001E-4</v>
      </c>
      <c r="T874" s="48" t="b">
        <f t="shared" si="74"/>
        <v>1</v>
      </c>
      <c r="U874" s="68"/>
      <c r="V874" s="68"/>
      <c r="W874" s="6"/>
    </row>
    <row r="875" spans="2:23" ht="27">
      <c r="B875" s="48" t="s">
        <v>1408</v>
      </c>
      <c r="C875" s="48">
        <v>7.12</v>
      </c>
      <c r="D875" s="48">
        <v>7.0890000000000004</v>
      </c>
      <c r="E875" s="48">
        <v>7.1219999999999999</v>
      </c>
      <c r="F875" s="48">
        <v>7.0780000000000003</v>
      </c>
      <c r="G875" s="50">
        <v>3.3999999999999998E-3</v>
      </c>
      <c r="I875" s="30" t="s">
        <v>546</v>
      </c>
      <c r="J875" s="30">
        <v>1381.45</v>
      </c>
      <c r="K875" s="43">
        <f t="shared" si="77"/>
        <v>1.442943163460142E-2</v>
      </c>
      <c r="M875" s="30" t="s">
        <v>546</v>
      </c>
      <c r="N875" s="30">
        <v>1551.3</v>
      </c>
      <c r="O875" s="31">
        <f t="shared" si="75"/>
        <v>3.3993201359728165E-2</v>
      </c>
      <c r="Q875" s="48" t="s">
        <v>1408</v>
      </c>
      <c r="R875" s="48">
        <v>996.95</v>
      </c>
      <c r="S875" s="50">
        <v>1.3299999999999999E-2</v>
      </c>
      <c r="T875" s="48" t="b">
        <f t="shared" si="74"/>
        <v>1</v>
      </c>
      <c r="U875" s="69"/>
      <c r="V875" s="68"/>
      <c r="W875" s="6"/>
    </row>
    <row r="876" spans="2:23" ht="27">
      <c r="B876" s="48" t="s">
        <v>1409</v>
      </c>
      <c r="C876" s="48">
        <v>7.1609999999999996</v>
      </c>
      <c r="D876" s="48">
        <v>7.1539999999999999</v>
      </c>
      <c r="E876" s="48">
        <v>7.1790000000000003</v>
      </c>
      <c r="F876" s="48">
        <v>7.1479999999999997</v>
      </c>
      <c r="G876" s="50">
        <v>5.7999999999999996E-3</v>
      </c>
      <c r="I876" s="30" t="s">
        <v>547</v>
      </c>
      <c r="J876" s="30">
        <v>1389.5</v>
      </c>
      <c r="K876" s="43">
        <f t="shared" si="77"/>
        <v>5.827210539650407E-3</v>
      </c>
      <c r="M876" s="30" t="s">
        <v>547</v>
      </c>
      <c r="N876" s="30">
        <v>1570.4</v>
      </c>
      <c r="O876" s="31">
        <f t="shared" si="75"/>
        <v>1.2312254238380893E-2</v>
      </c>
      <c r="Q876" s="48" t="s">
        <v>1409</v>
      </c>
      <c r="R876" s="51">
        <v>1011.85</v>
      </c>
      <c r="S876" s="50">
        <v>1.49E-2</v>
      </c>
      <c r="T876" s="48" t="b">
        <f t="shared" si="74"/>
        <v>1</v>
      </c>
      <c r="U876" s="69"/>
      <c r="V876" s="68"/>
      <c r="W876" s="6"/>
    </row>
    <row r="877" spans="2:23" ht="27">
      <c r="B877" s="48" t="s">
        <v>1410</v>
      </c>
      <c r="C877" s="48">
        <v>7.1719999999999997</v>
      </c>
      <c r="D877" s="48">
        <v>7.1790000000000003</v>
      </c>
      <c r="E877" s="48">
        <v>7.1849999999999996</v>
      </c>
      <c r="F877" s="48">
        <v>7.1619999999999999</v>
      </c>
      <c r="G877" s="50">
        <v>1.5E-3</v>
      </c>
      <c r="I877" s="30" t="s">
        <v>548</v>
      </c>
      <c r="J877" s="30">
        <v>1450.8</v>
      </c>
      <c r="K877" s="43">
        <f t="shared" si="77"/>
        <v>4.4116588700971571E-2</v>
      </c>
      <c r="M877" s="30" t="s">
        <v>548</v>
      </c>
      <c r="N877" s="30">
        <v>1540.25</v>
      </c>
      <c r="O877" s="31">
        <f t="shared" si="75"/>
        <v>-1.9198930208864096E-2</v>
      </c>
      <c r="Q877" s="48" t="s">
        <v>1410</v>
      </c>
      <c r="R877" s="51">
        <v>1015.85</v>
      </c>
      <c r="S877" s="50">
        <v>4.0000000000000001E-3</v>
      </c>
      <c r="T877" s="48" t="b">
        <f t="shared" si="74"/>
        <v>1</v>
      </c>
      <c r="U877" s="69"/>
      <c r="V877" s="68"/>
      <c r="W877" s="6"/>
    </row>
    <row r="878" spans="2:23" ht="15.6">
      <c r="B878" s="49">
        <v>44934</v>
      </c>
      <c r="C878" s="48">
        <v>7.1559999999999997</v>
      </c>
      <c r="D878" s="48">
        <v>7.1859999999999999</v>
      </c>
      <c r="E878" s="48">
        <v>7.1859999999999999</v>
      </c>
      <c r="F878" s="48">
        <v>7.1470000000000002</v>
      </c>
      <c r="G878" s="50">
        <v>-2.2000000000000001E-3</v>
      </c>
      <c r="I878" s="29">
        <v>44934.645833333336</v>
      </c>
      <c r="J878" s="30">
        <v>1447.85</v>
      </c>
      <c r="K878" s="43">
        <f t="shared" si="77"/>
        <v>-2.0333609043287071E-3</v>
      </c>
      <c r="M878" s="29">
        <v>44934.645833333336</v>
      </c>
      <c r="N878" s="30">
        <v>1591.35</v>
      </c>
      <c r="O878" s="31">
        <f t="shared" si="75"/>
        <v>3.3176432397338029E-2</v>
      </c>
      <c r="Q878" s="49">
        <v>44934</v>
      </c>
      <c r="R878" s="51">
        <v>1017.75</v>
      </c>
      <c r="S878" s="50">
        <v>1.9E-3</v>
      </c>
      <c r="T878" s="48" t="b">
        <f t="shared" si="74"/>
        <v>1</v>
      </c>
      <c r="U878" s="69"/>
      <c r="V878" s="68"/>
      <c r="W878" s="6"/>
    </row>
    <row r="879" spans="2:23" ht="15.6">
      <c r="B879" s="49">
        <v>44965</v>
      </c>
      <c r="C879" s="48">
        <v>7.1539999999999999</v>
      </c>
      <c r="D879" s="48">
        <v>7.1849999999999996</v>
      </c>
      <c r="E879" s="48">
        <v>7.1849999999999996</v>
      </c>
      <c r="F879" s="48">
        <v>7.1520000000000001</v>
      </c>
      <c r="G879" s="50">
        <v>-2.9999999999999997E-4</v>
      </c>
      <c r="I879" s="29">
        <v>44965.645833333336</v>
      </c>
      <c r="J879" s="30">
        <v>1438.1</v>
      </c>
      <c r="K879" s="43">
        <f t="shared" si="77"/>
        <v>-6.7341230099803306E-3</v>
      </c>
      <c r="M879" s="29">
        <v>44965.645833333336</v>
      </c>
      <c r="N879" s="30">
        <v>1559.8</v>
      </c>
      <c r="O879" s="31">
        <f t="shared" si="75"/>
        <v>-1.9825933955446629E-2</v>
      </c>
      <c r="Q879" s="49">
        <v>44965</v>
      </c>
      <c r="R879" s="51">
        <v>1003.6</v>
      </c>
      <c r="S879" s="50">
        <v>-1.3899999999999999E-2</v>
      </c>
      <c r="T879" s="48" t="b">
        <f t="shared" si="74"/>
        <v>1</v>
      </c>
      <c r="U879" s="69"/>
      <c r="V879" s="68"/>
      <c r="W879" s="6"/>
    </row>
    <row r="880" spans="2:23" ht="15.6">
      <c r="B880" s="49">
        <v>44993</v>
      </c>
      <c r="C880" s="48">
        <v>7.194</v>
      </c>
      <c r="D880" s="48">
        <v>7.1779999999999999</v>
      </c>
      <c r="E880" s="48">
        <v>7.2140000000000004</v>
      </c>
      <c r="F880" s="48">
        <v>7.173</v>
      </c>
      <c r="G880" s="50">
        <v>5.5999999999999999E-3</v>
      </c>
      <c r="I880" s="29">
        <v>44993.645833333336</v>
      </c>
      <c r="J880" s="30">
        <v>1447.4</v>
      </c>
      <c r="K880" s="43">
        <f t="shared" si="77"/>
        <v>6.4668660037550119E-3</v>
      </c>
      <c r="M880" s="29">
        <v>44993.645833333336</v>
      </c>
      <c r="N880" s="30">
        <v>1555.55</v>
      </c>
      <c r="O880" s="31">
        <f t="shared" si="75"/>
        <v>-2.7247082959354074E-3</v>
      </c>
      <c r="Q880" s="49">
        <v>44993</v>
      </c>
      <c r="R880" s="51">
        <v>1002.4</v>
      </c>
      <c r="S880" s="50">
        <v>-1.1999999999999999E-3</v>
      </c>
      <c r="T880" s="48" t="b">
        <f t="shared" si="74"/>
        <v>1</v>
      </c>
      <c r="U880" s="69"/>
      <c r="V880" s="68"/>
      <c r="W880" s="6"/>
    </row>
    <row r="881" spans="2:23" ht="15.6">
      <c r="B881" s="49">
        <v>45024</v>
      </c>
      <c r="C881" s="48">
        <v>7.1929999999999996</v>
      </c>
      <c r="D881" s="48">
        <v>7.2009999999999996</v>
      </c>
      <c r="E881" s="48">
        <v>7.2190000000000003</v>
      </c>
      <c r="F881" s="48">
        <v>7.19</v>
      </c>
      <c r="G881" s="50">
        <v>-1E-4</v>
      </c>
      <c r="I881" s="29">
        <v>45024.645833333336</v>
      </c>
      <c r="J881" s="30">
        <v>1384.4</v>
      </c>
      <c r="K881" s="43">
        <f t="shared" si="77"/>
        <v>-4.3526323062042294E-2</v>
      </c>
      <c r="M881" s="29">
        <v>45024.645833333336</v>
      </c>
      <c r="N881" s="30">
        <v>1580</v>
      </c>
      <c r="O881" s="31">
        <f t="shared" si="75"/>
        <v>1.5717913278261664E-2</v>
      </c>
      <c r="Q881" s="49">
        <v>45024</v>
      </c>
      <c r="R881" s="51">
        <v>1005.95</v>
      </c>
      <c r="S881" s="50">
        <v>3.5000000000000001E-3</v>
      </c>
      <c r="T881" s="48" t="b">
        <f t="shared" si="74"/>
        <v>1</v>
      </c>
      <c r="U881" s="69"/>
      <c r="V881" s="68"/>
      <c r="W881" s="6"/>
    </row>
    <row r="882" spans="2:23" ht="15.6">
      <c r="B882" s="49">
        <v>45115</v>
      </c>
      <c r="C882" s="48">
        <v>7.1970000000000001</v>
      </c>
      <c r="D882" s="48">
        <v>7.17</v>
      </c>
      <c r="E882" s="48">
        <v>7.2</v>
      </c>
      <c r="F882" s="48">
        <v>7.1559999999999997</v>
      </c>
      <c r="G882" s="50">
        <v>5.9999999999999995E-4</v>
      </c>
      <c r="I882" s="29">
        <v>45115.645833333336</v>
      </c>
      <c r="J882" s="30">
        <v>1339.4</v>
      </c>
      <c r="K882" s="43">
        <f t="shared" si="77"/>
        <v>-3.250505634209766E-2</v>
      </c>
      <c r="M882" s="29">
        <v>45115.645833333336</v>
      </c>
      <c r="N882" s="30">
        <v>1583.3</v>
      </c>
      <c r="O882" s="31">
        <f t="shared" si="75"/>
        <v>2.0886075949366756E-3</v>
      </c>
      <c r="Q882" s="49">
        <v>45115</v>
      </c>
      <c r="R882" s="51">
        <v>1005.9</v>
      </c>
      <c r="S882" s="50">
        <v>0</v>
      </c>
      <c r="T882" s="48" t="b">
        <f t="shared" si="74"/>
        <v>1</v>
      </c>
      <c r="U882" s="69"/>
      <c r="V882" s="68"/>
      <c r="W882" s="6"/>
    </row>
    <row r="883" spans="2:23" ht="15.6">
      <c r="B883" s="49">
        <v>45146</v>
      </c>
      <c r="C883" s="48">
        <v>7.1680000000000001</v>
      </c>
      <c r="D883" s="48">
        <v>7.1859999999999999</v>
      </c>
      <c r="E883" s="48">
        <v>7.1909999999999998</v>
      </c>
      <c r="F883" s="48">
        <v>7.1630000000000003</v>
      </c>
      <c r="G883" s="50">
        <v>-4.0000000000000001E-3</v>
      </c>
      <c r="I883" s="29">
        <v>45146.645833333336</v>
      </c>
      <c r="J883" s="30">
        <v>1394.2</v>
      </c>
      <c r="K883" s="43">
        <f t="shared" si="77"/>
        <v>4.0913842018814428E-2</v>
      </c>
      <c r="M883" s="29">
        <v>45146.645833333336</v>
      </c>
      <c r="N883" s="30">
        <v>1559.2</v>
      </c>
      <c r="O883" s="31">
        <f t="shared" si="75"/>
        <v>-1.5221373081538481E-2</v>
      </c>
      <c r="Q883" s="49">
        <v>45146</v>
      </c>
      <c r="R883" s="51">
        <v>1019.65</v>
      </c>
      <c r="S883" s="50">
        <v>1.37E-2</v>
      </c>
      <c r="T883" s="48" t="b">
        <f t="shared" si="74"/>
        <v>1</v>
      </c>
      <c r="U883" s="68"/>
      <c r="V883" s="68"/>
      <c r="W883" s="6"/>
    </row>
    <row r="884" spans="2:23" ht="15.6">
      <c r="B884" s="49">
        <v>45177</v>
      </c>
      <c r="C884" s="48">
        <v>7.1779999999999999</v>
      </c>
      <c r="D884" s="48">
        <v>7.1710000000000003</v>
      </c>
      <c r="E884" s="48">
        <v>7.181</v>
      </c>
      <c r="F884" s="48">
        <v>7.1609999999999996</v>
      </c>
      <c r="G884" s="50">
        <v>1.4E-3</v>
      </c>
      <c r="I884" s="29">
        <v>45177.645833333336</v>
      </c>
      <c r="J884" s="30">
        <v>1364.75</v>
      </c>
      <c r="K884" s="43">
        <f t="shared" si="77"/>
        <v>-2.1123224788409112E-2</v>
      </c>
      <c r="M884" s="29">
        <v>45177.645833333336</v>
      </c>
      <c r="N884" s="30">
        <v>1549.2</v>
      </c>
      <c r="O884" s="31">
        <f t="shared" ref="O884:O887" si="78">(N884/N883)-1</f>
        <v>-6.4135454079015108E-3</v>
      </c>
      <c r="Q884" s="49">
        <v>45177</v>
      </c>
      <c r="R884" s="51">
        <v>1018.6</v>
      </c>
      <c r="S884" s="50">
        <v>-1E-3</v>
      </c>
      <c r="T884" s="48" t="b">
        <f t="shared" si="74"/>
        <v>1</v>
      </c>
      <c r="U884" s="68"/>
      <c r="V884" s="68"/>
      <c r="W884" s="6"/>
    </row>
    <row r="885" spans="2:23" ht="15.6">
      <c r="B885" s="49">
        <v>45207</v>
      </c>
      <c r="C885" s="48">
        <v>7.1539999999999999</v>
      </c>
      <c r="D885" s="48">
        <v>7.1929999999999996</v>
      </c>
      <c r="E885" s="48">
        <v>7.1929999999999996</v>
      </c>
      <c r="F885" s="48">
        <v>7.1520000000000001</v>
      </c>
      <c r="G885" s="50">
        <v>-3.3E-3</v>
      </c>
      <c r="I885" s="29">
        <v>45207.645833333336</v>
      </c>
      <c r="J885" s="30">
        <v>1354.35</v>
      </c>
      <c r="K885" s="43">
        <f t="shared" si="77"/>
        <v>-7.6204433046346276E-3</v>
      </c>
      <c r="M885" s="29">
        <v>45207.645833333336</v>
      </c>
      <c r="N885" s="30">
        <v>1537.15</v>
      </c>
      <c r="O885" s="31">
        <f t="shared" si="78"/>
        <v>-7.778208107410256E-3</v>
      </c>
      <c r="Q885" s="49">
        <v>45207</v>
      </c>
      <c r="R885" s="51">
        <v>1010.85</v>
      </c>
      <c r="S885" s="50">
        <v>-7.6E-3</v>
      </c>
      <c r="T885" s="48" t="b">
        <f t="shared" si="74"/>
        <v>1</v>
      </c>
      <c r="U885" s="68"/>
      <c r="V885" s="68"/>
      <c r="W885" s="6"/>
    </row>
    <row r="886" spans="2:23" ht="15.6">
      <c r="B886" s="49">
        <v>45238</v>
      </c>
      <c r="C886" s="48">
        <v>7.1980000000000004</v>
      </c>
      <c r="D886" s="48">
        <v>7.1790000000000003</v>
      </c>
      <c r="E886" s="48">
        <v>7.202</v>
      </c>
      <c r="F886" s="48">
        <v>7.1790000000000003</v>
      </c>
      <c r="G886" s="50">
        <v>6.1999999999999998E-3</v>
      </c>
      <c r="I886" s="29">
        <v>45238.645833333336</v>
      </c>
      <c r="J886" s="30">
        <v>1339.25</v>
      </c>
      <c r="K886" s="43">
        <f t="shared" si="77"/>
        <v>-1.114925979252035E-2</v>
      </c>
      <c r="M886" s="29">
        <v>45238.645833333336</v>
      </c>
      <c r="N886" s="30">
        <v>1533.8</v>
      </c>
      <c r="O886" s="31">
        <f t="shared" si="78"/>
        <v>-2.1793579026120335E-3</v>
      </c>
      <c r="Q886" s="49">
        <v>45238</v>
      </c>
      <c r="R886" s="48">
        <v>987.6</v>
      </c>
      <c r="S886" s="50">
        <v>-2.3E-2</v>
      </c>
      <c r="T886" s="48" t="b">
        <f t="shared" si="74"/>
        <v>1</v>
      </c>
      <c r="U886" s="68"/>
      <c r="V886" s="68"/>
      <c r="W886" s="6"/>
    </row>
    <row r="887" spans="2:23" ht="27">
      <c r="B887" s="48" t="s">
        <v>1411</v>
      </c>
      <c r="C887" s="48">
        <v>7.2089999999999996</v>
      </c>
      <c r="D887" s="48">
        <v>7.226</v>
      </c>
      <c r="E887" s="48">
        <v>7.226</v>
      </c>
      <c r="F887" s="48">
        <v>7.2050000000000001</v>
      </c>
      <c r="G887" s="50">
        <v>1.5E-3</v>
      </c>
      <c r="I887" s="30" t="s">
        <v>549</v>
      </c>
      <c r="J887" s="30">
        <v>1336.45</v>
      </c>
      <c r="K887" s="43">
        <f t="shared" si="77"/>
        <v>-2.0907224192644458E-3</v>
      </c>
      <c r="M887" s="30" t="s">
        <v>549</v>
      </c>
      <c r="N887" s="30">
        <v>1539.1</v>
      </c>
      <c r="O887" s="31">
        <f t="shared" si="78"/>
        <v>3.4554700743252287E-3</v>
      </c>
      <c r="Q887" s="48" t="s">
        <v>1411</v>
      </c>
      <c r="R887" s="48">
        <v>986.75</v>
      </c>
      <c r="S887" s="50">
        <v>-8.9999999999999998E-4</v>
      </c>
      <c r="T887" s="48" t="b">
        <f t="shared" si="74"/>
        <v>1</v>
      </c>
      <c r="U887" s="68"/>
      <c r="V887" s="68"/>
      <c r="W887" s="6"/>
    </row>
    <row r="888" spans="2:23" ht="27">
      <c r="B888" s="48" t="s">
        <v>1413</v>
      </c>
      <c r="C888" s="48">
        <v>7.25</v>
      </c>
      <c r="D888" s="48">
        <v>7.2519999999999998</v>
      </c>
      <c r="E888" s="48">
        <v>7.2560000000000002</v>
      </c>
      <c r="F888" s="48">
        <v>7.2430000000000003</v>
      </c>
      <c r="G888" s="50">
        <v>5.7000000000000002E-3</v>
      </c>
      <c r="I888" s="30" t="s">
        <v>551</v>
      </c>
      <c r="J888" s="30">
        <v>1287.75</v>
      </c>
      <c r="K888" s="43">
        <f>J888/J887-1</f>
        <v>-3.6439821916270709E-2</v>
      </c>
      <c r="M888" s="30" t="s">
        <v>551</v>
      </c>
      <c r="N888" s="30">
        <v>1546.7</v>
      </c>
      <c r="O888" s="43">
        <f>N888/N887-1</f>
        <v>4.9379507504385689E-3</v>
      </c>
      <c r="Q888" s="48" t="s">
        <v>1413</v>
      </c>
      <c r="R888" s="51">
        <v>1002.8</v>
      </c>
      <c r="S888" s="50">
        <v>7.7000000000000002E-3</v>
      </c>
      <c r="T888" s="48" t="b">
        <f t="shared" si="74"/>
        <v>1</v>
      </c>
      <c r="U888" s="68"/>
      <c r="V888" s="68"/>
      <c r="W888" s="6"/>
    </row>
    <row r="889" spans="2:23" ht="27">
      <c r="B889" s="48" t="s">
        <v>1414</v>
      </c>
      <c r="C889" s="48">
        <v>7.2140000000000004</v>
      </c>
      <c r="D889" s="48">
        <v>7.24</v>
      </c>
      <c r="E889" s="48">
        <v>7.2409999999999997</v>
      </c>
      <c r="F889" s="48">
        <v>7.2089999999999996</v>
      </c>
      <c r="G889" s="50">
        <v>-5.0000000000000001E-3</v>
      </c>
      <c r="I889" s="30" t="s">
        <v>552</v>
      </c>
      <c r="J889" s="30">
        <v>1280.5</v>
      </c>
      <c r="K889" s="43">
        <f t="shared" ref="K889:K915" si="79">(J889/J888)-1</f>
        <v>-5.6299747621820773E-3</v>
      </c>
      <c r="M889" s="30" t="s">
        <v>552</v>
      </c>
      <c r="N889" s="30">
        <v>1519.3</v>
      </c>
      <c r="O889" s="31">
        <f t="shared" ref="O889:O920" si="80">(N889/N888)-1</f>
        <v>-1.7715135449667074E-2</v>
      </c>
      <c r="Q889" s="48" t="s">
        <v>1414</v>
      </c>
      <c r="R889" s="48">
        <v>995.45</v>
      </c>
      <c r="S889" s="50">
        <v>-7.3000000000000001E-3</v>
      </c>
      <c r="T889" s="48" t="b">
        <f t="shared" si="74"/>
        <v>1</v>
      </c>
      <c r="U889" s="68"/>
      <c r="V889" s="68"/>
      <c r="W889" s="6"/>
    </row>
    <row r="890" spans="2:23" ht="27">
      <c r="B890" s="48" t="s">
        <v>1415</v>
      </c>
      <c r="C890" s="48">
        <v>7.22</v>
      </c>
      <c r="D890" s="48">
        <v>7.2329999999999997</v>
      </c>
      <c r="E890" s="48">
        <v>7.2329999999999997</v>
      </c>
      <c r="F890" s="48">
        <v>7.21</v>
      </c>
      <c r="G890" s="50">
        <v>8.0000000000000004E-4</v>
      </c>
      <c r="I890" s="30" t="s">
        <v>553</v>
      </c>
      <c r="J890" s="30">
        <v>1259.9000000000001</v>
      </c>
      <c r="K890" s="43">
        <f t="shared" si="79"/>
        <v>-1.608746583365861E-2</v>
      </c>
      <c r="M890" s="30" t="s">
        <v>553</v>
      </c>
      <c r="N890" s="30">
        <v>1531.8</v>
      </c>
      <c r="O890" s="31">
        <f t="shared" si="80"/>
        <v>8.2274731784375277E-3</v>
      </c>
      <c r="Q890" s="48" t="s">
        <v>1415</v>
      </c>
      <c r="R890" s="51">
        <v>1002.5</v>
      </c>
      <c r="S890" s="50">
        <v>7.1000000000000004E-3</v>
      </c>
      <c r="T890" s="48" t="b">
        <f t="shared" si="74"/>
        <v>1</v>
      </c>
      <c r="U890" s="68"/>
      <c r="V890" s="68"/>
      <c r="W890" s="6"/>
    </row>
    <row r="891" spans="2:23" ht="27">
      <c r="B891" s="48" t="s">
        <v>1416</v>
      </c>
      <c r="C891" s="48">
        <v>7.218</v>
      </c>
      <c r="D891" s="48">
        <v>7.2439999999999998</v>
      </c>
      <c r="E891" s="48">
        <v>7.2439999999999998</v>
      </c>
      <c r="F891" s="48">
        <v>7.2110000000000003</v>
      </c>
      <c r="G891" s="50">
        <v>-2.9999999999999997E-4</v>
      </c>
      <c r="I891" s="30" t="s">
        <v>554</v>
      </c>
      <c r="J891" s="30">
        <v>1255.3499999999999</v>
      </c>
      <c r="K891" s="43">
        <f t="shared" si="79"/>
        <v>-3.6113977299787603E-3</v>
      </c>
      <c r="M891" s="30" t="s">
        <v>554</v>
      </c>
      <c r="N891" s="30">
        <v>1532.15</v>
      </c>
      <c r="O891" s="31">
        <f t="shared" si="80"/>
        <v>2.2848935892416655E-4</v>
      </c>
      <c r="Q891" s="48" t="s">
        <v>1416</v>
      </c>
      <c r="R891" s="51">
        <v>1034.2</v>
      </c>
      <c r="S891" s="50">
        <v>3.1600000000000003E-2</v>
      </c>
      <c r="T891" s="48" t="b">
        <f t="shared" si="74"/>
        <v>1</v>
      </c>
      <c r="U891" s="68"/>
      <c r="V891" s="68"/>
      <c r="W891" s="6"/>
    </row>
    <row r="892" spans="2:23" ht="27">
      <c r="B892" s="48" t="s">
        <v>1417</v>
      </c>
      <c r="C892" s="48">
        <v>7.194</v>
      </c>
      <c r="D892" s="48">
        <v>7.2220000000000004</v>
      </c>
      <c r="E892" s="48">
        <v>7.2220000000000004</v>
      </c>
      <c r="F892" s="48">
        <v>7.1929999999999996</v>
      </c>
      <c r="G892" s="50">
        <v>-3.3E-3</v>
      </c>
      <c r="I892" s="30" t="s">
        <v>555</v>
      </c>
      <c r="J892" s="30">
        <v>1220.05</v>
      </c>
      <c r="K892" s="43">
        <f t="shared" si="79"/>
        <v>-2.8119647906958201E-2</v>
      </c>
      <c r="M892" s="30" t="s">
        <v>555</v>
      </c>
      <c r="N892" s="30">
        <v>1531.3</v>
      </c>
      <c r="O892" s="31">
        <f t="shared" si="80"/>
        <v>-5.5477596841047028E-4</v>
      </c>
      <c r="Q892" s="48" t="s">
        <v>1417</v>
      </c>
      <c r="R892" s="51">
        <v>1013.85</v>
      </c>
      <c r="S892" s="50">
        <v>-1.9699999999999999E-2</v>
      </c>
      <c r="T892" s="48" t="b">
        <f t="shared" si="74"/>
        <v>1</v>
      </c>
      <c r="U892" s="68"/>
      <c r="V892" s="68"/>
      <c r="W892" s="6"/>
    </row>
    <row r="893" spans="2:23" ht="27">
      <c r="B893" s="48" t="s">
        <v>1418</v>
      </c>
      <c r="C893" s="48">
        <v>7.1929999999999996</v>
      </c>
      <c r="D893" s="48">
        <v>7.1779999999999999</v>
      </c>
      <c r="E893" s="48">
        <v>7.1970000000000001</v>
      </c>
      <c r="F893" s="48">
        <v>7.1749999999999998</v>
      </c>
      <c r="G893" s="50">
        <v>-1E-4</v>
      </c>
      <c r="I893" s="30" t="s">
        <v>556</v>
      </c>
      <c r="J893" s="30">
        <v>1223.55</v>
      </c>
      <c r="K893" s="43">
        <f t="shared" si="79"/>
        <v>2.8687348879143926E-3</v>
      </c>
      <c r="M893" s="30" t="s">
        <v>556</v>
      </c>
      <c r="N893" s="30">
        <v>1532.35</v>
      </c>
      <c r="O893" s="31">
        <f t="shared" si="80"/>
        <v>6.8569189577472045E-4</v>
      </c>
      <c r="Q893" s="48" t="s">
        <v>1418</v>
      </c>
      <c r="R893" s="51">
        <v>1018.75</v>
      </c>
      <c r="S893" s="50">
        <v>4.7999999999999996E-3</v>
      </c>
      <c r="T893" s="48" t="b">
        <f t="shared" si="74"/>
        <v>1</v>
      </c>
      <c r="U893" s="68"/>
      <c r="V893" s="68"/>
      <c r="W893" s="6"/>
    </row>
    <row r="894" spans="2:23" ht="27">
      <c r="B894" s="48" t="s">
        <v>1419</v>
      </c>
      <c r="C894" s="48">
        <v>7.2060000000000004</v>
      </c>
      <c r="D894" s="48">
        <v>7.2409999999999997</v>
      </c>
      <c r="E894" s="48">
        <v>7.2409999999999997</v>
      </c>
      <c r="F894" s="48">
        <v>7.1980000000000004</v>
      </c>
      <c r="G894" s="50">
        <v>1.8E-3</v>
      </c>
      <c r="I894" s="30" t="s">
        <v>557</v>
      </c>
      <c r="J894" s="30">
        <v>1242.8499999999999</v>
      </c>
      <c r="K894" s="43">
        <f t="shared" si="79"/>
        <v>1.577377303747296E-2</v>
      </c>
      <c r="M894" s="30" t="s">
        <v>557</v>
      </c>
      <c r="N894" s="30">
        <v>1514.9</v>
      </c>
      <c r="O894" s="31">
        <f t="shared" si="80"/>
        <v>-1.1387737788364105E-2</v>
      </c>
      <c r="Q894" s="48" t="s">
        <v>1419</v>
      </c>
      <c r="R894" s="51">
        <v>1008.15</v>
      </c>
      <c r="S894" s="50">
        <v>-1.04E-2</v>
      </c>
      <c r="T894" s="48" t="b">
        <f t="shared" si="74"/>
        <v>1</v>
      </c>
      <c r="U894" s="68"/>
      <c r="V894" s="68"/>
      <c r="W894" s="6"/>
    </row>
    <row r="895" spans="2:23" ht="27">
      <c r="B895" s="48" t="s">
        <v>1420</v>
      </c>
      <c r="C895" s="48">
        <v>7.1779999999999999</v>
      </c>
      <c r="D895" s="48">
        <v>7.2119999999999997</v>
      </c>
      <c r="E895" s="48">
        <v>7.2119999999999997</v>
      </c>
      <c r="F895" s="48">
        <v>7.1660000000000004</v>
      </c>
      <c r="G895" s="50">
        <v>-3.8999999999999998E-3</v>
      </c>
      <c r="I895" s="30" t="s">
        <v>558</v>
      </c>
      <c r="J895" s="30">
        <v>1258.95</v>
      </c>
      <c r="K895" s="43">
        <f t="shared" si="79"/>
        <v>1.2954097437341661E-2</v>
      </c>
      <c r="M895" s="30" t="s">
        <v>558</v>
      </c>
      <c r="N895" s="30">
        <v>1518.8</v>
      </c>
      <c r="O895" s="31">
        <f t="shared" si="80"/>
        <v>2.5744273549408447E-3</v>
      </c>
      <c r="Q895" s="48" t="s">
        <v>1420</v>
      </c>
      <c r="R895" s="51">
        <v>1000.35</v>
      </c>
      <c r="S895" s="50">
        <v>-7.7000000000000002E-3</v>
      </c>
      <c r="T895" s="48" t="b">
        <f t="shared" si="74"/>
        <v>1</v>
      </c>
      <c r="U895" s="68"/>
      <c r="V895" s="68"/>
      <c r="W895" s="6"/>
    </row>
    <row r="896" spans="2:23" ht="27">
      <c r="B896" s="48" t="s">
        <v>1421</v>
      </c>
      <c r="C896" s="48">
        <v>7.18</v>
      </c>
      <c r="D896" s="48">
        <v>7.1779999999999999</v>
      </c>
      <c r="E896" s="48">
        <v>7.1890000000000001</v>
      </c>
      <c r="F896" s="48">
        <v>7.1589999999999998</v>
      </c>
      <c r="G896" s="50">
        <v>2.9999999999999997E-4</v>
      </c>
      <c r="I896" s="30" t="s">
        <v>559</v>
      </c>
      <c r="J896" s="30">
        <v>1250.2</v>
      </c>
      <c r="K896" s="43">
        <f t="shared" si="79"/>
        <v>-6.9502363080344853E-3</v>
      </c>
      <c r="M896" s="30" t="s">
        <v>559</v>
      </c>
      <c r="N896" s="30">
        <v>1526.65</v>
      </c>
      <c r="O896" s="31">
        <f t="shared" si="80"/>
        <v>5.1685541216750508E-3</v>
      </c>
      <c r="Q896" s="48" t="s">
        <v>1421</v>
      </c>
      <c r="R896" s="51">
        <v>1003.45</v>
      </c>
      <c r="S896" s="50">
        <v>3.0999999999999999E-3</v>
      </c>
      <c r="T896" s="48" t="b">
        <f t="shared" si="74"/>
        <v>1</v>
      </c>
      <c r="U896" s="69"/>
      <c r="V896" s="68"/>
      <c r="W896" s="6"/>
    </row>
    <row r="897" spans="2:23" ht="27">
      <c r="B897" s="48" t="s">
        <v>1422</v>
      </c>
      <c r="C897" s="48">
        <v>7.1849999999999996</v>
      </c>
      <c r="D897" s="48">
        <v>7.1529999999999996</v>
      </c>
      <c r="E897" s="48">
        <v>7.1920000000000002</v>
      </c>
      <c r="F897" s="48">
        <v>7.1529999999999996</v>
      </c>
      <c r="G897" s="50">
        <v>6.9999999999999999E-4</v>
      </c>
      <c r="I897" s="30" t="s">
        <v>560</v>
      </c>
      <c r="J897" s="30">
        <v>1257.8</v>
      </c>
      <c r="K897" s="43">
        <f t="shared" si="79"/>
        <v>6.0790273556230456E-3</v>
      </c>
      <c r="M897" s="30" t="s">
        <v>560</v>
      </c>
      <c r="N897" s="30">
        <v>1533.6</v>
      </c>
      <c r="O897" s="31">
        <f t="shared" si="80"/>
        <v>4.5524514459762688E-3</v>
      </c>
      <c r="Q897" s="48" t="s">
        <v>1422</v>
      </c>
      <c r="R897" s="51">
        <v>1013.35</v>
      </c>
      <c r="S897" s="50">
        <v>9.9000000000000008E-3</v>
      </c>
      <c r="T897" s="48" t="b">
        <f t="shared" si="74"/>
        <v>1</v>
      </c>
      <c r="U897" s="69"/>
      <c r="V897" s="68"/>
      <c r="W897" s="6"/>
    </row>
    <row r="898" spans="2:23" ht="27">
      <c r="B898" s="48" t="s">
        <v>1423</v>
      </c>
      <c r="C898" s="48">
        <v>7.1660000000000004</v>
      </c>
      <c r="D898" s="48">
        <v>7.1769999999999996</v>
      </c>
      <c r="E898" s="48">
        <v>7.1859999999999999</v>
      </c>
      <c r="F898" s="48">
        <v>7.1639999999999997</v>
      </c>
      <c r="G898" s="50">
        <v>-2.5999999999999999E-3</v>
      </c>
      <c r="I898" s="30" t="s">
        <v>561</v>
      </c>
      <c r="J898" s="30">
        <v>1261.7</v>
      </c>
      <c r="K898" s="43">
        <f t="shared" si="79"/>
        <v>3.1006519319447534E-3</v>
      </c>
      <c r="M898" s="30" t="s">
        <v>561</v>
      </c>
      <c r="N898" s="30">
        <v>1516.6</v>
      </c>
      <c r="O898" s="31">
        <f t="shared" si="80"/>
        <v>-1.1085028690662524E-2</v>
      </c>
      <c r="Q898" s="48" t="s">
        <v>1423</v>
      </c>
      <c r="R898" s="51">
        <v>1007.55</v>
      </c>
      <c r="S898" s="50">
        <v>-5.7000000000000002E-3</v>
      </c>
      <c r="T898" s="48" t="b">
        <f t="shared" si="74"/>
        <v>1</v>
      </c>
      <c r="U898" s="69"/>
      <c r="V898" s="68"/>
      <c r="W898" s="6"/>
    </row>
    <row r="899" spans="2:23" ht="15.6">
      <c r="B899" s="49">
        <v>44935</v>
      </c>
      <c r="C899" s="48">
        <v>7.1749999999999998</v>
      </c>
      <c r="D899" s="48">
        <v>7.1740000000000004</v>
      </c>
      <c r="E899" s="48">
        <v>7.1840000000000002</v>
      </c>
      <c r="F899" s="48">
        <v>7.1630000000000003</v>
      </c>
      <c r="G899" s="50">
        <v>1.2999999999999999E-3</v>
      </c>
      <c r="I899" s="29">
        <v>44935.645833333336</v>
      </c>
      <c r="J899" s="30">
        <v>1257.5</v>
      </c>
      <c r="K899" s="43">
        <f t="shared" si="79"/>
        <v>-3.3288420385194639E-3</v>
      </c>
      <c r="M899" s="29">
        <v>44935.645833333336</v>
      </c>
      <c r="N899" s="30">
        <v>1546.45</v>
      </c>
      <c r="O899" s="31">
        <f t="shared" si="80"/>
        <v>1.9682183832256506E-2</v>
      </c>
      <c r="Q899" s="49">
        <v>44935</v>
      </c>
      <c r="R899" s="51">
        <v>1012.45</v>
      </c>
      <c r="S899" s="50">
        <v>4.8999999999999998E-3</v>
      </c>
      <c r="T899" s="48" t="b">
        <f t="shared" si="74"/>
        <v>1</v>
      </c>
      <c r="U899" s="69"/>
      <c r="V899" s="68"/>
      <c r="W899" s="6"/>
    </row>
    <row r="900" spans="2:23" ht="15.6">
      <c r="B900" s="49">
        <v>45025</v>
      </c>
      <c r="C900" s="48">
        <v>7.2039999999999997</v>
      </c>
      <c r="D900" s="48">
        <v>7.1920000000000002</v>
      </c>
      <c r="E900" s="48">
        <v>7.2060000000000004</v>
      </c>
      <c r="F900" s="48">
        <v>7.1859999999999999</v>
      </c>
      <c r="G900" s="50">
        <v>4.0000000000000001E-3</v>
      </c>
      <c r="I900" s="29">
        <v>45025.645833333336</v>
      </c>
      <c r="J900" s="30">
        <v>1247.7</v>
      </c>
      <c r="K900" s="43">
        <f t="shared" si="79"/>
        <v>-7.7932405566599749E-3</v>
      </c>
      <c r="M900" s="29">
        <v>45025.645833333336</v>
      </c>
      <c r="N900" s="30">
        <v>1559.25</v>
      </c>
      <c r="O900" s="31">
        <f t="shared" si="80"/>
        <v>8.2770215655210144E-3</v>
      </c>
      <c r="Q900" s="49">
        <v>45025</v>
      </c>
      <c r="R900" s="51">
        <v>1024.8499999999999</v>
      </c>
      <c r="S900" s="50">
        <v>1.2200000000000001E-2</v>
      </c>
      <c r="T900" s="48" t="b">
        <f t="shared" si="74"/>
        <v>1</v>
      </c>
      <c r="U900" s="69"/>
      <c r="V900" s="68"/>
      <c r="W900" s="6"/>
    </row>
    <row r="901" spans="2:23" ht="15.6">
      <c r="B901" s="49">
        <v>45055</v>
      </c>
      <c r="C901" s="48">
        <v>7.2060000000000004</v>
      </c>
      <c r="D901" s="48">
        <v>7.21</v>
      </c>
      <c r="E901" s="48">
        <v>7.2110000000000003</v>
      </c>
      <c r="F901" s="48">
        <v>7.1950000000000003</v>
      </c>
      <c r="G901" s="50">
        <v>2.9999999999999997E-4</v>
      </c>
      <c r="I901" s="29">
        <v>45055.645833333336</v>
      </c>
      <c r="J901" s="30">
        <v>1249.45</v>
      </c>
      <c r="K901" s="43">
        <f t="shared" si="79"/>
        <v>1.4025807485773534E-3</v>
      </c>
      <c r="M901" s="29">
        <v>45055.645833333336</v>
      </c>
      <c r="N901" s="30">
        <v>1575.3</v>
      </c>
      <c r="O901" s="31">
        <f t="shared" si="80"/>
        <v>1.0293410293410243E-2</v>
      </c>
      <c r="Q901" s="49">
        <v>45055</v>
      </c>
      <c r="R901" s="51">
        <v>1031.6500000000001</v>
      </c>
      <c r="S901" s="50">
        <v>6.6E-3</v>
      </c>
      <c r="T901" s="48" t="b">
        <f t="shared" si="74"/>
        <v>1</v>
      </c>
      <c r="U901" s="69"/>
      <c r="V901" s="68"/>
      <c r="W901" s="6"/>
    </row>
    <row r="902" spans="2:23" ht="15.6">
      <c r="B902" s="49">
        <v>45086</v>
      </c>
      <c r="C902" s="48">
        <v>7.21</v>
      </c>
      <c r="D902" s="48">
        <v>7.2169999999999996</v>
      </c>
      <c r="E902" s="48">
        <v>7.2320000000000002</v>
      </c>
      <c r="F902" s="48">
        <v>7.2089999999999996</v>
      </c>
      <c r="G902" s="50">
        <v>5.9999999999999995E-4</v>
      </c>
      <c r="I902" s="29">
        <v>45086.645833333336</v>
      </c>
      <c r="J902" s="30">
        <v>1290.3499999999999</v>
      </c>
      <c r="K902" s="43">
        <f t="shared" si="79"/>
        <v>3.2734403137380408E-2</v>
      </c>
      <c r="M902" s="29">
        <v>45086.645833333336</v>
      </c>
      <c r="N902" s="30">
        <v>1581.55</v>
      </c>
      <c r="O902" s="31">
        <f t="shared" si="80"/>
        <v>3.9674982543007609E-3</v>
      </c>
      <c r="Q902" s="49">
        <v>45086</v>
      </c>
      <c r="R902" s="51">
        <v>1058.7</v>
      </c>
      <c r="S902" s="50">
        <v>2.6200000000000001E-2</v>
      </c>
      <c r="T902" s="48" t="b">
        <f t="shared" si="74"/>
        <v>1</v>
      </c>
      <c r="U902" s="69"/>
      <c r="V902" s="68"/>
      <c r="W902" s="6"/>
    </row>
    <row r="903" spans="2:23" ht="15.6">
      <c r="B903" s="49">
        <v>45116</v>
      </c>
      <c r="C903" s="48">
        <v>7.173</v>
      </c>
      <c r="D903" s="48">
        <v>7.2290000000000001</v>
      </c>
      <c r="E903" s="48">
        <v>7.2290000000000001</v>
      </c>
      <c r="F903" s="48">
        <v>7.1580000000000004</v>
      </c>
      <c r="G903" s="50">
        <v>-5.1000000000000004E-3</v>
      </c>
      <c r="I903" s="29">
        <v>45116.645833333336</v>
      </c>
      <c r="J903" s="30">
        <v>1274.75</v>
      </c>
      <c r="K903" s="43">
        <f t="shared" si="79"/>
        <v>-1.2089743092959182E-2</v>
      </c>
      <c r="M903" s="29">
        <v>45116.645833333336</v>
      </c>
      <c r="N903" s="30">
        <v>1662.35</v>
      </c>
      <c r="O903" s="31">
        <f t="shared" si="80"/>
        <v>5.1089121431507012E-2</v>
      </c>
      <c r="Q903" s="49">
        <v>45116</v>
      </c>
      <c r="R903" s="51">
        <v>1052.2</v>
      </c>
      <c r="S903" s="50">
        <v>-6.1000000000000004E-3</v>
      </c>
      <c r="T903" s="48" t="b">
        <f t="shared" si="74"/>
        <v>1</v>
      </c>
      <c r="U903" s="69"/>
      <c r="V903" s="68"/>
      <c r="W903" s="6"/>
    </row>
    <row r="904" spans="2:23" ht="15.6">
      <c r="B904" s="49">
        <v>45147</v>
      </c>
      <c r="C904" s="48">
        <v>7.1989999999999998</v>
      </c>
      <c r="D904" s="48">
        <v>7.1829999999999998</v>
      </c>
      <c r="E904" s="48">
        <v>7.2069999999999999</v>
      </c>
      <c r="F904" s="48">
        <v>7.165</v>
      </c>
      <c r="G904" s="50">
        <v>3.5999999999999999E-3</v>
      </c>
      <c r="I904" s="29">
        <v>45147.645833333336</v>
      </c>
      <c r="J904" s="30">
        <v>1255.9000000000001</v>
      </c>
      <c r="K904" s="43">
        <f t="shared" si="79"/>
        <v>-1.4787213179054626E-2</v>
      </c>
      <c r="M904" s="29">
        <v>45147.645833333336</v>
      </c>
      <c r="N904" s="30">
        <v>1680.05</v>
      </c>
      <c r="O904" s="31">
        <f t="shared" si="80"/>
        <v>1.064757722501275E-2</v>
      </c>
      <c r="Q904" s="49">
        <v>45147</v>
      </c>
      <c r="R904" s="51">
        <v>1055.2</v>
      </c>
      <c r="S904" s="50">
        <v>2.8999999999999998E-3</v>
      </c>
      <c r="T904" s="48" t="b">
        <f t="shared" si="74"/>
        <v>1</v>
      </c>
      <c r="U904" s="69"/>
      <c r="V904" s="68"/>
      <c r="W904" s="6"/>
    </row>
    <row r="905" spans="2:23" ht="15.6">
      <c r="B905" s="49">
        <v>45239</v>
      </c>
      <c r="C905" s="48">
        <v>7.2089999999999996</v>
      </c>
      <c r="D905" s="48">
        <v>7.1879999999999997</v>
      </c>
      <c r="E905" s="48">
        <v>7.2140000000000004</v>
      </c>
      <c r="F905" s="48">
        <v>7.1829999999999998</v>
      </c>
      <c r="G905" s="50">
        <v>1.4E-3</v>
      </c>
      <c r="I905" s="29">
        <v>45239.645833333336</v>
      </c>
      <c r="J905" s="30">
        <v>1233.1500000000001</v>
      </c>
      <c r="K905" s="43">
        <f t="shared" si="79"/>
        <v>-1.811449956206701E-2</v>
      </c>
      <c r="M905" s="29">
        <v>45239.645833333336</v>
      </c>
      <c r="N905" s="30">
        <v>1659.9</v>
      </c>
      <c r="O905" s="31">
        <f t="shared" si="80"/>
        <v>-1.1993690663968271E-2</v>
      </c>
      <c r="Q905" s="49">
        <v>45239</v>
      </c>
      <c r="R905" s="51">
        <v>1067.1500000000001</v>
      </c>
      <c r="S905" s="50">
        <v>1.1299999999999999E-2</v>
      </c>
      <c r="T905" s="48" t="b">
        <f t="shared" si="74"/>
        <v>1</v>
      </c>
      <c r="U905" s="68"/>
      <c r="V905" s="68"/>
      <c r="W905" s="6"/>
    </row>
    <row r="906" spans="2:23" ht="15.6">
      <c r="B906" s="49">
        <v>45269</v>
      </c>
      <c r="C906" s="48">
        <v>7.2030000000000003</v>
      </c>
      <c r="D906" s="48">
        <v>7.2220000000000004</v>
      </c>
      <c r="E906" s="48">
        <v>7.2220000000000004</v>
      </c>
      <c r="F906" s="48">
        <v>7.194</v>
      </c>
      <c r="G906" s="50">
        <v>-8.0000000000000004E-4</v>
      </c>
      <c r="I906" s="29">
        <v>45269.645833333336</v>
      </c>
      <c r="J906" s="30">
        <v>1212.9000000000001</v>
      </c>
      <c r="K906" s="43">
        <f t="shared" si="79"/>
        <v>-1.6421359931881763E-2</v>
      </c>
      <c r="M906" s="29">
        <v>45269.645833333336</v>
      </c>
      <c r="N906" s="30">
        <v>1609.35</v>
      </c>
      <c r="O906" s="31">
        <f t="shared" si="80"/>
        <v>-3.0453641785649799E-2</v>
      </c>
      <c r="Q906" s="49">
        <v>45269</v>
      </c>
      <c r="R906" s="51">
        <v>1037.7</v>
      </c>
      <c r="S906" s="50">
        <v>-2.76E-2</v>
      </c>
      <c r="T906" s="48" t="b">
        <f t="shared" si="74"/>
        <v>1</v>
      </c>
      <c r="U906" s="68"/>
      <c r="V906" s="68"/>
      <c r="W906" s="6"/>
    </row>
    <row r="907" spans="2:23" ht="27">
      <c r="B907" s="48" t="s">
        <v>1424</v>
      </c>
      <c r="C907" s="48">
        <v>7.1719999999999997</v>
      </c>
      <c r="D907" s="48">
        <v>7.19</v>
      </c>
      <c r="E907" s="48">
        <v>7.19</v>
      </c>
      <c r="F907" s="48">
        <v>7.1710000000000003</v>
      </c>
      <c r="G907" s="50">
        <v>-4.3E-3</v>
      </c>
      <c r="I907" s="30" t="s">
        <v>562</v>
      </c>
      <c r="J907" s="30">
        <v>1210.2</v>
      </c>
      <c r="K907" s="43">
        <f t="shared" si="79"/>
        <v>-2.2260697501855775E-3</v>
      </c>
      <c r="M907" s="30" t="s">
        <v>562</v>
      </c>
      <c r="N907" s="30">
        <v>1601.1</v>
      </c>
      <c r="O907" s="31">
        <f t="shared" si="80"/>
        <v>-5.1262932239724002E-3</v>
      </c>
      <c r="Q907" s="48" t="s">
        <v>1424</v>
      </c>
      <c r="R907" s="51">
        <v>1029.4000000000001</v>
      </c>
      <c r="S907" s="50">
        <v>-8.0000000000000002E-3</v>
      </c>
      <c r="T907" s="48" t="b">
        <f t="shared" ref="T907:T970" si="81">Q907=B907</f>
        <v>1</v>
      </c>
      <c r="U907" s="68"/>
      <c r="V907" s="68"/>
      <c r="W907" s="6"/>
    </row>
    <row r="908" spans="2:23" ht="27">
      <c r="B908" s="48" t="s">
        <v>1425</v>
      </c>
      <c r="C908" s="48">
        <v>7.101</v>
      </c>
      <c r="D908" s="48">
        <v>7.157</v>
      </c>
      <c r="E908" s="48">
        <v>7.157</v>
      </c>
      <c r="F908" s="48">
        <v>7.0960000000000001</v>
      </c>
      <c r="G908" s="50">
        <v>-9.9000000000000008E-3</v>
      </c>
      <c r="I908" s="30" t="s">
        <v>563</v>
      </c>
      <c r="J908" s="30">
        <v>1217.05</v>
      </c>
      <c r="K908" s="43">
        <f t="shared" si="79"/>
        <v>5.6602214509997584E-3</v>
      </c>
      <c r="M908" s="30" t="s">
        <v>563</v>
      </c>
      <c r="N908" s="30">
        <v>1624.05</v>
      </c>
      <c r="O908" s="31">
        <f t="shared" si="80"/>
        <v>1.4333895446880351E-2</v>
      </c>
      <c r="Q908" s="48" t="s">
        <v>1425</v>
      </c>
      <c r="R908" s="51">
        <v>1065.25</v>
      </c>
      <c r="S908" s="50">
        <v>3.4799999999999998E-2</v>
      </c>
      <c r="T908" s="48" t="b">
        <f t="shared" si="81"/>
        <v>1</v>
      </c>
      <c r="U908" s="68"/>
      <c r="V908" s="68"/>
      <c r="W908" s="6"/>
    </row>
    <row r="909" spans="2:23" ht="27">
      <c r="B909" s="48" t="s">
        <v>1426</v>
      </c>
      <c r="C909" s="48">
        <v>7.1580000000000004</v>
      </c>
      <c r="D909" s="48">
        <v>7.117</v>
      </c>
      <c r="E909" s="48">
        <v>7.1660000000000004</v>
      </c>
      <c r="F909" s="48">
        <v>7.1050000000000004</v>
      </c>
      <c r="G909" s="50">
        <v>8.0000000000000002E-3</v>
      </c>
      <c r="I909" s="30" t="s">
        <v>564</v>
      </c>
      <c r="J909" s="30">
        <v>1226.9000000000001</v>
      </c>
      <c r="K909" s="43">
        <f t="shared" si="79"/>
        <v>8.0933404543774845E-3</v>
      </c>
      <c r="M909" s="30" t="s">
        <v>564</v>
      </c>
      <c r="N909" s="30">
        <v>1611</v>
      </c>
      <c r="O909" s="31">
        <f t="shared" si="80"/>
        <v>-8.0354668883346747E-3</v>
      </c>
      <c r="Q909" s="48" t="s">
        <v>1426</v>
      </c>
      <c r="R909" s="51">
        <v>1048.95</v>
      </c>
      <c r="S909" s="50">
        <v>-1.5299999999999999E-2</v>
      </c>
      <c r="T909" s="48" t="b">
        <f t="shared" si="81"/>
        <v>1</v>
      </c>
      <c r="U909" s="68"/>
      <c r="V909" s="68"/>
      <c r="W909" s="6"/>
    </row>
    <row r="910" spans="2:23" ht="27">
      <c r="B910" s="48" t="s">
        <v>1427</v>
      </c>
      <c r="C910" s="48">
        <v>7.149</v>
      </c>
      <c r="D910" s="48">
        <v>7.1929999999999996</v>
      </c>
      <c r="E910" s="48">
        <v>7.1929999999999996</v>
      </c>
      <c r="F910" s="48">
        <v>7.1390000000000002</v>
      </c>
      <c r="G910" s="50">
        <v>-1.2999999999999999E-3</v>
      </c>
      <c r="I910" s="30" t="s">
        <v>565</v>
      </c>
      <c r="J910" s="30">
        <v>1241.45</v>
      </c>
      <c r="K910" s="43">
        <f t="shared" si="79"/>
        <v>1.1859157225527772E-2</v>
      </c>
      <c r="M910" s="30" t="s">
        <v>565</v>
      </c>
      <c r="N910" s="30">
        <v>1613.1</v>
      </c>
      <c r="O910" s="31">
        <f t="shared" si="80"/>
        <v>1.3035381750465813E-3</v>
      </c>
      <c r="Q910" s="48" t="s">
        <v>1427</v>
      </c>
      <c r="R910" s="51">
        <v>1044.55</v>
      </c>
      <c r="S910" s="50">
        <v>-4.1999999999999997E-3</v>
      </c>
      <c r="T910" s="48" t="b">
        <f t="shared" si="81"/>
        <v>1</v>
      </c>
      <c r="U910" s="68"/>
      <c r="V910" s="68"/>
      <c r="W910" s="6"/>
    </row>
    <row r="911" spans="2:23" ht="27">
      <c r="B911" s="48" t="s">
        <v>1428</v>
      </c>
      <c r="C911" s="48">
        <v>7.1529999999999996</v>
      </c>
      <c r="D911" s="48">
        <v>7.1710000000000003</v>
      </c>
      <c r="E911" s="48">
        <v>7.1710000000000003</v>
      </c>
      <c r="F911" s="48">
        <v>7.1429999999999998</v>
      </c>
      <c r="G911" s="50">
        <v>5.9999999999999995E-4</v>
      </c>
      <c r="I911" s="30" t="s">
        <v>566</v>
      </c>
      <c r="J911" s="30">
        <v>1208.45</v>
      </c>
      <c r="K911" s="43">
        <f t="shared" si="79"/>
        <v>-2.6581819646381288E-2</v>
      </c>
      <c r="M911" s="30" t="s">
        <v>566</v>
      </c>
      <c r="N911" s="30">
        <v>1599.9</v>
      </c>
      <c r="O911" s="31">
        <f t="shared" si="80"/>
        <v>-8.183001673795709E-3</v>
      </c>
      <c r="Q911" s="48" t="s">
        <v>1428</v>
      </c>
      <c r="R911" s="51">
        <v>1038.7</v>
      </c>
      <c r="S911" s="50">
        <v>-5.5999999999999999E-3</v>
      </c>
      <c r="T911" s="48" t="b">
        <f t="shared" si="81"/>
        <v>1</v>
      </c>
      <c r="U911" s="68"/>
      <c r="V911" s="68"/>
      <c r="W911" s="6"/>
    </row>
    <row r="912" spans="2:23" ht="27">
      <c r="B912" s="48" t="s">
        <v>1429</v>
      </c>
      <c r="C912" s="48">
        <v>7.1360000000000001</v>
      </c>
      <c r="D912" s="48">
        <v>7.2069999999999999</v>
      </c>
      <c r="E912" s="48">
        <v>7.2069999999999999</v>
      </c>
      <c r="F912" s="48">
        <v>7.1289999999999996</v>
      </c>
      <c r="G912" s="50">
        <v>-2.3999999999999998E-3</v>
      </c>
      <c r="I912" s="30" t="s">
        <v>567</v>
      </c>
      <c r="J912" s="30">
        <v>1186.05</v>
      </c>
      <c r="K912" s="43">
        <f t="shared" si="79"/>
        <v>-1.8536141338077794E-2</v>
      </c>
      <c r="M912" s="30" t="s">
        <v>567</v>
      </c>
      <c r="N912" s="30">
        <v>1571.4</v>
      </c>
      <c r="O912" s="31">
        <f t="shared" si="80"/>
        <v>-1.7813613350834423E-2</v>
      </c>
      <c r="Q912" s="48" t="s">
        <v>1429</v>
      </c>
      <c r="R912" s="51">
        <v>1018.5</v>
      </c>
      <c r="S912" s="50">
        <v>-1.9400000000000001E-2</v>
      </c>
      <c r="T912" s="48" t="b">
        <f t="shared" si="81"/>
        <v>1</v>
      </c>
      <c r="U912" s="68"/>
      <c r="V912" s="68"/>
      <c r="W912" s="6"/>
    </row>
    <row r="913" spans="2:23" ht="27">
      <c r="B913" s="48" t="s">
        <v>1430</v>
      </c>
      <c r="C913" s="48">
        <v>7.15</v>
      </c>
      <c r="D913" s="48">
        <v>7.11</v>
      </c>
      <c r="E913" s="48">
        <v>7.1639999999999997</v>
      </c>
      <c r="F913" s="48">
        <v>7.0860000000000003</v>
      </c>
      <c r="G913" s="50">
        <v>2E-3</v>
      </c>
      <c r="I913" s="30" t="s">
        <v>568</v>
      </c>
      <c r="J913" s="30">
        <v>1182.3499999999999</v>
      </c>
      <c r="K913" s="43">
        <f t="shared" si="79"/>
        <v>-3.1195986678470566E-3</v>
      </c>
      <c r="M913" s="30" t="s">
        <v>568</v>
      </c>
      <c r="N913" s="30">
        <v>1562.9</v>
      </c>
      <c r="O913" s="31">
        <f t="shared" si="80"/>
        <v>-5.409189257986502E-3</v>
      </c>
      <c r="Q913" s="48" t="s">
        <v>1430</v>
      </c>
      <c r="R913" s="51">
        <v>1017.45</v>
      </c>
      <c r="S913" s="50">
        <v>-1E-3</v>
      </c>
      <c r="T913" s="48" t="b">
        <f t="shared" si="81"/>
        <v>1</v>
      </c>
      <c r="U913" s="68"/>
      <c r="V913" s="68"/>
      <c r="W913" s="6"/>
    </row>
    <row r="914" spans="2:23" ht="27">
      <c r="B914" s="48" t="s">
        <v>1431</v>
      </c>
      <c r="C914" s="48">
        <v>7.15</v>
      </c>
      <c r="D914" s="48">
        <v>7.1859999999999999</v>
      </c>
      <c r="E914" s="48">
        <v>7.1859999999999999</v>
      </c>
      <c r="F914" s="48">
        <v>7.1239999999999997</v>
      </c>
      <c r="G914" s="50">
        <v>0</v>
      </c>
      <c r="I914" s="30" t="s">
        <v>569</v>
      </c>
      <c r="J914" s="30">
        <v>1158.3499999999999</v>
      </c>
      <c r="K914" s="43">
        <f t="shared" si="79"/>
        <v>-2.029855795661184E-2</v>
      </c>
      <c r="M914" s="30" t="s">
        <v>569</v>
      </c>
      <c r="N914" s="30">
        <v>1578.8</v>
      </c>
      <c r="O914" s="31">
        <f t="shared" si="80"/>
        <v>1.0173395610723501E-2</v>
      </c>
      <c r="Q914" s="48" t="s">
        <v>1431</v>
      </c>
      <c r="R914" s="51">
        <v>1017.95</v>
      </c>
      <c r="S914" s="50">
        <v>5.0000000000000001E-4</v>
      </c>
      <c r="T914" s="48" t="b">
        <f t="shared" si="81"/>
        <v>1</v>
      </c>
      <c r="U914" s="68"/>
      <c r="V914" s="68"/>
      <c r="W914" s="6"/>
    </row>
    <row r="915" spans="2:23" ht="27">
      <c r="B915" s="48" t="s">
        <v>1432</v>
      </c>
      <c r="C915" s="48">
        <v>7.1459999999999999</v>
      </c>
      <c r="D915" s="48">
        <v>7.1779999999999999</v>
      </c>
      <c r="E915" s="48">
        <v>7.18</v>
      </c>
      <c r="F915" s="48">
        <v>7.1440000000000001</v>
      </c>
      <c r="G915" s="50">
        <v>-5.9999999999999995E-4</v>
      </c>
      <c r="I915" s="30" t="s">
        <v>570</v>
      </c>
      <c r="J915" s="30">
        <v>1169.8499999999999</v>
      </c>
      <c r="K915" s="43">
        <f t="shared" si="79"/>
        <v>9.9279147062631967E-3</v>
      </c>
      <c r="M915" s="30" t="s">
        <v>570</v>
      </c>
      <c r="N915" s="30">
        <v>1578.45</v>
      </c>
      <c r="O915" s="31">
        <f t="shared" si="80"/>
        <v>-2.2168735748662183E-4</v>
      </c>
      <c r="Q915" s="48" t="s">
        <v>1432</v>
      </c>
      <c r="R915" s="51">
        <v>1013.9</v>
      </c>
      <c r="S915" s="50">
        <v>-4.0000000000000001E-3</v>
      </c>
      <c r="T915" s="48" t="b">
        <f t="shared" si="81"/>
        <v>1</v>
      </c>
      <c r="U915" s="68"/>
      <c r="V915" s="68"/>
      <c r="W915" s="6"/>
    </row>
    <row r="916" spans="2:23" ht="27">
      <c r="B916" s="48" t="s">
        <v>1433</v>
      </c>
      <c r="C916" s="48">
        <v>7.173</v>
      </c>
      <c r="D916" s="48">
        <v>7.173</v>
      </c>
      <c r="E916" s="48">
        <v>7.173</v>
      </c>
      <c r="F916" s="48">
        <v>7.173</v>
      </c>
      <c r="G916" s="50">
        <v>3.8E-3</v>
      </c>
      <c r="I916" s="30" t="s">
        <v>571</v>
      </c>
      <c r="J916" s="30">
        <v>1198.45</v>
      </c>
      <c r="K916" s="43">
        <f t="shared" ref="K916:K979" si="82">(J916/J915)-1</f>
        <v>2.4447578749412502E-2</v>
      </c>
      <c r="M916" s="30" t="s">
        <v>571</v>
      </c>
      <c r="N916" s="30">
        <v>1578</v>
      </c>
      <c r="O916" s="31">
        <f t="shared" si="80"/>
        <v>-2.8508980328811884E-4</v>
      </c>
      <c r="Q916" s="48" t="s">
        <v>1433</v>
      </c>
      <c r="R916" s="51">
        <v>1017</v>
      </c>
      <c r="S916" s="50">
        <v>3.0999999999999999E-3</v>
      </c>
      <c r="T916" s="48" t="b">
        <f t="shared" si="81"/>
        <v>1</v>
      </c>
      <c r="U916" s="68"/>
      <c r="V916" s="68"/>
      <c r="W916" s="6"/>
    </row>
    <row r="917" spans="2:23" ht="27">
      <c r="B917" s="48" t="s">
        <v>1434</v>
      </c>
      <c r="C917" s="48">
        <v>7.2380000000000004</v>
      </c>
      <c r="D917" s="48">
        <v>7.2140000000000004</v>
      </c>
      <c r="E917" s="48">
        <v>7.2409999999999997</v>
      </c>
      <c r="F917" s="48">
        <v>7.1479999999999997</v>
      </c>
      <c r="G917" s="50">
        <v>9.1000000000000004E-3</v>
      </c>
      <c r="I917" s="30" t="s">
        <v>572</v>
      </c>
      <c r="J917" s="30">
        <v>1173.55</v>
      </c>
      <c r="K917" s="43">
        <f t="shared" si="82"/>
        <v>-2.0776836747465555E-2</v>
      </c>
      <c r="M917" s="30" t="s">
        <v>572</v>
      </c>
      <c r="N917" s="30">
        <v>1540.2</v>
      </c>
      <c r="O917" s="31">
        <f t="shared" si="80"/>
        <v>-2.3954372623574138E-2</v>
      </c>
      <c r="Q917" s="48" t="s">
        <v>1434</v>
      </c>
      <c r="R917" s="51">
        <v>1002.05</v>
      </c>
      <c r="S917" s="50">
        <v>-1.47E-2</v>
      </c>
      <c r="T917" s="48" t="b">
        <f t="shared" si="81"/>
        <v>1</v>
      </c>
      <c r="U917" s="68"/>
      <c r="V917" s="68"/>
      <c r="W917" s="6"/>
    </row>
    <row r="918" spans="2:23" ht="27">
      <c r="B918" s="48" t="s">
        <v>1435</v>
      </c>
      <c r="C918" s="48">
        <v>7.21</v>
      </c>
      <c r="D918" s="48">
        <v>7.2409999999999997</v>
      </c>
      <c r="E918" s="48">
        <v>7.2409999999999997</v>
      </c>
      <c r="F918" s="48">
        <v>7.1879999999999997</v>
      </c>
      <c r="G918" s="50">
        <v>-3.8999999999999998E-3</v>
      </c>
      <c r="I918" s="30" t="s">
        <v>573</v>
      </c>
      <c r="J918" s="30">
        <v>1203.8499999999999</v>
      </c>
      <c r="K918" s="43">
        <f t="shared" si="82"/>
        <v>2.581909590558551E-2</v>
      </c>
      <c r="M918" s="30" t="s">
        <v>573</v>
      </c>
      <c r="N918" s="30">
        <v>1557</v>
      </c>
      <c r="O918" s="31">
        <f t="shared" si="80"/>
        <v>1.0907674328009209E-2</v>
      </c>
      <c r="Q918" s="48" t="s">
        <v>1435</v>
      </c>
      <c r="R918" s="51">
        <v>1007.25</v>
      </c>
      <c r="S918" s="50">
        <v>5.1999999999999998E-3</v>
      </c>
      <c r="T918" s="48" t="b">
        <f t="shared" si="81"/>
        <v>1</v>
      </c>
      <c r="U918" s="69"/>
      <c r="V918" s="68"/>
      <c r="W918" s="6"/>
    </row>
    <row r="919" spans="2:23" ht="15.6">
      <c r="B919" s="49">
        <v>44995</v>
      </c>
      <c r="C919" s="48">
        <v>7.2350000000000003</v>
      </c>
      <c r="D919" s="48">
        <v>7.2389999999999999</v>
      </c>
      <c r="E919" s="48">
        <v>7.24</v>
      </c>
      <c r="F919" s="48">
        <v>7.21</v>
      </c>
      <c r="G919" s="50">
        <v>3.5000000000000001E-3</v>
      </c>
      <c r="I919" s="29">
        <v>44995.645833333336</v>
      </c>
      <c r="J919" s="30">
        <v>1200.45</v>
      </c>
      <c r="K919" s="43">
        <f t="shared" si="82"/>
        <v>-2.8242721269260418E-3</v>
      </c>
      <c r="M919" s="29">
        <v>44995.645833333336</v>
      </c>
      <c r="N919" s="30">
        <v>1557.95</v>
      </c>
      <c r="O919" s="31">
        <f t="shared" si="80"/>
        <v>6.1014771997425221E-4</v>
      </c>
      <c r="Q919" s="49">
        <v>44995</v>
      </c>
      <c r="R919" s="48">
        <v>998.75</v>
      </c>
      <c r="S919" s="50">
        <v>-8.3999999999999995E-3</v>
      </c>
      <c r="T919" s="48" t="b">
        <f t="shared" si="81"/>
        <v>1</v>
      </c>
      <c r="U919" s="69"/>
      <c r="V919" s="68"/>
      <c r="W919" s="6"/>
    </row>
    <row r="920" spans="2:23" ht="15.6">
      <c r="B920" s="49">
        <v>45026</v>
      </c>
      <c r="C920" s="48">
        <v>7.2380000000000004</v>
      </c>
      <c r="D920" s="48">
        <v>7.2569999999999997</v>
      </c>
      <c r="E920" s="48">
        <v>7.2610000000000001</v>
      </c>
      <c r="F920" s="48">
        <v>7.2359999999999998</v>
      </c>
      <c r="G920" s="50">
        <v>4.0000000000000002E-4</v>
      </c>
      <c r="I920" s="29">
        <v>45026.645833333336</v>
      </c>
      <c r="J920" s="30">
        <v>1193.45</v>
      </c>
      <c r="K920" s="43">
        <f t="shared" si="82"/>
        <v>-5.8311466533382816E-3</v>
      </c>
      <c r="M920" s="29">
        <v>45026.645833333336</v>
      </c>
      <c r="N920" s="30">
        <v>1549.4</v>
      </c>
      <c r="O920" s="31">
        <f t="shared" si="80"/>
        <v>-5.487981000673936E-3</v>
      </c>
      <c r="Q920" s="49">
        <v>45026</v>
      </c>
      <c r="R920" s="48">
        <v>985.75</v>
      </c>
      <c r="S920" s="50">
        <v>-1.2999999999999999E-2</v>
      </c>
      <c r="T920" s="48" t="b">
        <f t="shared" si="81"/>
        <v>1</v>
      </c>
      <c r="U920" s="69"/>
      <c r="V920" s="68"/>
      <c r="W920" s="6"/>
    </row>
    <row r="921" spans="2:23" ht="15.6">
      <c r="B921" s="49">
        <v>45056</v>
      </c>
      <c r="C921" s="48">
        <v>7.2140000000000004</v>
      </c>
      <c r="D921" s="48">
        <v>7.2140000000000004</v>
      </c>
      <c r="E921" s="48">
        <v>7.226</v>
      </c>
      <c r="F921" s="48">
        <v>7.2050000000000001</v>
      </c>
      <c r="G921" s="50">
        <v>-3.3E-3</v>
      </c>
      <c r="I921" s="29">
        <v>45056.645833333336</v>
      </c>
      <c r="J921" s="30">
        <v>1206.0999999999999</v>
      </c>
      <c r="K921" s="43">
        <f t="shared" si="82"/>
        <v>1.0599522393061944E-2</v>
      </c>
      <c r="M921" s="29">
        <v>45056.645833333336</v>
      </c>
      <c r="N921" s="30">
        <v>1553.2</v>
      </c>
      <c r="O921" s="31">
        <f t="shared" ref="O921:O952" si="83">(N921/N920)-1</f>
        <v>2.4525622821736093E-3</v>
      </c>
      <c r="Q921" s="49">
        <v>45056</v>
      </c>
      <c r="R921" s="51">
        <v>1011.5</v>
      </c>
      <c r="S921" s="50">
        <v>2.6100000000000002E-2</v>
      </c>
      <c r="T921" s="48" t="b">
        <f t="shared" si="81"/>
        <v>1</v>
      </c>
      <c r="U921" s="69"/>
      <c r="V921" s="68"/>
      <c r="W921" s="6"/>
    </row>
    <row r="922" spans="2:23" ht="15.6">
      <c r="B922" s="49">
        <v>45087</v>
      </c>
      <c r="C922" s="48">
        <v>7.3390000000000004</v>
      </c>
      <c r="D922" s="48">
        <v>7.2210000000000001</v>
      </c>
      <c r="E922" s="48">
        <v>7.3650000000000002</v>
      </c>
      <c r="F922" s="48">
        <v>7.218</v>
      </c>
      <c r="G922" s="50">
        <v>1.7299999999999999E-2</v>
      </c>
      <c r="I922" s="29">
        <v>45087.645833333336</v>
      </c>
      <c r="J922" s="30">
        <v>1220.1500000000001</v>
      </c>
      <c r="K922" s="43">
        <f t="shared" si="82"/>
        <v>1.1649116988641239E-2</v>
      </c>
      <c r="M922" s="29">
        <v>45087.645833333336</v>
      </c>
      <c r="N922" s="30">
        <v>1560.75</v>
      </c>
      <c r="O922" s="31">
        <f t="shared" si="83"/>
        <v>4.8609322688641932E-3</v>
      </c>
      <c r="Q922" s="49">
        <v>45087</v>
      </c>
      <c r="R922" s="51">
        <v>1024.6500000000001</v>
      </c>
      <c r="S922" s="50">
        <v>1.2999999999999999E-2</v>
      </c>
      <c r="T922" s="48" t="b">
        <f t="shared" si="81"/>
        <v>1</v>
      </c>
      <c r="U922" s="69"/>
      <c r="V922" s="68"/>
      <c r="W922" s="6"/>
    </row>
    <row r="923" spans="2:23" ht="15.6">
      <c r="B923" s="49">
        <v>45179</v>
      </c>
      <c r="C923" s="48">
        <v>7.3860000000000001</v>
      </c>
      <c r="D923" s="48">
        <v>7.3659999999999997</v>
      </c>
      <c r="E923" s="48">
        <v>7.3949999999999996</v>
      </c>
      <c r="F923" s="48">
        <v>7.34</v>
      </c>
      <c r="G923" s="50">
        <v>6.4000000000000003E-3</v>
      </c>
      <c r="I923" s="29">
        <v>45179.645833333336</v>
      </c>
      <c r="J923" s="30">
        <v>1216</v>
      </c>
      <c r="K923" s="43">
        <f t="shared" si="82"/>
        <v>-3.4012211613326793E-3</v>
      </c>
      <c r="M923" s="29">
        <v>45179.645833333336</v>
      </c>
      <c r="N923" s="30">
        <v>1564</v>
      </c>
      <c r="O923" s="31">
        <f t="shared" si="83"/>
        <v>2.0823322120775423E-3</v>
      </c>
      <c r="Q923" s="49">
        <v>45179</v>
      </c>
      <c r="R923" s="51">
        <v>1014.5</v>
      </c>
      <c r="S923" s="50">
        <v>-9.9000000000000008E-3</v>
      </c>
      <c r="T923" s="48" t="b">
        <f t="shared" si="81"/>
        <v>1</v>
      </c>
      <c r="U923" s="69"/>
      <c r="V923" s="68"/>
      <c r="W923" s="6"/>
    </row>
    <row r="924" spans="2:23" ht="15.6">
      <c r="B924" s="49">
        <v>45209</v>
      </c>
      <c r="C924" s="48">
        <v>7.351</v>
      </c>
      <c r="D924" s="48">
        <v>7.359</v>
      </c>
      <c r="E924" s="48">
        <v>7.3719999999999999</v>
      </c>
      <c r="F924" s="48">
        <v>7.3440000000000003</v>
      </c>
      <c r="G924" s="50">
        <v>-4.7000000000000002E-3</v>
      </c>
      <c r="I924" s="29">
        <v>45209.645833333336</v>
      </c>
      <c r="J924" s="30">
        <v>1213.1500000000001</v>
      </c>
      <c r="K924" s="43">
        <f t="shared" si="82"/>
        <v>-2.3437499999999778E-3</v>
      </c>
      <c r="M924" s="29">
        <v>45209.645833333336</v>
      </c>
      <c r="N924" s="30">
        <v>1581.95</v>
      </c>
      <c r="O924" s="31">
        <f t="shared" si="83"/>
        <v>1.1476982097186728E-2</v>
      </c>
      <c r="Q924" s="49">
        <v>45209</v>
      </c>
      <c r="R924" s="51">
        <v>1024.8</v>
      </c>
      <c r="S924" s="50">
        <v>1.0200000000000001E-2</v>
      </c>
      <c r="T924" s="48" t="b">
        <f t="shared" si="81"/>
        <v>1</v>
      </c>
      <c r="U924" s="69"/>
      <c r="V924" s="68"/>
      <c r="W924" s="6"/>
    </row>
    <row r="925" spans="2:23" ht="15.6">
      <c r="B925" s="49">
        <v>45240</v>
      </c>
      <c r="C925" s="48">
        <v>7.3070000000000004</v>
      </c>
      <c r="D925" s="48">
        <v>7.3369999999999997</v>
      </c>
      <c r="E925" s="48">
        <v>7.3369999999999997</v>
      </c>
      <c r="F925" s="48">
        <v>7.3010000000000002</v>
      </c>
      <c r="G925" s="50">
        <v>-6.0000000000000001E-3</v>
      </c>
      <c r="I925" s="29">
        <v>45240.645833333336</v>
      </c>
      <c r="J925" s="30">
        <v>1225.4000000000001</v>
      </c>
      <c r="K925" s="43">
        <f t="shared" si="82"/>
        <v>1.0097679594444298E-2</v>
      </c>
      <c r="M925" s="29">
        <v>45240.645833333336</v>
      </c>
      <c r="N925" s="30">
        <v>1580</v>
      </c>
      <c r="O925" s="31">
        <f t="shared" si="83"/>
        <v>-1.2326558993647208E-3</v>
      </c>
      <c r="Q925" s="49">
        <v>45240</v>
      </c>
      <c r="R925" s="51">
        <v>1050.3499999999999</v>
      </c>
      <c r="S925" s="50">
        <v>2.4899999999999999E-2</v>
      </c>
      <c r="T925" s="48" t="b">
        <f t="shared" si="81"/>
        <v>1</v>
      </c>
      <c r="U925" s="69"/>
      <c r="V925" s="68"/>
      <c r="W925" s="6"/>
    </row>
    <row r="926" spans="2:23" ht="15.6">
      <c r="B926" s="49">
        <v>45270</v>
      </c>
      <c r="C926" s="48">
        <v>7.3019999999999996</v>
      </c>
      <c r="D926" s="48">
        <v>7.3079999999999998</v>
      </c>
      <c r="E926" s="48">
        <v>7.3140000000000001</v>
      </c>
      <c r="F926" s="48">
        <v>7.2919999999999998</v>
      </c>
      <c r="G926" s="50">
        <v>-6.9999999999999999E-4</v>
      </c>
      <c r="I926" s="29">
        <v>45270.645833333336</v>
      </c>
      <c r="J926" s="30">
        <v>1257.3499999999999</v>
      </c>
      <c r="K926" s="43">
        <f t="shared" si="82"/>
        <v>2.6073118981556842E-2</v>
      </c>
      <c r="M926" s="29">
        <v>45270.645833333336</v>
      </c>
      <c r="N926" s="30">
        <v>1599.55</v>
      </c>
      <c r="O926" s="31">
        <f t="shared" si="83"/>
        <v>1.2373417721518898E-2</v>
      </c>
      <c r="Q926" s="49">
        <v>45270</v>
      </c>
      <c r="R926" s="51">
        <v>1053.25</v>
      </c>
      <c r="S926" s="50">
        <v>2.8E-3</v>
      </c>
      <c r="T926" s="48" t="b">
        <f t="shared" si="81"/>
        <v>1</v>
      </c>
      <c r="U926" s="68"/>
      <c r="V926" s="68"/>
      <c r="W926" s="6"/>
    </row>
    <row r="927" spans="2:23" ht="27">
      <c r="B927" s="48" t="s">
        <v>1436</v>
      </c>
      <c r="C927" s="48">
        <v>7.32</v>
      </c>
      <c r="D927" s="48">
        <v>7.3220000000000001</v>
      </c>
      <c r="E927" s="48">
        <v>7.3369999999999997</v>
      </c>
      <c r="F927" s="48">
        <v>7.3049999999999997</v>
      </c>
      <c r="G927" s="50">
        <v>2.5000000000000001E-3</v>
      </c>
      <c r="I927" s="30" t="s">
        <v>574</v>
      </c>
      <c r="J927" s="30">
        <v>1254.0999999999999</v>
      </c>
      <c r="K927" s="43">
        <f t="shared" si="82"/>
        <v>-2.5848013679564685E-3</v>
      </c>
      <c r="M927" s="30" t="s">
        <v>574</v>
      </c>
      <c r="N927" s="30">
        <v>1582.65</v>
      </c>
      <c r="O927" s="31">
        <f t="shared" si="83"/>
        <v>-1.0565471538870219E-2</v>
      </c>
      <c r="Q927" s="48" t="s">
        <v>1436</v>
      </c>
      <c r="R927" s="51">
        <v>1068.25</v>
      </c>
      <c r="S927" s="50">
        <v>1.4200000000000001E-2</v>
      </c>
      <c r="T927" s="48" t="b">
        <f t="shared" si="81"/>
        <v>1</v>
      </c>
      <c r="U927" s="68"/>
      <c r="V927" s="68"/>
      <c r="W927" s="6"/>
    </row>
    <row r="928" spans="2:23" ht="27">
      <c r="B928" s="48" t="s">
        <v>1437</v>
      </c>
      <c r="C928" s="48">
        <v>7.3330000000000002</v>
      </c>
      <c r="D928" s="48">
        <v>7.3440000000000003</v>
      </c>
      <c r="E928" s="48">
        <v>7.3440000000000003</v>
      </c>
      <c r="F928" s="48">
        <v>7.3250000000000002</v>
      </c>
      <c r="G928" s="50">
        <v>1.8E-3</v>
      </c>
      <c r="I928" s="30" t="s">
        <v>575</v>
      </c>
      <c r="J928" s="30">
        <v>1253.9000000000001</v>
      </c>
      <c r="K928" s="43">
        <f t="shared" si="82"/>
        <v>-1.5947691571627232E-4</v>
      </c>
      <c r="M928" s="30" t="s">
        <v>575</v>
      </c>
      <c r="N928" s="30">
        <v>1565.2</v>
      </c>
      <c r="O928" s="31">
        <f t="shared" si="83"/>
        <v>-1.1025811139544484E-2</v>
      </c>
      <c r="Q928" s="48" t="s">
        <v>1437</v>
      </c>
      <c r="R928" s="51">
        <v>1078</v>
      </c>
      <c r="S928" s="50">
        <v>9.1000000000000004E-3</v>
      </c>
      <c r="T928" s="48" t="b">
        <f t="shared" si="81"/>
        <v>1</v>
      </c>
      <c r="U928" s="68"/>
      <c r="V928" s="68"/>
      <c r="W928" s="6"/>
    </row>
    <row r="929" spans="2:23" ht="27">
      <c r="B929" s="48" t="s">
        <v>1438</v>
      </c>
      <c r="C929" s="48">
        <v>7.3280000000000003</v>
      </c>
      <c r="D929" s="48">
        <v>7.3490000000000002</v>
      </c>
      <c r="E929" s="48">
        <v>7.3490000000000002</v>
      </c>
      <c r="F929" s="48">
        <v>7.3090000000000002</v>
      </c>
      <c r="G929" s="50">
        <v>-6.9999999999999999E-4</v>
      </c>
      <c r="I929" s="30" t="s">
        <v>576</v>
      </c>
      <c r="J929" s="30">
        <v>1245.5999999999999</v>
      </c>
      <c r="K929" s="43">
        <f t="shared" si="82"/>
        <v>-6.6193476353777481E-3</v>
      </c>
      <c r="M929" s="30" t="s">
        <v>576</v>
      </c>
      <c r="N929" s="30">
        <v>1572.35</v>
      </c>
      <c r="O929" s="31">
        <f t="shared" si="83"/>
        <v>4.5681063122922083E-3</v>
      </c>
      <c r="Q929" s="48" t="s">
        <v>1438</v>
      </c>
      <c r="R929" s="51">
        <v>1086.4000000000001</v>
      </c>
      <c r="S929" s="50">
        <v>7.7999999999999996E-3</v>
      </c>
      <c r="T929" s="48" t="b">
        <f t="shared" si="81"/>
        <v>1</v>
      </c>
      <c r="U929" s="68"/>
      <c r="V929" s="68"/>
      <c r="W929" s="6"/>
    </row>
    <row r="930" spans="2:23" ht="27">
      <c r="B930" s="48" t="s">
        <v>1439</v>
      </c>
      <c r="C930" s="48">
        <v>7.3529999999999998</v>
      </c>
      <c r="D930" s="48">
        <v>7.3520000000000003</v>
      </c>
      <c r="E930" s="48">
        <v>7.36</v>
      </c>
      <c r="F930" s="48">
        <v>7.3410000000000002</v>
      </c>
      <c r="G930" s="50">
        <v>3.3999999999999998E-3</v>
      </c>
      <c r="I930" s="30" t="s">
        <v>577</v>
      </c>
      <c r="J930" s="30">
        <v>1256.9000000000001</v>
      </c>
      <c r="K930" s="43">
        <f t="shared" si="82"/>
        <v>9.0719332048814216E-3</v>
      </c>
      <c r="M930" s="30" t="s">
        <v>577</v>
      </c>
      <c r="N930" s="30">
        <v>1567.55</v>
      </c>
      <c r="O930" s="31">
        <f t="shared" si="83"/>
        <v>-3.0527554297706816E-3</v>
      </c>
      <c r="Q930" s="48" t="s">
        <v>1439</v>
      </c>
      <c r="R930" s="51">
        <v>1056.3499999999999</v>
      </c>
      <c r="S930" s="50">
        <v>-2.7699999999999999E-2</v>
      </c>
      <c r="T930" s="48" t="b">
        <f t="shared" si="81"/>
        <v>1</v>
      </c>
      <c r="U930" s="68"/>
      <c r="V930" s="68"/>
      <c r="W930" s="6"/>
    </row>
    <row r="931" spans="2:23" ht="27">
      <c r="B931" s="48" t="s">
        <v>1440</v>
      </c>
      <c r="C931" s="48">
        <v>7.3689999999999998</v>
      </c>
      <c r="D931" s="48">
        <v>7.3810000000000002</v>
      </c>
      <c r="E931" s="48">
        <v>7.3810000000000002</v>
      </c>
      <c r="F931" s="48">
        <v>7.3650000000000002</v>
      </c>
      <c r="G931" s="50">
        <v>2.2000000000000001E-3</v>
      </c>
      <c r="I931" s="30" t="s">
        <v>578</v>
      </c>
      <c r="J931" s="30">
        <v>1250.8499999999999</v>
      </c>
      <c r="K931" s="43">
        <f t="shared" si="82"/>
        <v>-4.8134298671336229E-3</v>
      </c>
      <c r="M931" s="30" t="s">
        <v>578</v>
      </c>
      <c r="N931" s="30">
        <v>1566.2</v>
      </c>
      <c r="O931" s="31">
        <f t="shared" si="83"/>
        <v>-8.6121654811643911E-4</v>
      </c>
      <c r="Q931" s="48" t="s">
        <v>1440</v>
      </c>
      <c r="R931" s="51">
        <v>1046.05</v>
      </c>
      <c r="S931" s="50">
        <v>-9.7999999999999997E-3</v>
      </c>
      <c r="T931" s="48" t="b">
        <f t="shared" si="81"/>
        <v>1</v>
      </c>
      <c r="U931" s="68"/>
      <c r="V931" s="68"/>
      <c r="W931" s="6"/>
    </row>
    <row r="932" spans="2:23" ht="27">
      <c r="B932" s="48" t="s">
        <v>1441</v>
      </c>
      <c r="C932" s="48">
        <v>7.3650000000000002</v>
      </c>
      <c r="D932" s="48">
        <v>7.3730000000000002</v>
      </c>
      <c r="E932" s="48">
        <v>7.3769999999999998</v>
      </c>
      <c r="F932" s="48">
        <v>7.3490000000000002</v>
      </c>
      <c r="G932" s="50">
        <v>-5.0000000000000001E-4</v>
      </c>
      <c r="I932" s="30" t="s">
        <v>579</v>
      </c>
      <c r="J932" s="30">
        <v>1235.8499999999999</v>
      </c>
      <c r="K932" s="43">
        <f t="shared" si="82"/>
        <v>-1.1991845545029411E-2</v>
      </c>
      <c r="M932" s="30" t="s">
        <v>579</v>
      </c>
      <c r="N932" s="30">
        <v>1610.65</v>
      </c>
      <c r="O932" s="31">
        <f t="shared" si="83"/>
        <v>2.838079427914697E-2</v>
      </c>
      <c r="Q932" s="48" t="s">
        <v>1441</v>
      </c>
      <c r="R932" s="51">
        <v>1040.0999999999999</v>
      </c>
      <c r="S932" s="50">
        <v>-5.7000000000000002E-3</v>
      </c>
      <c r="T932" s="48" t="b">
        <f t="shared" si="81"/>
        <v>1</v>
      </c>
      <c r="U932" s="68"/>
      <c r="V932" s="68"/>
      <c r="W932" s="6"/>
    </row>
    <row r="933" spans="2:23" ht="27">
      <c r="B933" s="48" t="s">
        <v>1442</v>
      </c>
      <c r="C933" s="48">
        <v>7.3819999999999997</v>
      </c>
      <c r="D933" s="48">
        <v>7.3769999999999998</v>
      </c>
      <c r="E933" s="48">
        <v>7.391</v>
      </c>
      <c r="F933" s="48">
        <v>7.36</v>
      </c>
      <c r="G933" s="50">
        <v>2.3E-3</v>
      </c>
      <c r="I933" s="30" t="s">
        <v>580</v>
      </c>
      <c r="J933" s="30">
        <v>1187.3499999999999</v>
      </c>
      <c r="K933" s="43">
        <f t="shared" si="82"/>
        <v>-3.924424485172151E-2</v>
      </c>
      <c r="M933" s="30" t="s">
        <v>580</v>
      </c>
      <c r="N933" s="30">
        <v>1629.05</v>
      </c>
      <c r="O933" s="31">
        <f t="shared" si="83"/>
        <v>1.1423959271101625E-2</v>
      </c>
      <c r="Q933" s="48" t="s">
        <v>1442</v>
      </c>
      <c r="R933" s="51">
        <v>1012.1</v>
      </c>
      <c r="S933" s="50">
        <v>-2.69E-2</v>
      </c>
      <c r="T933" s="48" t="b">
        <f t="shared" si="81"/>
        <v>1</v>
      </c>
      <c r="U933" s="68"/>
      <c r="V933" s="68"/>
      <c r="W933" s="6"/>
    </row>
    <row r="934" spans="2:23" ht="27">
      <c r="B934" s="48" t="s">
        <v>1443</v>
      </c>
      <c r="C934" s="48">
        <v>7.343</v>
      </c>
      <c r="D934" s="48">
        <v>7.343</v>
      </c>
      <c r="E934" s="48">
        <v>7.3490000000000002</v>
      </c>
      <c r="F934" s="48">
        <v>7.3330000000000002</v>
      </c>
      <c r="G934" s="50">
        <v>-5.3E-3</v>
      </c>
      <c r="I934" s="30" t="s">
        <v>581</v>
      </c>
      <c r="J934" s="30">
        <v>1191.25</v>
      </c>
      <c r="K934" s="43">
        <f t="shared" si="82"/>
        <v>3.2846254263696473E-3</v>
      </c>
      <c r="M934" s="30" t="s">
        <v>581</v>
      </c>
      <c r="N934" s="30">
        <v>1594.3</v>
      </c>
      <c r="O934" s="31">
        <f t="shared" si="83"/>
        <v>-2.1331450845584854E-2</v>
      </c>
      <c r="Q934" s="48" t="s">
        <v>1443</v>
      </c>
      <c r="R934" s="51">
        <v>1011</v>
      </c>
      <c r="S934" s="50">
        <v>-1.1000000000000001E-3</v>
      </c>
      <c r="T934" s="48" t="b">
        <f t="shared" si="81"/>
        <v>1</v>
      </c>
      <c r="U934" s="68"/>
      <c r="V934" s="68"/>
      <c r="W934" s="6"/>
    </row>
    <row r="935" spans="2:23" ht="27">
      <c r="B935" s="48" t="s">
        <v>1444</v>
      </c>
      <c r="C935" s="48">
        <v>7.3659999999999997</v>
      </c>
      <c r="D935" s="48">
        <v>7.3769999999999998</v>
      </c>
      <c r="E935" s="48">
        <v>7.3769999999999998</v>
      </c>
      <c r="F935" s="48">
        <v>7.36</v>
      </c>
      <c r="G935" s="50">
        <v>3.0999999999999999E-3</v>
      </c>
      <c r="I935" s="30" t="s">
        <v>582</v>
      </c>
      <c r="J935" s="30">
        <v>1225.2</v>
      </c>
      <c r="K935" s="43">
        <f t="shared" si="82"/>
        <v>2.8499475341028369E-2</v>
      </c>
      <c r="M935" s="30" t="s">
        <v>582</v>
      </c>
      <c r="N935" s="30">
        <v>1570.75</v>
      </c>
      <c r="O935" s="31">
        <f t="shared" si="83"/>
        <v>-1.477137301637077E-2</v>
      </c>
      <c r="Q935" s="48" t="s">
        <v>1444</v>
      </c>
      <c r="R935" s="51">
        <v>1010.75</v>
      </c>
      <c r="S935" s="50">
        <v>-2.0000000000000001E-4</v>
      </c>
      <c r="T935" s="48" t="b">
        <f t="shared" si="81"/>
        <v>1</v>
      </c>
      <c r="U935" s="68"/>
      <c r="V935" s="68"/>
      <c r="W935" s="6"/>
    </row>
    <row r="936" spans="2:23" ht="27">
      <c r="B936" s="48" t="s">
        <v>1445</v>
      </c>
      <c r="C936" s="48">
        <v>7.351</v>
      </c>
      <c r="D936" s="48">
        <v>7.359</v>
      </c>
      <c r="E936" s="48">
        <v>7.359</v>
      </c>
      <c r="F936" s="48">
        <v>7.3410000000000002</v>
      </c>
      <c r="G936" s="50">
        <v>-2E-3</v>
      </c>
      <c r="I936" s="30" t="s">
        <v>583</v>
      </c>
      <c r="J936" s="30">
        <v>1240.25</v>
      </c>
      <c r="K936" s="43">
        <f t="shared" si="82"/>
        <v>1.2283708782239611E-2</v>
      </c>
      <c r="M936" s="30" t="s">
        <v>583</v>
      </c>
      <c r="N936" s="30">
        <v>1611.55</v>
      </c>
      <c r="O936" s="31">
        <f t="shared" si="83"/>
        <v>2.5974852777335578E-2</v>
      </c>
      <c r="Q936" s="48" t="s">
        <v>1445</v>
      </c>
      <c r="R936" s="51">
        <v>1021.95</v>
      </c>
      <c r="S936" s="50">
        <v>1.11E-2</v>
      </c>
      <c r="T936" s="48" t="b">
        <f t="shared" si="81"/>
        <v>1</v>
      </c>
      <c r="U936" s="68"/>
      <c r="V936" s="68"/>
      <c r="W936" s="6"/>
    </row>
    <row r="937" spans="2:23" ht="27">
      <c r="B937" s="48" t="s">
        <v>1446</v>
      </c>
      <c r="C937" s="48">
        <v>7.3689999999999998</v>
      </c>
      <c r="D937" s="48">
        <v>7.359</v>
      </c>
      <c r="E937" s="48">
        <v>7.3719999999999999</v>
      </c>
      <c r="F937" s="48">
        <v>7.3540000000000001</v>
      </c>
      <c r="G937" s="50">
        <v>2.3999999999999998E-3</v>
      </c>
      <c r="I937" s="30" t="s">
        <v>584</v>
      </c>
      <c r="J937" s="30">
        <v>1252.45</v>
      </c>
      <c r="K937" s="43">
        <f t="shared" si="82"/>
        <v>9.8367264664382947E-3</v>
      </c>
      <c r="M937" s="30" t="s">
        <v>584</v>
      </c>
      <c r="N937" s="30">
        <v>1609.15</v>
      </c>
      <c r="O937" s="31">
        <f t="shared" si="83"/>
        <v>-1.4892494803139256E-3</v>
      </c>
      <c r="Q937" s="48" t="s">
        <v>1446</v>
      </c>
      <c r="R937" s="51">
        <v>1027.8</v>
      </c>
      <c r="S937" s="50">
        <v>5.7000000000000002E-3</v>
      </c>
      <c r="T937" s="48" t="b">
        <f t="shared" si="81"/>
        <v>1</v>
      </c>
      <c r="U937" s="68"/>
      <c r="V937" s="68"/>
      <c r="W937" s="6"/>
    </row>
    <row r="938" spans="2:23" ht="27">
      <c r="B938" s="48" t="s">
        <v>1447</v>
      </c>
      <c r="C938" s="48">
        <v>7.351</v>
      </c>
      <c r="D938" s="48">
        <v>7.3650000000000002</v>
      </c>
      <c r="E938" s="48">
        <v>7.3659999999999997</v>
      </c>
      <c r="F938" s="48">
        <v>7.3460000000000001</v>
      </c>
      <c r="G938" s="50">
        <v>-2.3999999999999998E-3</v>
      </c>
      <c r="I938" s="30" t="s">
        <v>585</v>
      </c>
      <c r="J938" s="30">
        <v>1216.9000000000001</v>
      </c>
      <c r="K938" s="43">
        <f t="shared" si="82"/>
        <v>-2.8384366641382885E-2</v>
      </c>
      <c r="M938" s="30" t="s">
        <v>585</v>
      </c>
      <c r="N938" s="30">
        <v>1615.15</v>
      </c>
      <c r="O938" s="31">
        <f t="shared" si="83"/>
        <v>3.7286766305191232E-3</v>
      </c>
      <c r="Q938" s="48" t="s">
        <v>1447</v>
      </c>
      <c r="R938" s="51">
        <v>1032.2</v>
      </c>
      <c r="S938" s="50">
        <v>4.3E-3</v>
      </c>
      <c r="T938" s="48" t="b">
        <f t="shared" si="81"/>
        <v>1</v>
      </c>
      <c r="U938" s="69"/>
      <c r="V938" s="68"/>
      <c r="W938" s="6"/>
    </row>
    <row r="939" spans="2:23" ht="15.6">
      <c r="B939" s="49">
        <v>44937</v>
      </c>
      <c r="C939" s="48">
        <v>7.3579999999999997</v>
      </c>
      <c r="D939" s="48">
        <v>7.3760000000000003</v>
      </c>
      <c r="E939" s="48">
        <v>7.3760000000000003</v>
      </c>
      <c r="F939" s="48">
        <v>7.3520000000000003</v>
      </c>
      <c r="G939" s="50">
        <v>1E-3</v>
      </c>
      <c r="I939" s="29">
        <v>44937.645833333336</v>
      </c>
      <c r="J939" s="30">
        <v>1223.4000000000001</v>
      </c>
      <c r="K939" s="43">
        <f t="shared" si="82"/>
        <v>5.3414413674088834E-3</v>
      </c>
      <c r="M939" s="29">
        <v>44937.645833333336</v>
      </c>
      <c r="N939" s="30">
        <v>1606.5</v>
      </c>
      <c r="O939" s="31">
        <f t="shared" si="83"/>
        <v>-5.3555397331517263E-3</v>
      </c>
      <c r="Q939" s="49">
        <v>44937</v>
      </c>
      <c r="R939" s="51">
        <v>1045.6500000000001</v>
      </c>
      <c r="S939" s="50">
        <v>1.2999999999999999E-2</v>
      </c>
      <c r="T939" s="48" t="b">
        <f t="shared" si="81"/>
        <v>1</v>
      </c>
      <c r="U939" s="69"/>
      <c r="V939" s="68"/>
      <c r="W939" s="6"/>
    </row>
    <row r="940" spans="2:23" ht="15.6">
      <c r="B940" s="49">
        <v>44968</v>
      </c>
      <c r="C940" s="48">
        <v>7.3220000000000001</v>
      </c>
      <c r="D940" s="48">
        <v>7.3230000000000004</v>
      </c>
      <c r="E940" s="48">
        <v>7.335</v>
      </c>
      <c r="F940" s="48">
        <v>7.3179999999999996</v>
      </c>
      <c r="G940" s="50">
        <v>-4.8999999999999998E-3</v>
      </c>
      <c r="I940" s="29">
        <v>44968.645833333336</v>
      </c>
      <c r="J940" s="30">
        <v>1279.25</v>
      </c>
      <c r="K940" s="43">
        <f t="shared" si="82"/>
        <v>4.5651463135523818E-2</v>
      </c>
      <c r="M940" s="29">
        <v>44968.645833333336</v>
      </c>
      <c r="N940" s="30">
        <v>1611.95</v>
      </c>
      <c r="O940" s="31">
        <f t="shared" si="83"/>
        <v>3.3924680983505873E-3</v>
      </c>
      <c r="Q940" s="49">
        <v>44968</v>
      </c>
      <c r="R940" s="51">
        <v>1057.25</v>
      </c>
      <c r="S940" s="50">
        <v>1.11E-2</v>
      </c>
      <c r="T940" s="48" t="b">
        <f t="shared" si="81"/>
        <v>1</v>
      </c>
      <c r="U940" s="69"/>
      <c r="V940" s="68"/>
      <c r="W940" s="6"/>
    </row>
    <row r="941" spans="2:23" ht="15.6">
      <c r="B941" s="49">
        <v>44996</v>
      </c>
      <c r="C941" s="48">
        <v>7.3170000000000002</v>
      </c>
      <c r="D941" s="48">
        <v>7.3239999999999998</v>
      </c>
      <c r="E941" s="48">
        <v>7.3239999999999998</v>
      </c>
      <c r="F941" s="48">
        <v>7.3090000000000002</v>
      </c>
      <c r="G941" s="50">
        <v>-6.9999999999999999E-4</v>
      </c>
      <c r="I941" s="29">
        <v>44996.645833333336</v>
      </c>
      <c r="J941" s="30">
        <v>1320.2</v>
      </c>
      <c r="K941" s="43">
        <f t="shared" si="82"/>
        <v>3.2010943912448742E-2</v>
      </c>
      <c r="M941" s="29">
        <v>44996.645833333336</v>
      </c>
      <c r="N941" s="30">
        <v>1613.15</v>
      </c>
      <c r="O941" s="31">
        <f t="shared" si="83"/>
        <v>7.4443996401885038E-4</v>
      </c>
      <c r="Q941" s="49">
        <v>44996</v>
      </c>
      <c r="R941" s="51">
        <v>1071.2</v>
      </c>
      <c r="S941" s="50">
        <v>1.32E-2</v>
      </c>
      <c r="T941" s="48" t="b">
        <f t="shared" si="81"/>
        <v>1</v>
      </c>
      <c r="U941" s="69"/>
      <c r="V941" s="68"/>
      <c r="W941" s="6"/>
    </row>
    <row r="942" spans="2:23" ht="15.6">
      <c r="B942" s="49">
        <v>45088</v>
      </c>
      <c r="C942" s="48">
        <v>7.3049999999999997</v>
      </c>
      <c r="D942" s="48">
        <v>7.3010000000000002</v>
      </c>
      <c r="E942" s="48">
        <v>7.3070000000000004</v>
      </c>
      <c r="F942" s="48">
        <v>7.2939999999999996</v>
      </c>
      <c r="G942" s="50">
        <v>-1.6000000000000001E-3</v>
      </c>
      <c r="I942" s="29">
        <v>45088.645833333336</v>
      </c>
      <c r="J942" s="30">
        <v>1302.8</v>
      </c>
      <c r="K942" s="43">
        <f t="shared" si="82"/>
        <v>-1.3179821239206246E-2</v>
      </c>
      <c r="M942" s="29">
        <v>45088.645833333336</v>
      </c>
      <c r="N942" s="30">
        <v>1589.2</v>
      </c>
      <c r="O942" s="31">
        <f t="shared" si="83"/>
        <v>-1.4846728450547131E-2</v>
      </c>
      <c r="Q942" s="49">
        <v>45088</v>
      </c>
      <c r="R942" s="51">
        <v>1070.3499999999999</v>
      </c>
      <c r="S942" s="50">
        <v>-8.0000000000000004E-4</v>
      </c>
      <c r="T942" s="48" t="b">
        <f t="shared" si="81"/>
        <v>1</v>
      </c>
      <c r="U942" s="69"/>
      <c r="V942" s="68"/>
      <c r="W942" s="6"/>
    </row>
    <row r="943" spans="2:23" ht="15.6">
      <c r="B943" s="49">
        <v>45118</v>
      </c>
      <c r="C943" s="48">
        <v>7.28</v>
      </c>
      <c r="D943" s="48">
        <v>7.3179999999999996</v>
      </c>
      <c r="E943" s="48">
        <v>7.3179999999999996</v>
      </c>
      <c r="F943" s="48">
        <v>7.2770000000000001</v>
      </c>
      <c r="G943" s="50">
        <v>-3.3999999999999998E-3</v>
      </c>
      <c r="I943" s="29">
        <v>45118.645833333336</v>
      </c>
      <c r="J943" s="30">
        <v>1365.85</v>
      </c>
      <c r="K943" s="43">
        <f t="shared" si="82"/>
        <v>4.8395762972060163E-2</v>
      </c>
      <c r="M943" s="29">
        <v>45118.645833333336</v>
      </c>
      <c r="N943" s="30">
        <v>1597.4</v>
      </c>
      <c r="O943" s="31">
        <f t="shared" si="83"/>
        <v>5.1598288447016749E-3</v>
      </c>
      <c r="Q943" s="49">
        <v>45118</v>
      </c>
      <c r="R943" s="51">
        <v>1082.7</v>
      </c>
      <c r="S943" s="50">
        <v>1.15E-2</v>
      </c>
      <c r="T943" s="48" t="b">
        <f t="shared" si="81"/>
        <v>1</v>
      </c>
      <c r="U943" s="69"/>
      <c r="V943" s="68"/>
      <c r="W943" s="6"/>
    </row>
    <row r="944" spans="2:23" ht="15.6">
      <c r="B944" s="49">
        <v>45149</v>
      </c>
      <c r="C944" s="48">
        <v>7.266</v>
      </c>
      <c r="D944" s="48">
        <v>7.2729999999999997</v>
      </c>
      <c r="E944" s="48">
        <v>7.2809999999999997</v>
      </c>
      <c r="F944" s="48">
        <v>7.2549999999999999</v>
      </c>
      <c r="G944" s="50">
        <v>-1.9E-3</v>
      </c>
      <c r="I944" s="29">
        <v>45149.645833333336</v>
      </c>
      <c r="J944" s="30">
        <v>1392.35</v>
      </c>
      <c r="K944" s="43">
        <f t="shared" si="82"/>
        <v>1.9401837683493905E-2</v>
      </c>
      <c r="M944" s="29">
        <v>45149.645833333336</v>
      </c>
      <c r="N944" s="30">
        <v>1593.85</v>
      </c>
      <c r="O944" s="31">
        <f t="shared" si="83"/>
        <v>-2.2223613371730178E-3</v>
      </c>
      <c r="Q944" s="49">
        <v>45149</v>
      </c>
      <c r="R944" s="51">
        <v>1099.55</v>
      </c>
      <c r="S944" s="50">
        <v>1.5599999999999999E-2</v>
      </c>
      <c r="T944" s="48" t="b">
        <f t="shared" si="81"/>
        <v>1</v>
      </c>
      <c r="U944" s="69"/>
      <c r="V944" s="68"/>
      <c r="W944" s="6"/>
    </row>
    <row r="945" spans="2:23" ht="15.6">
      <c r="B945" s="49">
        <v>45180</v>
      </c>
      <c r="C945" s="48">
        <v>7.2690000000000001</v>
      </c>
      <c r="D945" s="48">
        <v>7.2560000000000002</v>
      </c>
      <c r="E945" s="48">
        <v>7.2759999999999998</v>
      </c>
      <c r="F945" s="48">
        <v>7.2460000000000004</v>
      </c>
      <c r="G945" s="50">
        <v>4.0000000000000002E-4</v>
      </c>
      <c r="I945" s="29">
        <v>45180.645833333336</v>
      </c>
      <c r="J945" s="30">
        <v>1382.45</v>
      </c>
      <c r="K945" s="43">
        <f t="shared" si="82"/>
        <v>-7.1102811793011256E-3</v>
      </c>
      <c r="M945" s="29">
        <v>45180.645833333336</v>
      </c>
      <c r="N945" s="30">
        <v>1586.05</v>
      </c>
      <c r="O945" s="31">
        <f t="shared" si="83"/>
        <v>-4.8938105844339441E-3</v>
      </c>
      <c r="Q945" s="49">
        <v>45180</v>
      </c>
      <c r="R945" s="51">
        <v>1097.0999999999999</v>
      </c>
      <c r="S945" s="50">
        <v>-2.2000000000000001E-3</v>
      </c>
      <c r="T945" s="48" t="b">
        <f t="shared" si="81"/>
        <v>1</v>
      </c>
      <c r="U945" s="69"/>
      <c r="V945" s="68"/>
      <c r="W945" s="6"/>
    </row>
    <row r="946" spans="2:23" ht="15.6">
      <c r="B946" s="49">
        <v>45210</v>
      </c>
      <c r="C946" s="48">
        <v>7.3</v>
      </c>
      <c r="D946" s="48">
        <v>7.2930000000000001</v>
      </c>
      <c r="E946" s="48">
        <v>7.3049999999999997</v>
      </c>
      <c r="F946" s="48">
        <v>7.2880000000000003</v>
      </c>
      <c r="G946" s="50">
        <v>4.3E-3</v>
      </c>
      <c r="I946" s="29">
        <v>45210.645833333336</v>
      </c>
      <c r="J946" s="30">
        <v>1394.2</v>
      </c>
      <c r="K946" s="43">
        <f t="shared" si="82"/>
        <v>8.499403233390046E-3</v>
      </c>
      <c r="M946" s="29">
        <v>45210.645833333336</v>
      </c>
      <c r="N946" s="30">
        <v>1575.25</v>
      </c>
      <c r="O946" s="31">
        <f t="shared" si="83"/>
        <v>-6.8093691876044415E-3</v>
      </c>
      <c r="Q946" s="49">
        <v>45210</v>
      </c>
      <c r="R946" s="51">
        <v>1044.3499999999999</v>
      </c>
      <c r="S946" s="50">
        <v>-4.8099999999999997E-2</v>
      </c>
      <c r="T946" s="48" t="b">
        <f t="shared" si="81"/>
        <v>1</v>
      </c>
      <c r="U946" s="68"/>
      <c r="V946" s="68"/>
      <c r="W946" s="6"/>
    </row>
    <row r="947" spans="2:23" ht="27">
      <c r="B947" s="48" t="s">
        <v>1448</v>
      </c>
      <c r="C947" s="48">
        <v>7.2830000000000004</v>
      </c>
      <c r="D947" s="48">
        <v>7.3159999999999998</v>
      </c>
      <c r="E947" s="48">
        <v>7.3159999999999998</v>
      </c>
      <c r="F947" s="48">
        <v>7.2809999999999997</v>
      </c>
      <c r="G947" s="50">
        <v>-2.3E-3</v>
      </c>
      <c r="I947" s="30" t="s">
        <v>586</v>
      </c>
      <c r="J947" s="30">
        <v>1405.8</v>
      </c>
      <c r="K947" s="43">
        <f t="shared" si="82"/>
        <v>8.320183617845256E-3</v>
      </c>
      <c r="M947" s="30" t="s">
        <v>586</v>
      </c>
      <c r="N947" s="30">
        <v>1573.35</v>
      </c>
      <c r="O947" s="31">
        <f t="shared" si="83"/>
        <v>-1.206157752737691E-3</v>
      </c>
      <c r="Q947" s="48" t="s">
        <v>1448</v>
      </c>
      <c r="R947" s="51">
        <v>1044.95</v>
      </c>
      <c r="S947" s="50">
        <v>-6.6E-3</v>
      </c>
      <c r="T947" s="48" t="b">
        <f t="shared" si="81"/>
        <v>1</v>
      </c>
      <c r="U947" s="68"/>
      <c r="V947" s="68"/>
      <c r="W947" s="6"/>
    </row>
    <row r="948" spans="2:23" ht="27">
      <c r="B948" s="48" t="s">
        <v>1449</v>
      </c>
      <c r="C948" s="48">
        <v>7.2249999999999996</v>
      </c>
      <c r="D948" s="48">
        <v>7.2619999999999996</v>
      </c>
      <c r="E948" s="48">
        <v>7.2619999999999996</v>
      </c>
      <c r="F948" s="48">
        <v>7.22</v>
      </c>
      <c r="G948" s="50">
        <v>-8.0000000000000002E-3</v>
      </c>
      <c r="I948" s="30" t="s">
        <v>587</v>
      </c>
      <c r="J948" s="30">
        <v>1407.45</v>
      </c>
      <c r="K948" s="43">
        <f t="shared" si="82"/>
        <v>1.1737089201877549E-3</v>
      </c>
      <c r="M948" s="30" t="s">
        <v>587</v>
      </c>
      <c r="N948" s="30">
        <v>1555.9</v>
      </c>
      <c r="O948" s="31">
        <f t="shared" si="83"/>
        <v>-1.1090984205675669E-2</v>
      </c>
      <c r="Q948" s="48" t="s">
        <v>1449</v>
      </c>
      <c r="R948" s="51">
        <v>1046.0999999999999</v>
      </c>
      <c r="S948" s="50">
        <v>1.1000000000000001E-3</v>
      </c>
      <c r="T948" s="48" t="b">
        <f t="shared" si="81"/>
        <v>1</v>
      </c>
      <c r="U948" s="68"/>
      <c r="V948" s="68"/>
      <c r="W948" s="6"/>
    </row>
    <row r="949" spans="2:23" ht="27">
      <c r="B949" s="48" t="s">
        <v>1450</v>
      </c>
      <c r="C949" s="48">
        <v>7.2320000000000002</v>
      </c>
      <c r="D949" s="48">
        <v>7.2359999999999998</v>
      </c>
      <c r="E949" s="48">
        <v>7.2359999999999998</v>
      </c>
      <c r="F949" s="48">
        <v>7.22</v>
      </c>
      <c r="G949" s="50">
        <v>1E-3</v>
      </c>
      <c r="I949" s="30" t="s">
        <v>588</v>
      </c>
      <c r="J949" s="30">
        <v>1433.8</v>
      </c>
      <c r="K949" s="43">
        <f t="shared" si="82"/>
        <v>1.8721801840207331E-2</v>
      </c>
      <c r="M949" s="30" t="s">
        <v>588</v>
      </c>
      <c r="N949" s="30">
        <v>1563.15</v>
      </c>
      <c r="O949" s="31">
        <f t="shared" si="83"/>
        <v>4.6596824988751617E-3</v>
      </c>
      <c r="Q949" s="48" t="s">
        <v>1450</v>
      </c>
      <c r="R949" s="51">
        <v>1040.6500000000001</v>
      </c>
      <c r="S949" s="50">
        <v>-5.1999999999999998E-3</v>
      </c>
      <c r="T949" s="48" t="b">
        <f t="shared" si="81"/>
        <v>1</v>
      </c>
      <c r="U949" s="68"/>
      <c r="V949" s="68"/>
      <c r="W949" s="6"/>
    </row>
    <row r="950" spans="2:23" ht="27">
      <c r="B950" s="48" t="s">
        <v>1451</v>
      </c>
      <c r="C950" s="48">
        <v>7.2119999999999997</v>
      </c>
      <c r="D950" s="48">
        <v>7.226</v>
      </c>
      <c r="E950" s="48">
        <v>7.23</v>
      </c>
      <c r="F950" s="48">
        <v>7.194</v>
      </c>
      <c r="G950" s="50">
        <v>-2.8E-3</v>
      </c>
      <c r="I950" s="30" t="s">
        <v>589</v>
      </c>
      <c r="J950" s="30">
        <v>1440.3</v>
      </c>
      <c r="K950" s="43">
        <f t="shared" si="82"/>
        <v>4.5334077277165985E-3</v>
      </c>
      <c r="M950" s="30" t="s">
        <v>589</v>
      </c>
      <c r="N950" s="30">
        <v>1583.15</v>
      </c>
      <c r="O950" s="31">
        <f t="shared" si="83"/>
        <v>1.2794677414195599E-2</v>
      </c>
      <c r="Q950" s="48" t="s">
        <v>1451</v>
      </c>
      <c r="R950" s="51">
        <v>1056.45</v>
      </c>
      <c r="S950" s="50">
        <v>1.52E-2</v>
      </c>
      <c r="T950" s="48" t="b">
        <f t="shared" si="81"/>
        <v>1</v>
      </c>
      <c r="U950" s="68"/>
      <c r="V950" s="68"/>
      <c r="W950" s="6"/>
    </row>
    <row r="951" spans="2:23" ht="27">
      <c r="B951" s="48" t="s">
        <v>1452</v>
      </c>
      <c r="C951" s="48">
        <v>7.2519999999999998</v>
      </c>
      <c r="D951" s="48">
        <v>7.23</v>
      </c>
      <c r="E951" s="48">
        <v>7.2569999999999997</v>
      </c>
      <c r="F951" s="48">
        <v>7.2240000000000002</v>
      </c>
      <c r="G951" s="50">
        <v>5.4999999999999997E-3</v>
      </c>
      <c r="I951" s="30" t="s">
        <v>590</v>
      </c>
      <c r="J951" s="30">
        <v>1431.65</v>
      </c>
      <c r="K951" s="43">
        <f t="shared" si="82"/>
        <v>-6.0056932583488765E-3</v>
      </c>
      <c r="M951" s="30" t="s">
        <v>590</v>
      </c>
      <c r="N951" s="30">
        <v>1573.4</v>
      </c>
      <c r="O951" s="31">
        <f t="shared" si="83"/>
        <v>-6.158607838802399E-3</v>
      </c>
      <c r="Q951" s="48" t="s">
        <v>1452</v>
      </c>
      <c r="R951" s="51">
        <v>1060</v>
      </c>
      <c r="S951" s="50">
        <v>3.3999999999999998E-3</v>
      </c>
      <c r="T951" s="48" t="b">
        <f t="shared" si="81"/>
        <v>1</v>
      </c>
      <c r="U951" s="68"/>
      <c r="V951" s="68"/>
      <c r="W951" s="6"/>
    </row>
    <row r="952" spans="2:23" ht="27">
      <c r="B952" s="48" t="s">
        <v>1453</v>
      </c>
      <c r="C952" s="48">
        <v>7.2690000000000001</v>
      </c>
      <c r="D952" s="48">
        <v>7.2469999999999999</v>
      </c>
      <c r="E952" s="48">
        <v>7.2720000000000002</v>
      </c>
      <c r="F952" s="48">
        <v>7.2370000000000001</v>
      </c>
      <c r="G952" s="50">
        <v>2.3E-3</v>
      </c>
      <c r="I952" s="30" t="s">
        <v>591</v>
      </c>
      <c r="J952" s="30">
        <v>1422.5</v>
      </c>
      <c r="K952" s="43">
        <f t="shared" si="82"/>
        <v>-6.3912269060175664E-3</v>
      </c>
      <c r="M952" s="30" t="s">
        <v>591</v>
      </c>
      <c r="N952" s="30">
        <v>1582.05</v>
      </c>
      <c r="O952" s="31">
        <f t="shared" si="83"/>
        <v>5.4976484047284391E-3</v>
      </c>
      <c r="Q952" s="48" t="s">
        <v>1453</v>
      </c>
      <c r="R952" s="51">
        <v>1053.0999999999999</v>
      </c>
      <c r="S952" s="50">
        <v>-6.4999999999999997E-3</v>
      </c>
      <c r="T952" s="48" t="b">
        <f t="shared" si="81"/>
        <v>1</v>
      </c>
      <c r="U952" s="68"/>
      <c r="V952" s="68"/>
      <c r="W952" s="6"/>
    </row>
    <row r="953" spans="2:23" ht="27">
      <c r="B953" s="48" t="s">
        <v>1454</v>
      </c>
      <c r="C953" s="48">
        <v>7.2469999999999999</v>
      </c>
      <c r="D953" s="48">
        <v>7.2770000000000001</v>
      </c>
      <c r="E953" s="48">
        <v>7.2770000000000001</v>
      </c>
      <c r="F953" s="48">
        <v>7.2450000000000001</v>
      </c>
      <c r="G953" s="50">
        <v>-3.0000000000000001E-3</v>
      </c>
      <c r="I953" s="30" t="s">
        <v>592</v>
      </c>
      <c r="J953" s="30">
        <v>1431.45</v>
      </c>
      <c r="K953" s="43">
        <f t="shared" si="82"/>
        <v>6.2917398945518954E-3</v>
      </c>
      <c r="M953" s="30" t="s">
        <v>592</v>
      </c>
      <c r="N953" s="30">
        <v>1597.6</v>
      </c>
      <c r="O953" s="31">
        <f t="shared" ref="O953:O984" si="84">(N953/N952)-1</f>
        <v>9.8290193103884871E-3</v>
      </c>
      <c r="Q953" s="48" t="s">
        <v>1454</v>
      </c>
      <c r="R953" s="51">
        <v>1056.0999999999999</v>
      </c>
      <c r="S953" s="50">
        <v>2.8E-3</v>
      </c>
      <c r="T953" s="48" t="b">
        <f t="shared" si="81"/>
        <v>1</v>
      </c>
      <c r="U953" s="68"/>
      <c r="V953" s="68"/>
      <c r="W953" s="6"/>
    </row>
    <row r="954" spans="2:23" ht="27">
      <c r="B954" s="48" t="s">
        <v>1455</v>
      </c>
      <c r="C954" s="48">
        <v>7.2530000000000001</v>
      </c>
      <c r="D954" s="48">
        <v>7.258</v>
      </c>
      <c r="E954" s="48">
        <v>7.2629999999999999</v>
      </c>
      <c r="F954" s="48">
        <v>7.2460000000000004</v>
      </c>
      <c r="G954" s="50">
        <v>8.0000000000000004E-4</v>
      </c>
      <c r="I954" s="30" t="s">
        <v>593</v>
      </c>
      <c r="J954" s="30">
        <v>1435.9</v>
      </c>
      <c r="K954" s="43">
        <f t="shared" si="82"/>
        <v>3.108735897167314E-3</v>
      </c>
      <c r="M954" s="30" t="s">
        <v>593</v>
      </c>
      <c r="N954" s="30">
        <v>1605.3</v>
      </c>
      <c r="O954" s="31">
        <f t="shared" si="84"/>
        <v>4.8197295943916973E-3</v>
      </c>
      <c r="Q954" s="48" t="s">
        <v>1455</v>
      </c>
      <c r="R954" s="51">
        <v>1060.05</v>
      </c>
      <c r="S954" s="50">
        <v>3.7000000000000002E-3</v>
      </c>
      <c r="T954" s="48" t="b">
        <f t="shared" si="81"/>
        <v>1</v>
      </c>
      <c r="U954" s="68"/>
      <c r="V954" s="68"/>
      <c r="W954" s="6"/>
    </row>
    <row r="955" spans="2:23" ht="27">
      <c r="B955" s="48" t="s">
        <v>1456</v>
      </c>
      <c r="C955" s="48">
        <v>7.2720000000000002</v>
      </c>
      <c r="D955" s="48">
        <v>7.2779999999999996</v>
      </c>
      <c r="E955" s="48">
        <v>7.2910000000000004</v>
      </c>
      <c r="F955" s="48">
        <v>7.266</v>
      </c>
      <c r="G955" s="50">
        <v>2.5999999999999999E-3</v>
      </c>
      <c r="I955" s="30" t="s">
        <v>594</v>
      </c>
      <c r="J955" s="30">
        <v>1430</v>
      </c>
      <c r="K955" s="43">
        <f t="shared" si="82"/>
        <v>-4.1089212340692516E-3</v>
      </c>
      <c r="M955" s="30" t="s">
        <v>594</v>
      </c>
      <c r="N955" s="30">
        <v>1584.1</v>
      </c>
      <c r="O955" s="31">
        <f t="shared" si="84"/>
        <v>-1.3206254282688623E-2</v>
      </c>
      <c r="Q955" s="48" t="s">
        <v>1456</v>
      </c>
      <c r="R955" s="51">
        <v>1042.5</v>
      </c>
      <c r="S955" s="50">
        <v>-1.66E-2</v>
      </c>
      <c r="T955" s="48" t="b">
        <f t="shared" si="81"/>
        <v>1</v>
      </c>
      <c r="U955" s="68"/>
      <c r="V955" s="68"/>
      <c r="W955" s="6"/>
    </row>
    <row r="956" spans="2:23" ht="27">
      <c r="B956" s="48" t="s">
        <v>1457</v>
      </c>
      <c r="C956" s="48">
        <v>7.2729999999999997</v>
      </c>
      <c r="D956" s="48">
        <v>7.258</v>
      </c>
      <c r="E956" s="48">
        <v>7.2770000000000001</v>
      </c>
      <c r="F956" s="48">
        <v>7.2530000000000001</v>
      </c>
      <c r="G956" s="50">
        <v>1E-4</v>
      </c>
      <c r="I956" s="30" t="s">
        <v>595</v>
      </c>
      <c r="J956" s="30">
        <v>1479.75</v>
      </c>
      <c r="K956" s="43">
        <f t="shared" si="82"/>
        <v>3.4790209790209747E-2</v>
      </c>
      <c r="M956" s="30" t="s">
        <v>595</v>
      </c>
      <c r="N956" s="30">
        <v>1612.35</v>
      </c>
      <c r="O956" s="31">
        <f t="shared" si="84"/>
        <v>1.7833470109210214E-2</v>
      </c>
      <c r="Q956" s="48" t="s">
        <v>1457</v>
      </c>
      <c r="R956" s="51">
        <v>1041.1500000000001</v>
      </c>
      <c r="S956" s="50">
        <v>-1.2999999999999999E-3</v>
      </c>
      <c r="T956" s="48" t="b">
        <f t="shared" si="81"/>
        <v>1</v>
      </c>
      <c r="U956" s="68"/>
      <c r="V956" s="68"/>
      <c r="W956" s="6"/>
    </row>
    <row r="957" spans="2:23" ht="27">
      <c r="B957" s="48" t="s">
        <v>1458</v>
      </c>
      <c r="C957" s="48">
        <v>7.2519999999999998</v>
      </c>
      <c r="D957" s="48">
        <v>7.258</v>
      </c>
      <c r="E957" s="48">
        <v>7.258</v>
      </c>
      <c r="F957" s="48">
        <v>7.2370000000000001</v>
      </c>
      <c r="G957" s="50">
        <v>-2.8999999999999998E-3</v>
      </c>
      <c r="I957" s="30" t="s">
        <v>596</v>
      </c>
      <c r="J957" s="30">
        <v>1516.1</v>
      </c>
      <c r="K957" s="43">
        <f t="shared" si="82"/>
        <v>2.4564960297347449E-2</v>
      </c>
      <c r="M957" s="30" t="s">
        <v>596</v>
      </c>
      <c r="N957" s="30">
        <v>1647.45</v>
      </c>
      <c r="O957" s="31">
        <f t="shared" si="84"/>
        <v>2.17694669271562E-2</v>
      </c>
      <c r="Q957" s="48" t="s">
        <v>1458</v>
      </c>
      <c r="R957" s="51">
        <v>1050.55</v>
      </c>
      <c r="S957" s="50">
        <v>8.9999999999999993E-3</v>
      </c>
      <c r="T957" s="48" t="b">
        <f t="shared" si="81"/>
        <v>1</v>
      </c>
      <c r="U957" s="68"/>
      <c r="V957" s="68"/>
      <c r="W957" s="6"/>
    </row>
    <row r="958" spans="2:23" ht="27">
      <c r="B958" s="48" t="s">
        <v>1459</v>
      </c>
      <c r="C958" s="48">
        <v>7.2789999999999999</v>
      </c>
      <c r="D958" s="48">
        <v>7.25</v>
      </c>
      <c r="E958" s="48">
        <v>7.2869999999999999</v>
      </c>
      <c r="F958" s="48">
        <v>7.2480000000000002</v>
      </c>
      <c r="G958" s="50">
        <v>3.7000000000000002E-3</v>
      </c>
      <c r="I958" s="30" t="s">
        <v>597</v>
      </c>
      <c r="J958" s="30">
        <v>1506.3</v>
      </c>
      <c r="K958" s="43">
        <f t="shared" si="82"/>
        <v>-6.4639535650682367E-3</v>
      </c>
      <c r="M958" s="30" t="s">
        <v>597</v>
      </c>
      <c r="N958" s="30">
        <v>1646.8</v>
      </c>
      <c r="O958" s="31">
        <f t="shared" si="84"/>
        <v>-3.9454915171932559E-4</v>
      </c>
      <c r="Q958" s="48" t="s">
        <v>1459</v>
      </c>
      <c r="R958" s="51">
        <v>1048.8499999999999</v>
      </c>
      <c r="S958" s="50">
        <v>-1.6000000000000001E-3</v>
      </c>
      <c r="T958" s="48" t="b">
        <f t="shared" si="81"/>
        <v>1</v>
      </c>
      <c r="U958" s="69"/>
      <c r="V958" s="68"/>
      <c r="W958" s="6"/>
    </row>
    <row r="959" spans="2:23" ht="15.6">
      <c r="B959" s="49">
        <v>44938</v>
      </c>
      <c r="C959" s="48">
        <v>7.29</v>
      </c>
      <c r="D959" s="48">
        <v>7.2930000000000001</v>
      </c>
      <c r="E959" s="48">
        <v>7.298</v>
      </c>
      <c r="F959" s="48">
        <v>7.2789999999999999</v>
      </c>
      <c r="G959" s="50">
        <v>1.5E-3</v>
      </c>
      <c r="I959" s="29">
        <v>44938.645833333336</v>
      </c>
      <c r="J959" s="30">
        <v>1572.35</v>
      </c>
      <c r="K959" s="43">
        <f t="shared" si="82"/>
        <v>4.3849166832636177E-2</v>
      </c>
      <c r="M959" s="29">
        <v>44938.645833333336</v>
      </c>
      <c r="N959" s="30">
        <v>1672</v>
      </c>
      <c r="O959" s="31">
        <f t="shared" si="84"/>
        <v>1.5302404663590119E-2</v>
      </c>
      <c r="Q959" s="49">
        <v>44938</v>
      </c>
      <c r="R959" s="51">
        <v>1053.8</v>
      </c>
      <c r="S959" s="50">
        <v>4.7000000000000002E-3</v>
      </c>
      <c r="T959" s="48" t="b">
        <f t="shared" si="81"/>
        <v>1</v>
      </c>
      <c r="U959" s="69"/>
      <c r="V959" s="68"/>
      <c r="W959" s="6"/>
    </row>
    <row r="960" spans="2:23" ht="15.6">
      <c r="B960" s="49">
        <v>45028</v>
      </c>
      <c r="C960" s="48">
        <v>7.2709999999999999</v>
      </c>
      <c r="D960" s="48">
        <v>7.2640000000000002</v>
      </c>
      <c r="E960" s="48">
        <v>7.2759999999999998</v>
      </c>
      <c r="F960" s="48">
        <v>7.2619999999999996</v>
      </c>
      <c r="G960" s="50">
        <v>-2.5999999999999999E-3</v>
      </c>
      <c r="I960" s="29">
        <v>45028.645833333336</v>
      </c>
      <c r="J960" s="30">
        <v>1649.5</v>
      </c>
      <c r="K960" s="43">
        <f t="shared" si="82"/>
        <v>4.9066683626419083E-2</v>
      </c>
      <c r="M960" s="29">
        <v>45028.645833333336</v>
      </c>
      <c r="N960" s="30">
        <v>1702</v>
      </c>
      <c r="O960" s="31">
        <f t="shared" si="84"/>
        <v>1.7942583732057482E-2</v>
      </c>
      <c r="Q960" s="49">
        <v>45028</v>
      </c>
      <c r="R960" s="51">
        <v>1050.3499999999999</v>
      </c>
      <c r="S960" s="50">
        <v>-3.3E-3</v>
      </c>
      <c r="T960" s="48" t="b">
        <f t="shared" si="81"/>
        <v>1</v>
      </c>
      <c r="U960" s="69"/>
      <c r="V960" s="68"/>
      <c r="W960" s="6"/>
    </row>
    <row r="961" spans="2:23" ht="15.6">
      <c r="B961" s="49">
        <v>45058</v>
      </c>
      <c r="C961" s="48">
        <v>7.2619999999999996</v>
      </c>
      <c r="D961" s="48">
        <v>7.2750000000000004</v>
      </c>
      <c r="E961" s="48">
        <v>7.2750000000000004</v>
      </c>
      <c r="F961" s="48">
        <v>7.2560000000000002</v>
      </c>
      <c r="G961" s="50">
        <v>-1.1999999999999999E-3</v>
      </c>
      <c r="I961" s="29">
        <v>45058.645833333336</v>
      </c>
      <c r="J961" s="30">
        <v>1720.85</v>
      </c>
      <c r="K961" s="43">
        <f t="shared" si="82"/>
        <v>4.3255531979387696E-2</v>
      </c>
      <c r="M961" s="29">
        <v>45058.645833333336</v>
      </c>
      <c r="N961" s="30">
        <v>1703.35</v>
      </c>
      <c r="O961" s="31">
        <f t="shared" si="84"/>
        <v>7.9318448883669568E-4</v>
      </c>
      <c r="Q961" s="49">
        <v>45058</v>
      </c>
      <c r="R961" s="51">
        <v>1068.9000000000001</v>
      </c>
      <c r="S961" s="50">
        <v>1.77E-2</v>
      </c>
      <c r="T961" s="48" t="b">
        <f t="shared" si="81"/>
        <v>1</v>
      </c>
      <c r="U961" s="69"/>
      <c r="V961" s="68"/>
      <c r="W961" s="6"/>
    </row>
    <row r="962" spans="2:23" ht="15.6">
      <c r="B962" s="49">
        <v>45089</v>
      </c>
      <c r="C962" s="48">
        <v>7.2480000000000002</v>
      </c>
      <c r="D962" s="48">
        <v>7.2510000000000003</v>
      </c>
      <c r="E962" s="48">
        <v>7.2539999999999996</v>
      </c>
      <c r="F962" s="48">
        <v>7.2430000000000003</v>
      </c>
      <c r="G962" s="50">
        <v>-1.9E-3</v>
      </c>
      <c r="I962" s="29">
        <v>45089.645833333336</v>
      </c>
      <c r="J962" s="30">
        <v>1673.75</v>
      </c>
      <c r="K962" s="43">
        <f t="shared" si="82"/>
        <v>-2.7370194961792049E-2</v>
      </c>
      <c r="M962" s="29">
        <v>45089.645833333336</v>
      </c>
      <c r="N962" s="30">
        <v>1713.7</v>
      </c>
      <c r="O962" s="31">
        <f t="shared" si="84"/>
        <v>6.0762614847214014E-3</v>
      </c>
      <c r="Q962" s="49">
        <v>45089</v>
      </c>
      <c r="R962" s="51">
        <v>1061.95</v>
      </c>
      <c r="S962" s="50">
        <v>-6.4999999999999997E-3</v>
      </c>
      <c r="T962" s="48" t="b">
        <f t="shared" si="81"/>
        <v>1</v>
      </c>
      <c r="U962" s="69"/>
      <c r="V962" s="68"/>
      <c r="W962" s="6"/>
    </row>
    <row r="963" spans="2:23" ht="15.6">
      <c r="B963" s="49">
        <v>45119</v>
      </c>
      <c r="C963" s="48">
        <v>7.2359999999999998</v>
      </c>
      <c r="D963" s="48">
        <v>7.2480000000000002</v>
      </c>
      <c r="E963" s="48">
        <v>7.2480000000000002</v>
      </c>
      <c r="F963" s="48">
        <v>7.2329999999999997</v>
      </c>
      <c r="G963" s="50">
        <v>-1.6999999999999999E-3</v>
      </c>
      <c r="I963" s="29">
        <v>45119.645833333336</v>
      </c>
      <c r="J963" s="30">
        <v>1607.65</v>
      </c>
      <c r="K963" s="43">
        <f t="shared" si="82"/>
        <v>-3.9492158327109728E-2</v>
      </c>
      <c r="M963" s="29">
        <v>45119.645833333336</v>
      </c>
      <c r="N963" s="30">
        <v>1725</v>
      </c>
      <c r="O963" s="31">
        <f t="shared" si="84"/>
        <v>6.5939195891928648E-3</v>
      </c>
      <c r="Q963" s="49">
        <v>45119</v>
      </c>
      <c r="R963" s="51">
        <v>1066.05</v>
      </c>
      <c r="S963" s="50">
        <v>3.8999999999999998E-3</v>
      </c>
      <c r="T963" s="48" t="b">
        <f t="shared" si="81"/>
        <v>1</v>
      </c>
      <c r="U963" s="69"/>
      <c r="V963" s="68"/>
      <c r="W963" s="6"/>
    </row>
    <row r="964" spans="2:23" ht="15.6">
      <c r="B964" s="49">
        <v>45150</v>
      </c>
      <c r="C964" s="48">
        <v>7.266</v>
      </c>
      <c r="D964" s="48">
        <v>7.2489999999999997</v>
      </c>
      <c r="E964" s="48">
        <v>7.2709999999999999</v>
      </c>
      <c r="F964" s="48">
        <v>7.226</v>
      </c>
      <c r="G964" s="50">
        <v>4.1000000000000003E-3</v>
      </c>
      <c r="I964" s="29">
        <v>45150.645833333336</v>
      </c>
      <c r="J964" s="30">
        <v>1568.85</v>
      </c>
      <c r="K964" s="43">
        <f t="shared" si="82"/>
        <v>-2.4134606413087512E-2</v>
      </c>
      <c r="M964" s="29">
        <v>45150.645833333336</v>
      </c>
      <c r="N964" s="30">
        <v>1724.65</v>
      </c>
      <c r="O964" s="31">
        <f t="shared" si="84"/>
        <v>-2.0289855072463947E-4</v>
      </c>
      <c r="Q964" s="49">
        <v>45150</v>
      </c>
      <c r="R964" s="51">
        <v>1045.25</v>
      </c>
      <c r="S964" s="50">
        <v>-1.95E-2</v>
      </c>
      <c r="T964" s="48" t="b">
        <f t="shared" si="81"/>
        <v>1</v>
      </c>
      <c r="U964" s="69"/>
      <c r="V964" s="68"/>
      <c r="W964" s="6"/>
    </row>
    <row r="965" spans="2:23" ht="15.6">
      <c r="B965" s="49">
        <v>45242</v>
      </c>
      <c r="C965" s="48">
        <v>7.2809999999999997</v>
      </c>
      <c r="D965" s="48">
        <v>7.2869999999999999</v>
      </c>
      <c r="E965" s="48">
        <v>7.2869999999999999</v>
      </c>
      <c r="F965" s="48">
        <v>7.2729999999999997</v>
      </c>
      <c r="G965" s="50">
        <v>2.0999999999999999E-3</v>
      </c>
      <c r="I965" s="29">
        <v>45242.645833333336</v>
      </c>
      <c r="J965" s="30">
        <v>1663.85</v>
      </c>
      <c r="K965" s="43">
        <f t="shared" si="82"/>
        <v>6.0553908914172894E-2</v>
      </c>
      <c r="M965" s="29">
        <v>45242.645833333336</v>
      </c>
      <c r="N965" s="30">
        <v>1749.8</v>
      </c>
      <c r="O965" s="31">
        <f t="shared" si="84"/>
        <v>1.4582668947322519E-2</v>
      </c>
      <c r="Q965" s="49">
        <v>45242</v>
      </c>
      <c r="R965" s="51">
        <v>1047.5999999999999</v>
      </c>
      <c r="S965" s="50">
        <v>2.2000000000000001E-3</v>
      </c>
      <c r="T965" s="48" t="b">
        <f t="shared" si="81"/>
        <v>1</v>
      </c>
      <c r="U965" s="69"/>
      <c r="V965" s="68"/>
      <c r="W965" s="6"/>
    </row>
    <row r="966" spans="2:23" ht="15.6">
      <c r="B966" s="49">
        <v>45272</v>
      </c>
      <c r="C966" s="48">
        <v>7.2750000000000004</v>
      </c>
      <c r="D966" s="48">
        <v>7.2789999999999999</v>
      </c>
      <c r="E966" s="48">
        <v>7.28</v>
      </c>
      <c r="F966" s="48">
        <v>7.2670000000000003</v>
      </c>
      <c r="G966" s="50">
        <v>-8.0000000000000004E-4</v>
      </c>
      <c r="I966" s="29">
        <v>45272.645833333336</v>
      </c>
      <c r="J966" s="30">
        <v>1615</v>
      </c>
      <c r="K966" s="43">
        <f t="shared" si="82"/>
        <v>-2.9359617754004197E-2</v>
      </c>
      <c r="M966" s="29">
        <v>45272.645833333336</v>
      </c>
      <c r="N966" s="30">
        <v>1716.35</v>
      </c>
      <c r="O966" s="31">
        <f t="shared" si="84"/>
        <v>-1.9116470453766188E-2</v>
      </c>
      <c r="Q966" s="49">
        <v>45272</v>
      </c>
      <c r="R966" s="51">
        <v>1050</v>
      </c>
      <c r="S966" s="50">
        <v>2.3E-3</v>
      </c>
      <c r="T966" s="48" t="b">
        <f t="shared" si="81"/>
        <v>1</v>
      </c>
      <c r="U966" s="68"/>
      <c r="V966" s="68"/>
      <c r="W966" s="6"/>
    </row>
    <row r="967" spans="2:23" ht="27">
      <c r="B967" s="48" t="s">
        <v>1460</v>
      </c>
      <c r="C967" s="48">
        <v>7.2590000000000003</v>
      </c>
      <c r="D967" s="48">
        <v>7.2619999999999996</v>
      </c>
      <c r="E967" s="48">
        <v>7.2690000000000001</v>
      </c>
      <c r="F967" s="48">
        <v>7.2569999999999997</v>
      </c>
      <c r="G967" s="50">
        <v>-2.2000000000000001E-3</v>
      </c>
      <c r="I967" s="30" t="s">
        <v>598</v>
      </c>
      <c r="J967" s="30">
        <v>1694.35</v>
      </c>
      <c r="K967" s="43">
        <f t="shared" si="82"/>
        <v>4.9133126934984395E-2</v>
      </c>
      <c r="M967" s="30" t="s">
        <v>598</v>
      </c>
      <c r="N967" s="30">
        <v>1710</v>
      </c>
      <c r="O967" s="31">
        <f t="shared" si="84"/>
        <v>-3.6997115972848826E-3</v>
      </c>
      <c r="Q967" s="48" t="s">
        <v>1460</v>
      </c>
      <c r="R967" s="51">
        <v>1072.5999999999999</v>
      </c>
      <c r="S967" s="50">
        <v>2.1499999999999998E-2</v>
      </c>
      <c r="T967" s="48" t="b">
        <f t="shared" si="81"/>
        <v>1</v>
      </c>
      <c r="U967" s="68"/>
      <c r="V967" s="68"/>
      <c r="W967" s="6"/>
    </row>
    <row r="968" spans="2:23" ht="27">
      <c r="B968" s="48" t="s">
        <v>1461</v>
      </c>
      <c r="C968" s="48">
        <v>7.194</v>
      </c>
      <c r="D968" s="48">
        <v>7.2220000000000004</v>
      </c>
      <c r="E968" s="48">
        <v>7.2240000000000002</v>
      </c>
      <c r="F968" s="48">
        <v>7.1849999999999996</v>
      </c>
      <c r="G968" s="50">
        <v>-8.9999999999999993E-3</v>
      </c>
      <c r="I968" s="30" t="s">
        <v>599</v>
      </c>
      <c r="J968" s="30">
        <v>1644.7</v>
      </c>
      <c r="K968" s="43">
        <f t="shared" si="82"/>
        <v>-2.9303272641425848E-2</v>
      </c>
      <c r="M968" s="30" t="s">
        <v>599</v>
      </c>
      <c r="N968" s="30">
        <v>1715.6</v>
      </c>
      <c r="O968" s="31">
        <f t="shared" si="84"/>
        <v>3.2748538011695416E-3</v>
      </c>
      <c r="Q968" s="48" t="s">
        <v>1461</v>
      </c>
      <c r="R968" s="51">
        <v>1084.8</v>
      </c>
      <c r="S968" s="50">
        <v>1.14E-2</v>
      </c>
      <c r="T968" s="48" t="b">
        <f t="shared" si="81"/>
        <v>1</v>
      </c>
      <c r="U968" s="68"/>
      <c r="V968" s="68"/>
      <c r="W968" s="6"/>
    </row>
    <row r="969" spans="2:23" ht="27">
      <c r="B969" s="48" t="s">
        <v>1462</v>
      </c>
      <c r="C969" s="48">
        <v>7.1630000000000003</v>
      </c>
      <c r="D969" s="48">
        <v>7.2039999999999997</v>
      </c>
      <c r="E969" s="48">
        <v>7.2060000000000004</v>
      </c>
      <c r="F969" s="48">
        <v>7.1550000000000002</v>
      </c>
      <c r="G969" s="50">
        <v>-4.3E-3</v>
      </c>
      <c r="I969" s="30" t="s">
        <v>600</v>
      </c>
      <c r="J969" s="30">
        <v>1611.4</v>
      </c>
      <c r="K969" s="43">
        <f t="shared" si="82"/>
        <v>-2.0246853529519049E-2</v>
      </c>
      <c r="M969" s="30" t="s">
        <v>600</v>
      </c>
      <c r="N969" s="30">
        <v>1718.1</v>
      </c>
      <c r="O969" s="31">
        <f t="shared" si="84"/>
        <v>1.4572161342969459E-3</v>
      </c>
      <c r="Q969" s="48" t="s">
        <v>1462</v>
      </c>
      <c r="R969" s="51">
        <v>1083.25</v>
      </c>
      <c r="S969" s="50">
        <v>-1.4E-3</v>
      </c>
      <c r="T969" s="48" t="b">
        <f t="shared" si="81"/>
        <v>1</v>
      </c>
      <c r="U969" s="68"/>
      <c r="V969" s="68"/>
      <c r="W969" s="6"/>
    </row>
    <row r="970" spans="2:23" ht="27">
      <c r="B970" s="48" t="s">
        <v>1463</v>
      </c>
      <c r="C970" s="48">
        <v>7.1529999999999996</v>
      </c>
      <c r="D970" s="48">
        <v>7.1710000000000003</v>
      </c>
      <c r="E970" s="48">
        <v>7.1790000000000003</v>
      </c>
      <c r="F970" s="48">
        <v>7.1470000000000002</v>
      </c>
      <c r="G970" s="50">
        <v>-1.4E-3</v>
      </c>
      <c r="I970" s="30" t="s">
        <v>601</v>
      </c>
      <c r="J970" s="30">
        <v>1563.7</v>
      </c>
      <c r="K970" s="43">
        <f t="shared" si="82"/>
        <v>-2.9601588680650437E-2</v>
      </c>
      <c r="M970" s="30" t="s">
        <v>601</v>
      </c>
      <c r="N970" s="30">
        <v>1704.55</v>
      </c>
      <c r="O970" s="31">
        <f t="shared" si="84"/>
        <v>-7.8866189395262465E-3</v>
      </c>
      <c r="Q970" s="48" t="s">
        <v>1463</v>
      </c>
      <c r="R970" s="51">
        <v>1105.1500000000001</v>
      </c>
      <c r="S970" s="50">
        <v>2.0199999999999999E-2</v>
      </c>
      <c r="T970" s="48" t="b">
        <f t="shared" si="81"/>
        <v>1</v>
      </c>
      <c r="U970" s="68"/>
      <c r="V970" s="68"/>
      <c r="W970" s="6"/>
    </row>
    <row r="971" spans="2:23" ht="27">
      <c r="B971" s="48" t="s">
        <v>1464</v>
      </c>
      <c r="C971" s="48">
        <v>7.1710000000000003</v>
      </c>
      <c r="D971" s="48">
        <v>7.1849999999999996</v>
      </c>
      <c r="E971" s="48">
        <v>7.1849999999999996</v>
      </c>
      <c r="F971" s="48">
        <v>7.1529999999999996</v>
      </c>
      <c r="G971" s="50">
        <v>2.5000000000000001E-3</v>
      </c>
      <c r="I971" s="30" t="s">
        <v>602</v>
      </c>
      <c r="J971" s="30">
        <v>1541.65</v>
      </c>
      <c r="K971" s="43">
        <f t="shared" si="82"/>
        <v>-1.410117030120861E-2</v>
      </c>
      <c r="M971" s="30" t="s">
        <v>602</v>
      </c>
      <c r="N971" s="30">
        <v>1696.95</v>
      </c>
      <c r="O971" s="31">
        <f t="shared" si="84"/>
        <v>-4.4586547769205342E-3</v>
      </c>
      <c r="Q971" s="48" t="s">
        <v>1464</v>
      </c>
      <c r="R971" s="51">
        <v>1086.25</v>
      </c>
      <c r="S971" s="50">
        <v>-1.7100000000000001E-2</v>
      </c>
      <c r="T971" s="48" t="b">
        <f t="shared" ref="T971:T1034" si="85">Q971=B971</f>
        <v>1</v>
      </c>
      <c r="U971" s="68"/>
      <c r="V971" s="68"/>
      <c r="W971" s="6"/>
    </row>
    <row r="972" spans="2:23" ht="27">
      <c r="B972" s="48" t="s">
        <v>1465</v>
      </c>
      <c r="C972" s="48">
        <v>7.1710000000000003</v>
      </c>
      <c r="D972" s="48">
        <v>7.1840000000000002</v>
      </c>
      <c r="E972" s="48">
        <v>7.1840000000000002</v>
      </c>
      <c r="F972" s="48">
        <v>7.165</v>
      </c>
      <c r="G972" s="50">
        <v>0</v>
      </c>
      <c r="I972" s="30" t="s">
        <v>603</v>
      </c>
      <c r="J972" s="30">
        <v>1586.35</v>
      </c>
      <c r="K972" s="43">
        <f t="shared" si="82"/>
        <v>2.899490805305982E-2</v>
      </c>
      <c r="M972" s="30" t="s">
        <v>603</v>
      </c>
      <c r="N972" s="30">
        <v>1683.55</v>
      </c>
      <c r="O972" s="31">
        <f t="shared" si="84"/>
        <v>-7.8965202274670077E-3</v>
      </c>
      <c r="Q972" s="48" t="s">
        <v>1465</v>
      </c>
      <c r="R972" s="51">
        <v>1059.95</v>
      </c>
      <c r="S972" s="50">
        <v>-2.4199999999999999E-2</v>
      </c>
      <c r="T972" s="48" t="b">
        <f t="shared" si="85"/>
        <v>1</v>
      </c>
      <c r="U972" s="68"/>
      <c r="V972" s="68"/>
      <c r="W972" s="6"/>
    </row>
    <row r="973" spans="2:23" ht="27">
      <c r="B973" s="48" t="s">
        <v>1466</v>
      </c>
      <c r="C973" s="48">
        <v>7.1840000000000002</v>
      </c>
      <c r="D973" s="48">
        <v>7.173</v>
      </c>
      <c r="E973" s="48">
        <v>7.1879999999999997</v>
      </c>
      <c r="F973" s="48">
        <v>7.1509999999999998</v>
      </c>
      <c r="G973" s="50">
        <v>1.8E-3</v>
      </c>
      <c r="I973" s="30" t="s">
        <v>604</v>
      </c>
      <c r="J973" s="30">
        <v>1581.2</v>
      </c>
      <c r="K973" s="43">
        <f t="shared" si="82"/>
        <v>-3.2464462445235265E-3</v>
      </c>
      <c r="M973" s="30" t="s">
        <v>604</v>
      </c>
      <c r="N973" s="30">
        <v>1703</v>
      </c>
      <c r="O973" s="31">
        <f t="shared" si="84"/>
        <v>1.1552968429806132E-2</v>
      </c>
      <c r="Q973" s="48" t="s">
        <v>1466</v>
      </c>
      <c r="R973" s="51">
        <v>1059.2</v>
      </c>
      <c r="S973" s="50">
        <v>-6.9999999999999999E-4</v>
      </c>
      <c r="T973" s="48" t="b">
        <f t="shared" si="85"/>
        <v>1</v>
      </c>
      <c r="U973" s="68"/>
      <c r="V973" s="68"/>
      <c r="W973" s="6"/>
    </row>
    <row r="974" spans="2:23" ht="27">
      <c r="B974" s="48" t="s">
        <v>1467</v>
      </c>
      <c r="C974" s="48">
        <v>7.1879999999999997</v>
      </c>
      <c r="D974" s="48">
        <v>7.1870000000000003</v>
      </c>
      <c r="E974" s="48">
        <v>7.1980000000000004</v>
      </c>
      <c r="F974" s="48">
        <v>7.1849999999999996</v>
      </c>
      <c r="G974" s="50">
        <v>5.9999999999999995E-4</v>
      </c>
      <c r="I974" s="30" t="s">
        <v>605</v>
      </c>
      <c r="J974" s="30">
        <v>1602.5</v>
      </c>
      <c r="K974" s="43">
        <f t="shared" si="82"/>
        <v>1.3470781684796318E-2</v>
      </c>
      <c r="M974" s="30" t="s">
        <v>605</v>
      </c>
      <c r="N974" s="30">
        <v>1684.6</v>
      </c>
      <c r="O974" s="31">
        <f t="shared" si="84"/>
        <v>-1.080446271285973E-2</v>
      </c>
      <c r="Q974" s="48" t="s">
        <v>1467</v>
      </c>
      <c r="R974" s="51">
        <v>1076</v>
      </c>
      <c r="S974" s="50">
        <v>1.5900000000000001E-2</v>
      </c>
      <c r="T974" s="48" t="b">
        <f t="shared" si="85"/>
        <v>1</v>
      </c>
      <c r="U974" s="68"/>
      <c r="V974" s="68"/>
      <c r="W974" s="6"/>
    </row>
    <row r="975" spans="2:23" ht="27">
      <c r="B975" s="48" t="s">
        <v>1468</v>
      </c>
      <c r="C975" s="48">
        <v>7.1829999999999998</v>
      </c>
      <c r="D975" s="48">
        <v>7.2130000000000001</v>
      </c>
      <c r="E975" s="48">
        <v>7.2130000000000001</v>
      </c>
      <c r="F975" s="48">
        <v>7.1769999999999996</v>
      </c>
      <c r="G975" s="50">
        <v>-6.9999999999999999E-4</v>
      </c>
      <c r="I975" s="30" t="s">
        <v>606</v>
      </c>
      <c r="J975" s="30">
        <v>1615.15</v>
      </c>
      <c r="K975" s="43">
        <f t="shared" si="82"/>
        <v>7.893915756630232E-3</v>
      </c>
      <c r="M975" s="30" t="s">
        <v>606</v>
      </c>
      <c r="N975" s="30">
        <v>1708.95</v>
      </c>
      <c r="O975" s="31">
        <f t="shared" si="84"/>
        <v>1.4454469903834921E-2</v>
      </c>
      <c r="Q975" s="48" t="s">
        <v>1468</v>
      </c>
      <c r="R975" s="51">
        <v>1077.05</v>
      </c>
      <c r="S975" s="50">
        <v>1E-3</v>
      </c>
      <c r="T975" s="48" t="b">
        <f t="shared" si="85"/>
        <v>1</v>
      </c>
      <c r="U975" s="68"/>
      <c r="V975" s="68"/>
      <c r="W975" s="6"/>
    </row>
    <row r="976" spans="2:23" ht="27">
      <c r="B976" s="48" t="s">
        <v>1469</v>
      </c>
      <c r="C976" s="48">
        <v>7.2050000000000001</v>
      </c>
      <c r="D976" s="48">
        <v>7.1909999999999998</v>
      </c>
      <c r="E976" s="48">
        <v>7.2080000000000002</v>
      </c>
      <c r="F976" s="48">
        <v>7.1820000000000004</v>
      </c>
      <c r="G976" s="50">
        <v>3.0999999999999999E-3</v>
      </c>
      <c r="I976" s="30" t="s">
        <v>607</v>
      </c>
      <c r="J976" s="30">
        <v>1651.45</v>
      </c>
      <c r="K976" s="43">
        <f t="shared" si="82"/>
        <v>2.2474692752995074E-2</v>
      </c>
      <c r="M976" s="30" t="s">
        <v>607</v>
      </c>
      <c r="N976" s="30">
        <v>1707.45</v>
      </c>
      <c r="O976" s="31">
        <f t="shared" si="84"/>
        <v>-8.7773194066531612E-4</v>
      </c>
      <c r="Q976" s="48" t="s">
        <v>1469</v>
      </c>
      <c r="R976" s="51">
        <v>1083.2</v>
      </c>
      <c r="S976" s="50">
        <v>5.7000000000000002E-3</v>
      </c>
      <c r="T976" s="48" t="b">
        <f t="shared" si="85"/>
        <v>1</v>
      </c>
      <c r="U976" s="68"/>
      <c r="V976" s="68"/>
      <c r="W976" s="6"/>
    </row>
    <row r="977" spans="2:23" ht="27">
      <c r="B977" s="48" t="s">
        <v>1470</v>
      </c>
      <c r="C977" s="48">
        <v>7.2069999999999999</v>
      </c>
      <c r="D977" s="48">
        <v>7.2</v>
      </c>
      <c r="E977" s="48">
        <v>7.2130000000000001</v>
      </c>
      <c r="F977" s="48">
        <v>7.1909999999999998</v>
      </c>
      <c r="G977" s="50">
        <v>2.9999999999999997E-4</v>
      </c>
      <c r="I977" s="30" t="s">
        <v>608</v>
      </c>
      <c r="J977" s="30">
        <v>1652.05</v>
      </c>
      <c r="K977" s="43">
        <f t="shared" si="82"/>
        <v>3.6331708498593684E-4</v>
      </c>
      <c r="M977" s="30" t="s">
        <v>608</v>
      </c>
      <c r="N977" s="30">
        <v>1751.25</v>
      </c>
      <c r="O977" s="31">
        <f t="shared" si="84"/>
        <v>2.5652288500395359E-2</v>
      </c>
      <c r="Q977" s="48" t="s">
        <v>1470</v>
      </c>
      <c r="R977" s="51">
        <v>1093.8</v>
      </c>
      <c r="S977" s="50">
        <v>9.7999999999999997E-3</v>
      </c>
      <c r="T977" s="48" t="b">
        <f t="shared" si="85"/>
        <v>1</v>
      </c>
      <c r="U977" s="68"/>
      <c r="V977" s="68"/>
      <c r="W977" s="6"/>
    </row>
    <row r="978" spans="2:23" ht="27">
      <c r="B978" s="48" t="s">
        <v>1471</v>
      </c>
      <c r="C978" s="48">
        <v>7.1760000000000002</v>
      </c>
      <c r="D978" s="48">
        <v>7.2249999999999996</v>
      </c>
      <c r="E978" s="48">
        <v>7.2249999999999996</v>
      </c>
      <c r="F978" s="48">
        <v>7.1719999999999997</v>
      </c>
      <c r="G978" s="50">
        <v>-4.3E-3</v>
      </c>
      <c r="I978" s="30" t="s">
        <v>609</v>
      </c>
      <c r="J978" s="30">
        <v>1658.25</v>
      </c>
      <c r="K978" s="43">
        <f t="shared" si="82"/>
        <v>3.7529130474258654E-3</v>
      </c>
      <c r="M978" s="30" t="s">
        <v>609</v>
      </c>
      <c r="N978" s="30">
        <v>1785.15</v>
      </c>
      <c r="O978" s="31">
        <f t="shared" si="84"/>
        <v>1.9357601713062111E-2</v>
      </c>
      <c r="Q978" s="48" t="s">
        <v>1471</v>
      </c>
      <c r="R978" s="51">
        <v>1117.75</v>
      </c>
      <c r="S978" s="50">
        <v>2.1899999999999999E-2</v>
      </c>
      <c r="T978" s="48" t="b">
        <f t="shared" si="85"/>
        <v>1</v>
      </c>
      <c r="U978" s="69"/>
      <c r="V978" s="68"/>
      <c r="W978" s="6"/>
    </row>
    <row r="979" spans="2:23" ht="15.6">
      <c r="B979" s="49">
        <v>45292</v>
      </c>
      <c r="C979" s="48">
        <v>7.1959999999999997</v>
      </c>
      <c r="D979" s="48">
        <v>7.2069999999999999</v>
      </c>
      <c r="E979" s="48">
        <v>7.2069999999999999</v>
      </c>
      <c r="F979" s="48">
        <v>7.1920000000000002</v>
      </c>
      <c r="G979" s="50">
        <v>2.8E-3</v>
      </c>
      <c r="I979" s="29">
        <v>45292.645833333336</v>
      </c>
      <c r="J979" s="30">
        <v>1686.05</v>
      </c>
      <c r="K979" s="43">
        <f t="shared" si="82"/>
        <v>1.6764661540780823E-2</v>
      </c>
      <c r="M979" s="29">
        <v>45292.645833333336</v>
      </c>
      <c r="N979" s="30">
        <v>1792.7</v>
      </c>
      <c r="O979" s="31">
        <f t="shared" si="84"/>
        <v>4.2293364703245295E-3</v>
      </c>
      <c r="Q979" s="49">
        <v>45292</v>
      </c>
      <c r="R979" s="51">
        <v>1107.2</v>
      </c>
      <c r="S979" s="50">
        <v>-9.4000000000000004E-3</v>
      </c>
      <c r="T979" s="48" t="b">
        <f t="shared" si="85"/>
        <v>1</v>
      </c>
      <c r="U979" s="69"/>
      <c r="V979" s="68"/>
      <c r="W979" s="6"/>
    </row>
    <row r="980" spans="2:23" ht="15.6">
      <c r="B980" s="49">
        <v>45323</v>
      </c>
      <c r="C980" s="48">
        <v>7.2060000000000004</v>
      </c>
      <c r="D980" s="48">
        <v>7.2149999999999999</v>
      </c>
      <c r="E980" s="48">
        <v>7.2149999999999999</v>
      </c>
      <c r="F980" s="48">
        <v>7.2039999999999997</v>
      </c>
      <c r="G980" s="50">
        <v>1.4E-3</v>
      </c>
      <c r="I980" s="29">
        <v>45323.645833333336</v>
      </c>
      <c r="J980" s="30">
        <v>1656.1</v>
      </c>
      <c r="K980" s="43">
        <f t="shared" ref="K980:K1011" si="86">(J980/J979)-1</f>
        <v>-1.7763411523976202E-2</v>
      </c>
      <c r="M980" s="29">
        <v>45323.645833333336</v>
      </c>
      <c r="N980" s="30">
        <v>1812.6</v>
      </c>
      <c r="O980" s="31">
        <f t="shared" si="84"/>
        <v>1.1100574552351139E-2</v>
      </c>
      <c r="Q980" s="49">
        <v>45323</v>
      </c>
      <c r="R980" s="51">
        <v>1093.9000000000001</v>
      </c>
      <c r="S980" s="50">
        <v>-1.2E-2</v>
      </c>
      <c r="T980" s="48" t="b">
        <f t="shared" si="85"/>
        <v>1</v>
      </c>
      <c r="U980" s="69"/>
      <c r="V980" s="68"/>
      <c r="W980" s="6"/>
    </row>
    <row r="981" spans="2:23" ht="15.6">
      <c r="B981" s="49">
        <v>45352</v>
      </c>
      <c r="C981" s="48">
        <v>7.2160000000000002</v>
      </c>
      <c r="D981" s="48">
        <v>7.2149999999999999</v>
      </c>
      <c r="E981" s="48">
        <v>7.2220000000000004</v>
      </c>
      <c r="F981" s="48">
        <v>7.1970000000000001</v>
      </c>
      <c r="G981" s="50">
        <v>1.4E-3</v>
      </c>
      <c r="I981" s="29">
        <v>45352.645833333336</v>
      </c>
      <c r="J981" s="30">
        <v>1656.35</v>
      </c>
      <c r="K981" s="43">
        <f t="shared" si="86"/>
        <v>1.5095706780998697E-4</v>
      </c>
      <c r="M981" s="29">
        <v>45352.645833333336</v>
      </c>
      <c r="N981" s="30">
        <v>1824.95</v>
      </c>
      <c r="O981" s="31">
        <f t="shared" si="84"/>
        <v>6.8134171907756613E-3</v>
      </c>
      <c r="Q981" s="49">
        <v>45352</v>
      </c>
      <c r="R981" s="51">
        <v>1098.2</v>
      </c>
      <c r="S981" s="50">
        <v>3.8999999999999998E-3</v>
      </c>
      <c r="T981" s="48" t="b">
        <f t="shared" si="85"/>
        <v>1</v>
      </c>
      <c r="U981" s="69"/>
      <c r="V981" s="68"/>
      <c r="W981" s="6"/>
    </row>
    <row r="982" spans="2:23" ht="15.6">
      <c r="B982" s="49">
        <v>45383</v>
      </c>
      <c r="C982" s="48">
        <v>7.22</v>
      </c>
      <c r="D982" s="48">
        <v>7.2140000000000004</v>
      </c>
      <c r="E982" s="48">
        <v>7.2240000000000002</v>
      </c>
      <c r="F982" s="48">
        <v>7.2080000000000002</v>
      </c>
      <c r="G982" s="50">
        <v>5.9999999999999995E-4</v>
      </c>
      <c r="I982" s="29">
        <v>45383.645833333336</v>
      </c>
      <c r="J982" s="30">
        <v>1674.45</v>
      </c>
      <c r="K982" s="43">
        <f t="shared" si="86"/>
        <v>1.0927642104627822E-2</v>
      </c>
      <c r="M982" s="29">
        <v>45383.645833333336</v>
      </c>
      <c r="N982" s="30">
        <v>1892.4</v>
      </c>
      <c r="O982" s="31">
        <f t="shared" si="84"/>
        <v>3.6959916710046947E-2</v>
      </c>
      <c r="Q982" s="49">
        <v>45383</v>
      </c>
      <c r="R982" s="51">
        <v>1108.5999999999999</v>
      </c>
      <c r="S982" s="50">
        <v>9.4999999999999998E-3</v>
      </c>
      <c r="T982" s="48" t="b">
        <f t="shared" si="85"/>
        <v>1</v>
      </c>
      <c r="U982" s="69"/>
      <c r="V982" s="68"/>
      <c r="W982" s="6"/>
    </row>
    <row r="983" spans="2:23" ht="15.6">
      <c r="B983" s="49">
        <v>45413</v>
      </c>
      <c r="C983" s="48">
        <v>7.2350000000000003</v>
      </c>
      <c r="D983" s="48">
        <v>7.2370000000000001</v>
      </c>
      <c r="E983" s="48">
        <v>7.2389999999999999</v>
      </c>
      <c r="F983" s="48">
        <v>7.2249999999999996</v>
      </c>
      <c r="G983" s="50">
        <v>2.0999999999999999E-3</v>
      </c>
      <c r="I983" s="29">
        <v>45413.645833333336</v>
      </c>
      <c r="J983" s="30">
        <v>1677.6</v>
      </c>
      <c r="K983" s="43">
        <f t="shared" si="86"/>
        <v>1.8812147272238011E-3</v>
      </c>
      <c r="M983" s="29">
        <v>45413.645833333336</v>
      </c>
      <c r="N983" s="30">
        <v>1888.25</v>
      </c>
      <c r="O983" s="31">
        <f t="shared" si="84"/>
        <v>-2.1929824561404132E-3</v>
      </c>
      <c r="Q983" s="49">
        <v>45413</v>
      </c>
      <c r="R983" s="51">
        <v>1101.05</v>
      </c>
      <c r="S983" s="50">
        <v>-6.7999999999999996E-3</v>
      </c>
      <c r="T983" s="48" t="b">
        <f t="shared" si="85"/>
        <v>1</v>
      </c>
      <c r="U983" s="69"/>
      <c r="V983" s="68"/>
      <c r="W983" s="6"/>
    </row>
    <row r="984" spans="2:23" ht="15.6">
      <c r="B984" s="49">
        <v>45505</v>
      </c>
      <c r="C984" s="48">
        <v>7.2030000000000003</v>
      </c>
      <c r="D984" s="48">
        <v>7.2329999999999997</v>
      </c>
      <c r="E984" s="48">
        <v>7.2329999999999997</v>
      </c>
      <c r="F984" s="48">
        <v>7.2009999999999996</v>
      </c>
      <c r="G984" s="50">
        <v>-4.4000000000000003E-3</v>
      </c>
      <c r="I984" s="29">
        <v>45505.645833333336</v>
      </c>
      <c r="J984" s="30">
        <v>1658.05</v>
      </c>
      <c r="K984" s="43">
        <f t="shared" si="86"/>
        <v>-1.165355269432522E-2</v>
      </c>
      <c r="M984" s="29">
        <v>45505.645833333336</v>
      </c>
      <c r="N984" s="30">
        <v>1862.8</v>
      </c>
      <c r="O984" s="31">
        <f t="shared" si="84"/>
        <v>-1.347808817688334E-2</v>
      </c>
      <c r="Q984" s="49">
        <v>45505</v>
      </c>
      <c r="R984" s="51">
        <v>1097.8</v>
      </c>
      <c r="S984" s="50">
        <v>-3.0000000000000001E-3</v>
      </c>
      <c r="T984" s="48" t="b">
        <f t="shared" si="85"/>
        <v>1</v>
      </c>
      <c r="U984" s="69"/>
      <c r="V984" s="68"/>
      <c r="W984" s="6"/>
    </row>
    <row r="985" spans="2:23" ht="15.6">
      <c r="B985" s="49">
        <v>45536</v>
      </c>
      <c r="C985" s="48">
        <v>7.1890000000000001</v>
      </c>
      <c r="D985" s="48">
        <v>7.1829999999999998</v>
      </c>
      <c r="E985" s="48">
        <v>7.1970000000000001</v>
      </c>
      <c r="F985" s="48">
        <v>7.1820000000000004</v>
      </c>
      <c r="G985" s="50">
        <v>-1.9E-3</v>
      </c>
      <c r="I985" s="29">
        <v>45536.645833333336</v>
      </c>
      <c r="J985" s="30">
        <v>1681.05</v>
      </c>
      <c r="K985" s="43">
        <f t="shared" si="86"/>
        <v>1.3871716775730514E-2</v>
      </c>
      <c r="M985" s="29">
        <v>45536.645833333336</v>
      </c>
      <c r="N985" s="30">
        <v>1814.85</v>
      </c>
      <c r="O985" s="31">
        <f t="shared" ref="O985:O1011" si="87">(N985/N984)-1</f>
        <v>-2.5740820270560461E-2</v>
      </c>
      <c r="Q985" s="49">
        <v>45536</v>
      </c>
      <c r="R985" s="51">
        <v>1096.3499999999999</v>
      </c>
      <c r="S985" s="50">
        <v>-1.2999999999999999E-3</v>
      </c>
      <c r="T985" s="48" t="b">
        <f t="shared" si="85"/>
        <v>1</v>
      </c>
      <c r="U985" s="69"/>
      <c r="V985" s="68"/>
      <c r="W985" s="6"/>
    </row>
    <row r="986" spans="2:23" ht="15.6">
      <c r="B986" s="49">
        <v>45566</v>
      </c>
      <c r="C986" s="48">
        <v>7.1779999999999999</v>
      </c>
      <c r="D986" s="48">
        <v>7.1920000000000002</v>
      </c>
      <c r="E986" s="48">
        <v>7.1920000000000002</v>
      </c>
      <c r="F986" s="48">
        <v>7.1760000000000002</v>
      </c>
      <c r="G986" s="50">
        <v>-1.5E-3</v>
      </c>
      <c r="I986" s="29">
        <v>45566.645833333336</v>
      </c>
      <c r="J986" s="30">
        <v>1685.05</v>
      </c>
      <c r="K986" s="43">
        <f t="shared" si="86"/>
        <v>2.3794652151929441E-3</v>
      </c>
      <c r="M986" s="29">
        <v>45566.645833333336</v>
      </c>
      <c r="N986" s="30">
        <v>1812.95</v>
      </c>
      <c r="O986" s="31">
        <f t="shared" si="87"/>
        <v>-1.046918478111114E-3</v>
      </c>
      <c r="Q986" s="49">
        <v>45566</v>
      </c>
      <c r="R986" s="51">
        <v>1117.3499999999999</v>
      </c>
      <c r="S986" s="50">
        <v>1.9199999999999998E-2</v>
      </c>
      <c r="T986" s="48" t="b">
        <f t="shared" si="85"/>
        <v>1</v>
      </c>
      <c r="U986" s="68"/>
      <c r="V986" s="68"/>
      <c r="W986" s="6"/>
    </row>
    <row r="987" spans="2:23" ht="15.6">
      <c r="B987" s="49">
        <v>45597</v>
      </c>
      <c r="C987" s="48">
        <v>7.165</v>
      </c>
      <c r="D987" s="48">
        <v>7.1920000000000002</v>
      </c>
      <c r="E987" s="48">
        <v>7.1920000000000002</v>
      </c>
      <c r="F987" s="48">
        <v>7.1619999999999999</v>
      </c>
      <c r="G987" s="50">
        <v>-1.8E-3</v>
      </c>
      <c r="I987" s="29">
        <v>45597.645833333336</v>
      </c>
      <c r="J987" s="30">
        <v>1660.15</v>
      </c>
      <c r="K987" s="43">
        <f t="shared" si="86"/>
        <v>-1.4777009584285294E-2</v>
      </c>
      <c r="M987" s="29">
        <v>45597.645833333336</v>
      </c>
      <c r="N987" s="30">
        <v>1797.95</v>
      </c>
      <c r="O987" s="31">
        <f t="shared" si="87"/>
        <v>-8.2738078821810168E-3</v>
      </c>
      <c r="Q987" s="49">
        <v>45597</v>
      </c>
      <c r="R987" s="51">
        <v>1117.9000000000001</v>
      </c>
      <c r="S987" s="50">
        <v>5.0000000000000001E-4</v>
      </c>
      <c r="T987" s="48" t="b">
        <f t="shared" si="85"/>
        <v>1</v>
      </c>
      <c r="U987" s="68"/>
      <c r="V987" s="68"/>
      <c r="W987" s="6"/>
    </row>
    <row r="988" spans="2:23" ht="15.6">
      <c r="B988" s="49">
        <v>45627</v>
      </c>
      <c r="C988" s="48">
        <v>7.1779999999999999</v>
      </c>
      <c r="D988" s="48">
        <v>7.1680000000000001</v>
      </c>
      <c r="E988" s="48">
        <v>7.181</v>
      </c>
      <c r="F988" s="48">
        <v>7.1580000000000004</v>
      </c>
      <c r="G988" s="50">
        <v>1.8E-3</v>
      </c>
      <c r="I988" s="29">
        <v>45627.645833333336</v>
      </c>
      <c r="J988" s="30">
        <v>1656.15</v>
      </c>
      <c r="K988" s="43">
        <f t="shared" si="86"/>
        <v>-2.4094208354666913E-3</v>
      </c>
      <c r="M988" s="29">
        <v>45627.645833333336</v>
      </c>
      <c r="N988" s="30">
        <v>1795.35</v>
      </c>
      <c r="O988" s="31">
        <f t="shared" si="87"/>
        <v>-1.4460913818515886E-3</v>
      </c>
      <c r="Q988" s="49">
        <v>45627</v>
      </c>
      <c r="R988" s="51">
        <v>1111.5</v>
      </c>
      <c r="S988" s="50">
        <v>-5.7000000000000002E-3</v>
      </c>
      <c r="T988" s="48" t="b">
        <f t="shared" si="85"/>
        <v>1</v>
      </c>
      <c r="U988" s="68"/>
      <c r="V988" s="68"/>
      <c r="W988" s="6"/>
    </row>
    <row r="989" spans="2:23" ht="27">
      <c r="B989" s="48" t="s">
        <v>1472</v>
      </c>
      <c r="C989" s="48">
        <v>7.1479999999999997</v>
      </c>
      <c r="D989" s="48">
        <v>7.1529999999999996</v>
      </c>
      <c r="E989" s="48">
        <v>7.1529999999999996</v>
      </c>
      <c r="F989" s="48">
        <v>7.1340000000000003</v>
      </c>
      <c r="G989" s="50">
        <v>-4.1999999999999997E-3</v>
      </c>
      <c r="I989" s="30" t="s">
        <v>610</v>
      </c>
      <c r="J989" s="30">
        <v>1648.95</v>
      </c>
      <c r="K989" s="43">
        <f t="shared" si="86"/>
        <v>-4.3474322977991031E-3</v>
      </c>
      <c r="M989" s="30" t="s">
        <v>610</v>
      </c>
      <c r="N989" s="30">
        <v>1825.55</v>
      </c>
      <c r="O989" s="31">
        <f t="shared" si="87"/>
        <v>1.6821232628735361E-2</v>
      </c>
      <c r="Q989" s="48" t="s">
        <v>1472</v>
      </c>
      <c r="R989" s="51">
        <v>1105.8499999999999</v>
      </c>
      <c r="S989" s="50">
        <v>-5.1000000000000004E-3</v>
      </c>
      <c r="T989" s="48" t="b">
        <f t="shared" si="85"/>
        <v>1</v>
      </c>
      <c r="U989" s="68"/>
      <c r="V989" s="68"/>
      <c r="W989" s="6"/>
    </row>
    <row r="990" spans="2:23" ht="27">
      <c r="B990" s="48" t="s">
        <v>1473</v>
      </c>
      <c r="C990" s="48">
        <v>7.1459999999999999</v>
      </c>
      <c r="D990" s="48">
        <v>7.1609999999999996</v>
      </c>
      <c r="E990" s="48">
        <v>7.1609999999999996</v>
      </c>
      <c r="F990" s="48">
        <v>7.14</v>
      </c>
      <c r="G990" s="50">
        <v>-2.9999999999999997E-4</v>
      </c>
      <c r="I990" s="30" t="s">
        <v>611</v>
      </c>
      <c r="J990" s="30">
        <v>1657.9</v>
      </c>
      <c r="K990" s="43">
        <f t="shared" si="86"/>
        <v>5.4276964128687766E-3</v>
      </c>
      <c r="M990" s="30" t="s">
        <v>611</v>
      </c>
      <c r="N990" s="30">
        <v>1833.85</v>
      </c>
      <c r="O990" s="31">
        <f t="shared" si="87"/>
        <v>4.546575004793052E-3</v>
      </c>
      <c r="Q990" s="48" t="s">
        <v>1473</v>
      </c>
      <c r="R990" s="51">
        <v>1110</v>
      </c>
      <c r="S990" s="50">
        <v>3.8E-3</v>
      </c>
      <c r="T990" s="48" t="b">
        <f t="shared" si="85"/>
        <v>1</v>
      </c>
      <c r="U990" s="68"/>
      <c r="V990" s="68"/>
      <c r="W990" s="6"/>
    </row>
    <row r="991" spans="2:23" ht="27">
      <c r="B991" s="48" t="s">
        <v>1474</v>
      </c>
      <c r="C991" s="48">
        <v>7.1630000000000003</v>
      </c>
      <c r="D991" s="48">
        <v>7.1609999999999996</v>
      </c>
      <c r="E991" s="48">
        <v>7.165</v>
      </c>
      <c r="F991" s="48">
        <v>7.1509999999999998</v>
      </c>
      <c r="G991" s="50">
        <v>2.3999999999999998E-3</v>
      </c>
      <c r="I991" s="30" t="s">
        <v>612</v>
      </c>
      <c r="J991" s="30">
        <v>1610.85</v>
      </c>
      <c r="K991" s="43">
        <f t="shared" si="86"/>
        <v>-2.8379274986428671E-2</v>
      </c>
      <c r="M991" s="30" t="s">
        <v>612</v>
      </c>
      <c r="N991" s="30">
        <v>1827.1</v>
      </c>
      <c r="O991" s="31">
        <f t="shared" si="87"/>
        <v>-3.6807808708454459E-3</v>
      </c>
      <c r="Q991" s="48" t="s">
        <v>1474</v>
      </c>
      <c r="R991" s="51">
        <v>1095.45</v>
      </c>
      <c r="S991" s="50">
        <v>-1.3100000000000001E-2</v>
      </c>
      <c r="T991" s="48" t="b">
        <f t="shared" si="85"/>
        <v>1</v>
      </c>
      <c r="U991" s="68"/>
      <c r="V991" s="68"/>
      <c r="W991" s="6"/>
    </row>
    <row r="992" spans="2:23" ht="27">
      <c r="B992" s="48" t="s">
        <v>1475</v>
      </c>
      <c r="C992" s="48">
        <v>7.1779999999999999</v>
      </c>
      <c r="D992" s="48">
        <v>7.1769999999999996</v>
      </c>
      <c r="E992" s="48">
        <v>7.18</v>
      </c>
      <c r="F992" s="48">
        <v>7.1689999999999996</v>
      </c>
      <c r="G992" s="50">
        <v>2.0999999999999999E-3</v>
      </c>
      <c r="I992" s="30" t="s">
        <v>613</v>
      </c>
      <c r="J992" s="30">
        <v>1612</v>
      </c>
      <c r="K992" s="43">
        <f t="shared" si="86"/>
        <v>7.1390880591004624E-4</v>
      </c>
      <c r="M992" s="30" t="s">
        <v>613</v>
      </c>
      <c r="N992" s="30">
        <v>1843.6</v>
      </c>
      <c r="O992" s="31">
        <f t="shared" si="87"/>
        <v>9.0307043949429122E-3</v>
      </c>
      <c r="Q992" s="48" t="s">
        <v>1475</v>
      </c>
      <c r="R992" s="51">
        <v>1069.45</v>
      </c>
      <c r="S992" s="50">
        <v>-2.3699999999999999E-2</v>
      </c>
      <c r="T992" s="48" t="b">
        <f t="shared" si="85"/>
        <v>1</v>
      </c>
      <c r="U992" s="68"/>
      <c r="V992" s="68"/>
      <c r="W992" s="6"/>
    </row>
    <row r="993" spans="2:23" ht="27">
      <c r="B993" s="48" t="s">
        <v>1476</v>
      </c>
      <c r="C993" s="48">
        <v>7.1840000000000002</v>
      </c>
      <c r="D993" s="48">
        <v>7.194</v>
      </c>
      <c r="E993" s="48">
        <v>7.1959999999999997</v>
      </c>
      <c r="F993" s="48">
        <v>7.1769999999999996</v>
      </c>
      <c r="G993" s="50">
        <v>8.0000000000000004E-4</v>
      </c>
      <c r="I993" s="30" t="s">
        <v>614</v>
      </c>
      <c r="J993" s="30">
        <v>1625.95</v>
      </c>
      <c r="K993" s="43">
        <f t="shared" si="86"/>
        <v>8.6538461538461231E-3</v>
      </c>
      <c r="M993" s="30" t="s">
        <v>614</v>
      </c>
      <c r="N993" s="30">
        <v>1844.8</v>
      </c>
      <c r="O993" s="31">
        <f t="shared" si="87"/>
        <v>6.509004122370321E-4</v>
      </c>
      <c r="Q993" s="48" t="s">
        <v>1476</v>
      </c>
      <c r="R993" s="51">
        <v>1082.5999999999999</v>
      </c>
      <c r="S993" s="50">
        <v>1.23E-2</v>
      </c>
      <c r="T993" s="48" t="b">
        <f t="shared" si="85"/>
        <v>1</v>
      </c>
      <c r="U993" s="68"/>
      <c r="V993" s="68"/>
      <c r="W993" s="6"/>
    </row>
    <row r="994" spans="2:23" ht="27">
      <c r="B994" s="48" t="s">
        <v>1477</v>
      </c>
      <c r="C994" s="48">
        <v>7.1740000000000004</v>
      </c>
      <c r="D994" s="48">
        <v>7.1719999999999997</v>
      </c>
      <c r="E994" s="48">
        <v>7.1769999999999996</v>
      </c>
      <c r="F994" s="48">
        <v>7.1660000000000004</v>
      </c>
      <c r="G994" s="50">
        <v>-1.4E-3</v>
      </c>
      <c r="I994" s="30" t="s">
        <v>615</v>
      </c>
      <c r="J994" s="30">
        <v>1612.7</v>
      </c>
      <c r="K994" s="43">
        <f t="shared" si="86"/>
        <v>-8.1490820750945714E-3</v>
      </c>
      <c r="M994" s="30" t="s">
        <v>615</v>
      </c>
      <c r="N994" s="30">
        <v>1841.5</v>
      </c>
      <c r="O994" s="31">
        <f t="shared" si="87"/>
        <v>-1.7888117953165361E-3</v>
      </c>
      <c r="Q994" s="48" t="s">
        <v>1477</v>
      </c>
      <c r="R994" s="51">
        <v>1108.05</v>
      </c>
      <c r="S994" s="50">
        <v>-5.9999999999999995E-4</v>
      </c>
      <c r="T994" s="48" t="b">
        <f t="shared" si="85"/>
        <v>1</v>
      </c>
      <c r="U994" s="68"/>
      <c r="V994" s="68"/>
      <c r="W994" s="6"/>
    </row>
    <row r="995" spans="2:23" ht="27">
      <c r="B995" s="48" t="s">
        <v>1478</v>
      </c>
      <c r="C995" s="48">
        <v>7.181</v>
      </c>
      <c r="D995" s="48">
        <v>7.1859999999999999</v>
      </c>
      <c r="E995" s="48">
        <v>7.1859999999999999</v>
      </c>
      <c r="F995" s="48">
        <v>7.17</v>
      </c>
      <c r="G995" s="50">
        <v>1E-3</v>
      </c>
      <c r="I995" s="30" t="s">
        <v>616</v>
      </c>
      <c r="J995" s="30">
        <v>1668.35</v>
      </c>
      <c r="K995" s="43">
        <f t="shared" si="86"/>
        <v>3.450734792583865E-2</v>
      </c>
      <c r="M995" s="30" t="s">
        <v>616</v>
      </c>
      <c r="N995" s="30">
        <v>1876.7</v>
      </c>
      <c r="O995" s="31">
        <f t="shared" si="87"/>
        <v>1.9114852022807494E-2</v>
      </c>
      <c r="Q995" s="48" t="s">
        <v>1478</v>
      </c>
      <c r="R995" s="51">
        <v>1112.2</v>
      </c>
      <c r="S995" s="50">
        <v>3.7000000000000002E-3</v>
      </c>
      <c r="T995" s="48" t="b">
        <f t="shared" si="85"/>
        <v>1</v>
      </c>
      <c r="U995" s="68"/>
      <c r="V995" s="68"/>
      <c r="W995" s="6"/>
    </row>
    <row r="996" spans="2:23" ht="27">
      <c r="B996" s="48" t="s">
        <v>1479</v>
      </c>
      <c r="C996" s="48">
        <v>7.1710000000000003</v>
      </c>
      <c r="D996" s="48">
        <v>7.1950000000000003</v>
      </c>
      <c r="E996" s="48">
        <v>7.1950000000000003</v>
      </c>
      <c r="F996" s="48">
        <v>7.1689999999999996</v>
      </c>
      <c r="G996" s="50">
        <v>-1.4E-3</v>
      </c>
      <c r="I996" s="30" t="s">
        <v>617</v>
      </c>
      <c r="J996" s="30">
        <v>1653.15</v>
      </c>
      <c r="K996" s="43">
        <f t="shared" si="86"/>
        <v>-9.1107980939250099E-3</v>
      </c>
      <c r="M996" s="30" t="s">
        <v>617</v>
      </c>
      <c r="N996" s="30">
        <v>1842.25</v>
      </c>
      <c r="O996" s="31">
        <f t="shared" si="87"/>
        <v>-1.8356689934459491E-2</v>
      </c>
      <c r="Q996" s="48" t="s">
        <v>1479</v>
      </c>
      <c r="R996" s="51">
        <v>1096</v>
      </c>
      <c r="S996" s="50">
        <v>-1.46E-2</v>
      </c>
      <c r="T996" s="48" t="b">
        <f t="shared" si="85"/>
        <v>1</v>
      </c>
      <c r="U996" s="68"/>
      <c r="V996" s="68"/>
      <c r="W996" s="6"/>
    </row>
    <row r="997" spans="2:23" ht="27">
      <c r="B997" s="48" t="s">
        <v>1480</v>
      </c>
      <c r="C997" s="48">
        <v>7.1710000000000003</v>
      </c>
      <c r="D997" s="48">
        <v>7.1820000000000004</v>
      </c>
      <c r="E997" s="48">
        <v>7.1820000000000004</v>
      </c>
      <c r="F997" s="48">
        <v>7.165</v>
      </c>
      <c r="G997" s="50">
        <v>0</v>
      </c>
      <c r="I997" s="30" t="s">
        <v>618</v>
      </c>
      <c r="J997" s="30">
        <v>1611.5</v>
      </c>
      <c r="K997" s="43">
        <f t="shared" si="86"/>
        <v>-2.5194325983728061E-2</v>
      </c>
      <c r="M997" s="30" t="s">
        <v>618</v>
      </c>
      <c r="N997" s="30">
        <v>1801.7</v>
      </c>
      <c r="O997" s="31">
        <f t="shared" si="87"/>
        <v>-2.2011127697109445E-2</v>
      </c>
      <c r="Q997" s="48" t="s">
        <v>1480</v>
      </c>
      <c r="R997" s="51">
        <v>1093.9000000000001</v>
      </c>
      <c r="S997" s="50">
        <v>-1.9E-3</v>
      </c>
      <c r="T997" s="48" t="b">
        <f t="shared" si="85"/>
        <v>1</v>
      </c>
      <c r="U997" s="68"/>
      <c r="V997" s="68"/>
      <c r="W997" s="6"/>
    </row>
    <row r="998" spans="2:23" ht="27">
      <c r="B998" s="48" t="s">
        <v>1481</v>
      </c>
      <c r="C998" s="48">
        <v>7.1550000000000002</v>
      </c>
      <c r="D998" s="48">
        <v>7.1639999999999997</v>
      </c>
      <c r="E998" s="48">
        <v>7.1639999999999997</v>
      </c>
      <c r="F998" s="48">
        <v>7.1470000000000002</v>
      </c>
      <c r="G998" s="50">
        <v>-2.2000000000000001E-3</v>
      </c>
      <c r="I998" s="30" t="s">
        <v>619</v>
      </c>
      <c r="J998" s="30">
        <v>1626.45</v>
      </c>
      <c r="K998" s="43">
        <f t="shared" si="86"/>
        <v>9.2770710518150779E-3</v>
      </c>
      <c r="M998" s="30" t="s">
        <v>619</v>
      </c>
      <c r="N998" s="30">
        <v>1795.3</v>
      </c>
      <c r="O998" s="31">
        <f t="shared" si="87"/>
        <v>-3.5522006993395916E-3</v>
      </c>
      <c r="Q998" s="48" t="s">
        <v>1481</v>
      </c>
      <c r="R998" s="51">
        <v>1080.4000000000001</v>
      </c>
      <c r="S998" s="50">
        <v>-1.23E-2</v>
      </c>
      <c r="T998" s="48" t="b">
        <f t="shared" si="85"/>
        <v>1</v>
      </c>
      <c r="U998" s="69"/>
      <c r="V998" s="68"/>
      <c r="W998" s="6"/>
    </row>
    <row r="999" spans="2:23" ht="27">
      <c r="B999" s="48" t="s">
        <v>1482</v>
      </c>
      <c r="C999" s="48">
        <v>7.1440000000000001</v>
      </c>
      <c r="D999" s="48">
        <v>7.1520000000000001</v>
      </c>
      <c r="E999" s="48">
        <v>7.1520000000000001</v>
      </c>
      <c r="F999" s="48">
        <v>7.1390000000000002</v>
      </c>
      <c r="G999" s="50">
        <v>-1.5E-3</v>
      </c>
      <c r="I999" s="30" t="s">
        <v>620</v>
      </c>
      <c r="J999" s="30">
        <v>1663.9</v>
      </c>
      <c r="K999" s="43">
        <f t="shared" si="86"/>
        <v>2.3025607919087587E-2</v>
      </c>
      <c r="M999" s="30" t="s">
        <v>620</v>
      </c>
      <c r="N999" s="30">
        <v>1808.1</v>
      </c>
      <c r="O999" s="31">
        <f t="shared" si="87"/>
        <v>7.1297276221244932E-3</v>
      </c>
      <c r="Q999" s="48" t="s">
        <v>1482</v>
      </c>
      <c r="R999" s="51">
        <v>1089.75</v>
      </c>
      <c r="S999" s="50">
        <v>8.6999999999999994E-3</v>
      </c>
      <c r="T999" s="48" t="b">
        <f t="shared" si="85"/>
        <v>1</v>
      </c>
      <c r="U999" s="69"/>
      <c r="V999" s="68"/>
      <c r="W999" s="6"/>
    </row>
    <row r="1000" spans="2:23" ht="15.6">
      <c r="B1000" s="49">
        <v>45293</v>
      </c>
      <c r="C1000" s="48">
        <v>7.0640000000000001</v>
      </c>
      <c r="D1000" s="48">
        <v>7.1289999999999996</v>
      </c>
      <c r="E1000" s="48">
        <v>7.1349999999999998</v>
      </c>
      <c r="F1000" s="48">
        <v>7.0389999999999997</v>
      </c>
      <c r="G1000" s="50">
        <v>-1.12E-2</v>
      </c>
      <c r="I1000" s="29">
        <v>45293.645833333336</v>
      </c>
      <c r="J1000" s="30">
        <v>1675.75</v>
      </c>
      <c r="K1000" s="43">
        <f t="shared" si="86"/>
        <v>7.121822224893215E-3</v>
      </c>
      <c r="M1000" s="29">
        <v>45293.645833333336</v>
      </c>
      <c r="N1000" s="30">
        <v>1803.15</v>
      </c>
      <c r="O1000" s="31">
        <f t="shared" si="87"/>
        <v>-2.7376804380288E-3</v>
      </c>
      <c r="Q1000" s="49">
        <v>45293</v>
      </c>
      <c r="R1000" s="51">
        <v>1080.05</v>
      </c>
      <c r="S1000" s="50">
        <v>-8.8999999999999999E-3</v>
      </c>
      <c r="T1000" s="48" t="b">
        <f t="shared" si="85"/>
        <v>1</v>
      </c>
      <c r="U1000" s="69"/>
      <c r="V1000" s="68"/>
      <c r="W1000" s="6"/>
    </row>
    <row r="1001" spans="2:23" ht="15.6">
      <c r="B1001" s="49">
        <v>45324</v>
      </c>
      <c r="C1001" s="48">
        <v>7.05</v>
      </c>
      <c r="D1001" s="48">
        <v>7.0540000000000003</v>
      </c>
      <c r="E1001" s="48">
        <v>7.0579999999999998</v>
      </c>
      <c r="F1001" s="48">
        <v>7.0209999999999999</v>
      </c>
      <c r="G1001" s="50">
        <v>-2E-3</v>
      </c>
      <c r="I1001" s="29">
        <v>45324.645833333336</v>
      </c>
      <c r="J1001" s="30">
        <v>1684.35</v>
      </c>
      <c r="K1001" s="43">
        <f t="shared" si="86"/>
        <v>5.1320304341340162E-3</v>
      </c>
      <c r="M1001" s="29">
        <v>45324.645833333336</v>
      </c>
      <c r="N1001" s="30">
        <v>1846.55</v>
      </c>
      <c r="O1001" s="31">
        <f t="shared" si="87"/>
        <v>2.4068990377949628E-2</v>
      </c>
      <c r="Q1001" s="49">
        <v>45324</v>
      </c>
      <c r="R1001" s="51">
        <v>1086.05</v>
      </c>
      <c r="S1001" s="50">
        <v>5.5999999999999999E-3</v>
      </c>
      <c r="T1001" s="48" t="b">
        <f t="shared" si="85"/>
        <v>1</v>
      </c>
      <c r="U1001" s="69"/>
      <c r="V1001" s="68"/>
      <c r="W1001" s="6"/>
    </row>
    <row r="1002" spans="2:23" ht="15.6">
      <c r="B1002" s="49">
        <v>45414</v>
      </c>
      <c r="C1002" s="48">
        <v>7.0910000000000002</v>
      </c>
      <c r="D1002" s="48">
        <v>7.0919999999999996</v>
      </c>
      <c r="E1002" s="48">
        <v>7.0960000000000001</v>
      </c>
      <c r="F1002" s="48">
        <v>7.0709999999999997</v>
      </c>
      <c r="G1002" s="50">
        <v>5.7999999999999996E-3</v>
      </c>
      <c r="I1002" s="29">
        <v>45414.645833333336</v>
      </c>
      <c r="J1002" s="30">
        <v>1736.7</v>
      </c>
      <c r="K1002" s="43">
        <f t="shared" si="86"/>
        <v>3.1080238667735349E-2</v>
      </c>
      <c r="M1002" s="29">
        <v>45414.645833333336</v>
      </c>
      <c r="N1002" s="30">
        <v>1776.7</v>
      </c>
      <c r="O1002" s="31">
        <f t="shared" si="87"/>
        <v>-3.7827299558636285E-2</v>
      </c>
      <c r="Q1002" s="49">
        <v>45414</v>
      </c>
      <c r="R1002" s="51">
        <v>1062.9000000000001</v>
      </c>
      <c r="S1002" s="50">
        <v>-2.1299999999999999E-2</v>
      </c>
      <c r="T1002" s="48" t="b">
        <f t="shared" si="85"/>
        <v>1</v>
      </c>
      <c r="U1002" s="69"/>
      <c r="V1002" s="68"/>
      <c r="W1002" s="6"/>
    </row>
    <row r="1003" spans="2:23" ht="15.6">
      <c r="B1003" s="49">
        <v>45445</v>
      </c>
      <c r="C1003" s="48">
        <v>7.0919999999999996</v>
      </c>
      <c r="D1003" s="48">
        <v>7.0960000000000001</v>
      </c>
      <c r="E1003" s="48">
        <v>7.0960000000000001</v>
      </c>
      <c r="F1003" s="48">
        <v>7.07</v>
      </c>
      <c r="G1003" s="50">
        <v>1E-4</v>
      </c>
      <c r="I1003" s="29">
        <v>45445.645833333336</v>
      </c>
      <c r="J1003" s="30">
        <v>1725.85</v>
      </c>
      <c r="K1003" s="43">
        <f t="shared" si="86"/>
        <v>-6.2474808544942251E-3</v>
      </c>
      <c r="M1003" s="29">
        <v>45445.645833333336</v>
      </c>
      <c r="N1003" s="30">
        <v>1797.95</v>
      </c>
      <c r="O1003" s="31">
        <f t="shared" si="87"/>
        <v>1.1960375977936533E-2</v>
      </c>
      <c r="Q1003" s="49">
        <v>45445</v>
      </c>
      <c r="R1003" s="51">
        <v>1072</v>
      </c>
      <c r="S1003" s="50">
        <v>8.6E-3</v>
      </c>
      <c r="T1003" s="48" t="b">
        <f t="shared" si="85"/>
        <v>1</v>
      </c>
      <c r="U1003" s="69"/>
      <c r="V1003" s="68"/>
      <c r="W1003" s="6"/>
    </row>
    <row r="1004" spans="2:23" ht="15.6">
      <c r="B1004" s="49">
        <v>45475</v>
      </c>
      <c r="C1004" s="48">
        <v>7.0739999999999998</v>
      </c>
      <c r="D1004" s="48">
        <v>7.0750000000000002</v>
      </c>
      <c r="E1004" s="48">
        <v>7.0780000000000003</v>
      </c>
      <c r="F1004" s="48">
        <v>7.0640000000000001</v>
      </c>
      <c r="G1004" s="50">
        <v>-2.5000000000000001E-3</v>
      </c>
      <c r="I1004" s="29">
        <v>45475.645833333336</v>
      </c>
      <c r="J1004" s="30">
        <v>1744.95</v>
      </c>
      <c r="K1004" s="43">
        <f t="shared" si="86"/>
        <v>1.1067010458614579E-2</v>
      </c>
      <c r="M1004" s="29">
        <v>45475.645833333336</v>
      </c>
      <c r="N1004" s="30">
        <v>1791.65</v>
      </c>
      <c r="O1004" s="31">
        <f t="shared" si="87"/>
        <v>-3.5039906560249134E-3</v>
      </c>
      <c r="Q1004" s="49">
        <v>45475</v>
      </c>
      <c r="R1004" s="51">
        <v>1081.6500000000001</v>
      </c>
      <c r="S1004" s="50">
        <v>8.9999999999999993E-3</v>
      </c>
      <c r="T1004" s="48" t="b">
        <f t="shared" si="85"/>
        <v>1</v>
      </c>
      <c r="U1004" s="69"/>
      <c r="V1004" s="68"/>
      <c r="W1004" s="6"/>
    </row>
    <row r="1005" spans="2:23" ht="15.6">
      <c r="B1005" s="49">
        <v>45506</v>
      </c>
      <c r="C1005" s="48">
        <v>7.0819999999999999</v>
      </c>
      <c r="D1005" s="48">
        <v>7.0730000000000004</v>
      </c>
      <c r="E1005" s="48">
        <v>7.0919999999999996</v>
      </c>
      <c r="F1005" s="48">
        <v>7.048</v>
      </c>
      <c r="G1005" s="50">
        <v>1.1000000000000001E-3</v>
      </c>
      <c r="I1005" s="29">
        <v>45506.645833333336</v>
      </c>
      <c r="J1005" s="30">
        <v>1742.65</v>
      </c>
      <c r="K1005" s="43">
        <f t="shared" si="86"/>
        <v>-1.3180893435341678E-3</v>
      </c>
      <c r="M1005" s="29">
        <v>45506.645833333336</v>
      </c>
      <c r="N1005" s="30">
        <v>1756.15</v>
      </c>
      <c r="O1005" s="31">
        <f t="shared" si="87"/>
        <v>-1.9814137805933107E-2</v>
      </c>
      <c r="Q1005" s="49">
        <v>45506</v>
      </c>
      <c r="R1005" s="51">
        <v>1081.05</v>
      </c>
      <c r="S1005" s="50">
        <v>-5.9999999999999995E-4</v>
      </c>
      <c r="T1005" s="48" t="b">
        <f t="shared" si="85"/>
        <v>1</v>
      </c>
      <c r="U1005" s="69"/>
      <c r="V1005" s="68"/>
      <c r="W1005" s="6"/>
    </row>
    <row r="1006" spans="2:23" ht="15.6">
      <c r="B1006" s="49">
        <v>45537</v>
      </c>
      <c r="C1006" s="48">
        <v>7.1139999999999999</v>
      </c>
      <c r="D1006" s="48">
        <v>7.0910000000000002</v>
      </c>
      <c r="E1006" s="48">
        <v>7.1180000000000003</v>
      </c>
      <c r="F1006" s="48">
        <v>7.0750000000000002</v>
      </c>
      <c r="G1006" s="50">
        <v>4.4999999999999997E-3</v>
      </c>
      <c r="I1006" s="29">
        <v>45537.645833333336</v>
      </c>
      <c r="J1006" s="30">
        <v>1725.25</v>
      </c>
      <c r="K1006" s="43">
        <f t="shared" si="86"/>
        <v>-9.9847932746105483E-3</v>
      </c>
      <c r="M1006" s="29">
        <v>45537.645833333336</v>
      </c>
      <c r="N1006" s="30">
        <v>1776.75</v>
      </c>
      <c r="O1006" s="31">
        <f t="shared" si="87"/>
        <v>1.1730205278592365E-2</v>
      </c>
      <c r="Q1006" s="49">
        <v>45537</v>
      </c>
      <c r="R1006" s="51">
        <v>1111.5</v>
      </c>
      <c r="S1006" s="50">
        <v>2.8199999999999999E-2</v>
      </c>
      <c r="T1006" s="48" t="b">
        <f t="shared" si="85"/>
        <v>1</v>
      </c>
      <c r="U1006" s="69"/>
      <c r="V1006" s="68"/>
      <c r="W1006" s="6"/>
    </row>
    <row r="1007" spans="2:23" ht="15.6">
      <c r="B1007" s="49">
        <v>45628</v>
      </c>
      <c r="C1007" s="48">
        <v>7.0970000000000004</v>
      </c>
      <c r="D1007" s="48">
        <v>7.12</v>
      </c>
      <c r="E1007" s="48">
        <v>7.12</v>
      </c>
      <c r="F1007" s="48">
        <v>7.09</v>
      </c>
      <c r="G1007" s="50">
        <v>-2.3999999999999998E-3</v>
      </c>
      <c r="I1007" s="29">
        <v>45628.645833333336</v>
      </c>
      <c r="J1007" s="30">
        <v>1729.2</v>
      </c>
      <c r="K1007" s="43">
        <f t="shared" si="86"/>
        <v>2.2895232574988711E-3</v>
      </c>
      <c r="M1007" s="29">
        <v>45628.645833333336</v>
      </c>
      <c r="N1007" s="30">
        <v>1726.9</v>
      </c>
      <c r="O1007" s="31">
        <f t="shared" si="87"/>
        <v>-2.805684536372588E-2</v>
      </c>
      <c r="Q1007" s="49">
        <v>45628</v>
      </c>
      <c r="R1007" s="51">
        <v>1095.45</v>
      </c>
      <c r="S1007" s="50">
        <v>-1.44E-2</v>
      </c>
      <c r="T1007" s="48" t="b">
        <f t="shared" si="85"/>
        <v>1</v>
      </c>
      <c r="U1007" s="69"/>
      <c r="V1007" s="68"/>
      <c r="W1007" s="6"/>
    </row>
    <row r="1008" spans="2:23" ht="27">
      <c r="B1008" s="48" t="s">
        <v>1483</v>
      </c>
      <c r="C1008" s="48">
        <v>7.0970000000000004</v>
      </c>
      <c r="D1008" s="48">
        <v>7.1050000000000004</v>
      </c>
      <c r="E1008" s="48">
        <v>7.109</v>
      </c>
      <c r="F1008" s="48">
        <v>7.0960000000000001</v>
      </c>
      <c r="G1008" s="50">
        <v>0</v>
      </c>
      <c r="I1008" s="30" t="s">
        <v>621</v>
      </c>
      <c r="J1008" s="30">
        <v>1699.6</v>
      </c>
      <c r="K1008" s="43">
        <f t="shared" si="86"/>
        <v>-1.7117742308582096E-2</v>
      </c>
      <c r="M1008" s="30" t="s">
        <v>621</v>
      </c>
      <c r="N1008" s="30">
        <v>1737.75</v>
      </c>
      <c r="O1008" s="31">
        <f t="shared" si="87"/>
        <v>6.2829347385486845E-3</v>
      </c>
      <c r="Q1008" s="48" t="s">
        <v>1483</v>
      </c>
      <c r="R1008" s="51">
        <v>1113.45</v>
      </c>
      <c r="S1008" s="50">
        <v>1.6400000000000001E-2</v>
      </c>
      <c r="T1008" s="48" t="b">
        <f t="shared" si="85"/>
        <v>1</v>
      </c>
      <c r="U1008" s="68"/>
      <c r="V1008" s="68"/>
      <c r="W1008" s="6"/>
    </row>
    <row r="1009" spans="2:23" ht="27">
      <c r="B1009" s="48" t="s">
        <v>1484</v>
      </c>
      <c r="C1009" s="48">
        <v>7.1139999999999999</v>
      </c>
      <c r="D1009" s="48">
        <v>7.1360000000000001</v>
      </c>
      <c r="E1009" s="48">
        <v>7.14</v>
      </c>
      <c r="F1009" s="48">
        <v>7.11</v>
      </c>
      <c r="G1009" s="50">
        <v>2.3999999999999998E-3</v>
      </c>
      <c r="I1009" s="30" t="s">
        <v>622</v>
      </c>
      <c r="J1009" s="30">
        <v>1710</v>
      </c>
      <c r="K1009" s="43">
        <f t="shared" si="86"/>
        <v>6.1190868439633395E-3</v>
      </c>
      <c r="M1009" s="30" t="s">
        <v>622</v>
      </c>
      <c r="N1009" s="30">
        <v>1731.5</v>
      </c>
      <c r="O1009" s="31">
        <f t="shared" si="87"/>
        <v>-3.5966048050640742E-3</v>
      </c>
      <c r="Q1009" s="48" t="s">
        <v>1484</v>
      </c>
      <c r="R1009" s="51">
        <v>1129.0999999999999</v>
      </c>
      <c r="S1009" s="50">
        <v>1.41E-2</v>
      </c>
      <c r="T1009" s="48" t="b">
        <f t="shared" si="85"/>
        <v>1</v>
      </c>
      <c r="U1009" s="68"/>
      <c r="V1009" s="68"/>
      <c r="W1009" s="6"/>
    </row>
    <row r="1010" spans="2:23" ht="27">
      <c r="B1010" s="48" t="s">
        <v>1485</v>
      </c>
      <c r="C1010" s="48">
        <v>7.085</v>
      </c>
      <c r="D1010" s="48">
        <v>7.1040000000000001</v>
      </c>
      <c r="E1010" s="48">
        <v>7.1040000000000001</v>
      </c>
      <c r="F1010" s="48">
        <v>7.0789999999999997</v>
      </c>
      <c r="G1010" s="50">
        <v>-4.1000000000000003E-3</v>
      </c>
      <c r="I1010" s="30" t="s">
        <v>623</v>
      </c>
      <c r="J1010" s="30">
        <v>1725.35</v>
      </c>
      <c r="K1010" s="43">
        <f t="shared" si="86"/>
        <v>8.9766081871345271E-3</v>
      </c>
      <c r="M1010" s="30" t="s">
        <v>623</v>
      </c>
      <c r="N1010" s="30">
        <v>1763.95</v>
      </c>
      <c r="O1010" s="31">
        <f t="shared" si="87"/>
        <v>1.8740976032341816E-2</v>
      </c>
      <c r="Q1010" s="48" t="s">
        <v>1485</v>
      </c>
      <c r="R1010" s="51">
        <v>1144.05</v>
      </c>
      <c r="S1010" s="50">
        <v>1.32E-2</v>
      </c>
      <c r="T1010" s="48" t="b">
        <f t="shared" si="85"/>
        <v>1</v>
      </c>
      <c r="U1010" s="68"/>
      <c r="V1010" s="68"/>
      <c r="W1010" s="6"/>
    </row>
    <row r="1011" spans="2:23" ht="27">
      <c r="B1011" s="48" t="s">
        <v>1486</v>
      </c>
      <c r="C1011" s="48">
        <v>7.0990000000000002</v>
      </c>
      <c r="D1011" s="48">
        <v>7.0970000000000004</v>
      </c>
      <c r="E1011" s="48">
        <v>7.1029999999999998</v>
      </c>
      <c r="F1011" s="48">
        <v>7.0750000000000002</v>
      </c>
      <c r="G1011" s="50">
        <v>2E-3</v>
      </c>
      <c r="I1011" s="30" t="s">
        <v>624</v>
      </c>
      <c r="J1011" s="30">
        <v>1716.45</v>
      </c>
      <c r="K1011" s="43">
        <f t="shared" si="86"/>
        <v>-5.1583736633146193E-3</v>
      </c>
      <c r="M1011" s="30" t="s">
        <v>624</v>
      </c>
      <c r="N1011" s="30">
        <v>1733.9</v>
      </c>
      <c r="O1011" s="31">
        <f t="shared" si="87"/>
        <v>-1.7035630261628687E-2</v>
      </c>
      <c r="Q1011" s="48" t="s">
        <v>1486</v>
      </c>
      <c r="R1011" s="51">
        <v>1126.4000000000001</v>
      </c>
      <c r="S1011" s="50">
        <v>-1.54E-2</v>
      </c>
      <c r="T1011" s="48" t="b">
        <f t="shared" si="85"/>
        <v>1</v>
      </c>
      <c r="U1011" s="68"/>
      <c r="V1011" s="68"/>
      <c r="W1011" s="6"/>
    </row>
    <row r="1012" spans="2:23" ht="27">
      <c r="B1012" s="48" t="s">
        <v>1488</v>
      </c>
      <c r="C1012" s="48">
        <v>7.0620000000000003</v>
      </c>
      <c r="D1012" s="48">
        <v>7.1180000000000003</v>
      </c>
      <c r="E1012" s="48">
        <v>7.1180000000000003</v>
      </c>
      <c r="F1012" s="48">
        <v>7.06</v>
      </c>
      <c r="G1012" s="50">
        <v>-5.1999999999999998E-3</v>
      </c>
      <c r="I1012" s="30" t="s">
        <v>626</v>
      </c>
      <c r="J1012" s="30">
        <v>1703.3</v>
      </c>
      <c r="K1012" s="43">
        <f>J1012/J1011-1</f>
        <v>-7.6611611174226546E-3</v>
      </c>
      <c r="M1012" s="30" t="s">
        <v>626</v>
      </c>
      <c r="N1012" s="30">
        <v>1729.9</v>
      </c>
      <c r="O1012" s="43">
        <f>N1012/N1011-1</f>
        <v>-2.3069381163850489E-3</v>
      </c>
      <c r="Q1012" s="48" t="s">
        <v>1488</v>
      </c>
      <c r="R1012" s="51">
        <v>1143.5999999999999</v>
      </c>
      <c r="S1012" s="50">
        <v>-1.15E-2</v>
      </c>
      <c r="T1012" s="48" t="b">
        <f t="shared" si="85"/>
        <v>1</v>
      </c>
      <c r="U1012" s="68"/>
      <c r="V1012" s="68"/>
      <c r="W1012" s="6"/>
    </row>
    <row r="1013" spans="2:23" ht="27">
      <c r="B1013" s="48" t="s">
        <v>1489</v>
      </c>
      <c r="C1013" s="48">
        <v>7.0449999999999999</v>
      </c>
      <c r="D1013" s="48">
        <v>7.0650000000000004</v>
      </c>
      <c r="E1013" s="48">
        <v>7.0650000000000004</v>
      </c>
      <c r="F1013" s="48">
        <v>7.0380000000000003</v>
      </c>
      <c r="G1013" s="50">
        <v>-2.3999999999999998E-3</v>
      </c>
      <c r="I1013" s="30" t="s">
        <v>627</v>
      </c>
      <c r="J1013" s="30">
        <v>1660.75</v>
      </c>
      <c r="K1013" s="43">
        <f t="shared" ref="K1013:K1037" si="88">(J1013/J1012)-1</f>
        <v>-2.4980919391768941E-2</v>
      </c>
      <c r="M1013" s="30" t="s">
        <v>627</v>
      </c>
      <c r="N1013" s="30">
        <v>1720.1</v>
      </c>
      <c r="O1013" s="31">
        <f t="shared" ref="O1013:O1037" si="89">(N1013/N1012)-1</f>
        <v>-5.6650673449333278E-3</v>
      </c>
      <c r="Q1013" s="48" t="s">
        <v>1489</v>
      </c>
      <c r="R1013" s="51">
        <v>1141.2</v>
      </c>
      <c r="S1013" s="50">
        <v>-2.0999999999999999E-3</v>
      </c>
      <c r="T1013" s="48" t="b">
        <f t="shared" si="85"/>
        <v>1</v>
      </c>
      <c r="U1013" s="68"/>
      <c r="V1013" s="68"/>
      <c r="W1013" s="6"/>
    </row>
    <row r="1014" spans="2:23" ht="27">
      <c r="B1014" s="48" t="s">
        <v>1490</v>
      </c>
      <c r="C1014" s="48">
        <v>7.0620000000000003</v>
      </c>
      <c r="D1014" s="48">
        <v>7.0620000000000003</v>
      </c>
      <c r="E1014" s="48">
        <v>7.0759999999999996</v>
      </c>
      <c r="F1014" s="48">
        <v>7.0449999999999999</v>
      </c>
      <c r="G1014" s="50">
        <v>2.3999999999999998E-3</v>
      </c>
      <c r="I1014" s="30" t="s">
        <v>628</v>
      </c>
      <c r="J1014" s="30">
        <v>1620.1</v>
      </c>
      <c r="K1014" s="43">
        <f t="shared" si="88"/>
        <v>-2.447689297004374E-2</v>
      </c>
      <c r="M1014" s="30" t="s">
        <v>628</v>
      </c>
      <c r="N1014" s="30">
        <v>1732.8</v>
      </c>
      <c r="O1014" s="31">
        <f t="shared" si="89"/>
        <v>7.3832916690890205E-3</v>
      </c>
      <c r="Q1014" s="48" t="s">
        <v>1490</v>
      </c>
      <c r="R1014" s="51">
        <v>1159.75</v>
      </c>
      <c r="S1014" s="50">
        <v>1.6299999999999999E-2</v>
      </c>
      <c r="T1014" s="48" t="b">
        <f t="shared" si="85"/>
        <v>1</v>
      </c>
      <c r="U1014" s="68"/>
      <c r="V1014" s="68"/>
      <c r="W1014" s="6"/>
    </row>
    <row r="1015" spans="2:23" ht="27">
      <c r="B1015" s="48" t="s">
        <v>1491</v>
      </c>
      <c r="C1015" s="48">
        <v>7.077</v>
      </c>
      <c r="D1015" s="48">
        <v>7.0739999999999998</v>
      </c>
      <c r="E1015" s="48">
        <v>7.0810000000000004</v>
      </c>
      <c r="F1015" s="48">
        <v>7.0620000000000003</v>
      </c>
      <c r="G1015" s="50">
        <v>2.0999999999999999E-3</v>
      </c>
      <c r="I1015" s="30" t="s">
        <v>629</v>
      </c>
      <c r="J1015" s="30">
        <v>1624.75</v>
      </c>
      <c r="K1015" s="43">
        <f t="shared" si="88"/>
        <v>2.8701931979508988E-3</v>
      </c>
      <c r="M1015" s="30" t="s">
        <v>629</v>
      </c>
      <c r="N1015" s="30">
        <v>1714.9</v>
      </c>
      <c r="O1015" s="31">
        <f t="shared" si="89"/>
        <v>-1.0330101569713701E-2</v>
      </c>
      <c r="Q1015" s="48" t="s">
        <v>1491</v>
      </c>
      <c r="R1015" s="51">
        <v>1166.05</v>
      </c>
      <c r="S1015" s="50">
        <v>5.4000000000000003E-3</v>
      </c>
      <c r="T1015" s="48" t="b">
        <f t="shared" si="85"/>
        <v>1</v>
      </c>
      <c r="U1015" s="68"/>
      <c r="V1015" s="68"/>
      <c r="W1015" s="6"/>
    </row>
    <row r="1016" spans="2:23" ht="27">
      <c r="B1016" s="48" t="s">
        <v>1492</v>
      </c>
      <c r="C1016" s="48">
        <v>7.0629999999999997</v>
      </c>
      <c r="D1016" s="48">
        <v>7.0549999999999997</v>
      </c>
      <c r="E1016" s="48">
        <v>7.0659999999999998</v>
      </c>
      <c r="F1016" s="48">
        <v>7.0460000000000003</v>
      </c>
      <c r="G1016" s="50">
        <v>-2E-3</v>
      </c>
      <c r="I1016" s="30" t="s">
        <v>630</v>
      </c>
      <c r="J1016" s="30">
        <v>1624.6</v>
      </c>
      <c r="K1016" s="43">
        <f t="shared" si="88"/>
        <v>-9.2321895676317212E-5</v>
      </c>
      <c r="M1016" s="30" t="s">
        <v>630</v>
      </c>
      <c r="N1016" s="30">
        <v>1706.85</v>
      </c>
      <c r="O1016" s="31">
        <f t="shared" si="89"/>
        <v>-4.6941512624644188E-3</v>
      </c>
      <c r="Q1016" s="48" t="s">
        <v>1492</v>
      </c>
      <c r="R1016" s="51">
        <v>1146.8</v>
      </c>
      <c r="S1016" s="50">
        <v>-1.6500000000000001E-2</v>
      </c>
      <c r="T1016" s="48" t="b">
        <f t="shared" si="85"/>
        <v>1</v>
      </c>
      <c r="U1016" s="68"/>
      <c r="V1016" s="68"/>
      <c r="W1016" s="6"/>
    </row>
    <row r="1017" spans="2:23" ht="27">
      <c r="B1017" s="48" t="s">
        <v>1493</v>
      </c>
      <c r="C1017" s="48">
        <v>7.0679999999999996</v>
      </c>
      <c r="D1017" s="48">
        <v>7.0739999999999998</v>
      </c>
      <c r="E1017" s="48">
        <v>7.0739999999999998</v>
      </c>
      <c r="F1017" s="48">
        <v>7.0609999999999999</v>
      </c>
      <c r="G1017" s="50">
        <v>6.9999999999999999E-4</v>
      </c>
      <c r="I1017" s="30" t="s">
        <v>631</v>
      </c>
      <c r="J1017" s="30">
        <v>1617.4</v>
      </c>
      <c r="K1017" s="43">
        <f t="shared" si="88"/>
        <v>-4.4318601501907029E-3</v>
      </c>
      <c r="M1017" s="30" t="s">
        <v>631</v>
      </c>
      <c r="N1017" s="30">
        <v>1688.5</v>
      </c>
      <c r="O1017" s="31">
        <f t="shared" si="89"/>
        <v>-1.0750798254093752E-2</v>
      </c>
      <c r="Q1017" s="48" t="s">
        <v>1493</v>
      </c>
      <c r="R1017" s="51">
        <v>1153.3</v>
      </c>
      <c r="S1017" s="50">
        <v>5.7000000000000002E-3</v>
      </c>
      <c r="T1017" s="48" t="b">
        <f t="shared" si="85"/>
        <v>1</v>
      </c>
      <c r="U1017" s="68"/>
      <c r="V1017" s="68"/>
      <c r="W1017" s="6"/>
    </row>
    <row r="1018" spans="2:23" ht="27">
      <c r="B1018" s="48" t="s">
        <v>1494</v>
      </c>
      <c r="C1018" s="48">
        <v>7.0650000000000004</v>
      </c>
      <c r="D1018" s="48">
        <v>7.0759999999999996</v>
      </c>
      <c r="E1018" s="48">
        <v>7.0759999999999996</v>
      </c>
      <c r="F1018" s="48">
        <v>7.06</v>
      </c>
      <c r="G1018" s="50">
        <v>-4.0000000000000002E-4</v>
      </c>
      <c r="I1018" s="30" t="s">
        <v>632</v>
      </c>
      <c r="J1018" s="30">
        <v>1599.3</v>
      </c>
      <c r="K1018" s="43">
        <f t="shared" si="88"/>
        <v>-1.1190800049462157E-2</v>
      </c>
      <c r="M1018" s="30" t="s">
        <v>632</v>
      </c>
      <c r="N1018" s="30">
        <v>1661.2</v>
      </c>
      <c r="O1018" s="31">
        <f t="shared" si="89"/>
        <v>-1.6168196624222642E-2</v>
      </c>
      <c r="Q1018" s="48" t="s">
        <v>1494</v>
      </c>
      <c r="R1018" s="51">
        <v>1137.6500000000001</v>
      </c>
      <c r="S1018" s="50">
        <v>-1.3599999999999999E-2</v>
      </c>
      <c r="T1018" s="48" t="b">
        <f t="shared" si="85"/>
        <v>1</v>
      </c>
      <c r="U1018" s="68"/>
      <c r="V1018" s="68"/>
      <c r="W1018" s="6"/>
    </row>
    <row r="1019" spans="2:23" ht="27">
      <c r="B1019" s="48" t="s">
        <v>1495</v>
      </c>
      <c r="C1019" s="48">
        <v>7.0780000000000003</v>
      </c>
      <c r="D1019" s="48">
        <v>7.0590000000000002</v>
      </c>
      <c r="E1019" s="48">
        <v>7.0819999999999999</v>
      </c>
      <c r="F1019" s="48">
        <v>7.0570000000000004</v>
      </c>
      <c r="G1019" s="50">
        <v>1.8E-3</v>
      </c>
      <c r="I1019" s="30" t="s">
        <v>633</v>
      </c>
      <c r="J1019" s="30">
        <v>1569.8</v>
      </c>
      <c r="K1019" s="43">
        <f t="shared" si="88"/>
        <v>-1.8445569936847317E-2</v>
      </c>
      <c r="M1019" s="30" t="s">
        <v>633</v>
      </c>
      <c r="N1019" s="30">
        <v>1697.2</v>
      </c>
      <c r="O1019" s="31">
        <f t="shared" si="89"/>
        <v>2.1671081146159343E-2</v>
      </c>
      <c r="Q1019" s="48" t="s">
        <v>1495</v>
      </c>
      <c r="R1019" s="51">
        <v>1165.8499999999999</v>
      </c>
      <c r="S1019" s="50">
        <v>2.4799999999999999E-2</v>
      </c>
      <c r="T1019" s="48" t="b">
        <f t="shared" si="85"/>
        <v>1</v>
      </c>
      <c r="U1019" s="69"/>
      <c r="V1019" s="68"/>
      <c r="W1019" s="6"/>
    </row>
    <row r="1020" spans="2:23" ht="15.6">
      <c r="B1020" s="49">
        <v>45294</v>
      </c>
      <c r="C1020" s="48">
        <v>7.06</v>
      </c>
      <c r="D1020" s="48">
        <v>7.0620000000000003</v>
      </c>
      <c r="E1020" s="48">
        <v>7.0819999999999999</v>
      </c>
      <c r="F1020" s="48">
        <v>7.0570000000000004</v>
      </c>
      <c r="G1020" s="50">
        <v>-2.5000000000000001E-3</v>
      </c>
      <c r="I1020" s="29">
        <v>45294.645833333336</v>
      </c>
      <c r="J1020" s="30">
        <v>1595.05</v>
      </c>
      <c r="K1020" s="43">
        <f t="shared" si="88"/>
        <v>1.6084851573448855E-2</v>
      </c>
      <c r="M1020" s="29">
        <v>45294.645833333336</v>
      </c>
      <c r="N1020" s="30">
        <v>1698.9</v>
      </c>
      <c r="O1020" s="31">
        <f t="shared" si="89"/>
        <v>1.0016497761018428E-3</v>
      </c>
      <c r="Q1020" s="49">
        <v>45294</v>
      </c>
      <c r="R1020" s="51">
        <v>1167.25</v>
      </c>
      <c r="S1020" s="50">
        <v>1.1999999999999999E-3</v>
      </c>
      <c r="T1020" s="48" t="b">
        <f t="shared" si="85"/>
        <v>1</v>
      </c>
      <c r="U1020" s="69"/>
      <c r="V1020" s="68"/>
      <c r="W1020" s="6"/>
    </row>
    <row r="1021" spans="2:23" ht="15.6">
      <c r="B1021" s="49">
        <v>45385</v>
      </c>
      <c r="C1021" s="48">
        <v>7.06</v>
      </c>
      <c r="D1021" s="48">
        <v>7.0510000000000002</v>
      </c>
      <c r="E1021" s="48">
        <v>7.0620000000000003</v>
      </c>
      <c r="F1021" s="48">
        <v>7.0469999999999997</v>
      </c>
      <c r="G1021" s="50">
        <v>0</v>
      </c>
      <c r="I1021" s="29">
        <v>45385.645833333336</v>
      </c>
      <c r="J1021" s="30">
        <v>1569.75</v>
      </c>
      <c r="K1021" s="43">
        <f t="shared" si="88"/>
        <v>-1.5861571737563085E-2</v>
      </c>
      <c r="M1021" s="29">
        <v>45385.645833333336</v>
      </c>
      <c r="N1021" s="30">
        <v>1713.15</v>
      </c>
      <c r="O1021" s="31">
        <f t="shared" si="89"/>
        <v>8.3877803284477803E-3</v>
      </c>
      <c r="Q1021" s="49">
        <v>45385</v>
      </c>
      <c r="R1021" s="51">
        <v>1165.8</v>
      </c>
      <c r="S1021" s="50">
        <v>-2.7000000000000001E-3</v>
      </c>
      <c r="T1021" s="48" t="b">
        <f t="shared" si="85"/>
        <v>1</v>
      </c>
      <c r="U1021" s="69"/>
      <c r="V1021" s="68"/>
      <c r="W1021" s="6"/>
    </row>
    <row r="1022" spans="2:23" ht="15.6">
      <c r="B1022" s="49">
        <v>45415</v>
      </c>
      <c r="C1022" s="48">
        <v>7.0570000000000004</v>
      </c>
      <c r="D1022" s="48">
        <v>7.0659999999999998</v>
      </c>
      <c r="E1022" s="48">
        <v>7.0659999999999998</v>
      </c>
      <c r="F1022" s="48">
        <v>7.0529999999999999</v>
      </c>
      <c r="G1022" s="50">
        <v>-4.0000000000000002E-4</v>
      </c>
      <c r="I1022" s="29">
        <v>45415.645833333336</v>
      </c>
      <c r="J1022" s="30">
        <v>1526.45</v>
      </c>
      <c r="K1022" s="43">
        <f t="shared" si="88"/>
        <v>-2.7584010192705843E-2</v>
      </c>
      <c r="M1022" s="29">
        <v>45415.645833333336</v>
      </c>
      <c r="N1022" s="30">
        <v>1703.2</v>
      </c>
      <c r="O1022" s="31">
        <f t="shared" si="89"/>
        <v>-5.8080144762572283E-3</v>
      </c>
      <c r="Q1022" s="49">
        <v>45415</v>
      </c>
      <c r="R1022" s="51">
        <v>1153.5999999999999</v>
      </c>
      <c r="S1022" s="50">
        <v>-1.0500000000000001E-2</v>
      </c>
      <c r="T1022" s="48" t="b">
        <f t="shared" si="85"/>
        <v>1</v>
      </c>
      <c r="U1022" s="69"/>
      <c r="V1022" s="68"/>
      <c r="W1022" s="6"/>
    </row>
    <row r="1023" spans="2:23" ht="15.6">
      <c r="B1023" s="49">
        <v>45446</v>
      </c>
      <c r="C1023" s="48">
        <v>7.0540000000000003</v>
      </c>
      <c r="D1023" s="48">
        <v>7.0529999999999999</v>
      </c>
      <c r="E1023" s="48">
        <v>7.0570000000000004</v>
      </c>
      <c r="F1023" s="48">
        <v>7.048</v>
      </c>
      <c r="G1023" s="50">
        <v>-4.0000000000000002E-4</v>
      </c>
      <c r="I1023" s="29">
        <v>45446.645833333336</v>
      </c>
      <c r="J1023" s="30">
        <v>1510.85</v>
      </c>
      <c r="K1023" s="43">
        <f t="shared" si="88"/>
        <v>-1.0219791018376112E-2</v>
      </c>
      <c r="M1023" s="29">
        <v>45446.645833333336</v>
      </c>
      <c r="N1023" s="30">
        <v>1714.05</v>
      </c>
      <c r="O1023" s="31">
        <f t="shared" si="89"/>
        <v>6.3703616721464407E-3</v>
      </c>
      <c r="Q1023" s="49">
        <v>45446</v>
      </c>
      <c r="R1023" s="51">
        <v>1153.3</v>
      </c>
      <c r="S1023" s="50">
        <v>-2.9999999999999997E-4</v>
      </c>
      <c r="T1023" s="48" t="b">
        <f t="shared" si="85"/>
        <v>1</v>
      </c>
      <c r="U1023" s="69"/>
      <c r="V1023" s="68"/>
      <c r="W1023" s="6"/>
    </row>
    <row r="1024" spans="2:23" ht="15.6">
      <c r="B1024" s="49">
        <v>45476</v>
      </c>
      <c r="C1024" s="48">
        <v>7.0309999999999997</v>
      </c>
      <c r="D1024" s="48">
        <v>7.0540000000000003</v>
      </c>
      <c r="E1024" s="48">
        <v>7.0540000000000003</v>
      </c>
      <c r="F1024" s="48">
        <v>7.0259999999999998</v>
      </c>
      <c r="G1024" s="50">
        <v>-3.3E-3</v>
      </c>
      <c r="I1024" s="29">
        <v>45476.645833333336</v>
      </c>
      <c r="J1024" s="30">
        <v>1564.05</v>
      </c>
      <c r="K1024" s="43">
        <f t="shared" si="88"/>
        <v>3.5211966773670555E-2</v>
      </c>
      <c r="M1024" s="29">
        <v>45476.645833333336</v>
      </c>
      <c r="N1024" s="30">
        <v>1699.35</v>
      </c>
      <c r="O1024" s="31">
        <f t="shared" si="89"/>
        <v>-8.5761792246433766E-3</v>
      </c>
      <c r="Q1024" s="49">
        <v>45476</v>
      </c>
      <c r="R1024" s="51">
        <v>1146.5</v>
      </c>
      <c r="S1024" s="50">
        <v>-5.8999999999999999E-3</v>
      </c>
      <c r="T1024" s="48" t="b">
        <f t="shared" si="85"/>
        <v>1</v>
      </c>
      <c r="U1024" s="69"/>
      <c r="V1024" s="68"/>
      <c r="W1024" s="6"/>
    </row>
    <row r="1025" spans="2:23" ht="15.6">
      <c r="B1025" s="49">
        <v>45599</v>
      </c>
      <c r="C1025" s="48">
        <v>7.0140000000000002</v>
      </c>
      <c r="D1025" s="48">
        <v>7.0250000000000004</v>
      </c>
      <c r="E1025" s="48">
        <v>7.0250000000000004</v>
      </c>
      <c r="F1025" s="48">
        <v>7.0060000000000002</v>
      </c>
      <c r="G1025" s="50">
        <v>-2.3999999999999998E-3</v>
      </c>
      <c r="I1025" s="29">
        <v>45599.645833333336</v>
      </c>
      <c r="J1025" s="30">
        <v>1557.2</v>
      </c>
      <c r="K1025" s="43">
        <f t="shared" si="88"/>
        <v>-4.3796553818611361E-3</v>
      </c>
      <c r="M1025" s="29">
        <v>45599.645833333336</v>
      </c>
      <c r="N1025" s="30">
        <v>1699.25</v>
      </c>
      <c r="O1025" s="31">
        <f t="shared" si="89"/>
        <v>-5.8846029364123531E-5</v>
      </c>
      <c r="Q1025" s="49">
        <v>45599</v>
      </c>
      <c r="R1025" s="51">
        <v>1147.9000000000001</v>
      </c>
      <c r="S1025" s="50">
        <v>1.1999999999999999E-3</v>
      </c>
      <c r="T1025" s="48" t="b">
        <f t="shared" si="85"/>
        <v>1</v>
      </c>
      <c r="U1025" s="69"/>
      <c r="V1025" s="68"/>
      <c r="W1025" s="6"/>
    </row>
    <row r="1026" spans="2:23" ht="15.6">
      <c r="B1026" s="49">
        <v>45629</v>
      </c>
      <c r="C1026" s="48">
        <v>7.0259999999999998</v>
      </c>
      <c r="D1026" s="48">
        <v>7.0250000000000004</v>
      </c>
      <c r="E1026" s="48">
        <v>7.0289999999999999</v>
      </c>
      <c r="F1026" s="48">
        <v>7.0149999999999997</v>
      </c>
      <c r="G1026" s="50">
        <v>1.6999999999999999E-3</v>
      </c>
      <c r="I1026" s="29">
        <v>45629.645833333336</v>
      </c>
      <c r="J1026" s="30">
        <v>1542.15</v>
      </c>
      <c r="K1026" s="43">
        <f t="shared" si="88"/>
        <v>-9.664782943745176E-3</v>
      </c>
      <c r="M1026" s="29">
        <v>45629.645833333336</v>
      </c>
      <c r="N1026" s="30">
        <v>1718.25</v>
      </c>
      <c r="O1026" s="31">
        <f t="shared" si="89"/>
        <v>1.1181403560394321E-2</v>
      </c>
      <c r="Q1026" s="49">
        <v>45629</v>
      </c>
      <c r="R1026" s="51">
        <v>1132.8499999999999</v>
      </c>
      <c r="S1026" s="50">
        <v>-1.3100000000000001E-2</v>
      </c>
      <c r="T1026" s="48" t="b">
        <f t="shared" si="85"/>
        <v>1</v>
      </c>
      <c r="U1026" s="69"/>
      <c r="V1026" s="68"/>
      <c r="W1026" s="6"/>
    </row>
    <row r="1027" spans="2:23" ht="27">
      <c r="B1027" s="48" t="s">
        <v>1496</v>
      </c>
      <c r="C1027" s="48">
        <v>7.0389999999999997</v>
      </c>
      <c r="D1027" s="48">
        <v>7.0430000000000001</v>
      </c>
      <c r="E1027" s="48">
        <v>7.0430000000000001</v>
      </c>
      <c r="F1027" s="48">
        <v>7.03</v>
      </c>
      <c r="G1027" s="50">
        <v>1.9E-3</v>
      </c>
      <c r="I1027" s="30" t="s">
        <v>634</v>
      </c>
      <c r="J1027" s="30">
        <v>1524.4</v>
      </c>
      <c r="K1027" s="43">
        <f t="shared" si="88"/>
        <v>-1.1509905002755838E-2</v>
      </c>
      <c r="M1027" s="30" t="s">
        <v>634</v>
      </c>
      <c r="N1027" s="30">
        <v>1687.85</v>
      </c>
      <c r="O1027" s="31">
        <f t="shared" si="89"/>
        <v>-1.7692419612978405E-2</v>
      </c>
      <c r="Q1027" s="48" t="s">
        <v>1496</v>
      </c>
      <c r="R1027" s="51">
        <v>1109.3</v>
      </c>
      <c r="S1027" s="50">
        <v>-2.0799999999999999E-2</v>
      </c>
      <c r="T1027" s="48" t="b">
        <f t="shared" si="85"/>
        <v>1</v>
      </c>
      <c r="U1027" s="68"/>
      <c r="V1027" s="68"/>
      <c r="W1027" s="6"/>
    </row>
    <row r="1028" spans="2:23" ht="27">
      <c r="B1028" s="48" t="s">
        <v>1497</v>
      </c>
      <c r="C1028" s="48">
        <v>7.0410000000000004</v>
      </c>
      <c r="D1028" s="48">
        <v>7.0460000000000003</v>
      </c>
      <c r="E1028" s="48">
        <v>7.048</v>
      </c>
      <c r="F1028" s="48">
        <v>7.0380000000000003</v>
      </c>
      <c r="G1028" s="50">
        <v>2.9999999999999997E-4</v>
      </c>
      <c r="I1028" s="30" t="s">
        <v>635</v>
      </c>
      <c r="J1028" s="30">
        <v>1564.95</v>
      </c>
      <c r="K1028" s="43">
        <f t="shared" si="88"/>
        <v>2.6600629755969551E-2</v>
      </c>
      <c r="M1028" s="30" t="s">
        <v>635</v>
      </c>
      <c r="N1028" s="30">
        <v>1722.55</v>
      </c>
      <c r="O1028" s="31">
        <f t="shared" si="89"/>
        <v>2.0558698936516961E-2</v>
      </c>
      <c r="Q1028" s="48" t="s">
        <v>1497</v>
      </c>
      <c r="R1028" s="51">
        <v>1127.3</v>
      </c>
      <c r="S1028" s="50">
        <v>1.6199999999999999E-2</v>
      </c>
      <c r="T1028" s="48" t="b">
        <f t="shared" si="85"/>
        <v>1</v>
      </c>
      <c r="U1028" s="68"/>
      <c r="V1028" s="68"/>
      <c r="W1028" s="6"/>
    </row>
    <row r="1029" spans="2:23" ht="27">
      <c r="B1029" s="48" t="s">
        <v>1498</v>
      </c>
      <c r="C1029" s="48">
        <v>7.0620000000000003</v>
      </c>
      <c r="D1029" s="48">
        <v>7.06</v>
      </c>
      <c r="E1029" s="48">
        <v>7.0640000000000001</v>
      </c>
      <c r="F1029" s="48">
        <v>7.0510000000000002</v>
      </c>
      <c r="G1029" s="50">
        <v>3.0000000000000001E-3</v>
      </c>
      <c r="I1029" s="30" t="s">
        <v>636</v>
      </c>
      <c r="J1029" s="30">
        <v>1590.3</v>
      </c>
      <c r="K1029" s="43">
        <f t="shared" si="88"/>
        <v>1.6198600594268031E-2</v>
      </c>
      <c r="M1029" s="30" t="s">
        <v>636</v>
      </c>
      <c r="N1029" s="30">
        <v>1738.5</v>
      </c>
      <c r="O1029" s="31">
        <f t="shared" si="89"/>
        <v>9.259528025311381E-3</v>
      </c>
      <c r="Q1029" s="48" t="s">
        <v>1498</v>
      </c>
      <c r="R1029" s="51">
        <v>1117.4000000000001</v>
      </c>
      <c r="S1029" s="50">
        <v>-8.8000000000000005E-3</v>
      </c>
      <c r="T1029" s="48" t="b">
        <f t="shared" si="85"/>
        <v>1</v>
      </c>
      <c r="U1029" s="68"/>
      <c r="V1029" s="68"/>
      <c r="W1029" s="6"/>
    </row>
    <row r="1030" spans="2:23" ht="27">
      <c r="B1030" s="48" t="s">
        <v>1499</v>
      </c>
      <c r="C1030" s="48">
        <v>7.0869999999999997</v>
      </c>
      <c r="D1030" s="48">
        <v>7.08</v>
      </c>
      <c r="E1030" s="48">
        <v>7.0880000000000001</v>
      </c>
      <c r="F1030" s="48">
        <v>7.0750000000000002</v>
      </c>
      <c r="G1030" s="50">
        <v>3.5000000000000001E-3</v>
      </c>
      <c r="I1030" s="30" t="s">
        <v>637</v>
      </c>
      <c r="J1030" s="30">
        <v>1574.7</v>
      </c>
      <c r="K1030" s="43">
        <f t="shared" si="88"/>
        <v>-9.809469911337465E-3</v>
      </c>
      <c r="M1030" s="30" t="s">
        <v>637</v>
      </c>
      <c r="N1030" s="30">
        <v>1731.2</v>
      </c>
      <c r="O1030" s="31">
        <f t="shared" si="89"/>
        <v>-4.1990221455276977E-3</v>
      </c>
      <c r="Q1030" s="48" t="s">
        <v>1499</v>
      </c>
      <c r="R1030" s="51">
        <v>1108.3</v>
      </c>
      <c r="S1030" s="50">
        <v>-8.0999999999999996E-3</v>
      </c>
      <c r="T1030" s="48" t="b">
        <f t="shared" si="85"/>
        <v>1</v>
      </c>
      <c r="U1030" s="68"/>
      <c r="V1030" s="68"/>
      <c r="W1030" s="6"/>
    </row>
    <row r="1031" spans="2:23" ht="27">
      <c r="B1031" s="48" t="s">
        <v>1500</v>
      </c>
      <c r="C1031" s="48">
        <v>7.0949999999999998</v>
      </c>
      <c r="D1031" s="48">
        <v>7.0960000000000001</v>
      </c>
      <c r="E1031" s="48">
        <v>7.1</v>
      </c>
      <c r="F1031" s="48">
        <v>7.0810000000000004</v>
      </c>
      <c r="G1031" s="50">
        <v>1.1000000000000001E-3</v>
      </c>
      <c r="I1031" s="30" t="s">
        <v>638</v>
      </c>
      <c r="J1031" s="30">
        <v>1626.7</v>
      </c>
      <c r="K1031" s="43">
        <f t="shared" si="88"/>
        <v>3.3022162951673373E-2</v>
      </c>
      <c r="M1031" s="30" t="s">
        <v>638</v>
      </c>
      <c r="N1031" s="30">
        <v>1687.25</v>
      </c>
      <c r="O1031" s="31">
        <f t="shared" si="89"/>
        <v>-2.5387014787430662E-2</v>
      </c>
      <c r="Q1031" s="48" t="s">
        <v>1500</v>
      </c>
      <c r="R1031" s="51">
        <v>1087.45</v>
      </c>
      <c r="S1031" s="50">
        <v>-1.8800000000000001E-2</v>
      </c>
      <c r="T1031" s="48" t="b">
        <f t="shared" si="85"/>
        <v>1</v>
      </c>
      <c r="U1031" s="68"/>
      <c r="V1031" s="68"/>
      <c r="W1031" s="6"/>
    </row>
    <row r="1032" spans="2:23" ht="27">
      <c r="B1032" s="48" t="s">
        <v>1501</v>
      </c>
      <c r="C1032" s="48">
        <v>7.0970000000000004</v>
      </c>
      <c r="D1032" s="48">
        <v>7.101</v>
      </c>
      <c r="E1032" s="48">
        <v>7.1029999999999998</v>
      </c>
      <c r="F1032" s="48">
        <v>7.0890000000000004</v>
      </c>
      <c r="G1032" s="50">
        <v>2.9999999999999997E-4</v>
      </c>
      <c r="I1032" s="30" t="s">
        <v>639</v>
      </c>
      <c r="J1032" s="30">
        <v>1644.75</v>
      </c>
      <c r="K1032" s="43">
        <f t="shared" si="88"/>
        <v>1.1096084096637426E-2</v>
      </c>
      <c r="M1032" s="30" t="s">
        <v>639</v>
      </c>
      <c r="N1032" s="30">
        <v>1713.15</v>
      </c>
      <c r="O1032" s="31">
        <f t="shared" si="89"/>
        <v>1.5350422284782894E-2</v>
      </c>
      <c r="Q1032" s="48" t="s">
        <v>1501</v>
      </c>
      <c r="R1032" s="51">
        <v>1101.5999999999999</v>
      </c>
      <c r="S1032" s="50">
        <v>1.2999999999999999E-2</v>
      </c>
      <c r="T1032" s="48" t="b">
        <f t="shared" si="85"/>
        <v>1</v>
      </c>
      <c r="U1032" s="68"/>
      <c r="V1032" s="68"/>
      <c r="W1032" s="6"/>
    </row>
    <row r="1033" spans="2:23" ht="27">
      <c r="B1033" s="48" t="s">
        <v>1502</v>
      </c>
      <c r="C1033" s="48">
        <v>7.05</v>
      </c>
      <c r="D1033" s="48">
        <v>7.08</v>
      </c>
      <c r="E1033" s="48">
        <v>7.08</v>
      </c>
      <c r="F1033" s="48">
        <v>7.048</v>
      </c>
      <c r="G1033" s="50">
        <v>-6.6E-3</v>
      </c>
      <c r="I1033" s="30" t="s">
        <v>640</v>
      </c>
      <c r="J1033" s="30">
        <v>1610.65</v>
      </c>
      <c r="K1033" s="43">
        <f t="shared" si="88"/>
        <v>-2.0732634138926787E-2</v>
      </c>
      <c r="M1033" s="30" t="s">
        <v>640</v>
      </c>
      <c r="N1033" s="30">
        <v>1720.7</v>
      </c>
      <c r="O1033" s="31">
        <f t="shared" si="89"/>
        <v>4.4070863613809852E-3</v>
      </c>
      <c r="Q1033" s="48" t="s">
        <v>1502</v>
      </c>
      <c r="R1033" s="51">
        <v>1109.9000000000001</v>
      </c>
      <c r="S1033" s="50">
        <v>7.4999999999999997E-3</v>
      </c>
      <c r="T1033" s="48" t="b">
        <f t="shared" si="85"/>
        <v>1</v>
      </c>
      <c r="U1033" s="68"/>
      <c r="V1033" s="68"/>
      <c r="W1033" s="6"/>
    </row>
    <row r="1034" spans="2:23" ht="27">
      <c r="B1034" s="48" t="s">
        <v>1503</v>
      </c>
      <c r="C1034" s="48">
        <v>7.0869999999999997</v>
      </c>
      <c r="D1034" s="48">
        <v>7.0620000000000003</v>
      </c>
      <c r="E1034" s="48">
        <v>7.0960000000000001</v>
      </c>
      <c r="F1034" s="48">
        <v>7.0549999999999997</v>
      </c>
      <c r="G1034" s="50">
        <v>5.1999999999999998E-3</v>
      </c>
      <c r="I1034" s="30" t="s">
        <v>641</v>
      </c>
      <c r="J1034" s="30">
        <v>1643.3</v>
      </c>
      <c r="K1034" s="43">
        <f t="shared" si="88"/>
        <v>2.0271319032688639E-2</v>
      </c>
      <c r="M1034" s="30" t="s">
        <v>641</v>
      </c>
      <c r="N1034" s="30">
        <v>1730.55</v>
      </c>
      <c r="O1034" s="31">
        <f t="shared" si="89"/>
        <v>5.7244144824779575E-3</v>
      </c>
      <c r="Q1034" s="48" t="s">
        <v>1503</v>
      </c>
      <c r="R1034" s="51">
        <v>1134.5</v>
      </c>
      <c r="S1034" s="50">
        <v>2.2200000000000001E-2</v>
      </c>
      <c r="T1034" s="48" t="b">
        <f t="shared" si="85"/>
        <v>1</v>
      </c>
      <c r="U1034" s="68"/>
      <c r="V1034" s="68"/>
      <c r="W1034" s="6"/>
    </row>
    <row r="1035" spans="2:23" ht="27">
      <c r="B1035" s="48" t="s">
        <v>1504</v>
      </c>
      <c r="C1035" s="48">
        <v>7.0890000000000004</v>
      </c>
      <c r="D1035" s="48">
        <v>7.0910000000000002</v>
      </c>
      <c r="E1035" s="48">
        <v>7.1</v>
      </c>
      <c r="F1035" s="48">
        <v>7.0789999999999997</v>
      </c>
      <c r="G1035" s="50">
        <v>2.9999999999999997E-4</v>
      </c>
      <c r="I1035" s="30" t="s">
        <v>642</v>
      </c>
      <c r="J1035" s="30">
        <v>1674</v>
      </c>
      <c r="K1035" s="43">
        <f t="shared" si="88"/>
        <v>1.8681920525771334E-2</v>
      </c>
      <c r="M1035" s="30" t="s">
        <v>642</v>
      </c>
      <c r="N1035" s="30">
        <v>1712.9</v>
      </c>
      <c r="O1035" s="31">
        <f t="shared" si="89"/>
        <v>-1.0199069659934668E-2</v>
      </c>
      <c r="Q1035" s="48" t="s">
        <v>1504</v>
      </c>
      <c r="R1035" s="51">
        <v>1126.05</v>
      </c>
      <c r="S1035" s="50">
        <v>-7.4000000000000003E-3</v>
      </c>
      <c r="T1035" s="48" t="b">
        <f t="shared" ref="T1035:T1098" si="90">Q1035=B1035</f>
        <v>1</v>
      </c>
      <c r="U1035" s="68"/>
      <c r="V1035" s="68"/>
      <c r="W1035" s="6"/>
    </row>
    <row r="1036" spans="2:23" ht="27">
      <c r="B1036" s="48" t="s">
        <v>1505</v>
      </c>
      <c r="C1036" s="48">
        <v>7.0720000000000001</v>
      </c>
      <c r="D1036" s="48">
        <v>7.0970000000000004</v>
      </c>
      <c r="E1036" s="48">
        <v>7.0970000000000004</v>
      </c>
      <c r="F1036" s="48">
        <v>7.0670000000000002</v>
      </c>
      <c r="G1036" s="50">
        <v>-2.3999999999999998E-3</v>
      </c>
      <c r="I1036" s="30" t="s">
        <v>643</v>
      </c>
      <c r="J1036" s="30">
        <v>1670.45</v>
      </c>
      <c r="K1036" s="43">
        <f t="shared" si="88"/>
        <v>-2.1206690561529351E-3</v>
      </c>
      <c r="M1036" s="30" t="s">
        <v>643</v>
      </c>
      <c r="N1036" s="30">
        <v>1697.55</v>
      </c>
      <c r="O1036" s="31">
        <f t="shared" si="89"/>
        <v>-8.9614104734661026E-3</v>
      </c>
      <c r="Q1036" s="48" t="s">
        <v>1505</v>
      </c>
      <c r="R1036" s="51">
        <v>1139.45</v>
      </c>
      <c r="S1036" s="50">
        <v>1.1900000000000001E-2</v>
      </c>
      <c r="T1036" s="48" t="b">
        <f t="shared" si="90"/>
        <v>1</v>
      </c>
      <c r="U1036" s="68"/>
      <c r="V1036" s="68"/>
      <c r="W1036" s="6"/>
    </row>
    <row r="1037" spans="2:23" ht="27">
      <c r="B1037" s="48" t="s">
        <v>1506</v>
      </c>
      <c r="C1037" s="48">
        <v>7.0519999999999996</v>
      </c>
      <c r="D1037" s="48">
        <v>7.0309999999999997</v>
      </c>
      <c r="E1037" s="48">
        <v>7.0549999999999997</v>
      </c>
      <c r="F1037" s="48">
        <v>7.0309999999999997</v>
      </c>
      <c r="G1037" s="50">
        <v>-2.8E-3</v>
      </c>
      <c r="I1037" s="30" t="s">
        <v>644</v>
      </c>
      <c r="J1037" s="30">
        <v>1727.75</v>
      </c>
      <c r="K1037" s="43">
        <f t="shared" si="88"/>
        <v>3.4302134155467012E-2</v>
      </c>
      <c r="M1037" s="30" t="s">
        <v>644</v>
      </c>
      <c r="N1037" s="30">
        <v>1735.95</v>
      </c>
      <c r="O1037" s="31">
        <f t="shared" si="89"/>
        <v>2.2620835910577064E-2</v>
      </c>
      <c r="Q1037" s="48" t="s">
        <v>1506</v>
      </c>
      <c r="R1037" s="51">
        <v>1134.25</v>
      </c>
      <c r="S1037" s="50">
        <v>-4.5999999999999999E-3</v>
      </c>
      <c r="T1037" s="48" t="b">
        <f t="shared" si="90"/>
        <v>1</v>
      </c>
      <c r="U1037" s="68"/>
      <c r="V1037" s="68"/>
      <c r="W1037" s="6"/>
    </row>
    <row r="1038" spans="2:23" ht="15.6">
      <c r="B1038" s="49">
        <v>45326</v>
      </c>
      <c r="C1038" s="48">
        <v>7.1079999999999997</v>
      </c>
      <c r="D1038" s="48">
        <v>7.085</v>
      </c>
      <c r="E1038" s="48">
        <v>7.1159999999999997</v>
      </c>
      <c r="F1038" s="48">
        <v>7.0750000000000002</v>
      </c>
      <c r="G1038" s="50">
        <v>7.9000000000000008E-3</v>
      </c>
      <c r="I1038" s="29">
        <v>45326.645833333336</v>
      </c>
      <c r="J1038" s="30">
        <v>1707.45</v>
      </c>
      <c r="K1038" s="43">
        <f>J1038/J1037-1</f>
        <v>-1.1749385038344662E-2</v>
      </c>
      <c r="M1038" s="29">
        <v>45326.645833333336</v>
      </c>
      <c r="N1038" s="30">
        <v>1804.75</v>
      </c>
      <c r="O1038" s="43">
        <f>N1038/N1037-1</f>
        <v>3.9632477893948526E-2</v>
      </c>
      <c r="Q1038" s="49">
        <v>45326</v>
      </c>
      <c r="R1038" s="51">
        <v>1152.9000000000001</v>
      </c>
      <c r="S1038" s="50">
        <v>-4.7000000000000002E-3</v>
      </c>
      <c r="T1038" s="48" t="b">
        <f t="shared" si="90"/>
        <v>1</v>
      </c>
      <c r="U1038" s="68"/>
      <c r="V1038" s="68"/>
      <c r="W1038" s="6"/>
    </row>
    <row r="1039" spans="2:23" ht="15.6">
      <c r="B1039" s="49">
        <v>45355</v>
      </c>
      <c r="C1039" s="48">
        <v>7.1040000000000001</v>
      </c>
      <c r="D1039" s="48">
        <v>7.1180000000000003</v>
      </c>
      <c r="E1039" s="48">
        <v>7.1180000000000003</v>
      </c>
      <c r="F1039" s="48">
        <v>7.1</v>
      </c>
      <c r="G1039" s="50">
        <v>-5.9999999999999995E-4</v>
      </c>
      <c r="I1039" s="29">
        <v>45355.645833333336</v>
      </c>
      <c r="J1039" s="30">
        <v>1682.65</v>
      </c>
      <c r="K1039" s="43">
        <f>(J1039/J1038)-1</f>
        <v>-1.4524583443146222E-2</v>
      </c>
      <c r="M1039" s="29">
        <v>45355.645833333336</v>
      </c>
      <c r="N1039" s="30">
        <v>1801.75</v>
      </c>
      <c r="O1039" s="31">
        <f>(N1039/N1038)-1</f>
        <v>-1.6622800941958893E-3</v>
      </c>
      <c r="Q1039" s="49">
        <v>45355</v>
      </c>
      <c r="R1039" s="51">
        <v>1130.3</v>
      </c>
      <c r="S1039" s="50">
        <v>-1.9599999999999999E-2</v>
      </c>
      <c r="T1039" s="48" t="b">
        <f t="shared" si="90"/>
        <v>1</v>
      </c>
      <c r="U1039" s="68"/>
      <c r="V1039" s="68"/>
      <c r="W1039" s="6"/>
    </row>
    <row r="1040" spans="2:23" ht="15.6">
      <c r="B1040" s="49">
        <v>45386</v>
      </c>
      <c r="C1040" s="48">
        <v>7.0940000000000003</v>
      </c>
      <c r="D1040" s="48">
        <v>7.1189999999999998</v>
      </c>
      <c r="E1040" s="48">
        <v>7.1189999999999998</v>
      </c>
      <c r="F1040" s="48">
        <v>7.09</v>
      </c>
      <c r="G1040" s="50">
        <v>-1.4E-3</v>
      </c>
      <c r="I1040" s="29">
        <v>45386.645833333336</v>
      </c>
      <c r="J1040" s="30">
        <v>1682.65</v>
      </c>
      <c r="K1040" s="43">
        <f>(J1040/J1039)-1</f>
        <v>0</v>
      </c>
      <c r="M1040" s="29">
        <v>45386.645833333336</v>
      </c>
      <c r="N1040" s="30">
        <v>1781</v>
      </c>
      <c r="O1040" s="31">
        <f>(N1040/N1039)-1</f>
        <v>-1.1516581101706724E-2</v>
      </c>
      <c r="Q1040" s="49">
        <v>45386</v>
      </c>
      <c r="R1040" s="51">
        <v>1120.2</v>
      </c>
      <c r="S1040" s="50">
        <v>-8.8999999999999999E-3</v>
      </c>
      <c r="T1040" s="48" t="b">
        <f t="shared" si="90"/>
        <v>1</v>
      </c>
      <c r="U1040" s="69"/>
      <c r="V1040" s="68"/>
      <c r="W1040" s="6"/>
    </row>
    <row r="1041" spans="2:23" ht="15.6">
      <c r="B1041" s="49">
        <v>45416</v>
      </c>
      <c r="C1041" s="48">
        <v>7.117</v>
      </c>
      <c r="D1041" s="48">
        <v>7.0880000000000001</v>
      </c>
      <c r="E1041" s="48">
        <v>7.1210000000000004</v>
      </c>
      <c r="F1041" s="48">
        <v>7.0880000000000001</v>
      </c>
      <c r="G1041" s="50">
        <v>3.2000000000000002E-3</v>
      </c>
      <c r="I1041" s="29">
        <v>45416.645833333336</v>
      </c>
      <c r="J1041" s="30">
        <v>1700.9</v>
      </c>
      <c r="K1041" s="43">
        <f>(J1041/J1040)-1</f>
        <v>1.0845986984815648E-2</v>
      </c>
      <c r="M1041" s="29">
        <v>45416.645833333336</v>
      </c>
      <c r="N1041" s="30">
        <v>1806.85</v>
      </c>
      <c r="O1041" s="31">
        <f>(N1041/N1040)-1</f>
        <v>1.4514317798989262E-2</v>
      </c>
      <c r="Q1041" s="49">
        <v>45416</v>
      </c>
      <c r="R1041" s="51">
        <v>1128.3</v>
      </c>
      <c r="S1041" s="50">
        <v>7.1999999999999998E-3</v>
      </c>
      <c r="T1041" s="48" t="b">
        <f t="shared" si="90"/>
        <v>1</v>
      </c>
      <c r="U1041" s="69"/>
      <c r="V1041" s="68"/>
      <c r="W1041" s="6"/>
    </row>
    <row r="1042" spans="2:23" ht="15.6">
      <c r="B1042" s="49">
        <v>45508</v>
      </c>
      <c r="C1042" s="48">
        <v>7.1539999999999999</v>
      </c>
      <c r="D1042" s="48">
        <v>7.141</v>
      </c>
      <c r="E1042" s="48">
        <v>7.1619999999999999</v>
      </c>
      <c r="F1042" s="48">
        <v>7.1349999999999998</v>
      </c>
      <c r="G1042" s="50">
        <v>5.1999999999999998E-3</v>
      </c>
      <c r="I1042" s="29">
        <v>45508.645833333336</v>
      </c>
      <c r="J1042" s="30">
        <v>1667.2</v>
      </c>
      <c r="K1042" s="43">
        <f t="shared" ref="K1042" si="91">(J1042/J1041)-1</f>
        <v>-1.9813040155212014E-2</v>
      </c>
      <c r="M1042" s="29">
        <v>45508.645833333336</v>
      </c>
      <c r="N1042" s="30">
        <v>1836.75</v>
      </c>
      <c r="O1042" s="31">
        <f>(N1042/N1041)-1</f>
        <v>1.654813625923568E-2</v>
      </c>
      <c r="Q1042" s="49">
        <v>45508</v>
      </c>
      <c r="R1042" s="51">
        <v>1140.75</v>
      </c>
      <c r="S1042" s="50">
        <v>1.0999999999999999E-2</v>
      </c>
      <c r="T1042" s="48" t="b">
        <f t="shared" si="90"/>
        <v>1</v>
      </c>
      <c r="U1042" s="69"/>
      <c r="V1042" s="68"/>
      <c r="W1042" s="6"/>
    </row>
    <row r="1043" spans="2:23" ht="15.6">
      <c r="B1043" s="49">
        <v>45569</v>
      </c>
      <c r="C1043" s="48">
        <v>7.1159999999999997</v>
      </c>
      <c r="D1043" s="48">
        <v>7.133</v>
      </c>
      <c r="E1043" s="48">
        <v>7.133</v>
      </c>
      <c r="F1043" s="48">
        <v>7.1130000000000004</v>
      </c>
      <c r="G1043" s="50">
        <v>-5.3E-3</v>
      </c>
      <c r="I1043" s="29">
        <v>45569.645833333336</v>
      </c>
      <c r="J1043" s="30">
        <v>1713.9</v>
      </c>
      <c r="K1043" s="43">
        <f>J1043/J1042-1</f>
        <v>2.8011036468330142E-2</v>
      </c>
      <c r="M1043" s="29">
        <v>45569.645833333336</v>
      </c>
      <c r="N1043" s="30">
        <v>1840.85</v>
      </c>
      <c r="O1043" s="43">
        <f>N1043/N1042-1</f>
        <v>2.2322036205253415E-3</v>
      </c>
      <c r="Q1043" s="49">
        <v>45569</v>
      </c>
      <c r="R1043" s="51">
        <v>1200.0999999999999</v>
      </c>
      <c r="S1043" s="50">
        <v>6.3600000000000004E-2</v>
      </c>
      <c r="T1043" s="48" t="b">
        <f t="shared" si="90"/>
        <v>1</v>
      </c>
      <c r="U1043" s="69"/>
      <c r="V1043" s="68"/>
      <c r="W1043" s="6"/>
    </row>
    <row r="1044" spans="2:23" ht="15.6">
      <c r="B1044" s="49">
        <v>45630</v>
      </c>
      <c r="C1044" s="48">
        <v>7.1790000000000003</v>
      </c>
      <c r="D1044" s="48">
        <v>7.1779999999999999</v>
      </c>
      <c r="E1044" s="48">
        <v>7.1870000000000003</v>
      </c>
      <c r="F1044" s="48">
        <v>7.1689999999999996</v>
      </c>
      <c r="G1044" s="50">
        <v>8.8999999999999999E-3</v>
      </c>
      <c r="I1044" s="29">
        <v>45630.645833333336</v>
      </c>
      <c r="J1044" s="30">
        <v>1768.65</v>
      </c>
      <c r="K1044" s="43">
        <f t="shared" ref="K1044:K1069" si="92">(J1044/J1043)-1</f>
        <v>3.1944687554699813E-2</v>
      </c>
      <c r="M1044" s="29">
        <v>45630.645833333336</v>
      </c>
      <c r="N1044" s="30">
        <v>1850.4</v>
      </c>
      <c r="O1044" s="31">
        <f t="shared" ref="O1044:O1069" si="93">(N1044/N1043)-1</f>
        <v>5.1878208436320072E-3</v>
      </c>
      <c r="Q1044" s="49">
        <v>45630</v>
      </c>
      <c r="R1044" s="51">
        <v>1182.95</v>
      </c>
      <c r="S1044" s="50">
        <v>-1.43E-2</v>
      </c>
      <c r="T1044" s="48" t="b">
        <f t="shared" si="90"/>
        <v>1</v>
      </c>
      <c r="U1044" s="69"/>
      <c r="V1044" s="68"/>
      <c r="W1044" s="6"/>
    </row>
    <row r="1045" spans="2:23" ht="27">
      <c r="B1045" s="48" t="s">
        <v>1507</v>
      </c>
      <c r="C1045" s="48">
        <v>7.1749999999999998</v>
      </c>
      <c r="D1045" s="48">
        <v>7.1929999999999996</v>
      </c>
      <c r="E1045" s="48">
        <v>7.1929999999999996</v>
      </c>
      <c r="F1045" s="48">
        <v>7.16</v>
      </c>
      <c r="G1045" s="50">
        <v>-5.9999999999999995E-4</v>
      </c>
      <c r="I1045" s="30" t="s">
        <v>645</v>
      </c>
      <c r="J1045" s="30">
        <v>1724.45</v>
      </c>
      <c r="K1045" s="43">
        <f t="shared" si="92"/>
        <v>-2.4990812201396539E-2</v>
      </c>
      <c r="M1045" s="30" t="s">
        <v>645</v>
      </c>
      <c r="N1045" s="30">
        <v>1848.35</v>
      </c>
      <c r="O1045" s="31">
        <f t="shared" si="93"/>
        <v>-1.1078685689581702E-3</v>
      </c>
      <c r="Q1045" s="48" t="s">
        <v>1507</v>
      </c>
      <c r="R1045" s="51">
        <v>1148.95</v>
      </c>
      <c r="S1045" s="50">
        <v>-2.87E-2</v>
      </c>
      <c r="T1045" s="48" t="b">
        <f t="shared" si="90"/>
        <v>1</v>
      </c>
      <c r="U1045" s="69"/>
      <c r="V1045" s="68"/>
      <c r="W1045" s="6"/>
    </row>
    <row r="1046" spans="2:23" ht="27">
      <c r="B1046" s="48" t="s">
        <v>1508</v>
      </c>
      <c r="C1046" s="48">
        <v>7.1929999999999996</v>
      </c>
      <c r="D1046" s="48">
        <v>7.1929999999999996</v>
      </c>
      <c r="E1046" s="48">
        <v>7.2</v>
      </c>
      <c r="F1046" s="48">
        <v>7.1849999999999996</v>
      </c>
      <c r="G1046" s="50">
        <v>2.5000000000000001E-3</v>
      </c>
      <c r="I1046" s="30" t="s">
        <v>646</v>
      </c>
      <c r="J1046" s="30">
        <v>1756.25</v>
      </c>
      <c r="K1046" s="43">
        <f t="shared" si="92"/>
        <v>1.844066224013452E-2</v>
      </c>
      <c r="M1046" s="30" t="s">
        <v>646</v>
      </c>
      <c r="N1046" s="30">
        <v>1853.55</v>
      </c>
      <c r="O1046" s="31">
        <f t="shared" si="93"/>
        <v>2.813319988097529E-3</v>
      </c>
      <c r="Q1046" s="48" t="s">
        <v>1508</v>
      </c>
      <c r="R1046" s="51">
        <v>1150.8499999999999</v>
      </c>
      <c r="S1046" s="50">
        <v>1.6999999999999999E-3</v>
      </c>
      <c r="T1046" s="48" t="b">
        <f t="shared" si="90"/>
        <v>1</v>
      </c>
      <c r="U1046" s="69"/>
      <c r="V1046" s="68"/>
      <c r="W1046" s="6"/>
    </row>
    <row r="1047" spans="2:23" ht="27">
      <c r="B1047" s="48" t="s">
        <v>1509</v>
      </c>
      <c r="C1047" s="48">
        <v>7.18</v>
      </c>
      <c r="D1047" s="48">
        <v>7.17</v>
      </c>
      <c r="E1047" s="48">
        <v>7.1870000000000003</v>
      </c>
      <c r="F1047" s="48">
        <v>7.1550000000000002</v>
      </c>
      <c r="G1047" s="50">
        <v>-1.8E-3</v>
      </c>
      <c r="I1047" s="30" t="s">
        <v>647</v>
      </c>
      <c r="J1047" s="30">
        <v>1741.95</v>
      </c>
      <c r="K1047" s="43">
        <f t="shared" si="92"/>
        <v>-8.1423487544484141E-3</v>
      </c>
      <c r="M1047" s="30" t="s">
        <v>647</v>
      </c>
      <c r="N1047" s="30">
        <v>1840.75</v>
      </c>
      <c r="O1047" s="31">
        <f t="shared" si="93"/>
        <v>-6.9056675028997816E-3</v>
      </c>
      <c r="Q1047" s="48" t="s">
        <v>1509</v>
      </c>
      <c r="R1047" s="51">
        <v>1148.9000000000001</v>
      </c>
      <c r="S1047" s="50">
        <v>-1.6999999999999999E-3</v>
      </c>
      <c r="T1047" s="48" t="b">
        <f t="shared" si="90"/>
        <v>1</v>
      </c>
      <c r="U1047" s="68"/>
      <c r="V1047" s="68"/>
      <c r="W1047" s="6"/>
    </row>
    <row r="1048" spans="2:23" ht="27">
      <c r="B1048" s="48" t="s">
        <v>1510</v>
      </c>
      <c r="C1048" s="48">
        <v>7.2249999999999996</v>
      </c>
      <c r="D1048" s="48">
        <v>7.2060000000000004</v>
      </c>
      <c r="E1048" s="48">
        <v>7.2329999999999997</v>
      </c>
      <c r="F1048" s="48">
        <v>7.1970000000000001</v>
      </c>
      <c r="G1048" s="50">
        <v>6.3E-3</v>
      </c>
      <c r="I1048" s="30" t="s">
        <v>648</v>
      </c>
      <c r="J1048" s="30">
        <v>1779.55</v>
      </c>
      <c r="K1048" s="43">
        <f t="shared" si="92"/>
        <v>2.1585005310140959E-2</v>
      </c>
      <c r="M1048" s="30" t="s">
        <v>648</v>
      </c>
      <c r="N1048" s="30">
        <v>1834</v>
      </c>
      <c r="O1048" s="31">
        <f t="shared" si="93"/>
        <v>-3.6669835664810968E-3</v>
      </c>
      <c r="Q1048" s="48" t="s">
        <v>1510</v>
      </c>
      <c r="R1048" s="51">
        <v>1123.0999999999999</v>
      </c>
      <c r="S1048" s="50">
        <v>-2.2499999999999999E-2</v>
      </c>
      <c r="T1048" s="48" t="b">
        <f t="shared" si="90"/>
        <v>1</v>
      </c>
      <c r="U1048" s="68"/>
      <c r="V1048" s="68"/>
      <c r="W1048" s="6"/>
    </row>
    <row r="1049" spans="2:23" ht="27">
      <c r="B1049" s="48" t="s">
        <v>1511</v>
      </c>
      <c r="C1049" s="48">
        <v>7.1920000000000002</v>
      </c>
      <c r="D1049" s="48">
        <v>7.2409999999999997</v>
      </c>
      <c r="E1049" s="48">
        <v>7.242</v>
      </c>
      <c r="F1049" s="48">
        <v>7.1879999999999997</v>
      </c>
      <c r="G1049" s="50">
        <v>-4.5999999999999999E-3</v>
      </c>
      <c r="I1049" s="30" t="s">
        <v>649</v>
      </c>
      <c r="J1049" s="30">
        <v>1740.05</v>
      </c>
      <c r="K1049" s="43">
        <f t="shared" si="92"/>
        <v>-2.2196622741704419E-2</v>
      </c>
      <c r="M1049" s="30" t="s">
        <v>649</v>
      </c>
      <c r="N1049" s="30">
        <v>1853.85</v>
      </c>
      <c r="O1049" s="31">
        <f t="shared" si="93"/>
        <v>1.0823336968375008E-2</v>
      </c>
      <c r="Q1049" s="48" t="s">
        <v>1511</v>
      </c>
      <c r="R1049" s="51">
        <v>1159.8</v>
      </c>
      <c r="S1049" s="50">
        <v>3.27E-2</v>
      </c>
      <c r="T1049" s="48" t="b">
        <f t="shared" si="90"/>
        <v>1</v>
      </c>
      <c r="U1049" s="68"/>
      <c r="V1049" s="68"/>
      <c r="W1049" s="6"/>
    </row>
    <row r="1050" spans="2:23" ht="27">
      <c r="B1050" s="48" t="s">
        <v>1512</v>
      </c>
      <c r="C1050" s="48">
        <v>7.1669999999999998</v>
      </c>
      <c r="D1050" s="48">
        <v>7.1840000000000002</v>
      </c>
      <c r="E1050" s="48">
        <v>7.1840000000000002</v>
      </c>
      <c r="F1050" s="48">
        <v>7.1630000000000003</v>
      </c>
      <c r="G1050" s="50">
        <v>-3.5000000000000001E-3</v>
      </c>
      <c r="I1050" s="30" t="s">
        <v>650</v>
      </c>
      <c r="J1050" s="30">
        <v>1720.6</v>
      </c>
      <c r="K1050" s="43">
        <f t="shared" si="92"/>
        <v>-1.1177839717249505E-2</v>
      </c>
      <c r="M1050" s="30" t="s">
        <v>650</v>
      </c>
      <c r="N1050" s="30">
        <v>1860.2</v>
      </c>
      <c r="O1050" s="31">
        <f t="shared" si="93"/>
        <v>3.4253040968794668E-3</v>
      </c>
      <c r="Q1050" s="48" t="s">
        <v>1512</v>
      </c>
      <c r="R1050" s="51">
        <v>1170.05</v>
      </c>
      <c r="S1050" s="50">
        <v>8.8000000000000005E-3</v>
      </c>
      <c r="T1050" s="48" t="b">
        <f t="shared" si="90"/>
        <v>1</v>
      </c>
      <c r="U1050" s="68"/>
      <c r="V1050" s="68"/>
      <c r="W1050" s="6"/>
    </row>
    <row r="1051" spans="2:23" ht="27">
      <c r="B1051" s="48" t="s">
        <v>1513</v>
      </c>
      <c r="C1051" s="48">
        <v>7.1859999999999999</v>
      </c>
      <c r="D1051" s="48">
        <v>7.1749999999999998</v>
      </c>
      <c r="E1051" s="48">
        <v>7.19</v>
      </c>
      <c r="F1051" s="48">
        <v>7.16</v>
      </c>
      <c r="G1051" s="50">
        <v>2.7000000000000001E-3</v>
      </c>
      <c r="I1051" s="30" t="s">
        <v>651</v>
      </c>
      <c r="J1051" s="30">
        <v>1732.1</v>
      </c>
      <c r="K1051" s="43">
        <f t="shared" si="92"/>
        <v>6.6837149831453502E-3</v>
      </c>
      <c r="M1051" s="30" t="s">
        <v>651</v>
      </c>
      <c r="N1051" s="30">
        <v>2030.95</v>
      </c>
      <c r="O1051" s="31">
        <f t="shared" si="93"/>
        <v>9.1791205246747554E-2</v>
      </c>
      <c r="Q1051" s="48" t="s">
        <v>1513</v>
      </c>
      <c r="R1051" s="51">
        <v>1182.9000000000001</v>
      </c>
      <c r="S1051" s="50">
        <v>1.0999999999999999E-2</v>
      </c>
      <c r="T1051" s="48" t="b">
        <f t="shared" si="90"/>
        <v>1</v>
      </c>
      <c r="U1051" s="68"/>
      <c r="V1051" s="68"/>
      <c r="W1051" s="6"/>
    </row>
    <row r="1052" spans="2:23" ht="27">
      <c r="B1052" s="48" t="s">
        <v>1514</v>
      </c>
      <c r="C1052" s="48">
        <v>7.2039999999999997</v>
      </c>
      <c r="D1052" s="48">
        <v>7.1929999999999996</v>
      </c>
      <c r="E1052" s="48">
        <v>7.2060000000000004</v>
      </c>
      <c r="F1052" s="48">
        <v>7.1879999999999997</v>
      </c>
      <c r="G1052" s="50">
        <v>2.5000000000000001E-3</v>
      </c>
      <c r="I1052" s="30" t="s">
        <v>652</v>
      </c>
      <c r="J1052" s="30">
        <v>1734.25</v>
      </c>
      <c r="K1052" s="43">
        <f t="shared" si="92"/>
        <v>1.2412678251834119E-3</v>
      </c>
      <c r="M1052" s="30" t="s">
        <v>652</v>
      </c>
      <c r="N1052" s="30">
        <v>2022.35</v>
      </c>
      <c r="O1052" s="31">
        <f t="shared" si="93"/>
        <v>-4.2344715527217192E-3</v>
      </c>
      <c r="Q1052" s="48" t="s">
        <v>1514</v>
      </c>
      <c r="R1052" s="51">
        <v>1194.8499999999999</v>
      </c>
      <c r="S1052" s="50">
        <v>1.01E-2</v>
      </c>
      <c r="T1052" s="48" t="b">
        <f t="shared" si="90"/>
        <v>1</v>
      </c>
      <c r="U1052" s="68"/>
      <c r="V1052" s="68"/>
      <c r="W1052" s="6"/>
    </row>
    <row r="1053" spans="2:23" ht="27">
      <c r="B1053" s="48" t="s">
        <v>1515</v>
      </c>
      <c r="C1053" s="48">
        <v>7.1989999999999998</v>
      </c>
      <c r="D1053" s="48">
        <v>7.2380000000000004</v>
      </c>
      <c r="E1053" s="48">
        <v>7.2380000000000004</v>
      </c>
      <c r="F1053" s="48">
        <v>7.1879999999999997</v>
      </c>
      <c r="G1053" s="50">
        <v>-6.9999999999999999E-4</v>
      </c>
      <c r="I1053" s="30" t="s">
        <v>653</v>
      </c>
      <c r="J1053" s="30">
        <v>1728.65</v>
      </c>
      <c r="K1053" s="43">
        <f t="shared" si="92"/>
        <v>-3.2290615539858347E-3</v>
      </c>
      <c r="M1053" s="30" t="s">
        <v>653</v>
      </c>
      <c r="N1053" s="30">
        <v>2045.55</v>
      </c>
      <c r="O1053" s="31">
        <f t="shared" si="93"/>
        <v>1.1471802605879322E-2</v>
      </c>
      <c r="Q1053" s="48" t="s">
        <v>1515</v>
      </c>
      <c r="R1053" s="51">
        <v>1198.95</v>
      </c>
      <c r="S1053" s="50">
        <v>3.3999999999999998E-3</v>
      </c>
      <c r="T1053" s="48" t="b">
        <f t="shared" si="90"/>
        <v>1</v>
      </c>
      <c r="U1053" s="68"/>
      <c r="V1053" s="68"/>
      <c r="W1053" s="6"/>
    </row>
    <row r="1054" spans="2:23" ht="27">
      <c r="B1054" s="48" t="s">
        <v>1516</v>
      </c>
      <c r="C1054" s="48">
        <v>7.1959999999999997</v>
      </c>
      <c r="D1054" s="48">
        <v>7.1849999999999996</v>
      </c>
      <c r="E1054" s="48">
        <v>7.2030000000000003</v>
      </c>
      <c r="F1054" s="48">
        <v>7.1760000000000002</v>
      </c>
      <c r="G1054" s="50">
        <v>-4.0000000000000002E-4</v>
      </c>
      <c r="I1054" s="30" t="s">
        <v>654</v>
      </c>
      <c r="J1054" s="30">
        <v>1772.15</v>
      </c>
      <c r="K1054" s="43">
        <f t="shared" si="92"/>
        <v>2.5164145431405993E-2</v>
      </c>
      <c r="M1054" s="30" t="s">
        <v>654</v>
      </c>
      <c r="N1054" s="30">
        <v>2038.25</v>
      </c>
      <c r="O1054" s="31">
        <f t="shared" si="93"/>
        <v>-3.5687223485125763E-3</v>
      </c>
      <c r="Q1054" s="48" t="s">
        <v>1516</v>
      </c>
      <c r="R1054" s="51">
        <v>1180.5</v>
      </c>
      <c r="S1054" s="50">
        <v>-1.54E-2</v>
      </c>
      <c r="T1054" s="48" t="b">
        <f t="shared" si="90"/>
        <v>1</v>
      </c>
      <c r="U1054" s="68"/>
      <c r="V1054" s="68"/>
      <c r="W1054" s="6"/>
    </row>
    <row r="1055" spans="2:23" ht="27">
      <c r="B1055" s="48" t="s">
        <v>1517</v>
      </c>
      <c r="C1055" s="48">
        <v>7.1950000000000003</v>
      </c>
      <c r="D1055" s="48">
        <v>7.1989999999999998</v>
      </c>
      <c r="E1055" s="48">
        <v>7.2050000000000001</v>
      </c>
      <c r="F1055" s="48">
        <v>7.1849999999999996</v>
      </c>
      <c r="G1055" s="50">
        <v>-1E-4</v>
      </c>
      <c r="I1055" s="30" t="s">
        <v>655</v>
      </c>
      <c r="J1055" s="30">
        <v>1757.1</v>
      </c>
      <c r="K1055" s="43">
        <f t="shared" si="92"/>
        <v>-8.4925090991170293E-3</v>
      </c>
      <c r="M1055" s="30" t="s">
        <v>655</v>
      </c>
      <c r="N1055" s="30">
        <v>2037.9</v>
      </c>
      <c r="O1055" s="31">
        <f t="shared" si="93"/>
        <v>-1.7171593278542119E-4</v>
      </c>
      <c r="Q1055" s="48" t="s">
        <v>1517</v>
      </c>
      <c r="R1055" s="51">
        <v>1177</v>
      </c>
      <c r="S1055" s="50">
        <v>-3.0000000000000001E-3</v>
      </c>
      <c r="T1055" s="48" t="b">
        <f t="shared" si="90"/>
        <v>1</v>
      </c>
      <c r="U1055" s="68"/>
      <c r="V1055" s="68"/>
      <c r="W1055" s="6"/>
    </row>
    <row r="1056" spans="2:23" ht="15.6">
      <c r="B1056" s="49">
        <v>45327</v>
      </c>
      <c r="C1056" s="48">
        <v>7.1619999999999999</v>
      </c>
      <c r="D1056" s="48">
        <v>7.17</v>
      </c>
      <c r="E1056" s="48">
        <v>7.173</v>
      </c>
      <c r="F1056" s="48">
        <v>7.1589999999999998</v>
      </c>
      <c r="G1056" s="50">
        <v>-4.5999999999999999E-3</v>
      </c>
      <c r="I1056" s="29">
        <v>45327.645833333336</v>
      </c>
      <c r="J1056" s="30">
        <v>1763.9</v>
      </c>
      <c r="K1056" s="43">
        <f t="shared" si="92"/>
        <v>3.8700130897502127E-3</v>
      </c>
      <c r="M1056" s="29">
        <v>45327.645833333336</v>
      </c>
      <c r="N1056" s="30">
        <v>2053.6999999999998</v>
      </c>
      <c r="O1056" s="31">
        <f t="shared" si="93"/>
        <v>7.7530791501052576E-3</v>
      </c>
      <c r="Q1056" s="49">
        <v>45327</v>
      </c>
      <c r="R1056" s="51">
        <v>1194.9000000000001</v>
      </c>
      <c r="S1056" s="50">
        <v>1.52E-2</v>
      </c>
      <c r="T1056" s="48" t="b">
        <f t="shared" si="90"/>
        <v>1</v>
      </c>
      <c r="U1056" s="68"/>
      <c r="V1056" s="68"/>
      <c r="W1056" s="6"/>
    </row>
    <row r="1057" spans="2:23" ht="15.6">
      <c r="B1057" s="49">
        <v>45356</v>
      </c>
      <c r="C1057" s="48">
        <v>7.149</v>
      </c>
      <c r="D1057" s="48">
        <v>7.16</v>
      </c>
      <c r="E1057" s="48">
        <v>7.1630000000000003</v>
      </c>
      <c r="F1057" s="48">
        <v>7.1470000000000002</v>
      </c>
      <c r="G1057" s="50">
        <v>-1.8E-3</v>
      </c>
      <c r="I1057" s="29">
        <v>45356.645833333336</v>
      </c>
      <c r="J1057" s="30">
        <v>1775.7</v>
      </c>
      <c r="K1057" s="43">
        <f t="shared" si="92"/>
        <v>6.6897216395487291E-3</v>
      </c>
      <c r="M1057" s="29">
        <v>45356.645833333336</v>
      </c>
      <c r="N1057" s="30">
        <v>2039.1</v>
      </c>
      <c r="O1057" s="31">
        <f t="shared" si="93"/>
        <v>-7.1091201246530344E-3</v>
      </c>
      <c r="Q1057" s="49">
        <v>45356</v>
      </c>
      <c r="R1057" s="51">
        <v>1208.3</v>
      </c>
      <c r="S1057" s="50">
        <v>1.12E-2</v>
      </c>
      <c r="T1057" s="48" t="b">
        <f t="shared" si="90"/>
        <v>1</v>
      </c>
      <c r="U1057" s="68"/>
      <c r="V1057" s="68"/>
      <c r="W1057" s="6"/>
    </row>
    <row r="1058" spans="2:23" ht="15.6">
      <c r="B1058" s="49">
        <v>45448</v>
      </c>
      <c r="C1058" s="48">
        <v>7.1079999999999997</v>
      </c>
      <c r="D1058" s="48">
        <v>7.1319999999999997</v>
      </c>
      <c r="E1058" s="48">
        <v>7.1319999999999997</v>
      </c>
      <c r="F1058" s="48">
        <v>7.1059999999999999</v>
      </c>
      <c r="G1058" s="50">
        <v>-5.7000000000000002E-3</v>
      </c>
      <c r="I1058" s="29">
        <v>45448.645833333336</v>
      </c>
      <c r="J1058" s="30">
        <v>1750.95</v>
      </c>
      <c r="K1058" s="43">
        <f t="shared" si="92"/>
        <v>-1.3938165230613309E-2</v>
      </c>
      <c r="M1058" s="29">
        <v>45448.645833333336</v>
      </c>
      <c r="N1058" s="30">
        <v>1984.7</v>
      </c>
      <c r="O1058" s="31">
        <f t="shared" si="93"/>
        <v>-2.6678436565151231E-2</v>
      </c>
      <c r="Q1058" s="49">
        <v>45448</v>
      </c>
      <c r="R1058" s="51">
        <v>1231.7</v>
      </c>
      <c r="S1058" s="50">
        <v>1.9400000000000001E-2</v>
      </c>
      <c r="T1058" s="48" t="b">
        <f t="shared" si="90"/>
        <v>1</v>
      </c>
      <c r="U1058" s="69"/>
      <c r="V1058" s="68"/>
      <c r="W1058" s="6"/>
    </row>
    <row r="1059" spans="2:23" ht="15.6">
      <c r="B1059" s="49">
        <v>45478</v>
      </c>
      <c r="C1059" s="48">
        <v>7.1289999999999996</v>
      </c>
      <c r="D1059" s="48">
        <v>7.1150000000000002</v>
      </c>
      <c r="E1059" s="48">
        <v>7.1349999999999998</v>
      </c>
      <c r="F1059" s="48">
        <v>7.109</v>
      </c>
      <c r="G1059" s="50">
        <v>3.0000000000000001E-3</v>
      </c>
      <c r="I1059" s="29">
        <v>45478.645833333336</v>
      </c>
      <c r="J1059" s="30">
        <v>1700.7</v>
      </c>
      <c r="K1059" s="43">
        <f t="shared" si="92"/>
        <v>-2.8698706416516728E-2</v>
      </c>
      <c r="M1059" s="29">
        <v>45478.645833333336</v>
      </c>
      <c r="N1059" s="30">
        <v>2005.25</v>
      </c>
      <c r="O1059" s="31">
        <f t="shared" si="93"/>
        <v>1.0354209704237283E-2</v>
      </c>
      <c r="Q1059" s="49">
        <v>45478</v>
      </c>
      <c r="R1059" s="51">
        <v>1202.45</v>
      </c>
      <c r="S1059" s="50">
        <v>-2.3699999999999999E-2</v>
      </c>
      <c r="T1059" s="48" t="b">
        <f t="shared" si="90"/>
        <v>1</v>
      </c>
      <c r="U1059" s="69"/>
      <c r="V1059" s="68"/>
      <c r="W1059" s="6"/>
    </row>
    <row r="1060" spans="2:23" ht="15.6">
      <c r="B1060" s="49">
        <v>45509</v>
      </c>
      <c r="C1060" s="48">
        <v>7.1379999999999999</v>
      </c>
      <c r="D1060" s="48">
        <v>7.1379999999999999</v>
      </c>
      <c r="E1060" s="48">
        <v>7.1440000000000001</v>
      </c>
      <c r="F1060" s="48">
        <v>7.13</v>
      </c>
      <c r="G1060" s="50">
        <v>1.2999999999999999E-3</v>
      </c>
      <c r="I1060" s="29">
        <v>45509.645833333336</v>
      </c>
      <c r="J1060" s="30">
        <v>1670.15</v>
      </c>
      <c r="K1060" s="43">
        <f t="shared" si="92"/>
        <v>-1.7963191626977126E-2</v>
      </c>
      <c r="M1060" s="29">
        <v>45509.645833333336</v>
      </c>
      <c r="N1060" s="30">
        <v>2015.75</v>
      </c>
      <c r="O1060" s="31">
        <f t="shared" si="93"/>
        <v>5.2362548310684875E-3</v>
      </c>
      <c r="Q1060" s="49">
        <v>45509</v>
      </c>
      <c r="R1060" s="51">
        <v>1237.8</v>
      </c>
      <c r="S1060" s="50">
        <v>2.9399999999999999E-2</v>
      </c>
      <c r="T1060" s="48" t="b">
        <f t="shared" si="90"/>
        <v>1</v>
      </c>
      <c r="U1060" s="69"/>
      <c r="V1060" s="68"/>
      <c r="W1060" s="6"/>
    </row>
    <row r="1061" spans="2:23" ht="15.6">
      <c r="B1061" s="49">
        <v>45540</v>
      </c>
      <c r="C1061" s="48">
        <v>7.1349999999999998</v>
      </c>
      <c r="D1061" s="48">
        <v>7.1479999999999997</v>
      </c>
      <c r="E1061" s="48">
        <v>7.1479999999999997</v>
      </c>
      <c r="F1061" s="48">
        <v>7.125</v>
      </c>
      <c r="G1061" s="50">
        <v>-4.0000000000000002E-4</v>
      </c>
      <c r="I1061" s="29">
        <v>45540.645833333336</v>
      </c>
      <c r="J1061" s="30">
        <v>1605.95</v>
      </c>
      <c r="K1061" s="43">
        <f t="shared" si="92"/>
        <v>-3.8439661108283674E-2</v>
      </c>
      <c r="M1061" s="29">
        <v>45540.645833333336</v>
      </c>
      <c r="N1061" s="30">
        <v>1910.7</v>
      </c>
      <c r="O1061" s="31">
        <f t="shared" si="93"/>
        <v>-5.2114597544338337E-2</v>
      </c>
      <c r="Q1061" s="49">
        <v>45540</v>
      </c>
      <c r="R1061" s="51">
        <v>1194.75</v>
      </c>
      <c r="S1061" s="50">
        <v>-3.4799999999999998E-2</v>
      </c>
      <c r="T1061" s="48" t="b">
        <f t="shared" si="90"/>
        <v>1</v>
      </c>
      <c r="U1061" s="69"/>
      <c r="V1061" s="68"/>
      <c r="W1061" s="6"/>
    </row>
    <row r="1062" spans="2:23" ht="15.6">
      <c r="B1062" s="49">
        <v>45570</v>
      </c>
      <c r="C1062" s="48">
        <v>7.1269999999999998</v>
      </c>
      <c r="D1062" s="48">
        <v>7.1239999999999997</v>
      </c>
      <c r="E1062" s="48">
        <v>7.1289999999999996</v>
      </c>
      <c r="F1062" s="48">
        <v>7.1109999999999998</v>
      </c>
      <c r="G1062" s="50">
        <v>-1.1000000000000001E-3</v>
      </c>
      <c r="I1062" s="29">
        <v>45570.645833333336</v>
      </c>
      <c r="J1062" s="30">
        <v>1639.55</v>
      </c>
      <c r="K1062" s="43">
        <f t="shared" si="92"/>
        <v>2.0922195585167502E-2</v>
      </c>
      <c r="M1062" s="29">
        <v>45570.645833333336</v>
      </c>
      <c r="N1062" s="30">
        <v>1919.3</v>
      </c>
      <c r="O1062" s="31">
        <f t="shared" si="93"/>
        <v>4.5009682315382271E-3</v>
      </c>
      <c r="Q1062" s="49">
        <v>45570</v>
      </c>
      <c r="R1062" s="51">
        <v>1202.4000000000001</v>
      </c>
      <c r="S1062" s="50">
        <v>6.4000000000000003E-3</v>
      </c>
      <c r="T1062" s="48" t="b">
        <f t="shared" si="90"/>
        <v>1</v>
      </c>
      <c r="U1062" s="69"/>
      <c r="V1062" s="68"/>
      <c r="W1062" s="6"/>
    </row>
    <row r="1063" spans="2:23" ht="27">
      <c r="B1063" s="48" t="s">
        <v>1518</v>
      </c>
      <c r="C1063" s="48">
        <v>7.1159999999999997</v>
      </c>
      <c r="D1063" s="48">
        <v>7.1340000000000003</v>
      </c>
      <c r="E1063" s="48">
        <v>7.1340000000000003</v>
      </c>
      <c r="F1063" s="48">
        <v>7.1139999999999999</v>
      </c>
      <c r="G1063" s="50">
        <v>-1.5E-3</v>
      </c>
      <c r="I1063" s="30" t="s">
        <v>656</v>
      </c>
      <c r="J1063" s="30">
        <v>1617.15</v>
      </c>
      <c r="K1063" s="43">
        <f t="shared" si="92"/>
        <v>-1.3662285383184369E-2</v>
      </c>
      <c r="M1063" s="30" t="s">
        <v>656</v>
      </c>
      <c r="N1063" s="30">
        <v>1946.35</v>
      </c>
      <c r="O1063" s="31">
        <f t="shared" si="93"/>
        <v>1.4093679987495333E-2</v>
      </c>
      <c r="Q1063" s="48" t="s">
        <v>1518</v>
      </c>
      <c r="R1063" s="51">
        <v>1189.75</v>
      </c>
      <c r="S1063" s="50">
        <v>-1.0500000000000001E-2</v>
      </c>
      <c r="T1063" s="48" t="b">
        <f t="shared" si="90"/>
        <v>1</v>
      </c>
      <c r="U1063" s="69"/>
      <c r="V1063" s="68"/>
      <c r="W1063" s="6"/>
    </row>
    <row r="1064" spans="2:23" ht="27">
      <c r="B1064" s="48" t="s">
        <v>1519</v>
      </c>
      <c r="C1064" s="48">
        <v>7.109</v>
      </c>
      <c r="D1064" s="48">
        <v>7.1230000000000002</v>
      </c>
      <c r="E1064" s="48">
        <v>7.1230000000000002</v>
      </c>
      <c r="F1064" s="48">
        <v>7.1050000000000004</v>
      </c>
      <c r="G1064" s="50">
        <v>-1E-3</v>
      </c>
      <c r="I1064" s="30" t="s">
        <v>657</v>
      </c>
      <c r="J1064" s="30">
        <v>1610.5</v>
      </c>
      <c r="K1064" s="43">
        <f t="shared" si="92"/>
        <v>-4.1121726494141031E-3</v>
      </c>
      <c r="M1064" s="30" t="s">
        <v>657</v>
      </c>
      <c r="N1064" s="30">
        <v>1915.2</v>
      </c>
      <c r="O1064" s="31">
        <f t="shared" si="93"/>
        <v>-1.6004315770544841E-2</v>
      </c>
      <c r="Q1064" s="48" t="s">
        <v>1519</v>
      </c>
      <c r="R1064" s="51">
        <v>1175.5999999999999</v>
      </c>
      <c r="S1064" s="50">
        <v>-1.1900000000000001E-2</v>
      </c>
      <c r="T1064" s="48" t="b">
        <f t="shared" si="90"/>
        <v>1</v>
      </c>
      <c r="U1064" s="69"/>
      <c r="V1064" s="68"/>
      <c r="W1064" s="6"/>
    </row>
    <row r="1065" spans="2:23" ht="27">
      <c r="B1065" s="48" t="s">
        <v>1520</v>
      </c>
      <c r="C1065" s="48">
        <v>7.0860000000000003</v>
      </c>
      <c r="D1065" s="48">
        <v>7.1029999999999998</v>
      </c>
      <c r="E1065" s="48">
        <v>7.1029999999999998</v>
      </c>
      <c r="F1065" s="48">
        <v>7.0819999999999999</v>
      </c>
      <c r="G1065" s="50">
        <v>-3.2000000000000002E-3</v>
      </c>
      <c r="I1065" s="30" t="s">
        <v>658</v>
      </c>
      <c r="J1065" s="30">
        <v>1617.6</v>
      </c>
      <c r="K1065" s="43">
        <f t="shared" si="92"/>
        <v>4.4085687674635388E-3</v>
      </c>
      <c r="M1065" s="30" t="s">
        <v>658</v>
      </c>
      <c r="N1065" s="30">
        <v>1887.2</v>
      </c>
      <c r="O1065" s="31">
        <f t="shared" si="93"/>
        <v>-1.4619883040935644E-2</v>
      </c>
      <c r="Q1065" s="48" t="s">
        <v>1520</v>
      </c>
      <c r="R1065" s="51">
        <v>1174.25</v>
      </c>
      <c r="S1065" s="50">
        <v>-1.1000000000000001E-3</v>
      </c>
      <c r="T1065" s="48" t="b">
        <f t="shared" si="90"/>
        <v>1</v>
      </c>
      <c r="U1065" s="69"/>
      <c r="V1065" s="68"/>
      <c r="W1065" s="6"/>
    </row>
    <row r="1066" spans="2:23" ht="27">
      <c r="B1066" s="48" t="s">
        <v>1521</v>
      </c>
      <c r="C1066" s="48">
        <v>7.0759999999999996</v>
      </c>
      <c r="D1066" s="48">
        <v>7.0579999999999998</v>
      </c>
      <c r="E1066" s="48">
        <v>7.0819999999999999</v>
      </c>
      <c r="F1066" s="48">
        <v>7.0549999999999997</v>
      </c>
      <c r="G1066" s="50">
        <v>-1.4E-3</v>
      </c>
      <c r="I1066" s="30" t="s">
        <v>659</v>
      </c>
      <c r="J1066" s="30">
        <v>1723.95</v>
      </c>
      <c r="K1066" s="43">
        <f t="shared" si="92"/>
        <v>6.5745548961424483E-2</v>
      </c>
      <c r="M1066" s="30" t="s">
        <v>659</v>
      </c>
      <c r="N1066" s="30">
        <v>1899.8</v>
      </c>
      <c r="O1066" s="31">
        <f t="shared" si="93"/>
        <v>6.6765578635015199E-3</v>
      </c>
      <c r="Q1066" s="48" t="s">
        <v>1521</v>
      </c>
      <c r="R1066" s="51">
        <v>1177.0999999999999</v>
      </c>
      <c r="S1066" s="50">
        <v>2.3999999999999998E-3</v>
      </c>
      <c r="T1066" s="48" t="b">
        <f t="shared" si="90"/>
        <v>1</v>
      </c>
      <c r="U1066" s="69"/>
      <c r="V1066" s="68"/>
      <c r="W1066" s="6"/>
    </row>
    <row r="1067" spans="2:23" ht="27">
      <c r="B1067" s="48" t="s">
        <v>1522</v>
      </c>
      <c r="C1067" s="48">
        <v>7.0949999999999998</v>
      </c>
      <c r="D1067" s="48">
        <v>7.0839999999999996</v>
      </c>
      <c r="E1067" s="48">
        <v>7.0990000000000002</v>
      </c>
      <c r="F1067" s="48">
        <v>7.08</v>
      </c>
      <c r="G1067" s="50">
        <v>2.7000000000000001E-3</v>
      </c>
      <c r="I1067" s="30" t="s">
        <v>660</v>
      </c>
      <c r="J1067" s="30">
        <v>1730.8</v>
      </c>
      <c r="K1067" s="43">
        <f t="shared" si="92"/>
        <v>3.9734331042082793E-3</v>
      </c>
      <c r="M1067" s="30" t="s">
        <v>660</v>
      </c>
      <c r="N1067" s="30">
        <v>1928.05</v>
      </c>
      <c r="O1067" s="31">
        <f t="shared" si="93"/>
        <v>1.4869986314348882E-2</v>
      </c>
      <c r="Q1067" s="48" t="s">
        <v>1522</v>
      </c>
      <c r="R1067" s="51">
        <v>1182.55</v>
      </c>
      <c r="S1067" s="50">
        <v>4.5999999999999999E-3</v>
      </c>
      <c r="T1067" s="48" t="b">
        <f t="shared" si="90"/>
        <v>1</v>
      </c>
      <c r="U1067" s="68"/>
      <c r="V1067" s="68"/>
      <c r="W1067" s="6"/>
    </row>
    <row r="1068" spans="2:23" ht="27">
      <c r="B1068" s="48" t="s">
        <v>1523</v>
      </c>
      <c r="C1068" s="48">
        <v>7.0780000000000003</v>
      </c>
      <c r="D1068" s="48">
        <v>7.101</v>
      </c>
      <c r="E1068" s="48">
        <v>7.101</v>
      </c>
      <c r="F1068" s="48">
        <v>7.069</v>
      </c>
      <c r="G1068" s="50">
        <v>-2.3999999999999998E-3</v>
      </c>
      <c r="I1068" s="30" t="s">
        <v>661</v>
      </c>
      <c r="J1068" s="30">
        <v>1695.45</v>
      </c>
      <c r="K1068" s="43">
        <f t="shared" si="92"/>
        <v>-2.0424081349664891E-2</v>
      </c>
      <c r="M1068" s="30" t="s">
        <v>661</v>
      </c>
      <c r="N1068" s="30">
        <v>1893.55</v>
      </c>
      <c r="O1068" s="31">
        <f t="shared" si="93"/>
        <v>-1.7893726822437173E-2</v>
      </c>
      <c r="Q1068" s="48" t="s">
        <v>1523</v>
      </c>
      <c r="R1068" s="51">
        <v>1171</v>
      </c>
      <c r="S1068" s="50">
        <v>-8.5000000000000006E-3</v>
      </c>
      <c r="T1068" s="48" t="b">
        <f t="shared" si="90"/>
        <v>1</v>
      </c>
      <c r="U1068" s="68"/>
      <c r="V1068" s="68"/>
      <c r="W1068" s="6"/>
    </row>
    <row r="1069" spans="2:23" ht="27">
      <c r="B1069" s="48" t="s">
        <v>1524</v>
      </c>
      <c r="C1069" s="48">
        <v>6.9969999999999999</v>
      </c>
      <c r="D1069" s="48">
        <v>7.0529999999999999</v>
      </c>
      <c r="E1069" s="48">
        <v>7.0529999999999999</v>
      </c>
      <c r="F1069" s="48">
        <v>6.9930000000000003</v>
      </c>
      <c r="G1069" s="50">
        <v>-1.14E-2</v>
      </c>
      <c r="I1069" s="30" t="s">
        <v>662</v>
      </c>
      <c r="J1069" s="30">
        <v>1701.15</v>
      </c>
      <c r="K1069" s="43">
        <f t="shared" si="92"/>
        <v>3.3619393081483206E-3</v>
      </c>
      <c r="M1069" s="30" t="s">
        <v>662</v>
      </c>
      <c r="N1069" s="30">
        <v>1879.45</v>
      </c>
      <c r="O1069" s="31">
        <f t="shared" si="93"/>
        <v>-7.4463309656465082E-3</v>
      </c>
      <c r="Q1069" s="48" t="s">
        <v>1524</v>
      </c>
      <c r="R1069" s="51">
        <v>1187.25</v>
      </c>
      <c r="S1069" s="50">
        <v>1.3899999999999999E-2</v>
      </c>
      <c r="T1069" s="48" t="b">
        <f t="shared" si="90"/>
        <v>1</v>
      </c>
      <c r="U1069" s="68"/>
      <c r="V1069" s="68"/>
      <c r="W1069" s="6"/>
    </row>
    <row r="1070" spans="2:23" ht="27">
      <c r="B1070" s="48" t="s">
        <v>1526</v>
      </c>
      <c r="C1070" s="48">
        <v>6.9980000000000002</v>
      </c>
      <c r="D1070" s="48">
        <v>6.9969999999999999</v>
      </c>
      <c r="E1070" s="48">
        <v>7.0010000000000003</v>
      </c>
      <c r="F1070" s="48">
        <v>6.9850000000000003</v>
      </c>
      <c r="G1070" s="50">
        <v>1E-4</v>
      </c>
      <c r="I1070" s="30" t="s">
        <v>664</v>
      </c>
      <c r="J1070" s="30">
        <v>1644.75</v>
      </c>
      <c r="K1070" s="43">
        <f>J1070/J1069-1</f>
        <v>-3.3154042853363985E-2</v>
      </c>
      <c r="M1070" s="30" t="s">
        <v>664</v>
      </c>
      <c r="N1070" s="30">
        <v>1874.6</v>
      </c>
      <c r="O1070" s="43">
        <f>N1070/N1069-1</f>
        <v>-2.5805421798931194E-3</v>
      </c>
      <c r="Q1070" s="48" t="s">
        <v>1526</v>
      </c>
      <c r="R1070" s="51">
        <v>1178.3499999999999</v>
      </c>
      <c r="S1070" s="50">
        <v>3.5999999999999999E-3</v>
      </c>
      <c r="T1070" s="48" t="b">
        <f t="shared" si="90"/>
        <v>1</v>
      </c>
      <c r="U1070" s="68"/>
      <c r="V1070" s="68"/>
      <c r="W1070" s="6"/>
    </row>
    <row r="1071" spans="2:23" ht="27">
      <c r="B1071" s="48" t="s">
        <v>1527</v>
      </c>
      <c r="C1071" s="48">
        <v>6.9809999999999999</v>
      </c>
      <c r="D1071" s="48">
        <v>7.016</v>
      </c>
      <c r="E1071" s="48">
        <v>7.016</v>
      </c>
      <c r="F1071" s="48">
        <v>6.9669999999999996</v>
      </c>
      <c r="G1071" s="50">
        <v>-2.3999999999999998E-3</v>
      </c>
      <c r="I1071" s="30" t="s">
        <v>665</v>
      </c>
      <c r="J1071" s="30">
        <v>1633.85</v>
      </c>
      <c r="K1071" s="43">
        <f>(J1071/J1070)-1</f>
        <v>-6.6271469828241836E-3</v>
      </c>
      <c r="M1071" s="30" t="s">
        <v>665</v>
      </c>
      <c r="N1071" s="30">
        <v>1867.35</v>
      </c>
      <c r="O1071" s="31">
        <f t="shared" ref="O1071:O1106" si="94">(N1071/N1070)-1</f>
        <v>-3.8674917315694168E-3</v>
      </c>
      <c r="Q1071" s="48" t="s">
        <v>1527</v>
      </c>
      <c r="R1071" s="51">
        <v>1157.7</v>
      </c>
      <c r="S1071" s="50">
        <v>-1.7500000000000002E-2</v>
      </c>
      <c r="T1071" s="48" t="b">
        <f t="shared" si="90"/>
        <v>1</v>
      </c>
      <c r="U1071" s="68"/>
      <c r="V1071" s="68"/>
      <c r="W1071" s="6"/>
    </row>
    <row r="1072" spans="2:23" ht="27">
      <c r="B1072" s="48" t="s">
        <v>1528</v>
      </c>
      <c r="C1072" s="48">
        <v>6.9950000000000001</v>
      </c>
      <c r="D1072" s="48">
        <v>6.9809999999999999</v>
      </c>
      <c r="E1072" s="48">
        <v>6.9980000000000002</v>
      </c>
      <c r="F1072" s="48">
        <v>6.9710000000000001</v>
      </c>
      <c r="G1072" s="50">
        <v>2E-3</v>
      </c>
      <c r="I1072" s="30" t="s">
        <v>666</v>
      </c>
      <c r="J1072" s="30">
        <v>1622.6</v>
      </c>
      <c r="K1072" s="43">
        <f>(J1072/J1071)-1</f>
        <v>-6.8855770113535053E-3</v>
      </c>
      <c r="M1072" s="30" t="s">
        <v>666</v>
      </c>
      <c r="N1072" s="30">
        <v>1867.3</v>
      </c>
      <c r="O1072" s="31">
        <f t="shared" si="94"/>
        <v>-2.6775912389198631E-5</v>
      </c>
      <c r="Q1072" s="48" t="s">
        <v>1528</v>
      </c>
      <c r="R1072" s="51">
        <v>1190.1500000000001</v>
      </c>
      <c r="S1072" s="50">
        <v>2.8000000000000001E-2</v>
      </c>
      <c r="T1072" s="48" t="b">
        <f t="shared" si="90"/>
        <v>1</v>
      </c>
      <c r="U1072" s="68"/>
      <c r="V1072" s="68"/>
      <c r="W1072" s="6"/>
    </row>
    <row r="1073" spans="2:23" ht="27">
      <c r="B1073" s="48" t="s">
        <v>1529</v>
      </c>
      <c r="C1073" s="48">
        <v>7.008</v>
      </c>
      <c r="D1073" s="48">
        <v>7.02</v>
      </c>
      <c r="E1073" s="48">
        <v>7.02</v>
      </c>
      <c r="F1073" s="48">
        <v>6.9870000000000001</v>
      </c>
      <c r="G1073" s="50">
        <v>1.9E-3</v>
      </c>
      <c r="I1073" s="30" t="s">
        <v>667</v>
      </c>
      <c r="J1073" s="30">
        <v>1609.7</v>
      </c>
      <c r="K1073" s="43">
        <f>(J1073/J1072)-1</f>
        <v>-7.9502033772955727E-3</v>
      </c>
      <c r="M1073" s="30" t="s">
        <v>667</v>
      </c>
      <c r="N1073" s="30">
        <v>1877.75</v>
      </c>
      <c r="O1073" s="31">
        <f t="shared" si="94"/>
        <v>5.5963155358003114E-3</v>
      </c>
      <c r="Q1073" s="48" t="s">
        <v>1529</v>
      </c>
      <c r="R1073" s="51">
        <v>1180.1500000000001</v>
      </c>
      <c r="S1073" s="50">
        <v>-8.3999999999999995E-3</v>
      </c>
      <c r="T1073" s="48" t="b">
        <f t="shared" si="90"/>
        <v>1</v>
      </c>
      <c r="U1073" s="68"/>
      <c r="V1073" s="68"/>
      <c r="W1073" s="6"/>
    </row>
    <row r="1074" spans="2:23" ht="27">
      <c r="B1074" s="48" t="s">
        <v>1530</v>
      </c>
      <c r="C1074" s="48">
        <v>7.0030000000000001</v>
      </c>
      <c r="D1074" s="48">
        <v>7.0220000000000002</v>
      </c>
      <c r="E1074" s="48">
        <v>7.0220000000000002</v>
      </c>
      <c r="F1074" s="48">
        <v>6.9950000000000001</v>
      </c>
      <c r="G1074" s="50">
        <v>-6.9999999999999999E-4</v>
      </c>
      <c r="I1074" s="30" t="s">
        <v>668</v>
      </c>
      <c r="J1074" s="30">
        <v>1580</v>
      </c>
      <c r="K1074" s="43">
        <f>(J1074/J1073)-1</f>
        <v>-1.8450642976952203E-2</v>
      </c>
      <c r="M1074" s="30" t="s">
        <v>668</v>
      </c>
      <c r="N1074" s="30">
        <v>1840.85</v>
      </c>
      <c r="O1074" s="31">
        <f t="shared" si="94"/>
        <v>-1.9651178271868019E-2</v>
      </c>
      <c r="Q1074" s="48" t="s">
        <v>1530</v>
      </c>
      <c r="R1074" s="51">
        <v>1171.3499999999999</v>
      </c>
      <c r="S1074" s="50">
        <v>-7.4999999999999997E-3</v>
      </c>
      <c r="T1074" s="48" t="b">
        <f t="shared" si="90"/>
        <v>1</v>
      </c>
      <c r="U1074" s="68"/>
      <c r="V1074" s="68"/>
      <c r="W1074" s="6"/>
    </row>
    <row r="1075" spans="2:23" ht="27">
      <c r="B1075" s="48" t="s">
        <v>1531</v>
      </c>
      <c r="C1075" s="48">
        <v>6.9859999999999998</v>
      </c>
      <c r="D1075" s="48">
        <v>6.9909999999999997</v>
      </c>
      <c r="E1075" s="48">
        <v>6.9939999999999998</v>
      </c>
      <c r="F1075" s="48">
        <v>6.98</v>
      </c>
      <c r="G1075" s="50">
        <v>-2.3999999999999998E-3</v>
      </c>
      <c r="I1075" s="30" t="s">
        <v>669</v>
      </c>
      <c r="J1075" s="30">
        <v>1576.5</v>
      </c>
      <c r="K1075" s="43">
        <f t="shared" ref="K1075:K1103" si="95">(J1075/J1074)-1</f>
        <v>-2.2151898734177333E-3</v>
      </c>
      <c r="M1075" s="30" t="s">
        <v>669</v>
      </c>
      <c r="N1075" s="30">
        <v>1860.4</v>
      </c>
      <c r="O1075" s="31">
        <f t="shared" si="94"/>
        <v>1.0620093978325418E-2</v>
      </c>
      <c r="Q1075" s="48" t="s">
        <v>1531</v>
      </c>
      <c r="R1075" s="51">
        <v>1159.4000000000001</v>
      </c>
      <c r="S1075" s="50">
        <v>-1.0200000000000001E-2</v>
      </c>
      <c r="T1075" s="48" t="b">
        <f t="shared" si="90"/>
        <v>1</v>
      </c>
      <c r="U1075" s="68"/>
      <c r="V1075" s="68"/>
      <c r="W1075" s="6"/>
    </row>
    <row r="1076" spans="2:23" ht="15.6">
      <c r="B1076" s="49">
        <v>45357</v>
      </c>
      <c r="C1076" s="48">
        <v>6.9470000000000001</v>
      </c>
      <c r="D1076" s="48">
        <v>6.9550000000000001</v>
      </c>
      <c r="E1076" s="48">
        <v>6.9630000000000001</v>
      </c>
      <c r="F1076" s="48">
        <v>6.9450000000000003</v>
      </c>
      <c r="G1076" s="50">
        <v>-5.5999999999999999E-3</v>
      </c>
      <c r="I1076" s="29">
        <v>45357.645833333336</v>
      </c>
      <c r="J1076" s="30">
        <v>1616.75</v>
      </c>
      <c r="K1076" s="43">
        <f t="shared" si="95"/>
        <v>2.5531240088804363E-2</v>
      </c>
      <c r="M1076" s="29">
        <v>45357.645833333336</v>
      </c>
      <c r="N1076" s="30">
        <v>1876.3</v>
      </c>
      <c r="O1076" s="31">
        <f t="shared" si="94"/>
        <v>8.5465491292193718E-3</v>
      </c>
      <c r="Q1076" s="49">
        <v>45357</v>
      </c>
      <c r="R1076" s="51">
        <v>1181.0999999999999</v>
      </c>
      <c r="S1076" s="50">
        <v>1.8700000000000001E-2</v>
      </c>
      <c r="T1076" s="48" t="b">
        <f t="shared" si="90"/>
        <v>1</v>
      </c>
      <c r="U1076" s="68"/>
      <c r="V1076" s="68"/>
      <c r="W1076" s="6"/>
    </row>
    <row r="1077" spans="2:23" ht="15.6">
      <c r="B1077" s="49">
        <v>45388</v>
      </c>
      <c r="C1077" s="48">
        <v>7.0330000000000004</v>
      </c>
      <c r="D1077" s="48">
        <v>6.9550000000000001</v>
      </c>
      <c r="E1077" s="48">
        <v>7.0620000000000003</v>
      </c>
      <c r="F1077" s="48">
        <v>6.9509999999999996</v>
      </c>
      <c r="G1077" s="50">
        <v>1.24E-2</v>
      </c>
      <c r="I1077" s="29">
        <v>45388.645833333336</v>
      </c>
      <c r="J1077" s="30">
        <v>1572.1</v>
      </c>
      <c r="K1077" s="43">
        <f t="shared" si="95"/>
        <v>-2.7617133137467165E-2</v>
      </c>
      <c r="M1077" s="29">
        <v>45388.645833333336</v>
      </c>
      <c r="N1077" s="30">
        <v>1925.75</v>
      </c>
      <c r="O1077" s="31">
        <f t="shared" si="94"/>
        <v>2.635506049139269E-2</v>
      </c>
      <c r="Q1077" s="49">
        <v>45388</v>
      </c>
      <c r="R1077" s="51">
        <v>1204</v>
      </c>
      <c r="S1077" s="50">
        <v>1.9400000000000001E-2</v>
      </c>
      <c r="T1077" s="48" t="b">
        <f t="shared" si="90"/>
        <v>1</v>
      </c>
      <c r="U1077" s="68"/>
      <c r="V1077" s="68"/>
      <c r="W1077" s="6"/>
    </row>
    <row r="1078" spans="2:23" ht="15.6">
      <c r="B1078" s="49">
        <v>45418</v>
      </c>
      <c r="C1078" s="48">
        <v>7.0259999999999998</v>
      </c>
      <c r="D1078" s="48">
        <v>7.0339999999999998</v>
      </c>
      <c r="E1078" s="48">
        <v>7.0540000000000003</v>
      </c>
      <c r="F1078" s="48">
        <v>7.0229999999999997</v>
      </c>
      <c r="G1078" s="50">
        <v>-1E-3</v>
      </c>
      <c r="I1078" s="29">
        <v>45418.645833333336</v>
      </c>
      <c r="J1078" s="30">
        <v>1710.1</v>
      </c>
      <c r="K1078" s="43">
        <f t="shared" si="95"/>
        <v>8.7780675529546492E-2</v>
      </c>
      <c r="M1078" s="29">
        <v>45418.645833333336</v>
      </c>
      <c r="N1078" s="30">
        <v>2016.65</v>
      </c>
      <c r="O1078" s="31">
        <f t="shared" si="94"/>
        <v>4.7202388679735252E-2</v>
      </c>
      <c r="Q1078" s="49">
        <v>45418</v>
      </c>
      <c r="R1078" s="51">
        <v>1298.5</v>
      </c>
      <c r="S1078" s="50">
        <v>7.85E-2</v>
      </c>
      <c r="T1078" s="48" t="b">
        <f t="shared" si="90"/>
        <v>1</v>
      </c>
      <c r="U1078" s="69"/>
      <c r="V1078" s="68"/>
      <c r="W1078" s="6"/>
    </row>
    <row r="1079" spans="2:23" ht="15.6">
      <c r="B1079" s="49">
        <v>45449</v>
      </c>
      <c r="C1079" s="48">
        <v>7.0149999999999997</v>
      </c>
      <c r="D1079" s="48">
        <v>7.02</v>
      </c>
      <c r="E1079" s="48">
        <v>7.0229999999999997</v>
      </c>
      <c r="F1079" s="48">
        <v>7.0129999999999999</v>
      </c>
      <c r="G1079" s="50">
        <v>-1.6000000000000001E-3</v>
      </c>
      <c r="I1079" s="29">
        <v>45449.645833333336</v>
      </c>
      <c r="J1079" s="30">
        <v>1695.3</v>
      </c>
      <c r="K1079" s="43">
        <f t="shared" si="95"/>
        <v>-8.6544646511899082E-3</v>
      </c>
      <c r="M1079" s="29">
        <v>45449.645833333336</v>
      </c>
      <c r="N1079" s="30">
        <v>2035.6</v>
      </c>
      <c r="O1079" s="31">
        <f t="shared" si="94"/>
        <v>9.3967718741476691E-3</v>
      </c>
      <c r="Q1079" s="49">
        <v>45449</v>
      </c>
      <c r="R1079" s="51">
        <v>1305.45</v>
      </c>
      <c r="S1079" s="50">
        <v>5.4000000000000003E-3</v>
      </c>
      <c r="T1079" s="48" t="b">
        <f t="shared" si="90"/>
        <v>1</v>
      </c>
      <c r="U1079" s="69"/>
      <c r="V1079" s="68"/>
      <c r="W1079" s="6"/>
    </row>
    <row r="1080" spans="2:23" ht="15.6">
      <c r="B1080" s="49">
        <v>45479</v>
      </c>
      <c r="C1080" s="48">
        <v>7.0179999999999998</v>
      </c>
      <c r="D1080" s="48">
        <v>7.02</v>
      </c>
      <c r="E1080" s="48">
        <v>7.0359999999999996</v>
      </c>
      <c r="F1080" s="48">
        <v>7.0049999999999999</v>
      </c>
      <c r="G1080" s="50">
        <v>4.0000000000000002E-4</v>
      </c>
      <c r="I1080" s="29">
        <v>45479.645833333336</v>
      </c>
      <c r="J1080" s="30">
        <v>1718.1</v>
      </c>
      <c r="K1080" s="43">
        <f t="shared" si="95"/>
        <v>1.3448947089010677E-2</v>
      </c>
      <c r="M1080" s="29">
        <v>45479.645833333336</v>
      </c>
      <c r="N1080" s="30">
        <v>2071.1</v>
      </c>
      <c r="O1080" s="31">
        <f t="shared" si="94"/>
        <v>1.743957555511888E-2</v>
      </c>
      <c r="Q1080" s="49">
        <v>45479</v>
      </c>
      <c r="R1080" s="51">
        <v>1307.55</v>
      </c>
      <c r="S1080" s="50">
        <v>1.6000000000000001E-3</v>
      </c>
      <c r="T1080" s="48" t="b">
        <f t="shared" si="90"/>
        <v>1</v>
      </c>
      <c r="U1080" s="69"/>
      <c r="V1080" s="68"/>
      <c r="W1080" s="6"/>
    </row>
    <row r="1081" spans="2:23" ht="15.6">
      <c r="B1081" s="49">
        <v>45571</v>
      </c>
      <c r="C1081" s="48">
        <v>7.032</v>
      </c>
      <c r="D1081" s="48">
        <v>7.048</v>
      </c>
      <c r="E1081" s="48">
        <v>7.048</v>
      </c>
      <c r="F1081" s="48">
        <v>7.0270000000000001</v>
      </c>
      <c r="G1081" s="50">
        <v>2E-3</v>
      </c>
      <c r="I1081" s="29">
        <v>45571.645833333336</v>
      </c>
      <c r="J1081" s="30">
        <v>1711.15</v>
      </c>
      <c r="K1081" s="43">
        <f t="shared" si="95"/>
        <v>-4.045166171933956E-3</v>
      </c>
      <c r="M1081" s="29">
        <v>45571.645833333336</v>
      </c>
      <c r="N1081" s="30">
        <v>2146.3000000000002</v>
      </c>
      <c r="O1081" s="31">
        <f t="shared" si="94"/>
        <v>3.6309207667423182E-2</v>
      </c>
      <c r="Q1081" s="49">
        <v>45571</v>
      </c>
      <c r="R1081" s="51">
        <v>1315.1</v>
      </c>
      <c r="S1081" s="50">
        <v>5.7999999999999996E-3</v>
      </c>
      <c r="T1081" s="48" t="b">
        <f t="shared" si="90"/>
        <v>1</v>
      </c>
      <c r="U1081" s="69"/>
      <c r="V1081" s="68"/>
      <c r="W1081" s="6"/>
    </row>
    <row r="1082" spans="2:23" ht="15.6">
      <c r="B1082" s="49">
        <v>45602</v>
      </c>
      <c r="C1082" s="48">
        <v>7.0140000000000002</v>
      </c>
      <c r="D1082" s="48">
        <v>7.0549999999999997</v>
      </c>
      <c r="E1082" s="48">
        <v>7.0549999999999997</v>
      </c>
      <c r="F1082" s="48">
        <v>7.0119999999999996</v>
      </c>
      <c r="G1082" s="50">
        <v>-2.5999999999999999E-3</v>
      </c>
      <c r="I1082" s="29">
        <v>45602.645833333336</v>
      </c>
      <c r="J1082" s="30">
        <v>1687.15</v>
      </c>
      <c r="K1082" s="43">
        <f t="shared" si="95"/>
        <v>-1.4025655261081682E-2</v>
      </c>
      <c r="M1082" s="29">
        <v>45602.645833333336</v>
      </c>
      <c r="N1082" s="30">
        <v>2139.9499999999998</v>
      </c>
      <c r="O1082" s="31">
        <f t="shared" si="94"/>
        <v>-2.9585798816569309E-3</v>
      </c>
      <c r="Q1082" s="49">
        <v>45602</v>
      </c>
      <c r="R1082" s="51">
        <v>1317.7</v>
      </c>
      <c r="S1082" s="50">
        <v>2E-3</v>
      </c>
      <c r="T1082" s="48" t="b">
        <f t="shared" si="90"/>
        <v>1</v>
      </c>
      <c r="U1082" s="69"/>
      <c r="V1082" s="68"/>
      <c r="W1082" s="6"/>
    </row>
    <row r="1083" spans="2:23" ht="15.6">
      <c r="B1083" s="49">
        <v>45632</v>
      </c>
      <c r="C1083" s="48">
        <v>7.0119999999999996</v>
      </c>
      <c r="D1083" s="48">
        <v>7.0119999999999996</v>
      </c>
      <c r="E1083" s="48">
        <v>7.0149999999999997</v>
      </c>
      <c r="F1083" s="48">
        <v>7.0069999999999997</v>
      </c>
      <c r="G1083" s="50">
        <v>-2.9999999999999997E-4</v>
      </c>
      <c r="I1083" s="29">
        <v>45632.645833333336</v>
      </c>
      <c r="J1083" s="30">
        <v>1720.95</v>
      </c>
      <c r="K1083" s="43">
        <f t="shared" si="95"/>
        <v>2.0033784784992514E-2</v>
      </c>
      <c r="M1083" s="29">
        <v>45632.645833333336</v>
      </c>
      <c r="N1083" s="30">
        <v>2129.5</v>
      </c>
      <c r="O1083" s="31">
        <f t="shared" si="94"/>
        <v>-4.8832916656930125E-3</v>
      </c>
      <c r="Q1083" s="49">
        <v>45632</v>
      </c>
      <c r="R1083" s="51">
        <v>1290.8499999999999</v>
      </c>
      <c r="S1083" s="50">
        <v>-2.0400000000000001E-2</v>
      </c>
      <c r="T1083" s="48" t="b">
        <f t="shared" si="90"/>
        <v>1</v>
      </c>
      <c r="U1083" s="69"/>
      <c r="V1083" s="68"/>
      <c r="W1083" s="6"/>
    </row>
    <row r="1084" spans="2:23" ht="27">
      <c r="B1084" s="48" t="s">
        <v>1532</v>
      </c>
      <c r="C1084" s="48">
        <v>6.9859999999999998</v>
      </c>
      <c r="D1084" s="48">
        <v>7.0030000000000001</v>
      </c>
      <c r="E1084" s="48">
        <v>7.0030000000000001</v>
      </c>
      <c r="F1084" s="48">
        <v>6.9850000000000003</v>
      </c>
      <c r="G1084" s="50">
        <v>-3.7000000000000002E-3</v>
      </c>
      <c r="I1084" s="30" t="s">
        <v>670</v>
      </c>
      <c r="J1084" s="30">
        <v>1726</v>
      </c>
      <c r="K1084" s="43">
        <f t="shared" si="95"/>
        <v>2.9344257532175622E-3</v>
      </c>
      <c r="M1084" s="30" t="s">
        <v>670</v>
      </c>
      <c r="N1084" s="30">
        <v>2118.3000000000002</v>
      </c>
      <c r="O1084" s="31">
        <f t="shared" si="94"/>
        <v>-5.2594505752523446E-3</v>
      </c>
      <c r="Q1084" s="48" t="s">
        <v>1532</v>
      </c>
      <c r="R1084" s="51">
        <v>1275.45</v>
      </c>
      <c r="S1084" s="50">
        <v>-1.1900000000000001E-2</v>
      </c>
      <c r="T1084" s="48" t="b">
        <f t="shared" si="90"/>
        <v>1</v>
      </c>
      <c r="U1084" s="69"/>
      <c r="V1084" s="68"/>
      <c r="W1084" s="6"/>
    </row>
    <row r="1085" spans="2:23" ht="27">
      <c r="B1085" s="48" t="s">
        <v>1533</v>
      </c>
      <c r="C1085" s="48">
        <v>6.984</v>
      </c>
      <c r="D1085" s="48">
        <v>6.98</v>
      </c>
      <c r="E1085" s="48">
        <v>6.9909999999999997</v>
      </c>
      <c r="F1085" s="48">
        <v>6.9749999999999996</v>
      </c>
      <c r="G1085" s="50">
        <v>-2.9999999999999997E-4</v>
      </c>
      <c r="I1085" s="30" t="s">
        <v>671</v>
      </c>
      <c r="J1085" s="30">
        <v>1722.45</v>
      </c>
      <c r="K1085" s="43">
        <f t="shared" si="95"/>
        <v>-2.0567786790266496E-3</v>
      </c>
      <c r="M1085" s="30" t="s">
        <v>671</v>
      </c>
      <c r="N1085" s="30">
        <v>2109.1</v>
      </c>
      <c r="O1085" s="31">
        <f t="shared" si="94"/>
        <v>-4.3431053203041303E-3</v>
      </c>
      <c r="Q1085" s="48" t="s">
        <v>1533</v>
      </c>
      <c r="R1085" s="51">
        <v>1269</v>
      </c>
      <c r="S1085" s="50">
        <v>-5.1000000000000004E-3</v>
      </c>
      <c r="T1085" s="48" t="b">
        <f t="shared" si="90"/>
        <v>1</v>
      </c>
      <c r="U1085" s="68"/>
      <c r="V1085" s="68"/>
      <c r="W1085" s="6"/>
    </row>
    <row r="1086" spans="2:23" ht="27">
      <c r="B1086" s="48" t="s">
        <v>1534</v>
      </c>
      <c r="C1086" s="48">
        <v>6.9809999999999999</v>
      </c>
      <c r="D1086" s="48">
        <v>6.9980000000000002</v>
      </c>
      <c r="E1086" s="48">
        <v>6.9980000000000002</v>
      </c>
      <c r="F1086" s="48">
        <v>6.9809999999999999</v>
      </c>
      <c r="G1086" s="50">
        <v>-4.0000000000000002E-4</v>
      </c>
      <c r="I1086" s="30" t="s">
        <v>672</v>
      </c>
      <c r="J1086" s="30">
        <v>1781</v>
      </c>
      <c r="K1086" s="43">
        <f t="shared" si="95"/>
        <v>3.3992278440593271E-2</v>
      </c>
      <c r="M1086" s="30" t="s">
        <v>672</v>
      </c>
      <c r="N1086" s="30">
        <v>2092.9499999999998</v>
      </c>
      <c r="O1086" s="31">
        <f t="shared" si="94"/>
        <v>-7.6572945806268056E-3</v>
      </c>
      <c r="Q1086" s="48" t="s">
        <v>1534</v>
      </c>
      <c r="R1086" s="51">
        <v>1252.5999999999999</v>
      </c>
      <c r="S1086" s="50">
        <v>-1.29E-2</v>
      </c>
      <c r="T1086" s="48" t="b">
        <f t="shared" si="90"/>
        <v>1</v>
      </c>
      <c r="U1086" s="68"/>
      <c r="V1086" s="68"/>
      <c r="W1086" s="6"/>
    </row>
    <row r="1087" spans="2:23" ht="27">
      <c r="B1087" s="48" t="s">
        <v>1535</v>
      </c>
      <c r="C1087" s="48">
        <v>6.9740000000000002</v>
      </c>
      <c r="D1087" s="48">
        <v>6.9809999999999999</v>
      </c>
      <c r="E1087" s="48">
        <v>6.9809999999999999</v>
      </c>
      <c r="F1087" s="48">
        <v>6.9640000000000004</v>
      </c>
      <c r="G1087" s="50">
        <v>-1E-3</v>
      </c>
      <c r="I1087" s="30" t="s">
        <v>673</v>
      </c>
      <c r="J1087" s="30">
        <v>1772.65</v>
      </c>
      <c r="K1087" s="43">
        <f t="shared" si="95"/>
        <v>-4.6883773161144893E-3</v>
      </c>
      <c r="M1087" s="30" t="s">
        <v>673</v>
      </c>
      <c r="N1087" s="30">
        <v>2095.9499999999998</v>
      </c>
      <c r="O1087" s="31">
        <f t="shared" si="94"/>
        <v>1.4333835017559249E-3</v>
      </c>
      <c r="Q1087" s="48" t="s">
        <v>1535</v>
      </c>
      <c r="R1087" s="51">
        <v>1272.8499999999999</v>
      </c>
      <c r="S1087" s="50">
        <v>1.6199999999999999E-2</v>
      </c>
      <c r="T1087" s="48" t="b">
        <f t="shared" si="90"/>
        <v>1</v>
      </c>
      <c r="U1087" s="68"/>
      <c r="V1087" s="68"/>
      <c r="W1087" s="6"/>
    </row>
    <row r="1088" spans="2:23" ht="27">
      <c r="B1088" s="48" t="s">
        <v>1536</v>
      </c>
      <c r="C1088" s="48">
        <v>6.976</v>
      </c>
      <c r="D1088" s="48">
        <v>6.984</v>
      </c>
      <c r="E1088" s="48">
        <v>6.984</v>
      </c>
      <c r="F1088" s="48">
        <v>6.97</v>
      </c>
      <c r="G1088" s="50">
        <v>2.9999999999999997E-4</v>
      </c>
      <c r="I1088" s="30" t="s">
        <v>674</v>
      </c>
      <c r="J1088" s="30">
        <v>1786.45</v>
      </c>
      <c r="K1088" s="43">
        <f t="shared" si="95"/>
        <v>7.7849547287958121E-3</v>
      </c>
      <c r="M1088" s="30" t="s">
        <v>674</v>
      </c>
      <c r="N1088" s="30">
        <v>2090.4</v>
      </c>
      <c r="O1088" s="31">
        <f t="shared" si="94"/>
        <v>-2.6479639304370917E-3</v>
      </c>
      <c r="Q1088" s="48" t="s">
        <v>1536</v>
      </c>
      <c r="R1088" s="51">
        <v>1265.55</v>
      </c>
      <c r="S1088" s="50">
        <v>-5.7000000000000002E-3</v>
      </c>
      <c r="T1088" s="48" t="b">
        <f t="shared" si="90"/>
        <v>1</v>
      </c>
      <c r="U1088" s="68"/>
      <c r="V1088" s="68"/>
      <c r="W1088" s="6"/>
    </row>
    <row r="1089" spans="2:23" ht="27">
      <c r="B1089" s="48" t="s">
        <v>1537</v>
      </c>
      <c r="C1089" s="48">
        <v>6.9729999999999999</v>
      </c>
      <c r="D1089" s="48">
        <v>6.984</v>
      </c>
      <c r="E1089" s="48">
        <v>6.984</v>
      </c>
      <c r="F1089" s="48">
        <v>6.9720000000000004</v>
      </c>
      <c r="G1089" s="50">
        <v>-4.0000000000000002E-4</v>
      </c>
      <c r="I1089" s="30" t="s">
        <v>675</v>
      </c>
      <c r="J1089" s="30">
        <v>1782.1</v>
      </c>
      <c r="K1089" s="43">
        <f t="shared" si="95"/>
        <v>-2.434996781326193E-3</v>
      </c>
      <c r="M1089" s="30" t="s">
        <v>675</v>
      </c>
      <c r="N1089" s="30">
        <v>2066.9</v>
      </c>
      <c r="O1089" s="31">
        <f t="shared" si="94"/>
        <v>-1.1241867585151222E-2</v>
      </c>
      <c r="Q1089" s="48" t="s">
        <v>1537</v>
      </c>
      <c r="R1089" s="51">
        <v>1260.6500000000001</v>
      </c>
      <c r="S1089" s="50">
        <v>-3.8999999999999998E-3</v>
      </c>
      <c r="T1089" s="48" t="b">
        <f t="shared" si="90"/>
        <v>1</v>
      </c>
      <c r="U1089" s="68"/>
      <c r="V1089" s="68"/>
      <c r="W1089" s="6"/>
    </row>
    <row r="1090" spans="2:23" ht="27">
      <c r="B1090" s="48" t="s">
        <v>1538</v>
      </c>
      <c r="C1090" s="48">
        <v>6.9710000000000001</v>
      </c>
      <c r="D1090" s="48">
        <v>6.9790000000000001</v>
      </c>
      <c r="E1090" s="48">
        <v>6.9790000000000001</v>
      </c>
      <c r="F1090" s="48">
        <v>6.9539999999999997</v>
      </c>
      <c r="G1090" s="50">
        <v>-2.9999999999999997E-4</v>
      </c>
      <c r="I1090" s="30" t="s">
        <v>676</v>
      </c>
      <c r="J1090" s="30">
        <v>1832.95</v>
      </c>
      <c r="K1090" s="43">
        <f t="shared" si="95"/>
        <v>2.8533752314684913E-2</v>
      </c>
      <c r="M1090" s="30" t="s">
        <v>676</v>
      </c>
      <c r="N1090" s="30">
        <v>2082.3000000000002</v>
      </c>
      <c r="O1090" s="31">
        <f t="shared" si="94"/>
        <v>7.4507716870675367E-3</v>
      </c>
      <c r="Q1090" s="48" t="s">
        <v>1538</v>
      </c>
      <c r="R1090" s="51">
        <v>1298.3499999999999</v>
      </c>
      <c r="S1090" s="50">
        <v>2.9899999999999999E-2</v>
      </c>
      <c r="T1090" s="48" t="b">
        <f t="shared" si="90"/>
        <v>1</v>
      </c>
      <c r="U1090" s="68"/>
      <c r="V1090" s="68"/>
      <c r="W1090" s="6"/>
    </row>
    <row r="1091" spans="2:23" ht="27">
      <c r="B1091" s="48" t="s">
        <v>1539</v>
      </c>
      <c r="C1091" s="48">
        <v>6.9829999999999997</v>
      </c>
      <c r="D1091" s="48">
        <v>6.9720000000000004</v>
      </c>
      <c r="E1091" s="48">
        <v>6.9889999999999999</v>
      </c>
      <c r="F1091" s="48">
        <v>6.9690000000000003</v>
      </c>
      <c r="G1091" s="50">
        <v>1.6999999999999999E-3</v>
      </c>
      <c r="I1091" s="30" t="s">
        <v>677</v>
      </c>
      <c r="J1091" s="30">
        <v>1818.85</v>
      </c>
      <c r="K1091" s="43">
        <f t="shared" si="95"/>
        <v>-7.6925175263919954E-3</v>
      </c>
      <c r="M1091" s="30" t="s">
        <v>677</v>
      </c>
      <c r="N1091" s="30">
        <v>1996</v>
      </c>
      <c r="O1091" s="31">
        <f t="shared" si="94"/>
        <v>-4.1444556500024099E-2</v>
      </c>
      <c r="Q1091" s="48" t="s">
        <v>1539</v>
      </c>
      <c r="R1091" s="51">
        <v>1281.9000000000001</v>
      </c>
      <c r="S1091" s="50">
        <v>-1.2699999999999999E-2</v>
      </c>
      <c r="T1091" s="48" t="b">
        <f t="shared" si="90"/>
        <v>1</v>
      </c>
      <c r="U1091" s="68"/>
      <c r="V1091" s="68"/>
      <c r="W1091" s="6"/>
    </row>
    <row r="1092" spans="2:23" ht="27">
      <c r="B1092" s="48" t="s">
        <v>1540</v>
      </c>
      <c r="C1092" s="48">
        <v>6.9969999999999999</v>
      </c>
      <c r="D1092" s="48">
        <v>6.9980000000000002</v>
      </c>
      <c r="E1092" s="48">
        <v>7.0010000000000003</v>
      </c>
      <c r="F1092" s="48">
        <v>6.984</v>
      </c>
      <c r="G1092" s="50">
        <v>2E-3</v>
      </c>
      <c r="I1092" s="30" t="s">
        <v>678</v>
      </c>
      <c r="J1092" s="30">
        <v>1800</v>
      </c>
      <c r="K1092" s="43">
        <f t="shared" si="95"/>
        <v>-1.0363691343431292E-2</v>
      </c>
      <c r="M1092" s="30" t="s">
        <v>678</v>
      </c>
      <c r="N1092" s="30">
        <v>1964.1</v>
      </c>
      <c r="O1092" s="31">
        <f t="shared" si="94"/>
        <v>-1.598196392785578E-2</v>
      </c>
      <c r="Q1092" s="48" t="s">
        <v>1540</v>
      </c>
      <c r="R1092" s="51">
        <v>1276.8</v>
      </c>
      <c r="S1092" s="50">
        <v>-4.0000000000000001E-3</v>
      </c>
      <c r="T1092" s="48" t="b">
        <f t="shared" si="90"/>
        <v>1</v>
      </c>
      <c r="U1092" s="68"/>
      <c r="V1092" s="68"/>
      <c r="W1092" s="6"/>
    </row>
    <row r="1093" spans="2:23" ht="27">
      <c r="B1093" s="48" t="s">
        <v>1541</v>
      </c>
      <c r="C1093" s="48">
        <v>7</v>
      </c>
      <c r="D1093" s="48">
        <v>7.0060000000000002</v>
      </c>
      <c r="E1093" s="48">
        <v>7.0090000000000003</v>
      </c>
      <c r="F1093" s="48">
        <v>6.9870000000000001</v>
      </c>
      <c r="G1093" s="50">
        <v>4.0000000000000002E-4</v>
      </c>
      <c r="I1093" s="30" t="s">
        <v>679</v>
      </c>
      <c r="J1093" s="30">
        <v>1815</v>
      </c>
      <c r="K1093" s="43">
        <f t="shared" si="95"/>
        <v>8.3333333333333037E-3</v>
      </c>
      <c r="M1093" s="30" t="s">
        <v>679</v>
      </c>
      <c r="N1093" s="30">
        <v>1990.7</v>
      </c>
      <c r="O1093" s="31">
        <f t="shared" si="94"/>
        <v>1.3543098620233174E-2</v>
      </c>
      <c r="Q1093" s="48" t="s">
        <v>1541</v>
      </c>
      <c r="R1093" s="51">
        <v>1287.8</v>
      </c>
      <c r="S1093" s="50">
        <v>8.6E-3</v>
      </c>
      <c r="T1093" s="48" t="b">
        <f t="shared" si="90"/>
        <v>1</v>
      </c>
      <c r="U1093" s="68"/>
      <c r="V1093" s="68"/>
      <c r="W1093" s="6"/>
    </row>
    <row r="1094" spans="2:23" ht="27">
      <c r="B1094" s="48" t="s">
        <v>1542</v>
      </c>
      <c r="C1094" s="48">
        <v>7.008</v>
      </c>
      <c r="D1094" s="48">
        <v>6.9980000000000002</v>
      </c>
      <c r="E1094" s="48">
        <v>7.02</v>
      </c>
      <c r="F1094" s="48">
        <v>6.992</v>
      </c>
      <c r="G1094" s="50">
        <v>1.1000000000000001E-3</v>
      </c>
      <c r="I1094" s="30" t="s">
        <v>680</v>
      </c>
      <c r="J1094" s="30">
        <v>1786.45</v>
      </c>
      <c r="K1094" s="43">
        <f t="shared" si="95"/>
        <v>-1.5730027548209291E-2</v>
      </c>
      <c r="M1094" s="30" t="s">
        <v>680</v>
      </c>
      <c r="N1094" s="30">
        <v>1986.05</v>
      </c>
      <c r="O1094" s="31">
        <f t="shared" si="94"/>
        <v>-2.3358617571709317E-3</v>
      </c>
      <c r="Q1094" s="48" t="s">
        <v>1542</v>
      </c>
      <c r="R1094" s="51">
        <v>1276.5</v>
      </c>
      <c r="S1094" s="50">
        <v>-8.8000000000000005E-3</v>
      </c>
      <c r="T1094" s="48" t="b">
        <f t="shared" si="90"/>
        <v>1</v>
      </c>
      <c r="U1094" s="68"/>
      <c r="V1094" s="68"/>
      <c r="W1094" s="6"/>
    </row>
    <row r="1095" spans="2:23" ht="15.6">
      <c r="B1095" s="49">
        <v>45298</v>
      </c>
      <c r="C1095" s="48">
        <v>7.0129999999999999</v>
      </c>
      <c r="D1095" s="48">
        <v>7.0229999999999997</v>
      </c>
      <c r="E1095" s="48">
        <v>7.024</v>
      </c>
      <c r="F1095" s="48">
        <v>7.01</v>
      </c>
      <c r="G1095" s="50">
        <v>6.9999999999999999E-4</v>
      </c>
      <c r="I1095" s="29">
        <v>45298.645833333336</v>
      </c>
      <c r="J1095" s="30">
        <v>1780.05</v>
      </c>
      <c r="K1095" s="43">
        <f t="shared" si="95"/>
        <v>-3.5825240001120529E-3</v>
      </c>
      <c r="M1095" s="29">
        <v>45298.645833333336</v>
      </c>
      <c r="N1095" s="30">
        <v>2009.6</v>
      </c>
      <c r="O1095" s="31">
        <f t="shared" si="94"/>
        <v>1.1857707509881354E-2</v>
      </c>
      <c r="Q1095" s="49">
        <v>45298</v>
      </c>
      <c r="R1095" s="51">
        <v>1267.8</v>
      </c>
      <c r="S1095" s="50">
        <v>-6.7999999999999996E-3</v>
      </c>
      <c r="T1095" s="48" t="b">
        <f t="shared" si="90"/>
        <v>1</v>
      </c>
      <c r="U1095" s="68"/>
      <c r="V1095" s="68"/>
      <c r="W1095" s="6"/>
    </row>
    <row r="1096" spans="2:23" ht="15.6">
      <c r="B1096" s="49">
        <v>45329</v>
      </c>
      <c r="C1096" s="48">
        <v>7.0090000000000003</v>
      </c>
      <c r="D1096" s="48">
        <v>7.0090000000000003</v>
      </c>
      <c r="E1096" s="48">
        <v>7.0090000000000003</v>
      </c>
      <c r="F1096" s="48">
        <v>7.0090000000000003</v>
      </c>
      <c r="G1096" s="50">
        <v>-5.9999999999999995E-4</v>
      </c>
      <c r="I1096" s="29">
        <v>45329.645833333336</v>
      </c>
      <c r="J1096" s="30">
        <v>1748.45</v>
      </c>
      <c r="K1096" s="43">
        <f t="shared" si="95"/>
        <v>-1.7752310328361554E-2</v>
      </c>
      <c r="M1096" s="29">
        <v>45329.645833333336</v>
      </c>
      <c r="N1096" s="30">
        <v>2031.5</v>
      </c>
      <c r="O1096" s="31">
        <f t="shared" si="94"/>
        <v>1.0897691082802696E-2</v>
      </c>
      <c r="Q1096" s="49">
        <v>45329</v>
      </c>
      <c r="R1096" s="51">
        <v>1274.95</v>
      </c>
      <c r="S1096" s="50">
        <v>5.5999999999999999E-3</v>
      </c>
      <c r="T1096" s="48" t="b">
        <f t="shared" si="90"/>
        <v>1</v>
      </c>
      <c r="U1096" s="68"/>
      <c r="V1096" s="68"/>
      <c r="W1096" s="6"/>
    </row>
    <row r="1097" spans="2:23" ht="15.6">
      <c r="B1097" s="49">
        <v>45358</v>
      </c>
      <c r="C1097" s="48">
        <v>7.0010000000000003</v>
      </c>
      <c r="D1097" s="48">
        <v>7.0090000000000003</v>
      </c>
      <c r="E1097" s="48">
        <v>7.0090000000000003</v>
      </c>
      <c r="F1097" s="48">
        <v>6.9989999999999997</v>
      </c>
      <c r="G1097" s="50">
        <v>-1.1000000000000001E-3</v>
      </c>
      <c r="I1097" s="29">
        <v>45358.645833333336</v>
      </c>
      <c r="J1097" s="30">
        <v>1724.15</v>
      </c>
      <c r="K1097" s="43">
        <f t="shared" si="95"/>
        <v>-1.3898023964082462E-2</v>
      </c>
      <c r="M1097" s="29">
        <v>45358.645833333336</v>
      </c>
      <c r="N1097" s="30">
        <v>2035.8</v>
      </c>
      <c r="O1097" s="31">
        <f t="shared" si="94"/>
        <v>2.1166625646074078E-3</v>
      </c>
      <c r="Q1097" s="49">
        <v>45358</v>
      </c>
      <c r="R1097" s="51">
        <v>1271.5</v>
      </c>
      <c r="S1097" s="50">
        <v>-2.7000000000000001E-3</v>
      </c>
      <c r="T1097" s="48" t="b">
        <f t="shared" si="90"/>
        <v>1</v>
      </c>
      <c r="U1097" s="68"/>
      <c r="V1097" s="68"/>
      <c r="W1097" s="6"/>
    </row>
    <row r="1098" spans="2:23" ht="15.6">
      <c r="B1098" s="49">
        <v>45389</v>
      </c>
      <c r="C1098" s="48">
        <v>6.9980000000000002</v>
      </c>
      <c r="D1098" s="48">
        <v>6.992</v>
      </c>
      <c r="E1098" s="48">
        <v>7.0010000000000003</v>
      </c>
      <c r="F1098" s="48">
        <v>6.9889999999999999</v>
      </c>
      <c r="G1098" s="50">
        <v>-4.0000000000000002E-4</v>
      </c>
      <c r="I1098" s="29">
        <v>45389.645833333336</v>
      </c>
      <c r="J1098" s="30">
        <v>1724.6</v>
      </c>
      <c r="K1098" s="43">
        <f t="shared" si="95"/>
        <v>2.6099817301261652E-4</v>
      </c>
      <c r="M1098" s="29">
        <v>45389.645833333336</v>
      </c>
      <c r="N1098" s="30">
        <v>2012</v>
      </c>
      <c r="O1098" s="31">
        <f t="shared" si="94"/>
        <v>-1.1690735828666865E-2</v>
      </c>
      <c r="Q1098" s="49">
        <v>45389</v>
      </c>
      <c r="R1098" s="51">
        <v>1259.4000000000001</v>
      </c>
      <c r="S1098" s="50">
        <v>-9.4999999999999998E-3</v>
      </c>
      <c r="T1098" s="48" t="b">
        <f t="shared" si="90"/>
        <v>1</v>
      </c>
      <c r="U1098" s="68"/>
      <c r="V1098" s="68"/>
      <c r="W1098" s="6"/>
    </row>
    <row r="1099" spans="2:23" ht="15.6">
      <c r="B1099" s="49">
        <v>45419</v>
      </c>
      <c r="C1099" s="48">
        <v>6.9930000000000003</v>
      </c>
      <c r="D1099" s="48">
        <v>7.016</v>
      </c>
      <c r="E1099" s="48">
        <v>7.016</v>
      </c>
      <c r="F1099" s="48">
        <v>6.9870000000000001</v>
      </c>
      <c r="G1099" s="50">
        <v>-6.9999999999999999E-4</v>
      </c>
      <c r="I1099" s="29">
        <v>45419.645833333336</v>
      </c>
      <c r="J1099" s="30">
        <v>1716.25</v>
      </c>
      <c r="K1099" s="43">
        <f t="shared" si="95"/>
        <v>-4.8417024237503714E-3</v>
      </c>
      <c r="M1099" s="29">
        <v>45419.645833333336</v>
      </c>
      <c r="N1099" s="30">
        <v>2072.6</v>
      </c>
      <c r="O1099" s="31">
        <f t="shared" si="94"/>
        <v>3.0119284294234605E-2</v>
      </c>
      <c r="Q1099" s="49">
        <v>45419</v>
      </c>
      <c r="R1099" s="51">
        <v>1254.1500000000001</v>
      </c>
      <c r="S1099" s="50">
        <v>-4.1999999999999997E-3</v>
      </c>
      <c r="T1099" s="48" t="b">
        <f t="shared" ref="T1099:T1162" si="96">Q1099=B1099</f>
        <v>1</v>
      </c>
      <c r="U1099" s="69"/>
      <c r="V1099" s="68"/>
      <c r="W1099" s="6"/>
    </row>
    <row r="1100" spans="2:23" ht="15.6">
      <c r="B1100" s="49">
        <v>45511</v>
      </c>
      <c r="C1100" s="48">
        <v>6.9889999999999999</v>
      </c>
      <c r="D1100" s="48">
        <v>6.9889999999999999</v>
      </c>
      <c r="E1100" s="48">
        <v>6.9909999999999997</v>
      </c>
      <c r="F1100" s="48">
        <v>6.9829999999999997</v>
      </c>
      <c r="G1100" s="50">
        <v>-5.9999999999999995E-4</v>
      </c>
      <c r="I1100" s="29">
        <v>45511.645833333336</v>
      </c>
      <c r="J1100" s="30">
        <v>1639</v>
      </c>
      <c r="K1100" s="43">
        <f t="shared" si="95"/>
        <v>-4.5010924981791711E-2</v>
      </c>
      <c r="M1100" s="29">
        <v>45511.645833333336</v>
      </c>
      <c r="N1100" s="30">
        <v>2110.9499999999998</v>
      </c>
      <c r="O1100" s="31">
        <f t="shared" si="94"/>
        <v>1.8503329151789982E-2</v>
      </c>
      <c r="Q1100" s="49">
        <v>45511</v>
      </c>
      <c r="R1100" s="51">
        <v>1272.0999999999999</v>
      </c>
      <c r="S1100" s="50">
        <v>1.43E-2</v>
      </c>
      <c r="T1100" s="48" t="b">
        <f t="shared" si="96"/>
        <v>1</v>
      </c>
      <c r="U1100" s="69"/>
      <c r="V1100" s="68"/>
      <c r="W1100" s="6"/>
    </row>
    <row r="1101" spans="2:23" ht="15.6">
      <c r="B1101" s="49">
        <v>45542</v>
      </c>
      <c r="C1101" s="48">
        <v>6.9889999999999999</v>
      </c>
      <c r="D1101" s="48">
        <v>7.0060000000000002</v>
      </c>
      <c r="E1101" s="48">
        <v>7.0060000000000002</v>
      </c>
      <c r="F1101" s="48">
        <v>6.9829999999999997</v>
      </c>
      <c r="G1101" s="50">
        <v>0</v>
      </c>
      <c r="I1101" s="29">
        <v>45542.645833333336</v>
      </c>
      <c r="J1101" s="30">
        <v>1670.2</v>
      </c>
      <c r="K1101" s="43">
        <f t="shared" si="95"/>
        <v>1.9035997559487594E-2</v>
      </c>
      <c r="M1101" s="29">
        <v>45542.645833333336</v>
      </c>
      <c r="N1101" s="30">
        <v>2102.0500000000002</v>
      </c>
      <c r="O1101" s="31">
        <f t="shared" si="94"/>
        <v>-4.2161112295410197E-3</v>
      </c>
      <c r="Q1101" s="49">
        <v>45542</v>
      </c>
      <c r="R1101" s="51">
        <v>1288.25</v>
      </c>
      <c r="S1101" s="50">
        <v>1.2699999999999999E-2</v>
      </c>
      <c r="T1101" s="48" t="b">
        <f t="shared" si="96"/>
        <v>1</v>
      </c>
      <c r="U1101" s="69"/>
      <c r="V1101" s="68"/>
      <c r="W1101" s="6"/>
    </row>
    <row r="1102" spans="2:23" ht="15.6">
      <c r="B1102" s="49">
        <v>45572</v>
      </c>
      <c r="C1102" s="48">
        <v>6.976</v>
      </c>
      <c r="D1102" s="48">
        <v>6.9950000000000001</v>
      </c>
      <c r="E1102" s="48">
        <v>6.9950000000000001</v>
      </c>
      <c r="F1102" s="48">
        <v>6.9749999999999996</v>
      </c>
      <c r="G1102" s="50">
        <v>-1.9E-3</v>
      </c>
      <c r="I1102" s="29">
        <v>45572.645833333336</v>
      </c>
      <c r="J1102" s="30">
        <v>1666.15</v>
      </c>
      <c r="K1102" s="43">
        <f t="shared" si="95"/>
        <v>-2.4248592982876183E-3</v>
      </c>
      <c r="M1102" s="29">
        <v>45572.645833333336</v>
      </c>
      <c r="N1102" s="30">
        <v>2090.4499999999998</v>
      </c>
      <c r="O1102" s="31">
        <f t="shared" si="94"/>
        <v>-5.5184224923291447E-3</v>
      </c>
      <c r="Q1102" s="49">
        <v>45572</v>
      </c>
      <c r="R1102" s="51">
        <v>1281.05</v>
      </c>
      <c r="S1102" s="50">
        <v>-5.5999999999999999E-3</v>
      </c>
      <c r="T1102" s="48" t="b">
        <f t="shared" si="96"/>
        <v>1</v>
      </c>
      <c r="U1102" s="69"/>
      <c r="V1102" s="68"/>
      <c r="W1102" s="6"/>
    </row>
    <row r="1103" spans="2:23" ht="15.6">
      <c r="B1103" s="49">
        <v>45603</v>
      </c>
      <c r="C1103" s="48">
        <v>6.9820000000000002</v>
      </c>
      <c r="D1103" s="48">
        <v>6.9820000000000002</v>
      </c>
      <c r="E1103" s="48">
        <v>6.9820000000000002</v>
      </c>
      <c r="F1103" s="48">
        <v>6.9820000000000002</v>
      </c>
      <c r="G1103" s="50">
        <v>8.9999999999999998E-4</v>
      </c>
      <c r="I1103" s="29">
        <v>45603.645833333336</v>
      </c>
      <c r="J1103" s="30">
        <v>1665.65</v>
      </c>
      <c r="K1103" s="43">
        <f t="shared" si="95"/>
        <v>-3.0009302883893252E-4</v>
      </c>
      <c r="M1103" s="29">
        <v>45603.645833333336</v>
      </c>
      <c r="N1103" s="30">
        <v>2079.35</v>
      </c>
      <c r="O1103" s="31">
        <f t="shared" si="94"/>
        <v>-5.3098615130713345E-3</v>
      </c>
      <c r="Q1103" s="49">
        <v>45603</v>
      </c>
      <c r="R1103" s="51">
        <v>1284.5</v>
      </c>
      <c r="S1103" s="50">
        <v>2.7000000000000001E-3</v>
      </c>
      <c r="T1103" s="48" t="b">
        <f t="shared" si="96"/>
        <v>1</v>
      </c>
      <c r="U1103" s="69"/>
      <c r="V1103" s="68"/>
      <c r="W1103" s="6"/>
    </row>
    <row r="1104" spans="2:23" ht="15.6">
      <c r="B1104" s="49">
        <v>45633</v>
      </c>
      <c r="C1104" s="48">
        <v>6.9859999999999998</v>
      </c>
      <c r="D1104" s="48">
        <v>6.9749999999999996</v>
      </c>
      <c r="E1104" s="48">
        <v>6.9880000000000004</v>
      </c>
      <c r="F1104" s="48">
        <v>6.9720000000000004</v>
      </c>
      <c r="G1104" s="50">
        <v>5.9999999999999995E-4</v>
      </c>
      <c r="I1104" s="29">
        <v>45633.645833333336</v>
      </c>
      <c r="J1104" s="30">
        <v>1668.65</v>
      </c>
      <c r="K1104" s="43">
        <f t="shared" ref="K1104:K1149" si="97">(J1104/J1103)-1</f>
        <v>1.8010986701888498E-3</v>
      </c>
      <c r="M1104" s="29">
        <v>45633.645833333336</v>
      </c>
      <c r="N1104" s="30">
        <v>2065.1</v>
      </c>
      <c r="O1104" s="31">
        <f t="shared" si="94"/>
        <v>-6.8531031331906522E-3</v>
      </c>
      <c r="Q1104" s="49">
        <v>45633</v>
      </c>
      <c r="R1104" s="51">
        <v>1289.6500000000001</v>
      </c>
      <c r="S1104" s="50">
        <v>4.0000000000000001E-3</v>
      </c>
      <c r="T1104" s="48" t="b">
        <f t="shared" si="96"/>
        <v>1</v>
      </c>
      <c r="U1104" s="69"/>
      <c r="V1104" s="68"/>
      <c r="W1104" s="6"/>
    </row>
    <row r="1105" spans="2:23" ht="27">
      <c r="B1105" s="48" t="s">
        <v>1543</v>
      </c>
      <c r="C1105" s="48">
        <v>6.9809999999999999</v>
      </c>
      <c r="D1105" s="48">
        <v>7.0049999999999999</v>
      </c>
      <c r="E1105" s="48">
        <v>7.0049999999999999</v>
      </c>
      <c r="F1105" s="48">
        <v>6.9770000000000003</v>
      </c>
      <c r="G1105" s="50">
        <v>-6.9999999999999999E-4</v>
      </c>
      <c r="I1105" s="30" t="s">
        <v>681</v>
      </c>
      <c r="J1105" s="30">
        <v>1679.4</v>
      </c>
      <c r="K1105" s="43">
        <f t="shared" si="97"/>
        <v>6.4423336229886274E-3</v>
      </c>
      <c r="M1105" s="30" t="s">
        <v>681</v>
      </c>
      <c r="N1105" s="30">
        <v>2068.3000000000002</v>
      </c>
      <c r="O1105" s="31">
        <f t="shared" si="94"/>
        <v>1.5495617645635562E-3</v>
      </c>
      <c r="Q1105" s="48" t="s">
        <v>1543</v>
      </c>
      <c r="R1105" s="51">
        <v>1303.7</v>
      </c>
      <c r="S1105" s="50">
        <v>1.09E-2</v>
      </c>
      <c r="T1105" s="48" t="b">
        <f t="shared" si="96"/>
        <v>1</v>
      </c>
      <c r="U1105" s="69"/>
      <c r="V1105" s="68"/>
      <c r="W1105" s="6"/>
    </row>
    <row r="1106" spans="2:23" ht="27">
      <c r="B1106" s="48" t="s">
        <v>1544</v>
      </c>
      <c r="C1106" s="48">
        <v>6.9660000000000002</v>
      </c>
      <c r="D1106" s="48">
        <v>6.9770000000000003</v>
      </c>
      <c r="E1106" s="48">
        <v>6.9770000000000003</v>
      </c>
      <c r="F1106" s="48">
        <v>6.9630000000000001</v>
      </c>
      <c r="G1106" s="50">
        <v>-2.0999999999999999E-3</v>
      </c>
      <c r="I1106" s="30" t="s">
        <v>682</v>
      </c>
      <c r="J1106" s="30">
        <v>1703.8</v>
      </c>
      <c r="K1106" s="43">
        <f t="shared" si="97"/>
        <v>1.4528998451827979E-2</v>
      </c>
      <c r="M1106" s="30" t="s">
        <v>682</v>
      </c>
      <c r="N1106" s="30">
        <v>2082.9</v>
      </c>
      <c r="O1106" s="31">
        <f t="shared" si="94"/>
        <v>7.0589372914953152E-3</v>
      </c>
      <c r="Q1106" s="48" t="s">
        <v>1544</v>
      </c>
      <c r="R1106" s="51">
        <v>1298.5999999999999</v>
      </c>
      <c r="S1106" s="50">
        <v>-3.8999999999999998E-3</v>
      </c>
      <c r="T1106" s="48" t="b">
        <f t="shared" si="96"/>
        <v>1</v>
      </c>
      <c r="U1106" s="69"/>
      <c r="V1106" s="68"/>
      <c r="W1106" s="6"/>
    </row>
    <row r="1107" spans="2:23" ht="27">
      <c r="B1107" s="48" t="s">
        <v>1545</v>
      </c>
      <c r="C1107" s="48">
        <v>6.9660000000000002</v>
      </c>
      <c r="D1107" s="48">
        <v>6.97</v>
      </c>
      <c r="E1107" s="48">
        <v>6.97</v>
      </c>
      <c r="F1107" s="48">
        <v>6.9589999999999996</v>
      </c>
      <c r="G1107" s="50">
        <v>0</v>
      </c>
      <c r="I1107" s="30" t="s">
        <v>683</v>
      </c>
      <c r="J1107" s="30">
        <v>1687.6</v>
      </c>
      <c r="K1107" s="43">
        <f t="shared" si="97"/>
        <v>-9.5081582345345472E-3</v>
      </c>
      <c r="M1107" s="30" t="s">
        <v>683</v>
      </c>
      <c r="N1107" s="30">
        <v>2091.9</v>
      </c>
      <c r="O1107" s="31">
        <f t="shared" ref="O1107:O1149" si="98">(N1107/N1106)-1</f>
        <v>4.3208987469394167E-3</v>
      </c>
      <c r="Q1107" s="48" t="s">
        <v>1545</v>
      </c>
      <c r="R1107" s="51">
        <v>1299.45</v>
      </c>
      <c r="S1107" s="50">
        <v>6.9999999999999999E-4</v>
      </c>
      <c r="T1107" s="48" t="b">
        <f t="shared" si="96"/>
        <v>1</v>
      </c>
      <c r="U1107" s="68"/>
      <c r="V1107" s="68"/>
      <c r="W1107" s="6"/>
    </row>
    <row r="1108" spans="2:23" ht="27">
      <c r="B1108" s="48" t="s">
        <v>1546</v>
      </c>
      <c r="C1108" s="48">
        <v>6.9649999999999999</v>
      </c>
      <c r="D1108" s="48">
        <v>6.976</v>
      </c>
      <c r="E1108" s="48">
        <v>6.976</v>
      </c>
      <c r="F1108" s="48">
        <v>6.9619999999999997</v>
      </c>
      <c r="G1108" s="50">
        <v>-1E-4</v>
      </c>
      <c r="I1108" s="30" t="s">
        <v>684</v>
      </c>
      <c r="J1108" s="30">
        <v>1688.5</v>
      </c>
      <c r="K1108" s="43">
        <f t="shared" si="97"/>
        <v>5.3330173026799876E-4</v>
      </c>
      <c r="M1108" s="30" t="s">
        <v>684</v>
      </c>
      <c r="N1108" s="30">
        <v>2040.85</v>
      </c>
      <c r="O1108" s="31">
        <f t="shared" si="98"/>
        <v>-2.4403652182226732E-2</v>
      </c>
      <c r="Q1108" s="48" t="s">
        <v>1546</v>
      </c>
      <c r="R1108" s="51">
        <v>1297.75</v>
      </c>
      <c r="S1108" s="50">
        <v>-1.2999999999999999E-3</v>
      </c>
      <c r="T1108" s="48" t="b">
        <f t="shared" si="96"/>
        <v>1</v>
      </c>
      <c r="U1108" s="68"/>
      <c r="V1108" s="68"/>
      <c r="W1108" s="6"/>
    </row>
    <row r="1109" spans="2:23" ht="27">
      <c r="B1109" s="48" t="s">
        <v>1547</v>
      </c>
      <c r="C1109" s="48">
        <v>6.9669999999999996</v>
      </c>
      <c r="D1109" s="48">
        <v>6.9820000000000002</v>
      </c>
      <c r="E1109" s="48">
        <v>6.9820000000000002</v>
      </c>
      <c r="F1109" s="48">
        <v>6.9660000000000002</v>
      </c>
      <c r="G1109" s="50">
        <v>2.9999999999999997E-4</v>
      </c>
      <c r="I1109" s="30" t="s">
        <v>685</v>
      </c>
      <c r="J1109" s="30">
        <v>1719.45</v>
      </c>
      <c r="K1109" s="43">
        <f t="shared" si="97"/>
        <v>1.8329878590464865E-2</v>
      </c>
      <c r="M1109" s="30" t="s">
        <v>685</v>
      </c>
      <c r="N1109" s="30">
        <v>2014.75</v>
      </c>
      <c r="O1109" s="31">
        <f t="shared" si="98"/>
        <v>-1.2788788984981703E-2</v>
      </c>
      <c r="Q1109" s="48" t="s">
        <v>1547</v>
      </c>
      <c r="R1109" s="51">
        <v>1308.0999999999999</v>
      </c>
      <c r="S1109" s="50">
        <v>8.0000000000000002E-3</v>
      </c>
      <c r="T1109" s="48" t="b">
        <f t="shared" si="96"/>
        <v>1</v>
      </c>
      <c r="U1109" s="68"/>
      <c r="V1109" s="68"/>
      <c r="W1109" s="6"/>
    </row>
    <row r="1110" spans="2:23" ht="27">
      <c r="B1110" s="48" t="s">
        <v>1548</v>
      </c>
      <c r="C1110" s="48">
        <v>6.97</v>
      </c>
      <c r="D1110" s="48">
        <v>6.9720000000000004</v>
      </c>
      <c r="E1110" s="48">
        <v>6.9870000000000001</v>
      </c>
      <c r="F1110" s="48">
        <v>6.952</v>
      </c>
      <c r="G1110" s="50">
        <v>4.0000000000000002E-4</v>
      </c>
      <c r="I1110" s="30" t="s">
        <v>686</v>
      </c>
      <c r="J1110" s="30">
        <v>1705</v>
      </c>
      <c r="K1110" s="43">
        <f t="shared" si="97"/>
        <v>-8.403850068335883E-3</v>
      </c>
      <c r="M1110" s="30" t="s">
        <v>686</v>
      </c>
      <c r="N1110" s="30">
        <v>2023.35</v>
      </c>
      <c r="O1110" s="31">
        <f t="shared" si="98"/>
        <v>4.2685196674525638E-3</v>
      </c>
      <c r="Q1110" s="48" t="s">
        <v>1548</v>
      </c>
      <c r="R1110" s="51">
        <v>1332</v>
      </c>
      <c r="S1110" s="50">
        <v>1.83E-2</v>
      </c>
      <c r="T1110" s="48" t="b">
        <f t="shared" si="96"/>
        <v>1</v>
      </c>
      <c r="U1110" s="68"/>
      <c r="V1110" s="68"/>
      <c r="W1110" s="6"/>
    </row>
    <row r="1111" spans="2:23" ht="27">
      <c r="B1111" s="48" t="s">
        <v>1549</v>
      </c>
      <c r="C1111" s="48">
        <v>6.9640000000000004</v>
      </c>
      <c r="D1111" s="48">
        <v>6.9770000000000003</v>
      </c>
      <c r="E1111" s="48">
        <v>6.9770000000000003</v>
      </c>
      <c r="F1111" s="48">
        <v>6.96</v>
      </c>
      <c r="G1111" s="50">
        <v>-8.9999999999999998E-4</v>
      </c>
      <c r="I1111" s="30" t="s">
        <v>687</v>
      </c>
      <c r="J1111" s="30">
        <v>1719.45</v>
      </c>
      <c r="K1111" s="43">
        <f t="shared" si="97"/>
        <v>8.4750733137830547E-3</v>
      </c>
      <c r="M1111" s="30" t="s">
        <v>687</v>
      </c>
      <c r="N1111" s="30">
        <v>2019.9</v>
      </c>
      <c r="O1111" s="31">
        <f t="shared" si="98"/>
        <v>-1.7050930387721985E-3</v>
      </c>
      <c r="Q1111" s="48" t="s">
        <v>1549</v>
      </c>
      <c r="R1111" s="51">
        <v>1382.85</v>
      </c>
      <c r="S1111" s="50">
        <v>3.8199999999999998E-2</v>
      </c>
      <c r="T1111" s="48" t="b">
        <f t="shared" si="96"/>
        <v>1</v>
      </c>
      <c r="U1111" s="68"/>
      <c r="V1111" s="68"/>
      <c r="W1111" s="6"/>
    </row>
    <row r="1112" spans="2:23" ht="27">
      <c r="B1112" s="48" t="s">
        <v>1550</v>
      </c>
      <c r="C1112" s="48">
        <v>6.952</v>
      </c>
      <c r="D1112" s="48">
        <v>6.9740000000000002</v>
      </c>
      <c r="E1112" s="48">
        <v>6.9740000000000002</v>
      </c>
      <c r="F1112" s="48">
        <v>6.952</v>
      </c>
      <c r="G1112" s="50">
        <v>-1.6999999999999999E-3</v>
      </c>
      <c r="I1112" s="30" t="s">
        <v>688</v>
      </c>
      <c r="J1112" s="30">
        <v>1739.6</v>
      </c>
      <c r="K1112" s="43">
        <f t="shared" si="97"/>
        <v>1.1718863590101325E-2</v>
      </c>
      <c r="M1112" s="30" t="s">
        <v>688</v>
      </c>
      <c r="N1112" s="30">
        <v>2109.25</v>
      </c>
      <c r="O1112" s="31">
        <f t="shared" si="98"/>
        <v>4.4234863112035283E-2</v>
      </c>
      <c r="Q1112" s="48" t="s">
        <v>1550</v>
      </c>
      <c r="R1112" s="51">
        <v>1443.8</v>
      </c>
      <c r="S1112" s="50">
        <v>4.41E-2</v>
      </c>
      <c r="T1112" s="48" t="b">
        <f t="shared" si="96"/>
        <v>1</v>
      </c>
      <c r="U1112" s="68"/>
      <c r="V1112" s="68"/>
      <c r="W1112" s="6"/>
    </row>
    <row r="1113" spans="2:23" ht="27">
      <c r="B1113" s="48" t="s">
        <v>1551</v>
      </c>
      <c r="C1113" s="48">
        <v>6.94</v>
      </c>
      <c r="D1113" s="48">
        <v>6.9619999999999997</v>
      </c>
      <c r="E1113" s="48">
        <v>6.9619999999999997</v>
      </c>
      <c r="F1113" s="48">
        <v>6.9269999999999996</v>
      </c>
      <c r="G1113" s="50">
        <v>-1.6999999999999999E-3</v>
      </c>
      <c r="I1113" s="30" t="s">
        <v>689</v>
      </c>
      <c r="J1113" s="30">
        <v>1732</v>
      </c>
      <c r="K1113" s="43">
        <f t="shared" si="97"/>
        <v>-4.3688204184869628E-3</v>
      </c>
      <c r="M1113" s="30" t="s">
        <v>689</v>
      </c>
      <c r="N1113" s="30">
        <v>2037</v>
      </c>
      <c r="O1113" s="31">
        <f t="shared" si="98"/>
        <v>-3.4253881711508782E-2</v>
      </c>
      <c r="Q1113" s="48" t="s">
        <v>1551</v>
      </c>
      <c r="R1113" s="51">
        <v>1415.4</v>
      </c>
      <c r="S1113" s="50">
        <v>-1.9699999999999999E-2</v>
      </c>
      <c r="T1113" s="48" t="b">
        <f t="shared" si="96"/>
        <v>1</v>
      </c>
      <c r="U1113" s="68"/>
      <c r="V1113" s="68"/>
      <c r="W1113" s="6"/>
    </row>
    <row r="1114" spans="2:23" ht="27">
      <c r="B1114" s="48" t="s">
        <v>1552</v>
      </c>
      <c r="C1114" s="48">
        <v>6.9189999999999996</v>
      </c>
      <c r="D1114" s="48">
        <v>6.9420000000000002</v>
      </c>
      <c r="E1114" s="48">
        <v>6.9420000000000002</v>
      </c>
      <c r="F1114" s="48">
        <v>6.9130000000000003</v>
      </c>
      <c r="G1114" s="50">
        <v>-3.0000000000000001E-3</v>
      </c>
      <c r="I1114" s="30" t="s">
        <v>690</v>
      </c>
      <c r="J1114" s="30">
        <v>1719.75</v>
      </c>
      <c r="K1114" s="43">
        <f t="shared" si="97"/>
        <v>-7.0727482678983877E-3</v>
      </c>
      <c r="M1114" s="30" t="s">
        <v>690</v>
      </c>
      <c r="N1114" s="30">
        <v>1996.3</v>
      </c>
      <c r="O1114" s="31">
        <f t="shared" si="98"/>
        <v>-1.9980363279332392E-2</v>
      </c>
      <c r="Q1114" s="48" t="s">
        <v>1552</v>
      </c>
      <c r="R1114" s="51">
        <v>1421.1</v>
      </c>
      <c r="S1114" s="50">
        <v>4.0000000000000001E-3</v>
      </c>
      <c r="T1114" s="48" t="b">
        <f t="shared" si="96"/>
        <v>1</v>
      </c>
      <c r="U1114" s="68"/>
      <c r="V1114" s="68"/>
      <c r="W1114" s="6"/>
    </row>
    <row r="1115" spans="2:23" ht="27">
      <c r="B1115" s="48" t="s">
        <v>1553</v>
      </c>
      <c r="C1115" s="48">
        <v>6.931</v>
      </c>
      <c r="D1115" s="48">
        <v>6.9260000000000002</v>
      </c>
      <c r="E1115" s="48">
        <v>6.9340000000000002</v>
      </c>
      <c r="F1115" s="48">
        <v>6.91</v>
      </c>
      <c r="G1115" s="50">
        <v>1.6999999999999999E-3</v>
      </c>
      <c r="I1115" s="30" t="s">
        <v>691</v>
      </c>
      <c r="J1115" s="30">
        <v>1728.8</v>
      </c>
      <c r="K1115" s="43">
        <f t="shared" si="97"/>
        <v>5.2623927896495726E-3</v>
      </c>
      <c r="M1115" s="30" t="s">
        <v>691</v>
      </c>
      <c r="N1115" s="30">
        <v>2015.85</v>
      </c>
      <c r="O1115" s="31">
        <f t="shared" si="98"/>
        <v>9.7931172669438737E-3</v>
      </c>
      <c r="Q1115" s="48" t="s">
        <v>1553</v>
      </c>
      <c r="R1115" s="51">
        <v>1409.25</v>
      </c>
      <c r="S1115" s="50">
        <v>-8.3000000000000001E-3</v>
      </c>
      <c r="T1115" s="48" t="b">
        <f t="shared" si="96"/>
        <v>1</v>
      </c>
      <c r="U1115" s="68"/>
      <c r="V1115" s="68"/>
      <c r="W1115" s="6"/>
    </row>
    <row r="1116" spans="2:23" ht="27">
      <c r="B1116" s="48" t="s">
        <v>1554</v>
      </c>
      <c r="C1116" s="48">
        <v>6.9240000000000004</v>
      </c>
      <c r="D1116" s="48">
        <v>6.9320000000000004</v>
      </c>
      <c r="E1116" s="48">
        <v>6.9390000000000001</v>
      </c>
      <c r="F1116" s="48">
        <v>6.9180000000000001</v>
      </c>
      <c r="G1116" s="50">
        <v>-1E-3</v>
      </c>
      <c r="I1116" s="30" t="s">
        <v>692</v>
      </c>
      <c r="J1116" s="30">
        <v>1723.5</v>
      </c>
      <c r="K1116" s="43">
        <f t="shared" si="97"/>
        <v>-3.0657103192965884E-3</v>
      </c>
      <c r="M1116" s="30" t="s">
        <v>692</v>
      </c>
      <c r="N1116" s="30">
        <v>2015</v>
      </c>
      <c r="O1116" s="31">
        <f t="shared" si="98"/>
        <v>-4.2165835751661884E-4</v>
      </c>
      <c r="Q1116" s="48" t="s">
        <v>1554</v>
      </c>
      <c r="R1116" s="51">
        <v>1413.3</v>
      </c>
      <c r="S1116" s="50">
        <v>2.8999999999999998E-3</v>
      </c>
      <c r="T1116" s="48" t="b">
        <f t="shared" si="96"/>
        <v>1</v>
      </c>
      <c r="U1116" s="68"/>
      <c r="V1116" s="68"/>
      <c r="W1116" s="6"/>
    </row>
    <row r="1117" spans="2:23" ht="15.6">
      <c r="B1117" s="49">
        <v>45299</v>
      </c>
      <c r="C1117" s="48">
        <v>6.9160000000000004</v>
      </c>
      <c r="D1117" s="48">
        <v>6.9119999999999999</v>
      </c>
      <c r="E1117" s="48">
        <v>6.9189999999999996</v>
      </c>
      <c r="F1117" s="48">
        <v>6.9089999999999998</v>
      </c>
      <c r="G1117" s="50">
        <v>-1.1999999999999999E-3</v>
      </c>
      <c r="I1117" s="29">
        <v>45299.645833333336</v>
      </c>
      <c r="J1117" s="30">
        <v>1710.3</v>
      </c>
      <c r="K1117" s="43">
        <f t="shared" si="97"/>
        <v>-7.6588337684944108E-3</v>
      </c>
      <c r="M1117" s="29">
        <v>45299.645833333336</v>
      </c>
      <c r="N1117" s="30">
        <v>2001.4</v>
      </c>
      <c r="O1117" s="31">
        <f t="shared" si="98"/>
        <v>-6.7493796526053584E-3</v>
      </c>
      <c r="Q1117" s="49">
        <v>45299</v>
      </c>
      <c r="R1117" s="51">
        <v>1413.75</v>
      </c>
      <c r="S1117" s="50">
        <v>2.9999999999999997E-4</v>
      </c>
      <c r="T1117" s="48" t="b">
        <f t="shared" si="96"/>
        <v>1</v>
      </c>
      <c r="U1117" s="68"/>
      <c r="V1117" s="68"/>
      <c r="W1117" s="6"/>
    </row>
    <row r="1118" spans="2:23" ht="15.6">
      <c r="B1118" s="49">
        <v>45330</v>
      </c>
      <c r="C1118" s="48">
        <v>6.9</v>
      </c>
      <c r="D1118" s="48">
        <v>6.9089999999999998</v>
      </c>
      <c r="E1118" s="48">
        <v>6.9089999999999998</v>
      </c>
      <c r="F1118" s="48">
        <v>6.8940000000000001</v>
      </c>
      <c r="G1118" s="50">
        <v>-2.3E-3</v>
      </c>
      <c r="I1118" s="29">
        <v>45330.645833333336</v>
      </c>
      <c r="J1118" s="30">
        <v>1706.05</v>
      </c>
      <c r="K1118" s="43">
        <f t="shared" si="97"/>
        <v>-2.4849441618429724E-3</v>
      </c>
      <c r="M1118" s="29">
        <v>45330.645833333336</v>
      </c>
      <c r="N1118" s="30">
        <v>1997.65</v>
      </c>
      <c r="O1118" s="31">
        <f t="shared" si="98"/>
        <v>-1.873688418107311E-3</v>
      </c>
      <c r="Q1118" s="49">
        <v>45330</v>
      </c>
      <c r="R1118" s="51">
        <v>1421</v>
      </c>
      <c r="S1118" s="50">
        <v>5.1000000000000004E-3</v>
      </c>
      <c r="T1118" s="48" t="b">
        <f t="shared" si="96"/>
        <v>1</v>
      </c>
      <c r="U1118" s="69"/>
      <c r="V1118" s="68"/>
      <c r="W1118" s="6"/>
    </row>
    <row r="1119" spans="2:23" ht="15.6">
      <c r="B1119" s="49">
        <v>45420</v>
      </c>
      <c r="C1119" s="48">
        <v>6.86</v>
      </c>
      <c r="D1119" s="48">
        <v>6.8620000000000001</v>
      </c>
      <c r="E1119" s="48">
        <v>6.8650000000000002</v>
      </c>
      <c r="F1119" s="48">
        <v>6.8440000000000003</v>
      </c>
      <c r="G1119" s="50">
        <v>-5.7999999999999996E-3</v>
      </c>
      <c r="I1119" s="29">
        <v>45420.645833333336</v>
      </c>
      <c r="J1119" s="30">
        <v>1671.55</v>
      </c>
      <c r="K1119" s="43">
        <f t="shared" si="97"/>
        <v>-2.022215058175314E-2</v>
      </c>
      <c r="M1119" s="29">
        <v>45420.645833333336</v>
      </c>
      <c r="N1119" s="30">
        <v>1952.9</v>
      </c>
      <c r="O1119" s="31">
        <f t="shared" si="98"/>
        <v>-2.2401321552824593E-2</v>
      </c>
      <c r="Q1119" s="49">
        <v>45420</v>
      </c>
      <c r="R1119" s="51">
        <v>1400.25</v>
      </c>
      <c r="S1119" s="50">
        <v>-1.46E-2</v>
      </c>
      <c r="T1119" s="48" t="b">
        <f t="shared" si="96"/>
        <v>1</v>
      </c>
      <c r="U1119" s="69"/>
      <c r="V1119" s="68"/>
      <c r="W1119" s="6"/>
    </row>
    <row r="1120" spans="2:23" ht="15.6">
      <c r="B1120" s="49">
        <v>45451</v>
      </c>
      <c r="C1120" s="48">
        <v>6.8719999999999999</v>
      </c>
      <c r="D1120" s="48">
        <v>6.87</v>
      </c>
      <c r="E1120" s="48">
        <v>6.88</v>
      </c>
      <c r="F1120" s="48">
        <v>6.867</v>
      </c>
      <c r="G1120" s="50">
        <v>1.6999999999999999E-3</v>
      </c>
      <c r="I1120" s="29">
        <v>45451.645833333336</v>
      </c>
      <c r="J1120" s="30">
        <v>1669.45</v>
      </c>
      <c r="K1120" s="43">
        <f t="shared" si="97"/>
        <v>-1.2563189853728174E-3</v>
      </c>
      <c r="M1120" s="29">
        <v>45451.645833333336</v>
      </c>
      <c r="N1120" s="30">
        <v>1983.8</v>
      </c>
      <c r="O1120" s="31">
        <f t="shared" si="98"/>
        <v>1.5822622766142658E-2</v>
      </c>
      <c r="Q1120" s="49">
        <v>45451</v>
      </c>
      <c r="R1120" s="51">
        <v>1411.1</v>
      </c>
      <c r="S1120" s="50">
        <v>7.7000000000000002E-3</v>
      </c>
      <c r="T1120" s="48" t="b">
        <f t="shared" si="96"/>
        <v>1</v>
      </c>
      <c r="U1120" s="69"/>
      <c r="V1120" s="68"/>
      <c r="W1120" s="6"/>
    </row>
    <row r="1121" spans="2:23" ht="15.6">
      <c r="B1121" s="49">
        <v>45481</v>
      </c>
      <c r="C1121" s="48">
        <v>6.8620000000000001</v>
      </c>
      <c r="D1121" s="48">
        <v>6.8849999999999998</v>
      </c>
      <c r="E1121" s="48">
        <v>6.8849999999999998</v>
      </c>
      <c r="F1121" s="48">
        <v>6.859</v>
      </c>
      <c r="G1121" s="50">
        <v>-1.5E-3</v>
      </c>
      <c r="I1121" s="29">
        <v>45481.645833333336</v>
      </c>
      <c r="J1121" s="30">
        <v>1669.8</v>
      </c>
      <c r="K1121" s="43">
        <f t="shared" si="97"/>
        <v>2.0964988469240886E-4</v>
      </c>
      <c r="M1121" s="29">
        <v>45481.645833333336</v>
      </c>
      <c r="N1121" s="30">
        <v>1965.4</v>
      </c>
      <c r="O1121" s="31">
        <f t="shared" si="98"/>
        <v>-9.2751285411835083E-3</v>
      </c>
      <c r="Q1121" s="49">
        <v>45481</v>
      </c>
      <c r="R1121" s="51">
        <v>1462.8</v>
      </c>
      <c r="S1121" s="50">
        <v>3.6600000000000001E-2</v>
      </c>
      <c r="T1121" s="48" t="b">
        <f t="shared" si="96"/>
        <v>1</v>
      </c>
      <c r="U1121" s="69"/>
      <c r="V1121" s="68"/>
      <c r="W1121" s="6"/>
    </row>
    <row r="1122" spans="2:23" ht="15.6">
      <c r="B1122" s="49">
        <v>45512</v>
      </c>
      <c r="C1122" s="48">
        <v>6.8769999999999998</v>
      </c>
      <c r="D1122" s="48">
        <v>6.8620000000000001</v>
      </c>
      <c r="E1122" s="48">
        <v>6.8849999999999998</v>
      </c>
      <c r="F1122" s="48">
        <v>6.859</v>
      </c>
      <c r="G1122" s="50">
        <v>2.2000000000000001E-3</v>
      </c>
      <c r="I1122" s="29">
        <v>45512.645833333336</v>
      </c>
      <c r="J1122" s="30">
        <v>1703.5</v>
      </c>
      <c r="K1122" s="43">
        <f t="shared" si="97"/>
        <v>2.0182057731464864E-2</v>
      </c>
      <c r="M1122" s="29">
        <v>45512.645833333336</v>
      </c>
      <c r="N1122" s="30">
        <v>1945.35</v>
      </c>
      <c r="O1122" s="31">
        <f t="shared" si="98"/>
        <v>-1.0201485702655999E-2</v>
      </c>
      <c r="Q1122" s="49">
        <v>45512</v>
      </c>
      <c r="R1122" s="51">
        <v>1459.8</v>
      </c>
      <c r="S1122" s="50">
        <v>-2.0999999999999999E-3</v>
      </c>
      <c r="T1122" s="48" t="b">
        <f t="shared" si="96"/>
        <v>1</v>
      </c>
      <c r="U1122" s="69"/>
      <c r="V1122" s="68"/>
      <c r="W1122" s="6"/>
    </row>
    <row r="1123" spans="2:23" ht="15.6">
      <c r="B1123" s="49">
        <v>45543</v>
      </c>
      <c r="C1123" s="48">
        <v>6.88</v>
      </c>
      <c r="D1123" s="48">
        <v>6.8869999999999996</v>
      </c>
      <c r="E1123" s="48">
        <v>6.8890000000000002</v>
      </c>
      <c r="F1123" s="48">
        <v>6.8780000000000001</v>
      </c>
      <c r="G1123" s="50">
        <v>4.0000000000000002E-4</v>
      </c>
      <c r="I1123" s="29">
        <v>45543.645833333336</v>
      </c>
      <c r="J1123" s="30">
        <v>1694.5</v>
      </c>
      <c r="K1123" s="43">
        <f t="shared" si="97"/>
        <v>-5.2832403874376599E-3</v>
      </c>
      <c r="M1123" s="29">
        <v>45543.645833333336</v>
      </c>
      <c r="N1123" s="30">
        <v>1945.45</v>
      </c>
      <c r="O1123" s="31">
        <f t="shared" si="98"/>
        <v>5.1404631557394609E-5</v>
      </c>
      <c r="Q1123" s="49">
        <v>45543</v>
      </c>
      <c r="R1123" s="51">
        <v>1454.95</v>
      </c>
      <c r="S1123" s="50">
        <v>-3.3E-3</v>
      </c>
      <c r="T1123" s="48" t="b">
        <f t="shared" si="96"/>
        <v>1</v>
      </c>
      <c r="U1123" s="69"/>
      <c r="V1123" s="68"/>
      <c r="W1123" s="6"/>
    </row>
    <row r="1124" spans="2:23" ht="15.6">
      <c r="B1124" s="49">
        <v>45634</v>
      </c>
      <c r="C1124" s="48">
        <v>6.8789999999999996</v>
      </c>
      <c r="D1124" s="48">
        <v>6.8810000000000002</v>
      </c>
      <c r="E1124" s="48">
        <v>6.8810000000000002</v>
      </c>
      <c r="F1124" s="48">
        <v>6.87</v>
      </c>
      <c r="G1124" s="50">
        <v>-1E-4</v>
      </c>
      <c r="I1124" s="29">
        <v>45634.645833333336</v>
      </c>
      <c r="J1124" s="30">
        <v>1665.8</v>
      </c>
      <c r="K1124" s="43">
        <f t="shared" si="97"/>
        <v>-1.6937149601652379E-2</v>
      </c>
      <c r="M1124" s="29">
        <v>45634.645833333336</v>
      </c>
      <c r="N1124" s="30">
        <v>1922.1</v>
      </c>
      <c r="O1124" s="31">
        <f t="shared" si="98"/>
        <v>-1.2002364491505935E-2</v>
      </c>
      <c r="Q1124" s="49">
        <v>45634</v>
      </c>
      <c r="R1124" s="51">
        <v>1418</v>
      </c>
      <c r="S1124" s="50">
        <v>-2.5399999999999999E-2</v>
      </c>
      <c r="T1124" s="48" t="b">
        <f t="shared" si="96"/>
        <v>1</v>
      </c>
      <c r="U1124" s="69"/>
      <c r="V1124" s="68"/>
      <c r="W1124" s="6"/>
    </row>
    <row r="1125" spans="2:23" ht="27">
      <c r="B1125" s="48" t="s">
        <v>1555</v>
      </c>
      <c r="C1125" s="48">
        <v>6.88</v>
      </c>
      <c r="D1125" s="48">
        <v>6.8689999999999998</v>
      </c>
      <c r="E1125" s="48">
        <v>6.8869999999999996</v>
      </c>
      <c r="F1125" s="48">
        <v>6.8689999999999998</v>
      </c>
      <c r="G1125" s="50">
        <v>1E-4</v>
      </c>
      <c r="I1125" s="30" t="s">
        <v>693</v>
      </c>
      <c r="J1125" s="30">
        <v>1655.45</v>
      </c>
      <c r="K1125" s="43">
        <f t="shared" si="97"/>
        <v>-6.2132308800575409E-3</v>
      </c>
      <c r="M1125" s="30" t="s">
        <v>693</v>
      </c>
      <c r="N1125" s="30">
        <v>1904.75</v>
      </c>
      <c r="O1125" s="31">
        <f t="shared" si="98"/>
        <v>-9.0265855054366684E-3</v>
      </c>
      <c r="Q1125" s="48" t="s">
        <v>1555</v>
      </c>
      <c r="R1125" s="51">
        <v>1403.2</v>
      </c>
      <c r="S1125" s="50">
        <v>-1.04E-2</v>
      </c>
      <c r="T1125" s="48" t="b">
        <f t="shared" si="96"/>
        <v>1</v>
      </c>
      <c r="U1125" s="69"/>
      <c r="V1125" s="68"/>
      <c r="W1125" s="6"/>
    </row>
    <row r="1126" spans="2:23" ht="27">
      <c r="B1126" s="48" t="s">
        <v>1556</v>
      </c>
      <c r="C1126" s="48">
        <v>6.8579999999999997</v>
      </c>
      <c r="D1126" s="48">
        <v>6.8710000000000004</v>
      </c>
      <c r="E1126" s="48">
        <v>6.8739999999999997</v>
      </c>
      <c r="F1126" s="48">
        <v>6.8570000000000002</v>
      </c>
      <c r="G1126" s="50">
        <v>-3.2000000000000002E-3</v>
      </c>
      <c r="I1126" s="30" t="s">
        <v>694</v>
      </c>
      <c r="J1126" s="30">
        <v>1648.35</v>
      </c>
      <c r="K1126" s="43">
        <f t="shared" si="97"/>
        <v>-4.2888640550908796E-3</v>
      </c>
      <c r="M1126" s="30" t="s">
        <v>694</v>
      </c>
      <c r="N1126" s="30">
        <v>1891.5</v>
      </c>
      <c r="O1126" s="31">
        <f t="shared" si="98"/>
        <v>-6.956293476834241E-3</v>
      </c>
      <c r="Q1126" s="48" t="s">
        <v>1556</v>
      </c>
      <c r="R1126" s="51">
        <v>1404.55</v>
      </c>
      <c r="S1126" s="50">
        <v>1E-3</v>
      </c>
      <c r="T1126" s="48" t="b">
        <f t="shared" si="96"/>
        <v>1</v>
      </c>
      <c r="U1126" s="69"/>
      <c r="V1126" s="68"/>
      <c r="W1126" s="6"/>
    </row>
    <row r="1127" spans="2:23" ht="27">
      <c r="B1127" s="48" t="s">
        <v>1557</v>
      </c>
      <c r="C1127" s="48">
        <v>6.867</v>
      </c>
      <c r="D1127" s="48">
        <v>6.88</v>
      </c>
      <c r="E1127" s="48">
        <v>6.88</v>
      </c>
      <c r="F1127" s="48">
        <v>6.8639999999999999</v>
      </c>
      <c r="G1127" s="50">
        <v>1.2999999999999999E-3</v>
      </c>
      <c r="I1127" s="30" t="s">
        <v>695</v>
      </c>
      <c r="J1127" s="30">
        <v>1665.85</v>
      </c>
      <c r="K1127" s="43">
        <f t="shared" si="97"/>
        <v>1.0616677283344034E-2</v>
      </c>
      <c r="M1127" s="30" t="s">
        <v>695</v>
      </c>
      <c r="N1127" s="30">
        <v>1971.75</v>
      </c>
      <c r="O1127" s="31">
        <f t="shared" si="98"/>
        <v>4.2426645519429096E-2</v>
      </c>
      <c r="Q1127" s="48" t="s">
        <v>1557</v>
      </c>
      <c r="R1127" s="51">
        <v>1406.3</v>
      </c>
      <c r="S1127" s="50">
        <v>1.1999999999999999E-3</v>
      </c>
      <c r="T1127" s="48" t="b">
        <f t="shared" si="96"/>
        <v>1</v>
      </c>
      <c r="U1127" s="69"/>
      <c r="V1127" s="68"/>
      <c r="W1127" s="6"/>
    </row>
    <row r="1128" spans="2:23" ht="27">
      <c r="B1128" s="48" t="s">
        <v>1558</v>
      </c>
      <c r="C1128" s="48">
        <v>6.8639999999999999</v>
      </c>
      <c r="D1128" s="48">
        <v>6.8710000000000004</v>
      </c>
      <c r="E1128" s="48">
        <v>6.8710000000000004</v>
      </c>
      <c r="F1128" s="48">
        <v>6.86</v>
      </c>
      <c r="G1128" s="50">
        <v>-4.0000000000000002E-4</v>
      </c>
      <c r="I1128" s="30" t="s">
        <v>696</v>
      </c>
      <c r="J1128" s="30">
        <v>1698.8</v>
      </c>
      <c r="K1128" s="43">
        <f t="shared" si="97"/>
        <v>1.9779692049104014E-2</v>
      </c>
      <c r="M1128" s="30" t="s">
        <v>696</v>
      </c>
      <c r="N1128" s="30">
        <v>1988.5</v>
      </c>
      <c r="O1128" s="31">
        <f t="shared" si="98"/>
        <v>8.4949917585901424E-3</v>
      </c>
      <c r="Q1128" s="48" t="s">
        <v>1558</v>
      </c>
      <c r="R1128" s="51">
        <v>1402.9</v>
      </c>
      <c r="S1128" s="50">
        <v>-2.3999999999999998E-3</v>
      </c>
      <c r="T1128" s="48" t="b">
        <f t="shared" si="96"/>
        <v>1</v>
      </c>
      <c r="U1128" s="68"/>
      <c r="V1128" s="68"/>
      <c r="W1128" s="6"/>
    </row>
    <row r="1129" spans="2:23" ht="27">
      <c r="B1129" s="48" t="s">
        <v>1559</v>
      </c>
      <c r="C1129" s="48">
        <v>6.8559999999999999</v>
      </c>
      <c r="D1129" s="48">
        <v>6.8739999999999997</v>
      </c>
      <c r="E1129" s="48">
        <v>6.8739999999999997</v>
      </c>
      <c r="F1129" s="48">
        <v>6.85</v>
      </c>
      <c r="G1129" s="50">
        <v>-1.1999999999999999E-3</v>
      </c>
      <c r="I1129" s="30" t="s">
        <v>697</v>
      </c>
      <c r="J1129" s="30">
        <v>1712.7</v>
      </c>
      <c r="K1129" s="43">
        <f t="shared" si="97"/>
        <v>8.1822462914999949E-3</v>
      </c>
      <c r="M1129" s="30" t="s">
        <v>697</v>
      </c>
      <c r="N1129" s="30">
        <v>1937.7</v>
      </c>
      <c r="O1129" s="31">
        <f t="shared" si="98"/>
        <v>-2.5546894644204121E-2</v>
      </c>
      <c r="Q1129" s="48" t="s">
        <v>1559</v>
      </c>
      <c r="R1129" s="51">
        <v>1407.25</v>
      </c>
      <c r="S1129" s="50">
        <v>3.0999999999999999E-3</v>
      </c>
      <c r="T1129" s="48" t="b">
        <f t="shared" si="96"/>
        <v>1</v>
      </c>
      <c r="U1129" s="68"/>
      <c r="V1129" s="68"/>
      <c r="W1129" s="6"/>
    </row>
    <row r="1130" spans="2:23" ht="27">
      <c r="B1130" s="48" t="s">
        <v>1560</v>
      </c>
      <c r="C1130" s="48">
        <v>6.8529999999999998</v>
      </c>
      <c r="D1130" s="48">
        <v>6.8490000000000002</v>
      </c>
      <c r="E1130" s="48">
        <v>6.859</v>
      </c>
      <c r="F1130" s="48">
        <v>6.8460000000000001</v>
      </c>
      <c r="G1130" s="50">
        <v>-4.0000000000000002E-4</v>
      </c>
      <c r="I1130" s="30" t="s">
        <v>698</v>
      </c>
      <c r="J1130" s="30">
        <v>1725</v>
      </c>
      <c r="K1130" s="43">
        <f t="shared" si="97"/>
        <v>7.1816430197932934E-3</v>
      </c>
      <c r="M1130" s="30" t="s">
        <v>698</v>
      </c>
      <c r="N1130" s="30">
        <v>2010.3</v>
      </c>
      <c r="O1130" s="31">
        <f t="shared" si="98"/>
        <v>3.7467100170304857E-2</v>
      </c>
      <c r="Q1130" s="48" t="s">
        <v>1560</v>
      </c>
      <c r="R1130" s="51">
        <v>1431.65</v>
      </c>
      <c r="S1130" s="50">
        <v>1.7299999999999999E-2</v>
      </c>
      <c r="T1130" s="48" t="b">
        <f t="shared" si="96"/>
        <v>1</v>
      </c>
      <c r="U1130" s="68"/>
      <c r="V1130" s="68"/>
      <c r="W1130" s="6"/>
    </row>
    <row r="1131" spans="2:23" ht="27">
      <c r="B1131" s="48" t="s">
        <v>1561</v>
      </c>
      <c r="C1131" s="48">
        <v>6.8520000000000003</v>
      </c>
      <c r="D1131" s="48">
        <v>6.8609999999999998</v>
      </c>
      <c r="E1131" s="48">
        <v>6.8609999999999998</v>
      </c>
      <c r="F1131" s="48">
        <v>6.843</v>
      </c>
      <c r="G1131" s="50">
        <v>-1E-4</v>
      </c>
      <c r="I1131" s="30" t="s">
        <v>699</v>
      </c>
      <c r="J1131" s="30">
        <v>1765.25</v>
      </c>
      <c r="K1131" s="43">
        <f t="shared" si="97"/>
        <v>2.3333333333333428E-2</v>
      </c>
      <c r="M1131" s="30" t="s">
        <v>699</v>
      </c>
      <c r="N1131" s="30">
        <v>2024.55</v>
      </c>
      <c r="O1131" s="31">
        <f t="shared" si="98"/>
        <v>7.0884942545887952E-3</v>
      </c>
      <c r="Q1131" s="48" t="s">
        <v>1561</v>
      </c>
      <c r="R1131" s="51">
        <v>1451.8</v>
      </c>
      <c r="S1131" s="50">
        <v>1.41E-2</v>
      </c>
      <c r="T1131" s="48" t="b">
        <f t="shared" si="96"/>
        <v>1</v>
      </c>
      <c r="U1131" s="68"/>
      <c r="V1131" s="68"/>
      <c r="W1131" s="6"/>
    </row>
    <row r="1132" spans="2:23" ht="27">
      <c r="B1132" s="48" t="s">
        <v>1562</v>
      </c>
      <c r="C1132" s="48">
        <v>6.859</v>
      </c>
      <c r="D1132" s="48">
        <v>6.8550000000000004</v>
      </c>
      <c r="E1132" s="48">
        <v>6.8620000000000001</v>
      </c>
      <c r="F1132" s="48">
        <v>6.8490000000000002</v>
      </c>
      <c r="G1132" s="50">
        <v>1E-3</v>
      </c>
      <c r="I1132" s="30" t="s">
        <v>700</v>
      </c>
      <c r="J1132" s="30">
        <v>1844.45</v>
      </c>
      <c r="K1132" s="43">
        <f t="shared" si="97"/>
        <v>4.4866166265401519E-2</v>
      </c>
      <c r="M1132" s="30" t="s">
        <v>700</v>
      </c>
      <c r="N1132" s="30">
        <v>2004.8</v>
      </c>
      <c r="O1132" s="31">
        <f t="shared" si="98"/>
        <v>-9.7552542540317866E-3</v>
      </c>
      <c r="Q1132" s="48" t="s">
        <v>1562</v>
      </c>
      <c r="R1132" s="51">
        <v>1429.65</v>
      </c>
      <c r="S1132" s="50">
        <v>-1.5299999999999999E-2</v>
      </c>
      <c r="T1132" s="48" t="b">
        <f t="shared" si="96"/>
        <v>1</v>
      </c>
      <c r="U1132" s="68"/>
      <c r="V1132" s="68"/>
      <c r="W1132" s="6"/>
    </row>
    <row r="1133" spans="2:23" ht="27">
      <c r="B1133" s="48" t="s">
        <v>1563</v>
      </c>
      <c r="C1133" s="48">
        <v>6.851</v>
      </c>
      <c r="D1133" s="48">
        <v>6.8540000000000001</v>
      </c>
      <c r="E1133" s="48">
        <v>6.8540000000000001</v>
      </c>
      <c r="F1133" s="48">
        <v>6.8479999999999999</v>
      </c>
      <c r="G1133" s="50">
        <v>-1.1999999999999999E-3</v>
      </c>
      <c r="I1133" s="30" t="s">
        <v>701</v>
      </c>
      <c r="J1133" s="30">
        <v>1832.65</v>
      </c>
      <c r="K1133" s="43">
        <f t="shared" si="97"/>
        <v>-6.3975710916532869E-3</v>
      </c>
      <c r="M1133" s="30" t="s">
        <v>701</v>
      </c>
      <c r="N1133" s="30">
        <v>2008.05</v>
      </c>
      <c r="O1133" s="31">
        <f t="shared" si="98"/>
        <v>1.6211093375897434E-3</v>
      </c>
      <c r="Q1133" s="48" t="s">
        <v>1563</v>
      </c>
      <c r="R1133" s="51">
        <v>1457.45</v>
      </c>
      <c r="S1133" s="50">
        <v>1.9400000000000001E-2</v>
      </c>
      <c r="T1133" s="48" t="b">
        <f t="shared" si="96"/>
        <v>1</v>
      </c>
      <c r="U1133" s="68"/>
      <c r="V1133" s="68"/>
      <c r="W1133" s="6"/>
    </row>
    <row r="1134" spans="2:23" ht="27">
      <c r="B1134" s="48" t="s">
        <v>1564</v>
      </c>
      <c r="C1134" s="48">
        <v>6.8609999999999998</v>
      </c>
      <c r="D1134" s="48">
        <v>6.8630000000000004</v>
      </c>
      <c r="E1134" s="48">
        <v>6.8630000000000004</v>
      </c>
      <c r="F1134" s="48">
        <v>6.8540000000000001</v>
      </c>
      <c r="G1134" s="50">
        <v>1.5E-3</v>
      </c>
      <c r="I1134" s="30" t="s">
        <v>702</v>
      </c>
      <c r="J1134" s="30">
        <v>1807.9</v>
      </c>
      <c r="K1134" s="43">
        <f t="shared" si="97"/>
        <v>-1.3505033694376944E-2</v>
      </c>
      <c r="M1134" s="30" t="s">
        <v>702</v>
      </c>
      <c r="N1134" s="30">
        <v>2031.7</v>
      </c>
      <c r="O1134" s="31">
        <f t="shared" si="98"/>
        <v>1.1777595179403022E-2</v>
      </c>
      <c r="Q1134" s="48" t="s">
        <v>1564</v>
      </c>
      <c r="R1134" s="51">
        <v>1428.95</v>
      </c>
      <c r="S1134" s="50">
        <v>-1.9599999999999999E-2</v>
      </c>
      <c r="T1134" s="48" t="b">
        <f t="shared" si="96"/>
        <v>1</v>
      </c>
      <c r="U1134" s="68"/>
      <c r="V1134" s="68"/>
      <c r="W1134" s="6"/>
    </row>
    <row r="1135" spans="2:23" ht="27">
      <c r="B1135" s="48" t="s">
        <v>1565</v>
      </c>
      <c r="C1135" s="48">
        <v>6.8609999999999998</v>
      </c>
      <c r="D1135" s="48">
        <v>6.8579999999999997</v>
      </c>
      <c r="E1135" s="48">
        <v>6.8659999999999997</v>
      </c>
      <c r="F1135" s="48">
        <v>6.8559999999999999</v>
      </c>
      <c r="G1135" s="50">
        <v>0</v>
      </c>
      <c r="I1135" s="30" t="s">
        <v>703</v>
      </c>
      <c r="J1135" s="30">
        <v>1834.95</v>
      </c>
      <c r="K1135" s="43">
        <f t="shared" si="97"/>
        <v>1.496211073621323E-2</v>
      </c>
      <c r="M1135" s="30" t="s">
        <v>703</v>
      </c>
      <c r="N1135" s="30">
        <v>2030.2</v>
      </c>
      <c r="O1135" s="31">
        <f t="shared" si="98"/>
        <v>-7.3829797706359557E-4</v>
      </c>
      <c r="Q1135" s="48" t="s">
        <v>1565</v>
      </c>
      <c r="R1135" s="51">
        <v>1448.3</v>
      </c>
      <c r="S1135" s="50">
        <v>1.35E-2</v>
      </c>
      <c r="T1135" s="48" t="b">
        <f t="shared" si="96"/>
        <v>1</v>
      </c>
      <c r="U1135" s="68"/>
      <c r="V1135" s="68"/>
      <c r="W1135" s="6"/>
    </row>
    <row r="1136" spans="2:23" ht="27">
      <c r="B1136" s="48" t="s">
        <v>1566</v>
      </c>
      <c r="C1136" s="48">
        <v>6.8639999999999999</v>
      </c>
      <c r="D1136" s="48">
        <v>6.87</v>
      </c>
      <c r="E1136" s="48">
        <v>6.87</v>
      </c>
      <c r="F1136" s="48">
        <v>6.8620000000000001</v>
      </c>
      <c r="G1136" s="50">
        <v>4.0000000000000002E-4</v>
      </c>
      <c r="I1136" s="30" t="s">
        <v>704</v>
      </c>
      <c r="J1136" s="30">
        <v>1817.6</v>
      </c>
      <c r="K1136" s="43">
        <f t="shared" si="97"/>
        <v>-9.4552985094962239E-3</v>
      </c>
      <c r="M1136" s="30" t="s">
        <v>704</v>
      </c>
      <c r="N1136" s="30">
        <v>2034.55</v>
      </c>
      <c r="O1136" s="31">
        <f t="shared" si="98"/>
        <v>2.1426460447246942E-3</v>
      </c>
      <c r="Q1136" s="48" t="s">
        <v>1566</v>
      </c>
      <c r="R1136" s="51">
        <v>1448.85</v>
      </c>
      <c r="S1136" s="50">
        <v>4.0000000000000002E-4</v>
      </c>
      <c r="T1136" s="48" t="b">
        <f t="shared" si="96"/>
        <v>1</v>
      </c>
      <c r="U1136" s="68"/>
      <c r="V1136" s="68"/>
      <c r="W1136" s="6"/>
    </row>
    <row r="1137" spans="2:23" ht="27">
      <c r="B1137" s="48" t="s">
        <v>1567</v>
      </c>
      <c r="C1137" s="48">
        <v>6.8630000000000004</v>
      </c>
      <c r="D1137" s="48">
        <v>6.8719999999999999</v>
      </c>
      <c r="E1137" s="48">
        <v>6.8719999999999999</v>
      </c>
      <c r="F1137" s="48">
        <v>6.8620000000000001</v>
      </c>
      <c r="G1137" s="50">
        <v>-1E-4</v>
      </c>
      <c r="I1137" s="30" t="s">
        <v>705</v>
      </c>
      <c r="J1137" s="30">
        <v>1942.05</v>
      </c>
      <c r="K1137" s="43">
        <f t="shared" si="97"/>
        <v>6.8469410211267734E-2</v>
      </c>
      <c r="M1137" s="30" t="s">
        <v>705</v>
      </c>
      <c r="N1137" s="30">
        <v>2050.4499999999998</v>
      </c>
      <c r="O1137" s="31">
        <f t="shared" si="98"/>
        <v>7.8149959450493078E-3</v>
      </c>
      <c r="Q1137" s="48" t="s">
        <v>1567</v>
      </c>
      <c r="R1137" s="51">
        <v>1474.35</v>
      </c>
      <c r="S1137" s="50">
        <v>1.7600000000000001E-2</v>
      </c>
      <c r="T1137" s="48" t="b">
        <f t="shared" si="96"/>
        <v>1</v>
      </c>
      <c r="U1137" s="68"/>
      <c r="V1137" s="68"/>
      <c r="W1137" s="6"/>
    </row>
    <row r="1138" spans="2:23" ht="15.6">
      <c r="B1138" s="49">
        <v>45331</v>
      </c>
      <c r="C1138" s="48">
        <v>6.8760000000000003</v>
      </c>
      <c r="D1138" s="48">
        <v>6.8769999999999998</v>
      </c>
      <c r="E1138" s="48">
        <v>6.8780000000000001</v>
      </c>
      <c r="F1138" s="48">
        <v>6.8650000000000002</v>
      </c>
      <c r="G1138" s="50">
        <v>1.9E-3</v>
      </c>
      <c r="I1138" s="29">
        <v>45331.645833333336</v>
      </c>
      <c r="J1138" s="30">
        <v>2010.5</v>
      </c>
      <c r="K1138" s="43">
        <f t="shared" si="97"/>
        <v>3.5246260394943496E-2</v>
      </c>
      <c r="M1138" s="29">
        <v>45331.645833333336</v>
      </c>
      <c r="N1138" s="30">
        <v>2030.5</v>
      </c>
      <c r="O1138" s="31">
        <f t="shared" si="98"/>
        <v>-9.7295715574629016E-3</v>
      </c>
      <c r="Q1138" s="49">
        <v>45331</v>
      </c>
      <c r="R1138" s="51">
        <v>1484.85</v>
      </c>
      <c r="S1138" s="50">
        <v>7.1000000000000004E-3</v>
      </c>
      <c r="T1138" s="48" t="b">
        <f t="shared" si="96"/>
        <v>1</v>
      </c>
      <c r="U1138" s="68"/>
      <c r="V1138" s="68"/>
      <c r="W1138" s="6"/>
    </row>
    <row r="1139" spans="2:23" ht="15.6">
      <c r="B1139" s="49">
        <v>45360</v>
      </c>
      <c r="C1139" s="48">
        <v>6.87</v>
      </c>
      <c r="D1139" s="48">
        <v>6.8849999999999998</v>
      </c>
      <c r="E1139" s="48">
        <v>6.8849999999999998</v>
      </c>
      <c r="F1139" s="48">
        <v>6.8689999999999998</v>
      </c>
      <c r="G1139" s="50">
        <v>-8.9999999999999998E-4</v>
      </c>
      <c r="I1139" s="29">
        <v>45360.645833333336</v>
      </c>
      <c r="J1139" s="30">
        <v>1994.45</v>
      </c>
      <c r="K1139" s="43">
        <f t="shared" si="97"/>
        <v>-7.9830887838845399E-3</v>
      </c>
      <c r="M1139" s="29">
        <v>45360.645833333336</v>
      </c>
      <c r="N1139" s="30">
        <v>2015.6</v>
      </c>
      <c r="O1139" s="31">
        <f t="shared" si="98"/>
        <v>-7.3380940655011218E-3</v>
      </c>
      <c r="Q1139" s="49">
        <v>45360</v>
      </c>
      <c r="R1139" s="51">
        <v>1478.9</v>
      </c>
      <c r="S1139" s="50">
        <v>-4.0000000000000001E-3</v>
      </c>
      <c r="T1139" s="48" t="b">
        <f t="shared" si="96"/>
        <v>1</v>
      </c>
      <c r="U1139" s="68"/>
      <c r="V1139" s="68"/>
      <c r="W1139" s="6"/>
    </row>
    <row r="1140" spans="2:23" ht="15.6">
      <c r="B1140" s="49">
        <v>45391</v>
      </c>
      <c r="C1140" s="48">
        <v>6.859</v>
      </c>
      <c r="D1140" s="48">
        <v>6.8609999999999998</v>
      </c>
      <c r="E1140" s="48">
        <v>6.8630000000000004</v>
      </c>
      <c r="F1140" s="48">
        <v>6.8570000000000002</v>
      </c>
      <c r="G1140" s="50">
        <v>-1.6000000000000001E-3</v>
      </c>
      <c r="I1140" s="29">
        <v>45391.645833333336</v>
      </c>
      <c r="J1140" s="30">
        <v>2002.2</v>
      </c>
      <c r="K1140" s="43">
        <f t="shared" si="97"/>
        <v>3.885783047958169E-3</v>
      </c>
      <c r="M1140" s="29">
        <v>45391.645833333336</v>
      </c>
      <c r="N1140" s="30">
        <v>2026.8</v>
      </c>
      <c r="O1140" s="31">
        <f t="shared" si="98"/>
        <v>5.5566580670767252E-3</v>
      </c>
      <c r="Q1140" s="49">
        <v>45391</v>
      </c>
      <c r="R1140" s="51">
        <v>1499.35</v>
      </c>
      <c r="S1140" s="50">
        <v>1.38E-2</v>
      </c>
      <c r="T1140" s="48" t="b">
        <f t="shared" si="96"/>
        <v>1</v>
      </c>
      <c r="U1140" s="69"/>
      <c r="V1140" s="68"/>
      <c r="W1140" s="6"/>
    </row>
    <row r="1141" spans="2:23" ht="15.6">
      <c r="B1141" s="49">
        <v>45421</v>
      </c>
      <c r="C1141" s="48">
        <v>6.8550000000000004</v>
      </c>
      <c r="D1141" s="48">
        <v>6.8529999999999998</v>
      </c>
      <c r="E1141" s="48">
        <v>6.8559999999999999</v>
      </c>
      <c r="F1141" s="48">
        <v>6.851</v>
      </c>
      <c r="G1141" s="50">
        <v>-5.9999999999999995E-4</v>
      </c>
      <c r="I1141" s="29">
        <v>45421.645833333336</v>
      </c>
      <c r="J1141" s="30">
        <v>1999.45</v>
      </c>
      <c r="K1141" s="43">
        <f t="shared" si="97"/>
        <v>-1.3734891619219258E-3</v>
      </c>
      <c r="M1141" s="29">
        <v>45421.645833333336</v>
      </c>
      <c r="N1141" s="30">
        <v>2030.2</v>
      </c>
      <c r="O1141" s="31">
        <f t="shared" si="98"/>
        <v>1.677521215709632E-3</v>
      </c>
      <c r="Q1141" s="49">
        <v>45421</v>
      </c>
      <c r="R1141" s="51">
        <v>1485</v>
      </c>
      <c r="S1141" s="50">
        <v>-9.5999999999999992E-3</v>
      </c>
      <c r="T1141" s="48" t="b">
        <f t="shared" si="96"/>
        <v>1</v>
      </c>
      <c r="U1141" s="69"/>
      <c r="V1141" s="68"/>
      <c r="W1141" s="6"/>
    </row>
    <row r="1142" spans="2:23" ht="15.6">
      <c r="B1142" s="49">
        <v>45452</v>
      </c>
      <c r="C1142" s="48">
        <v>6.8540000000000001</v>
      </c>
      <c r="D1142" s="48">
        <v>6.8520000000000003</v>
      </c>
      <c r="E1142" s="48">
        <v>6.8550000000000004</v>
      </c>
      <c r="F1142" s="48">
        <v>6.8460000000000001</v>
      </c>
      <c r="G1142" s="50">
        <v>-1E-4</v>
      </c>
      <c r="I1142" s="29">
        <v>45452.645833333336</v>
      </c>
      <c r="J1142" s="30">
        <v>1998.9</v>
      </c>
      <c r="K1142" s="43">
        <f t="shared" si="97"/>
        <v>-2.7507564580253607E-4</v>
      </c>
      <c r="M1142" s="29">
        <v>45452.645833333336</v>
      </c>
      <c r="N1142" s="30">
        <v>2009.8</v>
      </c>
      <c r="O1142" s="31">
        <f t="shared" si="98"/>
        <v>-1.0048271106295026E-2</v>
      </c>
      <c r="Q1142" s="49">
        <v>45452</v>
      </c>
      <c r="R1142" s="51">
        <v>1461.7</v>
      </c>
      <c r="S1142" s="50">
        <v>-1.5699999999999999E-2</v>
      </c>
      <c r="T1142" s="48" t="b">
        <f t="shared" si="96"/>
        <v>1</v>
      </c>
      <c r="U1142" s="69"/>
      <c r="V1142" s="68"/>
      <c r="W1142" s="6"/>
    </row>
    <row r="1143" spans="2:23" ht="15.6">
      <c r="B1143" s="49">
        <v>45544</v>
      </c>
      <c r="C1143" s="48">
        <v>6.8540000000000001</v>
      </c>
      <c r="D1143" s="48">
        <v>6.8609999999999998</v>
      </c>
      <c r="E1143" s="48">
        <v>6.8609999999999998</v>
      </c>
      <c r="F1143" s="48">
        <v>6.8520000000000003</v>
      </c>
      <c r="G1143" s="50">
        <v>0</v>
      </c>
      <c r="I1143" s="29">
        <v>45544.645833333336</v>
      </c>
      <c r="J1143" s="30">
        <v>1977.6</v>
      </c>
      <c r="K1143" s="43">
        <f t="shared" si="97"/>
        <v>-1.065586072339797E-2</v>
      </c>
      <c r="M1143" s="29">
        <v>45544.645833333336</v>
      </c>
      <c r="N1143" s="30">
        <v>2066.6999999999998</v>
      </c>
      <c r="O1143" s="31">
        <f t="shared" si="98"/>
        <v>2.8311274753706872E-2</v>
      </c>
      <c r="Q1143" s="49">
        <v>45544</v>
      </c>
      <c r="R1143" s="51">
        <v>1504.05</v>
      </c>
      <c r="S1143" s="50">
        <v>2.9000000000000001E-2</v>
      </c>
      <c r="T1143" s="48" t="b">
        <f t="shared" si="96"/>
        <v>1</v>
      </c>
      <c r="U1143" s="69"/>
      <c r="V1143" s="68"/>
      <c r="W1143" s="6"/>
    </row>
    <row r="1144" spans="2:23" ht="15.6">
      <c r="B1144" s="49">
        <v>45574</v>
      </c>
      <c r="C1144" s="48">
        <v>6.851</v>
      </c>
      <c r="D1144" s="48">
        <v>6.8550000000000004</v>
      </c>
      <c r="E1144" s="48">
        <v>6.8550000000000004</v>
      </c>
      <c r="F1144" s="48">
        <v>6.85</v>
      </c>
      <c r="G1144" s="50">
        <v>-4.0000000000000002E-4</v>
      </c>
      <c r="I1144" s="29">
        <v>45574.645833333336</v>
      </c>
      <c r="J1144" s="30">
        <v>2019.05</v>
      </c>
      <c r="K1144" s="43">
        <f t="shared" si="97"/>
        <v>2.095974919093857E-2</v>
      </c>
      <c r="M1144" s="29">
        <v>45574.645833333336</v>
      </c>
      <c r="N1144" s="30">
        <v>2079.15</v>
      </c>
      <c r="O1144" s="31">
        <f t="shared" si="98"/>
        <v>6.0240963855422436E-3</v>
      </c>
      <c r="Q1144" s="49">
        <v>45574</v>
      </c>
      <c r="R1144" s="51">
        <v>1508.2</v>
      </c>
      <c r="S1144" s="50">
        <v>2.8E-3</v>
      </c>
      <c r="T1144" s="48" t="b">
        <f t="shared" si="96"/>
        <v>1</v>
      </c>
      <c r="U1144" s="69"/>
      <c r="V1144" s="68"/>
      <c r="W1144" s="6"/>
    </row>
    <row r="1145" spans="2:23" ht="15.6">
      <c r="B1145" s="49">
        <v>45605</v>
      </c>
      <c r="C1145" s="48">
        <v>6.83</v>
      </c>
      <c r="D1145" s="48">
        <v>6.84</v>
      </c>
      <c r="E1145" s="48">
        <v>6.8410000000000002</v>
      </c>
      <c r="F1145" s="48">
        <v>6.827</v>
      </c>
      <c r="G1145" s="50">
        <v>-3.0999999999999999E-3</v>
      </c>
      <c r="I1145" s="29">
        <v>45605.645833333336</v>
      </c>
      <c r="J1145" s="30">
        <v>2019.45</v>
      </c>
      <c r="K1145" s="43">
        <f t="shared" si="97"/>
        <v>1.9811297392346994E-4</v>
      </c>
      <c r="M1145" s="29">
        <v>45605.645833333336</v>
      </c>
      <c r="N1145" s="30">
        <v>2081.0500000000002</v>
      </c>
      <c r="O1145" s="31">
        <f t="shared" si="98"/>
        <v>9.1383498064123714E-4</v>
      </c>
      <c r="Q1145" s="49">
        <v>45605</v>
      </c>
      <c r="R1145" s="51">
        <v>1523.3</v>
      </c>
      <c r="S1145" s="50">
        <v>0.01</v>
      </c>
      <c r="T1145" s="48" t="b">
        <f t="shared" si="96"/>
        <v>1</v>
      </c>
      <c r="U1145" s="69"/>
      <c r="V1145" s="68"/>
      <c r="W1145" s="6"/>
    </row>
    <row r="1146" spans="2:23" ht="15.6">
      <c r="B1146" s="49">
        <v>45635</v>
      </c>
      <c r="C1146" s="48">
        <v>6.8109999999999999</v>
      </c>
      <c r="D1146" s="48">
        <v>6.835</v>
      </c>
      <c r="E1146" s="48">
        <v>6.835</v>
      </c>
      <c r="F1146" s="48">
        <v>6.806</v>
      </c>
      <c r="G1146" s="50">
        <v>-2.8E-3</v>
      </c>
      <c r="I1146" s="29">
        <v>45635.645833333336</v>
      </c>
      <c r="J1146" s="30">
        <v>2023.75</v>
      </c>
      <c r="K1146" s="43">
        <f t="shared" si="97"/>
        <v>2.1292926291811565E-3</v>
      </c>
      <c r="M1146" s="29">
        <v>45635.645833333336</v>
      </c>
      <c r="N1146" s="30">
        <v>2083.1</v>
      </c>
      <c r="O1146" s="31">
        <f t="shared" si="98"/>
        <v>9.8507964729321884E-4</v>
      </c>
      <c r="Q1146" s="49">
        <v>45635</v>
      </c>
      <c r="R1146" s="51">
        <v>1529.2</v>
      </c>
      <c r="S1146" s="50">
        <v>3.8999999999999998E-3</v>
      </c>
      <c r="T1146" s="48" t="b">
        <f t="shared" si="96"/>
        <v>1</v>
      </c>
      <c r="U1146" s="69"/>
      <c r="V1146" s="68"/>
      <c r="W1146" s="6"/>
    </row>
    <row r="1147" spans="2:23" ht="27">
      <c r="B1147" s="48" t="s">
        <v>1568</v>
      </c>
      <c r="C1147" s="48">
        <v>6.7919999999999998</v>
      </c>
      <c r="D1147" s="48">
        <v>6.819</v>
      </c>
      <c r="E1147" s="48">
        <v>6.819</v>
      </c>
      <c r="F1147" s="48">
        <v>6.7839999999999998</v>
      </c>
      <c r="G1147" s="50">
        <v>-2.8E-3</v>
      </c>
      <c r="I1147" s="30" t="s">
        <v>706</v>
      </c>
      <c r="J1147" s="30">
        <v>2034.8</v>
      </c>
      <c r="K1147" s="43">
        <f t="shared" si="97"/>
        <v>5.4601605929585073E-3</v>
      </c>
      <c r="M1147" s="30" t="s">
        <v>706</v>
      </c>
      <c r="N1147" s="30">
        <v>2080.15</v>
      </c>
      <c r="O1147" s="31">
        <f t="shared" si="98"/>
        <v>-1.4161586097641843E-3</v>
      </c>
      <c r="Q1147" s="48" t="s">
        <v>1568</v>
      </c>
      <c r="R1147" s="51">
        <v>1523.35</v>
      </c>
      <c r="S1147" s="50">
        <v>-3.8E-3</v>
      </c>
      <c r="T1147" s="48" t="b">
        <f t="shared" si="96"/>
        <v>1</v>
      </c>
      <c r="U1147" s="69"/>
      <c r="V1147" s="68"/>
      <c r="W1147" s="6"/>
    </row>
    <row r="1148" spans="2:23" ht="27">
      <c r="B1148" s="48" t="s">
        <v>1569</v>
      </c>
      <c r="C1148" s="48">
        <v>6.7619999999999996</v>
      </c>
      <c r="D1148" s="48">
        <v>6.7969999999999997</v>
      </c>
      <c r="E1148" s="48">
        <v>6.7969999999999997</v>
      </c>
      <c r="F1148" s="48">
        <v>6.7590000000000003</v>
      </c>
      <c r="G1148" s="50">
        <v>-4.4000000000000003E-3</v>
      </c>
      <c r="I1148" s="30" t="s">
        <v>707</v>
      </c>
      <c r="J1148" s="30">
        <v>2123.65</v>
      </c>
      <c r="K1148" s="43">
        <f t="shared" si="97"/>
        <v>4.3665225083546311E-2</v>
      </c>
      <c r="M1148" s="30" t="s">
        <v>707</v>
      </c>
      <c r="N1148" s="30">
        <v>2115</v>
      </c>
      <c r="O1148" s="31">
        <f t="shared" si="98"/>
        <v>1.6753599500036076E-2</v>
      </c>
      <c r="Q1148" s="48" t="s">
        <v>1569</v>
      </c>
      <c r="R1148" s="51">
        <v>1547.25</v>
      </c>
      <c r="S1148" s="50">
        <v>1.5699999999999999E-2</v>
      </c>
      <c r="T1148" s="48" t="b">
        <f t="shared" si="96"/>
        <v>1</v>
      </c>
      <c r="U1148" s="68"/>
      <c r="V1148" s="68"/>
      <c r="W1148" s="6"/>
    </row>
    <row r="1149" spans="2:23" ht="27">
      <c r="B1149" s="48" t="s">
        <v>1570</v>
      </c>
      <c r="C1149" s="48">
        <v>6.7789999999999999</v>
      </c>
      <c r="D1149" s="48">
        <v>6.7750000000000004</v>
      </c>
      <c r="E1149" s="48">
        <v>6.7809999999999997</v>
      </c>
      <c r="F1149" s="48">
        <v>6.7530000000000001</v>
      </c>
      <c r="G1149" s="50">
        <v>2.5000000000000001E-3</v>
      </c>
      <c r="I1149" s="30" t="s">
        <v>708</v>
      </c>
      <c r="J1149" s="30">
        <v>2175.3000000000002</v>
      </c>
      <c r="K1149" s="43">
        <f t="shared" si="97"/>
        <v>2.4321333553080748E-2</v>
      </c>
      <c r="M1149" s="30" t="s">
        <v>708</v>
      </c>
      <c r="N1149" s="30">
        <v>2086.1999999999998</v>
      </c>
      <c r="O1149" s="31">
        <f t="shared" si="98"/>
        <v>-1.3617021276595809E-2</v>
      </c>
      <c r="Q1149" s="48" t="s">
        <v>1570</v>
      </c>
      <c r="R1149" s="51">
        <v>1555.75</v>
      </c>
      <c r="S1149" s="50">
        <v>5.4999999999999997E-3</v>
      </c>
      <c r="T1149" s="48" t="b">
        <f t="shared" si="96"/>
        <v>1</v>
      </c>
      <c r="U1149" s="68"/>
      <c r="V1149" s="68"/>
      <c r="W1149" s="6"/>
    </row>
    <row r="1150" spans="2:23" ht="27">
      <c r="B1150" s="48" t="s">
        <v>1572</v>
      </c>
      <c r="C1150" s="48">
        <v>6.758</v>
      </c>
      <c r="D1150" s="48">
        <v>6.7930000000000001</v>
      </c>
      <c r="E1150" s="48">
        <v>6.7930000000000001</v>
      </c>
      <c r="F1150" s="48">
        <v>6.7359999999999998</v>
      </c>
      <c r="G1150" s="50">
        <v>-3.0999999999999999E-3</v>
      </c>
      <c r="I1150" s="30" t="s">
        <v>710</v>
      </c>
      <c r="J1150" s="30">
        <v>2115.9499999999998</v>
      </c>
      <c r="K1150" s="43">
        <f>J1150/J1149-1</f>
        <v>-2.7283593067623069E-2</v>
      </c>
      <c r="M1150" s="30" t="s">
        <v>710</v>
      </c>
      <c r="N1150" s="30">
        <v>2130.5</v>
      </c>
      <c r="O1150" s="43">
        <f>N1150/N1149-1</f>
        <v>2.1234780941424614E-2</v>
      </c>
      <c r="Q1150" s="48" t="s">
        <v>1572</v>
      </c>
      <c r="R1150" s="51">
        <v>1529.75</v>
      </c>
      <c r="S1150" s="50">
        <v>-5.1999999999999998E-3</v>
      </c>
      <c r="T1150" s="48" t="b">
        <f t="shared" si="96"/>
        <v>1</v>
      </c>
      <c r="U1150" s="68"/>
      <c r="V1150" s="68"/>
      <c r="W1150" s="6"/>
    </row>
    <row r="1151" spans="2:23" ht="27">
      <c r="B1151" s="48" t="s">
        <v>1573</v>
      </c>
      <c r="C1151" s="48">
        <v>6.7610000000000001</v>
      </c>
      <c r="D1151" s="48">
        <v>6.7679999999999998</v>
      </c>
      <c r="E1151" s="48">
        <v>6.7690000000000001</v>
      </c>
      <c r="F1151" s="48">
        <v>6.7469999999999999</v>
      </c>
      <c r="G1151" s="50">
        <v>4.0000000000000002E-4</v>
      </c>
      <c r="I1151" s="30" t="s">
        <v>711</v>
      </c>
      <c r="J1151" s="30">
        <v>2129.8000000000002</v>
      </c>
      <c r="K1151" s="43">
        <f t="shared" ref="K1151:K1166" si="99">(J1151/J1150)-1</f>
        <v>6.5455232874125358E-3</v>
      </c>
      <c r="M1151" s="30" t="s">
        <v>711</v>
      </c>
      <c r="N1151" s="30">
        <v>2089.75</v>
      </c>
      <c r="O1151" s="31">
        <f t="shared" ref="O1151:O1169" si="100">(N1151/N1150)-1</f>
        <v>-1.9126965501056081E-2</v>
      </c>
      <c r="Q1151" s="48" t="s">
        <v>1573</v>
      </c>
      <c r="R1151" s="51">
        <v>1574.15</v>
      </c>
      <c r="S1151" s="50">
        <v>2.9000000000000001E-2</v>
      </c>
      <c r="T1151" s="48" t="b">
        <f t="shared" si="96"/>
        <v>1</v>
      </c>
      <c r="U1151" s="68"/>
      <c r="V1151" s="68"/>
      <c r="W1151" s="6"/>
    </row>
    <row r="1152" spans="2:23" ht="27">
      <c r="B1152" s="48" t="s">
        <v>1574</v>
      </c>
      <c r="C1152" s="48">
        <v>6.7670000000000003</v>
      </c>
      <c r="D1152" s="48">
        <v>6.7750000000000004</v>
      </c>
      <c r="E1152" s="48">
        <v>6.7750000000000004</v>
      </c>
      <c r="F1152" s="48">
        <v>6.7590000000000003</v>
      </c>
      <c r="G1152" s="50">
        <v>8.9999999999999998E-4</v>
      </c>
      <c r="I1152" s="30" t="s">
        <v>712</v>
      </c>
      <c r="J1152" s="30">
        <v>2147.5500000000002</v>
      </c>
      <c r="K1152" s="43">
        <f t="shared" si="99"/>
        <v>8.3341158794252301E-3</v>
      </c>
      <c r="M1152" s="30" t="s">
        <v>712</v>
      </c>
      <c r="N1152" s="30">
        <v>2144.0500000000002</v>
      </c>
      <c r="O1152" s="31">
        <f t="shared" si="100"/>
        <v>2.5983969374327121E-2</v>
      </c>
      <c r="Q1152" s="48" t="s">
        <v>1574</v>
      </c>
      <c r="R1152" s="51">
        <v>1628.25</v>
      </c>
      <c r="S1152" s="50">
        <v>3.44E-2</v>
      </c>
      <c r="T1152" s="48" t="b">
        <f t="shared" si="96"/>
        <v>1</v>
      </c>
      <c r="U1152" s="68"/>
      <c r="V1152" s="68"/>
      <c r="W1152" s="6"/>
    </row>
    <row r="1153" spans="2:23" ht="27">
      <c r="B1153" s="48" t="s">
        <v>1575</v>
      </c>
      <c r="C1153" s="48">
        <v>6.7610000000000001</v>
      </c>
      <c r="D1153" s="48">
        <v>6.7679999999999998</v>
      </c>
      <c r="E1153" s="48">
        <v>6.77</v>
      </c>
      <c r="F1153" s="48">
        <v>6.7539999999999996</v>
      </c>
      <c r="G1153" s="50">
        <v>-8.9999999999999998E-4</v>
      </c>
      <c r="I1153" s="30" t="s">
        <v>713</v>
      </c>
      <c r="J1153" s="30">
        <v>2149.35</v>
      </c>
      <c r="K1153" s="43">
        <f t="shared" si="99"/>
        <v>8.3816441992023982E-4</v>
      </c>
      <c r="M1153" s="30" t="s">
        <v>713</v>
      </c>
      <c r="N1153" s="30">
        <v>2154.75</v>
      </c>
      <c r="O1153" s="31">
        <f t="shared" si="100"/>
        <v>4.9905552575733036E-3</v>
      </c>
      <c r="Q1153" s="48" t="s">
        <v>1575</v>
      </c>
      <c r="R1153" s="51">
        <v>1635.55</v>
      </c>
      <c r="S1153" s="50">
        <v>4.4999999999999997E-3</v>
      </c>
      <c r="T1153" s="48" t="b">
        <f t="shared" si="96"/>
        <v>1</v>
      </c>
      <c r="U1153" s="68"/>
      <c r="V1153" s="68"/>
      <c r="W1153" s="6"/>
    </row>
    <row r="1154" spans="2:23" ht="27">
      <c r="B1154" s="48" t="s">
        <v>1576</v>
      </c>
      <c r="C1154" s="48">
        <v>6.7380000000000004</v>
      </c>
      <c r="D1154" s="48">
        <v>6.7530000000000001</v>
      </c>
      <c r="E1154" s="48">
        <v>6.7530000000000001</v>
      </c>
      <c r="F1154" s="48">
        <v>6.7350000000000003</v>
      </c>
      <c r="G1154" s="50">
        <v>-3.3999999999999998E-3</v>
      </c>
      <c r="I1154" s="30" t="s">
        <v>714</v>
      </c>
      <c r="J1154" s="30">
        <v>2109.85</v>
      </c>
      <c r="K1154" s="43">
        <f t="shared" si="99"/>
        <v>-1.8377649056691592E-2</v>
      </c>
      <c r="M1154" s="30" t="s">
        <v>714</v>
      </c>
      <c r="N1154" s="30">
        <v>2130.15</v>
      </c>
      <c r="O1154" s="31">
        <f t="shared" si="100"/>
        <v>-1.1416637660981555E-2</v>
      </c>
      <c r="Q1154" s="48" t="s">
        <v>1576</v>
      </c>
      <c r="R1154" s="51">
        <v>1626.6</v>
      </c>
      <c r="S1154" s="50">
        <v>-5.4999999999999997E-3</v>
      </c>
      <c r="T1154" s="48" t="b">
        <f t="shared" si="96"/>
        <v>1</v>
      </c>
      <c r="U1154" s="68"/>
      <c r="V1154" s="68"/>
      <c r="W1154" s="6"/>
    </row>
    <row r="1155" spans="2:23" ht="27">
      <c r="B1155" s="48" t="s">
        <v>1577</v>
      </c>
      <c r="C1155" s="48">
        <v>6.718</v>
      </c>
      <c r="D1155" s="48">
        <v>6.74</v>
      </c>
      <c r="E1155" s="48">
        <v>6.74</v>
      </c>
      <c r="F1155" s="48">
        <v>6.7060000000000004</v>
      </c>
      <c r="G1155" s="50">
        <v>-3.0000000000000001E-3</v>
      </c>
      <c r="I1155" s="30" t="s">
        <v>715</v>
      </c>
      <c r="J1155" s="30">
        <v>2133.9499999999998</v>
      </c>
      <c r="K1155" s="43">
        <f t="shared" si="99"/>
        <v>1.1422612981965452E-2</v>
      </c>
      <c r="M1155" s="30" t="s">
        <v>715</v>
      </c>
      <c r="N1155" s="30">
        <v>2156.8000000000002</v>
      </c>
      <c r="O1155" s="31">
        <f t="shared" si="100"/>
        <v>1.2510856043001617E-2</v>
      </c>
      <c r="Q1155" s="48" t="s">
        <v>1577</v>
      </c>
      <c r="R1155" s="51">
        <v>1644.6</v>
      </c>
      <c r="S1155" s="50">
        <v>1.11E-2</v>
      </c>
      <c r="T1155" s="48" t="b">
        <f t="shared" si="96"/>
        <v>1</v>
      </c>
      <c r="U1155" s="68"/>
      <c r="V1155" s="68"/>
      <c r="W1155" s="6"/>
    </row>
    <row r="1156" spans="2:23" ht="27">
      <c r="B1156" s="48" t="s">
        <v>1578</v>
      </c>
      <c r="C1156" s="48">
        <v>6.7590000000000003</v>
      </c>
      <c r="D1156" s="48">
        <v>6.7469999999999999</v>
      </c>
      <c r="E1156" s="48">
        <v>6.7670000000000003</v>
      </c>
      <c r="F1156" s="48">
        <v>6.7229999999999999</v>
      </c>
      <c r="G1156" s="50">
        <v>6.1000000000000004E-3</v>
      </c>
      <c r="I1156" s="30" t="s">
        <v>716</v>
      </c>
      <c r="J1156" s="30">
        <v>2065.4</v>
      </c>
      <c r="K1156" s="43">
        <f t="shared" si="99"/>
        <v>-3.2123526793036317E-2</v>
      </c>
      <c r="M1156" s="30" t="s">
        <v>716</v>
      </c>
      <c r="N1156" s="30">
        <v>2180.9</v>
      </c>
      <c r="O1156" s="31">
        <f t="shared" si="100"/>
        <v>1.1173961424332246E-2</v>
      </c>
      <c r="Q1156" s="48" t="s">
        <v>1578</v>
      </c>
      <c r="R1156" s="51">
        <v>1596.6</v>
      </c>
      <c r="S1156" s="50">
        <v>-2.92E-2</v>
      </c>
      <c r="T1156" s="48" t="b">
        <f t="shared" si="96"/>
        <v>1</v>
      </c>
      <c r="U1156" s="68"/>
      <c r="V1156" s="68"/>
      <c r="W1156" s="6"/>
    </row>
    <row r="1157" spans="2:23" ht="27">
      <c r="B1157" s="48" t="s">
        <v>1579</v>
      </c>
      <c r="C1157" s="48">
        <v>6.75</v>
      </c>
      <c r="D1157" s="48">
        <v>6.76</v>
      </c>
      <c r="E1157" s="48">
        <v>6.76</v>
      </c>
      <c r="F1157" s="48">
        <v>6.7439999999999998</v>
      </c>
      <c r="G1157" s="50">
        <v>-1.2999999999999999E-3</v>
      </c>
      <c r="I1157" s="30" t="s">
        <v>717</v>
      </c>
      <c r="J1157" s="30">
        <v>2045.45</v>
      </c>
      <c r="K1157" s="43">
        <f t="shared" si="99"/>
        <v>-9.6591459281495373E-3</v>
      </c>
      <c r="M1157" s="30" t="s">
        <v>717</v>
      </c>
      <c r="N1157" s="30">
        <v>2175.4499999999998</v>
      </c>
      <c r="O1157" s="31">
        <f t="shared" si="100"/>
        <v>-2.4989683158330722E-3</v>
      </c>
      <c r="Q1157" s="48" t="s">
        <v>1579</v>
      </c>
      <c r="R1157" s="51">
        <v>1589.9</v>
      </c>
      <c r="S1157" s="50">
        <v>-4.1999999999999997E-3</v>
      </c>
      <c r="T1157" s="48" t="b">
        <f t="shared" si="96"/>
        <v>1</v>
      </c>
      <c r="U1157" s="68"/>
      <c r="V1157" s="68"/>
      <c r="W1157" s="6"/>
    </row>
    <row r="1158" spans="2:23" ht="15.6">
      <c r="B1158" s="49">
        <v>45301</v>
      </c>
      <c r="C1158" s="48">
        <v>6.7320000000000002</v>
      </c>
      <c r="D1158" s="48">
        <v>6.7590000000000003</v>
      </c>
      <c r="E1158" s="48">
        <v>6.7590000000000003</v>
      </c>
      <c r="F1158" s="48">
        <v>6.73</v>
      </c>
      <c r="G1158" s="50">
        <v>-2.7000000000000001E-3</v>
      </c>
      <c r="I1158" s="29">
        <v>45301.645833333336</v>
      </c>
      <c r="J1158" s="30">
        <v>2078.35</v>
      </c>
      <c r="K1158" s="43">
        <f t="shared" si="99"/>
        <v>1.6084480187733785E-2</v>
      </c>
      <c r="M1158" s="29">
        <v>45301.645833333336</v>
      </c>
      <c r="N1158" s="30">
        <v>2163.35</v>
      </c>
      <c r="O1158" s="31">
        <f t="shared" si="100"/>
        <v>-5.5620676181938888E-3</v>
      </c>
      <c r="Q1158" s="49">
        <v>45301</v>
      </c>
      <c r="R1158" s="51">
        <v>1610.95</v>
      </c>
      <c r="S1158" s="50">
        <v>1.32E-2</v>
      </c>
      <c r="T1158" s="48" t="b">
        <f t="shared" si="96"/>
        <v>1</v>
      </c>
      <c r="U1158" s="68"/>
      <c r="V1158" s="68"/>
      <c r="W1158" s="6"/>
    </row>
    <row r="1159" spans="2:23" ht="15.6">
      <c r="B1159" s="49">
        <v>45361</v>
      </c>
      <c r="C1159" s="48">
        <v>6.7770000000000001</v>
      </c>
      <c r="D1159" s="48">
        <v>6.7510000000000003</v>
      </c>
      <c r="E1159" s="48">
        <v>6.7789999999999999</v>
      </c>
      <c r="F1159" s="48">
        <v>6.7439999999999998</v>
      </c>
      <c r="G1159" s="50">
        <v>6.7000000000000002E-3</v>
      </c>
      <c r="I1159" s="29">
        <v>45361.645833333336</v>
      </c>
      <c r="J1159" s="30">
        <v>2046.45</v>
      </c>
      <c r="K1159" s="43">
        <f t="shared" si="99"/>
        <v>-1.5348714124185037E-2</v>
      </c>
      <c r="M1159" s="29">
        <v>45361.645833333336</v>
      </c>
      <c r="N1159" s="30">
        <v>2147.35</v>
      </c>
      <c r="O1159" s="31">
        <f t="shared" si="100"/>
        <v>-7.3959368571890893E-3</v>
      </c>
      <c r="Q1159" s="49">
        <v>45361</v>
      </c>
      <c r="R1159" s="51">
        <v>1564.1</v>
      </c>
      <c r="S1159" s="50">
        <v>-2.9100000000000001E-2</v>
      </c>
      <c r="T1159" s="48" t="b">
        <f t="shared" si="96"/>
        <v>1</v>
      </c>
      <c r="U1159" s="68"/>
      <c r="V1159" s="68"/>
      <c r="W1159" s="6"/>
    </row>
    <row r="1160" spans="2:23" ht="15.6">
      <c r="B1160" s="49">
        <v>45392</v>
      </c>
      <c r="C1160" s="48">
        <v>6.8289999999999997</v>
      </c>
      <c r="D1160" s="48">
        <v>6.7930000000000001</v>
      </c>
      <c r="E1160" s="48">
        <v>6.8380000000000001</v>
      </c>
      <c r="F1160" s="48">
        <v>6.7919999999999998</v>
      </c>
      <c r="G1160" s="50">
        <v>7.7000000000000002E-3</v>
      </c>
      <c r="I1160" s="29">
        <v>45392.645833333336</v>
      </c>
      <c r="J1160" s="30">
        <v>2030.55</v>
      </c>
      <c r="K1160" s="43">
        <f t="shared" si="99"/>
        <v>-7.7695521512863852E-3</v>
      </c>
      <c r="M1160" s="29">
        <v>45392.645833333336</v>
      </c>
      <c r="N1160" s="30">
        <v>2105.1</v>
      </c>
      <c r="O1160" s="31">
        <f t="shared" si="100"/>
        <v>-1.9675413882226933E-2</v>
      </c>
      <c r="Q1160" s="49">
        <v>45392</v>
      </c>
      <c r="R1160" s="51">
        <v>1531.35</v>
      </c>
      <c r="S1160" s="50">
        <v>-2.0899999999999998E-2</v>
      </c>
      <c r="T1160" s="48" t="b">
        <f t="shared" si="96"/>
        <v>1</v>
      </c>
      <c r="U1160" s="68"/>
      <c r="V1160" s="68"/>
      <c r="W1160" s="6"/>
    </row>
    <row r="1161" spans="2:23" ht="15.6">
      <c r="B1161" s="49">
        <v>45483</v>
      </c>
      <c r="C1161" s="48">
        <v>6.8460000000000001</v>
      </c>
      <c r="D1161" s="48">
        <v>6.8460000000000001</v>
      </c>
      <c r="E1161" s="48">
        <v>6.8529999999999998</v>
      </c>
      <c r="F1161" s="48">
        <v>6.8129999999999997</v>
      </c>
      <c r="G1161" s="50">
        <v>2.5000000000000001E-3</v>
      </c>
      <c r="I1161" s="29">
        <v>45483.645833333336</v>
      </c>
      <c r="J1161" s="30">
        <v>2007.15</v>
      </c>
      <c r="K1161" s="43">
        <f t="shared" si="99"/>
        <v>-1.1523971337814798E-2</v>
      </c>
      <c r="M1161" s="29">
        <v>45483.645833333336</v>
      </c>
      <c r="N1161" s="30">
        <v>2068.1</v>
      </c>
      <c r="O1161" s="31">
        <f t="shared" si="100"/>
        <v>-1.7576362168068016E-2</v>
      </c>
      <c r="Q1161" s="49">
        <v>45483</v>
      </c>
      <c r="R1161" s="51">
        <v>1506.3</v>
      </c>
      <c r="S1161" s="50">
        <v>-1.6400000000000001E-2</v>
      </c>
      <c r="T1161" s="48" t="b">
        <f t="shared" si="96"/>
        <v>1</v>
      </c>
      <c r="U1161" s="69"/>
      <c r="V1161" s="68"/>
      <c r="W1161" s="6"/>
    </row>
    <row r="1162" spans="2:23" ht="15.6">
      <c r="B1162" s="49">
        <v>45514</v>
      </c>
      <c r="C1162" s="48">
        <v>6.806</v>
      </c>
      <c r="D1162" s="48">
        <v>6.8449999999999998</v>
      </c>
      <c r="E1162" s="48">
        <v>6.8449999999999998</v>
      </c>
      <c r="F1162" s="48">
        <v>6.8019999999999996</v>
      </c>
      <c r="G1162" s="50">
        <v>-5.7999999999999996E-3</v>
      </c>
      <c r="I1162" s="29">
        <v>45514.645833333336</v>
      </c>
      <c r="J1162" s="30">
        <v>1992.8</v>
      </c>
      <c r="K1162" s="43">
        <f t="shared" si="99"/>
        <v>-7.1494407493212231E-3</v>
      </c>
      <c r="M1162" s="29">
        <v>45514.645833333336</v>
      </c>
      <c r="N1162" s="30">
        <v>2117.15</v>
      </c>
      <c r="O1162" s="31">
        <f t="shared" si="100"/>
        <v>2.3717421788114867E-2</v>
      </c>
      <c r="Q1162" s="49">
        <v>45514</v>
      </c>
      <c r="R1162" s="51">
        <v>1519</v>
      </c>
      <c r="S1162" s="50">
        <v>8.3999999999999995E-3</v>
      </c>
      <c r="T1162" s="48" t="b">
        <f t="shared" si="96"/>
        <v>1</v>
      </c>
      <c r="U1162" s="69"/>
      <c r="V1162" s="68"/>
      <c r="W1162" s="6"/>
    </row>
    <row r="1163" spans="2:23" ht="15.6">
      <c r="B1163" s="49">
        <v>45545</v>
      </c>
      <c r="C1163" s="48">
        <v>6.766</v>
      </c>
      <c r="D1163" s="48">
        <v>6.8179999999999996</v>
      </c>
      <c r="E1163" s="48">
        <v>6.8179999999999996</v>
      </c>
      <c r="F1163" s="48">
        <v>6.7409999999999997</v>
      </c>
      <c r="G1163" s="50">
        <v>-5.8999999999999999E-3</v>
      </c>
      <c r="I1163" s="29">
        <v>45545.645833333336</v>
      </c>
      <c r="J1163" s="30">
        <v>2116.3000000000002</v>
      </c>
      <c r="K1163" s="43">
        <f t="shared" si="99"/>
        <v>6.1973103171417243E-2</v>
      </c>
      <c r="M1163" s="29">
        <v>45545.645833333336</v>
      </c>
      <c r="N1163" s="30">
        <v>2099.4</v>
      </c>
      <c r="O1163" s="31">
        <f t="shared" si="100"/>
        <v>-8.3839123349785938E-3</v>
      </c>
      <c r="Q1163" s="49">
        <v>45545</v>
      </c>
      <c r="R1163" s="51">
        <v>1523.45</v>
      </c>
      <c r="S1163" s="50">
        <v>2.8999999999999998E-3</v>
      </c>
      <c r="T1163" s="48" t="b">
        <f t="shared" ref="T1163:T1226" si="101">Q1163=B1163</f>
        <v>1</v>
      </c>
      <c r="U1163" s="69"/>
      <c r="V1163" s="68"/>
      <c r="W1163" s="6"/>
    </row>
    <row r="1164" spans="2:23" ht="15.6">
      <c r="B1164" s="49">
        <v>45575</v>
      </c>
      <c r="C1164" s="48">
        <v>6.7759999999999998</v>
      </c>
      <c r="D1164" s="48">
        <v>6.8049999999999997</v>
      </c>
      <c r="E1164" s="48">
        <v>6.8049999999999997</v>
      </c>
      <c r="F1164" s="48">
        <v>6.75</v>
      </c>
      <c r="G1164" s="50">
        <v>1.5E-3</v>
      </c>
      <c r="I1164" s="29">
        <v>45575.645833333336</v>
      </c>
      <c r="J1164" s="30">
        <v>2114.5</v>
      </c>
      <c r="K1164" s="43">
        <f t="shared" si="99"/>
        <v>-8.5054103860515706E-4</v>
      </c>
      <c r="M1164" s="29">
        <v>45575.645833333336</v>
      </c>
      <c r="N1164" s="30">
        <v>2084.85</v>
      </c>
      <c r="O1164" s="31">
        <f t="shared" si="100"/>
        <v>-6.9305515861675104E-3</v>
      </c>
      <c r="Q1164" s="49">
        <v>45575</v>
      </c>
      <c r="R1164" s="51">
        <v>1507.8</v>
      </c>
      <c r="S1164" s="50">
        <v>-1.03E-2</v>
      </c>
      <c r="T1164" s="48" t="b">
        <f t="shared" si="101"/>
        <v>1</v>
      </c>
      <c r="U1164" s="69"/>
      <c r="V1164" s="68"/>
      <c r="W1164" s="6"/>
    </row>
    <row r="1165" spans="2:23" ht="15.6">
      <c r="B1165" s="49">
        <v>45606</v>
      </c>
      <c r="C1165" s="48">
        <v>6.7880000000000003</v>
      </c>
      <c r="D1165" s="48">
        <v>6.77</v>
      </c>
      <c r="E1165" s="48">
        <v>6.798</v>
      </c>
      <c r="F1165" s="48">
        <v>6.7670000000000003</v>
      </c>
      <c r="G1165" s="50">
        <v>1.8E-3</v>
      </c>
      <c r="I1165" s="29">
        <v>45606.645833333336</v>
      </c>
      <c r="J1165" s="30">
        <v>2150.6999999999998</v>
      </c>
      <c r="K1165" s="43">
        <f t="shared" si="99"/>
        <v>1.7119886497990011E-2</v>
      </c>
      <c r="M1165" s="29">
        <v>45606.645833333336</v>
      </c>
      <c r="N1165" s="30">
        <v>2085.9499999999998</v>
      </c>
      <c r="O1165" s="31">
        <f t="shared" si="100"/>
        <v>5.2761589562799749E-4</v>
      </c>
      <c r="Q1165" s="49">
        <v>45606</v>
      </c>
      <c r="R1165" s="51">
        <v>1519.55</v>
      </c>
      <c r="S1165" s="50">
        <v>7.7999999999999996E-3</v>
      </c>
      <c r="T1165" s="48" t="b">
        <f t="shared" si="101"/>
        <v>1</v>
      </c>
      <c r="U1165" s="69"/>
      <c r="V1165" s="68"/>
      <c r="W1165" s="6"/>
    </row>
    <row r="1166" spans="2:23" ht="27">
      <c r="B1166" s="48" t="s">
        <v>1580</v>
      </c>
      <c r="C1166" s="48">
        <v>6.782</v>
      </c>
      <c r="D1166" s="48">
        <v>6.7880000000000003</v>
      </c>
      <c r="E1166" s="48">
        <v>6.7880000000000003</v>
      </c>
      <c r="F1166" s="48">
        <v>6.7670000000000003</v>
      </c>
      <c r="G1166" s="50">
        <v>-8.9999999999999998E-4</v>
      </c>
      <c r="I1166" s="30" t="s">
        <v>718</v>
      </c>
      <c r="J1166" s="30">
        <v>2183.3000000000002</v>
      </c>
      <c r="K1166" s="43">
        <f t="shared" si="99"/>
        <v>1.5157855581903634E-2</v>
      </c>
      <c r="M1166" s="30" t="s">
        <v>718</v>
      </c>
      <c r="N1166" s="30">
        <v>2083.6</v>
      </c>
      <c r="O1166" s="31">
        <f t="shared" si="100"/>
        <v>-1.1265850092283536E-3</v>
      </c>
      <c r="Q1166" s="48" t="s">
        <v>1580</v>
      </c>
      <c r="R1166" s="51">
        <v>1540.45</v>
      </c>
      <c r="S1166" s="50">
        <v>1.38E-2</v>
      </c>
      <c r="T1166" s="48" t="b">
        <f t="shared" si="101"/>
        <v>1</v>
      </c>
      <c r="U1166" s="69"/>
      <c r="V1166" s="68"/>
      <c r="W1166" s="6"/>
    </row>
    <row r="1167" spans="2:23" ht="27">
      <c r="B1167" s="48" t="s">
        <v>1581</v>
      </c>
      <c r="C1167" s="48">
        <v>6.7690000000000001</v>
      </c>
      <c r="D1167" s="48">
        <v>6.7939999999999996</v>
      </c>
      <c r="E1167" s="48">
        <v>6.7939999999999996</v>
      </c>
      <c r="F1167" s="48">
        <v>6.7649999999999997</v>
      </c>
      <c r="G1167" s="50">
        <v>-1.9E-3</v>
      </c>
      <c r="I1167" s="30" t="s">
        <v>719</v>
      </c>
      <c r="J1167" s="30">
        <v>2214.4</v>
      </c>
      <c r="K1167" s="43">
        <f t="shared" ref="K1167:K1230" si="102">(J1167/J1166)-1</f>
        <v>1.4244492282324828E-2</v>
      </c>
      <c r="M1167" s="30" t="s">
        <v>719</v>
      </c>
      <c r="N1167" s="30">
        <v>2069.35</v>
      </c>
      <c r="O1167" s="31">
        <f t="shared" si="100"/>
        <v>-6.8391245920522703E-3</v>
      </c>
      <c r="Q1167" s="48" t="s">
        <v>1581</v>
      </c>
      <c r="R1167" s="51">
        <v>1547.8</v>
      </c>
      <c r="S1167" s="50">
        <v>4.7999999999999996E-3</v>
      </c>
      <c r="T1167" s="48" t="b">
        <f t="shared" si="101"/>
        <v>1</v>
      </c>
      <c r="U1167" s="69"/>
      <c r="V1167" s="68"/>
      <c r="W1167" s="6"/>
    </row>
    <row r="1168" spans="2:23" ht="27">
      <c r="B1168" s="48" t="s">
        <v>1582</v>
      </c>
      <c r="C1168" s="48">
        <v>6.7729999999999997</v>
      </c>
      <c r="D1168" s="48">
        <v>6.7619999999999996</v>
      </c>
      <c r="E1168" s="48">
        <v>6.7750000000000004</v>
      </c>
      <c r="F1168" s="48">
        <v>6.758</v>
      </c>
      <c r="G1168" s="50">
        <v>5.9999999999999995E-4</v>
      </c>
      <c r="I1168" s="30" t="s">
        <v>720</v>
      </c>
      <c r="J1168" s="30">
        <v>2219.85</v>
      </c>
      <c r="K1168" s="43">
        <f t="shared" si="102"/>
        <v>2.4611632947975082E-3</v>
      </c>
      <c r="M1168" s="30" t="s">
        <v>720</v>
      </c>
      <c r="N1168" s="30">
        <v>2028.65</v>
      </c>
      <c r="O1168" s="31">
        <f t="shared" si="100"/>
        <v>-1.9668011694493392E-2</v>
      </c>
      <c r="Q1168" s="48" t="s">
        <v>1582</v>
      </c>
      <c r="R1168" s="51">
        <v>1553.3</v>
      </c>
      <c r="S1168" s="50">
        <v>3.5999999999999999E-3</v>
      </c>
      <c r="T1168" s="48" t="b">
        <f t="shared" si="101"/>
        <v>1</v>
      </c>
      <c r="U1168" s="69"/>
      <c r="V1168" s="68"/>
      <c r="W1168" s="6"/>
    </row>
    <row r="1169" spans="2:23" ht="27">
      <c r="B1169" s="48" t="s">
        <v>1583</v>
      </c>
      <c r="C1169" s="48">
        <v>6.7839999999999998</v>
      </c>
      <c r="D1169" s="48">
        <v>6.7750000000000004</v>
      </c>
      <c r="E1169" s="48">
        <v>6.7869999999999999</v>
      </c>
      <c r="F1169" s="48">
        <v>6.77</v>
      </c>
      <c r="G1169" s="50">
        <v>1.6000000000000001E-3</v>
      </c>
      <c r="I1169" s="30" t="s">
        <v>721</v>
      </c>
      <c r="J1169" s="30">
        <v>2192.9</v>
      </c>
      <c r="K1169" s="43">
        <f t="shared" si="102"/>
        <v>-1.2140459940986892E-2</v>
      </c>
      <c r="M1169" s="30" t="s">
        <v>721</v>
      </c>
      <c r="N1169" s="30">
        <v>1982.6</v>
      </c>
      <c r="O1169" s="31">
        <f t="shared" si="100"/>
        <v>-2.2699825006778029E-2</v>
      </c>
      <c r="Q1169" s="48" t="s">
        <v>1583</v>
      </c>
      <c r="R1169" s="51">
        <v>1528.15</v>
      </c>
      <c r="S1169" s="50">
        <v>-1.6199999999999999E-2</v>
      </c>
      <c r="T1169" s="48" t="b">
        <f t="shared" si="101"/>
        <v>1</v>
      </c>
      <c r="U1169" s="69"/>
      <c r="V1169" s="68"/>
      <c r="W1169" s="6"/>
    </row>
    <row r="1170" spans="2:23" ht="27">
      <c r="B1170" s="48" t="s">
        <v>1584</v>
      </c>
      <c r="C1170" s="48">
        <v>6.8090000000000002</v>
      </c>
      <c r="D1170" s="48">
        <v>6.7939999999999996</v>
      </c>
      <c r="E1170" s="48">
        <v>6.8209999999999997</v>
      </c>
      <c r="F1170" s="48">
        <v>6.7889999999999997</v>
      </c>
      <c r="G1170" s="50">
        <v>3.7000000000000002E-3</v>
      </c>
      <c r="I1170" s="30" t="s">
        <v>722</v>
      </c>
      <c r="J1170" s="30">
        <v>2242.1</v>
      </c>
      <c r="K1170" s="43">
        <f t="shared" si="102"/>
        <v>2.2436043595239097E-2</v>
      </c>
      <c r="M1170" s="30" t="s">
        <v>722</v>
      </c>
      <c r="N1170" s="30">
        <v>1976.55</v>
      </c>
      <c r="O1170" s="31">
        <f t="shared" ref="O1170:O1233" si="103">(N1170/N1169)-1</f>
        <v>-3.0515484717037467E-3</v>
      </c>
      <c r="Q1170" s="48" t="s">
        <v>1584</v>
      </c>
      <c r="R1170" s="51">
        <v>1519.25</v>
      </c>
      <c r="S1170" s="50">
        <v>-5.7999999999999996E-3</v>
      </c>
      <c r="T1170" s="48" t="b">
        <f t="shared" si="101"/>
        <v>1</v>
      </c>
      <c r="U1170" s="68"/>
      <c r="V1170" s="68"/>
      <c r="W1170" s="6"/>
    </row>
    <row r="1171" spans="2:23" ht="27">
      <c r="B1171" s="48" t="s">
        <v>1585</v>
      </c>
      <c r="C1171" s="48">
        <v>6.8369999999999997</v>
      </c>
      <c r="D1171" s="48">
        <v>6.8310000000000004</v>
      </c>
      <c r="E1171" s="48">
        <v>6.8419999999999996</v>
      </c>
      <c r="F1171" s="48">
        <v>6.8040000000000003</v>
      </c>
      <c r="G1171" s="50">
        <v>4.1000000000000003E-3</v>
      </c>
      <c r="I1171" s="30" t="s">
        <v>723</v>
      </c>
      <c r="J1171" s="30">
        <v>2194.25</v>
      </c>
      <c r="K1171" s="43">
        <f t="shared" si="102"/>
        <v>-2.1341599393425725E-2</v>
      </c>
      <c r="M1171" s="30" t="s">
        <v>723</v>
      </c>
      <c r="N1171" s="30">
        <v>1967.35</v>
      </c>
      <c r="O1171" s="31">
        <f t="shared" si="103"/>
        <v>-4.654574890592178E-3</v>
      </c>
      <c r="Q1171" s="48" t="s">
        <v>1585</v>
      </c>
      <c r="R1171" s="51">
        <v>1495.2</v>
      </c>
      <c r="S1171" s="50">
        <v>-1.5800000000000002E-2</v>
      </c>
      <c r="T1171" s="48" t="b">
        <f t="shared" si="101"/>
        <v>1</v>
      </c>
      <c r="U1171" s="68"/>
      <c r="V1171" s="68"/>
      <c r="W1171" s="6"/>
    </row>
    <row r="1172" spans="2:23" ht="27">
      <c r="B1172" s="48" t="s">
        <v>1586</v>
      </c>
      <c r="C1172" s="48">
        <v>6.8319999999999999</v>
      </c>
      <c r="D1172" s="48">
        <v>6.859</v>
      </c>
      <c r="E1172" s="48">
        <v>6.859</v>
      </c>
      <c r="F1172" s="48">
        <v>6.8179999999999996</v>
      </c>
      <c r="G1172" s="50">
        <v>-6.9999999999999999E-4</v>
      </c>
      <c r="I1172" s="30" t="s">
        <v>724</v>
      </c>
      <c r="J1172" s="30">
        <v>2180.4</v>
      </c>
      <c r="K1172" s="43">
        <f t="shared" si="102"/>
        <v>-6.311951691922002E-3</v>
      </c>
      <c r="M1172" s="30" t="s">
        <v>724</v>
      </c>
      <c r="N1172" s="30">
        <v>1938.05</v>
      </c>
      <c r="O1172" s="31">
        <f t="shared" si="103"/>
        <v>-1.4893130353012873E-2</v>
      </c>
      <c r="Q1172" s="48" t="s">
        <v>1586</v>
      </c>
      <c r="R1172" s="51">
        <v>1473</v>
      </c>
      <c r="S1172" s="50">
        <v>-1.4800000000000001E-2</v>
      </c>
      <c r="T1172" s="48" t="b">
        <f t="shared" si="101"/>
        <v>1</v>
      </c>
      <c r="U1172" s="68"/>
      <c r="V1172" s="68"/>
      <c r="W1172" s="6"/>
    </row>
    <row r="1173" spans="2:23" ht="27">
      <c r="B1173" s="48" t="s">
        <v>1587</v>
      </c>
      <c r="C1173" s="48">
        <v>6.8179999999999996</v>
      </c>
      <c r="D1173" s="48">
        <v>6.8310000000000004</v>
      </c>
      <c r="E1173" s="48">
        <v>6.8330000000000002</v>
      </c>
      <c r="F1173" s="48">
        <v>6.8109999999999999</v>
      </c>
      <c r="G1173" s="50">
        <v>-2E-3</v>
      </c>
      <c r="I1173" s="30" t="s">
        <v>725</v>
      </c>
      <c r="J1173" s="30">
        <v>2235</v>
      </c>
      <c r="K1173" s="43">
        <f t="shared" si="102"/>
        <v>2.5041276829939507E-2</v>
      </c>
      <c r="M1173" s="30" t="s">
        <v>725</v>
      </c>
      <c r="N1173" s="30">
        <v>1990.7</v>
      </c>
      <c r="O1173" s="31">
        <f t="shared" si="103"/>
        <v>2.7166481772916029E-2</v>
      </c>
      <c r="Q1173" s="48" t="s">
        <v>1587</v>
      </c>
      <c r="R1173" s="51">
        <v>1466.35</v>
      </c>
      <c r="S1173" s="50">
        <v>-4.4999999999999997E-3</v>
      </c>
      <c r="T1173" s="48" t="b">
        <f t="shared" si="101"/>
        <v>1</v>
      </c>
      <c r="U1173" s="68"/>
      <c r="V1173" s="68"/>
      <c r="W1173" s="6"/>
    </row>
    <row r="1174" spans="2:23" ht="27">
      <c r="B1174" s="48" t="s">
        <v>1588</v>
      </c>
      <c r="C1174" s="48">
        <v>6.8220000000000001</v>
      </c>
      <c r="D1174" s="48">
        <v>6.843</v>
      </c>
      <c r="E1174" s="48">
        <v>6.843</v>
      </c>
      <c r="F1174" s="48">
        <v>6.8079999999999998</v>
      </c>
      <c r="G1174" s="50">
        <v>5.9999999999999995E-4</v>
      </c>
      <c r="I1174" s="30" t="s">
        <v>726</v>
      </c>
      <c r="J1174" s="30">
        <v>2296.1</v>
      </c>
      <c r="K1174" s="43">
        <f t="shared" si="102"/>
        <v>2.7337807606264031E-2</v>
      </c>
      <c r="M1174" s="30" t="s">
        <v>726</v>
      </c>
      <c r="N1174" s="30">
        <v>1978.45</v>
      </c>
      <c r="O1174" s="31">
        <f t="shared" si="103"/>
        <v>-6.1536143065253901E-3</v>
      </c>
      <c r="Q1174" s="48" t="s">
        <v>1588</v>
      </c>
      <c r="R1174" s="51">
        <v>1459.7</v>
      </c>
      <c r="S1174" s="50">
        <v>-4.4999999999999997E-3</v>
      </c>
      <c r="T1174" s="48" t="b">
        <f t="shared" si="101"/>
        <v>1</v>
      </c>
      <c r="U1174" s="68"/>
      <c r="V1174" s="68"/>
      <c r="W1174" s="6"/>
    </row>
    <row r="1175" spans="2:23" ht="27">
      <c r="B1175" s="48" t="s">
        <v>1589</v>
      </c>
      <c r="C1175" s="48">
        <v>6.8449999999999998</v>
      </c>
      <c r="D1175" s="48">
        <v>6.8360000000000003</v>
      </c>
      <c r="E1175" s="48">
        <v>6.8490000000000002</v>
      </c>
      <c r="F1175" s="48">
        <v>6.8179999999999996</v>
      </c>
      <c r="G1175" s="50">
        <v>3.3999999999999998E-3</v>
      </c>
      <c r="I1175" s="30" t="s">
        <v>727</v>
      </c>
      <c r="J1175" s="30">
        <v>2268.5</v>
      </c>
      <c r="K1175" s="43">
        <f t="shared" si="102"/>
        <v>-1.2020382387526674E-2</v>
      </c>
      <c r="M1175" s="30" t="s">
        <v>727</v>
      </c>
      <c r="N1175" s="30">
        <v>1983.6</v>
      </c>
      <c r="O1175" s="31">
        <f t="shared" si="103"/>
        <v>2.6030478404810431E-3</v>
      </c>
      <c r="Q1175" s="48" t="s">
        <v>1589</v>
      </c>
      <c r="R1175" s="51">
        <v>1480.2</v>
      </c>
      <c r="S1175" s="50">
        <v>1.4E-2</v>
      </c>
      <c r="T1175" s="48" t="b">
        <f t="shared" si="101"/>
        <v>1</v>
      </c>
      <c r="U1175" s="68"/>
      <c r="V1175" s="68"/>
      <c r="W1175" s="6"/>
    </row>
    <row r="1176" spans="2:23" ht="27">
      <c r="B1176" s="48" t="s">
        <v>1590</v>
      </c>
      <c r="C1176" s="48">
        <v>6.8609999999999998</v>
      </c>
      <c r="D1176" s="48">
        <v>6.875</v>
      </c>
      <c r="E1176" s="48">
        <v>6.875</v>
      </c>
      <c r="F1176" s="48">
        <v>6.8559999999999999</v>
      </c>
      <c r="G1176" s="50">
        <v>2.3E-3</v>
      </c>
      <c r="I1176" s="30" t="s">
        <v>728</v>
      </c>
      <c r="J1176" s="30">
        <v>2297.8000000000002</v>
      </c>
      <c r="K1176" s="43">
        <f t="shared" si="102"/>
        <v>1.2916023804276033E-2</v>
      </c>
      <c r="M1176" s="30" t="s">
        <v>728</v>
      </c>
      <c r="N1176" s="30">
        <v>1929.45</v>
      </c>
      <c r="O1176" s="31">
        <f t="shared" si="103"/>
        <v>-2.7298850574712596E-2</v>
      </c>
      <c r="Q1176" s="48" t="s">
        <v>1590</v>
      </c>
      <c r="R1176" s="51">
        <v>1466.8</v>
      </c>
      <c r="S1176" s="50">
        <v>-9.1000000000000004E-3</v>
      </c>
      <c r="T1176" s="48" t="b">
        <f t="shared" si="101"/>
        <v>1</v>
      </c>
      <c r="U1176" s="68"/>
      <c r="V1176" s="68"/>
      <c r="W1176" s="6"/>
    </row>
    <row r="1177" spans="2:23" ht="27">
      <c r="B1177" s="48" t="s">
        <v>1591</v>
      </c>
      <c r="C1177" s="48">
        <v>6.8470000000000004</v>
      </c>
      <c r="D1177" s="48">
        <v>6.875</v>
      </c>
      <c r="E1177" s="48">
        <v>6.875</v>
      </c>
      <c r="F1177" s="48">
        <v>6.8369999999999997</v>
      </c>
      <c r="G1177" s="50">
        <v>-2E-3</v>
      </c>
      <c r="I1177" s="30" t="s">
        <v>729</v>
      </c>
      <c r="J1177" s="30">
        <v>2236.0500000000002</v>
      </c>
      <c r="K1177" s="43">
        <f t="shared" si="102"/>
        <v>-2.6873531203760126E-2</v>
      </c>
      <c r="M1177" s="30" t="s">
        <v>729</v>
      </c>
      <c r="N1177" s="30">
        <v>1931.05</v>
      </c>
      <c r="O1177" s="31">
        <f t="shared" si="103"/>
        <v>8.2925185933802048E-4</v>
      </c>
      <c r="Q1177" s="48" t="s">
        <v>1591</v>
      </c>
      <c r="R1177" s="51">
        <v>1448.25</v>
      </c>
      <c r="S1177" s="50">
        <v>-1.26E-2</v>
      </c>
      <c r="T1177" s="48" t="b">
        <f t="shared" si="101"/>
        <v>1</v>
      </c>
      <c r="U1177" s="68"/>
      <c r="V1177" s="68"/>
      <c r="W1177" s="6"/>
    </row>
    <row r="1178" spans="2:23" ht="27">
      <c r="B1178" s="48" t="s">
        <v>1592</v>
      </c>
      <c r="C1178" s="48">
        <v>6.827</v>
      </c>
      <c r="D1178" s="48">
        <v>6.8490000000000002</v>
      </c>
      <c r="E1178" s="48">
        <v>6.8490000000000002</v>
      </c>
      <c r="F1178" s="48">
        <v>6.8259999999999996</v>
      </c>
      <c r="G1178" s="50">
        <v>-2.8999999999999998E-3</v>
      </c>
      <c r="I1178" s="30" t="s">
        <v>730</v>
      </c>
      <c r="J1178" s="30">
        <v>2412.0500000000002</v>
      </c>
      <c r="K1178" s="43">
        <f t="shared" si="102"/>
        <v>7.8710225621072771E-2</v>
      </c>
      <c r="M1178" s="30" t="s">
        <v>730</v>
      </c>
      <c r="N1178" s="30">
        <v>1929.3</v>
      </c>
      <c r="O1178" s="31">
        <f t="shared" si="103"/>
        <v>-9.0624271769246256E-4</v>
      </c>
      <c r="Q1178" s="48" t="s">
        <v>1592</v>
      </c>
      <c r="R1178" s="51">
        <v>1445.85</v>
      </c>
      <c r="S1178" s="50">
        <v>-1.6999999999999999E-3</v>
      </c>
      <c r="T1178" s="48" t="b">
        <f t="shared" si="101"/>
        <v>1</v>
      </c>
      <c r="U1178" s="68"/>
      <c r="V1178" s="68"/>
      <c r="W1178" s="6"/>
    </row>
    <row r="1179" spans="2:23" ht="27">
      <c r="B1179" s="48" t="s">
        <v>1593</v>
      </c>
      <c r="C1179" s="48">
        <v>6.8410000000000002</v>
      </c>
      <c r="D1179" s="48">
        <v>6.8410000000000002</v>
      </c>
      <c r="E1179" s="48">
        <v>6.8470000000000004</v>
      </c>
      <c r="F1179" s="48">
        <v>6.8319999999999999</v>
      </c>
      <c r="G1179" s="50">
        <v>2.0999999999999999E-3</v>
      </c>
      <c r="I1179" s="30" t="s">
        <v>731</v>
      </c>
      <c r="J1179" s="30">
        <v>2379</v>
      </c>
      <c r="K1179" s="43">
        <f t="shared" si="102"/>
        <v>-1.3702037685786039E-2</v>
      </c>
      <c r="M1179" s="30" t="s">
        <v>731</v>
      </c>
      <c r="N1179" s="30">
        <v>1921.55</v>
      </c>
      <c r="O1179" s="31">
        <f t="shared" si="103"/>
        <v>-4.0170009848131683E-3</v>
      </c>
      <c r="Q1179" s="48" t="s">
        <v>1593</v>
      </c>
      <c r="R1179" s="51">
        <v>1449.1</v>
      </c>
      <c r="S1179" s="50">
        <v>2.2000000000000001E-3</v>
      </c>
      <c r="T1179" s="48" t="b">
        <f t="shared" si="101"/>
        <v>1</v>
      </c>
      <c r="U1179" s="68"/>
      <c r="V1179" s="68"/>
      <c r="W1179" s="6"/>
    </row>
    <row r="1180" spans="2:23" ht="15.6">
      <c r="B1180" s="49">
        <v>45393</v>
      </c>
      <c r="C1180" s="48">
        <v>6.7969999999999997</v>
      </c>
      <c r="D1180" s="48">
        <v>6.8310000000000004</v>
      </c>
      <c r="E1180" s="48">
        <v>6.8310000000000004</v>
      </c>
      <c r="F1180" s="48">
        <v>6.7949999999999999</v>
      </c>
      <c r="G1180" s="50">
        <v>-6.4000000000000003E-3</v>
      </c>
      <c r="I1180" s="29">
        <v>45393.645833333336</v>
      </c>
      <c r="J1180" s="30">
        <v>2399.5</v>
      </c>
      <c r="K1180" s="43">
        <f t="shared" si="102"/>
        <v>8.6170659941151584E-3</v>
      </c>
      <c r="M1180" s="29">
        <v>45393.645833333336</v>
      </c>
      <c r="N1180" s="30">
        <v>1921</v>
      </c>
      <c r="O1180" s="31">
        <f t="shared" si="103"/>
        <v>-2.8622726444793578E-4</v>
      </c>
      <c r="Q1180" s="49">
        <v>45393</v>
      </c>
      <c r="R1180" s="51">
        <v>1436.05</v>
      </c>
      <c r="S1180" s="50">
        <v>-1.18E-2</v>
      </c>
      <c r="T1180" s="48" t="b">
        <f t="shared" si="101"/>
        <v>1</v>
      </c>
      <c r="U1180" s="68"/>
      <c r="V1180" s="68"/>
      <c r="W1180" s="6"/>
    </row>
    <row r="1181" spans="2:23" ht="15.6">
      <c r="B1181" s="49">
        <v>45423</v>
      </c>
      <c r="C1181" s="48">
        <v>6.7990000000000004</v>
      </c>
      <c r="D1181" s="48">
        <v>6.8019999999999996</v>
      </c>
      <c r="E1181" s="48">
        <v>6.8049999999999997</v>
      </c>
      <c r="F1181" s="48">
        <v>6.7930000000000001</v>
      </c>
      <c r="G1181" s="50">
        <v>2.9999999999999997E-4</v>
      </c>
      <c r="I1181" s="29">
        <v>45423.645833333336</v>
      </c>
      <c r="J1181" s="30">
        <v>2393.5500000000002</v>
      </c>
      <c r="K1181" s="43">
        <f t="shared" si="102"/>
        <v>-2.4796832673472657E-3</v>
      </c>
      <c r="M1181" s="29">
        <v>45423.645833333336</v>
      </c>
      <c r="N1181" s="30">
        <v>1951</v>
      </c>
      <c r="O1181" s="31">
        <f t="shared" si="103"/>
        <v>1.5616866215512726E-2</v>
      </c>
      <c r="Q1181" s="49">
        <v>45423</v>
      </c>
      <c r="R1181" s="51">
        <v>1446.35</v>
      </c>
      <c r="S1181" s="50">
        <v>7.1999999999999998E-3</v>
      </c>
      <c r="T1181" s="48" t="b">
        <f t="shared" si="101"/>
        <v>1</v>
      </c>
      <c r="U1181" s="68"/>
      <c r="V1181" s="68"/>
      <c r="W1181" s="6"/>
    </row>
    <row r="1182" spans="2:23" ht="15.6">
      <c r="B1182" s="49">
        <v>45454</v>
      </c>
      <c r="C1182" s="48">
        <v>6.798</v>
      </c>
      <c r="D1182" s="48">
        <v>6.8380000000000001</v>
      </c>
      <c r="E1182" s="48">
        <v>6.8380000000000001</v>
      </c>
      <c r="F1182" s="48">
        <v>6.7830000000000004</v>
      </c>
      <c r="G1182" s="50">
        <v>-1E-4</v>
      </c>
      <c r="I1182" s="29">
        <v>45454.645833333336</v>
      </c>
      <c r="J1182" s="30">
        <v>2414.3000000000002</v>
      </c>
      <c r="K1182" s="43">
        <f t="shared" si="102"/>
        <v>8.6691316245743888E-3</v>
      </c>
      <c r="M1182" s="29">
        <v>45454.645833333336</v>
      </c>
      <c r="N1182" s="30">
        <v>1975.25</v>
      </c>
      <c r="O1182" s="31">
        <f t="shared" si="103"/>
        <v>1.2429523321373592E-2</v>
      </c>
      <c r="Q1182" s="49">
        <v>45454</v>
      </c>
      <c r="R1182" s="51">
        <v>1456.35</v>
      </c>
      <c r="S1182" s="50">
        <v>6.8999999999999999E-3</v>
      </c>
      <c r="T1182" s="48" t="b">
        <f t="shared" si="101"/>
        <v>1</v>
      </c>
      <c r="U1182" s="69"/>
      <c r="V1182" s="68"/>
      <c r="W1182" s="6"/>
    </row>
    <row r="1183" spans="2:23" ht="15.6">
      <c r="B1183" s="49">
        <v>45484</v>
      </c>
      <c r="C1183" s="48">
        <v>6.7960000000000003</v>
      </c>
      <c r="D1183" s="48">
        <v>6.7939999999999996</v>
      </c>
      <c r="E1183" s="48">
        <v>6.8</v>
      </c>
      <c r="F1183" s="48">
        <v>6.7850000000000001</v>
      </c>
      <c r="G1183" s="50">
        <v>-2.9999999999999997E-4</v>
      </c>
      <c r="I1183" s="29">
        <v>45484.645833333336</v>
      </c>
      <c r="J1183" s="30">
        <v>2379.6999999999998</v>
      </c>
      <c r="K1183" s="43">
        <f t="shared" si="102"/>
        <v>-1.4331276146295147E-2</v>
      </c>
      <c r="M1183" s="29">
        <v>45484.645833333336</v>
      </c>
      <c r="N1183" s="30">
        <v>1935</v>
      </c>
      <c r="O1183" s="31">
        <f t="shared" si="103"/>
        <v>-2.0377167447158562E-2</v>
      </c>
      <c r="Q1183" s="49">
        <v>45484</v>
      </c>
      <c r="R1183" s="51">
        <v>1438.95</v>
      </c>
      <c r="S1183" s="50">
        <v>-1.1900000000000001E-2</v>
      </c>
      <c r="T1183" s="48" t="b">
        <f t="shared" si="101"/>
        <v>1</v>
      </c>
      <c r="U1183" s="69"/>
      <c r="V1183" s="68"/>
      <c r="W1183" s="6"/>
    </row>
    <row r="1184" spans="2:23" ht="15.6">
      <c r="B1184" s="49">
        <v>45515</v>
      </c>
      <c r="C1184" s="48">
        <v>6.774</v>
      </c>
      <c r="D1184" s="48">
        <v>6.7809999999999997</v>
      </c>
      <c r="E1184" s="48">
        <v>6.7869999999999999</v>
      </c>
      <c r="F1184" s="48">
        <v>6.7670000000000003</v>
      </c>
      <c r="G1184" s="50">
        <v>-3.2000000000000002E-3</v>
      </c>
      <c r="I1184" s="29">
        <v>45515.645833333336</v>
      </c>
      <c r="J1184" s="30">
        <v>2340</v>
      </c>
      <c r="K1184" s="43">
        <f t="shared" si="102"/>
        <v>-1.6682775139723383E-2</v>
      </c>
      <c r="M1184" s="29">
        <v>45515.645833333336</v>
      </c>
      <c r="N1184" s="30">
        <v>1925.5</v>
      </c>
      <c r="O1184" s="31">
        <f t="shared" si="103"/>
        <v>-4.909560723514228E-3</v>
      </c>
      <c r="Q1184" s="49">
        <v>45515</v>
      </c>
      <c r="R1184" s="51">
        <v>1448.65</v>
      </c>
      <c r="S1184" s="50">
        <v>6.7000000000000002E-3</v>
      </c>
      <c r="T1184" s="48" t="b">
        <f t="shared" si="101"/>
        <v>1</v>
      </c>
      <c r="U1184" s="69"/>
      <c r="V1184" s="68"/>
      <c r="W1184" s="6"/>
    </row>
    <row r="1185" spans="2:23" ht="15.6">
      <c r="B1185" s="49">
        <v>45607</v>
      </c>
      <c r="C1185" s="48">
        <v>6.7850000000000001</v>
      </c>
      <c r="D1185" s="48">
        <v>6.7859999999999996</v>
      </c>
      <c r="E1185" s="48">
        <v>6.79</v>
      </c>
      <c r="F1185" s="48">
        <v>6.7779999999999996</v>
      </c>
      <c r="G1185" s="50">
        <v>1.6000000000000001E-3</v>
      </c>
      <c r="I1185" s="29">
        <v>45607.645833333336</v>
      </c>
      <c r="J1185" s="30">
        <v>2289.6999999999998</v>
      </c>
      <c r="K1185" s="43">
        <f t="shared" si="102"/>
        <v>-2.1495726495726619E-2</v>
      </c>
      <c r="M1185" s="29">
        <v>45607.645833333336</v>
      </c>
      <c r="N1185" s="30">
        <v>1911.8</v>
      </c>
      <c r="O1185" s="31">
        <f t="shared" si="103"/>
        <v>-7.115035055829666E-3</v>
      </c>
      <c r="Q1185" s="49">
        <v>45607</v>
      </c>
      <c r="R1185" s="51">
        <v>1475.85</v>
      </c>
      <c r="S1185" s="50">
        <v>1.8800000000000001E-2</v>
      </c>
      <c r="T1185" s="48" t="b">
        <f t="shared" si="101"/>
        <v>1</v>
      </c>
      <c r="U1185" s="69"/>
      <c r="V1185" s="68"/>
      <c r="W1185" s="6"/>
    </row>
    <row r="1186" spans="2:23" ht="15.6">
      <c r="B1186" s="49">
        <v>45637</v>
      </c>
      <c r="C1186" s="48">
        <v>6.7949999999999999</v>
      </c>
      <c r="D1186" s="48">
        <v>6.7930000000000001</v>
      </c>
      <c r="E1186" s="48">
        <v>6.8070000000000004</v>
      </c>
      <c r="F1186" s="48">
        <v>6.7859999999999996</v>
      </c>
      <c r="G1186" s="50">
        <v>1.5E-3</v>
      </c>
      <c r="I1186" s="29">
        <v>45637.645833333336</v>
      </c>
      <c r="J1186" s="30">
        <v>2296.1</v>
      </c>
      <c r="K1186" s="43">
        <f t="shared" si="102"/>
        <v>2.7951259990393051E-3</v>
      </c>
      <c r="M1186" s="29">
        <v>45637.645833333336</v>
      </c>
      <c r="N1186" s="30">
        <v>1882.45</v>
      </c>
      <c r="O1186" s="31">
        <f t="shared" si="103"/>
        <v>-1.5352024270321118E-2</v>
      </c>
      <c r="Q1186" s="49">
        <v>45637</v>
      </c>
      <c r="R1186" s="51">
        <v>1446.8</v>
      </c>
      <c r="S1186" s="50">
        <v>-1.9699999999999999E-2</v>
      </c>
      <c r="T1186" s="48" t="b">
        <f t="shared" si="101"/>
        <v>1</v>
      </c>
      <c r="U1186" s="69"/>
      <c r="V1186" s="68"/>
      <c r="W1186" s="6"/>
    </row>
    <row r="1187" spans="2:23" ht="27">
      <c r="B1187" s="48" t="s">
        <v>1594</v>
      </c>
      <c r="C1187" s="48">
        <v>6.8040000000000003</v>
      </c>
      <c r="D1187" s="48">
        <v>6.8090000000000002</v>
      </c>
      <c r="E1187" s="48">
        <v>6.8120000000000003</v>
      </c>
      <c r="F1187" s="48">
        <v>6.8</v>
      </c>
      <c r="G1187" s="50">
        <v>1.2999999999999999E-3</v>
      </c>
      <c r="I1187" s="30" t="s">
        <v>732</v>
      </c>
      <c r="J1187" s="30">
        <v>2257.5</v>
      </c>
      <c r="K1187" s="43">
        <f t="shared" si="102"/>
        <v>-1.681111449849737E-2</v>
      </c>
      <c r="M1187" s="30" t="s">
        <v>732</v>
      </c>
      <c r="N1187" s="30">
        <v>1856.4</v>
      </c>
      <c r="O1187" s="31">
        <f t="shared" si="103"/>
        <v>-1.3838348960131697E-2</v>
      </c>
      <c r="Q1187" s="48" t="s">
        <v>1594</v>
      </c>
      <c r="R1187" s="51">
        <v>1427.7</v>
      </c>
      <c r="S1187" s="50">
        <v>-1.32E-2</v>
      </c>
      <c r="T1187" s="48" t="b">
        <f t="shared" si="101"/>
        <v>1</v>
      </c>
      <c r="U1187" s="69"/>
      <c r="V1187" s="68"/>
      <c r="W1187" s="6"/>
    </row>
    <row r="1188" spans="2:23" ht="27">
      <c r="B1188" s="48" t="s">
        <v>1595</v>
      </c>
      <c r="C1188" s="48">
        <v>6.827</v>
      </c>
      <c r="D1188" s="48">
        <v>6.8220000000000001</v>
      </c>
      <c r="E1188" s="48">
        <v>6.8310000000000004</v>
      </c>
      <c r="F1188" s="48">
        <v>6.8129999999999997</v>
      </c>
      <c r="G1188" s="50">
        <v>3.3999999999999998E-3</v>
      </c>
      <c r="I1188" s="30" t="s">
        <v>733</v>
      </c>
      <c r="J1188" s="30">
        <v>2249.15</v>
      </c>
      <c r="K1188" s="43">
        <f t="shared" si="102"/>
        <v>-3.6987818383167337E-3</v>
      </c>
      <c r="M1188" s="30" t="s">
        <v>733</v>
      </c>
      <c r="N1188" s="30">
        <v>1883.55</v>
      </c>
      <c r="O1188" s="31">
        <f t="shared" si="103"/>
        <v>1.4625080801551338E-2</v>
      </c>
      <c r="Q1188" s="48" t="s">
        <v>1595</v>
      </c>
      <c r="R1188" s="51">
        <v>1442.35</v>
      </c>
      <c r="S1188" s="50">
        <v>1.03E-2</v>
      </c>
      <c r="T1188" s="48" t="b">
        <f t="shared" si="101"/>
        <v>1</v>
      </c>
      <c r="U1188" s="69"/>
      <c r="V1188" s="68"/>
      <c r="W1188" s="6"/>
    </row>
    <row r="1189" spans="2:23" ht="27">
      <c r="B1189" s="48" t="s">
        <v>1596</v>
      </c>
      <c r="C1189" s="48">
        <v>6.8209999999999997</v>
      </c>
      <c r="D1189" s="48">
        <v>6.8419999999999996</v>
      </c>
      <c r="E1189" s="48">
        <v>6.8419999999999996</v>
      </c>
      <c r="F1189" s="48">
        <v>6.8170000000000002</v>
      </c>
      <c r="G1189" s="50">
        <v>-8.9999999999999998E-4</v>
      </c>
      <c r="I1189" s="30" t="s">
        <v>734</v>
      </c>
      <c r="J1189" s="30">
        <v>2223.25</v>
      </c>
      <c r="K1189" s="43">
        <f t="shared" si="102"/>
        <v>-1.1515461396527593E-2</v>
      </c>
      <c r="M1189" s="30" t="s">
        <v>734</v>
      </c>
      <c r="N1189" s="30">
        <v>1883.6</v>
      </c>
      <c r="O1189" s="31">
        <f t="shared" si="103"/>
        <v>2.654561864567917E-5</v>
      </c>
      <c r="Q1189" s="48" t="s">
        <v>1596</v>
      </c>
      <c r="R1189" s="51">
        <v>1470.8</v>
      </c>
      <c r="S1189" s="50">
        <v>1.9699999999999999E-2</v>
      </c>
      <c r="T1189" s="48" t="b">
        <f t="shared" si="101"/>
        <v>1</v>
      </c>
      <c r="U1189" s="69"/>
      <c r="V1189" s="68"/>
      <c r="W1189" s="6"/>
    </row>
    <row r="1190" spans="2:23" ht="27">
      <c r="B1190" s="48" t="s">
        <v>1597</v>
      </c>
      <c r="C1190" s="48">
        <v>6.8109999999999999</v>
      </c>
      <c r="D1190" s="48">
        <v>6.8179999999999996</v>
      </c>
      <c r="E1190" s="48">
        <v>6.8179999999999996</v>
      </c>
      <c r="F1190" s="48">
        <v>6.806</v>
      </c>
      <c r="G1190" s="50">
        <v>-1.5E-3</v>
      </c>
      <c r="I1190" s="30" t="s">
        <v>735</v>
      </c>
      <c r="J1190" s="30">
        <v>2256.1999999999998</v>
      </c>
      <c r="K1190" s="43">
        <f t="shared" si="102"/>
        <v>1.4820645451478542E-2</v>
      </c>
      <c r="M1190" s="30" t="s">
        <v>735</v>
      </c>
      <c r="N1190" s="30">
        <v>1853.8</v>
      </c>
      <c r="O1190" s="31">
        <f t="shared" si="103"/>
        <v>-1.5820768740709257E-2</v>
      </c>
      <c r="Q1190" s="48" t="s">
        <v>1597</v>
      </c>
      <c r="R1190" s="51">
        <v>1487.4</v>
      </c>
      <c r="S1190" s="50">
        <v>1.1299999999999999E-2</v>
      </c>
      <c r="T1190" s="48" t="b">
        <f t="shared" si="101"/>
        <v>1</v>
      </c>
      <c r="U1190" s="68"/>
      <c r="V1190" s="68"/>
      <c r="W1190" s="6"/>
    </row>
    <row r="1191" spans="2:23" ht="27">
      <c r="B1191" s="48" t="s">
        <v>1598</v>
      </c>
      <c r="C1191" s="48">
        <v>6.8310000000000004</v>
      </c>
      <c r="D1191" s="48">
        <v>6.8220000000000001</v>
      </c>
      <c r="E1191" s="48">
        <v>6.8360000000000003</v>
      </c>
      <c r="F1191" s="48">
        <v>6.8170000000000002</v>
      </c>
      <c r="G1191" s="50">
        <v>2.8999999999999998E-3</v>
      </c>
      <c r="I1191" s="30" t="s">
        <v>736</v>
      </c>
      <c r="J1191" s="30">
        <v>2311.5</v>
      </c>
      <c r="K1191" s="43">
        <f t="shared" si="102"/>
        <v>2.451023845403788E-2</v>
      </c>
      <c r="M1191" s="30" t="s">
        <v>736</v>
      </c>
      <c r="N1191" s="30">
        <v>1827.95</v>
      </c>
      <c r="O1191" s="31">
        <f t="shared" si="103"/>
        <v>-1.3944330564246377E-2</v>
      </c>
      <c r="Q1191" s="48" t="s">
        <v>1598</v>
      </c>
      <c r="R1191" s="51">
        <v>1493.05</v>
      </c>
      <c r="S1191" s="50">
        <v>3.8E-3</v>
      </c>
      <c r="T1191" s="48" t="b">
        <f t="shared" si="101"/>
        <v>1</v>
      </c>
      <c r="U1191" s="68"/>
      <c r="V1191" s="68"/>
      <c r="W1191" s="6"/>
    </row>
    <row r="1192" spans="2:23" ht="27">
      <c r="B1192" s="48" t="s">
        <v>1599</v>
      </c>
      <c r="C1192" s="48">
        <v>6.85</v>
      </c>
      <c r="D1192" s="48">
        <v>6.8520000000000003</v>
      </c>
      <c r="E1192" s="48">
        <v>6.8630000000000004</v>
      </c>
      <c r="F1192" s="48">
        <v>6.8419999999999996</v>
      </c>
      <c r="G1192" s="50">
        <v>2.8E-3</v>
      </c>
      <c r="I1192" s="30" t="s">
        <v>737</v>
      </c>
      <c r="J1192" s="30">
        <v>2285.15</v>
      </c>
      <c r="K1192" s="43">
        <f t="shared" si="102"/>
        <v>-1.1399524118537729E-2</v>
      </c>
      <c r="M1192" s="30" t="s">
        <v>737</v>
      </c>
      <c r="N1192" s="30">
        <v>1859.85</v>
      </c>
      <c r="O1192" s="31">
        <f t="shared" si="103"/>
        <v>1.7451243195929722E-2</v>
      </c>
      <c r="Q1192" s="48" t="s">
        <v>1599</v>
      </c>
      <c r="R1192" s="51">
        <v>1500.15</v>
      </c>
      <c r="S1192" s="50">
        <v>4.7999999999999996E-3</v>
      </c>
      <c r="T1192" s="48" t="b">
        <f t="shared" si="101"/>
        <v>1</v>
      </c>
      <c r="U1192" s="68"/>
      <c r="V1192" s="68"/>
      <c r="W1192" s="6"/>
    </row>
    <row r="1193" spans="2:23" ht="27">
      <c r="B1193" s="48" t="s">
        <v>1600</v>
      </c>
      <c r="C1193" s="48">
        <v>6.8220000000000001</v>
      </c>
      <c r="D1193" s="48">
        <v>6.8410000000000002</v>
      </c>
      <c r="E1193" s="48">
        <v>6.8410000000000002</v>
      </c>
      <c r="F1193" s="48">
        <v>6.8170000000000002</v>
      </c>
      <c r="G1193" s="50">
        <v>-4.1000000000000003E-3</v>
      </c>
      <c r="I1193" s="30" t="s">
        <v>738</v>
      </c>
      <c r="J1193" s="30">
        <v>2341.6999999999998</v>
      </c>
      <c r="K1193" s="43">
        <f t="shared" si="102"/>
        <v>2.4746734350042487E-2</v>
      </c>
      <c r="M1193" s="30" t="s">
        <v>738</v>
      </c>
      <c r="N1193" s="30">
        <v>1897.15</v>
      </c>
      <c r="O1193" s="31">
        <f t="shared" si="103"/>
        <v>2.0055380810280576E-2</v>
      </c>
      <c r="Q1193" s="48" t="s">
        <v>1600</v>
      </c>
      <c r="R1193" s="51">
        <v>1486.1</v>
      </c>
      <c r="S1193" s="50">
        <v>-9.4000000000000004E-3</v>
      </c>
      <c r="T1193" s="48" t="b">
        <f t="shared" si="101"/>
        <v>1</v>
      </c>
      <c r="U1193" s="68"/>
      <c r="V1193" s="68"/>
      <c r="W1193" s="6"/>
    </row>
    <row r="1194" spans="2:23" ht="27">
      <c r="B1194" s="48" t="s">
        <v>1601</v>
      </c>
      <c r="C1194" s="48">
        <v>6.827</v>
      </c>
      <c r="D1194" s="48">
        <v>6.8390000000000004</v>
      </c>
      <c r="E1194" s="48">
        <v>6.8390000000000004</v>
      </c>
      <c r="F1194" s="48">
        <v>6.8090000000000002</v>
      </c>
      <c r="G1194" s="50">
        <v>6.9999999999999999E-4</v>
      </c>
      <c r="I1194" s="30" t="s">
        <v>739</v>
      </c>
      <c r="J1194" s="30">
        <v>2358.25</v>
      </c>
      <c r="K1194" s="43">
        <f t="shared" si="102"/>
        <v>7.0675150531664954E-3</v>
      </c>
      <c r="M1194" s="30" t="s">
        <v>739</v>
      </c>
      <c r="N1194" s="30">
        <v>1903.25</v>
      </c>
      <c r="O1194" s="31">
        <f t="shared" si="103"/>
        <v>3.2153493397990562E-3</v>
      </c>
      <c r="Q1194" s="48" t="s">
        <v>1601</v>
      </c>
      <c r="R1194" s="51">
        <v>1511.15</v>
      </c>
      <c r="S1194" s="50">
        <v>1.6899999999999998E-2</v>
      </c>
      <c r="T1194" s="48" t="b">
        <f t="shared" si="101"/>
        <v>1</v>
      </c>
      <c r="U1194" s="68"/>
      <c r="V1194" s="68"/>
      <c r="W1194" s="6"/>
    </row>
    <row r="1195" spans="2:23" ht="27">
      <c r="B1195" s="48" t="s">
        <v>1602</v>
      </c>
      <c r="C1195" s="48">
        <v>6.8120000000000003</v>
      </c>
      <c r="D1195" s="48">
        <v>6.8280000000000003</v>
      </c>
      <c r="E1195" s="48">
        <v>6.8280000000000003</v>
      </c>
      <c r="F1195" s="48">
        <v>6.8109999999999999</v>
      </c>
      <c r="G1195" s="50">
        <v>-2.2000000000000001E-3</v>
      </c>
      <c r="I1195" s="30" t="s">
        <v>740</v>
      </c>
      <c r="J1195" s="30">
        <v>2388.9499999999998</v>
      </c>
      <c r="K1195" s="43">
        <f t="shared" si="102"/>
        <v>1.301812784904044E-2</v>
      </c>
      <c r="M1195" s="30" t="s">
        <v>740</v>
      </c>
      <c r="N1195" s="30">
        <v>1926.1</v>
      </c>
      <c r="O1195" s="31">
        <f t="shared" si="103"/>
        <v>1.2005779587547671E-2</v>
      </c>
      <c r="Q1195" s="48" t="s">
        <v>1602</v>
      </c>
      <c r="R1195" s="51">
        <v>1515.75</v>
      </c>
      <c r="S1195" s="50">
        <v>3.0000000000000001E-3</v>
      </c>
      <c r="T1195" s="48" t="b">
        <f t="shared" si="101"/>
        <v>1</v>
      </c>
      <c r="U1195" s="68"/>
      <c r="V1195" s="68"/>
      <c r="W1195" s="6"/>
    </row>
    <row r="1196" spans="2:23" ht="27">
      <c r="B1196" s="48" t="s">
        <v>1603</v>
      </c>
      <c r="C1196" s="48">
        <v>6.8049999999999997</v>
      </c>
      <c r="D1196" s="48">
        <v>6.8250000000000002</v>
      </c>
      <c r="E1196" s="48">
        <v>6.8250000000000002</v>
      </c>
      <c r="F1196" s="48">
        <v>6.7990000000000004</v>
      </c>
      <c r="G1196" s="50">
        <v>-1E-3</v>
      </c>
      <c r="I1196" s="30" t="s">
        <v>741</v>
      </c>
      <c r="J1196" s="30">
        <v>2400.1999999999998</v>
      </c>
      <c r="K1196" s="43">
        <f t="shared" si="102"/>
        <v>4.7091818581386224E-3</v>
      </c>
      <c r="M1196" s="30" t="s">
        <v>741</v>
      </c>
      <c r="N1196" s="30">
        <v>1933.35</v>
      </c>
      <c r="O1196" s="31">
        <f t="shared" si="103"/>
        <v>3.7640828617413469E-3</v>
      </c>
      <c r="Q1196" s="48" t="s">
        <v>1603</v>
      </c>
      <c r="R1196" s="51">
        <v>1502.75</v>
      </c>
      <c r="S1196" s="50">
        <v>-8.6E-3</v>
      </c>
      <c r="T1196" s="48" t="b">
        <f t="shared" si="101"/>
        <v>1</v>
      </c>
      <c r="U1196" s="68"/>
      <c r="V1196" s="68"/>
      <c r="W1196" s="6"/>
    </row>
    <row r="1197" spans="2:23" ht="27">
      <c r="B1197" s="48" t="s">
        <v>1604</v>
      </c>
      <c r="C1197" s="48">
        <v>6.7510000000000003</v>
      </c>
      <c r="D1197" s="48">
        <v>6.8070000000000004</v>
      </c>
      <c r="E1197" s="48">
        <v>6.8070000000000004</v>
      </c>
      <c r="F1197" s="48">
        <v>6.7389999999999999</v>
      </c>
      <c r="G1197" s="50">
        <v>-7.9000000000000008E-3</v>
      </c>
      <c r="I1197" s="30" t="s">
        <v>742</v>
      </c>
      <c r="J1197" s="30">
        <v>2457.85</v>
      </c>
      <c r="K1197" s="43">
        <f t="shared" si="102"/>
        <v>2.4018831764019755E-2</v>
      </c>
      <c r="M1197" s="30" t="s">
        <v>742</v>
      </c>
      <c r="N1197" s="30">
        <v>1950.5</v>
      </c>
      <c r="O1197" s="31">
        <f t="shared" si="103"/>
        <v>8.8706131843692138E-3</v>
      </c>
      <c r="Q1197" s="48" t="s">
        <v>1604</v>
      </c>
      <c r="R1197" s="51">
        <v>1529.1</v>
      </c>
      <c r="S1197" s="50">
        <v>1.7500000000000002E-2</v>
      </c>
      <c r="T1197" s="48" t="b">
        <f t="shared" si="101"/>
        <v>1</v>
      </c>
      <c r="U1197" s="68"/>
      <c r="V1197" s="68"/>
      <c r="W1197" s="6"/>
    </row>
    <row r="1198" spans="2:23" ht="15.6">
      <c r="B1198" s="49">
        <v>45334</v>
      </c>
      <c r="C1198" s="48">
        <v>6.71</v>
      </c>
      <c r="D1198" s="48">
        <v>6.8019999999999996</v>
      </c>
      <c r="E1198" s="48">
        <v>6.8019999999999996</v>
      </c>
      <c r="F1198" s="48">
        <v>6.7069999999999999</v>
      </c>
      <c r="G1198" s="50">
        <v>-6.1000000000000004E-3</v>
      </c>
      <c r="I1198" s="29">
        <v>45334.645833333336</v>
      </c>
      <c r="J1198" s="30">
        <v>2419.4499999999998</v>
      </c>
      <c r="K1198" s="43">
        <f t="shared" si="102"/>
        <v>-1.5623410704477481E-2</v>
      </c>
      <c r="M1198" s="29">
        <v>45334.645833333336</v>
      </c>
      <c r="N1198" s="30">
        <v>1960.65</v>
      </c>
      <c r="O1198" s="31">
        <f t="shared" si="103"/>
        <v>5.2037938990003862E-3</v>
      </c>
      <c r="Q1198" s="49">
        <v>45334</v>
      </c>
      <c r="R1198" s="51">
        <v>1532.2</v>
      </c>
      <c r="S1198" s="50">
        <v>2E-3</v>
      </c>
      <c r="T1198" s="48" t="b">
        <f t="shared" si="101"/>
        <v>1</v>
      </c>
      <c r="U1198" s="68"/>
      <c r="V1198" s="68"/>
      <c r="W1198" s="6"/>
    </row>
    <row r="1199" spans="2:23" ht="15.6">
      <c r="B1199" s="49">
        <v>45363</v>
      </c>
      <c r="C1199" s="48">
        <v>6.7140000000000004</v>
      </c>
      <c r="D1199" s="48">
        <v>6.76</v>
      </c>
      <c r="E1199" s="48">
        <v>6.76</v>
      </c>
      <c r="F1199" s="48">
        <v>6.71</v>
      </c>
      <c r="G1199" s="50">
        <v>5.9999999999999995E-4</v>
      </c>
      <c r="I1199" s="29">
        <v>45363.645833333336</v>
      </c>
      <c r="J1199" s="30">
        <v>2384.5500000000002</v>
      </c>
      <c r="K1199" s="43">
        <f t="shared" si="102"/>
        <v>-1.4424765959205499E-2</v>
      </c>
      <c r="M1199" s="29">
        <v>45363.645833333336</v>
      </c>
      <c r="N1199" s="30">
        <v>1955.85</v>
      </c>
      <c r="O1199" s="31">
        <f t="shared" si="103"/>
        <v>-2.4481676994875246E-3</v>
      </c>
      <c r="Q1199" s="49">
        <v>45363</v>
      </c>
      <c r="R1199" s="51">
        <v>1542.95</v>
      </c>
      <c r="S1199" s="50">
        <v>7.0000000000000001E-3</v>
      </c>
      <c r="T1199" s="48" t="b">
        <f t="shared" si="101"/>
        <v>1</v>
      </c>
      <c r="U1199" s="68"/>
      <c r="V1199" s="68"/>
      <c r="W1199" s="6"/>
    </row>
    <row r="1200" spans="2:23" ht="15.6">
      <c r="B1200" s="49">
        <v>45394</v>
      </c>
      <c r="C1200" s="48">
        <v>6.6859999999999999</v>
      </c>
      <c r="D1200" s="48">
        <v>6.7249999999999996</v>
      </c>
      <c r="E1200" s="48">
        <v>6.7249999999999996</v>
      </c>
      <c r="F1200" s="48">
        <v>6.68</v>
      </c>
      <c r="G1200" s="50">
        <v>-4.1999999999999997E-3</v>
      </c>
      <c r="I1200" s="29">
        <v>45394.645833333336</v>
      </c>
      <c r="J1200" s="30">
        <v>2346</v>
      </c>
      <c r="K1200" s="43">
        <f t="shared" si="102"/>
        <v>-1.616657230924079E-2</v>
      </c>
      <c r="M1200" s="29">
        <v>45394.645833333336</v>
      </c>
      <c r="N1200" s="30">
        <v>1953.1</v>
      </c>
      <c r="O1200" s="31">
        <f t="shared" si="103"/>
        <v>-1.4060382953703376E-3</v>
      </c>
      <c r="Q1200" s="49">
        <v>45394</v>
      </c>
      <c r="R1200" s="51">
        <v>1526.05</v>
      </c>
      <c r="S1200" s="50">
        <v>-1.0999999999999999E-2</v>
      </c>
      <c r="T1200" s="48" t="b">
        <f t="shared" si="101"/>
        <v>1</v>
      </c>
      <c r="U1200" s="68"/>
      <c r="V1200" s="68"/>
      <c r="W1200" s="6"/>
    </row>
    <row r="1201" spans="2:23" ht="15.6">
      <c r="B1201" s="49">
        <v>45424</v>
      </c>
      <c r="C1201" s="48">
        <v>6.68</v>
      </c>
      <c r="D1201" s="48">
        <v>6.6959999999999997</v>
      </c>
      <c r="E1201" s="48">
        <v>6.6959999999999997</v>
      </c>
      <c r="F1201" s="48">
        <v>6.6769999999999996</v>
      </c>
      <c r="G1201" s="50">
        <v>-8.9999999999999998E-4</v>
      </c>
      <c r="I1201" s="29">
        <v>45424.645833333336</v>
      </c>
      <c r="J1201" s="30">
        <v>2362.85</v>
      </c>
      <c r="K1201" s="43">
        <f t="shared" si="102"/>
        <v>7.1824381926683944E-3</v>
      </c>
      <c r="M1201" s="29">
        <v>45424.645833333336</v>
      </c>
      <c r="N1201" s="30">
        <v>1965.8</v>
      </c>
      <c r="O1201" s="31">
        <f t="shared" si="103"/>
        <v>6.502483231785483E-3</v>
      </c>
      <c r="Q1201" s="49">
        <v>45424</v>
      </c>
      <c r="R1201" s="51">
        <v>1530.1</v>
      </c>
      <c r="S1201" s="50">
        <v>2.7000000000000001E-3</v>
      </c>
      <c r="T1201" s="48" t="b">
        <f t="shared" si="101"/>
        <v>1</v>
      </c>
      <c r="U1201" s="68"/>
      <c r="V1201" s="68"/>
      <c r="W1201" s="6"/>
    </row>
    <row r="1202" spans="2:23" ht="15.6">
      <c r="B1202" s="49">
        <v>45455</v>
      </c>
      <c r="C1202" s="48">
        <v>6.74</v>
      </c>
      <c r="D1202" s="48">
        <v>6.6870000000000003</v>
      </c>
      <c r="E1202" s="48">
        <v>6.7510000000000003</v>
      </c>
      <c r="F1202" s="48">
        <v>6.6680000000000001</v>
      </c>
      <c r="G1202" s="50">
        <v>8.9999999999999993E-3</v>
      </c>
      <c r="I1202" s="29">
        <v>45455.645833333336</v>
      </c>
      <c r="J1202" s="30">
        <v>2339.35</v>
      </c>
      <c r="K1202" s="43">
        <f t="shared" si="102"/>
        <v>-9.9456165224199866E-3</v>
      </c>
      <c r="M1202" s="29">
        <v>45455.645833333336</v>
      </c>
      <c r="N1202" s="30">
        <v>1968.55</v>
      </c>
      <c r="O1202" s="31">
        <f t="shared" si="103"/>
        <v>1.3989215586529546E-3</v>
      </c>
      <c r="Q1202" s="49">
        <v>45455</v>
      </c>
      <c r="R1202" s="51">
        <v>1516.6</v>
      </c>
      <c r="S1202" s="50">
        <v>-8.8000000000000005E-3</v>
      </c>
      <c r="T1202" s="48" t="b">
        <f t="shared" si="101"/>
        <v>1</v>
      </c>
      <c r="U1202" s="68"/>
      <c r="V1202" s="68"/>
      <c r="W1202" s="6"/>
    </row>
    <row r="1203" spans="2:23" ht="15.6">
      <c r="B1203" s="49">
        <v>45547</v>
      </c>
      <c r="C1203" s="48">
        <v>6.7169999999999996</v>
      </c>
      <c r="D1203" s="48">
        <v>6.7530000000000001</v>
      </c>
      <c r="E1203" s="48">
        <v>6.7530000000000001</v>
      </c>
      <c r="F1203" s="48">
        <v>6.7149999999999999</v>
      </c>
      <c r="G1203" s="50">
        <v>-3.3999999999999998E-3</v>
      </c>
      <c r="I1203" s="29">
        <v>45547.645833333336</v>
      </c>
      <c r="J1203" s="30">
        <v>2399.4499999999998</v>
      </c>
      <c r="K1203" s="43">
        <f t="shared" si="102"/>
        <v>2.5690897044050587E-2</v>
      </c>
      <c r="M1203" s="29">
        <v>45547.645833333336</v>
      </c>
      <c r="N1203" s="30">
        <v>1958.35</v>
      </c>
      <c r="O1203" s="31">
        <f t="shared" si="103"/>
        <v>-5.1814787533971396E-3</v>
      </c>
      <c r="Q1203" s="49">
        <v>45547</v>
      </c>
      <c r="R1203" s="51">
        <v>1506.25</v>
      </c>
      <c r="S1203" s="50">
        <v>-6.7999999999999996E-3</v>
      </c>
      <c r="T1203" s="48" t="b">
        <f t="shared" si="101"/>
        <v>1</v>
      </c>
      <c r="U1203" s="68"/>
      <c r="V1203" s="68"/>
      <c r="W1203" s="6"/>
    </row>
    <row r="1204" spans="2:23" ht="15.6">
      <c r="B1204" s="49">
        <v>45577</v>
      </c>
      <c r="C1204" s="48">
        <v>6.7050000000000001</v>
      </c>
      <c r="D1204" s="48">
        <v>6.7149999999999999</v>
      </c>
      <c r="E1204" s="48">
        <v>6.7149999999999999</v>
      </c>
      <c r="F1204" s="48">
        <v>6.6920000000000002</v>
      </c>
      <c r="G1204" s="50">
        <v>-1.8E-3</v>
      </c>
      <c r="I1204" s="29">
        <v>45577.645833333336</v>
      </c>
      <c r="J1204" s="30">
        <v>2425.85</v>
      </c>
      <c r="K1204" s="43">
        <f t="shared" si="102"/>
        <v>1.1002521411156652E-2</v>
      </c>
      <c r="M1204" s="29">
        <v>45577.645833333336</v>
      </c>
      <c r="N1204" s="30">
        <v>1994.55</v>
      </c>
      <c r="O1204" s="31">
        <f t="shared" si="103"/>
        <v>1.8484949064263345E-2</v>
      </c>
      <c r="Q1204" s="49">
        <v>45577</v>
      </c>
      <c r="R1204" s="51">
        <v>1513.5</v>
      </c>
      <c r="S1204" s="50">
        <v>4.7999999999999996E-3</v>
      </c>
      <c r="T1204" s="48" t="b">
        <f t="shared" si="101"/>
        <v>1</v>
      </c>
      <c r="U1204" s="69"/>
      <c r="V1204" s="68"/>
      <c r="W1204" s="6"/>
    </row>
    <row r="1205" spans="2:23" ht="15.6">
      <c r="B1205" s="49">
        <v>45608</v>
      </c>
      <c r="C1205" s="48">
        <v>6.718</v>
      </c>
      <c r="D1205" s="48">
        <v>6.7110000000000003</v>
      </c>
      <c r="E1205" s="48">
        <v>6.7210000000000001</v>
      </c>
      <c r="F1205" s="48">
        <v>6.7060000000000004</v>
      </c>
      <c r="G1205" s="50">
        <v>1.9E-3</v>
      </c>
      <c r="I1205" s="29">
        <v>45608.645833333336</v>
      </c>
      <c r="J1205" s="30">
        <v>2432.5500000000002</v>
      </c>
      <c r="K1205" s="43">
        <f t="shared" si="102"/>
        <v>2.7619185027929483E-3</v>
      </c>
      <c r="M1205" s="29">
        <v>45608.645833333336</v>
      </c>
      <c r="N1205" s="30">
        <v>1985.45</v>
      </c>
      <c r="O1205" s="31">
        <f t="shared" si="103"/>
        <v>-4.5624326289137596E-3</v>
      </c>
      <c r="Q1205" s="49">
        <v>45608</v>
      </c>
      <c r="R1205" s="51">
        <v>1516.8</v>
      </c>
      <c r="S1205" s="50">
        <v>2.2000000000000001E-3</v>
      </c>
      <c r="T1205" s="48" t="b">
        <f t="shared" si="101"/>
        <v>1</v>
      </c>
      <c r="U1205" s="69"/>
      <c r="V1205" s="68"/>
      <c r="W1205" s="6"/>
    </row>
    <row r="1206" spans="2:23" ht="15.6">
      <c r="B1206" s="49">
        <v>45638</v>
      </c>
      <c r="C1206" s="48">
        <v>6.7359999999999998</v>
      </c>
      <c r="D1206" s="48">
        <v>6.7279999999999998</v>
      </c>
      <c r="E1206" s="48">
        <v>6.7409999999999997</v>
      </c>
      <c r="F1206" s="48">
        <v>6.726</v>
      </c>
      <c r="G1206" s="50">
        <v>2.7000000000000001E-3</v>
      </c>
      <c r="I1206" s="29">
        <v>45638.645833333336</v>
      </c>
      <c r="J1206" s="30">
        <v>2432.75</v>
      </c>
      <c r="K1206" s="43">
        <f t="shared" si="102"/>
        <v>8.2218248340204525E-5</v>
      </c>
      <c r="M1206" s="29">
        <v>45638.645833333336</v>
      </c>
      <c r="N1206" s="30">
        <v>1970.25</v>
      </c>
      <c r="O1206" s="31">
        <f t="shared" si="103"/>
        <v>-7.6556951824523489E-3</v>
      </c>
      <c r="Q1206" s="49">
        <v>45638</v>
      </c>
      <c r="R1206" s="51">
        <v>1525.95</v>
      </c>
      <c r="S1206" s="50">
        <v>6.0000000000000001E-3</v>
      </c>
      <c r="T1206" s="48" t="b">
        <f t="shared" si="101"/>
        <v>1</v>
      </c>
      <c r="U1206" s="69"/>
      <c r="V1206" s="68"/>
      <c r="W1206" s="6"/>
    </row>
    <row r="1207" spans="2:23" ht="27">
      <c r="B1207" s="48" t="s">
        <v>1605</v>
      </c>
      <c r="C1207" s="48">
        <v>6.7290000000000001</v>
      </c>
      <c r="D1207" s="48">
        <v>6.7830000000000004</v>
      </c>
      <c r="E1207" s="48">
        <v>6.7830000000000004</v>
      </c>
      <c r="F1207" s="48">
        <v>6.7249999999999996</v>
      </c>
      <c r="G1207" s="50">
        <v>-1E-3</v>
      </c>
      <c r="I1207" s="30" t="s">
        <v>743</v>
      </c>
      <c r="J1207" s="30">
        <v>2439.9499999999998</v>
      </c>
      <c r="K1207" s="43">
        <f t="shared" si="102"/>
        <v>2.9596136060012768E-3</v>
      </c>
      <c r="M1207" s="30" t="s">
        <v>743</v>
      </c>
      <c r="N1207" s="30">
        <v>1992.4</v>
      </c>
      <c r="O1207" s="31">
        <f t="shared" si="103"/>
        <v>1.1242228143636623E-2</v>
      </c>
      <c r="Q1207" s="48" t="s">
        <v>1605</v>
      </c>
      <c r="R1207" s="51">
        <v>1512.05</v>
      </c>
      <c r="S1207" s="50">
        <v>-9.1000000000000004E-3</v>
      </c>
      <c r="T1207" s="48" t="b">
        <f t="shared" si="101"/>
        <v>1</v>
      </c>
      <c r="U1207" s="69"/>
      <c r="V1207" s="68"/>
      <c r="W1207" s="6"/>
    </row>
    <row r="1208" spans="2:23" ht="27">
      <c r="B1208" s="48" t="s">
        <v>1606</v>
      </c>
      <c r="C1208" s="48">
        <v>6.7409999999999997</v>
      </c>
      <c r="D1208" s="48">
        <v>6.734</v>
      </c>
      <c r="E1208" s="48">
        <v>6.7439999999999998</v>
      </c>
      <c r="F1208" s="48">
        <v>6.7270000000000003</v>
      </c>
      <c r="G1208" s="50">
        <v>1.8E-3</v>
      </c>
      <c r="I1208" s="30" t="s">
        <v>744</v>
      </c>
      <c r="J1208" s="30">
        <v>2432.65</v>
      </c>
      <c r="K1208" s="43">
        <f t="shared" si="102"/>
        <v>-2.9918645873889815E-3</v>
      </c>
      <c r="M1208" s="30" t="s">
        <v>744</v>
      </c>
      <c r="N1208" s="30">
        <v>1999</v>
      </c>
      <c r="O1208" s="31">
        <f t="shared" si="103"/>
        <v>3.3125878337683101E-3</v>
      </c>
      <c r="Q1208" s="48" t="s">
        <v>1606</v>
      </c>
      <c r="R1208" s="51">
        <v>1519.2</v>
      </c>
      <c r="S1208" s="50">
        <v>4.7000000000000002E-3</v>
      </c>
      <c r="T1208" s="48" t="b">
        <f t="shared" si="101"/>
        <v>1</v>
      </c>
      <c r="U1208" s="69"/>
      <c r="V1208" s="68"/>
      <c r="W1208" s="6"/>
    </row>
    <row r="1209" spans="2:23" ht="27">
      <c r="B1209" s="48" t="s">
        <v>1607</v>
      </c>
      <c r="C1209" s="48">
        <v>6.7590000000000003</v>
      </c>
      <c r="D1209" s="48">
        <v>6.7530000000000001</v>
      </c>
      <c r="E1209" s="48">
        <v>6.7610000000000001</v>
      </c>
      <c r="F1209" s="48">
        <v>6.7450000000000001</v>
      </c>
      <c r="G1209" s="50">
        <v>2.7000000000000001E-3</v>
      </c>
      <c r="I1209" s="30" t="s">
        <v>745</v>
      </c>
      <c r="J1209" s="30">
        <v>2455.3000000000002</v>
      </c>
      <c r="K1209" s="43">
        <f t="shared" si="102"/>
        <v>9.3108338643044242E-3</v>
      </c>
      <c r="M1209" s="30" t="s">
        <v>745</v>
      </c>
      <c r="N1209" s="30">
        <v>2014.4</v>
      </c>
      <c r="O1209" s="31">
        <f t="shared" si="103"/>
        <v>7.7038519259631233E-3</v>
      </c>
      <c r="Q1209" s="48" t="s">
        <v>1607</v>
      </c>
      <c r="R1209" s="51">
        <v>1563.3</v>
      </c>
      <c r="S1209" s="50">
        <v>2.9000000000000001E-2</v>
      </c>
      <c r="T1209" s="48" t="b">
        <f t="shared" si="101"/>
        <v>1</v>
      </c>
      <c r="U1209" s="69"/>
      <c r="V1209" s="68"/>
      <c r="W1209" s="6"/>
    </row>
    <row r="1210" spans="2:23" ht="27">
      <c r="B1210" s="48" t="s">
        <v>1608</v>
      </c>
      <c r="C1210" s="48">
        <v>6.7510000000000003</v>
      </c>
      <c r="D1210" s="48">
        <v>6.76</v>
      </c>
      <c r="E1210" s="48">
        <v>6.76</v>
      </c>
      <c r="F1210" s="48">
        <v>6.7469999999999999</v>
      </c>
      <c r="G1210" s="50">
        <v>-1.1999999999999999E-3</v>
      </c>
      <c r="I1210" s="30" t="s">
        <v>746</v>
      </c>
      <c r="J1210" s="30">
        <v>2553.1999999999998</v>
      </c>
      <c r="K1210" s="43">
        <f t="shared" si="102"/>
        <v>3.9872927951777548E-2</v>
      </c>
      <c r="M1210" s="30" t="s">
        <v>746</v>
      </c>
      <c r="N1210" s="30">
        <v>2016.45</v>
      </c>
      <c r="O1210" s="31">
        <f t="shared" si="103"/>
        <v>1.0176727561557186E-3</v>
      </c>
      <c r="Q1210" s="48" t="s">
        <v>1608</v>
      </c>
      <c r="R1210" s="51">
        <v>1579.6</v>
      </c>
      <c r="S1210" s="50">
        <v>1.04E-2</v>
      </c>
      <c r="T1210" s="48" t="b">
        <f t="shared" si="101"/>
        <v>1</v>
      </c>
      <c r="U1210" s="69"/>
      <c r="V1210" s="68"/>
      <c r="W1210" s="6"/>
    </row>
    <row r="1211" spans="2:23" ht="27">
      <c r="B1211" s="48" t="s">
        <v>1609</v>
      </c>
      <c r="C1211" s="48">
        <v>6.7869999999999999</v>
      </c>
      <c r="D1211" s="48">
        <v>6.7869999999999999</v>
      </c>
      <c r="E1211" s="48">
        <v>6.7939999999999996</v>
      </c>
      <c r="F1211" s="48">
        <v>6.7750000000000004</v>
      </c>
      <c r="G1211" s="50">
        <v>5.3E-3</v>
      </c>
      <c r="I1211" s="30" t="s">
        <v>747</v>
      </c>
      <c r="J1211" s="30">
        <v>2520.5500000000002</v>
      </c>
      <c r="K1211" s="43">
        <f t="shared" si="102"/>
        <v>-1.27878740404197E-2</v>
      </c>
      <c r="M1211" s="30" t="s">
        <v>747</v>
      </c>
      <c r="N1211" s="30">
        <v>2020.1</v>
      </c>
      <c r="O1211" s="31">
        <f t="shared" si="103"/>
        <v>1.8101118301965258E-3</v>
      </c>
      <c r="Q1211" s="48" t="s">
        <v>1609</v>
      </c>
      <c r="R1211" s="51">
        <v>1572.35</v>
      </c>
      <c r="S1211" s="50">
        <v>-4.5999999999999999E-3</v>
      </c>
      <c r="T1211" s="48" t="b">
        <f t="shared" si="101"/>
        <v>1</v>
      </c>
      <c r="U1211" s="68"/>
      <c r="V1211" s="68"/>
      <c r="W1211" s="6"/>
    </row>
    <row r="1212" spans="2:23" ht="27">
      <c r="B1212" s="48" t="s">
        <v>1610</v>
      </c>
      <c r="C1212" s="48">
        <v>6.7910000000000004</v>
      </c>
      <c r="D1212" s="48">
        <v>6.7990000000000004</v>
      </c>
      <c r="E1212" s="48">
        <v>6.7990000000000004</v>
      </c>
      <c r="F1212" s="48">
        <v>6.7839999999999998</v>
      </c>
      <c r="G1212" s="50">
        <v>5.9999999999999995E-4</v>
      </c>
      <c r="I1212" s="30" t="s">
        <v>748</v>
      </c>
      <c r="J1212" s="30">
        <v>2488.8000000000002</v>
      </c>
      <c r="K1212" s="43">
        <f t="shared" si="102"/>
        <v>-1.2596457122453386E-2</v>
      </c>
      <c r="M1212" s="30" t="s">
        <v>748</v>
      </c>
      <c r="N1212" s="30">
        <v>2025.35</v>
      </c>
      <c r="O1212" s="31">
        <f t="shared" si="103"/>
        <v>2.5988812435027153E-3</v>
      </c>
      <c r="Q1212" s="48" t="s">
        <v>1610</v>
      </c>
      <c r="R1212" s="51">
        <v>1544.8</v>
      </c>
      <c r="S1212" s="50">
        <v>-1.7500000000000002E-2</v>
      </c>
      <c r="T1212" s="48" t="b">
        <f t="shared" si="101"/>
        <v>1</v>
      </c>
      <c r="U1212" s="68"/>
      <c r="V1212" s="68"/>
      <c r="W1212" s="6"/>
    </row>
    <row r="1213" spans="2:23" ht="27">
      <c r="B1213" s="48" t="s">
        <v>1611</v>
      </c>
      <c r="C1213" s="48">
        <v>6.7759999999999998</v>
      </c>
      <c r="D1213" s="48">
        <v>6.7850000000000001</v>
      </c>
      <c r="E1213" s="48">
        <v>6.7850000000000001</v>
      </c>
      <c r="F1213" s="48">
        <v>6.7709999999999999</v>
      </c>
      <c r="G1213" s="50">
        <v>-2.2000000000000001E-3</v>
      </c>
      <c r="I1213" s="30" t="s">
        <v>749</v>
      </c>
      <c r="J1213" s="30">
        <v>2468.6999999999998</v>
      </c>
      <c r="K1213" s="43">
        <f t="shared" si="102"/>
        <v>-8.0761812921891218E-3</v>
      </c>
      <c r="M1213" s="30" t="s">
        <v>749</v>
      </c>
      <c r="N1213" s="30">
        <v>1999.35</v>
      </c>
      <c r="O1213" s="31">
        <f t="shared" si="103"/>
        <v>-1.2837287382427731E-2</v>
      </c>
      <c r="Q1213" s="48" t="s">
        <v>1611</v>
      </c>
      <c r="R1213" s="51">
        <v>1545.05</v>
      </c>
      <c r="S1213" s="50">
        <v>2.0000000000000001E-4</v>
      </c>
      <c r="T1213" s="48" t="b">
        <f t="shared" si="101"/>
        <v>1</v>
      </c>
      <c r="U1213" s="68"/>
      <c r="V1213" s="68"/>
      <c r="W1213" s="6"/>
    </row>
    <row r="1214" spans="2:23" ht="27">
      <c r="B1214" s="48" t="s">
        <v>1612</v>
      </c>
      <c r="C1214" s="48">
        <v>6.7759999999999998</v>
      </c>
      <c r="D1214" s="48">
        <v>6.7889999999999997</v>
      </c>
      <c r="E1214" s="48">
        <v>6.7889999999999997</v>
      </c>
      <c r="F1214" s="48">
        <v>6.7729999999999997</v>
      </c>
      <c r="G1214" s="50">
        <v>0</v>
      </c>
      <c r="I1214" s="30" t="s">
        <v>750</v>
      </c>
      <c r="J1214" s="30">
        <v>2534.3000000000002</v>
      </c>
      <c r="K1214" s="43">
        <f t="shared" si="102"/>
        <v>2.6572690079799344E-2</v>
      </c>
      <c r="M1214" s="30" t="s">
        <v>750</v>
      </c>
      <c r="N1214" s="30">
        <v>2052.75</v>
      </c>
      <c r="O1214" s="31">
        <f t="shared" si="103"/>
        <v>2.6708680321104517E-2</v>
      </c>
      <c r="Q1214" s="48" t="s">
        <v>1612</v>
      </c>
      <c r="R1214" s="51">
        <v>1564.75</v>
      </c>
      <c r="S1214" s="50">
        <v>1.2800000000000001E-2</v>
      </c>
      <c r="T1214" s="48" t="b">
        <f t="shared" si="101"/>
        <v>1</v>
      </c>
      <c r="U1214" s="68"/>
      <c r="V1214" s="68"/>
      <c r="W1214" s="6"/>
    </row>
    <row r="1215" spans="2:23" ht="27">
      <c r="B1215" s="48" t="s">
        <v>1613</v>
      </c>
      <c r="C1215" s="48">
        <v>6.7839999999999998</v>
      </c>
      <c r="D1215" s="48">
        <v>6.7809999999999997</v>
      </c>
      <c r="E1215" s="48">
        <v>6.7850000000000001</v>
      </c>
      <c r="F1215" s="48">
        <v>6.7770000000000001</v>
      </c>
      <c r="G1215" s="50">
        <v>1.1999999999999999E-3</v>
      </c>
      <c r="I1215" s="30" t="s">
        <v>751</v>
      </c>
      <c r="J1215" s="30">
        <v>2541.9499999999998</v>
      </c>
      <c r="K1215" s="43">
        <f t="shared" si="102"/>
        <v>3.0185850136130732E-3</v>
      </c>
      <c r="M1215" s="30" t="s">
        <v>751</v>
      </c>
      <c r="N1215" s="30">
        <v>2015.1</v>
      </c>
      <c r="O1215" s="31">
        <f t="shared" si="103"/>
        <v>-1.8341249543295635E-2</v>
      </c>
      <c r="Q1215" s="48" t="s">
        <v>1613</v>
      </c>
      <c r="R1215" s="51">
        <v>1566.95</v>
      </c>
      <c r="S1215" s="50">
        <v>1.4E-3</v>
      </c>
      <c r="T1215" s="48" t="b">
        <f t="shared" si="101"/>
        <v>1</v>
      </c>
      <c r="U1215" s="68"/>
      <c r="V1215" s="68"/>
      <c r="W1215" s="6"/>
    </row>
    <row r="1216" spans="2:23" ht="27">
      <c r="B1216" s="48" t="s">
        <v>1614</v>
      </c>
      <c r="C1216" s="48">
        <v>6.7869999999999999</v>
      </c>
      <c r="D1216" s="48">
        <v>6.7809999999999997</v>
      </c>
      <c r="E1216" s="48">
        <v>6.8070000000000004</v>
      </c>
      <c r="F1216" s="48">
        <v>6.7759999999999998</v>
      </c>
      <c r="G1216" s="50">
        <v>4.0000000000000002E-4</v>
      </c>
      <c r="I1216" s="30" t="s">
        <v>752</v>
      </c>
      <c r="J1216" s="30">
        <v>2551.5500000000002</v>
      </c>
      <c r="K1216" s="43">
        <f t="shared" si="102"/>
        <v>3.776628179154029E-3</v>
      </c>
      <c r="M1216" s="30" t="s">
        <v>752</v>
      </c>
      <c r="N1216" s="30">
        <v>2030.15</v>
      </c>
      <c r="O1216" s="31">
        <f t="shared" si="103"/>
        <v>7.4686119795543959E-3</v>
      </c>
      <c r="Q1216" s="48" t="s">
        <v>1614</v>
      </c>
      <c r="R1216" s="51">
        <v>1579.4</v>
      </c>
      <c r="S1216" s="50">
        <v>7.9000000000000008E-3</v>
      </c>
      <c r="T1216" s="48" t="b">
        <f t="shared" si="101"/>
        <v>1</v>
      </c>
      <c r="U1216" s="68"/>
      <c r="V1216" s="68"/>
      <c r="W1216" s="6"/>
    </row>
    <row r="1217" spans="2:23" ht="27">
      <c r="B1217" s="48" t="s">
        <v>1615</v>
      </c>
      <c r="C1217" s="48">
        <v>6.7750000000000004</v>
      </c>
      <c r="D1217" s="48">
        <v>6.7850000000000001</v>
      </c>
      <c r="E1217" s="48">
        <v>6.7889999999999997</v>
      </c>
      <c r="F1217" s="48">
        <v>6.7720000000000002</v>
      </c>
      <c r="G1217" s="50">
        <v>-1.8E-3</v>
      </c>
      <c r="I1217" s="30" t="s">
        <v>753</v>
      </c>
      <c r="J1217" s="30">
        <v>2580.1</v>
      </c>
      <c r="K1217" s="43">
        <f t="shared" si="102"/>
        <v>1.1189277106072648E-2</v>
      </c>
      <c r="M1217" s="30" t="s">
        <v>753</v>
      </c>
      <c r="N1217" s="30">
        <v>2035.4</v>
      </c>
      <c r="O1217" s="31">
        <f t="shared" si="103"/>
        <v>2.5860158116395304E-3</v>
      </c>
      <c r="Q1217" s="48" t="s">
        <v>1615</v>
      </c>
      <c r="R1217" s="51">
        <v>1619.55</v>
      </c>
      <c r="S1217" s="50">
        <v>2.5399999999999999E-2</v>
      </c>
      <c r="T1217" s="48" t="b">
        <f t="shared" si="101"/>
        <v>1</v>
      </c>
      <c r="U1217" s="68"/>
      <c r="V1217" s="68"/>
      <c r="W1217" s="6"/>
    </row>
    <row r="1218" spans="2:23" ht="27">
      <c r="B1218" s="48" t="s">
        <v>1616</v>
      </c>
      <c r="C1218" s="48">
        <v>6.7590000000000003</v>
      </c>
      <c r="D1218" s="48">
        <v>6.7670000000000003</v>
      </c>
      <c r="E1218" s="48">
        <v>6.7670000000000003</v>
      </c>
      <c r="F1218" s="48">
        <v>6.758</v>
      </c>
      <c r="G1218" s="50">
        <v>-2.3999999999999998E-3</v>
      </c>
      <c r="I1218" s="30" t="s">
        <v>754</v>
      </c>
      <c r="J1218" s="30">
        <v>2605.9</v>
      </c>
      <c r="K1218" s="43">
        <f t="shared" si="102"/>
        <v>9.9996124181234158E-3</v>
      </c>
      <c r="M1218" s="30" t="s">
        <v>754</v>
      </c>
      <c r="N1218" s="30">
        <v>2037</v>
      </c>
      <c r="O1218" s="31">
        <f t="shared" si="103"/>
        <v>7.8608627296850031E-4</v>
      </c>
      <c r="Q1218" s="48" t="s">
        <v>1616</v>
      </c>
      <c r="R1218" s="51">
        <v>1625.45</v>
      </c>
      <c r="S1218" s="50">
        <v>3.5999999999999999E-3</v>
      </c>
      <c r="T1218" s="48" t="b">
        <f t="shared" si="101"/>
        <v>1</v>
      </c>
      <c r="U1218" s="68"/>
      <c r="V1218" s="68"/>
      <c r="W1218" s="6"/>
    </row>
    <row r="1219" spans="2:23" ht="15.6">
      <c r="B1219" s="49">
        <v>45658</v>
      </c>
      <c r="C1219" s="48">
        <v>6.7789999999999999</v>
      </c>
      <c r="D1219" s="48">
        <v>6.774</v>
      </c>
      <c r="E1219" s="48">
        <v>6.782</v>
      </c>
      <c r="F1219" s="48">
        <v>6.7729999999999997</v>
      </c>
      <c r="G1219" s="50">
        <v>3.0000000000000001E-3</v>
      </c>
      <c r="I1219" s="29">
        <v>45658.645833333336</v>
      </c>
      <c r="J1219" s="30">
        <v>2582.1</v>
      </c>
      <c r="K1219" s="43">
        <f t="shared" si="102"/>
        <v>-9.1331209946660108E-3</v>
      </c>
      <c r="M1219" s="29">
        <v>45658.645833333336</v>
      </c>
      <c r="N1219" s="30">
        <v>2092.4</v>
      </c>
      <c r="O1219" s="31">
        <f t="shared" si="103"/>
        <v>2.7196858124693302E-2</v>
      </c>
      <c r="Q1219" s="49">
        <v>45658</v>
      </c>
      <c r="R1219" s="51">
        <v>1659.6</v>
      </c>
      <c r="S1219" s="50">
        <v>2.1000000000000001E-2</v>
      </c>
      <c r="T1219" s="48" t="b">
        <f t="shared" si="101"/>
        <v>1</v>
      </c>
      <c r="U1219" s="68"/>
      <c r="V1219" s="68"/>
      <c r="W1219" s="6"/>
    </row>
    <row r="1220" spans="2:23" ht="15.6">
      <c r="B1220" s="49">
        <v>45689</v>
      </c>
      <c r="C1220" s="48">
        <v>6.7869999999999999</v>
      </c>
      <c r="D1220" s="48">
        <v>6.8010000000000002</v>
      </c>
      <c r="E1220" s="48">
        <v>6.8010000000000002</v>
      </c>
      <c r="F1220" s="48">
        <v>6.782</v>
      </c>
      <c r="G1220" s="50">
        <v>1.1999999999999999E-3</v>
      </c>
      <c r="I1220" s="29">
        <v>45689.645833333336</v>
      </c>
      <c r="J1220" s="30">
        <v>2587</v>
      </c>
      <c r="K1220" s="43">
        <f t="shared" si="102"/>
        <v>1.8976801827970124E-3</v>
      </c>
      <c r="M1220" s="29">
        <v>45689.645833333336</v>
      </c>
      <c r="N1220" s="30">
        <v>2136.65</v>
      </c>
      <c r="O1220" s="31">
        <f t="shared" si="103"/>
        <v>2.1147964060409086E-2</v>
      </c>
      <c r="Q1220" s="49">
        <v>45689</v>
      </c>
      <c r="R1220" s="51">
        <v>1688.55</v>
      </c>
      <c r="S1220" s="50">
        <v>1.7399999999999999E-2</v>
      </c>
      <c r="T1220" s="48" t="b">
        <f t="shared" si="101"/>
        <v>1</v>
      </c>
      <c r="U1220" s="68"/>
      <c r="V1220" s="68"/>
      <c r="W1220" s="6"/>
    </row>
    <row r="1221" spans="2:23" ht="15.6">
      <c r="B1221" s="49">
        <v>45717</v>
      </c>
      <c r="C1221" s="48">
        <v>6.7789999999999999</v>
      </c>
      <c r="D1221" s="48">
        <v>6.8</v>
      </c>
      <c r="E1221" s="48">
        <v>6.8</v>
      </c>
      <c r="F1221" s="48">
        <v>6.7779999999999996</v>
      </c>
      <c r="G1221" s="50">
        <v>-1.1999999999999999E-3</v>
      </c>
      <c r="I1221" s="29">
        <v>45717.645833333336</v>
      </c>
      <c r="J1221" s="30">
        <v>2590.5500000000002</v>
      </c>
      <c r="K1221" s="43">
        <f t="shared" si="102"/>
        <v>1.3722458446077113E-3</v>
      </c>
      <c r="M1221" s="29">
        <v>45717.645833333336</v>
      </c>
      <c r="N1221" s="30">
        <v>2128.1</v>
      </c>
      <c r="O1221" s="31">
        <f t="shared" si="103"/>
        <v>-4.0015912760630323E-3</v>
      </c>
      <c r="Q1221" s="49">
        <v>45717</v>
      </c>
      <c r="R1221" s="51">
        <v>1682.45</v>
      </c>
      <c r="S1221" s="50">
        <v>-3.5999999999999999E-3</v>
      </c>
      <c r="T1221" s="48" t="b">
        <f t="shared" si="101"/>
        <v>1</v>
      </c>
      <c r="U1221" s="68"/>
      <c r="V1221" s="68"/>
      <c r="W1221" s="6"/>
    </row>
    <row r="1222" spans="2:23" ht="15.6">
      <c r="B1222" s="49">
        <v>45809</v>
      </c>
      <c r="C1222" s="48">
        <v>6.7629999999999999</v>
      </c>
      <c r="D1222" s="48">
        <v>6.7880000000000003</v>
      </c>
      <c r="E1222" s="48">
        <v>6.79</v>
      </c>
      <c r="F1222" s="48">
        <v>6.75</v>
      </c>
      <c r="G1222" s="50">
        <v>-2.3999999999999998E-3</v>
      </c>
      <c r="I1222" s="29">
        <v>45809.645833333336</v>
      </c>
      <c r="J1222" s="30">
        <v>2514.9499999999998</v>
      </c>
      <c r="K1222" s="43">
        <f t="shared" si="102"/>
        <v>-2.9182992028719879E-2</v>
      </c>
      <c r="M1222" s="29">
        <v>45809.645833333336</v>
      </c>
      <c r="N1222" s="30">
        <v>2075.75</v>
      </c>
      <c r="O1222" s="31">
        <f t="shared" si="103"/>
        <v>-2.459940792255999E-2</v>
      </c>
      <c r="Q1222" s="49">
        <v>45809</v>
      </c>
      <c r="R1222" s="51">
        <v>1641.15</v>
      </c>
      <c r="S1222" s="50">
        <v>-2.4500000000000001E-2</v>
      </c>
      <c r="T1222" s="48" t="b">
        <f t="shared" si="101"/>
        <v>1</v>
      </c>
      <c r="U1222" s="69"/>
      <c r="V1222" s="68"/>
      <c r="W1222" s="6"/>
    </row>
    <row r="1223" spans="2:23" ht="15.6">
      <c r="B1223" s="49">
        <v>45839</v>
      </c>
      <c r="C1223" s="48">
        <v>6.7460000000000004</v>
      </c>
      <c r="D1223" s="48">
        <v>6.7549999999999999</v>
      </c>
      <c r="E1223" s="48">
        <v>6.7569999999999997</v>
      </c>
      <c r="F1223" s="48">
        <v>6.7309999999999999</v>
      </c>
      <c r="G1223" s="50">
        <v>-2.5000000000000001E-3</v>
      </c>
      <c r="I1223" s="29">
        <v>45839.645833333336</v>
      </c>
      <c r="J1223" s="30">
        <v>2496.1</v>
      </c>
      <c r="K1223" s="43">
        <f t="shared" si="102"/>
        <v>-7.49517883059303E-3</v>
      </c>
      <c r="M1223" s="29">
        <v>45839.645833333336</v>
      </c>
      <c r="N1223" s="30">
        <v>2075.35</v>
      </c>
      <c r="O1223" s="31">
        <f t="shared" si="103"/>
        <v>-1.9270143321692412E-4</v>
      </c>
      <c r="Q1223" s="49">
        <v>45839</v>
      </c>
      <c r="R1223" s="51">
        <v>1626.3</v>
      </c>
      <c r="S1223" s="50">
        <v>-8.9999999999999993E-3</v>
      </c>
      <c r="T1223" s="48" t="b">
        <f t="shared" si="101"/>
        <v>1</v>
      </c>
      <c r="U1223" s="69"/>
      <c r="V1223" s="68"/>
      <c r="W1223" s="6"/>
    </row>
    <row r="1224" spans="2:23" ht="15.6">
      <c r="B1224" s="49">
        <v>45870</v>
      </c>
      <c r="C1224" s="48">
        <v>6.7670000000000003</v>
      </c>
      <c r="D1224" s="48">
        <v>6.76</v>
      </c>
      <c r="E1224" s="48">
        <v>6.77</v>
      </c>
      <c r="F1224" s="48">
        <v>6.7389999999999999</v>
      </c>
      <c r="G1224" s="50">
        <v>3.0999999999999999E-3</v>
      </c>
      <c r="I1224" s="29">
        <v>45870.645833333336</v>
      </c>
      <c r="J1224" s="30">
        <v>2411.1</v>
      </c>
      <c r="K1224" s="43">
        <f t="shared" si="102"/>
        <v>-3.4053122871679831E-2</v>
      </c>
      <c r="M1224" s="29">
        <v>45870.645833333336</v>
      </c>
      <c r="N1224" s="30">
        <v>2000.8</v>
      </c>
      <c r="O1224" s="31">
        <f t="shared" si="103"/>
        <v>-3.5921651769581064E-2</v>
      </c>
      <c r="Q1224" s="49">
        <v>45870</v>
      </c>
      <c r="R1224" s="51">
        <v>1575.8</v>
      </c>
      <c r="S1224" s="50">
        <v>-3.1099999999999999E-2</v>
      </c>
      <c r="T1224" s="48" t="b">
        <f t="shared" si="101"/>
        <v>1</v>
      </c>
      <c r="U1224" s="69"/>
      <c r="V1224" s="68"/>
      <c r="W1224" s="6"/>
    </row>
    <row r="1225" spans="2:23" ht="15.6">
      <c r="B1225" s="49">
        <v>45901</v>
      </c>
      <c r="C1225" s="48">
        <v>6.7640000000000002</v>
      </c>
      <c r="D1225" s="48">
        <v>6.7729999999999997</v>
      </c>
      <c r="E1225" s="48">
        <v>6.782</v>
      </c>
      <c r="F1225" s="48">
        <v>6.7619999999999996</v>
      </c>
      <c r="G1225" s="50">
        <v>-4.0000000000000002E-4</v>
      </c>
      <c r="I1225" s="29">
        <v>45901.645833333336</v>
      </c>
      <c r="J1225" s="30">
        <v>2388.3000000000002</v>
      </c>
      <c r="K1225" s="43">
        <f t="shared" si="102"/>
        <v>-9.4562647754136142E-3</v>
      </c>
      <c r="M1225" s="29">
        <v>45901.645833333336</v>
      </c>
      <c r="N1225" s="30">
        <v>2023.45</v>
      </c>
      <c r="O1225" s="31">
        <f t="shared" si="103"/>
        <v>1.1320471811275601E-2</v>
      </c>
      <c r="Q1225" s="49">
        <v>45901</v>
      </c>
      <c r="R1225" s="51">
        <v>1574.45</v>
      </c>
      <c r="S1225" s="50">
        <v>-8.9999999999999998E-4</v>
      </c>
      <c r="T1225" s="48" t="b">
        <f t="shared" si="101"/>
        <v>1</v>
      </c>
      <c r="U1225" s="69"/>
      <c r="V1225" s="68"/>
      <c r="W1225" s="6"/>
    </row>
    <row r="1226" spans="2:23" ht="15.6">
      <c r="B1226" s="49">
        <v>45931</v>
      </c>
      <c r="C1226" s="48">
        <v>6.7690000000000001</v>
      </c>
      <c r="D1226" s="48">
        <v>6.7729999999999997</v>
      </c>
      <c r="E1226" s="48">
        <v>6.7729999999999997</v>
      </c>
      <c r="F1226" s="48">
        <v>6.7569999999999997</v>
      </c>
      <c r="G1226" s="50">
        <v>6.9999999999999999E-4</v>
      </c>
      <c r="I1226" s="29">
        <v>45931.645833333336</v>
      </c>
      <c r="J1226" s="30">
        <v>2280.9</v>
      </c>
      <c r="K1226" s="43">
        <f t="shared" si="102"/>
        <v>-4.4969224971737276E-2</v>
      </c>
      <c r="M1226" s="29">
        <v>45931.645833333336</v>
      </c>
      <c r="N1226" s="30">
        <v>2029.5</v>
      </c>
      <c r="O1226" s="31">
        <f t="shared" si="103"/>
        <v>2.9899429192714599E-3</v>
      </c>
      <c r="Q1226" s="49">
        <v>45931</v>
      </c>
      <c r="R1226" s="51">
        <v>1539.15</v>
      </c>
      <c r="S1226" s="50">
        <v>-2.24E-2</v>
      </c>
      <c r="T1226" s="48" t="b">
        <f t="shared" si="101"/>
        <v>1</v>
      </c>
      <c r="U1226" s="69"/>
      <c r="V1226" s="68"/>
      <c r="W1226" s="6"/>
    </row>
    <row r="1227" spans="2:23" ht="27">
      <c r="B1227" s="48" t="s">
        <v>1617</v>
      </c>
      <c r="C1227" s="48">
        <v>6.843</v>
      </c>
      <c r="D1227" s="48">
        <v>6.7949999999999999</v>
      </c>
      <c r="E1227" s="48">
        <v>6.8520000000000003</v>
      </c>
      <c r="F1227" s="48">
        <v>6.7919999999999998</v>
      </c>
      <c r="G1227" s="50">
        <v>1.09E-2</v>
      </c>
      <c r="I1227" s="30" t="s">
        <v>755</v>
      </c>
      <c r="J1227" s="30">
        <v>2160.9</v>
      </c>
      <c r="K1227" s="43">
        <f t="shared" si="102"/>
        <v>-5.261081152176772E-2</v>
      </c>
      <c r="M1227" s="30" t="s">
        <v>755</v>
      </c>
      <c r="N1227" s="30">
        <v>1944.45</v>
      </c>
      <c r="O1227" s="31">
        <f t="shared" si="103"/>
        <v>-4.1906873614190654E-2</v>
      </c>
      <c r="Q1227" s="48" t="s">
        <v>1617</v>
      </c>
      <c r="R1227" s="51">
        <v>1483.55</v>
      </c>
      <c r="S1227" s="50">
        <v>-3.61E-2</v>
      </c>
      <c r="T1227" s="48" t="b">
        <f t="shared" ref="T1227:T1290" si="104">Q1227=B1227</f>
        <v>1</v>
      </c>
      <c r="U1227" s="69"/>
      <c r="V1227" s="68"/>
      <c r="W1227" s="6"/>
    </row>
    <row r="1228" spans="2:23" ht="27">
      <c r="B1228" s="48" t="s">
        <v>1618</v>
      </c>
      <c r="C1228" s="48">
        <v>6.8289999999999997</v>
      </c>
      <c r="D1228" s="48">
        <v>6.8520000000000003</v>
      </c>
      <c r="E1228" s="48">
        <v>6.8689999999999998</v>
      </c>
      <c r="F1228" s="48">
        <v>6.8209999999999997</v>
      </c>
      <c r="G1228" s="50">
        <v>-2E-3</v>
      </c>
      <c r="I1228" s="30" t="s">
        <v>756</v>
      </c>
      <c r="J1228" s="30">
        <v>2151.8000000000002</v>
      </c>
      <c r="K1228" s="43">
        <f t="shared" si="102"/>
        <v>-4.21120829284094E-3</v>
      </c>
      <c r="M1228" s="30" t="s">
        <v>756</v>
      </c>
      <c r="N1228" s="30">
        <v>1965.3</v>
      </c>
      <c r="O1228" s="31">
        <f t="shared" si="103"/>
        <v>1.0722826506210037E-2</v>
      </c>
      <c r="Q1228" s="48" t="s">
        <v>1618</v>
      </c>
      <c r="R1228" s="51">
        <v>1407.25</v>
      </c>
      <c r="S1228" s="50">
        <v>-5.1400000000000001E-2</v>
      </c>
      <c r="T1228" s="48" t="b">
        <f t="shared" si="104"/>
        <v>1</v>
      </c>
      <c r="U1228" s="69"/>
      <c r="V1228" s="68"/>
      <c r="W1228" s="6"/>
    </row>
    <row r="1229" spans="2:23" ht="27">
      <c r="B1229" s="48" t="s">
        <v>1619</v>
      </c>
      <c r="C1229" s="48">
        <v>6.8129999999999997</v>
      </c>
      <c r="D1229" s="48">
        <v>6.8380000000000001</v>
      </c>
      <c r="E1229" s="48">
        <v>6.8380000000000001</v>
      </c>
      <c r="F1229" s="48">
        <v>6.8040000000000003</v>
      </c>
      <c r="G1229" s="50">
        <v>-2.3E-3</v>
      </c>
      <c r="I1229" s="30" t="s">
        <v>757</v>
      </c>
      <c r="J1229" s="30">
        <v>2205.85</v>
      </c>
      <c r="K1229" s="43">
        <f t="shared" si="102"/>
        <v>2.5118505437308203E-2</v>
      </c>
      <c r="M1229" s="30" t="s">
        <v>757</v>
      </c>
      <c r="N1229" s="30">
        <v>1948.3</v>
      </c>
      <c r="O1229" s="31">
        <f t="shared" si="103"/>
        <v>-8.6500788683661067E-3</v>
      </c>
      <c r="Q1229" s="48" t="s">
        <v>1619</v>
      </c>
      <c r="R1229" s="51">
        <v>1410.9</v>
      </c>
      <c r="S1229" s="50">
        <v>2.5999999999999999E-3</v>
      </c>
      <c r="T1229" s="48" t="b">
        <f t="shared" si="104"/>
        <v>1</v>
      </c>
      <c r="U1229" s="69"/>
      <c r="V1229" s="68"/>
      <c r="W1229" s="6"/>
    </row>
    <row r="1230" spans="2:23" ht="27">
      <c r="B1230" s="48" t="s">
        <v>1620</v>
      </c>
      <c r="C1230" s="48">
        <v>6.7539999999999996</v>
      </c>
      <c r="D1230" s="48">
        <v>6.7880000000000003</v>
      </c>
      <c r="E1230" s="48">
        <v>6.7880000000000003</v>
      </c>
      <c r="F1230" s="48">
        <v>6.7489999999999997</v>
      </c>
      <c r="G1230" s="50">
        <v>-8.6999999999999994E-3</v>
      </c>
      <c r="I1230" s="30" t="s">
        <v>758</v>
      </c>
      <c r="J1230" s="30">
        <v>2198.6999999999998</v>
      </c>
      <c r="K1230" s="43">
        <f t="shared" si="102"/>
        <v>-3.2413808735861638E-3</v>
      </c>
      <c r="M1230" s="30" t="s">
        <v>758</v>
      </c>
      <c r="N1230" s="30">
        <v>1929.7</v>
      </c>
      <c r="O1230" s="31">
        <f t="shared" si="103"/>
        <v>-9.5467843761227744E-3</v>
      </c>
      <c r="Q1230" s="48" t="s">
        <v>1620</v>
      </c>
      <c r="R1230" s="51">
        <v>1414.15</v>
      </c>
      <c r="S1230" s="50">
        <v>2.3E-3</v>
      </c>
      <c r="T1230" s="48" t="b">
        <f t="shared" si="104"/>
        <v>1</v>
      </c>
      <c r="U1230" s="69"/>
      <c r="V1230" s="68"/>
      <c r="W1230" s="6"/>
    </row>
    <row r="1231" spans="2:23" ht="27">
      <c r="B1231" s="48" t="s">
        <v>1621</v>
      </c>
      <c r="C1231" s="48">
        <v>6.774</v>
      </c>
      <c r="D1231" s="48">
        <v>6.7450000000000001</v>
      </c>
      <c r="E1231" s="48">
        <v>6.78</v>
      </c>
      <c r="F1231" s="48">
        <v>6.7430000000000003</v>
      </c>
      <c r="G1231" s="50">
        <v>3.0000000000000001E-3</v>
      </c>
      <c r="I1231" s="30" t="s">
        <v>759</v>
      </c>
      <c r="J1231" s="30">
        <v>2282.75</v>
      </c>
      <c r="K1231" s="43">
        <f t="shared" ref="K1231:K1253" si="105">(J1231/J1230)-1</f>
        <v>3.8227134215673031E-2</v>
      </c>
      <c r="M1231" s="30" t="s">
        <v>759</v>
      </c>
      <c r="N1231" s="30">
        <v>1951.3</v>
      </c>
      <c r="O1231" s="31">
        <f t="shared" si="103"/>
        <v>1.1193449759029805E-2</v>
      </c>
      <c r="Q1231" s="48" t="s">
        <v>1621</v>
      </c>
      <c r="R1231" s="51">
        <v>1427.55</v>
      </c>
      <c r="S1231" s="50">
        <v>9.4999999999999998E-3</v>
      </c>
      <c r="T1231" s="48" t="b">
        <f t="shared" si="104"/>
        <v>1</v>
      </c>
      <c r="U1231" s="68"/>
      <c r="V1231" s="68"/>
      <c r="W1231" s="6"/>
    </row>
    <row r="1232" spans="2:23" ht="27">
      <c r="B1232" s="48" t="s">
        <v>1622</v>
      </c>
      <c r="C1232" s="48">
        <v>6.7629999999999999</v>
      </c>
      <c r="D1232" s="48">
        <v>6.78</v>
      </c>
      <c r="E1232" s="48">
        <v>6.78</v>
      </c>
      <c r="F1232" s="48">
        <v>6.758</v>
      </c>
      <c r="G1232" s="50">
        <v>-1.6000000000000001E-3</v>
      </c>
      <c r="I1232" s="30" t="s">
        <v>760</v>
      </c>
      <c r="J1232" s="30">
        <v>2349.35</v>
      </c>
      <c r="K1232" s="43">
        <f t="shared" si="105"/>
        <v>2.9175336764866833E-2</v>
      </c>
      <c r="M1232" s="30" t="s">
        <v>760</v>
      </c>
      <c r="N1232" s="30">
        <v>2059.4</v>
      </c>
      <c r="O1232" s="31">
        <f t="shared" si="103"/>
        <v>5.5398964792702454E-2</v>
      </c>
      <c r="Q1232" s="48" t="s">
        <v>1622</v>
      </c>
      <c r="R1232" s="51">
        <v>1457.85</v>
      </c>
      <c r="S1232" s="50">
        <v>2.12E-2</v>
      </c>
      <c r="T1232" s="48" t="b">
        <f t="shared" si="104"/>
        <v>1</v>
      </c>
      <c r="U1232" s="68"/>
      <c r="V1232" s="68"/>
      <c r="W1232" s="6"/>
    </row>
    <row r="1233" spans="2:23" ht="27">
      <c r="B1233" s="48" t="s">
        <v>1623</v>
      </c>
      <c r="C1233" s="48">
        <v>6.734</v>
      </c>
      <c r="D1233" s="48">
        <v>6.7539999999999996</v>
      </c>
      <c r="E1233" s="48">
        <v>6.7539999999999996</v>
      </c>
      <c r="F1233" s="48">
        <v>6.7290000000000001</v>
      </c>
      <c r="G1233" s="50">
        <v>-4.3E-3</v>
      </c>
      <c r="I1233" s="30" t="s">
        <v>761</v>
      </c>
      <c r="J1233" s="30">
        <v>2284.3000000000002</v>
      </c>
      <c r="K1233" s="43">
        <f t="shared" si="105"/>
        <v>-2.7688509587758148E-2</v>
      </c>
      <c r="M1233" s="30" t="s">
        <v>761</v>
      </c>
      <c r="N1233" s="30">
        <v>2064.5</v>
      </c>
      <c r="O1233" s="31">
        <f t="shared" si="103"/>
        <v>2.4764494512965474E-3</v>
      </c>
      <c r="Q1233" s="48" t="s">
        <v>1623</v>
      </c>
      <c r="R1233" s="51">
        <v>1437.95</v>
      </c>
      <c r="S1233" s="50">
        <v>-1.37E-2</v>
      </c>
      <c r="T1233" s="48" t="b">
        <f t="shared" si="104"/>
        <v>1</v>
      </c>
      <c r="U1233" s="68"/>
      <c r="V1233" s="68"/>
      <c r="W1233" s="6"/>
    </row>
    <row r="1234" spans="2:23" ht="27">
      <c r="B1234" s="48" t="s">
        <v>1624</v>
      </c>
      <c r="C1234" s="48">
        <v>6.7190000000000003</v>
      </c>
      <c r="D1234" s="48">
        <v>6.7450000000000001</v>
      </c>
      <c r="E1234" s="48">
        <v>6.7450000000000001</v>
      </c>
      <c r="F1234" s="48">
        <v>6.7160000000000002</v>
      </c>
      <c r="G1234" s="50">
        <v>-2.2000000000000001E-3</v>
      </c>
      <c r="I1234" s="30" t="s">
        <v>762</v>
      </c>
      <c r="J1234" s="30">
        <v>2211.15</v>
      </c>
      <c r="K1234" s="43">
        <f t="shared" si="105"/>
        <v>-3.2022939193626088E-2</v>
      </c>
      <c r="M1234" s="30" t="s">
        <v>762</v>
      </c>
      <c r="N1234" s="30">
        <v>2064</v>
      </c>
      <c r="O1234" s="31">
        <f t="shared" ref="O1234:O1253" si="106">(N1234/N1233)-1</f>
        <v>-2.4218939210463031E-4</v>
      </c>
      <c r="Q1234" s="48" t="s">
        <v>1624</v>
      </c>
      <c r="R1234" s="51">
        <v>1458.7</v>
      </c>
      <c r="S1234" s="50">
        <v>1.44E-2</v>
      </c>
      <c r="T1234" s="48" t="b">
        <f t="shared" si="104"/>
        <v>1</v>
      </c>
      <c r="U1234" s="68"/>
      <c r="V1234" s="68"/>
      <c r="W1234" s="6"/>
    </row>
    <row r="1235" spans="2:23" ht="27">
      <c r="B1235" s="48" t="s">
        <v>1625</v>
      </c>
      <c r="C1235" s="48">
        <v>6.7359999999999998</v>
      </c>
      <c r="D1235" s="48">
        <v>6.7380000000000004</v>
      </c>
      <c r="E1235" s="48">
        <v>6.7380000000000004</v>
      </c>
      <c r="F1235" s="48">
        <v>6.718</v>
      </c>
      <c r="G1235" s="50">
        <v>2.5000000000000001E-3</v>
      </c>
      <c r="I1235" s="30" t="s">
        <v>763</v>
      </c>
      <c r="J1235" s="30">
        <v>2231.35</v>
      </c>
      <c r="K1235" s="43">
        <f t="shared" si="105"/>
        <v>9.1355177170249213E-3</v>
      </c>
      <c r="M1235" s="30" t="s">
        <v>763</v>
      </c>
      <c r="N1235" s="30">
        <v>2073.75</v>
      </c>
      <c r="O1235" s="31">
        <f t="shared" si="106"/>
        <v>4.7238372093023617E-3</v>
      </c>
      <c r="Q1235" s="48" t="s">
        <v>1625</v>
      </c>
      <c r="R1235" s="51">
        <v>1500.65</v>
      </c>
      <c r="S1235" s="50">
        <v>2.8799999999999999E-2</v>
      </c>
      <c r="T1235" s="48" t="b">
        <f t="shared" si="104"/>
        <v>1</v>
      </c>
      <c r="U1235" s="68"/>
      <c r="V1235" s="68"/>
      <c r="W1235" s="6"/>
    </row>
    <row r="1236" spans="2:23" ht="27">
      <c r="B1236" s="48" t="s">
        <v>1626</v>
      </c>
      <c r="C1236" s="48">
        <v>6.72</v>
      </c>
      <c r="D1236" s="48">
        <v>6.7169999999999996</v>
      </c>
      <c r="E1236" s="48">
        <v>6.726</v>
      </c>
      <c r="F1236" s="48">
        <v>6.7089999999999996</v>
      </c>
      <c r="G1236" s="50">
        <v>-2.3999999999999998E-3</v>
      </c>
      <c r="I1236" s="30" t="s">
        <v>764</v>
      </c>
      <c r="J1236" s="30">
        <v>2211.5500000000002</v>
      </c>
      <c r="K1236" s="43">
        <f t="shared" si="105"/>
        <v>-8.8735518856296602E-3</v>
      </c>
      <c r="M1236" s="30" t="s">
        <v>764</v>
      </c>
      <c r="N1236" s="30">
        <v>2064.85</v>
      </c>
      <c r="O1236" s="31">
        <f t="shared" si="106"/>
        <v>-4.2917420132609907E-3</v>
      </c>
      <c r="Q1236" s="48" t="s">
        <v>1626</v>
      </c>
      <c r="R1236" s="51">
        <v>1469.75</v>
      </c>
      <c r="S1236" s="50">
        <v>-2.06E-2</v>
      </c>
      <c r="T1236" s="48" t="b">
        <f t="shared" si="104"/>
        <v>1</v>
      </c>
      <c r="U1236" s="68"/>
      <c r="V1236" s="68"/>
      <c r="W1236" s="6"/>
    </row>
    <row r="1237" spans="2:23" ht="27">
      <c r="B1237" s="48" t="s">
        <v>1627</v>
      </c>
      <c r="C1237" s="48">
        <v>6.6749999999999998</v>
      </c>
      <c r="D1237" s="48">
        <v>6.6719999999999997</v>
      </c>
      <c r="E1237" s="48">
        <v>6.681</v>
      </c>
      <c r="F1237" s="48">
        <v>6.6660000000000004</v>
      </c>
      <c r="G1237" s="50">
        <v>-6.7000000000000002E-3</v>
      </c>
      <c r="I1237" s="30" t="s">
        <v>765</v>
      </c>
      <c r="J1237" s="30">
        <v>2144.3000000000002</v>
      </c>
      <c r="K1237" s="43">
        <f t="shared" si="105"/>
        <v>-3.0408536998937419E-2</v>
      </c>
      <c r="M1237" s="30" t="s">
        <v>765</v>
      </c>
      <c r="N1237" s="30">
        <v>2024.4</v>
      </c>
      <c r="O1237" s="31">
        <f t="shared" si="106"/>
        <v>-1.9589800711916072E-2</v>
      </c>
      <c r="Q1237" s="48" t="s">
        <v>1627</v>
      </c>
      <c r="R1237" s="51">
        <v>1390.85</v>
      </c>
      <c r="S1237" s="50">
        <v>-5.3699999999999998E-2</v>
      </c>
      <c r="T1237" s="48" t="b">
        <f t="shared" si="104"/>
        <v>1</v>
      </c>
      <c r="U1237" s="68"/>
      <c r="V1237" s="68"/>
      <c r="W1237" s="6"/>
    </row>
    <row r="1238" spans="2:23" ht="27">
      <c r="B1238" s="48" t="s">
        <v>1628</v>
      </c>
      <c r="C1238" s="48">
        <v>6.681</v>
      </c>
      <c r="D1238" s="48">
        <v>6.6459999999999999</v>
      </c>
      <c r="E1238" s="48">
        <v>6.69</v>
      </c>
      <c r="F1238" s="48">
        <v>6.6310000000000002</v>
      </c>
      <c r="G1238" s="50">
        <v>8.9999999999999998E-4</v>
      </c>
      <c r="I1238" s="30" t="s">
        <v>766</v>
      </c>
      <c r="J1238" s="30">
        <v>2111.1999999999998</v>
      </c>
      <c r="K1238" s="43">
        <f t="shared" si="105"/>
        <v>-1.5436272909574389E-2</v>
      </c>
      <c r="M1238" s="30" t="s">
        <v>766</v>
      </c>
      <c r="N1238" s="30">
        <v>2030.45</v>
      </c>
      <c r="O1238" s="31">
        <f t="shared" si="106"/>
        <v>2.9885398142659447E-3</v>
      </c>
      <c r="Q1238" s="48" t="s">
        <v>1628</v>
      </c>
      <c r="R1238" s="51">
        <v>1397.05</v>
      </c>
      <c r="S1238" s="50">
        <v>4.4999999999999997E-3</v>
      </c>
      <c r="T1238" s="48" t="b">
        <f t="shared" si="104"/>
        <v>1</v>
      </c>
      <c r="U1238" s="68"/>
      <c r="V1238" s="68"/>
      <c r="W1238" s="6"/>
    </row>
    <row r="1239" spans="2:23" ht="27">
      <c r="B1239" s="48" t="s">
        <v>1629</v>
      </c>
      <c r="C1239" s="48">
        <v>6.6829999999999998</v>
      </c>
      <c r="D1239" s="48">
        <v>6.7</v>
      </c>
      <c r="E1239" s="48">
        <v>6.702</v>
      </c>
      <c r="F1239" s="48">
        <v>6.673</v>
      </c>
      <c r="G1239" s="50">
        <v>2.9999999999999997E-4</v>
      </c>
      <c r="I1239" s="30" t="s">
        <v>767</v>
      </c>
      <c r="J1239" s="30">
        <v>2154.3000000000002</v>
      </c>
      <c r="K1239" s="43">
        <f t="shared" si="105"/>
        <v>2.0414929897688783E-2</v>
      </c>
      <c r="M1239" s="30" t="s">
        <v>767</v>
      </c>
      <c r="N1239" s="30">
        <v>2073.1999999999998</v>
      </c>
      <c r="O1239" s="31">
        <f t="shared" si="106"/>
        <v>2.1054446058755394E-2</v>
      </c>
      <c r="Q1239" s="48" t="s">
        <v>1629</v>
      </c>
      <c r="R1239" s="51">
        <v>1427.95</v>
      </c>
      <c r="S1239" s="50">
        <v>2.2100000000000002E-2</v>
      </c>
      <c r="T1239" s="48" t="b">
        <f t="shared" si="104"/>
        <v>1</v>
      </c>
      <c r="U1239" s="68"/>
      <c r="V1239" s="68"/>
      <c r="W1239" s="6"/>
    </row>
    <row r="1240" spans="2:23" ht="27">
      <c r="B1240" s="48" t="s">
        <v>1630</v>
      </c>
      <c r="C1240" s="48">
        <v>6.6779999999999999</v>
      </c>
      <c r="D1240" s="48">
        <v>6.7009999999999996</v>
      </c>
      <c r="E1240" s="48">
        <v>6.7009999999999996</v>
      </c>
      <c r="F1240" s="48">
        <v>6.6749999999999998</v>
      </c>
      <c r="G1240" s="50">
        <v>-6.9999999999999999E-4</v>
      </c>
      <c r="I1240" s="30" t="s">
        <v>768</v>
      </c>
      <c r="J1240" s="30">
        <v>2198.8000000000002</v>
      </c>
      <c r="K1240" s="43">
        <f t="shared" si="105"/>
        <v>2.0656361695214231E-2</v>
      </c>
      <c r="M1240" s="30" t="s">
        <v>768</v>
      </c>
      <c r="N1240" s="30">
        <v>2124.4</v>
      </c>
      <c r="O1240" s="31">
        <f t="shared" si="106"/>
        <v>2.4696121937102244E-2</v>
      </c>
      <c r="Q1240" s="48" t="s">
        <v>1630</v>
      </c>
      <c r="R1240" s="51">
        <v>1426.9</v>
      </c>
      <c r="S1240" s="50">
        <v>-6.9999999999999999E-4</v>
      </c>
      <c r="T1240" s="48" t="b">
        <f t="shared" si="104"/>
        <v>1</v>
      </c>
      <c r="U1240" s="68"/>
      <c r="V1240" s="68"/>
      <c r="W1240" s="6"/>
    </row>
    <row r="1241" spans="2:23" ht="27">
      <c r="B1241" s="48" t="s">
        <v>1631</v>
      </c>
      <c r="C1241" s="48">
        <v>6.694</v>
      </c>
      <c r="D1241" s="48">
        <v>6.6959999999999997</v>
      </c>
      <c r="E1241" s="48">
        <v>6.7</v>
      </c>
      <c r="F1241" s="48">
        <v>6.68</v>
      </c>
      <c r="G1241" s="50">
        <v>2.3999999999999998E-3</v>
      </c>
      <c r="I1241" s="30" t="s">
        <v>769</v>
      </c>
      <c r="J1241" s="30">
        <v>2178.4</v>
      </c>
      <c r="K1241" s="43">
        <f t="shared" si="105"/>
        <v>-9.277787884300559E-3</v>
      </c>
      <c r="M1241" s="30" t="s">
        <v>769</v>
      </c>
      <c r="N1241" s="30">
        <v>2146</v>
      </c>
      <c r="O1241" s="31">
        <f t="shared" si="106"/>
        <v>1.0167576727546646E-2</v>
      </c>
      <c r="Q1241" s="48" t="s">
        <v>1631</v>
      </c>
      <c r="R1241" s="51">
        <v>1424</v>
      </c>
      <c r="S1241" s="50">
        <v>-2E-3</v>
      </c>
      <c r="T1241" s="48" t="b">
        <f t="shared" si="104"/>
        <v>1</v>
      </c>
      <c r="U1241" s="68"/>
      <c r="V1241" s="68"/>
      <c r="W1241" s="6"/>
    </row>
    <row r="1242" spans="2:23" ht="15.6">
      <c r="B1242" s="49">
        <v>45718</v>
      </c>
      <c r="C1242" s="48">
        <v>6.67</v>
      </c>
      <c r="D1242" s="48">
        <v>6.7030000000000003</v>
      </c>
      <c r="E1242" s="48">
        <v>6.7089999999999996</v>
      </c>
      <c r="F1242" s="48">
        <v>6.6589999999999998</v>
      </c>
      <c r="G1242" s="50">
        <v>-3.5999999999999999E-3</v>
      </c>
      <c r="I1242" s="29">
        <v>45718.645833333336</v>
      </c>
      <c r="J1242" s="30">
        <v>2341.4499999999998</v>
      </c>
      <c r="K1242" s="43">
        <f t="shared" si="105"/>
        <v>7.4848512669849265E-2</v>
      </c>
      <c r="M1242" s="29">
        <v>45718.645833333336</v>
      </c>
      <c r="N1242" s="30">
        <v>2192.6999999999998</v>
      </c>
      <c r="O1242" s="31">
        <f t="shared" si="106"/>
        <v>2.1761416589002769E-2</v>
      </c>
      <c r="Q1242" s="49">
        <v>45718</v>
      </c>
      <c r="R1242" s="51">
        <v>1473.05</v>
      </c>
      <c r="S1242" s="50">
        <v>-1.67E-2</v>
      </c>
      <c r="T1242" s="48" t="b">
        <f t="shared" si="104"/>
        <v>1</v>
      </c>
      <c r="U1242" s="68"/>
      <c r="V1242" s="68"/>
      <c r="W1242" s="6"/>
    </row>
    <row r="1243" spans="2:23" ht="15.6">
      <c r="B1243" s="49">
        <v>45749</v>
      </c>
      <c r="C1243" s="48">
        <v>6.6719999999999997</v>
      </c>
      <c r="D1243" s="48">
        <v>6.68</v>
      </c>
      <c r="E1243" s="48">
        <v>6.68</v>
      </c>
      <c r="F1243" s="48">
        <v>6.6660000000000004</v>
      </c>
      <c r="G1243" s="50">
        <v>2.9999999999999997E-4</v>
      </c>
      <c r="I1243" s="29">
        <v>45749.645833333336</v>
      </c>
      <c r="J1243" s="30">
        <v>2304.9</v>
      </c>
      <c r="K1243" s="43">
        <f t="shared" si="105"/>
        <v>-1.5609985265540471E-2</v>
      </c>
      <c r="M1243" s="29">
        <v>45749.645833333336</v>
      </c>
      <c r="N1243" s="30">
        <v>2130</v>
      </c>
      <c r="O1243" s="31">
        <f t="shared" si="106"/>
        <v>-2.8594883020933048E-2</v>
      </c>
      <c r="Q1243" s="49">
        <v>45749</v>
      </c>
      <c r="R1243" s="51">
        <v>1482.45</v>
      </c>
      <c r="S1243" s="50">
        <v>6.4000000000000003E-3</v>
      </c>
      <c r="T1243" s="48" t="b">
        <f t="shared" si="104"/>
        <v>1</v>
      </c>
      <c r="U1243" s="69"/>
      <c r="V1243" s="68"/>
      <c r="W1243" s="6"/>
    </row>
    <row r="1244" spans="2:23" ht="15.6">
      <c r="B1244" s="49">
        <v>45779</v>
      </c>
      <c r="C1244" s="48">
        <v>6.6639999999999997</v>
      </c>
      <c r="D1244" s="48">
        <v>6.6740000000000004</v>
      </c>
      <c r="E1244" s="48">
        <v>6.6740000000000004</v>
      </c>
      <c r="F1244" s="48">
        <v>6.6529999999999996</v>
      </c>
      <c r="G1244" s="50">
        <v>-1.1999999999999999E-3</v>
      </c>
      <c r="I1244" s="29">
        <v>45779.645833333336</v>
      </c>
      <c r="J1244" s="30">
        <v>2304.35</v>
      </c>
      <c r="K1244" s="43">
        <f t="shared" si="105"/>
        <v>-2.386220660333116E-4</v>
      </c>
      <c r="M1244" s="29">
        <v>45779.645833333336</v>
      </c>
      <c r="N1244" s="30">
        <v>2058.4499999999998</v>
      </c>
      <c r="O1244" s="31">
        <f t="shared" si="106"/>
        <v>-3.3591549295774681E-2</v>
      </c>
      <c r="Q1244" s="49">
        <v>45779</v>
      </c>
      <c r="R1244" s="51">
        <v>1442</v>
      </c>
      <c r="S1244" s="50">
        <v>-2.7300000000000001E-2</v>
      </c>
      <c r="T1244" s="48" t="b">
        <f t="shared" si="104"/>
        <v>1</v>
      </c>
      <c r="U1244" s="69"/>
      <c r="V1244" s="68"/>
      <c r="W1244" s="6"/>
    </row>
    <row r="1245" spans="2:23" ht="15.6">
      <c r="B1245" s="49">
        <v>45810</v>
      </c>
      <c r="C1245" s="48">
        <v>6.657</v>
      </c>
      <c r="D1245" s="48">
        <v>6.649</v>
      </c>
      <c r="E1245" s="48">
        <v>6.6589999999999998</v>
      </c>
      <c r="F1245" s="48">
        <v>6.649</v>
      </c>
      <c r="G1245" s="50">
        <v>-1.1000000000000001E-3</v>
      </c>
      <c r="I1245" s="29">
        <v>45810.645833333336</v>
      </c>
      <c r="J1245" s="30">
        <v>2260</v>
      </c>
      <c r="K1245" s="43">
        <f t="shared" si="105"/>
        <v>-1.924620825829404E-2</v>
      </c>
      <c r="M1245" s="29">
        <v>45810.645833333336</v>
      </c>
      <c r="N1245" s="30">
        <v>2073</v>
      </c>
      <c r="O1245" s="31">
        <f t="shared" si="106"/>
        <v>7.0684252714421358E-3</v>
      </c>
      <c r="Q1245" s="49">
        <v>45810</v>
      </c>
      <c r="R1245" s="51">
        <v>1415.05</v>
      </c>
      <c r="S1245" s="50">
        <v>-1.8700000000000001E-2</v>
      </c>
      <c r="T1245" s="48" t="b">
        <f t="shared" si="104"/>
        <v>1</v>
      </c>
      <c r="U1245" s="69"/>
      <c r="V1245" s="68"/>
      <c r="W1245" s="6"/>
    </row>
    <row r="1246" spans="2:23" ht="15.6">
      <c r="B1246" s="49">
        <v>45840</v>
      </c>
      <c r="C1246" s="48">
        <v>6.6989999999999998</v>
      </c>
      <c r="D1246" s="48">
        <v>6.6680000000000001</v>
      </c>
      <c r="E1246" s="48">
        <v>6.71</v>
      </c>
      <c r="F1246" s="48">
        <v>6.6520000000000001</v>
      </c>
      <c r="G1246" s="50">
        <v>6.3E-3</v>
      </c>
      <c r="I1246" s="29">
        <v>45840.645833333336</v>
      </c>
      <c r="J1246" s="30">
        <v>2247</v>
      </c>
      <c r="K1246" s="43">
        <f t="shared" si="105"/>
        <v>-5.7522123893805066E-3</v>
      </c>
      <c r="M1246" s="29">
        <v>45840.645833333336</v>
      </c>
      <c r="N1246" s="30">
        <v>2048.65</v>
      </c>
      <c r="O1246" s="31">
        <f t="shared" si="106"/>
        <v>-1.1746261456825779E-2</v>
      </c>
      <c r="Q1246" s="49">
        <v>45840</v>
      </c>
      <c r="R1246" s="51">
        <v>1427.5</v>
      </c>
      <c r="S1246" s="50">
        <v>8.8000000000000005E-3</v>
      </c>
      <c r="T1246" s="48" t="b">
        <f t="shared" si="104"/>
        <v>1</v>
      </c>
      <c r="U1246" s="69"/>
      <c r="V1246" s="68"/>
      <c r="W1246" s="6"/>
    </row>
    <row r="1247" spans="2:23" ht="15.6">
      <c r="B1247" s="49">
        <v>45932</v>
      </c>
      <c r="C1247" s="48">
        <v>6.7130000000000001</v>
      </c>
      <c r="D1247" s="48">
        <v>6.7169999999999996</v>
      </c>
      <c r="E1247" s="48">
        <v>6.7279999999999998</v>
      </c>
      <c r="F1247" s="48">
        <v>6.7089999999999996</v>
      </c>
      <c r="G1247" s="50">
        <v>2.0999999999999999E-3</v>
      </c>
      <c r="I1247" s="29">
        <v>45932.645833333336</v>
      </c>
      <c r="J1247" s="30">
        <v>2210.9</v>
      </c>
      <c r="K1247" s="43">
        <f t="shared" si="105"/>
        <v>-1.6065865598575813E-2</v>
      </c>
      <c r="M1247" s="29">
        <v>45932.645833333336</v>
      </c>
      <c r="N1247" s="30">
        <v>2055.4499999999998</v>
      </c>
      <c r="O1247" s="31">
        <f t="shared" si="106"/>
        <v>3.3192590242352438E-3</v>
      </c>
      <c r="Q1247" s="49">
        <v>45932</v>
      </c>
      <c r="R1247" s="51">
        <v>1419.5</v>
      </c>
      <c r="S1247" s="50">
        <v>-5.5999999999999999E-3</v>
      </c>
      <c r="T1247" s="48" t="b">
        <f t="shared" si="104"/>
        <v>1</v>
      </c>
      <c r="U1247" s="69"/>
      <c r="V1247" s="68"/>
      <c r="W1247" s="6"/>
    </row>
    <row r="1248" spans="2:23" ht="15.6">
      <c r="B1248" s="49">
        <v>45963</v>
      </c>
      <c r="C1248" s="48">
        <v>6.6970000000000001</v>
      </c>
      <c r="D1248" s="48">
        <v>6.6879999999999997</v>
      </c>
      <c r="E1248" s="48">
        <v>6.6989999999999998</v>
      </c>
      <c r="F1248" s="48">
        <v>6.6849999999999996</v>
      </c>
      <c r="G1248" s="50">
        <v>-2.3999999999999998E-3</v>
      </c>
      <c r="I1248" s="29">
        <v>45963.645833333336</v>
      </c>
      <c r="J1248" s="30">
        <v>2208.25</v>
      </c>
      <c r="K1248" s="43">
        <f t="shared" si="105"/>
        <v>-1.1986069021665546E-3</v>
      </c>
      <c r="M1248" s="29">
        <v>45963.645833333336</v>
      </c>
      <c r="N1248" s="30">
        <v>2023.3</v>
      </c>
      <c r="O1248" s="31">
        <f t="shared" si="106"/>
        <v>-1.5641343744678737E-2</v>
      </c>
      <c r="Q1248" s="49">
        <v>45963</v>
      </c>
      <c r="R1248" s="51">
        <v>1389.55</v>
      </c>
      <c r="S1248" s="50">
        <v>-2.1100000000000001E-2</v>
      </c>
      <c r="T1248" s="48" t="b">
        <f t="shared" si="104"/>
        <v>1</v>
      </c>
      <c r="U1248" s="69"/>
      <c r="V1248" s="68"/>
      <c r="W1248" s="6"/>
    </row>
    <row r="1249" spans="2:23" ht="15.6">
      <c r="B1249" s="49">
        <v>45993</v>
      </c>
      <c r="C1249" s="48">
        <v>6.6970000000000001</v>
      </c>
      <c r="D1249" s="48">
        <v>6.71</v>
      </c>
      <c r="E1249" s="48">
        <v>6.71</v>
      </c>
      <c r="F1249" s="48">
        <v>6.6929999999999996</v>
      </c>
      <c r="G1249" s="50">
        <v>0</v>
      </c>
      <c r="I1249" s="29">
        <v>45993.645833333336</v>
      </c>
      <c r="J1249" s="30">
        <v>2237.15</v>
      </c>
      <c r="K1249" s="43">
        <f t="shared" si="105"/>
        <v>1.3087286312691182E-2</v>
      </c>
      <c r="M1249" s="29">
        <v>45993.645833333336</v>
      </c>
      <c r="N1249" s="30">
        <v>2057.3000000000002</v>
      </c>
      <c r="O1249" s="31">
        <f t="shared" si="106"/>
        <v>1.6804230712202939E-2</v>
      </c>
      <c r="Q1249" s="49">
        <v>45993</v>
      </c>
      <c r="R1249" s="51">
        <v>1397.5</v>
      </c>
      <c r="S1249" s="50">
        <v>5.7000000000000002E-3</v>
      </c>
      <c r="T1249" s="48" t="b">
        <f t="shared" si="104"/>
        <v>1</v>
      </c>
      <c r="U1249" s="69"/>
      <c r="V1249" s="68"/>
      <c r="W1249" s="6"/>
    </row>
    <row r="1250" spans="2:23" ht="27">
      <c r="B1250" s="48" t="s">
        <v>1632</v>
      </c>
      <c r="C1250" s="48">
        <v>6.7119999999999997</v>
      </c>
      <c r="D1250" s="48">
        <v>6.7229999999999999</v>
      </c>
      <c r="E1250" s="48">
        <v>6.7229999999999999</v>
      </c>
      <c r="F1250" s="48">
        <v>6.6989999999999998</v>
      </c>
      <c r="G1250" s="50">
        <v>2.2000000000000001E-3</v>
      </c>
      <c r="I1250" s="30" t="s">
        <v>770</v>
      </c>
      <c r="J1250" s="30">
        <v>2125.1999999999998</v>
      </c>
      <c r="K1250" s="43">
        <f t="shared" si="105"/>
        <v>-5.0041347249849211E-2</v>
      </c>
      <c r="M1250" s="30" t="s">
        <v>770</v>
      </c>
      <c r="N1250" s="30">
        <v>2030.25</v>
      </c>
      <c r="O1250" s="31">
        <f t="shared" si="106"/>
        <v>-1.3148301171438392E-2</v>
      </c>
      <c r="Q1250" s="48" t="s">
        <v>1632</v>
      </c>
      <c r="R1250" s="51">
        <v>1396.85</v>
      </c>
      <c r="S1250" s="50">
        <v>-5.0000000000000001E-4</v>
      </c>
      <c r="T1250" s="48" t="b">
        <f t="shared" si="104"/>
        <v>1</v>
      </c>
      <c r="U1250" s="69"/>
      <c r="V1250" s="68"/>
      <c r="W1250" s="6"/>
    </row>
    <row r="1251" spans="2:23" ht="27">
      <c r="B1251" s="48" t="s">
        <v>1633</v>
      </c>
      <c r="C1251" s="48">
        <v>6.7050000000000001</v>
      </c>
      <c r="D1251" s="48">
        <v>6.7089999999999996</v>
      </c>
      <c r="E1251" s="48">
        <v>6.71</v>
      </c>
      <c r="F1251" s="48">
        <v>6.6989999999999998</v>
      </c>
      <c r="G1251" s="50">
        <v>-1E-3</v>
      </c>
      <c r="I1251" s="30" t="s">
        <v>771</v>
      </c>
      <c r="J1251" s="30">
        <v>2042.9</v>
      </c>
      <c r="K1251" s="43">
        <f t="shared" si="105"/>
        <v>-3.8725766986636434E-2</v>
      </c>
      <c r="M1251" s="30" t="s">
        <v>771</v>
      </c>
      <c r="N1251" s="30">
        <v>2040.6</v>
      </c>
      <c r="O1251" s="31">
        <f t="shared" si="106"/>
        <v>5.0978943479866867E-3</v>
      </c>
      <c r="Q1251" s="48" t="s">
        <v>1633</v>
      </c>
      <c r="R1251" s="51">
        <v>1364.4</v>
      </c>
      <c r="S1251" s="50">
        <v>-2.3199999999999998E-2</v>
      </c>
      <c r="T1251" s="48" t="b">
        <f t="shared" si="104"/>
        <v>1</v>
      </c>
      <c r="U1251" s="68"/>
      <c r="V1251" s="68"/>
      <c r="W1251" s="6"/>
    </row>
    <row r="1252" spans="2:23" ht="27">
      <c r="B1252" s="48" t="s">
        <v>1634</v>
      </c>
      <c r="C1252" s="48">
        <v>6.6920000000000002</v>
      </c>
      <c r="D1252" s="48">
        <v>6.694</v>
      </c>
      <c r="E1252" s="48">
        <v>6.694</v>
      </c>
      <c r="F1252" s="48">
        <v>6.6870000000000003</v>
      </c>
      <c r="G1252" s="50">
        <v>-1.9E-3</v>
      </c>
      <c r="I1252" s="30" t="s">
        <v>772</v>
      </c>
      <c r="J1252" s="30">
        <v>1950.45</v>
      </c>
      <c r="K1252" s="43">
        <f t="shared" si="105"/>
        <v>-4.5254295364432928E-2</v>
      </c>
      <c r="M1252" s="30" t="s">
        <v>772</v>
      </c>
      <c r="N1252" s="30">
        <v>2028.15</v>
      </c>
      <c r="O1252" s="31">
        <f t="shared" si="106"/>
        <v>-6.1011467215523751E-3</v>
      </c>
      <c r="Q1252" s="48" t="s">
        <v>1634</v>
      </c>
      <c r="R1252" s="51">
        <v>1349.7</v>
      </c>
      <c r="S1252" s="50">
        <v>-1.0800000000000001E-2</v>
      </c>
      <c r="T1252" s="48" t="b">
        <f t="shared" si="104"/>
        <v>1</v>
      </c>
      <c r="U1252" s="68"/>
      <c r="V1252" s="68"/>
      <c r="W1252" s="6"/>
    </row>
    <row r="1253" spans="2:23" ht="27">
      <c r="B1253" s="48" t="s">
        <v>1635</v>
      </c>
      <c r="C1253" s="48">
        <v>6.6820000000000004</v>
      </c>
      <c r="D1253" s="48">
        <v>6.7</v>
      </c>
      <c r="E1253" s="48">
        <v>6.7</v>
      </c>
      <c r="F1253" s="48">
        <v>6.68</v>
      </c>
      <c r="G1253" s="50">
        <v>-1.5E-3</v>
      </c>
      <c r="I1253" s="30" t="s">
        <v>773</v>
      </c>
      <c r="J1253" s="30">
        <v>1890.75</v>
      </c>
      <c r="K1253" s="43">
        <f t="shared" si="105"/>
        <v>-3.0608321156656126E-2</v>
      </c>
      <c r="M1253" s="30" t="s">
        <v>773</v>
      </c>
      <c r="N1253" s="30">
        <v>2022.8</v>
      </c>
      <c r="O1253" s="31">
        <f t="shared" si="106"/>
        <v>-2.6378719522718308E-3</v>
      </c>
      <c r="Q1253" s="48" t="s">
        <v>1635</v>
      </c>
      <c r="R1253" s="51">
        <v>1335</v>
      </c>
      <c r="S1253" s="50">
        <v>-1.09E-2</v>
      </c>
      <c r="T1253" s="48" t="b">
        <f t="shared" si="104"/>
        <v>1</v>
      </c>
      <c r="U1253" s="68"/>
      <c r="V1253" s="68"/>
      <c r="W1253" s="6"/>
    </row>
    <row r="1254" spans="2:23" ht="27">
      <c r="B1254" s="48" t="s">
        <v>1637</v>
      </c>
      <c r="C1254" s="48">
        <v>6.7030000000000003</v>
      </c>
      <c r="D1254" s="48">
        <v>6.6820000000000004</v>
      </c>
      <c r="E1254" s="48">
        <v>6.7050000000000001</v>
      </c>
      <c r="F1254" s="48">
        <v>6.68</v>
      </c>
      <c r="G1254" s="50">
        <v>3.0999999999999999E-3</v>
      </c>
      <c r="I1254" s="30" t="s">
        <v>775</v>
      </c>
      <c r="J1254" s="30">
        <v>2195.6999999999998</v>
      </c>
      <c r="K1254" s="43">
        <f>J1254/J1253-1</f>
        <v>0.16128520428401427</v>
      </c>
      <c r="M1254" s="30" t="s">
        <v>775</v>
      </c>
      <c r="N1254" s="30">
        <v>2028.2</v>
      </c>
      <c r="O1254" s="43">
        <f>N1254/N1253-1</f>
        <v>2.669566936919221E-3</v>
      </c>
      <c r="Q1254" s="48" t="s">
        <v>1637</v>
      </c>
      <c r="R1254" s="51">
        <v>1344.95</v>
      </c>
      <c r="S1254" s="50">
        <v>1.21E-2</v>
      </c>
      <c r="T1254" s="48" t="b">
        <f t="shared" si="104"/>
        <v>1</v>
      </c>
      <c r="U1254" s="68"/>
      <c r="V1254" s="68"/>
      <c r="W1254" s="6"/>
    </row>
    <row r="1255" spans="2:23" ht="27">
      <c r="B1255" s="48" t="s">
        <v>1638</v>
      </c>
      <c r="C1255" s="48">
        <v>6.7080000000000002</v>
      </c>
      <c r="D1255" s="48">
        <v>6.7030000000000003</v>
      </c>
      <c r="E1255" s="48">
        <v>6.7140000000000004</v>
      </c>
      <c r="F1255" s="48">
        <v>6.7009999999999996</v>
      </c>
      <c r="G1255" s="50">
        <v>6.9999999999999999E-4</v>
      </c>
      <c r="I1255" s="30" t="s">
        <v>776</v>
      </c>
      <c r="J1255" s="30">
        <v>2098.9499999999998</v>
      </c>
      <c r="K1255" s="43">
        <f t="shared" ref="K1255:K1277" si="107">(J1255/J1254)-1</f>
        <v>-4.4063396638885144E-2</v>
      </c>
      <c r="M1255" s="30" t="s">
        <v>776</v>
      </c>
      <c r="N1255" s="30">
        <v>2019.4</v>
      </c>
      <c r="O1255" s="31">
        <f t="shared" ref="O1255:O1277" si="108">(N1255/N1254)-1</f>
        <v>-4.338822601321346E-3</v>
      </c>
      <c r="Q1255" s="48" t="s">
        <v>1638</v>
      </c>
      <c r="R1255" s="51">
        <v>1306.5</v>
      </c>
      <c r="S1255" s="50">
        <v>-2.86E-2</v>
      </c>
      <c r="T1255" s="48" t="b">
        <f t="shared" si="104"/>
        <v>1</v>
      </c>
      <c r="U1255" s="68"/>
      <c r="V1255" s="68"/>
      <c r="W1255" s="6"/>
    </row>
    <row r="1256" spans="2:23" ht="27">
      <c r="B1256" s="48" t="s">
        <v>1639</v>
      </c>
      <c r="C1256" s="48">
        <v>6.7</v>
      </c>
      <c r="D1256" s="48">
        <v>6.6959999999999997</v>
      </c>
      <c r="E1256" s="48">
        <v>6.7069999999999999</v>
      </c>
      <c r="F1256" s="48">
        <v>6.6929999999999996</v>
      </c>
      <c r="G1256" s="50">
        <v>-1.1999999999999999E-3</v>
      </c>
      <c r="I1256" s="30" t="s">
        <v>777</v>
      </c>
      <c r="J1256" s="30">
        <v>2035.35</v>
      </c>
      <c r="K1256" s="43">
        <f t="shared" si="107"/>
        <v>-3.030086471807325E-2</v>
      </c>
      <c r="M1256" s="30" t="s">
        <v>777</v>
      </c>
      <c r="N1256" s="30">
        <v>2035.1</v>
      </c>
      <c r="O1256" s="31">
        <f t="shared" si="108"/>
        <v>7.7745865108447276E-3</v>
      </c>
      <c r="Q1256" s="48" t="s">
        <v>1639</v>
      </c>
      <c r="R1256" s="51">
        <v>1342.8</v>
      </c>
      <c r="S1256" s="50">
        <v>2.7799999999999998E-2</v>
      </c>
      <c r="T1256" s="48" t="b">
        <f t="shared" si="104"/>
        <v>1</v>
      </c>
      <c r="U1256" s="68"/>
      <c r="V1256" s="68"/>
      <c r="W1256" s="6"/>
    </row>
    <row r="1257" spans="2:23" ht="27">
      <c r="B1257" s="48" t="s">
        <v>1640</v>
      </c>
      <c r="C1257" s="48">
        <v>6.7060000000000004</v>
      </c>
      <c r="D1257" s="48">
        <v>6.6989999999999998</v>
      </c>
      <c r="E1257" s="48">
        <v>6.7089999999999996</v>
      </c>
      <c r="F1257" s="48">
        <v>6.6950000000000003</v>
      </c>
      <c r="G1257" s="50">
        <v>8.9999999999999998E-4</v>
      </c>
      <c r="I1257" s="30" t="s">
        <v>778</v>
      </c>
      <c r="J1257" s="30">
        <v>2048.0500000000002</v>
      </c>
      <c r="K1257" s="43">
        <f t="shared" si="107"/>
        <v>6.2397130714619831E-3</v>
      </c>
      <c r="M1257" s="30" t="s">
        <v>778</v>
      </c>
      <c r="N1257" s="30">
        <v>2038.55</v>
      </c>
      <c r="O1257" s="31">
        <f t="shared" si="108"/>
        <v>1.695248390742421E-3</v>
      </c>
      <c r="Q1257" s="48" t="s">
        <v>1640</v>
      </c>
      <c r="R1257" s="51">
        <v>1346.1</v>
      </c>
      <c r="S1257" s="50">
        <v>2.5000000000000001E-3</v>
      </c>
      <c r="T1257" s="48" t="b">
        <f t="shared" si="104"/>
        <v>1</v>
      </c>
      <c r="U1257" s="68"/>
      <c r="V1257" s="68"/>
      <c r="W1257" s="6"/>
    </row>
    <row r="1258" spans="2:23" ht="27">
      <c r="B1258" s="48" t="s">
        <v>1641</v>
      </c>
      <c r="C1258" s="48">
        <v>6.71</v>
      </c>
      <c r="D1258" s="48">
        <v>6.7</v>
      </c>
      <c r="E1258" s="48">
        <v>6.7119999999999997</v>
      </c>
      <c r="F1258" s="48">
        <v>6.6989999999999998</v>
      </c>
      <c r="G1258" s="50">
        <v>5.9999999999999995E-4</v>
      </c>
      <c r="I1258" s="30" t="s">
        <v>779</v>
      </c>
      <c r="J1258" s="30">
        <v>2085.1</v>
      </c>
      <c r="K1258" s="43">
        <f t="shared" si="107"/>
        <v>1.809037865286478E-2</v>
      </c>
      <c r="M1258" s="30" t="s">
        <v>779</v>
      </c>
      <c r="N1258" s="30">
        <v>2006.85</v>
      </c>
      <c r="O1258" s="31">
        <f t="shared" si="108"/>
        <v>-1.5550268573250592E-2</v>
      </c>
      <c r="Q1258" s="48" t="s">
        <v>1641</v>
      </c>
      <c r="R1258" s="51">
        <v>1335.4</v>
      </c>
      <c r="S1258" s="50">
        <v>-7.9000000000000008E-3</v>
      </c>
      <c r="T1258" s="48" t="b">
        <f t="shared" si="104"/>
        <v>1</v>
      </c>
      <c r="U1258" s="68"/>
      <c r="V1258" s="68"/>
      <c r="W1258" s="6"/>
    </row>
    <row r="1259" spans="2:23" ht="27">
      <c r="B1259" s="48" t="s">
        <v>1642</v>
      </c>
      <c r="C1259" s="48">
        <v>6.72</v>
      </c>
      <c r="D1259" s="48">
        <v>6.7089999999999996</v>
      </c>
      <c r="E1259" s="48">
        <v>6.7309999999999999</v>
      </c>
      <c r="F1259" s="48">
        <v>6.7060000000000004</v>
      </c>
      <c r="G1259" s="50">
        <v>1.5E-3</v>
      </c>
      <c r="I1259" s="30" t="s">
        <v>780</v>
      </c>
      <c r="J1259" s="30">
        <v>2073.0500000000002</v>
      </c>
      <c r="K1259" s="43">
        <f t="shared" si="107"/>
        <v>-5.7790993237732957E-3</v>
      </c>
      <c r="M1259" s="30" t="s">
        <v>780</v>
      </c>
      <c r="N1259" s="30">
        <v>1946.15</v>
      </c>
      <c r="O1259" s="31">
        <f t="shared" si="108"/>
        <v>-3.0246406059247E-2</v>
      </c>
      <c r="Q1259" s="48" t="s">
        <v>1642</v>
      </c>
      <c r="R1259" s="51">
        <v>1284.45</v>
      </c>
      <c r="S1259" s="50">
        <v>-3.8199999999999998E-2</v>
      </c>
      <c r="T1259" s="48" t="b">
        <f t="shared" si="104"/>
        <v>1</v>
      </c>
      <c r="U1259" s="68"/>
      <c r="V1259" s="68"/>
      <c r="W1259" s="6"/>
    </row>
    <row r="1260" spans="2:23" ht="15.6">
      <c r="B1260" s="49">
        <v>45719</v>
      </c>
      <c r="C1260" s="48">
        <v>6.73</v>
      </c>
      <c r="D1260" s="48">
        <v>6.7889999999999997</v>
      </c>
      <c r="E1260" s="48">
        <v>6.7889999999999997</v>
      </c>
      <c r="F1260" s="48">
        <v>6.7290000000000001</v>
      </c>
      <c r="G1260" s="50">
        <v>1.5E-3</v>
      </c>
      <c r="I1260" s="29">
        <v>45719.645833333336</v>
      </c>
      <c r="J1260" s="30">
        <v>2065.35</v>
      </c>
      <c r="K1260" s="43">
        <f t="shared" si="107"/>
        <v>-3.7143339523890706E-3</v>
      </c>
      <c r="M1260" s="29">
        <v>45719.645833333336</v>
      </c>
      <c r="N1260" s="30">
        <v>1912.85</v>
      </c>
      <c r="O1260" s="31">
        <f t="shared" si="108"/>
        <v>-1.7110705752383049E-2</v>
      </c>
      <c r="Q1260" s="49">
        <v>45719</v>
      </c>
      <c r="R1260" s="51">
        <v>1306.1500000000001</v>
      </c>
      <c r="S1260" s="50">
        <v>1.6899999999999998E-2</v>
      </c>
      <c r="T1260" s="48" t="b">
        <f t="shared" si="104"/>
        <v>1</v>
      </c>
      <c r="U1260" s="68"/>
      <c r="V1260" s="68"/>
      <c r="W1260" s="6"/>
    </row>
    <row r="1261" spans="2:23" ht="15.6">
      <c r="B1261" s="49">
        <v>45750</v>
      </c>
      <c r="C1261" s="48">
        <v>6.74</v>
      </c>
      <c r="D1261" s="48">
        <v>6.7359999999999998</v>
      </c>
      <c r="E1261" s="48">
        <v>6.7450000000000001</v>
      </c>
      <c r="F1261" s="48">
        <v>6.7210000000000001</v>
      </c>
      <c r="G1261" s="50">
        <v>1.5E-3</v>
      </c>
      <c r="I1261" s="29">
        <v>45750.645833333336</v>
      </c>
      <c r="J1261" s="30">
        <v>2051.1999999999998</v>
      </c>
      <c r="K1261" s="43">
        <f t="shared" si="107"/>
        <v>-6.8511390321253085E-3</v>
      </c>
      <c r="M1261" s="29">
        <v>45750.645833333336</v>
      </c>
      <c r="N1261" s="30">
        <v>1912.8</v>
      </c>
      <c r="O1261" s="31">
        <f t="shared" si="108"/>
        <v>-2.6139007240466583E-5</v>
      </c>
      <c r="Q1261" s="49">
        <v>45750</v>
      </c>
      <c r="R1261" s="51">
        <v>1288</v>
      </c>
      <c r="S1261" s="50">
        <v>-1.3899999999999999E-2</v>
      </c>
      <c r="T1261" s="48" t="b">
        <f t="shared" si="104"/>
        <v>1</v>
      </c>
      <c r="U1261" s="68"/>
      <c r="V1261" s="68"/>
      <c r="W1261" s="6"/>
    </row>
    <row r="1262" spans="2:23" ht="15.6">
      <c r="B1262" s="49">
        <v>45780</v>
      </c>
      <c r="C1262" s="48">
        <v>6.71</v>
      </c>
      <c r="D1262" s="48">
        <v>6.7569999999999997</v>
      </c>
      <c r="E1262" s="48">
        <v>6.7569999999999997</v>
      </c>
      <c r="F1262" s="48">
        <v>6.7089999999999996</v>
      </c>
      <c r="G1262" s="50">
        <v>-4.4999999999999997E-3</v>
      </c>
      <c r="I1262" s="29">
        <v>45780.645833333336</v>
      </c>
      <c r="J1262" s="30">
        <v>2105.15</v>
      </c>
      <c r="K1262" s="43">
        <f t="shared" si="107"/>
        <v>2.6301677067082752E-2</v>
      </c>
      <c r="M1262" s="29">
        <v>45780.645833333336</v>
      </c>
      <c r="N1262" s="30">
        <v>1890.95</v>
      </c>
      <c r="O1262" s="31">
        <f t="shared" si="108"/>
        <v>-1.142304475115008E-2</v>
      </c>
      <c r="Q1262" s="49">
        <v>45780</v>
      </c>
      <c r="R1262" s="51">
        <v>1320.2</v>
      </c>
      <c r="S1262" s="50">
        <v>2.5000000000000001E-2</v>
      </c>
      <c r="T1262" s="48" t="b">
        <f t="shared" si="104"/>
        <v>1</v>
      </c>
      <c r="U1262" s="68"/>
      <c r="V1262" s="68"/>
      <c r="W1262" s="6"/>
    </row>
    <row r="1263" spans="2:23" ht="15.6">
      <c r="B1263" s="49">
        <v>45811</v>
      </c>
      <c r="C1263" s="48">
        <v>6.68</v>
      </c>
      <c r="D1263" s="48">
        <v>6.6859999999999999</v>
      </c>
      <c r="E1263" s="48">
        <v>6.694</v>
      </c>
      <c r="F1263" s="48">
        <v>6.68</v>
      </c>
      <c r="G1263" s="50">
        <v>-4.4999999999999997E-3</v>
      </c>
      <c r="I1263" s="29">
        <v>45811.645833333336</v>
      </c>
      <c r="J1263" s="30">
        <v>2209.25</v>
      </c>
      <c r="K1263" s="43">
        <f t="shared" si="107"/>
        <v>4.9450157945989615E-2</v>
      </c>
      <c r="M1263" s="29">
        <v>45811.645833333336</v>
      </c>
      <c r="N1263" s="30">
        <v>1899.65</v>
      </c>
      <c r="O1263" s="31">
        <f t="shared" si="108"/>
        <v>4.6008620005817402E-3</v>
      </c>
      <c r="Q1263" s="49">
        <v>45811</v>
      </c>
      <c r="R1263" s="51">
        <v>1332.85</v>
      </c>
      <c r="S1263" s="50">
        <v>9.5999999999999992E-3</v>
      </c>
      <c r="T1263" s="48" t="b">
        <f t="shared" si="104"/>
        <v>1</v>
      </c>
      <c r="U1263" s="68"/>
      <c r="V1263" s="68"/>
      <c r="W1263" s="6"/>
    </row>
    <row r="1264" spans="2:23" ht="15.6">
      <c r="B1264" s="49">
        <v>45841</v>
      </c>
      <c r="C1264" s="48">
        <v>6.68</v>
      </c>
      <c r="D1264" s="48">
        <v>6.6820000000000004</v>
      </c>
      <c r="E1264" s="48">
        <v>6.69</v>
      </c>
      <c r="F1264" s="48">
        <v>6.6820000000000004</v>
      </c>
      <c r="G1264" s="50">
        <v>0</v>
      </c>
      <c r="I1264" s="29">
        <v>45841.645833333336</v>
      </c>
      <c r="J1264" s="30">
        <v>2194.9</v>
      </c>
      <c r="K1264" s="43">
        <f t="shared" si="107"/>
        <v>-6.4954169967182951E-3</v>
      </c>
      <c r="M1264" s="29">
        <v>45841.645833333336</v>
      </c>
      <c r="N1264" s="30">
        <v>1922.3</v>
      </c>
      <c r="O1264" s="31">
        <f t="shared" si="108"/>
        <v>1.1923249019556215E-2</v>
      </c>
      <c r="Q1264" s="49">
        <v>45841</v>
      </c>
      <c r="R1264" s="51">
        <v>1327.85</v>
      </c>
      <c r="S1264" s="50">
        <v>-3.8E-3</v>
      </c>
      <c r="T1264" s="48" t="b">
        <f t="shared" si="104"/>
        <v>1</v>
      </c>
      <c r="U1264" s="68"/>
      <c r="V1264" s="68"/>
      <c r="W1264" s="6"/>
    </row>
    <row r="1265" spans="2:23" ht="15.6">
      <c r="B1265" s="49">
        <v>45933</v>
      </c>
      <c r="C1265" s="48">
        <v>6.7</v>
      </c>
      <c r="D1265" s="48">
        <v>6.7140000000000004</v>
      </c>
      <c r="E1265" s="48">
        <v>6.7140000000000004</v>
      </c>
      <c r="F1265" s="48">
        <v>6.6870000000000003</v>
      </c>
      <c r="G1265" s="50">
        <v>3.0000000000000001E-3</v>
      </c>
      <c r="I1265" s="29">
        <v>45933.645833333336</v>
      </c>
      <c r="J1265" s="30">
        <v>2192.25</v>
      </c>
      <c r="K1265" s="43">
        <f t="shared" si="107"/>
        <v>-1.2073442981457294E-3</v>
      </c>
      <c r="M1265" s="29">
        <v>45933.645833333336</v>
      </c>
      <c r="N1265" s="30">
        <v>1900.55</v>
      </c>
      <c r="O1265" s="31">
        <f t="shared" si="108"/>
        <v>-1.1314571086719072E-2</v>
      </c>
      <c r="Q1265" s="49">
        <v>45933</v>
      </c>
      <c r="R1265" s="51">
        <v>1313.1</v>
      </c>
      <c r="S1265" s="50">
        <v>-1.11E-2</v>
      </c>
      <c r="T1265" s="48" t="b">
        <f t="shared" si="104"/>
        <v>1</v>
      </c>
      <c r="U1265" s="68"/>
      <c r="V1265" s="68"/>
      <c r="W1265" s="6"/>
    </row>
    <row r="1266" spans="2:23" ht="15.6">
      <c r="B1266" s="49">
        <v>45964</v>
      </c>
      <c r="C1266" s="48">
        <v>6.69</v>
      </c>
      <c r="D1266" s="48">
        <v>6.7169999999999996</v>
      </c>
      <c r="E1266" s="48">
        <v>6.7169999999999996</v>
      </c>
      <c r="F1266" s="48">
        <v>6.6870000000000003</v>
      </c>
      <c r="G1266" s="50">
        <v>-1.5E-3</v>
      </c>
      <c r="I1266" s="29">
        <v>45964.645833333336</v>
      </c>
      <c r="J1266" s="30">
        <v>2181.5500000000002</v>
      </c>
      <c r="K1266" s="43">
        <f t="shared" si="107"/>
        <v>-4.8808301972858015E-3</v>
      </c>
      <c r="M1266" s="29">
        <v>45964.645833333336</v>
      </c>
      <c r="N1266" s="30">
        <v>1878.3</v>
      </c>
      <c r="O1266" s="31">
        <f t="shared" si="108"/>
        <v>-1.1707137407592549E-2</v>
      </c>
      <c r="Q1266" s="49">
        <v>45964</v>
      </c>
      <c r="R1266" s="51">
        <v>1319.85</v>
      </c>
      <c r="S1266" s="50">
        <v>5.1000000000000004E-3</v>
      </c>
      <c r="T1266" s="48" t="b">
        <f t="shared" si="104"/>
        <v>1</v>
      </c>
      <c r="U1266" s="69"/>
      <c r="V1266" s="68"/>
      <c r="W1266" s="6"/>
    </row>
    <row r="1267" spans="2:23" ht="15.6">
      <c r="B1267" s="49">
        <v>45994</v>
      </c>
      <c r="C1267" s="48">
        <v>6.68</v>
      </c>
      <c r="D1267" s="48">
        <v>6.7030000000000003</v>
      </c>
      <c r="E1267" s="48">
        <v>6.7030000000000003</v>
      </c>
      <c r="F1267" s="48">
        <v>6.6779999999999999</v>
      </c>
      <c r="G1267" s="50">
        <v>-1.5E-3</v>
      </c>
      <c r="I1267" s="29">
        <v>45994.645833333336</v>
      </c>
      <c r="J1267" s="30">
        <v>2173.6999999999998</v>
      </c>
      <c r="K1267" s="43">
        <f t="shared" si="107"/>
        <v>-3.5983589649563053E-3</v>
      </c>
      <c r="M1267" s="29">
        <v>45994.645833333336</v>
      </c>
      <c r="N1267" s="30">
        <v>1904.95</v>
      </c>
      <c r="O1267" s="31">
        <f t="shared" si="108"/>
        <v>1.4188361816536377E-2</v>
      </c>
      <c r="Q1267" s="49">
        <v>45994</v>
      </c>
      <c r="R1267" s="51">
        <v>1336.25</v>
      </c>
      <c r="S1267" s="50">
        <v>1.24E-2</v>
      </c>
      <c r="T1267" s="48" t="b">
        <f t="shared" si="104"/>
        <v>1</v>
      </c>
      <c r="U1267" s="69"/>
      <c r="V1267" s="68"/>
      <c r="W1267" s="6"/>
    </row>
    <row r="1268" spans="2:23" ht="27">
      <c r="B1268" s="48" t="s">
        <v>1643</v>
      </c>
      <c r="C1268" s="48">
        <v>6.69</v>
      </c>
      <c r="D1268" s="48">
        <v>6.6959999999999997</v>
      </c>
      <c r="E1268" s="48">
        <v>6.6980000000000004</v>
      </c>
      <c r="F1268" s="48">
        <v>6.68</v>
      </c>
      <c r="G1268" s="50">
        <v>1.5E-3</v>
      </c>
      <c r="I1268" s="30" t="s">
        <v>781</v>
      </c>
      <c r="J1268" s="30">
        <v>2191.0500000000002</v>
      </c>
      <c r="K1268" s="43">
        <f t="shared" si="107"/>
        <v>7.9817822146572848E-3</v>
      </c>
      <c r="M1268" s="30" t="s">
        <v>781</v>
      </c>
      <c r="N1268" s="30">
        <v>1911.65</v>
      </c>
      <c r="O1268" s="31">
        <f t="shared" si="108"/>
        <v>3.5171526811728082E-3</v>
      </c>
      <c r="Q1268" s="48" t="s">
        <v>1643</v>
      </c>
      <c r="R1268" s="51">
        <v>1353.7</v>
      </c>
      <c r="S1268" s="50">
        <v>1.3100000000000001E-2</v>
      </c>
      <c r="T1268" s="48" t="b">
        <f t="shared" si="104"/>
        <v>1</v>
      </c>
      <c r="U1268" s="69"/>
      <c r="V1268" s="68"/>
      <c r="W1268" s="6"/>
    </row>
    <row r="1269" spans="2:23" ht="27">
      <c r="B1269" s="48" t="s">
        <v>1645</v>
      </c>
      <c r="C1269" s="48">
        <v>6.67</v>
      </c>
      <c r="D1269" s="48">
        <v>6.6980000000000004</v>
      </c>
      <c r="E1269" s="48">
        <v>6.6980000000000004</v>
      </c>
      <c r="F1269" s="48">
        <v>6.6689999999999996</v>
      </c>
      <c r="G1269" s="50">
        <v>-3.0000000000000001E-3</v>
      </c>
      <c r="I1269" s="30" t="s">
        <v>783</v>
      </c>
      <c r="J1269" s="30">
        <v>2247.8000000000002</v>
      </c>
      <c r="K1269" s="43">
        <f t="shared" si="107"/>
        <v>2.5900823805937723E-2</v>
      </c>
      <c r="M1269" s="30" t="s">
        <v>783</v>
      </c>
      <c r="N1269" s="30">
        <v>1899.75</v>
      </c>
      <c r="O1269" s="31">
        <f t="shared" si="108"/>
        <v>-6.2249888839485124E-3</v>
      </c>
      <c r="Q1269" s="48" t="s">
        <v>1645</v>
      </c>
      <c r="R1269" s="51">
        <v>1367.45</v>
      </c>
      <c r="S1269" s="50">
        <v>1.06E-2</v>
      </c>
      <c r="T1269" s="48" t="b">
        <f t="shared" si="104"/>
        <v>1</v>
      </c>
      <c r="U1269" s="69"/>
      <c r="V1269" s="68"/>
      <c r="W1269" s="6"/>
    </row>
    <row r="1270" spans="2:23" ht="27">
      <c r="B1270" s="48" t="s">
        <v>1646</v>
      </c>
      <c r="C1270" s="48">
        <v>6.66</v>
      </c>
      <c r="D1270" s="48">
        <v>6.6589999999999998</v>
      </c>
      <c r="E1270" s="48">
        <v>6.665</v>
      </c>
      <c r="F1270" s="48">
        <v>6.6559999999999997</v>
      </c>
      <c r="G1270" s="50">
        <v>-1.5E-3</v>
      </c>
      <c r="I1270" s="30" t="s">
        <v>784</v>
      </c>
      <c r="J1270" s="30">
        <v>2272.3000000000002</v>
      </c>
      <c r="K1270" s="43">
        <f t="shared" si="107"/>
        <v>1.0899546222973511E-2</v>
      </c>
      <c r="M1270" s="30" t="s">
        <v>784</v>
      </c>
      <c r="N1270" s="30">
        <v>1905.55</v>
      </c>
      <c r="O1270" s="31">
        <f t="shared" si="108"/>
        <v>3.0530332938545346E-3</v>
      </c>
      <c r="Q1270" s="48" t="s">
        <v>1646</v>
      </c>
      <c r="R1270" s="51">
        <v>1347.3</v>
      </c>
      <c r="S1270" s="50">
        <v>-1.47E-2</v>
      </c>
      <c r="T1270" s="48" t="b">
        <f t="shared" si="104"/>
        <v>1</v>
      </c>
      <c r="U1270" s="69"/>
      <c r="V1270" s="68"/>
      <c r="W1270" s="6"/>
    </row>
    <row r="1271" spans="2:23" ht="27">
      <c r="B1271" s="48" t="s">
        <v>1647</v>
      </c>
      <c r="C1271" s="48">
        <v>6.64</v>
      </c>
      <c r="D1271" s="48">
        <v>6.6550000000000002</v>
      </c>
      <c r="E1271" s="48">
        <v>6.6580000000000004</v>
      </c>
      <c r="F1271" s="48">
        <v>6.6289999999999996</v>
      </c>
      <c r="G1271" s="50">
        <v>-3.0000000000000001E-3</v>
      </c>
      <c r="I1271" s="30" t="s">
        <v>785</v>
      </c>
      <c r="J1271" s="30">
        <v>2286.4499999999998</v>
      </c>
      <c r="K1271" s="43">
        <f t="shared" si="107"/>
        <v>6.2271707080929772E-3</v>
      </c>
      <c r="M1271" s="30" t="s">
        <v>785</v>
      </c>
      <c r="N1271" s="30">
        <v>1967.2</v>
      </c>
      <c r="O1271" s="31">
        <f t="shared" si="108"/>
        <v>3.2352864002519022E-2</v>
      </c>
      <c r="Q1271" s="48" t="s">
        <v>1647</v>
      </c>
      <c r="R1271" s="51">
        <v>1377.75</v>
      </c>
      <c r="S1271" s="50">
        <v>2.2599999999999999E-2</v>
      </c>
      <c r="T1271" s="48" t="b">
        <f t="shared" si="104"/>
        <v>1</v>
      </c>
      <c r="U1271" s="69"/>
      <c r="V1271" s="68"/>
      <c r="W1271" s="6"/>
    </row>
    <row r="1272" spans="2:23" ht="27">
      <c r="B1272" s="48" t="s">
        <v>1648</v>
      </c>
      <c r="C1272" s="48">
        <v>6.62</v>
      </c>
      <c r="D1272" s="48">
        <v>6.6449999999999996</v>
      </c>
      <c r="E1272" s="48">
        <v>6.6449999999999996</v>
      </c>
      <c r="F1272" s="48">
        <v>6.617</v>
      </c>
      <c r="G1272" s="50">
        <v>-3.0000000000000001E-3</v>
      </c>
      <c r="I1272" s="30" t="s">
        <v>786</v>
      </c>
      <c r="J1272" s="30">
        <v>2307.6999999999998</v>
      </c>
      <c r="K1272" s="43">
        <f t="shared" si="107"/>
        <v>9.2938835312383894E-3</v>
      </c>
      <c r="M1272" s="30" t="s">
        <v>786</v>
      </c>
      <c r="N1272" s="30">
        <v>1933.45</v>
      </c>
      <c r="O1272" s="31">
        <f t="shared" si="108"/>
        <v>-1.7156364375762512E-2</v>
      </c>
      <c r="Q1272" s="48" t="s">
        <v>1648</v>
      </c>
      <c r="R1272" s="51">
        <v>1391.6</v>
      </c>
      <c r="S1272" s="50">
        <v>1.01E-2</v>
      </c>
      <c r="T1272" s="48" t="b">
        <f t="shared" si="104"/>
        <v>1</v>
      </c>
      <c r="U1272" s="69"/>
      <c r="V1272" s="68"/>
      <c r="W1272" s="6"/>
    </row>
    <row r="1273" spans="2:23" ht="27">
      <c r="B1273" s="48" t="s">
        <v>1649</v>
      </c>
      <c r="C1273" s="48">
        <v>6.62</v>
      </c>
      <c r="D1273" s="48">
        <v>6.6429999999999998</v>
      </c>
      <c r="E1273" s="48">
        <v>6.6429999999999998</v>
      </c>
      <c r="F1273" s="48">
        <v>6.6260000000000003</v>
      </c>
      <c r="G1273" s="50">
        <v>0</v>
      </c>
      <c r="I1273" s="30" t="s">
        <v>787</v>
      </c>
      <c r="J1273" s="30">
        <v>2301.6</v>
      </c>
      <c r="K1273" s="43">
        <f t="shared" si="107"/>
        <v>-2.6433245222515778E-3</v>
      </c>
      <c r="M1273" s="30" t="s">
        <v>787</v>
      </c>
      <c r="N1273" s="30">
        <v>1962.35</v>
      </c>
      <c r="O1273" s="31">
        <f t="shared" si="108"/>
        <v>1.4947373865370039E-2</v>
      </c>
      <c r="Q1273" s="48" t="s">
        <v>1649</v>
      </c>
      <c r="R1273" s="51">
        <v>1392.5</v>
      </c>
      <c r="S1273" s="50">
        <v>5.9999999999999995E-4</v>
      </c>
      <c r="T1273" s="48" t="b">
        <f t="shared" si="104"/>
        <v>1</v>
      </c>
      <c r="U1273" s="69"/>
      <c r="V1273" s="68"/>
      <c r="W1273" s="6"/>
    </row>
    <row r="1274" spans="2:23" ht="27">
      <c r="B1274" s="48" t="s">
        <v>1650</v>
      </c>
      <c r="C1274" s="48">
        <v>6.63</v>
      </c>
      <c r="D1274" s="48">
        <v>6.6459999999999999</v>
      </c>
      <c r="E1274" s="48">
        <v>6.6459999999999999</v>
      </c>
      <c r="F1274" s="48">
        <v>6.6210000000000004</v>
      </c>
      <c r="G1274" s="50">
        <v>1.5E-3</v>
      </c>
      <c r="I1274" s="30" t="s">
        <v>788</v>
      </c>
      <c r="J1274" s="30">
        <v>2332.3000000000002</v>
      </c>
      <c r="K1274" s="43">
        <f t="shared" si="107"/>
        <v>1.3338547097671238E-2</v>
      </c>
      <c r="M1274" s="30" t="s">
        <v>788</v>
      </c>
      <c r="N1274" s="30">
        <v>1924.8</v>
      </c>
      <c r="O1274" s="31">
        <f t="shared" si="108"/>
        <v>-1.9135220526409591E-2</v>
      </c>
      <c r="Q1274" s="48" t="s">
        <v>1650</v>
      </c>
      <c r="R1274" s="51">
        <v>1365.55</v>
      </c>
      <c r="S1274" s="50">
        <v>-1.9400000000000001E-2</v>
      </c>
      <c r="T1274" s="48" t="b">
        <f t="shared" si="104"/>
        <v>1</v>
      </c>
      <c r="U1274" s="68"/>
      <c r="V1274" s="68"/>
      <c r="W1274" s="6"/>
    </row>
    <row r="1275" spans="2:23" ht="27">
      <c r="B1275" s="48" t="s">
        <v>1651</v>
      </c>
      <c r="C1275" s="48">
        <v>6.6</v>
      </c>
      <c r="D1275" s="48">
        <v>6.6429999999999998</v>
      </c>
      <c r="E1275" s="48">
        <v>6.6429999999999998</v>
      </c>
      <c r="F1275" s="48">
        <v>6.5979999999999999</v>
      </c>
      <c r="G1275" s="50">
        <v>-4.4999999999999997E-3</v>
      </c>
      <c r="I1275" s="30" t="s">
        <v>789</v>
      </c>
      <c r="J1275" s="30">
        <v>2350.9499999999998</v>
      </c>
      <c r="K1275" s="43">
        <f t="shared" si="107"/>
        <v>7.9963984050077652E-3</v>
      </c>
      <c r="M1275" s="30" t="s">
        <v>789</v>
      </c>
      <c r="N1275" s="30">
        <v>1931.15</v>
      </c>
      <c r="O1275" s="31">
        <f t="shared" si="108"/>
        <v>3.2990440565254797E-3</v>
      </c>
      <c r="Q1275" s="48" t="s">
        <v>1651</v>
      </c>
      <c r="R1275" s="51">
        <v>1361.5</v>
      </c>
      <c r="S1275" s="50">
        <v>-3.0000000000000001E-3</v>
      </c>
      <c r="T1275" s="48" t="b">
        <f t="shared" si="104"/>
        <v>1</v>
      </c>
      <c r="U1275" s="68"/>
      <c r="V1275" s="68"/>
      <c r="W1275" s="6"/>
    </row>
    <row r="1276" spans="2:23" ht="27">
      <c r="B1276" s="48" t="s">
        <v>1652</v>
      </c>
      <c r="C1276" s="48">
        <v>6.59</v>
      </c>
      <c r="D1276" s="48">
        <v>6.6180000000000003</v>
      </c>
      <c r="E1276" s="48">
        <v>6.6180000000000003</v>
      </c>
      <c r="F1276" s="48">
        <v>6.5819999999999999</v>
      </c>
      <c r="G1276" s="50">
        <v>-1.5E-3</v>
      </c>
      <c r="I1276" s="30" t="s">
        <v>790</v>
      </c>
      <c r="J1276" s="30">
        <v>2375.3000000000002</v>
      </c>
      <c r="K1276" s="43">
        <f t="shared" si="107"/>
        <v>1.035751504710869E-2</v>
      </c>
      <c r="M1276" s="30" t="s">
        <v>790</v>
      </c>
      <c r="N1276" s="30">
        <v>1975.95</v>
      </c>
      <c r="O1276" s="31">
        <f t="shared" si="108"/>
        <v>2.3198612225875825E-2</v>
      </c>
      <c r="Q1276" s="48" t="s">
        <v>1652</v>
      </c>
      <c r="R1276" s="51">
        <v>1408.1</v>
      </c>
      <c r="S1276" s="50">
        <v>3.4200000000000001E-2</v>
      </c>
      <c r="T1276" s="48" t="b">
        <f t="shared" si="104"/>
        <v>1</v>
      </c>
      <c r="U1276" s="68"/>
      <c r="V1276" s="68"/>
      <c r="W1276" s="6"/>
    </row>
    <row r="1277" spans="2:23" ht="27">
      <c r="B1277" s="48" t="s">
        <v>1653</v>
      </c>
      <c r="C1277" s="48">
        <v>6.58</v>
      </c>
      <c r="D1277" s="48">
        <v>6.5979999999999999</v>
      </c>
      <c r="E1277" s="48">
        <v>6.6079999999999997</v>
      </c>
      <c r="F1277" s="48">
        <v>6.577</v>
      </c>
      <c r="G1277" s="50">
        <v>-1.5E-3</v>
      </c>
      <c r="I1277" s="30" t="s">
        <v>791</v>
      </c>
      <c r="J1277" s="30">
        <v>2428.9499999999998</v>
      </c>
      <c r="K1277" s="43">
        <f t="shared" si="107"/>
        <v>2.2586620637393029E-2</v>
      </c>
      <c r="M1277" s="30" t="s">
        <v>791</v>
      </c>
      <c r="N1277" s="30">
        <v>1999.25</v>
      </c>
      <c r="O1277" s="31">
        <f t="shared" si="108"/>
        <v>1.1791796351122263E-2</v>
      </c>
      <c r="Q1277" s="48" t="s">
        <v>1653</v>
      </c>
      <c r="R1277" s="51">
        <v>1401.3</v>
      </c>
      <c r="S1277" s="50">
        <v>-4.7999999999999996E-3</v>
      </c>
      <c r="T1277" s="48" t="b">
        <f t="shared" si="104"/>
        <v>1</v>
      </c>
      <c r="U1277" s="68"/>
      <c r="V1277" s="68"/>
      <c r="W1277" s="6"/>
    </row>
    <row r="1278" spans="2:23" ht="15.6">
      <c r="B1278" s="49">
        <v>45692</v>
      </c>
      <c r="C1278" s="48">
        <v>6.48</v>
      </c>
      <c r="D1278" s="48">
        <v>6.5449999999999999</v>
      </c>
      <c r="E1278" s="48">
        <v>6.5449999999999999</v>
      </c>
      <c r="F1278" s="48">
        <v>6.4820000000000002</v>
      </c>
      <c r="G1278" s="50">
        <v>-1.52E-2</v>
      </c>
      <c r="I1278" s="29">
        <v>45692.645833333336</v>
      </c>
      <c r="J1278" s="30">
        <v>2370.6</v>
      </c>
      <c r="K1278" s="43">
        <f>J1278/J1277-1</f>
        <v>-2.4022725869202732E-2</v>
      </c>
      <c r="M1278" s="29">
        <v>45692.645833333336</v>
      </c>
      <c r="N1278" s="30">
        <v>1970.4</v>
      </c>
      <c r="O1278" s="43">
        <f>N1278/N1277-1</f>
        <v>-1.4430411404276589E-2</v>
      </c>
      <c r="Q1278" s="49">
        <v>45692</v>
      </c>
      <c r="R1278" s="51">
        <v>1434.45</v>
      </c>
      <c r="S1278" s="50">
        <v>2.01E-2</v>
      </c>
      <c r="T1278" s="48" t="b">
        <f t="shared" si="104"/>
        <v>1</v>
      </c>
      <c r="U1278" s="68"/>
      <c r="V1278" s="68"/>
      <c r="W1278" s="6"/>
    </row>
    <row r="1279" spans="2:23" ht="15.6">
      <c r="B1279" s="49">
        <v>45720</v>
      </c>
      <c r="C1279" s="48">
        <v>6.5</v>
      </c>
      <c r="D1279" s="48">
        <v>6.4690000000000003</v>
      </c>
      <c r="E1279" s="48">
        <v>6.5010000000000003</v>
      </c>
      <c r="F1279" s="48">
        <v>6.4610000000000003</v>
      </c>
      <c r="G1279" s="50">
        <v>3.0999999999999999E-3</v>
      </c>
      <c r="I1279" s="29">
        <v>45720.645833333336</v>
      </c>
      <c r="J1279" s="30">
        <v>2366.8000000000002</v>
      </c>
      <c r="K1279" s="43">
        <f t="shared" ref="K1279:K1292" si="109">(J1279/J1278)-1</f>
        <v>-1.6029697123089992E-3</v>
      </c>
      <c r="M1279" s="29">
        <v>45720.645833333336</v>
      </c>
      <c r="N1279" s="30">
        <v>1983.05</v>
      </c>
      <c r="O1279" s="31">
        <f t="shared" ref="O1279:O1300" si="110">(N1279/N1278)-1</f>
        <v>6.4200162403571515E-3</v>
      </c>
      <c r="Q1279" s="49">
        <v>45720</v>
      </c>
      <c r="R1279" s="51">
        <v>1430.15</v>
      </c>
      <c r="S1279" s="50">
        <v>-3.0000000000000001E-3</v>
      </c>
      <c r="T1279" s="48" t="b">
        <f t="shared" si="104"/>
        <v>1</v>
      </c>
      <c r="U1279" s="68"/>
      <c r="V1279" s="68"/>
      <c r="W1279" s="6"/>
    </row>
    <row r="1280" spans="2:23" ht="15.6">
      <c r="B1280" s="49">
        <v>45751</v>
      </c>
      <c r="C1280" s="48">
        <v>6.46</v>
      </c>
      <c r="D1280" s="48">
        <v>6.4969999999999999</v>
      </c>
      <c r="E1280" s="48">
        <v>6.4969999999999999</v>
      </c>
      <c r="F1280" s="48">
        <v>6.4640000000000004</v>
      </c>
      <c r="G1280" s="50">
        <v>-6.1999999999999998E-3</v>
      </c>
      <c r="I1280" s="29">
        <v>45751.645833333336</v>
      </c>
      <c r="J1280" s="30">
        <v>2340.5</v>
      </c>
      <c r="K1280" s="43">
        <f t="shared" si="109"/>
        <v>-1.1112050025350761E-2</v>
      </c>
      <c r="M1280" s="29">
        <v>45751.645833333336</v>
      </c>
      <c r="N1280" s="30">
        <v>1989.35</v>
      </c>
      <c r="O1280" s="31">
        <f t="shared" si="110"/>
        <v>3.1769244345831726E-3</v>
      </c>
      <c r="Q1280" s="49">
        <v>45751</v>
      </c>
      <c r="R1280" s="51">
        <v>1427.35</v>
      </c>
      <c r="S1280" s="50">
        <v>-2E-3</v>
      </c>
      <c r="T1280" s="48" t="b">
        <f t="shared" si="104"/>
        <v>1</v>
      </c>
      <c r="U1280" s="68"/>
      <c r="V1280" s="68"/>
      <c r="W1280" s="6"/>
    </row>
    <row r="1281" spans="2:23" ht="15.6">
      <c r="B1281" s="49">
        <v>45842</v>
      </c>
      <c r="C1281" s="48">
        <v>6.48</v>
      </c>
      <c r="D1281" s="48">
        <v>6.4690000000000003</v>
      </c>
      <c r="E1281" s="48">
        <v>6.492</v>
      </c>
      <c r="F1281" s="48">
        <v>6.4610000000000003</v>
      </c>
      <c r="G1281" s="50">
        <v>3.0999999999999999E-3</v>
      </c>
      <c r="I1281" s="29">
        <v>45842.645833333336</v>
      </c>
      <c r="J1281" s="30">
        <v>2248</v>
      </c>
      <c r="K1281" s="43">
        <f t="shared" si="109"/>
        <v>-3.9521469771416351E-2</v>
      </c>
      <c r="M1281" s="29">
        <v>45842.645833333336</v>
      </c>
      <c r="N1281" s="30">
        <v>1945.6</v>
      </c>
      <c r="O1281" s="31">
        <f t="shared" si="110"/>
        <v>-2.1992107974966646E-2</v>
      </c>
      <c r="Q1281" s="49">
        <v>45842</v>
      </c>
      <c r="R1281" s="51">
        <v>1403.8</v>
      </c>
      <c r="S1281" s="50">
        <v>-1.6500000000000001E-2</v>
      </c>
      <c r="T1281" s="48" t="b">
        <f t="shared" si="104"/>
        <v>1</v>
      </c>
      <c r="U1281" s="68"/>
      <c r="V1281" s="68"/>
      <c r="W1281" s="6"/>
    </row>
    <row r="1282" spans="2:23" ht="15.6">
      <c r="B1282" s="49">
        <v>45873</v>
      </c>
      <c r="C1282" s="48">
        <v>6.47</v>
      </c>
      <c r="D1282" s="48">
        <v>6.5010000000000003</v>
      </c>
      <c r="E1282" s="48">
        <v>6.5010000000000003</v>
      </c>
      <c r="F1282" s="48">
        <v>6.47</v>
      </c>
      <c r="G1282" s="50">
        <v>-1.5E-3</v>
      </c>
      <c r="I1282" s="29">
        <v>45873.645833333336</v>
      </c>
      <c r="J1282" s="30">
        <v>2323.3000000000002</v>
      </c>
      <c r="K1282" s="43">
        <f t="shared" si="109"/>
        <v>3.3496441281138933E-2</v>
      </c>
      <c r="M1282" s="29">
        <v>45873.645833333336</v>
      </c>
      <c r="N1282" s="30">
        <v>1996.5</v>
      </c>
      <c r="O1282" s="31">
        <f t="shared" si="110"/>
        <v>2.6161595394736947E-2</v>
      </c>
      <c r="Q1282" s="49">
        <v>45873</v>
      </c>
      <c r="R1282" s="51">
        <v>1425.1</v>
      </c>
      <c r="S1282" s="50">
        <v>1.52E-2</v>
      </c>
      <c r="T1282" s="48" t="b">
        <f t="shared" si="104"/>
        <v>1</v>
      </c>
      <c r="U1282" s="68"/>
      <c r="V1282" s="68"/>
      <c r="W1282" s="6"/>
    </row>
    <row r="1283" spans="2:23" ht="15.6">
      <c r="B1283" s="49">
        <v>45904</v>
      </c>
      <c r="C1283" s="48">
        <v>6.44</v>
      </c>
      <c r="D1283" s="48">
        <v>6.5030000000000001</v>
      </c>
      <c r="E1283" s="48">
        <v>6.5250000000000004</v>
      </c>
      <c r="F1283" s="48">
        <v>6.4320000000000004</v>
      </c>
      <c r="G1283" s="50">
        <v>-4.5999999999999999E-3</v>
      </c>
      <c r="I1283" s="29">
        <v>45904.645833333336</v>
      </c>
      <c r="J1283" s="30">
        <v>2320.8000000000002</v>
      </c>
      <c r="K1283" s="43">
        <f t="shared" si="109"/>
        <v>-1.0760556105539054E-3</v>
      </c>
      <c r="M1283" s="29">
        <v>45904.645833333336</v>
      </c>
      <c r="N1283" s="30">
        <v>2001.75</v>
      </c>
      <c r="O1283" s="31">
        <f t="shared" si="110"/>
        <v>2.6296018031555235E-3</v>
      </c>
      <c r="Q1283" s="49">
        <v>45904</v>
      </c>
      <c r="R1283" s="51">
        <v>1451.6</v>
      </c>
      <c r="S1283" s="50">
        <v>1.8599999999999998E-2</v>
      </c>
      <c r="T1283" s="48" t="b">
        <f t="shared" si="104"/>
        <v>1</v>
      </c>
      <c r="U1283" s="68"/>
      <c r="V1283" s="68"/>
      <c r="W1283" s="6"/>
    </row>
    <row r="1284" spans="2:23" ht="15.6">
      <c r="B1284" s="49">
        <v>45965</v>
      </c>
      <c r="C1284" s="48">
        <v>6.44</v>
      </c>
      <c r="D1284" s="48">
        <v>6.4530000000000003</v>
      </c>
      <c r="E1284" s="48">
        <v>6.4530000000000003</v>
      </c>
      <c r="F1284" s="48">
        <v>6.423</v>
      </c>
      <c r="G1284" s="50">
        <v>0</v>
      </c>
      <c r="I1284" s="29">
        <v>45965.645833333336</v>
      </c>
      <c r="J1284" s="30">
        <v>2359.6999999999998</v>
      </c>
      <c r="K1284" s="43">
        <f t="shared" si="109"/>
        <v>1.6761461564977376E-2</v>
      </c>
      <c r="M1284" s="29">
        <v>45965.645833333336</v>
      </c>
      <c r="N1284" s="30">
        <v>2019.5</v>
      </c>
      <c r="O1284" s="31">
        <f t="shared" si="110"/>
        <v>8.8672411639814097E-3</v>
      </c>
      <c r="Q1284" s="49">
        <v>45965</v>
      </c>
      <c r="R1284" s="51">
        <v>1476.9</v>
      </c>
      <c r="S1284" s="50">
        <v>1.7399999999999999E-2</v>
      </c>
      <c r="T1284" s="48" t="b">
        <f t="shared" si="104"/>
        <v>1</v>
      </c>
      <c r="U1284" s="68"/>
      <c r="V1284" s="68"/>
      <c r="W1284" s="6"/>
    </row>
    <row r="1285" spans="2:23" ht="27">
      <c r="B1285" s="48" t="s">
        <v>1654</v>
      </c>
      <c r="C1285" s="48">
        <v>6.41</v>
      </c>
      <c r="D1285" s="48">
        <v>6.407</v>
      </c>
      <c r="E1285" s="48">
        <v>6.423</v>
      </c>
      <c r="F1285" s="48">
        <v>6.407</v>
      </c>
      <c r="G1285" s="50">
        <v>-4.7000000000000002E-3</v>
      </c>
      <c r="I1285" s="30" t="s">
        <v>792</v>
      </c>
      <c r="J1285" s="30">
        <v>2412.4</v>
      </c>
      <c r="K1285" s="43">
        <f t="shared" si="109"/>
        <v>2.2333347459422948E-2</v>
      </c>
      <c r="M1285" s="30" t="s">
        <v>792</v>
      </c>
      <c r="N1285" s="30">
        <v>2088.1</v>
      </c>
      <c r="O1285" s="31">
        <f t="shared" si="110"/>
        <v>3.3968804159445254E-2</v>
      </c>
      <c r="Q1285" s="48" t="s">
        <v>1654</v>
      </c>
      <c r="R1285" s="51">
        <v>1501.7</v>
      </c>
      <c r="S1285" s="50">
        <v>1.6799999999999999E-2</v>
      </c>
      <c r="T1285" s="48" t="b">
        <f t="shared" si="104"/>
        <v>1</v>
      </c>
      <c r="U1285" s="69"/>
      <c r="V1285" s="68"/>
      <c r="W1285" s="6"/>
    </row>
    <row r="1286" spans="2:23" ht="27">
      <c r="B1286" s="48" t="s">
        <v>1655</v>
      </c>
      <c r="C1286" s="48">
        <v>6.39</v>
      </c>
      <c r="D1286" s="48">
        <v>6.4160000000000004</v>
      </c>
      <c r="E1286" s="48">
        <v>6.4169999999999998</v>
      </c>
      <c r="F1286" s="48">
        <v>6.3890000000000002</v>
      </c>
      <c r="G1286" s="50">
        <v>-3.0999999999999999E-3</v>
      </c>
      <c r="I1286" s="30" t="s">
        <v>793</v>
      </c>
      <c r="J1286" s="30">
        <v>2438</v>
      </c>
      <c r="K1286" s="43">
        <f t="shared" si="109"/>
        <v>1.0611838832697673E-2</v>
      </c>
      <c r="M1286" s="30" t="s">
        <v>793</v>
      </c>
      <c r="N1286" s="30">
        <v>2109.4</v>
      </c>
      <c r="O1286" s="31">
        <f t="shared" si="110"/>
        <v>1.0200660887888624E-2</v>
      </c>
      <c r="Q1286" s="48" t="s">
        <v>1655</v>
      </c>
      <c r="R1286" s="51">
        <v>1503.2</v>
      </c>
      <c r="S1286" s="50">
        <v>1E-3</v>
      </c>
      <c r="T1286" s="48" t="b">
        <f t="shared" si="104"/>
        <v>1</v>
      </c>
      <c r="U1286" s="69"/>
      <c r="V1286" s="68"/>
      <c r="W1286" s="6"/>
    </row>
    <row r="1287" spans="2:23" ht="27">
      <c r="B1287" s="48" t="s">
        <v>1656</v>
      </c>
      <c r="C1287" s="48">
        <v>6.37</v>
      </c>
      <c r="D1287" s="48">
        <v>6.391</v>
      </c>
      <c r="E1287" s="48">
        <v>6.3920000000000003</v>
      </c>
      <c r="F1287" s="48">
        <v>6.37</v>
      </c>
      <c r="G1287" s="50">
        <v>-3.0999999999999999E-3</v>
      </c>
      <c r="I1287" s="30" t="s">
        <v>794</v>
      </c>
      <c r="J1287" s="30">
        <v>2460.3000000000002</v>
      </c>
      <c r="K1287" s="43">
        <f t="shared" si="109"/>
        <v>9.1468416735029923E-3</v>
      </c>
      <c r="M1287" s="30" t="s">
        <v>794</v>
      </c>
      <c r="N1287" s="30">
        <v>2147.4</v>
      </c>
      <c r="O1287" s="31">
        <f t="shared" si="110"/>
        <v>1.8014601308429024E-2</v>
      </c>
      <c r="Q1287" s="48" t="s">
        <v>1656</v>
      </c>
      <c r="R1287" s="51">
        <v>1517.8</v>
      </c>
      <c r="S1287" s="50">
        <v>9.7000000000000003E-3</v>
      </c>
      <c r="T1287" s="48" t="b">
        <f t="shared" si="104"/>
        <v>1</v>
      </c>
      <c r="U1287" s="69"/>
      <c r="V1287" s="68"/>
      <c r="W1287" s="6"/>
    </row>
    <row r="1288" spans="2:23" ht="27">
      <c r="B1288" s="48" t="s">
        <v>1657</v>
      </c>
      <c r="C1288" s="48">
        <v>6.32</v>
      </c>
      <c r="D1288" s="48">
        <v>6.383</v>
      </c>
      <c r="E1288" s="48">
        <v>6.383</v>
      </c>
      <c r="F1288" s="48">
        <v>6.3170000000000002</v>
      </c>
      <c r="G1288" s="50">
        <v>-7.7999999999999996E-3</v>
      </c>
      <c r="I1288" s="30" t="s">
        <v>795</v>
      </c>
      <c r="J1288" s="30">
        <v>2436.3000000000002</v>
      </c>
      <c r="K1288" s="43">
        <f t="shared" si="109"/>
        <v>-9.7549079380563342E-3</v>
      </c>
      <c r="M1288" s="30" t="s">
        <v>795</v>
      </c>
      <c r="N1288" s="30">
        <v>2218</v>
      </c>
      <c r="O1288" s="31">
        <f t="shared" si="110"/>
        <v>3.2876967495576004E-2</v>
      </c>
      <c r="Q1288" s="48" t="s">
        <v>1657</v>
      </c>
      <c r="R1288" s="51">
        <v>1516.7</v>
      </c>
      <c r="S1288" s="50">
        <v>-6.9999999999999999E-4</v>
      </c>
      <c r="T1288" s="48" t="b">
        <f t="shared" si="104"/>
        <v>1</v>
      </c>
      <c r="U1288" s="69"/>
      <c r="V1288" s="68"/>
      <c r="W1288" s="6"/>
    </row>
    <row r="1289" spans="2:23" ht="27">
      <c r="B1289" s="48" t="s">
        <v>1658</v>
      </c>
      <c r="C1289" s="48">
        <v>6.32</v>
      </c>
      <c r="D1289" s="48">
        <v>6.3479999999999999</v>
      </c>
      <c r="E1289" s="48">
        <v>6.3479999999999999</v>
      </c>
      <c r="F1289" s="48">
        <v>6.32</v>
      </c>
      <c r="G1289" s="50">
        <v>0</v>
      </c>
      <c r="I1289" s="30" t="s">
        <v>796</v>
      </c>
      <c r="J1289" s="30">
        <v>2512</v>
      </c>
      <c r="K1289" s="43">
        <f t="shared" si="109"/>
        <v>3.1071707096827161E-2</v>
      </c>
      <c r="M1289" s="30" t="s">
        <v>796</v>
      </c>
      <c r="N1289" s="30">
        <v>2230.8000000000002</v>
      </c>
      <c r="O1289" s="31">
        <f t="shared" si="110"/>
        <v>5.7709648331831787E-3</v>
      </c>
      <c r="Q1289" s="48" t="s">
        <v>1658</v>
      </c>
      <c r="R1289" s="51">
        <v>1557.6</v>
      </c>
      <c r="S1289" s="50">
        <v>2.7E-2</v>
      </c>
      <c r="T1289" s="48" t="b">
        <f t="shared" si="104"/>
        <v>1</v>
      </c>
      <c r="U1289" s="69"/>
      <c r="V1289" s="68"/>
      <c r="W1289" s="6"/>
    </row>
    <row r="1290" spans="2:23" ht="27">
      <c r="B1290" s="48" t="s">
        <v>1659</v>
      </c>
      <c r="C1290" s="48">
        <v>6.33</v>
      </c>
      <c r="D1290" s="48">
        <v>6.3620000000000001</v>
      </c>
      <c r="E1290" s="48">
        <v>6.3620000000000001</v>
      </c>
      <c r="F1290" s="48">
        <v>6.2969999999999997</v>
      </c>
      <c r="G1290" s="50">
        <v>1.6000000000000001E-3</v>
      </c>
      <c r="I1290" s="30" t="s">
        <v>797</v>
      </c>
      <c r="J1290" s="30">
        <v>2490.9</v>
      </c>
      <c r="K1290" s="43">
        <f t="shared" si="109"/>
        <v>-8.3996815286624393E-3</v>
      </c>
      <c r="M1290" s="30" t="s">
        <v>797</v>
      </c>
      <c r="N1290" s="30">
        <v>2238.9</v>
      </c>
      <c r="O1290" s="31">
        <f t="shared" si="110"/>
        <v>3.6309844002151426E-3</v>
      </c>
      <c r="Q1290" s="48" t="s">
        <v>1659</v>
      </c>
      <c r="R1290" s="51">
        <v>1580.4</v>
      </c>
      <c r="S1290" s="50">
        <v>1.46E-2</v>
      </c>
      <c r="T1290" s="48" t="b">
        <f t="shared" si="104"/>
        <v>1</v>
      </c>
      <c r="U1290" s="69"/>
      <c r="V1290" s="68"/>
      <c r="W1290" s="6"/>
    </row>
    <row r="1291" spans="2:23" ht="27">
      <c r="B1291" s="48" t="s">
        <v>1660</v>
      </c>
      <c r="C1291" s="48">
        <v>6.32</v>
      </c>
      <c r="D1291" s="48">
        <v>6.3280000000000003</v>
      </c>
      <c r="E1291" s="48">
        <v>6.359</v>
      </c>
      <c r="F1291" s="48">
        <v>6.3159999999999998</v>
      </c>
      <c r="G1291" s="50">
        <v>-1.6000000000000001E-3</v>
      </c>
      <c r="I1291" s="30" t="s">
        <v>798</v>
      </c>
      <c r="J1291" s="30">
        <v>2469.9</v>
      </c>
      <c r="K1291" s="43">
        <f t="shared" si="109"/>
        <v>-8.4306877032398475E-3</v>
      </c>
      <c r="M1291" s="30" t="s">
        <v>798</v>
      </c>
      <c r="N1291" s="30">
        <v>2176.6</v>
      </c>
      <c r="O1291" s="31">
        <f t="shared" si="110"/>
        <v>-2.7826164634418782E-2</v>
      </c>
      <c r="Q1291" s="48" t="s">
        <v>1660</v>
      </c>
      <c r="R1291" s="51">
        <v>1560.8</v>
      </c>
      <c r="S1291" s="50">
        <v>-1.24E-2</v>
      </c>
      <c r="T1291" s="48" t="b">
        <f t="shared" ref="T1291:T1294" si="111">Q1291=B1291</f>
        <v>1</v>
      </c>
      <c r="U1291" s="69"/>
      <c r="V1291" s="68"/>
      <c r="W1291" s="6"/>
    </row>
    <row r="1292" spans="2:23" ht="27">
      <c r="B1292" s="48" t="s">
        <v>1661</v>
      </c>
      <c r="C1292" s="48">
        <v>6.36</v>
      </c>
      <c r="D1292" s="48">
        <v>6.3310000000000004</v>
      </c>
      <c r="E1292" s="48">
        <v>6.375</v>
      </c>
      <c r="F1292" s="48">
        <v>6.3239999999999998</v>
      </c>
      <c r="G1292" s="50">
        <v>6.3E-3</v>
      </c>
      <c r="I1292" s="30" t="s">
        <v>799</v>
      </c>
      <c r="J1292" s="30">
        <v>2441.8000000000002</v>
      </c>
      <c r="K1292" s="43">
        <f t="shared" si="109"/>
        <v>-1.1376978825053619E-2</v>
      </c>
      <c r="M1292" s="30" t="s">
        <v>799</v>
      </c>
      <c r="N1292" s="30">
        <v>2124.1999999999998</v>
      </c>
      <c r="O1292" s="31">
        <f t="shared" si="110"/>
        <v>-2.4074244234126629E-2</v>
      </c>
      <c r="Q1292" s="48" t="s">
        <v>1661</v>
      </c>
      <c r="R1292" s="51">
        <v>1547.4</v>
      </c>
      <c r="S1292" s="50">
        <v>-8.6E-3</v>
      </c>
      <c r="T1292" s="48" t="b">
        <f t="shared" si="111"/>
        <v>1</v>
      </c>
      <c r="U1292" s="69"/>
      <c r="V1292" s="68"/>
      <c r="W1292" s="6"/>
    </row>
    <row r="1293" spans="2:23" ht="27">
      <c r="B1293" s="48" t="s">
        <v>1662</v>
      </c>
      <c r="C1293" s="48">
        <v>6.3419999999999996</v>
      </c>
      <c r="D1293" s="48">
        <v>6.36</v>
      </c>
      <c r="E1293" s="48">
        <v>6.3680000000000003</v>
      </c>
      <c r="F1293" s="48">
        <v>6.3239999999999998</v>
      </c>
      <c r="G1293" s="50">
        <v>-2.8E-3</v>
      </c>
      <c r="I1293" s="30" t="s">
        <v>800</v>
      </c>
      <c r="J1293" s="30">
        <v>2469.1999999999998</v>
      </c>
      <c r="K1293" s="43">
        <f t="shared" ref="K1293:K1300" si="112">(J1293/J1292)-1</f>
        <v>1.1221230239986779E-2</v>
      </c>
      <c r="M1293" s="30" t="s">
        <v>800</v>
      </c>
      <c r="N1293" s="30">
        <v>2159</v>
      </c>
      <c r="O1293" s="31">
        <f t="shared" si="110"/>
        <v>1.6382638169663899E-2</v>
      </c>
      <c r="Q1293" s="48" t="s">
        <v>1662</v>
      </c>
      <c r="R1293" s="51">
        <v>1556.6</v>
      </c>
      <c r="S1293" s="50">
        <v>5.8999999999999999E-3</v>
      </c>
      <c r="T1293" s="48" t="b">
        <f t="shared" si="111"/>
        <v>1</v>
      </c>
      <c r="U1293" s="68"/>
      <c r="V1293" s="68"/>
      <c r="W1293" s="6"/>
    </row>
    <row r="1294" spans="2:23" ht="27">
      <c r="B1294" s="48" t="s">
        <v>1663</v>
      </c>
      <c r="C1294" s="48">
        <v>6.3579999999999997</v>
      </c>
      <c r="D1294" s="48">
        <v>6.3630000000000004</v>
      </c>
      <c r="E1294" s="48">
        <v>6.367</v>
      </c>
      <c r="F1294" s="48">
        <v>6.3360000000000003</v>
      </c>
      <c r="G1294" s="50">
        <v>2.5000000000000001E-3</v>
      </c>
      <c r="I1294" s="30" t="s">
        <v>801</v>
      </c>
      <c r="J1294" s="30">
        <v>2489.8000000000002</v>
      </c>
      <c r="K1294" s="43">
        <f t="shared" si="112"/>
        <v>8.3427830876399156E-3</v>
      </c>
      <c r="M1294" s="30" t="s">
        <v>801</v>
      </c>
      <c r="N1294" s="30">
        <v>2167.4</v>
      </c>
      <c r="O1294" s="31">
        <f t="shared" si="110"/>
        <v>3.8906901343214173E-3</v>
      </c>
      <c r="Q1294" s="48" t="s">
        <v>1663</v>
      </c>
      <c r="R1294" s="51">
        <v>1545.9</v>
      </c>
      <c r="S1294" s="50">
        <v>-6.8999999999999999E-3</v>
      </c>
      <c r="T1294" s="48" t="b">
        <f t="shared" si="111"/>
        <v>1</v>
      </c>
      <c r="U1294" s="68"/>
      <c r="V1294" s="68"/>
      <c r="W1294" s="6"/>
    </row>
    <row r="1295" spans="2:23" ht="27">
      <c r="B1295" s="49">
        <v>45662</v>
      </c>
      <c r="C1295" s="48">
        <v>6.3559999999999999</v>
      </c>
      <c r="D1295" s="48">
        <v>6.375</v>
      </c>
      <c r="E1295" s="48">
        <v>6.375</v>
      </c>
      <c r="F1295" s="48">
        <v>6.3449999999999998</v>
      </c>
      <c r="G1295" s="50">
        <v>-2.9999999999999997E-4</v>
      </c>
      <c r="I1295" s="30" t="s">
        <v>802</v>
      </c>
      <c r="J1295" s="30">
        <v>2455.6999999999998</v>
      </c>
      <c r="K1295" s="43">
        <f t="shared" si="112"/>
        <v>-1.3695879187083482E-2</v>
      </c>
      <c r="M1295" s="30" t="s">
        <v>802</v>
      </c>
      <c r="N1295" s="30">
        <v>2160</v>
      </c>
      <c r="O1295" s="31">
        <f t="shared" si="110"/>
        <v>-3.4142290301744094E-3</v>
      </c>
      <c r="Q1295" s="48" t="s">
        <v>1664</v>
      </c>
      <c r="R1295" s="51">
        <v>1563.9</v>
      </c>
      <c r="S1295" s="50">
        <v>1.1599999999999999E-2</v>
      </c>
      <c r="T1295" s="48" t="b">
        <f t="shared" ref="T1295:T1300" si="113">Q1295=B1295</f>
        <v>0</v>
      </c>
      <c r="U1295" s="68"/>
      <c r="V1295" s="68"/>
      <c r="W1295" s="6"/>
    </row>
    <row r="1296" spans="2:23" ht="15.6">
      <c r="B1296" s="49">
        <v>45752</v>
      </c>
      <c r="C1296" s="48">
        <v>6.3230000000000004</v>
      </c>
      <c r="D1296" s="48">
        <v>6.3890000000000002</v>
      </c>
      <c r="E1296" s="48">
        <v>6.3890000000000002</v>
      </c>
      <c r="F1296" s="48">
        <v>6.32</v>
      </c>
      <c r="G1296" s="50">
        <v>-5.1999999999999998E-3</v>
      </c>
      <c r="I1296" s="29">
        <v>45693.645833333336</v>
      </c>
      <c r="J1296" s="30">
        <v>2445.5</v>
      </c>
      <c r="K1296" s="43">
        <f t="shared" si="112"/>
        <v>-4.1536018243270023E-3</v>
      </c>
      <c r="M1296" s="29">
        <v>45693.645833333336</v>
      </c>
      <c r="N1296" s="30">
        <v>2164.5</v>
      </c>
      <c r="O1296" s="31">
        <f t="shared" si="110"/>
        <v>2.083333333333437E-3</v>
      </c>
      <c r="Q1296" s="49">
        <v>45693</v>
      </c>
      <c r="R1296" s="51">
        <v>1555.6</v>
      </c>
      <c r="S1296" s="50">
        <v>-5.3E-3</v>
      </c>
      <c r="T1296" s="48" t="b">
        <f t="shared" si="113"/>
        <v>0</v>
      </c>
      <c r="U1296" s="68"/>
      <c r="V1296" s="68"/>
      <c r="W1296" s="6"/>
    </row>
    <row r="1297" spans="2:23" ht="15.6">
      <c r="B1297" s="49">
        <v>45782</v>
      </c>
      <c r="C1297" s="48">
        <v>6.35</v>
      </c>
      <c r="D1297" s="48">
        <v>6.3360000000000003</v>
      </c>
      <c r="E1297" s="48">
        <v>6.3559999999999999</v>
      </c>
      <c r="F1297" s="48">
        <v>6.3230000000000004</v>
      </c>
      <c r="G1297" s="50">
        <v>4.3E-3</v>
      </c>
      <c r="I1297" s="29">
        <v>45782.645833333336</v>
      </c>
      <c r="J1297" s="30">
        <v>2532.6</v>
      </c>
      <c r="K1297" s="43">
        <f t="shared" si="112"/>
        <v>3.5616438356164348E-2</v>
      </c>
      <c r="M1297" s="29">
        <v>45782.645833333336</v>
      </c>
      <c r="N1297" s="30">
        <v>2131.1</v>
      </c>
      <c r="O1297" s="31">
        <f t="shared" si="110"/>
        <v>-1.5430815430815481E-2</v>
      </c>
      <c r="Q1297" s="49">
        <v>45782</v>
      </c>
      <c r="R1297" s="51">
        <v>1559.1</v>
      </c>
      <c r="S1297" s="50">
        <v>2.2000000000000001E-3</v>
      </c>
      <c r="T1297" s="48" t="b">
        <f t="shared" si="113"/>
        <v>1</v>
      </c>
      <c r="U1297" s="68"/>
      <c r="V1297" s="68"/>
      <c r="W1297" s="6"/>
    </row>
    <row r="1298" spans="2:23" ht="15.6">
      <c r="B1298" s="49">
        <v>45813</v>
      </c>
      <c r="C1298" s="48">
        <v>6.3369999999999997</v>
      </c>
      <c r="D1298" s="48">
        <v>6.367</v>
      </c>
      <c r="E1298" s="48">
        <v>6.367</v>
      </c>
      <c r="F1298" s="48">
        <v>6.33</v>
      </c>
      <c r="G1298" s="50">
        <v>-2E-3</v>
      </c>
      <c r="I1298" s="29">
        <v>45813.645833333336</v>
      </c>
      <c r="J1298" s="30">
        <v>2537.1999999999998</v>
      </c>
      <c r="K1298" s="43">
        <f t="shared" si="112"/>
        <v>1.8163152491510459E-3</v>
      </c>
      <c r="M1298" s="29">
        <v>45813.645833333336</v>
      </c>
      <c r="N1298" s="30">
        <v>2136.8000000000002</v>
      </c>
      <c r="O1298" s="31">
        <f t="shared" si="110"/>
        <v>2.674675050443609E-3</v>
      </c>
      <c r="Q1298" s="49">
        <v>45813</v>
      </c>
      <c r="R1298" s="51">
        <v>1576.3</v>
      </c>
      <c r="S1298" s="50">
        <v>1.0999999999999999E-2</v>
      </c>
      <c r="T1298" s="48" t="b">
        <f t="shared" si="113"/>
        <v>1</v>
      </c>
      <c r="U1298" s="68"/>
      <c r="V1298" s="68"/>
      <c r="W1298" s="6"/>
    </row>
    <row r="1299" spans="2:23" ht="15.6">
      <c r="B1299" s="49">
        <v>45843</v>
      </c>
      <c r="C1299" s="48">
        <v>6.3949999999999996</v>
      </c>
      <c r="D1299" s="48">
        <v>6.3369999999999997</v>
      </c>
      <c r="E1299" s="48">
        <v>6.4039999999999999</v>
      </c>
      <c r="F1299" s="48">
        <v>6.31</v>
      </c>
      <c r="G1299" s="50">
        <v>9.1999999999999998E-3</v>
      </c>
      <c r="I1299" s="29">
        <v>45843.645833333336</v>
      </c>
      <c r="J1299" s="30">
        <v>2445.9</v>
      </c>
      <c r="K1299" s="43">
        <f t="shared" si="112"/>
        <v>-3.5984549897524754E-2</v>
      </c>
      <c r="M1299" s="29">
        <v>45843.645833333336</v>
      </c>
      <c r="N1299" s="30">
        <v>2181.8000000000002</v>
      </c>
      <c r="O1299" s="31">
        <f t="shared" si="110"/>
        <v>2.1059528266566874E-2</v>
      </c>
      <c r="Q1299" s="49">
        <v>45843</v>
      </c>
      <c r="R1299" s="51">
        <v>1589.5</v>
      </c>
      <c r="S1299" s="50">
        <v>8.3999999999999995E-3</v>
      </c>
      <c r="T1299" s="48" t="b">
        <f t="shared" si="113"/>
        <v>1</v>
      </c>
      <c r="U1299" s="68"/>
      <c r="V1299" s="68"/>
      <c r="W1299" s="6"/>
    </row>
    <row r="1300" spans="2:23" ht="15.6">
      <c r="B1300" s="49">
        <v>45874</v>
      </c>
      <c r="C1300" s="48">
        <v>6.3769999999999998</v>
      </c>
      <c r="D1300" s="48">
        <v>6.44</v>
      </c>
      <c r="E1300" s="48">
        <v>6.44</v>
      </c>
      <c r="F1300" s="48">
        <v>6.3719999999999999</v>
      </c>
      <c r="G1300" s="50">
        <v>-2.8E-3</v>
      </c>
      <c r="I1300" s="29">
        <v>45874.645833333336</v>
      </c>
      <c r="J1300" s="30">
        <v>2474.6999999999998</v>
      </c>
      <c r="K1300" s="43">
        <f t="shared" si="112"/>
        <v>1.1774806819575545E-2</v>
      </c>
      <c r="M1300" s="29">
        <v>45874.645833333336</v>
      </c>
      <c r="N1300" s="30">
        <v>2168.9</v>
      </c>
      <c r="O1300" s="31">
        <f t="shared" si="110"/>
        <v>-5.9125492712439609E-3</v>
      </c>
      <c r="Q1300" s="49">
        <v>45874</v>
      </c>
      <c r="R1300" s="51">
        <v>1537.2</v>
      </c>
      <c r="S1300" s="50">
        <v>-3.2899999999999999E-2</v>
      </c>
      <c r="T1300" s="48" t="b">
        <f t="shared" si="113"/>
        <v>1</v>
      </c>
      <c r="U1300" s="68"/>
      <c r="V1300" s="68"/>
      <c r="W1300" s="6"/>
    </row>
    <row r="1301" spans="2:23" ht="15.6">
      <c r="B1301" s="49">
        <v>45996</v>
      </c>
      <c r="C1301" s="48">
        <v>6.2850000000000001</v>
      </c>
      <c r="D1301" s="48">
        <v>6.2960000000000003</v>
      </c>
      <c r="E1301" s="48">
        <v>6.3010000000000002</v>
      </c>
      <c r="F1301" s="48">
        <v>6.2779999999999996</v>
      </c>
      <c r="G1301" s="50">
        <v>-1.44E-2</v>
      </c>
      <c r="I1301" s="29">
        <v>45996.645833333336</v>
      </c>
      <c r="J1301" s="30">
        <v>2529.9</v>
      </c>
      <c r="K1301" s="43">
        <f>J1301/J1300-1</f>
        <v>2.2305734028367219E-2</v>
      </c>
      <c r="M1301" s="29">
        <v>45996.645833333336</v>
      </c>
      <c r="N1301" s="30">
        <v>2119.8000000000002</v>
      </c>
      <c r="O1301" s="43">
        <f>N1301/N1300-1</f>
        <v>-2.2638203697726955E-2</v>
      </c>
      <c r="Q1301" s="49">
        <v>45996</v>
      </c>
      <c r="R1301" s="51">
        <v>1564.2</v>
      </c>
      <c r="S1301" s="50">
        <v>2.1600000000000001E-2</v>
      </c>
      <c r="T1301" s="48" t="b">
        <f t="shared" ref="T1301:T1336" si="114">Q1301=B1301</f>
        <v>1</v>
      </c>
      <c r="U1301" s="68"/>
      <c r="V1301" s="68"/>
      <c r="W1301" s="6"/>
    </row>
    <row r="1302" spans="2:23" ht="27">
      <c r="B1302" s="48" t="s">
        <v>1665</v>
      </c>
      <c r="C1302" s="48">
        <v>6.242</v>
      </c>
      <c r="D1302" s="48">
        <v>6.2930000000000001</v>
      </c>
      <c r="E1302" s="48">
        <v>6.2930000000000001</v>
      </c>
      <c r="F1302" s="48">
        <v>6.2380000000000004</v>
      </c>
      <c r="G1302" s="50">
        <v>-6.7999999999999996E-3</v>
      </c>
      <c r="I1302" s="30" t="s">
        <v>803</v>
      </c>
      <c r="J1302" s="30">
        <v>2589.9</v>
      </c>
      <c r="K1302" s="43">
        <f t="shared" ref="K1302:K1336" si="115">(J1302/J1301)-1</f>
        <v>2.3716352424997034E-2</v>
      </c>
      <c r="M1302" s="30" t="s">
        <v>803</v>
      </c>
      <c r="N1302" s="30">
        <v>2035.6</v>
      </c>
      <c r="O1302" s="31">
        <f t="shared" ref="O1302:O1336" si="116">(N1302/N1301)-1</f>
        <v>-3.9720728370601144E-2</v>
      </c>
      <c r="Q1302" s="48" t="s">
        <v>1665</v>
      </c>
      <c r="R1302" s="51">
        <v>1553.9</v>
      </c>
      <c r="S1302" s="50">
        <v>-6.6E-3</v>
      </c>
      <c r="T1302" s="48" t="b">
        <f t="shared" si="114"/>
        <v>1</v>
      </c>
      <c r="U1302" s="68"/>
      <c r="V1302" s="68"/>
      <c r="W1302" s="6"/>
    </row>
    <row r="1303" spans="2:23" ht="27">
      <c r="B1303" s="48" t="s">
        <v>1666</v>
      </c>
      <c r="C1303" s="48">
        <v>6.2309999999999999</v>
      </c>
      <c r="D1303" s="48">
        <v>6.2590000000000003</v>
      </c>
      <c r="E1303" s="48">
        <v>6.2709999999999999</v>
      </c>
      <c r="F1303" s="48">
        <v>6.2279999999999998</v>
      </c>
      <c r="G1303" s="50">
        <v>-1.8E-3</v>
      </c>
      <c r="I1303" s="30" t="s">
        <v>804</v>
      </c>
      <c r="J1303" s="30">
        <v>2572.6999999999998</v>
      </c>
      <c r="K1303" s="43">
        <f t="shared" si="115"/>
        <v>-6.6411830572610242E-3</v>
      </c>
      <c r="M1303" s="30" t="s">
        <v>804</v>
      </c>
      <c r="N1303" s="30">
        <v>2074.4</v>
      </c>
      <c r="O1303" s="31">
        <f t="shared" si="116"/>
        <v>1.9060719198270792E-2</v>
      </c>
      <c r="Q1303" s="48" t="s">
        <v>1666</v>
      </c>
      <c r="R1303" s="51">
        <v>1534.4</v>
      </c>
      <c r="S1303" s="50">
        <v>-1.2500000000000001E-2</v>
      </c>
      <c r="T1303" s="48" t="b">
        <f t="shared" si="114"/>
        <v>1</v>
      </c>
      <c r="U1303" s="68"/>
      <c r="V1303" s="68"/>
      <c r="W1303" s="6"/>
    </row>
    <row r="1304" spans="2:23" ht="27">
      <c r="B1304" s="48" t="s">
        <v>1667</v>
      </c>
      <c r="C1304" s="48">
        <v>6.22</v>
      </c>
      <c r="D1304" s="48">
        <v>6.242</v>
      </c>
      <c r="E1304" s="48">
        <v>6.2690000000000001</v>
      </c>
      <c r="F1304" s="48">
        <v>6.2290000000000001</v>
      </c>
      <c r="G1304" s="50">
        <v>-1.8E-3</v>
      </c>
      <c r="I1304" s="30" t="s">
        <v>805</v>
      </c>
      <c r="J1304" s="30">
        <v>2590.1</v>
      </c>
      <c r="K1304" s="43">
        <f t="shared" si="115"/>
        <v>6.7633225793912732E-3</v>
      </c>
      <c r="M1304" s="30" t="s">
        <v>805</v>
      </c>
      <c r="N1304" s="30">
        <v>2066.6</v>
      </c>
      <c r="O1304" s="31">
        <f t="shared" si="116"/>
        <v>-3.7601234091786395E-3</v>
      </c>
      <c r="Q1304" s="48" t="s">
        <v>1667</v>
      </c>
      <c r="R1304" s="51">
        <v>1538.5</v>
      </c>
      <c r="S1304" s="50">
        <v>2.7000000000000001E-3</v>
      </c>
      <c r="T1304" s="48" t="b">
        <f t="shared" si="114"/>
        <v>1</v>
      </c>
      <c r="U1304" s="69"/>
      <c r="V1304" s="68"/>
      <c r="W1304" s="6"/>
    </row>
    <row r="1305" spans="2:23" ht="27">
      <c r="B1305" s="48" t="s">
        <v>1668</v>
      </c>
      <c r="C1305" s="48">
        <v>6.22</v>
      </c>
      <c r="D1305" s="48">
        <v>6.2329999999999997</v>
      </c>
      <c r="E1305" s="48">
        <v>6.2329999999999997</v>
      </c>
      <c r="F1305" s="48">
        <v>6.2169999999999996</v>
      </c>
      <c r="G1305" s="50">
        <v>0</v>
      </c>
      <c r="I1305" s="30" t="s">
        <v>806</v>
      </c>
      <c r="J1305" s="30">
        <v>2571.6</v>
      </c>
      <c r="K1305" s="43">
        <f t="shared" si="115"/>
        <v>-7.1425813675147776E-3</v>
      </c>
      <c r="M1305" s="30" t="s">
        <v>806</v>
      </c>
      <c r="N1305" s="30">
        <v>2050.6</v>
      </c>
      <c r="O1305" s="31">
        <f t="shared" si="116"/>
        <v>-7.7421852317817175E-3</v>
      </c>
      <c r="Q1305" s="48" t="s">
        <v>1668</v>
      </c>
      <c r="R1305" s="51">
        <v>1540.3</v>
      </c>
      <c r="S1305" s="50">
        <v>1.1999999999999999E-3</v>
      </c>
      <c r="T1305" s="48" t="b">
        <f t="shared" si="114"/>
        <v>1</v>
      </c>
      <c r="U1305" s="69"/>
      <c r="V1305" s="68"/>
      <c r="W1305" s="6"/>
    </row>
    <row r="1306" spans="2:23" ht="27">
      <c r="B1306" s="48" t="s">
        <v>1669</v>
      </c>
      <c r="C1306" s="48">
        <v>6.23</v>
      </c>
      <c r="D1306" s="48">
        <v>6.2270000000000003</v>
      </c>
      <c r="E1306" s="48">
        <v>6.24</v>
      </c>
      <c r="F1306" s="48">
        <v>6.2210000000000001</v>
      </c>
      <c r="G1306" s="50">
        <v>1.6000000000000001E-3</v>
      </c>
      <c r="I1306" s="30" t="s">
        <v>807</v>
      </c>
      <c r="J1306" s="30">
        <v>2588.8000000000002</v>
      </c>
      <c r="K1306" s="43">
        <f t="shared" si="115"/>
        <v>6.6884429926894473E-3</v>
      </c>
      <c r="M1306" s="30" t="s">
        <v>807</v>
      </c>
      <c r="N1306" s="30">
        <v>2052.8000000000002</v>
      </c>
      <c r="O1306" s="31">
        <f t="shared" si="116"/>
        <v>1.0728567248612375E-3</v>
      </c>
      <c r="Q1306" s="48" t="s">
        <v>1669</v>
      </c>
      <c r="R1306" s="51">
        <v>1556</v>
      </c>
      <c r="S1306" s="50">
        <v>1.0200000000000001E-2</v>
      </c>
      <c r="T1306" s="48" t="b">
        <f t="shared" si="114"/>
        <v>1</v>
      </c>
      <c r="U1306" s="69"/>
      <c r="V1306" s="68"/>
      <c r="W1306" s="6"/>
    </row>
    <row r="1307" spans="2:23" ht="27">
      <c r="B1307" s="48" t="s">
        <v>1670</v>
      </c>
      <c r="C1307" s="48">
        <v>6.22</v>
      </c>
      <c r="D1307" s="48">
        <v>6.24</v>
      </c>
      <c r="E1307" s="48">
        <v>6.24</v>
      </c>
      <c r="F1307" s="48">
        <v>6.2229999999999999</v>
      </c>
      <c r="G1307" s="50">
        <v>-1.6000000000000001E-3</v>
      </c>
      <c r="I1307" s="30" t="s">
        <v>808</v>
      </c>
      <c r="J1307" s="30">
        <v>2560.6999999999998</v>
      </c>
      <c r="K1307" s="43">
        <f t="shared" si="115"/>
        <v>-1.0854449938195398E-2</v>
      </c>
      <c r="M1307" s="30" t="s">
        <v>808</v>
      </c>
      <c r="N1307" s="30">
        <v>2020.5</v>
      </c>
      <c r="O1307" s="31">
        <f t="shared" si="116"/>
        <v>-1.5734606391270556E-2</v>
      </c>
      <c r="Q1307" s="48" t="s">
        <v>1670</v>
      </c>
      <c r="R1307" s="51">
        <v>1556.6</v>
      </c>
      <c r="S1307" s="50">
        <v>4.0000000000000002E-4</v>
      </c>
      <c r="T1307" s="48" t="b">
        <f t="shared" si="114"/>
        <v>1</v>
      </c>
      <c r="U1307" s="69"/>
      <c r="V1307" s="68"/>
      <c r="W1307" s="6"/>
    </row>
    <row r="1308" spans="2:23" ht="27">
      <c r="B1308" s="48" t="s">
        <v>1671</v>
      </c>
      <c r="C1308" s="48">
        <v>6.19</v>
      </c>
      <c r="D1308" s="48">
        <v>6.2240000000000002</v>
      </c>
      <c r="E1308" s="48">
        <v>6.2380000000000004</v>
      </c>
      <c r="F1308" s="48">
        <v>6.1989999999999998</v>
      </c>
      <c r="G1308" s="50">
        <v>-4.7999999999999996E-3</v>
      </c>
      <c r="I1308" s="30" t="s">
        <v>809</v>
      </c>
      <c r="J1308" s="30">
        <v>2439.4</v>
      </c>
      <c r="K1308" s="43">
        <f t="shared" si="115"/>
        <v>-4.7369859803959802E-2</v>
      </c>
      <c r="M1308" s="30" t="s">
        <v>809</v>
      </c>
      <c r="N1308" s="30">
        <v>2031.2</v>
      </c>
      <c r="O1308" s="31">
        <f t="shared" si="116"/>
        <v>5.2957188814650724E-3</v>
      </c>
      <c r="Q1308" s="48" t="s">
        <v>1671</v>
      </c>
      <c r="R1308" s="51">
        <v>1557.4</v>
      </c>
      <c r="S1308" s="50">
        <v>5.0000000000000001E-4</v>
      </c>
      <c r="T1308" s="48" t="b">
        <f t="shared" si="114"/>
        <v>1</v>
      </c>
      <c r="U1308" s="69"/>
      <c r="V1308" s="68"/>
      <c r="W1308" s="6"/>
    </row>
    <row r="1309" spans="2:23" ht="27">
      <c r="B1309" s="48" t="s">
        <v>1672</v>
      </c>
      <c r="C1309" s="48">
        <v>6.21</v>
      </c>
      <c r="D1309" s="48">
        <v>6.2080000000000002</v>
      </c>
      <c r="E1309" s="48">
        <v>6.2370000000000001</v>
      </c>
      <c r="F1309" s="48">
        <v>6.1989999999999998</v>
      </c>
      <c r="G1309" s="50">
        <v>3.2000000000000002E-3</v>
      </c>
      <c r="I1309" s="30" t="s">
        <v>810</v>
      </c>
      <c r="J1309" s="30">
        <v>2474.4</v>
      </c>
      <c r="K1309" s="43">
        <f t="shared" si="115"/>
        <v>1.4347790440272234E-2</v>
      </c>
      <c r="M1309" s="30" t="s">
        <v>810</v>
      </c>
      <c r="N1309" s="30">
        <v>1995.1</v>
      </c>
      <c r="O1309" s="31">
        <f t="shared" si="116"/>
        <v>-1.7772745175265947E-2</v>
      </c>
      <c r="Q1309" s="48" t="s">
        <v>1672</v>
      </c>
      <c r="R1309" s="51">
        <v>1568.4</v>
      </c>
      <c r="S1309" s="50">
        <v>7.1000000000000004E-3</v>
      </c>
      <c r="T1309" s="48" t="b">
        <f t="shared" si="114"/>
        <v>1</v>
      </c>
      <c r="U1309" s="69"/>
      <c r="V1309" s="68"/>
      <c r="W1309" s="6"/>
    </row>
    <row r="1310" spans="2:23" ht="27">
      <c r="B1310" s="48" t="s">
        <v>1673</v>
      </c>
      <c r="C1310" s="48">
        <v>6.21</v>
      </c>
      <c r="D1310" s="48">
        <v>6.2370000000000001</v>
      </c>
      <c r="E1310" s="48">
        <v>6.2370000000000001</v>
      </c>
      <c r="F1310" s="48">
        <v>6.2110000000000003</v>
      </c>
      <c r="G1310" s="50">
        <v>0</v>
      </c>
      <c r="I1310" s="30" t="s">
        <v>811</v>
      </c>
      <c r="J1310" s="30">
        <v>2452.6</v>
      </c>
      <c r="K1310" s="43">
        <f t="shared" si="115"/>
        <v>-8.8102166181701635E-3</v>
      </c>
      <c r="M1310" s="30" t="s">
        <v>811</v>
      </c>
      <c r="N1310" s="30">
        <v>2024.6</v>
      </c>
      <c r="O1310" s="31">
        <f t="shared" si="116"/>
        <v>1.4786226254323021E-2</v>
      </c>
      <c r="Q1310" s="48" t="s">
        <v>1673</v>
      </c>
      <c r="R1310" s="51">
        <v>1578.9</v>
      </c>
      <c r="S1310" s="50">
        <v>6.7000000000000002E-3</v>
      </c>
      <c r="T1310" s="48" t="b">
        <f t="shared" si="114"/>
        <v>1</v>
      </c>
      <c r="U1310" s="69"/>
      <c r="V1310" s="68"/>
      <c r="W1310" s="6"/>
    </row>
    <row r="1311" spans="2:23" ht="27">
      <c r="B1311" s="48" t="s">
        <v>1674</v>
      </c>
      <c r="C1311" s="48">
        <v>6.2</v>
      </c>
      <c r="D1311" s="48">
        <v>6.2140000000000004</v>
      </c>
      <c r="E1311" s="48">
        <v>6.2249999999999996</v>
      </c>
      <c r="F1311" s="48">
        <v>6.2030000000000003</v>
      </c>
      <c r="G1311" s="50">
        <v>-1.6000000000000001E-3</v>
      </c>
      <c r="I1311" s="30" t="s">
        <v>812</v>
      </c>
      <c r="J1311" s="30">
        <v>2440</v>
      </c>
      <c r="K1311" s="43">
        <f t="shared" si="115"/>
        <v>-5.1374052026420536E-3</v>
      </c>
      <c r="M1311" s="30" t="s">
        <v>812</v>
      </c>
      <c r="N1311" s="30">
        <v>2046.3</v>
      </c>
      <c r="O1311" s="31">
        <f t="shared" si="116"/>
        <v>1.0718166551417552E-2</v>
      </c>
      <c r="Q1311" s="48" t="s">
        <v>1674</v>
      </c>
      <c r="R1311" s="51">
        <v>1555.5</v>
      </c>
      <c r="S1311" s="50">
        <v>-1.4800000000000001E-2</v>
      </c>
      <c r="T1311" s="48" t="b">
        <f t="shared" si="114"/>
        <v>1</v>
      </c>
      <c r="U1311" s="69"/>
      <c r="V1311" s="68"/>
      <c r="W1311" s="6"/>
    </row>
    <row r="1312" spans="2:23" ht="27">
      <c r="B1312" s="48" t="s">
        <v>1675</v>
      </c>
      <c r="C1312" s="48">
        <v>6.2</v>
      </c>
      <c r="D1312" s="48">
        <v>6.2089999999999996</v>
      </c>
      <c r="E1312" s="48">
        <v>6.2089999999999996</v>
      </c>
      <c r="F1312" s="48">
        <v>6.202</v>
      </c>
      <c r="G1312" s="50">
        <v>0</v>
      </c>
      <c r="I1312" s="30" t="s">
        <v>813</v>
      </c>
      <c r="J1312" s="30">
        <v>2447.5</v>
      </c>
      <c r="K1312" s="43">
        <f t="shared" si="115"/>
        <v>3.0737704918033515E-3</v>
      </c>
      <c r="M1312" s="30" t="s">
        <v>813</v>
      </c>
      <c r="N1312" s="30">
        <v>2031.5</v>
      </c>
      <c r="O1312" s="31">
        <f t="shared" si="116"/>
        <v>-7.2325660949029702E-3</v>
      </c>
      <c r="Q1312" s="48" t="s">
        <v>1675</v>
      </c>
      <c r="R1312" s="51">
        <v>1533.1</v>
      </c>
      <c r="S1312" s="50">
        <v>-1.44E-2</v>
      </c>
      <c r="T1312" s="48" t="b">
        <f t="shared" si="114"/>
        <v>1</v>
      </c>
      <c r="U1312" s="68"/>
      <c r="V1312" s="68"/>
      <c r="W1312" s="6"/>
    </row>
    <row r="1313" spans="2:23" ht="27">
      <c r="B1313" s="48" t="s">
        <v>1676</v>
      </c>
      <c r="C1313" s="48">
        <v>6.16</v>
      </c>
      <c r="D1313" s="48">
        <v>6.2060000000000004</v>
      </c>
      <c r="E1313" s="48">
        <v>6.2080000000000002</v>
      </c>
      <c r="F1313" s="48">
        <v>6.17</v>
      </c>
      <c r="G1313" s="50">
        <v>-6.4999999999999997E-3</v>
      </c>
      <c r="I1313" s="30" t="s">
        <v>814</v>
      </c>
      <c r="J1313" s="30">
        <v>2455.6999999999998</v>
      </c>
      <c r="K1313" s="43">
        <f t="shared" si="115"/>
        <v>3.3503575076607728E-3</v>
      </c>
      <c r="M1313" s="30" t="s">
        <v>814</v>
      </c>
      <c r="N1313" s="30">
        <v>2060</v>
      </c>
      <c r="O1313" s="31">
        <f t="shared" si="116"/>
        <v>1.4029042579374762E-2</v>
      </c>
      <c r="Q1313" s="48" t="s">
        <v>1676</v>
      </c>
      <c r="R1313" s="51">
        <v>1522.7</v>
      </c>
      <c r="S1313" s="50">
        <v>-6.7999999999999996E-3</v>
      </c>
      <c r="T1313" s="48" t="b">
        <f t="shared" si="114"/>
        <v>1</v>
      </c>
      <c r="U1313" s="68"/>
      <c r="V1313" s="68"/>
      <c r="W1313" s="6"/>
    </row>
    <row r="1314" spans="2:23" ht="27">
      <c r="B1314" s="48" t="s">
        <v>1677</v>
      </c>
      <c r="C1314" s="48">
        <v>6.18</v>
      </c>
      <c r="D1314" s="48">
        <v>6.17</v>
      </c>
      <c r="E1314" s="48">
        <v>6.1859999999999999</v>
      </c>
      <c r="F1314" s="48">
        <v>6.1639999999999997</v>
      </c>
      <c r="G1314" s="50">
        <v>3.2000000000000002E-3</v>
      </c>
      <c r="I1314" s="30" t="s">
        <v>815</v>
      </c>
      <c r="J1314" s="30">
        <v>2496.6999999999998</v>
      </c>
      <c r="K1314" s="43">
        <f t="shared" si="115"/>
        <v>1.6695850470334284E-2</v>
      </c>
      <c r="M1314" s="30" t="s">
        <v>815</v>
      </c>
      <c r="N1314" s="30">
        <v>2004.4</v>
      </c>
      <c r="O1314" s="31">
        <f t="shared" si="116"/>
        <v>-2.6990291262135924E-2</v>
      </c>
      <c r="Q1314" s="48" t="s">
        <v>1677</v>
      </c>
      <c r="R1314" s="51">
        <v>1522.6</v>
      </c>
      <c r="S1314" s="50">
        <v>-1E-4</v>
      </c>
      <c r="T1314" s="48" t="b">
        <f t="shared" si="114"/>
        <v>1</v>
      </c>
      <c r="U1314" s="68"/>
      <c r="V1314" s="68"/>
      <c r="W1314" s="6"/>
    </row>
    <row r="1315" spans="2:23" ht="27">
      <c r="B1315" s="48" t="s">
        <v>1678</v>
      </c>
      <c r="C1315" s="48">
        <v>6.2</v>
      </c>
      <c r="D1315" s="48">
        <v>6.1840000000000002</v>
      </c>
      <c r="E1315" s="48">
        <v>6.2270000000000003</v>
      </c>
      <c r="F1315" s="48">
        <v>6.1760000000000002</v>
      </c>
      <c r="G1315" s="50">
        <v>3.2000000000000002E-3</v>
      </c>
      <c r="I1315" s="30" t="s">
        <v>816</v>
      </c>
      <c r="J1315" s="30">
        <v>2532.8000000000002</v>
      </c>
      <c r="K1315" s="43">
        <f t="shared" si="115"/>
        <v>1.4459085993511644E-2</v>
      </c>
      <c r="M1315" s="30" t="s">
        <v>816</v>
      </c>
      <c r="N1315" s="30">
        <v>1976.8</v>
      </c>
      <c r="O1315" s="31">
        <f t="shared" si="116"/>
        <v>-1.3769706645380242E-2</v>
      </c>
      <c r="Q1315" s="48" t="s">
        <v>1678</v>
      </c>
      <c r="R1315" s="51">
        <v>1520.1</v>
      </c>
      <c r="S1315" s="50">
        <v>-1.6000000000000001E-3</v>
      </c>
      <c r="T1315" s="48" t="b">
        <f t="shared" si="114"/>
        <v>1</v>
      </c>
      <c r="U1315" s="68"/>
      <c r="V1315" s="68"/>
      <c r="W1315" s="6"/>
    </row>
    <row r="1316" spans="2:23" ht="15.6">
      <c r="B1316" s="49">
        <v>45694</v>
      </c>
      <c r="C1316" s="48">
        <v>6.22</v>
      </c>
      <c r="D1316" s="48">
        <v>6.226</v>
      </c>
      <c r="E1316" s="48">
        <v>6.2359999999999998</v>
      </c>
      <c r="F1316" s="48">
        <v>6.2080000000000002</v>
      </c>
      <c r="G1316" s="50">
        <v>3.2000000000000002E-3</v>
      </c>
      <c r="I1316" s="29">
        <v>45694.645833333336</v>
      </c>
      <c r="J1316" s="30">
        <v>2548.9</v>
      </c>
      <c r="K1316" s="43">
        <f t="shared" si="115"/>
        <v>6.3566013897662366E-3</v>
      </c>
      <c r="M1316" s="29">
        <v>45694.645833333336</v>
      </c>
      <c r="N1316" s="30">
        <v>2014</v>
      </c>
      <c r="O1316" s="31">
        <f t="shared" si="116"/>
        <v>1.8818292189397123E-2</v>
      </c>
      <c r="Q1316" s="49">
        <v>45694</v>
      </c>
      <c r="R1316" s="51">
        <v>1549.2</v>
      </c>
      <c r="S1316" s="50">
        <v>1.9099999999999999E-2</v>
      </c>
      <c r="T1316" s="48" t="b">
        <f t="shared" si="114"/>
        <v>1</v>
      </c>
      <c r="U1316" s="68"/>
      <c r="V1316" s="68"/>
      <c r="W1316" s="6"/>
    </row>
    <row r="1317" spans="2:23" ht="15.6">
      <c r="B1317" s="49">
        <v>45722</v>
      </c>
      <c r="C1317" s="48">
        <v>6.2</v>
      </c>
      <c r="D1317" s="48">
        <v>6.218</v>
      </c>
      <c r="E1317" s="48">
        <v>6.226</v>
      </c>
      <c r="F1317" s="48">
        <v>6.202</v>
      </c>
      <c r="G1317" s="50">
        <v>-3.2000000000000002E-3</v>
      </c>
      <c r="I1317" s="29">
        <v>45722.645833333336</v>
      </c>
      <c r="J1317" s="30">
        <v>2670.8</v>
      </c>
      <c r="K1317" s="43">
        <f t="shared" si="115"/>
        <v>4.7824551767429169E-2</v>
      </c>
      <c r="M1317" s="29">
        <v>45722.645833333336</v>
      </c>
      <c r="N1317" s="30">
        <v>2022.5</v>
      </c>
      <c r="O1317" s="31">
        <f t="shared" si="116"/>
        <v>4.2204568023833655E-3</v>
      </c>
      <c r="Q1317" s="49">
        <v>45722</v>
      </c>
      <c r="R1317" s="51">
        <v>1579.6</v>
      </c>
      <c r="S1317" s="50">
        <v>1.9599999999999999E-2</v>
      </c>
      <c r="T1317" s="48" t="b">
        <f t="shared" si="114"/>
        <v>1</v>
      </c>
      <c r="U1317" s="68"/>
      <c r="V1317" s="68"/>
      <c r="W1317" s="6"/>
    </row>
    <row r="1318" spans="2:23" ht="15.6">
      <c r="B1318" s="49">
        <v>45753</v>
      </c>
      <c r="C1318" s="48">
        <v>6.21</v>
      </c>
      <c r="D1318" s="48">
        <v>6.2060000000000004</v>
      </c>
      <c r="E1318" s="48">
        <v>6.2140000000000004</v>
      </c>
      <c r="F1318" s="48">
        <v>6.2030000000000003</v>
      </c>
      <c r="G1318" s="50">
        <v>1.6000000000000001E-3</v>
      </c>
      <c r="I1318" s="29">
        <v>45753.645833333336</v>
      </c>
      <c r="J1318" s="30">
        <v>2723.4</v>
      </c>
      <c r="K1318" s="43">
        <f t="shared" si="115"/>
        <v>1.9694473565972759E-2</v>
      </c>
      <c r="M1318" s="29">
        <v>45753.645833333336</v>
      </c>
      <c r="N1318" s="30">
        <v>2029.7</v>
      </c>
      <c r="O1318" s="31">
        <f t="shared" si="116"/>
        <v>3.5599505562422529E-3</v>
      </c>
      <c r="Q1318" s="49">
        <v>45753</v>
      </c>
      <c r="R1318" s="51">
        <v>1584.1</v>
      </c>
      <c r="S1318" s="50">
        <v>2.8E-3</v>
      </c>
      <c r="T1318" s="48" t="b">
        <f t="shared" si="114"/>
        <v>1</v>
      </c>
      <c r="U1318" s="68"/>
      <c r="V1318" s="68"/>
      <c r="W1318" s="6"/>
    </row>
    <row r="1319" spans="2:23" ht="15.6">
      <c r="B1319" s="49">
        <v>45783</v>
      </c>
      <c r="C1319" s="48">
        <v>6.18</v>
      </c>
      <c r="D1319" s="48">
        <v>6.2110000000000003</v>
      </c>
      <c r="E1319" s="48">
        <v>6.2110000000000003</v>
      </c>
      <c r="F1319" s="48">
        <v>6.1909999999999998</v>
      </c>
      <c r="G1319" s="50">
        <v>-4.7999999999999996E-3</v>
      </c>
      <c r="I1319" s="29">
        <v>45783.645833333336</v>
      </c>
      <c r="J1319" s="30">
        <v>2703.1</v>
      </c>
      <c r="K1319" s="43">
        <f t="shared" si="115"/>
        <v>-7.4539178967467645E-3</v>
      </c>
      <c r="M1319" s="29">
        <v>45783.645833333336</v>
      </c>
      <c r="N1319" s="30">
        <v>2024.6</v>
      </c>
      <c r="O1319" s="31">
        <f t="shared" si="116"/>
        <v>-2.5126866039316686E-3</v>
      </c>
      <c r="Q1319" s="49">
        <v>45783</v>
      </c>
      <c r="R1319" s="51">
        <v>1610</v>
      </c>
      <c r="S1319" s="50">
        <v>1.6299999999999999E-2</v>
      </c>
      <c r="T1319" s="48" t="b">
        <f t="shared" si="114"/>
        <v>1</v>
      </c>
      <c r="U1319" s="68"/>
      <c r="V1319" s="68"/>
      <c r="W1319" s="6"/>
    </row>
    <row r="1320" spans="2:23" ht="15.6">
      <c r="B1320" s="49">
        <v>45814</v>
      </c>
      <c r="C1320" s="48">
        <v>6.23</v>
      </c>
      <c r="D1320" s="48">
        <v>6.1959999999999997</v>
      </c>
      <c r="E1320" s="48">
        <v>6.2409999999999997</v>
      </c>
      <c r="F1320" s="48">
        <v>6.13</v>
      </c>
      <c r="G1320" s="50">
        <v>8.0999999999999996E-3</v>
      </c>
      <c r="I1320" s="29">
        <v>45814.645833333336</v>
      </c>
      <c r="J1320" s="30">
        <v>2630.4</v>
      </c>
      <c r="K1320" s="43">
        <f t="shared" si="115"/>
        <v>-2.6895046428174973E-2</v>
      </c>
      <c r="M1320" s="29">
        <v>45814.645833333336</v>
      </c>
      <c r="N1320" s="30">
        <v>2069.1999999999998</v>
      </c>
      <c r="O1320" s="31">
        <f t="shared" si="116"/>
        <v>2.202904277388118E-2</v>
      </c>
      <c r="Q1320" s="49">
        <v>45814</v>
      </c>
      <c r="R1320" s="51">
        <v>1593.4</v>
      </c>
      <c r="S1320" s="50">
        <v>-1.03E-2</v>
      </c>
      <c r="T1320" s="48" t="b">
        <f t="shared" si="114"/>
        <v>1</v>
      </c>
      <c r="U1320" s="68"/>
      <c r="V1320" s="68"/>
      <c r="W1320" s="6"/>
    </row>
    <row r="1321" spans="2:23" ht="15.6">
      <c r="B1321" s="49">
        <v>45906</v>
      </c>
      <c r="C1321" s="48">
        <v>6.27</v>
      </c>
      <c r="D1321" s="48">
        <v>6.2409999999999997</v>
      </c>
      <c r="E1321" s="48">
        <v>6.2859999999999996</v>
      </c>
      <c r="F1321" s="48">
        <v>6.2409999999999997</v>
      </c>
      <c r="G1321" s="50">
        <v>6.4000000000000003E-3</v>
      </c>
      <c r="I1321" s="29">
        <v>45906.645833333336</v>
      </c>
      <c r="J1321" s="30">
        <v>2650</v>
      </c>
      <c r="K1321" s="43">
        <f t="shared" si="115"/>
        <v>7.4513381995133798E-3</v>
      </c>
      <c r="M1321" s="29">
        <v>45906.645833333336</v>
      </c>
      <c r="N1321" s="30">
        <v>2087.1</v>
      </c>
      <c r="O1321" s="31">
        <f t="shared" si="116"/>
        <v>8.6506862555577602E-3</v>
      </c>
      <c r="Q1321" s="49">
        <v>45906</v>
      </c>
      <c r="R1321" s="51">
        <v>1592.7</v>
      </c>
      <c r="S1321" s="50">
        <v>-4.0000000000000002E-4</v>
      </c>
      <c r="T1321" s="48" t="b">
        <f t="shared" si="114"/>
        <v>1</v>
      </c>
      <c r="U1321" s="68"/>
      <c r="V1321" s="68"/>
      <c r="W1321" s="6"/>
    </row>
    <row r="1322" spans="2:23" ht="15.6">
      <c r="B1322" s="49">
        <v>45936</v>
      </c>
      <c r="C1322" s="48">
        <v>6.28</v>
      </c>
      <c r="D1322" s="48">
        <v>6.28</v>
      </c>
      <c r="E1322" s="48">
        <v>6.3019999999999996</v>
      </c>
      <c r="F1322" s="48">
        <v>6.2649999999999997</v>
      </c>
      <c r="G1322" s="50">
        <v>1.6000000000000001E-3</v>
      </c>
      <c r="I1322" s="29">
        <v>45936.645833333336</v>
      </c>
      <c r="J1322" s="30">
        <v>2654.9</v>
      </c>
      <c r="K1322" s="43">
        <f t="shared" si="115"/>
        <v>1.8490566037736578E-3</v>
      </c>
      <c r="M1322" s="29">
        <v>45936.645833333336</v>
      </c>
      <c r="N1322" s="30">
        <v>2067.1999999999998</v>
      </c>
      <c r="O1322" s="31">
        <f t="shared" si="116"/>
        <v>-9.5347611518374897E-3</v>
      </c>
      <c r="Q1322" s="49">
        <v>45936</v>
      </c>
      <c r="R1322" s="51">
        <v>1609.9</v>
      </c>
      <c r="S1322" s="50">
        <v>1.0800000000000001E-2</v>
      </c>
      <c r="T1322" s="48" t="b">
        <f t="shared" si="114"/>
        <v>1</v>
      </c>
      <c r="U1322" s="68"/>
      <c r="V1322" s="68"/>
      <c r="W1322" s="6"/>
    </row>
    <row r="1323" spans="2:23" ht="15.6">
      <c r="B1323" s="49">
        <v>45967</v>
      </c>
      <c r="C1323" s="48">
        <v>6.29</v>
      </c>
      <c r="D1323" s="48">
        <v>6.2869999999999999</v>
      </c>
      <c r="E1323" s="48">
        <v>6.3029999999999999</v>
      </c>
      <c r="F1323" s="48">
        <v>6.2729999999999997</v>
      </c>
      <c r="G1323" s="50">
        <v>1.6000000000000001E-3</v>
      </c>
      <c r="I1323" s="29">
        <v>45967.645833333336</v>
      </c>
      <c r="J1323" s="30">
        <v>2555.1</v>
      </c>
      <c r="K1323" s="43">
        <f t="shared" si="115"/>
        <v>-3.7590869712606945E-2</v>
      </c>
      <c r="M1323" s="29">
        <v>45967.645833333336</v>
      </c>
      <c r="N1323" s="30">
        <v>2064.4</v>
      </c>
      <c r="O1323" s="31">
        <f t="shared" si="116"/>
        <v>-1.3544891640865364E-3</v>
      </c>
      <c r="Q1323" s="49">
        <v>45967</v>
      </c>
      <c r="R1323" s="51">
        <v>1503.8</v>
      </c>
      <c r="S1323" s="50">
        <v>-6.59E-2</v>
      </c>
      <c r="T1323" s="48" t="b">
        <f t="shared" si="114"/>
        <v>1</v>
      </c>
      <c r="U1323" s="69"/>
      <c r="V1323" s="68"/>
      <c r="W1323" s="6"/>
    </row>
    <row r="1324" spans="2:23" ht="15.6">
      <c r="B1324" s="49">
        <v>45997</v>
      </c>
      <c r="C1324" s="48">
        <v>6.28</v>
      </c>
      <c r="D1324" s="48">
        <v>6.3040000000000003</v>
      </c>
      <c r="E1324" s="48">
        <v>6.3040000000000003</v>
      </c>
      <c r="F1324" s="48">
        <v>6.2770000000000001</v>
      </c>
      <c r="G1324" s="50">
        <v>-1.6000000000000001E-3</v>
      </c>
      <c r="I1324" s="29">
        <v>45997.645833333336</v>
      </c>
      <c r="J1324" s="30">
        <v>2589.4</v>
      </c>
      <c r="K1324" s="43">
        <f t="shared" si="115"/>
        <v>1.3424132127901167E-2</v>
      </c>
      <c r="M1324" s="29">
        <v>45997.645833333336</v>
      </c>
      <c r="N1324" s="30">
        <v>2065.3000000000002</v>
      </c>
      <c r="O1324" s="31">
        <f t="shared" si="116"/>
        <v>4.3596202286377839E-4</v>
      </c>
      <c r="Q1324" s="49">
        <v>45997</v>
      </c>
      <c r="R1324" s="51">
        <v>1485.1</v>
      </c>
      <c r="S1324" s="50">
        <v>-1.24E-2</v>
      </c>
      <c r="T1324" s="48" t="b">
        <f t="shared" si="114"/>
        <v>1</v>
      </c>
      <c r="U1324" s="69"/>
      <c r="V1324" s="68"/>
      <c r="W1324" s="6"/>
    </row>
    <row r="1325" spans="2:23" ht="27">
      <c r="B1325" s="48" t="s">
        <v>1679</v>
      </c>
      <c r="C1325" s="48">
        <v>6.29</v>
      </c>
      <c r="D1325" s="48">
        <v>6.327</v>
      </c>
      <c r="E1325" s="48">
        <v>6.327</v>
      </c>
      <c r="F1325" s="48">
        <v>6.2990000000000004</v>
      </c>
      <c r="G1325" s="50">
        <v>1.6000000000000001E-3</v>
      </c>
      <c r="I1325" s="30" t="s">
        <v>817</v>
      </c>
      <c r="J1325" s="30">
        <v>2608</v>
      </c>
      <c r="K1325" s="43">
        <f t="shared" si="115"/>
        <v>7.1831312273114012E-3</v>
      </c>
      <c r="M1325" s="30" t="s">
        <v>817</v>
      </c>
      <c r="N1325" s="30">
        <v>2046.6</v>
      </c>
      <c r="O1325" s="31">
        <f t="shared" si="116"/>
        <v>-9.0543746671186698E-3</v>
      </c>
      <c r="Q1325" s="48" t="s">
        <v>1679</v>
      </c>
      <c r="R1325" s="51">
        <v>1453.1</v>
      </c>
      <c r="S1325" s="50">
        <v>-2.1499999999999998E-2</v>
      </c>
      <c r="T1325" s="48" t="b">
        <f t="shared" si="114"/>
        <v>1</v>
      </c>
      <c r="U1325" s="69"/>
      <c r="V1325" s="68"/>
      <c r="W1325" s="6"/>
    </row>
    <row r="1326" spans="2:23" ht="27">
      <c r="B1326" s="48" t="s">
        <v>1680</v>
      </c>
      <c r="C1326" s="48">
        <v>6.26</v>
      </c>
      <c r="D1326" s="48">
        <v>6.2990000000000004</v>
      </c>
      <c r="E1326" s="48">
        <v>6.3070000000000004</v>
      </c>
      <c r="F1326" s="48">
        <v>6.27</v>
      </c>
      <c r="G1326" s="50">
        <v>-4.7999999999999996E-3</v>
      </c>
      <c r="I1326" s="30" t="s">
        <v>818</v>
      </c>
      <c r="J1326" s="30">
        <v>2616.5</v>
      </c>
      <c r="K1326" s="43">
        <f t="shared" si="115"/>
        <v>3.2592024539876974E-3</v>
      </c>
      <c r="M1326" s="30" t="s">
        <v>818</v>
      </c>
      <c r="N1326" s="30">
        <v>2031.4</v>
      </c>
      <c r="O1326" s="31">
        <f t="shared" si="116"/>
        <v>-7.4269520179809367E-3</v>
      </c>
      <c r="Q1326" s="48" t="s">
        <v>1680</v>
      </c>
      <c r="R1326" s="51">
        <v>1485.4</v>
      </c>
      <c r="S1326" s="50">
        <v>2.2200000000000001E-2</v>
      </c>
      <c r="T1326" s="48" t="b">
        <f t="shared" si="114"/>
        <v>1</v>
      </c>
      <c r="U1326" s="69"/>
      <c r="V1326" s="68"/>
      <c r="W1326" s="6"/>
    </row>
    <row r="1327" spans="2:23" ht="27">
      <c r="B1327" s="48" t="s">
        <v>1681</v>
      </c>
      <c r="C1327" s="48">
        <v>6.25</v>
      </c>
      <c r="D1327" s="48">
        <v>6.27</v>
      </c>
      <c r="E1327" s="48">
        <v>6.2729999999999997</v>
      </c>
      <c r="F1327" s="48">
        <v>6.2530000000000001</v>
      </c>
      <c r="G1327" s="50">
        <v>-1.6000000000000001E-3</v>
      </c>
      <c r="I1327" s="30" t="s">
        <v>819</v>
      </c>
      <c r="J1327" s="30">
        <v>2604</v>
      </c>
      <c r="K1327" s="43">
        <f t="shared" si="115"/>
        <v>-4.7773743550544312E-3</v>
      </c>
      <c r="M1327" s="30" t="s">
        <v>819</v>
      </c>
      <c r="N1327" s="30">
        <v>2015.1</v>
      </c>
      <c r="O1327" s="31">
        <f t="shared" si="116"/>
        <v>-8.0240228413902548E-3</v>
      </c>
      <c r="Q1327" s="48" t="s">
        <v>1681</v>
      </c>
      <c r="R1327" s="51">
        <v>1474.8</v>
      </c>
      <c r="S1327" s="50">
        <v>-7.1000000000000004E-3</v>
      </c>
      <c r="T1327" s="48" t="b">
        <f t="shared" si="114"/>
        <v>1</v>
      </c>
      <c r="U1327" s="69"/>
      <c r="V1327" s="68"/>
      <c r="W1327" s="6"/>
    </row>
    <row r="1328" spans="2:23" ht="27">
      <c r="B1328" s="48" t="s">
        <v>1682</v>
      </c>
      <c r="C1328" s="48">
        <v>6.25</v>
      </c>
      <c r="D1328" s="48">
        <v>6.2729999999999997</v>
      </c>
      <c r="E1328" s="48">
        <v>6.2729999999999997</v>
      </c>
      <c r="F1328" s="48">
        <v>6.2560000000000002</v>
      </c>
      <c r="G1328" s="50">
        <v>0</v>
      </c>
      <c r="I1328" s="30" t="s">
        <v>820</v>
      </c>
      <c r="J1328" s="30">
        <v>2655.7</v>
      </c>
      <c r="K1328" s="43">
        <f t="shared" si="115"/>
        <v>1.9854070660522138E-2</v>
      </c>
      <c r="M1328" s="30" t="s">
        <v>820</v>
      </c>
      <c r="N1328" s="30">
        <v>1980.5</v>
      </c>
      <c r="O1328" s="31">
        <f t="shared" si="116"/>
        <v>-1.7170363753659879E-2</v>
      </c>
      <c r="Q1328" s="48" t="s">
        <v>1682</v>
      </c>
      <c r="R1328" s="51">
        <v>1461.8</v>
      </c>
      <c r="S1328" s="50">
        <v>-8.8000000000000005E-3</v>
      </c>
      <c r="T1328" s="48" t="b">
        <f t="shared" si="114"/>
        <v>1</v>
      </c>
      <c r="U1328" s="69"/>
      <c r="V1328" s="68"/>
      <c r="W1328" s="6"/>
    </row>
    <row r="1329" spans="2:23" ht="27">
      <c r="B1329" s="48" t="s">
        <v>1683</v>
      </c>
      <c r="C1329" s="48">
        <v>6.3</v>
      </c>
      <c r="D1329" s="48">
        <v>6.2590000000000003</v>
      </c>
      <c r="E1329" s="48">
        <v>6.3170000000000002</v>
      </c>
      <c r="F1329" s="48">
        <v>6.2590000000000003</v>
      </c>
      <c r="G1329" s="50">
        <v>8.0000000000000002E-3</v>
      </c>
      <c r="I1329" s="30" t="s">
        <v>821</v>
      </c>
      <c r="J1329" s="30">
        <v>2654.9</v>
      </c>
      <c r="K1329" s="43">
        <f t="shared" si="115"/>
        <v>-3.0123884474897444E-4</v>
      </c>
      <c r="M1329" s="30" t="s">
        <v>821</v>
      </c>
      <c r="N1329" s="30">
        <v>1953.4</v>
      </c>
      <c r="O1329" s="31">
        <f t="shared" si="116"/>
        <v>-1.3683413279474865E-2</v>
      </c>
      <c r="Q1329" s="48" t="s">
        <v>1683</v>
      </c>
      <c r="R1329" s="51">
        <v>1460.8</v>
      </c>
      <c r="S1329" s="50">
        <v>-6.9999999999999999E-4</v>
      </c>
      <c r="T1329" s="48" t="b">
        <f t="shared" si="114"/>
        <v>1</v>
      </c>
      <c r="U1329" s="69"/>
      <c r="V1329" s="68"/>
      <c r="W1329" s="6"/>
    </row>
    <row r="1330" spans="2:23" ht="27">
      <c r="B1330" s="48" t="s">
        <v>1684</v>
      </c>
      <c r="C1330" s="48">
        <v>6.31</v>
      </c>
      <c r="D1330" s="48">
        <v>6.31</v>
      </c>
      <c r="E1330" s="48">
        <v>6.319</v>
      </c>
      <c r="F1330" s="48">
        <v>6.2960000000000003</v>
      </c>
      <c r="G1330" s="50">
        <v>1.6000000000000001E-3</v>
      </c>
      <c r="I1330" s="30" t="s">
        <v>822</v>
      </c>
      <c r="J1330" s="30">
        <v>2632.9</v>
      </c>
      <c r="K1330" s="43">
        <f t="shared" si="115"/>
        <v>-8.2865644657049708E-3</v>
      </c>
      <c r="M1330" s="30" t="s">
        <v>822</v>
      </c>
      <c r="N1330" s="30">
        <v>1943.7</v>
      </c>
      <c r="O1330" s="31">
        <f t="shared" si="116"/>
        <v>-4.9657008293232385E-3</v>
      </c>
      <c r="Q1330" s="48" t="s">
        <v>1684</v>
      </c>
      <c r="R1330" s="51">
        <v>1458.9</v>
      </c>
      <c r="S1330" s="50">
        <v>-1.2999999999999999E-3</v>
      </c>
      <c r="T1330" s="48" t="b">
        <f t="shared" si="114"/>
        <v>1</v>
      </c>
      <c r="U1330" s="68"/>
      <c r="V1330" s="68"/>
      <c r="W1330" s="6"/>
    </row>
    <row r="1331" spans="2:23" ht="27">
      <c r="B1331" s="48" t="s">
        <v>1685</v>
      </c>
      <c r="C1331" s="48">
        <v>6.3</v>
      </c>
      <c r="D1331" s="48">
        <v>6.3090000000000002</v>
      </c>
      <c r="E1331" s="48">
        <v>6.33</v>
      </c>
      <c r="F1331" s="48">
        <v>6.3029999999999999</v>
      </c>
      <c r="G1331" s="50">
        <v>-1.6000000000000001E-3</v>
      </c>
      <c r="I1331" s="30" t="s">
        <v>823</v>
      </c>
      <c r="J1331" s="30">
        <v>2650.7</v>
      </c>
      <c r="K1331" s="43">
        <f t="shared" si="115"/>
        <v>6.7606061756997349E-3</v>
      </c>
      <c r="M1331" s="30" t="s">
        <v>823</v>
      </c>
      <c r="N1331" s="30">
        <v>1940.2</v>
      </c>
      <c r="O1331" s="31">
        <f t="shared" si="116"/>
        <v>-1.8006894068014478E-3</v>
      </c>
      <c r="Q1331" s="48" t="s">
        <v>1685</v>
      </c>
      <c r="R1331" s="51">
        <v>1419.9</v>
      </c>
      <c r="S1331" s="50">
        <v>-2.6700000000000002E-2</v>
      </c>
      <c r="T1331" s="48" t="b">
        <f t="shared" si="114"/>
        <v>1</v>
      </c>
      <c r="U1331" s="68"/>
      <c r="V1331" s="68"/>
      <c r="W1331" s="6"/>
    </row>
    <row r="1332" spans="2:23" ht="27">
      <c r="B1332" s="48" t="s">
        <v>1686</v>
      </c>
      <c r="C1332" s="48">
        <v>6.24</v>
      </c>
      <c r="D1332" s="48">
        <v>6.3049999999999997</v>
      </c>
      <c r="E1332" s="48">
        <v>6.3049999999999997</v>
      </c>
      <c r="F1332" s="48">
        <v>6.2469999999999999</v>
      </c>
      <c r="G1332" s="50">
        <v>-9.4999999999999998E-3</v>
      </c>
      <c r="I1332" s="30" t="s">
        <v>824</v>
      </c>
      <c r="J1332" s="30">
        <v>2683.3</v>
      </c>
      <c r="K1332" s="43">
        <f t="shared" si="115"/>
        <v>1.2298638095597614E-2</v>
      </c>
      <c r="M1332" s="30" t="s">
        <v>824</v>
      </c>
      <c r="N1332" s="30">
        <v>1928.7</v>
      </c>
      <c r="O1332" s="31">
        <f t="shared" si="116"/>
        <v>-5.9272239975259877E-3</v>
      </c>
      <c r="Q1332" s="48" t="s">
        <v>1686</v>
      </c>
      <c r="R1332" s="51">
        <v>1443.3</v>
      </c>
      <c r="S1332" s="50">
        <v>1.6500000000000001E-2</v>
      </c>
      <c r="T1332" s="48" t="b">
        <f t="shared" si="114"/>
        <v>1</v>
      </c>
      <c r="U1332" s="68"/>
      <c r="V1332" s="68"/>
      <c r="W1332" s="6"/>
    </row>
    <row r="1333" spans="2:23" ht="27">
      <c r="B1333" s="48" t="s">
        <v>1687</v>
      </c>
      <c r="C1333" s="48">
        <v>6.28</v>
      </c>
      <c r="D1333" s="48">
        <v>6.2610000000000001</v>
      </c>
      <c r="E1333" s="48">
        <v>6.29</v>
      </c>
      <c r="F1333" s="48">
        <v>6.2480000000000002</v>
      </c>
      <c r="G1333" s="50">
        <v>6.4000000000000003E-3</v>
      </c>
      <c r="I1333" s="30" t="s">
        <v>825</v>
      </c>
      <c r="J1333" s="30">
        <v>2690.2</v>
      </c>
      <c r="K1333" s="43">
        <f t="shared" si="115"/>
        <v>2.571460515037316E-3</v>
      </c>
      <c r="M1333" s="30" t="s">
        <v>825</v>
      </c>
      <c r="N1333" s="30">
        <v>1937.4</v>
      </c>
      <c r="O1333" s="31">
        <f t="shared" si="116"/>
        <v>4.5108103904183405E-3</v>
      </c>
      <c r="Q1333" s="48" t="s">
        <v>1687</v>
      </c>
      <c r="R1333" s="51">
        <v>1454.9</v>
      </c>
      <c r="S1333" s="50">
        <v>8.0000000000000002E-3</v>
      </c>
      <c r="T1333" s="48" t="b">
        <f t="shared" si="114"/>
        <v>1</v>
      </c>
      <c r="U1333" s="68"/>
      <c r="V1333" s="68"/>
      <c r="W1333" s="6"/>
    </row>
    <row r="1334" spans="2:23" ht="27">
      <c r="B1334" s="48" t="s">
        <v>1688</v>
      </c>
      <c r="C1334" s="48">
        <v>6.27</v>
      </c>
      <c r="D1334" s="48">
        <v>6.28</v>
      </c>
      <c r="E1334" s="48">
        <v>6.2910000000000004</v>
      </c>
      <c r="F1334" s="48">
        <v>6.2649999999999997</v>
      </c>
      <c r="G1334" s="50">
        <v>-1.6000000000000001E-3</v>
      </c>
      <c r="I1334" s="30" t="s">
        <v>826</v>
      </c>
      <c r="J1334" s="30">
        <v>2673.2</v>
      </c>
      <c r="K1334" s="43">
        <f t="shared" si="115"/>
        <v>-6.3192327707977114E-3</v>
      </c>
      <c r="M1334" s="30" t="s">
        <v>826</v>
      </c>
      <c r="N1334" s="30">
        <v>1964.4</v>
      </c>
      <c r="O1334" s="31">
        <f t="shared" si="116"/>
        <v>1.3936203158872784E-2</v>
      </c>
      <c r="Q1334" s="48" t="s">
        <v>1688</v>
      </c>
      <c r="R1334" s="51">
        <v>1444.5</v>
      </c>
      <c r="S1334" s="50">
        <v>-7.1000000000000004E-3</v>
      </c>
      <c r="T1334" s="48" t="b">
        <f t="shared" si="114"/>
        <v>1</v>
      </c>
      <c r="U1334" s="68"/>
      <c r="V1334" s="68"/>
      <c r="W1334" s="6"/>
    </row>
    <row r="1335" spans="2:23" ht="27">
      <c r="B1335" s="48" t="s">
        <v>1689</v>
      </c>
      <c r="C1335" s="48">
        <v>6.31</v>
      </c>
      <c r="D1335" s="48">
        <v>6.2789999999999999</v>
      </c>
      <c r="E1335" s="48">
        <v>6.3170000000000002</v>
      </c>
      <c r="F1335" s="48">
        <v>6.2789999999999999</v>
      </c>
      <c r="G1335" s="50">
        <v>6.4000000000000003E-3</v>
      </c>
      <c r="I1335" s="30" t="s">
        <v>827</v>
      </c>
      <c r="J1335" s="30">
        <v>2588.8000000000002</v>
      </c>
      <c r="K1335" s="43">
        <f t="shared" si="115"/>
        <v>-3.1572647014813549E-2</v>
      </c>
      <c r="M1335" s="30" t="s">
        <v>827</v>
      </c>
      <c r="N1335" s="30">
        <v>1959</v>
      </c>
      <c r="O1335" s="31">
        <f t="shared" si="116"/>
        <v>-2.748930971289032E-3</v>
      </c>
      <c r="Q1335" s="48" t="s">
        <v>1689</v>
      </c>
      <c r="R1335" s="51">
        <v>1442.2</v>
      </c>
      <c r="S1335" s="50">
        <v>-1.6000000000000001E-3</v>
      </c>
      <c r="T1335" s="48" t="b">
        <f t="shared" si="114"/>
        <v>1</v>
      </c>
      <c r="U1335" s="68"/>
      <c r="V1335" s="68"/>
      <c r="W1335" s="6"/>
    </row>
    <row r="1336" spans="2:23" ht="27">
      <c r="B1336" s="48" t="s">
        <v>1690</v>
      </c>
      <c r="C1336" s="48">
        <v>6.31</v>
      </c>
      <c r="D1336" s="48">
        <v>6.3220000000000001</v>
      </c>
      <c r="E1336" s="48">
        <v>6.3289999999999997</v>
      </c>
      <c r="F1336" s="48">
        <v>6.3140000000000001</v>
      </c>
      <c r="G1336" s="50">
        <v>0</v>
      </c>
      <c r="I1336" s="30" t="s">
        <v>828</v>
      </c>
      <c r="J1336" s="30">
        <v>2617.1999999999998</v>
      </c>
      <c r="K1336" s="43">
        <f t="shared" si="115"/>
        <v>1.0970333745364602E-2</v>
      </c>
      <c r="L1336">
        <v>0</v>
      </c>
      <c r="M1336" s="30" t="s">
        <v>828</v>
      </c>
      <c r="N1336" s="30">
        <v>1951.1</v>
      </c>
      <c r="O1336" s="31">
        <f t="shared" si="116"/>
        <v>-4.0326697294538194E-3</v>
      </c>
      <c r="Q1336" s="48" t="s">
        <v>1690</v>
      </c>
      <c r="R1336" s="51">
        <v>1428.1</v>
      </c>
      <c r="S1336" s="50">
        <v>-9.7999999999999997E-3</v>
      </c>
      <c r="T1336" s="48" t="b">
        <f t="shared" si="114"/>
        <v>1</v>
      </c>
      <c r="U1336" s="68"/>
      <c r="V1336" s="68"/>
      <c r="W1336" s="6"/>
    </row>
    <row r="1337" spans="2:23">
      <c r="U1337" s="68"/>
      <c r="V1337" s="68"/>
      <c r="W1337" s="6"/>
    </row>
    <row r="1338" spans="2:23">
      <c r="U1338" s="68"/>
      <c r="V1338" s="68"/>
      <c r="W1338" s="6"/>
    </row>
    <row r="1339" spans="2:23">
      <c r="U1339" s="68"/>
      <c r="V1339" s="68"/>
      <c r="W1339" s="6"/>
    </row>
    <row r="1340" spans="2:23">
      <c r="U1340" s="68"/>
      <c r="V1340" s="68"/>
      <c r="W1340" s="6"/>
    </row>
    <row r="1341" spans="2:23">
      <c r="U1341" s="68"/>
      <c r="V1341" s="68"/>
      <c r="W1341" s="6"/>
    </row>
    <row r="1342" spans="2:23">
      <c r="U1342" s="68"/>
      <c r="V1342" s="68"/>
      <c r="W1342" s="6"/>
    </row>
    <row r="1343" spans="2:23">
      <c r="U1343" s="68"/>
      <c r="V1343" s="68"/>
      <c r="W1343" s="6"/>
    </row>
    <row r="1344" spans="2:23">
      <c r="U1344" s="69"/>
      <c r="V1344" s="68"/>
      <c r="W1344" s="6"/>
    </row>
    <row r="1345" spans="20:23">
      <c r="U1345" s="69"/>
      <c r="V1345" s="68"/>
      <c r="W1345" s="6"/>
    </row>
    <row r="1346" spans="20:23">
      <c r="U1346" s="69"/>
      <c r="V1346" s="68"/>
      <c r="W1346" s="6"/>
    </row>
    <row r="1347" spans="20:23">
      <c r="U1347" s="69"/>
      <c r="V1347" s="68"/>
      <c r="W1347" s="6"/>
    </row>
    <row r="1348" spans="20:23">
      <c r="U1348" s="69"/>
      <c r="V1348" s="68"/>
      <c r="W1348" s="6"/>
    </row>
    <row r="1349" spans="20:23">
      <c r="U1349" s="69"/>
      <c r="V1349" s="68"/>
      <c r="W1349" s="6"/>
    </row>
    <row r="1350" spans="20:23">
      <c r="U1350" s="69"/>
      <c r="V1350" s="68"/>
      <c r="W1350" s="6"/>
    </row>
    <row r="1351" spans="20:23">
      <c r="U1351" s="69"/>
      <c r="V1351" s="68"/>
      <c r="W1351" s="6"/>
    </row>
    <row r="1352" spans="20:23">
      <c r="U1352" s="69"/>
      <c r="V1352" s="68"/>
      <c r="W1352" s="6"/>
    </row>
    <row r="1353" spans="20:23">
      <c r="U1353" s="68"/>
      <c r="V1353" s="68"/>
      <c r="W1353" s="6"/>
    </row>
    <row r="1354" spans="20:23">
      <c r="U1354" s="68"/>
      <c r="V1354" s="68"/>
      <c r="W1354" s="6"/>
    </row>
    <row r="1355" spans="20:23">
      <c r="U1355" s="68"/>
      <c r="V1355" s="68"/>
      <c r="W1355" s="6"/>
    </row>
    <row r="1356" spans="20:23" ht="15.6">
      <c r="T1356" s="13"/>
      <c r="U1356" s="68"/>
      <c r="V1356" s="68"/>
      <c r="W1356" s="6"/>
    </row>
    <row r="1357" spans="20:23" ht="15.6">
      <c r="T1357" s="16"/>
      <c r="U1357" s="68"/>
      <c r="V1357" s="68"/>
      <c r="W1357" s="6"/>
    </row>
    <row r="1358" spans="20:23" ht="15.6">
      <c r="T1358" s="16"/>
      <c r="U1358" s="68"/>
      <c r="V1358" s="68"/>
      <c r="W1358" s="6"/>
    </row>
    <row r="1359" spans="20:23" ht="15.6">
      <c r="T1359" s="16"/>
      <c r="U1359" s="68"/>
      <c r="V1359" s="68"/>
      <c r="W1359" s="6"/>
    </row>
    <row r="1360" spans="20:23" ht="15.6">
      <c r="T1360" s="16"/>
      <c r="U1360" s="68"/>
      <c r="V1360" s="68"/>
      <c r="W1360" s="6"/>
    </row>
    <row r="1361" spans="17:23" ht="15.6">
      <c r="T1361" s="16"/>
      <c r="U1361" s="68"/>
      <c r="V1361" s="68"/>
      <c r="W1361" s="6"/>
    </row>
    <row r="1362" spans="17:23" ht="15.6">
      <c r="T1362" s="16"/>
      <c r="U1362" s="68"/>
      <c r="V1362" s="68"/>
      <c r="W1362" s="6"/>
    </row>
    <row r="1363" spans="17:23" ht="15.6">
      <c r="T1363" s="16"/>
      <c r="U1363" s="68"/>
      <c r="V1363" s="68"/>
      <c r="W1363" s="6"/>
    </row>
    <row r="1364" spans="17:23" ht="15.6">
      <c r="T1364" s="16"/>
      <c r="U1364" s="68"/>
      <c r="V1364" s="68"/>
      <c r="W1364" s="6"/>
    </row>
    <row r="1365" spans="17:23" ht="15.6">
      <c r="T1365" s="15"/>
      <c r="U1365" s="16"/>
      <c r="V1365" s="13"/>
    </row>
    <row r="1366" spans="17:23" ht="15.6">
      <c r="Q1366" s="13"/>
      <c r="R1366" s="16"/>
      <c r="S1366" s="14"/>
      <c r="T1366" s="16"/>
      <c r="U1366" s="16"/>
      <c r="V1366" s="13"/>
    </row>
    <row r="1367" spans="17:23" ht="15.6">
      <c r="Q1367" s="13"/>
      <c r="R1367" s="16"/>
      <c r="S1367" s="14"/>
      <c r="T1367" s="16"/>
      <c r="U1367" s="16"/>
      <c r="V1367" s="13"/>
    </row>
    <row r="1368" spans="17:23" ht="15.6">
      <c r="Q1368" s="13"/>
      <c r="R1368" s="16"/>
      <c r="S1368" s="14"/>
      <c r="T1368" s="16"/>
      <c r="U1368" s="16"/>
      <c r="V1368" s="1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85CA5-C70B-48F8-A05A-3FBF7ED7D828}">
  <dimension ref="A1:Z1430"/>
  <sheetViews>
    <sheetView topLeftCell="G3" zoomScale="90" workbookViewId="0">
      <selection activeCell="X30" sqref="X30"/>
    </sheetView>
  </sheetViews>
  <sheetFormatPr defaultColWidth="9.140625" defaultRowHeight="14.45"/>
  <cols>
    <col min="1" max="1" width="9.140625" style="103"/>
    <col min="2" max="2" width="12" style="103" customWidth="1"/>
    <col min="3" max="7" width="9.140625" style="103"/>
    <col min="8" max="8" width="0" style="103" hidden="1" customWidth="1"/>
    <col min="9" max="9" width="9.140625" style="103"/>
    <col min="10" max="10" width="10.28515625" style="103" customWidth="1"/>
    <col min="11" max="16" width="9.140625" style="103"/>
    <col min="17" max="17" width="11.42578125" style="103" bestFit="1" customWidth="1"/>
    <col min="18" max="18" width="10.28515625" style="103" bestFit="1" customWidth="1"/>
    <col min="19" max="19" width="0" style="103" hidden="1" customWidth="1"/>
    <col min="20" max="20" width="10.42578125" style="103" bestFit="1" customWidth="1"/>
    <col min="21" max="21" width="0" style="103" hidden="1" customWidth="1"/>
    <col min="22" max="22" width="14.140625" style="103" customWidth="1"/>
    <col min="23" max="23" width="11.28515625" style="103" customWidth="1"/>
    <col min="24" max="24" width="21.85546875" style="103" bestFit="1" customWidth="1"/>
    <col min="25" max="25" width="20.7109375" style="103" customWidth="1"/>
    <col min="26" max="26" width="19.28515625" style="103" bestFit="1" customWidth="1"/>
    <col min="27" max="27" width="25.7109375" style="103" customWidth="1"/>
    <col min="28" max="16384" width="9.140625" style="103"/>
  </cols>
  <sheetData>
    <row r="1" spans="1:26">
      <c r="A1" s="203" t="s">
        <v>1715</v>
      </c>
      <c r="B1" s="204"/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25"/>
      <c r="X1" s="225"/>
      <c r="Y1" s="225"/>
      <c r="Z1" s="225"/>
    </row>
    <row r="2" spans="1:26">
      <c r="A2" s="204"/>
      <c r="B2" s="204"/>
      <c r="C2" s="204"/>
      <c r="D2" s="204"/>
      <c r="E2" s="204"/>
      <c r="F2" s="204"/>
      <c r="G2" s="204"/>
      <c r="H2" s="204"/>
      <c r="I2" s="204"/>
      <c r="J2" s="204"/>
      <c r="K2" s="204"/>
      <c r="L2" s="204"/>
      <c r="M2" s="204"/>
      <c r="N2" s="204"/>
      <c r="O2" s="204"/>
      <c r="P2" s="204"/>
      <c r="Q2" s="204"/>
      <c r="R2" s="204"/>
      <c r="S2" s="204"/>
      <c r="T2" s="204"/>
      <c r="U2" s="204"/>
      <c r="V2" s="204"/>
      <c r="W2" s="225"/>
      <c r="X2" s="225"/>
      <c r="Y2" s="225"/>
      <c r="Z2" s="225"/>
    </row>
    <row r="3" spans="1:26">
      <c r="A3" s="225"/>
      <c r="B3" s="201" t="s">
        <v>1716</v>
      </c>
      <c r="C3" s="201"/>
      <c r="D3" s="201"/>
      <c r="E3" s="201"/>
      <c r="F3" s="201"/>
      <c r="G3" s="201"/>
      <c r="H3" s="225"/>
      <c r="I3" s="225"/>
      <c r="J3" s="201" t="s">
        <v>1717</v>
      </c>
      <c r="K3" s="201"/>
      <c r="L3" s="201"/>
      <c r="M3" s="201"/>
      <c r="N3" s="201"/>
      <c r="O3" s="201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</row>
    <row r="4" spans="1:26">
      <c r="A4" s="225"/>
      <c r="B4" s="118" t="s">
        <v>8</v>
      </c>
      <c r="C4" s="118" t="s">
        <v>1718</v>
      </c>
      <c r="D4" s="118" t="s">
        <v>1712</v>
      </c>
      <c r="E4" s="118" t="s">
        <v>1713</v>
      </c>
      <c r="F4" s="118" t="s">
        <v>1714</v>
      </c>
      <c r="G4" s="118" t="s">
        <v>834</v>
      </c>
      <c r="H4" s="225"/>
      <c r="I4" s="225"/>
      <c r="J4" s="118" t="s">
        <v>8</v>
      </c>
      <c r="K4" s="118" t="s">
        <v>1718</v>
      </c>
      <c r="L4" s="118" t="s">
        <v>1712</v>
      </c>
      <c r="M4" s="118" t="s">
        <v>1713</v>
      </c>
      <c r="N4" s="118" t="s">
        <v>1714</v>
      </c>
      <c r="O4" s="118" t="s">
        <v>834</v>
      </c>
      <c r="P4" s="225"/>
      <c r="Q4" s="120" t="s">
        <v>8</v>
      </c>
      <c r="R4" s="120" t="s">
        <v>1719</v>
      </c>
      <c r="S4" s="120" t="s">
        <v>834</v>
      </c>
      <c r="T4" s="120" t="s">
        <v>1720</v>
      </c>
      <c r="U4" s="120" t="s">
        <v>834</v>
      </c>
      <c r="V4" s="120" t="s">
        <v>1721</v>
      </c>
      <c r="W4" s="226"/>
      <c r="X4" s="227" t="s">
        <v>1722</v>
      </c>
      <c r="Y4" s="227" t="s">
        <v>1723</v>
      </c>
      <c r="Z4" s="109" t="s">
        <v>1724</v>
      </c>
    </row>
    <row r="5" spans="1:26">
      <c r="A5" s="225"/>
      <c r="B5" s="119">
        <v>43831</v>
      </c>
      <c r="C5" s="104">
        <v>1.921</v>
      </c>
      <c r="D5" s="104">
        <v>1.921</v>
      </c>
      <c r="E5" s="104">
        <v>1.921</v>
      </c>
      <c r="F5" s="104">
        <v>1.921</v>
      </c>
      <c r="G5" s="105">
        <v>8.9999999999999998E-4</v>
      </c>
      <c r="H5" s="225"/>
      <c r="I5" s="225"/>
      <c r="J5" s="119">
        <v>43831</v>
      </c>
      <c r="K5" s="104">
        <v>6.5010000000000003</v>
      </c>
      <c r="L5" s="104">
        <v>6.548</v>
      </c>
      <c r="M5" s="104">
        <v>6.548</v>
      </c>
      <c r="N5" s="104">
        <v>6.5010000000000003</v>
      </c>
      <c r="O5" s="105">
        <v>-8.0999999999999996E-3</v>
      </c>
      <c r="P5" s="225"/>
      <c r="Q5" s="228">
        <f t="shared" ref="Q5:Q68" si="0">IFERROR(VLOOKUP(B5,J:O,1,FALSE),0)</f>
        <v>43831</v>
      </c>
      <c r="R5" s="229">
        <f t="shared" ref="R5:R68" si="1">IFERROR(VLOOKUP(Q5,B:G,2,FALSE),0)</f>
        <v>1.921</v>
      </c>
      <c r="S5" s="230">
        <f t="shared" ref="S5:S68" si="2">IFERROR(VLOOKUP(Q5,B:G,6,FALSE),0)</f>
        <v>8.9999999999999998E-4</v>
      </c>
      <c r="T5" s="229">
        <f t="shared" ref="T5:T68" si="3">IFERROR(VLOOKUP(Q5,J:O,2,FALSE),0)</f>
        <v>6.5010000000000003</v>
      </c>
      <c r="U5" s="230">
        <f t="shared" ref="U5:U68" si="4">IFERROR(VLOOKUP(Q5,J:O,6,FALSE),0)</f>
        <v>-8.0999999999999996E-3</v>
      </c>
      <c r="V5" s="229">
        <f>T5-R5</f>
        <v>4.58</v>
      </c>
      <c r="W5" s="225"/>
      <c r="X5" s="231">
        <f>AVERAGE(V5:V1430)%</f>
        <v>3.574209677419353E-2</v>
      </c>
      <c r="Y5" s="232">
        <v>4.3299999999999998E-2</v>
      </c>
      <c r="Z5" s="232">
        <f>Y5+X5</f>
        <v>7.9042096774193521E-2</v>
      </c>
    </row>
    <row r="6" spans="1:26">
      <c r="A6" s="225"/>
      <c r="B6" s="119">
        <v>43862</v>
      </c>
      <c r="C6" s="104">
        <v>1.877</v>
      </c>
      <c r="D6" s="104">
        <v>1.919</v>
      </c>
      <c r="E6" s="104">
        <v>1.946</v>
      </c>
      <c r="F6" s="104">
        <v>1.851</v>
      </c>
      <c r="G6" s="105">
        <v>-2.29E-2</v>
      </c>
      <c r="H6" s="225"/>
      <c r="I6" s="225"/>
      <c r="J6" s="119">
        <v>43862</v>
      </c>
      <c r="K6" s="104">
        <v>6.5019999999999998</v>
      </c>
      <c r="L6" s="104">
        <v>6.4980000000000002</v>
      </c>
      <c r="M6" s="104">
        <v>6.5119999999999996</v>
      </c>
      <c r="N6" s="104">
        <v>6.4889999999999999</v>
      </c>
      <c r="O6" s="105">
        <v>2.0000000000000001E-4</v>
      </c>
      <c r="P6" s="225"/>
      <c r="Q6" s="228">
        <f t="shared" si="0"/>
        <v>43862</v>
      </c>
      <c r="R6" s="229">
        <f t="shared" si="1"/>
        <v>1.877</v>
      </c>
      <c r="S6" s="230">
        <f t="shared" si="2"/>
        <v>-2.29E-2</v>
      </c>
      <c r="T6" s="229">
        <f t="shared" si="3"/>
        <v>6.5019999999999998</v>
      </c>
      <c r="U6" s="230">
        <f t="shared" si="4"/>
        <v>2.0000000000000001E-4</v>
      </c>
      <c r="V6" s="229">
        <f t="shared" ref="V6:V69" si="5">T6-R6</f>
        <v>4.625</v>
      </c>
      <c r="W6" s="225"/>
      <c r="X6" s="225"/>
      <c r="Y6" s="233"/>
      <c r="Z6" s="225"/>
    </row>
    <row r="7" spans="1:26">
      <c r="A7" s="225"/>
      <c r="B7" s="119">
        <v>43891</v>
      </c>
      <c r="C7" s="104">
        <v>1.7929999999999999</v>
      </c>
      <c r="D7" s="104">
        <v>1.8420000000000001</v>
      </c>
      <c r="E7" s="104">
        <v>1.8440000000000001</v>
      </c>
      <c r="F7" s="104">
        <v>1.786</v>
      </c>
      <c r="G7" s="105">
        <v>-4.4600000000000001E-2</v>
      </c>
      <c r="H7" s="225"/>
      <c r="I7" s="225"/>
      <c r="J7" s="119">
        <v>43891</v>
      </c>
      <c r="K7" s="104">
        <v>6.51</v>
      </c>
      <c r="L7" s="104">
        <v>6.4939999999999998</v>
      </c>
      <c r="M7" s="104">
        <v>6.52</v>
      </c>
      <c r="N7" s="104">
        <v>6.4850000000000003</v>
      </c>
      <c r="O7" s="105">
        <v>1.1999999999999999E-3</v>
      </c>
      <c r="P7" s="225"/>
      <c r="Q7" s="228">
        <f t="shared" si="0"/>
        <v>43891</v>
      </c>
      <c r="R7" s="229">
        <f t="shared" si="1"/>
        <v>1.7929999999999999</v>
      </c>
      <c r="S7" s="230">
        <f t="shared" si="2"/>
        <v>-4.4600000000000001E-2</v>
      </c>
      <c r="T7" s="229">
        <f t="shared" si="3"/>
        <v>6.51</v>
      </c>
      <c r="U7" s="230">
        <f t="shared" si="4"/>
        <v>1.1999999999999999E-3</v>
      </c>
      <c r="V7" s="229">
        <f t="shared" si="5"/>
        <v>4.7169999999999996</v>
      </c>
      <c r="W7" s="225"/>
      <c r="X7" s="202" t="s">
        <v>1725</v>
      </c>
      <c r="Y7" s="202"/>
      <c r="Z7" s="225"/>
    </row>
    <row r="8" spans="1:26">
      <c r="A8" s="225"/>
      <c r="B8" s="119">
        <v>43983</v>
      </c>
      <c r="C8" s="104">
        <v>1.8089999999999999</v>
      </c>
      <c r="D8" s="104">
        <v>1.7689999999999999</v>
      </c>
      <c r="E8" s="104">
        <v>1.8160000000000001</v>
      </c>
      <c r="F8" s="104">
        <v>1.76</v>
      </c>
      <c r="G8" s="105">
        <v>8.8000000000000005E-3</v>
      </c>
      <c r="H8" s="225"/>
      <c r="I8" s="225"/>
      <c r="J8" s="119">
        <v>43983</v>
      </c>
      <c r="K8" s="104">
        <v>6.5650000000000004</v>
      </c>
      <c r="L8" s="104">
        <v>6.5339999999999998</v>
      </c>
      <c r="M8" s="104">
        <v>6.5670000000000002</v>
      </c>
      <c r="N8" s="104">
        <v>6.5309999999999997</v>
      </c>
      <c r="O8" s="105">
        <v>8.3999999999999995E-3</v>
      </c>
      <c r="P8" s="225"/>
      <c r="Q8" s="228">
        <f t="shared" si="0"/>
        <v>43983</v>
      </c>
      <c r="R8" s="229">
        <f t="shared" si="1"/>
        <v>1.8089999999999999</v>
      </c>
      <c r="S8" s="230">
        <f t="shared" si="2"/>
        <v>8.8000000000000005E-3</v>
      </c>
      <c r="T8" s="229">
        <f t="shared" si="3"/>
        <v>6.5650000000000004</v>
      </c>
      <c r="U8" s="230">
        <f t="shared" si="4"/>
        <v>8.3999999999999995E-3</v>
      </c>
      <c r="V8" s="229">
        <f t="shared" si="5"/>
        <v>4.7560000000000002</v>
      </c>
      <c r="W8" s="225"/>
      <c r="X8" s="225"/>
      <c r="Y8" s="225"/>
      <c r="Z8" s="225"/>
    </row>
    <row r="9" spans="1:26">
      <c r="A9" s="225"/>
      <c r="B9" s="119">
        <v>44013</v>
      </c>
      <c r="C9" s="104">
        <v>1.8109999999999999</v>
      </c>
      <c r="D9" s="104">
        <v>1.8129999999999999</v>
      </c>
      <c r="E9" s="104">
        <v>1.8280000000000001</v>
      </c>
      <c r="F9" s="104">
        <v>1.7949999999999999</v>
      </c>
      <c r="G9" s="105">
        <v>1E-3</v>
      </c>
      <c r="H9" s="225"/>
      <c r="I9" s="225"/>
      <c r="J9" s="119">
        <v>44013</v>
      </c>
      <c r="K9" s="104">
        <v>6.55</v>
      </c>
      <c r="L9" s="104">
        <v>6.5469999999999997</v>
      </c>
      <c r="M9" s="104">
        <v>6.5629999999999997</v>
      </c>
      <c r="N9" s="104">
        <v>6.5279999999999996</v>
      </c>
      <c r="O9" s="105">
        <v>-2.3E-3</v>
      </c>
      <c r="P9" s="225"/>
      <c r="Q9" s="228">
        <f t="shared" si="0"/>
        <v>44013</v>
      </c>
      <c r="R9" s="229">
        <f t="shared" si="1"/>
        <v>1.8109999999999999</v>
      </c>
      <c r="S9" s="230">
        <f t="shared" si="2"/>
        <v>1E-3</v>
      </c>
      <c r="T9" s="229">
        <f t="shared" si="3"/>
        <v>6.55</v>
      </c>
      <c r="U9" s="230">
        <f t="shared" si="4"/>
        <v>-2.3E-3</v>
      </c>
      <c r="V9" s="229">
        <f t="shared" si="5"/>
        <v>4.7389999999999999</v>
      </c>
      <c r="W9" s="225"/>
      <c r="X9" s="225"/>
      <c r="Y9" s="225"/>
      <c r="Z9" s="225"/>
    </row>
    <row r="10" spans="1:26">
      <c r="A10" s="225"/>
      <c r="B10" s="119">
        <v>44044</v>
      </c>
      <c r="C10" s="104">
        <v>1.8740000000000001</v>
      </c>
      <c r="D10" s="104">
        <v>1.7669999999999999</v>
      </c>
      <c r="E10" s="104">
        <v>1.877</v>
      </c>
      <c r="F10" s="104">
        <v>1.7050000000000001</v>
      </c>
      <c r="G10" s="105">
        <v>3.4799999999999998E-2</v>
      </c>
      <c r="H10" s="225"/>
      <c r="I10" s="225"/>
      <c r="J10" s="119">
        <v>44044</v>
      </c>
      <c r="K10" s="104">
        <v>6.5570000000000004</v>
      </c>
      <c r="L10" s="104">
        <v>6.5780000000000003</v>
      </c>
      <c r="M10" s="104">
        <v>6.5780000000000003</v>
      </c>
      <c r="N10" s="104">
        <v>6.5439999999999996</v>
      </c>
      <c r="O10" s="105">
        <v>1.1000000000000001E-3</v>
      </c>
      <c r="P10" s="225"/>
      <c r="Q10" s="228">
        <f t="shared" si="0"/>
        <v>44044</v>
      </c>
      <c r="R10" s="229">
        <f t="shared" si="1"/>
        <v>1.8740000000000001</v>
      </c>
      <c r="S10" s="230">
        <f t="shared" si="2"/>
        <v>3.4799999999999998E-2</v>
      </c>
      <c r="T10" s="229">
        <f t="shared" si="3"/>
        <v>6.5570000000000004</v>
      </c>
      <c r="U10" s="230">
        <f t="shared" si="4"/>
        <v>1.1000000000000001E-3</v>
      </c>
      <c r="V10" s="229">
        <f t="shared" si="5"/>
        <v>4.6829999999999998</v>
      </c>
      <c r="W10" s="225"/>
      <c r="X10" s="225"/>
      <c r="Y10" s="225"/>
      <c r="Z10" s="225"/>
    </row>
    <row r="11" spans="1:26">
      <c r="A11" s="225"/>
      <c r="B11" s="119">
        <v>44075</v>
      </c>
      <c r="C11" s="104">
        <v>1.855</v>
      </c>
      <c r="D11" s="104">
        <v>1.87</v>
      </c>
      <c r="E11" s="104">
        <v>1.9</v>
      </c>
      <c r="F11" s="104">
        <v>1.849</v>
      </c>
      <c r="G11" s="105">
        <v>-1.03E-2</v>
      </c>
      <c r="H11" s="225"/>
      <c r="I11" s="225"/>
      <c r="J11" s="119">
        <v>44075</v>
      </c>
      <c r="K11" s="104">
        <v>6.524</v>
      </c>
      <c r="L11" s="104">
        <v>6.5259999999999998</v>
      </c>
      <c r="M11" s="104">
        <v>6.5540000000000003</v>
      </c>
      <c r="N11" s="104">
        <v>6.52</v>
      </c>
      <c r="O11" s="105">
        <v>-5.0000000000000001E-3</v>
      </c>
      <c r="P11" s="225"/>
      <c r="Q11" s="228">
        <f t="shared" si="0"/>
        <v>44075</v>
      </c>
      <c r="R11" s="229">
        <f t="shared" si="1"/>
        <v>1.855</v>
      </c>
      <c r="S11" s="230">
        <f t="shared" si="2"/>
        <v>-1.03E-2</v>
      </c>
      <c r="T11" s="229">
        <f t="shared" si="3"/>
        <v>6.524</v>
      </c>
      <c r="U11" s="230">
        <f t="shared" si="4"/>
        <v>-5.0000000000000001E-3</v>
      </c>
      <c r="V11" s="229">
        <f t="shared" si="5"/>
        <v>4.6690000000000005</v>
      </c>
      <c r="W11" s="225"/>
      <c r="X11" s="225"/>
      <c r="Y11" s="234"/>
      <c r="Z11" s="225"/>
    </row>
    <row r="12" spans="1:26">
      <c r="A12" s="225"/>
      <c r="B12" s="119">
        <v>44105</v>
      </c>
      <c r="C12" s="104">
        <v>1.82</v>
      </c>
      <c r="D12" s="104">
        <v>1.8580000000000001</v>
      </c>
      <c r="E12" s="104">
        <v>1.869</v>
      </c>
      <c r="F12" s="104">
        <v>1.8160000000000001</v>
      </c>
      <c r="G12" s="105">
        <v>-1.8800000000000001E-2</v>
      </c>
      <c r="H12" s="225"/>
      <c r="I12" s="225"/>
      <c r="J12" s="119">
        <v>44105</v>
      </c>
      <c r="K12" s="104">
        <v>6.585</v>
      </c>
      <c r="L12" s="104">
        <v>6.5830000000000002</v>
      </c>
      <c r="M12" s="104">
        <v>6.5949999999999998</v>
      </c>
      <c r="N12" s="104">
        <v>6.5759999999999996</v>
      </c>
      <c r="O12" s="105">
        <v>9.4000000000000004E-3</v>
      </c>
      <c r="P12" s="225"/>
      <c r="Q12" s="228">
        <f t="shared" si="0"/>
        <v>44105</v>
      </c>
      <c r="R12" s="229">
        <f t="shared" si="1"/>
        <v>1.82</v>
      </c>
      <c r="S12" s="230">
        <f t="shared" si="2"/>
        <v>-1.8800000000000001E-2</v>
      </c>
      <c r="T12" s="229">
        <f t="shared" si="3"/>
        <v>6.585</v>
      </c>
      <c r="U12" s="230">
        <f t="shared" si="4"/>
        <v>9.4000000000000004E-3</v>
      </c>
      <c r="V12" s="229">
        <f t="shared" si="5"/>
        <v>4.7649999999999997</v>
      </c>
      <c r="W12" s="225"/>
      <c r="X12" s="225"/>
      <c r="Y12" s="225"/>
      <c r="Z12" s="225"/>
    </row>
    <row r="13" spans="1:26">
      <c r="A13" s="225"/>
      <c r="B13" s="120" t="s">
        <v>1726</v>
      </c>
      <c r="C13" s="104">
        <v>1.8480000000000001</v>
      </c>
      <c r="D13" s="104">
        <v>1.82</v>
      </c>
      <c r="E13" s="104">
        <v>1.8580000000000001</v>
      </c>
      <c r="F13" s="104">
        <v>1.82</v>
      </c>
      <c r="G13" s="105">
        <v>1.54E-2</v>
      </c>
      <c r="H13" s="225"/>
      <c r="I13" s="225"/>
      <c r="J13" s="120" t="s">
        <v>1726</v>
      </c>
      <c r="K13" s="104">
        <v>6.5919999999999996</v>
      </c>
      <c r="L13" s="104">
        <v>6.5880000000000001</v>
      </c>
      <c r="M13" s="104">
        <v>6.6210000000000004</v>
      </c>
      <c r="N13" s="104">
        <v>6.5810000000000004</v>
      </c>
      <c r="O13" s="105">
        <v>1.1000000000000001E-3</v>
      </c>
      <c r="P13" s="225"/>
      <c r="Q13" s="228" t="str">
        <f t="shared" si="0"/>
        <v>13-01-2020</v>
      </c>
      <c r="R13" s="229">
        <f t="shared" si="1"/>
        <v>1.8480000000000001</v>
      </c>
      <c r="S13" s="230">
        <f t="shared" si="2"/>
        <v>1.54E-2</v>
      </c>
      <c r="T13" s="229">
        <f t="shared" si="3"/>
        <v>6.5919999999999996</v>
      </c>
      <c r="U13" s="230">
        <f t="shared" si="4"/>
        <v>1.1000000000000001E-3</v>
      </c>
      <c r="V13" s="229">
        <f t="shared" si="5"/>
        <v>4.7439999999999998</v>
      </c>
      <c r="W13" s="225"/>
      <c r="X13" s="225"/>
      <c r="Y13" s="225"/>
      <c r="Z13" s="225"/>
    </row>
    <row r="14" spans="1:26">
      <c r="A14" s="225"/>
      <c r="B14" s="120" t="s">
        <v>1727</v>
      </c>
      <c r="C14" s="104">
        <v>1.8129999999999999</v>
      </c>
      <c r="D14" s="104">
        <v>1.851</v>
      </c>
      <c r="E14" s="104">
        <v>1.863</v>
      </c>
      <c r="F14" s="104">
        <v>1.8109999999999999</v>
      </c>
      <c r="G14" s="105">
        <v>-1.89E-2</v>
      </c>
      <c r="H14" s="225"/>
      <c r="I14" s="225"/>
      <c r="J14" s="120" t="s">
        <v>1727</v>
      </c>
      <c r="K14" s="104">
        <v>6.6619999999999999</v>
      </c>
      <c r="L14" s="104">
        <v>6.6920000000000002</v>
      </c>
      <c r="M14" s="104">
        <v>6.6920000000000002</v>
      </c>
      <c r="N14" s="104">
        <v>6.6479999999999997</v>
      </c>
      <c r="O14" s="105">
        <v>1.06E-2</v>
      </c>
      <c r="P14" s="225"/>
      <c r="Q14" s="228" t="str">
        <f t="shared" si="0"/>
        <v>14-01-2020</v>
      </c>
      <c r="R14" s="229">
        <f t="shared" si="1"/>
        <v>1.8129999999999999</v>
      </c>
      <c r="S14" s="230">
        <f t="shared" si="2"/>
        <v>-1.89E-2</v>
      </c>
      <c r="T14" s="229">
        <f t="shared" si="3"/>
        <v>6.6619999999999999</v>
      </c>
      <c r="U14" s="230">
        <f t="shared" si="4"/>
        <v>1.06E-2</v>
      </c>
      <c r="V14" s="229">
        <f t="shared" si="5"/>
        <v>4.8490000000000002</v>
      </c>
      <c r="W14" s="225"/>
      <c r="X14" s="225"/>
      <c r="Y14" s="225"/>
      <c r="Z14" s="225"/>
    </row>
    <row r="15" spans="1:26">
      <c r="A15" s="225"/>
      <c r="B15" s="120" t="s">
        <v>1728</v>
      </c>
      <c r="C15" s="104">
        <v>1.786</v>
      </c>
      <c r="D15" s="104">
        <v>1.8069999999999999</v>
      </c>
      <c r="E15" s="104">
        <v>1.8180000000000001</v>
      </c>
      <c r="F15" s="104">
        <v>1.78</v>
      </c>
      <c r="G15" s="105">
        <v>-1.4500000000000001E-2</v>
      </c>
      <c r="H15" s="225"/>
      <c r="I15" s="225"/>
      <c r="J15" s="120" t="s">
        <v>1728</v>
      </c>
      <c r="K15" s="104">
        <v>6.6230000000000002</v>
      </c>
      <c r="L15" s="104">
        <v>6.66</v>
      </c>
      <c r="M15" s="104">
        <v>6.665</v>
      </c>
      <c r="N15" s="104">
        <v>6.6230000000000002</v>
      </c>
      <c r="O15" s="105">
        <v>-5.8999999999999999E-3</v>
      </c>
      <c r="P15" s="225"/>
      <c r="Q15" s="228" t="str">
        <f t="shared" si="0"/>
        <v>15-01-2020</v>
      </c>
      <c r="R15" s="229">
        <f t="shared" si="1"/>
        <v>1.786</v>
      </c>
      <c r="S15" s="230">
        <f t="shared" si="2"/>
        <v>-1.4500000000000001E-2</v>
      </c>
      <c r="T15" s="229">
        <f t="shared" si="3"/>
        <v>6.6230000000000002</v>
      </c>
      <c r="U15" s="230">
        <f t="shared" si="4"/>
        <v>-5.8999999999999999E-3</v>
      </c>
      <c r="V15" s="229">
        <f t="shared" si="5"/>
        <v>4.8369999999999997</v>
      </c>
      <c r="W15" s="225"/>
      <c r="X15" s="225"/>
      <c r="Y15" s="225"/>
      <c r="Z15" s="225"/>
    </row>
    <row r="16" spans="1:26">
      <c r="A16" s="225"/>
      <c r="B16" s="120" t="s">
        <v>1729</v>
      </c>
      <c r="C16" s="104">
        <v>1.8089999999999999</v>
      </c>
      <c r="D16" s="104">
        <v>1.792</v>
      </c>
      <c r="E16" s="104">
        <v>1.82</v>
      </c>
      <c r="F16" s="104">
        <v>1.776</v>
      </c>
      <c r="G16" s="105">
        <v>1.2699999999999999E-2</v>
      </c>
      <c r="H16" s="225"/>
      <c r="I16" s="225"/>
      <c r="J16" s="120" t="s">
        <v>1729</v>
      </c>
      <c r="K16" s="104">
        <v>6.5979999999999999</v>
      </c>
      <c r="L16" s="104">
        <v>6.6120000000000001</v>
      </c>
      <c r="M16" s="104">
        <v>6.6429999999999998</v>
      </c>
      <c r="N16" s="104">
        <v>6.5979999999999999</v>
      </c>
      <c r="O16" s="105">
        <v>-3.8E-3</v>
      </c>
      <c r="P16" s="225"/>
      <c r="Q16" s="228" t="str">
        <f t="shared" si="0"/>
        <v>16-01-2020</v>
      </c>
      <c r="R16" s="229">
        <f t="shared" si="1"/>
        <v>1.8089999999999999</v>
      </c>
      <c r="S16" s="230">
        <f t="shared" si="2"/>
        <v>1.2699999999999999E-2</v>
      </c>
      <c r="T16" s="229">
        <f t="shared" si="3"/>
        <v>6.5979999999999999</v>
      </c>
      <c r="U16" s="230">
        <f t="shared" si="4"/>
        <v>-3.8E-3</v>
      </c>
      <c r="V16" s="229">
        <f t="shared" si="5"/>
        <v>4.7889999999999997</v>
      </c>
      <c r="W16" s="225"/>
      <c r="X16" s="225"/>
      <c r="Y16" s="225"/>
      <c r="Z16" s="225"/>
    </row>
    <row r="17" spans="2:22">
      <c r="B17" s="120" t="s">
        <v>1730</v>
      </c>
      <c r="C17" s="104">
        <v>1.825</v>
      </c>
      <c r="D17" s="104">
        <v>1.823</v>
      </c>
      <c r="E17" s="104">
        <v>1.849</v>
      </c>
      <c r="F17" s="104">
        <v>1.8129999999999999</v>
      </c>
      <c r="G17" s="105">
        <v>8.8000000000000005E-3</v>
      </c>
      <c r="H17" s="225"/>
      <c r="I17" s="225"/>
      <c r="J17" s="120" t="s">
        <v>1730</v>
      </c>
      <c r="K17" s="104">
        <v>6.6219999999999999</v>
      </c>
      <c r="L17" s="104">
        <v>6.601</v>
      </c>
      <c r="M17" s="104">
        <v>6.6260000000000003</v>
      </c>
      <c r="N17" s="104">
        <v>6.601</v>
      </c>
      <c r="O17" s="105">
        <v>3.5999999999999999E-3</v>
      </c>
      <c r="P17" s="225"/>
      <c r="Q17" s="228" t="str">
        <f t="shared" si="0"/>
        <v>17-01-2020</v>
      </c>
      <c r="R17" s="229">
        <f t="shared" si="1"/>
        <v>1.825</v>
      </c>
      <c r="S17" s="230">
        <f t="shared" si="2"/>
        <v>8.8000000000000005E-3</v>
      </c>
      <c r="T17" s="229">
        <f t="shared" si="3"/>
        <v>6.6219999999999999</v>
      </c>
      <c r="U17" s="230">
        <f t="shared" si="4"/>
        <v>3.5999999999999999E-3</v>
      </c>
      <c r="V17" s="229">
        <f t="shared" si="5"/>
        <v>4.7969999999999997</v>
      </c>
    </row>
    <row r="18" spans="2:22">
      <c r="B18" s="120" t="s">
        <v>1731</v>
      </c>
      <c r="C18" s="104">
        <v>1.823</v>
      </c>
      <c r="D18" s="104">
        <v>1.823</v>
      </c>
      <c r="E18" s="104">
        <v>1.823</v>
      </c>
      <c r="F18" s="104">
        <v>1.823</v>
      </c>
      <c r="G18" s="105">
        <v>-1E-3</v>
      </c>
      <c r="H18" s="225"/>
      <c r="I18" s="225"/>
      <c r="J18" s="120" t="s">
        <v>1731</v>
      </c>
      <c r="K18" s="104">
        <v>6.6390000000000002</v>
      </c>
      <c r="L18" s="104">
        <v>6.6390000000000002</v>
      </c>
      <c r="M18" s="104">
        <v>6.6470000000000002</v>
      </c>
      <c r="N18" s="104">
        <v>6.625</v>
      </c>
      <c r="O18" s="105">
        <v>2.5999999999999999E-3</v>
      </c>
      <c r="P18" s="225"/>
      <c r="Q18" s="228" t="str">
        <f t="shared" si="0"/>
        <v>20-01-2020</v>
      </c>
      <c r="R18" s="229">
        <f t="shared" si="1"/>
        <v>1.823</v>
      </c>
      <c r="S18" s="230">
        <f t="shared" si="2"/>
        <v>-1E-3</v>
      </c>
      <c r="T18" s="229">
        <f t="shared" si="3"/>
        <v>6.6390000000000002</v>
      </c>
      <c r="U18" s="230">
        <f t="shared" si="4"/>
        <v>2.5999999999999999E-3</v>
      </c>
      <c r="V18" s="229">
        <f t="shared" si="5"/>
        <v>4.8160000000000007</v>
      </c>
    </row>
    <row r="19" spans="2:22">
      <c r="B19" s="120" t="s">
        <v>1732</v>
      </c>
      <c r="C19" s="104">
        <v>1.774</v>
      </c>
      <c r="D19" s="104">
        <v>1.823</v>
      </c>
      <c r="E19" s="104">
        <v>1.825</v>
      </c>
      <c r="F19" s="104">
        <v>1.766</v>
      </c>
      <c r="G19" s="105">
        <v>-2.6800000000000001E-2</v>
      </c>
      <c r="H19" s="225"/>
      <c r="I19" s="225"/>
      <c r="J19" s="120" t="s">
        <v>1732</v>
      </c>
      <c r="K19" s="104">
        <v>6.633</v>
      </c>
      <c r="L19" s="104">
        <v>6.6349999999999998</v>
      </c>
      <c r="M19" s="104">
        <v>6.6440000000000001</v>
      </c>
      <c r="N19" s="104">
        <v>6.6180000000000003</v>
      </c>
      <c r="O19" s="105">
        <v>-8.9999999999999998E-4</v>
      </c>
      <c r="P19" s="225"/>
      <c r="Q19" s="228" t="str">
        <f t="shared" si="0"/>
        <v>21-01-2020</v>
      </c>
      <c r="R19" s="229">
        <f t="shared" si="1"/>
        <v>1.774</v>
      </c>
      <c r="S19" s="230">
        <f t="shared" si="2"/>
        <v>-2.6800000000000001E-2</v>
      </c>
      <c r="T19" s="229">
        <f t="shared" si="3"/>
        <v>6.633</v>
      </c>
      <c r="U19" s="230">
        <f t="shared" si="4"/>
        <v>-8.9999999999999998E-4</v>
      </c>
      <c r="V19" s="229">
        <f t="shared" si="5"/>
        <v>4.859</v>
      </c>
    </row>
    <row r="20" spans="2:22">
      <c r="B20" s="120" t="s">
        <v>1733</v>
      </c>
      <c r="C20" s="104">
        <v>1.7689999999999999</v>
      </c>
      <c r="D20" s="104">
        <v>1.7829999999999999</v>
      </c>
      <c r="E20" s="104">
        <v>1.7929999999999999</v>
      </c>
      <c r="F20" s="104">
        <v>1.7589999999999999</v>
      </c>
      <c r="G20" s="105">
        <v>-2.8999999999999998E-3</v>
      </c>
      <c r="H20" s="225"/>
      <c r="I20" s="225"/>
      <c r="J20" s="120" t="s">
        <v>1733</v>
      </c>
      <c r="K20" s="104">
        <v>6.6349999999999998</v>
      </c>
      <c r="L20" s="104">
        <v>6.6289999999999996</v>
      </c>
      <c r="M20" s="104">
        <v>6.6429999999999998</v>
      </c>
      <c r="N20" s="104">
        <v>6.6269999999999998</v>
      </c>
      <c r="O20" s="105">
        <v>2.9999999999999997E-4</v>
      </c>
      <c r="P20" s="225"/>
      <c r="Q20" s="228" t="str">
        <f t="shared" si="0"/>
        <v>22-01-2020</v>
      </c>
      <c r="R20" s="229">
        <f t="shared" si="1"/>
        <v>1.7689999999999999</v>
      </c>
      <c r="S20" s="230">
        <f t="shared" si="2"/>
        <v>-2.8999999999999998E-3</v>
      </c>
      <c r="T20" s="229">
        <f t="shared" si="3"/>
        <v>6.6349999999999998</v>
      </c>
      <c r="U20" s="230">
        <f t="shared" si="4"/>
        <v>2.9999999999999997E-4</v>
      </c>
      <c r="V20" s="229">
        <f t="shared" si="5"/>
        <v>4.8659999999999997</v>
      </c>
    </row>
    <row r="21" spans="2:22">
      <c r="B21" s="120" t="s">
        <v>1734</v>
      </c>
      <c r="C21" s="104">
        <v>1.7310000000000001</v>
      </c>
      <c r="D21" s="104">
        <v>1.764</v>
      </c>
      <c r="E21" s="104">
        <v>1.766</v>
      </c>
      <c r="F21" s="104">
        <v>1.7130000000000001</v>
      </c>
      <c r="G21" s="105">
        <v>-2.1600000000000001E-2</v>
      </c>
      <c r="H21" s="225"/>
      <c r="I21" s="225"/>
      <c r="J21" s="120" t="s">
        <v>1734</v>
      </c>
      <c r="K21" s="104">
        <v>6.5960000000000001</v>
      </c>
      <c r="L21" s="104">
        <v>6.6230000000000002</v>
      </c>
      <c r="M21" s="104">
        <v>6.6319999999999997</v>
      </c>
      <c r="N21" s="104">
        <v>6.5940000000000003</v>
      </c>
      <c r="O21" s="105">
        <v>-5.8999999999999999E-3</v>
      </c>
      <c r="P21" s="225"/>
      <c r="Q21" s="228" t="str">
        <f t="shared" si="0"/>
        <v>23-01-2020</v>
      </c>
      <c r="R21" s="229">
        <f t="shared" si="1"/>
        <v>1.7310000000000001</v>
      </c>
      <c r="S21" s="230">
        <f t="shared" si="2"/>
        <v>-2.1600000000000001E-2</v>
      </c>
      <c r="T21" s="229">
        <f t="shared" si="3"/>
        <v>6.5960000000000001</v>
      </c>
      <c r="U21" s="230">
        <f t="shared" si="4"/>
        <v>-5.8999999999999999E-3</v>
      </c>
      <c r="V21" s="229">
        <f t="shared" si="5"/>
        <v>4.8650000000000002</v>
      </c>
    </row>
    <row r="22" spans="2:22">
      <c r="B22" s="120" t="s">
        <v>1735</v>
      </c>
      <c r="C22" s="104">
        <v>1.6859999999999999</v>
      </c>
      <c r="D22" s="104">
        <v>1.7410000000000001</v>
      </c>
      <c r="E22" s="104">
        <v>1.762</v>
      </c>
      <c r="F22" s="104">
        <v>1.67</v>
      </c>
      <c r="G22" s="105">
        <v>-2.6100000000000002E-2</v>
      </c>
      <c r="H22" s="225"/>
      <c r="I22" s="225"/>
      <c r="J22" s="120" t="s">
        <v>1735</v>
      </c>
      <c r="K22" s="104">
        <v>6.5780000000000003</v>
      </c>
      <c r="L22" s="104">
        <v>6.5990000000000002</v>
      </c>
      <c r="M22" s="104">
        <v>6.6020000000000003</v>
      </c>
      <c r="N22" s="104">
        <v>6.569</v>
      </c>
      <c r="O22" s="105">
        <v>-2.7000000000000001E-3</v>
      </c>
      <c r="P22" s="225"/>
      <c r="Q22" s="228" t="str">
        <f t="shared" si="0"/>
        <v>24-01-2020</v>
      </c>
      <c r="R22" s="229">
        <f t="shared" si="1"/>
        <v>1.6859999999999999</v>
      </c>
      <c r="S22" s="230">
        <f t="shared" si="2"/>
        <v>-2.6100000000000002E-2</v>
      </c>
      <c r="T22" s="229">
        <f t="shared" si="3"/>
        <v>6.5780000000000003</v>
      </c>
      <c r="U22" s="230">
        <f t="shared" si="4"/>
        <v>-2.7000000000000001E-3</v>
      </c>
      <c r="V22" s="229">
        <f t="shared" si="5"/>
        <v>4.8920000000000003</v>
      </c>
    </row>
    <row r="23" spans="2:22">
      <c r="B23" s="120" t="s">
        <v>1736</v>
      </c>
      <c r="C23" s="104">
        <v>1.613</v>
      </c>
      <c r="D23" s="104">
        <v>1.63</v>
      </c>
      <c r="E23" s="104">
        <v>1.655</v>
      </c>
      <c r="F23" s="104">
        <v>1.5980000000000001</v>
      </c>
      <c r="G23" s="105">
        <v>-4.2999999999999997E-2</v>
      </c>
      <c r="H23" s="225"/>
      <c r="I23" s="225"/>
      <c r="J23" s="120" t="s">
        <v>1736</v>
      </c>
      <c r="K23" s="104">
        <v>6.5510000000000002</v>
      </c>
      <c r="L23" s="104">
        <v>6.5490000000000004</v>
      </c>
      <c r="M23" s="104">
        <v>6.5720000000000001</v>
      </c>
      <c r="N23" s="104">
        <v>6.5469999999999997</v>
      </c>
      <c r="O23" s="105">
        <v>-4.1000000000000003E-3</v>
      </c>
      <c r="P23" s="225"/>
      <c r="Q23" s="228" t="str">
        <f t="shared" si="0"/>
        <v>27-01-2020</v>
      </c>
      <c r="R23" s="229">
        <f t="shared" si="1"/>
        <v>1.613</v>
      </c>
      <c r="S23" s="230">
        <f t="shared" si="2"/>
        <v>-4.2999999999999997E-2</v>
      </c>
      <c r="T23" s="229">
        <f t="shared" si="3"/>
        <v>6.5510000000000002</v>
      </c>
      <c r="U23" s="230">
        <f t="shared" si="4"/>
        <v>-4.1000000000000003E-3</v>
      </c>
      <c r="V23" s="229">
        <f t="shared" si="5"/>
        <v>4.9380000000000006</v>
      </c>
    </row>
    <row r="24" spans="2:22">
      <c r="B24" s="120" t="s">
        <v>1737</v>
      </c>
      <c r="C24" s="104">
        <v>1.661</v>
      </c>
      <c r="D24" s="104">
        <v>1.6120000000000001</v>
      </c>
      <c r="E24" s="104">
        <v>1.663</v>
      </c>
      <c r="F24" s="104">
        <v>1.57</v>
      </c>
      <c r="G24" s="105">
        <v>2.9899999999999999E-2</v>
      </c>
      <c r="H24" s="225"/>
      <c r="I24" s="225"/>
      <c r="J24" s="120" t="s">
        <v>1737</v>
      </c>
      <c r="K24" s="104">
        <v>6.5750000000000002</v>
      </c>
      <c r="L24" s="104">
        <v>6.5620000000000003</v>
      </c>
      <c r="M24" s="104">
        <v>6.5810000000000004</v>
      </c>
      <c r="N24" s="104">
        <v>6.5490000000000004</v>
      </c>
      <c r="O24" s="105">
        <v>3.7000000000000002E-3</v>
      </c>
      <c r="P24" s="225"/>
      <c r="Q24" s="228" t="str">
        <f t="shared" si="0"/>
        <v>28-01-2020</v>
      </c>
      <c r="R24" s="229">
        <f t="shared" si="1"/>
        <v>1.661</v>
      </c>
      <c r="S24" s="230">
        <f t="shared" si="2"/>
        <v>2.9899999999999999E-2</v>
      </c>
      <c r="T24" s="229">
        <f t="shared" si="3"/>
        <v>6.5750000000000002</v>
      </c>
      <c r="U24" s="230">
        <f t="shared" si="4"/>
        <v>3.7000000000000002E-3</v>
      </c>
      <c r="V24" s="229">
        <f t="shared" si="5"/>
        <v>4.9139999999999997</v>
      </c>
    </row>
    <row r="25" spans="2:22">
      <c r="B25" s="120" t="s">
        <v>1738</v>
      </c>
      <c r="C25" s="104">
        <v>1.581</v>
      </c>
      <c r="D25" s="104">
        <v>1.6479999999999999</v>
      </c>
      <c r="E25" s="104">
        <v>1.667</v>
      </c>
      <c r="F25" s="104">
        <v>1.579</v>
      </c>
      <c r="G25" s="105">
        <v>-4.87E-2</v>
      </c>
      <c r="H25" s="225"/>
      <c r="I25" s="225"/>
      <c r="J25" s="120" t="s">
        <v>1738</v>
      </c>
      <c r="K25" s="104">
        <v>6.5679999999999996</v>
      </c>
      <c r="L25" s="104">
        <v>6.59</v>
      </c>
      <c r="M25" s="104">
        <v>6.5940000000000003</v>
      </c>
      <c r="N25" s="104">
        <v>6.5629999999999997</v>
      </c>
      <c r="O25" s="105">
        <v>-1.1000000000000001E-3</v>
      </c>
      <c r="P25" s="225"/>
      <c r="Q25" s="228" t="str">
        <f t="shared" si="0"/>
        <v>29-01-2020</v>
      </c>
      <c r="R25" s="229">
        <f t="shared" si="1"/>
        <v>1.581</v>
      </c>
      <c r="S25" s="230">
        <f t="shared" si="2"/>
        <v>-4.87E-2</v>
      </c>
      <c r="T25" s="229">
        <f t="shared" si="3"/>
        <v>6.5679999999999996</v>
      </c>
      <c r="U25" s="230">
        <f t="shared" si="4"/>
        <v>-1.1000000000000001E-3</v>
      </c>
      <c r="V25" s="229">
        <f t="shared" si="5"/>
        <v>4.9870000000000001</v>
      </c>
    </row>
    <row r="26" spans="2:22">
      <c r="B26" s="120" t="s">
        <v>1739</v>
      </c>
      <c r="C26" s="104">
        <v>1.591</v>
      </c>
      <c r="D26" s="104">
        <v>1.587</v>
      </c>
      <c r="E26" s="104">
        <v>1.5940000000000001</v>
      </c>
      <c r="F26" s="104">
        <v>1.534</v>
      </c>
      <c r="G26" s="105">
        <v>6.4999999999999997E-3</v>
      </c>
      <c r="H26" s="225"/>
      <c r="I26" s="225"/>
      <c r="J26" s="120" t="s">
        <v>1739</v>
      </c>
      <c r="K26" s="104">
        <v>6.5579999999999998</v>
      </c>
      <c r="L26" s="104">
        <v>6.5529999999999999</v>
      </c>
      <c r="M26" s="104">
        <v>6.5650000000000004</v>
      </c>
      <c r="N26" s="104">
        <v>6.5529999999999999</v>
      </c>
      <c r="O26" s="105">
        <v>-1.5E-3</v>
      </c>
      <c r="P26" s="225"/>
      <c r="Q26" s="228" t="str">
        <f t="shared" si="0"/>
        <v>30-01-2020</v>
      </c>
      <c r="R26" s="229">
        <f t="shared" si="1"/>
        <v>1.591</v>
      </c>
      <c r="S26" s="230">
        <f t="shared" si="2"/>
        <v>6.4999999999999997E-3</v>
      </c>
      <c r="T26" s="229">
        <f t="shared" si="3"/>
        <v>6.5579999999999998</v>
      </c>
      <c r="U26" s="230">
        <f t="shared" si="4"/>
        <v>-1.5E-3</v>
      </c>
      <c r="V26" s="229">
        <f t="shared" si="5"/>
        <v>4.9669999999999996</v>
      </c>
    </row>
    <row r="27" spans="2:22">
      <c r="B27" s="120" t="s">
        <v>1740</v>
      </c>
      <c r="C27" s="104">
        <v>1.5049999999999999</v>
      </c>
      <c r="D27" s="104">
        <v>1.5820000000000001</v>
      </c>
      <c r="E27" s="104">
        <v>1.599</v>
      </c>
      <c r="F27" s="104">
        <v>1.5029999999999999</v>
      </c>
      <c r="G27" s="105">
        <v>-5.3800000000000001E-2</v>
      </c>
      <c r="H27" s="225"/>
      <c r="I27" s="225"/>
      <c r="J27" s="120" t="s">
        <v>1740</v>
      </c>
      <c r="K27" s="104">
        <v>6.5990000000000002</v>
      </c>
      <c r="L27" s="104">
        <v>6.577</v>
      </c>
      <c r="M27" s="104">
        <v>6.6</v>
      </c>
      <c r="N27" s="104">
        <v>6.5750000000000002</v>
      </c>
      <c r="O27" s="105">
        <v>6.3E-3</v>
      </c>
      <c r="P27" s="225"/>
      <c r="Q27" s="228" t="str">
        <f t="shared" si="0"/>
        <v>31-01-2020</v>
      </c>
      <c r="R27" s="229">
        <f t="shared" si="1"/>
        <v>1.5049999999999999</v>
      </c>
      <c r="S27" s="230">
        <f t="shared" si="2"/>
        <v>-5.3800000000000001E-2</v>
      </c>
      <c r="T27" s="229">
        <f t="shared" si="3"/>
        <v>6.5990000000000002</v>
      </c>
      <c r="U27" s="230">
        <f t="shared" si="4"/>
        <v>6.3E-3</v>
      </c>
      <c r="V27" s="229">
        <f t="shared" si="5"/>
        <v>5.0940000000000003</v>
      </c>
    </row>
    <row r="28" spans="2:22">
      <c r="B28" s="119">
        <v>43892</v>
      </c>
      <c r="C28" s="104">
        <v>1.526</v>
      </c>
      <c r="D28" s="104">
        <v>1.514</v>
      </c>
      <c r="E28" s="104">
        <v>1.575</v>
      </c>
      <c r="F28" s="104">
        <v>1.512</v>
      </c>
      <c r="G28" s="105">
        <v>1.3599999999999999E-2</v>
      </c>
      <c r="H28" s="225"/>
      <c r="I28" s="225"/>
      <c r="J28" s="119">
        <v>43892</v>
      </c>
      <c r="K28" s="104">
        <v>6.5030000000000001</v>
      </c>
      <c r="L28" s="104">
        <v>6.5090000000000003</v>
      </c>
      <c r="M28" s="104">
        <v>6.52</v>
      </c>
      <c r="N28" s="104">
        <v>6.4969999999999999</v>
      </c>
      <c r="O28" s="105">
        <v>-1.4500000000000001E-2</v>
      </c>
      <c r="P28" s="225"/>
      <c r="Q28" s="228">
        <f t="shared" si="0"/>
        <v>43892</v>
      </c>
      <c r="R28" s="229">
        <f t="shared" si="1"/>
        <v>1.526</v>
      </c>
      <c r="S28" s="230">
        <f t="shared" si="2"/>
        <v>1.3599999999999999E-2</v>
      </c>
      <c r="T28" s="229">
        <f t="shared" si="3"/>
        <v>6.5030000000000001</v>
      </c>
      <c r="U28" s="230">
        <f t="shared" si="4"/>
        <v>-1.4500000000000001E-2</v>
      </c>
      <c r="V28" s="229">
        <f t="shared" si="5"/>
        <v>4.9770000000000003</v>
      </c>
    </row>
    <row r="29" spans="2:22">
      <c r="B29" s="119">
        <v>43923</v>
      </c>
      <c r="C29" s="104">
        <v>1.603</v>
      </c>
      <c r="D29" s="104">
        <v>1.52</v>
      </c>
      <c r="E29" s="104">
        <v>1.6180000000000001</v>
      </c>
      <c r="F29" s="104">
        <v>1.5169999999999999</v>
      </c>
      <c r="G29" s="105">
        <v>5.0500000000000003E-2</v>
      </c>
      <c r="H29" s="225"/>
      <c r="I29" s="225"/>
      <c r="J29" s="119">
        <v>43923</v>
      </c>
      <c r="K29" s="104">
        <v>6.5039999999999996</v>
      </c>
      <c r="L29" s="104">
        <v>6.4939999999999998</v>
      </c>
      <c r="M29" s="104">
        <v>6.51</v>
      </c>
      <c r="N29" s="104">
        <v>6.4880000000000004</v>
      </c>
      <c r="O29" s="105">
        <v>2.0000000000000001E-4</v>
      </c>
      <c r="P29" s="225"/>
      <c r="Q29" s="228">
        <f t="shared" si="0"/>
        <v>43923</v>
      </c>
      <c r="R29" s="229">
        <f t="shared" si="1"/>
        <v>1.603</v>
      </c>
      <c r="S29" s="230">
        <f t="shared" si="2"/>
        <v>5.0500000000000003E-2</v>
      </c>
      <c r="T29" s="229">
        <f t="shared" si="3"/>
        <v>6.5039999999999996</v>
      </c>
      <c r="U29" s="230">
        <f t="shared" si="4"/>
        <v>2.0000000000000001E-4</v>
      </c>
      <c r="V29" s="229">
        <f t="shared" si="5"/>
        <v>4.9009999999999998</v>
      </c>
    </row>
    <row r="30" spans="2:22">
      <c r="B30" s="119">
        <v>43953</v>
      </c>
      <c r="C30" s="104">
        <v>1.649</v>
      </c>
      <c r="D30" s="104">
        <v>1.6040000000000001</v>
      </c>
      <c r="E30" s="104">
        <v>1.661</v>
      </c>
      <c r="F30" s="104">
        <v>1.575</v>
      </c>
      <c r="G30" s="105">
        <v>2.9000000000000001E-2</v>
      </c>
      <c r="H30" s="225"/>
      <c r="I30" s="225"/>
      <c r="J30" s="119">
        <v>43953</v>
      </c>
      <c r="K30" s="104">
        <v>6.5049999999999999</v>
      </c>
      <c r="L30" s="104">
        <v>6.5119999999999996</v>
      </c>
      <c r="M30" s="104">
        <v>6.5190000000000001</v>
      </c>
      <c r="N30" s="104">
        <v>6.4969999999999999</v>
      </c>
      <c r="O30" s="105">
        <v>2.0000000000000001E-4</v>
      </c>
      <c r="P30" s="225"/>
      <c r="Q30" s="228">
        <f t="shared" si="0"/>
        <v>43953</v>
      </c>
      <c r="R30" s="229">
        <f t="shared" si="1"/>
        <v>1.649</v>
      </c>
      <c r="S30" s="230">
        <f t="shared" si="2"/>
        <v>2.9000000000000001E-2</v>
      </c>
      <c r="T30" s="229">
        <f t="shared" si="3"/>
        <v>6.5049999999999999</v>
      </c>
      <c r="U30" s="230">
        <f t="shared" si="4"/>
        <v>2.0000000000000001E-4</v>
      </c>
      <c r="V30" s="229">
        <f t="shared" si="5"/>
        <v>4.8559999999999999</v>
      </c>
    </row>
    <row r="31" spans="2:22">
      <c r="B31" s="119">
        <v>43984</v>
      </c>
      <c r="C31" s="104">
        <v>1.6439999999999999</v>
      </c>
      <c r="D31" s="104">
        <v>1.649</v>
      </c>
      <c r="E31" s="104">
        <v>1.6839999999999999</v>
      </c>
      <c r="F31" s="104">
        <v>1.633</v>
      </c>
      <c r="G31" s="105">
        <v>-3.2000000000000002E-3</v>
      </c>
      <c r="H31" s="225"/>
      <c r="I31" s="225"/>
      <c r="J31" s="119">
        <v>43984</v>
      </c>
      <c r="K31" s="104">
        <v>6.4459999999999997</v>
      </c>
      <c r="L31" s="104">
        <v>6.5129999999999999</v>
      </c>
      <c r="M31" s="104">
        <v>6.5129999999999999</v>
      </c>
      <c r="N31" s="104">
        <v>6.4459999999999997</v>
      </c>
      <c r="O31" s="105">
        <v>-9.1000000000000004E-3</v>
      </c>
      <c r="P31" s="225"/>
      <c r="Q31" s="228">
        <f t="shared" si="0"/>
        <v>43984</v>
      </c>
      <c r="R31" s="229">
        <f t="shared" si="1"/>
        <v>1.6439999999999999</v>
      </c>
      <c r="S31" s="230">
        <f t="shared" si="2"/>
        <v>-3.2000000000000002E-3</v>
      </c>
      <c r="T31" s="229">
        <f t="shared" si="3"/>
        <v>6.4459999999999997</v>
      </c>
      <c r="U31" s="230">
        <f t="shared" si="4"/>
        <v>-9.1000000000000004E-3</v>
      </c>
      <c r="V31" s="229">
        <f t="shared" si="5"/>
        <v>4.8019999999999996</v>
      </c>
    </row>
    <row r="32" spans="2:22">
      <c r="B32" s="119">
        <v>44014</v>
      </c>
      <c r="C32" s="104">
        <v>1.5820000000000001</v>
      </c>
      <c r="D32" s="104">
        <v>1.6439999999999999</v>
      </c>
      <c r="E32" s="104">
        <v>1.649</v>
      </c>
      <c r="F32" s="104">
        <v>1.571</v>
      </c>
      <c r="G32" s="105">
        <v>-3.78E-2</v>
      </c>
      <c r="H32" s="225"/>
      <c r="I32" s="225"/>
      <c r="J32" s="119">
        <v>44014</v>
      </c>
      <c r="K32" s="104">
        <v>6.4390000000000001</v>
      </c>
      <c r="L32" s="104">
        <v>6.4329999999999998</v>
      </c>
      <c r="M32" s="104">
        <v>6.4429999999999996</v>
      </c>
      <c r="N32" s="104">
        <v>6.4089999999999998</v>
      </c>
      <c r="O32" s="105">
        <v>-1.1000000000000001E-3</v>
      </c>
      <c r="P32" s="225"/>
      <c r="Q32" s="228">
        <f t="shared" si="0"/>
        <v>44014</v>
      </c>
      <c r="R32" s="229">
        <f t="shared" si="1"/>
        <v>1.5820000000000001</v>
      </c>
      <c r="S32" s="230">
        <f t="shared" si="2"/>
        <v>-3.78E-2</v>
      </c>
      <c r="T32" s="229">
        <f t="shared" si="3"/>
        <v>6.4390000000000001</v>
      </c>
      <c r="U32" s="230">
        <f t="shared" si="4"/>
        <v>-1.1000000000000001E-3</v>
      </c>
      <c r="V32" s="229">
        <f t="shared" si="5"/>
        <v>4.8570000000000002</v>
      </c>
    </row>
    <row r="33" spans="2:22">
      <c r="B33" s="119">
        <v>44106</v>
      </c>
      <c r="C33" s="104">
        <v>1.5629999999999999</v>
      </c>
      <c r="D33" s="104">
        <v>1.5609999999999999</v>
      </c>
      <c r="E33" s="104">
        <v>1.599</v>
      </c>
      <c r="F33" s="104">
        <v>1.542</v>
      </c>
      <c r="G33" s="105">
        <v>-1.1900000000000001E-2</v>
      </c>
      <c r="H33" s="225"/>
      <c r="I33" s="225"/>
      <c r="J33" s="119">
        <v>44106</v>
      </c>
      <c r="K33" s="104">
        <v>6.44</v>
      </c>
      <c r="L33" s="104">
        <v>6.4320000000000004</v>
      </c>
      <c r="M33" s="104">
        <v>6.4459999999999997</v>
      </c>
      <c r="N33" s="104">
        <v>6.4210000000000003</v>
      </c>
      <c r="O33" s="105">
        <v>2.0000000000000001E-4</v>
      </c>
      <c r="P33" s="225"/>
      <c r="Q33" s="228">
        <f t="shared" si="0"/>
        <v>44106</v>
      </c>
      <c r="R33" s="229">
        <f t="shared" si="1"/>
        <v>1.5629999999999999</v>
      </c>
      <c r="S33" s="230">
        <f t="shared" si="2"/>
        <v>-1.1900000000000001E-2</v>
      </c>
      <c r="T33" s="229">
        <f t="shared" si="3"/>
        <v>6.44</v>
      </c>
      <c r="U33" s="230">
        <f t="shared" si="4"/>
        <v>2.0000000000000001E-4</v>
      </c>
      <c r="V33" s="229">
        <f t="shared" si="5"/>
        <v>4.8770000000000007</v>
      </c>
    </row>
    <row r="34" spans="2:22">
      <c r="B34" s="119">
        <v>44137</v>
      </c>
      <c r="C34" s="104">
        <v>1.6020000000000001</v>
      </c>
      <c r="D34" s="104">
        <v>1.573</v>
      </c>
      <c r="E34" s="104">
        <v>1.6040000000000001</v>
      </c>
      <c r="F34" s="104">
        <v>1.571</v>
      </c>
      <c r="G34" s="105">
        <v>2.53E-2</v>
      </c>
      <c r="H34" s="225"/>
      <c r="I34" s="225"/>
      <c r="J34" s="119">
        <v>44137</v>
      </c>
      <c r="K34" s="104">
        <v>6.4640000000000004</v>
      </c>
      <c r="L34" s="104">
        <v>6.4470000000000001</v>
      </c>
      <c r="M34" s="104">
        <v>6.4690000000000003</v>
      </c>
      <c r="N34" s="104">
        <v>6.4329999999999998</v>
      </c>
      <c r="O34" s="105">
        <v>3.7000000000000002E-3</v>
      </c>
      <c r="P34" s="225"/>
      <c r="Q34" s="228">
        <f t="shared" si="0"/>
        <v>44137</v>
      </c>
      <c r="R34" s="229">
        <f t="shared" si="1"/>
        <v>1.6020000000000001</v>
      </c>
      <c r="S34" s="230">
        <f t="shared" si="2"/>
        <v>2.53E-2</v>
      </c>
      <c r="T34" s="229">
        <f t="shared" si="3"/>
        <v>6.4640000000000004</v>
      </c>
      <c r="U34" s="230">
        <f t="shared" si="4"/>
        <v>3.7000000000000002E-3</v>
      </c>
      <c r="V34" s="229">
        <f t="shared" si="5"/>
        <v>4.8620000000000001</v>
      </c>
    </row>
    <row r="35" spans="2:22">
      <c r="B35" s="119">
        <v>44167</v>
      </c>
      <c r="C35" s="104">
        <v>1.637</v>
      </c>
      <c r="D35" s="104">
        <v>1.607</v>
      </c>
      <c r="E35" s="104">
        <v>1.6379999999999999</v>
      </c>
      <c r="F35" s="104">
        <v>1.597</v>
      </c>
      <c r="G35" s="105">
        <v>2.1499999999999998E-2</v>
      </c>
      <c r="H35" s="225"/>
      <c r="I35" s="225"/>
      <c r="J35" s="119">
        <v>44167</v>
      </c>
      <c r="K35" s="104">
        <v>6.4729999999999999</v>
      </c>
      <c r="L35" s="104">
        <v>6.4779999999999998</v>
      </c>
      <c r="M35" s="104">
        <v>6.484</v>
      </c>
      <c r="N35" s="104">
        <v>6.4710000000000001</v>
      </c>
      <c r="O35" s="105">
        <v>1.4E-3</v>
      </c>
      <c r="P35" s="225"/>
      <c r="Q35" s="228">
        <f t="shared" si="0"/>
        <v>44167</v>
      </c>
      <c r="R35" s="229">
        <f t="shared" si="1"/>
        <v>1.637</v>
      </c>
      <c r="S35" s="230">
        <f t="shared" si="2"/>
        <v>2.1499999999999998E-2</v>
      </c>
      <c r="T35" s="229">
        <f t="shared" si="3"/>
        <v>6.4729999999999999</v>
      </c>
      <c r="U35" s="230">
        <f t="shared" si="4"/>
        <v>1.4E-3</v>
      </c>
      <c r="V35" s="229">
        <f t="shared" si="5"/>
        <v>4.8360000000000003</v>
      </c>
    </row>
    <row r="36" spans="2:22">
      <c r="B36" s="120" t="s">
        <v>1741</v>
      </c>
      <c r="C36" s="104">
        <v>1.619</v>
      </c>
      <c r="D36" s="104">
        <v>1.607</v>
      </c>
      <c r="E36" s="104">
        <v>1.6259999999999999</v>
      </c>
      <c r="F36" s="104">
        <v>1.5680000000000001</v>
      </c>
      <c r="G36" s="105">
        <v>-1.09E-2</v>
      </c>
      <c r="H36" s="225"/>
      <c r="I36" s="225"/>
      <c r="J36" s="120" t="s">
        <v>1741</v>
      </c>
      <c r="K36" s="104">
        <v>6.423</v>
      </c>
      <c r="L36" s="104">
        <v>6.4880000000000004</v>
      </c>
      <c r="M36" s="104">
        <v>6.4880000000000004</v>
      </c>
      <c r="N36" s="104">
        <v>6.423</v>
      </c>
      <c r="O36" s="105">
        <v>-7.7000000000000002E-3</v>
      </c>
      <c r="P36" s="225"/>
      <c r="Q36" s="228" t="str">
        <f t="shared" si="0"/>
        <v>13-02-2020</v>
      </c>
      <c r="R36" s="229">
        <f t="shared" si="1"/>
        <v>1.619</v>
      </c>
      <c r="S36" s="230">
        <f t="shared" si="2"/>
        <v>-1.09E-2</v>
      </c>
      <c r="T36" s="229">
        <f t="shared" si="3"/>
        <v>6.423</v>
      </c>
      <c r="U36" s="230">
        <f t="shared" si="4"/>
        <v>-7.7000000000000002E-3</v>
      </c>
      <c r="V36" s="229">
        <f t="shared" si="5"/>
        <v>4.8040000000000003</v>
      </c>
    </row>
    <row r="37" spans="2:22">
      <c r="B37" s="120" t="s">
        <v>1742</v>
      </c>
      <c r="C37" s="104">
        <v>1.5880000000000001</v>
      </c>
      <c r="D37" s="104">
        <v>1.609</v>
      </c>
      <c r="E37" s="104">
        <v>1.6160000000000001</v>
      </c>
      <c r="F37" s="104">
        <v>1.573</v>
      </c>
      <c r="G37" s="105">
        <v>-1.9E-2</v>
      </c>
      <c r="H37" s="225"/>
      <c r="I37" s="225"/>
      <c r="J37" s="120" t="s">
        <v>1742</v>
      </c>
      <c r="K37" s="104">
        <v>6.3689999999999998</v>
      </c>
      <c r="L37" s="104">
        <v>6.43</v>
      </c>
      <c r="M37" s="104">
        <v>6.431</v>
      </c>
      <c r="N37" s="104">
        <v>6.367</v>
      </c>
      <c r="O37" s="105">
        <v>-8.3999999999999995E-3</v>
      </c>
      <c r="P37" s="225"/>
      <c r="Q37" s="228" t="str">
        <f t="shared" si="0"/>
        <v>14-02-2020</v>
      </c>
      <c r="R37" s="229">
        <f t="shared" si="1"/>
        <v>1.5880000000000001</v>
      </c>
      <c r="S37" s="230">
        <f t="shared" si="2"/>
        <v>-1.9E-2</v>
      </c>
      <c r="T37" s="229">
        <f t="shared" si="3"/>
        <v>6.3689999999999998</v>
      </c>
      <c r="U37" s="230">
        <f t="shared" si="4"/>
        <v>-8.3999999999999995E-3</v>
      </c>
      <c r="V37" s="229">
        <f t="shared" si="5"/>
        <v>4.7809999999999997</v>
      </c>
    </row>
    <row r="38" spans="2:22">
      <c r="B38" s="120" t="s">
        <v>1743</v>
      </c>
      <c r="C38" s="104">
        <v>1.5780000000000001</v>
      </c>
      <c r="D38" s="104">
        <v>1.5780000000000001</v>
      </c>
      <c r="E38" s="104">
        <v>1.5780000000000001</v>
      </c>
      <c r="F38" s="104">
        <v>1.5780000000000001</v>
      </c>
      <c r="G38" s="105">
        <v>-6.4999999999999997E-3</v>
      </c>
      <c r="H38" s="225"/>
      <c r="I38" s="225"/>
      <c r="J38" s="120" t="s">
        <v>1743</v>
      </c>
      <c r="K38" s="104">
        <v>6.3869999999999996</v>
      </c>
      <c r="L38" s="104">
        <v>6.3460000000000001</v>
      </c>
      <c r="M38" s="104">
        <v>6.391</v>
      </c>
      <c r="N38" s="104">
        <v>6.3460000000000001</v>
      </c>
      <c r="O38" s="105">
        <v>2.8E-3</v>
      </c>
      <c r="P38" s="225"/>
      <c r="Q38" s="228" t="str">
        <f t="shared" si="0"/>
        <v>17-02-2020</v>
      </c>
      <c r="R38" s="229">
        <f t="shared" si="1"/>
        <v>1.5780000000000001</v>
      </c>
      <c r="S38" s="230">
        <f t="shared" si="2"/>
        <v>-6.4999999999999997E-3</v>
      </c>
      <c r="T38" s="229">
        <f t="shared" si="3"/>
        <v>6.3869999999999996</v>
      </c>
      <c r="U38" s="230">
        <f t="shared" si="4"/>
        <v>2.8E-3</v>
      </c>
      <c r="V38" s="229">
        <f t="shared" si="5"/>
        <v>4.8089999999999993</v>
      </c>
    </row>
    <row r="39" spans="2:22">
      <c r="B39" s="120" t="s">
        <v>1744</v>
      </c>
      <c r="C39" s="104">
        <v>1.5589999999999999</v>
      </c>
      <c r="D39" s="104">
        <v>1.5760000000000001</v>
      </c>
      <c r="E39" s="104">
        <v>1.58</v>
      </c>
      <c r="F39" s="104">
        <v>1.5369999999999999</v>
      </c>
      <c r="G39" s="105">
        <v>-1.1900000000000001E-2</v>
      </c>
      <c r="H39" s="225"/>
      <c r="I39" s="225"/>
      <c r="J39" s="120" t="s">
        <v>1744</v>
      </c>
      <c r="K39" s="104">
        <v>6.3840000000000003</v>
      </c>
      <c r="L39" s="104">
        <v>6.3849999999999998</v>
      </c>
      <c r="M39" s="104">
        <v>6.4080000000000004</v>
      </c>
      <c r="N39" s="104">
        <v>6.3789999999999996</v>
      </c>
      <c r="O39" s="105">
        <v>-5.0000000000000001E-4</v>
      </c>
      <c r="P39" s="225"/>
      <c r="Q39" s="228" t="str">
        <f t="shared" si="0"/>
        <v>18-02-2020</v>
      </c>
      <c r="R39" s="229">
        <f t="shared" si="1"/>
        <v>1.5589999999999999</v>
      </c>
      <c r="S39" s="230">
        <f t="shared" si="2"/>
        <v>-1.1900000000000001E-2</v>
      </c>
      <c r="T39" s="229">
        <f t="shared" si="3"/>
        <v>6.3840000000000003</v>
      </c>
      <c r="U39" s="230">
        <f t="shared" si="4"/>
        <v>-5.0000000000000001E-4</v>
      </c>
      <c r="V39" s="229">
        <f t="shared" si="5"/>
        <v>4.8250000000000002</v>
      </c>
    </row>
    <row r="40" spans="2:22">
      <c r="B40" s="120" t="s">
        <v>1745</v>
      </c>
      <c r="C40" s="104">
        <v>1.5680000000000001</v>
      </c>
      <c r="D40" s="104">
        <v>1.571</v>
      </c>
      <c r="E40" s="104">
        <v>1.587</v>
      </c>
      <c r="F40" s="104">
        <v>1.5469999999999999</v>
      </c>
      <c r="G40" s="105">
        <v>5.4999999999999997E-3</v>
      </c>
      <c r="H40" s="225"/>
      <c r="I40" s="225"/>
      <c r="J40" s="120" t="s">
        <v>1746</v>
      </c>
      <c r="K40" s="104">
        <v>6.4219999999999997</v>
      </c>
      <c r="L40" s="104">
        <v>6.3920000000000003</v>
      </c>
      <c r="M40" s="104">
        <v>6.423</v>
      </c>
      <c r="N40" s="104">
        <v>6.38</v>
      </c>
      <c r="O40" s="105">
        <v>6.0000000000000001E-3</v>
      </c>
      <c r="P40" s="225"/>
      <c r="Q40" s="228">
        <f t="shared" si="0"/>
        <v>0</v>
      </c>
      <c r="R40" s="229">
        <f t="shared" si="1"/>
        <v>0</v>
      </c>
      <c r="S40" s="230">
        <f t="shared" si="2"/>
        <v>0</v>
      </c>
      <c r="T40" s="229">
        <f t="shared" si="3"/>
        <v>0</v>
      </c>
      <c r="U40" s="230">
        <f t="shared" si="4"/>
        <v>0</v>
      </c>
      <c r="V40" s="229">
        <f t="shared" si="5"/>
        <v>0</v>
      </c>
    </row>
    <row r="41" spans="2:22">
      <c r="B41" s="120" t="s">
        <v>1746</v>
      </c>
      <c r="C41" s="104">
        <v>1.5189999999999999</v>
      </c>
      <c r="D41" s="104">
        <v>1.5780000000000001</v>
      </c>
      <c r="E41" s="104">
        <v>1.585</v>
      </c>
      <c r="F41" s="104">
        <v>1.5069999999999999</v>
      </c>
      <c r="G41" s="105">
        <v>-3.1399999999999997E-2</v>
      </c>
      <c r="H41" s="225"/>
      <c r="I41" s="225"/>
      <c r="J41" s="120" t="s">
        <v>1747</v>
      </c>
      <c r="K41" s="104">
        <v>6.367</v>
      </c>
      <c r="L41" s="104">
        <v>6.3840000000000003</v>
      </c>
      <c r="M41" s="104">
        <v>6.3869999999999996</v>
      </c>
      <c r="N41" s="104">
        <v>6.3390000000000004</v>
      </c>
      <c r="O41" s="105">
        <v>-8.6E-3</v>
      </c>
      <c r="P41" s="225"/>
      <c r="Q41" s="228" t="str">
        <f t="shared" si="0"/>
        <v>20-02-2020</v>
      </c>
      <c r="R41" s="229">
        <f t="shared" si="1"/>
        <v>1.5189999999999999</v>
      </c>
      <c r="S41" s="230">
        <f t="shared" si="2"/>
        <v>-3.1399999999999997E-2</v>
      </c>
      <c r="T41" s="229">
        <f t="shared" si="3"/>
        <v>6.4219999999999997</v>
      </c>
      <c r="U41" s="230">
        <f t="shared" si="4"/>
        <v>6.0000000000000001E-3</v>
      </c>
      <c r="V41" s="229">
        <f t="shared" si="5"/>
        <v>4.9029999999999996</v>
      </c>
    </row>
    <row r="42" spans="2:22">
      <c r="B42" s="120" t="s">
        <v>1748</v>
      </c>
      <c r="C42" s="104">
        <v>1.4730000000000001</v>
      </c>
      <c r="D42" s="104">
        <v>1.5149999999999999</v>
      </c>
      <c r="E42" s="104">
        <v>1.524</v>
      </c>
      <c r="F42" s="104">
        <v>1.4390000000000001</v>
      </c>
      <c r="G42" s="105">
        <v>-3.0099999999999998E-2</v>
      </c>
      <c r="H42" s="225"/>
      <c r="I42" s="225"/>
      <c r="J42" s="120" t="s">
        <v>1749</v>
      </c>
      <c r="K42" s="104">
        <v>6.367</v>
      </c>
      <c r="L42" s="104">
        <v>6.3719999999999999</v>
      </c>
      <c r="M42" s="104">
        <v>6.3879999999999999</v>
      </c>
      <c r="N42" s="104">
        <v>6.35</v>
      </c>
      <c r="O42" s="105">
        <v>0</v>
      </c>
      <c r="P42" s="225"/>
      <c r="Q42" s="228">
        <f t="shared" si="0"/>
        <v>0</v>
      </c>
      <c r="R42" s="229">
        <f t="shared" si="1"/>
        <v>0</v>
      </c>
      <c r="S42" s="230">
        <f t="shared" si="2"/>
        <v>0</v>
      </c>
      <c r="T42" s="229">
        <f t="shared" si="3"/>
        <v>0</v>
      </c>
      <c r="U42" s="230">
        <f t="shared" si="4"/>
        <v>0</v>
      </c>
      <c r="V42" s="229">
        <f t="shared" si="5"/>
        <v>0</v>
      </c>
    </row>
    <row r="43" spans="2:22">
      <c r="B43" s="120" t="s">
        <v>1747</v>
      </c>
      <c r="C43" s="104">
        <v>1.37</v>
      </c>
      <c r="D43" s="104">
        <v>1.456</v>
      </c>
      <c r="E43" s="104">
        <v>1.456</v>
      </c>
      <c r="F43" s="104">
        <v>1.3520000000000001</v>
      </c>
      <c r="G43" s="105">
        <v>-6.9500000000000006E-2</v>
      </c>
      <c r="H43" s="225"/>
      <c r="I43" s="225"/>
      <c r="J43" s="120" t="s">
        <v>1750</v>
      </c>
      <c r="K43" s="104">
        <v>6.3460000000000001</v>
      </c>
      <c r="L43" s="104">
        <v>6.3390000000000004</v>
      </c>
      <c r="M43" s="104">
        <v>6.3479999999999999</v>
      </c>
      <c r="N43" s="104">
        <v>6.3259999999999996</v>
      </c>
      <c r="O43" s="105">
        <v>-3.3E-3</v>
      </c>
      <c r="P43" s="225"/>
      <c r="Q43" s="228" t="str">
        <f t="shared" si="0"/>
        <v>24-02-2020</v>
      </c>
      <c r="R43" s="229">
        <f t="shared" si="1"/>
        <v>1.37</v>
      </c>
      <c r="S43" s="230">
        <f t="shared" si="2"/>
        <v>-6.9500000000000006E-2</v>
      </c>
      <c r="T43" s="229">
        <f t="shared" si="3"/>
        <v>6.367</v>
      </c>
      <c r="U43" s="230">
        <f t="shared" si="4"/>
        <v>-8.6E-3</v>
      </c>
      <c r="V43" s="229">
        <f t="shared" si="5"/>
        <v>4.9969999999999999</v>
      </c>
    </row>
    <row r="44" spans="2:22">
      <c r="B44" s="120" t="s">
        <v>1749</v>
      </c>
      <c r="C44" s="104">
        <v>1.355</v>
      </c>
      <c r="D44" s="104">
        <v>1.387</v>
      </c>
      <c r="E44" s="104">
        <v>1.4159999999999999</v>
      </c>
      <c r="F44" s="104">
        <v>1.3069999999999999</v>
      </c>
      <c r="G44" s="105">
        <v>-1.0999999999999999E-2</v>
      </c>
      <c r="H44" s="225"/>
      <c r="I44" s="225"/>
      <c r="J44" s="120" t="s">
        <v>1751</v>
      </c>
      <c r="K44" s="104">
        <v>6.3780000000000001</v>
      </c>
      <c r="L44" s="104">
        <v>6.3310000000000004</v>
      </c>
      <c r="M44" s="104">
        <v>6.3890000000000002</v>
      </c>
      <c r="N44" s="104">
        <v>6.33</v>
      </c>
      <c r="O44" s="105">
        <v>5.0000000000000001E-3</v>
      </c>
      <c r="P44" s="225"/>
      <c r="Q44" s="228" t="str">
        <f t="shared" si="0"/>
        <v>25-02-2020</v>
      </c>
      <c r="R44" s="229">
        <f t="shared" si="1"/>
        <v>1.355</v>
      </c>
      <c r="S44" s="230">
        <f t="shared" si="2"/>
        <v>-1.0999999999999999E-2</v>
      </c>
      <c r="T44" s="229">
        <f t="shared" si="3"/>
        <v>6.367</v>
      </c>
      <c r="U44" s="230">
        <f t="shared" si="4"/>
        <v>0</v>
      </c>
      <c r="V44" s="229">
        <f t="shared" si="5"/>
        <v>5.0120000000000005</v>
      </c>
    </row>
    <row r="45" spans="2:22">
      <c r="B45" s="120" t="s">
        <v>1750</v>
      </c>
      <c r="C45" s="104">
        <v>1.335</v>
      </c>
      <c r="D45" s="104">
        <v>1.359</v>
      </c>
      <c r="E45" s="104">
        <v>1.3819999999999999</v>
      </c>
      <c r="F45" s="104">
        <v>1.3009999999999999</v>
      </c>
      <c r="G45" s="105">
        <v>-1.4800000000000001E-2</v>
      </c>
      <c r="H45" s="225"/>
      <c r="I45" s="225"/>
      <c r="J45" s="120" t="s">
        <v>1752</v>
      </c>
      <c r="K45" s="104">
        <v>6.3710000000000004</v>
      </c>
      <c r="L45" s="104">
        <v>6.3559999999999999</v>
      </c>
      <c r="M45" s="104">
        <v>6.4039999999999999</v>
      </c>
      <c r="N45" s="104">
        <v>6.3559999999999999</v>
      </c>
      <c r="O45" s="105">
        <v>-1.1000000000000001E-3</v>
      </c>
      <c r="P45" s="225"/>
      <c r="Q45" s="228" t="str">
        <f t="shared" si="0"/>
        <v>26-02-2020</v>
      </c>
      <c r="R45" s="229">
        <f t="shared" si="1"/>
        <v>1.335</v>
      </c>
      <c r="S45" s="230">
        <f t="shared" si="2"/>
        <v>-1.4800000000000001E-2</v>
      </c>
      <c r="T45" s="229">
        <f t="shared" si="3"/>
        <v>6.3460000000000001</v>
      </c>
      <c r="U45" s="230">
        <f t="shared" si="4"/>
        <v>-3.3E-3</v>
      </c>
      <c r="V45" s="229">
        <f t="shared" si="5"/>
        <v>5.0110000000000001</v>
      </c>
    </row>
    <row r="46" spans="2:22">
      <c r="B46" s="120" t="s">
        <v>1751</v>
      </c>
      <c r="C46" s="104">
        <v>1.274</v>
      </c>
      <c r="D46" s="104">
        <v>1.33</v>
      </c>
      <c r="E46" s="104">
        <v>1.335</v>
      </c>
      <c r="F46" s="104">
        <v>1.2410000000000001</v>
      </c>
      <c r="G46" s="105">
        <v>-4.6100000000000002E-2</v>
      </c>
      <c r="H46" s="225"/>
      <c r="I46" s="225"/>
      <c r="J46" s="119">
        <v>43864</v>
      </c>
      <c r="K46" s="104">
        <v>6.3460000000000001</v>
      </c>
      <c r="L46" s="104">
        <v>6.343</v>
      </c>
      <c r="M46" s="104">
        <v>6.3620000000000001</v>
      </c>
      <c r="N46" s="104">
        <v>6.3339999999999996</v>
      </c>
      <c r="O46" s="105">
        <v>-3.8999999999999998E-3</v>
      </c>
      <c r="P46" s="225"/>
      <c r="Q46" s="228" t="str">
        <f t="shared" si="0"/>
        <v>27-02-2020</v>
      </c>
      <c r="R46" s="229">
        <f t="shared" si="1"/>
        <v>1.274</v>
      </c>
      <c r="S46" s="230">
        <f t="shared" si="2"/>
        <v>-4.6100000000000002E-2</v>
      </c>
      <c r="T46" s="229">
        <f t="shared" si="3"/>
        <v>6.3780000000000001</v>
      </c>
      <c r="U46" s="230">
        <f t="shared" si="4"/>
        <v>5.0000000000000001E-3</v>
      </c>
      <c r="V46" s="229">
        <f t="shared" si="5"/>
        <v>5.1040000000000001</v>
      </c>
    </row>
    <row r="47" spans="2:22">
      <c r="B47" s="120" t="s">
        <v>1752</v>
      </c>
      <c r="C47" s="104">
        <v>1.163</v>
      </c>
      <c r="D47" s="104">
        <v>1.282</v>
      </c>
      <c r="E47" s="104">
        <v>1.2889999999999999</v>
      </c>
      <c r="F47" s="104">
        <v>1.1160000000000001</v>
      </c>
      <c r="G47" s="105">
        <v>-8.6800000000000002E-2</v>
      </c>
      <c r="H47" s="225"/>
      <c r="I47" s="225"/>
      <c r="J47" s="119">
        <v>43893</v>
      </c>
      <c r="K47" s="104">
        <v>6.3419999999999996</v>
      </c>
      <c r="L47" s="104">
        <v>6.3689999999999998</v>
      </c>
      <c r="M47" s="104">
        <v>6.38</v>
      </c>
      <c r="N47" s="104">
        <v>6.3419999999999996</v>
      </c>
      <c r="O47" s="105">
        <v>-5.9999999999999995E-4</v>
      </c>
      <c r="P47" s="225"/>
      <c r="Q47" s="228" t="str">
        <f t="shared" si="0"/>
        <v>28-02-2020</v>
      </c>
      <c r="R47" s="229">
        <f t="shared" si="1"/>
        <v>1.163</v>
      </c>
      <c r="S47" s="230">
        <f t="shared" si="2"/>
        <v>-8.6800000000000002E-2</v>
      </c>
      <c r="T47" s="229">
        <f t="shared" si="3"/>
        <v>6.3710000000000004</v>
      </c>
      <c r="U47" s="230">
        <f t="shared" si="4"/>
        <v>-1.1000000000000001E-3</v>
      </c>
      <c r="V47" s="229">
        <f t="shared" si="5"/>
        <v>5.2080000000000002</v>
      </c>
    </row>
    <row r="48" spans="2:22">
      <c r="B48" s="119">
        <v>43864</v>
      </c>
      <c r="C48" s="104">
        <v>1.1519999999999999</v>
      </c>
      <c r="D48" s="104">
        <v>1.105</v>
      </c>
      <c r="E48" s="104">
        <v>1.1679999999999999</v>
      </c>
      <c r="F48" s="104">
        <v>1.03</v>
      </c>
      <c r="G48" s="105">
        <v>-9.9000000000000008E-3</v>
      </c>
      <c r="H48" s="225"/>
      <c r="I48" s="225"/>
      <c r="J48" s="119">
        <v>43924</v>
      </c>
      <c r="K48" s="104">
        <v>6.226</v>
      </c>
      <c r="L48" s="104">
        <v>6.2670000000000003</v>
      </c>
      <c r="M48" s="104">
        <v>6.2939999999999996</v>
      </c>
      <c r="N48" s="104">
        <v>6.2140000000000004</v>
      </c>
      <c r="O48" s="105">
        <v>-1.83E-2</v>
      </c>
      <c r="P48" s="225"/>
      <c r="Q48" s="228">
        <f t="shared" si="0"/>
        <v>43864</v>
      </c>
      <c r="R48" s="229">
        <f t="shared" si="1"/>
        <v>1.1519999999999999</v>
      </c>
      <c r="S48" s="230">
        <f t="shared" si="2"/>
        <v>-9.9000000000000008E-3</v>
      </c>
      <c r="T48" s="229">
        <f t="shared" si="3"/>
        <v>6.3460000000000001</v>
      </c>
      <c r="U48" s="230">
        <f t="shared" si="4"/>
        <v>-3.8999999999999998E-3</v>
      </c>
      <c r="V48" s="229">
        <f t="shared" si="5"/>
        <v>5.194</v>
      </c>
    </row>
    <row r="49" spans="2:22">
      <c r="B49" s="119">
        <v>43893</v>
      </c>
      <c r="C49" s="104">
        <v>0.999</v>
      </c>
      <c r="D49" s="104">
        <v>1.163</v>
      </c>
      <c r="E49" s="104">
        <v>1.173</v>
      </c>
      <c r="F49" s="104">
        <v>0.90600000000000003</v>
      </c>
      <c r="G49" s="105">
        <v>-0.13270000000000001</v>
      </c>
      <c r="H49" s="225"/>
      <c r="I49" s="225"/>
      <c r="J49" s="119">
        <v>43954</v>
      </c>
      <c r="K49" s="104">
        <v>6.2389999999999999</v>
      </c>
      <c r="L49" s="104">
        <v>6.2389999999999999</v>
      </c>
      <c r="M49" s="104">
        <v>6.2629999999999999</v>
      </c>
      <c r="N49" s="104">
        <v>6.2270000000000003</v>
      </c>
      <c r="O49" s="105">
        <v>2.0999999999999999E-3</v>
      </c>
      <c r="P49" s="225"/>
      <c r="Q49" s="228">
        <f t="shared" si="0"/>
        <v>43893</v>
      </c>
      <c r="R49" s="229">
        <f t="shared" si="1"/>
        <v>0.999</v>
      </c>
      <c r="S49" s="230">
        <f t="shared" si="2"/>
        <v>-0.13270000000000001</v>
      </c>
      <c r="T49" s="229">
        <f t="shared" si="3"/>
        <v>6.3419999999999996</v>
      </c>
      <c r="U49" s="230">
        <f t="shared" si="4"/>
        <v>-5.9999999999999995E-4</v>
      </c>
      <c r="V49" s="229">
        <f t="shared" si="5"/>
        <v>5.343</v>
      </c>
    </row>
    <row r="50" spans="2:22">
      <c r="B50" s="119">
        <v>43924</v>
      </c>
      <c r="C50" s="104">
        <v>1.0549999999999999</v>
      </c>
      <c r="D50" s="104">
        <v>0.98399999999999999</v>
      </c>
      <c r="E50" s="104">
        <v>1.0640000000000001</v>
      </c>
      <c r="F50" s="104">
        <v>0.93100000000000005</v>
      </c>
      <c r="G50" s="105">
        <v>5.6500000000000002E-2</v>
      </c>
      <c r="H50" s="225"/>
      <c r="I50" s="225"/>
      <c r="J50" s="119">
        <v>43985</v>
      </c>
      <c r="K50" s="104">
        <v>6.1849999999999996</v>
      </c>
      <c r="L50" s="104">
        <v>6.1829999999999998</v>
      </c>
      <c r="M50" s="104">
        <v>6.1890000000000001</v>
      </c>
      <c r="N50" s="104">
        <v>6.1479999999999997</v>
      </c>
      <c r="O50" s="105">
        <v>-8.6999999999999994E-3</v>
      </c>
      <c r="P50" s="225"/>
      <c r="Q50" s="228">
        <f t="shared" si="0"/>
        <v>43924</v>
      </c>
      <c r="R50" s="229">
        <f t="shared" si="1"/>
        <v>1.0549999999999999</v>
      </c>
      <c r="S50" s="230">
        <f t="shared" si="2"/>
        <v>5.6500000000000002E-2</v>
      </c>
      <c r="T50" s="229">
        <f t="shared" si="3"/>
        <v>6.226</v>
      </c>
      <c r="U50" s="230">
        <f t="shared" si="4"/>
        <v>-1.83E-2</v>
      </c>
      <c r="V50" s="229">
        <f t="shared" si="5"/>
        <v>5.1710000000000003</v>
      </c>
    </row>
    <row r="51" spans="2:22">
      <c r="B51" s="119">
        <v>43954</v>
      </c>
      <c r="C51" s="104">
        <v>0.91700000000000004</v>
      </c>
      <c r="D51" s="104">
        <v>1.054</v>
      </c>
      <c r="E51" s="104">
        <v>1.054</v>
      </c>
      <c r="F51" s="104">
        <v>0.89900000000000002</v>
      </c>
      <c r="G51" s="105">
        <v>-0.1313</v>
      </c>
      <c r="H51" s="225"/>
      <c r="I51" s="225"/>
      <c r="J51" s="119">
        <v>44077</v>
      </c>
      <c r="K51" s="104">
        <v>6.0659999999999998</v>
      </c>
      <c r="L51" s="104">
        <v>6.0940000000000003</v>
      </c>
      <c r="M51" s="104">
        <v>6.0940000000000003</v>
      </c>
      <c r="N51" s="104">
        <v>5.9950000000000001</v>
      </c>
      <c r="O51" s="105">
        <v>-1.9199999999999998E-2</v>
      </c>
      <c r="P51" s="225"/>
      <c r="Q51" s="228">
        <f t="shared" si="0"/>
        <v>43954</v>
      </c>
      <c r="R51" s="229">
        <f t="shared" si="1"/>
        <v>0.91700000000000004</v>
      </c>
      <c r="S51" s="230">
        <f t="shared" si="2"/>
        <v>-0.1313</v>
      </c>
      <c r="T51" s="229">
        <f t="shared" si="3"/>
        <v>6.2389999999999999</v>
      </c>
      <c r="U51" s="230">
        <f t="shared" si="4"/>
        <v>2.0999999999999999E-3</v>
      </c>
      <c r="V51" s="229">
        <f t="shared" si="5"/>
        <v>5.3220000000000001</v>
      </c>
    </row>
    <row r="52" spans="2:22">
      <c r="B52" s="119">
        <v>43985</v>
      </c>
      <c r="C52" s="104">
        <v>0.77300000000000002</v>
      </c>
      <c r="D52" s="104">
        <v>0.91800000000000004</v>
      </c>
      <c r="E52" s="104">
        <v>0.92</v>
      </c>
      <c r="F52" s="104">
        <v>0.66</v>
      </c>
      <c r="G52" s="105">
        <v>-0.1565</v>
      </c>
      <c r="H52" s="225"/>
      <c r="I52" s="225"/>
      <c r="J52" s="119">
        <v>44138</v>
      </c>
      <c r="K52" s="104">
        <v>6.125</v>
      </c>
      <c r="L52" s="104">
        <v>6.1</v>
      </c>
      <c r="M52" s="104">
        <v>6.1589999999999998</v>
      </c>
      <c r="N52" s="104">
        <v>6.1</v>
      </c>
      <c r="O52" s="105">
        <v>9.7000000000000003E-3</v>
      </c>
      <c r="P52" s="225"/>
      <c r="Q52" s="228">
        <f t="shared" si="0"/>
        <v>43985</v>
      </c>
      <c r="R52" s="229">
        <f t="shared" si="1"/>
        <v>0.77300000000000002</v>
      </c>
      <c r="S52" s="230">
        <f t="shared" si="2"/>
        <v>-0.1565</v>
      </c>
      <c r="T52" s="229">
        <f t="shared" si="3"/>
        <v>6.1849999999999996</v>
      </c>
      <c r="U52" s="230">
        <f t="shared" si="4"/>
        <v>-8.6999999999999994E-3</v>
      </c>
      <c r="V52" s="229">
        <f t="shared" si="5"/>
        <v>5.4119999999999999</v>
      </c>
    </row>
    <row r="53" spans="2:22">
      <c r="B53" s="119">
        <v>44077</v>
      </c>
      <c r="C53" s="104">
        <v>0.55900000000000005</v>
      </c>
      <c r="D53" s="104">
        <v>0.501</v>
      </c>
      <c r="E53" s="104">
        <v>0.60299999999999998</v>
      </c>
      <c r="F53" s="104">
        <v>0.318</v>
      </c>
      <c r="G53" s="105">
        <v>-0.2767</v>
      </c>
      <c r="H53" s="225"/>
      <c r="I53" s="225"/>
      <c r="J53" s="119">
        <v>44168</v>
      </c>
      <c r="K53" s="104">
        <v>6.2359999999999998</v>
      </c>
      <c r="L53" s="104">
        <v>6.1349999999999998</v>
      </c>
      <c r="M53" s="104">
        <v>6.2359999999999998</v>
      </c>
      <c r="N53" s="104">
        <v>6.1349999999999998</v>
      </c>
      <c r="O53" s="105">
        <v>1.8100000000000002E-2</v>
      </c>
      <c r="P53" s="225"/>
      <c r="Q53" s="228">
        <f t="shared" si="0"/>
        <v>44077</v>
      </c>
      <c r="R53" s="229">
        <f t="shared" si="1"/>
        <v>0.55900000000000005</v>
      </c>
      <c r="S53" s="230">
        <f t="shared" si="2"/>
        <v>-0.2767</v>
      </c>
      <c r="T53" s="229">
        <f t="shared" si="3"/>
        <v>6.0659999999999998</v>
      </c>
      <c r="U53" s="230">
        <f t="shared" si="4"/>
        <v>-1.9199999999999998E-2</v>
      </c>
      <c r="V53" s="229">
        <f t="shared" si="5"/>
        <v>5.5069999999999997</v>
      </c>
    </row>
    <row r="54" spans="2:22">
      <c r="B54" s="119">
        <v>44107</v>
      </c>
      <c r="C54" s="104">
        <v>0.8</v>
      </c>
      <c r="D54" s="104">
        <v>0.61699999999999999</v>
      </c>
      <c r="E54" s="104">
        <v>0.81299999999999994</v>
      </c>
      <c r="F54" s="104">
        <v>0.56499999999999995</v>
      </c>
      <c r="G54" s="105">
        <v>0.43</v>
      </c>
      <c r="H54" s="225"/>
      <c r="I54" s="225"/>
      <c r="J54" s="120" t="s">
        <v>1753</v>
      </c>
      <c r="K54" s="104">
        <v>6.3220000000000001</v>
      </c>
      <c r="L54" s="104">
        <v>6.2729999999999997</v>
      </c>
      <c r="M54" s="104">
        <v>6.3550000000000004</v>
      </c>
      <c r="N54" s="104">
        <v>6.2729999999999997</v>
      </c>
      <c r="O54" s="105">
        <v>1.38E-2</v>
      </c>
      <c r="P54" s="225"/>
      <c r="Q54" s="228">
        <f t="shared" si="0"/>
        <v>0</v>
      </c>
      <c r="R54" s="229">
        <f t="shared" si="1"/>
        <v>0</v>
      </c>
      <c r="S54" s="230">
        <f t="shared" si="2"/>
        <v>0</v>
      </c>
      <c r="T54" s="229">
        <f t="shared" si="3"/>
        <v>0</v>
      </c>
      <c r="U54" s="230">
        <f t="shared" si="4"/>
        <v>0</v>
      </c>
      <c r="V54" s="229">
        <f t="shared" si="5"/>
        <v>0</v>
      </c>
    </row>
    <row r="55" spans="2:22">
      <c r="B55" s="119">
        <v>44138</v>
      </c>
      <c r="C55" s="104">
        <v>0.877</v>
      </c>
      <c r="D55" s="104">
        <v>0.75900000000000001</v>
      </c>
      <c r="E55" s="104">
        <v>0.89500000000000002</v>
      </c>
      <c r="F55" s="104">
        <v>0.63800000000000001</v>
      </c>
      <c r="G55" s="105">
        <v>9.7100000000000006E-2</v>
      </c>
      <c r="H55" s="225"/>
      <c r="I55" s="225"/>
      <c r="J55" s="120" t="s">
        <v>1754</v>
      </c>
      <c r="K55" s="104">
        <v>6.2080000000000002</v>
      </c>
      <c r="L55" s="104">
        <v>6.2389999999999999</v>
      </c>
      <c r="M55" s="104">
        <v>6.2519999999999998</v>
      </c>
      <c r="N55" s="104">
        <v>6.1230000000000002</v>
      </c>
      <c r="O55" s="105">
        <v>-1.7999999999999999E-2</v>
      </c>
      <c r="P55" s="225"/>
      <c r="Q55" s="228">
        <f t="shared" si="0"/>
        <v>44138</v>
      </c>
      <c r="R55" s="229">
        <f t="shared" si="1"/>
        <v>0.877</v>
      </c>
      <c r="S55" s="230">
        <f t="shared" si="2"/>
        <v>9.7100000000000006E-2</v>
      </c>
      <c r="T55" s="229">
        <f t="shared" si="3"/>
        <v>6.125</v>
      </c>
      <c r="U55" s="230">
        <f t="shared" si="4"/>
        <v>9.7000000000000003E-3</v>
      </c>
      <c r="V55" s="229">
        <f t="shared" si="5"/>
        <v>5.2480000000000002</v>
      </c>
    </row>
    <row r="56" spans="2:22">
      <c r="B56" s="119">
        <v>44168</v>
      </c>
      <c r="C56" s="104">
        <v>0.81200000000000006</v>
      </c>
      <c r="D56" s="104">
        <v>0.84899999999999998</v>
      </c>
      <c r="E56" s="104">
        <v>0.90900000000000003</v>
      </c>
      <c r="F56" s="104">
        <v>0.63600000000000001</v>
      </c>
      <c r="G56" s="105">
        <v>-7.4499999999999997E-2</v>
      </c>
      <c r="H56" s="225"/>
      <c r="I56" s="225"/>
      <c r="J56" s="120" t="s">
        <v>1755</v>
      </c>
      <c r="K56" s="104">
        <v>6.2649999999999997</v>
      </c>
      <c r="L56" s="104">
        <v>6.2990000000000004</v>
      </c>
      <c r="M56" s="104">
        <v>6.2990000000000004</v>
      </c>
      <c r="N56" s="104">
        <v>6.2089999999999996</v>
      </c>
      <c r="O56" s="105">
        <v>9.1999999999999998E-3</v>
      </c>
      <c r="P56" s="225"/>
      <c r="Q56" s="228">
        <f t="shared" si="0"/>
        <v>44168</v>
      </c>
      <c r="R56" s="229">
        <f t="shared" si="1"/>
        <v>0.81200000000000006</v>
      </c>
      <c r="S56" s="230">
        <f t="shared" si="2"/>
        <v>-7.4499999999999997E-2</v>
      </c>
      <c r="T56" s="229">
        <f t="shared" si="3"/>
        <v>6.2359999999999998</v>
      </c>
      <c r="U56" s="230">
        <f t="shared" si="4"/>
        <v>1.8100000000000002E-2</v>
      </c>
      <c r="V56" s="229">
        <f t="shared" si="5"/>
        <v>5.4239999999999995</v>
      </c>
    </row>
    <row r="57" spans="2:22">
      <c r="B57" s="120" t="s">
        <v>1753</v>
      </c>
      <c r="C57" s="104">
        <v>0.98299999999999998</v>
      </c>
      <c r="D57" s="104">
        <v>0.82299999999999995</v>
      </c>
      <c r="E57" s="104">
        <v>1.0229999999999999</v>
      </c>
      <c r="F57" s="104">
        <v>0.72499999999999998</v>
      </c>
      <c r="G57" s="105">
        <v>0.21029999999999999</v>
      </c>
      <c r="H57" s="225"/>
      <c r="I57" s="225"/>
      <c r="J57" s="120" t="s">
        <v>1756</v>
      </c>
      <c r="K57" s="104">
        <v>6.2960000000000003</v>
      </c>
      <c r="L57" s="104">
        <v>6.2709999999999999</v>
      </c>
      <c r="M57" s="104">
        <v>6.343</v>
      </c>
      <c r="N57" s="104">
        <v>6.2320000000000002</v>
      </c>
      <c r="O57" s="105">
        <v>4.8999999999999998E-3</v>
      </c>
      <c r="P57" s="225"/>
      <c r="Q57" s="228" t="str">
        <f t="shared" si="0"/>
        <v>13-03-2020</v>
      </c>
      <c r="R57" s="229">
        <f t="shared" si="1"/>
        <v>0.98299999999999998</v>
      </c>
      <c r="S57" s="230">
        <f t="shared" si="2"/>
        <v>0.21029999999999999</v>
      </c>
      <c r="T57" s="229">
        <f t="shared" si="3"/>
        <v>6.3220000000000001</v>
      </c>
      <c r="U57" s="230">
        <f t="shared" si="4"/>
        <v>1.38E-2</v>
      </c>
      <c r="V57" s="229">
        <f t="shared" si="5"/>
        <v>5.3390000000000004</v>
      </c>
    </row>
    <row r="58" spans="2:22">
      <c r="B58" s="120" t="s">
        <v>1754</v>
      </c>
      <c r="C58" s="104">
        <v>0.74</v>
      </c>
      <c r="D58" s="104">
        <v>0.66800000000000004</v>
      </c>
      <c r="E58" s="104">
        <v>0.85899999999999999</v>
      </c>
      <c r="F58" s="104">
        <v>0.63400000000000001</v>
      </c>
      <c r="G58" s="105">
        <v>-0.24690000000000001</v>
      </c>
      <c r="H58" s="225"/>
      <c r="I58" s="225"/>
      <c r="J58" s="120" t="s">
        <v>1757</v>
      </c>
      <c r="K58" s="104">
        <v>6.41</v>
      </c>
      <c r="L58" s="104">
        <v>6.3719999999999999</v>
      </c>
      <c r="M58" s="104">
        <v>6.4489999999999998</v>
      </c>
      <c r="N58" s="104">
        <v>6.3360000000000003</v>
      </c>
      <c r="O58" s="105">
        <v>1.8100000000000002E-2</v>
      </c>
      <c r="P58" s="225"/>
      <c r="Q58" s="228" t="str">
        <f t="shared" si="0"/>
        <v>16-03-2020</v>
      </c>
      <c r="R58" s="229">
        <f t="shared" si="1"/>
        <v>0.74</v>
      </c>
      <c r="S58" s="230">
        <f t="shared" si="2"/>
        <v>-0.24690000000000001</v>
      </c>
      <c r="T58" s="229">
        <f t="shared" si="3"/>
        <v>6.2080000000000002</v>
      </c>
      <c r="U58" s="230">
        <f t="shared" si="4"/>
        <v>-1.7999999999999999E-2</v>
      </c>
      <c r="V58" s="229">
        <f t="shared" si="5"/>
        <v>5.468</v>
      </c>
    </row>
    <row r="59" spans="2:22">
      <c r="B59" s="120" t="s">
        <v>1755</v>
      </c>
      <c r="C59" s="104">
        <v>1.069</v>
      </c>
      <c r="D59" s="104">
        <v>0.747</v>
      </c>
      <c r="E59" s="104">
        <v>1.105</v>
      </c>
      <c r="F59" s="104">
        <v>0.74</v>
      </c>
      <c r="G59" s="105">
        <v>0.44369999999999998</v>
      </c>
      <c r="H59" s="225"/>
      <c r="I59" s="225"/>
      <c r="J59" s="120" t="s">
        <v>1758</v>
      </c>
      <c r="K59" s="104">
        <v>6.2590000000000003</v>
      </c>
      <c r="L59" s="104">
        <v>6.407</v>
      </c>
      <c r="M59" s="104">
        <v>6.407</v>
      </c>
      <c r="N59" s="104">
        <v>6.2160000000000002</v>
      </c>
      <c r="O59" s="105">
        <v>-2.3599999999999999E-2</v>
      </c>
      <c r="P59" s="225"/>
      <c r="Q59" s="228" t="str">
        <f t="shared" si="0"/>
        <v>17-03-2020</v>
      </c>
      <c r="R59" s="229">
        <f t="shared" si="1"/>
        <v>1.069</v>
      </c>
      <c r="S59" s="230">
        <f t="shared" si="2"/>
        <v>0.44369999999999998</v>
      </c>
      <c r="T59" s="229">
        <f t="shared" si="3"/>
        <v>6.2649999999999997</v>
      </c>
      <c r="U59" s="230">
        <f t="shared" si="4"/>
        <v>9.1999999999999998E-3</v>
      </c>
      <c r="V59" s="229">
        <f t="shared" si="5"/>
        <v>5.1959999999999997</v>
      </c>
    </row>
    <row r="60" spans="2:22">
      <c r="B60" s="120" t="s">
        <v>1756</v>
      </c>
      <c r="C60" s="104">
        <v>1.1830000000000001</v>
      </c>
      <c r="D60" s="104">
        <v>1.044</v>
      </c>
      <c r="E60" s="104">
        <v>1.266</v>
      </c>
      <c r="F60" s="104">
        <v>0.98899999999999999</v>
      </c>
      <c r="G60" s="105">
        <v>0.10730000000000001</v>
      </c>
      <c r="H60" s="225"/>
      <c r="I60" s="225"/>
      <c r="J60" s="120" t="s">
        <v>1759</v>
      </c>
      <c r="K60" s="104">
        <v>6.3789999999999996</v>
      </c>
      <c r="L60" s="104">
        <v>6.3010000000000002</v>
      </c>
      <c r="M60" s="104">
        <v>6.391</v>
      </c>
      <c r="N60" s="104">
        <v>6.2519999999999998</v>
      </c>
      <c r="O60" s="105">
        <v>1.9199999999999998E-2</v>
      </c>
      <c r="P60" s="225"/>
      <c r="Q60" s="228" t="str">
        <f t="shared" si="0"/>
        <v>18-03-2020</v>
      </c>
      <c r="R60" s="229">
        <f t="shared" si="1"/>
        <v>1.1830000000000001</v>
      </c>
      <c r="S60" s="230">
        <f t="shared" si="2"/>
        <v>0.10730000000000001</v>
      </c>
      <c r="T60" s="229">
        <f t="shared" si="3"/>
        <v>6.2960000000000003</v>
      </c>
      <c r="U60" s="230">
        <f t="shared" si="4"/>
        <v>4.8999999999999998E-3</v>
      </c>
      <c r="V60" s="229">
        <f t="shared" si="5"/>
        <v>5.1130000000000004</v>
      </c>
    </row>
    <row r="61" spans="2:22">
      <c r="B61" s="120" t="s">
        <v>1757</v>
      </c>
      <c r="C61" s="104">
        <v>1.1579999999999999</v>
      </c>
      <c r="D61" s="104">
        <v>1.149</v>
      </c>
      <c r="E61" s="104">
        <v>1.2789999999999999</v>
      </c>
      <c r="F61" s="104">
        <v>1.0069999999999999</v>
      </c>
      <c r="G61" s="105">
        <v>-2.1000000000000001E-2</v>
      </c>
      <c r="H61" s="225"/>
      <c r="I61" s="225"/>
      <c r="J61" s="120" t="s">
        <v>1760</v>
      </c>
      <c r="K61" s="104">
        <v>6.3040000000000003</v>
      </c>
      <c r="L61" s="104">
        <v>6.3769999999999998</v>
      </c>
      <c r="M61" s="104">
        <v>6.3769999999999998</v>
      </c>
      <c r="N61" s="104">
        <v>6.2939999999999996</v>
      </c>
      <c r="O61" s="105">
        <v>-1.18E-2</v>
      </c>
      <c r="P61" s="225"/>
      <c r="Q61" s="228" t="str">
        <f t="shared" si="0"/>
        <v>19-03-2020</v>
      </c>
      <c r="R61" s="229">
        <f t="shared" si="1"/>
        <v>1.1579999999999999</v>
      </c>
      <c r="S61" s="230">
        <f t="shared" si="2"/>
        <v>-2.1000000000000001E-2</v>
      </c>
      <c r="T61" s="229">
        <f t="shared" si="3"/>
        <v>6.41</v>
      </c>
      <c r="U61" s="230">
        <f t="shared" si="4"/>
        <v>1.8100000000000002E-2</v>
      </c>
      <c r="V61" s="229">
        <f t="shared" si="5"/>
        <v>5.2520000000000007</v>
      </c>
    </row>
    <row r="62" spans="2:22">
      <c r="B62" s="120" t="s">
        <v>1758</v>
      </c>
      <c r="C62" s="104">
        <v>0.88500000000000001</v>
      </c>
      <c r="D62" s="104">
        <v>1.125</v>
      </c>
      <c r="E62" s="104">
        <v>1.2829999999999999</v>
      </c>
      <c r="F62" s="104">
        <v>0.84899999999999998</v>
      </c>
      <c r="G62" s="105">
        <v>-0.23580000000000001</v>
      </c>
      <c r="H62" s="225"/>
      <c r="I62" s="225"/>
      <c r="J62" s="120" t="s">
        <v>1761</v>
      </c>
      <c r="K62" s="104">
        <v>6.2249999999999996</v>
      </c>
      <c r="L62" s="104">
        <v>6.3789999999999996</v>
      </c>
      <c r="M62" s="104">
        <v>6.3789999999999996</v>
      </c>
      <c r="N62" s="104">
        <v>6.2149999999999999</v>
      </c>
      <c r="O62" s="105">
        <v>-1.2500000000000001E-2</v>
      </c>
      <c r="P62" s="225"/>
      <c r="Q62" s="228" t="str">
        <f t="shared" si="0"/>
        <v>20-03-2020</v>
      </c>
      <c r="R62" s="229">
        <f t="shared" si="1"/>
        <v>0.88500000000000001</v>
      </c>
      <c r="S62" s="230">
        <f t="shared" si="2"/>
        <v>-0.23580000000000001</v>
      </c>
      <c r="T62" s="229">
        <f t="shared" si="3"/>
        <v>6.2590000000000003</v>
      </c>
      <c r="U62" s="230">
        <f t="shared" si="4"/>
        <v>-2.3599999999999999E-2</v>
      </c>
      <c r="V62" s="229">
        <f t="shared" si="5"/>
        <v>5.3740000000000006</v>
      </c>
    </row>
    <row r="63" spans="2:22">
      <c r="B63" s="120" t="s">
        <v>1759</v>
      </c>
      <c r="C63" s="104">
        <v>0.76300000000000001</v>
      </c>
      <c r="D63" s="104">
        <v>0.79100000000000004</v>
      </c>
      <c r="E63" s="104">
        <v>0.879</v>
      </c>
      <c r="F63" s="104">
        <v>0.69199999999999995</v>
      </c>
      <c r="G63" s="105">
        <v>-0.1386</v>
      </c>
      <c r="H63" s="225"/>
      <c r="I63" s="225"/>
      <c r="J63" s="120" t="s">
        <v>1762</v>
      </c>
      <c r="K63" s="104">
        <v>6.1440000000000001</v>
      </c>
      <c r="L63" s="104">
        <v>6.1829999999999998</v>
      </c>
      <c r="M63" s="104">
        <v>6.1829999999999998</v>
      </c>
      <c r="N63" s="104">
        <v>6.0039999999999996</v>
      </c>
      <c r="O63" s="105">
        <v>-1.2999999999999999E-2</v>
      </c>
      <c r="P63" s="225"/>
      <c r="Q63" s="228" t="str">
        <f t="shared" si="0"/>
        <v>23-03-2020</v>
      </c>
      <c r="R63" s="229">
        <f t="shared" si="1"/>
        <v>0.76300000000000001</v>
      </c>
      <c r="S63" s="230">
        <f t="shared" si="2"/>
        <v>-0.1386</v>
      </c>
      <c r="T63" s="229">
        <f t="shared" si="3"/>
        <v>6.3789999999999996</v>
      </c>
      <c r="U63" s="230">
        <f t="shared" si="4"/>
        <v>1.9199999999999998E-2</v>
      </c>
      <c r="V63" s="229">
        <f t="shared" si="5"/>
        <v>5.6159999999999997</v>
      </c>
    </row>
    <row r="64" spans="2:22">
      <c r="B64" s="120" t="s">
        <v>1760</v>
      </c>
      <c r="C64" s="104">
        <v>0.85799999999999998</v>
      </c>
      <c r="D64" s="104">
        <v>0.77500000000000002</v>
      </c>
      <c r="E64" s="104">
        <v>0.89800000000000002</v>
      </c>
      <c r="F64" s="104">
        <v>0.77400000000000002</v>
      </c>
      <c r="G64" s="105">
        <v>0.12479999999999999</v>
      </c>
      <c r="H64" s="225"/>
      <c r="I64" s="225"/>
      <c r="J64" s="120" t="s">
        <v>1763</v>
      </c>
      <c r="K64" s="104">
        <v>6.2089999999999996</v>
      </c>
      <c r="L64" s="104">
        <v>6.19</v>
      </c>
      <c r="M64" s="104">
        <v>6.2130000000000001</v>
      </c>
      <c r="N64" s="104">
        <v>6.1390000000000002</v>
      </c>
      <c r="O64" s="105">
        <v>1.06E-2</v>
      </c>
      <c r="P64" s="225"/>
      <c r="Q64" s="228" t="str">
        <f t="shared" si="0"/>
        <v>24-03-2020</v>
      </c>
      <c r="R64" s="229">
        <f t="shared" si="1"/>
        <v>0.85799999999999998</v>
      </c>
      <c r="S64" s="230">
        <f t="shared" si="2"/>
        <v>0.12479999999999999</v>
      </c>
      <c r="T64" s="229">
        <f t="shared" si="3"/>
        <v>6.3040000000000003</v>
      </c>
      <c r="U64" s="230">
        <f t="shared" si="4"/>
        <v>-1.18E-2</v>
      </c>
      <c r="V64" s="229">
        <f t="shared" si="5"/>
        <v>5.4460000000000006</v>
      </c>
    </row>
    <row r="65" spans="2:22">
      <c r="B65" s="120" t="s">
        <v>1764</v>
      </c>
      <c r="C65" s="104">
        <v>0.86899999999999999</v>
      </c>
      <c r="D65" s="104">
        <v>0.85299999999999998</v>
      </c>
      <c r="E65" s="104">
        <v>0.878</v>
      </c>
      <c r="F65" s="104">
        <v>0.78300000000000003</v>
      </c>
      <c r="G65" s="105">
        <v>1.2800000000000001E-2</v>
      </c>
      <c r="H65" s="225"/>
      <c r="I65" s="225"/>
      <c r="J65" s="120" t="s">
        <v>1765</v>
      </c>
      <c r="K65" s="104">
        <v>6.1379999999999999</v>
      </c>
      <c r="L65" s="104">
        <v>6.21</v>
      </c>
      <c r="M65" s="104">
        <v>6.21</v>
      </c>
      <c r="N65" s="104">
        <v>6.0789999999999997</v>
      </c>
      <c r="O65" s="105">
        <v>-1.14E-2</v>
      </c>
      <c r="P65" s="225"/>
      <c r="Q65" s="228">
        <f t="shared" si="0"/>
        <v>0</v>
      </c>
      <c r="R65" s="229">
        <f t="shared" si="1"/>
        <v>0</v>
      </c>
      <c r="S65" s="230">
        <f t="shared" si="2"/>
        <v>0</v>
      </c>
      <c r="T65" s="229">
        <f t="shared" si="3"/>
        <v>0</v>
      </c>
      <c r="U65" s="230">
        <f t="shared" si="4"/>
        <v>0</v>
      </c>
      <c r="V65" s="229">
        <f t="shared" si="5"/>
        <v>0</v>
      </c>
    </row>
    <row r="66" spans="2:22">
      <c r="B66" s="120" t="s">
        <v>1761</v>
      </c>
      <c r="C66" s="104">
        <v>0.84799999999999998</v>
      </c>
      <c r="D66" s="104">
        <v>0.82699999999999996</v>
      </c>
      <c r="E66" s="104">
        <v>0.85899999999999999</v>
      </c>
      <c r="F66" s="104">
        <v>0.77</v>
      </c>
      <c r="G66" s="105">
        <v>-2.41E-2</v>
      </c>
      <c r="H66" s="225"/>
      <c r="I66" s="225"/>
      <c r="J66" s="119">
        <v>43894</v>
      </c>
      <c r="K66" s="104">
        <v>6.306</v>
      </c>
      <c r="L66" s="104">
        <v>6.2869999999999999</v>
      </c>
      <c r="M66" s="104">
        <v>6.3150000000000004</v>
      </c>
      <c r="N66" s="104">
        <v>6.266</v>
      </c>
      <c r="O66" s="105">
        <v>2.7400000000000001E-2</v>
      </c>
      <c r="P66" s="225"/>
      <c r="Q66" s="228" t="str">
        <f t="shared" si="0"/>
        <v>26-03-2020</v>
      </c>
      <c r="R66" s="229">
        <f t="shared" si="1"/>
        <v>0.84799999999999998</v>
      </c>
      <c r="S66" s="230">
        <f t="shared" si="2"/>
        <v>-2.41E-2</v>
      </c>
      <c r="T66" s="229">
        <f t="shared" si="3"/>
        <v>6.2249999999999996</v>
      </c>
      <c r="U66" s="230">
        <f t="shared" si="4"/>
        <v>-1.2500000000000001E-2</v>
      </c>
      <c r="V66" s="229">
        <f t="shared" si="5"/>
        <v>5.3769999999999998</v>
      </c>
    </row>
    <row r="67" spans="2:22">
      <c r="B67" s="120" t="s">
        <v>1762</v>
      </c>
      <c r="C67" s="104">
        <v>0.67600000000000005</v>
      </c>
      <c r="D67" s="104">
        <v>0.84</v>
      </c>
      <c r="E67" s="104">
        <v>0.85399999999999998</v>
      </c>
      <c r="F67" s="104">
        <v>0.67</v>
      </c>
      <c r="G67" s="105">
        <v>-0.20250000000000001</v>
      </c>
      <c r="H67" s="225"/>
      <c r="I67" s="225"/>
      <c r="J67" s="119">
        <v>44016</v>
      </c>
      <c r="K67" s="104">
        <v>6.4139999999999997</v>
      </c>
      <c r="L67" s="104">
        <v>6.3579999999999997</v>
      </c>
      <c r="M67" s="104">
        <v>6.42</v>
      </c>
      <c r="N67" s="104">
        <v>6.3559999999999999</v>
      </c>
      <c r="O67" s="105">
        <v>1.7100000000000001E-2</v>
      </c>
      <c r="P67" s="225"/>
      <c r="Q67" s="228" t="str">
        <f t="shared" si="0"/>
        <v>27-03-2020</v>
      </c>
      <c r="R67" s="229">
        <f t="shared" si="1"/>
        <v>0.67600000000000005</v>
      </c>
      <c r="S67" s="230">
        <f t="shared" si="2"/>
        <v>-0.20250000000000001</v>
      </c>
      <c r="T67" s="229">
        <f t="shared" si="3"/>
        <v>6.1440000000000001</v>
      </c>
      <c r="U67" s="230">
        <f t="shared" si="4"/>
        <v>-1.2999999999999999E-2</v>
      </c>
      <c r="V67" s="229">
        <f t="shared" si="5"/>
        <v>5.468</v>
      </c>
    </row>
    <row r="68" spans="2:22">
      <c r="B68" s="120" t="s">
        <v>1763</v>
      </c>
      <c r="C68" s="104">
        <v>0.72599999999999998</v>
      </c>
      <c r="D68" s="104">
        <v>0.66700000000000004</v>
      </c>
      <c r="E68" s="104">
        <v>0.73099999999999998</v>
      </c>
      <c r="F68" s="104">
        <v>0.59899999999999998</v>
      </c>
      <c r="G68" s="105">
        <v>7.4200000000000002E-2</v>
      </c>
      <c r="H68" s="225"/>
      <c r="I68" s="225"/>
      <c r="J68" s="119">
        <v>44047</v>
      </c>
      <c r="K68" s="104">
        <v>6.4409999999999998</v>
      </c>
      <c r="L68" s="104">
        <v>6.45</v>
      </c>
      <c r="M68" s="104">
        <v>6.4560000000000004</v>
      </c>
      <c r="N68" s="104">
        <v>6.42</v>
      </c>
      <c r="O68" s="105">
        <v>4.1999999999999997E-3</v>
      </c>
      <c r="P68" s="225"/>
      <c r="Q68" s="228" t="str">
        <f t="shared" si="0"/>
        <v>30-03-2020</v>
      </c>
      <c r="R68" s="229">
        <f t="shared" si="1"/>
        <v>0.72599999999999998</v>
      </c>
      <c r="S68" s="230">
        <f t="shared" si="2"/>
        <v>7.4200000000000002E-2</v>
      </c>
      <c r="T68" s="229">
        <f t="shared" si="3"/>
        <v>6.2089999999999996</v>
      </c>
      <c r="U68" s="230">
        <f t="shared" si="4"/>
        <v>1.06E-2</v>
      </c>
      <c r="V68" s="229">
        <f t="shared" si="5"/>
        <v>5.4829999999999997</v>
      </c>
    </row>
    <row r="69" spans="2:22">
      <c r="B69" s="120" t="s">
        <v>1765</v>
      </c>
      <c r="C69" s="104">
        <v>0.66800000000000004</v>
      </c>
      <c r="D69" s="104">
        <v>0.72199999999999998</v>
      </c>
      <c r="E69" s="104">
        <v>0.73099999999999998</v>
      </c>
      <c r="F69" s="104">
        <v>0.65100000000000002</v>
      </c>
      <c r="G69" s="105">
        <v>-8.0500000000000002E-2</v>
      </c>
      <c r="H69" s="225"/>
      <c r="I69" s="225"/>
      <c r="J69" s="119">
        <v>44078</v>
      </c>
      <c r="K69" s="104">
        <v>6.49</v>
      </c>
      <c r="L69" s="104">
        <v>6.4710000000000001</v>
      </c>
      <c r="M69" s="104">
        <v>6.5039999999999996</v>
      </c>
      <c r="N69" s="104">
        <v>6.4660000000000002</v>
      </c>
      <c r="O69" s="105">
        <v>7.6E-3</v>
      </c>
      <c r="P69" s="225"/>
      <c r="Q69" s="228" t="str">
        <f t="shared" ref="Q69:Q132" si="6">IFERROR(VLOOKUP(B69,J:O,1,FALSE),0)</f>
        <v>31-03-2020</v>
      </c>
      <c r="R69" s="229">
        <f t="shared" ref="R69:R132" si="7">IFERROR(VLOOKUP(Q69,B:G,2,FALSE),0)</f>
        <v>0.66800000000000004</v>
      </c>
      <c r="S69" s="230">
        <f t="shared" ref="S69:S132" si="8">IFERROR(VLOOKUP(Q69,B:G,6,FALSE),0)</f>
        <v>-8.0500000000000002E-2</v>
      </c>
      <c r="T69" s="229">
        <f t="shared" ref="T69:T132" si="9">IFERROR(VLOOKUP(Q69,J:O,2,FALSE),0)</f>
        <v>6.1379999999999999</v>
      </c>
      <c r="U69" s="230">
        <f t="shared" ref="U69:U132" si="10">IFERROR(VLOOKUP(Q69,J:O,6,FALSE),0)</f>
        <v>-1.14E-2</v>
      </c>
      <c r="V69" s="229">
        <f t="shared" si="5"/>
        <v>5.47</v>
      </c>
    </row>
    <row r="70" spans="2:22">
      <c r="B70" s="119">
        <v>43834</v>
      </c>
      <c r="C70" s="104">
        <v>0.60199999999999998</v>
      </c>
      <c r="D70" s="104">
        <v>0.66300000000000003</v>
      </c>
      <c r="E70" s="104">
        <v>0.67600000000000005</v>
      </c>
      <c r="F70" s="104">
        <v>0.57099999999999995</v>
      </c>
      <c r="G70" s="105">
        <v>-9.8799999999999999E-2</v>
      </c>
      <c r="H70" s="225"/>
      <c r="I70" s="225"/>
      <c r="J70" s="120" t="s">
        <v>1766</v>
      </c>
      <c r="K70" s="104">
        <v>6.4950000000000001</v>
      </c>
      <c r="L70" s="104">
        <v>6.4710000000000001</v>
      </c>
      <c r="M70" s="104">
        <v>6.5</v>
      </c>
      <c r="N70" s="104">
        <v>6.4710000000000001</v>
      </c>
      <c r="O70" s="105">
        <v>8.0000000000000004E-4</v>
      </c>
      <c r="P70" s="225"/>
      <c r="Q70" s="228">
        <f t="shared" si="6"/>
        <v>0</v>
      </c>
      <c r="R70" s="229">
        <f t="shared" si="7"/>
        <v>0</v>
      </c>
      <c r="S70" s="230">
        <f t="shared" si="8"/>
        <v>0</v>
      </c>
      <c r="T70" s="229">
        <f t="shared" si="9"/>
        <v>0</v>
      </c>
      <c r="U70" s="230">
        <f t="shared" si="10"/>
        <v>0</v>
      </c>
      <c r="V70" s="229">
        <f t="shared" ref="V70:V133" si="11">T70-R70</f>
        <v>0</v>
      </c>
    </row>
    <row r="71" spans="2:22">
      <c r="B71" s="119">
        <v>43865</v>
      </c>
      <c r="C71" s="104">
        <v>0.61099999999999999</v>
      </c>
      <c r="D71" s="104">
        <v>0.57199999999999995</v>
      </c>
      <c r="E71" s="104">
        <v>0.63600000000000001</v>
      </c>
      <c r="F71" s="104">
        <v>0.56799999999999995</v>
      </c>
      <c r="G71" s="105">
        <v>1.5299999999999999E-2</v>
      </c>
      <c r="H71" s="225"/>
      <c r="I71" s="225"/>
      <c r="J71" s="120" t="s">
        <v>1767</v>
      </c>
      <c r="K71" s="104">
        <v>6.4249999999999998</v>
      </c>
      <c r="L71" s="104">
        <v>6.49</v>
      </c>
      <c r="M71" s="104">
        <v>6.49</v>
      </c>
      <c r="N71" s="104">
        <v>6.4249999999999998</v>
      </c>
      <c r="O71" s="105">
        <v>-1.0800000000000001E-2</v>
      </c>
      <c r="P71" s="225"/>
      <c r="Q71" s="228">
        <f t="shared" si="6"/>
        <v>0</v>
      </c>
      <c r="R71" s="229">
        <f t="shared" si="7"/>
        <v>0</v>
      </c>
      <c r="S71" s="230">
        <f t="shared" si="8"/>
        <v>0</v>
      </c>
      <c r="T71" s="229">
        <f t="shared" si="9"/>
        <v>0</v>
      </c>
      <c r="U71" s="230">
        <f t="shared" si="10"/>
        <v>0</v>
      </c>
      <c r="V71" s="229">
        <f t="shared" si="11"/>
        <v>0</v>
      </c>
    </row>
    <row r="72" spans="2:22">
      <c r="B72" s="119">
        <v>43894</v>
      </c>
      <c r="C72" s="104">
        <v>0.59899999999999998</v>
      </c>
      <c r="D72" s="104">
        <v>0.61099999999999999</v>
      </c>
      <c r="E72" s="104">
        <v>0.623</v>
      </c>
      <c r="F72" s="104">
        <v>0.56799999999999995</v>
      </c>
      <c r="G72" s="105">
        <v>-1.9099999999999999E-2</v>
      </c>
      <c r="H72" s="225"/>
      <c r="I72" s="225"/>
      <c r="J72" s="120" t="s">
        <v>1768</v>
      </c>
      <c r="K72" s="104">
        <v>6.44</v>
      </c>
      <c r="L72" s="104">
        <v>6.4470000000000001</v>
      </c>
      <c r="M72" s="104">
        <v>6.4470000000000001</v>
      </c>
      <c r="N72" s="104">
        <v>6.4269999999999996</v>
      </c>
      <c r="O72" s="105">
        <v>2.3E-3</v>
      </c>
      <c r="P72" s="225"/>
      <c r="Q72" s="228">
        <f t="shared" si="6"/>
        <v>43894</v>
      </c>
      <c r="R72" s="229">
        <f t="shared" si="7"/>
        <v>0.59899999999999998</v>
      </c>
      <c r="S72" s="230">
        <f t="shared" si="8"/>
        <v>-1.9099999999999999E-2</v>
      </c>
      <c r="T72" s="229">
        <f t="shared" si="9"/>
        <v>6.306</v>
      </c>
      <c r="U72" s="230">
        <f t="shared" si="10"/>
        <v>2.7400000000000001E-2</v>
      </c>
      <c r="V72" s="229">
        <f t="shared" si="11"/>
        <v>5.7069999999999999</v>
      </c>
    </row>
    <row r="73" spans="2:22">
      <c r="B73" s="119">
        <v>43986</v>
      </c>
      <c r="C73" s="104">
        <v>0.67800000000000005</v>
      </c>
      <c r="D73" s="104">
        <v>0.61699999999999999</v>
      </c>
      <c r="E73" s="104">
        <v>0.68400000000000005</v>
      </c>
      <c r="F73" s="104">
        <v>0.61199999999999999</v>
      </c>
      <c r="G73" s="105">
        <v>0.13059999999999999</v>
      </c>
      <c r="H73" s="225"/>
      <c r="I73" s="225"/>
      <c r="J73" s="120" t="s">
        <v>1769</v>
      </c>
      <c r="K73" s="104">
        <v>6.3470000000000004</v>
      </c>
      <c r="L73" s="104">
        <v>6.3760000000000003</v>
      </c>
      <c r="M73" s="104">
        <v>6.4189999999999996</v>
      </c>
      <c r="N73" s="104">
        <v>6.298</v>
      </c>
      <c r="O73" s="105">
        <v>-1.44E-2</v>
      </c>
      <c r="P73" s="225"/>
      <c r="Q73" s="228">
        <f t="shared" si="6"/>
        <v>0</v>
      </c>
      <c r="R73" s="229">
        <f t="shared" si="7"/>
        <v>0</v>
      </c>
      <c r="S73" s="230">
        <f t="shared" si="8"/>
        <v>0</v>
      </c>
      <c r="T73" s="229">
        <f t="shared" si="9"/>
        <v>0</v>
      </c>
      <c r="U73" s="230">
        <f t="shared" si="10"/>
        <v>0</v>
      </c>
      <c r="V73" s="229">
        <f t="shared" si="11"/>
        <v>0</v>
      </c>
    </row>
    <row r="74" spans="2:22">
      <c r="B74" s="119">
        <v>44016</v>
      </c>
      <c r="C74" s="104">
        <v>0.72599999999999998</v>
      </c>
      <c r="D74" s="104">
        <v>0.69499999999999995</v>
      </c>
      <c r="E74" s="104">
        <v>0.78500000000000003</v>
      </c>
      <c r="F74" s="104">
        <v>0.67800000000000005</v>
      </c>
      <c r="G74" s="105">
        <v>7.1900000000000006E-2</v>
      </c>
      <c r="H74" s="225"/>
      <c r="I74" s="225"/>
      <c r="J74" s="120" t="s">
        <v>1770</v>
      </c>
      <c r="K74" s="104">
        <v>6.2089999999999996</v>
      </c>
      <c r="L74" s="104">
        <v>6.2930000000000001</v>
      </c>
      <c r="M74" s="104">
        <v>6.2930000000000001</v>
      </c>
      <c r="N74" s="104">
        <v>6.181</v>
      </c>
      <c r="O74" s="105">
        <v>-2.1700000000000001E-2</v>
      </c>
      <c r="P74" s="225"/>
      <c r="Q74" s="228">
        <f t="shared" si="6"/>
        <v>44016</v>
      </c>
      <c r="R74" s="229">
        <f t="shared" si="7"/>
        <v>0.72599999999999998</v>
      </c>
      <c r="S74" s="230">
        <f t="shared" si="8"/>
        <v>7.1900000000000006E-2</v>
      </c>
      <c r="T74" s="229">
        <f t="shared" si="9"/>
        <v>6.4139999999999997</v>
      </c>
      <c r="U74" s="230">
        <f t="shared" si="10"/>
        <v>1.7100000000000001E-2</v>
      </c>
      <c r="V74" s="229">
        <f t="shared" si="11"/>
        <v>5.6879999999999997</v>
      </c>
    </row>
    <row r="75" spans="2:22">
      <c r="B75" s="119">
        <v>44047</v>
      </c>
      <c r="C75" s="104">
        <v>0.77100000000000002</v>
      </c>
      <c r="D75" s="104">
        <v>0.71699999999999997</v>
      </c>
      <c r="E75" s="104">
        <v>0.77900000000000003</v>
      </c>
      <c r="F75" s="104">
        <v>0.69499999999999995</v>
      </c>
      <c r="G75" s="105">
        <v>6.08E-2</v>
      </c>
      <c r="H75" s="225"/>
      <c r="I75" s="225"/>
      <c r="J75" s="120" t="s">
        <v>1771</v>
      </c>
      <c r="K75" s="104">
        <v>6.2119999999999997</v>
      </c>
      <c r="L75" s="104">
        <v>6.2370000000000001</v>
      </c>
      <c r="M75" s="104">
        <v>6.2370000000000001</v>
      </c>
      <c r="N75" s="104">
        <v>6.1829999999999998</v>
      </c>
      <c r="O75" s="105">
        <v>5.0000000000000001E-4</v>
      </c>
      <c r="P75" s="225"/>
      <c r="Q75" s="228">
        <f t="shared" si="6"/>
        <v>44047</v>
      </c>
      <c r="R75" s="229">
        <f t="shared" si="7"/>
        <v>0.77100000000000002</v>
      </c>
      <c r="S75" s="230">
        <f t="shared" si="8"/>
        <v>6.08E-2</v>
      </c>
      <c r="T75" s="229">
        <f t="shared" si="9"/>
        <v>6.4409999999999998</v>
      </c>
      <c r="U75" s="230">
        <f t="shared" si="10"/>
        <v>4.1999999999999997E-3</v>
      </c>
      <c r="V75" s="229">
        <f t="shared" si="11"/>
        <v>5.67</v>
      </c>
    </row>
    <row r="76" spans="2:22">
      <c r="B76" s="119">
        <v>44078</v>
      </c>
      <c r="C76" s="104">
        <v>0.72899999999999998</v>
      </c>
      <c r="D76" s="104">
        <v>0.78300000000000003</v>
      </c>
      <c r="E76" s="104">
        <v>0.78500000000000003</v>
      </c>
      <c r="F76" s="104">
        <v>0.71099999999999997</v>
      </c>
      <c r="G76" s="105">
        <v>-5.45E-2</v>
      </c>
      <c r="H76" s="225"/>
      <c r="I76" s="225"/>
      <c r="J76" s="120" t="s">
        <v>1772</v>
      </c>
      <c r="K76" s="104">
        <v>6.2240000000000002</v>
      </c>
      <c r="L76" s="104">
        <v>6.21</v>
      </c>
      <c r="M76" s="104">
        <v>6.2430000000000003</v>
      </c>
      <c r="N76" s="104">
        <v>6.2009999999999996</v>
      </c>
      <c r="O76" s="105">
        <v>1.9E-3</v>
      </c>
      <c r="P76" s="225"/>
      <c r="Q76" s="228">
        <f t="shared" si="6"/>
        <v>44078</v>
      </c>
      <c r="R76" s="229">
        <f t="shared" si="7"/>
        <v>0.72899999999999998</v>
      </c>
      <c r="S76" s="230">
        <f t="shared" si="8"/>
        <v>-5.45E-2</v>
      </c>
      <c r="T76" s="229">
        <f t="shared" si="9"/>
        <v>6.49</v>
      </c>
      <c r="U76" s="230">
        <f t="shared" si="10"/>
        <v>7.6E-3</v>
      </c>
      <c r="V76" s="229">
        <f t="shared" si="11"/>
        <v>5.7610000000000001</v>
      </c>
    </row>
    <row r="77" spans="2:22">
      <c r="B77" s="120" t="s">
        <v>1766</v>
      </c>
      <c r="C77" s="104">
        <v>0.77</v>
      </c>
      <c r="D77" s="104">
        <v>0.72499999999999998</v>
      </c>
      <c r="E77" s="104">
        <v>0.77600000000000002</v>
      </c>
      <c r="F77" s="104">
        <v>0.71899999999999997</v>
      </c>
      <c r="G77" s="105">
        <v>5.6399999999999999E-2</v>
      </c>
      <c r="H77" s="225"/>
      <c r="I77" s="225"/>
      <c r="J77" s="120" t="s">
        <v>1773</v>
      </c>
      <c r="K77" s="104">
        <v>6.06</v>
      </c>
      <c r="L77" s="104">
        <v>6.2510000000000003</v>
      </c>
      <c r="M77" s="104">
        <v>6.2510000000000003</v>
      </c>
      <c r="N77" s="104">
        <v>6.0149999999999997</v>
      </c>
      <c r="O77" s="105">
        <v>-2.63E-2</v>
      </c>
      <c r="P77" s="225"/>
      <c r="Q77" s="228" t="str">
        <f t="shared" si="6"/>
        <v>13-04-2020</v>
      </c>
      <c r="R77" s="229">
        <f t="shared" si="7"/>
        <v>0.77</v>
      </c>
      <c r="S77" s="230">
        <f t="shared" si="8"/>
        <v>5.6399999999999999E-2</v>
      </c>
      <c r="T77" s="229">
        <f t="shared" si="9"/>
        <v>6.4950000000000001</v>
      </c>
      <c r="U77" s="230">
        <f t="shared" si="10"/>
        <v>8.0000000000000004E-4</v>
      </c>
      <c r="V77" s="229">
        <f t="shared" si="11"/>
        <v>5.7249999999999996</v>
      </c>
    </row>
    <row r="78" spans="2:22">
      <c r="B78" s="120" t="s">
        <v>1774</v>
      </c>
      <c r="C78" s="104">
        <v>0.75</v>
      </c>
      <c r="D78" s="104">
        <v>0.76500000000000001</v>
      </c>
      <c r="E78" s="104">
        <v>0.77600000000000002</v>
      </c>
      <c r="F78" s="104">
        <v>0.72799999999999998</v>
      </c>
      <c r="G78" s="105">
        <v>-2.5100000000000001E-2</v>
      </c>
      <c r="H78" s="225"/>
      <c r="I78" s="225"/>
      <c r="J78" s="120" t="s">
        <v>1775</v>
      </c>
      <c r="K78" s="104">
        <v>6.1669999999999998</v>
      </c>
      <c r="L78" s="104">
        <v>6.0960000000000001</v>
      </c>
      <c r="M78" s="104">
        <v>6.1719999999999997</v>
      </c>
      <c r="N78" s="104">
        <v>6.0830000000000002</v>
      </c>
      <c r="O78" s="105">
        <v>1.77E-2</v>
      </c>
      <c r="P78" s="225"/>
      <c r="Q78" s="228">
        <f t="shared" si="6"/>
        <v>0</v>
      </c>
      <c r="R78" s="229">
        <f t="shared" si="7"/>
        <v>0</v>
      </c>
      <c r="S78" s="230">
        <f t="shared" si="8"/>
        <v>0</v>
      </c>
      <c r="T78" s="229">
        <f t="shared" si="9"/>
        <v>0</v>
      </c>
      <c r="U78" s="230">
        <f t="shared" si="10"/>
        <v>0</v>
      </c>
      <c r="V78" s="229">
        <f t="shared" si="11"/>
        <v>0</v>
      </c>
    </row>
    <row r="79" spans="2:22">
      <c r="B79" s="120" t="s">
        <v>1767</v>
      </c>
      <c r="C79" s="104">
        <v>0.63500000000000001</v>
      </c>
      <c r="D79" s="104">
        <v>0.746</v>
      </c>
      <c r="E79" s="104">
        <v>0.752</v>
      </c>
      <c r="F79" s="104">
        <v>0.61799999999999999</v>
      </c>
      <c r="G79" s="105">
        <v>-0.15409999999999999</v>
      </c>
      <c r="H79" s="225"/>
      <c r="I79" s="225"/>
      <c r="J79" s="120" t="s">
        <v>1776</v>
      </c>
      <c r="K79" s="104">
        <v>6.1529999999999996</v>
      </c>
      <c r="L79" s="104">
        <v>6.202</v>
      </c>
      <c r="M79" s="104">
        <v>6.202</v>
      </c>
      <c r="N79" s="104">
        <v>6.1260000000000003</v>
      </c>
      <c r="O79" s="105">
        <v>-2.3E-3</v>
      </c>
      <c r="P79" s="225"/>
      <c r="Q79" s="228" t="str">
        <f t="shared" si="6"/>
        <v>15-04-2020</v>
      </c>
      <c r="R79" s="229">
        <f t="shared" si="7"/>
        <v>0.63500000000000001</v>
      </c>
      <c r="S79" s="230">
        <f t="shared" si="8"/>
        <v>-0.15409999999999999</v>
      </c>
      <c r="T79" s="229">
        <f t="shared" si="9"/>
        <v>6.4249999999999998</v>
      </c>
      <c r="U79" s="230">
        <f t="shared" si="10"/>
        <v>-1.0800000000000001E-2</v>
      </c>
      <c r="V79" s="229">
        <f t="shared" si="11"/>
        <v>5.79</v>
      </c>
    </row>
    <row r="80" spans="2:22">
      <c r="B80" s="120" t="s">
        <v>1768</v>
      </c>
      <c r="C80" s="104">
        <v>0.61699999999999999</v>
      </c>
      <c r="D80" s="104">
        <v>0.63800000000000001</v>
      </c>
      <c r="E80" s="104">
        <v>0.65800000000000003</v>
      </c>
      <c r="F80" s="104">
        <v>0.59399999999999997</v>
      </c>
      <c r="G80" s="105">
        <v>-2.76E-2</v>
      </c>
      <c r="H80" s="225"/>
      <c r="I80" s="225"/>
      <c r="J80" s="120" t="s">
        <v>1777</v>
      </c>
      <c r="K80" s="104">
        <v>6.1369999999999996</v>
      </c>
      <c r="L80" s="104">
        <v>6.165</v>
      </c>
      <c r="M80" s="104">
        <v>6.165</v>
      </c>
      <c r="N80" s="104">
        <v>6.1040000000000001</v>
      </c>
      <c r="O80" s="105">
        <v>-2.5999999999999999E-3</v>
      </c>
      <c r="P80" s="225"/>
      <c r="Q80" s="228" t="str">
        <f t="shared" si="6"/>
        <v>16-04-2020</v>
      </c>
      <c r="R80" s="229">
        <f t="shared" si="7"/>
        <v>0.61699999999999999</v>
      </c>
      <c r="S80" s="230">
        <f t="shared" si="8"/>
        <v>-2.76E-2</v>
      </c>
      <c r="T80" s="229">
        <f t="shared" si="9"/>
        <v>6.44</v>
      </c>
      <c r="U80" s="230">
        <f t="shared" si="10"/>
        <v>2.3E-3</v>
      </c>
      <c r="V80" s="229">
        <f t="shared" si="11"/>
        <v>5.8230000000000004</v>
      </c>
    </row>
    <row r="81" spans="2:22">
      <c r="B81" s="120" t="s">
        <v>1769</v>
      </c>
      <c r="C81" s="104">
        <v>0.64200000000000002</v>
      </c>
      <c r="D81" s="104">
        <v>0.67200000000000004</v>
      </c>
      <c r="E81" s="104">
        <v>0.69299999999999995</v>
      </c>
      <c r="F81" s="104">
        <v>0.58699999999999997</v>
      </c>
      <c r="G81" s="105">
        <v>3.95E-2</v>
      </c>
      <c r="H81" s="225"/>
      <c r="I81" s="225"/>
      <c r="J81" s="120" t="s">
        <v>1778</v>
      </c>
      <c r="K81" s="104">
        <v>6.125</v>
      </c>
      <c r="L81" s="104">
        <v>6.125</v>
      </c>
      <c r="M81" s="104">
        <v>6.1470000000000002</v>
      </c>
      <c r="N81" s="104">
        <v>6.1130000000000004</v>
      </c>
      <c r="O81" s="105">
        <v>-2E-3</v>
      </c>
      <c r="P81" s="225"/>
      <c r="Q81" s="228" t="str">
        <f t="shared" si="6"/>
        <v>17-04-2020</v>
      </c>
      <c r="R81" s="229">
        <f t="shared" si="7"/>
        <v>0.64200000000000002</v>
      </c>
      <c r="S81" s="230">
        <f t="shared" si="8"/>
        <v>3.95E-2</v>
      </c>
      <c r="T81" s="229">
        <f t="shared" si="9"/>
        <v>6.3470000000000004</v>
      </c>
      <c r="U81" s="230">
        <f t="shared" si="10"/>
        <v>-1.44E-2</v>
      </c>
      <c r="V81" s="229">
        <f t="shared" si="11"/>
        <v>5.7050000000000001</v>
      </c>
    </row>
    <row r="82" spans="2:22">
      <c r="B82" s="120" t="s">
        <v>1770</v>
      </c>
      <c r="C82" s="104">
        <v>0.61599999999999999</v>
      </c>
      <c r="D82" s="104">
        <v>0.64200000000000002</v>
      </c>
      <c r="E82" s="104">
        <v>0.65100000000000002</v>
      </c>
      <c r="F82" s="104">
        <v>0.60899999999999999</v>
      </c>
      <c r="G82" s="105">
        <v>-3.9600000000000003E-2</v>
      </c>
      <c r="H82" s="225"/>
      <c r="I82" s="225"/>
      <c r="J82" s="120" t="s">
        <v>1779</v>
      </c>
      <c r="K82" s="104">
        <v>6.11</v>
      </c>
      <c r="L82" s="104">
        <v>6.141</v>
      </c>
      <c r="M82" s="104">
        <v>6.141</v>
      </c>
      <c r="N82" s="104">
        <v>6.11</v>
      </c>
      <c r="O82" s="105">
        <v>-2.3999999999999998E-3</v>
      </c>
      <c r="P82" s="225"/>
      <c r="Q82" s="228" t="str">
        <f t="shared" si="6"/>
        <v>20-04-2020</v>
      </c>
      <c r="R82" s="229">
        <f t="shared" si="7"/>
        <v>0.61599999999999999</v>
      </c>
      <c r="S82" s="230">
        <f t="shared" si="8"/>
        <v>-3.9600000000000003E-2</v>
      </c>
      <c r="T82" s="229">
        <f t="shared" si="9"/>
        <v>6.2089999999999996</v>
      </c>
      <c r="U82" s="230">
        <f t="shared" si="10"/>
        <v>-2.1700000000000001E-2</v>
      </c>
      <c r="V82" s="229">
        <f t="shared" si="11"/>
        <v>5.593</v>
      </c>
    </row>
    <row r="83" spans="2:22">
      <c r="B83" s="120" t="s">
        <v>1771</v>
      </c>
      <c r="C83" s="104">
        <v>0.56599999999999995</v>
      </c>
      <c r="D83" s="104">
        <v>0.61599999999999999</v>
      </c>
      <c r="E83" s="104">
        <v>0.623</v>
      </c>
      <c r="F83" s="104">
        <v>0.54300000000000004</v>
      </c>
      <c r="G83" s="105">
        <v>-8.1799999999999998E-2</v>
      </c>
      <c r="H83" s="225"/>
      <c r="I83" s="225"/>
      <c r="J83" s="119">
        <v>43926</v>
      </c>
      <c r="K83" s="104">
        <v>6.0839999999999996</v>
      </c>
      <c r="L83" s="104">
        <v>6.1379999999999999</v>
      </c>
      <c r="M83" s="104">
        <v>6.14</v>
      </c>
      <c r="N83" s="104">
        <v>6.0670000000000002</v>
      </c>
      <c r="O83" s="105">
        <v>-4.3E-3</v>
      </c>
      <c r="P83" s="225"/>
      <c r="Q83" s="228" t="str">
        <f t="shared" si="6"/>
        <v>21-04-2020</v>
      </c>
      <c r="R83" s="229">
        <f t="shared" si="7"/>
        <v>0.56599999999999995</v>
      </c>
      <c r="S83" s="230">
        <f t="shared" si="8"/>
        <v>-8.1799999999999998E-2</v>
      </c>
      <c r="T83" s="229">
        <f t="shared" si="9"/>
        <v>6.2119999999999997</v>
      </c>
      <c r="U83" s="230">
        <f t="shared" si="10"/>
        <v>5.0000000000000001E-4</v>
      </c>
      <c r="V83" s="229">
        <f t="shared" si="11"/>
        <v>5.6459999999999999</v>
      </c>
    </row>
    <row r="84" spans="2:22">
      <c r="B84" s="120" t="s">
        <v>1772</v>
      </c>
      <c r="C84" s="104">
        <v>0.61799999999999999</v>
      </c>
      <c r="D84" s="104">
        <v>0.57999999999999996</v>
      </c>
      <c r="E84" s="104">
        <v>0.63800000000000001</v>
      </c>
      <c r="F84" s="104">
        <v>0.54700000000000004</v>
      </c>
      <c r="G84" s="105">
        <v>9.1200000000000003E-2</v>
      </c>
      <c r="H84" s="225"/>
      <c r="I84" s="225"/>
      <c r="J84" s="119">
        <v>43956</v>
      </c>
      <c r="K84" s="104">
        <v>6.0730000000000004</v>
      </c>
      <c r="L84" s="104">
        <v>6.11</v>
      </c>
      <c r="M84" s="104">
        <v>6.11</v>
      </c>
      <c r="N84" s="104">
        <v>6.0670000000000002</v>
      </c>
      <c r="O84" s="105">
        <v>-1.8E-3</v>
      </c>
      <c r="P84" s="225"/>
      <c r="Q84" s="228" t="str">
        <f t="shared" si="6"/>
        <v>22-04-2020</v>
      </c>
      <c r="R84" s="229">
        <f t="shared" si="7"/>
        <v>0.61799999999999999</v>
      </c>
      <c r="S84" s="230">
        <f t="shared" si="8"/>
        <v>9.1200000000000003E-2</v>
      </c>
      <c r="T84" s="229">
        <f t="shared" si="9"/>
        <v>6.2240000000000002</v>
      </c>
      <c r="U84" s="230">
        <f t="shared" si="10"/>
        <v>1.9E-3</v>
      </c>
      <c r="V84" s="229">
        <f t="shared" si="11"/>
        <v>5.6059999999999999</v>
      </c>
    </row>
    <row r="85" spans="2:22">
      <c r="B85" s="120" t="s">
        <v>1773</v>
      </c>
      <c r="C85" s="104">
        <v>0.60299999999999998</v>
      </c>
      <c r="D85" s="104">
        <v>0.61099999999999999</v>
      </c>
      <c r="E85" s="104">
        <v>0.63800000000000001</v>
      </c>
      <c r="F85" s="104">
        <v>0.59</v>
      </c>
      <c r="G85" s="105">
        <v>-2.3300000000000001E-2</v>
      </c>
      <c r="H85" s="225"/>
      <c r="I85" s="225"/>
      <c r="J85" s="119">
        <v>43987</v>
      </c>
      <c r="K85" s="104">
        <v>6.0279999999999996</v>
      </c>
      <c r="L85" s="104">
        <v>6.0609999999999999</v>
      </c>
      <c r="M85" s="104">
        <v>6.0609999999999999</v>
      </c>
      <c r="N85" s="104">
        <v>6.0279999999999996</v>
      </c>
      <c r="O85" s="105">
        <v>-7.4000000000000003E-3</v>
      </c>
      <c r="P85" s="225"/>
      <c r="Q85" s="228" t="str">
        <f t="shared" si="6"/>
        <v>23-04-2020</v>
      </c>
      <c r="R85" s="229">
        <f t="shared" si="7"/>
        <v>0.60299999999999998</v>
      </c>
      <c r="S85" s="230">
        <f t="shared" si="8"/>
        <v>-2.3300000000000001E-2</v>
      </c>
      <c r="T85" s="229">
        <f t="shared" si="9"/>
        <v>6.06</v>
      </c>
      <c r="U85" s="230">
        <f t="shared" si="10"/>
        <v>-2.63E-2</v>
      </c>
      <c r="V85" s="229">
        <f t="shared" si="11"/>
        <v>5.4569999999999999</v>
      </c>
    </row>
    <row r="86" spans="2:22">
      <c r="B86" s="120" t="s">
        <v>1775</v>
      </c>
      <c r="C86" s="104">
        <v>0.60499999999999998</v>
      </c>
      <c r="D86" s="104">
        <v>0.60499999999999998</v>
      </c>
      <c r="E86" s="104">
        <v>0.621</v>
      </c>
      <c r="F86" s="104">
        <v>0.57899999999999996</v>
      </c>
      <c r="G86" s="105">
        <v>4.0000000000000001E-3</v>
      </c>
      <c r="H86" s="225"/>
      <c r="I86" s="225"/>
      <c r="J86" s="119">
        <v>44048</v>
      </c>
      <c r="K86" s="104">
        <v>5.9669999999999996</v>
      </c>
      <c r="L86" s="104">
        <v>6.0129999999999999</v>
      </c>
      <c r="M86" s="104">
        <v>6.0469999999999997</v>
      </c>
      <c r="N86" s="104">
        <v>5.9660000000000002</v>
      </c>
      <c r="O86" s="105">
        <v>-1.01E-2</v>
      </c>
      <c r="P86" s="225"/>
      <c r="Q86" s="228" t="str">
        <f t="shared" si="6"/>
        <v>24-04-2020</v>
      </c>
      <c r="R86" s="229">
        <f t="shared" si="7"/>
        <v>0.60499999999999998</v>
      </c>
      <c r="S86" s="230">
        <f t="shared" si="8"/>
        <v>4.0000000000000001E-3</v>
      </c>
      <c r="T86" s="229">
        <f t="shared" si="9"/>
        <v>6.1669999999999998</v>
      </c>
      <c r="U86" s="230">
        <f t="shared" si="10"/>
        <v>1.77E-2</v>
      </c>
      <c r="V86" s="229">
        <f t="shared" si="11"/>
        <v>5.5619999999999994</v>
      </c>
    </row>
    <row r="87" spans="2:22">
      <c r="B87" s="120" t="s">
        <v>1776</v>
      </c>
      <c r="C87" s="104">
        <v>0.66400000000000003</v>
      </c>
      <c r="D87" s="104">
        <v>0.60499999999999998</v>
      </c>
      <c r="E87" s="104">
        <v>0.66500000000000004</v>
      </c>
      <c r="F87" s="104">
        <v>0.60099999999999998</v>
      </c>
      <c r="G87" s="105">
        <v>9.6100000000000005E-2</v>
      </c>
      <c r="H87" s="225"/>
      <c r="I87" s="225"/>
      <c r="J87" s="119">
        <v>44140</v>
      </c>
      <c r="K87" s="104">
        <v>6.1669999999999998</v>
      </c>
      <c r="L87" s="104">
        <v>6.234</v>
      </c>
      <c r="M87" s="104">
        <v>6.25</v>
      </c>
      <c r="N87" s="104">
        <v>6.1559999999999997</v>
      </c>
      <c r="O87" s="105">
        <v>3.3500000000000002E-2</v>
      </c>
      <c r="P87" s="225"/>
      <c r="Q87" s="228" t="str">
        <f t="shared" si="6"/>
        <v>27-04-2020</v>
      </c>
      <c r="R87" s="229">
        <f t="shared" si="7"/>
        <v>0.66400000000000003</v>
      </c>
      <c r="S87" s="230">
        <f t="shared" si="8"/>
        <v>9.6100000000000005E-2</v>
      </c>
      <c r="T87" s="229">
        <f t="shared" si="9"/>
        <v>6.1529999999999996</v>
      </c>
      <c r="U87" s="230">
        <f t="shared" si="10"/>
        <v>-2.3E-3</v>
      </c>
      <c r="V87" s="229">
        <f t="shared" si="11"/>
        <v>5.4889999999999999</v>
      </c>
    </row>
    <row r="88" spans="2:22">
      <c r="B88" s="120" t="s">
        <v>1777</v>
      </c>
      <c r="C88" s="104">
        <v>0.61599999999999999</v>
      </c>
      <c r="D88" s="104">
        <v>0.66500000000000004</v>
      </c>
      <c r="E88" s="104">
        <v>0.67300000000000004</v>
      </c>
      <c r="F88" s="104">
        <v>0.59399999999999997</v>
      </c>
      <c r="G88" s="105">
        <v>-7.17E-2</v>
      </c>
      <c r="H88" s="225"/>
      <c r="I88" s="225"/>
      <c r="J88" s="119">
        <v>44170</v>
      </c>
      <c r="K88" s="104">
        <v>6.1630000000000003</v>
      </c>
      <c r="L88" s="104">
        <v>6.2069999999999999</v>
      </c>
      <c r="M88" s="104">
        <v>6.2069999999999999</v>
      </c>
      <c r="N88" s="104">
        <v>6.1440000000000001</v>
      </c>
      <c r="O88" s="105">
        <v>-5.9999999999999995E-4</v>
      </c>
      <c r="P88" s="225"/>
      <c r="Q88" s="228" t="str">
        <f t="shared" si="6"/>
        <v>28-04-2020</v>
      </c>
      <c r="R88" s="229">
        <f t="shared" si="7"/>
        <v>0.61599999999999999</v>
      </c>
      <c r="S88" s="230">
        <f t="shared" si="8"/>
        <v>-7.17E-2</v>
      </c>
      <c r="T88" s="229">
        <f t="shared" si="9"/>
        <v>6.1369999999999996</v>
      </c>
      <c r="U88" s="230">
        <f t="shared" si="10"/>
        <v>-2.5999999999999999E-3</v>
      </c>
      <c r="V88" s="229">
        <f t="shared" si="11"/>
        <v>5.5209999999999999</v>
      </c>
    </row>
    <row r="89" spans="2:22">
      <c r="B89" s="120" t="s">
        <v>1778</v>
      </c>
      <c r="C89" s="104">
        <v>0.628</v>
      </c>
      <c r="D89" s="104">
        <v>0.61299999999999999</v>
      </c>
      <c r="E89" s="104">
        <v>0.64300000000000002</v>
      </c>
      <c r="F89" s="104">
        <v>0.58099999999999996</v>
      </c>
      <c r="G89" s="105">
        <v>2.01E-2</v>
      </c>
      <c r="H89" s="225"/>
      <c r="I89" s="225"/>
      <c r="J89" s="120" t="s">
        <v>1780</v>
      </c>
      <c r="K89" s="104">
        <v>6.0949999999999998</v>
      </c>
      <c r="L89" s="104">
        <v>6.2430000000000003</v>
      </c>
      <c r="M89" s="104">
        <v>6.2430000000000003</v>
      </c>
      <c r="N89" s="104">
        <v>6.0890000000000004</v>
      </c>
      <c r="O89" s="105">
        <v>-1.0999999999999999E-2</v>
      </c>
      <c r="P89" s="225"/>
      <c r="Q89" s="228" t="str">
        <f t="shared" si="6"/>
        <v>29-04-2020</v>
      </c>
      <c r="R89" s="229">
        <f t="shared" si="7"/>
        <v>0.628</v>
      </c>
      <c r="S89" s="230">
        <f t="shared" si="8"/>
        <v>2.01E-2</v>
      </c>
      <c r="T89" s="229">
        <f t="shared" si="9"/>
        <v>6.125</v>
      </c>
      <c r="U89" s="230">
        <f t="shared" si="10"/>
        <v>-2E-3</v>
      </c>
      <c r="V89" s="229">
        <f t="shared" si="11"/>
        <v>5.4969999999999999</v>
      </c>
    </row>
    <row r="90" spans="2:22">
      <c r="B90" s="120" t="s">
        <v>1779</v>
      </c>
      <c r="C90" s="104">
        <v>0.64600000000000002</v>
      </c>
      <c r="D90" s="104">
        <v>0.622</v>
      </c>
      <c r="E90" s="104">
        <v>0.65</v>
      </c>
      <c r="F90" s="104">
        <v>0.58099999999999996</v>
      </c>
      <c r="G90" s="105">
        <v>2.7199999999999998E-2</v>
      </c>
      <c r="H90" s="225"/>
      <c r="I90" s="225"/>
      <c r="J90" s="120" t="s">
        <v>1781</v>
      </c>
      <c r="K90" s="104">
        <v>6.056</v>
      </c>
      <c r="L90" s="104">
        <v>6.08</v>
      </c>
      <c r="M90" s="104">
        <v>6.08</v>
      </c>
      <c r="N90" s="104">
        <v>5.9930000000000003</v>
      </c>
      <c r="O90" s="105">
        <v>-6.4000000000000003E-3</v>
      </c>
      <c r="P90" s="225"/>
      <c r="Q90" s="228" t="str">
        <f t="shared" si="6"/>
        <v>30-04-2020</v>
      </c>
      <c r="R90" s="229">
        <f t="shared" si="7"/>
        <v>0.64600000000000002</v>
      </c>
      <c r="S90" s="230">
        <f t="shared" si="8"/>
        <v>2.7199999999999998E-2</v>
      </c>
      <c r="T90" s="229">
        <f t="shared" si="9"/>
        <v>6.11</v>
      </c>
      <c r="U90" s="230">
        <f t="shared" si="10"/>
        <v>-2.3999999999999998E-3</v>
      </c>
      <c r="V90" s="229">
        <f t="shared" si="11"/>
        <v>5.4640000000000004</v>
      </c>
    </row>
    <row r="91" spans="2:22">
      <c r="B91" s="119">
        <v>43835</v>
      </c>
      <c r="C91" s="104">
        <v>0.61799999999999999</v>
      </c>
      <c r="D91" s="104">
        <v>0.63</v>
      </c>
      <c r="E91" s="104">
        <v>0.64800000000000002</v>
      </c>
      <c r="F91" s="104">
        <v>0.59399999999999997</v>
      </c>
      <c r="G91" s="105">
        <v>-4.2599999999999999E-2</v>
      </c>
      <c r="H91" s="225"/>
      <c r="I91" s="225"/>
      <c r="J91" s="120" t="s">
        <v>1782</v>
      </c>
      <c r="K91" s="104">
        <v>6.0810000000000004</v>
      </c>
      <c r="L91" s="104">
        <v>6.1230000000000002</v>
      </c>
      <c r="M91" s="104">
        <v>6.1230000000000002</v>
      </c>
      <c r="N91" s="104">
        <v>6.0309999999999997</v>
      </c>
      <c r="O91" s="105">
        <v>4.1000000000000003E-3</v>
      </c>
      <c r="P91" s="225"/>
      <c r="Q91" s="228">
        <f t="shared" si="6"/>
        <v>0</v>
      </c>
      <c r="R91" s="229">
        <f t="shared" si="7"/>
        <v>0</v>
      </c>
      <c r="S91" s="230">
        <f t="shared" si="8"/>
        <v>0</v>
      </c>
      <c r="T91" s="229">
        <f t="shared" si="9"/>
        <v>0</v>
      </c>
      <c r="U91" s="230">
        <f t="shared" si="10"/>
        <v>0</v>
      </c>
      <c r="V91" s="229">
        <f t="shared" si="11"/>
        <v>0</v>
      </c>
    </row>
    <row r="92" spans="2:22">
      <c r="B92" s="119">
        <v>43926</v>
      </c>
      <c r="C92" s="104">
        <v>0.63100000000000001</v>
      </c>
      <c r="D92" s="104">
        <v>0.60499999999999998</v>
      </c>
      <c r="E92" s="104">
        <v>0.65100000000000002</v>
      </c>
      <c r="F92" s="104">
        <v>0.59599999999999997</v>
      </c>
      <c r="G92" s="105">
        <v>2.01E-2</v>
      </c>
      <c r="H92" s="225"/>
      <c r="I92" s="225"/>
      <c r="J92" s="120" t="s">
        <v>1783</v>
      </c>
      <c r="K92" s="104">
        <v>6.05</v>
      </c>
      <c r="L92" s="104">
        <v>6.1020000000000003</v>
      </c>
      <c r="M92" s="104">
        <v>6.1020000000000003</v>
      </c>
      <c r="N92" s="104">
        <v>6.0449999999999999</v>
      </c>
      <c r="O92" s="105">
        <v>-5.1000000000000004E-3</v>
      </c>
      <c r="P92" s="225"/>
      <c r="Q92" s="228">
        <f t="shared" si="6"/>
        <v>43926</v>
      </c>
      <c r="R92" s="229">
        <f t="shared" si="7"/>
        <v>0.63100000000000001</v>
      </c>
      <c r="S92" s="230">
        <f t="shared" si="8"/>
        <v>2.01E-2</v>
      </c>
      <c r="T92" s="229">
        <f t="shared" si="9"/>
        <v>6.0839999999999996</v>
      </c>
      <c r="U92" s="230">
        <f t="shared" si="10"/>
        <v>-4.3E-3</v>
      </c>
      <c r="V92" s="229">
        <f t="shared" si="11"/>
        <v>5.4529999999999994</v>
      </c>
    </row>
    <row r="93" spans="2:22">
      <c r="B93" s="119">
        <v>43956</v>
      </c>
      <c r="C93" s="104">
        <v>0.66200000000000003</v>
      </c>
      <c r="D93" s="104">
        <v>0.63800000000000001</v>
      </c>
      <c r="E93" s="104">
        <v>0.67800000000000005</v>
      </c>
      <c r="F93" s="104">
        <v>0.63800000000000001</v>
      </c>
      <c r="G93" s="105">
        <v>4.9799999999999997E-2</v>
      </c>
      <c r="H93" s="225"/>
      <c r="I93" s="225"/>
      <c r="J93" s="120" t="s">
        <v>1784</v>
      </c>
      <c r="K93" s="104">
        <v>6.0350000000000001</v>
      </c>
      <c r="L93" s="104">
        <v>6.0670000000000002</v>
      </c>
      <c r="M93" s="104">
        <v>6.0670000000000002</v>
      </c>
      <c r="N93" s="104">
        <v>6.0259999999999998</v>
      </c>
      <c r="O93" s="105">
        <v>-2.5000000000000001E-3</v>
      </c>
      <c r="P93" s="225"/>
      <c r="Q93" s="228">
        <f t="shared" si="6"/>
        <v>43956</v>
      </c>
      <c r="R93" s="229">
        <f t="shared" si="7"/>
        <v>0.66200000000000003</v>
      </c>
      <c r="S93" s="230">
        <f t="shared" si="8"/>
        <v>4.9799999999999997E-2</v>
      </c>
      <c r="T93" s="229">
        <f t="shared" si="9"/>
        <v>6.0730000000000004</v>
      </c>
      <c r="U93" s="230">
        <f t="shared" si="10"/>
        <v>-1.8E-3</v>
      </c>
      <c r="V93" s="229">
        <f t="shared" si="11"/>
        <v>5.4110000000000005</v>
      </c>
    </row>
    <row r="94" spans="2:22">
      <c r="B94" s="119">
        <v>43987</v>
      </c>
      <c r="C94" s="104">
        <v>0.70899999999999996</v>
      </c>
      <c r="D94" s="104">
        <v>0.67800000000000005</v>
      </c>
      <c r="E94" s="104">
        <v>0.74299999999999999</v>
      </c>
      <c r="F94" s="104">
        <v>0.66800000000000004</v>
      </c>
      <c r="G94" s="105">
        <v>7.1800000000000003E-2</v>
      </c>
      <c r="H94" s="225"/>
      <c r="I94" s="225"/>
      <c r="J94" s="120" t="s">
        <v>1785</v>
      </c>
      <c r="K94" s="104">
        <v>6.0410000000000004</v>
      </c>
      <c r="L94" s="104">
        <v>6.0380000000000003</v>
      </c>
      <c r="M94" s="104">
        <v>6.0469999999999997</v>
      </c>
      <c r="N94" s="104">
        <v>6.024</v>
      </c>
      <c r="O94" s="105">
        <v>1E-3</v>
      </c>
      <c r="P94" s="225"/>
      <c r="Q94" s="228">
        <f t="shared" si="6"/>
        <v>43987</v>
      </c>
      <c r="R94" s="229">
        <f t="shared" si="7"/>
        <v>0.70899999999999996</v>
      </c>
      <c r="S94" s="230">
        <f t="shared" si="8"/>
        <v>7.1800000000000003E-2</v>
      </c>
      <c r="T94" s="229">
        <f t="shared" si="9"/>
        <v>6.0279999999999996</v>
      </c>
      <c r="U94" s="230">
        <f t="shared" si="10"/>
        <v>-7.4000000000000003E-3</v>
      </c>
      <c r="V94" s="229">
        <f t="shared" si="11"/>
        <v>5.319</v>
      </c>
    </row>
    <row r="95" spans="2:22">
      <c r="B95" s="119">
        <v>44017</v>
      </c>
      <c r="C95" s="104">
        <v>0.63900000000000001</v>
      </c>
      <c r="D95" s="104">
        <v>0.68700000000000006</v>
      </c>
      <c r="E95" s="104">
        <v>0.71699999999999997</v>
      </c>
      <c r="F95" s="104">
        <v>0.62</v>
      </c>
      <c r="G95" s="105">
        <v>-9.8799999999999999E-2</v>
      </c>
      <c r="H95" s="225"/>
      <c r="I95" s="225"/>
      <c r="J95" s="120" t="s">
        <v>1786</v>
      </c>
      <c r="K95" s="104">
        <v>6.0339999999999998</v>
      </c>
      <c r="L95" s="104">
        <v>6.07</v>
      </c>
      <c r="M95" s="104">
        <v>6.07</v>
      </c>
      <c r="N95" s="104">
        <v>6.0289999999999999</v>
      </c>
      <c r="O95" s="105">
        <v>-1.1999999999999999E-3</v>
      </c>
      <c r="P95" s="225"/>
      <c r="Q95" s="228">
        <f t="shared" si="6"/>
        <v>0</v>
      </c>
      <c r="R95" s="229">
        <f t="shared" si="7"/>
        <v>0</v>
      </c>
      <c r="S95" s="230">
        <f t="shared" si="8"/>
        <v>0</v>
      </c>
      <c r="T95" s="229">
        <f t="shared" si="9"/>
        <v>0</v>
      </c>
      <c r="U95" s="230">
        <f t="shared" si="10"/>
        <v>0</v>
      </c>
      <c r="V95" s="229">
        <f t="shared" si="11"/>
        <v>0</v>
      </c>
    </row>
    <row r="96" spans="2:22">
      <c r="B96" s="119">
        <v>44048</v>
      </c>
      <c r="C96" s="104">
        <v>0.68500000000000005</v>
      </c>
      <c r="D96" s="104">
        <v>0.64200000000000002</v>
      </c>
      <c r="E96" s="104">
        <v>0.68600000000000005</v>
      </c>
      <c r="F96" s="104">
        <v>0.60699999999999998</v>
      </c>
      <c r="G96" s="105">
        <v>7.0999999999999994E-2</v>
      </c>
      <c r="H96" s="225"/>
      <c r="I96" s="225"/>
      <c r="J96" s="120" t="s">
        <v>1787</v>
      </c>
      <c r="K96" s="104">
        <v>5.9610000000000003</v>
      </c>
      <c r="L96" s="104">
        <v>5.99</v>
      </c>
      <c r="M96" s="104">
        <v>5.99</v>
      </c>
      <c r="N96" s="104">
        <v>5.8789999999999996</v>
      </c>
      <c r="O96" s="105">
        <v>-1.21E-2</v>
      </c>
      <c r="P96" s="225"/>
      <c r="Q96" s="228">
        <f t="shared" si="6"/>
        <v>44048</v>
      </c>
      <c r="R96" s="229">
        <f t="shared" si="7"/>
        <v>0.68500000000000005</v>
      </c>
      <c r="S96" s="230">
        <f t="shared" si="8"/>
        <v>7.0999999999999994E-2</v>
      </c>
      <c r="T96" s="229">
        <f t="shared" si="9"/>
        <v>5.9669999999999996</v>
      </c>
      <c r="U96" s="230">
        <f t="shared" si="10"/>
        <v>-1.01E-2</v>
      </c>
      <c r="V96" s="229">
        <f t="shared" si="11"/>
        <v>5.282</v>
      </c>
    </row>
    <row r="97" spans="2:22">
      <c r="B97" s="119">
        <v>44140</v>
      </c>
      <c r="C97" s="104">
        <v>0.70699999999999996</v>
      </c>
      <c r="D97" s="104">
        <v>0.69399999999999995</v>
      </c>
      <c r="E97" s="104">
        <v>0.72799999999999998</v>
      </c>
      <c r="F97" s="104">
        <v>0.67200000000000004</v>
      </c>
      <c r="G97" s="105">
        <v>3.2099999999999997E-2</v>
      </c>
      <c r="H97" s="225"/>
      <c r="I97" s="225"/>
      <c r="J97" s="120" t="s">
        <v>1788</v>
      </c>
      <c r="K97" s="104">
        <v>5.9749999999999996</v>
      </c>
      <c r="L97" s="104">
        <v>5.99</v>
      </c>
      <c r="M97" s="104">
        <v>5.9939999999999998</v>
      </c>
      <c r="N97" s="104">
        <v>5.9489999999999998</v>
      </c>
      <c r="O97" s="105">
        <v>2.3E-3</v>
      </c>
      <c r="P97" s="225"/>
      <c r="Q97" s="228">
        <f t="shared" si="6"/>
        <v>44140</v>
      </c>
      <c r="R97" s="229">
        <f t="shared" si="7"/>
        <v>0.70699999999999996</v>
      </c>
      <c r="S97" s="230">
        <f t="shared" si="8"/>
        <v>3.2099999999999997E-2</v>
      </c>
      <c r="T97" s="229">
        <f t="shared" si="9"/>
        <v>6.1669999999999998</v>
      </c>
      <c r="U97" s="230">
        <f t="shared" si="10"/>
        <v>3.3500000000000002E-2</v>
      </c>
      <c r="V97" s="229">
        <f t="shared" si="11"/>
        <v>5.46</v>
      </c>
    </row>
    <row r="98" spans="2:22">
      <c r="B98" s="119">
        <v>44170</v>
      </c>
      <c r="C98" s="104">
        <v>0.66700000000000004</v>
      </c>
      <c r="D98" s="104">
        <v>0.71099999999999997</v>
      </c>
      <c r="E98" s="104">
        <v>0.72599999999999998</v>
      </c>
      <c r="F98" s="104">
        <v>0.66</v>
      </c>
      <c r="G98" s="105">
        <v>-5.6599999999999998E-2</v>
      </c>
      <c r="H98" s="225"/>
      <c r="I98" s="225"/>
      <c r="J98" s="120" t="s">
        <v>1789</v>
      </c>
      <c r="K98" s="104">
        <v>5.984</v>
      </c>
      <c r="L98" s="104">
        <v>6.0010000000000003</v>
      </c>
      <c r="M98" s="104">
        <v>6.0010000000000003</v>
      </c>
      <c r="N98" s="104">
        <v>5.9660000000000002</v>
      </c>
      <c r="O98" s="105">
        <v>1.5E-3</v>
      </c>
      <c r="P98" s="225"/>
      <c r="Q98" s="228">
        <f t="shared" si="6"/>
        <v>44170</v>
      </c>
      <c r="R98" s="229">
        <f t="shared" si="7"/>
        <v>0.66700000000000004</v>
      </c>
      <c r="S98" s="230">
        <f t="shared" si="8"/>
        <v>-5.6599999999999998E-2</v>
      </c>
      <c r="T98" s="229">
        <f t="shared" si="9"/>
        <v>6.1630000000000003</v>
      </c>
      <c r="U98" s="230">
        <f t="shared" si="10"/>
        <v>-5.9999999999999995E-4</v>
      </c>
      <c r="V98" s="229">
        <f t="shared" si="11"/>
        <v>5.4960000000000004</v>
      </c>
    </row>
    <row r="99" spans="2:22">
      <c r="B99" s="120" t="s">
        <v>1780</v>
      </c>
      <c r="C99" s="104">
        <v>0.65400000000000003</v>
      </c>
      <c r="D99" s="104">
        <v>0.66900000000000004</v>
      </c>
      <c r="E99" s="104">
        <v>0.67400000000000004</v>
      </c>
      <c r="F99" s="104">
        <v>0.63500000000000001</v>
      </c>
      <c r="G99" s="105">
        <v>-1.89E-2</v>
      </c>
      <c r="H99" s="225"/>
      <c r="I99" s="225"/>
      <c r="J99" s="120" t="s">
        <v>1790</v>
      </c>
      <c r="K99" s="104">
        <v>5.99</v>
      </c>
      <c r="L99" s="104">
        <v>5.9950000000000001</v>
      </c>
      <c r="M99" s="104">
        <v>5.9950000000000001</v>
      </c>
      <c r="N99" s="104">
        <v>5.98</v>
      </c>
      <c r="O99" s="105">
        <v>1E-3</v>
      </c>
      <c r="P99" s="225"/>
      <c r="Q99" s="228" t="str">
        <f t="shared" si="6"/>
        <v>13-05-2020</v>
      </c>
      <c r="R99" s="229">
        <f t="shared" si="7"/>
        <v>0.65400000000000003</v>
      </c>
      <c r="S99" s="230">
        <f t="shared" si="8"/>
        <v>-1.89E-2</v>
      </c>
      <c r="T99" s="229">
        <f t="shared" si="9"/>
        <v>6.0949999999999998</v>
      </c>
      <c r="U99" s="230">
        <f t="shared" si="10"/>
        <v>-1.0999999999999999E-2</v>
      </c>
      <c r="V99" s="229">
        <f t="shared" si="11"/>
        <v>5.4409999999999998</v>
      </c>
    </row>
    <row r="100" spans="2:22">
      <c r="B100" s="120" t="s">
        <v>1781</v>
      </c>
      <c r="C100" s="104">
        <v>0.61699999999999999</v>
      </c>
      <c r="D100" s="104">
        <v>0.64400000000000002</v>
      </c>
      <c r="E100" s="104">
        <v>0.64600000000000002</v>
      </c>
      <c r="F100" s="104">
        <v>0.60399999999999998</v>
      </c>
      <c r="G100" s="105">
        <v>-5.6899999999999999E-2</v>
      </c>
      <c r="H100" s="225"/>
      <c r="I100" s="225"/>
      <c r="J100" s="120" t="s">
        <v>1791</v>
      </c>
      <c r="K100" s="104">
        <v>6.0129999999999999</v>
      </c>
      <c r="L100" s="104">
        <v>5.99</v>
      </c>
      <c r="M100" s="104">
        <v>6.0270000000000001</v>
      </c>
      <c r="N100" s="104">
        <v>5.9779999999999998</v>
      </c>
      <c r="O100" s="105">
        <v>3.8E-3</v>
      </c>
      <c r="P100" s="225"/>
      <c r="Q100" s="228" t="str">
        <f t="shared" si="6"/>
        <v>14-05-2020</v>
      </c>
      <c r="R100" s="229">
        <f t="shared" si="7"/>
        <v>0.61699999999999999</v>
      </c>
      <c r="S100" s="230">
        <f t="shared" si="8"/>
        <v>-5.6899999999999999E-2</v>
      </c>
      <c r="T100" s="229">
        <f t="shared" si="9"/>
        <v>6.056</v>
      </c>
      <c r="U100" s="230">
        <f t="shared" si="10"/>
        <v>-6.4000000000000003E-3</v>
      </c>
      <c r="V100" s="229">
        <f t="shared" si="11"/>
        <v>5.4390000000000001</v>
      </c>
    </row>
    <row r="101" spans="2:22">
      <c r="B101" s="120" t="s">
        <v>1782</v>
      </c>
      <c r="C101" s="104">
        <v>0.64400000000000002</v>
      </c>
      <c r="D101" s="104">
        <v>0.627</v>
      </c>
      <c r="E101" s="104">
        <v>0.64900000000000002</v>
      </c>
      <c r="F101" s="104">
        <v>0.59</v>
      </c>
      <c r="G101" s="105">
        <v>4.4600000000000001E-2</v>
      </c>
      <c r="H101" s="225"/>
      <c r="I101" s="225"/>
      <c r="J101" s="119">
        <v>43836</v>
      </c>
      <c r="K101" s="104">
        <v>6.0419999999999998</v>
      </c>
      <c r="L101" s="104">
        <v>6.0549999999999997</v>
      </c>
      <c r="M101" s="104">
        <v>6.0549999999999997</v>
      </c>
      <c r="N101" s="104">
        <v>6.0209999999999999</v>
      </c>
      <c r="O101" s="105">
        <v>4.7999999999999996E-3</v>
      </c>
      <c r="P101" s="225"/>
      <c r="Q101" s="228" t="str">
        <f t="shared" si="6"/>
        <v>15-05-2020</v>
      </c>
      <c r="R101" s="229">
        <f t="shared" si="7"/>
        <v>0.64400000000000002</v>
      </c>
      <c r="S101" s="230">
        <f t="shared" si="8"/>
        <v>4.4600000000000001E-2</v>
      </c>
      <c r="T101" s="229">
        <f t="shared" si="9"/>
        <v>6.0810000000000004</v>
      </c>
      <c r="U101" s="230">
        <f t="shared" si="10"/>
        <v>4.1000000000000003E-3</v>
      </c>
      <c r="V101" s="229">
        <f t="shared" si="11"/>
        <v>5.4370000000000003</v>
      </c>
    </row>
    <row r="102" spans="2:22">
      <c r="B102" s="120" t="s">
        <v>1783</v>
      </c>
      <c r="C102" s="104">
        <v>0.72599999999999998</v>
      </c>
      <c r="D102" s="104">
        <v>0.64100000000000001</v>
      </c>
      <c r="E102" s="104">
        <v>0.74399999999999999</v>
      </c>
      <c r="F102" s="104">
        <v>0.63600000000000001</v>
      </c>
      <c r="G102" s="105">
        <v>0.12620000000000001</v>
      </c>
      <c r="H102" s="225"/>
      <c r="I102" s="225"/>
      <c r="J102" s="119">
        <v>43867</v>
      </c>
      <c r="K102" s="104">
        <v>5.9980000000000002</v>
      </c>
      <c r="L102" s="104">
        <v>6.0890000000000004</v>
      </c>
      <c r="M102" s="104">
        <v>6.0890000000000004</v>
      </c>
      <c r="N102" s="104">
        <v>5.9980000000000002</v>
      </c>
      <c r="O102" s="105">
        <v>-7.3000000000000001E-3</v>
      </c>
      <c r="P102" s="225"/>
      <c r="Q102" s="228" t="str">
        <f t="shared" si="6"/>
        <v>18-05-2020</v>
      </c>
      <c r="R102" s="229">
        <f t="shared" si="7"/>
        <v>0.72599999999999998</v>
      </c>
      <c r="S102" s="230">
        <f t="shared" si="8"/>
        <v>0.12620000000000001</v>
      </c>
      <c r="T102" s="229">
        <f t="shared" si="9"/>
        <v>6.05</v>
      </c>
      <c r="U102" s="230">
        <f t="shared" si="10"/>
        <v>-5.1000000000000004E-3</v>
      </c>
      <c r="V102" s="229">
        <f t="shared" si="11"/>
        <v>5.3239999999999998</v>
      </c>
    </row>
    <row r="103" spans="2:22">
      <c r="B103" s="120" t="s">
        <v>1784</v>
      </c>
      <c r="C103" s="104">
        <v>0.69199999999999995</v>
      </c>
      <c r="D103" s="104">
        <v>0.72599999999999998</v>
      </c>
      <c r="E103" s="104">
        <v>0.745</v>
      </c>
      <c r="F103" s="104">
        <v>0.68799999999999994</v>
      </c>
      <c r="G103" s="105">
        <v>-4.7100000000000003E-2</v>
      </c>
      <c r="H103" s="225"/>
      <c r="I103" s="225"/>
      <c r="J103" s="119">
        <v>43896</v>
      </c>
      <c r="K103" s="104">
        <v>6.0309999999999997</v>
      </c>
      <c r="L103" s="104">
        <v>6.01</v>
      </c>
      <c r="M103" s="104">
        <v>6.0309999999999997</v>
      </c>
      <c r="N103" s="104">
        <v>5.9980000000000002</v>
      </c>
      <c r="O103" s="105">
        <v>5.4999999999999997E-3</v>
      </c>
      <c r="P103" s="225"/>
      <c r="Q103" s="228" t="str">
        <f t="shared" si="6"/>
        <v>19-05-2020</v>
      </c>
      <c r="R103" s="229">
        <f t="shared" si="7"/>
        <v>0.69199999999999995</v>
      </c>
      <c r="S103" s="230">
        <f t="shared" si="8"/>
        <v>-4.7100000000000003E-2</v>
      </c>
      <c r="T103" s="229">
        <f t="shared" si="9"/>
        <v>6.0350000000000001</v>
      </c>
      <c r="U103" s="230">
        <f t="shared" si="10"/>
        <v>-2.5000000000000001E-3</v>
      </c>
      <c r="V103" s="229">
        <f t="shared" si="11"/>
        <v>5.343</v>
      </c>
    </row>
    <row r="104" spans="2:22">
      <c r="B104" s="120" t="s">
        <v>1785</v>
      </c>
      <c r="C104" s="104">
        <v>0.69</v>
      </c>
      <c r="D104" s="104">
        <v>0.68700000000000006</v>
      </c>
      <c r="E104" s="104">
        <v>0.72099999999999997</v>
      </c>
      <c r="F104" s="104">
        <v>0.67</v>
      </c>
      <c r="G104" s="105">
        <v>-2.3E-3</v>
      </c>
      <c r="H104" s="225"/>
      <c r="I104" s="225"/>
      <c r="J104" s="119">
        <v>43927</v>
      </c>
      <c r="K104" s="104">
        <v>5.7960000000000003</v>
      </c>
      <c r="L104" s="104">
        <v>5.8390000000000004</v>
      </c>
      <c r="M104" s="104">
        <v>5.8390000000000004</v>
      </c>
      <c r="N104" s="104">
        <v>5.7960000000000003</v>
      </c>
      <c r="O104" s="105">
        <v>-3.9E-2</v>
      </c>
      <c r="P104" s="225"/>
      <c r="Q104" s="228" t="str">
        <f t="shared" si="6"/>
        <v>20-05-2020</v>
      </c>
      <c r="R104" s="229">
        <f t="shared" si="7"/>
        <v>0.69</v>
      </c>
      <c r="S104" s="230">
        <f t="shared" si="8"/>
        <v>-2.3E-3</v>
      </c>
      <c r="T104" s="229">
        <f t="shared" si="9"/>
        <v>6.0410000000000004</v>
      </c>
      <c r="U104" s="230">
        <f t="shared" si="10"/>
        <v>1E-3</v>
      </c>
      <c r="V104" s="229">
        <f t="shared" si="11"/>
        <v>5.3510000000000009</v>
      </c>
    </row>
    <row r="105" spans="2:22">
      <c r="B105" s="120" t="s">
        <v>1786</v>
      </c>
      <c r="C105" s="104">
        <v>0.68</v>
      </c>
      <c r="D105" s="104">
        <v>0.67700000000000005</v>
      </c>
      <c r="E105" s="104">
        <v>0.68200000000000005</v>
      </c>
      <c r="F105" s="104">
        <v>0.65400000000000003</v>
      </c>
      <c r="G105" s="105">
        <v>-1.4200000000000001E-2</v>
      </c>
      <c r="H105" s="225"/>
      <c r="I105" s="225"/>
      <c r="J105" s="119">
        <v>43957</v>
      </c>
      <c r="K105" s="104">
        <v>5.8209999999999997</v>
      </c>
      <c r="L105" s="104">
        <v>5.827</v>
      </c>
      <c r="M105" s="104">
        <v>5.8460000000000001</v>
      </c>
      <c r="N105" s="104">
        <v>5.8209999999999997</v>
      </c>
      <c r="O105" s="105">
        <v>4.3E-3</v>
      </c>
      <c r="P105" s="225"/>
      <c r="Q105" s="228" t="str">
        <f t="shared" si="6"/>
        <v>21-05-2020</v>
      </c>
      <c r="R105" s="229">
        <f t="shared" si="7"/>
        <v>0.68</v>
      </c>
      <c r="S105" s="230">
        <f t="shared" si="8"/>
        <v>-1.4200000000000001E-2</v>
      </c>
      <c r="T105" s="229">
        <f t="shared" si="9"/>
        <v>6.0339999999999998</v>
      </c>
      <c r="U105" s="230">
        <f t="shared" si="10"/>
        <v>-1.1999999999999999E-3</v>
      </c>
      <c r="V105" s="229">
        <f t="shared" si="11"/>
        <v>5.3540000000000001</v>
      </c>
    </row>
    <row r="106" spans="2:22">
      <c r="B106" s="120" t="s">
        <v>1787</v>
      </c>
      <c r="C106" s="104">
        <v>0.65700000000000003</v>
      </c>
      <c r="D106" s="104">
        <v>0.67</v>
      </c>
      <c r="E106" s="104">
        <v>0.67400000000000004</v>
      </c>
      <c r="F106" s="104">
        <v>0.627</v>
      </c>
      <c r="G106" s="105">
        <v>-3.3399999999999999E-2</v>
      </c>
      <c r="H106" s="225"/>
      <c r="I106" s="225"/>
      <c r="J106" s="119">
        <v>44049</v>
      </c>
      <c r="K106" s="104">
        <v>5.8070000000000004</v>
      </c>
      <c r="L106" s="104">
        <v>5.8550000000000004</v>
      </c>
      <c r="M106" s="104">
        <v>5.8550000000000004</v>
      </c>
      <c r="N106" s="104">
        <v>5.8040000000000003</v>
      </c>
      <c r="O106" s="105">
        <v>-2.3999999999999998E-3</v>
      </c>
      <c r="P106" s="225"/>
      <c r="Q106" s="228" t="str">
        <f t="shared" si="6"/>
        <v>22-05-2020</v>
      </c>
      <c r="R106" s="229">
        <f t="shared" si="7"/>
        <v>0.65700000000000003</v>
      </c>
      <c r="S106" s="230">
        <f t="shared" si="8"/>
        <v>-3.3399999999999999E-2</v>
      </c>
      <c r="T106" s="229">
        <f t="shared" si="9"/>
        <v>5.9610000000000003</v>
      </c>
      <c r="U106" s="230">
        <f t="shared" si="10"/>
        <v>-1.21E-2</v>
      </c>
      <c r="V106" s="229">
        <f t="shared" si="11"/>
        <v>5.3040000000000003</v>
      </c>
    </row>
    <row r="107" spans="2:22">
      <c r="B107" s="120" t="s">
        <v>1792</v>
      </c>
      <c r="C107" s="104">
        <v>0.65900000000000003</v>
      </c>
      <c r="D107" s="104">
        <v>0.65700000000000003</v>
      </c>
      <c r="E107" s="104">
        <v>0.65900000000000003</v>
      </c>
      <c r="F107" s="104">
        <v>0.65700000000000003</v>
      </c>
      <c r="G107" s="105">
        <v>2.5999999999999999E-3</v>
      </c>
      <c r="H107" s="225"/>
      <c r="I107" s="225"/>
      <c r="J107" s="119">
        <v>44080</v>
      </c>
      <c r="K107" s="104">
        <v>5.7750000000000004</v>
      </c>
      <c r="L107" s="104">
        <v>5.7869999999999999</v>
      </c>
      <c r="M107" s="104">
        <v>5.7910000000000004</v>
      </c>
      <c r="N107" s="104">
        <v>5.7750000000000004</v>
      </c>
      <c r="O107" s="105">
        <v>-5.4999999999999997E-3</v>
      </c>
      <c r="P107" s="225"/>
      <c r="Q107" s="228">
        <f t="shared" si="6"/>
        <v>0</v>
      </c>
      <c r="R107" s="229">
        <f t="shared" si="7"/>
        <v>0</v>
      </c>
      <c r="S107" s="230">
        <f t="shared" si="8"/>
        <v>0</v>
      </c>
      <c r="T107" s="229">
        <f t="shared" si="9"/>
        <v>0</v>
      </c>
      <c r="U107" s="230">
        <f t="shared" si="10"/>
        <v>0</v>
      </c>
      <c r="V107" s="229">
        <f t="shared" si="11"/>
        <v>0</v>
      </c>
    </row>
    <row r="108" spans="2:22">
      <c r="B108" s="120" t="s">
        <v>1788</v>
      </c>
      <c r="C108" s="104">
        <v>0.69499999999999995</v>
      </c>
      <c r="D108" s="104">
        <v>0.65600000000000003</v>
      </c>
      <c r="E108" s="104">
        <v>0.70799999999999996</v>
      </c>
      <c r="F108" s="104">
        <v>0.65400000000000003</v>
      </c>
      <c r="G108" s="105">
        <v>5.4300000000000001E-2</v>
      </c>
      <c r="H108" s="225"/>
      <c r="I108" s="225"/>
      <c r="J108" s="119">
        <v>44110</v>
      </c>
      <c r="K108" s="104">
        <v>5.7720000000000002</v>
      </c>
      <c r="L108" s="104">
        <v>5.7789999999999999</v>
      </c>
      <c r="M108" s="104">
        <v>5.7789999999999999</v>
      </c>
      <c r="N108" s="104">
        <v>5.7679999999999998</v>
      </c>
      <c r="O108" s="105">
        <v>-5.0000000000000001E-4</v>
      </c>
      <c r="P108" s="225"/>
      <c r="Q108" s="228" t="str">
        <f t="shared" si="6"/>
        <v>26-05-2020</v>
      </c>
      <c r="R108" s="229">
        <f t="shared" si="7"/>
        <v>0.69499999999999995</v>
      </c>
      <c r="S108" s="230">
        <f t="shared" si="8"/>
        <v>5.4300000000000001E-2</v>
      </c>
      <c r="T108" s="229">
        <f t="shared" si="9"/>
        <v>5.9749999999999996</v>
      </c>
      <c r="U108" s="230">
        <f t="shared" si="10"/>
        <v>2.3E-3</v>
      </c>
      <c r="V108" s="229">
        <f t="shared" si="11"/>
        <v>5.2799999999999994</v>
      </c>
    </row>
    <row r="109" spans="2:22">
      <c r="B109" s="120" t="s">
        <v>1789</v>
      </c>
      <c r="C109" s="104">
        <v>0.69499999999999995</v>
      </c>
      <c r="D109" s="104">
        <v>0.69</v>
      </c>
      <c r="E109" s="104">
        <v>0.72899999999999998</v>
      </c>
      <c r="F109" s="104">
        <v>0.66100000000000003</v>
      </c>
      <c r="G109" s="105">
        <v>0</v>
      </c>
      <c r="H109" s="225"/>
      <c r="I109" s="225"/>
      <c r="J109" s="119">
        <v>44141</v>
      </c>
      <c r="K109" s="104">
        <v>5.7809999999999997</v>
      </c>
      <c r="L109" s="104">
        <v>5.7750000000000004</v>
      </c>
      <c r="M109" s="104">
        <v>5.7880000000000003</v>
      </c>
      <c r="N109" s="104">
        <v>5.7549999999999999</v>
      </c>
      <c r="O109" s="105">
        <v>1.6000000000000001E-3</v>
      </c>
      <c r="P109" s="225"/>
      <c r="Q109" s="228" t="str">
        <f t="shared" si="6"/>
        <v>27-05-2020</v>
      </c>
      <c r="R109" s="229">
        <f t="shared" si="7"/>
        <v>0.69499999999999995</v>
      </c>
      <c r="S109" s="230">
        <f t="shared" si="8"/>
        <v>0</v>
      </c>
      <c r="T109" s="229">
        <f t="shared" si="9"/>
        <v>5.984</v>
      </c>
      <c r="U109" s="230">
        <f t="shared" si="10"/>
        <v>1.5E-3</v>
      </c>
      <c r="V109" s="229">
        <f t="shared" si="11"/>
        <v>5.2889999999999997</v>
      </c>
    </row>
    <row r="110" spans="2:22">
      <c r="B110" s="120" t="s">
        <v>1790</v>
      </c>
      <c r="C110" s="104">
        <v>0.69699999999999995</v>
      </c>
      <c r="D110" s="104">
        <v>0.69299999999999995</v>
      </c>
      <c r="E110" s="104">
        <v>0.71299999999999997</v>
      </c>
      <c r="F110" s="104">
        <v>0.67</v>
      </c>
      <c r="G110" s="105">
        <v>2.3999999999999998E-3</v>
      </c>
      <c r="H110" s="225"/>
      <c r="I110" s="225"/>
      <c r="J110" s="119">
        <v>44171</v>
      </c>
      <c r="K110" s="104">
        <v>5.7960000000000003</v>
      </c>
      <c r="L110" s="104">
        <v>5.7839999999999998</v>
      </c>
      <c r="M110" s="104">
        <v>5.8010000000000002</v>
      </c>
      <c r="N110" s="104">
        <v>5.7720000000000002</v>
      </c>
      <c r="O110" s="105">
        <v>2.5999999999999999E-3</v>
      </c>
      <c r="P110" s="225"/>
      <c r="Q110" s="228" t="str">
        <f t="shared" si="6"/>
        <v>28-05-2020</v>
      </c>
      <c r="R110" s="229">
        <f t="shared" si="7"/>
        <v>0.69699999999999995</v>
      </c>
      <c r="S110" s="230">
        <f t="shared" si="8"/>
        <v>2.3999999999999998E-3</v>
      </c>
      <c r="T110" s="229">
        <f t="shared" si="9"/>
        <v>5.99</v>
      </c>
      <c r="U110" s="230">
        <f t="shared" si="10"/>
        <v>1E-3</v>
      </c>
      <c r="V110" s="229">
        <f t="shared" si="11"/>
        <v>5.2930000000000001</v>
      </c>
    </row>
    <row r="111" spans="2:22">
      <c r="B111" s="120" t="s">
        <v>1791</v>
      </c>
      <c r="C111" s="104">
        <v>0.65300000000000002</v>
      </c>
      <c r="D111" s="104">
        <v>0.68300000000000005</v>
      </c>
      <c r="E111" s="104">
        <v>0.68700000000000006</v>
      </c>
      <c r="F111" s="104">
        <v>0.64300000000000002</v>
      </c>
      <c r="G111" s="105">
        <v>-6.3200000000000006E-2</v>
      </c>
      <c r="H111" s="225"/>
      <c r="I111" s="225"/>
      <c r="J111" s="120" t="s">
        <v>1793</v>
      </c>
      <c r="K111" s="104">
        <v>5.7919999999999998</v>
      </c>
      <c r="L111" s="104">
        <v>5.835</v>
      </c>
      <c r="M111" s="104">
        <v>5.835</v>
      </c>
      <c r="N111" s="104">
        <v>5.7839999999999998</v>
      </c>
      <c r="O111" s="105">
        <v>-6.9999999999999999E-4</v>
      </c>
      <c r="P111" s="225"/>
      <c r="Q111" s="228" t="str">
        <f t="shared" si="6"/>
        <v>29-05-2020</v>
      </c>
      <c r="R111" s="229">
        <f t="shared" si="7"/>
        <v>0.65300000000000002</v>
      </c>
      <c r="S111" s="230">
        <f t="shared" si="8"/>
        <v>-6.3200000000000006E-2</v>
      </c>
      <c r="T111" s="229">
        <f t="shared" si="9"/>
        <v>6.0129999999999999</v>
      </c>
      <c r="U111" s="230">
        <f t="shared" si="10"/>
        <v>3.8E-3</v>
      </c>
      <c r="V111" s="229">
        <f t="shared" si="11"/>
        <v>5.3599999999999994</v>
      </c>
    </row>
    <row r="112" spans="2:22">
      <c r="B112" s="119">
        <v>43836</v>
      </c>
      <c r="C112" s="104">
        <v>0.66700000000000004</v>
      </c>
      <c r="D112" s="104">
        <v>0.64</v>
      </c>
      <c r="E112" s="104">
        <v>0.68700000000000006</v>
      </c>
      <c r="F112" s="104">
        <v>0.63800000000000001</v>
      </c>
      <c r="G112" s="105">
        <v>2.2499999999999999E-2</v>
      </c>
      <c r="H112" s="225"/>
      <c r="I112" s="225"/>
      <c r="J112" s="120" t="s">
        <v>1794</v>
      </c>
      <c r="K112" s="104">
        <v>5.8460000000000001</v>
      </c>
      <c r="L112" s="104">
        <v>5.8280000000000003</v>
      </c>
      <c r="M112" s="104">
        <v>5.8620000000000001</v>
      </c>
      <c r="N112" s="104">
        <v>5.7990000000000004</v>
      </c>
      <c r="O112" s="105">
        <v>9.2999999999999992E-3</v>
      </c>
      <c r="P112" s="225"/>
      <c r="Q112" s="228">
        <f t="shared" si="6"/>
        <v>43836</v>
      </c>
      <c r="R112" s="229">
        <f t="shared" si="7"/>
        <v>0.66700000000000004</v>
      </c>
      <c r="S112" s="230">
        <f t="shared" si="8"/>
        <v>2.2499999999999999E-2</v>
      </c>
      <c r="T112" s="229">
        <f t="shared" si="9"/>
        <v>6.0419999999999998</v>
      </c>
      <c r="U112" s="230">
        <f t="shared" si="10"/>
        <v>4.7999999999999996E-3</v>
      </c>
      <c r="V112" s="229">
        <f t="shared" si="11"/>
        <v>5.375</v>
      </c>
    </row>
    <row r="113" spans="2:22">
      <c r="B113" s="119">
        <v>43867</v>
      </c>
      <c r="C113" s="104">
        <v>0.68700000000000006</v>
      </c>
      <c r="D113" s="104">
        <v>0.64900000000000002</v>
      </c>
      <c r="E113" s="104">
        <v>0.68799999999999994</v>
      </c>
      <c r="F113" s="104">
        <v>0.64800000000000002</v>
      </c>
      <c r="G113" s="105">
        <v>2.92E-2</v>
      </c>
      <c r="H113" s="225"/>
      <c r="I113" s="225"/>
      <c r="J113" s="120" t="s">
        <v>1795</v>
      </c>
      <c r="K113" s="104">
        <v>5.835</v>
      </c>
      <c r="L113" s="104">
        <v>5.8609999999999998</v>
      </c>
      <c r="M113" s="104">
        <v>5.8609999999999998</v>
      </c>
      <c r="N113" s="104">
        <v>5.8339999999999996</v>
      </c>
      <c r="O113" s="105">
        <v>-1.9E-3</v>
      </c>
      <c r="P113" s="225"/>
      <c r="Q113" s="228">
        <f t="shared" si="6"/>
        <v>43867</v>
      </c>
      <c r="R113" s="229">
        <f t="shared" si="7"/>
        <v>0.68700000000000006</v>
      </c>
      <c r="S113" s="230">
        <f t="shared" si="8"/>
        <v>2.92E-2</v>
      </c>
      <c r="T113" s="229">
        <f t="shared" si="9"/>
        <v>5.9980000000000002</v>
      </c>
      <c r="U113" s="230">
        <f t="shared" si="10"/>
        <v>-7.3000000000000001E-3</v>
      </c>
      <c r="V113" s="229">
        <f t="shared" si="11"/>
        <v>5.3109999999999999</v>
      </c>
    </row>
    <row r="114" spans="2:22">
      <c r="B114" s="119">
        <v>43896</v>
      </c>
      <c r="C114" s="104">
        <v>0.746</v>
      </c>
      <c r="D114" s="104">
        <v>0.69199999999999995</v>
      </c>
      <c r="E114" s="104">
        <v>0.77100000000000002</v>
      </c>
      <c r="F114" s="104">
        <v>0.68500000000000005</v>
      </c>
      <c r="G114" s="105">
        <v>8.5900000000000004E-2</v>
      </c>
      <c r="H114" s="225"/>
      <c r="I114" s="225"/>
      <c r="J114" s="120" t="s">
        <v>1796</v>
      </c>
      <c r="K114" s="104">
        <v>5.8220000000000001</v>
      </c>
      <c r="L114" s="104">
        <v>5.8550000000000004</v>
      </c>
      <c r="M114" s="104">
        <v>5.8550000000000004</v>
      </c>
      <c r="N114" s="104">
        <v>5.8179999999999996</v>
      </c>
      <c r="O114" s="105">
        <v>-2.2000000000000001E-3</v>
      </c>
      <c r="P114" s="225"/>
      <c r="Q114" s="228">
        <f t="shared" si="6"/>
        <v>43896</v>
      </c>
      <c r="R114" s="229">
        <f t="shared" si="7"/>
        <v>0.746</v>
      </c>
      <c r="S114" s="230">
        <f t="shared" si="8"/>
        <v>8.5900000000000004E-2</v>
      </c>
      <c r="T114" s="229">
        <f t="shared" si="9"/>
        <v>6.0309999999999997</v>
      </c>
      <c r="U114" s="230">
        <f t="shared" si="10"/>
        <v>5.4999999999999997E-3</v>
      </c>
      <c r="V114" s="229">
        <f t="shared" si="11"/>
        <v>5.2850000000000001</v>
      </c>
    </row>
    <row r="115" spans="2:22">
      <c r="B115" s="119">
        <v>43927</v>
      </c>
      <c r="C115" s="104">
        <v>0.82499999999999996</v>
      </c>
      <c r="D115" s="104">
        <v>0.75600000000000001</v>
      </c>
      <c r="E115" s="104">
        <v>0.82799999999999996</v>
      </c>
      <c r="F115" s="104">
        <v>0.73599999999999999</v>
      </c>
      <c r="G115" s="105">
        <v>0.10630000000000001</v>
      </c>
      <c r="H115" s="225"/>
      <c r="I115" s="225"/>
      <c r="J115" s="120" t="s">
        <v>1797</v>
      </c>
      <c r="K115" s="104">
        <v>5.8490000000000002</v>
      </c>
      <c r="L115" s="104">
        <v>5.8419999999999996</v>
      </c>
      <c r="M115" s="104">
        <v>5.8550000000000004</v>
      </c>
      <c r="N115" s="104">
        <v>5.8280000000000003</v>
      </c>
      <c r="O115" s="105">
        <v>4.5999999999999999E-3</v>
      </c>
      <c r="P115" s="225"/>
      <c r="Q115" s="228">
        <f t="shared" si="6"/>
        <v>43927</v>
      </c>
      <c r="R115" s="229">
        <f t="shared" si="7"/>
        <v>0.82499999999999996</v>
      </c>
      <c r="S115" s="230">
        <f t="shared" si="8"/>
        <v>0.10630000000000001</v>
      </c>
      <c r="T115" s="229">
        <f t="shared" si="9"/>
        <v>5.7960000000000003</v>
      </c>
      <c r="U115" s="230">
        <f t="shared" si="10"/>
        <v>-3.9E-2</v>
      </c>
      <c r="V115" s="229">
        <f t="shared" si="11"/>
        <v>4.9710000000000001</v>
      </c>
    </row>
    <row r="116" spans="2:22">
      <c r="B116" s="119">
        <v>43957</v>
      </c>
      <c r="C116" s="104">
        <v>0.89300000000000002</v>
      </c>
      <c r="D116" s="104">
        <v>0.81699999999999995</v>
      </c>
      <c r="E116" s="104">
        <v>0.95899999999999996</v>
      </c>
      <c r="F116" s="104">
        <v>0.79900000000000004</v>
      </c>
      <c r="G116" s="105">
        <v>8.2900000000000001E-2</v>
      </c>
      <c r="H116" s="225"/>
      <c r="I116" s="225"/>
      <c r="J116" s="120" t="s">
        <v>1798</v>
      </c>
      <c r="K116" s="104">
        <v>5.8769999999999998</v>
      </c>
      <c r="L116" s="104">
        <v>5.8620000000000001</v>
      </c>
      <c r="M116" s="104">
        <v>5.8860000000000001</v>
      </c>
      <c r="N116" s="104">
        <v>5.835</v>
      </c>
      <c r="O116" s="105">
        <v>4.7999999999999996E-3</v>
      </c>
      <c r="P116" s="225"/>
      <c r="Q116" s="228">
        <f t="shared" si="6"/>
        <v>43957</v>
      </c>
      <c r="R116" s="229">
        <f t="shared" si="7"/>
        <v>0.89300000000000002</v>
      </c>
      <c r="S116" s="230">
        <f t="shared" si="8"/>
        <v>8.2900000000000001E-2</v>
      </c>
      <c r="T116" s="229">
        <f t="shared" si="9"/>
        <v>5.8209999999999997</v>
      </c>
      <c r="U116" s="230">
        <f t="shared" si="10"/>
        <v>4.3E-3</v>
      </c>
      <c r="V116" s="229">
        <f t="shared" si="11"/>
        <v>4.9279999999999999</v>
      </c>
    </row>
    <row r="117" spans="2:22">
      <c r="B117" s="119">
        <v>44049</v>
      </c>
      <c r="C117" s="104">
        <v>0.878</v>
      </c>
      <c r="D117" s="104">
        <v>0.90200000000000002</v>
      </c>
      <c r="E117" s="104">
        <v>0.93200000000000005</v>
      </c>
      <c r="F117" s="104">
        <v>0.86199999999999999</v>
      </c>
      <c r="G117" s="105">
        <v>-1.6799999999999999E-2</v>
      </c>
      <c r="H117" s="225"/>
      <c r="I117" s="225"/>
      <c r="J117" s="120" t="s">
        <v>1799</v>
      </c>
      <c r="K117" s="104">
        <v>5.9029999999999996</v>
      </c>
      <c r="L117" s="104">
        <v>5.915</v>
      </c>
      <c r="M117" s="104">
        <v>5.915</v>
      </c>
      <c r="N117" s="104">
        <v>5.88</v>
      </c>
      <c r="O117" s="105">
        <v>4.4000000000000003E-3</v>
      </c>
      <c r="P117" s="225"/>
      <c r="Q117" s="228">
        <f t="shared" si="6"/>
        <v>44049</v>
      </c>
      <c r="R117" s="229">
        <f t="shared" si="7"/>
        <v>0.878</v>
      </c>
      <c r="S117" s="230">
        <f t="shared" si="8"/>
        <v>-1.6799999999999999E-2</v>
      </c>
      <c r="T117" s="229">
        <f t="shared" si="9"/>
        <v>5.8070000000000004</v>
      </c>
      <c r="U117" s="230">
        <f t="shared" si="10"/>
        <v>-2.3999999999999998E-3</v>
      </c>
      <c r="V117" s="229">
        <f t="shared" si="11"/>
        <v>4.9290000000000003</v>
      </c>
    </row>
    <row r="118" spans="2:22">
      <c r="B118" s="119">
        <v>44080</v>
      </c>
      <c r="C118" s="104">
        <v>0.82399999999999995</v>
      </c>
      <c r="D118" s="104">
        <v>0.872</v>
      </c>
      <c r="E118" s="104">
        <v>0.872</v>
      </c>
      <c r="F118" s="104">
        <v>0.80200000000000005</v>
      </c>
      <c r="G118" s="105">
        <v>-6.2399999999999997E-2</v>
      </c>
      <c r="H118" s="225"/>
      <c r="I118" s="225"/>
      <c r="J118" s="120" t="s">
        <v>1800</v>
      </c>
      <c r="K118" s="104">
        <v>5.9180000000000001</v>
      </c>
      <c r="L118" s="104">
        <v>5.9370000000000003</v>
      </c>
      <c r="M118" s="104">
        <v>5.9370000000000003</v>
      </c>
      <c r="N118" s="104">
        <v>5.8849999999999998</v>
      </c>
      <c r="O118" s="105">
        <v>2.5000000000000001E-3</v>
      </c>
      <c r="P118" s="225"/>
      <c r="Q118" s="228">
        <f t="shared" si="6"/>
        <v>44080</v>
      </c>
      <c r="R118" s="229">
        <f t="shared" si="7"/>
        <v>0.82399999999999995</v>
      </c>
      <c r="S118" s="230">
        <f t="shared" si="8"/>
        <v>-6.2399999999999997E-2</v>
      </c>
      <c r="T118" s="229">
        <f t="shared" si="9"/>
        <v>5.7750000000000004</v>
      </c>
      <c r="U118" s="230">
        <f t="shared" si="10"/>
        <v>-5.4999999999999997E-3</v>
      </c>
      <c r="V118" s="229">
        <f t="shared" si="11"/>
        <v>4.9510000000000005</v>
      </c>
    </row>
    <row r="119" spans="2:22">
      <c r="B119" s="119">
        <v>44110</v>
      </c>
      <c r="C119" s="104">
        <v>0.73599999999999999</v>
      </c>
      <c r="D119" s="104">
        <v>0.82399999999999995</v>
      </c>
      <c r="E119" s="104">
        <v>0.83399999999999996</v>
      </c>
      <c r="F119" s="104">
        <v>0.72599999999999998</v>
      </c>
      <c r="G119" s="105">
        <v>-0.1062</v>
      </c>
      <c r="H119" s="225"/>
      <c r="I119" s="225"/>
      <c r="J119" s="120" t="s">
        <v>1801</v>
      </c>
      <c r="K119" s="104">
        <v>5.891</v>
      </c>
      <c r="L119" s="104">
        <v>5.9359999999999999</v>
      </c>
      <c r="M119" s="104">
        <v>5.9359999999999999</v>
      </c>
      <c r="N119" s="104">
        <v>5.891</v>
      </c>
      <c r="O119" s="105">
        <v>-4.5999999999999999E-3</v>
      </c>
      <c r="P119" s="225"/>
      <c r="Q119" s="228">
        <f t="shared" si="6"/>
        <v>44110</v>
      </c>
      <c r="R119" s="229">
        <f t="shared" si="7"/>
        <v>0.73599999999999999</v>
      </c>
      <c r="S119" s="230">
        <f t="shared" si="8"/>
        <v>-0.1062</v>
      </c>
      <c r="T119" s="229">
        <f t="shared" si="9"/>
        <v>5.7720000000000002</v>
      </c>
      <c r="U119" s="230">
        <f t="shared" si="10"/>
        <v>-5.0000000000000001E-4</v>
      </c>
      <c r="V119" s="229">
        <f t="shared" si="11"/>
        <v>5.0360000000000005</v>
      </c>
    </row>
    <row r="120" spans="2:22">
      <c r="B120" s="119">
        <v>44141</v>
      </c>
      <c r="C120" s="104">
        <v>0.66600000000000004</v>
      </c>
      <c r="D120" s="104">
        <v>0.72</v>
      </c>
      <c r="E120" s="104">
        <v>0.73</v>
      </c>
      <c r="F120" s="104">
        <v>0.64900000000000002</v>
      </c>
      <c r="G120" s="105">
        <v>-9.5799999999999996E-2</v>
      </c>
      <c r="H120" s="225"/>
      <c r="I120" s="225"/>
      <c r="J120" s="120" t="s">
        <v>1802</v>
      </c>
      <c r="K120" s="104">
        <v>5.9130000000000003</v>
      </c>
      <c r="L120" s="104">
        <v>5.9169999999999998</v>
      </c>
      <c r="M120" s="104">
        <v>5.9210000000000003</v>
      </c>
      <c r="N120" s="104">
        <v>5.883</v>
      </c>
      <c r="O120" s="105">
        <v>3.7000000000000002E-3</v>
      </c>
      <c r="P120" s="225"/>
      <c r="Q120" s="228">
        <f t="shared" si="6"/>
        <v>44141</v>
      </c>
      <c r="R120" s="229">
        <f t="shared" si="7"/>
        <v>0.66600000000000004</v>
      </c>
      <c r="S120" s="230">
        <f t="shared" si="8"/>
        <v>-9.5799999999999996E-2</v>
      </c>
      <c r="T120" s="229">
        <f t="shared" si="9"/>
        <v>5.7809999999999997</v>
      </c>
      <c r="U120" s="230">
        <f t="shared" si="10"/>
        <v>1.6000000000000001E-3</v>
      </c>
      <c r="V120" s="229">
        <f t="shared" si="11"/>
        <v>5.1149999999999993</v>
      </c>
    </row>
    <row r="121" spans="2:22">
      <c r="B121" s="119">
        <v>44171</v>
      </c>
      <c r="C121" s="104">
        <v>0.71</v>
      </c>
      <c r="D121" s="104">
        <v>0.67700000000000005</v>
      </c>
      <c r="E121" s="104">
        <v>0.72099999999999997</v>
      </c>
      <c r="F121" s="104">
        <v>0.66400000000000003</v>
      </c>
      <c r="G121" s="105">
        <v>6.6500000000000004E-2</v>
      </c>
      <c r="H121" s="225"/>
      <c r="I121" s="225"/>
      <c r="J121" s="120" t="s">
        <v>1803</v>
      </c>
      <c r="K121" s="104">
        <v>5.9029999999999996</v>
      </c>
      <c r="L121" s="104">
        <v>5.9379999999999997</v>
      </c>
      <c r="M121" s="104">
        <v>5.9379999999999997</v>
      </c>
      <c r="N121" s="104">
        <v>5.8920000000000003</v>
      </c>
      <c r="O121" s="105">
        <v>-1.6999999999999999E-3</v>
      </c>
      <c r="P121" s="225"/>
      <c r="Q121" s="228">
        <f t="shared" si="6"/>
        <v>44171</v>
      </c>
      <c r="R121" s="229">
        <f t="shared" si="7"/>
        <v>0.71</v>
      </c>
      <c r="S121" s="230">
        <f t="shared" si="8"/>
        <v>6.6500000000000004E-2</v>
      </c>
      <c r="T121" s="229">
        <f t="shared" si="9"/>
        <v>5.7960000000000003</v>
      </c>
      <c r="U121" s="230">
        <f t="shared" si="10"/>
        <v>2.5999999999999999E-3</v>
      </c>
      <c r="V121" s="229">
        <f t="shared" si="11"/>
        <v>5.0860000000000003</v>
      </c>
    </row>
    <row r="122" spans="2:22">
      <c r="B122" s="120" t="s">
        <v>1793</v>
      </c>
      <c r="C122" s="104">
        <v>0.72</v>
      </c>
      <c r="D122" s="104">
        <v>0.66600000000000004</v>
      </c>
      <c r="E122" s="104">
        <v>0.72299999999999998</v>
      </c>
      <c r="F122" s="104">
        <v>0.65300000000000002</v>
      </c>
      <c r="G122" s="105">
        <v>1.3899999999999999E-2</v>
      </c>
      <c r="H122" s="225"/>
      <c r="I122" s="225"/>
      <c r="J122" s="120" t="s">
        <v>1804</v>
      </c>
      <c r="K122" s="104">
        <v>5.8879999999999999</v>
      </c>
      <c r="L122" s="104">
        <v>5.9240000000000004</v>
      </c>
      <c r="M122" s="104">
        <v>5.9240000000000004</v>
      </c>
      <c r="N122" s="104">
        <v>5.875</v>
      </c>
      <c r="O122" s="105">
        <v>-2.5000000000000001E-3</v>
      </c>
      <c r="P122" s="225"/>
      <c r="Q122" s="228" t="str">
        <f t="shared" si="6"/>
        <v>15-06-2020</v>
      </c>
      <c r="R122" s="229">
        <f t="shared" si="7"/>
        <v>0.72</v>
      </c>
      <c r="S122" s="230">
        <f t="shared" si="8"/>
        <v>1.3899999999999999E-2</v>
      </c>
      <c r="T122" s="229">
        <f t="shared" si="9"/>
        <v>5.7919999999999998</v>
      </c>
      <c r="U122" s="230">
        <f t="shared" si="10"/>
        <v>-6.9999999999999999E-4</v>
      </c>
      <c r="V122" s="229">
        <f t="shared" si="11"/>
        <v>5.0720000000000001</v>
      </c>
    </row>
    <row r="123" spans="2:22">
      <c r="B123" s="120" t="s">
        <v>1794</v>
      </c>
      <c r="C123" s="104">
        <v>0.74099999999999999</v>
      </c>
      <c r="D123" s="104">
        <v>0.75600000000000001</v>
      </c>
      <c r="E123" s="104">
        <v>0.78400000000000003</v>
      </c>
      <c r="F123" s="104">
        <v>0.72299999999999998</v>
      </c>
      <c r="G123" s="105">
        <v>2.9700000000000001E-2</v>
      </c>
      <c r="H123" s="225"/>
      <c r="I123" s="225"/>
      <c r="J123" s="119">
        <v>43837</v>
      </c>
      <c r="K123" s="104">
        <v>5.8380000000000001</v>
      </c>
      <c r="L123" s="104">
        <v>5.907</v>
      </c>
      <c r="M123" s="104">
        <v>5.907</v>
      </c>
      <c r="N123" s="104">
        <v>5.8220000000000001</v>
      </c>
      <c r="O123" s="105">
        <v>-8.5000000000000006E-3</v>
      </c>
      <c r="P123" s="225"/>
      <c r="Q123" s="228" t="str">
        <f t="shared" si="6"/>
        <v>16-06-2020</v>
      </c>
      <c r="R123" s="229">
        <f t="shared" si="7"/>
        <v>0.74099999999999999</v>
      </c>
      <c r="S123" s="230">
        <f t="shared" si="8"/>
        <v>2.9700000000000001E-2</v>
      </c>
      <c r="T123" s="229">
        <f t="shared" si="9"/>
        <v>5.8460000000000001</v>
      </c>
      <c r="U123" s="230">
        <f t="shared" si="10"/>
        <v>9.2999999999999992E-3</v>
      </c>
      <c r="V123" s="229">
        <f t="shared" si="11"/>
        <v>5.1050000000000004</v>
      </c>
    </row>
    <row r="124" spans="2:22">
      <c r="B124" s="120" t="s">
        <v>1795</v>
      </c>
      <c r="C124" s="104">
        <v>0.73299999999999998</v>
      </c>
      <c r="D124" s="104">
        <v>0.76300000000000001</v>
      </c>
      <c r="E124" s="104">
        <v>0.76300000000000001</v>
      </c>
      <c r="F124" s="104">
        <v>0.72499999999999998</v>
      </c>
      <c r="G124" s="105">
        <v>-1.11E-2</v>
      </c>
      <c r="H124" s="225"/>
      <c r="I124" s="225"/>
      <c r="J124" s="119">
        <v>43868</v>
      </c>
      <c r="K124" s="104">
        <v>5.8410000000000002</v>
      </c>
      <c r="L124" s="104">
        <v>5.8479999999999999</v>
      </c>
      <c r="M124" s="104">
        <v>5.8479999999999999</v>
      </c>
      <c r="N124" s="104">
        <v>5.8209999999999997</v>
      </c>
      <c r="O124" s="105">
        <v>5.0000000000000001E-4</v>
      </c>
      <c r="P124" s="225"/>
      <c r="Q124" s="228" t="str">
        <f t="shared" si="6"/>
        <v>17-06-2020</v>
      </c>
      <c r="R124" s="229">
        <f t="shared" si="7"/>
        <v>0.73299999999999998</v>
      </c>
      <c r="S124" s="230">
        <f t="shared" si="8"/>
        <v>-1.11E-2</v>
      </c>
      <c r="T124" s="229">
        <f t="shared" si="9"/>
        <v>5.835</v>
      </c>
      <c r="U124" s="230">
        <f t="shared" si="10"/>
        <v>-1.9E-3</v>
      </c>
      <c r="V124" s="229">
        <f t="shared" si="11"/>
        <v>5.1020000000000003</v>
      </c>
    </row>
    <row r="125" spans="2:22">
      <c r="B125" s="120" t="s">
        <v>1796</v>
      </c>
      <c r="C125" s="104">
        <v>0.70699999999999996</v>
      </c>
      <c r="D125" s="104">
        <v>0.73099999999999998</v>
      </c>
      <c r="E125" s="104">
        <v>0.73099999999999998</v>
      </c>
      <c r="F125" s="104">
        <v>0.69199999999999995</v>
      </c>
      <c r="G125" s="105">
        <v>-3.5900000000000001E-2</v>
      </c>
      <c r="H125" s="225"/>
      <c r="I125" s="225"/>
      <c r="J125" s="119">
        <v>43897</v>
      </c>
      <c r="K125" s="104">
        <v>5.8449999999999998</v>
      </c>
      <c r="L125" s="104">
        <v>5.8529999999999998</v>
      </c>
      <c r="M125" s="104">
        <v>5.8730000000000002</v>
      </c>
      <c r="N125" s="104">
        <v>5.8449999999999998</v>
      </c>
      <c r="O125" s="105">
        <v>6.9999999999999999E-4</v>
      </c>
      <c r="P125" s="225"/>
      <c r="Q125" s="228" t="str">
        <f t="shared" si="6"/>
        <v>18-06-2020</v>
      </c>
      <c r="R125" s="229">
        <f t="shared" si="7"/>
        <v>0.70699999999999996</v>
      </c>
      <c r="S125" s="230">
        <f t="shared" si="8"/>
        <v>-3.5900000000000001E-2</v>
      </c>
      <c r="T125" s="229">
        <f t="shared" si="9"/>
        <v>5.8220000000000001</v>
      </c>
      <c r="U125" s="230">
        <f t="shared" si="10"/>
        <v>-2.2000000000000001E-3</v>
      </c>
      <c r="V125" s="229">
        <f t="shared" si="11"/>
        <v>5.1150000000000002</v>
      </c>
    </row>
    <row r="126" spans="2:22">
      <c r="B126" s="120" t="s">
        <v>1797</v>
      </c>
      <c r="C126" s="104">
        <v>0.69399999999999995</v>
      </c>
      <c r="D126" s="104">
        <v>0.70699999999999996</v>
      </c>
      <c r="E126" s="104">
        <v>0.745</v>
      </c>
      <c r="F126" s="104">
        <v>0.68700000000000006</v>
      </c>
      <c r="G126" s="105">
        <v>-1.8499999999999999E-2</v>
      </c>
      <c r="H126" s="225"/>
      <c r="I126" s="225"/>
      <c r="J126" s="119">
        <v>43989</v>
      </c>
      <c r="K126" s="104">
        <v>5.8360000000000003</v>
      </c>
      <c r="L126" s="104">
        <v>5.851</v>
      </c>
      <c r="M126" s="104">
        <v>5.851</v>
      </c>
      <c r="N126" s="104">
        <v>5.8250000000000002</v>
      </c>
      <c r="O126" s="105">
        <v>-1.5E-3</v>
      </c>
      <c r="P126" s="225"/>
      <c r="Q126" s="228" t="str">
        <f t="shared" si="6"/>
        <v>19-06-2020</v>
      </c>
      <c r="R126" s="229">
        <f t="shared" si="7"/>
        <v>0.69399999999999995</v>
      </c>
      <c r="S126" s="230">
        <f t="shared" si="8"/>
        <v>-1.8499999999999999E-2</v>
      </c>
      <c r="T126" s="229">
        <f t="shared" si="9"/>
        <v>5.8490000000000002</v>
      </c>
      <c r="U126" s="230">
        <f t="shared" si="10"/>
        <v>4.5999999999999999E-3</v>
      </c>
      <c r="V126" s="229">
        <f t="shared" si="11"/>
        <v>5.1550000000000002</v>
      </c>
    </row>
    <row r="127" spans="2:22">
      <c r="B127" s="120" t="s">
        <v>1798</v>
      </c>
      <c r="C127" s="104">
        <v>0.71</v>
      </c>
      <c r="D127" s="104">
        <v>0.69499999999999995</v>
      </c>
      <c r="E127" s="104">
        <v>0.71199999999999997</v>
      </c>
      <c r="F127" s="104">
        <v>0.67400000000000004</v>
      </c>
      <c r="G127" s="105">
        <v>2.3800000000000002E-2</v>
      </c>
      <c r="H127" s="225"/>
      <c r="I127" s="225"/>
      <c r="J127" s="119">
        <v>44019</v>
      </c>
      <c r="K127" s="104">
        <v>5.7919999999999998</v>
      </c>
      <c r="L127" s="104">
        <v>5.8360000000000003</v>
      </c>
      <c r="M127" s="104">
        <v>5.8460000000000001</v>
      </c>
      <c r="N127" s="104">
        <v>5.7919999999999998</v>
      </c>
      <c r="O127" s="105">
        <v>-7.4999999999999997E-3</v>
      </c>
      <c r="P127" s="225"/>
      <c r="Q127" s="228" t="str">
        <f t="shared" si="6"/>
        <v>22-06-2020</v>
      </c>
      <c r="R127" s="229">
        <f t="shared" si="7"/>
        <v>0.71</v>
      </c>
      <c r="S127" s="230">
        <f t="shared" si="8"/>
        <v>2.3800000000000002E-2</v>
      </c>
      <c r="T127" s="229">
        <f t="shared" si="9"/>
        <v>5.8769999999999998</v>
      </c>
      <c r="U127" s="230">
        <f t="shared" si="10"/>
        <v>4.7999999999999996E-3</v>
      </c>
      <c r="V127" s="229">
        <f t="shared" si="11"/>
        <v>5.1669999999999998</v>
      </c>
    </row>
    <row r="128" spans="2:22">
      <c r="B128" s="120" t="s">
        <v>1799</v>
      </c>
      <c r="C128" s="104">
        <v>0.71499999999999997</v>
      </c>
      <c r="D128" s="104">
        <v>0.71199999999999997</v>
      </c>
      <c r="E128" s="104">
        <v>0.73299999999999998</v>
      </c>
      <c r="F128" s="104">
        <v>0.67900000000000005</v>
      </c>
      <c r="G128" s="105">
        <v>6.8999999999999999E-3</v>
      </c>
      <c r="H128" s="225"/>
      <c r="I128" s="225"/>
      <c r="J128" s="119">
        <v>44050</v>
      </c>
      <c r="K128" s="104">
        <v>5.7779999999999996</v>
      </c>
      <c r="L128" s="104">
        <v>5.8019999999999996</v>
      </c>
      <c r="M128" s="104">
        <v>5.8019999999999996</v>
      </c>
      <c r="N128" s="104">
        <v>5.76</v>
      </c>
      <c r="O128" s="105">
        <v>-2.3999999999999998E-3</v>
      </c>
      <c r="P128" s="225"/>
      <c r="Q128" s="228" t="str">
        <f t="shared" si="6"/>
        <v>23-06-2020</v>
      </c>
      <c r="R128" s="229">
        <f t="shared" si="7"/>
        <v>0.71499999999999997</v>
      </c>
      <c r="S128" s="230">
        <f t="shared" si="8"/>
        <v>6.8999999999999999E-3</v>
      </c>
      <c r="T128" s="229">
        <f t="shared" si="9"/>
        <v>5.9029999999999996</v>
      </c>
      <c r="U128" s="230">
        <f t="shared" si="10"/>
        <v>4.4000000000000003E-3</v>
      </c>
      <c r="V128" s="229">
        <f t="shared" si="11"/>
        <v>5.1879999999999997</v>
      </c>
    </row>
    <row r="129" spans="2:22">
      <c r="B129" s="120" t="s">
        <v>1800</v>
      </c>
      <c r="C129" s="104">
        <v>0.67900000000000005</v>
      </c>
      <c r="D129" s="104">
        <v>0.71699999999999997</v>
      </c>
      <c r="E129" s="104">
        <v>0.73</v>
      </c>
      <c r="F129" s="104">
        <v>0.67600000000000005</v>
      </c>
      <c r="G129" s="105">
        <v>-5.0500000000000003E-2</v>
      </c>
      <c r="H129" s="225"/>
      <c r="I129" s="225"/>
      <c r="J129" s="119">
        <v>44081</v>
      </c>
      <c r="K129" s="104">
        <v>5.7720000000000002</v>
      </c>
      <c r="L129" s="104">
        <v>5.7640000000000002</v>
      </c>
      <c r="M129" s="104">
        <v>5.7939999999999996</v>
      </c>
      <c r="N129" s="104">
        <v>5.7640000000000002</v>
      </c>
      <c r="O129" s="105">
        <v>-1E-3</v>
      </c>
      <c r="P129" s="225"/>
      <c r="Q129" s="228" t="str">
        <f t="shared" si="6"/>
        <v>24-06-2020</v>
      </c>
      <c r="R129" s="229">
        <f t="shared" si="7"/>
        <v>0.67900000000000005</v>
      </c>
      <c r="S129" s="230">
        <f t="shared" si="8"/>
        <v>-5.0500000000000003E-2</v>
      </c>
      <c r="T129" s="229">
        <f t="shared" si="9"/>
        <v>5.9180000000000001</v>
      </c>
      <c r="U129" s="230">
        <f t="shared" si="10"/>
        <v>2.5000000000000001E-3</v>
      </c>
      <c r="V129" s="229">
        <f t="shared" si="11"/>
        <v>5.2389999999999999</v>
      </c>
    </row>
    <row r="130" spans="2:22">
      <c r="B130" s="120" t="s">
        <v>1801</v>
      </c>
      <c r="C130" s="104">
        <v>0.68200000000000005</v>
      </c>
      <c r="D130" s="104">
        <v>0.67400000000000004</v>
      </c>
      <c r="E130" s="104">
        <v>0.68899999999999995</v>
      </c>
      <c r="F130" s="104">
        <v>0.65600000000000003</v>
      </c>
      <c r="G130" s="105">
        <v>4.8999999999999998E-3</v>
      </c>
      <c r="H130" s="225"/>
      <c r="I130" s="225"/>
      <c r="J130" s="119">
        <v>44111</v>
      </c>
      <c r="K130" s="104">
        <v>5.76</v>
      </c>
      <c r="L130" s="104">
        <v>5.7750000000000004</v>
      </c>
      <c r="M130" s="104">
        <v>5.7750000000000004</v>
      </c>
      <c r="N130" s="104">
        <v>5.7469999999999999</v>
      </c>
      <c r="O130" s="105">
        <v>-2.0999999999999999E-3</v>
      </c>
      <c r="P130" s="225"/>
      <c r="Q130" s="228" t="str">
        <f t="shared" si="6"/>
        <v>25-06-2020</v>
      </c>
      <c r="R130" s="229">
        <f t="shared" si="7"/>
        <v>0.68200000000000005</v>
      </c>
      <c r="S130" s="230">
        <f t="shared" si="8"/>
        <v>4.8999999999999998E-3</v>
      </c>
      <c r="T130" s="229">
        <f t="shared" si="9"/>
        <v>5.891</v>
      </c>
      <c r="U130" s="230">
        <f t="shared" si="10"/>
        <v>-4.5999999999999999E-3</v>
      </c>
      <c r="V130" s="229">
        <f t="shared" si="11"/>
        <v>5.2089999999999996</v>
      </c>
    </row>
    <row r="131" spans="2:22">
      <c r="B131" s="120" t="s">
        <v>1802</v>
      </c>
      <c r="C131" s="104">
        <v>0.64</v>
      </c>
      <c r="D131" s="104">
        <v>0.68200000000000005</v>
      </c>
      <c r="E131" s="104">
        <v>0.68600000000000005</v>
      </c>
      <c r="F131" s="104">
        <v>0.63200000000000001</v>
      </c>
      <c r="G131" s="105">
        <v>-6.2399999999999997E-2</v>
      </c>
      <c r="H131" s="225"/>
      <c r="I131" s="225"/>
      <c r="J131" s="120" t="s">
        <v>1805</v>
      </c>
      <c r="K131" s="104">
        <v>5.7859999999999996</v>
      </c>
      <c r="L131" s="104">
        <v>5.78</v>
      </c>
      <c r="M131" s="104">
        <v>5.7869999999999999</v>
      </c>
      <c r="N131" s="104">
        <v>5.77</v>
      </c>
      <c r="O131" s="105">
        <v>4.4999999999999997E-3</v>
      </c>
      <c r="P131" s="225"/>
      <c r="Q131" s="228" t="str">
        <f t="shared" si="6"/>
        <v>26-06-2020</v>
      </c>
      <c r="R131" s="229">
        <f t="shared" si="7"/>
        <v>0.64</v>
      </c>
      <c r="S131" s="230">
        <f t="shared" si="8"/>
        <v>-6.2399999999999997E-2</v>
      </c>
      <c r="T131" s="229">
        <f t="shared" si="9"/>
        <v>5.9130000000000003</v>
      </c>
      <c r="U131" s="230">
        <f t="shared" si="10"/>
        <v>3.7000000000000002E-3</v>
      </c>
      <c r="V131" s="229">
        <f t="shared" si="11"/>
        <v>5.2730000000000006</v>
      </c>
    </row>
    <row r="132" spans="2:22">
      <c r="B132" s="120" t="s">
        <v>1803</v>
      </c>
      <c r="C132" s="104">
        <v>0.627</v>
      </c>
      <c r="D132" s="104">
        <v>0.63200000000000001</v>
      </c>
      <c r="E132" s="104">
        <v>0.65600000000000003</v>
      </c>
      <c r="F132" s="104">
        <v>0.622</v>
      </c>
      <c r="G132" s="105">
        <v>-2.0500000000000001E-2</v>
      </c>
      <c r="H132" s="225"/>
      <c r="I132" s="225"/>
      <c r="J132" s="120" t="s">
        <v>1806</v>
      </c>
      <c r="K132" s="104">
        <v>5.8250000000000002</v>
      </c>
      <c r="L132" s="104">
        <v>5.8220000000000001</v>
      </c>
      <c r="M132" s="104">
        <v>5.8470000000000004</v>
      </c>
      <c r="N132" s="104">
        <v>5.7960000000000003</v>
      </c>
      <c r="O132" s="105">
        <v>6.7000000000000002E-3</v>
      </c>
      <c r="P132" s="225"/>
      <c r="Q132" s="228" t="str">
        <f t="shared" si="6"/>
        <v>29-06-2020</v>
      </c>
      <c r="R132" s="229">
        <f t="shared" si="7"/>
        <v>0.627</v>
      </c>
      <c r="S132" s="230">
        <f t="shared" si="8"/>
        <v>-2.0500000000000001E-2</v>
      </c>
      <c r="T132" s="229">
        <f t="shared" si="9"/>
        <v>5.9029999999999996</v>
      </c>
      <c r="U132" s="230">
        <f t="shared" si="10"/>
        <v>-1.6999999999999999E-3</v>
      </c>
      <c r="V132" s="229">
        <f t="shared" si="11"/>
        <v>5.2759999999999998</v>
      </c>
    </row>
    <row r="133" spans="2:22">
      <c r="B133" s="120" t="s">
        <v>1804</v>
      </c>
      <c r="C133" s="104">
        <v>0.65800000000000003</v>
      </c>
      <c r="D133" s="104">
        <v>0.628</v>
      </c>
      <c r="E133" s="104">
        <v>0.66600000000000004</v>
      </c>
      <c r="F133" s="104">
        <v>0.61799999999999999</v>
      </c>
      <c r="G133" s="105">
        <v>4.9599999999999998E-2</v>
      </c>
      <c r="H133" s="225"/>
      <c r="I133" s="225"/>
      <c r="J133" s="120" t="s">
        <v>1807</v>
      </c>
      <c r="K133" s="104">
        <v>5.8150000000000004</v>
      </c>
      <c r="L133" s="104">
        <v>5.8360000000000003</v>
      </c>
      <c r="M133" s="104">
        <v>5.8360000000000003</v>
      </c>
      <c r="N133" s="104">
        <v>5.8140000000000001</v>
      </c>
      <c r="O133" s="105">
        <v>-1.6999999999999999E-3</v>
      </c>
      <c r="P133" s="225"/>
      <c r="Q133" s="228" t="str">
        <f t="shared" ref="Q133:Q196" si="12">IFERROR(VLOOKUP(B133,J:O,1,FALSE),0)</f>
        <v>30-06-2020</v>
      </c>
      <c r="R133" s="229">
        <f t="shared" ref="R133:R196" si="13">IFERROR(VLOOKUP(Q133,B:G,2,FALSE),0)</f>
        <v>0.65800000000000003</v>
      </c>
      <c r="S133" s="230">
        <f t="shared" ref="S133:S196" si="14">IFERROR(VLOOKUP(Q133,B:G,6,FALSE),0)</f>
        <v>4.9599999999999998E-2</v>
      </c>
      <c r="T133" s="229">
        <f t="shared" ref="T133:T196" si="15">IFERROR(VLOOKUP(Q133,J:O,2,FALSE),0)</f>
        <v>5.8879999999999999</v>
      </c>
      <c r="U133" s="230">
        <f t="shared" ref="U133:U196" si="16">IFERROR(VLOOKUP(Q133,J:O,6,FALSE),0)</f>
        <v>-2.5000000000000001E-3</v>
      </c>
      <c r="V133" s="229">
        <f t="shared" si="11"/>
        <v>5.2299999999999995</v>
      </c>
    </row>
    <row r="134" spans="2:22">
      <c r="B134" s="119">
        <v>43837</v>
      </c>
      <c r="C134" s="104">
        <v>0.67600000000000005</v>
      </c>
      <c r="D134" s="104">
        <v>0.65800000000000003</v>
      </c>
      <c r="E134" s="104">
        <v>0.70199999999999996</v>
      </c>
      <c r="F134" s="104">
        <v>0.65800000000000003</v>
      </c>
      <c r="G134" s="105">
        <v>2.75E-2</v>
      </c>
      <c r="H134" s="225"/>
      <c r="I134" s="225"/>
      <c r="J134" s="120" t="s">
        <v>1808</v>
      </c>
      <c r="K134" s="104">
        <v>5.8129999999999997</v>
      </c>
      <c r="L134" s="104">
        <v>5.8280000000000003</v>
      </c>
      <c r="M134" s="104">
        <v>5.8280000000000003</v>
      </c>
      <c r="N134" s="104">
        <v>5.8079999999999998</v>
      </c>
      <c r="O134" s="105">
        <v>-2.9999999999999997E-4</v>
      </c>
      <c r="P134" s="225"/>
      <c r="Q134" s="228">
        <f t="shared" si="12"/>
        <v>43837</v>
      </c>
      <c r="R134" s="229">
        <f t="shared" si="13"/>
        <v>0.67600000000000005</v>
      </c>
      <c r="S134" s="230">
        <f t="shared" si="14"/>
        <v>2.75E-2</v>
      </c>
      <c r="T134" s="229">
        <f t="shared" si="15"/>
        <v>5.8380000000000001</v>
      </c>
      <c r="U134" s="230">
        <f t="shared" si="16"/>
        <v>-8.5000000000000006E-3</v>
      </c>
      <c r="V134" s="229">
        <f t="shared" ref="V134:V197" si="17">T134-R134</f>
        <v>5.1619999999999999</v>
      </c>
    </row>
    <row r="135" spans="2:22">
      <c r="B135" s="119">
        <v>43868</v>
      </c>
      <c r="C135" s="104">
        <v>0.66900000000000004</v>
      </c>
      <c r="D135" s="104">
        <v>0.67900000000000005</v>
      </c>
      <c r="E135" s="104">
        <v>0.72399999999999998</v>
      </c>
      <c r="F135" s="104">
        <v>0.66400000000000003</v>
      </c>
      <c r="G135" s="105">
        <v>-9.5999999999999992E-3</v>
      </c>
      <c r="H135" s="225"/>
      <c r="I135" s="225"/>
      <c r="J135" s="120" t="s">
        <v>1809</v>
      </c>
      <c r="K135" s="104">
        <v>5.8049999999999997</v>
      </c>
      <c r="L135" s="104">
        <v>5.8220000000000001</v>
      </c>
      <c r="M135" s="104">
        <v>5.8289999999999997</v>
      </c>
      <c r="N135" s="104">
        <v>5.7949999999999999</v>
      </c>
      <c r="O135" s="105">
        <v>-1.4E-3</v>
      </c>
      <c r="P135" s="225"/>
      <c r="Q135" s="228">
        <f t="shared" si="12"/>
        <v>43868</v>
      </c>
      <c r="R135" s="229">
        <f t="shared" si="13"/>
        <v>0.66900000000000004</v>
      </c>
      <c r="S135" s="230">
        <f t="shared" si="14"/>
        <v>-9.5999999999999992E-3</v>
      </c>
      <c r="T135" s="229">
        <f t="shared" si="15"/>
        <v>5.8410000000000002</v>
      </c>
      <c r="U135" s="230">
        <f t="shared" si="16"/>
        <v>5.0000000000000001E-4</v>
      </c>
      <c r="V135" s="229">
        <f t="shared" si="17"/>
        <v>5.1720000000000006</v>
      </c>
    </row>
    <row r="136" spans="2:22">
      <c r="B136" s="119">
        <v>43989</v>
      </c>
      <c r="C136" s="104">
        <v>0.67800000000000005</v>
      </c>
      <c r="D136" s="104">
        <v>0.67600000000000005</v>
      </c>
      <c r="E136" s="104">
        <v>0.71199999999999997</v>
      </c>
      <c r="F136" s="104">
        <v>0.67400000000000004</v>
      </c>
      <c r="G136" s="105">
        <v>1.23E-2</v>
      </c>
      <c r="H136" s="225"/>
      <c r="I136" s="225"/>
      <c r="J136" s="120" t="s">
        <v>1810</v>
      </c>
      <c r="K136" s="104">
        <v>5.7990000000000004</v>
      </c>
      <c r="L136" s="104">
        <v>5.8120000000000003</v>
      </c>
      <c r="M136" s="104">
        <v>5.8179999999999996</v>
      </c>
      <c r="N136" s="104">
        <v>5.7939999999999996</v>
      </c>
      <c r="O136" s="105">
        <v>-1E-3</v>
      </c>
      <c r="P136" s="225"/>
      <c r="Q136" s="228">
        <f t="shared" si="12"/>
        <v>43989</v>
      </c>
      <c r="R136" s="229">
        <f t="shared" si="13"/>
        <v>0.67800000000000005</v>
      </c>
      <c r="S136" s="230">
        <f t="shared" si="14"/>
        <v>1.23E-2</v>
      </c>
      <c r="T136" s="229">
        <f t="shared" si="15"/>
        <v>5.8360000000000003</v>
      </c>
      <c r="U136" s="230">
        <f t="shared" si="16"/>
        <v>-1.5E-3</v>
      </c>
      <c r="V136" s="229">
        <f t="shared" si="17"/>
        <v>5.1580000000000004</v>
      </c>
    </row>
    <row r="137" spans="2:22">
      <c r="B137" s="119">
        <v>44019</v>
      </c>
      <c r="C137" s="104">
        <v>0.64</v>
      </c>
      <c r="D137" s="104">
        <v>0.67900000000000005</v>
      </c>
      <c r="E137" s="104">
        <v>0.69099999999999995</v>
      </c>
      <c r="F137" s="104">
        <v>0.63300000000000001</v>
      </c>
      <c r="G137" s="105">
        <v>-5.5800000000000002E-2</v>
      </c>
      <c r="H137" s="225"/>
      <c r="I137" s="225"/>
      <c r="J137" s="120" t="s">
        <v>1811</v>
      </c>
      <c r="K137" s="104">
        <v>5.8289999999999997</v>
      </c>
      <c r="L137" s="104">
        <v>5.8140000000000001</v>
      </c>
      <c r="M137" s="104">
        <v>5.8330000000000002</v>
      </c>
      <c r="N137" s="104">
        <v>5.7949999999999999</v>
      </c>
      <c r="O137" s="105">
        <v>5.1999999999999998E-3</v>
      </c>
      <c r="P137" s="225"/>
      <c r="Q137" s="228">
        <f t="shared" si="12"/>
        <v>44019</v>
      </c>
      <c r="R137" s="229">
        <f t="shared" si="13"/>
        <v>0.64</v>
      </c>
      <c r="S137" s="230">
        <f t="shared" si="14"/>
        <v>-5.5800000000000002E-2</v>
      </c>
      <c r="T137" s="229">
        <f t="shared" si="15"/>
        <v>5.7919999999999998</v>
      </c>
      <c r="U137" s="230">
        <f t="shared" si="16"/>
        <v>-7.4999999999999997E-3</v>
      </c>
      <c r="V137" s="229">
        <f t="shared" si="17"/>
        <v>5.1520000000000001</v>
      </c>
    </row>
    <row r="138" spans="2:22">
      <c r="B138" s="119">
        <v>44050</v>
      </c>
      <c r="C138" s="104">
        <v>0.66600000000000004</v>
      </c>
      <c r="D138" s="104">
        <v>0.64600000000000002</v>
      </c>
      <c r="E138" s="104">
        <v>0.67400000000000004</v>
      </c>
      <c r="F138" s="104">
        <v>0.64100000000000001</v>
      </c>
      <c r="G138" s="105">
        <v>4.1099999999999998E-2</v>
      </c>
      <c r="H138" s="225"/>
      <c r="I138" s="225"/>
      <c r="J138" s="120" t="s">
        <v>1812</v>
      </c>
      <c r="K138" s="104">
        <v>5.8140000000000001</v>
      </c>
      <c r="L138" s="104">
        <v>5.8410000000000002</v>
      </c>
      <c r="M138" s="104">
        <v>5.8410000000000002</v>
      </c>
      <c r="N138" s="104">
        <v>5.8140000000000001</v>
      </c>
      <c r="O138" s="105">
        <v>-2.5999999999999999E-3</v>
      </c>
      <c r="P138" s="225"/>
      <c r="Q138" s="228">
        <f t="shared" si="12"/>
        <v>44050</v>
      </c>
      <c r="R138" s="229">
        <f t="shared" si="13"/>
        <v>0.66600000000000004</v>
      </c>
      <c r="S138" s="230">
        <f t="shared" si="14"/>
        <v>4.1099999999999998E-2</v>
      </c>
      <c r="T138" s="229">
        <f t="shared" si="15"/>
        <v>5.7779999999999996</v>
      </c>
      <c r="U138" s="230">
        <f t="shared" si="16"/>
        <v>-2.3999999999999998E-3</v>
      </c>
      <c r="V138" s="229">
        <f t="shared" si="17"/>
        <v>5.1119999999999992</v>
      </c>
    </row>
    <row r="139" spans="2:22">
      <c r="B139" s="119">
        <v>44081</v>
      </c>
      <c r="C139" s="104">
        <v>0.61299999999999999</v>
      </c>
      <c r="D139" s="104">
        <v>0.66400000000000003</v>
      </c>
      <c r="E139" s="104">
        <v>0.66600000000000004</v>
      </c>
      <c r="F139" s="104">
        <v>0.59899999999999998</v>
      </c>
      <c r="G139" s="105">
        <v>-7.8799999999999995E-2</v>
      </c>
      <c r="H139" s="225"/>
      <c r="I139" s="225"/>
      <c r="J139" s="120" t="s">
        <v>1813</v>
      </c>
      <c r="K139" s="104">
        <v>5.8049999999999997</v>
      </c>
      <c r="L139" s="104">
        <v>5.8250000000000002</v>
      </c>
      <c r="M139" s="104">
        <v>5.8250000000000002</v>
      </c>
      <c r="N139" s="104">
        <v>5.8049999999999997</v>
      </c>
      <c r="O139" s="105">
        <v>-1.5E-3</v>
      </c>
      <c r="P139" s="225"/>
      <c r="Q139" s="228">
        <f t="shared" si="12"/>
        <v>44081</v>
      </c>
      <c r="R139" s="229">
        <f t="shared" si="13"/>
        <v>0.61299999999999999</v>
      </c>
      <c r="S139" s="230">
        <f t="shared" si="14"/>
        <v>-7.8799999999999995E-2</v>
      </c>
      <c r="T139" s="229">
        <f t="shared" si="15"/>
        <v>5.7720000000000002</v>
      </c>
      <c r="U139" s="230">
        <f t="shared" si="16"/>
        <v>-1E-3</v>
      </c>
      <c r="V139" s="229">
        <f t="shared" si="17"/>
        <v>5.1590000000000007</v>
      </c>
    </row>
    <row r="140" spans="2:22">
      <c r="B140" s="119">
        <v>44111</v>
      </c>
      <c r="C140" s="104">
        <v>0.64300000000000002</v>
      </c>
      <c r="D140" s="104">
        <v>0.61799999999999999</v>
      </c>
      <c r="E140" s="104">
        <v>0.64800000000000002</v>
      </c>
      <c r="F140" s="104">
        <v>0.56899999999999995</v>
      </c>
      <c r="G140" s="105">
        <v>4.8099999999999997E-2</v>
      </c>
      <c r="H140" s="225"/>
      <c r="I140" s="225"/>
      <c r="J140" s="120" t="s">
        <v>1814</v>
      </c>
      <c r="K140" s="104">
        <v>5.8170000000000002</v>
      </c>
      <c r="L140" s="104">
        <v>5.8150000000000004</v>
      </c>
      <c r="M140" s="104">
        <v>5.8250000000000002</v>
      </c>
      <c r="N140" s="104">
        <v>5.8</v>
      </c>
      <c r="O140" s="105">
        <v>2.0999999999999999E-3</v>
      </c>
      <c r="P140" s="225"/>
      <c r="Q140" s="228">
        <f t="shared" si="12"/>
        <v>44111</v>
      </c>
      <c r="R140" s="229">
        <f t="shared" si="13"/>
        <v>0.64300000000000002</v>
      </c>
      <c r="S140" s="230">
        <f t="shared" si="14"/>
        <v>4.8099999999999997E-2</v>
      </c>
      <c r="T140" s="229">
        <f t="shared" si="15"/>
        <v>5.76</v>
      </c>
      <c r="U140" s="230">
        <f t="shared" si="16"/>
        <v>-2.0999999999999999E-3</v>
      </c>
      <c r="V140" s="229">
        <f t="shared" si="17"/>
        <v>5.117</v>
      </c>
    </row>
    <row r="141" spans="2:22">
      <c r="B141" s="120" t="s">
        <v>1805</v>
      </c>
      <c r="C141" s="104">
        <v>0.61799999999999999</v>
      </c>
      <c r="D141" s="104">
        <v>0.63</v>
      </c>
      <c r="E141" s="104">
        <v>0.66400000000000003</v>
      </c>
      <c r="F141" s="104">
        <v>0.61699999999999999</v>
      </c>
      <c r="G141" s="105">
        <v>-3.8300000000000001E-2</v>
      </c>
      <c r="H141" s="225"/>
      <c r="I141" s="225"/>
      <c r="J141" s="120" t="s">
        <v>1815</v>
      </c>
      <c r="K141" s="104">
        <v>5.859</v>
      </c>
      <c r="L141" s="104">
        <v>5.835</v>
      </c>
      <c r="M141" s="104">
        <v>5.86</v>
      </c>
      <c r="N141" s="104">
        <v>5.8129999999999997</v>
      </c>
      <c r="O141" s="105">
        <v>7.1999999999999998E-3</v>
      </c>
      <c r="P141" s="225"/>
      <c r="Q141" s="228" t="str">
        <f t="shared" si="12"/>
        <v>13-07-2020</v>
      </c>
      <c r="R141" s="229">
        <f t="shared" si="13"/>
        <v>0.61799999999999999</v>
      </c>
      <c r="S141" s="230">
        <f t="shared" si="14"/>
        <v>-3.8300000000000001E-2</v>
      </c>
      <c r="T141" s="229">
        <f t="shared" si="15"/>
        <v>5.7859999999999996</v>
      </c>
      <c r="U141" s="230">
        <f t="shared" si="16"/>
        <v>4.4999999999999997E-3</v>
      </c>
      <c r="V141" s="229">
        <f t="shared" si="17"/>
        <v>5.1679999999999993</v>
      </c>
    </row>
    <row r="142" spans="2:22">
      <c r="B142" s="120" t="s">
        <v>1806</v>
      </c>
      <c r="C142" s="104">
        <v>0.625</v>
      </c>
      <c r="D142" s="104">
        <v>0.623</v>
      </c>
      <c r="E142" s="104">
        <v>0.63500000000000001</v>
      </c>
      <c r="F142" s="104">
        <v>0.6</v>
      </c>
      <c r="G142" s="105">
        <v>1.0699999999999999E-2</v>
      </c>
      <c r="H142" s="225"/>
      <c r="I142" s="225"/>
      <c r="J142" s="120" t="s">
        <v>1816</v>
      </c>
      <c r="K142" s="104">
        <v>5.85</v>
      </c>
      <c r="L142" s="104">
        <v>5.8890000000000002</v>
      </c>
      <c r="M142" s="104">
        <v>5.8890000000000002</v>
      </c>
      <c r="N142" s="104">
        <v>5.85</v>
      </c>
      <c r="O142" s="105">
        <v>-1.5E-3</v>
      </c>
      <c r="P142" s="225"/>
      <c r="Q142" s="228" t="str">
        <f t="shared" si="12"/>
        <v>14-07-2020</v>
      </c>
      <c r="R142" s="229">
        <f t="shared" si="13"/>
        <v>0.625</v>
      </c>
      <c r="S142" s="230">
        <f t="shared" si="14"/>
        <v>1.0699999999999999E-2</v>
      </c>
      <c r="T142" s="229">
        <f t="shared" si="15"/>
        <v>5.8250000000000002</v>
      </c>
      <c r="U142" s="230">
        <f t="shared" si="16"/>
        <v>6.7000000000000002E-3</v>
      </c>
      <c r="V142" s="229">
        <f t="shared" si="17"/>
        <v>5.2</v>
      </c>
    </row>
    <row r="143" spans="2:22">
      <c r="B143" s="120" t="s">
        <v>1807</v>
      </c>
      <c r="C143" s="104">
        <v>0.63300000000000001</v>
      </c>
      <c r="D143" s="104">
        <v>0.63800000000000001</v>
      </c>
      <c r="E143" s="104">
        <v>0.65800000000000003</v>
      </c>
      <c r="F143" s="104">
        <v>0.61699999999999999</v>
      </c>
      <c r="G143" s="105">
        <v>1.3100000000000001E-2</v>
      </c>
      <c r="H143" s="225"/>
      <c r="I143" s="225"/>
      <c r="J143" s="120" t="s">
        <v>1817</v>
      </c>
      <c r="K143" s="104">
        <v>5.835</v>
      </c>
      <c r="L143" s="104">
        <v>5.87</v>
      </c>
      <c r="M143" s="104">
        <v>5.87</v>
      </c>
      <c r="N143" s="104">
        <v>5.8319999999999999</v>
      </c>
      <c r="O143" s="105">
        <v>-2.5999999999999999E-3</v>
      </c>
      <c r="P143" s="225"/>
      <c r="Q143" s="228" t="str">
        <f t="shared" si="12"/>
        <v>15-07-2020</v>
      </c>
      <c r="R143" s="229">
        <f t="shared" si="13"/>
        <v>0.63300000000000001</v>
      </c>
      <c r="S143" s="230">
        <f t="shared" si="14"/>
        <v>1.3100000000000001E-2</v>
      </c>
      <c r="T143" s="229">
        <f t="shared" si="15"/>
        <v>5.8150000000000004</v>
      </c>
      <c r="U143" s="230">
        <f t="shared" si="16"/>
        <v>-1.6999999999999999E-3</v>
      </c>
      <c r="V143" s="229">
        <f t="shared" si="17"/>
        <v>5.1820000000000004</v>
      </c>
    </row>
    <row r="144" spans="2:22">
      <c r="B144" s="120" t="s">
        <v>1808</v>
      </c>
      <c r="C144" s="104">
        <v>0.61799999999999999</v>
      </c>
      <c r="D144" s="104">
        <v>0.628</v>
      </c>
      <c r="E144" s="104">
        <v>0.63500000000000001</v>
      </c>
      <c r="F144" s="104">
        <v>0.6</v>
      </c>
      <c r="G144" s="105">
        <v>-2.3400000000000001E-2</v>
      </c>
      <c r="H144" s="225"/>
      <c r="I144" s="225"/>
      <c r="J144" s="120" t="s">
        <v>1818</v>
      </c>
      <c r="K144" s="104">
        <v>5.8250000000000002</v>
      </c>
      <c r="L144" s="104">
        <v>5.8520000000000003</v>
      </c>
      <c r="M144" s="104">
        <v>5.8520000000000003</v>
      </c>
      <c r="N144" s="104">
        <v>5.819</v>
      </c>
      <c r="O144" s="105">
        <v>-1.6999999999999999E-3</v>
      </c>
      <c r="P144" s="225"/>
      <c r="Q144" s="228" t="str">
        <f t="shared" si="12"/>
        <v>16-07-2020</v>
      </c>
      <c r="R144" s="229">
        <f t="shared" si="13"/>
        <v>0.61799999999999999</v>
      </c>
      <c r="S144" s="230">
        <f t="shared" si="14"/>
        <v>-2.3400000000000001E-2</v>
      </c>
      <c r="T144" s="229">
        <f t="shared" si="15"/>
        <v>5.8129999999999997</v>
      </c>
      <c r="U144" s="230">
        <f t="shared" si="16"/>
        <v>-2.9999999999999997E-4</v>
      </c>
      <c r="V144" s="229">
        <f t="shared" si="17"/>
        <v>5.1949999999999994</v>
      </c>
    </row>
    <row r="145" spans="2:22">
      <c r="B145" s="120" t="s">
        <v>1809</v>
      </c>
      <c r="C145" s="104">
        <v>0.623</v>
      </c>
      <c r="D145" s="104">
        <v>0.61699999999999999</v>
      </c>
      <c r="E145" s="104">
        <v>0.63200000000000001</v>
      </c>
      <c r="F145" s="104">
        <v>0.59899999999999998</v>
      </c>
      <c r="G145" s="105">
        <v>7.9000000000000008E-3</v>
      </c>
      <c r="H145" s="225"/>
      <c r="I145" s="225"/>
      <c r="J145" s="120" t="s">
        <v>1819</v>
      </c>
      <c r="K145" s="104">
        <v>5.8369999999999997</v>
      </c>
      <c r="L145" s="104">
        <v>5.8330000000000002</v>
      </c>
      <c r="M145" s="104">
        <v>5.8449999999999998</v>
      </c>
      <c r="N145" s="104">
        <v>5.8140000000000001</v>
      </c>
      <c r="O145" s="105">
        <v>2.0999999999999999E-3</v>
      </c>
      <c r="P145" s="225"/>
      <c r="Q145" s="228" t="str">
        <f t="shared" si="12"/>
        <v>17-07-2020</v>
      </c>
      <c r="R145" s="229">
        <f t="shared" si="13"/>
        <v>0.623</v>
      </c>
      <c r="S145" s="230">
        <f t="shared" si="14"/>
        <v>7.9000000000000008E-3</v>
      </c>
      <c r="T145" s="229">
        <f t="shared" si="15"/>
        <v>5.8049999999999997</v>
      </c>
      <c r="U145" s="230">
        <f t="shared" si="16"/>
        <v>-1.4E-3</v>
      </c>
      <c r="V145" s="229">
        <f t="shared" si="17"/>
        <v>5.1819999999999995</v>
      </c>
    </row>
    <row r="146" spans="2:22">
      <c r="B146" s="120" t="s">
        <v>1810</v>
      </c>
      <c r="C146" s="104">
        <v>0.61299999999999999</v>
      </c>
      <c r="D146" s="104">
        <v>0.628</v>
      </c>
      <c r="E146" s="104">
        <v>0.63</v>
      </c>
      <c r="F146" s="104">
        <v>0.60199999999999998</v>
      </c>
      <c r="G146" s="105">
        <v>-1.5699999999999999E-2</v>
      </c>
      <c r="H146" s="225"/>
      <c r="I146" s="225"/>
      <c r="J146" s="119">
        <v>43898</v>
      </c>
      <c r="K146" s="104">
        <v>5.8369999999999997</v>
      </c>
      <c r="L146" s="104">
        <v>5.8460000000000001</v>
      </c>
      <c r="M146" s="104">
        <v>5.8479999999999999</v>
      </c>
      <c r="N146" s="104">
        <v>5.8360000000000003</v>
      </c>
      <c r="O146" s="105">
        <v>0</v>
      </c>
      <c r="P146" s="225"/>
      <c r="Q146" s="228" t="str">
        <f t="shared" si="12"/>
        <v>20-07-2020</v>
      </c>
      <c r="R146" s="229">
        <f t="shared" si="13"/>
        <v>0.61299999999999999</v>
      </c>
      <c r="S146" s="230">
        <f t="shared" si="14"/>
        <v>-1.5699999999999999E-2</v>
      </c>
      <c r="T146" s="229">
        <f t="shared" si="15"/>
        <v>5.7990000000000004</v>
      </c>
      <c r="U146" s="230">
        <f t="shared" si="16"/>
        <v>-1E-3</v>
      </c>
      <c r="V146" s="229">
        <f t="shared" si="17"/>
        <v>5.1859999999999999</v>
      </c>
    </row>
    <row r="147" spans="2:22">
      <c r="B147" s="120" t="s">
        <v>1811</v>
      </c>
      <c r="C147" s="104">
        <v>0.60499999999999998</v>
      </c>
      <c r="D147" s="104">
        <v>0.61199999999999999</v>
      </c>
      <c r="E147" s="104">
        <v>0.627</v>
      </c>
      <c r="F147" s="104">
        <v>0.59399999999999997</v>
      </c>
      <c r="G147" s="105">
        <v>-1.34E-2</v>
      </c>
      <c r="H147" s="225"/>
      <c r="I147" s="225"/>
      <c r="J147" s="119">
        <v>43929</v>
      </c>
      <c r="K147" s="104">
        <v>5.8330000000000002</v>
      </c>
      <c r="L147" s="104">
        <v>5.8550000000000004</v>
      </c>
      <c r="M147" s="104">
        <v>5.8550000000000004</v>
      </c>
      <c r="N147" s="104">
        <v>5.8230000000000004</v>
      </c>
      <c r="O147" s="105">
        <v>-6.9999999999999999E-4</v>
      </c>
      <c r="P147" s="225"/>
      <c r="Q147" s="228" t="str">
        <f t="shared" si="12"/>
        <v>21-07-2020</v>
      </c>
      <c r="R147" s="229">
        <f t="shared" si="13"/>
        <v>0.60499999999999998</v>
      </c>
      <c r="S147" s="230">
        <f t="shared" si="14"/>
        <v>-1.34E-2</v>
      </c>
      <c r="T147" s="229">
        <f t="shared" si="15"/>
        <v>5.8289999999999997</v>
      </c>
      <c r="U147" s="230">
        <f t="shared" si="16"/>
        <v>5.1999999999999998E-3</v>
      </c>
      <c r="V147" s="229">
        <f t="shared" si="17"/>
        <v>5.2240000000000002</v>
      </c>
    </row>
    <row r="148" spans="2:22">
      <c r="B148" s="120" t="s">
        <v>1812</v>
      </c>
      <c r="C148" s="104">
        <v>0.6</v>
      </c>
      <c r="D148" s="104">
        <v>0.60499999999999998</v>
      </c>
      <c r="E148" s="104">
        <v>0.60699999999999998</v>
      </c>
      <c r="F148" s="104">
        <v>0.58199999999999996</v>
      </c>
      <c r="G148" s="105">
        <v>-8.0999999999999996E-3</v>
      </c>
      <c r="H148" s="225"/>
      <c r="I148" s="225"/>
      <c r="J148" s="119">
        <v>43959</v>
      </c>
      <c r="K148" s="104">
        <v>5.8259999999999996</v>
      </c>
      <c r="L148" s="104">
        <v>5.84</v>
      </c>
      <c r="M148" s="104">
        <v>5.84</v>
      </c>
      <c r="N148" s="104">
        <v>5.8239999999999998</v>
      </c>
      <c r="O148" s="105">
        <v>-1.1999999999999999E-3</v>
      </c>
      <c r="P148" s="225"/>
      <c r="Q148" s="228" t="str">
        <f t="shared" si="12"/>
        <v>22-07-2020</v>
      </c>
      <c r="R148" s="229">
        <f t="shared" si="13"/>
        <v>0.6</v>
      </c>
      <c r="S148" s="230">
        <f t="shared" si="14"/>
        <v>-8.0999999999999996E-3</v>
      </c>
      <c r="T148" s="229">
        <f t="shared" si="15"/>
        <v>5.8140000000000001</v>
      </c>
      <c r="U148" s="230">
        <f t="shared" si="16"/>
        <v>-2.5999999999999999E-3</v>
      </c>
      <c r="V148" s="229">
        <f t="shared" si="17"/>
        <v>5.2140000000000004</v>
      </c>
    </row>
    <row r="149" spans="2:22">
      <c r="B149" s="120" t="s">
        <v>1813</v>
      </c>
      <c r="C149" s="104">
        <v>0.57699999999999996</v>
      </c>
      <c r="D149" s="104">
        <v>0.59899999999999998</v>
      </c>
      <c r="E149" s="104">
        <v>0.6</v>
      </c>
      <c r="F149" s="104">
        <v>0.57399999999999995</v>
      </c>
      <c r="G149" s="105">
        <v>-3.8300000000000001E-2</v>
      </c>
      <c r="H149" s="225"/>
      <c r="I149" s="225"/>
      <c r="J149" s="119">
        <v>43990</v>
      </c>
      <c r="K149" s="104">
        <v>5.8620000000000001</v>
      </c>
      <c r="L149" s="104">
        <v>5.8339999999999996</v>
      </c>
      <c r="M149" s="104">
        <v>5.8869999999999996</v>
      </c>
      <c r="N149" s="104">
        <v>5.8079999999999998</v>
      </c>
      <c r="O149" s="105">
        <v>6.1999999999999998E-3</v>
      </c>
      <c r="P149" s="225"/>
      <c r="Q149" s="228" t="str">
        <f t="shared" si="12"/>
        <v>23-07-2020</v>
      </c>
      <c r="R149" s="229">
        <f t="shared" si="13"/>
        <v>0.57699999999999996</v>
      </c>
      <c r="S149" s="230">
        <f t="shared" si="14"/>
        <v>-3.8300000000000001E-2</v>
      </c>
      <c r="T149" s="229">
        <f t="shared" si="15"/>
        <v>5.8049999999999997</v>
      </c>
      <c r="U149" s="230">
        <f t="shared" si="16"/>
        <v>-1.5E-3</v>
      </c>
      <c r="V149" s="229">
        <f t="shared" si="17"/>
        <v>5.2279999999999998</v>
      </c>
    </row>
    <row r="150" spans="2:22">
      <c r="B150" s="120" t="s">
        <v>1814</v>
      </c>
      <c r="C150" s="104">
        <v>0.58699999999999997</v>
      </c>
      <c r="D150" s="104">
        <v>0.58099999999999996</v>
      </c>
      <c r="E150" s="104">
        <v>0.59699999999999998</v>
      </c>
      <c r="F150" s="104">
        <v>0.55600000000000005</v>
      </c>
      <c r="G150" s="105">
        <v>1.7000000000000001E-2</v>
      </c>
      <c r="H150" s="225"/>
      <c r="I150" s="225"/>
      <c r="J150" s="119">
        <v>44020</v>
      </c>
      <c r="K150" s="104">
        <v>5.8860000000000001</v>
      </c>
      <c r="L150" s="104">
        <v>5.8789999999999996</v>
      </c>
      <c r="M150" s="104">
        <v>5.8929999999999998</v>
      </c>
      <c r="N150" s="104">
        <v>5.8680000000000003</v>
      </c>
      <c r="O150" s="105">
        <v>4.1000000000000003E-3</v>
      </c>
      <c r="P150" s="225"/>
      <c r="Q150" s="228" t="str">
        <f t="shared" si="12"/>
        <v>24-07-2020</v>
      </c>
      <c r="R150" s="229">
        <f t="shared" si="13"/>
        <v>0.58699999999999997</v>
      </c>
      <c r="S150" s="230">
        <f t="shared" si="14"/>
        <v>1.7000000000000001E-2</v>
      </c>
      <c r="T150" s="229">
        <f t="shared" si="15"/>
        <v>5.8170000000000002</v>
      </c>
      <c r="U150" s="230">
        <f t="shared" si="16"/>
        <v>2.0999999999999999E-3</v>
      </c>
      <c r="V150" s="229">
        <f t="shared" si="17"/>
        <v>5.23</v>
      </c>
    </row>
    <row r="151" spans="2:22">
      <c r="B151" s="120" t="s">
        <v>1815</v>
      </c>
      <c r="C151" s="104">
        <v>0.61499999999999999</v>
      </c>
      <c r="D151" s="104">
        <v>0.59</v>
      </c>
      <c r="E151" s="104">
        <v>0.61799999999999999</v>
      </c>
      <c r="F151" s="104">
        <v>0.56899999999999995</v>
      </c>
      <c r="G151" s="105">
        <v>4.7500000000000001E-2</v>
      </c>
      <c r="H151" s="225"/>
      <c r="I151" s="225"/>
      <c r="J151" s="119">
        <v>44112</v>
      </c>
      <c r="K151" s="104">
        <v>5.8929999999999998</v>
      </c>
      <c r="L151" s="104">
        <v>5.91</v>
      </c>
      <c r="M151" s="104">
        <v>5.9160000000000004</v>
      </c>
      <c r="N151" s="104">
        <v>5.8929999999999998</v>
      </c>
      <c r="O151" s="105">
        <v>1.1999999999999999E-3</v>
      </c>
      <c r="P151" s="225"/>
      <c r="Q151" s="228" t="str">
        <f t="shared" si="12"/>
        <v>27-07-2020</v>
      </c>
      <c r="R151" s="229">
        <f t="shared" si="13"/>
        <v>0.61499999999999999</v>
      </c>
      <c r="S151" s="230">
        <f t="shared" si="14"/>
        <v>4.7500000000000001E-2</v>
      </c>
      <c r="T151" s="229">
        <f t="shared" si="15"/>
        <v>5.859</v>
      </c>
      <c r="U151" s="230">
        <f t="shared" si="16"/>
        <v>7.1999999999999998E-3</v>
      </c>
      <c r="V151" s="229">
        <f t="shared" si="17"/>
        <v>5.2439999999999998</v>
      </c>
    </row>
    <row r="152" spans="2:22">
      <c r="B152" s="120" t="s">
        <v>1816</v>
      </c>
      <c r="C152" s="104">
        <v>0.57899999999999996</v>
      </c>
      <c r="D152" s="104">
        <v>0.61499999999999999</v>
      </c>
      <c r="E152" s="104">
        <v>0.63700000000000001</v>
      </c>
      <c r="F152" s="104">
        <v>0.57599999999999996</v>
      </c>
      <c r="G152" s="105">
        <v>-5.8700000000000002E-2</v>
      </c>
      <c r="H152" s="225"/>
      <c r="I152" s="225"/>
      <c r="J152" s="119">
        <v>44143</v>
      </c>
      <c r="K152" s="104">
        <v>5.9029999999999996</v>
      </c>
      <c r="L152" s="104">
        <v>5.91</v>
      </c>
      <c r="M152" s="104">
        <v>5.91</v>
      </c>
      <c r="N152" s="104">
        <v>5.8849999999999998</v>
      </c>
      <c r="O152" s="105">
        <v>1.6999999999999999E-3</v>
      </c>
      <c r="P152" s="225"/>
      <c r="Q152" s="228" t="str">
        <f t="shared" si="12"/>
        <v>28-07-2020</v>
      </c>
      <c r="R152" s="229">
        <f t="shared" si="13"/>
        <v>0.57899999999999996</v>
      </c>
      <c r="S152" s="230">
        <f t="shared" si="14"/>
        <v>-5.8700000000000002E-2</v>
      </c>
      <c r="T152" s="229">
        <f t="shared" si="15"/>
        <v>5.85</v>
      </c>
      <c r="U152" s="230">
        <f t="shared" si="16"/>
        <v>-1.5E-3</v>
      </c>
      <c r="V152" s="229">
        <f t="shared" si="17"/>
        <v>5.2709999999999999</v>
      </c>
    </row>
    <row r="153" spans="2:22">
      <c r="B153" s="120" t="s">
        <v>1817</v>
      </c>
      <c r="C153" s="104">
        <v>0.57699999999999996</v>
      </c>
      <c r="D153" s="104">
        <v>0.57899999999999996</v>
      </c>
      <c r="E153" s="104">
        <v>0.59499999999999997</v>
      </c>
      <c r="F153" s="104">
        <v>0.56399999999999995</v>
      </c>
      <c r="G153" s="105">
        <v>-2.8999999999999998E-3</v>
      </c>
      <c r="H153" s="225"/>
      <c r="I153" s="225"/>
      <c r="J153" s="119">
        <v>44173</v>
      </c>
      <c r="K153" s="104">
        <v>5.8840000000000003</v>
      </c>
      <c r="L153" s="104">
        <v>5.9219999999999997</v>
      </c>
      <c r="M153" s="104">
        <v>5.9260000000000002</v>
      </c>
      <c r="N153" s="104">
        <v>5.88</v>
      </c>
      <c r="O153" s="105">
        <v>-3.2000000000000002E-3</v>
      </c>
      <c r="P153" s="225"/>
      <c r="Q153" s="228" t="str">
        <f t="shared" si="12"/>
        <v>29-07-2020</v>
      </c>
      <c r="R153" s="229">
        <f t="shared" si="13"/>
        <v>0.57699999999999996</v>
      </c>
      <c r="S153" s="230">
        <f t="shared" si="14"/>
        <v>-2.8999999999999998E-3</v>
      </c>
      <c r="T153" s="229">
        <f t="shared" si="15"/>
        <v>5.835</v>
      </c>
      <c r="U153" s="230">
        <f t="shared" si="16"/>
        <v>-2.5999999999999999E-3</v>
      </c>
      <c r="V153" s="229">
        <f t="shared" si="17"/>
        <v>5.258</v>
      </c>
    </row>
    <row r="154" spans="2:22">
      <c r="B154" s="120" t="s">
        <v>1818</v>
      </c>
      <c r="C154" s="104">
        <v>0.54500000000000004</v>
      </c>
      <c r="D154" s="104">
        <v>0.57199999999999995</v>
      </c>
      <c r="E154" s="104">
        <v>0.57899999999999996</v>
      </c>
      <c r="F154" s="104">
        <v>0.53600000000000003</v>
      </c>
      <c r="G154" s="105">
        <v>-5.6599999999999998E-2</v>
      </c>
      <c r="H154" s="225"/>
      <c r="I154" s="225"/>
      <c r="J154" s="120" t="s">
        <v>1820</v>
      </c>
      <c r="K154" s="104">
        <v>5.8949999999999996</v>
      </c>
      <c r="L154" s="104">
        <v>5.8849999999999998</v>
      </c>
      <c r="M154" s="104">
        <v>5.8979999999999997</v>
      </c>
      <c r="N154" s="104">
        <v>5.8760000000000003</v>
      </c>
      <c r="O154" s="105">
        <v>1.9E-3</v>
      </c>
      <c r="P154" s="225"/>
      <c r="Q154" s="228" t="str">
        <f t="shared" si="12"/>
        <v>30-07-2020</v>
      </c>
      <c r="R154" s="229">
        <f t="shared" si="13"/>
        <v>0.54500000000000004</v>
      </c>
      <c r="S154" s="230">
        <f t="shared" si="14"/>
        <v>-5.6599999999999998E-2</v>
      </c>
      <c r="T154" s="229">
        <f t="shared" si="15"/>
        <v>5.8250000000000002</v>
      </c>
      <c r="U154" s="230">
        <f t="shared" si="16"/>
        <v>-1.6999999999999999E-3</v>
      </c>
      <c r="V154" s="229">
        <f t="shared" si="17"/>
        <v>5.28</v>
      </c>
    </row>
    <row r="155" spans="2:22">
      <c r="B155" s="120" t="s">
        <v>1819</v>
      </c>
      <c r="C155" s="104">
        <v>0.53300000000000003</v>
      </c>
      <c r="D155" s="104">
        <v>0.54300000000000004</v>
      </c>
      <c r="E155" s="104">
        <v>0.56399999999999995</v>
      </c>
      <c r="F155" s="104">
        <v>0.52</v>
      </c>
      <c r="G155" s="105">
        <v>-2.1100000000000001E-2</v>
      </c>
      <c r="H155" s="225"/>
      <c r="I155" s="225"/>
      <c r="J155" s="120" t="s">
        <v>1821</v>
      </c>
      <c r="K155" s="104">
        <v>5.9649999999999999</v>
      </c>
      <c r="L155" s="104">
        <v>5.9930000000000003</v>
      </c>
      <c r="M155" s="104">
        <v>5.9930000000000003</v>
      </c>
      <c r="N155" s="104">
        <v>5.9340000000000002</v>
      </c>
      <c r="O155" s="105">
        <v>1.1900000000000001E-2</v>
      </c>
      <c r="P155" s="225"/>
      <c r="Q155" s="228" t="str">
        <f t="shared" si="12"/>
        <v>31-07-2020</v>
      </c>
      <c r="R155" s="229">
        <f t="shared" si="13"/>
        <v>0.53300000000000003</v>
      </c>
      <c r="S155" s="230">
        <f t="shared" si="14"/>
        <v>-2.1100000000000001E-2</v>
      </c>
      <c r="T155" s="229">
        <f t="shared" si="15"/>
        <v>5.8369999999999997</v>
      </c>
      <c r="U155" s="230">
        <f t="shared" si="16"/>
        <v>2.0999999999999999E-3</v>
      </c>
      <c r="V155" s="229">
        <f t="shared" si="17"/>
        <v>5.3039999999999994</v>
      </c>
    </row>
    <row r="156" spans="2:22">
      <c r="B156" s="119">
        <v>43898</v>
      </c>
      <c r="C156" s="104">
        <v>0.55400000000000005</v>
      </c>
      <c r="D156" s="104">
        <v>0.53500000000000003</v>
      </c>
      <c r="E156" s="104">
        <v>0.57199999999999995</v>
      </c>
      <c r="F156" s="104">
        <v>0.53500000000000003</v>
      </c>
      <c r="G156" s="105">
        <v>3.9800000000000002E-2</v>
      </c>
      <c r="H156" s="225"/>
      <c r="I156" s="225"/>
      <c r="J156" s="120" t="s">
        <v>1822</v>
      </c>
      <c r="K156" s="104">
        <v>5.9749999999999996</v>
      </c>
      <c r="L156" s="104">
        <v>6.0039999999999996</v>
      </c>
      <c r="M156" s="104">
        <v>6.0039999999999996</v>
      </c>
      <c r="N156" s="104">
        <v>5.96</v>
      </c>
      <c r="O156" s="105">
        <v>1.6999999999999999E-3</v>
      </c>
      <c r="P156" s="225"/>
      <c r="Q156" s="228">
        <f t="shared" si="12"/>
        <v>43898</v>
      </c>
      <c r="R156" s="229">
        <f t="shared" si="13"/>
        <v>0.55400000000000005</v>
      </c>
      <c r="S156" s="230">
        <f t="shared" si="14"/>
        <v>3.9800000000000002E-2</v>
      </c>
      <c r="T156" s="229">
        <f t="shared" si="15"/>
        <v>5.8369999999999997</v>
      </c>
      <c r="U156" s="230">
        <f t="shared" si="16"/>
        <v>0</v>
      </c>
      <c r="V156" s="229">
        <f t="shared" si="17"/>
        <v>5.2829999999999995</v>
      </c>
    </row>
    <row r="157" spans="2:22">
      <c r="B157" s="119">
        <v>43929</v>
      </c>
      <c r="C157" s="104">
        <v>0.51200000000000001</v>
      </c>
      <c r="D157" s="104">
        <v>0.55600000000000005</v>
      </c>
      <c r="E157" s="104">
        <v>0.56299999999999994</v>
      </c>
      <c r="F157" s="104">
        <v>0.505</v>
      </c>
      <c r="G157" s="105">
        <v>-7.6700000000000004E-2</v>
      </c>
      <c r="H157" s="225"/>
      <c r="I157" s="225"/>
      <c r="J157" s="120" t="s">
        <v>1823</v>
      </c>
      <c r="K157" s="104">
        <v>5.9859999999999998</v>
      </c>
      <c r="L157" s="104">
        <v>5.9909999999999997</v>
      </c>
      <c r="M157" s="104">
        <v>5.9939999999999998</v>
      </c>
      <c r="N157" s="104">
        <v>5.9749999999999996</v>
      </c>
      <c r="O157" s="105">
        <v>1.8E-3</v>
      </c>
      <c r="P157" s="225"/>
      <c r="Q157" s="228">
        <f t="shared" si="12"/>
        <v>43929</v>
      </c>
      <c r="R157" s="229">
        <f t="shared" si="13"/>
        <v>0.51200000000000001</v>
      </c>
      <c r="S157" s="230">
        <f t="shared" si="14"/>
        <v>-7.6700000000000004E-2</v>
      </c>
      <c r="T157" s="229">
        <f t="shared" si="15"/>
        <v>5.8330000000000002</v>
      </c>
      <c r="U157" s="230">
        <f t="shared" si="16"/>
        <v>-6.9999999999999999E-4</v>
      </c>
      <c r="V157" s="229">
        <f t="shared" si="17"/>
        <v>5.3209999999999997</v>
      </c>
    </row>
    <row r="158" spans="2:22">
      <c r="B158" s="119">
        <v>43959</v>
      </c>
      <c r="C158" s="104">
        <v>0.54900000000000004</v>
      </c>
      <c r="D158" s="104">
        <v>0.51200000000000001</v>
      </c>
      <c r="E158" s="104">
        <v>0.55300000000000005</v>
      </c>
      <c r="F158" s="104">
        <v>0.50700000000000001</v>
      </c>
      <c r="G158" s="105">
        <v>7.3499999999999996E-2</v>
      </c>
      <c r="H158" s="225"/>
      <c r="I158" s="225"/>
      <c r="J158" s="120" t="s">
        <v>1824</v>
      </c>
      <c r="K158" s="104">
        <v>6.008</v>
      </c>
      <c r="L158" s="104">
        <v>5.9930000000000003</v>
      </c>
      <c r="M158" s="104">
        <v>6.01</v>
      </c>
      <c r="N158" s="104">
        <v>5.9930000000000003</v>
      </c>
      <c r="O158" s="105">
        <v>3.7000000000000002E-3</v>
      </c>
      <c r="P158" s="225"/>
      <c r="Q158" s="228">
        <f t="shared" si="12"/>
        <v>43959</v>
      </c>
      <c r="R158" s="229">
        <f t="shared" si="13"/>
        <v>0.54900000000000004</v>
      </c>
      <c r="S158" s="230">
        <f t="shared" si="14"/>
        <v>7.3499999999999996E-2</v>
      </c>
      <c r="T158" s="229">
        <f t="shared" si="15"/>
        <v>5.8259999999999996</v>
      </c>
      <c r="U158" s="230">
        <f t="shared" si="16"/>
        <v>-1.1999999999999999E-3</v>
      </c>
      <c r="V158" s="229">
        <f t="shared" si="17"/>
        <v>5.2769999999999992</v>
      </c>
    </row>
    <row r="159" spans="2:22">
      <c r="B159" s="119">
        <v>43990</v>
      </c>
      <c r="C159" s="104">
        <v>0.53800000000000003</v>
      </c>
      <c r="D159" s="104">
        <v>0.54600000000000004</v>
      </c>
      <c r="E159" s="104">
        <v>0.55600000000000005</v>
      </c>
      <c r="F159" s="104">
        <v>0.504</v>
      </c>
      <c r="G159" s="105">
        <v>-2.0899999999999998E-2</v>
      </c>
      <c r="H159" s="225"/>
      <c r="I159" s="225"/>
      <c r="J159" s="120" t="s">
        <v>1825</v>
      </c>
      <c r="K159" s="104">
        <v>6</v>
      </c>
      <c r="L159" s="104">
        <v>6.0129999999999999</v>
      </c>
      <c r="M159" s="104">
        <v>6.0129999999999999</v>
      </c>
      <c r="N159" s="104">
        <v>5.9939999999999998</v>
      </c>
      <c r="O159" s="105">
        <v>-1.2999999999999999E-3</v>
      </c>
      <c r="P159" s="225"/>
      <c r="Q159" s="228">
        <f t="shared" si="12"/>
        <v>43990</v>
      </c>
      <c r="R159" s="229">
        <f t="shared" si="13"/>
        <v>0.53800000000000003</v>
      </c>
      <c r="S159" s="230">
        <f t="shared" si="14"/>
        <v>-2.0899999999999998E-2</v>
      </c>
      <c r="T159" s="229">
        <f t="shared" si="15"/>
        <v>5.8620000000000001</v>
      </c>
      <c r="U159" s="230">
        <f t="shared" si="16"/>
        <v>6.1999999999999998E-3</v>
      </c>
      <c r="V159" s="229">
        <f t="shared" si="17"/>
        <v>5.3239999999999998</v>
      </c>
    </row>
    <row r="160" spans="2:22">
      <c r="B160" s="119">
        <v>44020</v>
      </c>
      <c r="C160" s="104">
        <v>0.56599999999999995</v>
      </c>
      <c r="D160" s="104">
        <v>0.53300000000000003</v>
      </c>
      <c r="E160" s="104">
        <v>0.56899999999999995</v>
      </c>
      <c r="F160" s="104">
        <v>0.51600000000000001</v>
      </c>
      <c r="G160" s="105">
        <v>5.1700000000000003E-2</v>
      </c>
      <c r="H160" s="225"/>
      <c r="I160" s="225"/>
      <c r="J160" s="120" t="s">
        <v>1826</v>
      </c>
      <c r="K160" s="104">
        <v>6.14</v>
      </c>
      <c r="L160" s="104">
        <v>6.0469999999999997</v>
      </c>
      <c r="M160" s="104">
        <v>6.1440000000000001</v>
      </c>
      <c r="N160" s="104">
        <v>6.0339999999999998</v>
      </c>
      <c r="O160" s="105">
        <v>2.3300000000000001E-2</v>
      </c>
      <c r="P160" s="225"/>
      <c r="Q160" s="228">
        <f t="shared" si="12"/>
        <v>44020</v>
      </c>
      <c r="R160" s="229">
        <f t="shared" si="13"/>
        <v>0.56599999999999995</v>
      </c>
      <c r="S160" s="230">
        <f t="shared" si="14"/>
        <v>5.1700000000000003E-2</v>
      </c>
      <c r="T160" s="229">
        <f t="shared" si="15"/>
        <v>5.8860000000000001</v>
      </c>
      <c r="U160" s="230">
        <f t="shared" si="16"/>
        <v>4.1000000000000003E-3</v>
      </c>
      <c r="V160" s="229">
        <f t="shared" si="17"/>
        <v>5.32</v>
      </c>
    </row>
    <row r="161" spans="2:22">
      <c r="B161" s="119">
        <v>44112</v>
      </c>
      <c r="C161" s="104">
        <v>0.58099999999999996</v>
      </c>
      <c r="D161" s="104">
        <v>0.57099999999999995</v>
      </c>
      <c r="E161" s="104">
        <v>0.58099999999999996</v>
      </c>
      <c r="F161" s="104">
        <v>0.54400000000000004</v>
      </c>
      <c r="G161" s="105">
        <v>2.6200000000000001E-2</v>
      </c>
      <c r="H161" s="225"/>
      <c r="I161" s="225"/>
      <c r="J161" s="120" t="s">
        <v>1827</v>
      </c>
      <c r="K161" s="104">
        <v>6.2210000000000001</v>
      </c>
      <c r="L161" s="104">
        <v>6.1820000000000004</v>
      </c>
      <c r="M161" s="104">
        <v>6.2309999999999999</v>
      </c>
      <c r="N161" s="104">
        <v>6.1520000000000001</v>
      </c>
      <c r="O161" s="105">
        <v>1.32E-2</v>
      </c>
      <c r="P161" s="225"/>
      <c r="Q161" s="228">
        <f t="shared" si="12"/>
        <v>44112</v>
      </c>
      <c r="R161" s="229">
        <f t="shared" si="13"/>
        <v>0.58099999999999996</v>
      </c>
      <c r="S161" s="230">
        <f t="shared" si="14"/>
        <v>2.6200000000000001E-2</v>
      </c>
      <c r="T161" s="229">
        <f t="shared" si="15"/>
        <v>5.8929999999999998</v>
      </c>
      <c r="U161" s="230">
        <f t="shared" si="16"/>
        <v>1.1999999999999999E-3</v>
      </c>
      <c r="V161" s="229">
        <f t="shared" si="17"/>
        <v>5.3119999999999994</v>
      </c>
    </row>
    <row r="162" spans="2:22">
      <c r="B162" s="119">
        <v>44143</v>
      </c>
      <c r="C162" s="104">
        <v>0.64300000000000002</v>
      </c>
      <c r="D162" s="104">
        <v>0.57199999999999995</v>
      </c>
      <c r="E162" s="104">
        <v>0.66100000000000003</v>
      </c>
      <c r="F162" s="104">
        <v>0.56899999999999995</v>
      </c>
      <c r="G162" s="105">
        <v>0.108</v>
      </c>
      <c r="H162" s="225"/>
      <c r="I162" s="225"/>
      <c r="J162" s="120" t="s">
        <v>1828</v>
      </c>
      <c r="K162" s="104">
        <v>6.157</v>
      </c>
      <c r="L162" s="104">
        <v>6.14</v>
      </c>
      <c r="M162" s="104">
        <v>6.1719999999999997</v>
      </c>
      <c r="N162" s="104">
        <v>6.1239999999999997</v>
      </c>
      <c r="O162" s="105">
        <v>-1.03E-2</v>
      </c>
      <c r="P162" s="225"/>
      <c r="Q162" s="228">
        <f t="shared" si="12"/>
        <v>44143</v>
      </c>
      <c r="R162" s="229">
        <f t="shared" si="13"/>
        <v>0.64300000000000002</v>
      </c>
      <c r="S162" s="230">
        <f t="shared" si="14"/>
        <v>0.108</v>
      </c>
      <c r="T162" s="229">
        <f t="shared" si="15"/>
        <v>5.9029999999999996</v>
      </c>
      <c r="U162" s="230">
        <f t="shared" si="16"/>
        <v>1.6999999999999999E-3</v>
      </c>
      <c r="V162" s="229">
        <f t="shared" si="17"/>
        <v>5.26</v>
      </c>
    </row>
    <row r="163" spans="2:22">
      <c r="B163" s="119">
        <v>44173</v>
      </c>
      <c r="C163" s="104">
        <v>0.67300000000000004</v>
      </c>
      <c r="D163" s="104">
        <v>0.63200000000000001</v>
      </c>
      <c r="E163" s="104">
        <v>0.69099999999999995</v>
      </c>
      <c r="F163" s="104">
        <v>0.625</v>
      </c>
      <c r="G163" s="105">
        <v>4.65E-2</v>
      </c>
      <c r="H163" s="225"/>
      <c r="I163" s="225"/>
      <c r="J163" s="120" t="s">
        <v>1829</v>
      </c>
      <c r="K163" s="104">
        <v>6.2030000000000003</v>
      </c>
      <c r="L163" s="104">
        <v>6.1840000000000002</v>
      </c>
      <c r="M163" s="104">
        <v>6.2089999999999996</v>
      </c>
      <c r="N163" s="104">
        <v>6.1360000000000001</v>
      </c>
      <c r="O163" s="105">
        <v>7.4999999999999997E-3</v>
      </c>
      <c r="P163" s="225"/>
      <c r="Q163" s="228">
        <f t="shared" si="12"/>
        <v>44173</v>
      </c>
      <c r="R163" s="229">
        <f t="shared" si="13"/>
        <v>0.67300000000000004</v>
      </c>
      <c r="S163" s="230">
        <f t="shared" si="14"/>
        <v>4.65E-2</v>
      </c>
      <c r="T163" s="229">
        <f t="shared" si="15"/>
        <v>5.8840000000000003</v>
      </c>
      <c r="U163" s="230">
        <f t="shared" si="16"/>
        <v>-3.2000000000000002E-3</v>
      </c>
      <c r="V163" s="229">
        <f t="shared" si="17"/>
        <v>5.2110000000000003</v>
      </c>
    </row>
    <row r="164" spans="2:22">
      <c r="B164" s="120" t="s">
        <v>1820</v>
      </c>
      <c r="C164" s="104">
        <v>0.71699999999999997</v>
      </c>
      <c r="D164" s="104">
        <v>0.67400000000000004</v>
      </c>
      <c r="E164" s="104">
        <v>0.72699999999999998</v>
      </c>
      <c r="F164" s="104">
        <v>0.64900000000000002</v>
      </c>
      <c r="G164" s="105">
        <v>6.6000000000000003E-2</v>
      </c>
      <c r="H164" s="225"/>
      <c r="I164" s="225"/>
      <c r="J164" s="120" t="s">
        <v>1830</v>
      </c>
      <c r="K164" s="104">
        <v>6.1470000000000002</v>
      </c>
      <c r="L164" s="104">
        <v>6.2009999999999996</v>
      </c>
      <c r="M164" s="104">
        <v>6.2009999999999996</v>
      </c>
      <c r="N164" s="104">
        <v>6.1429999999999998</v>
      </c>
      <c r="O164" s="105">
        <v>-8.9999999999999993E-3</v>
      </c>
      <c r="P164" s="225"/>
      <c r="Q164" s="228" t="str">
        <f t="shared" si="12"/>
        <v>13-08-2020</v>
      </c>
      <c r="R164" s="229">
        <f t="shared" si="13"/>
        <v>0.71699999999999997</v>
      </c>
      <c r="S164" s="230">
        <f t="shared" si="14"/>
        <v>6.6000000000000003E-2</v>
      </c>
      <c r="T164" s="229">
        <f t="shared" si="15"/>
        <v>5.8949999999999996</v>
      </c>
      <c r="U164" s="230">
        <f t="shared" si="16"/>
        <v>1.9E-3</v>
      </c>
      <c r="V164" s="229">
        <f t="shared" si="17"/>
        <v>5.1779999999999999</v>
      </c>
    </row>
    <row r="165" spans="2:22">
      <c r="B165" s="120" t="s">
        <v>1821</v>
      </c>
      <c r="C165" s="104">
        <v>0.70899999999999996</v>
      </c>
      <c r="D165" s="104">
        <v>0.71699999999999997</v>
      </c>
      <c r="E165" s="104">
        <v>0.72199999999999998</v>
      </c>
      <c r="F165" s="104">
        <v>0.69</v>
      </c>
      <c r="G165" s="105">
        <v>-1.1299999999999999E-2</v>
      </c>
      <c r="H165" s="225"/>
      <c r="I165" s="225"/>
      <c r="J165" s="120" t="s">
        <v>1831</v>
      </c>
      <c r="K165" s="104">
        <v>6.0970000000000004</v>
      </c>
      <c r="L165" s="104">
        <v>6.1870000000000003</v>
      </c>
      <c r="M165" s="104">
        <v>6.1920000000000002</v>
      </c>
      <c r="N165" s="104">
        <v>6.0960000000000001</v>
      </c>
      <c r="O165" s="105">
        <v>-8.0999999999999996E-3</v>
      </c>
      <c r="P165" s="225"/>
      <c r="Q165" s="228" t="str">
        <f t="shared" si="12"/>
        <v>14-08-2020</v>
      </c>
      <c r="R165" s="229">
        <f t="shared" si="13"/>
        <v>0.70899999999999996</v>
      </c>
      <c r="S165" s="230">
        <f t="shared" si="14"/>
        <v>-1.1299999999999999E-2</v>
      </c>
      <c r="T165" s="229">
        <f t="shared" si="15"/>
        <v>5.9649999999999999</v>
      </c>
      <c r="U165" s="230">
        <f t="shared" si="16"/>
        <v>1.1900000000000001E-2</v>
      </c>
      <c r="V165" s="229">
        <f t="shared" si="17"/>
        <v>5.2560000000000002</v>
      </c>
    </row>
    <row r="166" spans="2:22">
      <c r="B166" s="120" t="s">
        <v>1822</v>
      </c>
      <c r="C166" s="104">
        <v>0.69199999999999995</v>
      </c>
      <c r="D166" s="104">
        <v>0.71299999999999997</v>
      </c>
      <c r="E166" s="104">
        <v>0.71399999999999997</v>
      </c>
      <c r="F166" s="104">
        <v>0.66700000000000004</v>
      </c>
      <c r="G166" s="105">
        <v>-2.52E-2</v>
      </c>
      <c r="H166" s="225"/>
      <c r="I166" s="225"/>
      <c r="J166" s="120" t="s">
        <v>1832</v>
      </c>
      <c r="K166" s="104">
        <v>6.0780000000000003</v>
      </c>
      <c r="L166" s="104">
        <v>6.117</v>
      </c>
      <c r="M166" s="104">
        <v>6.117</v>
      </c>
      <c r="N166" s="104">
        <v>6.0709999999999997</v>
      </c>
      <c r="O166" s="105">
        <v>-3.0999999999999999E-3</v>
      </c>
      <c r="P166" s="225"/>
      <c r="Q166" s="228" t="str">
        <f t="shared" si="12"/>
        <v>17-08-2020</v>
      </c>
      <c r="R166" s="229">
        <f t="shared" si="13"/>
        <v>0.69199999999999995</v>
      </c>
      <c r="S166" s="230">
        <f t="shared" si="14"/>
        <v>-2.52E-2</v>
      </c>
      <c r="T166" s="229">
        <f t="shared" si="15"/>
        <v>5.9749999999999996</v>
      </c>
      <c r="U166" s="230">
        <f t="shared" si="16"/>
        <v>1.6999999999999999E-3</v>
      </c>
      <c r="V166" s="229">
        <f t="shared" si="17"/>
        <v>5.2829999999999995</v>
      </c>
    </row>
    <row r="167" spans="2:22">
      <c r="B167" s="120" t="s">
        <v>1823</v>
      </c>
      <c r="C167" s="104">
        <v>0.67</v>
      </c>
      <c r="D167" s="104">
        <v>0.68200000000000005</v>
      </c>
      <c r="E167" s="104">
        <v>0.68799999999999994</v>
      </c>
      <c r="F167" s="104">
        <v>0.65700000000000003</v>
      </c>
      <c r="G167" s="105">
        <v>-3.0499999999999999E-2</v>
      </c>
      <c r="H167" s="225"/>
      <c r="I167" s="225"/>
      <c r="J167" s="119">
        <v>43839</v>
      </c>
      <c r="K167" s="104">
        <v>5.9429999999999996</v>
      </c>
      <c r="L167" s="104">
        <v>5.9489999999999998</v>
      </c>
      <c r="M167" s="104">
        <v>5.9610000000000003</v>
      </c>
      <c r="N167" s="104">
        <v>5.9340000000000002</v>
      </c>
      <c r="O167" s="105">
        <v>-2.2200000000000001E-2</v>
      </c>
      <c r="P167" s="225"/>
      <c r="Q167" s="228" t="str">
        <f t="shared" si="12"/>
        <v>18-08-2020</v>
      </c>
      <c r="R167" s="229">
        <f t="shared" si="13"/>
        <v>0.67</v>
      </c>
      <c r="S167" s="230">
        <f t="shared" si="14"/>
        <v>-3.0499999999999999E-2</v>
      </c>
      <c r="T167" s="229">
        <f t="shared" si="15"/>
        <v>5.9859999999999998</v>
      </c>
      <c r="U167" s="230">
        <f t="shared" si="16"/>
        <v>1.8E-3</v>
      </c>
      <c r="V167" s="229">
        <f t="shared" si="17"/>
        <v>5.3159999999999998</v>
      </c>
    </row>
    <row r="168" spans="2:22">
      <c r="B168" s="120" t="s">
        <v>1824</v>
      </c>
      <c r="C168" s="104">
        <v>0.68500000000000005</v>
      </c>
      <c r="D168" s="104">
        <v>0.66400000000000003</v>
      </c>
      <c r="E168" s="104">
        <v>0.69</v>
      </c>
      <c r="F168" s="104">
        <v>0.64600000000000002</v>
      </c>
      <c r="G168" s="105">
        <v>2.18E-2</v>
      </c>
      <c r="H168" s="225"/>
      <c r="I168" s="225"/>
      <c r="J168" s="119">
        <v>43870</v>
      </c>
      <c r="K168" s="104">
        <v>5.92</v>
      </c>
      <c r="L168" s="104">
        <v>5.9569999999999999</v>
      </c>
      <c r="M168" s="104">
        <v>5.9569999999999999</v>
      </c>
      <c r="N168" s="104">
        <v>5.9180000000000001</v>
      </c>
      <c r="O168" s="105">
        <v>-3.8999999999999998E-3</v>
      </c>
      <c r="P168" s="225"/>
      <c r="Q168" s="228" t="str">
        <f t="shared" si="12"/>
        <v>19-08-2020</v>
      </c>
      <c r="R168" s="229">
        <f t="shared" si="13"/>
        <v>0.68500000000000005</v>
      </c>
      <c r="S168" s="230">
        <f t="shared" si="14"/>
        <v>2.18E-2</v>
      </c>
      <c r="T168" s="229">
        <f t="shared" si="15"/>
        <v>6.008</v>
      </c>
      <c r="U168" s="230">
        <f t="shared" si="16"/>
        <v>3.7000000000000002E-3</v>
      </c>
      <c r="V168" s="229">
        <f t="shared" si="17"/>
        <v>5.3230000000000004</v>
      </c>
    </row>
    <row r="169" spans="2:22">
      <c r="B169" s="120" t="s">
        <v>1825</v>
      </c>
      <c r="C169" s="104">
        <v>0.65200000000000002</v>
      </c>
      <c r="D169" s="104">
        <v>0.67700000000000005</v>
      </c>
      <c r="E169" s="104">
        <v>0.68</v>
      </c>
      <c r="F169" s="104">
        <v>0.63800000000000001</v>
      </c>
      <c r="G169" s="105">
        <v>-4.7399999999999998E-2</v>
      </c>
      <c r="H169" s="225"/>
      <c r="I169" s="225"/>
      <c r="J169" s="119">
        <v>43899</v>
      </c>
      <c r="K169" s="104">
        <v>5.8959999999999999</v>
      </c>
      <c r="L169" s="104">
        <v>5.9189999999999996</v>
      </c>
      <c r="M169" s="104">
        <v>5.9189999999999996</v>
      </c>
      <c r="N169" s="104">
        <v>5.8780000000000001</v>
      </c>
      <c r="O169" s="105">
        <v>-4.1000000000000003E-3</v>
      </c>
      <c r="P169" s="225"/>
      <c r="Q169" s="228" t="str">
        <f t="shared" si="12"/>
        <v>20-08-2020</v>
      </c>
      <c r="R169" s="229">
        <f t="shared" si="13"/>
        <v>0.65200000000000002</v>
      </c>
      <c r="S169" s="230">
        <f t="shared" si="14"/>
        <v>-4.7399999999999998E-2</v>
      </c>
      <c r="T169" s="229">
        <f t="shared" si="15"/>
        <v>6</v>
      </c>
      <c r="U169" s="230">
        <f t="shared" si="16"/>
        <v>-1.2999999999999999E-3</v>
      </c>
      <c r="V169" s="229">
        <f t="shared" si="17"/>
        <v>5.3479999999999999</v>
      </c>
    </row>
    <row r="170" spans="2:22">
      <c r="B170" s="120" t="s">
        <v>1826</v>
      </c>
      <c r="C170" s="104">
        <v>0.63600000000000001</v>
      </c>
      <c r="D170" s="104">
        <v>0.64900000000000002</v>
      </c>
      <c r="E170" s="104">
        <v>0.66200000000000003</v>
      </c>
      <c r="F170" s="104">
        <v>0.623</v>
      </c>
      <c r="G170" s="105">
        <v>-2.4799999999999999E-2</v>
      </c>
      <c r="H170" s="225"/>
      <c r="I170" s="225"/>
      <c r="J170" s="119">
        <v>43930</v>
      </c>
      <c r="K170" s="104">
        <v>5.93</v>
      </c>
      <c r="L170" s="104">
        <v>5.91</v>
      </c>
      <c r="M170" s="104">
        <v>5.944</v>
      </c>
      <c r="N170" s="104">
        <v>5.8959999999999999</v>
      </c>
      <c r="O170" s="105">
        <v>5.7999999999999996E-3</v>
      </c>
      <c r="P170" s="225"/>
      <c r="Q170" s="228" t="str">
        <f t="shared" si="12"/>
        <v>21-08-2020</v>
      </c>
      <c r="R170" s="229">
        <f t="shared" si="13"/>
        <v>0.63600000000000001</v>
      </c>
      <c r="S170" s="230">
        <f t="shared" si="14"/>
        <v>-2.4799999999999999E-2</v>
      </c>
      <c r="T170" s="229">
        <f t="shared" si="15"/>
        <v>6.14</v>
      </c>
      <c r="U170" s="230">
        <f t="shared" si="16"/>
        <v>2.3300000000000001E-2</v>
      </c>
      <c r="V170" s="229">
        <f t="shared" si="17"/>
        <v>5.5039999999999996</v>
      </c>
    </row>
    <row r="171" spans="2:22">
      <c r="B171" s="120" t="s">
        <v>1827</v>
      </c>
      <c r="C171" s="104">
        <v>0.65400000000000003</v>
      </c>
      <c r="D171" s="104">
        <v>0.63200000000000001</v>
      </c>
      <c r="E171" s="104">
        <v>0.65700000000000003</v>
      </c>
      <c r="F171" s="104">
        <v>0.622</v>
      </c>
      <c r="G171" s="105">
        <v>2.81E-2</v>
      </c>
      <c r="H171" s="225"/>
      <c r="I171" s="225"/>
      <c r="J171" s="119">
        <v>44021</v>
      </c>
      <c r="K171" s="104">
        <v>5.9930000000000003</v>
      </c>
      <c r="L171" s="104">
        <v>5.9560000000000004</v>
      </c>
      <c r="M171" s="104">
        <v>5.9950000000000001</v>
      </c>
      <c r="N171" s="104">
        <v>5.9379999999999997</v>
      </c>
      <c r="O171" s="105">
        <v>1.06E-2</v>
      </c>
      <c r="P171" s="225"/>
      <c r="Q171" s="228" t="str">
        <f t="shared" si="12"/>
        <v>24-08-2020</v>
      </c>
      <c r="R171" s="229">
        <f t="shared" si="13"/>
        <v>0.65400000000000003</v>
      </c>
      <c r="S171" s="230">
        <f t="shared" si="14"/>
        <v>2.81E-2</v>
      </c>
      <c r="T171" s="229">
        <f t="shared" si="15"/>
        <v>6.2210000000000001</v>
      </c>
      <c r="U171" s="230">
        <f t="shared" si="16"/>
        <v>1.32E-2</v>
      </c>
      <c r="V171" s="229">
        <f t="shared" si="17"/>
        <v>5.5670000000000002</v>
      </c>
    </row>
    <row r="172" spans="2:22">
      <c r="B172" s="120" t="s">
        <v>1828</v>
      </c>
      <c r="C172" s="104">
        <v>0.68799999999999994</v>
      </c>
      <c r="D172" s="104">
        <v>0.65600000000000003</v>
      </c>
      <c r="E172" s="104">
        <v>0.71599999999999997</v>
      </c>
      <c r="F172" s="104">
        <v>0.65400000000000003</v>
      </c>
      <c r="G172" s="105">
        <v>5.21E-2</v>
      </c>
      <c r="H172" s="225"/>
      <c r="I172" s="225"/>
      <c r="J172" s="119">
        <v>44052</v>
      </c>
      <c r="K172" s="104">
        <v>6.056</v>
      </c>
      <c r="L172" s="104">
        <v>6.0389999999999997</v>
      </c>
      <c r="M172" s="104">
        <v>6.06</v>
      </c>
      <c r="N172" s="104">
        <v>6.0110000000000001</v>
      </c>
      <c r="O172" s="105">
        <v>1.0500000000000001E-2</v>
      </c>
      <c r="P172" s="225"/>
      <c r="Q172" s="228" t="str">
        <f t="shared" si="12"/>
        <v>25-08-2020</v>
      </c>
      <c r="R172" s="229">
        <f t="shared" si="13"/>
        <v>0.68799999999999994</v>
      </c>
      <c r="S172" s="230">
        <f t="shared" si="14"/>
        <v>5.21E-2</v>
      </c>
      <c r="T172" s="229">
        <f t="shared" si="15"/>
        <v>6.157</v>
      </c>
      <c r="U172" s="230">
        <f t="shared" si="16"/>
        <v>-1.03E-2</v>
      </c>
      <c r="V172" s="229">
        <f t="shared" si="17"/>
        <v>5.4690000000000003</v>
      </c>
    </row>
    <row r="173" spans="2:22">
      <c r="B173" s="120" t="s">
        <v>1829</v>
      </c>
      <c r="C173" s="104">
        <v>0.68799999999999994</v>
      </c>
      <c r="D173" s="104">
        <v>0.68700000000000006</v>
      </c>
      <c r="E173" s="104">
        <v>0.72099999999999997</v>
      </c>
      <c r="F173" s="104">
        <v>0.68500000000000005</v>
      </c>
      <c r="G173" s="105">
        <v>0</v>
      </c>
      <c r="H173" s="225"/>
      <c r="I173" s="225"/>
      <c r="J173" s="119">
        <v>44083</v>
      </c>
      <c r="K173" s="104">
        <v>5.9889999999999999</v>
      </c>
      <c r="L173" s="104">
        <v>6.0810000000000004</v>
      </c>
      <c r="M173" s="104">
        <v>6.0810000000000004</v>
      </c>
      <c r="N173" s="104">
        <v>5.9829999999999997</v>
      </c>
      <c r="O173" s="105">
        <v>-1.11E-2</v>
      </c>
      <c r="P173" s="225"/>
      <c r="Q173" s="228" t="str">
        <f t="shared" si="12"/>
        <v>26-08-2020</v>
      </c>
      <c r="R173" s="229">
        <f t="shared" si="13"/>
        <v>0.68799999999999994</v>
      </c>
      <c r="S173" s="230">
        <f t="shared" si="14"/>
        <v>0</v>
      </c>
      <c r="T173" s="229">
        <f t="shared" si="15"/>
        <v>6.2030000000000003</v>
      </c>
      <c r="U173" s="230">
        <f t="shared" si="16"/>
        <v>7.4999999999999997E-3</v>
      </c>
      <c r="V173" s="229">
        <f t="shared" si="17"/>
        <v>5.5150000000000006</v>
      </c>
    </row>
    <row r="174" spans="2:22">
      <c r="B174" s="120" t="s">
        <v>1830</v>
      </c>
      <c r="C174" s="104">
        <v>0.754</v>
      </c>
      <c r="D174" s="104">
        <v>0.68500000000000005</v>
      </c>
      <c r="E174" s="104">
        <v>0.75600000000000001</v>
      </c>
      <c r="F174" s="104">
        <v>0.64900000000000002</v>
      </c>
      <c r="G174" s="105">
        <v>9.5000000000000001E-2</v>
      </c>
      <c r="H174" s="225"/>
      <c r="I174" s="225"/>
      <c r="J174" s="119">
        <v>44113</v>
      </c>
      <c r="K174" s="104">
        <v>6.0529999999999999</v>
      </c>
      <c r="L174" s="104">
        <v>5.9980000000000002</v>
      </c>
      <c r="M174" s="104">
        <v>6.0529999999999999</v>
      </c>
      <c r="N174" s="104">
        <v>5.9850000000000003</v>
      </c>
      <c r="O174" s="105">
        <v>1.0699999999999999E-2</v>
      </c>
      <c r="P174" s="225"/>
      <c r="Q174" s="228" t="str">
        <f t="shared" si="12"/>
        <v>27-08-2020</v>
      </c>
      <c r="R174" s="229">
        <f t="shared" si="13"/>
        <v>0.754</v>
      </c>
      <c r="S174" s="230">
        <f t="shared" si="14"/>
        <v>9.5000000000000001E-2</v>
      </c>
      <c r="T174" s="229">
        <f t="shared" si="15"/>
        <v>6.1470000000000002</v>
      </c>
      <c r="U174" s="230">
        <f t="shared" si="16"/>
        <v>-8.9999999999999993E-3</v>
      </c>
      <c r="V174" s="229">
        <f t="shared" si="17"/>
        <v>5.3930000000000007</v>
      </c>
    </row>
    <row r="175" spans="2:22">
      <c r="B175" s="120" t="s">
        <v>1831</v>
      </c>
      <c r="C175" s="104">
        <v>0.72399999999999998</v>
      </c>
      <c r="D175" s="104">
        <v>0.76200000000000001</v>
      </c>
      <c r="E175" s="104">
        <v>0.78900000000000003</v>
      </c>
      <c r="F175" s="104">
        <v>0.71299999999999997</v>
      </c>
      <c r="G175" s="105">
        <v>-3.9E-2</v>
      </c>
      <c r="H175" s="225"/>
      <c r="I175" s="225"/>
      <c r="J175" s="119">
        <v>44144</v>
      </c>
      <c r="K175" s="104">
        <v>6.0410000000000004</v>
      </c>
      <c r="L175" s="104">
        <v>6.109</v>
      </c>
      <c r="M175" s="104">
        <v>6.109</v>
      </c>
      <c r="N175" s="104">
        <v>6.0170000000000003</v>
      </c>
      <c r="O175" s="105">
        <v>-2E-3</v>
      </c>
      <c r="P175" s="225"/>
      <c r="Q175" s="228" t="str">
        <f t="shared" si="12"/>
        <v>28-08-2020</v>
      </c>
      <c r="R175" s="229">
        <f t="shared" si="13"/>
        <v>0.72399999999999998</v>
      </c>
      <c r="S175" s="230">
        <f t="shared" si="14"/>
        <v>-3.9E-2</v>
      </c>
      <c r="T175" s="229">
        <f t="shared" si="15"/>
        <v>6.0970000000000004</v>
      </c>
      <c r="U175" s="230">
        <f t="shared" si="16"/>
        <v>-8.0999999999999996E-3</v>
      </c>
      <c r="V175" s="229">
        <f t="shared" si="17"/>
        <v>5.3730000000000002</v>
      </c>
    </row>
    <row r="176" spans="2:22">
      <c r="B176" s="120" t="s">
        <v>1832</v>
      </c>
      <c r="C176" s="104">
        <v>0.70599999999999996</v>
      </c>
      <c r="D176" s="104">
        <v>0.72299999999999998</v>
      </c>
      <c r="E176" s="104">
        <v>0.749</v>
      </c>
      <c r="F176" s="104">
        <v>0.69199999999999995</v>
      </c>
      <c r="G176" s="105">
        <v>-2.4799999999999999E-2</v>
      </c>
      <c r="H176" s="225"/>
      <c r="I176" s="225"/>
      <c r="J176" s="120" t="s">
        <v>1833</v>
      </c>
      <c r="K176" s="104">
        <v>6.0309999999999997</v>
      </c>
      <c r="L176" s="104">
        <v>6.0739999999999998</v>
      </c>
      <c r="M176" s="104">
        <v>6.0739999999999998</v>
      </c>
      <c r="N176" s="104">
        <v>6.0259999999999998</v>
      </c>
      <c r="O176" s="105">
        <v>-1.6999999999999999E-3</v>
      </c>
      <c r="P176" s="225"/>
      <c r="Q176" s="228" t="str">
        <f t="shared" si="12"/>
        <v>31-08-2020</v>
      </c>
      <c r="R176" s="229">
        <f t="shared" si="13"/>
        <v>0.70599999999999996</v>
      </c>
      <c r="S176" s="230">
        <f t="shared" si="14"/>
        <v>-2.4799999999999999E-2</v>
      </c>
      <c r="T176" s="229">
        <f t="shared" si="15"/>
        <v>6.0780000000000003</v>
      </c>
      <c r="U176" s="230">
        <f t="shared" si="16"/>
        <v>-3.0999999999999999E-3</v>
      </c>
      <c r="V176" s="229">
        <f t="shared" si="17"/>
        <v>5.3719999999999999</v>
      </c>
    </row>
    <row r="177" spans="2:22">
      <c r="B177" s="119">
        <v>43839</v>
      </c>
      <c r="C177" s="104">
        <v>0.67200000000000004</v>
      </c>
      <c r="D177" s="104">
        <v>0.71299999999999997</v>
      </c>
      <c r="E177" s="104">
        <v>0.73099999999999998</v>
      </c>
      <c r="F177" s="104">
        <v>0.66900000000000004</v>
      </c>
      <c r="G177" s="105">
        <v>-4.8599999999999997E-2</v>
      </c>
      <c r="H177" s="225"/>
      <c r="I177" s="225"/>
      <c r="J177" s="120" t="s">
        <v>1834</v>
      </c>
      <c r="K177" s="104">
        <v>6.0289999999999999</v>
      </c>
      <c r="L177" s="104">
        <v>6.0449999999999999</v>
      </c>
      <c r="M177" s="104">
        <v>6.0449999999999999</v>
      </c>
      <c r="N177" s="104">
        <v>6.0140000000000002</v>
      </c>
      <c r="O177" s="105">
        <v>-2.9999999999999997E-4</v>
      </c>
      <c r="P177" s="225"/>
      <c r="Q177" s="228">
        <f t="shared" si="12"/>
        <v>43839</v>
      </c>
      <c r="R177" s="229">
        <f t="shared" si="13"/>
        <v>0.67200000000000004</v>
      </c>
      <c r="S177" s="230">
        <f t="shared" si="14"/>
        <v>-4.8599999999999997E-2</v>
      </c>
      <c r="T177" s="229">
        <f t="shared" si="15"/>
        <v>5.9429999999999996</v>
      </c>
      <c r="U177" s="230">
        <f t="shared" si="16"/>
        <v>-2.2200000000000001E-2</v>
      </c>
      <c r="V177" s="229">
        <f t="shared" si="17"/>
        <v>5.2709999999999999</v>
      </c>
    </row>
    <row r="178" spans="2:22">
      <c r="B178" s="119">
        <v>43870</v>
      </c>
      <c r="C178" s="104">
        <v>0.64800000000000002</v>
      </c>
      <c r="D178" s="104">
        <v>0.67500000000000004</v>
      </c>
      <c r="E178" s="104">
        <v>0.69299999999999995</v>
      </c>
      <c r="F178" s="104">
        <v>0.64300000000000002</v>
      </c>
      <c r="G178" s="105">
        <v>-3.6299999999999999E-2</v>
      </c>
      <c r="H178" s="225"/>
      <c r="I178" s="225"/>
      <c r="J178" s="120" t="s">
        <v>1835</v>
      </c>
      <c r="K178" s="104">
        <v>5.992</v>
      </c>
      <c r="L178" s="104">
        <v>6.0460000000000003</v>
      </c>
      <c r="M178" s="104">
        <v>6.0460000000000003</v>
      </c>
      <c r="N178" s="104">
        <v>5.992</v>
      </c>
      <c r="O178" s="105">
        <v>-6.1000000000000004E-3</v>
      </c>
      <c r="P178" s="225"/>
      <c r="Q178" s="228">
        <f t="shared" si="12"/>
        <v>43870</v>
      </c>
      <c r="R178" s="229">
        <f t="shared" si="13"/>
        <v>0.64800000000000002</v>
      </c>
      <c r="S178" s="230">
        <f t="shared" si="14"/>
        <v>-3.6299999999999999E-2</v>
      </c>
      <c r="T178" s="229">
        <f t="shared" si="15"/>
        <v>5.92</v>
      </c>
      <c r="U178" s="230">
        <f t="shared" si="16"/>
        <v>-3.8999999999999998E-3</v>
      </c>
      <c r="V178" s="229">
        <f t="shared" si="17"/>
        <v>5.2720000000000002</v>
      </c>
    </row>
    <row r="179" spans="2:22">
      <c r="B179" s="119">
        <v>43899</v>
      </c>
      <c r="C179" s="104">
        <v>0.63600000000000001</v>
      </c>
      <c r="D179" s="104">
        <v>0.64800000000000002</v>
      </c>
      <c r="E179" s="104">
        <v>0.66900000000000004</v>
      </c>
      <c r="F179" s="104">
        <v>0.60399999999999998</v>
      </c>
      <c r="G179" s="105">
        <v>-1.7399999999999999E-2</v>
      </c>
      <c r="H179" s="225"/>
      <c r="I179" s="225"/>
      <c r="J179" s="120" t="s">
        <v>1836</v>
      </c>
      <c r="K179" s="104">
        <v>6.0330000000000004</v>
      </c>
      <c r="L179" s="104">
        <v>5.9989999999999997</v>
      </c>
      <c r="M179" s="104">
        <v>6.0369999999999999</v>
      </c>
      <c r="N179" s="104">
        <v>5.9809999999999999</v>
      </c>
      <c r="O179" s="105">
        <v>6.7999999999999996E-3</v>
      </c>
      <c r="P179" s="225"/>
      <c r="Q179" s="228">
        <f t="shared" si="12"/>
        <v>43899</v>
      </c>
      <c r="R179" s="229">
        <f t="shared" si="13"/>
        <v>0.63600000000000001</v>
      </c>
      <c r="S179" s="230">
        <f t="shared" si="14"/>
        <v>-1.7399999999999999E-2</v>
      </c>
      <c r="T179" s="229">
        <f t="shared" si="15"/>
        <v>5.8959999999999999</v>
      </c>
      <c r="U179" s="230">
        <f t="shared" si="16"/>
        <v>-4.1000000000000003E-3</v>
      </c>
      <c r="V179" s="229">
        <f t="shared" si="17"/>
        <v>5.26</v>
      </c>
    </row>
    <row r="180" spans="2:22">
      <c r="B180" s="119">
        <v>43930</v>
      </c>
      <c r="C180" s="104">
        <v>0.72099999999999997</v>
      </c>
      <c r="D180" s="104">
        <v>0.628</v>
      </c>
      <c r="E180" s="104">
        <v>0.72499999999999998</v>
      </c>
      <c r="F180" s="104">
        <v>0.628</v>
      </c>
      <c r="G180" s="105">
        <v>0.13339999999999999</v>
      </c>
      <c r="H180" s="225"/>
      <c r="I180" s="225"/>
      <c r="J180" s="120" t="s">
        <v>1837</v>
      </c>
      <c r="K180" s="104">
        <v>6.0140000000000002</v>
      </c>
      <c r="L180" s="104">
        <v>6.0279999999999996</v>
      </c>
      <c r="M180" s="104">
        <v>6.0279999999999996</v>
      </c>
      <c r="N180" s="104">
        <v>5.9909999999999997</v>
      </c>
      <c r="O180" s="105">
        <v>-3.0999999999999999E-3</v>
      </c>
      <c r="P180" s="225"/>
      <c r="Q180" s="228">
        <f t="shared" si="12"/>
        <v>43930</v>
      </c>
      <c r="R180" s="229">
        <f t="shared" si="13"/>
        <v>0.72099999999999997</v>
      </c>
      <c r="S180" s="230">
        <f t="shared" si="14"/>
        <v>0.13339999999999999</v>
      </c>
      <c r="T180" s="229">
        <f t="shared" si="15"/>
        <v>5.93</v>
      </c>
      <c r="U180" s="230">
        <f t="shared" si="16"/>
        <v>5.7999999999999996E-3</v>
      </c>
      <c r="V180" s="229">
        <f t="shared" si="17"/>
        <v>5.2089999999999996</v>
      </c>
    </row>
    <row r="181" spans="2:22">
      <c r="B181" s="119">
        <v>44021</v>
      </c>
      <c r="C181" s="104">
        <v>0.72</v>
      </c>
      <c r="D181" s="104">
        <v>0.72</v>
      </c>
      <c r="E181" s="104">
        <v>0.72</v>
      </c>
      <c r="F181" s="104">
        <v>0.72</v>
      </c>
      <c r="G181" s="105">
        <v>-2.2000000000000001E-3</v>
      </c>
      <c r="H181" s="225"/>
      <c r="I181" s="225"/>
      <c r="J181" s="120" t="s">
        <v>1838</v>
      </c>
      <c r="K181" s="104">
        <v>6.016</v>
      </c>
      <c r="L181" s="104">
        <v>6.0270000000000001</v>
      </c>
      <c r="M181" s="104">
        <v>6.0270000000000001</v>
      </c>
      <c r="N181" s="104">
        <v>6.0049999999999999</v>
      </c>
      <c r="O181" s="105">
        <v>2.9999999999999997E-4</v>
      </c>
      <c r="P181" s="225"/>
      <c r="Q181" s="228">
        <f t="shared" si="12"/>
        <v>44021</v>
      </c>
      <c r="R181" s="229">
        <f t="shared" si="13"/>
        <v>0.72</v>
      </c>
      <c r="S181" s="230">
        <f t="shared" si="14"/>
        <v>-2.2000000000000001E-3</v>
      </c>
      <c r="T181" s="229">
        <f t="shared" si="15"/>
        <v>5.9930000000000003</v>
      </c>
      <c r="U181" s="230">
        <f t="shared" si="16"/>
        <v>1.06E-2</v>
      </c>
      <c r="V181" s="229">
        <f t="shared" si="17"/>
        <v>5.2730000000000006</v>
      </c>
    </row>
    <row r="182" spans="2:22">
      <c r="B182" s="119">
        <v>44052</v>
      </c>
      <c r="C182" s="104">
        <v>0.68200000000000005</v>
      </c>
      <c r="D182" s="104">
        <v>0.72</v>
      </c>
      <c r="E182" s="104">
        <v>0.72099999999999997</v>
      </c>
      <c r="F182" s="104">
        <v>0.66400000000000003</v>
      </c>
      <c r="G182" s="105">
        <v>-5.2400000000000002E-2</v>
      </c>
      <c r="H182" s="225"/>
      <c r="I182" s="225"/>
      <c r="J182" s="120" t="s">
        <v>1839</v>
      </c>
      <c r="K182" s="104">
        <v>6.01</v>
      </c>
      <c r="L182" s="104">
        <v>6.0270000000000001</v>
      </c>
      <c r="M182" s="104">
        <v>6.0270000000000001</v>
      </c>
      <c r="N182" s="104">
        <v>5.9909999999999997</v>
      </c>
      <c r="O182" s="105">
        <v>-1E-3</v>
      </c>
      <c r="P182" s="225"/>
      <c r="Q182" s="228">
        <f t="shared" si="12"/>
        <v>44052</v>
      </c>
      <c r="R182" s="229">
        <f t="shared" si="13"/>
        <v>0.68200000000000005</v>
      </c>
      <c r="S182" s="230">
        <f t="shared" si="14"/>
        <v>-5.2400000000000002E-2</v>
      </c>
      <c r="T182" s="229">
        <f t="shared" si="15"/>
        <v>6.056</v>
      </c>
      <c r="U182" s="230">
        <f t="shared" si="16"/>
        <v>1.0500000000000001E-2</v>
      </c>
      <c r="V182" s="229">
        <f t="shared" si="17"/>
        <v>5.3739999999999997</v>
      </c>
    </row>
    <row r="183" spans="2:22">
      <c r="B183" s="119">
        <v>44083</v>
      </c>
      <c r="C183" s="104">
        <v>0.69799999999999995</v>
      </c>
      <c r="D183" s="104">
        <v>0.66700000000000004</v>
      </c>
      <c r="E183" s="104">
        <v>0.71</v>
      </c>
      <c r="F183" s="104">
        <v>0.65900000000000003</v>
      </c>
      <c r="G183" s="105">
        <v>2.4E-2</v>
      </c>
      <c r="H183" s="225"/>
      <c r="I183" s="225"/>
      <c r="J183" s="120" t="s">
        <v>1840</v>
      </c>
      <c r="K183" s="104">
        <v>5.99</v>
      </c>
      <c r="L183" s="104">
        <v>5.9960000000000004</v>
      </c>
      <c r="M183" s="104">
        <v>6.0030000000000001</v>
      </c>
      <c r="N183" s="104">
        <v>5.9889999999999999</v>
      </c>
      <c r="O183" s="105">
        <v>-3.3E-3</v>
      </c>
      <c r="P183" s="225"/>
      <c r="Q183" s="228">
        <f t="shared" si="12"/>
        <v>44083</v>
      </c>
      <c r="R183" s="229">
        <f t="shared" si="13"/>
        <v>0.69799999999999995</v>
      </c>
      <c r="S183" s="230">
        <f t="shared" si="14"/>
        <v>2.4E-2</v>
      </c>
      <c r="T183" s="229">
        <f t="shared" si="15"/>
        <v>5.9889999999999999</v>
      </c>
      <c r="U183" s="230">
        <f t="shared" si="16"/>
        <v>-1.11E-2</v>
      </c>
      <c r="V183" s="229">
        <f t="shared" si="17"/>
        <v>5.2910000000000004</v>
      </c>
    </row>
    <row r="184" spans="2:22">
      <c r="B184" s="119">
        <v>44113</v>
      </c>
      <c r="C184" s="104">
        <v>0.68200000000000005</v>
      </c>
      <c r="D184" s="104">
        <v>0.69799999999999995</v>
      </c>
      <c r="E184" s="104">
        <v>0.72299999999999998</v>
      </c>
      <c r="F184" s="104">
        <v>0.67700000000000005</v>
      </c>
      <c r="G184" s="105">
        <v>-2.3300000000000001E-2</v>
      </c>
      <c r="H184" s="225"/>
      <c r="I184" s="225"/>
      <c r="J184" s="120" t="s">
        <v>1841</v>
      </c>
      <c r="K184" s="104">
        <v>5.992</v>
      </c>
      <c r="L184" s="104">
        <v>6.0270000000000001</v>
      </c>
      <c r="M184" s="104">
        <v>6.0270000000000001</v>
      </c>
      <c r="N184" s="104">
        <v>5.9809999999999999</v>
      </c>
      <c r="O184" s="105">
        <v>2.9999999999999997E-4</v>
      </c>
      <c r="P184" s="225"/>
      <c r="Q184" s="228">
        <f t="shared" si="12"/>
        <v>44113</v>
      </c>
      <c r="R184" s="229">
        <f t="shared" si="13"/>
        <v>0.68200000000000005</v>
      </c>
      <c r="S184" s="230">
        <f t="shared" si="14"/>
        <v>-2.3300000000000001E-2</v>
      </c>
      <c r="T184" s="229">
        <f t="shared" si="15"/>
        <v>6.0529999999999999</v>
      </c>
      <c r="U184" s="230">
        <f t="shared" si="16"/>
        <v>1.0699999999999999E-2</v>
      </c>
      <c r="V184" s="229">
        <f t="shared" si="17"/>
        <v>5.3709999999999996</v>
      </c>
    </row>
    <row r="185" spans="2:22">
      <c r="B185" s="119">
        <v>44144</v>
      </c>
      <c r="C185" s="104">
        <v>0.66900000000000004</v>
      </c>
      <c r="D185" s="104">
        <v>0.68</v>
      </c>
      <c r="E185" s="104">
        <v>0.69699999999999995</v>
      </c>
      <c r="F185" s="104">
        <v>0.66400000000000003</v>
      </c>
      <c r="G185" s="105">
        <v>-1.9199999999999998E-2</v>
      </c>
      <c r="H185" s="225"/>
      <c r="I185" s="225"/>
      <c r="J185" s="120" t="s">
        <v>1842</v>
      </c>
      <c r="K185" s="104">
        <v>6.0380000000000003</v>
      </c>
      <c r="L185" s="104">
        <v>6.0410000000000004</v>
      </c>
      <c r="M185" s="104">
        <v>6.0410000000000004</v>
      </c>
      <c r="N185" s="104">
        <v>6.0030000000000001</v>
      </c>
      <c r="O185" s="105">
        <v>7.7000000000000002E-3</v>
      </c>
      <c r="P185" s="225"/>
      <c r="Q185" s="228">
        <f t="shared" si="12"/>
        <v>44144</v>
      </c>
      <c r="R185" s="229">
        <f t="shared" si="13"/>
        <v>0.66900000000000004</v>
      </c>
      <c r="S185" s="230">
        <f t="shared" si="14"/>
        <v>-1.9199999999999998E-2</v>
      </c>
      <c r="T185" s="229">
        <f t="shared" si="15"/>
        <v>6.0410000000000004</v>
      </c>
      <c r="U185" s="230">
        <f t="shared" si="16"/>
        <v>-2E-3</v>
      </c>
      <c r="V185" s="229">
        <f t="shared" si="17"/>
        <v>5.3719999999999999</v>
      </c>
    </row>
    <row r="186" spans="2:22">
      <c r="B186" s="120" t="s">
        <v>1833</v>
      </c>
      <c r="C186" s="104">
        <v>0.67600000000000005</v>
      </c>
      <c r="D186" s="104">
        <v>0.67200000000000004</v>
      </c>
      <c r="E186" s="104">
        <v>0.68</v>
      </c>
      <c r="F186" s="104">
        <v>0.65100000000000002</v>
      </c>
      <c r="G186" s="105">
        <v>9.9000000000000008E-3</v>
      </c>
      <c r="H186" s="225"/>
      <c r="I186" s="225"/>
      <c r="J186" s="120" t="s">
        <v>1843</v>
      </c>
      <c r="K186" s="104">
        <v>6.056</v>
      </c>
      <c r="L186" s="104">
        <v>6.0679999999999996</v>
      </c>
      <c r="M186" s="104">
        <v>6.0789999999999997</v>
      </c>
      <c r="N186" s="104">
        <v>6.0419999999999998</v>
      </c>
      <c r="O186" s="105">
        <v>3.0000000000000001E-3</v>
      </c>
      <c r="P186" s="225"/>
      <c r="Q186" s="228" t="str">
        <f t="shared" si="12"/>
        <v>14-09-2020</v>
      </c>
      <c r="R186" s="229">
        <f t="shared" si="13"/>
        <v>0.67600000000000005</v>
      </c>
      <c r="S186" s="230">
        <f t="shared" si="14"/>
        <v>9.9000000000000008E-3</v>
      </c>
      <c r="T186" s="229">
        <f t="shared" si="15"/>
        <v>6.0309999999999997</v>
      </c>
      <c r="U186" s="230">
        <f t="shared" si="16"/>
        <v>-1.6999999999999999E-3</v>
      </c>
      <c r="V186" s="229">
        <f t="shared" si="17"/>
        <v>5.3549999999999995</v>
      </c>
    </row>
    <row r="187" spans="2:22">
      <c r="B187" s="120" t="s">
        <v>1834</v>
      </c>
      <c r="C187" s="104">
        <v>0.68</v>
      </c>
      <c r="D187" s="104">
        <v>0.67400000000000004</v>
      </c>
      <c r="E187" s="104">
        <v>0.68899999999999995</v>
      </c>
      <c r="F187" s="104">
        <v>0.66600000000000004</v>
      </c>
      <c r="G187" s="105">
        <v>7.3000000000000001E-3</v>
      </c>
      <c r="H187" s="225"/>
      <c r="I187" s="225"/>
      <c r="J187" s="120" t="s">
        <v>1844</v>
      </c>
      <c r="K187" s="104">
        <v>6.0369999999999999</v>
      </c>
      <c r="L187" s="104">
        <v>6.069</v>
      </c>
      <c r="M187" s="104">
        <v>6.0730000000000004</v>
      </c>
      <c r="N187" s="104">
        <v>6.0369999999999999</v>
      </c>
      <c r="O187" s="105">
        <v>-3.0999999999999999E-3</v>
      </c>
      <c r="P187" s="225"/>
      <c r="Q187" s="228" t="str">
        <f t="shared" si="12"/>
        <v>15-09-2020</v>
      </c>
      <c r="R187" s="229">
        <f t="shared" si="13"/>
        <v>0.68</v>
      </c>
      <c r="S187" s="230">
        <f t="shared" si="14"/>
        <v>7.3000000000000001E-3</v>
      </c>
      <c r="T187" s="229">
        <f t="shared" si="15"/>
        <v>6.0289999999999999</v>
      </c>
      <c r="U187" s="230">
        <f t="shared" si="16"/>
        <v>-2.9999999999999997E-4</v>
      </c>
      <c r="V187" s="229">
        <f t="shared" si="17"/>
        <v>5.3490000000000002</v>
      </c>
    </row>
    <row r="188" spans="2:22">
      <c r="B188" s="120" t="s">
        <v>1835</v>
      </c>
      <c r="C188" s="104">
        <v>0.69799999999999995</v>
      </c>
      <c r="D188" s="104">
        <v>0.67200000000000004</v>
      </c>
      <c r="E188" s="104">
        <v>0.70199999999999996</v>
      </c>
      <c r="F188" s="104">
        <v>0.65600000000000003</v>
      </c>
      <c r="G188" s="105">
        <v>2.6499999999999999E-2</v>
      </c>
      <c r="H188" s="225"/>
      <c r="I188" s="225"/>
      <c r="J188" s="120" t="s">
        <v>1845</v>
      </c>
      <c r="K188" s="104">
        <v>6.0149999999999997</v>
      </c>
      <c r="L188" s="104">
        <v>6.0570000000000004</v>
      </c>
      <c r="M188" s="104">
        <v>6.0570000000000004</v>
      </c>
      <c r="N188" s="104">
        <v>6.0110000000000001</v>
      </c>
      <c r="O188" s="105">
        <v>-3.5999999999999999E-3</v>
      </c>
      <c r="P188" s="225"/>
      <c r="Q188" s="228" t="str">
        <f t="shared" si="12"/>
        <v>16-09-2020</v>
      </c>
      <c r="R188" s="229">
        <f t="shared" si="13"/>
        <v>0.69799999999999995</v>
      </c>
      <c r="S188" s="230">
        <f t="shared" si="14"/>
        <v>2.6499999999999999E-2</v>
      </c>
      <c r="T188" s="229">
        <f t="shared" si="15"/>
        <v>5.992</v>
      </c>
      <c r="U188" s="230">
        <f t="shared" si="16"/>
        <v>-6.1000000000000004E-3</v>
      </c>
      <c r="V188" s="229">
        <f t="shared" si="17"/>
        <v>5.2940000000000005</v>
      </c>
    </row>
    <row r="189" spans="2:22">
      <c r="B189" s="120" t="s">
        <v>1836</v>
      </c>
      <c r="C189" s="104">
        <v>0.68899999999999995</v>
      </c>
      <c r="D189" s="104">
        <v>0.69</v>
      </c>
      <c r="E189" s="104">
        <v>0.69199999999999995</v>
      </c>
      <c r="F189" s="104">
        <v>0.64600000000000002</v>
      </c>
      <c r="G189" s="105">
        <v>-1.4E-2</v>
      </c>
      <c r="H189" s="225"/>
      <c r="I189" s="225"/>
      <c r="J189" s="119">
        <v>43840</v>
      </c>
      <c r="K189" s="104">
        <v>5.9960000000000004</v>
      </c>
      <c r="L189" s="104">
        <v>5.9649999999999999</v>
      </c>
      <c r="M189" s="104">
        <v>6.0060000000000002</v>
      </c>
      <c r="N189" s="104">
        <v>5.9649999999999999</v>
      </c>
      <c r="O189" s="105">
        <v>-3.2000000000000002E-3</v>
      </c>
      <c r="P189" s="225"/>
      <c r="Q189" s="228" t="str">
        <f t="shared" si="12"/>
        <v>17-09-2020</v>
      </c>
      <c r="R189" s="229">
        <f t="shared" si="13"/>
        <v>0.68899999999999995</v>
      </c>
      <c r="S189" s="230">
        <f t="shared" si="14"/>
        <v>-1.4E-2</v>
      </c>
      <c r="T189" s="229">
        <f t="shared" si="15"/>
        <v>6.0330000000000004</v>
      </c>
      <c r="U189" s="230">
        <f t="shared" si="16"/>
        <v>6.7999999999999996E-3</v>
      </c>
      <c r="V189" s="229">
        <f t="shared" si="17"/>
        <v>5.3440000000000003</v>
      </c>
    </row>
    <row r="190" spans="2:22">
      <c r="B190" s="120" t="s">
        <v>1837</v>
      </c>
      <c r="C190" s="104">
        <v>0.69699999999999995</v>
      </c>
      <c r="D190" s="104">
        <v>0.68899999999999995</v>
      </c>
      <c r="E190" s="104">
        <v>0.69899999999999995</v>
      </c>
      <c r="F190" s="104">
        <v>0.66800000000000004</v>
      </c>
      <c r="G190" s="105">
        <v>1.21E-2</v>
      </c>
      <c r="H190" s="225"/>
      <c r="I190" s="225"/>
      <c r="J190" s="119">
        <v>43961</v>
      </c>
      <c r="K190" s="104">
        <v>6.0039999999999996</v>
      </c>
      <c r="L190" s="104">
        <v>6.0179999999999998</v>
      </c>
      <c r="M190" s="104">
        <v>6.0179999999999998</v>
      </c>
      <c r="N190" s="104">
        <v>5.9889999999999999</v>
      </c>
      <c r="O190" s="105">
        <v>1.2999999999999999E-3</v>
      </c>
      <c r="P190" s="225"/>
      <c r="Q190" s="228" t="str">
        <f t="shared" si="12"/>
        <v>18-09-2020</v>
      </c>
      <c r="R190" s="229">
        <f t="shared" si="13"/>
        <v>0.69699999999999995</v>
      </c>
      <c r="S190" s="230">
        <f t="shared" si="14"/>
        <v>1.21E-2</v>
      </c>
      <c r="T190" s="229">
        <f t="shared" si="15"/>
        <v>6.0140000000000002</v>
      </c>
      <c r="U190" s="230">
        <f t="shared" si="16"/>
        <v>-3.0999999999999999E-3</v>
      </c>
      <c r="V190" s="229">
        <f t="shared" si="17"/>
        <v>5.3170000000000002</v>
      </c>
    </row>
    <row r="191" spans="2:22">
      <c r="B191" s="120" t="s">
        <v>1838</v>
      </c>
      <c r="C191" s="104">
        <v>0.66900000000000004</v>
      </c>
      <c r="D191" s="104">
        <v>0.68200000000000005</v>
      </c>
      <c r="E191" s="104">
        <v>0.69199999999999995</v>
      </c>
      <c r="F191" s="104">
        <v>0.64800000000000002</v>
      </c>
      <c r="G191" s="105">
        <v>-0.04</v>
      </c>
      <c r="H191" s="225"/>
      <c r="I191" s="225"/>
      <c r="J191" s="119">
        <v>43992</v>
      </c>
      <c r="K191" s="104">
        <v>6.0259999999999998</v>
      </c>
      <c r="L191" s="104">
        <v>6.0259999999999998</v>
      </c>
      <c r="M191" s="104">
        <v>6.0359999999999996</v>
      </c>
      <c r="N191" s="104">
        <v>6.01</v>
      </c>
      <c r="O191" s="105">
        <v>3.7000000000000002E-3</v>
      </c>
      <c r="P191" s="225"/>
      <c r="Q191" s="228" t="str">
        <f t="shared" si="12"/>
        <v>21-09-2020</v>
      </c>
      <c r="R191" s="229">
        <f t="shared" si="13"/>
        <v>0.66900000000000004</v>
      </c>
      <c r="S191" s="230">
        <f t="shared" si="14"/>
        <v>-0.04</v>
      </c>
      <c r="T191" s="229">
        <f t="shared" si="15"/>
        <v>6.016</v>
      </c>
      <c r="U191" s="230">
        <f t="shared" si="16"/>
        <v>2.9999999999999997E-4</v>
      </c>
      <c r="V191" s="229">
        <f t="shared" si="17"/>
        <v>5.3469999999999995</v>
      </c>
    </row>
    <row r="192" spans="2:22">
      <c r="B192" s="120" t="s">
        <v>1839</v>
      </c>
      <c r="C192" s="104">
        <v>0.67100000000000004</v>
      </c>
      <c r="D192" s="104">
        <v>0.66600000000000004</v>
      </c>
      <c r="E192" s="104">
        <v>0.68100000000000005</v>
      </c>
      <c r="F192" s="104">
        <v>0.65900000000000003</v>
      </c>
      <c r="G192" s="105">
        <v>2.5000000000000001E-3</v>
      </c>
      <c r="H192" s="225"/>
      <c r="I192" s="225"/>
      <c r="J192" s="119">
        <v>44022</v>
      </c>
      <c r="K192" s="104">
        <v>6.0140000000000002</v>
      </c>
      <c r="L192" s="104">
        <v>6.032</v>
      </c>
      <c r="M192" s="104">
        <v>6.032</v>
      </c>
      <c r="N192" s="104">
        <v>6.008</v>
      </c>
      <c r="O192" s="105">
        <v>-2E-3</v>
      </c>
      <c r="P192" s="225"/>
      <c r="Q192" s="228" t="str">
        <f t="shared" si="12"/>
        <v>22-09-2020</v>
      </c>
      <c r="R192" s="229">
        <f t="shared" si="13"/>
        <v>0.67100000000000004</v>
      </c>
      <c r="S192" s="230">
        <f t="shared" si="14"/>
        <v>2.5000000000000001E-3</v>
      </c>
      <c r="T192" s="229">
        <f t="shared" si="15"/>
        <v>6.01</v>
      </c>
      <c r="U192" s="230">
        <f t="shared" si="16"/>
        <v>-1E-3</v>
      </c>
      <c r="V192" s="229">
        <f t="shared" si="17"/>
        <v>5.3389999999999995</v>
      </c>
    </row>
    <row r="193" spans="2:22">
      <c r="B193" s="120" t="s">
        <v>1840</v>
      </c>
      <c r="C193" s="104">
        <v>0.67700000000000005</v>
      </c>
      <c r="D193" s="104">
        <v>0.67600000000000005</v>
      </c>
      <c r="E193" s="104">
        <v>0.69199999999999995</v>
      </c>
      <c r="F193" s="104">
        <v>0.65600000000000003</v>
      </c>
      <c r="G193" s="105">
        <v>9.7000000000000003E-3</v>
      </c>
      <c r="H193" s="225"/>
      <c r="I193" s="225"/>
      <c r="J193" s="119">
        <v>44053</v>
      </c>
      <c r="K193" s="104">
        <v>6.0149999999999997</v>
      </c>
      <c r="L193" s="104">
        <v>6.0250000000000004</v>
      </c>
      <c r="M193" s="104">
        <v>6.03</v>
      </c>
      <c r="N193" s="104">
        <v>6.0119999999999996</v>
      </c>
      <c r="O193" s="105">
        <v>2.0000000000000001E-4</v>
      </c>
      <c r="P193" s="225"/>
      <c r="Q193" s="228" t="str">
        <f t="shared" si="12"/>
        <v>23-09-2020</v>
      </c>
      <c r="R193" s="229">
        <f t="shared" si="13"/>
        <v>0.67700000000000005</v>
      </c>
      <c r="S193" s="230">
        <f t="shared" si="14"/>
        <v>9.7000000000000003E-3</v>
      </c>
      <c r="T193" s="229">
        <f t="shared" si="15"/>
        <v>5.99</v>
      </c>
      <c r="U193" s="230">
        <f t="shared" si="16"/>
        <v>-3.3E-3</v>
      </c>
      <c r="V193" s="229">
        <f t="shared" si="17"/>
        <v>5.3130000000000006</v>
      </c>
    </row>
    <row r="194" spans="2:22">
      <c r="B194" s="120" t="s">
        <v>1841</v>
      </c>
      <c r="C194" s="104">
        <v>0.66800000000000004</v>
      </c>
      <c r="D194" s="104">
        <v>0.67400000000000004</v>
      </c>
      <c r="E194" s="104">
        <v>0.68100000000000005</v>
      </c>
      <c r="F194" s="104">
        <v>0.66100000000000003</v>
      </c>
      <c r="G194" s="105">
        <v>-1.4500000000000001E-2</v>
      </c>
      <c r="H194" s="225"/>
      <c r="I194" s="225"/>
      <c r="J194" s="119">
        <v>44084</v>
      </c>
      <c r="K194" s="104">
        <v>5.9370000000000003</v>
      </c>
      <c r="L194" s="104">
        <v>6.0419999999999998</v>
      </c>
      <c r="M194" s="104">
        <v>6.0419999999999998</v>
      </c>
      <c r="N194" s="104">
        <v>5.92</v>
      </c>
      <c r="O194" s="105">
        <v>-1.2999999999999999E-2</v>
      </c>
      <c r="P194" s="225"/>
      <c r="Q194" s="228" t="str">
        <f t="shared" si="12"/>
        <v>24-09-2020</v>
      </c>
      <c r="R194" s="229">
        <f t="shared" si="13"/>
        <v>0.66800000000000004</v>
      </c>
      <c r="S194" s="230">
        <f t="shared" si="14"/>
        <v>-1.4500000000000001E-2</v>
      </c>
      <c r="T194" s="229">
        <f t="shared" si="15"/>
        <v>5.992</v>
      </c>
      <c r="U194" s="230">
        <f t="shared" si="16"/>
        <v>2.9999999999999997E-4</v>
      </c>
      <c r="V194" s="229">
        <f t="shared" si="17"/>
        <v>5.3239999999999998</v>
      </c>
    </row>
    <row r="195" spans="2:22">
      <c r="B195" s="120" t="s">
        <v>1842</v>
      </c>
      <c r="C195" s="104">
        <v>0.65600000000000003</v>
      </c>
      <c r="D195" s="104">
        <v>0.67100000000000004</v>
      </c>
      <c r="E195" s="104">
        <v>0.67900000000000005</v>
      </c>
      <c r="F195" s="104">
        <v>0.65100000000000002</v>
      </c>
      <c r="G195" s="105">
        <v>-1.7100000000000001E-2</v>
      </c>
      <c r="H195" s="225"/>
      <c r="I195" s="225"/>
      <c r="J195" s="119">
        <v>44175</v>
      </c>
      <c r="K195" s="104">
        <v>5.899</v>
      </c>
      <c r="L195" s="104">
        <v>5.9450000000000003</v>
      </c>
      <c r="M195" s="104">
        <v>5.9450000000000003</v>
      </c>
      <c r="N195" s="104">
        <v>5.8890000000000002</v>
      </c>
      <c r="O195" s="105">
        <v>-6.4000000000000003E-3</v>
      </c>
      <c r="P195" s="225"/>
      <c r="Q195" s="228" t="str">
        <f t="shared" si="12"/>
        <v>25-09-2020</v>
      </c>
      <c r="R195" s="229">
        <f t="shared" si="13"/>
        <v>0.65600000000000003</v>
      </c>
      <c r="S195" s="230">
        <f t="shared" si="14"/>
        <v>-1.7100000000000001E-2</v>
      </c>
      <c r="T195" s="229">
        <f t="shared" si="15"/>
        <v>6.0380000000000003</v>
      </c>
      <c r="U195" s="230">
        <f t="shared" si="16"/>
        <v>7.7000000000000002E-3</v>
      </c>
      <c r="V195" s="229">
        <f t="shared" si="17"/>
        <v>5.3820000000000006</v>
      </c>
    </row>
    <row r="196" spans="2:22">
      <c r="B196" s="120" t="s">
        <v>1843</v>
      </c>
      <c r="C196" s="104">
        <v>0.65800000000000003</v>
      </c>
      <c r="D196" s="104">
        <v>0.65800000000000003</v>
      </c>
      <c r="E196" s="104">
        <v>0.67400000000000004</v>
      </c>
      <c r="F196" s="104">
        <v>0.65400000000000003</v>
      </c>
      <c r="G196" s="105">
        <v>2.3999999999999998E-3</v>
      </c>
      <c r="H196" s="225"/>
      <c r="I196" s="225"/>
      <c r="J196" s="120" t="s">
        <v>1846</v>
      </c>
      <c r="K196" s="104">
        <v>5.9039999999999999</v>
      </c>
      <c r="L196" s="104">
        <v>5.9249999999999998</v>
      </c>
      <c r="M196" s="104">
        <v>5.9249999999999998</v>
      </c>
      <c r="N196" s="104">
        <v>5.8879999999999999</v>
      </c>
      <c r="O196" s="105">
        <v>8.0000000000000004E-4</v>
      </c>
      <c r="P196" s="225"/>
      <c r="Q196" s="228" t="str">
        <f t="shared" si="12"/>
        <v>28-09-2020</v>
      </c>
      <c r="R196" s="229">
        <f t="shared" si="13"/>
        <v>0.65800000000000003</v>
      </c>
      <c r="S196" s="230">
        <f t="shared" si="14"/>
        <v>2.3999999999999998E-3</v>
      </c>
      <c r="T196" s="229">
        <f t="shared" si="15"/>
        <v>6.056</v>
      </c>
      <c r="U196" s="230">
        <f t="shared" si="16"/>
        <v>3.0000000000000001E-3</v>
      </c>
      <c r="V196" s="229">
        <f t="shared" si="17"/>
        <v>5.3979999999999997</v>
      </c>
    </row>
    <row r="197" spans="2:22">
      <c r="B197" s="120" t="s">
        <v>1844</v>
      </c>
      <c r="C197" s="104">
        <v>0.65100000000000002</v>
      </c>
      <c r="D197" s="104">
        <v>0.65800000000000003</v>
      </c>
      <c r="E197" s="104">
        <v>0.66300000000000003</v>
      </c>
      <c r="F197" s="104">
        <v>0.64100000000000001</v>
      </c>
      <c r="G197" s="105">
        <v>-9.9000000000000008E-3</v>
      </c>
      <c r="H197" s="225"/>
      <c r="I197" s="225"/>
      <c r="J197" s="120" t="s">
        <v>1847</v>
      </c>
      <c r="K197" s="104">
        <v>5.9</v>
      </c>
      <c r="L197" s="104">
        <v>5.9180000000000001</v>
      </c>
      <c r="M197" s="104">
        <v>5.9180000000000001</v>
      </c>
      <c r="N197" s="104">
        <v>5.8949999999999996</v>
      </c>
      <c r="O197" s="105">
        <v>-6.9999999999999999E-4</v>
      </c>
      <c r="P197" s="225"/>
      <c r="Q197" s="228" t="str">
        <f t="shared" ref="Q197:Q260" si="18">IFERROR(VLOOKUP(B197,J:O,1,FALSE),0)</f>
        <v>29-09-2020</v>
      </c>
      <c r="R197" s="229">
        <f t="shared" ref="R197:R260" si="19">IFERROR(VLOOKUP(Q197,B:G,2,FALSE),0)</f>
        <v>0.65100000000000002</v>
      </c>
      <c r="S197" s="230">
        <f t="shared" ref="S197:S260" si="20">IFERROR(VLOOKUP(Q197,B:G,6,FALSE),0)</f>
        <v>-9.9000000000000008E-3</v>
      </c>
      <c r="T197" s="229">
        <f t="shared" ref="T197:T260" si="21">IFERROR(VLOOKUP(Q197,J:O,2,FALSE),0)</f>
        <v>6.0369999999999999</v>
      </c>
      <c r="U197" s="230">
        <f t="shared" ref="U197:U260" si="22">IFERROR(VLOOKUP(Q197,J:O,6,FALSE),0)</f>
        <v>-3.0999999999999999E-3</v>
      </c>
      <c r="V197" s="229">
        <f t="shared" si="17"/>
        <v>5.3860000000000001</v>
      </c>
    </row>
    <row r="198" spans="2:22">
      <c r="B198" s="120" t="s">
        <v>1845</v>
      </c>
      <c r="C198" s="104">
        <v>0.68600000000000005</v>
      </c>
      <c r="D198" s="104">
        <v>0.65100000000000002</v>
      </c>
      <c r="E198" s="104">
        <v>0.70399999999999996</v>
      </c>
      <c r="F198" s="104">
        <v>0.64100000000000001</v>
      </c>
      <c r="G198" s="105">
        <v>5.2999999999999999E-2</v>
      </c>
      <c r="H198" s="225"/>
      <c r="I198" s="225"/>
      <c r="J198" s="120" t="s">
        <v>1848</v>
      </c>
      <c r="K198" s="104">
        <v>5.8979999999999997</v>
      </c>
      <c r="L198" s="104">
        <v>5.9109999999999996</v>
      </c>
      <c r="M198" s="104">
        <v>5.9109999999999996</v>
      </c>
      <c r="N198" s="104">
        <v>5.8879999999999999</v>
      </c>
      <c r="O198" s="105">
        <v>-2.9999999999999997E-4</v>
      </c>
      <c r="P198" s="225"/>
      <c r="Q198" s="228" t="str">
        <f t="shared" si="18"/>
        <v>30-09-2020</v>
      </c>
      <c r="R198" s="229">
        <f t="shared" si="19"/>
        <v>0.68600000000000005</v>
      </c>
      <c r="S198" s="230">
        <f t="shared" si="20"/>
        <v>5.2999999999999999E-2</v>
      </c>
      <c r="T198" s="229">
        <f t="shared" si="21"/>
        <v>6.0149999999999997</v>
      </c>
      <c r="U198" s="230">
        <f t="shared" si="22"/>
        <v>-3.5999999999999999E-3</v>
      </c>
      <c r="V198" s="229">
        <f t="shared" ref="V198:V261" si="23">T198-R198</f>
        <v>5.3289999999999997</v>
      </c>
    </row>
    <row r="199" spans="2:22">
      <c r="B199" s="119">
        <v>43840</v>
      </c>
      <c r="C199" s="104">
        <v>0.67900000000000005</v>
      </c>
      <c r="D199" s="104">
        <v>0.68899999999999995</v>
      </c>
      <c r="E199" s="104">
        <v>0.72</v>
      </c>
      <c r="F199" s="104">
        <v>0.66900000000000004</v>
      </c>
      <c r="G199" s="105">
        <v>-9.5999999999999992E-3</v>
      </c>
      <c r="H199" s="225"/>
      <c r="I199" s="225"/>
      <c r="J199" s="120" t="s">
        <v>1849</v>
      </c>
      <c r="K199" s="104">
        <v>5.9349999999999996</v>
      </c>
      <c r="L199" s="104">
        <v>5.944</v>
      </c>
      <c r="M199" s="104">
        <v>5.944</v>
      </c>
      <c r="N199" s="104">
        <v>5.91</v>
      </c>
      <c r="O199" s="105">
        <v>6.3E-3</v>
      </c>
      <c r="P199" s="225"/>
      <c r="Q199" s="228">
        <f t="shared" si="18"/>
        <v>43840</v>
      </c>
      <c r="R199" s="229">
        <f t="shared" si="19"/>
        <v>0.67900000000000005</v>
      </c>
      <c r="S199" s="230">
        <f t="shared" si="20"/>
        <v>-9.5999999999999992E-3</v>
      </c>
      <c r="T199" s="229">
        <f t="shared" si="21"/>
        <v>5.9960000000000004</v>
      </c>
      <c r="U199" s="230">
        <f t="shared" si="22"/>
        <v>-3.2000000000000002E-3</v>
      </c>
      <c r="V199" s="229">
        <f t="shared" si="23"/>
        <v>5.3170000000000002</v>
      </c>
    </row>
    <row r="200" spans="2:22">
      <c r="B200" s="119">
        <v>43871</v>
      </c>
      <c r="C200" s="104">
        <v>0.70399999999999996</v>
      </c>
      <c r="D200" s="104">
        <v>0.68200000000000005</v>
      </c>
      <c r="E200" s="104">
        <v>0.70599999999999996</v>
      </c>
      <c r="F200" s="104">
        <v>0.65300000000000002</v>
      </c>
      <c r="G200" s="105">
        <v>3.6400000000000002E-2</v>
      </c>
      <c r="H200" s="225"/>
      <c r="I200" s="225"/>
      <c r="J200" s="120" t="s">
        <v>1850</v>
      </c>
      <c r="K200" s="104">
        <v>5.94</v>
      </c>
      <c r="L200" s="104">
        <v>5.9320000000000004</v>
      </c>
      <c r="M200" s="104">
        <v>5.944</v>
      </c>
      <c r="N200" s="104">
        <v>5.9210000000000003</v>
      </c>
      <c r="O200" s="105">
        <v>8.0000000000000004E-4</v>
      </c>
      <c r="P200" s="225"/>
      <c r="Q200" s="228">
        <f t="shared" si="18"/>
        <v>0</v>
      </c>
      <c r="R200" s="229">
        <f t="shared" si="19"/>
        <v>0</v>
      </c>
      <c r="S200" s="230">
        <f t="shared" si="20"/>
        <v>0</v>
      </c>
      <c r="T200" s="229">
        <f t="shared" si="21"/>
        <v>0</v>
      </c>
      <c r="U200" s="230">
        <f t="shared" si="22"/>
        <v>0</v>
      </c>
      <c r="V200" s="229">
        <f t="shared" si="23"/>
        <v>0</v>
      </c>
    </row>
    <row r="201" spans="2:22">
      <c r="B201" s="119">
        <v>43961</v>
      </c>
      <c r="C201" s="104">
        <v>0.77800000000000002</v>
      </c>
      <c r="D201" s="104">
        <v>0.71</v>
      </c>
      <c r="E201" s="104">
        <v>0.78300000000000003</v>
      </c>
      <c r="F201" s="104">
        <v>0.69899999999999995</v>
      </c>
      <c r="G201" s="105">
        <v>0.106</v>
      </c>
      <c r="H201" s="225"/>
      <c r="I201" s="225"/>
      <c r="J201" s="120" t="s">
        <v>1851</v>
      </c>
      <c r="K201" s="104">
        <v>5.931</v>
      </c>
      <c r="L201" s="104">
        <v>5.95</v>
      </c>
      <c r="M201" s="104">
        <v>5.95</v>
      </c>
      <c r="N201" s="104">
        <v>5.9290000000000003</v>
      </c>
      <c r="O201" s="105">
        <v>-1.5E-3</v>
      </c>
      <c r="P201" s="225"/>
      <c r="Q201" s="228">
        <f t="shared" si="18"/>
        <v>43961</v>
      </c>
      <c r="R201" s="229">
        <f t="shared" si="19"/>
        <v>0.77800000000000002</v>
      </c>
      <c r="S201" s="230">
        <f t="shared" si="20"/>
        <v>0.106</v>
      </c>
      <c r="T201" s="229">
        <f t="shared" si="21"/>
        <v>6.0039999999999996</v>
      </c>
      <c r="U201" s="230">
        <f t="shared" si="22"/>
        <v>1.2999999999999999E-3</v>
      </c>
      <c r="V201" s="229">
        <f t="shared" si="23"/>
        <v>5.2259999999999991</v>
      </c>
    </row>
    <row r="202" spans="2:22">
      <c r="B202" s="119">
        <v>43992</v>
      </c>
      <c r="C202" s="104">
        <v>0.73399999999999999</v>
      </c>
      <c r="D202" s="104">
        <v>0.77500000000000002</v>
      </c>
      <c r="E202" s="104">
        <v>0.79200000000000004</v>
      </c>
      <c r="F202" s="104">
        <v>0.72699999999999998</v>
      </c>
      <c r="G202" s="105">
        <v>-5.7599999999999998E-2</v>
      </c>
      <c r="H202" s="225"/>
      <c r="I202" s="225"/>
      <c r="J202" s="120" t="s">
        <v>1852</v>
      </c>
      <c r="K202" s="104">
        <v>5.9119999999999999</v>
      </c>
      <c r="L202" s="104">
        <v>5.9470000000000001</v>
      </c>
      <c r="M202" s="104">
        <v>5.9470000000000001</v>
      </c>
      <c r="N202" s="104">
        <v>5.9119999999999999</v>
      </c>
      <c r="O202" s="105">
        <v>-3.2000000000000002E-3</v>
      </c>
      <c r="P202" s="225"/>
      <c r="Q202" s="228">
        <f t="shared" si="18"/>
        <v>43992</v>
      </c>
      <c r="R202" s="229">
        <f t="shared" si="19"/>
        <v>0.73399999999999999</v>
      </c>
      <c r="S202" s="230">
        <f t="shared" si="20"/>
        <v>-5.7599999999999998E-2</v>
      </c>
      <c r="T202" s="229">
        <f t="shared" si="21"/>
        <v>6.0259999999999998</v>
      </c>
      <c r="U202" s="230">
        <f t="shared" si="22"/>
        <v>3.7000000000000002E-3</v>
      </c>
      <c r="V202" s="229">
        <f t="shared" si="23"/>
        <v>5.2919999999999998</v>
      </c>
    </row>
    <row r="203" spans="2:22">
      <c r="B203" s="119">
        <v>44022</v>
      </c>
      <c r="C203" s="104">
        <v>0.78400000000000003</v>
      </c>
      <c r="D203" s="104">
        <v>0.74</v>
      </c>
      <c r="E203" s="104">
        <v>0.79700000000000004</v>
      </c>
      <c r="F203" s="104">
        <v>0.73899999999999999</v>
      </c>
      <c r="G203" s="105">
        <v>6.8000000000000005E-2</v>
      </c>
      <c r="H203" s="225"/>
      <c r="I203" s="225"/>
      <c r="J203" s="120" t="s">
        <v>1853</v>
      </c>
      <c r="K203" s="104">
        <v>5.915</v>
      </c>
      <c r="L203" s="104">
        <v>5.9130000000000003</v>
      </c>
      <c r="M203" s="104">
        <v>5.9180000000000001</v>
      </c>
      <c r="N203" s="104">
        <v>5.9029999999999996</v>
      </c>
      <c r="O203" s="105">
        <v>5.0000000000000001E-4</v>
      </c>
      <c r="P203" s="225"/>
      <c r="Q203" s="228">
        <f t="shared" si="18"/>
        <v>44022</v>
      </c>
      <c r="R203" s="229">
        <f t="shared" si="19"/>
        <v>0.78400000000000003</v>
      </c>
      <c r="S203" s="230">
        <f t="shared" si="20"/>
        <v>6.8000000000000005E-2</v>
      </c>
      <c r="T203" s="229">
        <f t="shared" si="21"/>
        <v>6.0140000000000002</v>
      </c>
      <c r="U203" s="230">
        <f t="shared" si="22"/>
        <v>-2E-3</v>
      </c>
      <c r="V203" s="229">
        <f t="shared" si="23"/>
        <v>5.23</v>
      </c>
    </row>
    <row r="204" spans="2:22">
      <c r="B204" s="119">
        <v>44053</v>
      </c>
      <c r="C204" s="104">
        <v>0.77900000000000003</v>
      </c>
      <c r="D204" s="104">
        <v>0.78</v>
      </c>
      <c r="E204" s="104">
        <v>0.78700000000000003</v>
      </c>
      <c r="F204" s="104">
        <v>0.76200000000000001</v>
      </c>
      <c r="G204" s="105">
        <v>-6.4000000000000003E-3</v>
      </c>
      <c r="H204" s="225"/>
      <c r="I204" s="225"/>
      <c r="J204" s="120" t="s">
        <v>1854</v>
      </c>
      <c r="K204" s="104">
        <v>5.8440000000000003</v>
      </c>
      <c r="L204" s="104">
        <v>5.8979999999999997</v>
      </c>
      <c r="M204" s="104">
        <v>5.8979999999999997</v>
      </c>
      <c r="N204" s="104">
        <v>5.8440000000000003</v>
      </c>
      <c r="O204" s="105">
        <v>-1.2E-2</v>
      </c>
      <c r="P204" s="225"/>
      <c r="Q204" s="228">
        <f t="shared" si="18"/>
        <v>44053</v>
      </c>
      <c r="R204" s="229">
        <f t="shared" si="19"/>
        <v>0.77900000000000003</v>
      </c>
      <c r="S204" s="230">
        <f t="shared" si="20"/>
        <v>-6.4000000000000003E-3</v>
      </c>
      <c r="T204" s="229">
        <f t="shared" si="21"/>
        <v>6.0149999999999997</v>
      </c>
      <c r="U204" s="230">
        <f t="shared" si="22"/>
        <v>2.0000000000000001E-4</v>
      </c>
      <c r="V204" s="229">
        <f t="shared" si="23"/>
        <v>5.2359999999999998</v>
      </c>
    </row>
    <row r="205" spans="2:22">
      <c r="B205" s="119">
        <v>44084</v>
      </c>
      <c r="C205" s="104">
        <v>0.77900000000000003</v>
      </c>
      <c r="D205" s="104">
        <v>0.77700000000000002</v>
      </c>
      <c r="E205" s="104">
        <v>0.79900000000000004</v>
      </c>
      <c r="F205" s="104">
        <v>0.76</v>
      </c>
      <c r="G205" s="105">
        <v>0</v>
      </c>
      <c r="H205" s="225"/>
      <c r="I205" s="225"/>
      <c r="J205" s="120" t="s">
        <v>1855</v>
      </c>
      <c r="K205" s="104">
        <v>5.8339999999999996</v>
      </c>
      <c r="L205" s="104">
        <v>5.8220000000000001</v>
      </c>
      <c r="M205" s="104">
        <v>5.8460000000000001</v>
      </c>
      <c r="N205" s="104">
        <v>5.7910000000000004</v>
      </c>
      <c r="O205" s="105">
        <v>-1.6999999999999999E-3</v>
      </c>
      <c r="P205" s="225"/>
      <c r="Q205" s="228">
        <f t="shared" si="18"/>
        <v>44084</v>
      </c>
      <c r="R205" s="229">
        <f t="shared" si="19"/>
        <v>0.77900000000000003</v>
      </c>
      <c r="S205" s="230">
        <f t="shared" si="20"/>
        <v>0</v>
      </c>
      <c r="T205" s="229">
        <f t="shared" si="21"/>
        <v>5.9370000000000003</v>
      </c>
      <c r="U205" s="230">
        <f t="shared" si="22"/>
        <v>-1.2999999999999999E-2</v>
      </c>
      <c r="V205" s="229">
        <f t="shared" si="23"/>
        <v>5.1580000000000004</v>
      </c>
    </row>
    <row r="206" spans="2:22">
      <c r="B206" s="119">
        <v>44175</v>
      </c>
      <c r="C206" s="104">
        <v>0.76400000000000001</v>
      </c>
      <c r="D206" s="104">
        <v>0.76400000000000001</v>
      </c>
      <c r="E206" s="104">
        <v>0.76400000000000001</v>
      </c>
      <c r="F206" s="104">
        <v>0.76400000000000001</v>
      </c>
      <c r="G206" s="105">
        <v>-1.9300000000000001E-2</v>
      </c>
      <c r="H206" s="225"/>
      <c r="I206" s="225"/>
      <c r="J206" s="120" t="s">
        <v>1856</v>
      </c>
      <c r="K206" s="104">
        <v>5.8460000000000001</v>
      </c>
      <c r="L206" s="104">
        <v>5.8490000000000002</v>
      </c>
      <c r="M206" s="104">
        <v>5.86</v>
      </c>
      <c r="N206" s="104">
        <v>5.83</v>
      </c>
      <c r="O206" s="105">
        <v>2.0999999999999999E-3</v>
      </c>
      <c r="P206" s="225"/>
      <c r="Q206" s="228">
        <f t="shared" si="18"/>
        <v>44175</v>
      </c>
      <c r="R206" s="229">
        <f t="shared" si="19"/>
        <v>0.76400000000000001</v>
      </c>
      <c r="S206" s="230">
        <f t="shared" si="20"/>
        <v>-1.9300000000000001E-2</v>
      </c>
      <c r="T206" s="229">
        <f t="shared" si="21"/>
        <v>5.899</v>
      </c>
      <c r="U206" s="230">
        <f t="shared" si="22"/>
        <v>-6.4000000000000003E-3</v>
      </c>
      <c r="V206" s="229">
        <f t="shared" si="23"/>
        <v>5.1349999999999998</v>
      </c>
    </row>
    <row r="207" spans="2:22">
      <c r="B207" s="120" t="s">
        <v>1846</v>
      </c>
      <c r="C207" s="104">
        <v>0.72899999999999998</v>
      </c>
      <c r="D207" s="104">
        <v>0.76</v>
      </c>
      <c r="E207" s="104">
        <v>0.76900000000000002</v>
      </c>
      <c r="F207" s="104">
        <v>0.72599999999999998</v>
      </c>
      <c r="G207" s="105">
        <v>-4.5600000000000002E-2</v>
      </c>
      <c r="H207" s="225"/>
      <c r="I207" s="225"/>
      <c r="J207" s="120" t="s">
        <v>1857</v>
      </c>
      <c r="K207" s="104">
        <v>5.859</v>
      </c>
      <c r="L207" s="104">
        <v>5.8490000000000002</v>
      </c>
      <c r="M207" s="104">
        <v>5.8620000000000001</v>
      </c>
      <c r="N207" s="104">
        <v>5.83</v>
      </c>
      <c r="O207" s="105">
        <v>2.2000000000000001E-3</v>
      </c>
      <c r="P207" s="225"/>
      <c r="Q207" s="228" t="str">
        <f t="shared" si="18"/>
        <v>13-10-2020</v>
      </c>
      <c r="R207" s="229">
        <f t="shared" si="19"/>
        <v>0.72899999999999998</v>
      </c>
      <c r="S207" s="230">
        <f t="shared" si="20"/>
        <v>-4.5600000000000002E-2</v>
      </c>
      <c r="T207" s="229">
        <f t="shared" si="21"/>
        <v>5.9039999999999999</v>
      </c>
      <c r="U207" s="230">
        <f t="shared" si="22"/>
        <v>8.0000000000000004E-4</v>
      </c>
      <c r="V207" s="229">
        <f t="shared" si="23"/>
        <v>5.1749999999999998</v>
      </c>
    </row>
    <row r="208" spans="2:22">
      <c r="B208" s="120" t="s">
        <v>1847</v>
      </c>
      <c r="C208" s="104">
        <v>0.72699999999999998</v>
      </c>
      <c r="D208" s="104">
        <v>0.73</v>
      </c>
      <c r="E208" s="104">
        <v>0.73499999999999999</v>
      </c>
      <c r="F208" s="104">
        <v>0.70899999999999996</v>
      </c>
      <c r="G208" s="105">
        <v>-2.3E-3</v>
      </c>
      <c r="H208" s="225"/>
      <c r="I208" s="225"/>
      <c r="J208" s="120" t="s">
        <v>1858</v>
      </c>
      <c r="K208" s="104">
        <v>5.8810000000000002</v>
      </c>
      <c r="L208" s="104">
        <v>5.8739999999999997</v>
      </c>
      <c r="M208" s="104">
        <v>5.8860000000000001</v>
      </c>
      <c r="N208" s="104">
        <v>5.8520000000000003</v>
      </c>
      <c r="O208" s="105">
        <v>3.8E-3</v>
      </c>
      <c r="P208" s="225"/>
      <c r="Q208" s="228" t="str">
        <f t="shared" si="18"/>
        <v>14-10-2020</v>
      </c>
      <c r="R208" s="229">
        <f t="shared" si="19"/>
        <v>0.72699999999999998</v>
      </c>
      <c r="S208" s="230">
        <f t="shared" si="20"/>
        <v>-2.3E-3</v>
      </c>
      <c r="T208" s="229">
        <f t="shared" si="21"/>
        <v>5.9</v>
      </c>
      <c r="U208" s="230">
        <f t="shared" si="22"/>
        <v>-6.9999999999999999E-4</v>
      </c>
      <c r="V208" s="229">
        <f t="shared" si="23"/>
        <v>5.173</v>
      </c>
    </row>
    <row r="209" spans="2:22">
      <c r="B209" s="120" t="s">
        <v>1848</v>
      </c>
      <c r="C209" s="104">
        <v>0.73899999999999999</v>
      </c>
      <c r="D209" s="104">
        <v>0.72399999999999998</v>
      </c>
      <c r="E209" s="104">
        <v>0.74</v>
      </c>
      <c r="F209" s="104">
        <v>0.69099999999999995</v>
      </c>
      <c r="G209" s="105">
        <v>1.61E-2</v>
      </c>
      <c r="H209" s="225"/>
      <c r="I209" s="225"/>
      <c r="J209" s="119">
        <v>43872</v>
      </c>
      <c r="K209" s="104">
        <v>5.89</v>
      </c>
      <c r="L209" s="104">
        <v>5.89</v>
      </c>
      <c r="M209" s="104">
        <v>5.8959999999999999</v>
      </c>
      <c r="N209" s="104">
        <v>5.8769999999999998</v>
      </c>
      <c r="O209" s="105">
        <v>1.5E-3</v>
      </c>
      <c r="P209" s="225"/>
      <c r="Q209" s="228" t="str">
        <f t="shared" si="18"/>
        <v>15-10-2020</v>
      </c>
      <c r="R209" s="229">
        <f t="shared" si="19"/>
        <v>0.73899999999999999</v>
      </c>
      <c r="S209" s="230">
        <f t="shared" si="20"/>
        <v>1.61E-2</v>
      </c>
      <c r="T209" s="229">
        <f t="shared" si="21"/>
        <v>5.8979999999999997</v>
      </c>
      <c r="U209" s="230">
        <f t="shared" si="22"/>
        <v>-2.9999999999999997E-4</v>
      </c>
      <c r="V209" s="229">
        <f t="shared" si="23"/>
        <v>5.1589999999999998</v>
      </c>
    </row>
    <row r="210" spans="2:22">
      <c r="B210" s="120" t="s">
        <v>1849</v>
      </c>
      <c r="C210" s="104">
        <v>0.749</v>
      </c>
      <c r="D210" s="104">
        <v>0.73599999999999999</v>
      </c>
      <c r="E210" s="104">
        <v>0.75700000000000001</v>
      </c>
      <c r="F210" s="104">
        <v>0.72099999999999997</v>
      </c>
      <c r="G210" s="105">
        <v>1.35E-2</v>
      </c>
      <c r="H210" s="225"/>
      <c r="I210" s="225"/>
      <c r="J210" s="119">
        <v>43901</v>
      </c>
      <c r="K210" s="104">
        <v>5.8979999999999997</v>
      </c>
      <c r="L210" s="104">
        <v>5.8879999999999999</v>
      </c>
      <c r="M210" s="104">
        <v>5.9139999999999997</v>
      </c>
      <c r="N210" s="104">
        <v>5.8879999999999999</v>
      </c>
      <c r="O210" s="105">
        <v>1.4E-3</v>
      </c>
      <c r="P210" s="225"/>
      <c r="Q210" s="228" t="str">
        <f t="shared" si="18"/>
        <v>16-10-2020</v>
      </c>
      <c r="R210" s="229">
        <f t="shared" si="19"/>
        <v>0.749</v>
      </c>
      <c r="S210" s="230">
        <f t="shared" si="20"/>
        <v>1.35E-2</v>
      </c>
      <c r="T210" s="229">
        <f t="shared" si="21"/>
        <v>5.9349999999999996</v>
      </c>
      <c r="U210" s="230">
        <f t="shared" si="22"/>
        <v>6.3E-3</v>
      </c>
      <c r="V210" s="229">
        <f t="shared" si="23"/>
        <v>5.1859999999999999</v>
      </c>
    </row>
    <row r="211" spans="2:22">
      <c r="B211" s="120" t="s">
        <v>1850</v>
      </c>
      <c r="C211" s="104">
        <v>0.77200000000000002</v>
      </c>
      <c r="D211" s="104">
        <v>0.75900000000000001</v>
      </c>
      <c r="E211" s="104">
        <v>0.78100000000000003</v>
      </c>
      <c r="F211" s="104">
        <v>0.754</v>
      </c>
      <c r="G211" s="105">
        <v>3.1199999999999999E-2</v>
      </c>
      <c r="H211" s="225"/>
      <c r="I211" s="225"/>
      <c r="J211" s="119">
        <v>43932</v>
      </c>
      <c r="K211" s="104">
        <v>5.8860000000000001</v>
      </c>
      <c r="L211" s="104">
        <v>5.8959999999999999</v>
      </c>
      <c r="M211" s="104">
        <v>5.8959999999999999</v>
      </c>
      <c r="N211" s="104">
        <v>5.8760000000000003</v>
      </c>
      <c r="O211" s="105">
        <v>-2E-3</v>
      </c>
      <c r="P211" s="225"/>
      <c r="Q211" s="228" t="str">
        <f t="shared" si="18"/>
        <v>19-10-2020</v>
      </c>
      <c r="R211" s="229">
        <f t="shared" si="19"/>
        <v>0.77200000000000002</v>
      </c>
      <c r="S211" s="230">
        <f t="shared" si="20"/>
        <v>3.1199999999999999E-2</v>
      </c>
      <c r="T211" s="229">
        <f t="shared" si="21"/>
        <v>5.94</v>
      </c>
      <c r="U211" s="230">
        <f t="shared" si="22"/>
        <v>8.0000000000000004E-4</v>
      </c>
      <c r="V211" s="229">
        <f t="shared" si="23"/>
        <v>5.1680000000000001</v>
      </c>
    </row>
    <row r="212" spans="2:22">
      <c r="B212" s="120" t="s">
        <v>1851</v>
      </c>
      <c r="C212" s="104">
        <v>0.78600000000000003</v>
      </c>
      <c r="D212" s="104">
        <v>0.76900000000000002</v>
      </c>
      <c r="E212" s="104">
        <v>0.80100000000000005</v>
      </c>
      <c r="F212" s="104">
        <v>0.76400000000000001</v>
      </c>
      <c r="G212" s="105">
        <v>1.7399999999999999E-2</v>
      </c>
      <c r="H212" s="225"/>
      <c r="I212" s="225"/>
      <c r="J212" s="119">
        <v>43962</v>
      </c>
      <c r="K212" s="104">
        <v>5.86</v>
      </c>
      <c r="L212" s="104">
        <v>5.883</v>
      </c>
      <c r="M212" s="104">
        <v>5.883</v>
      </c>
      <c r="N212" s="104">
        <v>5.8550000000000004</v>
      </c>
      <c r="O212" s="105">
        <v>-4.4000000000000003E-3</v>
      </c>
      <c r="P212" s="225"/>
      <c r="Q212" s="228" t="str">
        <f t="shared" si="18"/>
        <v>20-10-2020</v>
      </c>
      <c r="R212" s="229">
        <f t="shared" si="19"/>
        <v>0.78600000000000003</v>
      </c>
      <c r="S212" s="230">
        <f t="shared" si="20"/>
        <v>1.7399999999999999E-2</v>
      </c>
      <c r="T212" s="229">
        <f t="shared" si="21"/>
        <v>5.931</v>
      </c>
      <c r="U212" s="230">
        <f t="shared" si="22"/>
        <v>-1.5E-3</v>
      </c>
      <c r="V212" s="229">
        <f t="shared" si="23"/>
        <v>5.1449999999999996</v>
      </c>
    </row>
    <row r="213" spans="2:22">
      <c r="B213" s="120" t="s">
        <v>1852</v>
      </c>
      <c r="C213" s="104">
        <v>0.82099999999999995</v>
      </c>
      <c r="D213" s="104">
        <v>0.79900000000000004</v>
      </c>
      <c r="E213" s="104">
        <v>0.83599999999999997</v>
      </c>
      <c r="F213" s="104">
        <v>0.79700000000000004</v>
      </c>
      <c r="G213" s="105">
        <v>4.48E-2</v>
      </c>
      <c r="H213" s="225"/>
      <c r="I213" s="225"/>
      <c r="J213" s="119">
        <v>43993</v>
      </c>
      <c r="K213" s="104">
        <v>5.8710000000000004</v>
      </c>
      <c r="L213" s="104">
        <v>5.8460000000000001</v>
      </c>
      <c r="M213" s="104">
        <v>5.8730000000000002</v>
      </c>
      <c r="N213" s="104">
        <v>5.8369999999999997</v>
      </c>
      <c r="O213" s="105">
        <v>1.9E-3</v>
      </c>
      <c r="P213" s="225"/>
      <c r="Q213" s="228" t="str">
        <f t="shared" si="18"/>
        <v>21-10-2020</v>
      </c>
      <c r="R213" s="229">
        <f t="shared" si="19"/>
        <v>0.82099999999999995</v>
      </c>
      <c r="S213" s="230">
        <f t="shared" si="20"/>
        <v>4.48E-2</v>
      </c>
      <c r="T213" s="229">
        <f t="shared" si="21"/>
        <v>5.9119999999999999</v>
      </c>
      <c r="U213" s="230">
        <f t="shared" si="22"/>
        <v>-3.2000000000000002E-3</v>
      </c>
      <c r="V213" s="229">
        <f t="shared" si="23"/>
        <v>5.0910000000000002</v>
      </c>
    </row>
    <row r="214" spans="2:22">
      <c r="B214" s="120" t="s">
        <v>1853</v>
      </c>
      <c r="C214" s="104">
        <v>0.86099999999999999</v>
      </c>
      <c r="D214" s="104">
        <v>0.81399999999999995</v>
      </c>
      <c r="E214" s="104">
        <v>0.87</v>
      </c>
      <c r="F214" s="104">
        <v>0.80400000000000005</v>
      </c>
      <c r="G214" s="105">
        <v>4.9200000000000001E-2</v>
      </c>
      <c r="H214" s="225"/>
      <c r="I214" s="225"/>
      <c r="J214" s="119">
        <v>44085</v>
      </c>
      <c r="K214" s="104">
        <v>5.8760000000000003</v>
      </c>
      <c r="L214" s="104">
        <v>5.883</v>
      </c>
      <c r="M214" s="104">
        <v>5.8860000000000001</v>
      </c>
      <c r="N214" s="104">
        <v>5.8710000000000004</v>
      </c>
      <c r="O214" s="105">
        <v>8.9999999999999998E-4</v>
      </c>
      <c r="P214" s="225"/>
      <c r="Q214" s="228" t="str">
        <f t="shared" si="18"/>
        <v>22-10-2020</v>
      </c>
      <c r="R214" s="229">
        <f t="shared" si="19"/>
        <v>0.86099999999999999</v>
      </c>
      <c r="S214" s="230">
        <f t="shared" si="20"/>
        <v>4.9200000000000001E-2</v>
      </c>
      <c r="T214" s="229">
        <f t="shared" si="21"/>
        <v>5.915</v>
      </c>
      <c r="U214" s="230">
        <f t="shared" si="22"/>
        <v>5.0000000000000001E-4</v>
      </c>
      <c r="V214" s="229">
        <f t="shared" si="23"/>
        <v>5.0540000000000003</v>
      </c>
    </row>
    <row r="215" spans="2:22">
      <c r="B215" s="120" t="s">
        <v>1854</v>
      </c>
      <c r="C215" s="104">
        <v>0.84099999999999997</v>
      </c>
      <c r="D215" s="104">
        <v>0.85799999999999998</v>
      </c>
      <c r="E215" s="104">
        <v>0.872</v>
      </c>
      <c r="F215" s="104">
        <v>0.83099999999999996</v>
      </c>
      <c r="G215" s="105">
        <v>-2.3199999999999998E-2</v>
      </c>
      <c r="H215" s="225"/>
      <c r="I215" s="225"/>
      <c r="J215" s="119">
        <v>44115</v>
      </c>
      <c r="K215" s="104">
        <v>5.9160000000000004</v>
      </c>
      <c r="L215" s="104">
        <v>5.9080000000000004</v>
      </c>
      <c r="M215" s="104">
        <v>5.9180000000000001</v>
      </c>
      <c r="N215" s="104">
        <v>5.899</v>
      </c>
      <c r="O215" s="105">
        <v>6.7999999999999996E-3</v>
      </c>
      <c r="P215" s="225"/>
      <c r="Q215" s="228" t="str">
        <f t="shared" si="18"/>
        <v>23-10-2020</v>
      </c>
      <c r="R215" s="229">
        <f t="shared" si="19"/>
        <v>0.84099999999999997</v>
      </c>
      <c r="S215" s="230">
        <f t="shared" si="20"/>
        <v>-2.3199999999999998E-2</v>
      </c>
      <c r="T215" s="229">
        <f t="shared" si="21"/>
        <v>5.8440000000000003</v>
      </c>
      <c r="U215" s="230">
        <f t="shared" si="22"/>
        <v>-1.2E-2</v>
      </c>
      <c r="V215" s="229">
        <f t="shared" si="23"/>
        <v>5.0030000000000001</v>
      </c>
    </row>
    <row r="216" spans="2:22">
      <c r="B216" s="120" t="s">
        <v>1855</v>
      </c>
      <c r="C216" s="104">
        <v>0.80300000000000005</v>
      </c>
      <c r="D216" s="104">
        <v>0.82799999999999996</v>
      </c>
      <c r="E216" s="104">
        <v>0.83099999999999996</v>
      </c>
      <c r="F216" s="104">
        <v>0.79100000000000004</v>
      </c>
      <c r="G216" s="105">
        <v>-4.5900000000000003E-2</v>
      </c>
      <c r="H216" s="225"/>
      <c r="I216" s="225"/>
      <c r="J216" s="119">
        <v>44146</v>
      </c>
      <c r="K216" s="104">
        <v>5.9029999999999996</v>
      </c>
      <c r="L216" s="104">
        <v>5.9359999999999999</v>
      </c>
      <c r="M216" s="104">
        <v>5.9359999999999999</v>
      </c>
      <c r="N216" s="104">
        <v>5.9009999999999998</v>
      </c>
      <c r="O216" s="105">
        <v>-2.2000000000000001E-3</v>
      </c>
      <c r="P216" s="225"/>
      <c r="Q216" s="228" t="str">
        <f t="shared" si="18"/>
        <v>26-10-2020</v>
      </c>
      <c r="R216" s="229">
        <f t="shared" si="19"/>
        <v>0.80300000000000005</v>
      </c>
      <c r="S216" s="230">
        <f t="shared" si="20"/>
        <v>-4.5900000000000003E-2</v>
      </c>
      <c r="T216" s="229">
        <f t="shared" si="21"/>
        <v>5.8339999999999996</v>
      </c>
      <c r="U216" s="230">
        <f t="shared" si="22"/>
        <v>-1.6999999999999999E-3</v>
      </c>
      <c r="V216" s="229">
        <f t="shared" si="23"/>
        <v>5.0309999999999997</v>
      </c>
    </row>
    <row r="217" spans="2:22">
      <c r="B217" s="120" t="s">
        <v>1856</v>
      </c>
      <c r="C217" s="104">
        <v>0.77100000000000002</v>
      </c>
      <c r="D217" s="104">
        <v>0.79400000000000004</v>
      </c>
      <c r="E217" s="104">
        <v>0.80900000000000005</v>
      </c>
      <c r="F217" s="104">
        <v>0.76800000000000002</v>
      </c>
      <c r="G217" s="105">
        <v>-3.9600000000000003E-2</v>
      </c>
      <c r="H217" s="225"/>
      <c r="I217" s="225"/>
      <c r="J217" s="119">
        <v>44176</v>
      </c>
      <c r="K217" s="104">
        <v>5.9029999999999996</v>
      </c>
      <c r="L217" s="104">
        <v>5.923</v>
      </c>
      <c r="M217" s="104">
        <v>5.923</v>
      </c>
      <c r="N217" s="104">
        <v>5.9029999999999996</v>
      </c>
      <c r="O217" s="105">
        <v>0</v>
      </c>
      <c r="P217" s="225"/>
      <c r="Q217" s="228" t="str">
        <f t="shared" si="18"/>
        <v>27-10-2020</v>
      </c>
      <c r="R217" s="229">
        <f t="shared" si="19"/>
        <v>0.77100000000000002</v>
      </c>
      <c r="S217" s="230">
        <f t="shared" si="20"/>
        <v>-3.9600000000000003E-2</v>
      </c>
      <c r="T217" s="229">
        <f t="shared" si="21"/>
        <v>5.8460000000000001</v>
      </c>
      <c r="U217" s="230">
        <f t="shared" si="22"/>
        <v>2.0999999999999999E-3</v>
      </c>
      <c r="V217" s="229">
        <f t="shared" si="23"/>
        <v>5.0750000000000002</v>
      </c>
    </row>
    <row r="218" spans="2:22">
      <c r="B218" s="120" t="s">
        <v>1857</v>
      </c>
      <c r="C218" s="104">
        <v>0.77400000000000002</v>
      </c>
      <c r="D218" s="104">
        <v>0.76600000000000001</v>
      </c>
      <c r="E218" s="104">
        <v>0.78400000000000003</v>
      </c>
      <c r="F218" s="104">
        <v>0.746</v>
      </c>
      <c r="G218" s="105">
        <v>4.4000000000000003E-3</v>
      </c>
      <c r="H218" s="225"/>
      <c r="I218" s="225"/>
      <c r="J218" s="120" t="s">
        <v>1859</v>
      </c>
      <c r="K218" s="104">
        <v>5.8780000000000001</v>
      </c>
      <c r="L218" s="104">
        <v>5.915</v>
      </c>
      <c r="M218" s="104">
        <v>5.915</v>
      </c>
      <c r="N218" s="104">
        <v>5.875</v>
      </c>
      <c r="O218" s="105">
        <v>-4.1999999999999997E-3</v>
      </c>
      <c r="P218" s="225"/>
      <c r="Q218" s="228" t="str">
        <f t="shared" si="18"/>
        <v>28-10-2020</v>
      </c>
      <c r="R218" s="229">
        <f t="shared" si="19"/>
        <v>0.77400000000000002</v>
      </c>
      <c r="S218" s="230">
        <f t="shared" si="20"/>
        <v>4.4000000000000003E-3</v>
      </c>
      <c r="T218" s="229">
        <f t="shared" si="21"/>
        <v>5.859</v>
      </c>
      <c r="U218" s="230">
        <f t="shared" si="22"/>
        <v>2.2000000000000001E-3</v>
      </c>
      <c r="V218" s="229">
        <f t="shared" si="23"/>
        <v>5.085</v>
      </c>
    </row>
    <row r="219" spans="2:22">
      <c r="B219" s="120" t="s">
        <v>1858</v>
      </c>
      <c r="C219" s="104">
        <v>0.83099999999999996</v>
      </c>
      <c r="D219" s="104">
        <v>0.77900000000000003</v>
      </c>
      <c r="E219" s="104">
        <v>0.84099999999999997</v>
      </c>
      <c r="F219" s="104">
        <v>0.76900000000000002</v>
      </c>
      <c r="G219" s="105">
        <v>7.3700000000000002E-2</v>
      </c>
      <c r="H219" s="225"/>
      <c r="I219" s="225"/>
      <c r="J219" s="120" t="s">
        <v>1860</v>
      </c>
      <c r="K219" s="104">
        <v>5.8769999999999998</v>
      </c>
      <c r="L219" s="104">
        <v>5.8879999999999999</v>
      </c>
      <c r="M219" s="104">
        <v>5.8879999999999999</v>
      </c>
      <c r="N219" s="104">
        <v>5.8659999999999997</v>
      </c>
      <c r="O219" s="105">
        <v>-2.0000000000000001E-4</v>
      </c>
      <c r="P219" s="225"/>
      <c r="Q219" s="228" t="str">
        <f t="shared" si="18"/>
        <v>29-10-2020</v>
      </c>
      <c r="R219" s="229">
        <f t="shared" si="19"/>
        <v>0.83099999999999996</v>
      </c>
      <c r="S219" s="230">
        <f t="shared" si="20"/>
        <v>7.3700000000000002E-2</v>
      </c>
      <c r="T219" s="229">
        <f t="shared" si="21"/>
        <v>5.8810000000000002</v>
      </c>
      <c r="U219" s="230">
        <f t="shared" si="22"/>
        <v>3.8E-3</v>
      </c>
      <c r="V219" s="229">
        <f t="shared" si="23"/>
        <v>5.0500000000000007</v>
      </c>
    </row>
    <row r="220" spans="2:22">
      <c r="B220" s="120" t="s">
        <v>1861</v>
      </c>
      <c r="C220" s="104">
        <v>0.874</v>
      </c>
      <c r="D220" s="104">
        <v>0.83099999999999996</v>
      </c>
      <c r="E220" s="104">
        <v>0.877</v>
      </c>
      <c r="F220" s="104">
        <v>0.80500000000000005</v>
      </c>
      <c r="G220" s="105">
        <v>5.0900000000000001E-2</v>
      </c>
      <c r="H220" s="225"/>
      <c r="I220" s="225"/>
      <c r="J220" s="120" t="s">
        <v>1862</v>
      </c>
      <c r="K220" s="104">
        <v>5.8780000000000001</v>
      </c>
      <c r="L220" s="104">
        <v>5.8769999999999998</v>
      </c>
      <c r="M220" s="104">
        <v>5.8810000000000002</v>
      </c>
      <c r="N220" s="104">
        <v>5.86</v>
      </c>
      <c r="O220" s="105">
        <v>2.0000000000000001E-4</v>
      </c>
      <c r="P220" s="225"/>
      <c r="Q220" s="228">
        <f t="shared" si="18"/>
        <v>0</v>
      </c>
      <c r="R220" s="229">
        <f t="shared" si="19"/>
        <v>0</v>
      </c>
      <c r="S220" s="230">
        <f t="shared" si="20"/>
        <v>0</v>
      </c>
      <c r="T220" s="229">
        <f t="shared" si="21"/>
        <v>0</v>
      </c>
      <c r="U220" s="230">
        <f t="shared" si="22"/>
        <v>0</v>
      </c>
      <c r="V220" s="229">
        <f t="shared" si="23"/>
        <v>0</v>
      </c>
    </row>
    <row r="221" spans="2:22">
      <c r="B221" s="119">
        <v>43872</v>
      </c>
      <c r="C221" s="104">
        <v>0.85199999999999998</v>
      </c>
      <c r="D221" s="104">
        <v>0.85499999999999998</v>
      </c>
      <c r="E221" s="104">
        <v>0.874</v>
      </c>
      <c r="F221" s="104">
        <v>0.82799999999999996</v>
      </c>
      <c r="G221" s="105">
        <v>-2.5100000000000001E-2</v>
      </c>
      <c r="H221" s="225"/>
      <c r="I221" s="225"/>
      <c r="J221" s="120" t="s">
        <v>1863</v>
      </c>
      <c r="K221" s="104">
        <v>5.8760000000000003</v>
      </c>
      <c r="L221" s="104">
        <v>5.891</v>
      </c>
      <c r="M221" s="104">
        <v>5.891</v>
      </c>
      <c r="N221" s="104">
        <v>5.8730000000000002</v>
      </c>
      <c r="O221" s="105">
        <v>-2.9999999999999997E-4</v>
      </c>
      <c r="P221" s="225"/>
      <c r="Q221" s="228">
        <f t="shared" si="18"/>
        <v>43872</v>
      </c>
      <c r="R221" s="229">
        <f t="shared" si="19"/>
        <v>0.85199999999999998</v>
      </c>
      <c r="S221" s="230">
        <f t="shared" si="20"/>
        <v>-2.5100000000000001E-2</v>
      </c>
      <c r="T221" s="229">
        <f t="shared" si="21"/>
        <v>5.89</v>
      </c>
      <c r="U221" s="230">
        <f t="shared" si="22"/>
        <v>1.5E-3</v>
      </c>
      <c r="V221" s="229">
        <f t="shared" si="23"/>
        <v>5.0379999999999994</v>
      </c>
    </row>
    <row r="222" spans="2:22">
      <c r="B222" s="119">
        <v>43901</v>
      </c>
      <c r="C222" s="104">
        <v>0.89600000000000002</v>
      </c>
      <c r="D222" s="104">
        <v>0.85199999999999998</v>
      </c>
      <c r="E222" s="104">
        <v>0.90100000000000002</v>
      </c>
      <c r="F222" s="104">
        <v>0.85199999999999998</v>
      </c>
      <c r="G222" s="105">
        <v>5.1799999999999999E-2</v>
      </c>
      <c r="H222" s="225"/>
      <c r="I222" s="225"/>
      <c r="J222" s="120" t="s">
        <v>1864</v>
      </c>
      <c r="K222" s="104">
        <v>5.8769999999999998</v>
      </c>
      <c r="L222" s="104">
        <v>5.8769999999999998</v>
      </c>
      <c r="M222" s="104">
        <v>5.8869999999999996</v>
      </c>
      <c r="N222" s="104">
        <v>5.8710000000000004</v>
      </c>
      <c r="O222" s="105">
        <v>2.0000000000000001E-4</v>
      </c>
      <c r="P222" s="225"/>
      <c r="Q222" s="228">
        <f t="shared" si="18"/>
        <v>43901</v>
      </c>
      <c r="R222" s="229">
        <f t="shared" si="19"/>
        <v>0.89600000000000002</v>
      </c>
      <c r="S222" s="230">
        <f t="shared" si="20"/>
        <v>5.1799999999999999E-2</v>
      </c>
      <c r="T222" s="229">
        <f t="shared" si="21"/>
        <v>5.8979999999999997</v>
      </c>
      <c r="U222" s="230">
        <f t="shared" si="22"/>
        <v>1.4E-3</v>
      </c>
      <c r="V222" s="229">
        <f t="shared" si="23"/>
        <v>5.0019999999999998</v>
      </c>
    </row>
    <row r="223" spans="2:22">
      <c r="B223" s="119">
        <v>43932</v>
      </c>
      <c r="C223" s="104">
        <v>0.77100000000000002</v>
      </c>
      <c r="D223" s="104">
        <v>0.92800000000000005</v>
      </c>
      <c r="E223" s="104">
        <v>0.94499999999999995</v>
      </c>
      <c r="F223" s="104">
        <v>0.75600000000000001</v>
      </c>
      <c r="G223" s="105">
        <v>-0.1391</v>
      </c>
      <c r="H223" s="225"/>
      <c r="I223" s="225"/>
      <c r="J223" s="120" t="s">
        <v>1865</v>
      </c>
      <c r="K223" s="104">
        <v>5.9</v>
      </c>
      <c r="L223" s="104">
        <v>5.883</v>
      </c>
      <c r="M223" s="104">
        <v>5.9029999999999996</v>
      </c>
      <c r="N223" s="104">
        <v>5.8739999999999997</v>
      </c>
      <c r="O223" s="105">
        <v>3.8999999999999998E-3</v>
      </c>
      <c r="P223" s="225"/>
      <c r="Q223" s="228">
        <f t="shared" si="18"/>
        <v>43932</v>
      </c>
      <c r="R223" s="229">
        <f t="shared" si="19"/>
        <v>0.77100000000000002</v>
      </c>
      <c r="S223" s="230">
        <f t="shared" si="20"/>
        <v>-0.1391</v>
      </c>
      <c r="T223" s="229">
        <f t="shared" si="21"/>
        <v>5.8860000000000001</v>
      </c>
      <c r="U223" s="230">
        <f t="shared" si="22"/>
        <v>-2E-3</v>
      </c>
      <c r="V223" s="229">
        <f t="shared" si="23"/>
        <v>5.1150000000000002</v>
      </c>
    </row>
    <row r="224" spans="2:22">
      <c r="B224" s="119">
        <v>43962</v>
      </c>
      <c r="C224" s="104">
        <v>0.76600000000000001</v>
      </c>
      <c r="D224" s="104">
        <v>0.75600000000000001</v>
      </c>
      <c r="E224" s="104">
        <v>0.79</v>
      </c>
      <c r="F224" s="104">
        <v>0.71799999999999997</v>
      </c>
      <c r="G224" s="105">
        <v>-6.4999999999999997E-3</v>
      </c>
      <c r="H224" s="225"/>
      <c r="I224" s="225"/>
      <c r="J224" s="120" t="s">
        <v>1866</v>
      </c>
      <c r="K224" s="104">
        <v>5.88</v>
      </c>
      <c r="L224" s="104">
        <v>5.9130000000000003</v>
      </c>
      <c r="M224" s="104">
        <v>5.9130000000000003</v>
      </c>
      <c r="N224" s="104">
        <v>5.8789999999999996</v>
      </c>
      <c r="O224" s="105">
        <v>-3.3999999999999998E-3</v>
      </c>
      <c r="P224" s="225"/>
      <c r="Q224" s="228">
        <f t="shared" si="18"/>
        <v>43962</v>
      </c>
      <c r="R224" s="229">
        <f t="shared" si="19"/>
        <v>0.76600000000000001</v>
      </c>
      <c r="S224" s="230">
        <f t="shared" si="20"/>
        <v>-6.4999999999999997E-3</v>
      </c>
      <c r="T224" s="229">
        <f t="shared" si="21"/>
        <v>5.86</v>
      </c>
      <c r="U224" s="230">
        <f t="shared" si="22"/>
        <v>-4.4000000000000003E-3</v>
      </c>
      <c r="V224" s="229">
        <f t="shared" si="23"/>
        <v>5.0940000000000003</v>
      </c>
    </row>
    <row r="225" spans="2:22">
      <c r="B225" s="119">
        <v>43993</v>
      </c>
      <c r="C225" s="104">
        <v>0.82</v>
      </c>
      <c r="D225" s="104">
        <v>0.76300000000000001</v>
      </c>
      <c r="E225" s="104">
        <v>0.83699999999999997</v>
      </c>
      <c r="F225" s="104">
        <v>0.75800000000000001</v>
      </c>
      <c r="G225" s="105">
        <v>7.0199999999999999E-2</v>
      </c>
      <c r="H225" s="225"/>
      <c r="I225" s="225"/>
      <c r="J225" s="120" t="s">
        <v>1867</v>
      </c>
      <c r="K225" s="104">
        <v>5.8849999999999998</v>
      </c>
      <c r="L225" s="104">
        <v>5.9020000000000001</v>
      </c>
      <c r="M225" s="104">
        <v>5.9020000000000001</v>
      </c>
      <c r="N225" s="104">
        <v>5.8760000000000003</v>
      </c>
      <c r="O225" s="105">
        <v>8.9999999999999998E-4</v>
      </c>
      <c r="P225" s="225"/>
      <c r="Q225" s="228">
        <f t="shared" si="18"/>
        <v>43993</v>
      </c>
      <c r="R225" s="229">
        <f t="shared" si="19"/>
        <v>0.82</v>
      </c>
      <c r="S225" s="230">
        <f t="shared" si="20"/>
        <v>7.0199999999999999E-2</v>
      </c>
      <c r="T225" s="229">
        <f t="shared" si="21"/>
        <v>5.8710000000000004</v>
      </c>
      <c r="U225" s="230">
        <f t="shared" si="22"/>
        <v>1.9E-3</v>
      </c>
      <c r="V225" s="229">
        <f t="shared" si="23"/>
        <v>5.0510000000000002</v>
      </c>
    </row>
    <row r="226" spans="2:22">
      <c r="B226" s="119">
        <v>44085</v>
      </c>
      <c r="C226" s="104">
        <v>0.92400000000000004</v>
      </c>
      <c r="D226" s="104">
        <v>0.83</v>
      </c>
      <c r="E226" s="104">
        <v>0.97499999999999998</v>
      </c>
      <c r="F226" s="104">
        <v>0.79800000000000004</v>
      </c>
      <c r="G226" s="105">
        <v>0.12609999999999999</v>
      </c>
      <c r="H226" s="225"/>
      <c r="I226" s="225"/>
      <c r="J226" s="120" t="s">
        <v>1868</v>
      </c>
      <c r="K226" s="104">
        <v>5.8719999999999999</v>
      </c>
      <c r="L226" s="104">
        <v>5.8949999999999996</v>
      </c>
      <c r="M226" s="104">
        <v>5.8949999999999996</v>
      </c>
      <c r="N226" s="104">
        <v>5.8689999999999998</v>
      </c>
      <c r="O226" s="105">
        <v>-2.2000000000000001E-3</v>
      </c>
      <c r="P226" s="225"/>
      <c r="Q226" s="228">
        <f t="shared" si="18"/>
        <v>44085</v>
      </c>
      <c r="R226" s="229">
        <f t="shared" si="19"/>
        <v>0.92400000000000004</v>
      </c>
      <c r="S226" s="230">
        <f t="shared" si="20"/>
        <v>0.12609999999999999</v>
      </c>
      <c r="T226" s="229">
        <f t="shared" si="21"/>
        <v>5.8760000000000003</v>
      </c>
      <c r="U226" s="230">
        <f t="shared" si="22"/>
        <v>8.9999999999999998E-4</v>
      </c>
      <c r="V226" s="229">
        <f t="shared" si="23"/>
        <v>4.952</v>
      </c>
    </row>
    <row r="227" spans="2:22">
      <c r="B227" s="119">
        <v>44115</v>
      </c>
      <c r="C227" s="104">
        <v>0.96</v>
      </c>
      <c r="D227" s="104">
        <v>0.92700000000000005</v>
      </c>
      <c r="E227" s="104">
        <v>0.97299999999999998</v>
      </c>
      <c r="F227" s="104">
        <v>0.90800000000000003</v>
      </c>
      <c r="G227" s="105">
        <v>3.9E-2</v>
      </c>
      <c r="H227" s="225"/>
      <c r="I227" s="225"/>
      <c r="J227" s="120" t="s">
        <v>1869</v>
      </c>
      <c r="K227" s="104">
        <v>5.9109999999999996</v>
      </c>
      <c r="L227" s="104">
        <v>5.8879999999999999</v>
      </c>
      <c r="M227" s="104">
        <v>5.9160000000000004</v>
      </c>
      <c r="N227" s="104">
        <v>5.8840000000000003</v>
      </c>
      <c r="O227" s="105">
        <v>6.6E-3</v>
      </c>
      <c r="P227" s="225"/>
      <c r="Q227" s="228">
        <f t="shared" si="18"/>
        <v>44115</v>
      </c>
      <c r="R227" s="229">
        <f t="shared" si="19"/>
        <v>0.96</v>
      </c>
      <c r="S227" s="230">
        <f t="shared" si="20"/>
        <v>3.9E-2</v>
      </c>
      <c r="T227" s="229">
        <f t="shared" si="21"/>
        <v>5.9160000000000004</v>
      </c>
      <c r="U227" s="230">
        <f t="shared" si="22"/>
        <v>6.7999999999999996E-3</v>
      </c>
      <c r="V227" s="229">
        <f t="shared" si="23"/>
        <v>4.9560000000000004</v>
      </c>
    </row>
    <row r="228" spans="2:22">
      <c r="B228" s="119">
        <v>44146</v>
      </c>
      <c r="C228" s="104">
        <v>0.97699999999999998</v>
      </c>
      <c r="D228" s="104">
        <v>0.97699999999999998</v>
      </c>
      <c r="E228" s="104">
        <v>0.97699999999999998</v>
      </c>
      <c r="F228" s="104">
        <v>0.97699999999999998</v>
      </c>
      <c r="G228" s="105">
        <v>1.8100000000000002E-2</v>
      </c>
      <c r="H228" s="225"/>
      <c r="I228" s="225"/>
      <c r="J228" s="119">
        <v>43842</v>
      </c>
      <c r="K228" s="104">
        <v>5.93</v>
      </c>
      <c r="L228" s="104">
        <v>5.9189999999999996</v>
      </c>
      <c r="M228" s="104">
        <v>5.93</v>
      </c>
      <c r="N228" s="104">
        <v>5.9089999999999998</v>
      </c>
      <c r="O228" s="105">
        <v>3.2000000000000002E-3</v>
      </c>
      <c r="P228" s="225"/>
      <c r="Q228" s="228">
        <f t="shared" si="18"/>
        <v>44146</v>
      </c>
      <c r="R228" s="229">
        <f t="shared" si="19"/>
        <v>0.97699999999999998</v>
      </c>
      <c r="S228" s="230">
        <f t="shared" si="20"/>
        <v>1.8100000000000002E-2</v>
      </c>
      <c r="T228" s="229">
        <f t="shared" si="21"/>
        <v>5.9029999999999996</v>
      </c>
      <c r="U228" s="230">
        <f t="shared" si="22"/>
        <v>-2.2000000000000001E-3</v>
      </c>
      <c r="V228" s="229">
        <f t="shared" si="23"/>
        <v>4.9259999999999993</v>
      </c>
    </row>
    <row r="229" spans="2:22">
      <c r="B229" s="119">
        <v>44176</v>
      </c>
      <c r="C229" s="104">
        <v>0.88300000000000001</v>
      </c>
      <c r="D229" s="104">
        <v>0.95199999999999996</v>
      </c>
      <c r="E229" s="104">
        <v>0.96399999999999997</v>
      </c>
      <c r="F229" s="104">
        <v>0.878</v>
      </c>
      <c r="G229" s="105">
        <v>-9.5899999999999999E-2</v>
      </c>
      <c r="H229" s="225"/>
      <c r="I229" s="225"/>
      <c r="J229" s="119">
        <v>43873</v>
      </c>
      <c r="K229" s="104">
        <v>5.92</v>
      </c>
      <c r="L229" s="104">
        <v>5.9509999999999996</v>
      </c>
      <c r="M229" s="104">
        <v>5.9509999999999996</v>
      </c>
      <c r="N229" s="104">
        <v>5.9189999999999996</v>
      </c>
      <c r="O229" s="105">
        <v>-1.6999999999999999E-3</v>
      </c>
      <c r="P229" s="225"/>
      <c r="Q229" s="228">
        <f t="shared" si="18"/>
        <v>44176</v>
      </c>
      <c r="R229" s="229">
        <f t="shared" si="19"/>
        <v>0.88300000000000001</v>
      </c>
      <c r="S229" s="230">
        <f t="shared" si="20"/>
        <v>-9.5899999999999999E-2</v>
      </c>
      <c r="T229" s="229">
        <f t="shared" si="21"/>
        <v>5.9029999999999996</v>
      </c>
      <c r="U229" s="230">
        <f t="shared" si="22"/>
        <v>0</v>
      </c>
      <c r="V229" s="229">
        <f t="shared" si="23"/>
        <v>5.0199999999999996</v>
      </c>
    </row>
    <row r="230" spans="2:22">
      <c r="B230" s="120" t="s">
        <v>1859</v>
      </c>
      <c r="C230" s="104">
        <v>0.89800000000000002</v>
      </c>
      <c r="D230" s="104">
        <v>0.88500000000000001</v>
      </c>
      <c r="E230" s="104">
        <v>0.90100000000000002</v>
      </c>
      <c r="F230" s="104">
        <v>0.86399999999999999</v>
      </c>
      <c r="G230" s="105">
        <v>1.66E-2</v>
      </c>
      <c r="H230" s="225"/>
      <c r="I230" s="225"/>
      <c r="J230" s="119">
        <v>43902</v>
      </c>
      <c r="K230" s="104">
        <v>5.9320000000000004</v>
      </c>
      <c r="L230" s="104">
        <v>5.9329999999999998</v>
      </c>
      <c r="M230" s="104">
        <v>5.9349999999999996</v>
      </c>
      <c r="N230" s="104">
        <v>5.9089999999999998</v>
      </c>
      <c r="O230" s="105">
        <v>2E-3</v>
      </c>
      <c r="P230" s="225"/>
      <c r="Q230" s="228" t="str">
        <f t="shared" si="18"/>
        <v>13-11-2020</v>
      </c>
      <c r="R230" s="229">
        <f t="shared" si="19"/>
        <v>0.89800000000000002</v>
      </c>
      <c r="S230" s="230">
        <f t="shared" si="20"/>
        <v>1.66E-2</v>
      </c>
      <c r="T230" s="229">
        <f t="shared" si="21"/>
        <v>5.8780000000000001</v>
      </c>
      <c r="U230" s="230">
        <f t="shared" si="22"/>
        <v>-4.1999999999999997E-3</v>
      </c>
      <c r="V230" s="229">
        <f t="shared" si="23"/>
        <v>4.9800000000000004</v>
      </c>
    </row>
    <row r="231" spans="2:22">
      <c r="B231" s="120" t="s">
        <v>1870</v>
      </c>
      <c r="C231" s="104">
        <v>0.91100000000000003</v>
      </c>
      <c r="D231" s="104">
        <v>0.9</v>
      </c>
      <c r="E231" s="104">
        <v>0.93100000000000005</v>
      </c>
      <c r="F231" s="104">
        <v>0.873</v>
      </c>
      <c r="G231" s="105">
        <v>1.47E-2</v>
      </c>
      <c r="H231" s="225"/>
      <c r="I231" s="225"/>
      <c r="J231" s="119">
        <v>43933</v>
      </c>
      <c r="K231" s="104">
        <v>5.8970000000000002</v>
      </c>
      <c r="L231" s="104">
        <v>5.9329999999999998</v>
      </c>
      <c r="M231" s="104">
        <v>5.9329999999999998</v>
      </c>
      <c r="N231" s="104">
        <v>5.8879999999999999</v>
      </c>
      <c r="O231" s="105">
        <v>-5.8999999999999999E-3</v>
      </c>
      <c r="P231" s="225"/>
      <c r="Q231" s="228">
        <f t="shared" si="18"/>
        <v>0</v>
      </c>
      <c r="R231" s="229">
        <f t="shared" si="19"/>
        <v>0</v>
      </c>
      <c r="S231" s="230">
        <f t="shared" si="20"/>
        <v>0</v>
      </c>
      <c r="T231" s="229">
        <f t="shared" si="21"/>
        <v>0</v>
      </c>
      <c r="U231" s="230">
        <f t="shared" si="22"/>
        <v>0</v>
      </c>
      <c r="V231" s="229">
        <f t="shared" si="23"/>
        <v>0</v>
      </c>
    </row>
    <row r="232" spans="2:22">
      <c r="B232" s="120" t="s">
        <v>1860</v>
      </c>
      <c r="C232" s="104">
        <v>0.86199999999999999</v>
      </c>
      <c r="D232" s="104">
        <v>0.90500000000000003</v>
      </c>
      <c r="E232" s="104">
        <v>0.91600000000000004</v>
      </c>
      <c r="F232" s="104">
        <v>0.85899999999999999</v>
      </c>
      <c r="G232" s="105">
        <v>-5.3999999999999999E-2</v>
      </c>
      <c r="H232" s="225"/>
      <c r="I232" s="225"/>
      <c r="J232" s="119">
        <v>44024</v>
      </c>
      <c r="K232" s="104">
        <v>5.9240000000000004</v>
      </c>
      <c r="L232" s="104">
        <v>5.9080000000000004</v>
      </c>
      <c r="M232" s="104">
        <v>5.9290000000000003</v>
      </c>
      <c r="N232" s="104">
        <v>5.9059999999999997</v>
      </c>
      <c r="O232" s="105">
        <v>4.5999999999999999E-3</v>
      </c>
      <c r="P232" s="225"/>
      <c r="Q232" s="228" t="str">
        <f t="shared" si="18"/>
        <v>17-11-2020</v>
      </c>
      <c r="R232" s="229">
        <f t="shared" si="19"/>
        <v>0.86199999999999999</v>
      </c>
      <c r="S232" s="230">
        <f t="shared" si="20"/>
        <v>-5.3999999999999999E-2</v>
      </c>
      <c r="T232" s="229">
        <f t="shared" si="21"/>
        <v>5.8769999999999998</v>
      </c>
      <c r="U232" s="230">
        <f t="shared" si="22"/>
        <v>-2.0000000000000001E-4</v>
      </c>
      <c r="V232" s="229">
        <f t="shared" si="23"/>
        <v>5.0149999999999997</v>
      </c>
    </row>
    <row r="233" spans="2:22">
      <c r="B233" s="120" t="s">
        <v>1862</v>
      </c>
      <c r="C233" s="104">
        <v>0.87</v>
      </c>
      <c r="D233" s="104">
        <v>0.86199999999999999</v>
      </c>
      <c r="E233" s="104">
        <v>0.89300000000000002</v>
      </c>
      <c r="F233" s="104">
        <v>0.83599999999999997</v>
      </c>
      <c r="G233" s="105">
        <v>9.4999999999999998E-3</v>
      </c>
      <c r="H233" s="225"/>
      <c r="I233" s="225"/>
      <c r="J233" s="119">
        <v>44055</v>
      </c>
      <c r="K233" s="104">
        <v>5.9390000000000001</v>
      </c>
      <c r="L233" s="104">
        <v>5.9320000000000004</v>
      </c>
      <c r="M233" s="104">
        <v>5.9420000000000002</v>
      </c>
      <c r="N233" s="104">
        <v>5.9180000000000001</v>
      </c>
      <c r="O233" s="105">
        <v>2.5000000000000001E-3</v>
      </c>
      <c r="P233" s="225"/>
      <c r="Q233" s="228" t="str">
        <f t="shared" si="18"/>
        <v>18-11-2020</v>
      </c>
      <c r="R233" s="229">
        <f t="shared" si="19"/>
        <v>0.87</v>
      </c>
      <c r="S233" s="230">
        <f t="shared" si="20"/>
        <v>9.4999999999999998E-3</v>
      </c>
      <c r="T233" s="229">
        <f t="shared" si="21"/>
        <v>5.8780000000000001</v>
      </c>
      <c r="U233" s="230">
        <f t="shared" si="22"/>
        <v>2.0000000000000001E-4</v>
      </c>
      <c r="V233" s="229">
        <f t="shared" si="23"/>
        <v>5.008</v>
      </c>
    </row>
    <row r="234" spans="2:22">
      <c r="B234" s="120" t="s">
        <v>1863</v>
      </c>
      <c r="C234" s="104">
        <v>0.84199999999999997</v>
      </c>
      <c r="D234" s="104">
        <v>0.86</v>
      </c>
      <c r="E234" s="104">
        <v>0.86699999999999999</v>
      </c>
      <c r="F234" s="104">
        <v>0.83099999999999996</v>
      </c>
      <c r="G234" s="105">
        <v>-3.2000000000000001E-2</v>
      </c>
      <c r="H234" s="225"/>
      <c r="I234" s="225"/>
      <c r="J234" s="119">
        <v>44086</v>
      </c>
      <c r="K234" s="104">
        <v>5.9169999999999998</v>
      </c>
      <c r="L234" s="104">
        <v>5.9470000000000001</v>
      </c>
      <c r="M234" s="104">
        <v>5.9509999999999996</v>
      </c>
      <c r="N234" s="104">
        <v>5.907</v>
      </c>
      <c r="O234" s="105">
        <v>-3.7000000000000002E-3</v>
      </c>
      <c r="P234" s="225"/>
      <c r="Q234" s="228" t="str">
        <f t="shared" si="18"/>
        <v>19-11-2020</v>
      </c>
      <c r="R234" s="229">
        <f t="shared" si="19"/>
        <v>0.84199999999999997</v>
      </c>
      <c r="S234" s="230">
        <f t="shared" si="20"/>
        <v>-3.2000000000000001E-2</v>
      </c>
      <c r="T234" s="229">
        <f t="shared" si="21"/>
        <v>5.8760000000000003</v>
      </c>
      <c r="U234" s="230">
        <f t="shared" si="22"/>
        <v>-2.9999999999999997E-4</v>
      </c>
      <c r="V234" s="229">
        <f t="shared" si="23"/>
        <v>5.0340000000000007</v>
      </c>
    </row>
    <row r="235" spans="2:22">
      <c r="B235" s="120" t="s">
        <v>1864</v>
      </c>
      <c r="C235" s="104">
        <v>0.82399999999999995</v>
      </c>
      <c r="D235" s="104">
        <v>0.82</v>
      </c>
      <c r="E235" s="104">
        <v>0.85</v>
      </c>
      <c r="F235" s="104">
        <v>0.81799999999999995</v>
      </c>
      <c r="G235" s="105">
        <v>-2.1399999999999999E-2</v>
      </c>
      <c r="H235" s="225"/>
      <c r="I235" s="225"/>
      <c r="J235" s="119">
        <v>44116</v>
      </c>
      <c r="K235" s="104">
        <v>5.9160000000000004</v>
      </c>
      <c r="L235" s="104">
        <v>5.9130000000000003</v>
      </c>
      <c r="M235" s="104">
        <v>5.9180000000000001</v>
      </c>
      <c r="N235" s="104">
        <v>5.8979999999999997</v>
      </c>
      <c r="O235" s="105">
        <v>-2.0000000000000001E-4</v>
      </c>
      <c r="P235" s="225"/>
      <c r="Q235" s="228" t="str">
        <f t="shared" si="18"/>
        <v>20-11-2020</v>
      </c>
      <c r="R235" s="229">
        <f t="shared" si="19"/>
        <v>0.82399999999999995</v>
      </c>
      <c r="S235" s="230">
        <f t="shared" si="20"/>
        <v>-2.1399999999999999E-2</v>
      </c>
      <c r="T235" s="229">
        <f t="shared" si="21"/>
        <v>5.8769999999999998</v>
      </c>
      <c r="U235" s="230">
        <f t="shared" si="22"/>
        <v>2.0000000000000001E-4</v>
      </c>
      <c r="V235" s="229">
        <f t="shared" si="23"/>
        <v>5.0529999999999999</v>
      </c>
    </row>
    <row r="236" spans="2:22">
      <c r="B236" s="120" t="s">
        <v>1865</v>
      </c>
      <c r="C236" s="104">
        <v>0.85899999999999999</v>
      </c>
      <c r="D236" s="104">
        <v>0.83199999999999996</v>
      </c>
      <c r="E236" s="104">
        <v>0.86199999999999999</v>
      </c>
      <c r="F236" s="104">
        <v>0.82599999999999996</v>
      </c>
      <c r="G236" s="105">
        <v>4.1599999999999998E-2</v>
      </c>
      <c r="H236" s="225"/>
      <c r="I236" s="225"/>
      <c r="J236" s="119">
        <v>44147</v>
      </c>
      <c r="K236" s="104">
        <v>5.9560000000000004</v>
      </c>
      <c r="L236" s="104">
        <v>5.9429999999999996</v>
      </c>
      <c r="M236" s="104">
        <v>5.96</v>
      </c>
      <c r="N236" s="104">
        <v>5.92</v>
      </c>
      <c r="O236" s="105">
        <v>6.7999999999999996E-3</v>
      </c>
      <c r="P236" s="225"/>
      <c r="Q236" s="228" t="str">
        <f t="shared" si="18"/>
        <v>23-11-2020</v>
      </c>
      <c r="R236" s="229">
        <f t="shared" si="19"/>
        <v>0.85899999999999999</v>
      </c>
      <c r="S236" s="230">
        <f t="shared" si="20"/>
        <v>4.1599999999999998E-2</v>
      </c>
      <c r="T236" s="229">
        <f t="shared" si="21"/>
        <v>5.9</v>
      </c>
      <c r="U236" s="230">
        <f t="shared" si="22"/>
        <v>3.8999999999999998E-3</v>
      </c>
      <c r="V236" s="229">
        <f t="shared" si="23"/>
        <v>5.0410000000000004</v>
      </c>
    </row>
    <row r="237" spans="2:22">
      <c r="B237" s="120" t="s">
        <v>1866</v>
      </c>
      <c r="C237" s="104">
        <v>0.88500000000000001</v>
      </c>
      <c r="D237" s="104">
        <v>0.872</v>
      </c>
      <c r="E237" s="104">
        <v>0.88800000000000001</v>
      </c>
      <c r="F237" s="104">
        <v>0.85399999999999998</v>
      </c>
      <c r="G237" s="105">
        <v>3.0499999999999999E-2</v>
      </c>
      <c r="H237" s="225"/>
      <c r="I237" s="225"/>
      <c r="J237" s="120" t="s">
        <v>1871</v>
      </c>
      <c r="K237" s="104">
        <v>5.9459999999999997</v>
      </c>
      <c r="L237" s="104">
        <v>5.97</v>
      </c>
      <c r="M237" s="104">
        <v>5.97</v>
      </c>
      <c r="N237" s="104">
        <v>5.9349999999999996</v>
      </c>
      <c r="O237" s="105">
        <v>-1.6999999999999999E-3</v>
      </c>
      <c r="P237" s="225"/>
      <c r="Q237" s="228" t="str">
        <f t="shared" si="18"/>
        <v>24-11-2020</v>
      </c>
      <c r="R237" s="229">
        <f t="shared" si="19"/>
        <v>0.88500000000000001</v>
      </c>
      <c r="S237" s="230">
        <f t="shared" si="20"/>
        <v>3.0499999999999999E-2</v>
      </c>
      <c r="T237" s="229">
        <f t="shared" si="21"/>
        <v>5.88</v>
      </c>
      <c r="U237" s="230">
        <f t="shared" si="22"/>
        <v>-3.3999999999999998E-3</v>
      </c>
      <c r="V237" s="229">
        <f t="shared" si="23"/>
        <v>4.9950000000000001</v>
      </c>
    </row>
    <row r="238" spans="2:22">
      <c r="B238" s="120" t="s">
        <v>1867</v>
      </c>
      <c r="C238" s="104">
        <v>0.88200000000000001</v>
      </c>
      <c r="D238" s="104">
        <v>0.88700000000000001</v>
      </c>
      <c r="E238" s="104">
        <v>0.9</v>
      </c>
      <c r="F238" s="104">
        <v>0.85499999999999998</v>
      </c>
      <c r="G238" s="105">
        <v>-3.5999999999999999E-3</v>
      </c>
      <c r="H238" s="225"/>
      <c r="I238" s="225"/>
      <c r="J238" s="120" t="s">
        <v>1872</v>
      </c>
      <c r="K238" s="104">
        <v>5.9409999999999998</v>
      </c>
      <c r="L238" s="104">
        <v>5.9260000000000002</v>
      </c>
      <c r="M238" s="104">
        <v>5.9489999999999998</v>
      </c>
      <c r="N238" s="104">
        <v>5.923</v>
      </c>
      <c r="O238" s="105">
        <v>-8.0000000000000004E-4</v>
      </c>
      <c r="P238" s="225"/>
      <c r="Q238" s="228" t="str">
        <f t="shared" si="18"/>
        <v>25-11-2020</v>
      </c>
      <c r="R238" s="229">
        <f t="shared" si="19"/>
        <v>0.88200000000000001</v>
      </c>
      <c r="S238" s="230">
        <f t="shared" si="20"/>
        <v>-3.5999999999999999E-3</v>
      </c>
      <c r="T238" s="229">
        <f t="shared" si="21"/>
        <v>5.8849999999999998</v>
      </c>
      <c r="U238" s="230">
        <f t="shared" si="22"/>
        <v>8.9999999999999998E-4</v>
      </c>
      <c r="V238" s="229">
        <f t="shared" si="23"/>
        <v>5.0030000000000001</v>
      </c>
    </row>
    <row r="239" spans="2:22">
      <c r="B239" s="120" t="s">
        <v>1868</v>
      </c>
      <c r="C239" s="104">
        <v>0.85899999999999999</v>
      </c>
      <c r="D239" s="104">
        <v>0.85499999999999998</v>
      </c>
      <c r="E239" s="104">
        <v>0.85899999999999999</v>
      </c>
      <c r="F239" s="104">
        <v>0.85499999999999998</v>
      </c>
      <c r="G239" s="105">
        <v>-2.6100000000000002E-2</v>
      </c>
      <c r="H239" s="225"/>
      <c r="I239" s="225"/>
      <c r="J239" s="120" t="s">
        <v>1873</v>
      </c>
      <c r="K239" s="104">
        <v>5.944</v>
      </c>
      <c r="L239" s="104">
        <v>5.9480000000000004</v>
      </c>
      <c r="M239" s="104">
        <v>5.9530000000000003</v>
      </c>
      <c r="N239" s="104">
        <v>5.94</v>
      </c>
      <c r="O239" s="105">
        <v>5.0000000000000001E-4</v>
      </c>
      <c r="P239" s="225"/>
      <c r="Q239" s="228" t="str">
        <f t="shared" si="18"/>
        <v>26-11-2020</v>
      </c>
      <c r="R239" s="229">
        <f t="shared" si="19"/>
        <v>0.85899999999999999</v>
      </c>
      <c r="S239" s="230">
        <f t="shared" si="20"/>
        <v>-2.6100000000000002E-2</v>
      </c>
      <c r="T239" s="229">
        <f t="shared" si="21"/>
        <v>5.8719999999999999</v>
      </c>
      <c r="U239" s="230">
        <f t="shared" si="22"/>
        <v>-2.2000000000000001E-3</v>
      </c>
      <c r="V239" s="229">
        <f t="shared" si="23"/>
        <v>5.0129999999999999</v>
      </c>
    </row>
    <row r="240" spans="2:22">
      <c r="B240" s="120" t="s">
        <v>1869</v>
      </c>
      <c r="C240" s="104">
        <v>0.84199999999999997</v>
      </c>
      <c r="D240" s="104">
        <v>0.85899999999999999</v>
      </c>
      <c r="E240" s="104">
        <v>0.86799999999999999</v>
      </c>
      <c r="F240" s="104">
        <v>0.83899999999999997</v>
      </c>
      <c r="G240" s="105">
        <v>-1.9099999999999999E-2</v>
      </c>
      <c r="H240" s="225"/>
      <c r="I240" s="225"/>
      <c r="J240" s="120" t="s">
        <v>1874</v>
      </c>
      <c r="K240" s="104">
        <v>5.952</v>
      </c>
      <c r="L240" s="104">
        <v>5.9550000000000001</v>
      </c>
      <c r="M240" s="104">
        <v>5.9550000000000001</v>
      </c>
      <c r="N240" s="104">
        <v>5.9379999999999997</v>
      </c>
      <c r="O240" s="105">
        <v>1.2999999999999999E-3</v>
      </c>
      <c r="P240" s="225"/>
      <c r="Q240" s="228" t="str">
        <f t="shared" si="18"/>
        <v>27-11-2020</v>
      </c>
      <c r="R240" s="229">
        <f t="shared" si="19"/>
        <v>0.84199999999999997</v>
      </c>
      <c r="S240" s="230">
        <f t="shared" si="20"/>
        <v>-1.9099999999999999E-2</v>
      </c>
      <c r="T240" s="229">
        <f t="shared" si="21"/>
        <v>5.9109999999999996</v>
      </c>
      <c r="U240" s="230">
        <f t="shared" si="22"/>
        <v>6.6E-3</v>
      </c>
      <c r="V240" s="229">
        <f t="shared" si="23"/>
        <v>5.069</v>
      </c>
    </row>
    <row r="241" spans="2:22">
      <c r="B241" s="120" t="s">
        <v>1875</v>
      </c>
      <c r="C241" s="104">
        <v>0.84199999999999997</v>
      </c>
      <c r="D241" s="104">
        <v>0.84499999999999997</v>
      </c>
      <c r="E241" s="104">
        <v>0.86</v>
      </c>
      <c r="F241" s="104">
        <v>0.83099999999999996</v>
      </c>
      <c r="G241" s="105">
        <v>0</v>
      </c>
      <c r="H241" s="225"/>
      <c r="I241" s="225"/>
      <c r="J241" s="120" t="s">
        <v>1876</v>
      </c>
      <c r="K241" s="104">
        <v>5.9589999999999996</v>
      </c>
      <c r="L241" s="104">
        <v>5.952</v>
      </c>
      <c r="M241" s="104">
        <v>5.9790000000000001</v>
      </c>
      <c r="N241" s="104">
        <v>5.95</v>
      </c>
      <c r="O241" s="105">
        <v>1.1999999999999999E-3</v>
      </c>
      <c r="P241" s="225"/>
      <c r="Q241" s="228">
        <f t="shared" si="18"/>
        <v>0</v>
      </c>
      <c r="R241" s="229">
        <f t="shared" si="19"/>
        <v>0</v>
      </c>
      <c r="S241" s="230">
        <f t="shared" si="20"/>
        <v>0</v>
      </c>
      <c r="T241" s="229">
        <f t="shared" si="21"/>
        <v>0</v>
      </c>
      <c r="U241" s="230">
        <f t="shared" si="22"/>
        <v>0</v>
      </c>
      <c r="V241" s="229">
        <f t="shared" si="23"/>
        <v>0</v>
      </c>
    </row>
    <row r="242" spans="2:22">
      <c r="B242" s="119">
        <v>43842</v>
      </c>
      <c r="C242" s="104">
        <v>0.92900000000000005</v>
      </c>
      <c r="D242" s="104">
        <v>0.84699999999999998</v>
      </c>
      <c r="E242" s="104">
        <v>0.93799999999999994</v>
      </c>
      <c r="F242" s="104">
        <v>0.83399999999999996</v>
      </c>
      <c r="G242" s="105">
        <v>0.10340000000000001</v>
      </c>
      <c r="H242" s="225"/>
      <c r="I242" s="225"/>
      <c r="J242" s="120" t="s">
        <v>1877</v>
      </c>
      <c r="K242" s="104">
        <v>5.9569999999999999</v>
      </c>
      <c r="L242" s="104">
        <v>5.9619999999999997</v>
      </c>
      <c r="M242" s="104">
        <v>5.9740000000000002</v>
      </c>
      <c r="N242" s="104">
        <v>5.952</v>
      </c>
      <c r="O242" s="105">
        <v>-2.9999999999999997E-4</v>
      </c>
      <c r="P242" s="225"/>
      <c r="Q242" s="228">
        <f t="shared" si="18"/>
        <v>43842</v>
      </c>
      <c r="R242" s="229">
        <f t="shared" si="19"/>
        <v>0.92900000000000005</v>
      </c>
      <c r="S242" s="230">
        <f t="shared" si="20"/>
        <v>0.10340000000000001</v>
      </c>
      <c r="T242" s="229">
        <f t="shared" si="21"/>
        <v>5.93</v>
      </c>
      <c r="U242" s="230">
        <f t="shared" si="22"/>
        <v>3.2000000000000002E-3</v>
      </c>
      <c r="V242" s="229">
        <f t="shared" si="23"/>
        <v>5.0009999999999994</v>
      </c>
    </row>
    <row r="243" spans="2:22">
      <c r="B243" s="119">
        <v>43873</v>
      </c>
      <c r="C243" s="104">
        <v>0.93799999999999994</v>
      </c>
      <c r="D243" s="104">
        <v>0.92300000000000004</v>
      </c>
      <c r="E243" s="104">
        <v>0.96599999999999997</v>
      </c>
      <c r="F243" s="104">
        <v>0.91100000000000003</v>
      </c>
      <c r="G243" s="105">
        <v>8.8999999999999999E-3</v>
      </c>
      <c r="H243" s="225"/>
      <c r="I243" s="225"/>
      <c r="J243" s="120" t="s">
        <v>1878</v>
      </c>
      <c r="K243" s="104">
        <v>5.9509999999999996</v>
      </c>
      <c r="L243" s="104">
        <v>5.9660000000000002</v>
      </c>
      <c r="M243" s="104">
        <v>5.9660000000000002</v>
      </c>
      <c r="N243" s="104">
        <v>5.9390000000000001</v>
      </c>
      <c r="O243" s="105">
        <v>-1E-3</v>
      </c>
      <c r="P243" s="225"/>
      <c r="Q243" s="228">
        <f t="shared" si="18"/>
        <v>43873</v>
      </c>
      <c r="R243" s="229">
        <f t="shared" si="19"/>
        <v>0.93799999999999994</v>
      </c>
      <c r="S243" s="230">
        <f t="shared" si="20"/>
        <v>8.8999999999999999E-3</v>
      </c>
      <c r="T243" s="229">
        <f t="shared" si="21"/>
        <v>5.92</v>
      </c>
      <c r="U243" s="230">
        <f t="shared" si="22"/>
        <v>-1.6999999999999999E-3</v>
      </c>
      <c r="V243" s="229">
        <f t="shared" si="23"/>
        <v>4.9820000000000002</v>
      </c>
    </row>
    <row r="244" spans="2:22">
      <c r="B244" s="119">
        <v>43902</v>
      </c>
      <c r="C244" s="104">
        <v>0.91100000000000003</v>
      </c>
      <c r="D244" s="104">
        <v>0.93600000000000005</v>
      </c>
      <c r="E244" s="104">
        <v>0.94599999999999995</v>
      </c>
      <c r="F244" s="104">
        <v>0.90100000000000002</v>
      </c>
      <c r="G244" s="105">
        <v>-2.8199999999999999E-2</v>
      </c>
      <c r="H244" s="225"/>
      <c r="I244" s="225"/>
      <c r="J244" s="120" t="s">
        <v>1879</v>
      </c>
      <c r="K244" s="104">
        <v>5.95</v>
      </c>
      <c r="L244" s="104">
        <v>5.9509999999999996</v>
      </c>
      <c r="M244" s="104">
        <v>5.9530000000000003</v>
      </c>
      <c r="N244" s="104">
        <v>5.944</v>
      </c>
      <c r="O244" s="105">
        <v>-2.0000000000000001E-4</v>
      </c>
      <c r="P244" s="225"/>
      <c r="Q244" s="228">
        <f t="shared" si="18"/>
        <v>43902</v>
      </c>
      <c r="R244" s="229">
        <f t="shared" si="19"/>
        <v>0.91100000000000003</v>
      </c>
      <c r="S244" s="230">
        <f t="shared" si="20"/>
        <v>-2.8199999999999999E-2</v>
      </c>
      <c r="T244" s="229">
        <f t="shared" si="21"/>
        <v>5.9320000000000004</v>
      </c>
      <c r="U244" s="230">
        <f t="shared" si="22"/>
        <v>2E-3</v>
      </c>
      <c r="V244" s="229">
        <f t="shared" si="23"/>
        <v>5.0210000000000008</v>
      </c>
    </row>
    <row r="245" spans="2:22">
      <c r="B245" s="119">
        <v>43933</v>
      </c>
      <c r="C245" s="104">
        <v>0.97299999999999998</v>
      </c>
      <c r="D245" s="104">
        <v>0.91</v>
      </c>
      <c r="E245" s="104">
        <v>0.98599999999999999</v>
      </c>
      <c r="F245" s="104">
        <v>0.90100000000000002</v>
      </c>
      <c r="G245" s="105">
        <v>6.7299999999999999E-2</v>
      </c>
      <c r="H245" s="225"/>
      <c r="I245" s="225"/>
      <c r="J245" s="120" t="s">
        <v>1880</v>
      </c>
      <c r="K245" s="104">
        <v>5.9290000000000003</v>
      </c>
      <c r="L245" s="104">
        <v>5.9729999999999999</v>
      </c>
      <c r="M245" s="104">
        <v>5.9809999999999999</v>
      </c>
      <c r="N245" s="104">
        <v>5.9290000000000003</v>
      </c>
      <c r="O245" s="105">
        <v>-3.5000000000000001E-3</v>
      </c>
      <c r="P245" s="225"/>
      <c r="Q245" s="228">
        <f t="shared" si="18"/>
        <v>43933</v>
      </c>
      <c r="R245" s="229">
        <f t="shared" si="19"/>
        <v>0.97299999999999998</v>
      </c>
      <c r="S245" s="230">
        <f t="shared" si="20"/>
        <v>6.7299999999999999E-2</v>
      </c>
      <c r="T245" s="229">
        <f t="shared" si="21"/>
        <v>5.8970000000000002</v>
      </c>
      <c r="U245" s="230">
        <f t="shared" si="22"/>
        <v>-5.8999999999999999E-3</v>
      </c>
      <c r="V245" s="229">
        <f t="shared" si="23"/>
        <v>4.9240000000000004</v>
      </c>
    </row>
    <row r="246" spans="2:22">
      <c r="B246" s="119">
        <v>44024</v>
      </c>
      <c r="C246" s="104">
        <v>0.92800000000000005</v>
      </c>
      <c r="D246" s="104">
        <v>0.97399999999999998</v>
      </c>
      <c r="E246" s="104">
        <v>0.97399999999999998</v>
      </c>
      <c r="F246" s="104">
        <v>0.92400000000000004</v>
      </c>
      <c r="G246" s="105">
        <v>-4.5999999999999999E-2</v>
      </c>
      <c r="H246" s="225"/>
      <c r="I246" s="225"/>
      <c r="J246" s="120" t="s">
        <v>1881</v>
      </c>
      <c r="K246" s="104">
        <v>5.9249999999999998</v>
      </c>
      <c r="L246" s="104">
        <v>5.9180000000000001</v>
      </c>
      <c r="M246" s="104">
        <v>5.9279999999999999</v>
      </c>
      <c r="N246" s="104">
        <v>5.9180000000000001</v>
      </c>
      <c r="O246" s="105">
        <v>-6.9999999999999999E-4</v>
      </c>
      <c r="P246" s="225"/>
      <c r="Q246" s="228">
        <f t="shared" si="18"/>
        <v>44024</v>
      </c>
      <c r="R246" s="229">
        <f t="shared" si="19"/>
        <v>0.92800000000000005</v>
      </c>
      <c r="S246" s="230">
        <f t="shared" si="20"/>
        <v>-4.5999999999999999E-2</v>
      </c>
      <c r="T246" s="229">
        <f t="shared" si="21"/>
        <v>5.9240000000000004</v>
      </c>
      <c r="U246" s="230">
        <f t="shared" si="22"/>
        <v>4.5999999999999999E-3</v>
      </c>
      <c r="V246" s="229">
        <f t="shared" si="23"/>
        <v>4.9960000000000004</v>
      </c>
    </row>
    <row r="247" spans="2:22">
      <c r="B247" s="119">
        <v>44055</v>
      </c>
      <c r="C247" s="104">
        <v>0.92100000000000004</v>
      </c>
      <c r="D247" s="104">
        <v>0.92800000000000005</v>
      </c>
      <c r="E247" s="104">
        <v>0.94099999999999995</v>
      </c>
      <c r="F247" s="104">
        <v>0.89300000000000002</v>
      </c>
      <c r="G247" s="105">
        <v>-7.1000000000000004E-3</v>
      </c>
      <c r="H247" s="225"/>
      <c r="I247" s="225"/>
      <c r="J247" s="120" t="s">
        <v>1882</v>
      </c>
      <c r="K247" s="104">
        <v>5.9269999999999996</v>
      </c>
      <c r="L247" s="104">
        <v>5.9349999999999996</v>
      </c>
      <c r="M247" s="104">
        <v>5.9349999999999996</v>
      </c>
      <c r="N247" s="104">
        <v>5.9240000000000004</v>
      </c>
      <c r="O247" s="105">
        <v>2.9999999999999997E-4</v>
      </c>
      <c r="P247" s="225"/>
      <c r="Q247" s="228">
        <f t="shared" si="18"/>
        <v>44055</v>
      </c>
      <c r="R247" s="229">
        <f t="shared" si="19"/>
        <v>0.92100000000000004</v>
      </c>
      <c r="S247" s="230">
        <f t="shared" si="20"/>
        <v>-7.1000000000000004E-3</v>
      </c>
      <c r="T247" s="229">
        <f t="shared" si="21"/>
        <v>5.9390000000000001</v>
      </c>
      <c r="U247" s="230">
        <f t="shared" si="22"/>
        <v>2.5000000000000001E-3</v>
      </c>
      <c r="V247" s="229">
        <f t="shared" si="23"/>
        <v>5.0179999999999998</v>
      </c>
    </row>
    <row r="248" spans="2:22">
      <c r="B248" s="119">
        <v>44086</v>
      </c>
      <c r="C248" s="104">
        <v>0.93799999999999994</v>
      </c>
      <c r="D248" s="104">
        <v>0.93100000000000005</v>
      </c>
      <c r="E248" s="104">
        <v>0.95899999999999996</v>
      </c>
      <c r="F248" s="104">
        <v>0.92400000000000004</v>
      </c>
      <c r="G248" s="105">
        <v>1.7899999999999999E-2</v>
      </c>
      <c r="H248" s="225"/>
      <c r="I248" s="225"/>
      <c r="J248" s="120" t="s">
        <v>1883</v>
      </c>
      <c r="K248" s="104">
        <v>5.899</v>
      </c>
      <c r="L248" s="104">
        <v>5.9329999999999998</v>
      </c>
      <c r="M248" s="104">
        <v>5.9329999999999998</v>
      </c>
      <c r="N248" s="104">
        <v>5.899</v>
      </c>
      <c r="O248" s="105">
        <v>-4.7000000000000002E-3</v>
      </c>
      <c r="P248" s="225"/>
      <c r="Q248" s="228">
        <f t="shared" si="18"/>
        <v>44086</v>
      </c>
      <c r="R248" s="229">
        <f t="shared" si="19"/>
        <v>0.93799999999999994</v>
      </c>
      <c r="S248" s="230">
        <f t="shared" si="20"/>
        <v>1.7899999999999999E-2</v>
      </c>
      <c r="T248" s="229">
        <f t="shared" si="21"/>
        <v>5.9169999999999998</v>
      </c>
      <c r="U248" s="230">
        <f t="shared" si="22"/>
        <v>-3.7000000000000002E-3</v>
      </c>
      <c r="V248" s="229">
        <f t="shared" si="23"/>
        <v>4.9790000000000001</v>
      </c>
    </row>
    <row r="249" spans="2:22">
      <c r="B249" s="119">
        <v>44116</v>
      </c>
      <c r="C249" s="104">
        <v>0.90600000000000003</v>
      </c>
      <c r="D249" s="104">
        <v>0.92600000000000005</v>
      </c>
      <c r="E249" s="104">
        <v>0.94099999999999995</v>
      </c>
      <c r="F249" s="104">
        <v>0.90500000000000003</v>
      </c>
      <c r="G249" s="105">
        <v>-3.3500000000000002E-2</v>
      </c>
      <c r="H249" s="225"/>
      <c r="I249" s="225"/>
      <c r="J249" s="120" t="s">
        <v>1884</v>
      </c>
      <c r="K249" s="104">
        <v>5.8940000000000001</v>
      </c>
      <c r="L249" s="104">
        <v>5.9050000000000002</v>
      </c>
      <c r="M249" s="104">
        <v>5.9050000000000002</v>
      </c>
      <c r="N249" s="104">
        <v>5.8869999999999996</v>
      </c>
      <c r="O249" s="105">
        <v>-8.0000000000000004E-4</v>
      </c>
      <c r="P249" s="225"/>
      <c r="Q249" s="228">
        <f t="shared" si="18"/>
        <v>44116</v>
      </c>
      <c r="R249" s="229">
        <f t="shared" si="19"/>
        <v>0.90600000000000003</v>
      </c>
      <c r="S249" s="230">
        <f t="shared" si="20"/>
        <v>-3.3500000000000002E-2</v>
      </c>
      <c r="T249" s="229">
        <f t="shared" si="21"/>
        <v>5.9160000000000004</v>
      </c>
      <c r="U249" s="230">
        <f t="shared" si="22"/>
        <v>-2.0000000000000001E-4</v>
      </c>
      <c r="V249" s="229">
        <f t="shared" si="23"/>
        <v>5.0100000000000007</v>
      </c>
    </row>
    <row r="250" spans="2:22">
      <c r="B250" s="119">
        <v>44147</v>
      </c>
      <c r="C250" s="104">
        <v>0.89600000000000002</v>
      </c>
      <c r="D250" s="104">
        <v>0.91</v>
      </c>
      <c r="E250" s="104">
        <v>0.91500000000000004</v>
      </c>
      <c r="F250" s="104">
        <v>0.873</v>
      </c>
      <c r="G250" s="105">
        <v>-1.09E-2</v>
      </c>
      <c r="H250" s="225"/>
      <c r="I250" s="225"/>
      <c r="J250" s="119">
        <v>44197</v>
      </c>
      <c r="K250" s="104">
        <v>5.8979999999999997</v>
      </c>
      <c r="L250" s="104">
        <v>5.9050000000000002</v>
      </c>
      <c r="M250" s="104">
        <v>5.9050000000000002</v>
      </c>
      <c r="N250" s="104">
        <v>5.8879999999999999</v>
      </c>
      <c r="O250" s="105">
        <v>6.9999999999999999E-4</v>
      </c>
      <c r="P250" s="225"/>
      <c r="Q250" s="228">
        <f t="shared" si="18"/>
        <v>44147</v>
      </c>
      <c r="R250" s="229">
        <f t="shared" si="19"/>
        <v>0.89600000000000002</v>
      </c>
      <c r="S250" s="230">
        <f t="shared" si="20"/>
        <v>-1.09E-2</v>
      </c>
      <c r="T250" s="229">
        <f t="shared" si="21"/>
        <v>5.9560000000000004</v>
      </c>
      <c r="U250" s="230">
        <f t="shared" si="22"/>
        <v>6.7999999999999996E-3</v>
      </c>
      <c r="V250" s="229">
        <f t="shared" si="23"/>
        <v>5.0600000000000005</v>
      </c>
    </row>
    <row r="251" spans="2:22">
      <c r="B251" s="120" t="s">
        <v>1871</v>
      </c>
      <c r="C251" s="104">
        <v>0.89800000000000002</v>
      </c>
      <c r="D251" s="104">
        <v>0.91100000000000003</v>
      </c>
      <c r="E251" s="104">
        <v>0.93899999999999995</v>
      </c>
      <c r="F251" s="104">
        <v>0.88800000000000001</v>
      </c>
      <c r="G251" s="105">
        <v>1.9E-3</v>
      </c>
      <c r="H251" s="225"/>
      <c r="I251" s="225"/>
      <c r="J251" s="119">
        <v>44287</v>
      </c>
      <c r="K251" s="104">
        <v>5.8579999999999997</v>
      </c>
      <c r="L251" s="104">
        <v>5.9039999999999999</v>
      </c>
      <c r="M251" s="104">
        <v>5.9050000000000002</v>
      </c>
      <c r="N251" s="104">
        <v>5.8579999999999997</v>
      </c>
      <c r="O251" s="105">
        <v>-6.7999999999999996E-3</v>
      </c>
      <c r="P251" s="225"/>
      <c r="Q251" s="228" t="str">
        <f t="shared" si="18"/>
        <v>14-12-2020</v>
      </c>
      <c r="R251" s="229">
        <f t="shared" si="19"/>
        <v>0.89800000000000002</v>
      </c>
      <c r="S251" s="230">
        <f t="shared" si="20"/>
        <v>1.9E-3</v>
      </c>
      <c r="T251" s="229">
        <f t="shared" si="21"/>
        <v>5.9459999999999997</v>
      </c>
      <c r="U251" s="230">
        <f t="shared" si="22"/>
        <v>-1.6999999999999999E-3</v>
      </c>
      <c r="V251" s="229">
        <f t="shared" si="23"/>
        <v>5.048</v>
      </c>
    </row>
    <row r="252" spans="2:22">
      <c r="B252" s="120" t="s">
        <v>1872</v>
      </c>
      <c r="C252" s="104">
        <v>0.91100000000000003</v>
      </c>
      <c r="D252" s="104">
        <v>0.89800000000000002</v>
      </c>
      <c r="E252" s="104">
        <v>0.92500000000000004</v>
      </c>
      <c r="F252" s="104">
        <v>0.88500000000000001</v>
      </c>
      <c r="G252" s="105">
        <v>1.47E-2</v>
      </c>
      <c r="H252" s="225"/>
      <c r="I252" s="225"/>
      <c r="J252" s="119">
        <v>44317</v>
      </c>
      <c r="K252" s="104">
        <v>5.85</v>
      </c>
      <c r="L252" s="104">
        <v>5.8559999999999999</v>
      </c>
      <c r="M252" s="104">
        <v>5.8579999999999997</v>
      </c>
      <c r="N252" s="104">
        <v>5.8390000000000004</v>
      </c>
      <c r="O252" s="105">
        <v>-1.4E-3</v>
      </c>
      <c r="P252" s="225"/>
      <c r="Q252" s="228" t="str">
        <f t="shared" si="18"/>
        <v>15-12-2020</v>
      </c>
      <c r="R252" s="229">
        <f t="shared" si="19"/>
        <v>0.91100000000000003</v>
      </c>
      <c r="S252" s="230">
        <f t="shared" si="20"/>
        <v>1.47E-2</v>
      </c>
      <c r="T252" s="229">
        <f t="shared" si="21"/>
        <v>5.9409999999999998</v>
      </c>
      <c r="U252" s="230">
        <f t="shared" si="22"/>
        <v>-8.0000000000000004E-4</v>
      </c>
      <c r="V252" s="229">
        <f t="shared" si="23"/>
        <v>5.0299999999999994</v>
      </c>
    </row>
    <row r="253" spans="2:22">
      <c r="B253" s="120" t="s">
        <v>1873</v>
      </c>
      <c r="C253" s="104">
        <v>0.92</v>
      </c>
      <c r="D253" s="104">
        <v>0.91100000000000003</v>
      </c>
      <c r="E253" s="104">
        <v>0.95499999999999996</v>
      </c>
      <c r="F253" s="104">
        <v>0.90100000000000002</v>
      </c>
      <c r="G253" s="105">
        <v>9.1000000000000004E-3</v>
      </c>
      <c r="H253" s="225"/>
      <c r="I253" s="225"/>
      <c r="J253" s="119">
        <v>44348</v>
      </c>
      <c r="K253" s="104">
        <v>5.8940000000000001</v>
      </c>
      <c r="L253" s="104">
        <v>5.8769999999999998</v>
      </c>
      <c r="M253" s="104">
        <v>5.9119999999999999</v>
      </c>
      <c r="N253" s="104">
        <v>5.8680000000000003</v>
      </c>
      <c r="O253" s="105">
        <v>7.4999999999999997E-3</v>
      </c>
      <c r="P253" s="225"/>
      <c r="Q253" s="228" t="str">
        <f t="shared" si="18"/>
        <v>16-12-2020</v>
      </c>
      <c r="R253" s="229">
        <f t="shared" si="19"/>
        <v>0.92</v>
      </c>
      <c r="S253" s="230">
        <f t="shared" si="20"/>
        <v>9.1000000000000004E-3</v>
      </c>
      <c r="T253" s="229">
        <f t="shared" si="21"/>
        <v>5.944</v>
      </c>
      <c r="U253" s="230">
        <f t="shared" si="22"/>
        <v>5.0000000000000001E-4</v>
      </c>
      <c r="V253" s="229">
        <f t="shared" si="23"/>
        <v>5.024</v>
      </c>
    </row>
    <row r="254" spans="2:22">
      <c r="B254" s="120" t="s">
        <v>1874</v>
      </c>
      <c r="C254" s="104">
        <v>0.93500000000000005</v>
      </c>
      <c r="D254" s="104">
        <v>0.92</v>
      </c>
      <c r="E254" s="104">
        <v>0.94499999999999995</v>
      </c>
      <c r="F254" s="104">
        <v>0.89100000000000001</v>
      </c>
      <c r="G254" s="105">
        <v>1.6299999999999999E-2</v>
      </c>
      <c r="H254" s="225"/>
      <c r="I254" s="225"/>
      <c r="J254" s="119">
        <v>44378</v>
      </c>
      <c r="K254" s="104">
        <v>5.8920000000000003</v>
      </c>
      <c r="L254" s="104">
        <v>5.9059999999999997</v>
      </c>
      <c r="M254" s="104">
        <v>5.9119999999999999</v>
      </c>
      <c r="N254" s="104">
        <v>5.891</v>
      </c>
      <c r="O254" s="105">
        <v>-2.9999999999999997E-4</v>
      </c>
      <c r="P254" s="225"/>
      <c r="Q254" s="228" t="str">
        <f t="shared" si="18"/>
        <v>17-12-2020</v>
      </c>
      <c r="R254" s="229">
        <f t="shared" si="19"/>
        <v>0.93500000000000005</v>
      </c>
      <c r="S254" s="230">
        <f t="shared" si="20"/>
        <v>1.6299999999999999E-2</v>
      </c>
      <c r="T254" s="229">
        <f t="shared" si="21"/>
        <v>5.952</v>
      </c>
      <c r="U254" s="230">
        <f t="shared" si="22"/>
        <v>1.2999999999999999E-3</v>
      </c>
      <c r="V254" s="229">
        <f t="shared" si="23"/>
        <v>5.0169999999999995</v>
      </c>
    </row>
    <row r="255" spans="2:22">
      <c r="B255" s="120" t="s">
        <v>1876</v>
      </c>
      <c r="C255" s="104">
        <v>0.94499999999999995</v>
      </c>
      <c r="D255" s="104">
        <v>0.93100000000000005</v>
      </c>
      <c r="E255" s="104">
        <v>0.95099999999999996</v>
      </c>
      <c r="F255" s="104">
        <v>0.91500000000000004</v>
      </c>
      <c r="G255" s="105">
        <v>1.0699999999999999E-2</v>
      </c>
      <c r="H255" s="225"/>
      <c r="I255" s="225"/>
      <c r="J255" s="119">
        <v>44409</v>
      </c>
      <c r="K255" s="104">
        <v>5.8920000000000003</v>
      </c>
      <c r="L255" s="104">
        <v>5.8780000000000001</v>
      </c>
      <c r="M255" s="104">
        <v>5.9009999999999998</v>
      </c>
      <c r="N255" s="104">
        <v>5.8760000000000003</v>
      </c>
      <c r="O255" s="105">
        <v>0</v>
      </c>
      <c r="P255" s="225"/>
      <c r="Q255" s="228" t="str">
        <f t="shared" si="18"/>
        <v>18-12-2020</v>
      </c>
      <c r="R255" s="229">
        <f t="shared" si="19"/>
        <v>0.94499999999999995</v>
      </c>
      <c r="S255" s="230">
        <f t="shared" si="20"/>
        <v>1.0699999999999999E-2</v>
      </c>
      <c r="T255" s="229">
        <f t="shared" si="21"/>
        <v>5.9589999999999996</v>
      </c>
      <c r="U255" s="230">
        <f t="shared" si="22"/>
        <v>1.1999999999999999E-3</v>
      </c>
      <c r="V255" s="229">
        <f t="shared" si="23"/>
        <v>5.0139999999999993</v>
      </c>
    </row>
    <row r="256" spans="2:22">
      <c r="B256" s="120" t="s">
        <v>1877</v>
      </c>
      <c r="C256" s="104">
        <v>0.93799999999999994</v>
      </c>
      <c r="D256" s="104">
        <v>0.93799999999999994</v>
      </c>
      <c r="E256" s="104">
        <v>0.94799999999999995</v>
      </c>
      <c r="F256" s="104">
        <v>0.88200000000000001</v>
      </c>
      <c r="G256" s="105">
        <v>-7.1000000000000004E-3</v>
      </c>
      <c r="H256" s="225"/>
      <c r="I256" s="225"/>
      <c r="J256" s="119">
        <v>44501</v>
      </c>
      <c r="K256" s="104">
        <v>5.9240000000000004</v>
      </c>
      <c r="L256" s="104">
        <v>5.9459999999999997</v>
      </c>
      <c r="M256" s="104">
        <v>5.9459999999999997</v>
      </c>
      <c r="N256" s="104">
        <v>5.9169999999999998</v>
      </c>
      <c r="O256" s="105">
        <v>5.4000000000000003E-3</v>
      </c>
      <c r="P256" s="225"/>
      <c r="Q256" s="228" t="str">
        <f t="shared" si="18"/>
        <v>21-12-2020</v>
      </c>
      <c r="R256" s="229">
        <f t="shared" si="19"/>
        <v>0.93799999999999994</v>
      </c>
      <c r="S256" s="230">
        <f t="shared" si="20"/>
        <v>-7.1000000000000004E-3</v>
      </c>
      <c r="T256" s="229">
        <f t="shared" si="21"/>
        <v>5.9569999999999999</v>
      </c>
      <c r="U256" s="230">
        <f t="shared" si="22"/>
        <v>-2.9999999999999997E-4</v>
      </c>
      <c r="V256" s="229">
        <f t="shared" si="23"/>
        <v>5.0190000000000001</v>
      </c>
    </row>
    <row r="257" spans="2:22">
      <c r="B257" s="120" t="s">
        <v>1878</v>
      </c>
      <c r="C257" s="104">
        <v>0.92100000000000004</v>
      </c>
      <c r="D257" s="104">
        <v>0.93500000000000005</v>
      </c>
      <c r="E257" s="104">
        <v>0.94</v>
      </c>
      <c r="F257" s="104">
        <v>0.91500000000000004</v>
      </c>
      <c r="G257" s="105">
        <v>-1.77E-2</v>
      </c>
      <c r="H257" s="225"/>
      <c r="I257" s="225"/>
      <c r="J257" s="119">
        <v>44531</v>
      </c>
      <c r="K257" s="104">
        <v>5.931</v>
      </c>
      <c r="L257" s="104">
        <v>5.9370000000000003</v>
      </c>
      <c r="M257" s="104">
        <v>5.9370000000000003</v>
      </c>
      <c r="N257" s="104">
        <v>5.9189999999999996</v>
      </c>
      <c r="O257" s="105">
        <v>1.1999999999999999E-3</v>
      </c>
      <c r="P257" s="225"/>
      <c r="Q257" s="228" t="str">
        <f t="shared" si="18"/>
        <v>22-12-2020</v>
      </c>
      <c r="R257" s="229">
        <f t="shared" si="19"/>
        <v>0.92100000000000004</v>
      </c>
      <c r="S257" s="230">
        <f t="shared" si="20"/>
        <v>-1.77E-2</v>
      </c>
      <c r="T257" s="229">
        <f t="shared" si="21"/>
        <v>5.9509999999999996</v>
      </c>
      <c r="U257" s="230">
        <f t="shared" si="22"/>
        <v>-1E-3</v>
      </c>
      <c r="V257" s="229">
        <f t="shared" si="23"/>
        <v>5.0299999999999994</v>
      </c>
    </row>
    <row r="258" spans="2:22">
      <c r="B258" s="120" t="s">
        <v>1879</v>
      </c>
      <c r="C258" s="104">
        <v>0.94499999999999995</v>
      </c>
      <c r="D258" s="104">
        <v>0.91800000000000004</v>
      </c>
      <c r="E258" s="104">
        <v>0.97299999999999998</v>
      </c>
      <c r="F258" s="104">
        <v>0.90300000000000002</v>
      </c>
      <c r="G258" s="105">
        <v>2.53E-2</v>
      </c>
      <c r="H258" s="225"/>
      <c r="I258" s="225"/>
      <c r="J258" s="120" t="s">
        <v>1885</v>
      </c>
      <c r="K258" s="104">
        <v>5.9470000000000001</v>
      </c>
      <c r="L258" s="104">
        <v>5.9130000000000003</v>
      </c>
      <c r="M258" s="104">
        <v>5.9550000000000001</v>
      </c>
      <c r="N258" s="104">
        <v>5.9080000000000004</v>
      </c>
      <c r="O258" s="105">
        <v>2.7000000000000001E-3</v>
      </c>
      <c r="P258" s="225"/>
      <c r="Q258" s="228" t="str">
        <f t="shared" si="18"/>
        <v>23-12-2020</v>
      </c>
      <c r="R258" s="229">
        <f t="shared" si="19"/>
        <v>0.94499999999999995</v>
      </c>
      <c r="S258" s="230">
        <f t="shared" si="20"/>
        <v>2.53E-2</v>
      </c>
      <c r="T258" s="229">
        <f t="shared" si="21"/>
        <v>5.95</v>
      </c>
      <c r="U258" s="230">
        <f t="shared" si="22"/>
        <v>-2.0000000000000001E-4</v>
      </c>
      <c r="V258" s="229">
        <f t="shared" si="23"/>
        <v>5.0049999999999999</v>
      </c>
    </row>
    <row r="259" spans="2:22">
      <c r="B259" s="120" t="s">
        <v>1880</v>
      </c>
      <c r="C259" s="104">
        <v>0.92600000000000005</v>
      </c>
      <c r="D259" s="104">
        <v>0.95099999999999996</v>
      </c>
      <c r="E259" s="104">
        <v>0.95499999999999996</v>
      </c>
      <c r="F259" s="104">
        <v>0.92100000000000004</v>
      </c>
      <c r="G259" s="105">
        <v>-1.9300000000000001E-2</v>
      </c>
      <c r="H259" s="225"/>
      <c r="I259" s="225"/>
      <c r="J259" s="120" t="s">
        <v>1886</v>
      </c>
      <c r="K259" s="104">
        <v>5.9240000000000004</v>
      </c>
      <c r="L259" s="104">
        <v>5.9550000000000001</v>
      </c>
      <c r="M259" s="104">
        <v>5.9550000000000001</v>
      </c>
      <c r="N259" s="104">
        <v>5.9240000000000004</v>
      </c>
      <c r="O259" s="105">
        <v>-3.8999999999999998E-3</v>
      </c>
      <c r="P259" s="225"/>
      <c r="Q259" s="228" t="str">
        <f t="shared" si="18"/>
        <v>24-12-2020</v>
      </c>
      <c r="R259" s="229">
        <f t="shared" si="19"/>
        <v>0.92600000000000005</v>
      </c>
      <c r="S259" s="230">
        <f t="shared" si="20"/>
        <v>-1.9300000000000001E-2</v>
      </c>
      <c r="T259" s="229">
        <f t="shared" si="21"/>
        <v>5.9290000000000003</v>
      </c>
      <c r="U259" s="230">
        <f t="shared" si="22"/>
        <v>-3.5000000000000001E-3</v>
      </c>
      <c r="V259" s="229">
        <f t="shared" si="23"/>
        <v>5.0030000000000001</v>
      </c>
    </row>
    <row r="260" spans="2:22">
      <c r="B260" s="120" t="s">
        <v>1881</v>
      </c>
      <c r="C260" s="104">
        <v>0.92300000000000004</v>
      </c>
      <c r="D260" s="104">
        <v>0.94</v>
      </c>
      <c r="E260" s="104">
        <v>0.96299999999999997</v>
      </c>
      <c r="F260" s="104">
        <v>0.92300000000000004</v>
      </c>
      <c r="G260" s="105">
        <v>-3.5999999999999999E-3</v>
      </c>
      <c r="H260" s="225"/>
      <c r="I260" s="225"/>
      <c r="J260" s="120" t="s">
        <v>1887</v>
      </c>
      <c r="K260" s="104">
        <v>5.9880000000000004</v>
      </c>
      <c r="L260" s="104">
        <v>5.9589999999999996</v>
      </c>
      <c r="M260" s="104">
        <v>5.9880000000000004</v>
      </c>
      <c r="N260" s="104">
        <v>5.9420000000000002</v>
      </c>
      <c r="O260" s="105">
        <v>1.0800000000000001E-2</v>
      </c>
      <c r="P260" s="225"/>
      <c r="Q260" s="228" t="str">
        <f t="shared" si="18"/>
        <v>28-12-2020</v>
      </c>
      <c r="R260" s="229">
        <f t="shared" si="19"/>
        <v>0.92300000000000004</v>
      </c>
      <c r="S260" s="230">
        <f t="shared" si="20"/>
        <v>-3.5999999999999999E-3</v>
      </c>
      <c r="T260" s="229">
        <f t="shared" si="21"/>
        <v>5.9249999999999998</v>
      </c>
      <c r="U260" s="230">
        <f t="shared" si="22"/>
        <v>-6.9999999999999999E-4</v>
      </c>
      <c r="V260" s="229">
        <f t="shared" si="23"/>
        <v>5.0019999999999998</v>
      </c>
    </row>
    <row r="261" spans="2:22">
      <c r="B261" s="120" t="s">
        <v>1882</v>
      </c>
      <c r="C261" s="104">
        <v>0.94</v>
      </c>
      <c r="D261" s="104">
        <v>0.93600000000000005</v>
      </c>
      <c r="E261" s="104">
        <v>0.95099999999999996</v>
      </c>
      <c r="F261" s="104">
        <v>0.92800000000000005</v>
      </c>
      <c r="G261" s="105">
        <v>1.7999999999999999E-2</v>
      </c>
      <c r="H261" s="225"/>
      <c r="I261" s="225"/>
      <c r="J261" s="120" t="s">
        <v>1888</v>
      </c>
      <c r="K261" s="104">
        <v>5.9569999999999999</v>
      </c>
      <c r="L261" s="104">
        <v>5.9649999999999999</v>
      </c>
      <c r="M261" s="104">
        <v>5.9859999999999998</v>
      </c>
      <c r="N261" s="104">
        <v>5.9530000000000003</v>
      </c>
      <c r="O261" s="105">
        <v>-5.1999999999999998E-3</v>
      </c>
      <c r="P261" s="225"/>
      <c r="Q261" s="228" t="str">
        <f t="shared" ref="Q261:Q324" si="24">IFERROR(VLOOKUP(B261,J:O,1,FALSE),0)</f>
        <v>29-12-2020</v>
      </c>
      <c r="R261" s="229">
        <f t="shared" ref="R261:R324" si="25">IFERROR(VLOOKUP(Q261,B:G,2,FALSE),0)</f>
        <v>0.94</v>
      </c>
      <c r="S261" s="230">
        <f t="shared" ref="S261:S324" si="26">IFERROR(VLOOKUP(Q261,B:G,6,FALSE),0)</f>
        <v>1.7999999999999999E-2</v>
      </c>
      <c r="T261" s="229">
        <f t="shared" ref="T261:T324" si="27">IFERROR(VLOOKUP(Q261,J:O,2,FALSE),0)</f>
        <v>5.9269999999999996</v>
      </c>
      <c r="U261" s="230">
        <f t="shared" ref="U261:U324" si="28">IFERROR(VLOOKUP(Q261,J:O,6,FALSE),0)</f>
        <v>2.9999999999999997E-4</v>
      </c>
      <c r="V261" s="229">
        <f t="shared" si="23"/>
        <v>4.9870000000000001</v>
      </c>
    </row>
    <row r="262" spans="2:22">
      <c r="B262" s="120" t="s">
        <v>1883</v>
      </c>
      <c r="C262" s="104">
        <v>0.92600000000000005</v>
      </c>
      <c r="D262" s="104">
        <v>0.93500000000000005</v>
      </c>
      <c r="E262" s="104">
        <v>0.95599999999999996</v>
      </c>
      <c r="F262" s="104">
        <v>0.92300000000000004</v>
      </c>
      <c r="G262" s="105">
        <v>-1.4200000000000001E-2</v>
      </c>
      <c r="H262" s="225"/>
      <c r="I262" s="225"/>
      <c r="J262" s="120" t="s">
        <v>1889</v>
      </c>
      <c r="K262" s="104">
        <v>5.9359999999999999</v>
      </c>
      <c r="L262" s="104">
        <v>5.9630000000000001</v>
      </c>
      <c r="M262" s="104">
        <v>5.9630000000000001</v>
      </c>
      <c r="N262" s="104">
        <v>5.9329999999999998</v>
      </c>
      <c r="O262" s="105">
        <v>-3.5000000000000001E-3</v>
      </c>
      <c r="P262" s="225"/>
      <c r="Q262" s="228" t="str">
        <f t="shared" si="24"/>
        <v>30-12-2020</v>
      </c>
      <c r="R262" s="229">
        <f t="shared" si="25"/>
        <v>0.92600000000000005</v>
      </c>
      <c r="S262" s="230">
        <f t="shared" si="26"/>
        <v>-1.4200000000000001E-2</v>
      </c>
      <c r="T262" s="229">
        <f t="shared" si="27"/>
        <v>5.899</v>
      </c>
      <c r="U262" s="230">
        <f t="shared" si="28"/>
        <v>-4.7000000000000002E-3</v>
      </c>
      <c r="V262" s="229">
        <f t="shared" ref="V262:V325" si="29">T262-R262</f>
        <v>4.9729999999999999</v>
      </c>
    </row>
    <row r="263" spans="2:22">
      <c r="B263" s="120" t="s">
        <v>1884</v>
      </c>
      <c r="C263" s="104">
        <v>0.91600000000000004</v>
      </c>
      <c r="D263" s="104">
        <v>0.92700000000000005</v>
      </c>
      <c r="E263" s="104">
        <v>0.93700000000000006</v>
      </c>
      <c r="F263" s="104">
        <v>0.91100000000000003</v>
      </c>
      <c r="G263" s="105">
        <v>-1.0699999999999999E-2</v>
      </c>
      <c r="H263" s="225"/>
      <c r="I263" s="225"/>
      <c r="J263" s="120" t="s">
        <v>1890</v>
      </c>
      <c r="K263" s="104">
        <v>5.9420000000000002</v>
      </c>
      <c r="L263" s="104">
        <v>5.9420000000000002</v>
      </c>
      <c r="M263" s="104">
        <v>5.9450000000000003</v>
      </c>
      <c r="N263" s="104">
        <v>5.931</v>
      </c>
      <c r="O263" s="105">
        <v>1E-3</v>
      </c>
      <c r="P263" s="225"/>
      <c r="Q263" s="228" t="str">
        <f t="shared" si="24"/>
        <v>31-12-2020</v>
      </c>
      <c r="R263" s="229">
        <f t="shared" si="25"/>
        <v>0.91600000000000004</v>
      </c>
      <c r="S263" s="230">
        <f t="shared" si="26"/>
        <v>-1.0699999999999999E-2</v>
      </c>
      <c r="T263" s="229">
        <f t="shared" si="27"/>
        <v>5.8940000000000001</v>
      </c>
      <c r="U263" s="230">
        <f t="shared" si="28"/>
        <v>-8.0000000000000004E-4</v>
      </c>
      <c r="V263" s="229">
        <f t="shared" si="29"/>
        <v>4.9779999999999998</v>
      </c>
    </row>
    <row r="264" spans="2:22">
      <c r="B264" s="119">
        <v>44287</v>
      </c>
      <c r="C264" s="104">
        <v>0.91800000000000004</v>
      </c>
      <c r="D264" s="104">
        <v>0.93</v>
      </c>
      <c r="E264" s="104">
        <v>0.95299999999999996</v>
      </c>
      <c r="F264" s="104">
        <v>0.90600000000000003</v>
      </c>
      <c r="G264" s="105">
        <v>1.9E-3</v>
      </c>
      <c r="H264" s="225"/>
      <c r="I264" s="225"/>
      <c r="J264" s="120" t="s">
        <v>1891</v>
      </c>
      <c r="K264" s="104">
        <v>5.9560000000000004</v>
      </c>
      <c r="L264" s="104">
        <v>5.9420000000000002</v>
      </c>
      <c r="M264" s="104">
        <v>5.9580000000000002</v>
      </c>
      <c r="N264" s="104">
        <v>5.931</v>
      </c>
      <c r="O264" s="105">
        <v>2.3999999999999998E-3</v>
      </c>
      <c r="P264" s="225"/>
      <c r="Q264" s="228">
        <f t="shared" si="24"/>
        <v>44287</v>
      </c>
      <c r="R264" s="229">
        <f t="shared" si="25"/>
        <v>0.91800000000000004</v>
      </c>
      <c r="S264" s="230">
        <f t="shared" si="26"/>
        <v>1.9E-3</v>
      </c>
      <c r="T264" s="229">
        <f t="shared" si="27"/>
        <v>5.8579999999999997</v>
      </c>
      <c r="U264" s="230">
        <f t="shared" si="28"/>
        <v>-6.7999999999999996E-3</v>
      </c>
      <c r="V264" s="229">
        <f t="shared" si="29"/>
        <v>4.9399999999999995</v>
      </c>
    </row>
    <row r="265" spans="2:22">
      <c r="B265" s="119">
        <v>44317</v>
      </c>
      <c r="C265" s="104">
        <v>0.95499999999999996</v>
      </c>
      <c r="D265" s="104">
        <v>0.92200000000000004</v>
      </c>
      <c r="E265" s="104">
        <v>0.96299999999999997</v>
      </c>
      <c r="F265" s="104">
        <v>0.91600000000000004</v>
      </c>
      <c r="G265" s="105">
        <v>0.04</v>
      </c>
      <c r="H265" s="225"/>
      <c r="I265" s="225"/>
      <c r="J265" s="120" t="s">
        <v>1892</v>
      </c>
      <c r="K265" s="104">
        <v>5.9390000000000001</v>
      </c>
      <c r="L265" s="104">
        <v>5.97</v>
      </c>
      <c r="M265" s="104">
        <v>5.9729999999999999</v>
      </c>
      <c r="N265" s="104">
        <v>5.9359999999999999</v>
      </c>
      <c r="O265" s="105">
        <v>-2.8999999999999998E-3</v>
      </c>
      <c r="P265" s="225"/>
      <c r="Q265" s="228">
        <f t="shared" si="24"/>
        <v>44317</v>
      </c>
      <c r="R265" s="229">
        <f t="shared" si="25"/>
        <v>0.95499999999999996</v>
      </c>
      <c r="S265" s="230">
        <f t="shared" si="26"/>
        <v>0.04</v>
      </c>
      <c r="T265" s="229">
        <f t="shared" si="27"/>
        <v>5.85</v>
      </c>
      <c r="U265" s="230">
        <f t="shared" si="28"/>
        <v>-1.4E-3</v>
      </c>
      <c r="V265" s="229">
        <f t="shared" si="29"/>
        <v>4.8949999999999996</v>
      </c>
    </row>
    <row r="266" spans="2:22">
      <c r="B266" s="119">
        <v>44348</v>
      </c>
      <c r="C266" s="104">
        <v>1.0389999999999999</v>
      </c>
      <c r="D266" s="104">
        <v>0.95</v>
      </c>
      <c r="E266" s="104">
        <v>1.054</v>
      </c>
      <c r="F266" s="104">
        <v>0.94499999999999995</v>
      </c>
      <c r="G266" s="105">
        <v>8.7999999999999995E-2</v>
      </c>
      <c r="H266" s="225"/>
      <c r="I266" s="225"/>
      <c r="J266" s="120" t="s">
        <v>1893</v>
      </c>
      <c r="K266" s="104">
        <v>5.9539999999999997</v>
      </c>
      <c r="L266" s="104">
        <v>5.9630000000000001</v>
      </c>
      <c r="M266" s="104">
        <v>5.9630000000000001</v>
      </c>
      <c r="N266" s="104">
        <v>5.9340000000000002</v>
      </c>
      <c r="O266" s="105">
        <v>2.5000000000000001E-3</v>
      </c>
      <c r="P266" s="225"/>
      <c r="Q266" s="228">
        <f t="shared" si="24"/>
        <v>44348</v>
      </c>
      <c r="R266" s="229">
        <f t="shared" si="25"/>
        <v>1.0389999999999999</v>
      </c>
      <c r="S266" s="230">
        <f t="shared" si="26"/>
        <v>8.7999999999999995E-2</v>
      </c>
      <c r="T266" s="229">
        <f t="shared" si="27"/>
        <v>5.8940000000000001</v>
      </c>
      <c r="U266" s="230">
        <f t="shared" si="28"/>
        <v>7.4999999999999997E-3</v>
      </c>
      <c r="V266" s="229">
        <f t="shared" si="29"/>
        <v>4.8550000000000004</v>
      </c>
    </row>
    <row r="267" spans="2:22">
      <c r="B267" s="119">
        <v>44378</v>
      </c>
      <c r="C267" s="104">
        <v>1.081</v>
      </c>
      <c r="D267" s="104">
        <v>1.0369999999999999</v>
      </c>
      <c r="E267" s="104">
        <v>1.0880000000000001</v>
      </c>
      <c r="F267" s="104">
        <v>1.0289999999999999</v>
      </c>
      <c r="G267" s="105">
        <v>4.07E-2</v>
      </c>
      <c r="H267" s="225"/>
      <c r="I267" s="225"/>
      <c r="J267" s="120" t="s">
        <v>1894</v>
      </c>
      <c r="K267" s="104">
        <v>5.9539999999999997</v>
      </c>
      <c r="L267" s="104">
        <v>5.9610000000000003</v>
      </c>
      <c r="M267" s="104">
        <v>5.9610000000000003</v>
      </c>
      <c r="N267" s="104">
        <v>5.9429999999999996</v>
      </c>
      <c r="O267" s="105">
        <v>0</v>
      </c>
      <c r="P267" s="225"/>
      <c r="Q267" s="228">
        <f t="shared" si="24"/>
        <v>44378</v>
      </c>
      <c r="R267" s="229">
        <f t="shared" si="25"/>
        <v>1.081</v>
      </c>
      <c r="S267" s="230">
        <f t="shared" si="26"/>
        <v>4.07E-2</v>
      </c>
      <c r="T267" s="229">
        <f t="shared" si="27"/>
        <v>5.8920000000000003</v>
      </c>
      <c r="U267" s="230">
        <f t="shared" si="28"/>
        <v>-2.9999999999999997E-4</v>
      </c>
      <c r="V267" s="229">
        <f t="shared" si="29"/>
        <v>4.8109999999999999</v>
      </c>
    </row>
    <row r="268" spans="2:22">
      <c r="B268" s="119">
        <v>44409</v>
      </c>
      <c r="C268" s="104">
        <v>1.119</v>
      </c>
      <c r="D268" s="104">
        <v>1.079</v>
      </c>
      <c r="E268" s="104">
        <v>1.125</v>
      </c>
      <c r="F268" s="104">
        <v>1.075</v>
      </c>
      <c r="G268" s="105">
        <v>3.4700000000000002E-2</v>
      </c>
      <c r="H268" s="225"/>
      <c r="I268" s="225"/>
      <c r="J268" s="120" t="s">
        <v>1895</v>
      </c>
      <c r="K268" s="104">
        <v>5.9329999999999998</v>
      </c>
      <c r="L268" s="104">
        <v>5.9550000000000001</v>
      </c>
      <c r="M268" s="104">
        <v>5.9550000000000001</v>
      </c>
      <c r="N268" s="104">
        <v>5.9329999999999998</v>
      </c>
      <c r="O268" s="105">
        <v>-3.5000000000000001E-3</v>
      </c>
      <c r="P268" s="225"/>
      <c r="Q268" s="228">
        <f t="shared" si="24"/>
        <v>44409</v>
      </c>
      <c r="R268" s="229">
        <f t="shared" si="25"/>
        <v>1.119</v>
      </c>
      <c r="S268" s="230">
        <f t="shared" si="26"/>
        <v>3.4700000000000002E-2</v>
      </c>
      <c r="T268" s="229">
        <f t="shared" si="27"/>
        <v>5.8920000000000003</v>
      </c>
      <c r="U268" s="230">
        <f t="shared" si="28"/>
        <v>0</v>
      </c>
      <c r="V268" s="229">
        <f t="shared" si="29"/>
        <v>4.7730000000000006</v>
      </c>
    </row>
    <row r="269" spans="2:22">
      <c r="B269" s="119">
        <v>44501</v>
      </c>
      <c r="C269" s="104">
        <v>1.1439999999999999</v>
      </c>
      <c r="D269" s="104">
        <v>1.107</v>
      </c>
      <c r="E269" s="104">
        <v>1.1479999999999999</v>
      </c>
      <c r="F269" s="104">
        <v>1.097</v>
      </c>
      <c r="G269" s="105">
        <v>2.29E-2</v>
      </c>
      <c r="H269" s="225"/>
      <c r="I269" s="225"/>
      <c r="J269" s="120" t="s">
        <v>1896</v>
      </c>
      <c r="K269" s="104">
        <v>5.9489999999999998</v>
      </c>
      <c r="L269" s="104">
        <v>5.9459999999999997</v>
      </c>
      <c r="M269" s="104">
        <v>5.9509999999999996</v>
      </c>
      <c r="N269" s="104">
        <v>5.9359999999999999</v>
      </c>
      <c r="O269" s="105">
        <v>2.7000000000000001E-3</v>
      </c>
      <c r="P269" s="225"/>
      <c r="Q269" s="228">
        <f t="shared" si="24"/>
        <v>44501</v>
      </c>
      <c r="R269" s="229">
        <f t="shared" si="25"/>
        <v>1.1439999999999999</v>
      </c>
      <c r="S269" s="230">
        <f t="shared" si="26"/>
        <v>2.29E-2</v>
      </c>
      <c r="T269" s="229">
        <f t="shared" si="27"/>
        <v>5.9240000000000004</v>
      </c>
      <c r="U269" s="230">
        <f t="shared" si="28"/>
        <v>5.4000000000000003E-3</v>
      </c>
      <c r="V269" s="229">
        <f t="shared" si="29"/>
        <v>4.78</v>
      </c>
    </row>
    <row r="270" spans="2:22">
      <c r="B270" s="119">
        <v>44531</v>
      </c>
      <c r="C270" s="104">
        <v>1.129</v>
      </c>
      <c r="D270" s="104">
        <v>1.1459999999999999</v>
      </c>
      <c r="E270" s="104">
        <v>1.1870000000000001</v>
      </c>
      <c r="F270" s="104">
        <v>1.129</v>
      </c>
      <c r="G270" s="105">
        <v>-1.3299999999999999E-2</v>
      </c>
      <c r="H270" s="225"/>
      <c r="I270" s="225"/>
      <c r="J270" s="119">
        <v>44198</v>
      </c>
      <c r="K270" s="104">
        <v>6.06</v>
      </c>
      <c r="L270" s="104">
        <v>5.9169999999999998</v>
      </c>
      <c r="M270" s="104">
        <v>6.0709999999999997</v>
      </c>
      <c r="N270" s="104">
        <v>5.8879999999999999</v>
      </c>
      <c r="O270" s="105">
        <v>1.8700000000000001E-2</v>
      </c>
      <c r="P270" s="225"/>
      <c r="Q270" s="228">
        <f t="shared" si="24"/>
        <v>44531</v>
      </c>
      <c r="R270" s="229">
        <f t="shared" si="25"/>
        <v>1.129</v>
      </c>
      <c r="S270" s="230">
        <f t="shared" si="26"/>
        <v>-1.3299999999999999E-2</v>
      </c>
      <c r="T270" s="229">
        <f t="shared" si="27"/>
        <v>5.931</v>
      </c>
      <c r="U270" s="230">
        <f t="shared" si="28"/>
        <v>1.1999999999999999E-3</v>
      </c>
      <c r="V270" s="229">
        <f t="shared" si="29"/>
        <v>4.8019999999999996</v>
      </c>
    </row>
    <row r="271" spans="2:22">
      <c r="B271" s="120" t="s">
        <v>1885</v>
      </c>
      <c r="C271" s="104">
        <v>1.0920000000000001</v>
      </c>
      <c r="D271" s="104">
        <v>1.117</v>
      </c>
      <c r="E271" s="104">
        <v>1.1339999999999999</v>
      </c>
      <c r="F271" s="104">
        <v>1.071</v>
      </c>
      <c r="G271" s="105">
        <v>-3.3099999999999997E-2</v>
      </c>
      <c r="H271" s="225"/>
      <c r="I271" s="225"/>
      <c r="J271" s="119">
        <v>44229</v>
      </c>
      <c r="K271" s="104">
        <v>6.1269999999999998</v>
      </c>
      <c r="L271" s="104">
        <v>6.0880000000000001</v>
      </c>
      <c r="M271" s="104">
        <v>6.1340000000000003</v>
      </c>
      <c r="N271" s="104">
        <v>6.08</v>
      </c>
      <c r="O271" s="105">
        <v>1.11E-2</v>
      </c>
      <c r="P271" s="225"/>
      <c r="Q271" s="228" t="str">
        <f t="shared" si="24"/>
        <v>13-01-2021</v>
      </c>
      <c r="R271" s="229">
        <f t="shared" si="25"/>
        <v>1.0920000000000001</v>
      </c>
      <c r="S271" s="230">
        <f t="shared" si="26"/>
        <v>-3.3099999999999997E-2</v>
      </c>
      <c r="T271" s="229">
        <f t="shared" si="27"/>
        <v>5.9470000000000001</v>
      </c>
      <c r="U271" s="230">
        <f t="shared" si="28"/>
        <v>2.7000000000000001E-3</v>
      </c>
      <c r="V271" s="229">
        <f t="shared" si="29"/>
        <v>4.8550000000000004</v>
      </c>
    </row>
    <row r="272" spans="2:22">
      <c r="B272" s="120" t="s">
        <v>1886</v>
      </c>
      <c r="C272" s="104">
        <v>1.129</v>
      </c>
      <c r="D272" s="104">
        <v>1.085</v>
      </c>
      <c r="E272" s="104">
        <v>1.1379999999999999</v>
      </c>
      <c r="F272" s="104">
        <v>1.075</v>
      </c>
      <c r="G272" s="105">
        <v>3.44E-2</v>
      </c>
      <c r="H272" s="225"/>
      <c r="I272" s="225"/>
      <c r="J272" s="119">
        <v>44257</v>
      </c>
      <c r="K272" s="104">
        <v>6.0839999999999996</v>
      </c>
      <c r="L272" s="104">
        <v>6.1360000000000001</v>
      </c>
      <c r="M272" s="104">
        <v>6.1360000000000001</v>
      </c>
      <c r="N272" s="104">
        <v>6.0819999999999999</v>
      </c>
      <c r="O272" s="105">
        <v>-7.0000000000000001E-3</v>
      </c>
      <c r="P272" s="225"/>
      <c r="Q272" s="228" t="str">
        <f t="shared" si="24"/>
        <v>14-01-2021</v>
      </c>
      <c r="R272" s="229">
        <f t="shared" si="25"/>
        <v>1.129</v>
      </c>
      <c r="S272" s="230">
        <f t="shared" si="26"/>
        <v>3.44E-2</v>
      </c>
      <c r="T272" s="229">
        <f t="shared" si="27"/>
        <v>5.9240000000000004</v>
      </c>
      <c r="U272" s="230">
        <f t="shared" si="28"/>
        <v>-3.8999999999999998E-3</v>
      </c>
      <c r="V272" s="229">
        <f t="shared" si="29"/>
        <v>4.7949999999999999</v>
      </c>
    </row>
    <row r="273" spans="2:22">
      <c r="B273" s="120" t="s">
        <v>1887</v>
      </c>
      <c r="C273" s="104">
        <v>1.087</v>
      </c>
      <c r="D273" s="104">
        <v>1.1279999999999999</v>
      </c>
      <c r="E273" s="104">
        <v>1.1279999999999999</v>
      </c>
      <c r="F273" s="104">
        <v>1.0840000000000001</v>
      </c>
      <c r="G273" s="105">
        <v>-3.7499999999999999E-2</v>
      </c>
      <c r="H273" s="225"/>
      <c r="I273" s="225"/>
      <c r="J273" s="119">
        <v>44288</v>
      </c>
      <c r="K273" s="104">
        <v>6.0739999999999998</v>
      </c>
      <c r="L273" s="104">
        <v>6.0940000000000003</v>
      </c>
      <c r="M273" s="104">
        <v>6.0940000000000003</v>
      </c>
      <c r="N273" s="104">
        <v>6.0579999999999998</v>
      </c>
      <c r="O273" s="105">
        <v>-1.6000000000000001E-3</v>
      </c>
      <c r="P273" s="225"/>
      <c r="Q273" s="228" t="str">
        <f t="shared" si="24"/>
        <v>15-01-2021</v>
      </c>
      <c r="R273" s="229">
        <f t="shared" si="25"/>
        <v>1.087</v>
      </c>
      <c r="S273" s="230">
        <f t="shared" si="26"/>
        <v>-3.7499999999999999E-2</v>
      </c>
      <c r="T273" s="229">
        <f t="shared" si="27"/>
        <v>5.9880000000000004</v>
      </c>
      <c r="U273" s="230">
        <f t="shared" si="28"/>
        <v>1.0800000000000001E-2</v>
      </c>
      <c r="V273" s="229">
        <f t="shared" si="29"/>
        <v>4.9010000000000007</v>
      </c>
    </row>
    <row r="274" spans="2:22">
      <c r="B274" s="120" t="s">
        <v>1888</v>
      </c>
      <c r="C274" s="104">
        <v>1.1000000000000001</v>
      </c>
      <c r="D274" s="104">
        <v>1.099</v>
      </c>
      <c r="E274" s="104">
        <v>1.1000000000000001</v>
      </c>
      <c r="F274" s="104">
        <v>1.099</v>
      </c>
      <c r="G274" s="105">
        <v>1.2500000000000001E-2</v>
      </c>
      <c r="H274" s="225"/>
      <c r="I274" s="225"/>
      <c r="J274" s="119">
        <v>44318</v>
      </c>
      <c r="K274" s="104">
        <v>6.0709999999999997</v>
      </c>
      <c r="L274" s="104">
        <v>6.0880000000000001</v>
      </c>
      <c r="M274" s="104">
        <v>6.1529999999999996</v>
      </c>
      <c r="N274" s="104">
        <v>6.0540000000000003</v>
      </c>
      <c r="O274" s="105">
        <v>-5.0000000000000001E-4</v>
      </c>
      <c r="P274" s="225"/>
      <c r="Q274" s="228" t="str">
        <f t="shared" si="24"/>
        <v>18-01-2021</v>
      </c>
      <c r="R274" s="229">
        <f t="shared" si="25"/>
        <v>1.1000000000000001</v>
      </c>
      <c r="S274" s="230">
        <f t="shared" si="26"/>
        <v>1.2500000000000001E-2</v>
      </c>
      <c r="T274" s="229">
        <f t="shared" si="27"/>
        <v>5.9569999999999999</v>
      </c>
      <c r="U274" s="230">
        <f t="shared" si="28"/>
        <v>-5.1999999999999998E-3</v>
      </c>
      <c r="V274" s="229">
        <f t="shared" si="29"/>
        <v>4.8569999999999993</v>
      </c>
    </row>
    <row r="275" spans="2:22">
      <c r="B275" s="120" t="s">
        <v>1889</v>
      </c>
      <c r="C275" s="104">
        <v>1.0920000000000001</v>
      </c>
      <c r="D275" s="104">
        <v>1.1020000000000001</v>
      </c>
      <c r="E275" s="104">
        <v>1.121</v>
      </c>
      <c r="F275" s="104">
        <v>1.087</v>
      </c>
      <c r="G275" s="105">
        <v>-7.7000000000000002E-3</v>
      </c>
      <c r="H275" s="225"/>
      <c r="I275" s="225"/>
      <c r="J275" s="119">
        <v>44410</v>
      </c>
      <c r="K275" s="104">
        <v>6.04</v>
      </c>
      <c r="L275" s="104">
        <v>6.0780000000000003</v>
      </c>
      <c r="M275" s="104">
        <v>6.0780000000000003</v>
      </c>
      <c r="N275" s="104">
        <v>6.0149999999999997</v>
      </c>
      <c r="O275" s="105">
        <v>-5.1000000000000004E-3</v>
      </c>
      <c r="P275" s="225"/>
      <c r="Q275" s="228" t="str">
        <f t="shared" si="24"/>
        <v>19-01-2021</v>
      </c>
      <c r="R275" s="229">
        <f t="shared" si="25"/>
        <v>1.0920000000000001</v>
      </c>
      <c r="S275" s="230">
        <f t="shared" si="26"/>
        <v>-7.7000000000000002E-3</v>
      </c>
      <c r="T275" s="229">
        <f t="shared" si="27"/>
        <v>5.9359999999999999</v>
      </c>
      <c r="U275" s="230">
        <f t="shared" si="28"/>
        <v>-3.5000000000000001E-3</v>
      </c>
      <c r="V275" s="229">
        <f t="shared" si="29"/>
        <v>4.8439999999999994</v>
      </c>
    </row>
    <row r="276" spans="2:22">
      <c r="B276" s="120" t="s">
        <v>1890</v>
      </c>
      <c r="C276" s="104">
        <v>1.077</v>
      </c>
      <c r="D276" s="104">
        <v>1.1000000000000001</v>
      </c>
      <c r="E276" s="104">
        <v>1.107</v>
      </c>
      <c r="F276" s="104">
        <v>1.075</v>
      </c>
      <c r="G276" s="105">
        <v>-1.3899999999999999E-2</v>
      </c>
      <c r="H276" s="225"/>
      <c r="I276" s="225"/>
      <c r="J276" s="119">
        <v>44441</v>
      </c>
      <c r="K276" s="104">
        <v>6.0739999999999998</v>
      </c>
      <c r="L276" s="104">
        <v>6.0949999999999998</v>
      </c>
      <c r="M276" s="104">
        <v>6.0990000000000002</v>
      </c>
      <c r="N276" s="104">
        <v>6.0720000000000001</v>
      </c>
      <c r="O276" s="105">
        <v>5.5999999999999999E-3</v>
      </c>
      <c r="P276" s="225"/>
      <c r="Q276" s="228" t="str">
        <f t="shared" si="24"/>
        <v>20-01-2021</v>
      </c>
      <c r="R276" s="229">
        <f t="shared" si="25"/>
        <v>1.077</v>
      </c>
      <c r="S276" s="230">
        <f t="shared" si="26"/>
        <v>-1.3899999999999999E-2</v>
      </c>
      <c r="T276" s="229">
        <f t="shared" si="27"/>
        <v>5.9420000000000002</v>
      </c>
      <c r="U276" s="230">
        <f t="shared" si="28"/>
        <v>1E-3</v>
      </c>
      <c r="V276" s="229">
        <f t="shared" si="29"/>
        <v>4.8650000000000002</v>
      </c>
    </row>
    <row r="277" spans="2:22">
      <c r="B277" s="120" t="s">
        <v>1891</v>
      </c>
      <c r="C277" s="104">
        <v>1.109</v>
      </c>
      <c r="D277" s="104">
        <v>1.085</v>
      </c>
      <c r="E277" s="104">
        <v>1.123</v>
      </c>
      <c r="F277" s="104">
        <v>1.077</v>
      </c>
      <c r="G277" s="105">
        <v>3.0099999999999998E-2</v>
      </c>
      <c r="H277" s="225"/>
      <c r="I277" s="225"/>
      <c r="J277" s="119">
        <v>44471</v>
      </c>
      <c r="K277" s="104">
        <v>6.01</v>
      </c>
      <c r="L277" s="104">
        <v>6.0730000000000004</v>
      </c>
      <c r="M277" s="104">
        <v>6.0730000000000004</v>
      </c>
      <c r="N277" s="104">
        <v>6.01</v>
      </c>
      <c r="O277" s="105">
        <v>-1.0500000000000001E-2</v>
      </c>
      <c r="P277" s="225"/>
      <c r="Q277" s="228" t="str">
        <f t="shared" si="24"/>
        <v>21-01-2021</v>
      </c>
      <c r="R277" s="229">
        <f t="shared" si="25"/>
        <v>1.109</v>
      </c>
      <c r="S277" s="230">
        <f t="shared" si="26"/>
        <v>3.0099999999999998E-2</v>
      </c>
      <c r="T277" s="229">
        <f t="shared" si="27"/>
        <v>5.9560000000000004</v>
      </c>
      <c r="U277" s="230">
        <f t="shared" si="28"/>
        <v>2.3999999999999998E-3</v>
      </c>
      <c r="V277" s="229">
        <f t="shared" si="29"/>
        <v>4.8470000000000004</v>
      </c>
    </row>
    <row r="278" spans="2:22">
      <c r="B278" s="120" t="s">
        <v>1892</v>
      </c>
      <c r="C278" s="104">
        <v>1.0860000000000001</v>
      </c>
      <c r="D278" s="104">
        <v>1.113</v>
      </c>
      <c r="E278" s="104">
        <v>1.1180000000000001</v>
      </c>
      <c r="F278" s="104">
        <v>1.08</v>
      </c>
      <c r="G278" s="105">
        <v>-2.1399999999999999E-2</v>
      </c>
      <c r="H278" s="225"/>
      <c r="I278" s="225"/>
      <c r="J278" s="119">
        <v>44502</v>
      </c>
      <c r="K278" s="104">
        <v>5.9619999999999997</v>
      </c>
      <c r="L278" s="104">
        <v>6.0149999999999997</v>
      </c>
      <c r="M278" s="104">
        <v>6.0229999999999997</v>
      </c>
      <c r="N278" s="104">
        <v>5.944</v>
      </c>
      <c r="O278" s="105">
        <v>-8.0000000000000002E-3</v>
      </c>
      <c r="P278" s="225"/>
      <c r="Q278" s="228" t="str">
        <f t="shared" si="24"/>
        <v>22-01-2021</v>
      </c>
      <c r="R278" s="229">
        <f t="shared" si="25"/>
        <v>1.0860000000000001</v>
      </c>
      <c r="S278" s="230">
        <f t="shared" si="26"/>
        <v>-2.1399999999999999E-2</v>
      </c>
      <c r="T278" s="229">
        <f t="shared" si="27"/>
        <v>5.9390000000000001</v>
      </c>
      <c r="U278" s="230">
        <f t="shared" si="28"/>
        <v>-2.8999999999999998E-3</v>
      </c>
      <c r="V278" s="229">
        <f t="shared" si="29"/>
        <v>4.8529999999999998</v>
      </c>
    </row>
    <row r="279" spans="2:22">
      <c r="B279" s="120" t="s">
        <v>1893</v>
      </c>
      <c r="C279" s="104">
        <v>1.0329999999999999</v>
      </c>
      <c r="D279" s="104">
        <v>1.0960000000000001</v>
      </c>
      <c r="E279" s="104">
        <v>1.103</v>
      </c>
      <c r="F279" s="104">
        <v>1.03</v>
      </c>
      <c r="G279" s="105">
        <v>-4.8500000000000001E-2</v>
      </c>
      <c r="H279" s="225"/>
      <c r="I279" s="225"/>
      <c r="J279" s="119">
        <v>44532</v>
      </c>
      <c r="K279" s="104">
        <v>5.99</v>
      </c>
      <c r="L279" s="104">
        <v>5.952</v>
      </c>
      <c r="M279" s="104">
        <v>5.9950000000000001</v>
      </c>
      <c r="N279" s="104">
        <v>5.9509999999999996</v>
      </c>
      <c r="O279" s="105">
        <v>4.7000000000000002E-3</v>
      </c>
      <c r="P279" s="225"/>
      <c r="Q279" s="228" t="str">
        <f t="shared" si="24"/>
        <v>25-01-2021</v>
      </c>
      <c r="R279" s="229">
        <f t="shared" si="25"/>
        <v>1.0329999999999999</v>
      </c>
      <c r="S279" s="230">
        <f t="shared" si="26"/>
        <v>-4.8500000000000001E-2</v>
      </c>
      <c r="T279" s="229">
        <f t="shared" si="27"/>
        <v>5.9539999999999997</v>
      </c>
      <c r="U279" s="230">
        <f t="shared" si="28"/>
        <v>2.5000000000000001E-3</v>
      </c>
      <c r="V279" s="229">
        <f t="shared" si="29"/>
        <v>4.9209999999999994</v>
      </c>
    </row>
    <row r="280" spans="2:22">
      <c r="B280" s="120" t="s">
        <v>1897</v>
      </c>
      <c r="C280" s="104">
        <v>1.0329999999999999</v>
      </c>
      <c r="D280" s="104">
        <v>1.0429999999999999</v>
      </c>
      <c r="E280" s="104">
        <v>1.0529999999999999</v>
      </c>
      <c r="F280" s="104">
        <v>1.028</v>
      </c>
      <c r="G280" s="105">
        <v>0</v>
      </c>
      <c r="H280" s="225"/>
      <c r="I280" s="225"/>
      <c r="J280" s="120" t="s">
        <v>1898</v>
      </c>
      <c r="K280" s="104">
        <v>6.0220000000000002</v>
      </c>
      <c r="L280" s="104">
        <v>6.0190000000000001</v>
      </c>
      <c r="M280" s="104">
        <v>6.0259999999999998</v>
      </c>
      <c r="N280" s="104">
        <v>6.0019999999999998</v>
      </c>
      <c r="O280" s="105">
        <v>5.3E-3</v>
      </c>
      <c r="P280" s="225"/>
      <c r="Q280" s="228">
        <f t="shared" si="24"/>
        <v>0</v>
      </c>
      <c r="R280" s="229">
        <f t="shared" si="25"/>
        <v>0</v>
      </c>
      <c r="S280" s="230">
        <f t="shared" si="26"/>
        <v>0</v>
      </c>
      <c r="T280" s="229">
        <f t="shared" si="27"/>
        <v>0</v>
      </c>
      <c r="U280" s="230">
        <f t="shared" si="28"/>
        <v>0</v>
      </c>
      <c r="V280" s="229">
        <f t="shared" si="29"/>
        <v>0</v>
      </c>
    </row>
    <row r="281" spans="2:22">
      <c r="B281" s="120" t="s">
        <v>1894</v>
      </c>
      <c r="C281" s="104">
        <v>1.0129999999999999</v>
      </c>
      <c r="D281" s="104">
        <v>1.04</v>
      </c>
      <c r="E281" s="104">
        <v>1.05</v>
      </c>
      <c r="F281" s="104">
        <v>1.0009999999999999</v>
      </c>
      <c r="G281" s="105">
        <v>-1.9699999999999999E-2</v>
      </c>
      <c r="H281" s="225"/>
      <c r="I281" s="225"/>
      <c r="J281" s="120" t="s">
        <v>1899</v>
      </c>
      <c r="K281" s="104">
        <v>6.0220000000000002</v>
      </c>
      <c r="L281" s="104">
        <v>6.0330000000000004</v>
      </c>
      <c r="M281" s="104">
        <v>6.04</v>
      </c>
      <c r="N281" s="104">
        <v>6.0179999999999998</v>
      </c>
      <c r="O281" s="105">
        <v>0</v>
      </c>
      <c r="P281" s="225"/>
      <c r="Q281" s="228" t="str">
        <f t="shared" si="24"/>
        <v>27-01-2021</v>
      </c>
      <c r="R281" s="229">
        <f t="shared" si="25"/>
        <v>1.0129999999999999</v>
      </c>
      <c r="S281" s="230">
        <f t="shared" si="26"/>
        <v>-1.9699999999999999E-2</v>
      </c>
      <c r="T281" s="229">
        <f t="shared" si="27"/>
        <v>5.9539999999999997</v>
      </c>
      <c r="U281" s="230">
        <f t="shared" si="28"/>
        <v>0</v>
      </c>
      <c r="V281" s="229">
        <f t="shared" si="29"/>
        <v>4.9409999999999998</v>
      </c>
    </row>
    <row r="282" spans="2:22">
      <c r="B282" s="120" t="s">
        <v>1895</v>
      </c>
      <c r="C282" s="104">
        <v>1.052</v>
      </c>
      <c r="D282" s="104">
        <v>1.0229999999999999</v>
      </c>
      <c r="E282" s="104">
        <v>1.0720000000000001</v>
      </c>
      <c r="F282" s="104">
        <v>0.996</v>
      </c>
      <c r="G282" s="105">
        <v>3.85E-2</v>
      </c>
      <c r="H282" s="225"/>
      <c r="I282" s="225"/>
      <c r="J282" s="120" t="s">
        <v>1900</v>
      </c>
      <c r="K282" s="104">
        <v>6.03</v>
      </c>
      <c r="L282" s="104">
        <v>6.0469999999999997</v>
      </c>
      <c r="M282" s="104">
        <v>6.0469999999999997</v>
      </c>
      <c r="N282" s="104">
        <v>6.0179999999999998</v>
      </c>
      <c r="O282" s="105">
        <v>1.2999999999999999E-3</v>
      </c>
      <c r="P282" s="225"/>
      <c r="Q282" s="228" t="str">
        <f t="shared" si="24"/>
        <v>28-01-2021</v>
      </c>
      <c r="R282" s="229">
        <f t="shared" si="25"/>
        <v>1.052</v>
      </c>
      <c r="S282" s="230">
        <f t="shared" si="26"/>
        <v>3.85E-2</v>
      </c>
      <c r="T282" s="229">
        <f t="shared" si="27"/>
        <v>5.9329999999999998</v>
      </c>
      <c r="U282" s="230">
        <f t="shared" si="28"/>
        <v>-3.5000000000000001E-3</v>
      </c>
      <c r="V282" s="229">
        <f t="shared" si="29"/>
        <v>4.8810000000000002</v>
      </c>
    </row>
    <row r="283" spans="2:22">
      <c r="B283" s="120" t="s">
        <v>1896</v>
      </c>
      <c r="C283" s="104">
        <v>1.071</v>
      </c>
      <c r="D283" s="104">
        <v>1.048</v>
      </c>
      <c r="E283" s="104">
        <v>1.105</v>
      </c>
      <c r="F283" s="104">
        <v>1.042</v>
      </c>
      <c r="G283" s="105">
        <v>1.7999999999999999E-2</v>
      </c>
      <c r="H283" s="225"/>
      <c r="I283" s="225"/>
      <c r="J283" s="120" t="s">
        <v>1901</v>
      </c>
      <c r="K283" s="104">
        <v>6.1319999999999997</v>
      </c>
      <c r="L283" s="104">
        <v>6.0330000000000004</v>
      </c>
      <c r="M283" s="104">
        <v>6.1369999999999996</v>
      </c>
      <c r="N283" s="104">
        <v>6.0279999999999996</v>
      </c>
      <c r="O283" s="105">
        <v>1.6899999999999998E-2</v>
      </c>
      <c r="P283" s="225"/>
      <c r="Q283" s="228" t="str">
        <f t="shared" si="24"/>
        <v>29-01-2021</v>
      </c>
      <c r="R283" s="229">
        <f t="shared" si="25"/>
        <v>1.071</v>
      </c>
      <c r="S283" s="230">
        <f t="shared" si="26"/>
        <v>1.7999999999999999E-2</v>
      </c>
      <c r="T283" s="229">
        <f t="shared" si="27"/>
        <v>5.9489999999999998</v>
      </c>
      <c r="U283" s="230">
        <f t="shared" si="28"/>
        <v>2.7000000000000001E-3</v>
      </c>
      <c r="V283" s="229">
        <f t="shared" si="29"/>
        <v>4.8780000000000001</v>
      </c>
    </row>
    <row r="284" spans="2:22">
      <c r="B284" s="119">
        <v>44198</v>
      </c>
      <c r="C284" s="104">
        <v>1.079</v>
      </c>
      <c r="D284" s="104">
        <v>1.071</v>
      </c>
      <c r="E284" s="104">
        <v>1.089</v>
      </c>
      <c r="F284" s="104">
        <v>1.06</v>
      </c>
      <c r="G284" s="105">
        <v>7.9000000000000008E-3</v>
      </c>
      <c r="H284" s="225"/>
      <c r="I284" s="225"/>
      <c r="J284" s="120" t="s">
        <v>1902</v>
      </c>
      <c r="K284" s="104">
        <v>6.202</v>
      </c>
      <c r="L284" s="104">
        <v>6.1920000000000002</v>
      </c>
      <c r="M284" s="104">
        <v>6.2119999999999997</v>
      </c>
      <c r="N284" s="104">
        <v>6.1820000000000004</v>
      </c>
      <c r="O284" s="105">
        <v>1.14E-2</v>
      </c>
      <c r="P284" s="225"/>
      <c r="Q284" s="228">
        <f t="shared" si="24"/>
        <v>44198</v>
      </c>
      <c r="R284" s="229">
        <f t="shared" si="25"/>
        <v>1.079</v>
      </c>
      <c r="S284" s="230">
        <f t="shared" si="26"/>
        <v>7.9000000000000008E-3</v>
      </c>
      <c r="T284" s="229">
        <f t="shared" si="27"/>
        <v>6.06</v>
      </c>
      <c r="U284" s="230">
        <f t="shared" si="28"/>
        <v>1.8700000000000001E-2</v>
      </c>
      <c r="V284" s="229">
        <f t="shared" si="29"/>
        <v>4.9809999999999999</v>
      </c>
    </row>
    <row r="285" spans="2:22">
      <c r="B285" s="119">
        <v>44229</v>
      </c>
      <c r="C285" s="104">
        <v>1.095</v>
      </c>
      <c r="D285" s="104">
        <v>1.083</v>
      </c>
      <c r="E285" s="104">
        <v>1.1180000000000001</v>
      </c>
      <c r="F285" s="104">
        <v>1.0740000000000001</v>
      </c>
      <c r="G285" s="105">
        <v>1.44E-2</v>
      </c>
      <c r="H285" s="225"/>
      <c r="I285" s="225"/>
      <c r="J285" s="120" t="s">
        <v>1903</v>
      </c>
      <c r="K285" s="104">
        <v>6.1719999999999997</v>
      </c>
      <c r="L285" s="104">
        <v>6.2069999999999999</v>
      </c>
      <c r="M285" s="104">
        <v>6.2069999999999999</v>
      </c>
      <c r="N285" s="104">
        <v>6.16</v>
      </c>
      <c r="O285" s="105">
        <v>-4.7999999999999996E-3</v>
      </c>
      <c r="P285" s="225"/>
      <c r="Q285" s="228">
        <f t="shared" si="24"/>
        <v>44229</v>
      </c>
      <c r="R285" s="229">
        <f t="shared" si="25"/>
        <v>1.095</v>
      </c>
      <c r="S285" s="230">
        <f t="shared" si="26"/>
        <v>1.44E-2</v>
      </c>
      <c r="T285" s="229">
        <f t="shared" si="27"/>
        <v>6.1269999999999998</v>
      </c>
      <c r="U285" s="230">
        <f t="shared" si="28"/>
        <v>1.11E-2</v>
      </c>
      <c r="V285" s="229">
        <f t="shared" si="29"/>
        <v>5.032</v>
      </c>
    </row>
    <row r="286" spans="2:22">
      <c r="B286" s="119">
        <v>44257</v>
      </c>
      <c r="C286" s="104">
        <v>1.139</v>
      </c>
      <c r="D286" s="104">
        <v>1.1080000000000001</v>
      </c>
      <c r="E286" s="104">
        <v>1.141</v>
      </c>
      <c r="F286" s="104">
        <v>1.105</v>
      </c>
      <c r="G286" s="105">
        <v>4.07E-2</v>
      </c>
      <c r="H286" s="225"/>
      <c r="I286" s="225"/>
      <c r="J286" s="120" t="s">
        <v>1904</v>
      </c>
      <c r="K286" s="104">
        <v>6.1470000000000002</v>
      </c>
      <c r="L286" s="104">
        <v>6.1719999999999997</v>
      </c>
      <c r="M286" s="104">
        <v>6.1719999999999997</v>
      </c>
      <c r="N286" s="104">
        <v>6.141</v>
      </c>
      <c r="O286" s="105">
        <v>-4.1000000000000003E-3</v>
      </c>
      <c r="P286" s="225"/>
      <c r="Q286" s="228">
        <f t="shared" si="24"/>
        <v>44257</v>
      </c>
      <c r="R286" s="229">
        <f t="shared" si="25"/>
        <v>1.139</v>
      </c>
      <c r="S286" s="230">
        <f t="shared" si="26"/>
        <v>4.07E-2</v>
      </c>
      <c r="T286" s="229">
        <f t="shared" si="27"/>
        <v>6.0839999999999996</v>
      </c>
      <c r="U286" s="230">
        <f t="shared" si="28"/>
        <v>-7.0000000000000001E-3</v>
      </c>
      <c r="V286" s="229">
        <f t="shared" si="29"/>
        <v>4.9449999999999994</v>
      </c>
    </row>
    <row r="287" spans="2:22">
      <c r="B287" s="119">
        <v>44288</v>
      </c>
      <c r="C287" s="104">
        <v>1.1359999999999999</v>
      </c>
      <c r="D287" s="104">
        <v>1.143</v>
      </c>
      <c r="E287" s="104">
        <v>1.1619999999999999</v>
      </c>
      <c r="F287" s="104">
        <v>1.131</v>
      </c>
      <c r="G287" s="105">
        <v>-2.8999999999999998E-3</v>
      </c>
      <c r="H287" s="225"/>
      <c r="I287" s="225"/>
      <c r="J287" s="120" t="s">
        <v>1905</v>
      </c>
      <c r="K287" s="104">
        <v>6.1820000000000004</v>
      </c>
      <c r="L287" s="104">
        <v>6.173</v>
      </c>
      <c r="M287" s="104">
        <v>6.1849999999999996</v>
      </c>
      <c r="N287" s="104">
        <v>6.149</v>
      </c>
      <c r="O287" s="105">
        <v>5.7000000000000002E-3</v>
      </c>
      <c r="P287" s="225"/>
      <c r="Q287" s="228">
        <f t="shared" si="24"/>
        <v>44288</v>
      </c>
      <c r="R287" s="229">
        <f t="shared" si="25"/>
        <v>1.1359999999999999</v>
      </c>
      <c r="S287" s="230">
        <f t="shared" si="26"/>
        <v>-2.8999999999999998E-3</v>
      </c>
      <c r="T287" s="229">
        <f t="shared" si="27"/>
        <v>6.0739999999999998</v>
      </c>
      <c r="U287" s="230">
        <f t="shared" si="28"/>
        <v>-1.6000000000000001E-3</v>
      </c>
      <c r="V287" s="229">
        <f t="shared" si="29"/>
        <v>4.9379999999999997</v>
      </c>
    </row>
    <row r="288" spans="2:22">
      <c r="B288" s="119">
        <v>44318</v>
      </c>
      <c r="C288" s="104">
        <v>1.169</v>
      </c>
      <c r="D288" s="104">
        <v>1.1379999999999999</v>
      </c>
      <c r="E288" s="104">
        <v>1.1879999999999999</v>
      </c>
      <c r="F288" s="104">
        <v>1.129</v>
      </c>
      <c r="G288" s="105">
        <v>2.9000000000000001E-2</v>
      </c>
      <c r="H288" s="225"/>
      <c r="I288" s="225"/>
      <c r="J288" s="120" t="s">
        <v>1906</v>
      </c>
      <c r="K288" s="104">
        <v>6.2290000000000001</v>
      </c>
      <c r="L288" s="104">
        <v>6.2149999999999999</v>
      </c>
      <c r="M288" s="104">
        <v>6.242</v>
      </c>
      <c r="N288" s="104">
        <v>6.2009999999999996</v>
      </c>
      <c r="O288" s="105">
        <v>7.6E-3</v>
      </c>
      <c r="P288" s="225"/>
      <c r="Q288" s="228">
        <f t="shared" si="24"/>
        <v>44318</v>
      </c>
      <c r="R288" s="229">
        <f t="shared" si="25"/>
        <v>1.169</v>
      </c>
      <c r="S288" s="230">
        <f t="shared" si="26"/>
        <v>2.9000000000000001E-2</v>
      </c>
      <c r="T288" s="229">
        <f t="shared" si="27"/>
        <v>6.0709999999999997</v>
      </c>
      <c r="U288" s="230">
        <f t="shared" si="28"/>
        <v>-5.0000000000000001E-4</v>
      </c>
      <c r="V288" s="229">
        <f t="shared" si="29"/>
        <v>4.9019999999999992</v>
      </c>
    </row>
    <row r="289" spans="2:22">
      <c r="B289" s="119">
        <v>44410</v>
      </c>
      <c r="C289" s="104">
        <v>1.1759999999999999</v>
      </c>
      <c r="D289" s="104">
        <v>1.1719999999999999</v>
      </c>
      <c r="E289" s="104">
        <v>1.2</v>
      </c>
      <c r="F289" s="104">
        <v>1.1499999999999999</v>
      </c>
      <c r="G289" s="105">
        <v>6.0000000000000001E-3</v>
      </c>
      <c r="H289" s="225"/>
      <c r="I289" s="225"/>
      <c r="J289" s="119">
        <v>44199</v>
      </c>
      <c r="K289" s="104">
        <v>6.2089999999999996</v>
      </c>
      <c r="L289" s="104">
        <v>6.2359999999999998</v>
      </c>
      <c r="M289" s="104">
        <v>6.2359999999999998</v>
      </c>
      <c r="N289" s="104">
        <v>6.1950000000000003</v>
      </c>
      <c r="O289" s="105">
        <v>-3.2000000000000002E-3</v>
      </c>
      <c r="P289" s="225"/>
      <c r="Q289" s="228">
        <f t="shared" si="24"/>
        <v>44410</v>
      </c>
      <c r="R289" s="229">
        <f t="shared" si="25"/>
        <v>1.1759999999999999</v>
      </c>
      <c r="S289" s="230">
        <f t="shared" si="26"/>
        <v>6.0000000000000001E-3</v>
      </c>
      <c r="T289" s="229">
        <f t="shared" si="27"/>
        <v>6.04</v>
      </c>
      <c r="U289" s="230">
        <f t="shared" si="28"/>
        <v>-5.1000000000000004E-3</v>
      </c>
      <c r="V289" s="229">
        <f t="shared" si="29"/>
        <v>4.8639999999999999</v>
      </c>
    </row>
    <row r="290" spans="2:22">
      <c r="B290" s="119">
        <v>44441</v>
      </c>
      <c r="C290" s="104">
        <v>1.1599999999999999</v>
      </c>
      <c r="D290" s="104">
        <v>1.1639999999999999</v>
      </c>
      <c r="E290" s="104">
        <v>1.1719999999999999</v>
      </c>
      <c r="F290" s="104">
        <v>1.1399999999999999</v>
      </c>
      <c r="G290" s="105">
        <v>-1.32E-2</v>
      </c>
      <c r="H290" s="225"/>
      <c r="I290" s="225"/>
      <c r="J290" s="119">
        <v>44230</v>
      </c>
      <c r="K290" s="104">
        <v>6.2359999999999998</v>
      </c>
      <c r="L290" s="104">
        <v>6.2080000000000002</v>
      </c>
      <c r="M290" s="104">
        <v>6.2359999999999998</v>
      </c>
      <c r="N290" s="104">
        <v>6.1879999999999997</v>
      </c>
      <c r="O290" s="105">
        <v>4.3E-3</v>
      </c>
      <c r="P290" s="225"/>
      <c r="Q290" s="228">
        <f t="shared" si="24"/>
        <v>44441</v>
      </c>
      <c r="R290" s="229">
        <f t="shared" si="25"/>
        <v>1.1599999999999999</v>
      </c>
      <c r="S290" s="230">
        <f t="shared" si="26"/>
        <v>-1.32E-2</v>
      </c>
      <c r="T290" s="229">
        <f t="shared" si="27"/>
        <v>6.0739999999999998</v>
      </c>
      <c r="U290" s="230">
        <f t="shared" si="28"/>
        <v>5.5999999999999999E-3</v>
      </c>
      <c r="V290" s="229">
        <f t="shared" si="29"/>
        <v>4.9139999999999997</v>
      </c>
    </row>
    <row r="291" spans="2:22">
      <c r="B291" s="119">
        <v>44471</v>
      </c>
      <c r="C291" s="104">
        <v>1.1240000000000001</v>
      </c>
      <c r="D291" s="104">
        <v>1.1639999999999999</v>
      </c>
      <c r="E291" s="104">
        <v>1.1759999999999999</v>
      </c>
      <c r="F291" s="104">
        <v>1.1220000000000001</v>
      </c>
      <c r="G291" s="105">
        <v>-3.1E-2</v>
      </c>
      <c r="H291" s="225"/>
      <c r="I291" s="225"/>
      <c r="J291" s="119">
        <v>44258</v>
      </c>
      <c r="K291" s="104">
        <v>6.2380000000000004</v>
      </c>
      <c r="L291" s="104">
        <v>6.242</v>
      </c>
      <c r="M291" s="104">
        <v>6.2460000000000004</v>
      </c>
      <c r="N291" s="104">
        <v>6.2190000000000003</v>
      </c>
      <c r="O291" s="105">
        <v>2.9999999999999997E-4</v>
      </c>
      <c r="P291" s="225"/>
      <c r="Q291" s="228">
        <f t="shared" si="24"/>
        <v>44471</v>
      </c>
      <c r="R291" s="229">
        <f t="shared" si="25"/>
        <v>1.1240000000000001</v>
      </c>
      <c r="S291" s="230">
        <f t="shared" si="26"/>
        <v>-3.1E-2</v>
      </c>
      <c r="T291" s="229">
        <f t="shared" si="27"/>
        <v>6.01</v>
      </c>
      <c r="U291" s="230">
        <f t="shared" si="28"/>
        <v>-1.0500000000000001E-2</v>
      </c>
      <c r="V291" s="229">
        <f t="shared" si="29"/>
        <v>4.8859999999999992</v>
      </c>
    </row>
    <row r="292" spans="2:22">
      <c r="B292" s="119">
        <v>44502</v>
      </c>
      <c r="C292" s="104">
        <v>1.165</v>
      </c>
      <c r="D292" s="104">
        <v>1.147</v>
      </c>
      <c r="E292" s="104">
        <v>1.1659999999999999</v>
      </c>
      <c r="F292" s="104">
        <v>1.1319999999999999</v>
      </c>
      <c r="G292" s="105">
        <v>3.61E-2</v>
      </c>
      <c r="H292" s="225"/>
      <c r="I292" s="225"/>
      <c r="J292" s="119">
        <v>44289</v>
      </c>
      <c r="K292" s="104">
        <v>6.2119999999999997</v>
      </c>
      <c r="L292" s="104">
        <v>6.258</v>
      </c>
      <c r="M292" s="104">
        <v>6.258</v>
      </c>
      <c r="N292" s="104">
        <v>6.2119999999999997</v>
      </c>
      <c r="O292" s="105">
        <v>-4.1999999999999997E-3</v>
      </c>
      <c r="P292" s="225"/>
      <c r="Q292" s="228">
        <f t="shared" si="24"/>
        <v>44502</v>
      </c>
      <c r="R292" s="229">
        <f t="shared" si="25"/>
        <v>1.165</v>
      </c>
      <c r="S292" s="230">
        <f t="shared" si="26"/>
        <v>3.61E-2</v>
      </c>
      <c r="T292" s="229">
        <f t="shared" si="27"/>
        <v>5.9619999999999997</v>
      </c>
      <c r="U292" s="230">
        <f t="shared" si="28"/>
        <v>-8.0000000000000002E-3</v>
      </c>
      <c r="V292" s="229">
        <f t="shared" si="29"/>
        <v>4.7969999999999997</v>
      </c>
    </row>
    <row r="293" spans="2:22">
      <c r="B293" s="119">
        <v>44532</v>
      </c>
      <c r="C293" s="104">
        <v>1.21</v>
      </c>
      <c r="D293" s="104">
        <v>1.163</v>
      </c>
      <c r="E293" s="104">
        <v>1.2130000000000001</v>
      </c>
      <c r="F293" s="104">
        <v>1.1499999999999999</v>
      </c>
      <c r="G293" s="105">
        <v>3.8699999999999998E-2</v>
      </c>
      <c r="H293" s="225"/>
      <c r="I293" s="225"/>
      <c r="J293" s="119">
        <v>44319</v>
      </c>
      <c r="K293" s="104">
        <v>6.2320000000000002</v>
      </c>
      <c r="L293" s="104">
        <v>6.2140000000000004</v>
      </c>
      <c r="M293" s="104">
        <v>6.2539999999999996</v>
      </c>
      <c r="N293" s="104">
        <v>6.2039999999999997</v>
      </c>
      <c r="O293" s="105">
        <v>3.2000000000000002E-3</v>
      </c>
      <c r="P293" s="225"/>
      <c r="Q293" s="228">
        <f t="shared" si="24"/>
        <v>44532</v>
      </c>
      <c r="R293" s="229">
        <f t="shared" si="25"/>
        <v>1.21</v>
      </c>
      <c r="S293" s="230">
        <f t="shared" si="26"/>
        <v>3.8699999999999998E-2</v>
      </c>
      <c r="T293" s="229">
        <f t="shared" si="27"/>
        <v>5.99</v>
      </c>
      <c r="U293" s="230">
        <f t="shared" si="28"/>
        <v>4.7000000000000002E-3</v>
      </c>
      <c r="V293" s="229">
        <f t="shared" si="29"/>
        <v>4.78</v>
      </c>
    </row>
    <row r="294" spans="2:22">
      <c r="B294" s="120" t="s">
        <v>1898</v>
      </c>
      <c r="C294" s="104">
        <v>1.25</v>
      </c>
      <c r="D294" s="104">
        <v>1.25</v>
      </c>
      <c r="E294" s="104">
        <v>1.25</v>
      </c>
      <c r="F294" s="104">
        <v>1.25</v>
      </c>
      <c r="G294" s="105">
        <v>3.32E-2</v>
      </c>
      <c r="H294" s="225"/>
      <c r="I294" s="225"/>
      <c r="J294" s="119">
        <v>44411</v>
      </c>
      <c r="K294" s="104">
        <v>6.2229999999999999</v>
      </c>
      <c r="L294" s="104">
        <v>6.2439999999999998</v>
      </c>
      <c r="M294" s="104">
        <v>6.2450000000000001</v>
      </c>
      <c r="N294" s="104">
        <v>6.2080000000000002</v>
      </c>
      <c r="O294" s="105">
        <v>-1.4E-3</v>
      </c>
      <c r="P294" s="225"/>
      <c r="Q294" s="228" t="str">
        <f t="shared" si="24"/>
        <v>15-02-2021</v>
      </c>
      <c r="R294" s="229">
        <f t="shared" si="25"/>
        <v>1.25</v>
      </c>
      <c r="S294" s="230">
        <f t="shared" si="26"/>
        <v>3.32E-2</v>
      </c>
      <c r="T294" s="229">
        <f t="shared" si="27"/>
        <v>6.0220000000000002</v>
      </c>
      <c r="U294" s="230">
        <f t="shared" si="28"/>
        <v>5.3E-3</v>
      </c>
      <c r="V294" s="229">
        <f t="shared" si="29"/>
        <v>4.7720000000000002</v>
      </c>
    </row>
    <row r="295" spans="2:22">
      <c r="B295" s="120" t="s">
        <v>1899</v>
      </c>
      <c r="C295" s="104">
        <v>1.3109999999999999</v>
      </c>
      <c r="D295" s="104">
        <v>1.25</v>
      </c>
      <c r="E295" s="104">
        <v>1.3169999999999999</v>
      </c>
      <c r="F295" s="104">
        <v>1.2230000000000001</v>
      </c>
      <c r="G295" s="105">
        <v>4.8500000000000001E-2</v>
      </c>
      <c r="H295" s="225"/>
      <c r="I295" s="225"/>
      <c r="J295" s="119">
        <v>44442</v>
      </c>
      <c r="K295" s="104">
        <v>6.2060000000000004</v>
      </c>
      <c r="L295" s="104">
        <v>6.2229999999999999</v>
      </c>
      <c r="M295" s="104">
        <v>6.2290000000000001</v>
      </c>
      <c r="N295" s="104">
        <v>6.2060000000000004</v>
      </c>
      <c r="O295" s="105">
        <v>-2.7000000000000001E-3</v>
      </c>
      <c r="P295" s="225"/>
      <c r="Q295" s="228" t="str">
        <f t="shared" si="24"/>
        <v>16-02-2021</v>
      </c>
      <c r="R295" s="229">
        <f t="shared" si="25"/>
        <v>1.3109999999999999</v>
      </c>
      <c r="S295" s="230">
        <f t="shared" si="26"/>
        <v>4.8500000000000001E-2</v>
      </c>
      <c r="T295" s="229">
        <f t="shared" si="27"/>
        <v>6.0220000000000002</v>
      </c>
      <c r="U295" s="230">
        <f t="shared" si="28"/>
        <v>0</v>
      </c>
      <c r="V295" s="229">
        <f t="shared" si="29"/>
        <v>4.7110000000000003</v>
      </c>
    </row>
    <row r="296" spans="2:22">
      <c r="B296" s="120" t="s">
        <v>1900</v>
      </c>
      <c r="C296" s="104">
        <v>1.282</v>
      </c>
      <c r="D296" s="104">
        <v>1.329</v>
      </c>
      <c r="E296" s="104">
        <v>1.333</v>
      </c>
      <c r="F296" s="104">
        <v>1.2689999999999999</v>
      </c>
      <c r="G296" s="105">
        <v>-2.18E-2</v>
      </c>
      <c r="H296" s="225"/>
      <c r="I296" s="225"/>
      <c r="J296" s="119">
        <v>44472</v>
      </c>
      <c r="K296" s="104">
        <v>6.2469999999999999</v>
      </c>
      <c r="L296" s="104">
        <v>6.2089999999999996</v>
      </c>
      <c r="M296" s="104">
        <v>6.274</v>
      </c>
      <c r="N296" s="104">
        <v>6.2</v>
      </c>
      <c r="O296" s="105">
        <v>6.6E-3</v>
      </c>
      <c r="P296" s="225"/>
      <c r="Q296" s="228" t="str">
        <f t="shared" si="24"/>
        <v>17-02-2021</v>
      </c>
      <c r="R296" s="229">
        <f t="shared" si="25"/>
        <v>1.282</v>
      </c>
      <c r="S296" s="230">
        <f t="shared" si="26"/>
        <v>-2.18E-2</v>
      </c>
      <c r="T296" s="229">
        <f t="shared" si="27"/>
        <v>6.03</v>
      </c>
      <c r="U296" s="230">
        <f t="shared" si="28"/>
        <v>1.2999999999999999E-3</v>
      </c>
      <c r="V296" s="229">
        <f t="shared" si="29"/>
        <v>4.7480000000000002</v>
      </c>
    </row>
    <row r="297" spans="2:22">
      <c r="B297" s="120" t="s">
        <v>1901</v>
      </c>
      <c r="C297" s="104">
        <v>1.2969999999999999</v>
      </c>
      <c r="D297" s="104">
        <v>1.274</v>
      </c>
      <c r="E297" s="104">
        <v>1.3180000000000001</v>
      </c>
      <c r="F297" s="104">
        <v>1.258</v>
      </c>
      <c r="G297" s="105">
        <v>1.1900000000000001E-2</v>
      </c>
      <c r="H297" s="225"/>
      <c r="I297" s="225"/>
      <c r="J297" s="119">
        <v>44533</v>
      </c>
      <c r="K297" s="104">
        <v>6.2320000000000002</v>
      </c>
      <c r="L297" s="104">
        <v>6.2329999999999997</v>
      </c>
      <c r="M297" s="104">
        <v>6.258</v>
      </c>
      <c r="N297" s="104">
        <v>6.2270000000000003</v>
      </c>
      <c r="O297" s="105">
        <v>-2.3999999999999998E-3</v>
      </c>
      <c r="P297" s="225"/>
      <c r="Q297" s="228" t="str">
        <f t="shared" si="24"/>
        <v>18-02-2021</v>
      </c>
      <c r="R297" s="229">
        <f t="shared" si="25"/>
        <v>1.2969999999999999</v>
      </c>
      <c r="S297" s="230">
        <f t="shared" si="26"/>
        <v>1.1900000000000001E-2</v>
      </c>
      <c r="T297" s="229">
        <f t="shared" si="27"/>
        <v>6.1319999999999997</v>
      </c>
      <c r="U297" s="230">
        <f t="shared" si="28"/>
        <v>1.6899999999999998E-2</v>
      </c>
      <c r="V297" s="229">
        <f t="shared" si="29"/>
        <v>4.835</v>
      </c>
    </row>
    <row r="298" spans="2:22">
      <c r="B298" s="120" t="s">
        <v>1907</v>
      </c>
      <c r="C298" s="104">
        <v>1.34</v>
      </c>
      <c r="D298" s="104">
        <v>1.292</v>
      </c>
      <c r="E298" s="104">
        <v>1.363</v>
      </c>
      <c r="F298" s="104">
        <v>1.282</v>
      </c>
      <c r="G298" s="105">
        <v>3.27E-2</v>
      </c>
      <c r="H298" s="225"/>
      <c r="I298" s="225"/>
      <c r="J298" s="120" t="s">
        <v>1908</v>
      </c>
      <c r="K298" s="104">
        <v>6.2009999999999996</v>
      </c>
      <c r="L298" s="104">
        <v>6.2460000000000004</v>
      </c>
      <c r="M298" s="104">
        <v>6.2469999999999999</v>
      </c>
      <c r="N298" s="104">
        <v>6.2009999999999996</v>
      </c>
      <c r="O298" s="105">
        <v>-5.0000000000000001E-3</v>
      </c>
      <c r="P298" s="225"/>
      <c r="Q298" s="228">
        <f t="shared" si="24"/>
        <v>0</v>
      </c>
      <c r="R298" s="229">
        <f t="shared" si="25"/>
        <v>0</v>
      </c>
      <c r="S298" s="230">
        <f t="shared" si="26"/>
        <v>0</v>
      </c>
      <c r="T298" s="229">
        <f t="shared" si="27"/>
        <v>0</v>
      </c>
      <c r="U298" s="230">
        <f t="shared" si="28"/>
        <v>0</v>
      </c>
      <c r="V298" s="229">
        <f t="shared" si="29"/>
        <v>0</v>
      </c>
    </row>
    <row r="299" spans="2:22">
      <c r="B299" s="120" t="s">
        <v>1902</v>
      </c>
      <c r="C299" s="104">
        <v>1.369</v>
      </c>
      <c r="D299" s="104">
        <v>1.363</v>
      </c>
      <c r="E299" s="104">
        <v>1.3939999999999999</v>
      </c>
      <c r="F299" s="104">
        <v>1.3260000000000001</v>
      </c>
      <c r="G299" s="105">
        <v>2.1600000000000001E-2</v>
      </c>
      <c r="H299" s="225"/>
      <c r="I299" s="225"/>
      <c r="J299" s="120" t="s">
        <v>1909</v>
      </c>
      <c r="K299" s="104">
        <v>6.18</v>
      </c>
      <c r="L299" s="104">
        <v>6.2130000000000001</v>
      </c>
      <c r="M299" s="104">
        <v>6.2130000000000001</v>
      </c>
      <c r="N299" s="104">
        <v>6.1790000000000003</v>
      </c>
      <c r="O299" s="105">
        <v>-3.3999999999999998E-3</v>
      </c>
      <c r="P299" s="225"/>
      <c r="Q299" s="228" t="str">
        <f t="shared" si="24"/>
        <v>22-02-2021</v>
      </c>
      <c r="R299" s="229">
        <f t="shared" si="25"/>
        <v>1.369</v>
      </c>
      <c r="S299" s="230">
        <f t="shared" si="26"/>
        <v>2.1600000000000001E-2</v>
      </c>
      <c r="T299" s="229">
        <f t="shared" si="27"/>
        <v>6.202</v>
      </c>
      <c r="U299" s="230">
        <f t="shared" si="28"/>
        <v>1.14E-2</v>
      </c>
      <c r="V299" s="229">
        <f t="shared" si="29"/>
        <v>4.8330000000000002</v>
      </c>
    </row>
    <row r="300" spans="2:22">
      <c r="B300" s="120" t="s">
        <v>1903</v>
      </c>
      <c r="C300" s="104">
        <v>1.343</v>
      </c>
      <c r="D300" s="104">
        <v>1.369</v>
      </c>
      <c r="E300" s="104">
        <v>1.389</v>
      </c>
      <c r="F300" s="104">
        <v>1.3420000000000001</v>
      </c>
      <c r="G300" s="105">
        <v>-1.8599999999999998E-2</v>
      </c>
      <c r="H300" s="225"/>
      <c r="I300" s="225"/>
      <c r="J300" s="120" t="s">
        <v>1910</v>
      </c>
      <c r="K300" s="104">
        <v>6.1849999999999996</v>
      </c>
      <c r="L300" s="104">
        <v>6.2039999999999997</v>
      </c>
      <c r="M300" s="104">
        <v>6.2039999999999997</v>
      </c>
      <c r="N300" s="104">
        <v>6.1669999999999998</v>
      </c>
      <c r="O300" s="105">
        <v>8.0000000000000004E-4</v>
      </c>
      <c r="P300" s="225"/>
      <c r="Q300" s="228" t="str">
        <f t="shared" si="24"/>
        <v>23-02-2021</v>
      </c>
      <c r="R300" s="229">
        <f t="shared" si="25"/>
        <v>1.343</v>
      </c>
      <c r="S300" s="230">
        <f t="shared" si="26"/>
        <v>-1.8599999999999998E-2</v>
      </c>
      <c r="T300" s="229">
        <f t="shared" si="27"/>
        <v>6.1719999999999997</v>
      </c>
      <c r="U300" s="230">
        <f t="shared" si="28"/>
        <v>-4.7999999999999996E-3</v>
      </c>
      <c r="V300" s="229">
        <f t="shared" si="29"/>
        <v>4.8289999999999997</v>
      </c>
    </row>
    <row r="301" spans="2:22">
      <c r="B301" s="120" t="s">
        <v>1904</v>
      </c>
      <c r="C301" s="104">
        <v>1.3720000000000001</v>
      </c>
      <c r="D301" s="104">
        <v>1.343</v>
      </c>
      <c r="E301" s="104">
        <v>1.4350000000000001</v>
      </c>
      <c r="F301" s="104">
        <v>1.33</v>
      </c>
      <c r="G301" s="105">
        <v>2.1600000000000001E-2</v>
      </c>
      <c r="H301" s="225"/>
      <c r="I301" s="225"/>
      <c r="J301" s="120" t="s">
        <v>1911</v>
      </c>
      <c r="K301" s="104">
        <v>6.202</v>
      </c>
      <c r="L301" s="104">
        <v>6.2210000000000001</v>
      </c>
      <c r="M301" s="104">
        <v>6.24</v>
      </c>
      <c r="N301" s="104">
        <v>6.1870000000000003</v>
      </c>
      <c r="O301" s="105">
        <v>2.7000000000000001E-3</v>
      </c>
      <c r="P301" s="225"/>
      <c r="Q301" s="228" t="str">
        <f t="shared" si="24"/>
        <v>24-02-2021</v>
      </c>
      <c r="R301" s="229">
        <f t="shared" si="25"/>
        <v>1.3720000000000001</v>
      </c>
      <c r="S301" s="230">
        <f t="shared" si="26"/>
        <v>2.1600000000000001E-2</v>
      </c>
      <c r="T301" s="229">
        <f t="shared" si="27"/>
        <v>6.1470000000000002</v>
      </c>
      <c r="U301" s="230">
        <f t="shared" si="28"/>
        <v>-4.1000000000000003E-3</v>
      </c>
      <c r="V301" s="229">
        <f t="shared" si="29"/>
        <v>4.7750000000000004</v>
      </c>
    </row>
    <row r="302" spans="2:22">
      <c r="B302" s="120" t="s">
        <v>1905</v>
      </c>
      <c r="C302" s="104">
        <v>1.53</v>
      </c>
      <c r="D302" s="104">
        <v>1.379</v>
      </c>
      <c r="E302" s="104">
        <v>1.6140000000000001</v>
      </c>
      <c r="F302" s="104">
        <v>1.3740000000000001</v>
      </c>
      <c r="G302" s="105">
        <v>0.1152</v>
      </c>
      <c r="H302" s="225"/>
      <c r="I302" s="225"/>
      <c r="J302" s="120" t="s">
        <v>1912</v>
      </c>
      <c r="K302" s="104">
        <v>6.1929999999999996</v>
      </c>
      <c r="L302" s="104">
        <v>6.1980000000000004</v>
      </c>
      <c r="M302" s="104">
        <v>6.21</v>
      </c>
      <c r="N302" s="104">
        <v>6.165</v>
      </c>
      <c r="O302" s="105">
        <v>-1.5E-3</v>
      </c>
      <c r="P302" s="225"/>
      <c r="Q302" s="228" t="str">
        <f t="shared" si="24"/>
        <v>25-02-2021</v>
      </c>
      <c r="R302" s="229">
        <f t="shared" si="25"/>
        <v>1.53</v>
      </c>
      <c r="S302" s="230">
        <f t="shared" si="26"/>
        <v>0.1152</v>
      </c>
      <c r="T302" s="229">
        <f t="shared" si="27"/>
        <v>6.1820000000000004</v>
      </c>
      <c r="U302" s="230">
        <f t="shared" si="28"/>
        <v>5.7000000000000002E-3</v>
      </c>
      <c r="V302" s="229">
        <f t="shared" si="29"/>
        <v>4.6520000000000001</v>
      </c>
    </row>
    <row r="303" spans="2:22">
      <c r="B303" s="120" t="s">
        <v>1906</v>
      </c>
      <c r="C303" s="104">
        <v>1.407</v>
      </c>
      <c r="D303" s="104">
        <v>1.5289999999999999</v>
      </c>
      <c r="E303" s="104">
        <v>1.5580000000000001</v>
      </c>
      <c r="F303" s="104">
        <v>1.381</v>
      </c>
      <c r="G303" s="105">
        <v>-8.0799999999999997E-2</v>
      </c>
      <c r="H303" s="225"/>
      <c r="I303" s="225"/>
      <c r="J303" s="120" t="s">
        <v>1913</v>
      </c>
      <c r="K303" s="104">
        <v>6.18</v>
      </c>
      <c r="L303" s="104">
        <v>6.2080000000000002</v>
      </c>
      <c r="M303" s="104">
        <v>6.2080000000000002</v>
      </c>
      <c r="N303" s="104">
        <v>6.165</v>
      </c>
      <c r="O303" s="105">
        <v>-2.0999999999999999E-3</v>
      </c>
      <c r="P303" s="225"/>
      <c r="Q303" s="228" t="str">
        <f t="shared" si="24"/>
        <v>26-02-2021</v>
      </c>
      <c r="R303" s="229">
        <f t="shared" si="25"/>
        <v>1.407</v>
      </c>
      <c r="S303" s="230">
        <f t="shared" si="26"/>
        <v>-8.0799999999999997E-2</v>
      </c>
      <c r="T303" s="229">
        <f t="shared" si="27"/>
        <v>6.2290000000000001</v>
      </c>
      <c r="U303" s="230">
        <f t="shared" si="28"/>
        <v>7.6E-3</v>
      </c>
      <c r="V303" s="229">
        <f t="shared" si="29"/>
        <v>4.8220000000000001</v>
      </c>
    </row>
    <row r="304" spans="2:22">
      <c r="B304" s="119">
        <v>44199</v>
      </c>
      <c r="C304" s="104">
        <v>1.4259999999999999</v>
      </c>
      <c r="D304" s="104">
        <v>1.395</v>
      </c>
      <c r="E304" s="104">
        <v>1.46</v>
      </c>
      <c r="F304" s="104">
        <v>1.383</v>
      </c>
      <c r="G304" s="105">
        <v>1.34E-2</v>
      </c>
      <c r="H304" s="225"/>
      <c r="I304" s="225"/>
      <c r="J304" s="120" t="s">
        <v>1914</v>
      </c>
      <c r="K304" s="104">
        <v>6.1440000000000001</v>
      </c>
      <c r="L304" s="104">
        <v>6.1529999999999996</v>
      </c>
      <c r="M304" s="104">
        <v>6.1550000000000002</v>
      </c>
      <c r="N304" s="104">
        <v>6.1379999999999999</v>
      </c>
      <c r="O304" s="105">
        <v>-5.7999999999999996E-3</v>
      </c>
      <c r="P304" s="225"/>
      <c r="Q304" s="228">
        <f t="shared" si="24"/>
        <v>44199</v>
      </c>
      <c r="R304" s="229">
        <f t="shared" si="25"/>
        <v>1.4259999999999999</v>
      </c>
      <c r="S304" s="230">
        <f t="shared" si="26"/>
        <v>1.34E-2</v>
      </c>
      <c r="T304" s="229">
        <f t="shared" si="27"/>
        <v>6.2089999999999996</v>
      </c>
      <c r="U304" s="230">
        <f t="shared" si="28"/>
        <v>-3.2000000000000002E-3</v>
      </c>
      <c r="V304" s="229">
        <f t="shared" si="29"/>
        <v>4.7829999999999995</v>
      </c>
    </row>
    <row r="305" spans="2:22">
      <c r="B305" s="119">
        <v>44230</v>
      </c>
      <c r="C305" s="104">
        <v>1.3979999999999999</v>
      </c>
      <c r="D305" s="104">
        <v>1.4239999999999999</v>
      </c>
      <c r="E305" s="104">
        <v>1.4530000000000001</v>
      </c>
      <c r="F305" s="104">
        <v>1.39</v>
      </c>
      <c r="G305" s="105">
        <v>-1.9199999999999998E-2</v>
      </c>
      <c r="H305" s="225"/>
      <c r="I305" s="225"/>
      <c r="J305" s="120" t="s">
        <v>1915</v>
      </c>
      <c r="K305" s="104">
        <v>6.1520000000000001</v>
      </c>
      <c r="L305" s="104">
        <v>6.1310000000000002</v>
      </c>
      <c r="M305" s="104">
        <v>6.1550000000000002</v>
      </c>
      <c r="N305" s="104">
        <v>6.1139999999999999</v>
      </c>
      <c r="O305" s="105">
        <v>1.2999999999999999E-3</v>
      </c>
      <c r="P305" s="225"/>
      <c r="Q305" s="228">
        <f t="shared" si="24"/>
        <v>44230</v>
      </c>
      <c r="R305" s="229">
        <f t="shared" si="25"/>
        <v>1.3979999999999999</v>
      </c>
      <c r="S305" s="230">
        <f t="shared" si="26"/>
        <v>-1.9199999999999998E-2</v>
      </c>
      <c r="T305" s="229">
        <f t="shared" si="27"/>
        <v>6.2359999999999998</v>
      </c>
      <c r="U305" s="230">
        <f t="shared" si="28"/>
        <v>4.3E-3</v>
      </c>
      <c r="V305" s="229">
        <f t="shared" si="29"/>
        <v>4.8380000000000001</v>
      </c>
    </row>
    <row r="306" spans="2:22">
      <c r="B306" s="119">
        <v>44258</v>
      </c>
      <c r="C306" s="104">
        <v>1.484</v>
      </c>
      <c r="D306" s="104">
        <v>1.4019999999999999</v>
      </c>
      <c r="E306" s="104">
        <v>1.498</v>
      </c>
      <c r="F306" s="104">
        <v>1.3979999999999999</v>
      </c>
      <c r="G306" s="105">
        <v>6.1499999999999999E-2</v>
      </c>
      <c r="H306" s="225"/>
      <c r="I306" s="225"/>
      <c r="J306" s="120" t="s">
        <v>1916</v>
      </c>
      <c r="K306" s="104">
        <v>6.1310000000000002</v>
      </c>
      <c r="L306" s="104">
        <v>6.1580000000000004</v>
      </c>
      <c r="M306" s="104">
        <v>6.1639999999999997</v>
      </c>
      <c r="N306" s="104">
        <v>6.1310000000000002</v>
      </c>
      <c r="O306" s="105">
        <v>-3.3999999999999998E-3</v>
      </c>
      <c r="P306" s="225"/>
      <c r="Q306" s="228">
        <f t="shared" si="24"/>
        <v>44258</v>
      </c>
      <c r="R306" s="229">
        <f t="shared" si="25"/>
        <v>1.484</v>
      </c>
      <c r="S306" s="230">
        <f t="shared" si="26"/>
        <v>6.1499999999999999E-2</v>
      </c>
      <c r="T306" s="229">
        <f t="shared" si="27"/>
        <v>6.2380000000000004</v>
      </c>
      <c r="U306" s="230">
        <f t="shared" si="28"/>
        <v>2.9999999999999997E-4</v>
      </c>
      <c r="V306" s="229">
        <f t="shared" si="29"/>
        <v>4.7540000000000004</v>
      </c>
    </row>
    <row r="307" spans="2:22">
      <c r="B307" s="119">
        <v>44289</v>
      </c>
      <c r="C307" s="104">
        <v>1.5569999999999999</v>
      </c>
      <c r="D307" s="104">
        <v>1.486</v>
      </c>
      <c r="E307" s="104">
        <v>1.569</v>
      </c>
      <c r="F307" s="104">
        <v>1.45</v>
      </c>
      <c r="G307" s="105">
        <v>4.9099999999999998E-2</v>
      </c>
      <c r="H307" s="225"/>
      <c r="I307" s="225"/>
      <c r="J307" s="120" t="s">
        <v>1917</v>
      </c>
      <c r="K307" s="104">
        <v>6.1230000000000002</v>
      </c>
      <c r="L307" s="104">
        <v>6.1529999999999996</v>
      </c>
      <c r="M307" s="104">
        <v>6.1529999999999996</v>
      </c>
      <c r="N307" s="104">
        <v>6.1189999999999998</v>
      </c>
      <c r="O307" s="105">
        <v>-1.2999999999999999E-3</v>
      </c>
      <c r="P307" s="225"/>
      <c r="Q307" s="228">
        <f t="shared" si="24"/>
        <v>44289</v>
      </c>
      <c r="R307" s="229">
        <f t="shared" si="25"/>
        <v>1.5569999999999999</v>
      </c>
      <c r="S307" s="230">
        <f t="shared" si="26"/>
        <v>4.9099999999999998E-2</v>
      </c>
      <c r="T307" s="229">
        <f t="shared" si="27"/>
        <v>6.2119999999999997</v>
      </c>
      <c r="U307" s="230">
        <f t="shared" si="28"/>
        <v>-4.1999999999999997E-3</v>
      </c>
      <c r="V307" s="229">
        <f t="shared" si="29"/>
        <v>4.6549999999999994</v>
      </c>
    </row>
    <row r="308" spans="2:22">
      <c r="B308" s="119">
        <v>44319</v>
      </c>
      <c r="C308" s="104">
        <v>1.577</v>
      </c>
      <c r="D308" s="104">
        <v>1.5660000000000001</v>
      </c>
      <c r="E308" s="104">
        <v>1.625</v>
      </c>
      <c r="F308" s="104">
        <v>1.5349999999999999</v>
      </c>
      <c r="G308" s="105">
        <v>1.2500000000000001E-2</v>
      </c>
      <c r="H308" s="225"/>
      <c r="I308" s="225"/>
      <c r="J308" s="120" t="s">
        <v>1918</v>
      </c>
      <c r="K308" s="104">
        <v>6.1429999999999998</v>
      </c>
      <c r="L308" s="104">
        <v>6.1470000000000002</v>
      </c>
      <c r="M308" s="104">
        <v>6.1520000000000001</v>
      </c>
      <c r="N308" s="104">
        <v>6.1310000000000002</v>
      </c>
      <c r="O308" s="105">
        <v>3.3E-3</v>
      </c>
      <c r="P308" s="225"/>
      <c r="Q308" s="228">
        <f t="shared" si="24"/>
        <v>44319</v>
      </c>
      <c r="R308" s="229">
        <f t="shared" si="25"/>
        <v>1.577</v>
      </c>
      <c r="S308" s="230">
        <f t="shared" si="26"/>
        <v>1.2500000000000001E-2</v>
      </c>
      <c r="T308" s="229">
        <f t="shared" si="27"/>
        <v>6.2320000000000002</v>
      </c>
      <c r="U308" s="230">
        <f t="shared" si="28"/>
        <v>3.2000000000000002E-3</v>
      </c>
      <c r="V308" s="229">
        <f t="shared" si="29"/>
        <v>4.6550000000000002</v>
      </c>
    </row>
    <row r="309" spans="2:22">
      <c r="B309" s="119">
        <v>44411</v>
      </c>
      <c r="C309" s="104">
        <v>1.603</v>
      </c>
      <c r="D309" s="104">
        <v>1.597</v>
      </c>
      <c r="E309" s="104">
        <v>1.613</v>
      </c>
      <c r="F309" s="104">
        <v>1.575</v>
      </c>
      <c r="G309" s="105">
        <v>1.67E-2</v>
      </c>
      <c r="H309" s="225"/>
      <c r="I309" s="225"/>
      <c r="J309" s="120" t="s">
        <v>1919</v>
      </c>
      <c r="K309" s="104">
        <v>6.1769999999999996</v>
      </c>
      <c r="L309" s="104">
        <v>6.1609999999999996</v>
      </c>
      <c r="M309" s="104">
        <v>6.1849999999999996</v>
      </c>
      <c r="N309" s="104">
        <v>6.14</v>
      </c>
      <c r="O309" s="105">
        <v>5.4999999999999997E-3</v>
      </c>
      <c r="P309" s="225"/>
      <c r="Q309" s="228">
        <f t="shared" si="24"/>
        <v>44411</v>
      </c>
      <c r="R309" s="229">
        <f t="shared" si="25"/>
        <v>1.603</v>
      </c>
      <c r="S309" s="230">
        <f t="shared" si="26"/>
        <v>1.67E-2</v>
      </c>
      <c r="T309" s="229">
        <f t="shared" si="27"/>
        <v>6.2229999999999999</v>
      </c>
      <c r="U309" s="230">
        <f t="shared" si="28"/>
        <v>-1.4E-3</v>
      </c>
      <c r="V309" s="229">
        <f t="shared" si="29"/>
        <v>4.62</v>
      </c>
    </row>
    <row r="310" spans="2:22">
      <c r="B310" s="119">
        <v>44442</v>
      </c>
      <c r="C310" s="104">
        <v>1.528</v>
      </c>
      <c r="D310" s="104">
        <v>1.589</v>
      </c>
      <c r="E310" s="104">
        <v>1.5940000000000001</v>
      </c>
      <c r="F310" s="104">
        <v>1.5229999999999999</v>
      </c>
      <c r="G310" s="105">
        <v>-4.6699999999999998E-2</v>
      </c>
      <c r="H310" s="225"/>
      <c r="I310" s="225"/>
      <c r="J310" s="119">
        <v>44320</v>
      </c>
      <c r="K310" s="104">
        <v>6.1230000000000002</v>
      </c>
      <c r="L310" s="104">
        <v>6.202</v>
      </c>
      <c r="M310" s="104">
        <v>6.202</v>
      </c>
      <c r="N310" s="104">
        <v>6.1230000000000002</v>
      </c>
      <c r="O310" s="105">
        <v>-8.6999999999999994E-3</v>
      </c>
      <c r="P310" s="225"/>
      <c r="Q310" s="228">
        <f t="shared" si="24"/>
        <v>44442</v>
      </c>
      <c r="R310" s="229">
        <f t="shared" si="25"/>
        <v>1.528</v>
      </c>
      <c r="S310" s="230">
        <f t="shared" si="26"/>
        <v>-4.6699999999999998E-2</v>
      </c>
      <c r="T310" s="229">
        <f t="shared" si="27"/>
        <v>6.2060000000000004</v>
      </c>
      <c r="U310" s="230">
        <f t="shared" si="28"/>
        <v>-2.7000000000000001E-3</v>
      </c>
      <c r="V310" s="229">
        <f t="shared" si="29"/>
        <v>4.6780000000000008</v>
      </c>
    </row>
    <row r="311" spans="2:22">
      <c r="B311" s="119">
        <v>44472</v>
      </c>
      <c r="C311" s="104">
        <v>1.5209999999999999</v>
      </c>
      <c r="D311" s="104">
        <v>1.5249999999999999</v>
      </c>
      <c r="E311" s="104">
        <v>1.5660000000000001</v>
      </c>
      <c r="F311" s="104">
        <v>1.506</v>
      </c>
      <c r="G311" s="105">
        <v>-4.4999999999999997E-3</v>
      </c>
      <c r="H311" s="225"/>
      <c r="I311" s="225"/>
      <c r="J311" s="119">
        <v>44351</v>
      </c>
      <c r="K311" s="104">
        <v>6.1219999999999999</v>
      </c>
      <c r="L311" s="104">
        <v>6.1260000000000003</v>
      </c>
      <c r="M311" s="104">
        <v>6.1349999999999998</v>
      </c>
      <c r="N311" s="104">
        <v>6.1079999999999997</v>
      </c>
      <c r="O311" s="105">
        <v>-2.0000000000000001E-4</v>
      </c>
      <c r="P311" s="225"/>
      <c r="Q311" s="228">
        <f t="shared" si="24"/>
        <v>44472</v>
      </c>
      <c r="R311" s="229">
        <f t="shared" si="25"/>
        <v>1.5209999999999999</v>
      </c>
      <c r="S311" s="230">
        <f t="shared" si="26"/>
        <v>-4.4999999999999997E-3</v>
      </c>
      <c r="T311" s="229">
        <f t="shared" si="27"/>
        <v>6.2469999999999999</v>
      </c>
      <c r="U311" s="230">
        <f t="shared" si="28"/>
        <v>6.6E-3</v>
      </c>
      <c r="V311" s="229">
        <f t="shared" si="29"/>
        <v>4.726</v>
      </c>
    </row>
    <row r="312" spans="2:22">
      <c r="B312" s="119">
        <v>44503</v>
      </c>
      <c r="C312" s="104">
        <v>1.5349999999999999</v>
      </c>
      <c r="D312" s="104">
        <v>1.5209999999999999</v>
      </c>
      <c r="E312" s="104">
        <v>1.5469999999999999</v>
      </c>
      <c r="F312" s="104">
        <v>1.4750000000000001</v>
      </c>
      <c r="G312" s="105">
        <v>9.1999999999999998E-3</v>
      </c>
      <c r="H312" s="225"/>
      <c r="I312" s="225"/>
      <c r="J312" s="119">
        <v>44381</v>
      </c>
      <c r="K312" s="104">
        <v>6.0819999999999999</v>
      </c>
      <c r="L312" s="104">
        <v>6.1189999999999998</v>
      </c>
      <c r="M312" s="104">
        <v>6.1909999999999998</v>
      </c>
      <c r="N312" s="104">
        <v>6.0590000000000002</v>
      </c>
      <c r="O312" s="105">
        <v>-6.4999999999999997E-3</v>
      </c>
      <c r="P312" s="225"/>
      <c r="Q312" s="228">
        <f t="shared" si="24"/>
        <v>0</v>
      </c>
      <c r="R312" s="229">
        <f t="shared" si="25"/>
        <v>0</v>
      </c>
      <c r="S312" s="230">
        <f t="shared" si="26"/>
        <v>0</v>
      </c>
      <c r="T312" s="229">
        <f t="shared" si="27"/>
        <v>0</v>
      </c>
      <c r="U312" s="230">
        <f t="shared" si="28"/>
        <v>0</v>
      </c>
      <c r="V312" s="229">
        <f t="shared" si="29"/>
        <v>0</v>
      </c>
    </row>
    <row r="313" spans="2:22">
      <c r="B313" s="119">
        <v>44533</v>
      </c>
      <c r="C313" s="104">
        <v>1.625</v>
      </c>
      <c r="D313" s="104">
        <v>1.5409999999999999</v>
      </c>
      <c r="E313" s="104">
        <v>1.6419999999999999</v>
      </c>
      <c r="F313" s="104">
        <v>1.532</v>
      </c>
      <c r="G313" s="105">
        <v>5.8299999999999998E-2</v>
      </c>
      <c r="H313" s="225"/>
      <c r="I313" s="225"/>
      <c r="J313" s="119">
        <v>44412</v>
      </c>
      <c r="K313" s="104">
        <v>6.0309999999999997</v>
      </c>
      <c r="L313" s="104">
        <v>6.0839999999999996</v>
      </c>
      <c r="M313" s="104">
        <v>6.0910000000000002</v>
      </c>
      <c r="N313" s="104">
        <v>6.0309999999999997</v>
      </c>
      <c r="O313" s="105">
        <v>-8.3999999999999995E-3</v>
      </c>
      <c r="P313" s="225"/>
      <c r="Q313" s="228">
        <f t="shared" si="24"/>
        <v>44533</v>
      </c>
      <c r="R313" s="229">
        <f t="shared" si="25"/>
        <v>1.625</v>
      </c>
      <c r="S313" s="230">
        <f t="shared" si="26"/>
        <v>5.8299999999999998E-2</v>
      </c>
      <c r="T313" s="229">
        <f t="shared" si="27"/>
        <v>6.2320000000000002</v>
      </c>
      <c r="U313" s="230">
        <f t="shared" si="28"/>
        <v>-2.3999999999999998E-3</v>
      </c>
      <c r="V313" s="229">
        <f t="shared" si="29"/>
        <v>4.6070000000000002</v>
      </c>
    </row>
    <row r="314" spans="2:22">
      <c r="B314" s="120" t="s">
        <v>1908</v>
      </c>
      <c r="C314" s="104">
        <v>1.607</v>
      </c>
      <c r="D314" s="104">
        <v>1.637</v>
      </c>
      <c r="E314" s="104">
        <v>1.639</v>
      </c>
      <c r="F314" s="104">
        <v>1.595</v>
      </c>
      <c r="G314" s="105">
        <v>-1.0699999999999999E-2</v>
      </c>
      <c r="H314" s="225"/>
      <c r="I314" s="225"/>
      <c r="J314" s="119">
        <v>44443</v>
      </c>
      <c r="K314" s="104">
        <v>6.0170000000000003</v>
      </c>
      <c r="L314" s="104">
        <v>6.0019999999999998</v>
      </c>
      <c r="M314" s="104">
        <v>6.0339999999999998</v>
      </c>
      <c r="N314" s="104">
        <v>5.99</v>
      </c>
      <c r="O314" s="105">
        <v>-2.3E-3</v>
      </c>
      <c r="P314" s="225"/>
      <c r="Q314" s="228" t="str">
        <f t="shared" si="24"/>
        <v>15-03-2021</v>
      </c>
      <c r="R314" s="229">
        <f t="shared" si="25"/>
        <v>1.607</v>
      </c>
      <c r="S314" s="230">
        <f t="shared" si="26"/>
        <v>-1.0699999999999999E-2</v>
      </c>
      <c r="T314" s="229">
        <f t="shared" si="27"/>
        <v>6.2009999999999996</v>
      </c>
      <c r="U314" s="230">
        <f t="shared" si="28"/>
        <v>-5.0000000000000001E-3</v>
      </c>
      <c r="V314" s="229">
        <f t="shared" si="29"/>
        <v>4.5939999999999994</v>
      </c>
    </row>
    <row r="315" spans="2:22">
      <c r="B315" s="120" t="s">
        <v>1909</v>
      </c>
      <c r="C315" s="104">
        <v>1.621</v>
      </c>
      <c r="D315" s="104">
        <v>1.6020000000000001</v>
      </c>
      <c r="E315" s="104">
        <v>1.6279999999999999</v>
      </c>
      <c r="F315" s="104">
        <v>1.585</v>
      </c>
      <c r="G315" s="105">
        <v>8.8000000000000005E-3</v>
      </c>
      <c r="H315" s="225"/>
      <c r="I315" s="225"/>
      <c r="J315" s="119">
        <v>44534</v>
      </c>
      <c r="K315" s="104">
        <v>6.0110000000000001</v>
      </c>
      <c r="L315" s="104">
        <v>6.0220000000000002</v>
      </c>
      <c r="M315" s="104">
        <v>6.0220000000000002</v>
      </c>
      <c r="N315" s="104">
        <v>6.0049999999999999</v>
      </c>
      <c r="O315" s="105">
        <v>-1E-3</v>
      </c>
      <c r="P315" s="225"/>
      <c r="Q315" s="228" t="str">
        <f t="shared" si="24"/>
        <v>16-03-2021</v>
      </c>
      <c r="R315" s="229">
        <f t="shared" si="25"/>
        <v>1.621</v>
      </c>
      <c r="S315" s="230">
        <f t="shared" si="26"/>
        <v>8.8000000000000005E-3</v>
      </c>
      <c r="T315" s="229">
        <f t="shared" si="27"/>
        <v>6.18</v>
      </c>
      <c r="U315" s="230">
        <f t="shared" si="28"/>
        <v>-3.3999999999999998E-3</v>
      </c>
      <c r="V315" s="229">
        <f t="shared" si="29"/>
        <v>4.5589999999999993</v>
      </c>
    </row>
    <row r="316" spans="2:22">
      <c r="B316" s="120" t="s">
        <v>1910</v>
      </c>
      <c r="C316" s="104">
        <v>1.6459999999999999</v>
      </c>
      <c r="D316" s="104">
        <v>1.621</v>
      </c>
      <c r="E316" s="104">
        <v>1.6890000000000001</v>
      </c>
      <c r="F316" s="104">
        <v>1.6160000000000001</v>
      </c>
      <c r="G316" s="105">
        <v>1.5299999999999999E-2</v>
      </c>
      <c r="H316" s="225"/>
      <c r="I316" s="225"/>
      <c r="J316" s="120" t="s">
        <v>1920</v>
      </c>
      <c r="K316" s="104">
        <v>6.1260000000000003</v>
      </c>
      <c r="L316" s="104">
        <v>6.0330000000000004</v>
      </c>
      <c r="M316" s="104">
        <v>6.1280000000000001</v>
      </c>
      <c r="N316" s="104">
        <v>6.0259999999999998</v>
      </c>
      <c r="O316" s="105">
        <v>1.9099999999999999E-2</v>
      </c>
      <c r="P316" s="225"/>
      <c r="Q316" s="228" t="str">
        <f t="shared" si="24"/>
        <v>17-03-2021</v>
      </c>
      <c r="R316" s="229">
        <f t="shared" si="25"/>
        <v>1.6459999999999999</v>
      </c>
      <c r="S316" s="230">
        <f t="shared" si="26"/>
        <v>1.5299999999999999E-2</v>
      </c>
      <c r="T316" s="229">
        <f t="shared" si="27"/>
        <v>6.1849999999999996</v>
      </c>
      <c r="U316" s="230">
        <f t="shared" si="28"/>
        <v>8.0000000000000004E-4</v>
      </c>
      <c r="V316" s="229">
        <f t="shared" si="29"/>
        <v>4.5389999999999997</v>
      </c>
    </row>
    <row r="317" spans="2:22">
      <c r="B317" s="120" t="s">
        <v>1911</v>
      </c>
      <c r="C317" s="104">
        <v>1.706</v>
      </c>
      <c r="D317" s="104">
        <v>1.66</v>
      </c>
      <c r="E317" s="104">
        <v>1.754</v>
      </c>
      <c r="F317" s="104">
        <v>1.629</v>
      </c>
      <c r="G317" s="105">
        <v>3.6600000000000001E-2</v>
      </c>
      <c r="H317" s="225"/>
      <c r="I317" s="225"/>
      <c r="J317" s="120" t="s">
        <v>1921</v>
      </c>
      <c r="K317" s="104">
        <v>6.0880000000000001</v>
      </c>
      <c r="L317" s="104">
        <v>6.1680000000000001</v>
      </c>
      <c r="M317" s="104">
        <v>6.1760000000000002</v>
      </c>
      <c r="N317" s="104">
        <v>6.0759999999999996</v>
      </c>
      <c r="O317" s="105">
        <v>-6.1999999999999998E-3</v>
      </c>
      <c r="P317" s="225"/>
      <c r="Q317" s="228" t="str">
        <f t="shared" si="24"/>
        <v>18-03-2021</v>
      </c>
      <c r="R317" s="229">
        <f t="shared" si="25"/>
        <v>1.706</v>
      </c>
      <c r="S317" s="230">
        <f t="shared" si="26"/>
        <v>3.6600000000000001E-2</v>
      </c>
      <c r="T317" s="229">
        <f t="shared" si="27"/>
        <v>6.202</v>
      </c>
      <c r="U317" s="230">
        <f t="shared" si="28"/>
        <v>2.7000000000000001E-3</v>
      </c>
      <c r="V317" s="229">
        <f t="shared" si="29"/>
        <v>4.4960000000000004</v>
      </c>
    </row>
    <row r="318" spans="2:22">
      <c r="B318" s="120" t="s">
        <v>1912</v>
      </c>
      <c r="C318" s="104">
        <v>1.73</v>
      </c>
      <c r="D318" s="104">
        <v>1.71</v>
      </c>
      <c r="E318" s="104">
        <v>1.75</v>
      </c>
      <c r="F318" s="104">
        <v>1.671</v>
      </c>
      <c r="G318" s="105">
        <v>1.38E-2</v>
      </c>
      <c r="H318" s="225"/>
      <c r="I318" s="225"/>
      <c r="J318" s="120" t="s">
        <v>1922</v>
      </c>
      <c r="K318" s="104">
        <v>6.0810000000000004</v>
      </c>
      <c r="L318" s="104">
        <v>6.109</v>
      </c>
      <c r="M318" s="104">
        <v>6.109</v>
      </c>
      <c r="N318" s="104">
        <v>6.07</v>
      </c>
      <c r="O318" s="105">
        <v>-1.1000000000000001E-3</v>
      </c>
      <c r="P318" s="225"/>
      <c r="Q318" s="228" t="str">
        <f t="shared" si="24"/>
        <v>19-03-2021</v>
      </c>
      <c r="R318" s="229">
        <f t="shared" si="25"/>
        <v>1.73</v>
      </c>
      <c r="S318" s="230">
        <f t="shared" si="26"/>
        <v>1.38E-2</v>
      </c>
      <c r="T318" s="229">
        <f t="shared" si="27"/>
        <v>6.1929999999999996</v>
      </c>
      <c r="U318" s="230">
        <f t="shared" si="28"/>
        <v>-1.5E-3</v>
      </c>
      <c r="V318" s="229">
        <f t="shared" si="29"/>
        <v>4.4629999999999992</v>
      </c>
    </row>
    <row r="319" spans="2:22">
      <c r="B319" s="120" t="s">
        <v>1913</v>
      </c>
      <c r="C319" s="104">
        <v>1.6950000000000001</v>
      </c>
      <c r="D319" s="104">
        <v>1.7070000000000001</v>
      </c>
      <c r="E319" s="104">
        <v>1.7090000000000001</v>
      </c>
      <c r="F319" s="104">
        <v>1.663</v>
      </c>
      <c r="G319" s="105">
        <v>-2.0400000000000001E-2</v>
      </c>
      <c r="H319" s="225"/>
      <c r="I319" s="225"/>
      <c r="J319" s="120" t="s">
        <v>1923</v>
      </c>
      <c r="K319" s="104">
        <v>6.0739999999999998</v>
      </c>
      <c r="L319" s="104">
        <v>6.1050000000000004</v>
      </c>
      <c r="M319" s="104">
        <v>6.1050000000000004</v>
      </c>
      <c r="N319" s="104">
        <v>6.0739999999999998</v>
      </c>
      <c r="O319" s="105">
        <v>-1.1999999999999999E-3</v>
      </c>
      <c r="P319" s="225"/>
      <c r="Q319" s="228" t="str">
        <f t="shared" si="24"/>
        <v>22-03-2021</v>
      </c>
      <c r="R319" s="229">
        <f t="shared" si="25"/>
        <v>1.6950000000000001</v>
      </c>
      <c r="S319" s="230">
        <f t="shared" si="26"/>
        <v>-2.0400000000000001E-2</v>
      </c>
      <c r="T319" s="229">
        <f t="shared" si="27"/>
        <v>6.18</v>
      </c>
      <c r="U319" s="230">
        <f t="shared" si="28"/>
        <v>-2.0999999999999999E-3</v>
      </c>
      <c r="V319" s="229">
        <f t="shared" si="29"/>
        <v>4.4849999999999994</v>
      </c>
    </row>
    <row r="320" spans="2:22">
      <c r="B320" s="120" t="s">
        <v>1914</v>
      </c>
      <c r="C320" s="104">
        <v>1.6220000000000001</v>
      </c>
      <c r="D320" s="104">
        <v>1.6819999999999999</v>
      </c>
      <c r="E320" s="104">
        <v>1.702</v>
      </c>
      <c r="F320" s="104">
        <v>1.615</v>
      </c>
      <c r="G320" s="105">
        <v>-4.2700000000000002E-2</v>
      </c>
      <c r="H320" s="225"/>
      <c r="I320" s="225"/>
      <c r="J320" s="120" t="s">
        <v>1924</v>
      </c>
      <c r="K320" s="104">
        <v>6.05</v>
      </c>
      <c r="L320" s="104">
        <v>6.069</v>
      </c>
      <c r="M320" s="104">
        <v>6.069</v>
      </c>
      <c r="N320" s="104">
        <v>6.0439999999999996</v>
      </c>
      <c r="O320" s="105">
        <v>-4.0000000000000001E-3</v>
      </c>
      <c r="P320" s="225"/>
      <c r="Q320" s="228" t="str">
        <f t="shared" si="24"/>
        <v>23-03-2021</v>
      </c>
      <c r="R320" s="229">
        <f t="shared" si="25"/>
        <v>1.6220000000000001</v>
      </c>
      <c r="S320" s="230">
        <f t="shared" si="26"/>
        <v>-4.2700000000000002E-2</v>
      </c>
      <c r="T320" s="229">
        <f t="shared" si="27"/>
        <v>6.1440000000000001</v>
      </c>
      <c r="U320" s="230">
        <f t="shared" si="28"/>
        <v>-5.7999999999999996E-3</v>
      </c>
      <c r="V320" s="229">
        <f t="shared" si="29"/>
        <v>4.5220000000000002</v>
      </c>
    </row>
    <row r="321" spans="2:22">
      <c r="B321" s="120" t="s">
        <v>1915</v>
      </c>
      <c r="C321" s="104">
        <v>1.6140000000000001</v>
      </c>
      <c r="D321" s="104">
        <v>1.615</v>
      </c>
      <c r="E321" s="104">
        <v>1.651</v>
      </c>
      <c r="F321" s="104">
        <v>1.589</v>
      </c>
      <c r="G321" s="105">
        <v>-5.3E-3</v>
      </c>
      <c r="H321" s="225"/>
      <c r="I321" s="225"/>
      <c r="J321" s="120" t="s">
        <v>1925</v>
      </c>
      <c r="K321" s="104">
        <v>6.0350000000000001</v>
      </c>
      <c r="L321" s="104">
        <v>6.1</v>
      </c>
      <c r="M321" s="104">
        <v>6.1</v>
      </c>
      <c r="N321" s="104">
        <v>6.0350000000000001</v>
      </c>
      <c r="O321" s="105">
        <v>-2.5000000000000001E-3</v>
      </c>
      <c r="P321" s="225"/>
      <c r="Q321" s="228" t="str">
        <f t="shared" si="24"/>
        <v>24-03-2021</v>
      </c>
      <c r="R321" s="229">
        <f t="shared" si="25"/>
        <v>1.6140000000000001</v>
      </c>
      <c r="S321" s="230">
        <f t="shared" si="26"/>
        <v>-5.3E-3</v>
      </c>
      <c r="T321" s="229">
        <f t="shared" si="27"/>
        <v>6.1520000000000001</v>
      </c>
      <c r="U321" s="230">
        <f t="shared" si="28"/>
        <v>1.2999999999999999E-3</v>
      </c>
      <c r="V321" s="229">
        <f t="shared" si="29"/>
        <v>4.5380000000000003</v>
      </c>
    </row>
    <row r="322" spans="2:22">
      <c r="B322" s="120" t="s">
        <v>1916</v>
      </c>
      <c r="C322" s="104">
        <v>1.633</v>
      </c>
      <c r="D322" s="104">
        <v>1.6120000000000001</v>
      </c>
      <c r="E322" s="104">
        <v>1.6419999999999999</v>
      </c>
      <c r="F322" s="104">
        <v>1.591</v>
      </c>
      <c r="G322" s="105">
        <v>1.21E-2</v>
      </c>
      <c r="H322" s="225"/>
      <c r="I322" s="225"/>
      <c r="J322" s="120" t="s">
        <v>1926</v>
      </c>
      <c r="K322" s="104">
        <v>6.0380000000000003</v>
      </c>
      <c r="L322" s="104">
        <v>6.0490000000000004</v>
      </c>
      <c r="M322" s="104">
        <v>6.0490000000000004</v>
      </c>
      <c r="N322" s="104">
        <v>6.0259999999999998</v>
      </c>
      <c r="O322" s="105">
        <v>5.0000000000000001E-4</v>
      </c>
      <c r="P322" s="225"/>
      <c r="Q322" s="228" t="str">
        <f t="shared" si="24"/>
        <v>25-03-2021</v>
      </c>
      <c r="R322" s="229">
        <f t="shared" si="25"/>
        <v>1.633</v>
      </c>
      <c r="S322" s="230">
        <f t="shared" si="26"/>
        <v>1.21E-2</v>
      </c>
      <c r="T322" s="229">
        <f t="shared" si="27"/>
        <v>6.1310000000000002</v>
      </c>
      <c r="U322" s="230">
        <f t="shared" si="28"/>
        <v>-3.3999999999999998E-3</v>
      </c>
      <c r="V322" s="229">
        <f t="shared" si="29"/>
        <v>4.4980000000000002</v>
      </c>
    </row>
    <row r="323" spans="2:22">
      <c r="B323" s="120" t="s">
        <v>1917</v>
      </c>
      <c r="C323" s="104">
        <v>1.6739999999999999</v>
      </c>
      <c r="D323" s="104">
        <v>1.6259999999999999</v>
      </c>
      <c r="E323" s="104">
        <v>1.681</v>
      </c>
      <c r="F323" s="104">
        <v>1.619</v>
      </c>
      <c r="G323" s="105">
        <v>2.5100000000000001E-2</v>
      </c>
      <c r="H323" s="225"/>
      <c r="I323" s="225"/>
      <c r="J323" s="120" t="s">
        <v>1927</v>
      </c>
      <c r="K323" s="104">
        <v>6.0549999999999997</v>
      </c>
      <c r="L323" s="104">
        <v>6.0510000000000002</v>
      </c>
      <c r="M323" s="104">
        <v>6.0670000000000002</v>
      </c>
      <c r="N323" s="104">
        <v>6.0430000000000001</v>
      </c>
      <c r="O323" s="105">
        <v>2.8E-3</v>
      </c>
      <c r="P323" s="225"/>
      <c r="Q323" s="228" t="str">
        <f t="shared" si="24"/>
        <v>26-03-2021</v>
      </c>
      <c r="R323" s="229">
        <f t="shared" si="25"/>
        <v>1.6739999999999999</v>
      </c>
      <c r="S323" s="230">
        <f t="shared" si="26"/>
        <v>2.5100000000000001E-2</v>
      </c>
      <c r="T323" s="229">
        <f t="shared" si="27"/>
        <v>6.1230000000000002</v>
      </c>
      <c r="U323" s="230">
        <f t="shared" si="28"/>
        <v>-1.2999999999999999E-3</v>
      </c>
      <c r="V323" s="229">
        <f t="shared" si="29"/>
        <v>4.4489999999999998</v>
      </c>
    </row>
    <row r="324" spans="2:22">
      <c r="B324" s="120" t="s">
        <v>1928</v>
      </c>
      <c r="C324" s="104">
        <v>1.7170000000000001</v>
      </c>
      <c r="D324" s="104">
        <v>1.6719999999999999</v>
      </c>
      <c r="E324" s="104">
        <v>1.728</v>
      </c>
      <c r="F324" s="104">
        <v>1.635</v>
      </c>
      <c r="G324" s="105">
        <v>2.5600000000000001E-2</v>
      </c>
      <c r="H324" s="225"/>
      <c r="I324" s="225"/>
      <c r="J324" s="120" t="s">
        <v>1929</v>
      </c>
      <c r="K324" s="104">
        <v>6.0529999999999999</v>
      </c>
      <c r="L324" s="104">
        <v>6.077</v>
      </c>
      <c r="M324" s="104">
        <v>6.077</v>
      </c>
      <c r="N324" s="104">
        <v>6.0490000000000004</v>
      </c>
      <c r="O324" s="105">
        <v>-2.9999999999999997E-4</v>
      </c>
      <c r="P324" s="225"/>
      <c r="Q324" s="228">
        <f t="shared" si="24"/>
        <v>0</v>
      </c>
      <c r="R324" s="229">
        <f t="shared" si="25"/>
        <v>0</v>
      </c>
      <c r="S324" s="230">
        <f t="shared" si="26"/>
        <v>0</v>
      </c>
      <c r="T324" s="229">
        <f t="shared" si="27"/>
        <v>0</v>
      </c>
      <c r="U324" s="230">
        <f t="shared" si="28"/>
        <v>0</v>
      </c>
      <c r="V324" s="229">
        <f t="shared" si="29"/>
        <v>0</v>
      </c>
    </row>
    <row r="325" spans="2:22">
      <c r="B325" s="120" t="s">
        <v>1918</v>
      </c>
      <c r="C325" s="104">
        <v>1.71</v>
      </c>
      <c r="D325" s="104">
        <v>1.7130000000000001</v>
      </c>
      <c r="E325" s="104">
        <v>1.776</v>
      </c>
      <c r="F325" s="104">
        <v>1.706</v>
      </c>
      <c r="G325" s="105">
        <v>-4.1000000000000003E-3</v>
      </c>
      <c r="H325" s="225"/>
      <c r="I325" s="225"/>
      <c r="J325" s="120" t="s">
        <v>1930</v>
      </c>
      <c r="K325" s="104">
        <v>6.0590000000000002</v>
      </c>
      <c r="L325" s="104">
        <v>6.0720000000000001</v>
      </c>
      <c r="M325" s="104">
        <v>6.0720000000000001</v>
      </c>
      <c r="N325" s="104">
        <v>6.0510000000000002</v>
      </c>
      <c r="O325" s="105">
        <v>1E-3</v>
      </c>
      <c r="P325" s="225"/>
      <c r="Q325" s="228" t="str">
        <f t="shared" ref="Q325:Q388" si="30">IFERROR(VLOOKUP(B325,J:O,1,FALSE),0)</f>
        <v>30-03-2021</v>
      </c>
      <c r="R325" s="229">
        <f t="shared" ref="R325:R388" si="31">IFERROR(VLOOKUP(Q325,B:G,2,FALSE),0)</f>
        <v>1.71</v>
      </c>
      <c r="S325" s="230">
        <f t="shared" ref="S325:S388" si="32">IFERROR(VLOOKUP(Q325,B:G,6,FALSE),0)</f>
        <v>-4.1000000000000003E-3</v>
      </c>
      <c r="T325" s="229">
        <f t="shared" ref="T325:T388" si="33">IFERROR(VLOOKUP(Q325,J:O,2,FALSE),0)</f>
        <v>6.1429999999999998</v>
      </c>
      <c r="U325" s="230">
        <f t="shared" ref="U325:U388" si="34">IFERROR(VLOOKUP(Q325,J:O,6,FALSE),0)</f>
        <v>3.3E-3</v>
      </c>
      <c r="V325" s="229">
        <f t="shared" si="29"/>
        <v>4.4329999999999998</v>
      </c>
    </row>
    <row r="326" spans="2:22">
      <c r="B326" s="120" t="s">
        <v>1919</v>
      </c>
      <c r="C326" s="104">
        <v>1.744</v>
      </c>
      <c r="D326" s="104">
        <v>1.7170000000000001</v>
      </c>
      <c r="E326" s="104">
        <v>1.7529999999999999</v>
      </c>
      <c r="F326" s="104">
        <v>1.708</v>
      </c>
      <c r="G326" s="105">
        <v>1.9900000000000001E-2</v>
      </c>
      <c r="H326" s="225"/>
      <c r="I326" s="225"/>
      <c r="J326" s="120" t="s">
        <v>1931</v>
      </c>
      <c r="K326" s="104">
        <v>6.03</v>
      </c>
      <c r="L326" s="104">
        <v>6.0650000000000004</v>
      </c>
      <c r="M326" s="104">
        <v>6.0709999999999997</v>
      </c>
      <c r="N326" s="104">
        <v>6.0279999999999996</v>
      </c>
      <c r="O326" s="105">
        <v>-4.7999999999999996E-3</v>
      </c>
      <c r="P326" s="225"/>
      <c r="Q326" s="228" t="str">
        <f t="shared" si="30"/>
        <v>31-03-2021</v>
      </c>
      <c r="R326" s="229">
        <f t="shared" si="31"/>
        <v>1.744</v>
      </c>
      <c r="S326" s="230">
        <f t="shared" si="32"/>
        <v>1.9900000000000001E-2</v>
      </c>
      <c r="T326" s="229">
        <f t="shared" si="33"/>
        <v>6.1769999999999996</v>
      </c>
      <c r="U326" s="230">
        <f t="shared" si="34"/>
        <v>5.4999999999999997E-3</v>
      </c>
      <c r="V326" s="229">
        <f t="shared" ref="V326:V389" si="35">T326-R326</f>
        <v>4.4329999999999998</v>
      </c>
    </row>
    <row r="327" spans="2:22">
      <c r="B327" s="119">
        <v>44200</v>
      </c>
      <c r="C327" s="104">
        <v>1.673</v>
      </c>
      <c r="D327" s="104">
        <v>1.7370000000000001</v>
      </c>
      <c r="E327" s="104">
        <v>1.7529999999999999</v>
      </c>
      <c r="F327" s="104">
        <v>1.6719999999999999</v>
      </c>
      <c r="G327" s="105">
        <v>-4.0399999999999998E-2</v>
      </c>
      <c r="H327" s="225"/>
      <c r="I327" s="225"/>
      <c r="J327" s="119">
        <v>44260</v>
      </c>
      <c r="K327" s="104">
        <v>6.0010000000000003</v>
      </c>
      <c r="L327" s="104">
        <v>6.0289999999999999</v>
      </c>
      <c r="M327" s="104">
        <v>6.0289999999999999</v>
      </c>
      <c r="N327" s="104">
        <v>6.0010000000000003</v>
      </c>
      <c r="O327" s="105">
        <v>-4.7999999999999996E-3</v>
      </c>
      <c r="P327" s="225"/>
      <c r="Q327" s="228">
        <f t="shared" si="30"/>
        <v>0</v>
      </c>
      <c r="R327" s="229">
        <f t="shared" si="31"/>
        <v>0</v>
      </c>
      <c r="S327" s="230">
        <f t="shared" si="32"/>
        <v>0</v>
      </c>
      <c r="T327" s="229">
        <f t="shared" si="33"/>
        <v>0</v>
      </c>
      <c r="U327" s="230">
        <f t="shared" si="34"/>
        <v>0</v>
      </c>
      <c r="V327" s="229">
        <f t="shared" si="35"/>
        <v>0</v>
      </c>
    </row>
    <row r="328" spans="2:22">
      <c r="B328" s="119">
        <v>44231</v>
      </c>
      <c r="C328" s="104">
        <v>1.673</v>
      </c>
      <c r="D328" s="104">
        <v>1.67</v>
      </c>
      <c r="E328" s="104">
        <v>1.7290000000000001</v>
      </c>
      <c r="F328" s="104">
        <v>1.667</v>
      </c>
      <c r="G328" s="105">
        <v>0</v>
      </c>
      <c r="H328" s="225"/>
      <c r="I328" s="225"/>
      <c r="J328" s="119">
        <v>44291</v>
      </c>
      <c r="K328" s="104">
        <v>6.0149999999999997</v>
      </c>
      <c r="L328" s="104">
        <v>6.048</v>
      </c>
      <c r="M328" s="104">
        <v>6.048</v>
      </c>
      <c r="N328" s="104">
        <v>5.9969999999999999</v>
      </c>
      <c r="O328" s="105">
        <v>2.3E-3</v>
      </c>
      <c r="P328" s="225"/>
      <c r="Q328" s="228">
        <f t="shared" si="30"/>
        <v>0</v>
      </c>
      <c r="R328" s="229">
        <f t="shared" si="31"/>
        <v>0</v>
      </c>
      <c r="S328" s="230">
        <f t="shared" si="32"/>
        <v>0</v>
      </c>
      <c r="T328" s="229">
        <f t="shared" si="33"/>
        <v>0</v>
      </c>
      <c r="U328" s="230">
        <f t="shared" si="34"/>
        <v>0</v>
      </c>
      <c r="V328" s="229">
        <f t="shared" si="35"/>
        <v>0</v>
      </c>
    </row>
    <row r="329" spans="2:22">
      <c r="B329" s="119">
        <v>44320</v>
      </c>
      <c r="C329" s="104">
        <v>1.7070000000000001</v>
      </c>
      <c r="D329" s="104">
        <v>1.7050000000000001</v>
      </c>
      <c r="E329" s="104">
        <v>1.7450000000000001</v>
      </c>
      <c r="F329" s="104">
        <v>1.7</v>
      </c>
      <c r="G329" s="105">
        <v>2.06E-2</v>
      </c>
      <c r="H329" s="225"/>
      <c r="I329" s="225"/>
      <c r="J329" s="119">
        <v>44321</v>
      </c>
      <c r="K329" s="104">
        <v>5.9779999999999998</v>
      </c>
      <c r="L329" s="104">
        <v>6.0090000000000003</v>
      </c>
      <c r="M329" s="104">
        <v>6.0090000000000003</v>
      </c>
      <c r="N329" s="104">
        <v>5.976</v>
      </c>
      <c r="O329" s="105">
        <v>-6.1999999999999998E-3</v>
      </c>
      <c r="P329" s="225"/>
      <c r="Q329" s="228">
        <f t="shared" si="30"/>
        <v>44320</v>
      </c>
      <c r="R329" s="229">
        <f t="shared" si="31"/>
        <v>1.7070000000000001</v>
      </c>
      <c r="S329" s="230">
        <f t="shared" si="32"/>
        <v>2.06E-2</v>
      </c>
      <c r="T329" s="229">
        <f t="shared" si="33"/>
        <v>6.1230000000000002</v>
      </c>
      <c r="U329" s="230">
        <f t="shared" si="34"/>
        <v>-8.6999999999999994E-3</v>
      </c>
      <c r="V329" s="229">
        <f t="shared" si="35"/>
        <v>4.4160000000000004</v>
      </c>
    </row>
    <row r="330" spans="2:22">
      <c r="B330" s="119">
        <v>44351</v>
      </c>
      <c r="C330" s="104">
        <v>1.6579999999999999</v>
      </c>
      <c r="D330" s="104">
        <v>1.7</v>
      </c>
      <c r="E330" s="104">
        <v>1.716</v>
      </c>
      <c r="F330" s="104">
        <v>1.653</v>
      </c>
      <c r="G330" s="105">
        <v>-2.9100000000000001E-2</v>
      </c>
      <c r="H330" s="225"/>
      <c r="I330" s="225"/>
      <c r="J330" s="119">
        <v>44352</v>
      </c>
      <c r="K330" s="104">
        <v>5.9740000000000002</v>
      </c>
      <c r="L330" s="104">
        <v>5.9880000000000004</v>
      </c>
      <c r="M330" s="104">
        <v>5.9950000000000001</v>
      </c>
      <c r="N330" s="104">
        <v>5.9740000000000002</v>
      </c>
      <c r="O330" s="105">
        <v>-6.9999999999999999E-4</v>
      </c>
      <c r="P330" s="225"/>
      <c r="Q330" s="228">
        <f t="shared" si="30"/>
        <v>44351</v>
      </c>
      <c r="R330" s="229">
        <f t="shared" si="31"/>
        <v>1.6579999999999999</v>
      </c>
      <c r="S330" s="230">
        <f t="shared" si="32"/>
        <v>-2.9100000000000001E-2</v>
      </c>
      <c r="T330" s="229">
        <f t="shared" si="33"/>
        <v>6.1219999999999999</v>
      </c>
      <c r="U330" s="230">
        <f t="shared" si="34"/>
        <v>-2.0000000000000001E-4</v>
      </c>
      <c r="V330" s="229">
        <f t="shared" si="35"/>
        <v>4.4640000000000004</v>
      </c>
    </row>
    <row r="331" spans="2:22">
      <c r="B331" s="119">
        <v>44381</v>
      </c>
      <c r="C331" s="104">
        <v>1.679</v>
      </c>
      <c r="D331" s="104">
        <v>1.663</v>
      </c>
      <c r="E331" s="104">
        <v>1.679</v>
      </c>
      <c r="F331" s="104">
        <v>1.6279999999999999</v>
      </c>
      <c r="G331" s="105">
        <v>1.29E-2</v>
      </c>
      <c r="H331" s="225"/>
      <c r="I331" s="225"/>
      <c r="J331" s="119">
        <v>44382</v>
      </c>
      <c r="K331" s="104">
        <v>6.0149999999999997</v>
      </c>
      <c r="L331" s="104">
        <v>6.0049999999999999</v>
      </c>
      <c r="M331" s="104">
        <v>6.016</v>
      </c>
      <c r="N331" s="104">
        <v>5.9790000000000001</v>
      </c>
      <c r="O331" s="105">
        <v>6.8999999999999999E-3</v>
      </c>
      <c r="P331" s="225"/>
      <c r="Q331" s="228">
        <f t="shared" si="30"/>
        <v>44381</v>
      </c>
      <c r="R331" s="229">
        <f t="shared" si="31"/>
        <v>1.679</v>
      </c>
      <c r="S331" s="230">
        <f t="shared" si="32"/>
        <v>1.29E-2</v>
      </c>
      <c r="T331" s="229">
        <f t="shared" si="33"/>
        <v>6.0819999999999999</v>
      </c>
      <c r="U331" s="230">
        <f t="shared" si="34"/>
        <v>-6.4999999999999997E-3</v>
      </c>
      <c r="V331" s="229">
        <f t="shared" si="35"/>
        <v>4.4029999999999996</v>
      </c>
    </row>
    <row r="332" spans="2:22">
      <c r="B332" s="119">
        <v>44412</v>
      </c>
      <c r="C332" s="104">
        <v>1.6259999999999999</v>
      </c>
      <c r="D332" s="104">
        <v>1.669</v>
      </c>
      <c r="E332" s="104">
        <v>1.6739999999999999</v>
      </c>
      <c r="F332" s="104">
        <v>1.617</v>
      </c>
      <c r="G332" s="105">
        <v>-3.1600000000000003E-2</v>
      </c>
      <c r="H332" s="225"/>
      <c r="I332" s="225"/>
      <c r="J332" s="119">
        <v>44474</v>
      </c>
      <c r="K332" s="104">
        <v>6.0140000000000002</v>
      </c>
      <c r="L332" s="104">
        <v>6.03</v>
      </c>
      <c r="M332" s="104">
        <v>6.03</v>
      </c>
      <c r="N332" s="104">
        <v>6.0060000000000002</v>
      </c>
      <c r="O332" s="105">
        <v>-2.0000000000000001E-4</v>
      </c>
      <c r="P332" s="225"/>
      <c r="Q332" s="228">
        <f t="shared" si="30"/>
        <v>44412</v>
      </c>
      <c r="R332" s="229">
        <f t="shared" si="31"/>
        <v>1.6259999999999999</v>
      </c>
      <c r="S332" s="230">
        <f t="shared" si="32"/>
        <v>-3.1600000000000003E-2</v>
      </c>
      <c r="T332" s="229">
        <f t="shared" si="33"/>
        <v>6.0309999999999997</v>
      </c>
      <c r="U332" s="230">
        <f t="shared" si="34"/>
        <v>-8.3999999999999995E-3</v>
      </c>
      <c r="V332" s="229">
        <f t="shared" si="35"/>
        <v>4.4049999999999994</v>
      </c>
    </row>
    <row r="333" spans="2:22">
      <c r="B333" s="119">
        <v>44443</v>
      </c>
      <c r="C333" s="104">
        <v>1.6619999999999999</v>
      </c>
      <c r="D333" s="104">
        <v>1.633</v>
      </c>
      <c r="E333" s="104">
        <v>1.6870000000000001</v>
      </c>
      <c r="F333" s="104">
        <v>1.621</v>
      </c>
      <c r="G333" s="105">
        <v>2.1999999999999999E-2</v>
      </c>
      <c r="H333" s="225"/>
      <c r="I333" s="225"/>
      <c r="J333" s="119">
        <v>44505</v>
      </c>
      <c r="K333" s="104">
        <v>6.008</v>
      </c>
      <c r="L333" s="104">
        <v>6.03</v>
      </c>
      <c r="M333" s="104">
        <v>6.03</v>
      </c>
      <c r="N333" s="104">
        <v>6.008</v>
      </c>
      <c r="O333" s="105">
        <v>-1E-3</v>
      </c>
      <c r="P333" s="225"/>
      <c r="Q333" s="228">
        <f t="shared" si="30"/>
        <v>44443</v>
      </c>
      <c r="R333" s="229">
        <f t="shared" si="31"/>
        <v>1.6619999999999999</v>
      </c>
      <c r="S333" s="230">
        <f t="shared" si="32"/>
        <v>2.1999999999999999E-2</v>
      </c>
      <c r="T333" s="229">
        <f t="shared" si="33"/>
        <v>6.0170000000000003</v>
      </c>
      <c r="U333" s="230">
        <f t="shared" si="34"/>
        <v>-2.3E-3</v>
      </c>
      <c r="V333" s="229">
        <f t="shared" si="35"/>
        <v>4.3550000000000004</v>
      </c>
    </row>
    <row r="334" spans="2:22">
      <c r="B334" s="119">
        <v>44534</v>
      </c>
      <c r="C334" s="104">
        <v>1.669</v>
      </c>
      <c r="D334" s="104">
        <v>1.6739999999999999</v>
      </c>
      <c r="E334" s="104">
        <v>1.6850000000000001</v>
      </c>
      <c r="F334" s="104">
        <v>1.6439999999999999</v>
      </c>
      <c r="G334" s="105">
        <v>4.4000000000000003E-3</v>
      </c>
      <c r="H334" s="225"/>
      <c r="I334" s="225"/>
      <c r="J334" s="119">
        <v>44535</v>
      </c>
      <c r="K334" s="104">
        <v>6.01</v>
      </c>
      <c r="L334" s="104">
        <v>6.0289999999999999</v>
      </c>
      <c r="M334" s="104">
        <v>6.0289999999999999</v>
      </c>
      <c r="N334" s="104">
        <v>6.0019999999999998</v>
      </c>
      <c r="O334" s="105">
        <v>2.9999999999999997E-4</v>
      </c>
      <c r="P334" s="225"/>
      <c r="Q334" s="228">
        <f t="shared" si="30"/>
        <v>44534</v>
      </c>
      <c r="R334" s="229">
        <f t="shared" si="31"/>
        <v>1.669</v>
      </c>
      <c r="S334" s="230">
        <f t="shared" si="32"/>
        <v>4.4000000000000003E-3</v>
      </c>
      <c r="T334" s="229">
        <f t="shared" si="33"/>
        <v>6.0110000000000001</v>
      </c>
      <c r="U334" s="230">
        <f t="shared" si="34"/>
        <v>-1E-3</v>
      </c>
      <c r="V334" s="229">
        <f t="shared" si="35"/>
        <v>4.3420000000000005</v>
      </c>
    </row>
    <row r="335" spans="2:22">
      <c r="B335" s="120" t="s">
        <v>1932</v>
      </c>
      <c r="C335" s="104">
        <v>1.62</v>
      </c>
      <c r="D335" s="104">
        <v>1.6759999999999999</v>
      </c>
      <c r="E335" s="104">
        <v>1.7030000000000001</v>
      </c>
      <c r="F335" s="104">
        <v>1.6160000000000001</v>
      </c>
      <c r="G335" s="105">
        <v>-2.9700000000000001E-2</v>
      </c>
      <c r="H335" s="225"/>
      <c r="I335" s="225"/>
      <c r="J335" s="120" t="s">
        <v>1933</v>
      </c>
      <c r="K335" s="104">
        <v>5.9859999999999998</v>
      </c>
      <c r="L335" s="104">
        <v>6.0449999999999999</v>
      </c>
      <c r="M335" s="104">
        <v>6.0449999999999999</v>
      </c>
      <c r="N335" s="104">
        <v>5.9850000000000003</v>
      </c>
      <c r="O335" s="105">
        <v>-4.0000000000000001E-3</v>
      </c>
      <c r="P335" s="225"/>
      <c r="Q335" s="228">
        <f t="shared" si="30"/>
        <v>0</v>
      </c>
      <c r="R335" s="229">
        <f t="shared" si="31"/>
        <v>0</v>
      </c>
      <c r="S335" s="230">
        <f t="shared" si="32"/>
        <v>0</v>
      </c>
      <c r="T335" s="229">
        <f t="shared" si="33"/>
        <v>0</v>
      </c>
      <c r="U335" s="230">
        <f t="shared" si="34"/>
        <v>0</v>
      </c>
      <c r="V335" s="229">
        <f t="shared" si="35"/>
        <v>0</v>
      </c>
    </row>
    <row r="336" spans="2:22">
      <c r="B336" s="120" t="s">
        <v>1934</v>
      </c>
      <c r="C336" s="104">
        <v>1.6339999999999999</v>
      </c>
      <c r="D336" s="104">
        <v>1.615</v>
      </c>
      <c r="E336" s="104">
        <v>1.65</v>
      </c>
      <c r="F336" s="104">
        <v>1.611</v>
      </c>
      <c r="G336" s="105">
        <v>8.8000000000000005E-3</v>
      </c>
      <c r="H336" s="225"/>
      <c r="I336" s="225"/>
      <c r="J336" s="120" t="s">
        <v>1935</v>
      </c>
      <c r="K336" s="104">
        <v>5.9720000000000004</v>
      </c>
      <c r="L336" s="104">
        <v>5.9889999999999999</v>
      </c>
      <c r="M336" s="104">
        <v>5.9889999999999999</v>
      </c>
      <c r="N336" s="104">
        <v>5.9660000000000002</v>
      </c>
      <c r="O336" s="105">
        <v>-2.3E-3</v>
      </c>
      <c r="P336" s="225"/>
      <c r="Q336" s="228">
        <f t="shared" si="30"/>
        <v>0</v>
      </c>
      <c r="R336" s="229">
        <f t="shared" si="31"/>
        <v>0</v>
      </c>
      <c r="S336" s="230">
        <f t="shared" si="32"/>
        <v>0</v>
      </c>
      <c r="T336" s="229">
        <f t="shared" si="33"/>
        <v>0</v>
      </c>
      <c r="U336" s="230">
        <f t="shared" si="34"/>
        <v>0</v>
      </c>
      <c r="V336" s="229">
        <f t="shared" si="35"/>
        <v>0</v>
      </c>
    </row>
    <row r="337" spans="2:22">
      <c r="B337" s="120" t="s">
        <v>1920</v>
      </c>
      <c r="C337" s="104">
        <v>1.5740000000000001</v>
      </c>
      <c r="D337" s="104">
        <v>1.641</v>
      </c>
      <c r="E337" s="104">
        <v>1.6459999999999999</v>
      </c>
      <c r="F337" s="104">
        <v>1.528</v>
      </c>
      <c r="G337" s="105">
        <v>-3.6700000000000003E-2</v>
      </c>
      <c r="H337" s="225"/>
      <c r="I337" s="225"/>
      <c r="J337" s="120" t="s">
        <v>1936</v>
      </c>
      <c r="K337" s="104">
        <v>5.976</v>
      </c>
      <c r="L337" s="104">
        <v>5.9779999999999998</v>
      </c>
      <c r="M337" s="104">
        <v>5.9820000000000002</v>
      </c>
      <c r="N337" s="104">
        <v>5.9740000000000002</v>
      </c>
      <c r="O337" s="105">
        <v>6.9999999999999999E-4</v>
      </c>
      <c r="P337" s="225"/>
      <c r="Q337" s="228" t="str">
        <f t="shared" si="30"/>
        <v>15-04-2021</v>
      </c>
      <c r="R337" s="229">
        <f t="shared" si="31"/>
        <v>1.5740000000000001</v>
      </c>
      <c r="S337" s="230">
        <f t="shared" si="32"/>
        <v>-3.6700000000000003E-2</v>
      </c>
      <c r="T337" s="229">
        <f t="shared" si="33"/>
        <v>6.1260000000000003</v>
      </c>
      <c r="U337" s="230">
        <f t="shared" si="34"/>
        <v>1.9099999999999999E-2</v>
      </c>
      <c r="V337" s="229">
        <f t="shared" si="35"/>
        <v>4.5520000000000005</v>
      </c>
    </row>
    <row r="338" spans="2:22">
      <c r="B338" s="120" t="s">
        <v>1921</v>
      </c>
      <c r="C338" s="104">
        <v>1.59</v>
      </c>
      <c r="D338" s="104">
        <v>1.5649999999999999</v>
      </c>
      <c r="E338" s="104">
        <v>1.599</v>
      </c>
      <c r="F338" s="104">
        <v>1.552</v>
      </c>
      <c r="G338" s="105">
        <v>1.03E-2</v>
      </c>
      <c r="H338" s="225"/>
      <c r="I338" s="225"/>
      <c r="J338" s="120" t="s">
        <v>1937</v>
      </c>
      <c r="K338" s="104">
        <v>5.9749999999999996</v>
      </c>
      <c r="L338" s="104">
        <v>5.9790000000000001</v>
      </c>
      <c r="M338" s="104">
        <v>5.9859999999999998</v>
      </c>
      <c r="N338" s="104">
        <v>5.968</v>
      </c>
      <c r="O338" s="105">
        <v>-2.0000000000000001E-4</v>
      </c>
      <c r="P338" s="225"/>
      <c r="Q338" s="228" t="str">
        <f t="shared" si="30"/>
        <v>16-04-2021</v>
      </c>
      <c r="R338" s="229">
        <f t="shared" si="31"/>
        <v>1.59</v>
      </c>
      <c r="S338" s="230">
        <f t="shared" si="32"/>
        <v>1.03E-2</v>
      </c>
      <c r="T338" s="229">
        <f t="shared" si="33"/>
        <v>6.0880000000000001</v>
      </c>
      <c r="U338" s="230">
        <f t="shared" si="34"/>
        <v>-6.1999999999999998E-3</v>
      </c>
      <c r="V338" s="229">
        <f t="shared" si="35"/>
        <v>4.4980000000000002</v>
      </c>
    </row>
    <row r="339" spans="2:22">
      <c r="B339" s="120" t="s">
        <v>1922</v>
      </c>
      <c r="C339" s="104">
        <v>1.61</v>
      </c>
      <c r="D339" s="104">
        <v>1.5780000000000001</v>
      </c>
      <c r="E339" s="104">
        <v>1.617</v>
      </c>
      <c r="F339" s="104">
        <v>1.552</v>
      </c>
      <c r="G339" s="105">
        <v>1.23E-2</v>
      </c>
      <c r="H339" s="225"/>
      <c r="I339" s="225"/>
      <c r="J339" s="120" t="s">
        <v>1938</v>
      </c>
      <c r="K339" s="104">
        <v>5.968</v>
      </c>
      <c r="L339" s="104">
        <v>5.9859999999999998</v>
      </c>
      <c r="M339" s="104">
        <v>5.9859999999999998</v>
      </c>
      <c r="N339" s="104">
        <v>5.9660000000000002</v>
      </c>
      <c r="O339" s="105">
        <v>-1.1999999999999999E-3</v>
      </c>
      <c r="P339" s="225"/>
      <c r="Q339" s="228" t="str">
        <f t="shared" si="30"/>
        <v>19-04-2021</v>
      </c>
      <c r="R339" s="229">
        <f t="shared" si="31"/>
        <v>1.61</v>
      </c>
      <c r="S339" s="230">
        <f t="shared" si="32"/>
        <v>1.23E-2</v>
      </c>
      <c r="T339" s="229">
        <f t="shared" si="33"/>
        <v>6.0810000000000004</v>
      </c>
      <c r="U339" s="230">
        <f t="shared" si="34"/>
        <v>-1.1000000000000001E-3</v>
      </c>
      <c r="V339" s="229">
        <f t="shared" si="35"/>
        <v>4.4710000000000001</v>
      </c>
    </row>
    <row r="340" spans="2:22">
      <c r="B340" s="120" t="s">
        <v>1923</v>
      </c>
      <c r="C340" s="104">
        <v>1.5660000000000001</v>
      </c>
      <c r="D340" s="104">
        <v>1.5980000000000001</v>
      </c>
      <c r="E340" s="104">
        <v>1.633</v>
      </c>
      <c r="F340" s="104">
        <v>1.5569999999999999</v>
      </c>
      <c r="G340" s="105">
        <v>-2.7300000000000001E-2</v>
      </c>
      <c r="H340" s="225"/>
      <c r="I340" s="225"/>
      <c r="J340" s="120" t="s">
        <v>1939</v>
      </c>
      <c r="K340" s="104">
        <v>5.9770000000000003</v>
      </c>
      <c r="L340" s="104">
        <v>5.9669999999999996</v>
      </c>
      <c r="M340" s="104">
        <v>5.9779999999999998</v>
      </c>
      <c r="N340" s="104">
        <v>5.9580000000000002</v>
      </c>
      <c r="O340" s="105">
        <v>1.5E-3</v>
      </c>
      <c r="P340" s="225"/>
      <c r="Q340" s="228" t="str">
        <f t="shared" si="30"/>
        <v>20-04-2021</v>
      </c>
      <c r="R340" s="229">
        <f t="shared" si="31"/>
        <v>1.5660000000000001</v>
      </c>
      <c r="S340" s="230">
        <f t="shared" si="32"/>
        <v>-2.7300000000000001E-2</v>
      </c>
      <c r="T340" s="229">
        <f t="shared" si="33"/>
        <v>6.0739999999999998</v>
      </c>
      <c r="U340" s="230">
        <f t="shared" si="34"/>
        <v>-1.1999999999999999E-3</v>
      </c>
      <c r="V340" s="229">
        <f t="shared" si="35"/>
        <v>4.508</v>
      </c>
    </row>
    <row r="341" spans="2:22">
      <c r="B341" s="120" t="s">
        <v>1940</v>
      </c>
      <c r="C341" s="104">
        <v>1.5589999999999999</v>
      </c>
      <c r="D341" s="104">
        <v>1.5640000000000001</v>
      </c>
      <c r="E341" s="104">
        <v>1.5860000000000001</v>
      </c>
      <c r="F341" s="104">
        <v>1.554</v>
      </c>
      <c r="G341" s="105">
        <v>-4.4999999999999997E-3</v>
      </c>
      <c r="H341" s="225"/>
      <c r="I341" s="225"/>
      <c r="J341" s="120" t="s">
        <v>1941</v>
      </c>
      <c r="K341" s="104">
        <v>5.9720000000000004</v>
      </c>
      <c r="L341" s="104">
        <v>5.9850000000000003</v>
      </c>
      <c r="M341" s="104">
        <v>5.9850000000000003</v>
      </c>
      <c r="N341" s="104">
        <v>5.9710000000000001</v>
      </c>
      <c r="O341" s="105">
        <v>-8.0000000000000004E-4</v>
      </c>
      <c r="P341" s="225"/>
      <c r="Q341" s="228">
        <f t="shared" si="30"/>
        <v>0</v>
      </c>
      <c r="R341" s="229">
        <f t="shared" si="31"/>
        <v>0</v>
      </c>
      <c r="S341" s="230">
        <f t="shared" si="32"/>
        <v>0</v>
      </c>
      <c r="T341" s="229">
        <f t="shared" si="33"/>
        <v>0</v>
      </c>
      <c r="U341" s="230">
        <f t="shared" si="34"/>
        <v>0</v>
      </c>
      <c r="V341" s="229">
        <f t="shared" si="35"/>
        <v>0</v>
      </c>
    </row>
    <row r="342" spans="2:22">
      <c r="B342" s="120" t="s">
        <v>1924</v>
      </c>
      <c r="C342" s="104">
        <v>1.542</v>
      </c>
      <c r="D342" s="104">
        <v>1.554</v>
      </c>
      <c r="E342" s="104">
        <v>1.587</v>
      </c>
      <c r="F342" s="104">
        <v>1.5309999999999999</v>
      </c>
      <c r="G342" s="105">
        <v>-1.12E-2</v>
      </c>
      <c r="H342" s="225"/>
      <c r="I342" s="225"/>
      <c r="J342" s="120" t="s">
        <v>1942</v>
      </c>
      <c r="K342" s="104">
        <v>5.9720000000000004</v>
      </c>
      <c r="L342" s="104">
        <v>5.9889999999999999</v>
      </c>
      <c r="M342" s="104">
        <v>5.9889999999999999</v>
      </c>
      <c r="N342" s="104">
        <v>5.9720000000000004</v>
      </c>
      <c r="O342" s="105">
        <v>0</v>
      </c>
      <c r="P342" s="225"/>
      <c r="Q342" s="228" t="str">
        <f t="shared" si="30"/>
        <v>22-04-2021</v>
      </c>
      <c r="R342" s="229">
        <f t="shared" si="31"/>
        <v>1.542</v>
      </c>
      <c r="S342" s="230">
        <f t="shared" si="32"/>
        <v>-1.12E-2</v>
      </c>
      <c r="T342" s="229">
        <f t="shared" si="33"/>
        <v>6.05</v>
      </c>
      <c r="U342" s="230">
        <f t="shared" si="34"/>
        <v>-4.0000000000000001E-3</v>
      </c>
      <c r="V342" s="229">
        <f t="shared" si="35"/>
        <v>4.508</v>
      </c>
    </row>
    <row r="343" spans="2:22">
      <c r="B343" s="120" t="s">
        <v>1925</v>
      </c>
      <c r="C343" s="104">
        <v>1.5589999999999999</v>
      </c>
      <c r="D343" s="104">
        <v>1.5469999999999999</v>
      </c>
      <c r="E343" s="104">
        <v>1.5820000000000001</v>
      </c>
      <c r="F343" s="104">
        <v>1.5309999999999999</v>
      </c>
      <c r="G343" s="105">
        <v>1.1599999999999999E-2</v>
      </c>
      <c r="H343" s="225"/>
      <c r="I343" s="225"/>
      <c r="J343" s="120" t="s">
        <v>1943</v>
      </c>
      <c r="K343" s="104">
        <v>5.9870000000000001</v>
      </c>
      <c r="L343" s="104">
        <v>6</v>
      </c>
      <c r="M343" s="104">
        <v>6</v>
      </c>
      <c r="N343" s="104">
        <v>5.9779999999999998</v>
      </c>
      <c r="O343" s="105">
        <v>2.5000000000000001E-3</v>
      </c>
      <c r="P343" s="225"/>
      <c r="Q343" s="228" t="str">
        <f t="shared" si="30"/>
        <v>23-04-2021</v>
      </c>
      <c r="R343" s="229">
        <f t="shared" si="31"/>
        <v>1.5589999999999999</v>
      </c>
      <c r="S343" s="230">
        <f t="shared" si="32"/>
        <v>1.1599999999999999E-2</v>
      </c>
      <c r="T343" s="229">
        <f t="shared" si="33"/>
        <v>6.0350000000000001</v>
      </c>
      <c r="U343" s="230">
        <f t="shared" si="34"/>
        <v>-2.5000000000000001E-3</v>
      </c>
      <c r="V343" s="229">
        <f t="shared" si="35"/>
        <v>4.476</v>
      </c>
    </row>
    <row r="344" spans="2:22">
      <c r="B344" s="120" t="s">
        <v>1926</v>
      </c>
      <c r="C344" s="104">
        <v>1.5680000000000001</v>
      </c>
      <c r="D344" s="104">
        <v>1.5629999999999999</v>
      </c>
      <c r="E344" s="104">
        <v>1.599</v>
      </c>
      <c r="F344" s="104">
        <v>1.556</v>
      </c>
      <c r="G344" s="105">
        <v>5.7000000000000002E-3</v>
      </c>
      <c r="H344" s="225"/>
      <c r="I344" s="225"/>
      <c r="J344" s="120" t="s">
        <v>1944</v>
      </c>
      <c r="K344" s="104">
        <v>6.0030000000000001</v>
      </c>
      <c r="L344" s="104">
        <v>5.9969999999999999</v>
      </c>
      <c r="M344" s="104">
        <v>6.0030000000000001</v>
      </c>
      <c r="N344" s="104">
        <v>5.9790000000000001</v>
      </c>
      <c r="O344" s="105">
        <v>2.7000000000000001E-3</v>
      </c>
      <c r="P344" s="225"/>
      <c r="Q344" s="228" t="str">
        <f t="shared" si="30"/>
        <v>26-04-2021</v>
      </c>
      <c r="R344" s="229">
        <f t="shared" si="31"/>
        <v>1.5680000000000001</v>
      </c>
      <c r="S344" s="230">
        <f t="shared" si="32"/>
        <v>5.7000000000000002E-3</v>
      </c>
      <c r="T344" s="229">
        <f t="shared" si="33"/>
        <v>6.0380000000000003</v>
      </c>
      <c r="U344" s="230">
        <f t="shared" si="34"/>
        <v>5.0000000000000001E-4</v>
      </c>
      <c r="V344" s="229">
        <f t="shared" si="35"/>
        <v>4.4700000000000006</v>
      </c>
    </row>
    <row r="345" spans="2:22">
      <c r="B345" s="120" t="s">
        <v>1927</v>
      </c>
      <c r="C345" s="104">
        <v>1.625</v>
      </c>
      <c r="D345" s="104">
        <v>1.57</v>
      </c>
      <c r="E345" s="104">
        <v>1.63</v>
      </c>
      <c r="F345" s="104">
        <v>1.57</v>
      </c>
      <c r="G345" s="105">
        <v>3.6200000000000003E-2</v>
      </c>
      <c r="H345" s="225"/>
      <c r="I345" s="225"/>
      <c r="J345" s="120" t="s">
        <v>1945</v>
      </c>
      <c r="K345" s="104">
        <v>6.0220000000000002</v>
      </c>
      <c r="L345" s="104">
        <v>6.0389999999999997</v>
      </c>
      <c r="M345" s="104">
        <v>6.0389999999999997</v>
      </c>
      <c r="N345" s="104">
        <v>6.0190000000000001</v>
      </c>
      <c r="O345" s="105">
        <v>3.2000000000000002E-3</v>
      </c>
      <c r="P345" s="225"/>
      <c r="Q345" s="228" t="str">
        <f t="shared" si="30"/>
        <v>27-04-2021</v>
      </c>
      <c r="R345" s="229">
        <f t="shared" si="31"/>
        <v>1.625</v>
      </c>
      <c r="S345" s="230">
        <f t="shared" si="32"/>
        <v>3.6200000000000003E-2</v>
      </c>
      <c r="T345" s="229">
        <f t="shared" si="33"/>
        <v>6.0549999999999997</v>
      </c>
      <c r="U345" s="230">
        <f t="shared" si="34"/>
        <v>2.8E-3</v>
      </c>
      <c r="V345" s="229">
        <f t="shared" si="35"/>
        <v>4.43</v>
      </c>
    </row>
    <row r="346" spans="2:22">
      <c r="B346" s="120" t="s">
        <v>1929</v>
      </c>
      <c r="C346" s="104">
        <v>1.611</v>
      </c>
      <c r="D346" s="104">
        <v>1.62</v>
      </c>
      <c r="E346" s="104">
        <v>1.661</v>
      </c>
      <c r="F346" s="104">
        <v>1.6080000000000001</v>
      </c>
      <c r="G346" s="105">
        <v>-8.6999999999999994E-3</v>
      </c>
      <c r="H346" s="225"/>
      <c r="I346" s="225"/>
      <c r="J346" s="119">
        <v>44202</v>
      </c>
      <c r="K346" s="104">
        <v>6.0250000000000004</v>
      </c>
      <c r="L346" s="104">
        <v>6.032</v>
      </c>
      <c r="M346" s="104">
        <v>6.032</v>
      </c>
      <c r="N346" s="104">
        <v>6.0190000000000001</v>
      </c>
      <c r="O346" s="105">
        <v>5.0000000000000001E-4</v>
      </c>
      <c r="P346" s="225"/>
      <c r="Q346" s="228" t="str">
        <f t="shared" si="30"/>
        <v>28-04-2021</v>
      </c>
      <c r="R346" s="229">
        <f t="shared" si="31"/>
        <v>1.611</v>
      </c>
      <c r="S346" s="230">
        <f t="shared" si="32"/>
        <v>-8.6999999999999994E-3</v>
      </c>
      <c r="T346" s="229">
        <f t="shared" si="33"/>
        <v>6.0529999999999999</v>
      </c>
      <c r="U346" s="230">
        <f t="shared" si="34"/>
        <v>-2.9999999999999997E-4</v>
      </c>
      <c r="V346" s="229">
        <f t="shared" si="35"/>
        <v>4.4420000000000002</v>
      </c>
    </row>
    <row r="347" spans="2:22">
      <c r="B347" s="120" t="s">
        <v>1930</v>
      </c>
      <c r="C347" s="104">
        <v>1.641</v>
      </c>
      <c r="D347" s="104">
        <v>1.615</v>
      </c>
      <c r="E347" s="104">
        <v>1.69</v>
      </c>
      <c r="F347" s="104">
        <v>1.615</v>
      </c>
      <c r="G347" s="105">
        <v>1.89E-2</v>
      </c>
      <c r="H347" s="225"/>
      <c r="I347" s="225"/>
      <c r="J347" s="119">
        <v>44233</v>
      </c>
      <c r="K347" s="104">
        <v>6.0049999999999999</v>
      </c>
      <c r="L347" s="104">
        <v>6.032</v>
      </c>
      <c r="M347" s="104">
        <v>6.032</v>
      </c>
      <c r="N347" s="104">
        <v>6.0049999999999999</v>
      </c>
      <c r="O347" s="105">
        <v>-3.3E-3</v>
      </c>
      <c r="P347" s="225"/>
      <c r="Q347" s="228" t="str">
        <f t="shared" si="30"/>
        <v>29-04-2021</v>
      </c>
      <c r="R347" s="229">
        <f t="shared" si="31"/>
        <v>1.641</v>
      </c>
      <c r="S347" s="230">
        <f t="shared" si="32"/>
        <v>1.89E-2</v>
      </c>
      <c r="T347" s="229">
        <f t="shared" si="33"/>
        <v>6.0590000000000002</v>
      </c>
      <c r="U347" s="230">
        <f t="shared" si="34"/>
        <v>1E-3</v>
      </c>
      <c r="V347" s="229">
        <f t="shared" si="35"/>
        <v>4.4180000000000001</v>
      </c>
    </row>
    <row r="348" spans="2:22">
      <c r="B348" s="120" t="s">
        <v>1931</v>
      </c>
      <c r="C348" s="104">
        <v>1.6259999999999999</v>
      </c>
      <c r="D348" s="104">
        <v>1.645</v>
      </c>
      <c r="E348" s="104">
        <v>1.659</v>
      </c>
      <c r="F348" s="104">
        <v>1.62</v>
      </c>
      <c r="G348" s="105">
        <v>-9.4999999999999998E-3</v>
      </c>
      <c r="H348" s="225"/>
      <c r="I348" s="225"/>
      <c r="J348" s="119">
        <v>44261</v>
      </c>
      <c r="K348" s="104">
        <v>5.9969999999999999</v>
      </c>
      <c r="L348" s="104">
        <v>6.0170000000000003</v>
      </c>
      <c r="M348" s="104">
        <v>6.0170000000000003</v>
      </c>
      <c r="N348" s="104">
        <v>5.9969999999999999</v>
      </c>
      <c r="O348" s="105">
        <v>-1.2999999999999999E-3</v>
      </c>
      <c r="P348" s="225"/>
      <c r="Q348" s="228" t="str">
        <f t="shared" si="30"/>
        <v>30-04-2021</v>
      </c>
      <c r="R348" s="229">
        <f t="shared" si="31"/>
        <v>1.6259999999999999</v>
      </c>
      <c r="S348" s="230">
        <f t="shared" si="32"/>
        <v>-9.4999999999999998E-3</v>
      </c>
      <c r="T348" s="229">
        <f t="shared" si="33"/>
        <v>6.03</v>
      </c>
      <c r="U348" s="230">
        <f t="shared" si="34"/>
        <v>-4.7999999999999996E-3</v>
      </c>
      <c r="V348" s="229">
        <f t="shared" si="35"/>
        <v>4.4039999999999999</v>
      </c>
    </row>
    <row r="349" spans="2:22">
      <c r="B349" s="119">
        <v>44260</v>
      </c>
      <c r="C349" s="104">
        <v>1.599</v>
      </c>
      <c r="D349" s="104">
        <v>1.631</v>
      </c>
      <c r="E349" s="104">
        <v>1.655</v>
      </c>
      <c r="F349" s="104">
        <v>1.5780000000000001</v>
      </c>
      <c r="G349" s="105">
        <v>-1.6299999999999999E-2</v>
      </c>
      <c r="H349" s="225"/>
      <c r="I349" s="225"/>
      <c r="J349" s="119">
        <v>44292</v>
      </c>
      <c r="K349" s="104">
        <v>6.0279999999999996</v>
      </c>
      <c r="L349" s="104">
        <v>5.99</v>
      </c>
      <c r="M349" s="104">
        <v>6.032</v>
      </c>
      <c r="N349" s="104">
        <v>5.984</v>
      </c>
      <c r="O349" s="105">
        <v>5.1999999999999998E-3</v>
      </c>
      <c r="P349" s="225"/>
      <c r="Q349" s="228">
        <f t="shared" si="30"/>
        <v>44260</v>
      </c>
      <c r="R349" s="229">
        <f t="shared" si="31"/>
        <v>1.599</v>
      </c>
      <c r="S349" s="230">
        <f t="shared" si="32"/>
        <v>-1.6299999999999999E-2</v>
      </c>
      <c r="T349" s="229">
        <f t="shared" si="33"/>
        <v>6.0010000000000003</v>
      </c>
      <c r="U349" s="230">
        <f t="shared" si="34"/>
        <v>-4.7999999999999996E-3</v>
      </c>
      <c r="V349" s="229">
        <f t="shared" si="35"/>
        <v>4.4020000000000001</v>
      </c>
    </row>
    <row r="350" spans="2:22">
      <c r="B350" s="119">
        <v>44291</v>
      </c>
      <c r="C350" s="104">
        <v>1.591</v>
      </c>
      <c r="D350" s="104">
        <v>1.605</v>
      </c>
      <c r="E350" s="104">
        <v>1.6240000000000001</v>
      </c>
      <c r="F350" s="104">
        <v>1.5569999999999999</v>
      </c>
      <c r="G350" s="105">
        <v>-5.4999999999999997E-3</v>
      </c>
      <c r="H350" s="225"/>
      <c r="I350" s="225"/>
      <c r="J350" s="119">
        <v>44383</v>
      </c>
      <c r="K350" s="104">
        <v>6.0220000000000002</v>
      </c>
      <c r="L350" s="104">
        <v>6.04</v>
      </c>
      <c r="M350" s="104">
        <v>6.04</v>
      </c>
      <c r="N350" s="104">
        <v>6.0149999999999997</v>
      </c>
      <c r="O350" s="105">
        <v>-1E-3</v>
      </c>
      <c r="P350" s="225"/>
      <c r="Q350" s="228">
        <f t="shared" si="30"/>
        <v>44291</v>
      </c>
      <c r="R350" s="229">
        <f t="shared" si="31"/>
        <v>1.591</v>
      </c>
      <c r="S350" s="230">
        <f t="shared" si="32"/>
        <v>-5.4999999999999997E-3</v>
      </c>
      <c r="T350" s="229">
        <f t="shared" si="33"/>
        <v>6.0149999999999997</v>
      </c>
      <c r="U350" s="230">
        <f t="shared" si="34"/>
        <v>2.3E-3</v>
      </c>
      <c r="V350" s="229">
        <f t="shared" si="35"/>
        <v>4.4239999999999995</v>
      </c>
    </row>
    <row r="351" spans="2:22">
      <c r="B351" s="119">
        <v>44321</v>
      </c>
      <c r="C351" s="104">
        <v>1.571</v>
      </c>
      <c r="D351" s="104">
        <v>1.5920000000000001</v>
      </c>
      <c r="E351" s="104">
        <v>1.6259999999999999</v>
      </c>
      <c r="F351" s="104">
        <v>1.5680000000000001</v>
      </c>
      <c r="G351" s="105">
        <v>-1.21E-2</v>
      </c>
      <c r="H351" s="225"/>
      <c r="I351" s="225"/>
      <c r="J351" s="119">
        <v>44414</v>
      </c>
      <c r="K351" s="104">
        <v>6.0060000000000002</v>
      </c>
      <c r="L351" s="104">
        <v>6.0369999999999999</v>
      </c>
      <c r="M351" s="104">
        <v>6.0369999999999999</v>
      </c>
      <c r="N351" s="104">
        <v>6.0049999999999999</v>
      </c>
      <c r="O351" s="105">
        <v>-2.7000000000000001E-3</v>
      </c>
      <c r="P351" s="225"/>
      <c r="Q351" s="228">
        <f t="shared" si="30"/>
        <v>44321</v>
      </c>
      <c r="R351" s="229">
        <f t="shared" si="31"/>
        <v>1.571</v>
      </c>
      <c r="S351" s="230">
        <f t="shared" si="32"/>
        <v>-1.21E-2</v>
      </c>
      <c r="T351" s="229">
        <f t="shared" si="33"/>
        <v>5.9779999999999998</v>
      </c>
      <c r="U351" s="230">
        <f t="shared" si="34"/>
        <v>-6.1999999999999998E-3</v>
      </c>
      <c r="V351" s="229">
        <f t="shared" si="35"/>
        <v>4.407</v>
      </c>
    </row>
    <row r="352" spans="2:22">
      <c r="B352" s="119">
        <v>44352</v>
      </c>
      <c r="C352" s="104">
        <v>1.57</v>
      </c>
      <c r="D352" s="104">
        <v>1.58</v>
      </c>
      <c r="E352" s="104">
        <v>1.591</v>
      </c>
      <c r="F352" s="104">
        <v>1.5569999999999999</v>
      </c>
      <c r="G352" s="105">
        <v>-1.1000000000000001E-3</v>
      </c>
      <c r="H352" s="225"/>
      <c r="I352" s="225"/>
      <c r="J352" s="119">
        <v>44445</v>
      </c>
      <c r="K352" s="104">
        <v>6.016</v>
      </c>
      <c r="L352" s="104">
        <v>6.0449999999999999</v>
      </c>
      <c r="M352" s="104">
        <v>6.0449999999999999</v>
      </c>
      <c r="N352" s="104">
        <v>6.0110000000000001</v>
      </c>
      <c r="O352" s="105">
        <v>1.6999999999999999E-3</v>
      </c>
      <c r="P352" s="225"/>
      <c r="Q352" s="228">
        <f t="shared" si="30"/>
        <v>44352</v>
      </c>
      <c r="R352" s="229">
        <f t="shared" si="31"/>
        <v>1.57</v>
      </c>
      <c r="S352" s="230">
        <f t="shared" si="32"/>
        <v>-1.1000000000000001E-3</v>
      </c>
      <c r="T352" s="229">
        <f t="shared" si="33"/>
        <v>5.9740000000000002</v>
      </c>
      <c r="U352" s="230">
        <f t="shared" si="34"/>
        <v>-6.9999999999999999E-4</v>
      </c>
      <c r="V352" s="229">
        <f t="shared" si="35"/>
        <v>4.4039999999999999</v>
      </c>
    </row>
    <row r="353" spans="2:22">
      <c r="B353" s="119">
        <v>44382</v>
      </c>
      <c r="C353" s="104">
        <v>1.579</v>
      </c>
      <c r="D353" s="104">
        <v>1.5660000000000001</v>
      </c>
      <c r="E353" s="104">
        <v>1.5840000000000001</v>
      </c>
      <c r="F353" s="104">
        <v>1.4690000000000001</v>
      </c>
      <c r="G353" s="105">
        <v>5.8999999999999999E-3</v>
      </c>
      <c r="H353" s="225"/>
      <c r="I353" s="225"/>
      <c r="J353" s="119">
        <v>44475</v>
      </c>
      <c r="K353" s="104">
        <v>6.0190000000000001</v>
      </c>
      <c r="L353" s="104">
        <v>6.0289999999999999</v>
      </c>
      <c r="M353" s="104">
        <v>6.0289999999999999</v>
      </c>
      <c r="N353" s="104">
        <v>6.0090000000000003</v>
      </c>
      <c r="O353" s="105">
        <v>5.0000000000000001E-4</v>
      </c>
      <c r="P353" s="225"/>
      <c r="Q353" s="228">
        <f t="shared" si="30"/>
        <v>44382</v>
      </c>
      <c r="R353" s="229">
        <f t="shared" si="31"/>
        <v>1.579</v>
      </c>
      <c r="S353" s="230">
        <f t="shared" si="32"/>
        <v>5.8999999999999999E-3</v>
      </c>
      <c r="T353" s="229">
        <f t="shared" si="33"/>
        <v>6.0149999999999997</v>
      </c>
      <c r="U353" s="230">
        <f t="shared" si="34"/>
        <v>6.8999999999999999E-3</v>
      </c>
      <c r="V353" s="229">
        <f t="shared" si="35"/>
        <v>4.4359999999999999</v>
      </c>
    </row>
    <row r="354" spans="2:22">
      <c r="B354" s="119">
        <v>44474</v>
      </c>
      <c r="C354" s="104">
        <v>1.6040000000000001</v>
      </c>
      <c r="D354" s="104">
        <v>1.5860000000000001</v>
      </c>
      <c r="E354" s="104">
        <v>1.609</v>
      </c>
      <c r="F354" s="104">
        <v>1.5589999999999999</v>
      </c>
      <c r="G354" s="105">
        <v>1.5800000000000002E-2</v>
      </c>
      <c r="H354" s="225"/>
      <c r="I354" s="225"/>
      <c r="J354" s="119">
        <v>44506</v>
      </c>
      <c r="K354" s="104">
        <v>6.0060000000000002</v>
      </c>
      <c r="L354" s="104">
        <v>6.0250000000000004</v>
      </c>
      <c r="M354" s="104">
        <v>6.0250000000000004</v>
      </c>
      <c r="N354" s="104">
        <v>6.0039999999999996</v>
      </c>
      <c r="O354" s="105">
        <v>-2.2000000000000001E-3</v>
      </c>
      <c r="P354" s="225"/>
      <c r="Q354" s="228">
        <f t="shared" si="30"/>
        <v>44474</v>
      </c>
      <c r="R354" s="229">
        <f t="shared" si="31"/>
        <v>1.6040000000000001</v>
      </c>
      <c r="S354" s="230">
        <f t="shared" si="32"/>
        <v>1.5800000000000002E-2</v>
      </c>
      <c r="T354" s="229">
        <f t="shared" si="33"/>
        <v>6.0140000000000002</v>
      </c>
      <c r="U354" s="230">
        <f t="shared" si="34"/>
        <v>-2.0000000000000001E-4</v>
      </c>
      <c r="V354" s="229">
        <f t="shared" si="35"/>
        <v>4.41</v>
      </c>
    </row>
    <row r="355" spans="2:22">
      <c r="B355" s="119">
        <v>44505</v>
      </c>
      <c r="C355" s="104">
        <v>1.6220000000000001</v>
      </c>
      <c r="D355" s="104">
        <v>1.6020000000000001</v>
      </c>
      <c r="E355" s="104">
        <v>1.631</v>
      </c>
      <c r="F355" s="104">
        <v>1.5860000000000001</v>
      </c>
      <c r="G355" s="105">
        <v>1.12E-2</v>
      </c>
      <c r="H355" s="225"/>
      <c r="I355" s="225"/>
      <c r="J355" s="120" t="s">
        <v>1946</v>
      </c>
      <c r="K355" s="104">
        <v>6.0039999999999996</v>
      </c>
      <c r="L355" s="104">
        <v>6.0179999999999998</v>
      </c>
      <c r="M355" s="104">
        <v>6.0179999999999998</v>
      </c>
      <c r="N355" s="104">
        <v>6.0039999999999996</v>
      </c>
      <c r="O355" s="105">
        <v>-2.9999999999999997E-4</v>
      </c>
      <c r="P355" s="225"/>
      <c r="Q355" s="228">
        <f t="shared" si="30"/>
        <v>44505</v>
      </c>
      <c r="R355" s="229">
        <f t="shared" si="31"/>
        <v>1.6220000000000001</v>
      </c>
      <c r="S355" s="230">
        <f t="shared" si="32"/>
        <v>1.12E-2</v>
      </c>
      <c r="T355" s="229">
        <f t="shared" si="33"/>
        <v>6.008</v>
      </c>
      <c r="U355" s="230">
        <f t="shared" si="34"/>
        <v>-1E-3</v>
      </c>
      <c r="V355" s="229">
        <f t="shared" si="35"/>
        <v>4.3860000000000001</v>
      </c>
    </row>
    <row r="356" spans="2:22">
      <c r="B356" s="119">
        <v>44535</v>
      </c>
      <c r="C356" s="104">
        <v>1.6930000000000001</v>
      </c>
      <c r="D356" s="104">
        <v>1.629</v>
      </c>
      <c r="E356" s="104">
        <v>1.7010000000000001</v>
      </c>
      <c r="F356" s="104">
        <v>1.609</v>
      </c>
      <c r="G356" s="105">
        <v>4.4200000000000003E-2</v>
      </c>
      <c r="H356" s="225"/>
      <c r="I356" s="225"/>
      <c r="J356" s="120" t="s">
        <v>1947</v>
      </c>
      <c r="K356" s="104">
        <v>6.04</v>
      </c>
      <c r="L356" s="104">
        <v>6.0380000000000003</v>
      </c>
      <c r="M356" s="104">
        <v>6.05</v>
      </c>
      <c r="N356" s="104">
        <v>6.0279999999999996</v>
      </c>
      <c r="O356" s="105">
        <v>6.0000000000000001E-3</v>
      </c>
      <c r="P356" s="225"/>
      <c r="Q356" s="228">
        <f t="shared" si="30"/>
        <v>44535</v>
      </c>
      <c r="R356" s="229">
        <f t="shared" si="31"/>
        <v>1.6930000000000001</v>
      </c>
      <c r="S356" s="230">
        <f t="shared" si="32"/>
        <v>4.4200000000000003E-2</v>
      </c>
      <c r="T356" s="229">
        <f t="shared" si="33"/>
        <v>6.01</v>
      </c>
      <c r="U356" s="230">
        <f t="shared" si="34"/>
        <v>2.9999999999999997E-4</v>
      </c>
      <c r="V356" s="229">
        <f t="shared" si="35"/>
        <v>4.3170000000000002</v>
      </c>
    </row>
    <row r="357" spans="2:22">
      <c r="B357" s="120" t="s">
        <v>1948</v>
      </c>
      <c r="C357" s="104">
        <v>1.659</v>
      </c>
      <c r="D357" s="104">
        <v>1.702</v>
      </c>
      <c r="E357" s="104">
        <v>1.7070000000000001</v>
      </c>
      <c r="F357" s="104">
        <v>1.651</v>
      </c>
      <c r="G357" s="105">
        <v>-2.0299999999999999E-2</v>
      </c>
      <c r="H357" s="225"/>
      <c r="I357" s="225"/>
      <c r="J357" s="120" t="s">
        <v>1949</v>
      </c>
      <c r="K357" s="104">
        <v>6.0449999999999999</v>
      </c>
      <c r="L357" s="104">
        <v>6.0519999999999996</v>
      </c>
      <c r="M357" s="104">
        <v>6.0670000000000002</v>
      </c>
      <c r="N357" s="104">
        <v>6.0439999999999996</v>
      </c>
      <c r="O357" s="105">
        <v>8.0000000000000004E-4</v>
      </c>
      <c r="P357" s="225"/>
      <c r="Q357" s="228">
        <f t="shared" si="30"/>
        <v>0</v>
      </c>
      <c r="R357" s="229">
        <f t="shared" si="31"/>
        <v>0</v>
      </c>
      <c r="S357" s="230">
        <f t="shared" si="32"/>
        <v>0</v>
      </c>
      <c r="T357" s="229">
        <f t="shared" si="33"/>
        <v>0</v>
      </c>
      <c r="U357" s="230">
        <f t="shared" si="34"/>
        <v>0</v>
      </c>
      <c r="V357" s="229">
        <f t="shared" si="35"/>
        <v>0</v>
      </c>
    </row>
    <row r="358" spans="2:22">
      <c r="B358" s="120" t="s">
        <v>1933</v>
      </c>
      <c r="C358" s="104">
        <v>1.635</v>
      </c>
      <c r="D358" s="104">
        <v>1.663</v>
      </c>
      <c r="E358" s="104">
        <v>1.6679999999999999</v>
      </c>
      <c r="F358" s="104">
        <v>1.625</v>
      </c>
      <c r="G358" s="105">
        <v>-1.44E-2</v>
      </c>
      <c r="H358" s="225"/>
      <c r="I358" s="225"/>
      <c r="J358" s="120" t="s">
        <v>1950</v>
      </c>
      <c r="K358" s="104">
        <v>6.0190000000000001</v>
      </c>
      <c r="L358" s="104">
        <v>6.0739999999999998</v>
      </c>
      <c r="M358" s="104">
        <v>6.0739999999999998</v>
      </c>
      <c r="N358" s="104">
        <v>6.0149999999999997</v>
      </c>
      <c r="O358" s="105">
        <v>-4.3E-3</v>
      </c>
      <c r="P358" s="225"/>
      <c r="Q358" s="228" t="str">
        <f t="shared" si="30"/>
        <v>14-05-2021</v>
      </c>
      <c r="R358" s="229">
        <f t="shared" si="31"/>
        <v>1.635</v>
      </c>
      <c r="S358" s="230">
        <f t="shared" si="32"/>
        <v>-1.44E-2</v>
      </c>
      <c r="T358" s="229">
        <f t="shared" si="33"/>
        <v>5.9859999999999998</v>
      </c>
      <c r="U358" s="230">
        <f t="shared" si="34"/>
        <v>-4.0000000000000001E-3</v>
      </c>
      <c r="V358" s="229">
        <f t="shared" si="35"/>
        <v>4.351</v>
      </c>
    </row>
    <row r="359" spans="2:22">
      <c r="B359" s="120" t="s">
        <v>1935</v>
      </c>
      <c r="C359" s="104">
        <v>1.6519999999999999</v>
      </c>
      <c r="D359" s="104">
        <v>1.635</v>
      </c>
      <c r="E359" s="104">
        <v>1.6519999999999999</v>
      </c>
      <c r="F359" s="104">
        <v>1.605</v>
      </c>
      <c r="G359" s="105">
        <v>1.04E-2</v>
      </c>
      <c r="H359" s="225"/>
      <c r="I359" s="225"/>
      <c r="J359" s="120" t="s">
        <v>1951</v>
      </c>
      <c r="K359" s="104">
        <v>6.0060000000000002</v>
      </c>
      <c r="L359" s="104">
        <v>6.0570000000000004</v>
      </c>
      <c r="M359" s="104">
        <v>6.0570000000000004</v>
      </c>
      <c r="N359" s="104">
        <v>6.0039999999999996</v>
      </c>
      <c r="O359" s="105">
        <v>-2.2000000000000001E-3</v>
      </c>
      <c r="P359" s="225"/>
      <c r="Q359" s="228" t="str">
        <f t="shared" si="30"/>
        <v>17-05-2021</v>
      </c>
      <c r="R359" s="229">
        <f t="shared" si="31"/>
        <v>1.6519999999999999</v>
      </c>
      <c r="S359" s="230">
        <f t="shared" si="32"/>
        <v>1.04E-2</v>
      </c>
      <c r="T359" s="229">
        <f t="shared" si="33"/>
        <v>5.9720000000000004</v>
      </c>
      <c r="U359" s="230">
        <f t="shared" si="34"/>
        <v>-2.3E-3</v>
      </c>
      <c r="V359" s="229">
        <f t="shared" si="35"/>
        <v>4.32</v>
      </c>
    </row>
    <row r="360" spans="2:22">
      <c r="B360" s="120" t="s">
        <v>1936</v>
      </c>
      <c r="C360" s="104">
        <v>1.64</v>
      </c>
      <c r="D360" s="104">
        <v>1.647</v>
      </c>
      <c r="E360" s="104">
        <v>1.657</v>
      </c>
      <c r="F360" s="104">
        <v>1.6279999999999999</v>
      </c>
      <c r="G360" s="105">
        <v>-7.1999999999999998E-3</v>
      </c>
      <c r="H360" s="225"/>
      <c r="I360" s="225"/>
      <c r="J360" s="120" t="s">
        <v>1952</v>
      </c>
      <c r="K360" s="104">
        <v>6.0289999999999999</v>
      </c>
      <c r="L360" s="104">
        <v>6.0110000000000001</v>
      </c>
      <c r="M360" s="104">
        <v>6.0359999999999996</v>
      </c>
      <c r="N360" s="104">
        <v>6.0060000000000002</v>
      </c>
      <c r="O360" s="105">
        <v>3.8E-3</v>
      </c>
      <c r="P360" s="225"/>
      <c r="Q360" s="228" t="str">
        <f t="shared" si="30"/>
        <v>18-05-2021</v>
      </c>
      <c r="R360" s="229">
        <f t="shared" si="31"/>
        <v>1.64</v>
      </c>
      <c r="S360" s="230">
        <f t="shared" si="32"/>
        <v>-7.1999999999999998E-3</v>
      </c>
      <c r="T360" s="229">
        <f t="shared" si="33"/>
        <v>5.976</v>
      </c>
      <c r="U360" s="230">
        <f t="shared" si="34"/>
        <v>6.9999999999999999E-4</v>
      </c>
      <c r="V360" s="229">
        <f t="shared" si="35"/>
        <v>4.3360000000000003</v>
      </c>
    </row>
    <row r="361" spans="2:22">
      <c r="B361" s="120" t="s">
        <v>1937</v>
      </c>
      <c r="C361" s="104">
        <v>1.6759999999999999</v>
      </c>
      <c r="D361" s="104">
        <v>1.6419999999999999</v>
      </c>
      <c r="E361" s="104">
        <v>1.6919999999999999</v>
      </c>
      <c r="F361" s="104">
        <v>1.62</v>
      </c>
      <c r="G361" s="105">
        <v>2.1899999999999999E-2</v>
      </c>
      <c r="H361" s="225"/>
      <c r="I361" s="225"/>
      <c r="J361" s="120" t="s">
        <v>1953</v>
      </c>
      <c r="K361" s="104">
        <v>6.0250000000000004</v>
      </c>
      <c r="L361" s="104">
        <v>6.0430000000000001</v>
      </c>
      <c r="M361" s="104">
        <v>6.0430000000000001</v>
      </c>
      <c r="N361" s="104">
        <v>6.0209999999999999</v>
      </c>
      <c r="O361" s="105">
        <v>-6.9999999999999999E-4</v>
      </c>
      <c r="P361" s="225"/>
      <c r="Q361" s="228" t="str">
        <f t="shared" si="30"/>
        <v>19-05-2021</v>
      </c>
      <c r="R361" s="229">
        <f t="shared" si="31"/>
        <v>1.6759999999999999</v>
      </c>
      <c r="S361" s="230">
        <f t="shared" si="32"/>
        <v>2.1899999999999999E-2</v>
      </c>
      <c r="T361" s="229">
        <f t="shared" si="33"/>
        <v>5.9749999999999996</v>
      </c>
      <c r="U361" s="230">
        <f t="shared" si="34"/>
        <v>-2.0000000000000001E-4</v>
      </c>
      <c r="V361" s="229">
        <f t="shared" si="35"/>
        <v>4.2989999999999995</v>
      </c>
    </row>
    <row r="362" spans="2:22">
      <c r="B362" s="120" t="s">
        <v>1938</v>
      </c>
      <c r="C362" s="104">
        <v>1.6279999999999999</v>
      </c>
      <c r="D362" s="104">
        <v>1.673</v>
      </c>
      <c r="E362" s="104">
        <v>1.68</v>
      </c>
      <c r="F362" s="104">
        <v>1.625</v>
      </c>
      <c r="G362" s="105">
        <v>-2.8500000000000001E-2</v>
      </c>
      <c r="H362" s="225"/>
      <c r="I362" s="225"/>
      <c r="J362" s="120" t="s">
        <v>1954</v>
      </c>
      <c r="K362" s="104">
        <v>6.0179999999999998</v>
      </c>
      <c r="L362" s="104">
        <v>6.0380000000000003</v>
      </c>
      <c r="M362" s="104">
        <v>6.0380000000000003</v>
      </c>
      <c r="N362" s="104">
        <v>6.0149999999999997</v>
      </c>
      <c r="O362" s="105">
        <v>-1.1999999999999999E-3</v>
      </c>
      <c r="P362" s="225"/>
      <c r="Q362" s="228" t="str">
        <f t="shared" si="30"/>
        <v>20-05-2021</v>
      </c>
      <c r="R362" s="229">
        <f t="shared" si="31"/>
        <v>1.6279999999999999</v>
      </c>
      <c r="S362" s="230">
        <f t="shared" si="32"/>
        <v>-2.8500000000000001E-2</v>
      </c>
      <c r="T362" s="229">
        <f t="shared" si="33"/>
        <v>5.968</v>
      </c>
      <c r="U362" s="230">
        <f t="shared" si="34"/>
        <v>-1.1999999999999999E-3</v>
      </c>
      <c r="V362" s="229">
        <f t="shared" si="35"/>
        <v>4.34</v>
      </c>
    </row>
    <row r="363" spans="2:22">
      <c r="B363" s="120" t="s">
        <v>1939</v>
      </c>
      <c r="C363" s="104">
        <v>1.623</v>
      </c>
      <c r="D363" s="104">
        <v>1.635</v>
      </c>
      <c r="E363" s="104">
        <v>1.64</v>
      </c>
      <c r="F363" s="104">
        <v>1.613</v>
      </c>
      <c r="G363" s="105">
        <v>-3.0999999999999999E-3</v>
      </c>
      <c r="H363" s="225"/>
      <c r="I363" s="225"/>
      <c r="J363" s="120" t="s">
        <v>1955</v>
      </c>
      <c r="K363" s="104">
        <v>6.0119999999999996</v>
      </c>
      <c r="L363" s="104">
        <v>6.0250000000000004</v>
      </c>
      <c r="M363" s="104">
        <v>6.0289999999999999</v>
      </c>
      <c r="N363" s="104">
        <v>6.008</v>
      </c>
      <c r="O363" s="105">
        <v>-1E-3</v>
      </c>
      <c r="P363" s="225"/>
      <c r="Q363" s="228" t="str">
        <f t="shared" si="30"/>
        <v>21-05-2021</v>
      </c>
      <c r="R363" s="229">
        <f t="shared" si="31"/>
        <v>1.623</v>
      </c>
      <c r="S363" s="230">
        <f t="shared" si="32"/>
        <v>-3.0999999999999999E-3</v>
      </c>
      <c r="T363" s="229">
        <f t="shared" si="33"/>
        <v>5.9770000000000003</v>
      </c>
      <c r="U363" s="230">
        <f t="shared" si="34"/>
        <v>1.5E-3</v>
      </c>
      <c r="V363" s="229">
        <f t="shared" si="35"/>
        <v>4.3540000000000001</v>
      </c>
    </row>
    <row r="364" spans="2:22">
      <c r="B364" s="120" t="s">
        <v>1941</v>
      </c>
      <c r="C364" s="104">
        <v>1.603</v>
      </c>
      <c r="D364" s="104">
        <v>1.62</v>
      </c>
      <c r="E364" s="104">
        <v>1.627</v>
      </c>
      <c r="F364" s="104">
        <v>1.5960000000000001</v>
      </c>
      <c r="G364" s="105">
        <v>-1.26E-2</v>
      </c>
      <c r="H364" s="225"/>
      <c r="I364" s="225"/>
      <c r="J364" s="120" t="s">
        <v>1956</v>
      </c>
      <c r="K364" s="104">
        <v>6.0279999999999996</v>
      </c>
      <c r="L364" s="104">
        <v>6.0629999999999997</v>
      </c>
      <c r="M364" s="104">
        <v>6.0629999999999997</v>
      </c>
      <c r="N364" s="104">
        <v>6.0140000000000002</v>
      </c>
      <c r="O364" s="105">
        <v>2.7000000000000001E-3</v>
      </c>
      <c r="P364" s="225"/>
      <c r="Q364" s="228" t="str">
        <f t="shared" si="30"/>
        <v>24-05-2021</v>
      </c>
      <c r="R364" s="229">
        <f t="shared" si="31"/>
        <v>1.603</v>
      </c>
      <c r="S364" s="230">
        <f t="shared" si="32"/>
        <v>-1.26E-2</v>
      </c>
      <c r="T364" s="229">
        <f t="shared" si="33"/>
        <v>5.9720000000000004</v>
      </c>
      <c r="U364" s="230">
        <f t="shared" si="34"/>
        <v>-8.0000000000000004E-4</v>
      </c>
      <c r="V364" s="229">
        <f t="shared" si="35"/>
        <v>4.3690000000000007</v>
      </c>
    </row>
    <row r="365" spans="2:22">
      <c r="B365" s="120" t="s">
        <v>1942</v>
      </c>
      <c r="C365" s="104">
        <v>1.56</v>
      </c>
      <c r="D365" s="104">
        <v>1.6080000000000001</v>
      </c>
      <c r="E365" s="104">
        <v>1.61</v>
      </c>
      <c r="F365" s="104">
        <v>1.554</v>
      </c>
      <c r="G365" s="105">
        <v>-2.6499999999999999E-2</v>
      </c>
      <c r="H365" s="225"/>
      <c r="I365" s="225"/>
      <c r="J365" s="120" t="s">
        <v>1957</v>
      </c>
      <c r="K365" s="104">
        <v>6.056</v>
      </c>
      <c r="L365" s="104">
        <v>6.0460000000000003</v>
      </c>
      <c r="M365" s="104">
        <v>6.0860000000000003</v>
      </c>
      <c r="N365" s="104">
        <v>6.0389999999999997</v>
      </c>
      <c r="O365" s="105">
        <v>4.5999999999999999E-3</v>
      </c>
      <c r="P365" s="225"/>
      <c r="Q365" s="228" t="str">
        <f t="shared" si="30"/>
        <v>25-05-2021</v>
      </c>
      <c r="R365" s="229">
        <f t="shared" si="31"/>
        <v>1.56</v>
      </c>
      <c r="S365" s="230">
        <f t="shared" si="32"/>
        <v>-2.6499999999999999E-2</v>
      </c>
      <c r="T365" s="229">
        <f t="shared" si="33"/>
        <v>5.9720000000000004</v>
      </c>
      <c r="U365" s="230">
        <f t="shared" si="34"/>
        <v>0</v>
      </c>
      <c r="V365" s="229">
        <f t="shared" si="35"/>
        <v>4.4120000000000008</v>
      </c>
    </row>
    <row r="366" spans="2:22">
      <c r="B366" s="120" t="s">
        <v>1958</v>
      </c>
      <c r="C366" s="104">
        <v>1.581</v>
      </c>
      <c r="D366" s="104">
        <v>1.5640000000000001</v>
      </c>
      <c r="E366" s="104">
        <v>1.5820000000000001</v>
      </c>
      <c r="F366" s="104">
        <v>1.552</v>
      </c>
      <c r="G366" s="105">
        <v>1.3100000000000001E-2</v>
      </c>
      <c r="H366" s="225"/>
      <c r="I366" s="225"/>
      <c r="J366" s="120" t="s">
        <v>1959</v>
      </c>
      <c r="K366" s="104">
        <v>6.0359999999999996</v>
      </c>
      <c r="L366" s="104">
        <v>6.0819999999999999</v>
      </c>
      <c r="M366" s="104">
        <v>6.0819999999999999</v>
      </c>
      <c r="N366" s="104">
        <v>6.0359999999999996</v>
      </c>
      <c r="O366" s="105">
        <v>-3.3E-3</v>
      </c>
      <c r="P366" s="225"/>
      <c r="Q366" s="228">
        <f t="shared" si="30"/>
        <v>0</v>
      </c>
      <c r="R366" s="229">
        <f t="shared" si="31"/>
        <v>0</v>
      </c>
      <c r="S366" s="230">
        <f t="shared" si="32"/>
        <v>0</v>
      </c>
      <c r="T366" s="229">
        <f t="shared" si="33"/>
        <v>0</v>
      </c>
      <c r="U366" s="230">
        <f t="shared" si="34"/>
        <v>0</v>
      </c>
      <c r="V366" s="229">
        <f t="shared" si="35"/>
        <v>0</v>
      </c>
    </row>
    <row r="367" spans="2:22">
      <c r="B367" s="120" t="s">
        <v>1943</v>
      </c>
      <c r="C367" s="104">
        <v>1.6060000000000001</v>
      </c>
      <c r="D367" s="104">
        <v>1.581</v>
      </c>
      <c r="E367" s="104">
        <v>1.625</v>
      </c>
      <c r="F367" s="104">
        <v>1.571</v>
      </c>
      <c r="G367" s="105">
        <v>1.61E-2</v>
      </c>
      <c r="H367" s="225"/>
      <c r="I367" s="225"/>
      <c r="J367" s="120" t="s">
        <v>1960</v>
      </c>
      <c r="K367" s="104">
        <v>6.0510000000000002</v>
      </c>
      <c r="L367" s="104">
        <v>6.0890000000000004</v>
      </c>
      <c r="M367" s="104">
        <v>6.0890000000000004</v>
      </c>
      <c r="N367" s="104">
        <v>6.0490000000000004</v>
      </c>
      <c r="O367" s="105">
        <v>2.5000000000000001E-3</v>
      </c>
      <c r="P367" s="225"/>
      <c r="Q367" s="228" t="str">
        <f t="shared" si="30"/>
        <v>27-05-2021</v>
      </c>
      <c r="R367" s="229">
        <f t="shared" si="31"/>
        <v>1.6060000000000001</v>
      </c>
      <c r="S367" s="230">
        <f t="shared" si="32"/>
        <v>1.61E-2</v>
      </c>
      <c r="T367" s="229">
        <f t="shared" si="33"/>
        <v>5.9870000000000001</v>
      </c>
      <c r="U367" s="230">
        <f t="shared" si="34"/>
        <v>2.5000000000000001E-3</v>
      </c>
      <c r="V367" s="229">
        <f t="shared" si="35"/>
        <v>4.3810000000000002</v>
      </c>
    </row>
    <row r="368" spans="2:22">
      <c r="B368" s="120" t="s">
        <v>1944</v>
      </c>
      <c r="C368" s="104">
        <v>1.581</v>
      </c>
      <c r="D368" s="104">
        <v>1.615</v>
      </c>
      <c r="E368" s="104">
        <v>1.623</v>
      </c>
      <c r="F368" s="104">
        <v>1.577</v>
      </c>
      <c r="G368" s="105">
        <v>-1.5900000000000001E-2</v>
      </c>
      <c r="H368" s="225"/>
      <c r="I368" s="225"/>
      <c r="J368" s="119">
        <v>44203</v>
      </c>
      <c r="K368" s="104">
        <v>6.0389999999999997</v>
      </c>
      <c r="L368" s="104">
        <v>6.0819999999999999</v>
      </c>
      <c r="M368" s="104">
        <v>6.0819999999999999</v>
      </c>
      <c r="N368" s="104">
        <v>6.0350000000000001</v>
      </c>
      <c r="O368" s="105">
        <v>-2E-3</v>
      </c>
      <c r="P368" s="225"/>
      <c r="Q368" s="228" t="str">
        <f t="shared" si="30"/>
        <v>28-05-2021</v>
      </c>
      <c r="R368" s="229">
        <f t="shared" si="31"/>
        <v>1.581</v>
      </c>
      <c r="S368" s="230">
        <f t="shared" si="32"/>
        <v>-1.5900000000000001E-2</v>
      </c>
      <c r="T368" s="229">
        <f t="shared" si="33"/>
        <v>6.0030000000000001</v>
      </c>
      <c r="U368" s="230">
        <f t="shared" si="34"/>
        <v>2.7000000000000001E-3</v>
      </c>
      <c r="V368" s="229">
        <f t="shared" si="35"/>
        <v>4.4220000000000006</v>
      </c>
    </row>
    <row r="369" spans="2:22">
      <c r="B369" s="120" t="s">
        <v>1945</v>
      </c>
      <c r="C369" s="104">
        <v>1.61</v>
      </c>
      <c r="D369" s="104">
        <v>1.6080000000000001</v>
      </c>
      <c r="E369" s="104">
        <v>1.61</v>
      </c>
      <c r="F369" s="104">
        <v>1.6080000000000001</v>
      </c>
      <c r="G369" s="105">
        <v>1.83E-2</v>
      </c>
      <c r="H369" s="225"/>
      <c r="I369" s="225"/>
      <c r="J369" s="119">
        <v>44234</v>
      </c>
      <c r="K369" s="104">
        <v>6.0650000000000004</v>
      </c>
      <c r="L369" s="104">
        <v>6.0609999999999999</v>
      </c>
      <c r="M369" s="104">
        <v>6.0750000000000002</v>
      </c>
      <c r="N369" s="104">
        <v>6.0549999999999997</v>
      </c>
      <c r="O369" s="105">
        <v>4.3E-3</v>
      </c>
      <c r="P369" s="225"/>
      <c r="Q369" s="228" t="str">
        <f t="shared" si="30"/>
        <v>31-05-2021</v>
      </c>
      <c r="R369" s="229">
        <f t="shared" si="31"/>
        <v>1.61</v>
      </c>
      <c r="S369" s="230">
        <f t="shared" si="32"/>
        <v>1.83E-2</v>
      </c>
      <c r="T369" s="229">
        <f t="shared" si="33"/>
        <v>6.0220000000000002</v>
      </c>
      <c r="U369" s="230">
        <f t="shared" si="34"/>
        <v>3.2000000000000002E-3</v>
      </c>
      <c r="V369" s="229">
        <f t="shared" si="35"/>
        <v>4.4119999999999999</v>
      </c>
    </row>
    <row r="370" spans="2:22">
      <c r="B370" s="119">
        <v>44202</v>
      </c>
      <c r="C370" s="104">
        <v>1.6060000000000001</v>
      </c>
      <c r="D370" s="104">
        <v>1.6080000000000001</v>
      </c>
      <c r="E370" s="104">
        <v>1.639</v>
      </c>
      <c r="F370" s="104">
        <v>1.605</v>
      </c>
      <c r="G370" s="105">
        <v>-2.0999999999999999E-3</v>
      </c>
      <c r="H370" s="225"/>
      <c r="I370" s="225"/>
      <c r="J370" s="119">
        <v>44323</v>
      </c>
      <c r="K370" s="104">
        <v>6.0880000000000001</v>
      </c>
      <c r="L370" s="104">
        <v>6.0609999999999999</v>
      </c>
      <c r="M370" s="104">
        <v>6.093</v>
      </c>
      <c r="N370" s="104">
        <v>6.0609999999999999</v>
      </c>
      <c r="O370" s="105">
        <v>3.8E-3</v>
      </c>
      <c r="P370" s="225"/>
      <c r="Q370" s="228">
        <f t="shared" si="30"/>
        <v>44202</v>
      </c>
      <c r="R370" s="229">
        <f t="shared" si="31"/>
        <v>1.6060000000000001</v>
      </c>
      <c r="S370" s="230">
        <f t="shared" si="32"/>
        <v>-2.0999999999999999E-3</v>
      </c>
      <c r="T370" s="229">
        <f t="shared" si="33"/>
        <v>6.0250000000000004</v>
      </c>
      <c r="U370" s="230">
        <f t="shared" si="34"/>
        <v>5.0000000000000001E-4</v>
      </c>
      <c r="V370" s="229">
        <f t="shared" si="35"/>
        <v>4.4190000000000005</v>
      </c>
    </row>
    <row r="371" spans="2:22">
      <c r="B371" s="119">
        <v>44233</v>
      </c>
      <c r="C371" s="104">
        <v>1.589</v>
      </c>
      <c r="D371" s="104">
        <v>1.613</v>
      </c>
      <c r="E371" s="104">
        <v>1.6220000000000001</v>
      </c>
      <c r="F371" s="104">
        <v>1.587</v>
      </c>
      <c r="G371" s="105">
        <v>-1.06E-2</v>
      </c>
      <c r="H371" s="225"/>
      <c r="I371" s="225"/>
      <c r="J371" s="119">
        <v>44354</v>
      </c>
      <c r="K371" s="104">
        <v>6.1749999999999998</v>
      </c>
      <c r="L371" s="104">
        <v>6.1539999999999999</v>
      </c>
      <c r="M371" s="104">
        <v>6.19</v>
      </c>
      <c r="N371" s="104">
        <v>6.1379999999999999</v>
      </c>
      <c r="O371" s="105">
        <v>1.43E-2</v>
      </c>
      <c r="P371" s="225"/>
      <c r="Q371" s="228">
        <f t="shared" si="30"/>
        <v>44233</v>
      </c>
      <c r="R371" s="229">
        <f t="shared" si="31"/>
        <v>1.589</v>
      </c>
      <c r="S371" s="230">
        <f t="shared" si="32"/>
        <v>-1.06E-2</v>
      </c>
      <c r="T371" s="229">
        <f t="shared" si="33"/>
        <v>6.0049999999999999</v>
      </c>
      <c r="U371" s="230">
        <f t="shared" si="34"/>
        <v>-3.3E-3</v>
      </c>
      <c r="V371" s="229">
        <f t="shared" si="35"/>
        <v>4.4160000000000004</v>
      </c>
    </row>
    <row r="372" spans="2:22">
      <c r="B372" s="119">
        <v>44261</v>
      </c>
      <c r="C372" s="104">
        <v>1.625</v>
      </c>
      <c r="D372" s="104">
        <v>1.5860000000000001</v>
      </c>
      <c r="E372" s="104">
        <v>1.63</v>
      </c>
      <c r="F372" s="104">
        <v>1.5840000000000001</v>
      </c>
      <c r="G372" s="105">
        <v>2.2499999999999999E-2</v>
      </c>
      <c r="H372" s="225"/>
      <c r="I372" s="225"/>
      <c r="J372" s="119">
        <v>44384</v>
      </c>
      <c r="K372" s="104">
        <v>6.1639999999999997</v>
      </c>
      <c r="L372" s="104">
        <v>6.1609999999999996</v>
      </c>
      <c r="M372" s="104">
        <v>6.19</v>
      </c>
      <c r="N372" s="104">
        <v>6.1609999999999996</v>
      </c>
      <c r="O372" s="105">
        <v>-1.8E-3</v>
      </c>
      <c r="P372" s="225"/>
      <c r="Q372" s="228">
        <f t="shared" si="30"/>
        <v>44261</v>
      </c>
      <c r="R372" s="229">
        <f t="shared" si="31"/>
        <v>1.625</v>
      </c>
      <c r="S372" s="230">
        <f t="shared" si="32"/>
        <v>2.2499999999999999E-2</v>
      </c>
      <c r="T372" s="229">
        <f t="shared" si="33"/>
        <v>5.9969999999999999</v>
      </c>
      <c r="U372" s="230">
        <f t="shared" si="34"/>
        <v>-1.2999999999999999E-3</v>
      </c>
      <c r="V372" s="229">
        <f t="shared" si="35"/>
        <v>4.3719999999999999</v>
      </c>
    </row>
    <row r="373" spans="2:22">
      <c r="B373" s="119">
        <v>44292</v>
      </c>
      <c r="C373" s="104">
        <v>1.5569999999999999</v>
      </c>
      <c r="D373" s="104">
        <v>1.6279999999999999</v>
      </c>
      <c r="E373" s="104">
        <v>1.635</v>
      </c>
      <c r="F373" s="104">
        <v>1.5549999999999999</v>
      </c>
      <c r="G373" s="105">
        <v>-4.2000000000000003E-2</v>
      </c>
      <c r="H373" s="225"/>
      <c r="I373" s="225"/>
      <c r="J373" s="119">
        <v>44415</v>
      </c>
      <c r="K373" s="104">
        <v>6.1239999999999997</v>
      </c>
      <c r="L373" s="104">
        <v>6.1609999999999996</v>
      </c>
      <c r="M373" s="104">
        <v>6.1609999999999996</v>
      </c>
      <c r="N373" s="104">
        <v>6.1239999999999997</v>
      </c>
      <c r="O373" s="105">
        <v>-6.4999999999999997E-3</v>
      </c>
      <c r="P373" s="225"/>
      <c r="Q373" s="228">
        <f t="shared" si="30"/>
        <v>44292</v>
      </c>
      <c r="R373" s="229">
        <f t="shared" si="31"/>
        <v>1.5569999999999999</v>
      </c>
      <c r="S373" s="230">
        <f t="shared" si="32"/>
        <v>-4.2000000000000003E-2</v>
      </c>
      <c r="T373" s="229">
        <f t="shared" si="33"/>
        <v>6.0279999999999996</v>
      </c>
      <c r="U373" s="230">
        <f t="shared" si="34"/>
        <v>5.1999999999999998E-3</v>
      </c>
      <c r="V373" s="229">
        <f t="shared" si="35"/>
        <v>4.4710000000000001</v>
      </c>
    </row>
    <row r="374" spans="2:22">
      <c r="B374" s="119">
        <v>44383</v>
      </c>
      <c r="C374" s="104">
        <v>1.569</v>
      </c>
      <c r="D374" s="104">
        <v>1.5669999999999999</v>
      </c>
      <c r="E374" s="104">
        <v>1.5820000000000001</v>
      </c>
      <c r="F374" s="104">
        <v>1.5640000000000001</v>
      </c>
      <c r="G374" s="105">
        <v>7.6E-3</v>
      </c>
      <c r="H374" s="225"/>
      <c r="I374" s="225"/>
      <c r="J374" s="119">
        <v>44446</v>
      </c>
      <c r="K374" s="104">
        <v>6.1859999999999999</v>
      </c>
      <c r="L374" s="104">
        <v>6.1529999999999996</v>
      </c>
      <c r="M374" s="104">
        <v>6.1970000000000001</v>
      </c>
      <c r="N374" s="104">
        <v>6.14</v>
      </c>
      <c r="O374" s="105">
        <v>1.01E-2</v>
      </c>
      <c r="P374" s="225"/>
      <c r="Q374" s="228">
        <f t="shared" si="30"/>
        <v>44383</v>
      </c>
      <c r="R374" s="229">
        <f t="shared" si="31"/>
        <v>1.569</v>
      </c>
      <c r="S374" s="230">
        <f t="shared" si="32"/>
        <v>7.6E-3</v>
      </c>
      <c r="T374" s="229">
        <f t="shared" si="33"/>
        <v>6.0220000000000002</v>
      </c>
      <c r="U374" s="230">
        <f t="shared" si="34"/>
        <v>-1E-3</v>
      </c>
      <c r="V374" s="229">
        <f t="shared" si="35"/>
        <v>4.4530000000000003</v>
      </c>
    </row>
    <row r="375" spans="2:22">
      <c r="B375" s="119">
        <v>44414</v>
      </c>
      <c r="C375" s="104">
        <v>1.538</v>
      </c>
      <c r="D375" s="104">
        <v>1.57</v>
      </c>
      <c r="E375" s="104">
        <v>1.5740000000000001</v>
      </c>
      <c r="F375" s="104">
        <v>1.5129999999999999</v>
      </c>
      <c r="G375" s="105">
        <v>-1.95E-2</v>
      </c>
      <c r="H375" s="225"/>
      <c r="I375" s="225"/>
      <c r="J375" s="119">
        <v>44537</v>
      </c>
      <c r="K375" s="104">
        <v>6.22</v>
      </c>
      <c r="L375" s="104">
        <v>6.2770000000000001</v>
      </c>
      <c r="M375" s="104">
        <v>6.2770000000000001</v>
      </c>
      <c r="N375" s="104">
        <v>6.2039999999999997</v>
      </c>
      <c r="O375" s="105">
        <v>5.4999999999999997E-3</v>
      </c>
      <c r="P375" s="225"/>
      <c r="Q375" s="228">
        <f t="shared" si="30"/>
        <v>44414</v>
      </c>
      <c r="R375" s="229">
        <f t="shared" si="31"/>
        <v>1.538</v>
      </c>
      <c r="S375" s="230">
        <f t="shared" si="32"/>
        <v>-1.95E-2</v>
      </c>
      <c r="T375" s="229">
        <f t="shared" si="33"/>
        <v>6.0060000000000002</v>
      </c>
      <c r="U375" s="230">
        <f t="shared" si="34"/>
        <v>-2.7000000000000001E-3</v>
      </c>
      <c r="V375" s="229">
        <f t="shared" si="35"/>
        <v>4.468</v>
      </c>
    </row>
    <row r="376" spans="2:22">
      <c r="B376" s="119">
        <v>44445</v>
      </c>
      <c r="C376" s="104">
        <v>1.492</v>
      </c>
      <c r="D376" s="104">
        <v>1.536</v>
      </c>
      <c r="E376" s="104">
        <v>1.536</v>
      </c>
      <c r="F376" s="104">
        <v>1.472</v>
      </c>
      <c r="G376" s="105">
        <v>-2.9700000000000001E-2</v>
      </c>
      <c r="H376" s="225"/>
      <c r="I376" s="225"/>
      <c r="J376" s="120" t="s">
        <v>1961</v>
      </c>
      <c r="K376" s="104">
        <v>6.1029999999999998</v>
      </c>
      <c r="L376" s="104">
        <v>6.1</v>
      </c>
      <c r="M376" s="104">
        <v>6.1070000000000002</v>
      </c>
      <c r="N376" s="104">
        <v>6.1</v>
      </c>
      <c r="O376" s="105">
        <v>-1.8800000000000001E-2</v>
      </c>
      <c r="P376" s="225"/>
      <c r="Q376" s="228">
        <f t="shared" si="30"/>
        <v>44445</v>
      </c>
      <c r="R376" s="229">
        <f t="shared" si="31"/>
        <v>1.492</v>
      </c>
      <c r="S376" s="230">
        <f t="shared" si="32"/>
        <v>-2.9700000000000001E-2</v>
      </c>
      <c r="T376" s="229">
        <f t="shared" si="33"/>
        <v>6.016</v>
      </c>
      <c r="U376" s="230">
        <f t="shared" si="34"/>
        <v>1.6999999999999999E-3</v>
      </c>
      <c r="V376" s="229">
        <f t="shared" si="35"/>
        <v>4.524</v>
      </c>
    </row>
    <row r="377" spans="2:22">
      <c r="B377" s="119">
        <v>44475</v>
      </c>
      <c r="C377" s="104">
        <v>1.4370000000000001</v>
      </c>
      <c r="D377" s="104">
        <v>1.4910000000000001</v>
      </c>
      <c r="E377" s="104">
        <v>1.5349999999999999</v>
      </c>
      <c r="F377" s="104">
        <v>1.4350000000000001</v>
      </c>
      <c r="G377" s="105">
        <v>-3.7199999999999997E-2</v>
      </c>
      <c r="H377" s="225"/>
      <c r="I377" s="225"/>
      <c r="J377" s="120" t="s">
        <v>1962</v>
      </c>
      <c r="K377" s="104">
        <v>6.109</v>
      </c>
      <c r="L377" s="104">
        <v>6.1219999999999999</v>
      </c>
      <c r="M377" s="104">
        <v>6.1219999999999999</v>
      </c>
      <c r="N377" s="104">
        <v>6.109</v>
      </c>
      <c r="O377" s="105">
        <v>1E-3</v>
      </c>
      <c r="P377" s="225"/>
      <c r="Q377" s="228">
        <f t="shared" si="30"/>
        <v>44475</v>
      </c>
      <c r="R377" s="229">
        <f t="shared" si="31"/>
        <v>1.4370000000000001</v>
      </c>
      <c r="S377" s="230">
        <f t="shared" si="32"/>
        <v>-3.7199999999999997E-2</v>
      </c>
      <c r="T377" s="229">
        <f t="shared" si="33"/>
        <v>6.0190000000000001</v>
      </c>
      <c r="U377" s="230">
        <f t="shared" si="34"/>
        <v>5.0000000000000001E-4</v>
      </c>
      <c r="V377" s="229">
        <f t="shared" si="35"/>
        <v>4.5819999999999999</v>
      </c>
    </row>
    <row r="378" spans="2:22">
      <c r="B378" s="119">
        <v>44506</v>
      </c>
      <c r="C378" s="104">
        <v>1.454</v>
      </c>
      <c r="D378" s="104">
        <v>1.4419999999999999</v>
      </c>
      <c r="E378" s="104">
        <v>1.472</v>
      </c>
      <c r="F378" s="104">
        <v>1.4279999999999999</v>
      </c>
      <c r="G378" s="105">
        <v>1.1599999999999999E-2</v>
      </c>
      <c r="H378" s="225"/>
      <c r="I378" s="225"/>
      <c r="J378" s="120" t="s">
        <v>1963</v>
      </c>
      <c r="K378" s="104">
        <v>6.117</v>
      </c>
      <c r="L378" s="104">
        <v>6.109</v>
      </c>
      <c r="M378" s="104">
        <v>6.12</v>
      </c>
      <c r="N378" s="104">
        <v>6.1079999999999997</v>
      </c>
      <c r="O378" s="105">
        <v>1.2999999999999999E-3</v>
      </c>
      <c r="P378" s="225"/>
      <c r="Q378" s="228">
        <f t="shared" si="30"/>
        <v>44506</v>
      </c>
      <c r="R378" s="229">
        <f t="shared" si="31"/>
        <v>1.454</v>
      </c>
      <c r="S378" s="230">
        <f t="shared" si="32"/>
        <v>1.1599999999999999E-2</v>
      </c>
      <c r="T378" s="229">
        <f t="shared" si="33"/>
        <v>6.0060000000000002</v>
      </c>
      <c r="U378" s="230">
        <f t="shared" si="34"/>
        <v>-2.2000000000000001E-3</v>
      </c>
      <c r="V378" s="229">
        <f t="shared" si="35"/>
        <v>4.5520000000000005</v>
      </c>
    </row>
    <row r="379" spans="2:22">
      <c r="B379" s="120" t="s">
        <v>1946</v>
      </c>
      <c r="C379" s="104">
        <v>1.4970000000000001</v>
      </c>
      <c r="D379" s="104">
        <v>1.462</v>
      </c>
      <c r="E379" s="104">
        <v>1.502</v>
      </c>
      <c r="F379" s="104">
        <v>1.4550000000000001</v>
      </c>
      <c r="G379" s="105">
        <v>3.0099999999999998E-2</v>
      </c>
      <c r="H379" s="225"/>
      <c r="I379" s="225"/>
      <c r="J379" s="120" t="s">
        <v>1964</v>
      </c>
      <c r="K379" s="104">
        <v>6.13</v>
      </c>
      <c r="L379" s="104">
        <v>6.1459999999999999</v>
      </c>
      <c r="M379" s="104">
        <v>6.1459999999999999</v>
      </c>
      <c r="N379" s="104">
        <v>6.1130000000000004</v>
      </c>
      <c r="O379" s="105">
        <v>2.0999999999999999E-3</v>
      </c>
      <c r="P379" s="225"/>
      <c r="Q379" s="228" t="str">
        <f t="shared" si="30"/>
        <v>14-06-2021</v>
      </c>
      <c r="R379" s="229">
        <f t="shared" si="31"/>
        <v>1.4970000000000001</v>
      </c>
      <c r="S379" s="230">
        <f t="shared" si="32"/>
        <v>3.0099999999999998E-2</v>
      </c>
      <c r="T379" s="229">
        <f t="shared" si="33"/>
        <v>6.0039999999999996</v>
      </c>
      <c r="U379" s="230">
        <f t="shared" si="34"/>
        <v>-2.9999999999999997E-4</v>
      </c>
      <c r="V379" s="229">
        <f t="shared" si="35"/>
        <v>4.5069999999999997</v>
      </c>
    </row>
    <row r="380" spans="2:22">
      <c r="B380" s="120" t="s">
        <v>1947</v>
      </c>
      <c r="C380" s="104">
        <v>1.4890000000000001</v>
      </c>
      <c r="D380" s="104">
        <v>1.494</v>
      </c>
      <c r="E380" s="104">
        <v>1.5129999999999999</v>
      </c>
      <c r="F380" s="104">
        <v>1.48</v>
      </c>
      <c r="G380" s="105">
        <v>-5.5999999999999999E-3</v>
      </c>
      <c r="H380" s="225"/>
      <c r="I380" s="225"/>
      <c r="J380" s="120" t="s">
        <v>1965</v>
      </c>
      <c r="K380" s="104">
        <v>6.1269999999999998</v>
      </c>
      <c r="L380" s="104">
        <v>6.1390000000000002</v>
      </c>
      <c r="M380" s="104">
        <v>6.1390000000000002</v>
      </c>
      <c r="N380" s="104">
        <v>6.1269999999999998</v>
      </c>
      <c r="O380" s="105">
        <v>-5.0000000000000001E-4</v>
      </c>
      <c r="P380" s="225"/>
      <c r="Q380" s="228" t="str">
        <f t="shared" si="30"/>
        <v>15-06-2021</v>
      </c>
      <c r="R380" s="229">
        <f t="shared" si="31"/>
        <v>1.4890000000000001</v>
      </c>
      <c r="S380" s="230">
        <f t="shared" si="32"/>
        <v>-5.5999999999999999E-3</v>
      </c>
      <c r="T380" s="229">
        <f t="shared" si="33"/>
        <v>6.04</v>
      </c>
      <c r="U380" s="230">
        <f t="shared" si="34"/>
        <v>6.0000000000000001E-3</v>
      </c>
      <c r="V380" s="229">
        <f t="shared" si="35"/>
        <v>4.5510000000000002</v>
      </c>
    </row>
    <row r="381" spans="2:22">
      <c r="B381" s="120" t="s">
        <v>1949</v>
      </c>
      <c r="C381" s="104">
        <v>1.581</v>
      </c>
      <c r="D381" s="104">
        <v>1.496</v>
      </c>
      <c r="E381" s="104">
        <v>1.5940000000000001</v>
      </c>
      <c r="F381" s="104">
        <v>1.482</v>
      </c>
      <c r="G381" s="105">
        <v>6.1499999999999999E-2</v>
      </c>
      <c r="H381" s="225"/>
      <c r="I381" s="225"/>
      <c r="J381" s="120" t="s">
        <v>1966</v>
      </c>
      <c r="K381" s="104">
        <v>6.1189999999999998</v>
      </c>
      <c r="L381" s="104">
        <v>6.1289999999999996</v>
      </c>
      <c r="M381" s="104">
        <v>6.1289999999999996</v>
      </c>
      <c r="N381" s="104">
        <v>6.1159999999999997</v>
      </c>
      <c r="O381" s="105">
        <v>-1.2999999999999999E-3</v>
      </c>
      <c r="P381" s="225"/>
      <c r="Q381" s="228" t="str">
        <f t="shared" si="30"/>
        <v>16-06-2021</v>
      </c>
      <c r="R381" s="229">
        <f t="shared" si="31"/>
        <v>1.581</v>
      </c>
      <c r="S381" s="230">
        <f t="shared" si="32"/>
        <v>6.1499999999999999E-2</v>
      </c>
      <c r="T381" s="229">
        <f t="shared" si="33"/>
        <v>6.0449999999999999</v>
      </c>
      <c r="U381" s="230">
        <f t="shared" si="34"/>
        <v>8.0000000000000004E-4</v>
      </c>
      <c r="V381" s="229">
        <f t="shared" si="35"/>
        <v>4.4640000000000004</v>
      </c>
    </row>
    <row r="382" spans="2:22">
      <c r="B382" s="120" t="s">
        <v>1950</v>
      </c>
      <c r="C382" s="104">
        <v>1.5109999999999999</v>
      </c>
      <c r="D382" s="104">
        <v>1.587</v>
      </c>
      <c r="E382" s="104">
        <v>1.5940000000000001</v>
      </c>
      <c r="F382" s="104">
        <v>1.472</v>
      </c>
      <c r="G382" s="105">
        <v>-4.41E-2</v>
      </c>
      <c r="H382" s="225"/>
      <c r="I382" s="225"/>
      <c r="J382" s="120" t="s">
        <v>1967</v>
      </c>
      <c r="K382" s="104">
        <v>6.1379999999999999</v>
      </c>
      <c r="L382" s="104">
        <v>6.1580000000000004</v>
      </c>
      <c r="M382" s="104">
        <v>6.1580000000000004</v>
      </c>
      <c r="N382" s="104">
        <v>6.1319999999999997</v>
      </c>
      <c r="O382" s="105">
        <v>3.0999999999999999E-3</v>
      </c>
      <c r="P382" s="225"/>
      <c r="Q382" s="228" t="str">
        <f t="shared" si="30"/>
        <v>17-06-2021</v>
      </c>
      <c r="R382" s="229">
        <f t="shared" si="31"/>
        <v>1.5109999999999999</v>
      </c>
      <c r="S382" s="230">
        <f t="shared" si="32"/>
        <v>-4.41E-2</v>
      </c>
      <c r="T382" s="229">
        <f t="shared" si="33"/>
        <v>6.0190000000000001</v>
      </c>
      <c r="U382" s="230">
        <f t="shared" si="34"/>
        <v>-4.3E-3</v>
      </c>
      <c r="V382" s="229">
        <f t="shared" si="35"/>
        <v>4.508</v>
      </c>
    </row>
    <row r="383" spans="2:22">
      <c r="B383" s="120" t="s">
        <v>1951</v>
      </c>
      <c r="C383" s="104">
        <v>1.4430000000000001</v>
      </c>
      <c r="D383" s="104">
        <v>1.516</v>
      </c>
      <c r="E383" s="104">
        <v>1.524</v>
      </c>
      <c r="F383" s="104">
        <v>1.4379999999999999</v>
      </c>
      <c r="G383" s="105">
        <v>-4.48E-2</v>
      </c>
      <c r="H383" s="225"/>
      <c r="I383" s="225"/>
      <c r="J383" s="120" t="s">
        <v>1968</v>
      </c>
      <c r="K383" s="104">
        <v>6.165</v>
      </c>
      <c r="L383" s="104">
        <v>6.1470000000000002</v>
      </c>
      <c r="M383" s="104">
        <v>6.165</v>
      </c>
      <c r="N383" s="104">
        <v>6.1420000000000003</v>
      </c>
      <c r="O383" s="105">
        <v>4.4000000000000003E-3</v>
      </c>
      <c r="P383" s="225"/>
      <c r="Q383" s="228" t="str">
        <f t="shared" si="30"/>
        <v>18-06-2021</v>
      </c>
      <c r="R383" s="229">
        <f t="shared" si="31"/>
        <v>1.4430000000000001</v>
      </c>
      <c r="S383" s="230">
        <f t="shared" si="32"/>
        <v>-4.48E-2</v>
      </c>
      <c r="T383" s="229">
        <f t="shared" si="33"/>
        <v>6.0060000000000002</v>
      </c>
      <c r="U383" s="230">
        <f t="shared" si="34"/>
        <v>-2.2000000000000001E-3</v>
      </c>
      <c r="V383" s="229">
        <f t="shared" si="35"/>
        <v>4.5630000000000006</v>
      </c>
    </row>
    <row r="384" spans="2:22">
      <c r="B384" s="120" t="s">
        <v>1952</v>
      </c>
      <c r="C384" s="104">
        <v>1.4970000000000001</v>
      </c>
      <c r="D384" s="104">
        <v>1.44</v>
      </c>
      <c r="E384" s="104">
        <v>1.4970000000000001</v>
      </c>
      <c r="F384" s="104">
        <v>1.3540000000000001</v>
      </c>
      <c r="G384" s="105">
        <v>3.7400000000000003E-2</v>
      </c>
      <c r="H384" s="225"/>
      <c r="I384" s="225"/>
      <c r="J384" s="120" t="s">
        <v>1969</v>
      </c>
      <c r="K384" s="104">
        <v>6.1689999999999996</v>
      </c>
      <c r="L384" s="104">
        <v>6.1760000000000002</v>
      </c>
      <c r="M384" s="104">
        <v>6.1779999999999999</v>
      </c>
      <c r="N384" s="104">
        <v>6.1609999999999996</v>
      </c>
      <c r="O384" s="105">
        <v>5.9999999999999995E-4</v>
      </c>
      <c r="P384" s="225"/>
      <c r="Q384" s="228" t="str">
        <f t="shared" si="30"/>
        <v>21-06-2021</v>
      </c>
      <c r="R384" s="229">
        <f t="shared" si="31"/>
        <v>1.4970000000000001</v>
      </c>
      <c r="S384" s="230">
        <f t="shared" si="32"/>
        <v>3.7400000000000003E-2</v>
      </c>
      <c r="T384" s="229">
        <f t="shared" si="33"/>
        <v>6.0289999999999999</v>
      </c>
      <c r="U384" s="230">
        <f t="shared" si="34"/>
        <v>3.8E-3</v>
      </c>
      <c r="V384" s="229">
        <f t="shared" si="35"/>
        <v>4.532</v>
      </c>
    </row>
    <row r="385" spans="2:22">
      <c r="B385" s="120" t="s">
        <v>1953</v>
      </c>
      <c r="C385" s="104">
        <v>1.4670000000000001</v>
      </c>
      <c r="D385" s="104">
        <v>1.494</v>
      </c>
      <c r="E385" s="104">
        <v>1.5089999999999999</v>
      </c>
      <c r="F385" s="104">
        <v>1.462</v>
      </c>
      <c r="G385" s="105">
        <v>-2.0400000000000001E-2</v>
      </c>
      <c r="H385" s="225"/>
      <c r="I385" s="225"/>
      <c r="J385" s="120" t="s">
        <v>1970</v>
      </c>
      <c r="K385" s="104">
        <v>6.1779999999999999</v>
      </c>
      <c r="L385" s="104">
        <v>6.1890000000000001</v>
      </c>
      <c r="M385" s="104">
        <v>6.1890000000000001</v>
      </c>
      <c r="N385" s="104">
        <v>6.1740000000000004</v>
      </c>
      <c r="O385" s="105">
        <v>1.5E-3</v>
      </c>
      <c r="P385" s="225"/>
      <c r="Q385" s="228" t="str">
        <f t="shared" si="30"/>
        <v>22-06-2021</v>
      </c>
      <c r="R385" s="229">
        <f t="shared" si="31"/>
        <v>1.4670000000000001</v>
      </c>
      <c r="S385" s="230">
        <f t="shared" si="32"/>
        <v>-2.0400000000000001E-2</v>
      </c>
      <c r="T385" s="229">
        <f t="shared" si="33"/>
        <v>6.0250000000000004</v>
      </c>
      <c r="U385" s="230">
        <f t="shared" si="34"/>
        <v>-6.9999999999999999E-4</v>
      </c>
      <c r="V385" s="229">
        <f t="shared" si="35"/>
        <v>4.5579999999999998</v>
      </c>
    </row>
    <row r="386" spans="2:22">
      <c r="B386" s="120" t="s">
        <v>1954</v>
      </c>
      <c r="C386" s="104">
        <v>1.4850000000000001</v>
      </c>
      <c r="D386" s="104">
        <v>1.468</v>
      </c>
      <c r="E386" s="104">
        <v>1.4990000000000001</v>
      </c>
      <c r="F386" s="104">
        <v>1.458</v>
      </c>
      <c r="G386" s="105">
        <v>1.2699999999999999E-2</v>
      </c>
      <c r="H386" s="225"/>
      <c r="I386" s="225"/>
      <c r="J386" s="120" t="s">
        <v>1971</v>
      </c>
      <c r="K386" s="104">
        <v>6.1879999999999997</v>
      </c>
      <c r="L386" s="104">
        <v>6.1870000000000003</v>
      </c>
      <c r="M386" s="104">
        <v>6.1920000000000002</v>
      </c>
      <c r="N386" s="104">
        <v>6.1740000000000004</v>
      </c>
      <c r="O386" s="105">
        <v>1.6000000000000001E-3</v>
      </c>
      <c r="P386" s="225"/>
      <c r="Q386" s="228" t="str">
        <f t="shared" si="30"/>
        <v>23-06-2021</v>
      </c>
      <c r="R386" s="229">
        <f t="shared" si="31"/>
        <v>1.4850000000000001</v>
      </c>
      <c r="S386" s="230">
        <f t="shared" si="32"/>
        <v>1.2699999999999999E-2</v>
      </c>
      <c r="T386" s="229">
        <f t="shared" si="33"/>
        <v>6.0179999999999998</v>
      </c>
      <c r="U386" s="230">
        <f t="shared" si="34"/>
        <v>-1.1999999999999999E-3</v>
      </c>
      <c r="V386" s="229">
        <f t="shared" si="35"/>
        <v>4.5329999999999995</v>
      </c>
    </row>
    <row r="387" spans="2:22">
      <c r="B387" s="120" t="s">
        <v>1955</v>
      </c>
      <c r="C387" s="104">
        <v>1.4990000000000001</v>
      </c>
      <c r="D387" s="104">
        <v>1.4850000000000001</v>
      </c>
      <c r="E387" s="104">
        <v>1.5049999999999999</v>
      </c>
      <c r="F387" s="104">
        <v>1.4770000000000001</v>
      </c>
      <c r="G387" s="105">
        <v>9.1000000000000004E-3</v>
      </c>
      <c r="H387" s="225"/>
      <c r="I387" s="225"/>
      <c r="J387" s="120" t="s">
        <v>1972</v>
      </c>
      <c r="K387" s="104">
        <v>6.1980000000000004</v>
      </c>
      <c r="L387" s="104">
        <v>6.2</v>
      </c>
      <c r="M387" s="104">
        <v>6.2030000000000003</v>
      </c>
      <c r="N387" s="104">
        <v>6.1879999999999997</v>
      </c>
      <c r="O387" s="105">
        <v>1.6000000000000001E-3</v>
      </c>
      <c r="P387" s="225"/>
      <c r="Q387" s="228" t="str">
        <f t="shared" si="30"/>
        <v>24-06-2021</v>
      </c>
      <c r="R387" s="229">
        <f t="shared" si="31"/>
        <v>1.4990000000000001</v>
      </c>
      <c r="S387" s="230">
        <f t="shared" si="32"/>
        <v>9.1000000000000004E-3</v>
      </c>
      <c r="T387" s="229">
        <f t="shared" si="33"/>
        <v>6.0119999999999996</v>
      </c>
      <c r="U387" s="230">
        <f t="shared" si="34"/>
        <v>-1E-3</v>
      </c>
      <c r="V387" s="229">
        <f t="shared" si="35"/>
        <v>4.5129999999999999</v>
      </c>
    </row>
    <row r="388" spans="2:22">
      <c r="B388" s="120" t="s">
        <v>1956</v>
      </c>
      <c r="C388" s="104">
        <v>1.524</v>
      </c>
      <c r="D388" s="104">
        <v>1.494</v>
      </c>
      <c r="E388" s="104">
        <v>1.544</v>
      </c>
      <c r="F388" s="104">
        <v>1.478</v>
      </c>
      <c r="G388" s="105">
        <v>1.6899999999999998E-2</v>
      </c>
      <c r="H388" s="225"/>
      <c r="I388" s="225"/>
      <c r="J388" s="120" t="s">
        <v>1973</v>
      </c>
      <c r="K388" s="104">
        <v>6.2039999999999997</v>
      </c>
      <c r="L388" s="104">
        <v>6.2249999999999996</v>
      </c>
      <c r="M388" s="104">
        <v>6.2249999999999996</v>
      </c>
      <c r="N388" s="104">
        <v>6.1989999999999998</v>
      </c>
      <c r="O388" s="105">
        <v>1E-3</v>
      </c>
      <c r="P388" s="225"/>
      <c r="Q388" s="228" t="str">
        <f t="shared" si="30"/>
        <v>25-06-2021</v>
      </c>
      <c r="R388" s="229">
        <f t="shared" si="31"/>
        <v>1.524</v>
      </c>
      <c r="S388" s="230">
        <f t="shared" si="32"/>
        <v>1.6899999999999998E-2</v>
      </c>
      <c r="T388" s="229">
        <f t="shared" si="33"/>
        <v>6.0279999999999996</v>
      </c>
      <c r="U388" s="230">
        <f t="shared" si="34"/>
        <v>2.7000000000000001E-3</v>
      </c>
      <c r="V388" s="229">
        <f t="shared" si="35"/>
        <v>4.5039999999999996</v>
      </c>
    </row>
    <row r="389" spans="2:22">
      <c r="B389" s="120" t="s">
        <v>1957</v>
      </c>
      <c r="C389" s="104">
        <v>1.482</v>
      </c>
      <c r="D389" s="104">
        <v>1.528</v>
      </c>
      <c r="E389" s="104">
        <v>1.534</v>
      </c>
      <c r="F389" s="104">
        <v>1.4710000000000001</v>
      </c>
      <c r="G389" s="105">
        <v>-2.7900000000000001E-2</v>
      </c>
      <c r="H389" s="225"/>
      <c r="I389" s="225"/>
      <c r="J389" s="119">
        <v>44235</v>
      </c>
      <c r="K389" s="104">
        <v>6.1970000000000001</v>
      </c>
      <c r="L389" s="104">
        <v>6.2039999999999997</v>
      </c>
      <c r="M389" s="104">
        <v>6.2039999999999997</v>
      </c>
      <c r="N389" s="104">
        <v>6.1920000000000002</v>
      </c>
      <c r="O389" s="105">
        <v>-1.1000000000000001E-3</v>
      </c>
      <c r="P389" s="225"/>
      <c r="Q389" s="228" t="str">
        <f t="shared" ref="Q389:Q452" si="36">IFERROR(VLOOKUP(B389,J:O,1,FALSE),0)</f>
        <v>28-06-2021</v>
      </c>
      <c r="R389" s="229">
        <f t="shared" ref="R389:R452" si="37">IFERROR(VLOOKUP(Q389,B:G,2,FALSE),0)</f>
        <v>1.482</v>
      </c>
      <c r="S389" s="230">
        <f t="shared" ref="S389:S452" si="38">IFERROR(VLOOKUP(Q389,B:G,6,FALSE),0)</f>
        <v>-2.7900000000000001E-2</v>
      </c>
      <c r="T389" s="229">
        <f t="shared" ref="T389:T452" si="39">IFERROR(VLOOKUP(Q389,J:O,2,FALSE),0)</f>
        <v>6.056</v>
      </c>
      <c r="U389" s="230">
        <f t="shared" ref="U389:U452" si="40">IFERROR(VLOOKUP(Q389,J:O,6,FALSE),0)</f>
        <v>4.5999999999999999E-3</v>
      </c>
      <c r="V389" s="229">
        <f t="shared" si="35"/>
        <v>4.5739999999999998</v>
      </c>
    </row>
    <row r="390" spans="2:22">
      <c r="B390" s="120" t="s">
        <v>1959</v>
      </c>
      <c r="C390" s="104">
        <v>1.4750000000000001</v>
      </c>
      <c r="D390" s="104">
        <v>1.4830000000000001</v>
      </c>
      <c r="E390" s="104">
        <v>1.51</v>
      </c>
      <c r="F390" s="104">
        <v>1.4710000000000001</v>
      </c>
      <c r="G390" s="105">
        <v>-4.5999999999999999E-3</v>
      </c>
      <c r="H390" s="225"/>
      <c r="I390" s="225"/>
      <c r="J390" s="119">
        <v>44263</v>
      </c>
      <c r="K390" s="104">
        <v>6.2</v>
      </c>
      <c r="L390" s="104">
        <v>6.2009999999999996</v>
      </c>
      <c r="M390" s="104">
        <v>6.2009999999999996</v>
      </c>
      <c r="N390" s="104">
        <v>6.1879999999999997</v>
      </c>
      <c r="O390" s="105">
        <v>5.0000000000000001E-4</v>
      </c>
      <c r="P390" s="225"/>
      <c r="Q390" s="228" t="str">
        <f t="shared" si="36"/>
        <v>29-06-2021</v>
      </c>
      <c r="R390" s="229">
        <f t="shared" si="37"/>
        <v>1.4750000000000001</v>
      </c>
      <c r="S390" s="230">
        <f t="shared" si="38"/>
        <v>-4.5999999999999999E-3</v>
      </c>
      <c r="T390" s="229">
        <f t="shared" si="39"/>
        <v>6.0359999999999996</v>
      </c>
      <c r="U390" s="230">
        <f t="shared" si="40"/>
        <v>-3.3E-3</v>
      </c>
      <c r="V390" s="229">
        <f t="shared" ref="V390:V453" si="41">T390-R390</f>
        <v>4.5609999999999999</v>
      </c>
    </row>
    <row r="391" spans="2:22">
      <c r="B391" s="120" t="s">
        <v>1960</v>
      </c>
      <c r="C391" s="104">
        <v>1.468</v>
      </c>
      <c r="D391" s="104">
        <v>1.4770000000000001</v>
      </c>
      <c r="E391" s="104">
        <v>1.4850000000000001</v>
      </c>
      <c r="F391" s="104">
        <v>1.4379999999999999</v>
      </c>
      <c r="G391" s="105">
        <v>-4.5999999999999999E-3</v>
      </c>
      <c r="H391" s="225"/>
      <c r="I391" s="225"/>
      <c r="J391" s="119">
        <v>44294</v>
      </c>
      <c r="K391" s="104">
        <v>6.1989999999999998</v>
      </c>
      <c r="L391" s="104">
        <v>6.2069999999999999</v>
      </c>
      <c r="M391" s="104">
        <v>6.2069999999999999</v>
      </c>
      <c r="N391" s="104">
        <v>6.1929999999999996</v>
      </c>
      <c r="O391" s="105">
        <v>-2.0000000000000001E-4</v>
      </c>
      <c r="P391" s="225"/>
      <c r="Q391" s="228" t="str">
        <f t="shared" si="36"/>
        <v>30-06-2021</v>
      </c>
      <c r="R391" s="229">
        <f t="shared" si="37"/>
        <v>1.468</v>
      </c>
      <c r="S391" s="230">
        <f t="shared" si="38"/>
        <v>-4.5999999999999999E-3</v>
      </c>
      <c r="T391" s="229">
        <f t="shared" si="39"/>
        <v>6.0510000000000002</v>
      </c>
      <c r="U391" s="230">
        <f t="shared" si="40"/>
        <v>2.5000000000000001E-3</v>
      </c>
      <c r="V391" s="229">
        <f t="shared" si="41"/>
        <v>4.5830000000000002</v>
      </c>
    </row>
    <row r="392" spans="2:22">
      <c r="B392" s="119">
        <v>44203</v>
      </c>
      <c r="C392" s="104">
        <v>1.4590000000000001</v>
      </c>
      <c r="D392" s="104">
        <v>1.47</v>
      </c>
      <c r="E392" s="104">
        <v>1.4850000000000001</v>
      </c>
      <c r="F392" s="104">
        <v>1.454</v>
      </c>
      <c r="G392" s="105">
        <v>-5.7999999999999996E-3</v>
      </c>
      <c r="H392" s="225"/>
      <c r="I392" s="225"/>
      <c r="J392" s="119">
        <v>44324</v>
      </c>
      <c r="K392" s="104">
        <v>6.2069999999999999</v>
      </c>
      <c r="L392" s="104">
        <v>6.1970000000000001</v>
      </c>
      <c r="M392" s="104">
        <v>6.2149999999999999</v>
      </c>
      <c r="N392" s="104">
        <v>6.1950000000000003</v>
      </c>
      <c r="O392" s="105">
        <v>1.2999999999999999E-3</v>
      </c>
      <c r="P392" s="225"/>
      <c r="Q392" s="228">
        <f t="shared" si="36"/>
        <v>44203</v>
      </c>
      <c r="R392" s="229">
        <f t="shared" si="37"/>
        <v>1.4590000000000001</v>
      </c>
      <c r="S392" s="230">
        <f t="shared" si="38"/>
        <v>-5.7999999999999996E-3</v>
      </c>
      <c r="T392" s="229">
        <f t="shared" si="39"/>
        <v>6.0389999999999997</v>
      </c>
      <c r="U392" s="230">
        <f t="shared" si="40"/>
        <v>-2E-3</v>
      </c>
      <c r="V392" s="229">
        <f t="shared" si="41"/>
        <v>4.58</v>
      </c>
    </row>
    <row r="393" spans="2:22">
      <c r="B393" s="119">
        <v>44234</v>
      </c>
      <c r="C393" s="104">
        <v>1.431</v>
      </c>
      <c r="D393" s="104">
        <v>1.468</v>
      </c>
      <c r="E393" s="104">
        <v>1.4710000000000001</v>
      </c>
      <c r="F393" s="104">
        <v>1.4259999999999999</v>
      </c>
      <c r="G393" s="105">
        <v>-1.9800000000000002E-2</v>
      </c>
      <c r="H393" s="225"/>
      <c r="I393" s="225"/>
      <c r="J393" s="119">
        <v>44355</v>
      </c>
      <c r="K393" s="104">
        <v>6.234</v>
      </c>
      <c r="L393" s="104">
        <v>6.2519999999999998</v>
      </c>
      <c r="M393" s="104">
        <v>6.2619999999999996</v>
      </c>
      <c r="N393" s="104">
        <v>6.2140000000000004</v>
      </c>
      <c r="O393" s="105">
        <v>4.3E-3</v>
      </c>
      <c r="P393" s="225"/>
      <c r="Q393" s="228">
        <f t="shared" si="36"/>
        <v>44234</v>
      </c>
      <c r="R393" s="229">
        <f t="shared" si="37"/>
        <v>1.431</v>
      </c>
      <c r="S393" s="230">
        <f t="shared" si="38"/>
        <v>-1.9800000000000002E-2</v>
      </c>
      <c r="T393" s="229">
        <f t="shared" si="39"/>
        <v>6.0650000000000004</v>
      </c>
      <c r="U393" s="230">
        <f t="shared" si="40"/>
        <v>4.3E-3</v>
      </c>
      <c r="V393" s="229">
        <f t="shared" si="41"/>
        <v>4.6340000000000003</v>
      </c>
    </row>
    <row r="394" spans="2:22">
      <c r="B394" s="119">
        <v>44323</v>
      </c>
      <c r="C394" s="104">
        <v>1.4359999999999999</v>
      </c>
      <c r="D394" s="104">
        <v>1.4370000000000001</v>
      </c>
      <c r="E394" s="104">
        <v>1.4370000000000001</v>
      </c>
      <c r="F394" s="104">
        <v>1.4359999999999999</v>
      </c>
      <c r="G394" s="105">
        <v>3.5000000000000001E-3</v>
      </c>
      <c r="H394" s="225"/>
      <c r="I394" s="225"/>
      <c r="J394" s="119">
        <v>44447</v>
      </c>
      <c r="K394" s="104">
        <v>6.2210000000000001</v>
      </c>
      <c r="L394" s="104">
        <v>6.2610000000000001</v>
      </c>
      <c r="M394" s="104">
        <v>6.2610000000000001</v>
      </c>
      <c r="N394" s="104">
        <v>6.22</v>
      </c>
      <c r="O394" s="105">
        <v>-2.0999999999999999E-3</v>
      </c>
      <c r="P394" s="225"/>
      <c r="Q394" s="228">
        <f t="shared" si="36"/>
        <v>44323</v>
      </c>
      <c r="R394" s="229">
        <f t="shared" si="37"/>
        <v>1.4359999999999999</v>
      </c>
      <c r="S394" s="230">
        <f t="shared" si="38"/>
        <v>3.5000000000000001E-3</v>
      </c>
      <c r="T394" s="229">
        <f t="shared" si="39"/>
        <v>6.0880000000000001</v>
      </c>
      <c r="U394" s="230">
        <f t="shared" si="40"/>
        <v>3.8E-3</v>
      </c>
      <c r="V394" s="229">
        <f t="shared" si="41"/>
        <v>4.6520000000000001</v>
      </c>
    </row>
    <row r="395" spans="2:22">
      <c r="B395" s="119">
        <v>44354</v>
      </c>
      <c r="C395" s="104">
        <v>1.3520000000000001</v>
      </c>
      <c r="D395" s="104">
        <v>1.4390000000000001</v>
      </c>
      <c r="E395" s="104">
        <v>1.4490000000000001</v>
      </c>
      <c r="F395" s="104">
        <v>1.3480000000000001</v>
      </c>
      <c r="G395" s="105">
        <v>-5.8599999999999999E-2</v>
      </c>
      <c r="H395" s="225"/>
      <c r="I395" s="225"/>
      <c r="J395" s="119">
        <v>44477</v>
      </c>
      <c r="K395" s="104">
        <v>6.2329999999999997</v>
      </c>
      <c r="L395" s="104">
        <v>6.234</v>
      </c>
      <c r="M395" s="104">
        <v>6.2370000000000001</v>
      </c>
      <c r="N395" s="104">
        <v>6.2290000000000001</v>
      </c>
      <c r="O395" s="105">
        <v>1.9E-3</v>
      </c>
      <c r="P395" s="225"/>
      <c r="Q395" s="228">
        <f t="shared" si="36"/>
        <v>44354</v>
      </c>
      <c r="R395" s="229">
        <f t="shared" si="37"/>
        <v>1.3520000000000001</v>
      </c>
      <c r="S395" s="230">
        <f t="shared" si="38"/>
        <v>-5.8599999999999999E-2</v>
      </c>
      <c r="T395" s="229">
        <f t="shared" si="39"/>
        <v>6.1749999999999998</v>
      </c>
      <c r="U395" s="230">
        <f t="shared" si="40"/>
        <v>1.43E-2</v>
      </c>
      <c r="V395" s="229">
        <f t="shared" si="41"/>
        <v>4.8229999999999995</v>
      </c>
    </row>
    <row r="396" spans="2:22">
      <c r="B396" s="119">
        <v>44384</v>
      </c>
      <c r="C396" s="104">
        <v>1.323</v>
      </c>
      <c r="D396" s="104">
        <v>1.357</v>
      </c>
      <c r="E396" s="104">
        <v>1.3680000000000001</v>
      </c>
      <c r="F396" s="104">
        <v>1.296</v>
      </c>
      <c r="G396" s="105">
        <v>-2.12E-2</v>
      </c>
      <c r="H396" s="225"/>
      <c r="I396" s="225"/>
      <c r="J396" s="119">
        <v>44508</v>
      </c>
      <c r="K396" s="104">
        <v>6.2359999999999998</v>
      </c>
      <c r="L396" s="104">
        <v>6.2480000000000002</v>
      </c>
      <c r="M396" s="104">
        <v>6.2560000000000002</v>
      </c>
      <c r="N396" s="104">
        <v>6.23</v>
      </c>
      <c r="O396" s="105">
        <v>5.0000000000000001E-4</v>
      </c>
      <c r="P396" s="225"/>
      <c r="Q396" s="228">
        <f t="shared" si="36"/>
        <v>44384</v>
      </c>
      <c r="R396" s="229">
        <f t="shared" si="37"/>
        <v>1.323</v>
      </c>
      <c r="S396" s="230">
        <f t="shared" si="38"/>
        <v>-2.12E-2</v>
      </c>
      <c r="T396" s="229">
        <f t="shared" si="39"/>
        <v>6.1639999999999997</v>
      </c>
      <c r="U396" s="230">
        <f t="shared" si="40"/>
        <v>-1.8E-3</v>
      </c>
      <c r="V396" s="229">
        <f t="shared" si="41"/>
        <v>4.8409999999999993</v>
      </c>
    </row>
    <row r="397" spans="2:22">
      <c r="B397" s="119">
        <v>44415</v>
      </c>
      <c r="C397" s="104">
        <v>1.294</v>
      </c>
      <c r="D397" s="104">
        <v>1.32</v>
      </c>
      <c r="E397" s="104">
        <v>1.321</v>
      </c>
      <c r="F397" s="104">
        <v>1.25</v>
      </c>
      <c r="G397" s="105">
        <v>-2.1499999999999998E-2</v>
      </c>
      <c r="H397" s="225"/>
      <c r="I397" s="225"/>
      <c r="J397" s="119">
        <v>44538</v>
      </c>
      <c r="K397" s="104">
        <v>6.226</v>
      </c>
      <c r="L397" s="104">
        <v>6.2430000000000003</v>
      </c>
      <c r="M397" s="104">
        <v>6.2430000000000003</v>
      </c>
      <c r="N397" s="104">
        <v>6.2229999999999999</v>
      </c>
      <c r="O397" s="105">
        <v>-1.6000000000000001E-3</v>
      </c>
      <c r="P397" s="225"/>
      <c r="Q397" s="228">
        <f t="shared" si="36"/>
        <v>44415</v>
      </c>
      <c r="R397" s="229">
        <f t="shared" si="37"/>
        <v>1.294</v>
      </c>
      <c r="S397" s="230">
        <f t="shared" si="38"/>
        <v>-2.1499999999999998E-2</v>
      </c>
      <c r="T397" s="229">
        <f t="shared" si="39"/>
        <v>6.1239999999999997</v>
      </c>
      <c r="U397" s="230">
        <f t="shared" si="40"/>
        <v>-6.4999999999999997E-3</v>
      </c>
      <c r="V397" s="229">
        <f t="shared" si="41"/>
        <v>4.83</v>
      </c>
    </row>
    <row r="398" spans="2:22">
      <c r="B398" s="119">
        <v>44446</v>
      </c>
      <c r="C398" s="104">
        <v>1.361</v>
      </c>
      <c r="D398" s="104">
        <v>1.306</v>
      </c>
      <c r="E398" s="104">
        <v>1.363</v>
      </c>
      <c r="F398" s="104">
        <v>1.306</v>
      </c>
      <c r="G398" s="105">
        <v>5.1499999999999997E-2</v>
      </c>
      <c r="H398" s="225"/>
      <c r="I398" s="225"/>
      <c r="J398" s="120" t="s">
        <v>1974</v>
      </c>
      <c r="K398" s="104">
        <v>6.2409999999999997</v>
      </c>
      <c r="L398" s="104">
        <v>6.2370000000000001</v>
      </c>
      <c r="M398" s="104">
        <v>6.2430000000000003</v>
      </c>
      <c r="N398" s="104">
        <v>6.2279999999999998</v>
      </c>
      <c r="O398" s="105">
        <v>2.3999999999999998E-3</v>
      </c>
      <c r="P398" s="225"/>
      <c r="Q398" s="228">
        <f t="shared" si="36"/>
        <v>44446</v>
      </c>
      <c r="R398" s="229">
        <f t="shared" si="37"/>
        <v>1.361</v>
      </c>
      <c r="S398" s="230">
        <f t="shared" si="38"/>
        <v>5.1499999999999997E-2</v>
      </c>
      <c r="T398" s="229">
        <f t="shared" si="39"/>
        <v>6.1859999999999999</v>
      </c>
      <c r="U398" s="230">
        <f t="shared" si="40"/>
        <v>1.01E-2</v>
      </c>
      <c r="V398" s="229">
        <f t="shared" si="41"/>
        <v>4.8250000000000002</v>
      </c>
    </row>
    <row r="399" spans="2:22">
      <c r="B399" s="119">
        <v>44537</v>
      </c>
      <c r="C399" s="104">
        <v>1.3680000000000001</v>
      </c>
      <c r="D399" s="104">
        <v>1.361</v>
      </c>
      <c r="E399" s="104">
        <v>1.3759999999999999</v>
      </c>
      <c r="F399" s="104">
        <v>1.3260000000000001</v>
      </c>
      <c r="G399" s="105">
        <v>4.7999999999999996E-3</v>
      </c>
      <c r="H399" s="225"/>
      <c r="I399" s="225"/>
      <c r="J399" s="120" t="s">
        <v>1975</v>
      </c>
      <c r="K399" s="104">
        <v>6.234</v>
      </c>
      <c r="L399" s="104">
        <v>6.2569999999999997</v>
      </c>
      <c r="M399" s="104">
        <v>6.2569999999999997</v>
      </c>
      <c r="N399" s="104">
        <v>6.2290000000000001</v>
      </c>
      <c r="O399" s="105">
        <v>-1.1000000000000001E-3</v>
      </c>
      <c r="P399" s="225"/>
      <c r="Q399" s="228">
        <f t="shared" si="36"/>
        <v>44537</v>
      </c>
      <c r="R399" s="229">
        <f t="shared" si="37"/>
        <v>1.3680000000000001</v>
      </c>
      <c r="S399" s="230">
        <f t="shared" si="38"/>
        <v>4.7999999999999996E-3</v>
      </c>
      <c r="T399" s="229">
        <f t="shared" si="39"/>
        <v>6.22</v>
      </c>
      <c r="U399" s="230">
        <f t="shared" si="40"/>
        <v>5.4999999999999997E-3</v>
      </c>
      <c r="V399" s="229">
        <f t="shared" si="41"/>
        <v>4.8519999999999994</v>
      </c>
    </row>
    <row r="400" spans="2:22">
      <c r="B400" s="120" t="s">
        <v>1961</v>
      </c>
      <c r="C400" s="104">
        <v>1.4179999999999999</v>
      </c>
      <c r="D400" s="104">
        <v>1.3660000000000001</v>
      </c>
      <c r="E400" s="104">
        <v>1.4219999999999999</v>
      </c>
      <c r="F400" s="104">
        <v>1.343</v>
      </c>
      <c r="G400" s="105">
        <v>3.6900000000000002E-2</v>
      </c>
      <c r="H400" s="225"/>
      <c r="I400" s="225"/>
      <c r="J400" s="120" t="s">
        <v>1976</v>
      </c>
      <c r="K400" s="104">
        <v>6.2279999999999998</v>
      </c>
      <c r="L400" s="104">
        <v>6.2480000000000002</v>
      </c>
      <c r="M400" s="104">
        <v>6.2480000000000002</v>
      </c>
      <c r="N400" s="104">
        <v>6.226</v>
      </c>
      <c r="O400" s="105">
        <v>-1E-3</v>
      </c>
      <c r="P400" s="225"/>
      <c r="Q400" s="228" t="str">
        <f t="shared" si="36"/>
        <v>13-07-2021</v>
      </c>
      <c r="R400" s="229">
        <f t="shared" si="37"/>
        <v>1.4179999999999999</v>
      </c>
      <c r="S400" s="230">
        <f t="shared" si="38"/>
        <v>3.6900000000000002E-2</v>
      </c>
      <c r="T400" s="229">
        <f t="shared" si="39"/>
        <v>6.1029999999999998</v>
      </c>
      <c r="U400" s="230">
        <f t="shared" si="40"/>
        <v>-1.8800000000000001E-2</v>
      </c>
      <c r="V400" s="229">
        <f t="shared" si="41"/>
        <v>4.6849999999999996</v>
      </c>
    </row>
    <row r="401" spans="2:22">
      <c r="B401" s="120" t="s">
        <v>1962</v>
      </c>
      <c r="C401" s="104">
        <v>1.349</v>
      </c>
      <c r="D401" s="104">
        <v>1.415</v>
      </c>
      <c r="E401" s="104">
        <v>1.423</v>
      </c>
      <c r="F401" s="104">
        <v>1.347</v>
      </c>
      <c r="G401" s="105">
        <v>-4.87E-2</v>
      </c>
      <c r="H401" s="225"/>
      <c r="I401" s="225"/>
      <c r="J401" s="120" t="s">
        <v>1977</v>
      </c>
      <c r="K401" s="104">
        <v>6.234</v>
      </c>
      <c r="L401" s="104">
        <v>6.2359999999999998</v>
      </c>
      <c r="M401" s="104">
        <v>6.24</v>
      </c>
      <c r="N401" s="104">
        <v>6.2190000000000003</v>
      </c>
      <c r="O401" s="105">
        <v>1E-3</v>
      </c>
      <c r="P401" s="225"/>
      <c r="Q401" s="228" t="str">
        <f t="shared" si="36"/>
        <v>14-07-2021</v>
      </c>
      <c r="R401" s="229">
        <f t="shared" si="37"/>
        <v>1.349</v>
      </c>
      <c r="S401" s="230">
        <f t="shared" si="38"/>
        <v>-4.87E-2</v>
      </c>
      <c r="T401" s="229">
        <f t="shared" si="39"/>
        <v>6.109</v>
      </c>
      <c r="U401" s="230">
        <f t="shared" si="40"/>
        <v>1E-3</v>
      </c>
      <c r="V401" s="229">
        <f t="shared" si="41"/>
        <v>4.76</v>
      </c>
    </row>
    <row r="402" spans="2:22">
      <c r="B402" s="120" t="s">
        <v>1963</v>
      </c>
      <c r="C402" s="104">
        <v>1.3009999999999999</v>
      </c>
      <c r="D402" s="104">
        <v>1.3460000000000001</v>
      </c>
      <c r="E402" s="104">
        <v>1.349</v>
      </c>
      <c r="F402" s="104">
        <v>1.292</v>
      </c>
      <c r="G402" s="105">
        <v>-3.5999999999999997E-2</v>
      </c>
      <c r="H402" s="225"/>
      <c r="I402" s="225"/>
      <c r="J402" s="120" t="s">
        <v>1978</v>
      </c>
      <c r="K402" s="104">
        <v>6.2430000000000003</v>
      </c>
      <c r="L402" s="104">
        <v>6.2439999999999998</v>
      </c>
      <c r="M402" s="104">
        <v>6.2460000000000004</v>
      </c>
      <c r="N402" s="104">
        <v>6.234</v>
      </c>
      <c r="O402" s="105">
        <v>1.4E-3</v>
      </c>
      <c r="P402" s="225"/>
      <c r="Q402" s="228" t="str">
        <f t="shared" si="36"/>
        <v>15-07-2021</v>
      </c>
      <c r="R402" s="229">
        <f t="shared" si="37"/>
        <v>1.3009999999999999</v>
      </c>
      <c r="S402" s="230">
        <f t="shared" si="38"/>
        <v>-3.5999999999999997E-2</v>
      </c>
      <c r="T402" s="229">
        <f t="shared" si="39"/>
        <v>6.117</v>
      </c>
      <c r="U402" s="230">
        <f t="shared" si="40"/>
        <v>1.2999999999999999E-3</v>
      </c>
      <c r="V402" s="229">
        <f t="shared" si="41"/>
        <v>4.8159999999999998</v>
      </c>
    </row>
    <row r="403" spans="2:22">
      <c r="B403" s="120" t="s">
        <v>1964</v>
      </c>
      <c r="C403" s="104">
        <v>1.3</v>
      </c>
      <c r="D403" s="104">
        <v>1.302</v>
      </c>
      <c r="E403" s="104">
        <v>1.3360000000000001</v>
      </c>
      <c r="F403" s="104">
        <v>1.292</v>
      </c>
      <c r="G403" s="105">
        <v>0</v>
      </c>
      <c r="H403" s="225"/>
      <c r="I403" s="225"/>
      <c r="J403" s="120" t="s">
        <v>1979</v>
      </c>
      <c r="K403" s="104">
        <v>6.25</v>
      </c>
      <c r="L403" s="104">
        <v>6.2530000000000001</v>
      </c>
      <c r="M403" s="104">
        <v>6.2590000000000003</v>
      </c>
      <c r="N403" s="104">
        <v>6.2460000000000004</v>
      </c>
      <c r="O403" s="105">
        <v>1.1000000000000001E-3</v>
      </c>
      <c r="P403" s="225"/>
      <c r="Q403" s="228" t="str">
        <f t="shared" si="36"/>
        <v>16-07-2021</v>
      </c>
      <c r="R403" s="229">
        <f t="shared" si="37"/>
        <v>1.3</v>
      </c>
      <c r="S403" s="230">
        <f t="shared" si="38"/>
        <v>0</v>
      </c>
      <c r="T403" s="229">
        <f t="shared" si="39"/>
        <v>6.13</v>
      </c>
      <c r="U403" s="230">
        <f t="shared" si="40"/>
        <v>2.0999999999999999E-3</v>
      </c>
      <c r="V403" s="229">
        <f t="shared" si="41"/>
        <v>4.83</v>
      </c>
    </row>
    <row r="404" spans="2:22">
      <c r="B404" s="120" t="s">
        <v>1965</v>
      </c>
      <c r="C404" s="104">
        <v>1.1990000000000001</v>
      </c>
      <c r="D404" s="104">
        <v>1.27</v>
      </c>
      <c r="E404" s="104">
        <v>1.29</v>
      </c>
      <c r="F404" s="104">
        <v>1.1739999999999999</v>
      </c>
      <c r="G404" s="105">
        <v>-7.8100000000000003E-2</v>
      </c>
      <c r="H404" s="225"/>
      <c r="I404" s="225"/>
      <c r="J404" s="120" t="s">
        <v>1980</v>
      </c>
      <c r="K404" s="104">
        <v>6.2409999999999997</v>
      </c>
      <c r="L404" s="104">
        <v>6.2640000000000002</v>
      </c>
      <c r="M404" s="104">
        <v>6.266</v>
      </c>
      <c r="N404" s="104">
        <v>6.2409999999999997</v>
      </c>
      <c r="O404" s="105">
        <v>-1.4E-3</v>
      </c>
      <c r="P404" s="225"/>
      <c r="Q404" s="228" t="str">
        <f t="shared" si="36"/>
        <v>19-07-2021</v>
      </c>
      <c r="R404" s="229">
        <f t="shared" si="37"/>
        <v>1.1990000000000001</v>
      </c>
      <c r="S404" s="230">
        <f t="shared" si="38"/>
        <v>-7.8100000000000003E-2</v>
      </c>
      <c r="T404" s="229">
        <f t="shared" si="39"/>
        <v>6.1269999999999998</v>
      </c>
      <c r="U404" s="230">
        <f t="shared" si="40"/>
        <v>-5.0000000000000001E-4</v>
      </c>
      <c r="V404" s="229">
        <f t="shared" si="41"/>
        <v>4.9279999999999999</v>
      </c>
    </row>
    <row r="405" spans="2:22">
      <c r="B405" s="120" t="s">
        <v>1966</v>
      </c>
      <c r="C405" s="104">
        <v>1.222</v>
      </c>
      <c r="D405" s="104">
        <v>1.2090000000000001</v>
      </c>
      <c r="E405" s="104">
        <v>1.2250000000000001</v>
      </c>
      <c r="F405" s="104">
        <v>1.1279999999999999</v>
      </c>
      <c r="G405" s="105">
        <v>1.9300000000000001E-2</v>
      </c>
      <c r="H405" s="225"/>
      <c r="I405" s="225"/>
      <c r="J405" s="120" t="s">
        <v>1981</v>
      </c>
      <c r="K405" s="104">
        <v>6.2510000000000003</v>
      </c>
      <c r="L405" s="104">
        <v>6.2610000000000001</v>
      </c>
      <c r="M405" s="104">
        <v>6.2610000000000001</v>
      </c>
      <c r="N405" s="104">
        <v>6.2430000000000003</v>
      </c>
      <c r="O405" s="105">
        <v>1.6000000000000001E-3</v>
      </c>
      <c r="P405" s="225"/>
      <c r="Q405" s="228" t="str">
        <f t="shared" si="36"/>
        <v>20-07-2021</v>
      </c>
      <c r="R405" s="229">
        <f t="shared" si="37"/>
        <v>1.222</v>
      </c>
      <c r="S405" s="230">
        <f t="shared" si="38"/>
        <v>1.9300000000000001E-2</v>
      </c>
      <c r="T405" s="229">
        <f t="shared" si="39"/>
        <v>6.1189999999999998</v>
      </c>
      <c r="U405" s="230">
        <f t="shared" si="40"/>
        <v>-1.2999999999999999E-3</v>
      </c>
      <c r="V405" s="229">
        <f t="shared" si="41"/>
        <v>4.8970000000000002</v>
      </c>
    </row>
    <row r="406" spans="2:22">
      <c r="B406" s="120" t="s">
        <v>1982</v>
      </c>
      <c r="C406" s="104">
        <v>1.292</v>
      </c>
      <c r="D406" s="104">
        <v>1.2270000000000001</v>
      </c>
      <c r="E406" s="104">
        <v>1.3029999999999999</v>
      </c>
      <c r="F406" s="104">
        <v>1.194</v>
      </c>
      <c r="G406" s="105">
        <v>5.7200000000000001E-2</v>
      </c>
      <c r="H406" s="225"/>
      <c r="I406" s="225"/>
      <c r="J406" s="120" t="s">
        <v>1983</v>
      </c>
      <c r="K406" s="104">
        <v>6.2539999999999996</v>
      </c>
      <c r="L406" s="104">
        <v>6.2839999999999998</v>
      </c>
      <c r="M406" s="104">
        <v>6.2839999999999998</v>
      </c>
      <c r="N406" s="104">
        <v>6.2489999999999997</v>
      </c>
      <c r="O406" s="105">
        <v>5.0000000000000001E-4</v>
      </c>
      <c r="P406" s="225"/>
      <c r="Q406" s="228">
        <f t="shared" si="36"/>
        <v>0</v>
      </c>
      <c r="R406" s="229">
        <f t="shared" si="37"/>
        <v>0</v>
      </c>
      <c r="S406" s="230">
        <f t="shared" si="38"/>
        <v>0</v>
      </c>
      <c r="T406" s="229">
        <f t="shared" si="39"/>
        <v>0</v>
      </c>
      <c r="U406" s="230">
        <f t="shared" si="40"/>
        <v>0</v>
      </c>
      <c r="V406" s="229">
        <f t="shared" si="41"/>
        <v>0</v>
      </c>
    </row>
    <row r="407" spans="2:22">
      <c r="B407" s="120" t="s">
        <v>1967</v>
      </c>
      <c r="C407" s="104">
        <v>1.2769999999999999</v>
      </c>
      <c r="D407" s="104">
        <v>1.288</v>
      </c>
      <c r="E407" s="104">
        <v>1.3169999999999999</v>
      </c>
      <c r="F407" s="104">
        <v>1.2330000000000001</v>
      </c>
      <c r="G407" s="105">
        <v>-1.17E-2</v>
      </c>
      <c r="H407" s="225"/>
      <c r="I407" s="225"/>
      <c r="J407" s="120" t="s">
        <v>1984</v>
      </c>
      <c r="K407" s="104">
        <v>6.2249999999999996</v>
      </c>
      <c r="L407" s="104">
        <v>6.2549999999999999</v>
      </c>
      <c r="M407" s="104">
        <v>6.2549999999999999</v>
      </c>
      <c r="N407" s="104">
        <v>6.2240000000000002</v>
      </c>
      <c r="O407" s="105">
        <v>-4.5999999999999999E-3</v>
      </c>
      <c r="P407" s="225"/>
      <c r="Q407" s="228" t="str">
        <f t="shared" si="36"/>
        <v>22-07-2021</v>
      </c>
      <c r="R407" s="229">
        <f t="shared" si="37"/>
        <v>1.2769999999999999</v>
      </c>
      <c r="S407" s="230">
        <f t="shared" si="38"/>
        <v>-1.17E-2</v>
      </c>
      <c r="T407" s="229">
        <f t="shared" si="39"/>
        <v>6.1379999999999999</v>
      </c>
      <c r="U407" s="230">
        <f t="shared" si="40"/>
        <v>3.0999999999999999E-3</v>
      </c>
      <c r="V407" s="229">
        <f t="shared" si="41"/>
        <v>4.8609999999999998</v>
      </c>
    </row>
    <row r="408" spans="2:22">
      <c r="B408" s="120" t="s">
        <v>1968</v>
      </c>
      <c r="C408" s="104">
        <v>1.2809999999999999</v>
      </c>
      <c r="D408" s="104">
        <v>1.268</v>
      </c>
      <c r="E408" s="104">
        <v>1.3109999999999999</v>
      </c>
      <c r="F408" s="104">
        <v>1.268</v>
      </c>
      <c r="G408" s="105">
        <v>3.7000000000000002E-3</v>
      </c>
      <c r="H408" s="225"/>
      <c r="I408" s="225"/>
      <c r="J408" s="120" t="s">
        <v>1985</v>
      </c>
      <c r="K408" s="104">
        <v>6.2149999999999999</v>
      </c>
      <c r="L408" s="104">
        <v>6.2240000000000002</v>
      </c>
      <c r="M408" s="104">
        <v>6.2329999999999997</v>
      </c>
      <c r="N408" s="104">
        <v>6.2130000000000001</v>
      </c>
      <c r="O408" s="105">
        <v>-1.6000000000000001E-3</v>
      </c>
      <c r="P408" s="225"/>
      <c r="Q408" s="228" t="str">
        <f t="shared" si="36"/>
        <v>23-07-2021</v>
      </c>
      <c r="R408" s="229">
        <f t="shared" si="37"/>
        <v>1.2809999999999999</v>
      </c>
      <c r="S408" s="230">
        <f t="shared" si="38"/>
        <v>3.7000000000000002E-3</v>
      </c>
      <c r="T408" s="229">
        <f t="shared" si="39"/>
        <v>6.165</v>
      </c>
      <c r="U408" s="230">
        <f t="shared" si="40"/>
        <v>4.4000000000000003E-3</v>
      </c>
      <c r="V408" s="229">
        <f t="shared" si="41"/>
        <v>4.8840000000000003</v>
      </c>
    </row>
    <row r="409" spans="2:22">
      <c r="B409" s="120" t="s">
        <v>1969</v>
      </c>
      <c r="C409" s="104">
        <v>1.2949999999999999</v>
      </c>
      <c r="D409" s="104">
        <v>1.2829999999999999</v>
      </c>
      <c r="E409" s="104">
        <v>1.296</v>
      </c>
      <c r="F409" s="104">
        <v>1.2210000000000001</v>
      </c>
      <c r="G409" s="105">
        <v>1.04E-2</v>
      </c>
      <c r="H409" s="225"/>
      <c r="I409" s="225"/>
      <c r="J409" s="119">
        <v>44205</v>
      </c>
      <c r="K409" s="104">
        <v>6.1989999999999998</v>
      </c>
      <c r="L409" s="104">
        <v>6.2350000000000003</v>
      </c>
      <c r="M409" s="104">
        <v>6.2350000000000003</v>
      </c>
      <c r="N409" s="104">
        <v>6.1989999999999998</v>
      </c>
      <c r="O409" s="105">
        <v>-2.5999999999999999E-3</v>
      </c>
      <c r="P409" s="225"/>
      <c r="Q409" s="228" t="str">
        <f t="shared" si="36"/>
        <v>26-07-2021</v>
      </c>
      <c r="R409" s="229">
        <f t="shared" si="37"/>
        <v>1.2949999999999999</v>
      </c>
      <c r="S409" s="230">
        <f t="shared" si="38"/>
        <v>1.04E-2</v>
      </c>
      <c r="T409" s="229">
        <f t="shared" si="39"/>
        <v>6.1689999999999996</v>
      </c>
      <c r="U409" s="230">
        <f t="shared" si="40"/>
        <v>5.9999999999999995E-4</v>
      </c>
      <c r="V409" s="229">
        <f t="shared" si="41"/>
        <v>4.8739999999999997</v>
      </c>
    </row>
    <row r="410" spans="2:22">
      <c r="B410" s="120" t="s">
        <v>1970</v>
      </c>
      <c r="C410" s="104">
        <v>1.2390000000000001</v>
      </c>
      <c r="D410" s="104">
        <v>1.29</v>
      </c>
      <c r="E410" s="104">
        <v>1.29</v>
      </c>
      <c r="F410" s="104">
        <v>1.2290000000000001</v>
      </c>
      <c r="G410" s="105">
        <v>-4.2599999999999999E-2</v>
      </c>
      <c r="H410" s="225"/>
      <c r="I410" s="225"/>
      <c r="J410" s="119">
        <v>44236</v>
      </c>
      <c r="K410" s="104">
        <v>6.1710000000000003</v>
      </c>
      <c r="L410" s="104">
        <v>6.2149999999999999</v>
      </c>
      <c r="M410" s="104">
        <v>6.2149999999999999</v>
      </c>
      <c r="N410" s="104">
        <v>6.1710000000000003</v>
      </c>
      <c r="O410" s="105">
        <v>-4.4999999999999997E-3</v>
      </c>
      <c r="P410" s="225"/>
      <c r="Q410" s="228" t="str">
        <f t="shared" si="36"/>
        <v>27-07-2021</v>
      </c>
      <c r="R410" s="229">
        <f t="shared" si="37"/>
        <v>1.2390000000000001</v>
      </c>
      <c r="S410" s="230">
        <f t="shared" si="38"/>
        <v>-4.2599999999999999E-2</v>
      </c>
      <c r="T410" s="229">
        <f t="shared" si="39"/>
        <v>6.1779999999999999</v>
      </c>
      <c r="U410" s="230">
        <f t="shared" si="40"/>
        <v>1.5E-3</v>
      </c>
      <c r="V410" s="229">
        <f t="shared" si="41"/>
        <v>4.9390000000000001</v>
      </c>
    </row>
    <row r="411" spans="2:22">
      <c r="B411" s="120" t="s">
        <v>1971</v>
      </c>
      <c r="C411" s="104">
        <v>1.238</v>
      </c>
      <c r="D411" s="104">
        <v>1.2430000000000001</v>
      </c>
      <c r="E411" s="104">
        <v>1.278</v>
      </c>
      <c r="F411" s="104">
        <v>1.226</v>
      </c>
      <c r="G411" s="105">
        <v>-1.4E-3</v>
      </c>
      <c r="H411" s="225"/>
      <c r="I411" s="225"/>
      <c r="J411" s="119">
        <v>44264</v>
      </c>
      <c r="K411" s="104">
        <v>6.1559999999999997</v>
      </c>
      <c r="L411" s="104">
        <v>6.1929999999999996</v>
      </c>
      <c r="M411" s="104">
        <v>6.1929999999999996</v>
      </c>
      <c r="N411" s="104">
        <v>6.1529999999999996</v>
      </c>
      <c r="O411" s="105">
        <v>-2.3999999999999998E-3</v>
      </c>
      <c r="P411" s="225"/>
      <c r="Q411" s="228" t="str">
        <f t="shared" si="36"/>
        <v>28-07-2021</v>
      </c>
      <c r="R411" s="229">
        <f t="shared" si="37"/>
        <v>1.238</v>
      </c>
      <c r="S411" s="230">
        <f t="shared" si="38"/>
        <v>-1.4E-3</v>
      </c>
      <c r="T411" s="229">
        <f t="shared" si="39"/>
        <v>6.1879999999999997</v>
      </c>
      <c r="U411" s="230">
        <f t="shared" si="40"/>
        <v>1.6000000000000001E-3</v>
      </c>
      <c r="V411" s="229">
        <f t="shared" si="41"/>
        <v>4.9499999999999993</v>
      </c>
    </row>
    <row r="412" spans="2:22">
      <c r="B412" s="120" t="s">
        <v>1972</v>
      </c>
      <c r="C412" s="104">
        <v>1.266</v>
      </c>
      <c r="D412" s="104">
        <v>1.2390000000000001</v>
      </c>
      <c r="E412" s="104">
        <v>1.284</v>
      </c>
      <c r="F412" s="104">
        <v>1.2310000000000001</v>
      </c>
      <c r="G412" s="105">
        <v>2.2800000000000001E-2</v>
      </c>
      <c r="H412" s="225"/>
      <c r="I412" s="225"/>
      <c r="J412" s="119">
        <v>44356</v>
      </c>
      <c r="K412" s="104">
        <v>6.173</v>
      </c>
      <c r="L412" s="104">
        <v>6.1619999999999999</v>
      </c>
      <c r="M412" s="104">
        <v>6.1769999999999996</v>
      </c>
      <c r="N412" s="104">
        <v>6.1369999999999996</v>
      </c>
      <c r="O412" s="105">
        <v>2.8E-3</v>
      </c>
      <c r="P412" s="225"/>
      <c r="Q412" s="228" t="str">
        <f t="shared" si="36"/>
        <v>29-07-2021</v>
      </c>
      <c r="R412" s="229">
        <f t="shared" si="37"/>
        <v>1.266</v>
      </c>
      <c r="S412" s="230">
        <f t="shared" si="38"/>
        <v>2.2800000000000001E-2</v>
      </c>
      <c r="T412" s="229">
        <f t="shared" si="39"/>
        <v>6.1980000000000004</v>
      </c>
      <c r="U412" s="230">
        <f t="shared" si="40"/>
        <v>1.6000000000000001E-3</v>
      </c>
      <c r="V412" s="229">
        <f t="shared" si="41"/>
        <v>4.9320000000000004</v>
      </c>
    </row>
    <row r="413" spans="2:22">
      <c r="B413" s="120" t="s">
        <v>1973</v>
      </c>
      <c r="C413" s="104">
        <v>1.226</v>
      </c>
      <c r="D413" s="104">
        <v>1.2629999999999999</v>
      </c>
      <c r="E413" s="104">
        <v>1.264</v>
      </c>
      <c r="F413" s="104">
        <v>1.224</v>
      </c>
      <c r="G413" s="105">
        <v>-3.1800000000000002E-2</v>
      </c>
      <c r="H413" s="225"/>
      <c r="I413" s="225"/>
      <c r="J413" s="119">
        <v>44386</v>
      </c>
      <c r="K413" s="104">
        <v>6.1950000000000003</v>
      </c>
      <c r="L413" s="104">
        <v>6.1920000000000002</v>
      </c>
      <c r="M413" s="104">
        <v>6.1989999999999998</v>
      </c>
      <c r="N413" s="104">
        <v>6.1710000000000003</v>
      </c>
      <c r="O413" s="105">
        <v>3.5999999999999999E-3</v>
      </c>
      <c r="P413" s="225"/>
      <c r="Q413" s="228" t="str">
        <f t="shared" si="36"/>
        <v>30-07-2021</v>
      </c>
      <c r="R413" s="229">
        <f t="shared" si="37"/>
        <v>1.226</v>
      </c>
      <c r="S413" s="230">
        <f t="shared" si="38"/>
        <v>-3.1800000000000002E-2</v>
      </c>
      <c r="T413" s="229">
        <f t="shared" si="39"/>
        <v>6.2039999999999997</v>
      </c>
      <c r="U413" s="230">
        <f t="shared" si="40"/>
        <v>1E-3</v>
      </c>
      <c r="V413" s="229">
        <f t="shared" si="41"/>
        <v>4.9779999999999998</v>
      </c>
    </row>
    <row r="414" spans="2:22">
      <c r="B414" s="119">
        <v>44235</v>
      </c>
      <c r="C414" s="104">
        <v>1.179</v>
      </c>
      <c r="D414" s="104">
        <v>1.2370000000000001</v>
      </c>
      <c r="E414" s="104">
        <v>1.2450000000000001</v>
      </c>
      <c r="F414" s="104">
        <v>1.151</v>
      </c>
      <c r="G414" s="105">
        <v>-3.8100000000000002E-2</v>
      </c>
      <c r="H414" s="225"/>
      <c r="I414" s="225"/>
      <c r="J414" s="119">
        <v>44417</v>
      </c>
      <c r="K414" s="104">
        <v>6.1879999999999997</v>
      </c>
      <c r="L414" s="104">
        <v>6.1929999999999996</v>
      </c>
      <c r="M414" s="104">
        <v>6.2</v>
      </c>
      <c r="N414" s="104">
        <v>6.1820000000000004</v>
      </c>
      <c r="O414" s="105">
        <v>-1.1000000000000001E-3</v>
      </c>
      <c r="P414" s="225"/>
      <c r="Q414" s="228">
        <f t="shared" si="36"/>
        <v>44235</v>
      </c>
      <c r="R414" s="229">
        <f t="shared" si="37"/>
        <v>1.179</v>
      </c>
      <c r="S414" s="230">
        <f t="shared" si="38"/>
        <v>-3.8100000000000002E-2</v>
      </c>
      <c r="T414" s="229">
        <f t="shared" si="39"/>
        <v>6.1970000000000001</v>
      </c>
      <c r="U414" s="230">
        <f t="shared" si="40"/>
        <v>-1.1000000000000001E-3</v>
      </c>
      <c r="V414" s="229">
        <f t="shared" si="41"/>
        <v>5.0179999999999998</v>
      </c>
    </row>
    <row r="415" spans="2:22">
      <c r="B415" s="119">
        <v>44263</v>
      </c>
      <c r="C415" s="104">
        <v>1.1739999999999999</v>
      </c>
      <c r="D415" s="104">
        <v>1.181</v>
      </c>
      <c r="E415" s="104">
        <v>1.2</v>
      </c>
      <c r="F415" s="104">
        <v>1.1539999999999999</v>
      </c>
      <c r="G415" s="105">
        <v>-4.3E-3</v>
      </c>
      <c r="H415" s="225"/>
      <c r="I415" s="225"/>
      <c r="J415" s="119">
        <v>44448</v>
      </c>
      <c r="K415" s="104">
        <v>6.1779999999999999</v>
      </c>
      <c r="L415" s="104">
        <v>6.181</v>
      </c>
      <c r="M415" s="104">
        <v>6.1829999999999998</v>
      </c>
      <c r="N415" s="104">
        <v>6.1680000000000001</v>
      </c>
      <c r="O415" s="105">
        <v>-1.6000000000000001E-3</v>
      </c>
      <c r="P415" s="225"/>
      <c r="Q415" s="228">
        <f t="shared" si="36"/>
        <v>44263</v>
      </c>
      <c r="R415" s="229">
        <f t="shared" si="37"/>
        <v>1.1739999999999999</v>
      </c>
      <c r="S415" s="230">
        <f t="shared" si="38"/>
        <v>-4.3E-3</v>
      </c>
      <c r="T415" s="229">
        <f t="shared" si="39"/>
        <v>6.2</v>
      </c>
      <c r="U415" s="230">
        <f t="shared" si="40"/>
        <v>5.0000000000000001E-4</v>
      </c>
      <c r="V415" s="229">
        <f t="shared" si="41"/>
        <v>5.0259999999999998</v>
      </c>
    </row>
    <row r="416" spans="2:22">
      <c r="B416" s="119">
        <v>44294</v>
      </c>
      <c r="C416" s="104">
        <v>1.18</v>
      </c>
      <c r="D416" s="104">
        <v>1.177</v>
      </c>
      <c r="E416" s="104">
        <v>1.2150000000000001</v>
      </c>
      <c r="F416" s="104">
        <v>1.127</v>
      </c>
      <c r="G416" s="105">
        <v>5.5999999999999999E-3</v>
      </c>
      <c r="H416" s="225"/>
      <c r="I416" s="225"/>
      <c r="J416" s="120" t="s">
        <v>1986</v>
      </c>
      <c r="K416" s="104">
        <v>6.1920000000000002</v>
      </c>
      <c r="L416" s="104">
        <v>6.1950000000000003</v>
      </c>
      <c r="M416" s="104">
        <v>6.202</v>
      </c>
      <c r="N416" s="104">
        <v>6.18</v>
      </c>
      <c r="O416" s="105">
        <v>2.3E-3</v>
      </c>
      <c r="P416" s="225"/>
      <c r="Q416" s="228">
        <f t="shared" si="36"/>
        <v>44294</v>
      </c>
      <c r="R416" s="229">
        <f t="shared" si="37"/>
        <v>1.18</v>
      </c>
      <c r="S416" s="230">
        <f t="shared" si="38"/>
        <v>5.5999999999999999E-3</v>
      </c>
      <c r="T416" s="229">
        <f t="shared" si="39"/>
        <v>6.1989999999999998</v>
      </c>
      <c r="U416" s="230">
        <f t="shared" si="40"/>
        <v>-2.0000000000000001E-4</v>
      </c>
      <c r="V416" s="229">
        <f t="shared" si="41"/>
        <v>5.0190000000000001</v>
      </c>
    </row>
    <row r="417" spans="2:22">
      <c r="B417" s="119">
        <v>44324</v>
      </c>
      <c r="C417" s="104">
        <v>1.2250000000000001</v>
      </c>
      <c r="D417" s="104">
        <v>1.19</v>
      </c>
      <c r="E417" s="104">
        <v>1.2290000000000001</v>
      </c>
      <c r="F417" s="104">
        <v>1.169</v>
      </c>
      <c r="G417" s="105">
        <v>3.7999999999999999E-2</v>
      </c>
      <c r="H417" s="225"/>
      <c r="I417" s="225"/>
      <c r="J417" s="120" t="s">
        <v>1987</v>
      </c>
      <c r="K417" s="104">
        <v>6.1980000000000004</v>
      </c>
      <c r="L417" s="104">
        <v>6.181</v>
      </c>
      <c r="M417" s="104">
        <v>6.2</v>
      </c>
      <c r="N417" s="104">
        <v>6.181</v>
      </c>
      <c r="O417" s="105">
        <v>1E-3</v>
      </c>
      <c r="P417" s="225"/>
      <c r="Q417" s="228">
        <f t="shared" si="36"/>
        <v>44324</v>
      </c>
      <c r="R417" s="229">
        <f t="shared" si="37"/>
        <v>1.2250000000000001</v>
      </c>
      <c r="S417" s="230">
        <f t="shared" si="38"/>
        <v>3.7999999999999999E-2</v>
      </c>
      <c r="T417" s="229">
        <f t="shared" si="39"/>
        <v>6.2069999999999999</v>
      </c>
      <c r="U417" s="230">
        <f t="shared" si="40"/>
        <v>1.2999999999999999E-3</v>
      </c>
      <c r="V417" s="229">
        <f t="shared" si="41"/>
        <v>4.9819999999999993</v>
      </c>
    </row>
    <row r="418" spans="2:22">
      <c r="B418" s="119">
        <v>44355</v>
      </c>
      <c r="C418" s="104">
        <v>1.3049999999999999</v>
      </c>
      <c r="D418" s="104">
        <v>1.2270000000000001</v>
      </c>
      <c r="E418" s="104">
        <v>1.3049999999999999</v>
      </c>
      <c r="F418" s="104">
        <v>1.2250000000000001</v>
      </c>
      <c r="G418" s="105">
        <v>6.54E-2</v>
      </c>
      <c r="H418" s="225"/>
      <c r="I418" s="225"/>
      <c r="J418" s="120" t="s">
        <v>1988</v>
      </c>
      <c r="K418" s="104">
        <v>6.1630000000000003</v>
      </c>
      <c r="L418" s="104">
        <v>6.2009999999999996</v>
      </c>
      <c r="M418" s="104">
        <v>6.2009999999999996</v>
      </c>
      <c r="N418" s="104">
        <v>6.1630000000000003</v>
      </c>
      <c r="O418" s="105">
        <v>-5.5999999999999999E-3</v>
      </c>
      <c r="P418" s="225"/>
      <c r="Q418" s="228">
        <f t="shared" si="36"/>
        <v>44355</v>
      </c>
      <c r="R418" s="229">
        <f t="shared" si="37"/>
        <v>1.3049999999999999</v>
      </c>
      <c r="S418" s="230">
        <f t="shared" si="38"/>
        <v>6.54E-2</v>
      </c>
      <c r="T418" s="229">
        <f t="shared" si="39"/>
        <v>6.234</v>
      </c>
      <c r="U418" s="230">
        <f t="shared" si="40"/>
        <v>4.3E-3</v>
      </c>
      <c r="V418" s="229">
        <f t="shared" si="41"/>
        <v>4.9290000000000003</v>
      </c>
    </row>
    <row r="419" spans="2:22">
      <c r="B419" s="119">
        <v>44447</v>
      </c>
      <c r="C419" s="104">
        <v>1.325</v>
      </c>
      <c r="D419" s="104">
        <v>1.2969999999999999</v>
      </c>
      <c r="E419" s="104">
        <v>1.331</v>
      </c>
      <c r="F419" s="104">
        <v>1.268</v>
      </c>
      <c r="G419" s="105">
        <v>1.54E-2</v>
      </c>
      <c r="H419" s="225"/>
      <c r="I419" s="225"/>
      <c r="J419" s="120" t="s">
        <v>1989</v>
      </c>
      <c r="K419" s="104">
        <v>6.1689999999999996</v>
      </c>
      <c r="L419" s="104">
        <v>6.1719999999999997</v>
      </c>
      <c r="M419" s="104">
        <v>6.1760000000000002</v>
      </c>
      <c r="N419" s="104">
        <v>6.1550000000000002</v>
      </c>
      <c r="O419" s="105">
        <v>1E-3</v>
      </c>
      <c r="P419" s="225"/>
      <c r="Q419" s="228">
        <f t="shared" si="36"/>
        <v>44447</v>
      </c>
      <c r="R419" s="229">
        <f t="shared" si="37"/>
        <v>1.325</v>
      </c>
      <c r="S419" s="230">
        <f t="shared" si="38"/>
        <v>1.54E-2</v>
      </c>
      <c r="T419" s="229">
        <f t="shared" si="39"/>
        <v>6.2210000000000001</v>
      </c>
      <c r="U419" s="230">
        <f t="shared" si="40"/>
        <v>-2.0999999999999999E-3</v>
      </c>
      <c r="V419" s="229">
        <f t="shared" si="41"/>
        <v>4.8959999999999999</v>
      </c>
    </row>
    <row r="420" spans="2:22">
      <c r="B420" s="119">
        <v>44477</v>
      </c>
      <c r="C420" s="104">
        <v>1.3540000000000001</v>
      </c>
      <c r="D420" s="104">
        <v>1.3220000000000001</v>
      </c>
      <c r="E420" s="104">
        <v>1.357</v>
      </c>
      <c r="F420" s="104">
        <v>1.3069999999999999</v>
      </c>
      <c r="G420" s="105">
        <v>2.1700000000000001E-2</v>
      </c>
      <c r="H420" s="225"/>
      <c r="I420" s="225"/>
      <c r="J420" s="120" t="s">
        <v>1990</v>
      </c>
      <c r="K420" s="104">
        <v>6.1669999999999998</v>
      </c>
      <c r="L420" s="104">
        <v>6.1879999999999997</v>
      </c>
      <c r="M420" s="104">
        <v>6.1879999999999997</v>
      </c>
      <c r="N420" s="104">
        <v>6.1669999999999998</v>
      </c>
      <c r="O420" s="105">
        <v>-2.9999999999999997E-4</v>
      </c>
      <c r="P420" s="225"/>
      <c r="Q420" s="228">
        <f t="shared" si="36"/>
        <v>44477</v>
      </c>
      <c r="R420" s="229">
        <f t="shared" si="37"/>
        <v>1.3540000000000001</v>
      </c>
      <c r="S420" s="230">
        <f t="shared" si="38"/>
        <v>2.1700000000000001E-2</v>
      </c>
      <c r="T420" s="229">
        <f t="shared" si="39"/>
        <v>6.2329999999999997</v>
      </c>
      <c r="U420" s="230">
        <f t="shared" si="40"/>
        <v>1.9E-3</v>
      </c>
      <c r="V420" s="229">
        <f t="shared" si="41"/>
        <v>4.8789999999999996</v>
      </c>
    </row>
    <row r="421" spans="2:22">
      <c r="B421" s="119">
        <v>44508</v>
      </c>
      <c r="C421" s="104">
        <v>1.335</v>
      </c>
      <c r="D421" s="104">
        <v>1.357</v>
      </c>
      <c r="E421" s="104">
        <v>1.3779999999999999</v>
      </c>
      <c r="F421" s="104">
        <v>1.302</v>
      </c>
      <c r="G421" s="105">
        <v>-1.38E-2</v>
      </c>
      <c r="H421" s="225"/>
      <c r="I421" s="225"/>
      <c r="J421" s="120" t="s">
        <v>1991</v>
      </c>
      <c r="K421" s="104">
        <v>6.1379999999999999</v>
      </c>
      <c r="L421" s="104">
        <v>6.1779999999999999</v>
      </c>
      <c r="M421" s="104">
        <v>6.1779999999999999</v>
      </c>
      <c r="N421" s="104">
        <v>6.1379999999999999</v>
      </c>
      <c r="O421" s="105">
        <v>-4.7000000000000002E-3</v>
      </c>
      <c r="P421" s="225"/>
      <c r="Q421" s="228">
        <f t="shared" si="36"/>
        <v>44508</v>
      </c>
      <c r="R421" s="229">
        <f t="shared" si="37"/>
        <v>1.335</v>
      </c>
      <c r="S421" s="230">
        <f t="shared" si="38"/>
        <v>-1.38E-2</v>
      </c>
      <c r="T421" s="229">
        <f t="shared" si="39"/>
        <v>6.2359999999999998</v>
      </c>
      <c r="U421" s="230">
        <f t="shared" si="40"/>
        <v>5.0000000000000001E-4</v>
      </c>
      <c r="V421" s="229">
        <f t="shared" si="41"/>
        <v>4.9009999999999998</v>
      </c>
    </row>
    <row r="422" spans="2:22">
      <c r="B422" s="119">
        <v>44538</v>
      </c>
      <c r="C422" s="104">
        <v>1.361</v>
      </c>
      <c r="D422" s="104">
        <v>1.345</v>
      </c>
      <c r="E422" s="104">
        <v>1.379</v>
      </c>
      <c r="F422" s="104">
        <v>1.3340000000000001</v>
      </c>
      <c r="G422" s="105">
        <v>1.89E-2</v>
      </c>
      <c r="H422" s="225"/>
      <c r="I422" s="225"/>
      <c r="J422" s="120" t="s">
        <v>1992</v>
      </c>
      <c r="K422" s="104">
        <v>6.1219999999999999</v>
      </c>
      <c r="L422" s="104">
        <v>6.1260000000000003</v>
      </c>
      <c r="M422" s="104">
        <v>6.1449999999999996</v>
      </c>
      <c r="N422" s="104">
        <v>6.1159999999999997</v>
      </c>
      <c r="O422" s="105">
        <v>-2.5999999999999999E-3</v>
      </c>
      <c r="P422" s="225"/>
      <c r="Q422" s="228">
        <f t="shared" si="36"/>
        <v>44538</v>
      </c>
      <c r="R422" s="229">
        <f t="shared" si="37"/>
        <v>1.361</v>
      </c>
      <c r="S422" s="230">
        <f t="shared" si="38"/>
        <v>1.89E-2</v>
      </c>
      <c r="T422" s="229">
        <f t="shared" si="39"/>
        <v>6.226</v>
      </c>
      <c r="U422" s="230">
        <f t="shared" si="40"/>
        <v>-1.6000000000000001E-3</v>
      </c>
      <c r="V422" s="229">
        <f t="shared" si="41"/>
        <v>4.8650000000000002</v>
      </c>
    </row>
    <row r="423" spans="2:22">
      <c r="B423" s="120" t="s">
        <v>1974</v>
      </c>
      <c r="C423" s="104">
        <v>1.2829999999999999</v>
      </c>
      <c r="D423" s="104">
        <v>1.357</v>
      </c>
      <c r="E423" s="104">
        <v>1.3640000000000001</v>
      </c>
      <c r="F423" s="104">
        <v>1.28</v>
      </c>
      <c r="G423" s="105">
        <v>-5.6800000000000003E-2</v>
      </c>
      <c r="H423" s="225"/>
      <c r="I423" s="225"/>
      <c r="J423" s="120" t="s">
        <v>1993</v>
      </c>
      <c r="K423" s="104">
        <v>6.1379999999999999</v>
      </c>
      <c r="L423" s="104">
        <v>6.1260000000000003</v>
      </c>
      <c r="M423" s="104">
        <v>6.14</v>
      </c>
      <c r="N423" s="104">
        <v>6.1159999999999997</v>
      </c>
      <c r="O423" s="105">
        <v>2.5999999999999999E-3</v>
      </c>
      <c r="P423" s="225"/>
      <c r="Q423" s="228" t="str">
        <f t="shared" si="36"/>
        <v>13-08-2021</v>
      </c>
      <c r="R423" s="229">
        <f t="shared" si="37"/>
        <v>1.2829999999999999</v>
      </c>
      <c r="S423" s="230">
        <f t="shared" si="38"/>
        <v>-5.6800000000000003E-2</v>
      </c>
      <c r="T423" s="229">
        <f t="shared" si="39"/>
        <v>6.2409999999999997</v>
      </c>
      <c r="U423" s="230">
        <f t="shared" si="40"/>
        <v>2.3999999999999998E-3</v>
      </c>
      <c r="V423" s="229">
        <f t="shared" si="41"/>
        <v>4.9580000000000002</v>
      </c>
    </row>
    <row r="424" spans="2:22">
      <c r="B424" s="120" t="s">
        <v>1994</v>
      </c>
      <c r="C424" s="104">
        <v>1.268</v>
      </c>
      <c r="D424" s="104">
        <v>1.2849999999999999</v>
      </c>
      <c r="E424" s="104">
        <v>1.2849999999999999</v>
      </c>
      <c r="F424" s="104">
        <v>1.2230000000000001</v>
      </c>
      <c r="G424" s="105">
        <v>-1.17E-2</v>
      </c>
      <c r="H424" s="225"/>
      <c r="I424" s="225"/>
      <c r="J424" s="120" t="s">
        <v>1995</v>
      </c>
      <c r="K424" s="104">
        <v>6.14</v>
      </c>
      <c r="L424" s="104">
        <v>6.16</v>
      </c>
      <c r="M424" s="104">
        <v>6.16</v>
      </c>
      <c r="N424" s="104">
        <v>6.1230000000000002</v>
      </c>
      <c r="O424" s="105">
        <v>2.9999999999999997E-4</v>
      </c>
      <c r="P424" s="225"/>
      <c r="Q424" s="228">
        <f t="shared" si="36"/>
        <v>0</v>
      </c>
      <c r="R424" s="229">
        <f t="shared" si="37"/>
        <v>0</v>
      </c>
      <c r="S424" s="230">
        <f t="shared" si="38"/>
        <v>0</v>
      </c>
      <c r="T424" s="229">
        <f t="shared" si="39"/>
        <v>0</v>
      </c>
      <c r="U424" s="230">
        <f t="shared" si="40"/>
        <v>0</v>
      </c>
      <c r="V424" s="229">
        <f t="shared" si="41"/>
        <v>0</v>
      </c>
    </row>
    <row r="425" spans="2:22">
      <c r="B425" s="120" t="s">
        <v>1975</v>
      </c>
      <c r="C425" s="104">
        <v>1.2669999999999999</v>
      </c>
      <c r="D425" s="104">
        <v>1.2629999999999999</v>
      </c>
      <c r="E425" s="104">
        <v>1.2729999999999999</v>
      </c>
      <c r="F425" s="104">
        <v>1.2170000000000001</v>
      </c>
      <c r="G425" s="105">
        <v>-1.2999999999999999E-3</v>
      </c>
      <c r="H425" s="225"/>
      <c r="I425" s="225"/>
      <c r="J425" s="120" t="s">
        <v>1996</v>
      </c>
      <c r="K425" s="104">
        <v>6.181</v>
      </c>
      <c r="L425" s="104">
        <v>6.16</v>
      </c>
      <c r="M425" s="104">
        <v>6.1879999999999997</v>
      </c>
      <c r="N425" s="104">
        <v>6.16</v>
      </c>
      <c r="O425" s="105">
        <v>6.7000000000000002E-3</v>
      </c>
      <c r="P425" s="225"/>
      <c r="Q425" s="228" t="str">
        <f t="shared" si="36"/>
        <v>17-08-2021</v>
      </c>
      <c r="R425" s="229">
        <f t="shared" si="37"/>
        <v>1.2669999999999999</v>
      </c>
      <c r="S425" s="230">
        <f t="shared" si="38"/>
        <v>-1.2999999999999999E-3</v>
      </c>
      <c r="T425" s="229">
        <f t="shared" si="39"/>
        <v>6.234</v>
      </c>
      <c r="U425" s="230">
        <f t="shared" si="40"/>
        <v>-1.1000000000000001E-3</v>
      </c>
      <c r="V425" s="229">
        <f t="shared" si="41"/>
        <v>4.9670000000000005</v>
      </c>
    </row>
    <row r="426" spans="2:22">
      <c r="B426" s="120" t="s">
        <v>1976</v>
      </c>
      <c r="C426" s="104">
        <v>1.26</v>
      </c>
      <c r="D426" s="104">
        <v>1.26</v>
      </c>
      <c r="E426" s="104">
        <v>1.3</v>
      </c>
      <c r="F426" s="104">
        <v>1.2549999999999999</v>
      </c>
      <c r="G426" s="105">
        <v>-5.3E-3</v>
      </c>
      <c r="H426" s="225"/>
      <c r="I426" s="225"/>
      <c r="J426" s="120" t="s">
        <v>1997</v>
      </c>
      <c r="K426" s="104">
        <v>6.2089999999999996</v>
      </c>
      <c r="L426" s="104">
        <v>6.2069999999999999</v>
      </c>
      <c r="M426" s="104">
        <v>6.2140000000000004</v>
      </c>
      <c r="N426" s="104">
        <v>6.1909999999999998</v>
      </c>
      <c r="O426" s="105">
        <v>4.4999999999999997E-3</v>
      </c>
      <c r="P426" s="225"/>
      <c r="Q426" s="228" t="str">
        <f t="shared" si="36"/>
        <v>18-08-2021</v>
      </c>
      <c r="R426" s="229">
        <f t="shared" si="37"/>
        <v>1.26</v>
      </c>
      <c r="S426" s="230">
        <f t="shared" si="38"/>
        <v>-5.3E-3</v>
      </c>
      <c r="T426" s="229">
        <f t="shared" si="39"/>
        <v>6.2279999999999998</v>
      </c>
      <c r="U426" s="230">
        <f t="shared" si="40"/>
        <v>-1E-3</v>
      </c>
      <c r="V426" s="229">
        <f t="shared" si="41"/>
        <v>4.968</v>
      </c>
    </row>
    <row r="427" spans="2:22">
      <c r="B427" s="120" t="s">
        <v>1998</v>
      </c>
      <c r="C427" s="104">
        <v>1.2430000000000001</v>
      </c>
      <c r="D427" s="104">
        <v>1.2629999999999999</v>
      </c>
      <c r="E427" s="104">
        <v>1.2669999999999999</v>
      </c>
      <c r="F427" s="104">
        <v>1.22</v>
      </c>
      <c r="G427" s="105">
        <v>-1.3299999999999999E-2</v>
      </c>
      <c r="H427" s="225"/>
      <c r="I427" s="225"/>
      <c r="J427" s="120" t="s">
        <v>1999</v>
      </c>
      <c r="K427" s="104">
        <v>6.2279999999999998</v>
      </c>
      <c r="L427" s="104">
        <v>6.2089999999999996</v>
      </c>
      <c r="M427" s="104">
        <v>6.2290000000000001</v>
      </c>
      <c r="N427" s="104">
        <v>6.1829999999999998</v>
      </c>
      <c r="O427" s="105">
        <v>3.0999999999999999E-3</v>
      </c>
      <c r="P427" s="225"/>
      <c r="Q427" s="228">
        <f t="shared" si="36"/>
        <v>0</v>
      </c>
      <c r="R427" s="229">
        <f t="shared" si="37"/>
        <v>0</v>
      </c>
      <c r="S427" s="230">
        <f t="shared" si="38"/>
        <v>0</v>
      </c>
      <c r="T427" s="229">
        <f t="shared" si="39"/>
        <v>0</v>
      </c>
      <c r="U427" s="230">
        <f t="shared" si="40"/>
        <v>0</v>
      </c>
      <c r="V427" s="229">
        <f t="shared" si="41"/>
        <v>0</v>
      </c>
    </row>
    <row r="428" spans="2:22">
      <c r="B428" s="120" t="s">
        <v>1977</v>
      </c>
      <c r="C428" s="104">
        <v>1.2549999999999999</v>
      </c>
      <c r="D428" s="104">
        <v>1.2430000000000001</v>
      </c>
      <c r="E428" s="104">
        <v>1.2669999999999999</v>
      </c>
      <c r="F428" s="104">
        <v>1.2270000000000001</v>
      </c>
      <c r="G428" s="105">
        <v>9.4000000000000004E-3</v>
      </c>
      <c r="H428" s="225"/>
      <c r="I428" s="225"/>
      <c r="J428" s="120" t="s">
        <v>2000</v>
      </c>
      <c r="K428" s="104">
        <v>6.2060000000000004</v>
      </c>
      <c r="L428" s="104">
        <v>6.2229999999999999</v>
      </c>
      <c r="M428" s="104">
        <v>6.2229999999999999</v>
      </c>
      <c r="N428" s="104">
        <v>6.2039999999999997</v>
      </c>
      <c r="O428" s="105">
        <v>-3.5000000000000001E-3</v>
      </c>
      <c r="P428" s="225"/>
      <c r="Q428" s="228" t="str">
        <f t="shared" si="36"/>
        <v>20-08-2021</v>
      </c>
      <c r="R428" s="229">
        <f t="shared" si="37"/>
        <v>1.2549999999999999</v>
      </c>
      <c r="S428" s="230">
        <f t="shared" si="38"/>
        <v>9.4000000000000004E-3</v>
      </c>
      <c r="T428" s="229">
        <f t="shared" si="39"/>
        <v>6.234</v>
      </c>
      <c r="U428" s="230">
        <f t="shared" si="40"/>
        <v>1E-3</v>
      </c>
      <c r="V428" s="229">
        <f t="shared" si="41"/>
        <v>4.9790000000000001</v>
      </c>
    </row>
    <row r="429" spans="2:22">
      <c r="B429" s="120" t="s">
        <v>1978</v>
      </c>
      <c r="C429" s="104">
        <v>1.2529999999999999</v>
      </c>
      <c r="D429" s="104">
        <v>1.26</v>
      </c>
      <c r="E429" s="104">
        <v>1.2829999999999999</v>
      </c>
      <c r="F429" s="104">
        <v>1.252</v>
      </c>
      <c r="G429" s="105">
        <v>-1.4E-3</v>
      </c>
      <c r="H429" s="225"/>
      <c r="I429" s="225"/>
      <c r="J429" s="120" t="s">
        <v>2001</v>
      </c>
      <c r="K429" s="104">
        <v>6.2229999999999999</v>
      </c>
      <c r="L429" s="104">
        <v>6.2069999999999999</v>
      </c>
      <c r="M429" s="104">
        <v>6.2240000000000002</v>
      </c>
      <c r="N429" s="104">
        <v>6.1980000000000004</v>
      </c>
      <c r="O429" s="105">
        <v>2.7000000000000001E-3</v>
      </c>
      <c r="P429" s="225"/>
      <c r="Q429" s="228" t="str">
        <f t="shared" si="36"/>
        <v>23-08-2021</v>
      </c>
      <c r="R429" s="229">
        <f t="shared" si="37"/>
        <v>1.2529999999999999</v>
      </c>
      <c r="S429" s="230">
        <f t="shared" si="38"/>
        <v>-1.4E-3</v>
      </c>
      <c r="T429" s="229">
        <f t="shared" si="39"/>
        <v>6.2430000000000003</v>
      </c>
      <c r="U429" s="230">
        <f t="shared" si="40"/>
        <v>1.4E-3</v>
      </c>
      <c r="V429" s="229">
        <f t="shared" si="41"/>
        <v>4.99</v>
      </c>
    </row>
    <row r="430" spans="2:22">
      <c r="B430" s="120" t="s">
        <v>1979</v>
      </c>
      <c r="C430" s="104">
        <v>1.2969999999999999</v>
      </c>
      <c r="D430" s="104">
        <v>1.2569999999999999</v>
      </c>
      <c r="E430" s="104">
        <v>1.2989999999999999</v>
      </c>
      <c r="F430" s="104">
        <v>1.2569999999999999</v>
      </c>
      <c r="G430" s="105">
        <v>3.4799999999999998E-2</v>
      </c>
      <c r="H430" s="225"/>
      <c r="I430" s="225"/>
      <c r="J430" s="119">
        <v>44206</v>
      </c>
      <c r="K430" s="104">
        <v>6.2439999999999998</v>
      </c>
      <c r="L430" s="104">
        <v>6.23</v>
      </c>
      <c r="M430" s="104">
        <v>6.2530000000000001</v>
      </c>
      <c r="N430" s="104">
        <v>6.226</v>
      </c>
      <c r="O430" s="105">
        <v>3.3999999999999998E-3</v>
      </c>
      <c r="P430" s="225"/>
      <c r="Q430" s="228" t="str">
        <f t="shared" si="36"/>
        <v>24-08-2021</v>
      </c>
      <c r="R430" s="229">
        <f t="shared" si="37"/>
        <v>1.2969999999999999</v>
      </c>
      <c r="S430" s="230">
        <f t="shared" si="38"/>
        <v>3.4799999999999998E-2</v>
      </c>
      <c r="T430" s="229">
        <f t="shared" si="39"/>
        <v>6.25</v>
      </c>
      <c r="U430" s="230">
        <f t="shared" si="40"/>
        <v>1.1000000000000001E-3</v>
      </c>
      <c r="V430" s="229">
        <f t="shared" si="41"/>
        <v>4.9530000000000003</v>
      </c>
    </row>
    <row r="431" spans="2:22">
      <c r="B431" s="120" t="s">
        <v>1980</v>
      </c>
      <c r="C431" s="104">
        <v>1.349</v>
      </c>
      <c r="D431" s="104">
        <v>1.2949999999999999</v>
      </c>
      <c r="E431" s="104">
        <v>1.3520000000000001</v>
      </c>
      <c r="F431" s="104">
        <v>1.2829999999999999</v>
      </c>
      <c r="G431" s="105">
        <v>4.02E-2</v>
      </c>
      <c r="H431" s="225"/>
      <c r="I431" s="225"/>
      <c r="J431" s="119">
        <v>44296</v>
      </c>
      <c r="K431" s="104">
        <v>6.2480000000000002</v>
      </c>
      <c r="L431" s="104">
        <v>6.2460000000000004</v>
      </c>
      <c r="M431" s="104">
        <v>6.2530000000000001</v>
      </c>
      <c r="N431" s="104">
        <v>6.2350000000000003</v>
      </c>
      <c r="O431" s="105">
        <v>5.9999999999999995E-4</v>
      </c>
      <c r="P431" s="225"/>
      <c r="Q431" s="228" t="str">
        <f t="shared" si="36"/>
        <v>25-08-2021</v>
      </c>
      <c r="R431" s="229">
        <f t="shared" si="37"/>
        <v>1.349</v>
      </c>
      <c r="S431" s="230">
        <f t="shared" si="38"/>
        <v>4.02E-2</v>
      </c>
      <c r="T431" s="229">
        <f t="shared" si="39"/>
        <v>6.2409999999999997</v>
      </c>
      <c r="U431" s="230">
        <f t="shared" si="40"/>
        <v>-1.4E-3</v>
      </c>
      <c r="V431" s="229">
        <f t="shared" si="41"/>
        <v>4.8919999999999995</v>
      </c>
    </row>
    <row r="432" spans="2:22">
      <c r="B432" s="120" t="s">
        <v>1981</v>
      </c>
      <c r="C432" s="104">
        <v>1.3540000000000001</v>
      </c>
      <c r="D432" s="104">
        <v>1.3440000000000001</v>
      </c>
      <c r="E432" s="104">
        <v>1.375</v>
      </c>
      <c r="F432" s="104">
        <v>1.3320000000000001</v>
      </c>
      <c r="G432" s="105">
        <v>3.8E-3</v>
      </c>
      <c r="H432" s="225"/>
      <c r="I432" s="225"/>
      <c r="J432" s="119">
        <v>44326</v>
      </c>
      <c r="K432" s="104">
        <v>6.26</v>
      </c>
      <c r="L432" s="104">
        <v>6.27</v>
      </c>
      <c r="M432" s="104">
        <v>6.2830000000000004</v>
      </c>
      <c r="N432" s="104">
        <v>6.2560000000000002</v>
      </c>
      <c r="O432" s="105">
        <v>1.9E-3</v>
      </c>
      <c r="P432" s="225"/>
      <c r="Q432" s="228" t="str">
        <f t="shared" si="36"/>
        <v>26-08-2021</v>
      </c>
      <c r="R432" s="229">
        <f t="shared" si="37"/>
        <v>1.3540000000000001</v>
      </c>
      <c r="S432" s="230">
        <f t="shared" si="38"/>
        <v>3.8E-3</v>
      </c>
      <c r="T432" s="229">
        <f t="shared" si="39"/>
        <v>6.2510000000000003</v>
      </c>
      <c r="U432" s="230">
        <f t="shared" si="40"/>
        <v>1.6000000000000001E-3</v>
      </c>
      <c r="V432" s="229">
        <f t="shared" si="41"/>
        <v>4.8970000000000002</v>
      </c>
    </row>
    <row r="433" spans="2:22">
      <c r="B433" s="120" t="s">
        <v>1983</v>
      </c>
      <c r="C433" s="104">
        <v>1.31</v>
      </c>
      <c r="D433" s="104">
        <v>1.347</v>
      </c>
      <c r="E433" s="104">
        <v>1.359</v>
      </c>
      <c r="F433" s="104">
        <v>1.3</v>
      </c>
      <c r="G433" s="105">
        <v>-3.2300000000000002E-2</v>
      </c>
      <c r="H433" s="225"/>
      <c r="I433" s="225"/>
      <c r="J433" s="119">
        <v>44357</v>
      </c>
      <c r="K433" s="104">
        <v>6.2759999999999998</v>
      </c>
      <c r="L433" s="104">
        <v>6.2709999999999999</v>
      </c>
      <c r="M433" s="104">
        <v>6.2859999999999996</v>
      </c>
      <c r="N433" s="104">
        <v>6.2690000000000001</v>
      </c>
      <c r="O433" s="105">
        <v>2.5999999999999999E-3</v>
      </c>
      <c r="P433" s="225"/>
      <c r="Q433" s="228" t="str">
        <f t="shared" si="36"/>
        <v>27-08-2021</v>
      </c>
      <c r="R433" s="229">
        <f t="shared" si="37"/>
        <v>1.31</v>
      </c>
      <c r="S433" s="230">
        <f t="shared" si="38"/>
        <v>-3.2300000000000002E-2</v>
      </c>
      <c r="T433" s="229">
        <f t="shared" si="39"/>
        <v>6.2539999999999996</v>
      </c>
      <c r="U433" s="230">
        <f t="shared" si="40"/>
        <v>5.0000000000000001E-4</v>
      </c>
      <c r="V433" s="229">
        <f t="shared" si="41"/>
        <v>4.9439999999999991</v>
      </c>
    </row>
    <row r="434" spans="2:22">
      <c r="B434" s="120" t="s">
        <v>1984</v>
      </c>
      <c r="C434" s="104">
        <v>1.28</v>
      </c>
      <c r="D434" s="104">
        <v>1.3069999999999999</v>
      </c>
      <c r="E434" s="104">
        <v>1.3160000000000001</v>
      </c>
      <c r="F434" s="104">
        <v>1.278</v>
      </c>
      <c r="G434" s="105">
        <v>-2.3E-2</v>
      </c>
      <c r="H434" s="225"/>
      <c r="I434" s="225"/>
      <c r="J434" s="119">
        <v>44387</v>
      </c>
      <c r="K434" s="104">
        <v>6.2670000000000003</v>
      </c>
      <c r="L434" s="104">
        <v>6.2720000000000002</v>
      </c>
      <c r="M434" s="104">
        <v>6.2770000000000001</v>
      </c>
      <c r="N434" s="104">
        <v>6.2590000000000003</v>
      </c>
      <c r="O434" s="105">
        <v>-1.4E-3</v>
      </c>
      <c r="P434" s="225"/>
      <c r="Q434" s="228" t="str">
        <f t="shared" si="36"/>
        <v>30-08-2021</v>
      </c>
      <c r="R434" s="229">
        <f t="shared" si="37"/>
        <v>1.28</v>
      </c>
      <c r="S434" s="230">
        <f t="shared" si="38"/>
        <v>-2.3E-2</v>
      </c>
      <c r="T434" s="229">
        <f t="shared" si="39"/>
        <v>6.2249999999999996</v>
      </c>
      <c r="U434" s="230">
        <f t="shared" si="40"/>
        <v>-4.5999999999999999E-3</v>
      </c>
      <c r="V434" s="229">
        <f t="shared" si="41"/>
        <v>4.9449999999999994</v>
      </c>
    </row>
    <row r="435" spans="2:22">
      <c r="B435" s="120" t="s">
        <v>1985</v>
      </c>
      <c r="C435" s="104">
        <v>1.3069999999999999</v>
      </c>
      <c r="D435" s="104">
        <v>1.28</v>
      </c>
      <c r="E435" s="104">
        <v>1.3160000000000001</v>
      </c>
      <c r="F435" s="104">
        <v>1.27</v>
      </c>
      <c r="G435" s="105">
        <v>2.1000000000000001E-2</v>
      </c>
      <c r="H435" s="225"/>
      <c r="I435" s="225"/>
      <c r="J435" s="119">
        <v>44418</v>
      </c>
      <c r="K435" s="104">
        <v>6.3179999999999996</v>
      </c>
      <c r="L435" s="104">
        <v>6.3010000000000002</v>
      </c>
      <c r="M435" s="104">
        <v>6.3220000000000001</v>
      </c>
      <c r="N435" s="104">
        <v>6.2690000000000001</v>
      </c>
      <c r="O435" s="105">
        <v>8.0999999999999996E-3</v>
      </c>
      <c r="P435" s="225"/>
      <c r="Q435" s="228" t="str">
        <f t="shared" si="36"/>
        <v>31-08-2021</v>
      </c>
      <c r="R435" s="229">
        <f t="shared" si="37"/>
        <v>1.3069999999999999</v>
      </c>
      <c r="S435" s="230">
        <f t="shared" si="38"/>
        <v>2.1000000000000001E-2</v>
      </c>
      <c r="T435" s="229">
        <f t="shared" si="39"/>
        <v>6.2149999999999999</v>
      </c>
      <c r="U435" s="230">
        <f t="shared" si="40"/>
        <v>-1.6000000000000001E-3</v>
      </c>
      <c r="V435" s="229">
        <f t="shared" si="41"/>
        <v>4.9079999999999995</v>
      </c>
    </row>
    <row r="436" spans="2:22">
      <c r="B436" s="119">
        <v>44205</v>
      </c>
      <c r="C436" s="104">
        <v>1.2989999999999999</v>
      </c>
      <c r="D436" s="104">
        <v>1.3169999999999999</v>
      </c>
      <c r="E436" s="104">
        <v>1.3340000000000001</v>
      </c>
      <c r="F436" s="104">
        <v>1.2829999999999999</v>
      </c>
      <c r="G436" s="105">
        <v>-6.4000000000000003E-3</v>
      </c>
      <c r="H436" s="225"/>
      <c r="I436" s="225"/>
      <c r="J436" s="119">
        <v>44510</v>
      </c>
      <c r="K436" s="104">
        <v>6.34</v>
      </c>
      <c r="L436" s="104">
        <v>6.34</v>
      </c>
      <c r="M436" s="104">
        <v>6.3440000000000003</v>
      </c>
      <c r="N436" s="104">
        <v>6.3259999999999996</v>
      </c>
      <c r="O436" s="105">
        <v>3.5000000000000001E-3</v>
      </c>
      <c r="P436" s="225"/>
      <c r="Q436" s="228">
        <f t="shared" si="36"/>
        <v>44205</v>
      </c>
      <c r="R436" s="229">
        <f t="shared" si="37"/>
        <v>1.2989999999999999</v>
      </c>
      <c r="S436" s="230">
        <f t="shared" si="38"/>
        <v>-6.4000000000000003E-3</v>
      </c>
      <c r="T436" s="229">
        <f t="shared" si="39"/>
        <v>6.1989999999999998</v>
      </c>
      <c r="U436" s="230">
        <f t="shared" si="40"/>
        <v>-2.5999999999999999E-3</v>
      </c>
      <c r="V436" s="229">
        <f t="shared" si="41"/>
        <v>4.9000000000000004</v>
      </c>
    </row>
    <row r="437" spans="2:22">
      <c r="B437" s="119">
        <v>44236</v>
      </c>
      <c r="C437" s="104">
        <v>1.2849999999999999</v>
      </c>
      <c r="D437" s="104">
        <v>1.304</v>
      </c>
      <c r="E437" s="104">
        <v>1.3049999999999999</v>
      </c>
      <c r="F437" s="104">
        <v>1.2829999999999999</v>
      </c>
      <c r="G437" s="105">
        <v>-1.04E-2</v>
      </c>
      <c r="H437" s="225"/>
      <c r="I437" s="225"/>
      <c r="J437" s="119">
        <v>44540</v>
      </c>
      <c r="K437" s="104">
        <v>6.3259999999999996</v>
      </c>
      <c r="L437" s="104">
        <v>6.3490000000000002</v>
      </c>
      <c r="M437" s="104">
        <v>6.3490000000000002</v>
      </c>
      <c r="N437" s="104">
        <v>6.3239999999999998</v>
      </c>
      <c r="O437" s="105">
        <v>-2.2000000000000001E-3</v>
      </c>
      <c r="P437" s="225"/>
      <c r="Q437" s="228">
        <f t="shared" si="36"/>
        <v>44236</v>
      </c>
      <c r="R437" s="229">
        <f t="shared" si="37"/>
        <v>1.2849999999999999</v>
      </c>
      <c r="S437" s="230">
        <f t="shared" si="38"/>
        <v>-1.04E-2</v>
      </c>
      <c r="T437" s="229">
        <f t="shared" si="39"/>
        <v>6.1710000000000003</v>
      </c>
      <c r="U437" s="230">
        <f t="shared" si="40"/>
        <v>-4.4999999999999997E-3</v>
      </c>
      <c r="V437" s="229">
        <f t="shared" si="41"/>
        <v>4.8860000000000001</v>
      </c>
    </row>
    <row r="438" spans="2:22">
      <c r="B438" s="119">
        <v>44264</v>
      </c>
      <c r="C438" s="104">
        <v>1.3260000000000001</v>
      </c>
      <c r="D438" s="104">
        <v>1.292</v>
      </c>
      <c r="E438" s="104">
        <v>1.3360000000000001</v>
      </c>
      <c r="F438" s="104">
        <v>1.2669999999999999</v>
      </c>
      <c r="G438" s="105">
        <v>3.15E-2</v>
      </c>
      <c r="H438" s="225"/>
      <c r="I438" s="225"/>
      <c r="J438" s="120" t="s">
        <v>2002</v>
      </c>
      <c r="K438" s="104">
        <v>6.3140000000000001</v>
      </c>
      <c r="L438" s="104">
        <v>6.3239999999999998</v>
      </c>
      <c r="M438" s="104">
        <v>6.3239999999999998</v>
      </c>
      <c r="N438" s="104">
        <v>6.3120000000000003</v>
      </c>
      <c r="O438" s="105">
        <v>-1.9E-3</v>
      </c>
      <c r="P438" s="225"/>
      <c r="Q438" s="228">
        <f t="shared" si="36"/>
        <v>44264</v>
      </c>
      <c r="R438" s="229">
        <f t="shared" si="37"/>
        <v>1.3260000000000001</v>
      </c>
      <c r="S438" s="230">
        <f t="shared" si="38"/>
        <v>3.15E-2</v>
      </c>
      <c r="T438" s="229">
        <f t="shared" si="39"/>
        <v>6.1559999999999997</v>
      </c>
      <c r="U438" s="230">
        <f t="shared" si="40"/>
        <v>-2.3999999999999998E-3</v>
      </c>
      <c r="V438" s="229">
        <f t="shared" si="41"/>
        <v>4.83</v>
      </c>
    </row>
    <row r="439" spans="2:22">
      <c r="B439" s="119">
        <v>44356</v>
      </c>
      <c r="C439" s="104">
        <v>1.3360000000000001</v>
      </c>
      <c r="D439" s="104">
        <v>1.3340000000000001</v>
      </c>
      <c r="E439" s="104">
        <v>1.3360000000000001</v>
      </c>
      <c r="F439" s="104">
        <v>1.3340000000000001</v>
      </c>
      <c r="G439" s="105">
        <v>7.7000000000000002E-3</v>
      </c>
      <c r="H439" s="225"/>
      <c r="I439" s="225"/>
      <c r="J439" s="120" t="s">
        <v>2003</v>
      </c>
      <c r="K439" s="104">
        <v>6.3280000000000003</v>
      </c>
      <c r="L439" s="104">
        <v>6.32</v>
      </c>
      <c r="M439" s="104">
        <v>6.3319999999999999</v>
      </c>
      <c r="N439" s="104">
        <v>6.3179999999999996</v>
      </c>
      <c r="O439" s="105">
        <v>2.2000000000000001E-3</v>
      </c>
      <c r="P439" s="225"/>
      <c r="Q439" s="228">
        <f t="shared" si="36"/>
        <v>44356</v>
      </c>
      <c r="R439" s="229">
        <f t="shared" si="37"/>
        <v>1.3360000000000001</v>
      </c>
      <c r="S439" s="230">
        <f t="shared" si="38"/>
        <v>7.7000000000000002E-3</v>
      </c>
      <c r="T439" s="229">
        <f t="shared" si="39"/>
        <v>6.173</v>
      </c>
      <c r="U439" s="230">
        <f t="shared" si="40"/>
        <v>2.8E-3</v>
      </c>
      <c r="V439" s="229">
        <f t="shared" si="41"/>
        <v>4.8369999999999997</v>
      </c>
    </row>
    <row r="440" spans="2:22">
      <c r="B440" s="119">
        <v>44386</v>
      </c>
      <c r="C440" s="104">
        <v>1.377</v>
      </c>
      <c r="D440" s="104">
        <v>1.3360000000000001</v>
      </c>
      <c r="E440" s="104">
        <v>1.385</v>
      </c>
      <c r="F440" s="104">
        <v>1.3360000000000001</v>
      </c>
      <c r="G440" s="105">
        <v>3.0499999999999999E-2</v>
      </c>
      <c r="H440" s="225"/>
      <c r="I440" s="225"/>
      <c r="J440" s="120" t="s">
        <v>2004</v>
      </c>
      <c r="K440" s="104">
        <v>6.3869999999999996</v>
      </c>
      <c r="L440" s="104">
        <v>6.3559999999999999</v>
      </c>
      <c r="M440" s="104">
        <v>6.3890000000000002</v>
      </c>
      <c r="N440" s="104">
        <v>6.3559999999999999</v>
      </c>
      <c r="O440" s="105">
        <v>9.2999999999999992E-3</v>
      </c>
      <c r="P440" s="225"/>
      <c r="Q440" s="228">
        <f t="shared" si="36"/>
        <v>44386</v>
      </c>
      <c r="R440" s="229">
        <f t="shared" si="37"/>
        <v>1.377</v>
      </c>
      <c r="S440" s="230">
        <f t="shared" si="38"/>
        <v>3.0499999999999999E-2</v>
      </c>
      <c r="T440" s="229">
        <f t="shared" si="39"/>
        <v>6.1950000000000003</v>
      </c>
      <c r="U440" s="230">
        <f t="shared" si="40"/>
        <v>3.5999999999999999E-3</v>
      </c>
      <c r="V440" s="229">
        <f t="shared" si="41"/>
        <v>4.8180000000000005</v>
      </c>
    </row>
    <row r="441" spans="2:22">
      <c r="B441" s="119">
        <v>44417</v>
      </c>
      <c r="C441" s="104">
        <v>1.3360000000000001</v>
      </c>
      <c r="D441" s="104">
        <v>1.3680000000000001</v>
      </c>
      <c r="E441" s="104">
        <v>1.377</v>
      </c>
      <c r="F441" s="104">
        <v>1.327</v>
      </c>
      <c r="G441" s="105">
        <v>-2.9600000000000001E-2</v>
      </c>
      <c r="H441" s="225"/>
      <c r="I441" s="225"/>
      <c r="J441" s="120" t="s">
        <v>2005</v>
      </c>
      <c r="K441" s="104">
        <v>6.3730000000000002</v>
      </c>
      <c r="L441" s="104">
        <v>6.4290000000000003</v>
      </c>
      <c r="M441" s="104">
        <v>6.4290000000000003</v>
      </c>
      <c r="N441" s="104">
        <v>6.3659999999999997</v>
      </c>
      <c r="O441" s="105">
        <v>-2.2000000000000001E-3</v>
      </c>
      <c r="P441" s="225"/>
      <c r="Q441" s="228">
        <f t="shared" si="36"/>
        <v>44417</v>
      </c>
      <c r="R441" s="229">
        <f t="shared" si="37"/>
        <v>1.3360000000000001</v>
      </c>
      <c r="S441" s="230">
        <f t="shared" si="38"/>
        <v>-2.9600000000000001E-2</v>
      </c>
      <c r="T441" s="229">
        <f t="shared" si="39"/>
        <v>6.1879999999999997</v>
      </c>
      <c r="U441" s="230">
        <f t="shared" si="40"/>
        <v>-1.1000000000000001E-3</v>
      </c>
      <c r="V441" s="229">
        <f t="shared" si="41"/>
        <v>4.8519999999999994</v>
      </c>
    </row>
    <row r="442" spans="2:22">
      <c r="B442" s="119">
        <v>44448</v>
      </c>
      <c r="C442" s="104">
        <v>1.2969999999999999</v>
      </c>
      <c r="D442" s="104">
        <v>1.3380000000000001</v>
      </c>
      <c r="E442" s="104">
        <v>1.3460000000000001</v>
      </c>
      <c r="F442" s="104">
        <v>1.2869999999999999</v>
      </c>
      <c r="G442" s="105">
        <v>-2.9000000000000001E-2</v>
      </c>
      <c r="H442" s="225"/>
      <c r="I442" s="225"/>
      <c r="J442" s="120" t="s">
        <v>2006</v>
      </c>
      <c r="K442" s="104">
        <v>6.3380000000000001</v>
      </c>
      <c r="L442" s="104">
        <v>6.399</v>
      </c>
      <c r="M442" s="104">
        <v>6.399</v>
      </c>
      <c r="N442" s="104">
        <v>6.3369999999999997</v>
      </c>
      <c r="O442" s="105">
        <v>-5.4999999999999997E-3</v>
      </c>
      <c r="P442" s="225"/>
      <c r="Q442" s="228">
        <f t="shared" si="36"/>
        <v>44448</v>
      </c>
      <c r="R442" s="229">
        <f t="shared" si="37"/>
        <v>1.2969999999999999</v>
      </c>
      <c r="S442" s="230">
        <f t="shared" si="38"/>
        <v>-2.9000000000000001E-2</v>
      </c>
      <c r="T442" s="229">
        <f t="shared" si="39"/>
        <v>6.1779999999999999</v>
      </c>
      <c r="U442" s="230">
        <f t="shared" si="40"/>
        <v>-1.6000000000000001E-3</v>
      </c>
      <c r="V442" s="229">
        <f t="shared" si="41"/>
        <v>4.8810000000000002</v>
      </c>
    </row>
    <row r="443" spans="2:22">
      <c r="B443" s="119">
        <v>44478</v>
      </c>
      <c r="C443" s="104">
        <v>1.343</v>
      </c>
      <c r="D443" s="104">
        <v>1.304</v>
      </c>
      <c r="E443" s="104">
        <v>1.355</v>
      </c>
      <c r="F443" s="104">
        <v>1.3</v>
      </c>
      <c r="G443" s="105">
        <v>3.5200000000000002E-2</v>
      </c>
      <c r="H443" s="225"/>
      <c r="I443" s="225"/>
      <c r="J443" s="120" t="s">
        <v>2007</v>
      </c>
      <c r="K443" s="104">
        <v>6.3639999999999999</v>
      </c>
      <c r="L443" s="104">
        <v>6.3559999999999999</v>
      </c>
      <c r="M443" s="104">
        <v>6.3659999999999997</v>
      </c>
      <c r="N443" s="104">
        <v>6.34</v>
      </c>
      <c r="O443" s="105">
        <v>4.1000000000000003E-3</v>
      </c>
      <c r="P443" s="225"/>
      <c r="Q443" s="228">
        <f t="shared" si="36"/>
        <v>0</v>
      </c>
      <c r="R443" s="229">
        <f t="shared" si="37"/>
        <v>0</v>
      </c>
      <c r="S443" s="230">
        <f t="shared" si="38"/>
        <v>0</v>
      </c>
      <c r="T443" s="229">
        <f t="shared" si="39"/>
        <v>0</v>
      </c>
      <c r="U443" s="230">
        <f t="shared" si="40"/>
        <v>0</v>
      </c>
      <c r="V443" s="229">
        <f t="shared" si="41"/>
        <v>0</v>
      </c>
    </row>
    <row r="444" spans="2:22">
      <c r="B444" s="120" t="s">
        <v>1986</v>
      </c>
      <c r="C444" s="104">
        <v>1.3260000000000001</v>
      </c>
      <c r="D444" s="104">
        <v>1.343</v>
      </c>
      <c r="E444" s="104">
        <v>1.35</v>
      </c>
      <c r="F444" s="104">
        <v>1.3160000000000001</v>
      </c>
      <c r="G444" s="105">
        <v>-1.26E-2</v>
      </c>
      <c r="H444" s="225"/>
      <c r="I444" s="225"/>
      <c r="J444" s="120" t="s">
        <v>2008</v>
      </c>
      <c r="K444" s="104">
        <v>6.35</v>
      </c>
      <c r="L444" s="104">
        <v>6.3780000000000001</v>
      </c>
      <c r="M444" s="104">
        <v>6.3780000000000001</v>
      </c>
      <c r="N444" s="104">
        <v>6.3339999999999996</v>
      </c>
      <c r="O444" s="105">
        <v>-2.2000000000000001E-3</v>
      </c>
      <c r="P444" s="225"/>
      <c r="Q444" s="228" t="str">
        <f t="shared" si="36"/>
        <v>13-09-2021</v>
      </c>
      <c r="R444" s="229">
        <f t="shared" si="37"/>
        <v>1.3260000000000001</v>
      </c>
      <c r="S444" s="230">
        <f t="shared" si="38"/>
        <v>-1.26E-2</v>
      </c>
      <c r="T444" s="229">
        <f t="shared" si="39"/>
        <v>6.1920000000000002</v>
      </c>
      <c r="U444" s="230">
        <f t="shared" si="40"/>
        <v>2.3E-3</v>
      </c>
      <c r="V444" s="229">
        <f t="shared" si="41"/>
        <v>4.8659999999999997</v>
      </c>
    </row>
    <row r="445" spans="2:22">
      <c r="B445" s="120" t="s">
        <v>1987</v>
      </c>
      <c r="C445" s="104">
        <v>1.284</v>
      </c>
      <c r="D445" s="104">
        <v>1.3260000000000001</v>
      </c>
      <c r="E445" s="104">
        <v>1.35</v>
      </c>
      <c r="F445" s="104">
        <v>1.2629999999999999</v>
      </c>
      <c r="G445" s="105">
        <v>-3.1899999999999998E-2</v>
      </c>
      <c r="H445" s="225"/>
      <c r="I445" s="225"/>
      <c r="J445" s="120" t="s">
        <v>2009</v>
      </c>
      <c r="K445" s="104">
        <v>6.3620000000000001</v>
      </c>
      <c r="L445" s="104">
        <v>6.3570000000000002</v>
      </c>
      <c r="M445" s="104">
        <v>6.3689999999999998</v>
      </c>
      <c r="N445" s="104">
        <v>6.343</v>
      </c>
      <c r="O445" s="105">
        <v>1.9E-3</v>
      </c>
      <c r="P445" s="225"/>
      <c r="Q445" s="228" t="str">
        <f t="shared" si="36"/>
        <v>14-09-2021</v>
      </c>
      <c r="R445" s="229">
        <f t="shared" si="37"/>
        <v>1.284</v>
      </c>
      <c r="S445" s="230">
        <f t="shared" si="38"/>
        <v>-3.1899999999999998E-2</v>
      </c>
      <c r="T445" s="229">
        <f t="shared" si="39"/>
        <v>6.1980000000000004</v>
      </c>
      <c r="U445" s="230">
        <f t="shared" si="40"/>
        <v>1E-3</v>
      </c>
      <c r="V445" s="229">
        <f t="shared" si="41"/>
        <v>4.9140000000000006</v>
      </c>
    </row>
    <row r="446" spans="2:22">
      <c r="B446" s="120" t="s">
        <v>1988</v>
      </c>
      <c r="C446" s="104">
        <v>1.304</v>
      </c>
      <c r="D446" s="104">
        <v>1.2869999999999999</v>
      </c>
      <c r="E446" s="104">
        <v>1.321</v>
      </c>
      <c r="F446" s="104">
        <v>1.26</v>
      </c>
      <c r="G446" s="105">
        <v>1.5800000000000002E-2</v>
      </c>
      <c r="H446" s="225"/>
      <c r="I446" s="225"/>
      <c r="J446" s="120" t="s">
        <v>2010</v>
      </c>
      <c r="K446" s="104">
        <v>6.3360000000000003</v>
      </c>
      <c r="L446" s="104">
        <v>6.3849999999999998</v>
      </c>
      <c r="M446" s="104">
        <v>6.3849999999999998</v>
      </c>
      <c r="N446" s="104">
        <v>6.3330000000000002</v>
      </c>
      <c r="O446" s="105">
        <v>-4.1000000000000003E-3</v>
      </c>
      <c r="P446" s="225"/>
      <c r="Q446" s="228" t="str">
        <f t="shared" si="36"/>
        <v>15-09-2021</v>
      </c>
      <c r="R446" s="229">
        <f t="shared" si="37"/>
        <v>1.304</v>
      </c>
      <c r="S446" s="230">
        <f t="shared" si="38"/>
        <v>1.5800000000000002E-2</v>
      </c>
      <c r="T446" s="229">
        <f t="shared" si="39"/>
        <v>6.1630000000000003</v>
      </c>
      <c r="U446" s="230">
        <f t="shared" si="40"/>
        <v>-5.5999999999999999E-3</v>
      </c>
      <c r="V446" s="229">
        <f t="shared" si="41"/>
        <v>4.859</v>
      </c>
    </row>
    <row r="447" spans="2:22">
      <c r="B447" s="120" t="s">
        <v>1989</v>
      </c>
      <c r="C447" s="104">
        <v>1.3360000000000001</v>
      </c>
      <c r="D447" s="104">
        <v>1.304</v>
      </c>
      <c r="E447" s="104">
        <v>1.351</v>
      </c>
      <c r="F447" s="104">
        <v>1.294</v>
      </c>
      <c r="G447" s="105">
        <v>2.47E-2</v>
      </c>
      <c r="H447" s="225"/>
      <c r="I447" s="225"/>
      <c r="J447" s="120" t="s">
        <v>2011</v>
      </c>
      <c r="K447" s="104">
        <v>6.367</v>
      </c>
      <c r="L447" s="104">
        <v>6.327</v>
      </c>
      <c r="M447" s="104">
        <v>6.3680000000000003</v>
      </c>
      <c r="N447" s="104">
        <v>6.3070000000000004</v>
      </c>
      <c r="O447" s="105">
        <v>4.8999999999999998E-3</v>
      </c>
      <c r="P447" s="225"/>
      <c r="Q447" s="228" t="str">
        <f t="shared" si="36"/>
        <v>16-09-2021</v>
      </c>
      <c r="R447" s="229">
        <f t="shared" si="37"/>
        <v>1.3360000000000001</v>
      </c>
      <c r="S447" s="230">
        <f t="shared" si="38"/>
        <v>2.47E-2</v>
      </c>
      <c r="T447" s="229">
        <f t="shared" si="39"/>
        <v>6.1689999999999996</v>
      </c>
      <c r="U447" s="230">
        <f t="shared" si="40"/>
        <v>1E-3</v>
      </c>
      <c r="V447" s="229">
        <f t="shared" si="41"/>
        <v>4.8329999999999993</v>
      </c>
    </row>
    <row r="448" spans="2:22">
      <c r="B448" s="120" t="s">
        <v>1990</v>
      </c>
      <c r="C448" s="104">
        <v>1.363</v>
      </c>
      <c r="D448" s="104">
        <v>1.339</v>
      </c>
      <c r="E448" s="104">
        <v>1.385</v>
      </c>
      <c r="F448" s="104">
        <v>1.3260000000000001</v>
      </c>
      <c r="G448" s="105">
        <v>2.0400000000000001E-2</v>
      </c>
      <c r="H448" s="225"/>
      <c r="I448" s="225"/>
      <c r="J448" s="120" t="s">
        <v>2012</v>
      </c>
      <c r="K448" s="104">
        <v>6.3879999999999999</v>
      </c>
      <c r="L448" s="104">
        <v>6.3780000000000001</v>
      </c>
      <c r="M448" s="104">
        <v>6.3940000000000001</v>
      </c>
      <c r="N448" s="104">
        <v>6.3650000000000002</v>
      </c>
      <c r="O448" s="105">
        <v>3.3E-3</v>
      </c>
      <c r="P448" s="225"/>
      <c r="Q448" s="228" t="str">
        <f t="shared" si="36"/>
        <v>17-09-2021</v>
      </c>
      <c r="R448" s="229">
        <f t="shared" si="37"/>
        <v>1.363</v>
      </c>
      <c r="S448" s="230">
        <f t="shared" si="38"/>
        <v>2.0400000000000001E-2</v>
      </c>
      <c r="T448" s="229">
        <f t="shared" si="39"/>
        <v>6.1669999999999998</v>
      </c>
      <c r="U448" s="230">
        <f t="shared" si="40"/>
        <v>-2.9999999999999997E-4</v>
      </c>
      <c r="V448" s="229">
        <f t="shared" si="41"/>
        <v>4.8040000000000003</v>
      </c>
    </row>
    <row r="449" spans="2:22">
      <c r="B449" s="120" t="s">
        <v>1991</v>
      </c>
      <c r="C449" s="104">
        <v>1.3120000000000001</v>
      </c>
      <c r="D449" s="104">
        <v>1.3620000000000001</v>
      </c>
      <c r="E449" s="104">
        <v>1.3720000000000001</v>
      </c>
      <c r="F449" s="104">
        <v>1.2969999999999999</v>
      </c>
      <c r="G449" s="105">
        <v>-3.73E-2</v>
      </c>
      <c r="H449" s="225"/>
      <c r="I449" s="225"/>
      <c r="J449" s="119">
        <v>44207</v>
      </c>
      <c r="K449" s="104">
        <v>6.3869999999999996</v>
      </c>
      <c r="L449" s="104">
        <v>6.391</v>
      </c>
      <c r="M449" s="104">
        <v>6.391</v>
      </c>
      <c r="N449" s="104">
        <v>6.3689999999999998</v>
      </c>
      <c r="O449" s="105">
        <v>-2.0000000000000001E-4</v>
      </c>
      <c r="P449" s="225"/>
      <c r="Q449" s="228" t="str">
        <f t="shared" si="36"/>
        <v>20-09-2021</v>
      </c>
      <c r="R449" s="229">
        <f t="shared" si="37"/>
        <v>1.3120000000000001</v>
      </c>
      <c r="S449" s="230">
        <f t="shared" si="38"/>
        <v>-3.73E-2</v>
      </c>
      <c r="T449" s="229">
        <f t="shared" si="39"/>
        <v>6.1379999999999999</v>
      </c>
      <c r="U449" s="230">
        <f t="shared" si="40"/>
        <v>-4.7000000000000002E-3</v>
      </c>
      <c r="V449" s="229">
        <f t="shared" si="41"/>
        <v>4.8259999999999996</v>
      </c>
    </row>
    <row r="450" spans="2:22">
      <c r="B450" s="120" t="s">
        <v>1992</v>
      </c>
      <c r="C450" s="104">
        <v>1.3280000000000001</v>
      </c>
      <c r="D450" s="104">
        <v>1.3109999999999999</v>
      </c>
      <c r="E450" s="104">
        <v>1.3460000000000001</v>
      </c>
      <c r="F450" s="104">
        <v>1.304</v>
      </c>
      <c r="G450" s="105">
        <v>1.17E-2</v>
      </c>
      <c r="H450" s="225"/>
      <c r="I450" s="225"/>
      <c r="J450" s="119">
        <v>44238</v>
      </c>
      <c r="K450" s="104">
        <v>6.36</v>
      </c>
      <c r="L450" s="104">
        <v>6.391</v>
      </c>
      <c r="M450" s="104">
        <v>6.391</v>
      </c>
      <c r="N450" s="104">
        <v>6.3529999999999998</v>
      </c>
      <c r="O450" s="105">
        <v>-4.1999999999999997E-3</v>
      </c>
      <c r="P450" s="225"/>
      <c r="Q450" s="228" t="str">
        <f t="shared" si="36"/>
        <v>21-09-2021</v>
      </c>
      <c r="R450" s="229">
        <f t="shared" si="37"/>
        <v>1.3280000000000001</v>
      </c>
      <c r="S450" s="230">
        <f t="shared" si="38"/>
        <v>1.17E-2</v>
      </c>
      <c r="T450" s="229">
        <f t="shared" si="39"/>
        <v>6.1219999999999999</v>
      </c>
      <c r="U450" s="230">
        <f t="shared" si="40"/>
        <v>-2.5999999999999999E-3</v>
      </c>
      <c r="V450" s="229">
        <f t="shared" si="41"/>
        <v>4.7939999999999996</v>
      </c>
    </row>
    <row r="451" spans="2:22">
      <c r="B451" s="120" t="s">
        <v>1993</v>
      </c>
      <c r="C451" s="104">
        <v>1.304</v>
      </c>
      <c r="D451" s="104">
        <v>1.3160000000000001</v>
      </c>
      <c r="E451" s="104">
        <v>1.345</v>
      </c>
      <c r="F451" s="104">
        <v>1.296</v>
      </c>
      <c r="G451" s="105">
        <v>-1.7899999999999999E-2</v>
      </c>
      <c r="H451" s="225"/>
      <c r="I451" s="225"/>
      <c r="J451" s="119">
        <v>44266</v>
      </c>
      <c r="K451" s="104">
        <v>6.3570000000000002</v>
      </c>
      <c r="L451" s="104">
        <v>6.3639999999999999</v>
      </c>
      <c r="M451" s="104">
        <v>6.3639999999999999</v>
      </c>
      <c r="N451" s="104">
        <v>6.3540000000000001</v>
      </c>
      <c r="O451" s="105">
        <v>-5.0000000000000001E-4</v>
      </c>
      <c r="P451" s="225"/>
      <c r="Q451" s="228" t="str">
        <f t="shared" si="36"/>
        <v>22-09-2021</v>
      </c>
      <c r="R451" s="229">
        <f t="shared" si="37"/>
        <v>1.304</v>
      </c>
      <c r="S451" s="230">
        <f t="shared" si="38"/>
        <v>-1.7899999999999999E-2</v>
      </c>
      <c r="T451" s="229">
        <f t="shared" si="39"/>
        <v>6.1379999999999999</v>
      </c>
      <c r="U451" s="230">
        <f t="shared" si="40"/>
        <v>2.5999999999999999E-3</v>
      </c>
      <c r="V451" s="229">
        <f t="shared" si="41"/>
        <v>4.8339999999999996</v>
      </c>
    </row>
    <row r="452" spans="2:22">
      <c r="B452" s="120" t="s">
        <v>1995</v>
      </c>
      <c r="C452" s="104">
        <v>1.4350000000000001</v>
      </c>
      <c r="D452" s="104">
        <v>1.3089999999999999</v>
      </c>
      <c r="E452" s="104">
        <v>1.4370000000000001</v>
      </c>
      <c r="F452" s="104">
        <v>1.3089999999999999</v>
      </c>
      <c r="G452" s="105">
        <v>0.1007</v>
      </c>
      <c r="H452" s="225"/>
      <c r="I452" s="225"/>
      <c r="J452" s="119">
        <v>44419</v>
      </c>
      <c r="K452" s="104">
        <v>6.3010000000000002</v>
      </c>
      <c r="L452" s="104">
        <v>6.3360000000000003</v>
      </c>
      <c r="M452" s="104">
        <v>6.3360000000000003</v>
      </c>
      <c r="N452" s="104">
        <v>6.3010000000000002</v>
      </c>
      <c r="O452" s="105">
        <v>-8.8000000000000005E-3</v>
      </c>
      <c r="P452" s="225"/>
      <c r="Q452" s="228" t="str">
        <f t="shared" si="36"/>
        <v>23-09-2021</v>
      </c>
      <c r="R452" s="229">
        <f t="shared" si="37"/>
        <v>1.4350000000000001</v>
      </c>
      <c r="S452" s="230">
        <f t="shared" si="38"/>
        <v>0.1007</v>
      </c>
      <c r="T452" s="229">
        <f t="shared" si="39"/>
        <v>6.14</v>
      </c>
      <c r="U452" s="230">
        <f t="shared" si="40"/>
        <v>2.9999999999999997E-4</v>
      </c>
      <c r="V452" s="229">
        <f t="shared" si="41"/>
        <v>4.7050000000000001</v>
      </c>
    </row>
    <row r="453" spans="2:22">
      <c r="B453" s="120" t="s">
        <v>1996</v>
      </c>
      <c r="C453" s="104">
        <v>1.4530000000000001</v>
      </c>
      <c r="D453" s="104">
        <v>1.4279999999999999</v>
      </c>
      <c r="E453" s="104">
        <v>1.466</v>
      </c>
      <c r="F453" s="104">
        <v>1.405</v>
      </c>
      <c r="G453" s="105">
        <v>1.21E-2</v>
      </c>
      <c r="H453" s="225"/>
      <c r="I453" s="225"/>
      <c r="J453" s="119">
        <v>44450</v>
      </c>
      <c r="K453" s="104">
        <v>6.2930000000000001</v>
      </c>
      <c r="L453" s="104">
        <v>6.2939999999999996</v>
      </c>
      <c r="M453" s="104">
        <v>6.3040000000000003</v>
      </c>
      <c r="N453" s="104">
        <v>6.2869999999999999</v>
      </c>
      <c r="O453" s="105">
        <v>-1.2999999999999999E-3</v>
      </c>
      <c r="P453" s="225"/>
      <c r="Q453" s="228" t="str">
        <f t="shared" ref="Q453:Q516" si="42">IFERROR(VLOOKUP(B453,J:O,1,FALSE),0)</f>
        <v>24-09-2021</v>
      </c>
      <c r="R453" s="229">
        <f t="shared" ref="R453:R516" si="43">IFERROR(VLOOKUP(Q453,B:G,2,FALSE),0)</f>
        <v>1.4530000000000001</v>
      </c>
      <c r="S453" s="230">
        <f t="shared" ref="S453:S516" si="44">IFERROR(VLOOKUP(Q453,B:G,6,FALSE),0)</f>
        <v>1.21E-2</v>
      </c>
      <c r="T453" s="229">
        <f t="shared" ref="T453:T516" si="45">IFERROR(VLOOKUP(Q453,J:O,2,FALSE),0)</f>
        <v>6.181</v>
      </c>
      <c r="U453" s="230">
        <f t="shared" ref="U453:U516" si="46">IFERROR(VLOOKUP(Q453,J:O,6,FALSE),0)</f>
        <v>6.7000000000000002E-3</v>
      </c>
      <c r="V453" s="229">
        <f t="shared" si="41"/>
        <v>4.7279999999999998</v>
      </c>
    </row>
    <row r="454" spans="2:22">
      <c r="B454" s="120" t="s">
        <v>1997</v>
      </c>
      <c r="C454" s="104">
        <v>1.4910000000000001</v>
      </c>
      <c r="D454" s="104">
        <v>1.4650000000000001</v>
      </c>
      <c r="E454" s="104">
        <v>1.516</v>
      </c>
      <c r="F454" s="104">
        <v>1.4419999999999999</v>
      </c>
      <c r="G454" s="105">
        <v>2.6200000000000001E-2</v>
      </c>
      <c r="H454" s="225"/>
      <c r="I454" s="225"/>
      <c r="J454" s="119">
        <v>44480</v>
      </c>
      <c r="K454" s="104">
        <v>6.3360000000000003</v>
      </c>
      <c r="L454" s="104">
        <v>6.3</v>
      </c>
      <c r="M454" s="104">
        <v>6.3380000000000001</v>
      </c>
      <c r="N454" s="104">
        <v>6.2960000000000003</v>
      </c>
      <c r="O454" s="105">
        <v>6.7999999999999996E-3</v>
      </c>
      <c r="P454" s="225"/>
      <c r="Q454" s="228" t="str">
        <f t="shared" si="42"/>
        <v>27-09-2021</v>
      </c>
      <c r="R454" s="229">
        <f t="shared" si="43"/>
        <v>1.4910000000000001</v>
      </c>
      <c r="S454" s="230">
        <f t="shared" si="44"/>
        <v>2.6200000000000001E-2</v>
      </c>
      <c r="T454" s="229">
        <f t="shared" si="45"/>
        <v>6.2089999999999996</v>
      </c>
      <c r="U454" s="230">
        <f t="shared" si="46"/>
        <v>4.4999999999999997E-3</v>
      </c>
      <c r="V454" s="229">
        <f t="shared" ref="V454:V517" si="47">T454-R454</f>
        <v>4.718</v>
      </c>
    </row>
    <row r="455" spans="2:22">
      <c r="B455" s="120" t="s">
        <v>1999</v>
      </c>
      <c r="C455" s="104">
        <v>1.546</v>
      </c>
      <c r="D455" s="104">
        <v>1.484</v>
      </c>
      <c r="E455" s="104">
        <v>1.5669999999999999</v>
      </c>
      <c r="F455" s="104">
        <v>1.4750000000000001</v>
      </c>
      <c r="G455" s="105">
        <v>3.7199999999999997E-2</v>
      </c>
      <c r="H455" s="225"/>
      <c r="I455" s="225"/>
      <c r="J455" s="119">
        <v>44511</v>
      </c>
      <c r="K455" s="104">
        <v>6.367</v>
      </c>
      <c r="L455" s="104">
        <v>6.367</v>
      </c>
      <c r="M455" s="104">
        <v>6.3780000000000001</v>
      </c>
      <c r="N455" s="104">
        <v>6.3559999999999999</v>
      </c>
      <c r="O455" s="105">
        <v>4.8999999999999998E-3</v>
      </c>
      <c r="P455" s="225"/>
      <c r="Q455" s="228" t="str">
        <f t="shared" si="42"/>
        <v>28-09-2021</v>
      </c>
      <c r="R455" s="229">
        <f t="shared" si="43"/>
        <v>1.546</v>
      </c>
      <c r="S455" s="230">
        <f t="shared" si="44"/>
        <v>3.7199999999999997E-2</v>
      </c>
      <c r="T455" s="229">
        <f t="shared" si="45"/>
        <v>6.2279999999999998</v>
      </c>
      <c r="U455" s="230">
        <f t="shared" si="46"/>
        <v>3.0999999999999999E-3</v>
      </c>
      <c r="V455" s="229">
        <f t="shared" si="47"/>
        <v>4.6819999999999995</v>
      </c>
    </row>
    <row r="456" spans="2:22">
      <c r="B456" s="120" t="s">
        <v>2000</v>
      </c>
      <c r="C456" s="104">
        <v>1.524</v>
      </c>
      <c r="D456" s="104">
        <v>1.55</v>
      </c>
      <c r="E456" s="104">
        <v>1.56</v>
      </c>
      <c r="F456" s="104">
        <v>1.494</v>
      </c>
      <c r="G456" s="105">
        <v>-1.46E-2</v>
      </c>
      <c r="H456" s="225"/>
      <c r="I456" s="225"/>
      <c r="J456" s="119">
        <v>44541</v>
      </c>
      <c r="K456" s="104">
        <v>6.3680000000000003</v>
      </c>
      <c r="L456" s="104">
        <v>6.3860000000000001</v>
      </c>
      <c r="M456" s="104">
        <v>6.3860000000000001</v>
      </c>
      <c r="N456" s="104">
        <v>6.3490000000000002</v>
      </c>
      <c r="O456" s="105">
        <v>2.0000000000000001E-4</v>
      </c>
      <c r="P456" s="225"/>
      <c r="Q456" s="228" t="str">
        <f t="shared" si="42"/>
        <v>29-09-2021</v>
      </c>
      <c r="R456" s="229">
        <f t="shared" si="43"/>
        <v>1.524</v>
      </c>
      <c r="S456" s="230">
        <f t="shared" si="44"/>
        <v>-1.46E-2</v>
      </c>
      <c r="T456" s="229">
        <f t="shared" si="45"/>
        <v>6.2060000000000004</v>
      </c>
      <c r="U456" s="230">
        <f t="shared" si="46"/>
        <v>-3.5000000000000001E-3</v>
      </c>
      <c r="V456" s="229">
        <f t="shared" si="47"/>
        <v>4.6820000000000004</v>
      </c>
    </row>
    <row r="457" spans="2:22">
      <c r="B457" s="120" t="s">
        <v>2001</v>
      </c>
      <c r="C457" s="104">
        <v>1.492</v>
      </c>
      <c r="D457" s="104">
        <v>1.51</v>
      </c>
      <c r="E457" s="104">
        <v>1.5569999999999999</v>
      </c>
      <c r="F457" s="104">
        <v>1.484</v>
      </c>
      <c r="G457" s="105">
        <v>-2.0400000000000001E-2</v>
      </c>
      <c r="H457" s="225"/>
      <c r="I457" s="225"/>
      <c r="J457" s="120" t="s">
        <v>2013</v>
      </c>
      <c r="K457" s="104">
        <v>6.3419999999999996</v>
      </c>
      <c r="L457" s="104">
        <v>6.3609999999999998</v>
      </c>
      <c r="M457" s="104">
        <v>6.3609999999999998</v>
      </c>
      <c r="N457" s="104">
        <v>6.3419999999999996</v>
      </c>
      <c r="O457" s="105">
        <v>-4.1000000000000003E-3</v>
      </c>
      <c r="P457" s="225"/>
      <c r="Q457" s="228" t="str">
        <f t="shared" si="42"/>
        <v>30-09-2021</v>
      </c>
      <c r="R457" s="229">
        <f t="shared" si="43"/>
        <v>1.492</v>
      </c>
      <c r="S457" s="230">
        <f t="shared" si="44"/>
        <v>-2.0400000000000001E-2</v>
      </c>
      <c r="T457" s="229">
        <f t="shared" si="45"/>
        <v>6.2229999999999999</v>
      </c>
      <c r="U457" s="230">
        <f t="shared" si="46"/>
        <v>2.7000000000000001E-3</v>
      </c>
      <c r="V457" s="229">
        <f t="shared" si="47"/>
        <v>4.7309999999999999</v>
      </c>
    </row>
    <row r="458" spans="2:22">
      <c r="B458" s="119">
        <v>44206</v>
      </c>
      <c r="C458" s="104">
        <v>1.4650000000000001</v>
      </c>
      <c r="D458" s="104">
        <v>1.5009999999999999</v>
      </c>
      <c r="E458" s="104">
        <v>1.51</v>
      </c>
      <c r="F458" s="104">
        <v>1.462</v>
      </c>
      <c r="G458" s="105">
        <v>-1.84E-2</v>
      </c>
      <c r="H458" s="225"/>
      <c r="I458" s="225"/>
      <c r="J458" s="120" t="s">
        <v>2014</v>
      </c>
      <c r="K458" s="104">
        <v>6.3639999999999999</v>
      </c>
      <c r="L458" s="104">
        <v>6.3929999999999998</v>
      </c>
      <c r="M458" s="104">
        <v>6.3929999999999998</v>
      </c>
      <c r="N458" s="104">
        <v>6.3550000000000004</v>
      </c>
      <c r="O458" s="105">
        <v>3.5000000000000001E-3</v>
      </c>
      <c r="P458" s="225"/>
      <c r="Q458" s="228">
        <f t="shared" si="42"/>
        <v>44206</v>
      </c>
      <c r="R458" s="229">
        <f t="shared" si="43"/>
        <v>1.4650000000000001</v>
      </c>
      <c r="S458" s="230">
        <f t="shared" si="44"/>
        <v>-1.84E-2</v>
      </c>
      <c r="T458" s="229">
        <f t="shared" si="45"/>
        <v>6.2439999999999998</v>
      </c>
      <c r="U458" s="230">
        <f t="shared" si="46"/>
        <v>3.3999999999999998E-3</v>
      </c>
      <c r="V458" s="229">
        <f t="shared" si="47"/>
        <v>4.7789999999999999</v>
      </c>
    </row>
    <row r="459" spans="2:22">
      <c r="B459" s="119">
        <v>44296</v>
      </c>
      <c r="C459" s="104">
        <v>1.4810000000000001</v>
      </c>
      <c r="D459" s="104">
        <v>1.46</v>
      </c>
      <c r="E459" s="104">
        <v>1.508</v>
      </c>
      <c r="F459" s="104">
        <v>1.4530000000000001</v>
      </c>
      <c r="G459" s="105">
        <v>1.06E-2</v>
      </c>
      <c r="H459" s="225"/>
      <c r="I459" s="225"/>
      <c r="J459" s="120" t="s">
        <v>2015</v>
      </c>
      <c r="K459" s="104">
        <v>6.3609999999999998</v>
      </c>
      <c r="L459" s="104">
        <v>6.3789999999999996</v>
      </c>
      <c r="M459" s="104">
        <v>6.3849999999999998</v>
      </c>
      <c r="N459" s="104">
        <v>6.3579999999999997</v>
      </c>
      <c r="O459" s="105">
        <v>-5.0000000000000001E-4</v>
      </c>
      <c r="P459" s="225"/>
      <c r="Q459" s="228">
        <f t="shared" si="42"/>
        <v>44296</v>
      </c>
      <c r="R459" s="229">
        <f t="shared" si="43"/>
        <v>1.4810000000000001</v>
      </c>
      <c r="S459" s="230">
        <f t="shared" si="44"/>
        <v>1.06E-2</v>
      </c>
      <c r="T459" s="229">
        <f t="shared" si="45"/>
        <v>6.2480000000000002</v>
      </c>
      <c r="U459" s="230">
        <f t="shared" si="46"/>
        <v>5.9999999999999995E-4</v>
      </c>
      <c r="V459" s="229">
        <f t="shared" si="47"/>
        <v>4.7670000000000003</v>
      </c>
    </row>
    <row r="460" spans="2:22">
      <c r="B460" s="119">
        <v>44326</v>
      </c>
      <c r="C460" s="104">
        <v>1.528</v>
      </c>
      <c r="D460" s="104">
        <v>1.486</v>
      </c>
      <c r="E460" s="104">
        <v>1.54</v>
      </c>
      <c r="F460" s="104">
        <v>1.472</v>
      </c>
      <c r="G460" s="105">
        <v>3.1699999999999999E-2</v>
      </c>
      <c r="H460" s="225"/>
      <c r="I460" s="225"/>
      <c r="J460" s="120" t="s">
        <v>2016</v>
      </c>
      <c r="K460" s="104">
        <v>6.3449999999999998</v>
      </c>
      <c r="L460" s="104">
        <v>6.351</v>
      </c>
      <c r="M460" s="104">
        <v>6.351</v>
      </c>
      <c r="N460" s="104">
        <v>6.335</v>
      </c>
      <c r="O460" s="105">
        <v>-2.5000000000000001E-3</v>
      </c>
      <c r="P460" s="225"/>
      <c r="Q460" s="228">
        <f t="shared" si="42"/>
        <v>44326</v>
      </c>
      <c r="R460" s="229">
        <f t="shared" si="43"/>
        <v>1.528</v>
      </c>
      <c r="S460" s="230">
        <f t="shared" si="44"/>
        <v>3.1699999999999999E-2</v>
      </c>
      <c r="T460" s="229">
        <f t="shared" si="45"/>
        <v>6.26</v>
      </c>
      <c r="U460" s="230">
        <f t="shared" si="46"/>
        <v>1.9E-3</v>
      </c>
      <c r="V460" s="229">
        <f t="shared" si="47"/>
        <v>4.7319999999999993</v>
      </c>
    </row>
    <row r="461" spans="2:22">
      <c r="B461" s="119">
        <v>44357</v>
      </c>
      <c r="C461" s="104">
        <v>1.528</v>
      </c>
      <c r="D461" s="104">
        <v>1.536</v>
      </c>
      <c r="E461" s="104">
        <v>1.573</v>
      </c>
      <c r="F461" s="104">
        <v>1.508</v>
      </c>
      <c r="G461" s="105">
        <v>0</v>
      </c>
      <c r="H461" s="225"/>
      <c r="I461" s="225"/>
      <c r="J461" s="120" t="s">
        <v>2017</v>
      </c>
      <c r="K461" s="104">
        <v>6.351</v>
      </c>
      <c r="L461" s="104">
        <v>6.3390000000000004</v>
      </c>
      <c r="M461" s="104">
        <v>6.3529999999999998</v>
      </c>
      <c r="N461" s="104">
        <v>6.3209999999999997</v>
      </c>
      <c r="O461" s="105">
        <v>8.9999999999999998E-4</v>
      </c>
      <c r="P461" s="225"/>
      <c r="Q461" s="228">
        <f t="shared" si="42"/>
        <v>44357</v>
      </c>
      <c r="R461" s="229">
        <f t="shared" si="43"/>
        <v>1.528</v>
      </c>
      <c r="S461" s="230">
        <f t="shared" si="44"/>
        <v>0</v>
      </c>
      <c r="T461" s="229">
        <f t="shared" si="45"/>
        <v>6.2759999999999998</v>
      </c>
      <c r="U461" s="230">
        <f t="shared" si="46"/>
        <v>2.5999999999999999E-3</v>
      </c>
      <c r="V461" s="229">
        <f t="shared" si="47"/>
        <v>4.7479999999999993</v>
      </c>
    </row>
    <row r="462" spans="2:22">
      <c r="B462" s="119">
        <v>44387</v>
      </c>
      <c r="C462" s="104">
        <v>1.5760000000000001</v>
      </c>
      <c r="D462" s="104">
        <v>1.5309999999999999</v>
      </c>
      <c r="E462" s="104">
        <v>1.58</v>
      </c>
      <c r="F462" s="104">
        <v>1.512</v>
      </c>
      <c r="G462" s="105">
        <v>3.1899999999999998E-2</v>
      </c>
      <c r="H462" s="225"/>
      <c r="I462" s="225"/>
      <c r="J462" s="120" t="s">
        <v>2018</v>
      </c>
      <c r="K462" s="104">
        <v>6.3639999999999999</v>
      </c>
      <c r="L462" s="104">
        <v>6.3719999999999999</v>
      </c>
      <c r="M462" s="104">
        <v>6.3769999999999998</v>
      </c>
      <c r="N462" s="104">
        <v>6.3609999999999998</v>
      </c>
      <c r="O462" s="105">
        <v>2E-3</v>
      </c>
      <c r="P462" s="225"/>
      <c r="Q462" s="228">
        <f t="shared" si="42"/>
        <v>44387</v>
      </c>
      <c r="R462" s="229">
        <f t="shared" si="43"/>
        <v>1.5760000000000001</v>
      </c>
      <c r="S462" s="230">
        <f t="shared" si="44"/>
        <v>3.1899999999999998E-2</v>
      </c>
      <c r="T462" s="229">
        <f t="shared" si="45"/>
        <v>6.2670000000000003</v>
      </c>
      <c r="U462" s="230">
        <f t="shared" si="46"/>
        <v>-1.4E-3</v>
      </c>
      <c r="V462" s="229">
        <f t="shared" si="47"/>
        <v>4.6910000000000007</v>
      </c>
    </row>
    <row r="463" spans="2:22">
      <c r="B463" s="119">
        <v>44418</v>
      </c>
      <c r="C463" s="104">
        <v>1.6120000000000001</v>
      </c>
      <c r="D463" s="104">
        <v>1.585</v>
      </c>
      <c r="E463" s="104">
        <v>1.617</v>
      </c>
      <c r="F463" s="104">
        <v>1.5580000000000001</v>
      </c>
      <c r="G463" s="105">
        <v>2.2499999999999999E-2</v>
      </c>
      <c r="H463" s="225"/>
      <c r="I463" s="225"/>
      <c r="J463" s="120" t="s">
        <v>2019</v>
      </c>
      <c r="K463" s="104">
        <v>6.367</v>
      </c>
      <c r="L463" s="104">
        <v>6.39</v>
      </c>
      <c r="M463" s="104">
        <v>6.39</v>
      </c>
      <c r="N463" s="104">
        <v>6.3630000000000004</v>
      </c>
      <c r="O463" s="105">
        <v>5.0000000000000001E-4</v>
      </c>
      <c r="P463" s="225"/>
      <c r="Q463" s="228">
        <f t="shared" si="42"/>
        <v>44418</v>
      </c>
      <c r="R463" s="229">
        <f t="shared" si="43"/>
        <v>1.6120000000000001</v>
      </c>
      <c r="S463" s="230">
        <f t="shared" si="44"/>
        <v>2.2499999999999999E-2</v>
      </c>
      <c r="T463" s="229">
        <f t="shared" si="45"/>
        <v>6.3179999999999996</v>
      </c>
      <c r="U463" s="230">
        <f t="shared" si="46"/>
        <v>8.0999999999999996E-3</v>
      </c>
      <c r="V463" s="229">
        <f t="shared" si="47"/>
        <v>4.7059999999999995</v>
      </c>
    </row>
    <row r="464" spans="2:22">
      <c r="B464" s="119">
        <v>44510</v>
      </c>
      <c r="C464" s="104">
        <v>1.6279999999999999</v>
      </c>
      <c r="D464" s="104">
        <v>1.6220000000000001</v>
      </c>
      <c r="E464" s="104">
        <v>1.6279999999999999</v>
      </c>
      <c r="F464" s="104">
        <v>1.6220000000000001</v>
      </c>
      <c r="G464" s="105">
        <v>9.7999999999999997E-3</v>
      </c>
      <c r="H464" s="225"/>
      <c r="I464" s="225"/>
      <c r="J464" s="120" t="s">
        <v>2020</v>
      </c>
      <c r="K464" s="104">
        <v>6.367</v>
      </c>
      <c r="L464" s="104">
        <v>6.3760000000000003</v>
      </c>
      <c r="M464" s="104">
        <v>6.3760000000000003</v>
      </c>
      <c r="N464" s="104">
        <v>6.3659999999999997</v>
      </c>
      <c r="O464" s="105">
        <v>0</v>
      </c>
      <c r="P464" s="225"/>
      <c r="Q464" s="228">
        <f t="shared" si="42"/>
        <v>44510</v>
      </c>
      <c r="R464" s="229">
        <f t="shared" si="43"/>
        <v>1.6279999999999999</v>
      </c>
      <c r="S464" s="230">
        <f t="shared" si="44"/>
        <v>9.7999999999999997E-3</v>
      </c>
      <c r="T464" s="229">
        <f t="shared" si="45"/>
        <v>6.34</v>
      </c>
      <c r="U464" s="230">
        <f t="shared" si="46"/>
        <v>3.5000000000000001E-3</v>
      </c>
      <c r="V464" s="229">
        <f t="shared" si="47"/>
        <v>4.7119999999999997</v>
      </c>
    </row>
    <row r="465" spans="2:22">
      <c r="B465" s="119">
        <v>44540</v>
      </c>
      <c r="C465" s="104">
        <v>1.5720000000000001</v>
      </c>
      <c r="D465" s="104">
        <v>1.629</v>
      </c>
      <c r="E465" s="104">
        <v>1.631</v>
      </c>
      <c r="F465" s="104">
        <v>1.5649999999999999</v>
      </c>
      <c r="G465" s="105">
        <v>-3.44E-2</v>
      </c>
      <c r="H465" s="225"/>
      <c r="I465" s="225"/>
      <c r="J465" s="120" t="s">
        <v>2021</v>
      </c>
      <c r="K465" s="104">
        <v>6.33</v>
      </c>
      <c r="L465" s="104">
        <v>6.3380000000000001</v>
      </c>
      <c r="M465" s="104">
        <v>6.3380000000000001</v>
      </c>
      <c r="N465" s="104">
        <v>6.319</v>
      </c>
      <c r="O465" s="105">
        <v>-5.7999999999999996E-3</v>
      </c>
      <c r="P465" s="225"/>
      <c r="Q465" s="228">
        <f t="shared" si="42"/>
        <v>44540</v>
      </c>
      <c r="R465" s="229">
        <f t="shared" si="43"/>
        <v>1.5720000000000001</v>
      </c>
      <c r="S465" s="230">
        <f t="shared" si="44"/>
        <v>-3.44E-2</v>
      </c>
      <c r="T465" s="229">
        <f t="shared" si="45"/>
        <v>6.3259999999999996</v>
      </c>
      <c r="U465" s="230">
        <f t="shared" si="46"/>
        <v>-2.2000000000000001E-3</v>
      </c>
      <c r="V465" s="229">
        <f t="shared" si="47"/>
        <v>4.7539999999999996</v>
      </c>
    </row>
    <row r="466" spans="2:22">
      <c r="B466" s="120" t="s">
        <v>2002</v>
      </c>
      <c r="C466" s="104">
        <v>1.542</v>
      </c>
      <c r="D466" s="104">
        <v>1.5720000000000001</v>
      </c>
      <c r="E466" s="104">
        <v>1.6020000000000001</v>
      </c>
      <c r="F466" s="104">
        <v>1.526</v>
      </c>
      <c r="G466" s="105">
        <v>-1.8800000000000001E-2</v>
      </c>
      <c r="H466" s="225"/>
      <c r="I466" s="225"/>
      <c r="J466" s="120" t="s">
        <v>2022</v>
      </c>
      <c r="K466" s="104">
        <v>6.335</v>
      </c>
      <c r="L466" s="104">
        <v>6.375</v>
      </c>
      <c r="M466" s="104">
        <v>6.375</v>
      </c>
      <c r="N466" s="104">
        <v>6.3289999999999997</v>
      </c>
      <c r="O466" s="105">
        <v>8.0000000000000004E-4</v>
      </c>
      <c r="P466" s="225"/>
      <c r="Q466" s="228" t="str">
        <f t="shared" si="42"/>
        <v>13-10-2021</v>
      </c>
      <c r="R466" s="229">
        <f t="shared" si="43"/>
        <v>1.542</v>
      </c>
      <c r="S466" s="230">
        <f t="shared" si="44"/>
        <v>-1.8800000000000001E-2</v>
      </c>
      <c r="T466" s="229">
        <f t="shared" si="45"/>
        <v>6.3140000000000001</v>
      </c>
      <c r="U466" s="230">
        <f t="shared" si="46"/>
        <v>-1.9E-3</v>
      </c>
      <c r="V466" s="229">
        <f t="shared" si="47"/>
        <v>4.7720000000000002</v>
      </c>
    </row>
    <row r="467" spans="2:22">
      <c r="B467" s="120" t="s">
        <v>2003</v>
      </c>
      <c r="C467" s="104">
        <v>1.516</v>
      </c>
      <c r="D467" s="104">
        <v>1.5469999999999999</v>
      </c>
      <c r="E467" s="104">
        <v>1.5660000000000001</v>
      </c>
      <c r="F467" s="104">
        <v>1.5069999999999999</v>
      </c>
      <c r="G467" s="105">
        <v>-1.6899999999999998E-2</v>
      </c>
      <c r="H467" s="225"/>
      <c r="I467" s="225"/>
      <c r="J467" s="120" t="s">
        <v>2023</v>
      </c>
      <c r="K467" s="104">
        <v>6.3259999999999996</v>
      </c>
      <c r="L467" s="104">
        <v>6.3310000000000004</v>
      </c>
      <c r="M467" s="104">
        <v>6.3419999999999996</v>
      </c>
      <c r="N467" s="104">
        <v>6.3070000000000004</v>
      </c>
      <c r="O467" s="105">
        <v>-1.4E-3</v>
      </c>
      <c r="P467" s="225"/>
      <c r="Q467" s="228" t="str">
        <f t="shared" si="42"/>
        <v>14-10-2021</v>
      </c>
      <c r="R467" s="229">
        <f t="shared" si="43"/>
        <v>1.516</v>
      </c>
      <c r="S467" s="230">
        <f t="shared" si="44"/>
        <v>-1.6899999999999998E-2</v>
      </c>
      <c r="T467" s="229">
        <f t="shared" si="45"/>
        <v>6.3280000000000003</v>
      </c>
      <c r="U467" s="230">
        <f t="shared" si="46"/>
        <v>2.2000000000000001E-3</v>
      </c>
      <c r="V467" s="229">
        <f t="shared" si="47"/>
        <v>4.8120000000000003</v>
      </c>
    </row>
    <row r="468" spans="2:22">
      <c r="B468" s="120" t="s">
        <v>2024</v>
      </c>
      <c r="C468" s="104">
        <v>1.5740000000000001</v>
      </c>
      <c r="D468" s="104">
        <v>1.5189999999999999</v>
      </c>
      <c r="E468" s="104">
        <v>1.579</v>
      </c>
      <c r="F468" s="104">
        <v>1.518</v>
      </c>
      <c r="G468" s="105">
        <v>3.8100000000000002E-2</v>
      </c>
      <c r="H468" s="225"/>
      <c r="I468" s="225"/>
      <c r="J468" s="119">
        <v>44208</v>
      </c>
      <c r="K468" s="104">
        <v>6.3529999999999998</v>
      </c>
      <c r="L468" s="104">
        <v>6.36</v>
      </c>
      <c r="M468" s="104">
        <v>6.36</v>
      </c>
      <c r="N468" s="104">
        <v>6.3449999999999998</v>
      </c>
      <c r="O468" s="105">
        <v>4.3E-3</v>
      </c>
      <c r="P468" s="225"/>
      <c r="Q468" s="228">
        <f t="shared" si="42"/>
        <v>0</v>
      </c>
      <c r="R468" s="229">
        <f t="shared" si="43"/>
        <v>0</v>
      </c>
      <c r="S468" s="230">
        <f t="shared" si="44"/>
        <v>0</v>
      </c>
      <c r="T468" s="229">
        <f t="shared" si="45"/>
        <v>0</v>
      </c>
      <c r="U468" s="230">
        <f t="shared" si="46"/>
        <v>0</v>
      </c>
      <c r="V468" s="229">
        <f t="shared" si="47"/>
        <v>0</v>
      </c>
    </row>
    <row r="469" spans="2:22">
      <c r="B469" s="120" t="s">
        <v>2004</v>
      </c>
      <c r="C469" s="104">
        <v>1.591</v>
      </c>
      <c r="D469" s="104">
        <v>1.589</v>
      </c>
      <c r="E469" s="104">
        <v>1.627</v>
      </c>
      <c r="F469" s="104">
        <v>1.5760000000000001</v>
      </c>
      <c r="G469" s="105">
        <v>1.12E-2</v>
      </c>
      <c r="H469" s="225"/>
      <c r="I469" s="225"/>
      <c r="J469" s="119">
        <v>44239</v>
      </c>
      <c r="K469" s="104">
        <v>6.3520000000000003</v>
      </c>
      <c r="L469" s="104">
        <v>6.3479999999999999</v>
      </c>
      <c r="M469" s="104">
        <v>6.3550000000000004</v>
      </c>
      <c r="N469" s="104">
        <v>6.34</v>
      </c>
      <c r="O469" s="105">
        <v>-2.0000000000000001E-4</v>
      </c>
      <c r="P469" s="225"/>
      <c r="Q469" s="228" t="str">
        <f t="shared" si="42"/>
        <v>18-10-2021</v>
      </c>
      <c r="R469" s="229">
        <f t="shared" si="43"/>
        <v>1.591</v>
      </c>
      <c r="S469" s="230">
        <f t="shared" si="44"/>
        <v>1.12E-2</v>
      </c>
      <c r="T469" s="229">
        <f t="shared" si="45"/>
        <v>6.3869999999999996</v>
      </c>
      <c r="U469" s="230">
        <f t="shared" si="46"/>
        <v>9.2999999999999992E-3</v>
      </c>
      <c r="V469" s="229">
        <f t="shared" si="47"/>
        <v>4.7959999999999994</v>
      </c>
    </row>
    <row r="470" spans="2:22">
      <c r="B470" s="120" t="s">
        <v>2025</v>
      </c>
      <c r="C470" s="104">
        <v>1.641</v>
      </c>
      <c r="D470" s="104">
        <v>1.591</v>
      </c>
      <c r="E470" s="104">
        <v>1.6459999999999999</v>
      </c>
      <c r="F470" s="104">
        <v>1.5660000000000001</v>
      </c>
      <c r="G470" s="105">
        <v>3.1E-2</v>
      </c>
      <c r="H470" s="225"/>
      <c r="I470" s="225"/>
      <c r="J470" s="119">
        <v>44267</v>
      </c>
      <c r="K470" s="104">
        <v>6.3689999999999998</v>
      </c>
      <c r="L470" s="104">
        <v>6.3520000000000003</v>
      </c>
      <c r="M470" s="104">
        <v>6.3719999999999999</v>
      </c>
      <c r="N470" s="104">
        <v>6.3520000000000003</v>
      </c>
      <c r="O470" s="105">
        <v>2.7000000000000001E-3</v>
      </c>
      <c r="P470" s="225"/>
      <c r="Q470" s="228">
        <f t="shared" si="42"/>
        <v>0</v>
      </c>
      <c r="R470" s="229">
        <f t="shared" si="43"/>
        <v>0</v>
      </c>
      <c r="S470" s="230">
        <f t="shared" si="44"/>
        <v>0</v>
      </c>
      <c r="T470" s="229">
        <f t="shared" si="45"/>
        <v>0</v>
      </c>
      <c r="U470" s="230">
        <f t="shared" si="46"/>
        <v>0</v>
      </c>
      <c r="V470" s="229">
        <f t="shared" si="47"/>
        <v>0</v>
      </c>
    </row>
    <row r="471" spans="2:22">
      <c r="B471" s="120" t="s">
        <v>2005</v>
      </c>
      <c r="C471" s="104">
        <v>1.66</v>
      </c>
      <c r="D471" s="104">
        <v>1.6579999999999999</v>
      </c>
      <c r="E471" s="104">
        <v>1.673</v>
      </c>
      <c r="F471" s="104">
        <v>1.62</v>
      </c>
      <c r="G471" s="105">
        <v>1.1900000000000001E-2</v>
      </c>
      <c r="H471" s="225"/>
      <c r="I471" s="225"/>
      <c r="J471" s="119">
        <v>44359</v>
      </c>
      <c r="K471" s="104">
        <v>6.359</v>
      </c>
      <c r="L471" s="104">
        <v>6.3639999999999999</v>
      </c>
      <c r="M471" s="104">
        <v>6.375</v>
      </c>
      <c r="N471" s="104">
        <v>6.3559999999999999</v>
      </c>
      <c r="O471" s="105">
        <v>-1.6000000000000001E-3</v>
      </c>
      <c r="P471" s="225"/>
      <c r="Q471" s="228" t="str">
        <f t="shared" si="42"/>
        <v>20-10-2021</v>
      </c>
      <c r="R471" s="229">
        <f t="shared" si="43"/>
        <v>1.66</v>
      </c>
      <c r="S471" s="230">
        <f t="shared" si="44"/>
        <v>1.1900000000000001E-2</v>
      </c>
      <c r="T471" s="229">
        <f t="shared" si="45"/>
        <v>6.3730000000000002</v>
      </c>
      <c r="U471" s="230">
        <f t="shared" si="46"/>
        <v>-2.2000000000000001E-3</v>
      </c>
      <c r="V471" s="229">
        <f t="shared" si="47"/>
        <v>4.7130000000000001</v>
      </c>
    </row>
    <row r="472" spans="2:22">
      <c r="B472" s="120" t="s">
        <v>2006</v>
      </c>
      <c r="C472" s="104">
        <v>1.696</v>
      </c>
      <c r="D472" s="104">
        <v>1.665</v>
      </c>
      <c r="E472" s="104">
        <v>1.7050000000000001</v>
      </c>
      <c r="F472" s="104">
        <v>1.6379999999999999</v>
      </c>
      <c r="G472" s="105">
        <v>2.1399999999999999E-2</v>
      </c>
      <c r="H472" s="225"/>
      <c r="I472" s="225"/>
      <c r="J472" s="119">
        <v>44389</v>
      </c>
      <c r="K472" s="104">
        <v>6.391</v>
      </c>
      <c r="L472" s="104">
        <v>6.375</v>
      </c>
      <c r="M472" s="104">
        <v>6.3929999999999998</v>
      </c>
      <c r="N472" s="104">
        <v>6.3719999999999999</v>
      </c>
      <c r="O472" s="105">
        <v>5.0000000000000001E-3</v>
      </c>
      <c r="P472" s="225"/>
      <c r="Q472" s="228" t="str">
        <f t="shared" si="42"/>
        <v>21-10-2021</v>
      </c>
      <c r="R472" s="229">
        <f t="shared" si="43"/>
        <v>1.696</v>
      </c>
      <c r="S472" s="230">
        <f t="shared" si="44"/>
        <v>2.1399999999999999E-2</v>
      </c>
      <c r="T472" s="229">
        <f t="shared" si="45"/>
        <v>6.3380000000000001</v>
      </c>
      <c r="U472" s="230">
        <f t="shared" si="46"/>
        <v>-5.4999999999999997E-3</v>
      </c>
      <c r="V472" s="229">
        <f t="shared" si="47"/>
        <v>4.6420000000000003</v>
      </c>
    </row>
    <row r="473" spans="2:22">
      <c r="B473" s="120" t="s">
        <v>2007</v>
      </c>
      <c r="C473" s="104">
        <v>1.6379999999999999</v>
      </c>
      <c r="D473" s="104">
        <v>1.6919999999999999</v>
      </c>
      <c r="E473" s="104">
        <v>1.6990000000000001</v>
      </c>
      <c r="F473" s="104">
        <v>1.6339999999999999</v>
      </c>
      <c r="G473" s="105">
        <v>-3.4299999999999997E-2</v>
      </c>
      <c r="H473" s="225"/>
      <c r="I473" s="225"/>
      <c r="J473" s="119">
        <v>44420</v>
      </c>
      <c r="K473" s="104">
        <v>6.3470000000000004</v>
      </c>
      <c r="L473" s="104">
        <v>6.4020000000000001</v>
      </c>
      <c r="M473" s="104">
        <v>6.4020000000000001</v>
      </c>
      <c r="N473" s="104">
        <v>6.343</v>
      </c>
      <c r="O473" s="105">
        <v>-6.8999999999999999E-3</v>
      </c>
      <c r="P473" s="225"/>
      <c r="Q473" s="228" t="str">
        <f t="shared" si="42"/>
        <v>22-10-2021</v>
      </c>
      <c r="R473" s="229">
        <f t="shared" si="43"/>
        <v>1.6379999999999999</v>
      </c>
      <c r="S473" s="230">
        <f t="shared" si="44"/>
        <v>-3.4299999999999997E-2</v>
      </c>
      <c r="T473" s="229">
        <f t="shared" si="45"/>
        <v>6.3639999999999999</v>
      </c>
      <c r="U473" s="230">
        <f t="shared" si="46"/>
        <v>4.1000000000000003E-3</v>
      </c>
      <c r="V473" s="229">
        <f t="shared" si="47"/>
        <v>4.726</v>
      </c>
    </row>
    <row r="474" spans="2:22">
      <c r="B474" s="120" t="s">
        <v>2008</v>
      </c>
      <c r="C474" s="104">
        <v>1.633</v>
      </c>
      <c r="D474" s="104">
        <v>1.6479999999999999</v>
      </c>
      <c r="E474" s="104">
        <v>1.673</v>
      </c>
      <c r="F474" s="104">
        <v>1.62</v>
      </c>
      <c r="G474" s="105">
        <v>-3.2000000000000002E-3</v>
      </c>
      <c r="H474" s="225"/>
      <c r="I474" s="225"/>
      <c r="J474" s="119">
        <v>44451</v>
      </c>
      <c r="K474" s="104">
        <v>6.3479999999999999</v>
      </c>
      <c r="L474" s="104">
        <v>6.3659999999999997</v>
      </c>
      <c r="M474" s="104">
        <v>6.3659999999999997</v>
      </c>
      <c r="N474" s="104">
        <v>6.3470000000000004</v>
      </c>
      <c r="O474" s="105">
        <v>2.0000000000000001E-4</v>
      </c>
      <c r="P474" s="225"/>
      <c r="Q474" s="228" t="str">
        <f t="shared" si="42"/>
        <v>25-10-2021</v>
      </c>
      <c r="R474" s="229">
        <f t="shared" si="43"/>
        <v>1.633</v>
      </c>
      <c r="S474" s="230">
        <f t="shared" si="44"/>
        <v>-3.2000000000000002E-3</v>
      </c>
      <c r="T474" s="229">
        <f t="shared" si="45"/>
        <v>6.35</v>
      </c>
      <c r="U474" s="230">
        <f t="shared" si="46"/>
        <v>-2.2000000000000001E-3</v>
      </c>
      <c r="V474" s="229">
        <f t="shared" si="47"/>
        <v>4.7169999999999996</v>
      </c>
    </row>
    <row r="475" spans="2:22">
      <c r="B475" s="120" t="s">
        <v>2009</v>
      </c>
      <c r="C475" s="104">
        <v>1.61</v>
      </c>
      <c r="D475" s="104">
        <v>1.6359999999999999</v>
      </c>
      <c r="E475" s="104">
        <v>1.6539999999999999</v>
      </c>
      <c r="F475" s="104">
        <v>1.609</v>
      </c>
      <c r="G475" s="105">
        <v>-1.4E-2</v>
      </c>
      <c r="H475" s="225"/>
      <c r="I475" s="225"/>
      <c r="J475" s="119">
        <v>44481</v>
      </c>
      <c r="K475" s="104">
        <v>6.37</v>
      </c>
      <c r="L475" s="104">
        <v>6.3559999999999999</v>
      </c>
      <c r="M475" s="104">
        <v>6.3710000000000004</v>
      </c>
      <c r="N475" s="104">
        <v>6.3470000000000004</v>
      </c>
      <c r="O475" s="105">
        <v>3.5000000000000001E-3</v>
      </c>
      <c r="P475" s="225"/>
      <c r="Q475" s="228" t="str">
        <f t="shared" si="42"/>
        <v>26-10-2021</v>
      </c>
      <c r="R475" s="229">
        <f t="shared" si="43"/>
        <v>1.61</v>
      </c>
      <c r="S475" s="230">
        <f t="shared" si="44"/>
        <v>-1.4E-2</v>
      </c>
      <c r="T475" s="229">
        <f t="shared" si="45"/>
        <v>6.3620000000000001</v>
      </c>
      <c r="U475" s="230">
        <f t="shared" si="46"/>
        <v>1.9E-3</v>
      </c>
      <c r="V475" s="229">
        <f t="shared" si="47"/>
        <v>4.7519999999999998</v>
      </c>
    </row>
    <row r="476" spans="2:22">
      <c r="B476" s="120" t="s">
        <v>2010</v>
      </c>
      <c r="C476" s="104">
        <v>1.55</v>
      </c>
      <c r="D476" s="104">
        <v>1.617</v>
      </c>
      <c r="E476" s="104">
        <v>1.6339999999999999</v>
      </c>
      <c r="F476" s="104">
        <v>1.52</v>
      </c>
      <c r="G476" s="105">
        <v>-3.6999999999999998E-2</v>
      </c>
      <c r="H476" s="225"/>
      <c r="I476" s="225"/>
      <c r="J476" s="120" t="s">
        <v>2026</v>
      </c>
      <c r="K476" s="104">
        <v>6.37</v>
      </c>
      <c r="L476" s="104">
        <v>6.37</v>
      </c>
      <c r="M476" s="104">
        <v>6.3789999999999996</v>
      </c>
      <c r="N476" s="104">
        <v>6.3559999999999999</v>
      </c>
      <c r="O476" s="105">
        <v>0</v>
      </c>
      <c r="P476" s="225"/>
      <c r="Q476" s="228" t="str">
        <f t="shared" si="42"/>
        <v>27-10-2021</v>
      </c>
      <c r="R476" s="229">
        <f t="shared" si="43"/>
        <v>1.55</v>
      </c>
      <c r="S476" s="230">
        <f t="shared" si="44"/>
        <v>-3.6999999999999998E-2</v>
      </c>
      <c r="T476" s="229">
        <f t="shared" si="45"/>
        <v>6.3360000000000003</v>
      </c>
      <c r="U476" s="230">
        <f t="shared" si="46"/>
        <v>-4.1000000000000003E-3</v>
      </c>
      <c r="V476" s="229">
        <f t="shared" si="47"/>
        <v>4.7860000000000005</v>
      </c>
    </row>
    <row r="477" spans="2:22">
      <c r="B477" s="120" t="s">
        <v>2011</v>
      </c>
      <c r="C477" s="104">
        <v>1.5780000000000001</v>
      </c>
      <c r="D477" s="104">
        <v>1.5409999999999999</v>
      </c>
      <c r="E477" s="104">
        <v>1.5840000000000001</v>
      </c>
      <c r="F477" s="104">
        <v>1.53</v>
      </c>
      <c r="G477" s="105">
        <v>1.8100000000000002E-2</v>
      </c>
      <c r="H477" s="225"/>
      <c r="I477" s="225"/>
      <c r="J477" s="120" t="s">
        <v>2027</v>
      </c>
      <c r="K477" s="104">
        <v>6.3559999999999999</v>
      </c>
      <c r="L477" s="104">
        <v>6.3659999999999997</v>
      </c>
      <c r="M477" s="104">
        <v>6.3689999999999998</v>
      </c>
      <c r="N477" s="104">
        <v>6.3559999999999999</v>
      </c>
      <c r="O477" s="105">
        <v>-2.2000000000000001E-3</v>
      </c>
      <c r="P477" s="225"/>
      <c r="Q477" s="228" t="str">
        <f t="shared" si="42"/>
        <v>28-10-2021</v>
      </c>
      <c r="R477" s="229">
        <f t="shared" si="43"/>
        <v>1.5780000000000001</v>
      </c>
      <c r="S477" s="230">
        <f t="shared" si="44"/>
        <v>1.8100000000000002E-2</v>
      </c>
      <c r="T477" s="229">
        <f t="shared" si="45"/>
        <v>6.367</v>
      </c>
      <c r="U477" s="230">
        <f t="shared" si="46"/>
        <v>4.8999999999999998E-3</v>
      </c>
      <c r="V477" s="229">
        <f t="shared" si="47"/>
        <v>4.7889999999999997</v>
      </c>
    </row>
    <row r="478" spans="2:22">
      <c r="B478" s="120" t="s">
        <v>2012</v>
      </c>
      <c r="C478" s="104">
        <v>1.5609999999999999</v>
      </c>
      <c r="D478" s="104">
        <v>1.5680000000000001</v>
      </c>
      <c r="E478" s="104">
        <v>1.619</v>
      </c>
      <c r="F478" s="104">
        <v>1.536</v>
      </c>
      <c r="G478" s="105">
        <v>-1.0999999999999999E-2</v>
      </c>
      <c r="H478" s="225"/>
      <c r="I478" s="225"/>
      <c r="J478" s="120" t="s">
        <v>2028</v>
      </c>
      <c r="K478" s="104">
        <v>6.3639999999999999</v>
      </c>
      <c r="L478" s="104">
        <v>6.3570000000000002</v>
      </c>
      <c r="M478" s="104">
        <v>6.3650000000000002</v>
      </c>
      <c r="N478" s="104">
        <v>6.3529999999999998</v>
      </c>
      <c r="O478" s="105">
        <v>1.2999999999999999E-3</v>
      </c>
      <c r="P478" s="225"/>
      <c r="Q478" s="228" t="str">
        <f t="shared" si="42"/>
        <v>29-10-2021</v>
      </c>
      <c r="R478" s="229">
        <f t="shared" si="43"/>
        <v>1.5609999999999999</v>
      </c>
      <c r="S478" s="230">
        <f t="shared" si="44"/>
        <v>-1.0999999999999999E-2</v>
      </c>
      <c r="T478" s="229">
        <f t="shared" si="45"/>
        <v>6.3879999999999999</v>
      </c>
      <c r="U478" s="230">
        <f t="shared" si="46"/>
        <v>3.3E-3</v>
      </c>
      <c r="V478" s="229">
        <f t="shared" si="47"/>
        <v>4.827</v>
      </c>
    </row>
    <row r="479" spans="2:22">
      <c r="B479" s="119">
        <v>44207</v>
      </c>
      <c r="C479" s="104">
        <v>1.5609999999999999</v>
      </c>
      <c r="D479" s="104">
        <v>1.575</v>
      </c>
      <c r="E479" s="104">
        <v>1.605</v>
      </c>
      <c r="F479" s="104">
        <v>1.554</v>
      </c>
      <c r="G479" s="105">
        <v>0</v>
      </c>
      <c r="H479" s="225"/>
      <c r="I479" s="225"/>
      <c r="J479" s="120" t="s">
        <v>2029</v>
      </c>
      <c r="K479" s="104">
        <v>6.3739999999999997</v>
      </c>
      <c r="L479" s="104">
        <v>6.3739999999999997</v>
      </c>
      <c r="M479" s="104">
        <v>6.3769999999999998</v>
      </c>
      <c r="N479" s="104">
        <v>6.3689999999999998</v>
      </c>
      <c r="O479" s="105">
        <v>1.6000000000000001E-3</v>
      </c>
      <c r="P479" s="225"/>
      <c r="Q479" s="228">
        <f t="shared" si="42"/>
        <v>44207</v>
      </c>
      <c r="R479" s="229">
        <f t="shared" si="43"/>
        <v>1.5609999999999999</v>
      </c>
      <c r="S479" s="230">
        <f t="shared" si="44"/>
        <v>0</v>
      </c>
      <c r="T479" s="229">
        <f t="shared" si="45"/>
        <v>6.3869999999999996</v>
      </c>
      <c r="U479" s="230">
        <f t="shared" si="46"/>
        <v>-2.0000000000000001E-4</v>
      </c>
      <c r="V479" s="229">
        <f t="shared" si="47"/>
        <v>4.8259999999999996</v>
      </c>
    </row>
    <row r="480" spans="2:22">
      <c r="B480" s="119">
        <v>44238</v>
      </c>
      <c r="C480" s="104">
        <v>1.5469999999999999</v>
      </c>
      <c r="D480" s="104">
        <v>1.5680000000000001</v>
      </c>
      <c r="E480" s="104">
        <v>1.573</v>
      </c>
      <c r="F480" s="104">
        <v>1.528</v>
      </c>
      <c r="G480" s="105">
        <v>-8.9999999999999993E-3</v>
      </c>
      <c r="H480" s="225"/>
      <c r="I480" s="225"/>
      <c r="J480" s="120" t="s">
        <v>2030</v>
      </c>
      <c r="K480" s="104">
        <v>6.4109999999999996</v>
      </c>
      <c r="L480" s="104">
        <v>6.3810000000000002</v>
      </c>
      <c r="M480" s="104">
        <v>6.415</v>
      </c>
      <c r="N480" s="104">
        <v>6.3810000000000002</v>
      </c>
      <c r="O480" s="105">
        <v>5.7999999999999996E-3</v>
      </c>
      <c r="P480" s="225"/>
      <c r="Q480" s="228">
        <f t="shared" si="42"/>
        <v>44238</v>
      </c>
      <c r="R480" s="229">
        <f t="shared" si="43"/>
        <v>1.5469999999999999</v>
      </c>
      <c r="S480" s="230">
        <f t="shared" si="44"/>
        <v>-8.9999999999999993E-3</v>
      </c>
      <c r="T480" s="229">
        <f t="shared" si="45"/>
        <v>6.36</v>
      </c>
      <c r="U480" s="230">
        <f t="shared" si="46"/>
        <v>-4.1999999999999997E-3</v>
      </c>
      <c r="V480" s="229">
        <f t="shared" si="47"/>
        <v>4.8130000000000006</v>
      </c>
    </row>
    <row r="481" spans="2:22">
      <c r="B481" s="119">
        <v>44266</v>
      </c>
      <c r="C481" s="104">
        <v>1.603</v>
      </c>
      <c r="D481" s="104">
        <v>1.554</v>
      </c>
      <c r="E481" s="104">
        <v>1.609</v>
      </c>
      <c r="F481" s="104">
        <v>1.5189999999999999</v>
      </c>
      <c r="G481" s="105">
        <v>3.6499999999999998E-2</v>
      </c>
      <c r="H481" s="225"/>
      <c r="I481" s="225"/>
      <c r="J481" s="120" t="s">
        <v>2031</v>
      </c>
      <c r="K481" s="104">
        <v>6.4349999999999996</v>
      </c>
      <c r="L481" s="104">
        <v>6.4009999999999998</v>
      </c>
      <c r="M481" s="104">
        <v>6.468</v>
      </c>
      <c r="N481" s="104">
        <v>6.4009999999999998</v>
      </c>
      <c r="O481" s="105">
        <v>3.7000000000000002E-3</v>
      </c>
      <c r="P481" s="225"/>
      <c r="Q481" s="228">
        <f t="shared" si="42"/>
        <v>44266</v>
      </c>
      <c r="R481" s="229">
        <f t="shared" si="43"/>
        <v>1.603</v>
      </c>
      <c r="S481" s="230">
        <f t="shared" si="44"/>
        <v>3.6499999999999998E-2</v>
      </c>
      <c r="T481" s="229">
        <f t="shared" si="45"/>
        <v>6.3570000000000002</v>
      </c>
      <c r="U481" s="230">
        <f t="shared" si="46"/>
        <v>-5.0000000000000001E-4</v>
      </c>
      <c r="V481" s="229">
        <f t="shared" si="47"/>
        <v>4.7540000000000004</v>
      </c>
    </row>
    <row r="482" spans="2:22">
      <c r="B482" s="119">
        <v>44297</v>
      </c>
      <c r="C482" s="104">
        <v>1.53</v>
      </c>
      <c r="D482" s="104">
        <v>1.593</v>
      </c>
      <c r="E482" s="104">
        <v>1.609</v>
      </c>
      <c r="F482" s="104">
        <v>1.5089999999999999</v>
      </c>
      <c r="G482" s="105">
        <v>-4.5999999999999999E-2</v>
      </c>
      <c r="H482" s="225"/>
      <c r="I482" s="225"/>
      <c r="J482" s="120" t="s">
        <v>2032</v>
      </c>
      <c r="K482" s="104">
        <v>6.468</v>
      </c>
      <c r="L482" s="104">
        <v>6.4450000000000003</v>
      </c>
      <c r="M482" s="104">
        <v>6.4749999999999996</v>
      </c>
      <c r="N482" s="104">
        <v>6.4450000000000003</v>
      </c>
      <c r="O482" s="105">
        <v>5.1000000000000004E-3</v>
      </c>
      <c r="P482" s="225"/>
      <c r="Q482" s="228">
        <f t="shared" si="42"/>
        <v>0</v>
      </c>
      <c r="R482" s="229">
        <f t="shared" si="43"/>
        <v>0</v>
      </c>
      <c r="S482" s="230">
        <f t="shared" si="44"/>
        <v>0</v>
      </c>
      <c r="T482" s="229">
        <f t="shared" si="45"/>
        <v>0</v>
      </c>
      <c r="U482" s="230">
        <f t="shared" si="46"/>
        <v>0</v>
      </c>
      <c r="V482" s="229">
        <f t="shared" si="47"/>
        <v>0</v>
      </c>
    </row>
    <row r="483" spans="2:22">
      <c r="B483" s="119">
        <v>44327</v>
      </c>
      <c r="C483" s="104">
        <v>1.4550000000000001</v>
      </c>
      <c r="D483" s="104">
        <v>1.5449999999999999</v>
      </c>
      <c r="E483" s="104">
        <v>1.552</v>
      </c>
      <c r="F483" s="104">
        <v>1.4359999999999999</v>
      </c>
      <c r="G483" s="105">
        <v>-4.9000000000000002E-2</v>
      </c>
      <c r="H483" s="225"/>
      <c r="I483" s="225"/>
      <c r="J483" s="120" t="s">
        <v>2033</v>
      </c>
      <c r="K483" s="104">
        <v>6.4640000000000004</v>
      </c>
      <c r="L483" s="104">
        <v>6.4829999999999997</v>
      </c>
      <c r="M483" s="104">
        <v>6.4859999999999998</v>
      </c>
      <c r="N483" s="104">
        <v>6.4619999999999997</v>
      </c>
      <c r="O483" s="105">
        <v>-5.9999999999999995E-4</v>
      </c>
      <c r="P483" s="225"/>
      <c r="Q483" s="228">
        <f t="shared" si="42"/>
        <v>0</v>
      </c>
      <c r="R483" s="229">
        <f t="shared" si="43"/>
        <v>0</v>
      </c>
      <c r="S483" s="230">
        <f t="shared" si="44"/>
        <v>0</v>
      </c>
      <c r="T483" s="229">
        <f t="shared" si="45"/>
        <v>0</v>
      </c>
      <c r="U483" s="230">
        <f t="shared" si="46"/>
        <v>0</v>
      </c>
      <c r="V483" s="229">
        <f t="shared" si="47"/>
        <v>0</v>
      </c>
    </row>
    <row r="484" spans="2:22">
      <c r="B484" s="119">
        <v>44419</v>
      </c>
      <c r="C484" s="104">
        <v>1.4930000000000001</v>
      </c>
      <c r="D484" s="104">
        <v>1.464</v>
      </c>
      <c r="E484" s="104">
        <v>1.504</v>
      </c>
      <c r="F484" s="104">
        <v>1.46</v>
      </c>
      <c r="G484" s="105">
        <v>2.64E-2</v>
      </c>
      <c r="H484" s="225"/>
      <c r="I484" s="225"/>
      <c r="J484" s="120" t="s">
        <v>2034</v>
      </c>
      <c r="K484" s="104">
        <v>6.46</v>
      </c>
      <c r="L484" s="104">
        <v>6.4859999999999998</v>
      </c>
      <c r="M484" s="104">
        <v>6.4859999999999998</v>
      </c>
      <c r="N484" s="104">
        <v>6.4569999999999999</v>
      </c>
      <c r="O484" s="105">
        <v>-5.9999999999999995E-4</v>
      </c>
      <c r="P484" s="225"/>
      <c r="Q484" s="228">
        <f t="shared" si="42"/>
        <v>44419</v>
      </c>
      <c r="R484" s="229">
        <f t="shared" si="43"/>
        <v>1.4930000000000001</v>
      </c>
      <c r="S484" s="230">
        <f t="shared" si="44"/>
        <v>2.64E-2</v>
      </c>
      <c r="T484" s="229">
        <f t="shared" si="45"/>
        <v>6.3010000000000002</v>
      </c>
      <c r="U484" s="230">
        <f t="shared" si="46"/>
        <v>-8.8000000000000005E-3</v>
      </c>
      <c r="V484" s="229">
        <f t="shared" si="47"/>
        <v>4.8079999999999998</v>
      </c>
    </row>
    <row r="485" spans="2:22">
      <c r="B485" s="119">
        <v>44450</v>
      </c>
      <c r="C485" s="104">
        <v>1.4390000000000001</v>
      </c>
      <c r="D485" s="104">
        <v>1.49</v>
      </c>
      <c r="E485" s="104">
        <v>1.49</v>
      </c>
      <c r="F485" s="104">
        <v>1.415</v>
      </c>
      <c r="G485" s="105">
        <v>-3.61E-2</v>
      </c>
      <c r="H485" s="225"/>
      <c r="I485" s="225"/>
      <c r="J485" s="120" t="s">
        <v>2035</v>
      </c>
      <c r="K485" s="104">
        <v>6.4619999999999997</v>
      </c>
      <c r="L485" s="104">
        <v>6.4790000000000001</v>
      </c>
      <c r="M485" s="104">
        <v>6.4790000000000001</v>
      </c>
      <c r="N485" s="104">
        <v>6.45</v>
      </c>
      <c r="O485" s="105">
        <v>2.9999999999999997E-4</v>
      </c>
      <c r="P485" s="225"/>
      <c r="Q485" s="228">
        <f t="shared" si="42"/>
        <v>44450</v>
      </c>
      <c r="R485" s="229">
        <f t="shared" si="43"/>
        <v>1.4390000000000001</v>
      </c>
      <c r="S485" s="230">
        <f t="shared" si="44"/>
        <v>-3.61E-2</v>
      </c>
      <c r="T485" s="229">
        <f t="shared" si="45"/>
        <v>6.2930000000000001</v>
      </c>
      <c r="U485" s="230">
        <f t="shared" si="46"/>
        <v>-1.2999999999999999E-3</v>
      </c>
      <c r="V485" s="229">
        <f t="shared" si="47"/>
        <v>4.8540000000000001</v>
      </c>
    </row>
    <row r="486" spans="2:22">
      <c r="B486" s="119">
        <v>44480</v>
      </c>
      <c r="C486" s="104">
        <v>1.57</v>
      </c>
      <c r="D486" s="104">
        <v>1.4630000000000001</v>
      </c>
      <c r="E486" s="104">
        <v>1.5920000000000001</v>
      </c>
      <c r="F486" s="104">
        <v>1.454</v>
      </c>
      <c r="G486" s="105">
        <v>9.0700000000000003E-2</v>
      </c>
      <c r="H486" s="225"/>
      <c r="I486" s="225"/>
      <c r="J486" s="120" t="s">
        <v>2036</v>
      </c>
      <c r="K486" s="104">
        <v>6.4649999999999999</v>
      </c>
      <c r="L486" s="104">
        <v>6.4690000000000003</v>
      </c>
      <c r="M486" s="104">
        <v>6.47</v>
      </c>
      <c r="N486" s="104">
        <v>6.4470000000000001</v>
      </c>
      <c r="O486" s="105">
        <v>5.0000000000000001E-4</v>
      </c>
      <c r="P486" s="225"/>
      <c r="Q486" s="228">
        <f t="shared" si="42"/>
        <v>44480</v>
      </c>
      <c r="R486" s="229">
        <f t="shared" si="43"/>
        <v>1.57</v>
      </c>
      <c r="S486" s="230">
        <f t="shared" si="44"/>
        <v>9.0700000000000003E-2</v>
      </c>
      <c r="T486" s="229">
        <f t="shared" si="45"/>
        <v>6.3360000000000003</v>
      </c>
      <c r="U486" s="230">
        <f t="shared" si="46"/>
        <v>6.7999999999999996E-3</v>
      </c>
      <c r="V486" s="229">
        <f t="shared" si="47"/>
        <v>4.766</v>
      </c>
    </row>
    <row r="487" spans="2:22">
      <c r="B487" s="119">
        <v>44511</v>
      </c>
      <c r="C487" s="104">
        <v>1.5780000000000001</v>
      </c>
      <c r="D487" s="104">
        <v>1.585</v>
      </c>
      <c r="E487" s="104">
        <v>1.585</v>
      </c>
      <c r="F487" s="104">
        <v>1.5780000000000001</v>
      </c>
      <c r="G487" s="105">
        <v>5.4000000000000003E-3</v>
      </c>
      <c r="H487" s="225"/>
      <c r="I487" s="225"/>
      <c r="J487" s="120" t="s">
        <v>2037</v>
      </c>
      <c r="K487" s="104">
        <v>6.4779999999999998</v>
      </c>
      <c r="L487" s="104">
        <v>6.4909999999999997</v>
      </c>
      <c r="M487" s="104">
        <v>6.4969999999999999</v>
      </c>
      <c r="N487" s="104">
        <v>6.476</v>
      </c>
      <c r="O487" s="105">
        <v>2E-3</v>
      </c>
      <c r="P487" s="225"/>
      <c r="Q487" s="228">
        <f t="shared" si="42"/>
        <v>44511</v>
      </c>
      <c r="R487" s="229">
        <f t="shared" si="43"/>
        <v>1.5780000000000001</v>
      </c>
      <c r="S487" s="230">
        <f t="shared" si="44"/>
        <v>5.4000000000000003E-3</v>
      </c>
      <c r="T487" s="229">
        <f t="shared" si="45"/>
        <v>6.367</v>
      </c>
      <c r="U487" s="230">
        <f t="shared" si="46"/>
        <v>4.8999999999999998E-3</v>
      </c>
      <c r="V487" s="229">
        <f t="shared" si="47"/>
        <v>4.7889999999999997</v>
      </c>
    </row>
    <row r="488" spans="2:22">
      <c r="B488" s="119">
        <v>44541</v>
      </c>
      <c r="C488" s="104">
        <v>1.57</v>
      </c>
      <c r="D488" s="104">
        <v>1.577</v>
      </c>
      <c r="E488" s="104">
        <v>1.589</v>
      </c>
      <c r="F488" s="104">
        <v>1.5409999999999999</v>
      </c>
      <c r="G488" s="105">
        <v>-5.4000000000000003E-3</v>
      </c>
      <c r="H488" s="225"/>
      <c r="I488" s="225"/>
      <c r="J488" s="120" t="s">
        <v>2038</v>
      </c>
      <c r="K488" s="104">
        <v>6.4610000000000003</v>
      </c>
      <c r="L488" s="104">
        <v>6.484</v>
      </c>
      <c r="M488" s="104">
        <v>6.484</v>
      </c>
      <c r="N488" s="104">
        <v>6.4610000000000003</v>
      </c>
      <c r="O488" s="105">
        <v>-2.5999999999999999E-3</v>
      </c>
      <c r="P488" s="225"/>
      <c r="Q488" s="228">
        <f t="shared" si="42"/>
        <v>44541</v>
      </c>
      <c r="R488" s="229">
        <f t="shared" si="43"/>
        <v>1.57</v>
      </c>
      <c r="S488" s="230">
        <f t="shared" si="44"/>
        <v>-5.4000000000000003E-3</v>
      </c>
      <c r="T488" s="229">
        <f t="shared" si="45"/>
        <v>6.3680000000000003</v>
      </c>
      <c r="U488" s="230">
        <f t="shared" si="46"/>
        <v>2.0000000000000001E-4</v>
      </c>
      <c r="V488" s="229">
        <f t="shared" si="47"/>
        <v>4.798</v>
      </c>
    </row>
    <row r="489" spans="2:22">
      <c r="B489" s="120" t="s">
        <v>2013</v>
      </c>
      <c r="C489" s="104">
        <v>1.6180000000000001</v>
      </c>
      <c r="D489" s="104">
        <v>1.575</v>
      </c>
      <c r="E489" s="104">
        <v>1.6319999999999999</v>
      </c>
      <c r="F489" s="104">
        <v>1.5409999999999999</v>
      </c>
      <c r="G489" s="105">
        <v>3.0599999999999999E-2</v>
      </c>
      <c r="H489" s="225"/>
      <c r="I489" s="225"/>
      <c r="J489" s="120" t="s">
        <v>2039</v>
      </c>
      <c r="K489" s="104">
        <v>6.4690000000000003</v>
      </c>
      <c r="L489" s="104">
        <v>6.484</v>
      </c>
      <c r="M489" s="104">
        <v>6.484</v>
      </c>
      <c r="N489" s="104">
        <v>6.4690000000000003</v>
      </c>
      <c r="O489" s="105">
        <v>1.1999999999999999E-3</v>
      </c>
      <c r="P489" s="225"/>
      <c r="Q489" s="228" t="str">
        <f t="shared" si="42"/>
        <v>15-11-2021</v>
      </c>
      <c r="R489" s="229">
        <f t="shared" si="43"/>
        <v>1.6180000000000001</v>
      </c>
      <c r="S489" s="230">
        <f t="shared" si="44"/>
        <v>3.0599999999999999E-2</v>
      </c>
      <c r="T489" s="229">
        <f t="shared" si="45"/>
        <v>6.3419999999999996</v>
      </c>
      <c r="U489" s="230">
        <f t="shared" si="46"/>
        <v>-4.1000000000000003E-3</v>
      </c>
      <c r="V489" s="229">
        <f t="shared" si="47"/>
        <v>4.7239999999999993</v>
      </c>
    </row>
    <row r="490" spans="2:22">
      <c r="B490" s="120" t="s">
        <v>2014</v>
      </c>
      <c r="C490" s="104">
        <v>1.64</v>
      </c>
      <c r="D490" s="104">
        <v>1.6180000000000001</v>
      </c>
      <c r="E490" s="104">
        <v>1.6459999999999999</v>
      </c>
      <c r="F490" s="104">
        <v>1.5940000000000001</v>
      </c>
      <c r="G490" s="105">
        <v>1.38E-2</v>
      </c>
      <c r="H490" s="225"/>
      <c r="I490" s="225"/>
      <c r="J490" s="120" t="s">
        <v>2040</v>
      </c>
      <c r="K490" s="104">
        <v>6.4539999999999997</v>
      </c>
      <c r="L490" s="104">
        <v>6.4809999999999999</v>
      </c>
      <c r="M490" s="104">
        <v>6.49</v>
      </c>
      <c r="N490" s="104">
        <v>6.4509999999999996</v>
      </c>
      <c r="O490" s="105">
        <v>-2.3E-3</v>
      </c>
      <c r="P490" s="225"/>
      <c r="Q490" s="228" t="str">
        <f t="shared" si="42"/>
        <v>16-11-2021</v>
      </c>
      <c r="R490" s="229">
        <f t="shared" si="43"/>
        <v>1.64</v>
      </c>
      <c r="S490" s="230">
        <f t="shared" si="44"/>
        <v>1.38E-2</v>
      </c>
      <c r="T490" s="229">
        <f t="shared" si="45"/>
        <v>6.3639999999999999</v>
      </c>
      <c r="U490" s="230">
        <f t="shared" si="46"/>
        <v>3.5000000000000001E-3</v>
      </c>
      <c r="V490" s="229">
        <f t="shared" si="47"/>
        <v>4.7240000000000002</v>
      </c>
    </row>
    <row r="491" spans="2:22">
      <c r="B491" s="120" t="s">
        <v>2015</v>
      </c>
      <c r="C491" s="104">
        <v>1.585</v>
      </c>
      <c r="D491" s="104">
        <v>1.6439999999999999</v>
      </c>
      <c r="E491" s="104">
        <v>1.649</v>
      </c>
      <c r="F491" s="104">
        <v>1.5840000000000001</v>
      </c>
      <c r="G491" s="105">
        <v>-3.3500000000000002E-2</v>
      </c>
      <c r="H491" s="225"/>
      <c r="I491" s="225"/>
      <c r="J491" s="119">
        <v>44621</v>
      </c>
      <c r="K491" s="104">
        <v>6.46</v>
      </c>
      <c r="L491" s="104">
        <v>6.4630000000000001</v>
      </c>
      <c r="M491" s="104">
        <v>6.4690000000000003</v>
      </c>
      <c r="N491" s="104">
        <v>6.4550000000000001</v>
      </c>
      <c r="O491" s="105">
        <v>8.9999999999999998E-4</v>
      </c>
      <c r="P491" s="225"/>
      <c r="Q491" s="228" t="str">
        <f t="shared" si="42"/>
        <v>17-11-2021</v>
      </c>
      <c r="R491" s="229">
        <f t="shared" si="43"/>
        <v>1.585</v>
      </c>
      <c r="S491" s="230">
        <f t="shared" si="44"/>
        <v>-3.3500000000000002E-2</v>
      </c>
      <c r="T491" s="229">
        <f t="shared" si="45"/>
        <v>6.3609999999999998</v>
      </c>
      <c r="U491" s="230">
        <f t="shared" si="46"/>
        <v>-5.0000000000000001E-4</v>
      </c>
      <c r="V491" s="229">
        <f t="shared" si="47"/>
        <v>4.7759999999999998</v>
      </c>
    </row>
    <row r="492" spans="2:22">
      <c r="B492" s="120" t="s">
        <v>2016</v>
      </c>
      <c r="C492" s="104">
        <v>1.587</v>
      </c>
      <c r="D492" s="104">
        <v>1.599</v>
      </c>
      <c r="E492" s="104">
        <v>1.613</v>
      </c>
      <c r="F492" s="104">
        <v>1.5740000000000001</v>
      </c>
      <c r="G492" s="105">
        <v>1.1000000000000001E-3</v>
      </c>
      <c r="H492" s="225"/>
      <c r="I492" s="225"/>
      <c r="J492" s="119">
        <v>44652</v>
      </c>
      <c r="K492" s="104">
        <v>6.5179999999999998</v>
      </c>
      <c r="L492" s="104">
        <v>6.4969999999999999</v>
      </c>
      <c r="M492" s="104">
        <v>6.524</v>
      </c>
      <c r="N492" s="104">
        <v>6.484</v>
      </c>
      <c r="O492" s="105">
        <v>8.9999999999999993E-3</v>
      </c>
      <c r="P492" s="225"/>
      <c r="Q492" s="228" t="str">
        <f t="shared" si="42"/>
        <v>18-11-2021</v>
      </c>
      <c r="R492" s="229">
        <f t="shared" si="43"/>
        <v>1.587</v>
      </c>
      <c r="S492" s="230">
        <f t="shared" si="44"/>
        <v>1.1000000000000001E-3</v>
      </c>
      <c r="T492" s="229">
        <f t="shared" si="45"/>
        <v>6.3449999999999998</v>
      </c>
      <c r="U492" s="230">
        <f t="shared" si="46"/>
        <v>-2.5000000000000001E-3</v>
      </c>
      <c r="V492" s="229">
        <f t="shared" si="47"/>
        <v>4.758</v>
      </c>
    </row>
    <row r="493" spans="2:22">
      <c r="B493" s="120" t="s">
        <v>2041</v>
      </c>
      <c r="C493" s="104">
        <v>1.548</v>
      </c>
      <c r="D493" s="104">
        <v>1.587</v>
      </c>
      <c r="E493" s="104">
        <v>1.6080000000000001</v>
      </c>
      <c r="F493" s="104">
        <v>1.5149999999999999</v>
      </c>
      <c r="G493" s="105">
        <v>-2.4799999999999999E-2</v>
      </c>
      <c r="H493" s="225"/>
      <c r="I493" s="225"/>
      <c r="J493" s="119">
        <v>44682</v>
      </c>
      <c r="K493" s="104">
        <v>6.508</v>
      </c>
      <c r="L493" s="104">
        <v>6.5430000000000001</v>
      </c>
      <c r="M493" s="104">
        <v>6.5430000000000001</v>
      </c>
      <c r="N493" s="104">
        <v>6.508</v>
      </c>
      <c r="O493" s="105">
        <v>-1.5E-3</v>
      </c>
      <c r="P493" s="225"/>
      <c r="Q493" s="228">
        <f t="shared" si="42"/>
        <v>0</v>
      </c>
      <c r="R493" s="229">
        <f t="shared" si="43"/>
        <v>0</v>
      </c>
      <c r="S493" s="230">
        <f t="shared" si="44"/>
        <v>0</v>
      </c>
      <c r="T493" s="229">
        <f t="shared" si="45"/>
        <v>0</v>
      </c>
      <c r="U493" s="230">
        <f t="shared" si="46"/>
        <v>0</v>
      </c>
      <c r="V493" s="229">
        <f t="shared" si="47"/>
        <v>0</v>
      </c>
    </row>
    <row r="494" spans="2:22">
      <c r="B494" s="120" t="s">
        <v>2017</v>
      </c>
      <c r="C494" s="104">
        <v>1.6319999999999999</v>
      </c>
      <c r="D494" s="104">
        <v>1.56</v>
      </c>
      <c r="E494" s="104">
        <v>1.6339999999999999</v>
      </c>
      <c r="F494" s="104">
        <v>1.546</v>
      </c>
      <c r="G494" s="105">
        <v>5.45E-2</v>
      </c>
      <c r="H494" s="225"/>
      <c r="I494" s="225"/>
      <c r="J494" s="119">
        <v>44713</v>
      </c>
      <c r="K494" s="104">
        <v>6.5250000000000004</v>
      </c>
      <c r="L494" s="104">
        <v>6.54</v>
      </c>
      <c r="M494" s="104">
        <v>6.5469999999999997</v>
      </c>
      <c r="N494" s="104">
        <v>6.524</v>
      </c>
      <c r="O494" s="105">
        <v>2.5999999999999999E-3</v>
      </c>
      <c r="P494" s="225"/>
      <c r="Q494" s="228" t="str">
        <f t="shared" si="42"/>
        <v>22-11-2021</v>
      </c>
      <c r="R494" s="229">
        <f t="shared" si="43"/>
        <v>1.6319999999999999</v>
      </c>
      <c r="S494" s="230">
        <f t="shared" si="44"/>
        <v>5.45E-2</v>
      </c>
      <c r="T494" s="229">
        <f t="shared" si="45"/>
        <v>6.351</v>
      </c>
      <c r="U494" s="230">
        <f t="shared" si="46"/>
        <v>8.9999999999999998E-4</v>
      </c>
      <c r="V494" s="229">
        <f t="shared" si="47"/>
        <v>4.7190000000000003</v>
      </c>
    </row>
    <row r="495" spans="2:22">
      <c r="B495" s="120" t="s">
        <v>2018</v>
      </c>
      <c r="C495" s="104">
        <v>1.6759999999999999</v>
      </c>
      <c r="D495" s="104">
        <v>1.6240000000000001</v>
      </c>
      <c r="E495" s="104">
        <v>1.6839999999999999</v>
      </c>
      <c r="F495" s="104">
        <v>1.615</v>
      </c>
      <c r="G495" s="105">
        <v>2.6499999999999999E-2</v>
      </c>
      <c r="H495" s="225"/>
      <c r="I495" s="225"/>
      <c r="J495" s="119">
        <v>44743</v>
      </c>
      <c r="K495" s="104">
        <v>6.5419999999999998</v>
      </c>
      <c r="L495" s="104">
        <v>6.5430000000000001</v>
      </c>
      <c r="M495" s="104">
        <v>6.5439999999999996</v>
      </c>
      <c r="N495" s="104">
        <v>6.5140000000000002</v>
      </c>
      <c r="O495" s="105">
        <v>2.5999999999999999E-3</v>
      </c>
      <c r="P495" s="225"/>
      <c r="Q495" s="228" t="str">
        <f t="shared" si="42"/>
        <v>23-11-2021</v>
      </c>
      <c r="R495" s="229">
        <f t="shared" si="43"/>
        <v>1.6759999999999999</v>
      </c>
      <c r="S495" s="230">
        <f t="shared" si="44"/>
        <v>2.6499999999999999E-2</v>
      </c>
      <c r="T495" s="229">
        <f t="shared" si="45"/>
        <v>6.3639999999999999</v>
      </c>
      <c r="U495" s="230">
        <f t="shared" si="46"/>
        <v>2E-3</v>
      </c>
      <c r="V495" s="229">
        <f t="shared" si="47"/>
        <v>4.6879999999999997</v>
      </c>
    </row>
    <row r="496" spans="2:22">
      <c r="B496" s="120" t="s">
        <v>2019</v>
      </c>
      <c r="C496" s="104">
        <v>1.643</v>
      </c>
      <c r="D496" s="104">
        <v>1.665</v>
      </c>
      <c r="E496" s="104">
        <v>1.6930000000000001</v>
      </c>
      <c r="F496" s="104">
        <v>1.627</v>
      </c>
      <c r="G496" s="105">
        <v>-1.9599999999999999E-2</v>
      </c>
      <c r="H496" s="225"/>
      <c r="I496" s="225"/>
      <c r="J496" s="119">
        <v>44835</v>
      </c>
      <c r="K496" s="104">
        <v>6.59</v>
      </c>
      <c r="L496" s="104">
        <v>6.5579999999999998</v>
      </c>
      <c r="M496" s="104">
        <v>6.593</v>
      </c>
      <c r="N496" s="104">
        <v>6.5510000000000002</v>
      </c>
      <c r="O496" s="105">
        <v>7.3000000000000001E-3</v>
      </c>
      <c r="P496" s="225"/>
      <c r="Q496" s="228" t="str">
        <f t="shared" si="42"/>
        <v>24-11-2021</v>
      </c>
      <c r="R496" s="229">
        <f t="shared" si="43"/>
        <v>1.643</v>
      </c>
      <c r="S496" s="230">
        <f t="shared" si="44"/>
        <v>-1.9599999999999999E-2</v>
      </c>
      <c r="T496" s="229">
        <f t="shared" si="45"/>
        <v>6.367</v>
      </c>
      <c r="U496" s="230">
        <f t="shared" si="46"/>
        <v>5.0000000000000001E-4</v>
      </c>
      <c r="V496" s="229">
        <f t="shared" si="47"/>
        <v>4.7240000000000002</v>
      </c>
    </row>
    <row r="497" spans="2:22">
      <c r="B497" s="120" t="s">
        <v>2020</v>
      </c>
      <c r="C497" s="104">
        <v>1.5960000000000001</v>
      </c>
      <c r="D497" s="104">
        <v>1.601</v>
      </c>
      <c r="E497" s="104">
        <v>1.603</v>
      </c>
      <c r="F497" s="104">
        <v>1.5960000000000001</v>
      </c>
      <c r="G497" s="105">
        <v>-2.8299999999999999E-2</v>
      </c>
      <c r="H497" s="225"/>
      <c r="I497" s="225"/>
      <c r="J497" s="119">
        <v>44866</v>
      </c>
      <c r="K497" s="104">
        <v>6.57</v>
      </c>
      <c r="L497" s="104">
        <v>6.6020000000000003</v>
      </c>
      <c r="M497" s="104">
        <v>6.6020000000000003</v>
      </c>
      <c r="N497" s="104">
        <v>6.5679999999999996</v>
      </c>
      <c r="O497" s="105">
        <v>-3.0000000000000001E-3</v>
      </c>
      <c r="P497" s="225"/>
      <c r="Q497" s="228" t="str">
        <f t="shared" si="42"/>
        <v>25-11-2021</v>
      </c>
      <c r="R497" s="229">
        <f t="shared" si="43"/>
        <v>1.5960000000000001</v>
      </c>
      <c r="S497" s="230">
        <f t="shared" si="44"/>
        <v>-2.8299999999999999E-2</v>
      </c>
      <c r="T497" s="229">
        <f t="shared" si="45"/>
        <v>6.367</v>
      </c>
      <c r="U497" s="230">
        <f t="shared" si="46"/>
        <v>0</v>
      </c>
      <c r="V497" s="229">
        <f t="shared" si="47"/>
        <v>4.7709999999999999</v>
      </c>
    </row>
    <row r="498" spans="2:22">
      <c r="B498" s="120" t="s">
        <v>2021</v>
      </c>
      <c r="C498" s="104">
        <v>1.482</v>
      </c>
      <c r="D498" s="104">
        <v>1.5980000000000001</v>
      </c>
      <c r="E498" s="104">
        <v>1.601</v>
      </c>
      <c r="F498" s="104">
        <v>1.4730000000000001</v>
      </c>
      <c r="G498" s="105">
        <v>-7.1800000000000003E-2</v>
      </c>
      <c r="H498" s="225"/>
      <c r="I498" s="225"/>
      <c r="J498" s="119">
        <v>44896</v>
      </c>
      <c r="K498" s="104">
        <v>6.593</v>
      </c>
      <c r="L498" s="104">
        <v>6.58</v>
      </c>
      <c r="M498" s="104">
        <v>6.6050000000000004</v>
      </c>
      <c r="N498" s="104">
        <v>6.5620000000000003</v>
      </c>
      <c r="O498" s="105">
        <v>3.5000000000000001E-3</v>
      </c>
      <c r="P498" s="225"/>
      <c r="Q498" s="228" t="str">
        <f t="shared" si="42"/>
        <v>26-11-2021</v>
      </c>
      <c r="R498" s="229">
        <f t="shared" si="43"/>
        <v>1.482</v>
      </c>
      <c r="S498" s="230">
        <f t="shared" si="44"/>
        <v>-7.1800000000000003E-2</v>
      </c>
      <c r="T498" s="229">
        <f t="shared" si="45"/>
        <v>6.33</v>
      </c>
      <c r="U498" s="230">
        <f t="shared" si="46"/>
        <v>-5.7999999999999996E-3</v>
      </c>
      <c r="V498" s="229">
        <f t="shared" si="47"/>
        <v>4.8479999999999999</v>
      </c>
    </row>
    <row r="499" spans="2:22">
      <c r="B499" s="120" t="s">
        <v>2022</v>
      </c>
      <c r="C499" s="104">
        <v>1.502</v>
      </c>
      <c r="D499" s="104">
        <v>1.5309999999999999</v>
      </c>
      <c r="E499" s="104">
        <v>1.5649999999999999</v>
      </c>
      <c r="F499" s="104">
        <v>1.4970000000000001</v>
      </c>
      <c r="G499" s="105">
        <v>1.38E-2</v>
      </c>
      <c r="H499" s="225"/>
      <c r="I499" s="225"/>
      <c r="J499" s="120" t="s">
        <v>2042</v>
      </c>
      <c r="K499" s="104">
        <v>6.5609999999999999</v>
      </c>
      <c r="L499" s="104">
        <v>6.6020000000000003</v>
      </c>
      <c r="M499" s="104">
        <v>6.6020000000000003</v>
      </c>
      <c r="N499" s="104">
        <v>6.5609999999999999</v>
      </c>
      <c r="O499" s="105">
        <v>-4.8999999999999998E-3</v>
      </c>
      <c r="P499" s="225"/>
      <c r="Q499" s="228" t="str">
        <f t="shared" si="42"/>
        <v>29-11-2021</v>
      </c>
      <c r="R499" s="229">
        <f t="shared" si="43"/>
        <v>1.502</v>
      </c>
      <c r="S499" s="230">
        <f t="shared" si="44"/>
        <v>1.38E-2</v>
      </c>
      <c r="T499" s="229">
        <f t="shared" si="45"/>
        <v>6.335</v>
      </c>
      <c r="U499" s="230">
        <f t="shared" si="46"/>
        <v>8.0000000000000004E-4</v>
      </c>
      <c r="V499" s="229">
        <f t="shared" si="47"/>
        <v>4.8330000000000002</v>
      </c>
    </row>
    <row r="500" spans="2:22">
      <c r="B500" s="120" t="s">
        <v>2023</v>
      </c>
      <c r="C500" s="104">
        <v>1.456</v>
      </c>
      <c r="D500" s="104">
        <v>1.5109999999999999</v>
      </c>
      <c r="E500" s="104">
        <v>1.524</v>
      </c>
      <c r="F500" s="104">
        <v>1.4119999999999999</v>
      </c>
      <c r="G500" s="105">
        <v>-3.0599999999999999E-2</v>
      </c>
      <c r="H500" s="225"/>
      <c r="I500" s="225"/>
      <c r="J500" s="120" t="s">
        <v>2043</v>
      </c>
      <c r="K500" s="104">
        <v>6.5819999999999999</v>
      </c>
      <c r="L500" s="104">
        <v>6.5759999999999996</v>
      </c>
      <c r="M500" s="104">
        <v>6.5970000000000004</v>
      </c>
      <c r="N500" s="104">
        <v>6.5620000000000003</v>
      </c>
      <c r="O500" s="105">
        <v>3.2000000000000002E-3</v>
      </c>
      <c r="P500" s="225"/>
      <c r="Q500" s="228" t="str">
        <f t="shared" si="42"/>
        <v>30-11-2021</v>
      </c>
      <c r="R500" s="229">
        <f t="shared" si="43"/>
        <v>1.456</v>
      </c>
      <c r="S500" s="230">
        <f t="shared" si="44"/>
        <v>-3.0599999999999999E-2</v>
      </c>
      <c r="T500" s="229">
        <f t="shared" si="45"/>
        <v>6.3259999999999996</v>
      </c>
      <c r="U500" s="230">
        <f t="shared" si="46"/>
        <v>-1.4E-3</v>
      </c>
      <c r="V500" s="229">
        <f t="shared" si="47"/>
        <v>4.8699999999999992</v>
      </c>
    </row>
    <row r="501" spans="2:22">
      <c r="B501" s="119">
        <v>44208</v>
      </c>
      <c r="C501" s="104">
        <v>1.4039999999999999</v>
      </c>
      <c r="D501" s="104">
        <v>1.4770000000000001</v>
      </c>
      <c r="E501" s="104">
        <v>1.506</v>
      </c>
      <c r="F501" s="104">
        <v>1.4019999999999999</v>
      </c>
      <c r="G501" s="105">
        <v>-3.61E-2</v>
      </c>
      <c r="H501" s="225"/>
      <c r="I501" s="225"/>
      <c r="J501" s="120" t="s">
        <v>2044</v>
      </c>
      <c r="K501" s="104">
        <v>6.6360000000000001</v>
      </c>
      <c r="L501" s="104">
        <v>6.617</v>
      </c>
      <c r="M501" s="104">
        <v>6.6449999999999996</v>
      </c>
      <c r="N501" s="104">
        <v>6.6159999999999997</v>
      </c>
      <c r="O501" s="105">
        <v>8.2000000000000007E-3</v>
      </c>
      <c r="P501" s="225"/>
      <c r="Q501" s="228">
        <f t="shared" si="42"/>
        <v>44208</v>
      </c>
      <c r="R501" s="229">
        <f t="shared" si="43"/>
        <v>1.4039999999999999</v>
      </c>
      <c r="S501" s="230">
        <f t="shared" si="44"/>
        <v>-3.61E-2</v>
      </c>
      <c r="T501" s="229">
        <f t="shared" si="45"/>
        <v>6.3529999999999998</v>
      </c>
      <c r="U501" s="230">
        <f t="shared" si="46"/>
        <v>4.3E-3</v>
      </c>
      <c r="V501" s="229">
        <f t="shared" si="47"/>
        <v>4.9489999999999998</v>
      </c>
    </row>
    <row r="502" spans="2:22">
      <c r="B502" s="119">
        <v>44239</v>
      </c>
      <c r="C502" s="104">
        <v>1.444</v>
      </c>
      <c r="D502" s="104">
        <v>1.421</v>
      </c>
      <c r="E502" s="104">
        <v>1.466</v>
      </c>
      <c r="F502" s="104">
        <v>1.409</v>
      </c>
      <c r="G502" s="105">
        <v>2.8899999999999999E-2</v>
      </c>
      <c r="H502" s="225"/>
      <c r="I502" s="225"/>
      <c r="J502" s="120" t="s">
        <v>2045</v>
      </c>
      <c r="K502" s="104">
        <v>6.6269999999999998</v>
      </c>
      <c r="L502" s="104">
        <v>6.68</v>
      </c>
      <c r="M502" s="104">
        <v>6.68</v>
      </c>
      <c r="N502" s="104">
        <v>6.617</v>
      </c>
      <c r="O502" s="105">
        <v>-1.4E-3</v>
      </c>
      <c r="P502" s="225"/>
      <c r="Q502" s="228">
        <f t="shared" si="42"/>
        <v>44239</v>
      </c>
      <c r="R502" s="229">
        <f t="shared" si="43"/>
        <v>1.444</v>
      </c>
      <c r="S502" s="230">
        <f t="shared" si="44"/>
        <v>2.8899999999999999E-2</v>
      </c>
      <c r="T502" s="229">
        <f t="shared" si="45"/>
        <v>6.3520000000000003</v>
      </c>
      <c r="U502" s="230">
        <f t="shared" si="46"/>
        <v>-2.0000000000000001E-4</v>
      </c>
      <c r="V502" s="229">
        <f t="shared" si="47"/>
        <v>4.9080000000000004</v>
      </c>
    </row>
    <row r="503" spans="2:22">
      <c r="B503" s="119">
        <v>44267</v>
      </c>
      <c r="C503" s="104">
        <v>1.3560000000000001</v>
      </c>
      <c r="D503" s="104">
        <v>1.431</v>
      </c>
      <c r="E503" s="104">
        <v>1.472</v>
      </c>
      <c r="F503" s="104">
        <v>1.335</v>
      </c>
      <c r="G503" s="105">
        <v>-6.0900000000000003E-2</v>
      </c>
      <c r="H503" s="225"/>
      <c r="I503" s="225"/>
      <c r="J503" s="120" t="s">
        <v>2046</v>
      </c>
      <c r="K503" s="104">
        <v>6.5979999999999999</v>
      </c>
      <c r="L503" s="104">
        <v>6.6580000000000004</v>
      </c>
      <c r="M503" s="104">
        <v>6.6580000000000004</v>
      </c>
      <c r="N503" s="104">
        <v>6.5979999999999999</v>
      </c>
      <c r="O503" s="105">
        <v>-4.4000000000000003E-3</v>
      </c>
      <c r="P503" s="225"/>
      <c r="Q503" s="228">
        <f t="shared" si="42"/>
        <v>44267</v>
      </c>
      <c r="R503" s="229">
        <f t="shared" si="43"/>
        <v>1.3560000000000001</v>
      </c>
      <c r="S503" s="230">
        <f t="shared" si="44"/>
        <v>-6.0900000000000003E-2</v>
      </c>
      <c r="T503" s="229">
        <f t="shared" si="45"/>
        <v>6.3689999999999998</v>
      </c>
      <c r="U503" s="230">
        <f t="shared" si="46"/>
        <v>2.7000000000000001E-3</v>
      </c>
      <c r="V503" s="229">
        <f t="shared" si="47"/>
        <v>5.0129999999999999</v>
      </c>
    </row>
    <row r="504" spans="2:22">
      <c r="B504" s="119">
        <v>44359</v>
      </c>
      <c r="C504" s="104">
        <v>1.4330000000000001</v>
      </c>
      <c r="D504" s="104">
        <v>1.3779999999999999</v>
      </c>
      <c r="E504" s="104">
        <v>1.4430000000000001</v>
      </c>
      <c r="F504" s="104">
        <v>1.37</v>
      </c>
      <c r="G504" s="105">
        <v>5.6099999999999997E-2</v>
      </c>
      <c r="H504" s="225"/>
      <c r="I504" s="225"/>
      <c r="J504" s="120" t="s">
        <v>2047</v>
      </c>
      <c r="K504" s="104">
        <v>6.6079999999999997</v>
      </c>
      <c r="L504" s="104">
        <v>6.5990000000000002</v>
      </c>
      <c r="M504" s="104">
        <v>6.609</v>
      </c>
      <c r="N504" s="104">
        <v>6.5880000000000001</v>
      </c>
      <c r="O504" s="105">
        <v>1.5E-3</v>
      </c>
      <c r="P504" s="225"/>
      <c r="Q504" s="228">
        <f t="shared" si="42"/>
        <v>44359</v>
      </c>
      <c r="R504" s="229">
        <f t="shared" si="43"/>
        <v>1.4330000000000001</v>
      </c>
      <c r="S504" s="230">
        <f t="shared" si="44"/>
        <v>5.6099999999999997E-2</v>
      </c>
      <c r="T504" s="229">
        <f t="shared" si="45"/>
        <v>6.359</v>
      </c>
      <c r="U504" s="230">
        <f t="shared" si="46"/>
        <v>-1.6000000000000001E-3</v>
      </c>
      <c r="V504" s="229">
        <f t="shared" si="47"/>
        <v>4.9260000000000002</v>
      </c>
    </row>
    <row r="505" spans="2:22">
      <c r="B505" s="119">
        <v>44389</v>
      </c>
      <c r="C505" s="104">
        <v>1.482</v>
      </c>
      <c r="D505" s="104">
        <v>1.429</v>
      </c>
      <c r="E505" s="104">
        <v>1.4870000000000001</v>
      </c>
      <c r="F505" s="104">
        <v>1.427</v>
      </c>
      <c r="G505" s="105">
        <v>3.4500000000000003E-2</v>
      </c>
      <c r="H505" s="225"/>
      <c r="I505" s="225"/>
      <c r="J505" s="120" t="s">
        <v>2048</v>
      </c>
      <c r="K505" s="104">
        <v>6.62</v>
      </c>
      <c r="L505" s="104">
        <v>6.6120000000000001</v>
      </c>
      <c r="M505" s="104">
        <v>6.6239999999999997</v>
      </c>
      <c r="N505" s="104">
        <v>6.5949999999999998</v>
      </c>
      <c r="O505" s="105">
        <v>1.8E-3</v>
      </c>
      <c r="P505" s="225"/>
      <c r="Q505" s="228">
        <f t="shared" si="42"/>
        <v>44389</v>
      </c>
      <c r="R505" s="229">
        <f t="shared" si="43"/>
        <v>1.482</v>
      </c>
      <c r="S505" s="230">
        <f t="shared" si="44"/>
        <v>3.4500000000000003E-2</v>
      </c>
      <c r="T505" s="229">
        <f t="shared" si="45"/>
        <v>6.391</v>
      </c>
      <c r="U505" s="230">
        <f t="shared" si="46"/>
        <v>5.0000000000000001E-3</v>
      </c>
      <c r="V505" s="229">
        <f t="shared" si="47"/>
        <v>4.9089999999999998</v>
      </c>
    </row>
    <row r="506" spans="2:22">
      <c r="B506" s="119">
        <v>44420</v>
      </c>
      <c r="C506" s="104">
        <v>1.528</v>
      </c>
      <c r="D506" s="104">
        <v>1.472</v>
      </c>
      <c r="E506" s="104">
        <v>1.5369999999999999</v>
      </c>
      <c r="F506" s="104">
        <v>1.427</v>
      </c>
      <c r="G506" s="105">
        <v>3.1199999999999999E-2</v>
      </c>
      <c r="H506" s="225"/>
      <c r="I506" s="225"/>
      <c r="J506" s="120" t="s">
        <v>2049</v>
      </c>
      <c r="K506" s="104">
        <v>6.6520000000000001</v>
      </c>
      <c r="L506" s="104">
        <v>6.63</v>
      </c>
      <c r="M506" s="104">
        <v>6.6550000000000002</v>
      </c>
      <c r="N506" s="104">
        <v>6.6269999999999998</v>
      </c>
      <c r="O506" s="105">
        <v>4.7999999999999996E-3</v>
      </c>
      <c r="P506" s="225"/>
      <c r="Q506" s="228">
        <f t="shared" si="42"/>
        <v>44420</v>
      </c>
      <c r="R506" s="229">
        <f t="shared" si="43"/>
        <v>1.528</v>
      </c>
      <c r="S506" s="230">
        <f t="shared" si="44"/>
        <v>3.1199999999999999E-2</v>
      </c>
      <c r="T506" s="229">
        <f t="shared" si="45"/>
        <v>6.3470000000000004</v>
      </c>
      <c r="U506" s="230">
        <f t="shared" si="46"/>
        <v>-6.8999999999999999E-3</v>
      </c>
      <c r="V506" s="229">
        <f t="shared" si="47"/>
        <v>4.8190000000000008</v>
      </c>
    </row>
    <row r="507" spans="2:22">
      <c r="B507" s="119">
        <v>44451</v>
      </c>
      <c r="C507" s="104">
        <v>1.4970000000000001</v>
      </c>
      <c r="D507" s="104">
        <v>1.5209999999999999</v>
      </c>
      <c r="E507" s="104">
        <v>1.5349999999999999</v>
      </c>
      <c r="F507" s="104">
        <v>1.472</v>
      </c>
      <c r="G507" s="105">
        <v>-2.0199999999999999E-2</v>
      </c>
      <c r="H507" s="225"/>
      <c r="I507" s="225"/>
      <c r="J507" s="120" t="s">
        <v>2050</v>
      </c>
      <c r="K507" s="104">
        <v>6.6619999999999999</v>
      </c>
      <c r="L507" s="104">
        <v>6.665</v>
      </c>
      <c r="M507" s="104">
        <v>6.6660000000000004</v>
      </c>
      <c r="N507" s="104">
        <v>6.6420000000000003</v>
      </c>
      <c r="O507" s="105">
        <v>1.5E-3</v>
      </c>
      <c r="P507" s="225"/>
      <c r="Q507" s="228">
        <f t="shared" si="42"/>
        <v>44451</v>
      </c>
      <c r="R507" s="229">
        <f t="shared" si="43"/>
        <v>1.4970000000000001</v>
      </c>
      <c r="S507" s="230">
        <f t="shared" si="44"/>
        <v>-2.0199999999999999E-2</v>
      </c>
      <c r="T507" s="229">
        <f t="shared" si="45"/>
        <v>6.3479999999999999</v>
      </c>
      <c r="U507" s="230">
        <f t="shared" si="46"/>
        <v>2.0000000000000001E-4</v>
      </c>
      <c r="V507" s="229">
        <f t="shared" si="47"/>
        <v>4.851</v>
      </c>
    </row>
    <row r="508" spans="2:22">
      <c r="B508" s="119">
        <v>44481</v>
      </c>
      <c r="C508" s="104">
        <v>1.482</v>
      </c>
      <c r="D508" s="104">
        <v>1.5009999999999999</v>
      </c>
      <c r="E508" s="104">
        <v>1.52</v>
      </c>
      <c r="F508" s="104">
        <v>1.4510000000000001</v>
      </c>
      <c r="G508" s="105">
        <v>-1.0200000000000001E-2</v>
      </c>
      <c r="H508" s="225"/>
      <c r="I508" s="225"/>
      <c r="J508" s="120" t="s">
        <v>2051</v>
      </c>
      <c r="K508" s="104">
        <v>6.7460000000000004</v>
      </c>
      <c r="L508" s="104">
        <v>6.7009999999999996</v>
      </c>
      <c r="M508" s="104">
        <v>6.7489999999999997</v>
      </c>
      <c r="N508" s="104">
        <v>6.7009999999999996</v>
      </c>
      <c r="O508" s="105">
        <v>1.26E-2</v>
      </c>
      <c r="P508" s="225"/>
      <c r="Q508" s="228">
        <f t="shared" si="42"/>
        <v>44481</v>
      </c>
      <c r="R508" s="229">
        <f t="shared" si="43"/>
        <v>1.482</v>
      </c>
      <c r="S508" s="230">
        <f t="shared" si="44"/>
        <v>-1.0200000000000001E-2</v>
      </c>
      <c r="T508" s="229">
        <f t="shared" si="45"/>
        <v>6.37</v>
      </c>
      <c r="U508" s="230">
        <f t="shared" si="46"/>
        <v>3.5000000000000001E-3</v>
      </c>
      <c r="V508" s="229">
        <f t="shared" si="47"/>
        <v>4.8879999999999999</v>
      </c>
    </row>
    <row r="509" spans="2:22">
      <c r="B509" s="120" t="s">
        <v>2026</v>
      </c>
      <c r="C509" s="104">
        <v>1.4139999999999999</v>
      </c>
      <c r="D509" s="104">
        <v>1.494</v>
      </c>
      <c r="E509" s="104">
        <v>1.508</v>
      </c>
      <c r="F509" s="104">
        <v>1.4119999999999999</v>
      </c>
      <c r="G509" s="105">
        <v>-4.5999999999999999E-2</v>
      </c>
      <c r="H509" s="225"/>
      <c r="I509" s="225"/>
      <c r="J509" s="120" t="s">
        <v>2052</v>
      </c>
      <c r="K509" s="104">
        <v>6.7679999999999998</v>
      </c>
      <c r="L509" s="104">
        <v>6.7489999999999997</v>
      </c>
      <c r="M509" s="104">
        <v>6.8019999999999996</v>
      </c>
      <c r="N509" s="104">
        <v>6.7380000000000004</v>
      </c>
      <c r="O509" s="105">
        <v>3.3E-3</v>
      </c>
      <c r="P509" s="225"/>
      <c r="Q509" s="228" t="str">
        <f t="shared" si="42"/>
        <v>13-12-2021</v>
      </c>
      <c r="R509" s="229">
        <f t="shared" si="43"/>
        <v>1.4139999999999999</v>
      </c>
      <c r="S509" s="230">
        <f t="shared" si="44"/>
        <v>-4.5999999999999999E-2</v>
      </c>
      <c r="T509" s="229">
        <f t="shared" si="45"/>
        <v>6.37</v>
      </c>
      <c r="U509" s="230">
        <f t="shared" si="46"/>
        <v>0</v>
      </c>
      <c r="V509" s="229">
        <f t="shared" si="47"/>
        <v>4.9560000000000004</v>
      </c>
    </row>
    <row r="510" spans="2:22">
      <c r="B510" s="120" t="s">
        <v>2027</v>
      </c>
      <c r="C510" s="104">
        <v>1.4410000000000001</v>
      </c>
      <c r="D510" s="104">
        <v>1.4259999999999999</v>
      </c>
      <c r="E510" s="104">
        <v>1.472</v>
      </c>
      <c r="F510" s="104">
        <v>1.419</v>
      </c>
      <c r="G510" s="105">
        <v>1.9199999999999998E-2</v>
      </c>
      <c r="H510" s="225"/>
      <c r="I510" s="225"/>
      <c r="J510" s="120" t="s">
        <v>2053</v>
      </c>
      <c r="K510" s="104">
        <v>6.6840000000000002</v>
      </c>
      <c r="L510" s="104">
        <v>6.7830000000000004</v>
      </c>
      <c r="M510" s="104">
        <v>6.7830000000000004</v>
      </c>
      <c r="N510" s="104">
        <v>6.6840000000000002</v>
      </c>
      <c r="O510" s="105">
        <v>-1.24E-2</v>
      </c>
      <c r="P510" s="225"/>
      <c r="Q510" s="228" t="str">
        <f t="shared" si="42"/>
        <v>14-12-2021</v>
      </c>
      <c r="R510" s="229">
        <f t="shared" si="43"/>
        <v>1.4410000000000001</v>
      </c>
      <c r="S510" s="230">
        <f t="shared" si="44"/>
        <v>1.9199999999999998E-2</v>
      </c>
      <c r="T510" s="229">
        <f t="shared" si="45"/>
        <v>6.3559999999999999</v>
      </c>
      <c r="U510" s="230">
        <f t="shared" si="46"/>
        <v>-2.2000000000000001E-3</v>
      </c>
      <c r="V510" s="229">
        <f t="shared" si="47"/>
        <v>4.915</v>
      </c>
    </row>
    <row r="511" spans="2:22">
      <c r="B511" s="120" t="s">
        <v>2028</v>
      </c>
      <c r="C511" s="104">
        <v>1.458</v>
      </c>
      <c r="D511" s="104">
        <v>1.4430000000000001</v>
      </c>
      <c r="E511" s="104">
        <v>1.484</v>
      </c>
      <c r="F511" s="104">
        <v>1.4239999999999999</v>
      </c>
      <c r="G511" s="105">
        <v>1.1900000000000001E-2</v>
      </c>
      <c r="H511" s="225"/>
      <c r="I511" s="225"/>
      <c r="J511" s="119">
        <v>44563</v>
      </c>
      <c r="K511" s="104">
        <v>6.8280000000000003</v>
      </c>
      <c r="L511" s="104">
        <v>6.7279999999999998</v>
      </c>
      <c r="M511" s="104">
        <v>6.883</v>
      </c>
      <c r="N511" s="104">
        <v>6.65</v>
      </c>
      <c r="O511" s="105">
        <v>2.1499999999999998E-2</v>
      </c>
      <c r="P511" s="225"/>
      <c r="Q511" s="228" t="str">
        <f t="shared" si="42"/>
        <v>15-12-2021</v>
      </c>
      <c r="R511" s="229">
        <f t="shared" si="43"/>
        <v>1.458</v>
      </c>
      <c r="S511" s="230">
        <f t="shared" si="44"/>
        <v>1.1900000000000001E-2</v>
      </c>
      <c r="T511" s="229">
        <f t="shared" si="45"/>
        <v>6.3639999999999999</v>
      </c>
      <c r="U511" s="230">
        <f t="shared" si="46"/>
        <v>1.2999999999999999E-3</v>
      </c>
      <c r="V511" s="229">
        <f t="shared" si="47"/>
        <v>4.9059999999999997</v>
      </c>
    </row>
    <row r="512" spans="2:22">
      <c r="B512" s="120" t="s">
        <v>2029</v>
      </c>
      <c r="C512" s="104">
        <v>1.4239999999999999</v>
      </c>
      <c r="D512" s="104">
        <v>1.462</v>
      </c>
      <c r="E512" s="104">
        <v>1.482</v>
      </c>
      <c r="F512" s="104">
        <v>1.4119999999999999</v>
      </c>
      <c r="G512" s="105">
        <v>-2.3400000000000001E-2</v>
      </c>
      <c r="H512" s="225"/>
      <c r="I512" s="225"/>
      <c r="J512" s="119">
        <v>44594</v>
      </c>
      <c r="K512" s="104">
        <v>6.88</v>
      </c>
      <c r="L512" s="104">
        <v>6.8479999999999999</v>
      </c>
      <c r="M512" s="104">
        <v>6.9219999999999997</v>
      </c>
      <c r="N512" s="104">
        <v>6.8479999999999999</v>
      </c>
      <c r="O512" s="105">
        <v>7.6E-3</v>
      </c>
      <c r="P512" s="225"/>
      <c r="Q512" s="228" t="str">
        <f t="shared" si="42"/>
        <v>16-12-2021</v>
      </c>
      <c r="R512" s="229">
        <f t="shared" si="43"/>
        <v>1.4239999999999999</v>
      </c>
      <c r="S512" s="230">
        <f t="shared" si="44"/>
        <v>-2.3400000000000001E-2</v>
      </c>
      <c r="T512" s="229">
        <f t="shared" si="45"/>
        <v>6.3739999999999997</v>
      </c>
      <c r="U512" s="230">
        <f t="shared" si="46"/>
        <v>1.6000000000000001E-3</v>
      </c>
      <c r="V512" s="229">
        <f t="shared" si="47"/>
        <v>4.9499999999999993</v>
      </c>
    </row>
    <row r="513" spans="2:22">
      <c r="B513" s="120" t="s">
        <v>2030</v>
      </c>
      <c r="C513" s="104">
        <v>1.407</v>
      </c>
      <c r="D513" s="104">
        <v>1.4239999999999999</v>
      </c>
      <c r="E513" s="104">
        <v>1.4339999999999999</v>
      </c>
      <c r="F513" s="104">
        <v>1.3720000000000001</v>
      </c>
      <c r="G513" s="105">
        <v>-1.1900000000000001E-2</v>
      </c>
      <c r="H513" s="225"/>
      <c r="I513" s="225"/>
      <c r="J513" s="119">
        <v>44622</v>
      </c>
      <c r="K513" s="104">
        <v>6.8890000000000002</v>
      </c>
      <c r="L513" s="104">
        <v>6.891</v>
      </c>
      <c r="M513" s="104">
        <v>6.891</v>
      </c>
      <c r="N513" s="104">
        <v>6.859</v>
      </c>
      <c r="O513" s="105">
        <v>1.2999999999999999E-3</v>
      </c>
      <c r="P513" s="225"/>
      <c r="Q513" s="228" t="str">
        <f t="shared" si="42"/>
        <v>17-12-2021</v>
      </c>
      <c r="R513" s="229">
        <f t="shared" si="43"/>
        <v>1.407</v>
      </c>
      <c r="S513" s="230">
        <f t="shared" si="44"/>
        <v>-1.1900000000000001E-2</v>
      </c>
      <c r="T513" s="229">
        <f t="shared" si="45"/>
        <v>6.4109999999999996</v>
      </c>
      <c r="U513" s="230">
        <f t="shared" si="46"/>
        <v>5.7999999999999996E-3</v>
      </c>
      <c r="V513" s="229">
        <f t="shared" si="47"/>
        <v>5.0039999999999996</v>
      </c>
    </row>
    <row r="514" spans="2:22">
      <c r="B514" s="120" t="s">
        <v>2031</v>
      </c>
      <c r="C514" s="104">
        <v>1.4279999999999999</v>
      </c>
      <c r="D514" s="104">
        <v>1.375</v>
      </c>
      <c r="E514" s="104">
        <v>1.429</v>
      </c>
      <c r="F514" s="104">
        <v>1.353</v>
      </c>
      <c r="G514" s="105">
        <v>1.4500000000000001E-2</v>
      </c>
      <c r="H514" s="225"/>
      <c r="I514" s="225"/>
      <c r="J514" s="119">
        <v>44653</v>
      </c>
      <c r="K514" s="104">
        <v>6.8789999999999996</v>
      </c>
      <c r="L514" s="104">
        <v>6.9550000000000001</v>
      </c>
      <c r="M514" s="104">
        <v>6.9550000000000001</v>
      </c>
      <c r="N514" s="104">
        <v>6.8689999999999998</v>
      </c>
      <c r="O514" s="105">
        <v>-1.5E-3</v>
      </c>
      <c r="P514" s="225"/>
      <c r="Q514" s="228" t="str">
        <f t="shared" si="42"/>
        <v>20-12-2021</v>
      </c>
      <c r="R514" s="229">
        <f t="shared" si="43"/>
        <v>1.4279999999999999</v>
      </c>
      <c r="S514" s="230">
        <f t="shared" si="44"/>
        <v>1.4500000000000001E-2</v>
      </c>
      <c r="T514" s="229">
        <f t="shared" si="45"/>
        <v>6.4349999999999996</v>
      </c>
      <c r="U514" s="230">
        <f t="shared" si="46"/>
        <v>3.7000000000000002E-3</v>
      </c>
      <c r="V514" s="229">
        <f t="shared" si="47"/>
        <v>5.0069999999999997</v>
      </c>
    </row>
    <row r="515" spans="2:22">
      <c r="B515" s="120" t="s">
        <v>2032</v>
      </c>
      <c r="C515" s="104">
        <v>1.4670000000000001</v>
      </c>
      <c r="D515" s="104">
        <v>1.421</v>
      </c>
      <c r="E515" s="104">
        <v>1.498</v>
      </c>
      <c r="F515" s="104">
        <v>1.4139999999999999</v>
      </c>
      <c r="G515" s="105">
        <v>2.75E-2</v>
      </c>
      <c r="H515" s="225"/>
      <c r="I515" s="225"/>
      <c r="J515" s="119">
        <v>44775</v>
      </c>
      <c r="K515" s="104">
        <v>6.81</v>
      </c>
      <c r="L515" s="104">
        <v>6.8609999999999998</v>
      </c>
      <c r="M515" s="104">
        <v>6.8609999999999998</v>
      </c>
      <c r="N515" s="104">
        <v>6.8040000000000003</v>
      </c>
      <c r="O515" s="105">
        <v>-0.01</v>
      </c>
      <c r="P515" s="225"/>
      <c r="Q515" s="228" t="str">
        <f t="shared" si="42"/>
        <v>21-12-2021</v>
      </c>
      <c r="R515" s="229">
        <f t="shared" si="43"/>
        <v>1.4670000000000001</v>
      </c>
      <c r="S515" s="230">
        <f t="shared" si="44"/>
        <v>2.75E-2</v>
      </c>
      <c r="T515" s="229">
        <f t="shared" si="45"/>
        <v>6.468</v>
      </c>
      <c r="U515" s="230">
        <f t="shared" si="46"/>
        <v>5.1000000000000004E-3</v>
      </c>
      <c r="V515" s="229">
        <f t="shared" si="47"/>
        <v>5.0009999999999994</v>
      </c>
    </row>
    <row r="516" spans="2:22">
      <c r="B516" s="120" t="s">
        <v>2033</v>
      </c>
      <c r="C516" s="104">
        <v>1.4530000000000001</v>
      </c>
      <c r="D516" s="104">
        <v>1.45</v>
      </c>
      <c r="E516" s="104">
        <v>1.486</v>
      </c>
      <c r="F516" s="104">
        <v>1.448</v>
      </c>
      <c r="G516" s="105">
        <v>-9.2999999999999992E-3</v>
      </c>
      <c r="H516" s="225"/>
      <c r="I516" s="225"/>
      <c r="J516" s="119">
        <v>44806</v>
      </c>
      <c r="K516" s="104">
        <v>6.798</v>
      </c>
      <c r="L516" s="104">
        <v>6.8170000000000002</v>
      </c>
      <c r="M516" s="104">
        <v>6.8230000000000004</v>
      </c>
      <c r="N516" s="104">
        <v>6.7839999999999998</v>
      </c>
      <c r="O516" s="105">
        <v>-1.8E-3</v>
      </c>
      <c r="P516" s="225"/>
      <c r="Q516" s="228" t="str">
        <f t="shared" si="42"/>
        <v>22-12-2021</v>
      </c>
      <c r="R516" s="229">
        <f t="shared" si="43"/>
        <v>1.4530000000000001</v>
      </c>
      <c r="S516" s="230">
        <f t="shared" si="44"/>
        <v>-9.2999999999999992E-3</v>
      </c>
      <c r="T516" s="229">
        <f t="shared" si="45"/>
        <v>6.4640000000000004</v>
      </c>
      <c r="U516" s="230">
        <f t="shared" si="46"/>
        <v>-5.9999999999999995E-4</v>
      </c>
      <c r="V516" s="229">
        <f t="shared" si="47"/>
        <v>5.0110000000000001</v>
      </c>
    </row>
    <row r="517" spans="2:22">
      <c r="B517" s="120" t="s">
        <v>2034</v>
      </c>
      <c r="C517" s="104">
        <v>1.4930000000000001</v>
      </c>
      <c r="D517" s="104">
        <v>1.4570000000000001</v>
      </c>
      <c r="E517" s="104">
        <v>1.5009999999999999</v>
      </c>
      <c r="F517" s="104">
        <v>1.452</v>
      </c>
      <c r="G517" s="105">
        <v>2.7099999999999999E-2</v>
      </c>
      <c r="H517" s="225"/>
      <c r="I517" s="225"/>
      <c r="J517" s="119">
        <v>44836</v>
      </c>
      <c r="K517" s="104">
        <v>6.7249999999999996</v>
      </c>
      <c r="L517" s="104">
        <v>6.8179999999999996</v>
      </c>
      <c r="M517" s="104">
        <v>6.8179999999999996</v>
      </c>
      <c r="N517" s="104">
        <v>6.6879999999999997</v>
      </c>
      <c r="O517" s="105">
        <v>-1.0699999999999999E-2</v>
      </c>
      <c r="P517" s="225"/>
      <c r="Q517" s="228" t="str">
        <f t="shared" ref="Q517:Q580" si="48">IFERROR(VLOOKUP(B517,J:O,1,FALSE),0)</f>
        <v>23-12-2021</v>
      </c>
      <c r="R517" s="229">
        <f t="shared" ref="R517:R580" si="49">IFERROR(VLOOKUP(Q517,B:G,2,FALSE),0)</f>
        <v>1.4930000000000001</v>
      </c>
      <c r="S517" s="230">
        <f t="shared" ref="S517:S580" si="50">IFERROR(VLOOKUP(Q517,B:G,6,FALSE),0)</f>
        <v>2.7099999999999999E-2</v>
      </c>
      <c r="T517" s="229">
        <f t="shared" ref="T517:T580" si="51">IFERROR(VLOOKUP(Q517,J:O,2,FALSE),0)</f>
        <v>6.46</v>
      </c>
      <c r="U517" s="230">
        <f t="shared" ref="U517:U580" si="52">IFERROR(VLOOKUP(Q517,J:O,6,FALSE),0)</f>
        <v>-5.9999999999999995E-4</v>
      </c>
      <c r="V517" s="229">
        <f t="shared" si="47"/>
        <v>4.9669999999999996</v>
      </c>
    </row>
    <row r="518" spans="2:22">
      <c r="B518" s="120" t="s">
        <v>2036</v>
      </c>
      <c r="C518" s="104">
        <v>1.4770000000000001</v>
      </c>
      <c r="D518" s="104">
        <v>1.486</v>
      </c>
      <c r="E518" s="104">
        <v>1.498</v>
      </c>
      <c r="F518" s="104">
        <v>1.476</v>
      </c>
      <c r="G518" s="105">
        <v>-1.03E-2</v>
      </c>
      <c r="H518" s="225"/>
      <c r="I518" s="225"/>
      <c r="J518" s="119">
        <v>44867</v>
      </c>
      <c r="K518" s="104">
        <v>6.6980000000000004</v>
      </c>
      <c r="L518" s="104">
        <v>6.7629999999999999</v>
      </c>
      <c r="M518" s="104">
        <v>6.7759999999999998</v>
      </c>
      <c r="N518" s="104">
        <v>6.6980000000000004</v>
      </c>
      <c r="O518" s="105">
        <v>-4.0000000000000001E-3</v>
      </c>
      <c r="P518" s="225"/>
      <c r="Q518" s="228" t="str">
        <f t="shared" si="48"/>
        <v>27-12-2021</v>
      </c>
      <c r="R518" s="229">
        <f t="shared" si="49"/>
        <v>1.4770000000000001</v>
      </c>
      <c r="S518" s="230">
        <f t="shared" si="50"/>
        <v>-1.03E-2</v>
      </c>
      <c r="T518" s="229">
        <f t="shared" si="51"/>
        <v>6.4649999999999999</v>
      </c>
      <c r="U518" s="230">
        <f t="shared" si="52"/>
        <v>5.0000000000000001E-4</v>
      </c>
      <c r="V518" s="229">
        <f t="shared" ref="V518:V581" si="53">T518-R518</f>
        <v>4.9879999999999995</v>
      </c>
    </row>
    <row r="519" spans="2:22">
      <c r="B519" s="120" t="s">
        <v>2037</v>
      </c>
      <c r="C519" s="104">
        <v>1.484</v>
      </c>
      <c r="D519" s="104">
        <v>1.4790000000000001</v>
      </c>
      <c r="E519" s="104">
        <v>1.4910000000000001</v>
      </c>
      <c r="F519" s="104">
        <v>1.4550000000000001</v>
      </c>
      <c r="G519" s="105">
        <v>4.7000000000000002E-3</v>
      </c>
      <c r="H519" s="225"/>
      <c r="I519" s="225"/>
      <c r="J519" s="120" t="s">
        <v>2054</v>
      </c>
      <c r="K519" s="104">
        <v>6.6669999999999998</v>
      </c>
      <c r="L519" s="104">
        <v>6.7249999999999996</v>
      </c>
      <c r="M519" s="104">
        <v>6.726</v>
      </c>
      <c r="N519" s="104">
        <v>6.66</v>
      </c>
      <c r="O519" s="105">
        <v>-4.5999999999999999E-3</v>
      </c>
      <c r="P519" s="225"/>
      <c r="Q519" s="228" t="str">
        <f t="shared" si="48"/>
        <v>28-12-2021</v>
      </c>
      <c r="R519" s="229">
        <f t="shared" si="49"/>
        <v>1.484</v>
      </c>
      <c r="S519" s="230">
        <f t="shared" si="50"/>
        <v>4.7000000000000002E-3</v>
      </c>
      <c r="T519" s="229">
        <f t="shared" si="51"/>
        <v>6.4779999999999998</v>
      </c>
      <c r="U519" s="230">
        <f t="shared" si="52"/>
        <v>2E-3</v>
      </c>
      <c r="V519" s="229">
        <f t="shared" si="53"/>
        <v>4.9939999999999998</v>
      </c>
    </row>
    <row r="520" spans="2:22">
      <c r="B520" s="120" t="s">
        <v>2038</v>
      </c>
      <c r="C520" s="104">
        <v>1.556</v>
      </c>
      <c r="D520" s="104">
        <v>1.4770000000000001</v>
      </c>
      <c r="E520" s="104">
        <v>1.56</v>
      </c>
      <c r="F520" s="104">
        <v>1.47</v>
      </c>
      <c r="G520" s="105">
        <v>4.87E-2</v>
      </c>
      <c r="H520" s="225"/>
      <c r="I520" s="225"/>
      <c r="J520" s="120" t="s">
        <v>2055</v>
      </c>
      <c r="K520" s="104">
        <v>6.673</v>
      </c>
      <c r="L520" s="104">
        <v>6.6639999999999997</v>
      </c>
      <c r="M520" s="104">
        <v>6.6970000000000001</v>
      </c>
      <c r="N520" s="104">
        <v>6.6150000000000002</v>
      </c>
      <c r="O520" s="105">
        <v>8.9999999999999998E-4</v>
      </c>
      <c r="P520" s="225"/>
      <c r="Q520" s="228" t="str">
        <f t="shared" si="48"/>
        <v>29-12-2021</v>
      </c>
      <c r="R520" s="229">
        <f t="shared" si="49"/>
        <v>1.556</v>
      </c>
      <c r="S520" s="230">
        <f t="shared" si="50"/>
        <v>4.87E-2</v>
      </c>
      <c r="T520" s="229">
        <f t="shared" si="51"/>
        <v>6.4610000000000003</v>
      </c>
      <c r="U520" s="230">
        <f t="shared" si="52"/>
        <v>-2.5999999999999999E-3</v>
      </c>
      <c r="V520" s="229">
        <f t="shared" si="53"/>
        <v>4.9050000000000002</v>
      </c>
    </row>
    <row r="521" spans="2:22">
      <c r="B521" s="120" t="s">
        <v>2039</v>
      </c>
      <c r="C521" s="104">
        <v>1.5069999999999999</v>
      </c>
      <c r="D521" s="104">
        <v>1.5509999999999999</v>
      </c>
      <c r="E521" s="104">
        <v>1.5529999999999999</v>
      </c>
      <c r="F521" s="104">
        <v>1.5009999999999999</v>
      </c>
      <c r="G521" s="105">
        <v>-3.2099999999999997E-2</v>
      </c>
      <c r="H521" s="225"/>
      <c r="I521" s="225"/>
      <c r="J521" s="120" t="s">
        <v>2056</v>
      </c>
      <c r="K521" s="104">
        <v>6.6859999999999999</v>
      </c>
      <c r="L521" s="104">
        <v>6.7069999999999999</v>
      </c>
      <c r="M521" s="104">
        <v>6.7069999999999999</v>
      </c>
      <c r="N521" s="104">
        <v>6.6559999999999997</v>
      </c>
      <c r="O521" s="105">
        <v>1.9E-3</v>
      </c>
      <c r="P521" s="225"/>
      <c r="Q521" s="228" t="str">
        <f t="shared" si="48"/>
        <v>30-12-2021</v>
      </c>
      <c r="R521" s="229">
        <f t="shared" si="49"/>
        <v>1.5069999999999999</v>
      </c>
      <c r="S521" s="230">
        <f t="shared" si="50"/>
        <v>-3.2099999999999997E-2</v>
      </c>
      <c r="T521" s="229">
        <f t="shared" si="51"/>
        <v>6.4690000000000003</v>
      </c>
      <c r="U521" s="230">
        <f t="shared" si="52"/>
        <v>1.1999999999999999E-3</v>
      </c>
      <c r="V521" s="229">
        <f t="shared" si="53"/>
        <v>4.9620000000000006</v>
      </c>
    </row>
    <row r="522" spans="2:22">
      <c r="B522" s="120" t="s">
        <v>2040</v>
      </c>
      <c r="C522" s="104">
        <v>1.512</v>
      </c>
      <c r="D522" s="104">
        <v>1.512</v>
      </c>
      <c r="E522" s="104">
        <v>1.526</v>
      </c>
      <c r="F522" s="104">
        <v>1.4910000000000001</v>
      </c>
      <c r="G522" s="105">
        <v>3.5000000000000001E-3</v>
      </c>
      <c r="H522" s="225"/>
      <c r="I522" s="225"/>
      <c r="J522" s="120" t="s">
        <v>2057</v>
      </c>
      <c r="K522" s="104">
        <v>6.6740000000000004</v>
      </c>
      <c r="L522" s="104">
        <v>6.7140000000000004</v>
      </c>
      <c r="M522" s="104">
        <v>6.7140000000000004</v>
      </c>
      <c r="N522" s="104">
        <v>6.6669999999999998</v>
      </c>
      <c r="O522" s="105">
        <v>-1.8E-3</v>
      </c>
      <c r="P522" s="225"/>
      <c r="Q522" s="228" t="str">
        <f t="shared" si="48"/>
        <v>31-12-2021</v>
      </c>
      <c r="R522" s="229">
        <f t="shared" si="49"/>
        <v>1.512</v>
      </c>
      <c r="S522" s="230">
        <f t="shared" si="50"/>
        <v>3.5000000000000001E-3</v>
      </c>
      <c r="T522" s="229">
        <f t="shared" si="51"/>
        <v>6.4539999999999997</v>
      </c>
      <c r="U522" s="230">
        <f t="shared" si="52"/>
        <v>-2.3E-3</v>
      </c>
      <c r="V522" s="229">
        <f t="shared" si="53"/>
        <v>4.9420000000000002</v>
      </c>
    </row>
    <row r="523" spans="2:22">
      <c r="B523" s="119">
        <v>44621</v>
      </c>
      <c r="C523" s="104">
        <v>1.637</v>
      </c>
      <c r="D523" s="104">
        <v>1.5309999999999999</v>
      </c>
      <c r="E523" s="104">
        <v>1.6419999999999999</v>
      </c>
      <c r="F523" s="104">
        <v>1.5289999999999999</v>
      </c>
      <c r="G523" s="105">
        <v>8.2600000000000007E-2</v>
      </c>
      <c r="H523" s="225"/>
      <c r="I523" s="225"/>
      <c r="J523" s="120" t="s">
        <v>2058</v>
      </c>
      <c r="K523" s="104">
        <v>6.6630000000000003</v>
      </c>
      <c r="L523" s="104">
        <v>6.6859999999999999</v>
      </c>
      <c r="M523" s="104">
        <v>6.6859999999999999</v>
      </c>
      <c r="N523" s="104">
        <v>6.6559999999999997</v>
      </c>
      <c r="O523" s="105">
        <v>-1.6000000000000001E-3</v>
      </c>
      <c r="P523" s="225"/>
      <c r="Q523" s="228">
        <f t="shared" si="48"/>
        <v>44621</v>
      </c>
      <c r="R523" s="229">
        <f t="shared" si="49"/>
        <v>1.637</v>
      </c>
      <c r="S523" s="230">
        <f t="shared" si="50"/>
        <v>8.2600000000000007E-2</v>
      </c>
      <c r="T523" s="229">
        <f t="shared" si="51"/>
        <v>6.46</v>
      </c>
      <c r="U523" s="230">
        <f t="shared" si="52"/>
        <v>8.9999999999999998E-4</v>
      </c>
      <c r="V523" s="229">
        <f t="shared" si="53"/>
        <v>4.8230000000000004</v>
      </c>
    </row>
    <row r="524" spans="2:22">
      <c r="B524" s="119">
        <v>44652</v>
      </c>
      <c r="C524" s="104">
        <v>1.649</v>
      </c>
      <c r="D524" s="104">
        <v>1.617</v>
      </c>
      <c r="E524" s="104">
        <v>1.6859999999999999</v>
      </c>
      <c r="F524" s="104">
        <v>1.6140000000000001</v>
      </c>
      <c r="G524" s="105">
        <v>7.4999999999999997E-3</v>
      </c>
      <c r="H524" s="225"/>
      <c r="I524" s="225"/>
      <c r="J524" s="120" t="s">
        <v>2059</v>
      </c>
      <c r="K524" s="104">
        <v>6.6929999999999996</v>
      </c>
      <c r="L524" s="104">
        <v>6.681</v>
      </c>
      <c r="M524" s="104">
        <v>6.6989999999999998</v>
      </c>
      <c r="N524" s="104">
        <v>6.6669999999999998</v>
      </c>
      <c r="O524" s="105">
        <v>4.4999999999999997E-3</v>
      </c>
      <c r="P524" s="225"/>
      <c r="Q524" s="228">
        <f t="shared" si="48"/>
        <v>44652</v>
      </c>
      <c r="R524" s="229">
        <f t="shared" si="49"/>
        <v>1.649</v>
      </c>
      <c r="S524" s="230">
        <f t="shared" si="50"/>
        <v>7.4999999999999997E-3</v>
      </c>
      <c r="T524" s="229">
        <f t="shared" si="51"/>
        <v>6.5179999999999998</v>
      </c>
      <c r="U524" s="230">
        <f t="shared" si="52"/>
        <v>8.9999999999999993E-3</v>
      </c>
      <c r="V524" s="229">
        <f t="shared" si="53"/>
        <v>4.8689999999999998</v>
      </c>
    </row>
    <row r="525" spans="2:22">
      <c r="B525" s="119">
        <v>44682</v>
      </c>
      <c r="C525" s="104">
        <v>1.7</v>
      </c>
      <c r="D525" s="104">
        <v>1.6559999999999999</v>
      </c>
      <c r="E525" s="104">
        <v>1.712</v>
      </c>
      <c r="F525" s="104">
        <v>1.64</v>
      </c>
      <c r="G525" s="105">
        <v>3.09E-2</v>
      </c>
      <c r="H525" s="225"/>
      <c r="I525" s="225"/>
      <c r="J525" s="120" t="s">
        <v>2060</v>
      </c>
      <c r="K525" s="104">
        <v>6.7489999999999997</v>
      </c>
      <c r="L525" s="104">
        <v>6.7830000000000004</v>
      </c>
      <c r="M525" s="104">
        <v>6.7830000000000004</v>
      </c>
      <c r="N525" s="104">
        <v>6.7229999999999999</v>
      </c>
      <c r="O525" s="105">
        <v>8.3999999999999995E-3</v>
      </c>
      <c r="P525" s="225"/>
      <c r="Q525" s="228">
        <f t="shared" si="48"/>
        <v>44682</v>
      </c>
      <c r="R525" s="229">
        <f t="shared" si="49"/>
        <v>1.7</v>
      </c>
      <c r="S525" s="230">
        <f t="shared" si="50"/>
        <v>3.09E-2</v>
      </c>
      <c r="T525" s="229">
        <f t="shared" si="51"/>
        <v>6.508</v>
      </c>
      <c r="U525" s="230">
        <f t="shared" si="52"/>
        <v>-1.5E-3</v>
      </c>
      <c r="V525" s="229">
        <f t="shared" si="53"/>
        <v>4.8079999999999998</v>
      </c>
    </row>
    <row r="526" spans="2:22">
      <c r="B526" s="119">
        <v>44713</v>
      </c>
      <c r="C526" s="104">
        <v>1.728</v>
      </c>
      <c r="D526" s="104">
        <v>1.7</v>
      </c>
      <c r="E526" s="104">
        <v>1.7529999999999999</v>
      </c>
      <c r="F526" s="104">
        <v>1.6859999999999999</v>
      </c>
      <c r="G526" s="105">
        <v>1.66E-2</v>
      </c>
      <c r="H526" s="225"/>
      <c r="I526" s="225"/>
      <c r="J526" s="120" t="s">
        <v>2061</v>
      </c>
      <c r="K526" s="104">
        <v>6.7389999999999999</v>
      </c>
      <c r="L526" s="104">
        <v>6.7919999999999998</v>
      </c>
      <c r="M526" s="104">
        <v>6.7919999999999998</v>
      </c>
      <c r="N526" s="104">
        <v>6.7389999999999999</v>
      </c>
      <c r="O526" s="105">
        <v>-1.5E-3</v>
      </c>
      <c r="P526" s="225"/>
      <c r="Q526" s="228">
        <f t="shared" si="48"/>
        <v>44713</v>
      </c>
      <c r="R526" s="229">
        <f t="shared" si="49"/>
        <v>1.728</v>
      </c>
      <c r="S526" s="230">
        <f t="shared" si="50"/>
        <v>1.66E-2</v>
      </c>
      <c r="T526" s="229">
        <f t="shared" si="51"/>
        <v>6.5250000000000004</v>
      </c>
      <c r="U526" s="230">
        <f t="shared" si="52"/>
        <v>2.5999999999999999E-3</v>
      </c>
      <c r="V526" s="229">
        <f t="shared" si="53"/>
        <v>4.7970000000000006</v>
      </c>
    </row>
    <row r="527" spans="2:22">
      <c r="B527" s="119">
        <v>44743</v>
      </c>
      <c r="C527" s="104">
        <v>1.7649999999999999</v>
      </c>
      <c r="D527" s="104">
        <v>1.7250000000000001</v>
      </c>
      <c r="E527" s="104">
        <v>1.8009999999999999</v>
      </c>
      <c r="F527" s="104">
        <v>1.7110000000000001</v>
      </c>
      <c r="G527" s="105">
        <v>2.1600000000000001E-2</v>
      </c>
      <c r="H527" s="225"/>
      <c r="I527" s="225"/>
      <c r="J527" s="120" t="s">
        <v>2062</v>
      </c>
      <c r="K527" s="104">
        <v>6.7590000000000003</v>
      </c>
      <c r="L527" s="104">
        <v>6.7770000000000001</v>
      </c>
      <c r="M527" s="104">
        <v>6.7839999999999998</v>
      </c>
      <c r="N527" s="104">
        <v>6.7489999999999997</v>
      </c>
      <c r="O527" s="105">
        <v>3.0000000000000001E-3</v>
      </c>
      <c r="P527" s="225"/>
      <c r="Q527" s="228">
        <f t="shared" si="48"/>
        <v>44743</v>
      </c>
      <c r="R527" s="229">
        <f t="shared" si="49"/>
        <v>1.7649999999999999</v>
      </c>
      <c r="S527" s="230">
        <f t="shared" si="50"/>
        <v>2.1600000000000001E-2</v>
      </c>
      <c r="T527" s="229">
        <f t="shared" si="51"/>
        <v>6.5419999999999998</v>
      </c>
      <c r="U527" s="230">
        <f t="shared" si="52"/>
        <v>2.5999999999999999E-3</v>
      </c>
      <c r="V527" s="229">
        <f t="shared" si="53"/>
        <v>4.7770000000000001</v>
      </c>
    </row>
    <row r="528" spans="2:22">
      <c r="B528" s="119">
        <v>44835</v>
      </c>
      <c r="C528" s="104">
        <v>1.7549999999999999</v>
      </c>
      <c r="D528" s="104">
        <v>1.7669999999999999</v>
      </c>
      <c r="E528" s="104">
        <v>1.8080000000000001</v>
      </c>
      <c r="F528" s="104">
        <v>1.75</v>
      </c>
      <c r="G528" s="105">
        <v>-5.8999999999999999E-3</v>
      </c>
      <c r="H528" s="225"/>
      <c r="I528" s="225"/>
      <c r="J528" s="120" t="s">
        <v>2063</v>
      </c>
      <c r="K528" s="104">
        <v>6.7489999999999997</v>
      </c>
      <c r="L528" s="104">
        <v>6.77</v>
      </c>
      <c r="M528" s="104">
        <v>6.77</v>
      </c>
      <c r="N528" s="104">
        <v>6.7380000000000004</v>
      </c>
      <c r="O528" s="105">
        <v>-1.5E-3</v>
      </c>
      <c r="P528" s="225"/>
      <c r="Q528" s="228">
        <f t="shared" si="48"/>
        <v>44835</v>
      </c>
      <c r="R528" s="229">
        <f t="shared" si="49"/>
        <v>1.7549999999999999</v>
      </c>
      <c r="S528" s="230">
        <f t="shared" si="50"/>
        <v>-5.8999999999999999E-3</v>
      </c>
      <c r="T528" s="229">
        <f t="shared" si="51"/>
        <v>6.59</v>
      </c>
      <c r="U528" s="230">
        <f t="shared" si="52"/>
        <v>7.3000000000000001E-3</v>
      </c>
      <c r="V528" s="229">
        <f t="shared" si="53"/>
        <v>4.835</v>
      </c>
    </row>
    <row r="529" spans="2:22">
      <c r="B529" s="119">
        <v>44866</v>
      </c>
      <c r="C529" s="104">
        <v>1.746</v>
      </c>
      <c r="D529" s="104">
        <v>1.7689999999999999</v>
      </c>
      <c r="E529" s="104">
        <v>1.7849999999999999</v>
      </c>
      <c r="F529" s="104">
        <v>1.7370000000000001</v>
      </c>
      <c r="G529" s="105">
        <v>-5.0000000000000001E-3</v>
      </c>
      <c r="H529" s="225"/>
      <c r="I529" s="225"/>
      <c r="J529" s="120" t="s">
        <v>2064</v>
      </c>
      <c r="K529" s="104">
        <v>6.77</v>
      </c>
      <c r="L529" s="104">
        <v>6.7770000000000001</v>
      </c>
      <c r="M529" s="104">
        <v>6.7770000000000001</v>
      </c>
      <c r="N529" s="104">
        <v>6.7489999999999997</v>
      </c>
      <c r="O529" s="105">
        <v>3.0999999999999999E-3</v>
      </c>
      <c r="P529" s="225"/>
      <c r="Q529" s="228">
        <f t="shared" si="48"/>
        <v>44866</v>
      </c>
      <c r="R529" s="229">
        <f t="shared" si="49"/>
        <v>1.746</v>
      </c>
      <c r="S529" s="230">
        <f t="shared" si="50"/>
        <v>-5.0000000000000001E-3</v>
      </c>
      <c r="T529" s="229">
        <f t="shared" si="51"/>
        <v>6.57</v>
      </c>
      <c r="U529" s="230">
        <f t="shared" si="52"/>
        <v>-3.0000000000000001E-3</v>
      </c>
      <c r="V529" s="229">
        <f t="shared" si="53"/>
        <v>4.8239999999999998</v>
      </c>
    </row>
    <row r="530" spans="2:22">
      <c r="B530" s="119">
        <v>44896</v>
      </c>
      <c r="C530" s="104">
        <v>1.752</v>
      </c>
      <c r="D530" s="104">
        <v>1.7430000000000001</v>
      </c>
      <c r="E530" s="104">
        <v>1.7529999999999999</v>
      </c>
      <c r="F530" s="104">
        <v>1.7110000000000001</v>
      </c>
      <c r="G530" s="105">
        <v>3.0999999999999999E-3</v>
      </c>
      <c r="H530" s="225"/>
      <c r="I530" s="225"/>
      <c r="J530" s="119">
        <v>44595</v>
      </c>
      <c r="K530" s="104">
        <v>6.8140000000000001</v>
      </c>
      <c r="L530" s="104">
        <v>6.7990000000000004</v>
      </c>
      <c r="M530" s="104">
        <v>6.8170000000000002</v>
      </c>
      <c r="N530" s="104">
        <v>6.7969999999999997</v>
      </c>
      <c r="O530" s="105">
        <v>6.4999999999999997E-3</v>
      </c>
      <c r="P530" s="225"/>
      <c r="Q530" s="228">
        <f t="shared" si="48"/>
        <v>44896</v>
      </c>
      <c r="R530" s="229">
        <f t="shared" si="49"/>
        <v>1.752</v>
      </c>
      <c r="S530" s="230">
        <f t="shared" si="50"/>
        <v>3.0999999999999999E-3</v>
      </c>
      <c r="T530" s="229">
        <f t="shared" si="51"/>
        <v>6.593</v>
      </c>
      <c r="U530" s="230">
        <f t="shared" si="52"/>
        <v>3.5000000000000001E-3</v>
      </c>
      <c r="V530" s="229">
        <f t="shared" si="53"/>
        <v>4.8410000000000002</v>
      </c>
    </row>
    <row r="531" spans="2:22">
      <c r="B531" s="120" t="s">
        <v>2042</v>
      </c>
      <c r="C531" s="104">
        <v>1.7010000000000001</v>
      </c>
      <c r="D531" s="104">
        <v>1.748</v>
      </c>
      <c r="E531" s="104">
        <v>1.76</v>
      </c>
      <c r="F531" s="104">
        <v>1.694</v>
      </c>
      <c r="G531" s="105">
        <v>-2.92E-2</v>
      </c>
      <c r="H531" s="225"/>
      <c r="I531" s="225"/>
      <c r="J531" s="119">
        <v>44623</v>
      </c>
      <c r="K531" s="104">
        <v>6.8259999999999996</v>
      </c>
      <c r="L531" s="104">
        <v>6.8559999999999999</v>
      </c>
      <c r="M531" s="104">
        <v>6.8559999999999999</v>
      </c>
      <c r="N531" s="104">
        <v>6.8230000000000004</v>
      </c>
      <c r="O531" s="105">
        <v>1.8E-3</v>
      </c>
      <c r="P531" s="225"/>
      <c r="Q531" s="228" t="str">
        <f t="shared" si="48"/>
        <v>13-01-2022</v>
      </c>
      <c r="R531" s="229">
        <f t="shared" si="49"/>
        <v>1.7010000000000001</v>
      </c>
      <c r="S531" s="230">
        <f t="shared" si="50"/>
        <v>-2.92E-2</v>
      </c>
      <c r="T531" s="229">
        <f t="shared" si="51"/>
        <v>6.5609999999999999</v>
      </c>
      <c r="U531" s="230">
        <f t="shared" si="52"/>
        <v>-4.8999999999999998E-3</v>
      </c>
      <c r="V531" s="229">
        <f t="shared" si="53"/>
        <v>4.8599999999999994</v>
      </c>
    </row>
    <row r="532" spans="2:22">
      <c r="B532" s="120" t="s">
        <v>2043</v>
      </c>
      <c r="C532" s="104">
        <v>1.7929999999999999</v>
      </c>
      <c r="D532" s="104">
        <v>1.72</v>
      </c>
      <c r="E532" s="104">
        <v>1.7949999999999999</v>
      </c>
      <c r="F532" s="104">
        <v>1.706</v>
      </c>
      <c r="G532" s="105">
        <v>5.4300000000000001E-2</v>
      </c>
      <c r="H532" s="225"/>
      <c r="I532" s="225"/>
      <c r="J532" s="119">
        <v>44654</v>
      </c>
      <c r="K532" s="104">
        <v>6.8129999999999997</v>
      </c>
      <c r="L532" s="104">
        <v>6.8129999999999997</v>
      </c>
      <c r="M532" s="104">
        <v>6.8239999999999998</v>
      </c>
      <c r="N532" s="104">
        <v>6.8019999999999996</v>
      </c>
      <c r="O532" s="105">
        <v>-1.9E-3</v>
      </c>
      <c r="P532" s="225"/>
      <c r="Q532" s="228" t="str">
        <f t="shared" si="48"/>
        <v>14-01-2022</v>
      </c>
      <c r="R532" s="229">
        <f t="shared" si="49"/>
        <v>1.7929999999999999</v>
      </c>
      <c r="S532" s="230">
        <f t="shared" si="50"/>
        <v>5.4300000000000001E-2</v>
      </c>
      <c r="T532" s="229">
        <f t="shared" si="51"/>
        <v>6.5819999999999999</v>
      </c>
      <c r="U532" s="230">
        <f t="shared" si="52"/>
        <v>3.2000000000000002E-3</v>
      </c>
      <c r="V532" s="229">
        <f t="shared" si="53"/>
        <v>4.7889999999999997</v>
      </c>
    </row>
    <row r="533" spans="2:22">
      <c r="B533" s="120" t="s">
        <v>2044</v>
      </c>
      <c r="C533" s="104">
        <v>1.8089999999999999</v>
      </c>
      <c r="D533" s="104">
        <v>1.8129999999999999</v>
      </c>
      <c r="E533" s="104">
        <v>1.8129999999999999</v>
      </c>
      <c r="F533" s="104">
        <v>1.8089999999999999</v>
      </c>
      <c r="G533" s="105">
        <v>8.8999999999999999E-3</v>
      </c>
      <c r="H533" s="225"/>
      <c r="I533" s="225"/>
      <c r="J533" s="119">
        <v>44745</v>
      </c>
      <c r="K533" s="104">
        <v>6.8879999999999999</v>
      </c>
      <c r="L533" s="104">
        <v>6.8559999999999999</v>
      </c>
      <c r="M533" s="104">
        <v>6.8959999999999999</v>
      </c>
      <c r="N533" s="104">
        <v>6.8559999999999999</v>
      </c>
      <c r="O533" s="105">
        <v>1.0999999999999999E-2</v>
      </c>
      <c r="P533" s="225"/>
      <c r="Q533" s="228" t="str">
        <f t="shared" si="48"/>
        <v>17-01-2022</v>
      </c>
      <c r="R533" s="229">
        <f t="shared" si="49"/>
        <v>1.8089999999999999</v>
      </c>
      <c r="S533" s="230">
        <f t="shared" si="50"/>
        <v>8.8999999999999999E-3</v>
      </c>
      <c r="T533" s="229">
        <f t="shared" si="51"/>
        <v>6.6360000000000001</v>
      </c>
      <c r="U533" s="230">
        <f t="shared" si="52"/>
        <v>8.2000000000000007E-3</v>
      </c>
      <c r="V533" s="229">
        <f t="shared" si="53"/>
        <v>4.827</v>
      </c>
    </row>
    <row r="534" spans="2:22">
      <c r="B534" s="120" t="s">
        <v>2045</v>
      </c>
      <c r="C534" s="104">
        <v>1.875</v>
      </c>
      <c r="D534" s="104">
        <v>1.8069999999999999</v>
      </c>
      <c r="E534" s="104">
        <v>1.881</v>
      </c>
      <c r="F534" s="104">
        <v>1.8069999999999999</v>
      </c>
      <c r="G534" s="105">
        <v>3.6700000000000003E-2</v>
      </c>
      <c r="H534" s="225"/>
      <c r="I534" s="225"/>
      <c r="J534" s="119">
        <v>44776</v>
      </c>
      <c r="K534" s="104">
        <v>6.8949999999999996</v>
      </c>
      <c r="L534" s="104">
        <v>6.8920000000000003</v>
      </c>
      <c r="M534" s="104">
        <v>6.9039999999999999</v>
      </c>
      <c r="N534" s="104">
        <v>6.8810000000000002</v>
      </c>
      <c r="O534" s="105">
        <v>1E-3</v>
      </c>
      <c r="P534" s="225"/>
      <c r="Q534" s="228" t="str">
        <f t="shared" si="48"/>
        <v>18-01-2022</v>
      </c>
      <c r="R534" s="229">
        <f t="shared" si="49"/>
        <v>1.875</v>
      </c>
      <c r="S534" s="230">
        <f t="shared" si="50"/>
        <v>3.6700000000000003E-2</v>
      </c>
      <c r="T534" s="229">
        <f t="shared" si="51"/>
        <v>6.6269999999999998</v>
      </c>
      <c r="U534" s="230">
        <f t="shared" si="52"/>
        <v>-1.4E-3</v>
      </c>
      <c r="V534" s="229">
        <f t="shared" si="53"/>
        <v>4.7519999999999998</v>
      </c>
    </row>
    <row r="535" spans="2:22">
      <c r="B535" s="120" t="s">
        <v>2046</v>
      </c>
      <c r="C535" s="104">
        <v>1.8540000000000001</v>
      </c>
      <c r="D535" s="104">
        <v>1.873</v>
      </c>
      <c r="E535" s="104">
        <v>1.9019999999999999</v>
      </c>
      <c r="F535" s="104">
        <v>1.8220000000000001</v>
      </c>
      <c r="G535" s="105">
        <v>-1.14E-2</v>
      </c>
      <c r="H535" s="225"/>
      <c r="I535" s="225"/>
      <c r="J535" s="119">
        <v>44807</v>
      </c>
      <c r="K535" s="104">
        <v>6.8449999999999998</v>
      </c>
      <c r="L535" s="104">
        <v>6.9189999999999996</v>
      </c>
      <c r="M535" s="104">
        <v>6.9189999999999996</v>
      </c>
      <c r="N535" s="104">
        <v>6.8419999999999996</v>
      </c>
      <c r="O535" s="105">
        <v>-7.3000000000000001E-3</v>
      </c>
      <c r="P535" s="225"/>
      <c r="Q535" s="228" t="str">
        <f t="shared" si="48"/>
        <v>19-01-2022</v>
      </c>
      <c r="R535" s="229">
        <f t="shared" si="49"/>
        <v>1.8540000000000001</v>
      </c>
      <c r="S535" s="230">
        <f t="shared" si="50"/>
        <v>-1.14E-2</v>
      </c>
      <c r="T535" s="229">
        <f t="shared" si="51"/>
        <v>6.5979999999999999</v>
      </c>
      <c r="U535" s="230">
        <f t="shared" si="52"/>
        <v>-4.4000000000000003E-3</v>
      </c>
      <c r="V535" s="229">
        <f t="shared" si="53"/>
        <v>4.7439999999999998</v>
      </c>
    </row>
    <row r="536" spans="2:22">
      <c r="B536" s="120" t="s">
        <v>2047</v>
      </c>
      <c r="C536" s="104">
        <v>1.8109999999999999</v>
      </c>
      <c r="D536" s="104">
        <v>1.863</v>
      </c>
      <c r="E536" s="104">
        <v>1.87</v>
      </c>
      <c r="F536" s="104">
        <v>1.804</v>
      </c>
      <c r="G536" s="105">
        <v>-2.3099999999999999E-2</v>
      </c>
      <c r="H536" s="225"/>
      <c r="I536" s="225"/>
      <c r="J536" s="119">
        <v>44837</v>
      </c>
      <c r="K536" s="104">
        <v>6.8090000000000002</v>
      </c>
      <c r="L536" s="104">
        <v>6.8419999999999996</v>
      </c>
      <c r="M536" s="104">
        <v>6.8419999999999996</v>
      </c>
      <c r="N536" s="104">
        <v>6.7889999999999997</v>
      </c>
      <c r="O536" s="105">
        <v>-5.3E-3</v>
      </c>
      <c r="P536" s="225"/>
      <c r="Q536" s="228" t="str">
        <f t="shared" si="48"/>
        <v>20-01-2022</v>
      </c>
      <c r="R536" s="229">
        <f t="shared" si="49"/>
        <v>1.8109999999999999</v>
      </c>
      <c r="S536" s="230">
        <f t="shared" si="50"/>
        <v>-2.3099999999999999E-2</v>
      </c>
      <c r="T536" s="229">
        <f t="shared" si="51"/>
        <v>6.6079999999999997</v>
      </c>
      <c r="U536" s="230">
        <f t="shared" si="52"/>
        <v>1.5E-3</v>
      </c>
      <c r="V536" s="229">
        <f t="shared" si="53"/>
        <v>4.7969999999999997</v>
      </c>
    </row>
    <row r="537" spans="2:22">
      <c r="B537" s="120" t="s">
        <v>2048</v>
      </c>
      <c r="C537" s="104">
        <v>1.77</v>
      </c>
      <c r="D537" s="104">
        <v>1.7909999999999999</v>
      </c>
      <c r="E537" s="104">
        <v>1.8009999999999999</v>
      </c>
      <c r="F537" s="104">
        <v>1.7330000000000001</v>
      </c>
      <c r="G537" s="105">
        <v>-2.24E-2</v>
      </c>
      <c r="H537" s="225"/>
      <c r="I537" s="225"/>
      <c r="J537" s="119">
        <v>44868</v>
      </c>
      <c r="K537" s="104">
        <v>6.8550000000000004</v>
      </c>
      <c r="L537" s="104">
        <v>6.806</v>
      </c>
      <c r="M537" s="104">
        <v>6.8639999999999999</v>
      </c>
      <c r="N537" s="104">
        <v>6.7919999999999998</v>
      </c>
      <c r="O537" s="105">
        <v>6.7999999999999996E-3</v>
      </c>
      <c r="P537" s="225"/>
      <c r="Q537" s="228" t="str">
        <f t="shared" si="48"/>
        <v>21-01-2022</v>
      </c>
      <c r="R537" s="229">
        <f t="shared" si="49"/>
        <v>1.77</v>
      </c>
      <c r="S537" s="230">
        <f t="shared" si="50"/>
        <v>-2.24E-2</v>
      </c>
      <c r="T537" s="229">
        <f t="shared" si="51"/>
        <v>6.62</v>
      </c>
      <c r="U537" s="230">
        <f t="shared" si="52"/>
        <v>1.8E-3</v>
      </c>
      <c r="V537" s="229">
        <f t="shared" si="53"/>
        <v>4.8499999999999996</v>
      </c>
    </row>
    <row r="538" spans="2:22">
      <c r="B538" s="120" t="s">
        <v>2049</v>
      </c>
      <c r="C538" s="104">
        <v>1.776</v>
      </c>
      <c r="D538" s="104">
        <v>1.772</v>
      </c>
      <c r="E538" s="104">
        <v>1.7849999999999999</v>
      </c>
      <c r="F538" s="104">
        <v>1.7070000000000001</v>
      </c>
      <c r="G538" s="105">
        <v>3.0999999999999999E-3</v>
      </c>
      <c r="H538" s="225"/>
      <c r="I538" s="225"/>
      <c r="J538" s="120" t="s">
        <v>2065</v>
      </c>
      <c r="K538" s="104">
        <v>6.8540000000000001</v>
      </c>
      <c r="L538" s="104">
        <v>6.8920000000000003</v>
      </c>
      <c r="M538" s="104">
        <v>6.8920000000000003</v>
      </c>
      <c r="N538" s="104">
        <v>6.8289999999999997</v>
      </c>
      <c r="O538" s="105">
        <v>-1E-4</v>
      </c>
      <c r="P538" s="225"/>
      <c r="Q538" s="228" t="str">
        <f t="shared" si="48"/>
        <v>24-01-2022</v>
      </c>
      <c r="R538" s="229">
        <f t="shared" si="49"/>
        <v>1.776</v>
      </c>
      <c r="S538" s="230">
        <f t="shared" si="50"/>
        <v>3.0999999999999999E-3</v>
      </c>
      <c r="T538" s="229">
        <f t="shared" si="51"/>
        <v>6.6520000000000001</v>
      </c>
      <c r="U538" s="230">
        <f t="shared" si="52"/>
        <v>4.7999999999999996E-3</v>
      </c>
      <c r="V538" s="229">
        <f t="shared" si="53"/>
        <v>4.8760000000000003</v>
      </c>
    </row>
    <row r="539" spans="2:22">
      <c r="B539" s="120" t="s">
        <v>2050</v>
      </c>
      <c r="C539" s="104">
        <v>1.776</v>
      </c>
      <c r="D539" s="104">
        <v>1.7689999999999999</v>
      </c>
      <c r="E539" s="104">
        <v>1.7969999999999999</v>
      </c>
      <c r="F539" s="104">
        <v>1.728</v>
      </c>
      <c r="G539" s="105">
        <v>0</v>
      </c>
      <c r="H539" s="225"/>
      <c r="I539" s="225"/>
      <c r="J539" s="120" t="s">
        <v>2066</v>
      </c>
      <c r="K539" s="104">
        <v>6.8209999999999997</v>
      </c>
      <c r="L539" s="104">
        <v>6.8710000000000004</v>
      </c>
      <c r="M539" s="104">
        <v>6.8710000000000004</v>
      </c>
      <c r="N539" s="104">
        <v>6.8159999999999998</v>
      </c>
      <c r="O539" s="105">
        <v>-4.7999999999999996E-3</v>
      </c>
      <c r="P539" s="225"/>
      <c r="Q539" s="228" t="str">
        <f t="shared" si="48"/>
        <v>25-01-2022</v>
      </c>
      <c r="R539" s="229">
        <f t="shared" si="49"/>
        <v>1.776</v>
      </c>
      <c r="S539" s="230">
        <f t="shared" si="50"/>
        <v>0</v>
      </c>
      <c r="T539" s="229">
        <f t="shared" si="51"/>
        <v>6.6619999999999999</v>
      </c>
      <c r="U539" s="230">
        <f t="shared" si="52"/>
        <v>1.5E-3</v>
      </c>
      <c r="V539" s="229">
        <f t="shared" si="53"/>
        <v>4.8860000000000001</v>
      </c>
    </row>
    <row r="540" spans="2:22">
      <c r="B540" s="120" t="s">
        <v>2067</v>
      </c>
      <c r="C540" s="104">
        <v>1.873</v>
      </c>
      <c r="D540" s="104">
        <v>1.778</v>
      </c>
      <c r="E540" s="104">
        <v>1.88</v>
      </c>
      <c r="F540" s="104">
        <v>1.7649999999999999</v>
      </c>
      <c r="G540" s="105">
        <v>5.4399999999999997E-2</v>
      </c>
      <c r="H540" s="225"/>
      <c r="I540" s="225"/>
      <c r="J540" s="120" t="s">
        <v>2068</v>
      </c>
      <c r="K540" s="104">
        <v>6.7880000000000003</v>
      </c>
      <c r="L540" s="104">
        <v>6.8250000000000002</v>
      </c>
      <c r="M540" s="104">
        <v>6.8319999999999999</v>
      </c>
      <c r="N540" s="104">
        <v>6.7880000000000003</v>
      </c>
      <c r="O540" s="105">
        <v>-4.7999999999999996E-3</v>
      </c>
      <c r="P540" s="225"/>
      <c r="Q540" s="228">
        <f t="shared" si="48"/>
        <v>0</v>
      </c>
      <c r="R540" s="229">
        <f t="shared" si="49"/>
        <v>0</v>
      </c>
      <c r="S540" s="230">
        <f t="shared" si="50"/>
        <v>0</v>
      </c>
      <c r="T540" s="229">
        <f t="shared" si="51"/>
        <v>0</v>
      </c>
      <c r="U540" s="230">
        <f t="shared" si="52"/>
        <v>0</v>
      </c>
      <c r="V540" s="229">
        <f t="shared" si="53"/>
        <v>0</v>
      </c>
    </row>
    <row r="541" spans="2:22">
      <c r="B541" s="120" t="s">
        <v>2051</v>
      </c>
      <c r="C541" s="104">
        <v>1.8029999999999999</v>
      </c>
      <c r="D541" s="104">
        <v>1.851</v>
      </c>
      <c r="E541" s="104">
        <v>1.8620000000000001</v>
      </c>
      <c r="F541" s="104">
        <v>1.782</v>
      </c>
      <c r="G541" s="105">
        <v>-3.7199999999999997E-2</v>
      </c>
      <c r="H541" s="225"/>
      <c r="I541" s="225"/>
      <c r="J541" s="120" t="s">
        <v>2069</v>
      </c>
      <c r="K541" s="104">
        <v>6.7779999999999996</v>
      </c>
      <c r="L541" s="104">
        <v>6.8040000000000003</v>
      </c>
      <c r="M541" s="104">
        <v>6.8209999999999997</v>
      </c>
      <c r="N541" s="104">
        <v>6.774</v>
      </c>
      <c r="O541" s="105">
        <v>-1.5E-3</v>
      </c>
      <c r="P541" s="225"/>
      <c r="Q541" s="228" t="str">
        <f t="shared" si="48"/>
        <v>27-01-2022</v>
      </c>
      <c r="R541" s="229">
        <f t="shared" si="49"/>
        <v>1.8029999999999999</v>
      </c>
      <c r="S541" s="230">
        <f t="shared" si="50"/>
        <v>-3.7199999999999997E-2</v>
      </c>
      <c r="T541" s="229">
        <f t="shared" si="51"/>
        <v>6.7460000000000004</v>
      </c>
      <c r="U541" s="230">
        <f t="shared" si="52"/>
        <v>1.26E-2</v>
      </c>
      <c r="V541" s="229">
        <f t="shared" si="53"/>
        <v>4.9430000000000005</v>
      </c>
    </row>
    <row r="542" spans="2:22">
      <c r="B542" s="120" t="s">
        <v>2052</v>
      </c>
      <c r="C542" s="104">
        <v>1.778</v>
      </c>
      <c r="D542" s="104">
        <v>1.8080000000000001</v>
      </c>
      <c r="E542" s="104">
        <v>1.8540000000000001</v>
      </c>
      <c r="F542" s="104">
        <v>1.7709999999999999</v>
      </c>
      <c r="G542" s="105">
        <v>-1.3599999999999999E-2</v>
      </c>
      <c r="H542" s="225"/>
      <c r="I542" s="225"/>
      <c r="J542" s="120" t="s">
        <v>2070</v>
      </c>
      <c r="K542" s="104">
        <v>6.7809999999999997</v>
      </c>
      <c r="L542" s="104">
        <v>6.8209999999999997</v>
      </c>
      <c r="M542" s="104">
        <v>6.8209999999999997</v>
      </c>
      <c r="N542" s="104">
        <v>6.7809999999999997</v>
      </c>
      <c r="O542" s="105">
        <v>4.0000000000000002E-4</v>
      </c>
      <c r="P542" s="225"/>
      <c r="Q542" s="228" t="str">
        <f t="shared" si="48"/>
        <v>28-01-2022</v>
      </c>
      <c r="R542" s="229">
        <f t="shared" si="49"/>
        <v>1.778</v>
      </c>
      <c r="S542" s="230">
        <f t="shared" si="50"/>
        <v>-1.3599999999999999E-2</v>
      </c>
      <c r="T542" s="229">
        <f t="shared" si="51"/>
        <v>6.7679999999999998</v>
      </c>
      <c r="U542" s="230">
        <f t="shared" si="52"/>
        <v>3.3E-3</v>
      </c>
      <c r="V542" s="229">
        <f t="shared" si="53"/>
        <v>4.99</v>
      </c>
    </row>
    <row r="543" spans="2:22">
      <c r="B543" s="120" t="s">
        <v>2053</v>
      </c>
      <c r="C543" s="104">
        <v>1.784</v>
      </c>
      <c r="D543" s="104">
        <v>1.7889999999999999</v>
      </c>
      <c r="E543" s="104">
        <v>1.8160000000000001</v>
      </c>
      <c r="F543" s="104">
        <v>1.77</v>
      </c>
      <c r="G543" s="105">
        <v>3.0000000000000001E-3</v>
      </c>
      <c r="H543" s="225"/>
      <c r="I543" s="225"/>
      <c r="J543" s="120" t="s">
        <v>2071</v>
      </c>
      <c r="K543" s="104">
        <v>6.8310000000000004</v>
      </c>
      <c r="L543" s="104">
        <v>6.835</v>
      </c>
      <c r="M543" s="104">
        <v>6.8440000000000003</v>
      </c>
      <c r="N543" s="104">
        <v>6.819</v>
      </c>
      <c r="O543" s="105">
        <v>7.4000000000000003E-3</v>
      </c>
      <c r="P543" s="225"/>
      <c r="Q543" s="228" t="str">
        <f t="shared" si="48"/>
        <v>31-01-2022</v>
      </c>
      <c r="R543" s="229">
        <f t="shared" si="49"/>
        <v>1.784</v>
      </c>
      <c r="S543" s="230">
        <f t="shared" si="50"/>
        <v>3.0000000000000001E-3</v>
      </c>
      <c r="T543" s="229">
        <f t="shared" si="51"/>
        <v>6.6840000000000002</v>
      </c>
      <c r="U543" s="230">
        <f t="shared" si="52"/>
        <v>-1.24E-2</v>
      </c>
      <c r="V543" s="229">
        <f t="shared" si="53"/>
        <v>4.9000000000000004</v>
      </c>
    </row>
    <row r="544" spans="2:22">
      <c r="B544" s="119">
        <v>44563</v>
      </c>
      <c r="C544" s="104">
        <v>1.7949999999999999</v>
      </c>
      <c r="D544" s="104">
        <v>1.7869999999999999</v>
      </c>
      <c r="E544" s="104">
        <v>1.82</v>
      </c>
      <c r="F544" s="104">
        <v>1.7390000000000001</v>
      </c>
      <c r="G544" s="105">
        <v>6.1000000000000004E-3</v>
      </c>
      <c r="H544" s="225"/>
      <c r="I544" s="225"/>
      <c r="J544" s="120" t="s">
        <v>2072</v>
      </c>
      <c r="K544" s="104">
        <v>6.8310000000000004</v>
      </c>
      <c r="L544" s="104">
        <v>6.8490000000000002</v>
      </c>
      <c r="M544" s="104">
        <v>6.8490000000000002</v>
      </c>
      <c r="N544" s="104">
        <v>6.8159999999999998</v>
      </c>
      <c r="O544" s="105">
        <v>0</v>
      </c>
      <c r="P544" s="225"/>
      <c r="Q544" s="228">
        <f t="shared" si="48"/>
        <v>44563</v>
      </c>
      <c r="R544" s="229">
        <f t="shared" si="49"/>
        <v>1.7949999999999999</v>
      </c>
      <c r="S544" s="230">
        <f t="shared" si="50"/>
        <v>6.1000000000000004E-3</v>
      </c>
      <c r="T544" s="229">
        <f t="shared" si="51"/>
        <v>6.8280000000000003</v>
      </c>
      <c r="U544" s="230">
        <f t="shared" si="52"/>
        <v>2.1499999999999998E-2</v>
      </c>
      <c r="V544" s="229">
        <f t="shared" si="53"/>
        <v>5.0330000000000004</v>
      </c>
    </row>
    <row r="545" spans="2:22">
      <c r="B545" s="119">
        <v>44594</v>
      </c>
      <c r="C545" s="104">
        <v>1.7709999999999999</v>
      </c>
      <c r="D545" s="104">
        <v>1.798</v>
      </c>
      <c r="E545" s="104">
        <v>1.8109999999999999</v>
      </c>
      <c r="F545" s="104">
        <v>1.7430000000000001</v>
      </c>
      <c r="G545" s="105">
        <v>-1.29E-2</v>
      </c>
      <c r="H545" s="225"/>
      <c r="I545" s="225"/>
      <c r="J545" s="120" t="s">
        <v>2073</v>
      </c>
      <c r="K545" s="104">
        <v>6.8339999999999996</v>
      </c>
      <c r="L545" s="104">
        <v>6.8479999999999999</v>
      </c>
      <c r="M545" s="104">
        <v>6.8479999999999999</v>
      </c>
      <c r="N545" s="104">
        <v>6.8209999999999997</v>
      </c>
      <c r="O545" s="105">
        <v>4.0000000000000002E-4</v>
      </c>
      <c r="P545" s="225"/>
      <c r="Q545" s="228">
        <f t="shared" si="48"/>
        <v>44594</v>
      </c>
      <c r="R545" s="229">
        <f t="shared" si="49"/>
        <v>1.7709999999999999</v>
      </c>
      <c r="S545" s="230">
        <f t="shared" si="50"/>
        <v>-1.29E-2</v>
      </c>
      <c r="T545" s="229">
        <f t="shared" si="51"/>
        <v>6.88</v>
      </c>
      <c r="U545" s="230">
        <f t="shared" si="52"/>
        <v>7.6E-3</v>
      </c>
      <c r="V545" s="229">
        <f t="shared" si="53"/>
        <v>5.109</v>
      </c>
    </row>
    <row r="546" spans="2:22">
      <c r="B546" s="119">
        <v>44622</v>
      </c>
      <c r="C546" s="104">
        <v>1.8360000000000001</v>
      </c>
      <c r="D546" s="104">
        <v>1.7589999999999999</v>
      </c>
      <c r="E546" s="104">
        <v>1.847</v>
      </c>
      <c r="F546" s="104">
        <v>1.7569999999999999</v>
      </c>
      <c r="G546" s="105">
        <v>3.6400000000000002E-2</v>
      </c>
      <c r="H546" s="225"/>
      <c r="I546" s="225"/>
      <c r="J546" s="120" t="s">
        <v>2074</v>
      </c>
      <c r="K546" s="104">
        <v>6.8109999999999999</v>
      </c>
      <c r="L546" s="104">
        <v>6.8280000000000003</v>
      </c>
      <c r="M546" s="104">
        <v>6.8310000000000004</v>
      </c>
      <c r="N546" s="104">
        <v>6.8109999999999999</v>
      </c>
      <c r="O546" s="105">
        <v>-3.3999999999999998E-3</v>
      </c>
      <c r="P546" s="225"/>
      <c r="Q546" s="228">
        <f t="shared" si="48"/>
        <v>44622</v>
      </c>
      <c r="R546" s="229">
        <f t="shared" si="49"/>
        <v>1.8360000000000001</v>
      </c>
      <c r="S546" s="230">
        <f t="shared" si="50"/>
        <v>3.6400000000000002E-2</v>
      </c>
      <c r="T546" s="229">
        <f t="shared" si="51"/>
        <v>6.8890000000000002</v>
      </c>
      <c r="U546" s="230">
        <f t="shared" si="52"/>
        <v>1.2999999999999999E-3</v>
      </c>
      <c r="V546" s="229">
        <f t="shared" si="53"/>
        <v>5.0529999999999999</v>
      </c>
    </row>
    <row r="547" spans="2:22">
      <c r="B547" s="119">
        <v>44653</v>
      </c>
      <c r="C547" s="104">
        <v>1.9159999999999999</v>
      </c>
      <c r="D547" s="104">
        <v>1.8340000000000001</v>
      </c>
      <c r="E547" s="104">
        <v>1.9359999999999999</v>
      </c>
      <c r="F547" s="104">
        <v>1.8089999999999999</v>
      </c>
      <c r="G547" s="105">
        <v>4.3400000000000001E-2</v>
      </c>
      <c r="H547" s="225"/>
      <c r="I547" s="225"/>
      <c r="J547" s="120" t="s">
        <v>2075</v>
      </c>
      <c r="K547" s="104">
        <v>6.8360000000000003</v>
      </c>
      <c r="L547" s="104">
        <v>6.8630000000000004</v>
      </c>
      <c r="M547" s="104">
        <v>6.8630000000000004</v>
      </c>
      <c r="N547" s="104">
        <v>6.8280000000000003</v>
      </c>
      <c r="O547" s="105">
        <v>3.7000000000000002E-3</v>
      </c>
      <c r="P547" s="225"/>
      <c r="Q547" s="228">
        <f t="shared" si="48"/>
        <v>44653</v>
      </c>
      <c r="R547" s="229">
        <f t="shared" si="49"/>
        <v>1.9159999999999999</v>
      </c>
      <c r="S547" s="230">
        <f t="shared" si="50"/>
        <v>4.3400000000000001E-2</v>
      </c>
      <c r="T547" s="229">
        <f t="shared" si="51"/>
        <v>6.8789999999999996</v>
      </c>
      <c r="U547" s="230">
        <f t="shared" si="52"/>
        <v>-1.5E-3</v>
      </c>
      <c r="V547" s="229">
        <f t="shared" si="53"/>
        <v>4.9629999999999992</v>
      </c>
    </row>
    <row r="548" spans="2:22">
      <c r="B548" s="119">
        <v>44744</v>
      </c>
      <c r="C548" s="104">
        <v>1.919</v>
      </c>
      <c r="D548" s="104">
        <v>1.9079999999999999</v>
      </c>
      <c r="E548" s="104">
        <v>1.9390000000000001</v>
      </c>
      <c r="F548" s="104">
        <v>1.8959999999999999</v>
      </c>
      <c r="G548" s="105">
        <v>2E-3</v>
      </c>
      <c r="H548" s="225"/>
      <c r="I548" s="225"/>
      <c r="J548" s="120" t="s">
        <v>2076</v>
      </c>
      <c r="K548" s="104">
        <v>6.8209999999999997</v>
      </c>
      <c r="L548" s="104">
        <v>6.8890000000000002</v>
      </c>
      <c r="M548" s="104">
        <v>6.8890000000000002</v>
      </c>
      <c r="N548" s="104">
        <v>6.8170000000000002</v>
      </c>
      <c r="O548" s="105">
        <v>-2.2000000000000001E-3</v>
      </c>
      <c r="P548" s="225"/>
      <c r="Q548" s="228">
        <f t="shared" si="48"/>
        <v>0</v>
      </c>
      <c r="R548" s="229">
        <f t="shared" si="49"/>
        <v>0</v>
      </c>
      <c r="S548" s="230">
        <f t="shared" si="50"/>
        <v>0</v>
      </c>
      <c r="T548" s="229">
        <f t="shared" si="51"/>
        <v>0</v>
      </c>
      <c r="U548" s="230">
        <f t="shared" si="52"/>
        <v>0</v>
      </c>
      <c r="V548" s="229">
        <f t="shared" si="53"/>
        <v>0</v>
      </c>
    </row>
    <row r="549" spans="2:22">
      <c r="B549" s="119">
        <v>44775</v>
      </c>
      <c r="C549" s="104">
        <v>1.9650000000000001</v>
      </c>
      <c r="D549" s="104">
        <v>1.921</v>
      </c>
      <c r="E549" s="104">
        <v>1.97</v>
      </c>
      <c r="F549" s="104">
        <v>1.921</v>
      </c>
      <c r="G549" s="105">
        <v>2.3699999999999999E-2</v>
      </c>
      <c r="H549" s="225"/>
      <c r="I549" s="225"/>
      <c r="J549" s="120" t="s">
        <v>2077</v>
      </c>
      <c r="K549" s="104">
        <v>6.7839999999999998</v>
      </c>
      <c r="L549" s="104">
        <v>6.85</v>
      </c>
      <c r="M549" s="104">
        <v>6.85</v>
      </c>
      <c r="N549" s="104">
        <v>6.7809999999999997</v>
      </c>
      <c r="O549" s="105">
        <v>-5.4000000000000003E-3</v>
      </c>
      <c r="P549" s="225"/>
      <c r="Q549" s="228">
        <f t="shared" si="48"/>
        <v>44775</v>
      </c>
      <c r="R549" s="229">
        <f t="shared" si="49"/>
        <v>1.9650000000000001</v>
      </c>
      <c r="S549" s="230">
        <f t="shared" si="50"/>
        <v>2.3699999999999999E-2</v>
      </c>
      <c r="T549" s="229">
        <f t="shared" si="51"/>
        <v>6.81</v>
      </c>
      <c r="U549" s="230">
        <f t="shared" si="52"/>
        <v>-0.01</v>
      </c>
      <c r="V549" s="229">
        <f t="shared" si="53"/>
        <v>4.8449999999999998</v>
      </c>
    </row>
    <row r="550" spans="2:22">
      <c r="B550" s="119">
        <v>44806</v>
      </c>
      <c r="C550" s="104">
        <v>1.9450000000000001</v>
      </c>
      <c r="D550" s="104">
        <v>1.954</v>
      </c>
      <c r="E550" s="104">
        <v>1.958</v>
      </c>
      <c r="F550" s="104">
        <v>1.909</v>
      </c>
      <c r="G550" s="105">
        <v>-1.01E-2</v>
      </c>
      <c r="H550" s="225"/>
      <c r="I550" s="225"/>
      <c r="J550" s="120" t="s">
        <v>2078</v>
      </c>
      <c r="K550" s="104">
        <v>6.843</v>
      </c>
      <c r="L550" s="104">
        <v>6.7789999999999999</v>
      </c>
      <c r="M550" s="104">
        <v>6.843</v>
      </c>
      <c r="N550" s="104">
        <v>6.7729999999999997</v>
      </c>
      <c r="O550" s="105">
        <v>8.6999999999999994E-3</v>
      </c>
      <c r="P550" s="225"/>
      <c r="Q550" s="228">
        <f t="shared" si="48"/>
        <v>44806</v>
      </c>
      <c r="R550" s="229">
        <f t="shared" si="49"/>
        <v>1.9450000000000001</v>
      </c>
      <c r="S550" s="230">
        <f t="shared" si="50"/>
        <v>-1.01E-2</v>
      </c>
      <c r="T550" s="229">
        <f t="shared" si="51"/>
        <v>6.798</v>
      </c>
      <c r="U550" s="230">
        <f t="shared" si="52"/>
        <v>-1.8E-3</v>
      </c>
      <c r="V550" s="229">
        <f t="shared" si="53"/>
        <v>4.8529999999999998</v>
      </c>
    </row>
    <row r="551" spans="2:22">
      <c r="B551" s="119">
        <v>44836</v>
      </c>
      <c r="C551" s="104">
        <v>2.0430000000000001</v>
      </c>
      <c r="D551" s="104">
        <v>1.9390000000000001</v>
      </c>
      <c r="E551" s="104">
        <v>2.056</v>
      </c>
      <c r="F551" s="104">
        <v>1.923</v>
      </c>
      <c r="G551" s="105">
        <v>5.04E-2</v>
      </c>
      <c r="H551" s="225"/>
      <c r="I551" s="225"/>
      <c r="J551" s="119">
        <v>44655</v>
      </c>
      <c r="K551" s="104">
        <v>6.8979999999999997</v>
      </c>
      <c r="L551" s="104">
        <v>6.9509999999999996</v>
      </c>
      <c r="M551" s="104">
        <v>6.9509999999999996</v>
      </c>
      <c r="N551" s="104">
        <v>6.8949999999999996</v>
      </c>
      <c r="O551" s="105">
        <v>8.0000000000000002E-3</v>
      </c>
      <c r="P551" s="225"/>
      <c r="Q551" s="228">
        <f t="shared" si="48"/>
        <v>44836</v>
      </c>
      <c r="R551" s="229">
        <f t="shared" si="49"/>
        <v>2.0430000000000001</v>
      </c>
      <c r="S551" s="230">
        <f t="shared" si="50"/>
        <v>5.04E-2</v>
      </c>
      <c r="T551" s="229">
        <f t="shared" si="51"/>
        <v>6.7249999999999996</v>
      </c>
      <c r="U551" s="230">
        <f t="shared" si="52"/>
        <v>-1.0699999999999999E-2</v>
      </c>
      <c r="V551" s="229">
        <f t="shared" si="53"/>
        <v>4.6819999999999995</v>
      </c>
    </row>
    <row r="552" spans="2:22">
      <c r="B552" s="119">
        <v>44867</v>
      </c>
      <c r="C552" s="104">
        <v>1.9179999999999999</v>
      </c>
      <c r="D552" s="104">
        <v>2.0329999999999999</v>
      </c>
      <c r="E552" s="104">
        <v>2.0630000000000002</v>
      </c>
      <c r="F552" s="104">
        <v>1.913</v>
      </c>
      <c r="G552" s="105">
        <v>-6.13E-2</v>
      </c>
      <c r="H552" s="225"/>
      <c r="I552" s="225"/>
      <c r="J552" s="119">
        <v>44685</v>
      </c>
      <c r="K552" s="104">
        <v>6.899</v>
      </c>
      <c r="L552" s="104">
        <v>6.915</v>
      </c>
      <c r="M552" s="104">
        <v>6.915</v>
      </c>
      <c r="N552" s="104">
        <v>6.891</v>
      </c>
      <c r="O552" s="105">
        <v>1E-4</v>
      </c>
      <c r="P552" s="225"/>
      <c r="Q552" s="228">
        <f t="shared" si="48"/>
        <v>44867</v>
      </c>
      <c r="R552" s="229">
        <f t="shared" si="49"/>
        <v>1.9179999999999999</v>
      </c>
      <c r="S552" s="230">
        <f t="shared" si="50"/>
        <v>-6.13E-2</v>
      </c>
      <c r="T552" s="229">
        <f t="shared" si="51"/>
        <v>6.6980000000000004</v>
      </c>
      <c r="U552" s="230">
        <f t="shared" si="52"/>
        <v>-4.0000000000000001E-3</v>
      </c>
      <c r="V552" s="229">
        <f t="shared" si="53"/>
        <v>4.78</v>
      </c>
    </row>
    <row r="553" spans="2:22">
      <c r="B553" s="120" t="s">
        <v>2054</v>
      </c>
      <c r="C553" s="104">
        <v>1.986</v>
      </c>
      <c r="D553" s="104">
        <v>1.9670000000000001</v>
      </c>
      <c r="E553" s="104">
        <v>2.0259999999999998</v>
      </c>
      <c r="F553" s="104">
        <v>1.903</v>
      </c>
      <c r="G553" s="105">
        <v>3.5299999999999998E-2</v>
      </c>
      <c r="H553" s="225"/>
      <c r="I553" s="225"/>
      <c r="J553" s="119">
        <v>44716</v>
      </c>
      <c r="K553" s="104">
        <v>6.9169999999999998</v>
      </c>
      <c r="L553" s="104">
        <v>6.93</v>
      </c>
      <c r="M553" s="104">
        <v>6.93</v>
      </c>
      <c r="N553" s="104">
        <v>6.9109999999999996</v>
      </c>
      <c r="O553" s="105">
        <v>2.5999999999999999E-3</v>
      </c>
      <c r="P553" s="225"/>
      <c r="Q553" s="228" t="str">
        <f t="shared" si="48"/>
        <v>14-02-2022</v>
      </c>
      <c r="R553" s="229">
        <f t="shared" si="49"/>
        <v>1.986</v>
      </c>
      <c r="S553" s="230">
        <f t="shared" si="50"/>
        <v>3.5299999999999998E-2</v>
      </c>
      <c r="T553" s="229">
        <f t="shared" si="51"/>
        <v>6.6669999999999998</v>
      </c>
      <c r="U553" s="230">
        <f t="shared" si="52"/>
        <v>-4.5999999999999999E-3</v>
      </c>
      <c r="V553" s="229">
        <f t="shared" si="53"/>
        <v>4.681</v>
      </c>
    </row>
    <row r="554" spans="2:22">
      <c r="B554" s="120" t="s">
        <v>2055</v>
      </c>
      <c r="C554" s="104">
        <v>2.0430000000000001</v>
      </c>
      <c r="D554" s="104">
        <v>1.984</v>
      </c>
      <c r="E554" s="104">
        <v>2.056</v>
      </c>
      <c r="F554" s="104">
        <v>1.968</v>
      </c>
      <c r="G554" s="105">
        <v>2.9000000000000001E-2</v>
      </c>
      <c r="H554" s="225"/>
      <c r="I554" s="225"/>
      <c r="J554" s="119">
        <v>44746</v>
      </c>
      <c r="K554" s="104">
        <v>6.9139999999999997</v>
      </c>
      <c r="L554" s="104">
        <v>6.9160000000000004</v>
      </c>
      <c r="M554" s="104">
        <v>6.9210000000000003</v>
      </c>
      <c r="N554" s="104">
        <v>6.9009999999999998</v>
      </c>
      <c r="O554" s="105">
        <v>-4.0000000000000002E-4</v>
      </c>
      <c r="P554" s="225"/>
      <c r="Q554" s="228" t="str">
        <f t="shared" si="48"/>
        <v>15-02-2022</v>
      </c>
      <c r="R554" s="229">
        <f t="shared" si="49"/>
        <v>2.0430000000000001</v>
      </c>
      <c r="S554" s="230">
        <f t="shared" si="50"/>
        <v>2.9000000000000001E-2</v>
      </c>
      <c r="T554" s="229">
        <f t="shared" si="51"/>
        <v>6.673</v>
      </c>
      <c r="U554" s="230">
        <f t="shared" si="52"/>
        <v>8.9999999999999998E-4</v>
      </c>
      <c r="V554" s="229">
        <f t="shared" si="53"/>
        <v>4.63</v>
      </c>
    </row>
    <row r="555" spans="2:22">
      <c r="B555" s="120" t="s">
        <v>2056</v>
      </c>
      <c r="C555" s="104">
        <v>2.04</v>
      </c>
      <c r="D555" s="104">
        <v>2.04</v>
      </c>
      <c r="E555" s="104">
        <v>2.0649999999999999</v>
      </c>
      <c r="F555" s="104">
        <v>2.0070000000000001</v>
      </c>
      <c r="G555" s="105">
        <v>-1.6999999999999999E-3</v>
      </c>
      <c r="H555" s="225"/>
      <c r="I555" s="225"/>
      <c r="J555" s="119">
        <v>44777</v>
      </c>
      <c r="K555" s="104">
        <v>7.1189999999999998</v>
      </c>
      <c r="L555" s="104">
        <v>6.9960000000000004</v>
      </c>
      <c r="M555" s="104">
        <v>7.1210000000000004</v>
      </c>
      <c r="N555" s="104">
        <v>6.9160000000000004</v>
      </c>
      <c r="O555" s="105">
        <v>2.9600000000000001E-2</v>
      </c>
      <c r="P555" s="225"/>
      <c r="Q555" s="228" t="str">
        <f t="shared" si="48"/>
        <v>16-02-2022</v>
      </c>
      <c r="R555" s="229">
        <f t="shared" si="49"/>
        <v>2.04</v>
      </c>
      <c r="S555" s="230">
        <f t="shared" si="50"/>
        <v>-1.6999999999999999E-3</v>
      </c>
      <c r="T555" s="229">
        <f t="shared" si="51"/>
        <v>6.6859999999999999</v>
      </c>
      <c r="U555" s="230">
        <f t="shared" si="52"/>
        <v>1.9E-3</v>
      </c>
      <c r="V555" s="229">
        <f t="shared" si="53"/>
        <v>4.6459999999999999</v>
      </c>
    </row>
    <row r="556" spans="2:22">
      <c r="B556" s="120" t="s">
        <v>2057</v>
      </c>
      <c r="C556" s="104">
        <v>1.968</v>
      </c>
      <c r="D556" s="104">
        <v>2.024</v>
      </c>
      <c r="E556" s="104">
        <v>2.0350000000000001</v>
      </c>
      <c r="F556" s="104">
        <v>1.9530000000000001</v>
      </c>
      <c r="G556" s="105">
        <v>-3.5099999999999999E-2</v>
      </c>
      <c r="H556" s="225"/>
      <c r="I556" s="225"/>
      <c r="J556" s="119">
        <v>44869</v>
      </c>
      <c r="K556" s="104">
        <v>7.149</v>
      </c>
      <c r="L556" s="104">
        <v>7.1870000000000003</v>
      </c>
      <c r="M556" s="104">
        <v>7.1920000000000002</v>
      </c>
      <c r="N556" s="104">
        <v>7.1319999999999997</v>
      </c>
      <c r="O556" s="105">
        <v>4.1999999999999997E-3</v>
      </c>
      <c r="P556" s="225"/>
      <c r="Q556" s="228" t="str">
        <f t="shared" si="48"/>
        <v>17-02-2022</v>
      </c>
      <c r="R556" s="229">
        <f t="shared" si="49"/>
        <v>1.968</v>
      </c>
      <c r="S556" s="230">
        <f t="shared" si="50"/>
        <v>-3.5099999999999999E-2</v>
      </c>
      <c r="T556" s="229">
        <f t="shared" si="51"/>
        <v>6.6740000000000004</v>
      </c>
      <c r="U556" s="230">
        <f t="shared" si="52"/>
        <v>-1.8E-3</v>
      </c>
      <c r="V556" s="229">
        <f t="shared" si="53"/>
        <v>4.7060000000000004</v>
      </c>
    </row>
    <row r="557" spans="2:22">
      <c r="B557" s="120" t="s">
        <v>2058</v>
      </c>
      <c r="C557" s="104">
        <v>1.927</v>
      </c>
      <c r="D557" s="104">
        <v>1.954</v>
      </c>
      <c r="E557" s="104">
        <v>1.9950000000000001</v>
      </c>
      <c r="F557" s="104">
        <v>1.9159999999999999</v>
      </c>
      <c r="G557" s="105">
        <v>-2.1100000000000001E-2</v>
      </c>
      <c r="H557" s="225"/>
      <c r="I557" s="225"/>
      <c r="J557" s="119">
        <v>44899</v>
      </c>
      <c r="K557" s="104">
        <v>7.1890000000000001</v>
      </c>
      <c r="L557" s="104">
        <v>7.1840000000000002</v>
      </c>
      <c r="M557" s="104">
        <v>7.1950000000000003</v>
      </c>
      <c r="N557" s="104">
        <v>7.1529999999999996</v>
      </c>
      <c r="O557" s="105">
        <v>5.5999999999999999E-3</v>
      </c>
      <c r="P557" s="225"/>
      <c r="Q557" s="228" t="str">
        <f t="shared" si="48"/>
        <v>18-02-2022</v>
      </c>
      <c r="R557" s="229">
        <f t="shared" si="49"/>
        <v>1.927</v>
      </c>
      <c r="S557" s="230">
        <f t="shared" si="50"/>
        <v>-2.1100000000000001E-2</v>
      </c>
      <c r="T557" s="229">
        <f t="shared" si="51"/>
        <v>6.6630000000000003</v>
      </c>
      <c r="U557" s="230">
        <f t="shared" si="52"/>
        <v>-1.6000000000000001E-3</v>
      </c>
      <c r="V557" s="229">
        <f t="shared" si="53"/>
        <v>4.7360000000000007</v>
      </c>
    </row>
    <row r="558" spans="2:22">
      <c r="B558" s="120" t="s">
        <v>2059</v>
      </c>
      <c r="C558" s="104">
        <v>1.873</v>
      </c>
      <c r="D558" s="104">
        <v>1.8680000000000001</v>
      </c>
      <c r="E558" s="104">
        <v>1.873</v>
      </c>
      <c r="F558" s="104">
        <v>1.8680000000000001</v>
      </c>
      <c r="G558" s="105">
        <v>-2.7799999999999998E-2</v>
      </c>
      <c r="H558" s="225"/>
      <c r="I558" s="225"/>
      <c r="J558" s="120" t="s">
        <v>2079</v>
      </c>
      <c r="K558" s="104">
        <v>7.2149999999999999</v>
      </c>
      <c r="L558" s="104">
        <v>7.2850000000000001</v>
      </c>
      <c r="M558" s="104">
        <v>7.2850000000000001</v>
      </c>
      <c r="N558" s="104">
        <v>7.2130000000000001</v>
      </c>
      <c r="O558" s="105">
        <v>3.5999999999999999E-3</v>
      </c>
      <c r="P558" s="225"/>
      <c r="Q558" s="228" t="str">
        <f t="shared" si="48"/>
        <v>21-02-2022</v>
      </c>
      <c r="R558" s="229">
        <f t="shared" si="49"/>
        <v>1.873</v>
      </c>
      <c r="S558" s="230">
        <f t="shared" si="50"/>
        <v>-2.7799999999999998E-2</v>
      </c>
      <c r="T558" s="229">
        <f t="shared" si="51"/>
        <v>6.6929999999999996</v>
      </c>
      <c r="U558" s="230">
        <f t="shared" si="52"/>
        <v>4.4999999999999997E-3</v>
      </c>
      <c r="V558" s="229">
        <f t="shared" si="53"/>
        <v>4.8199999999999994</v>
      </c>
    </row>
    <row r="559" spans="2:22">
      <c r="B559" s="120" t="s">
        <v>2060</v>
      </c>
      <c r="C559" s="104">
        <v>1.944</v>
      </c>
      <c r="D559" s="104">
        <v>1.875</v>
      </c>
      <c r="E559" s="104">
        <v>1.96</v>
      </c>
      <c r="F559" s="104">
        <v>1.8460000000000001</v>
      </c>
      <c r="G559" s="105">
        <v>3.78E-2</v>
      </c>
      <c r="H559" s="225"/>
      <c r="I559" s="225"/>
      <c r="J559" s="120" t="s">
        <v>2080</v>
      </c>
      <c r="K559" s="104">
        <v>7.1529999999999996</v>
      </c>
      <c r="L559" s="104">
        <v>7.2480000000000002</v>
      </c>
      <c r="M559" s="104">
        <v>7.2629999999999999</v>
      </c>
      <c r="N559" s="104">
        <v>7.1529999999999996</v>
      </c>
      <c r="O559" s="105">
        <v>-8.6E-3</v>
      </c>
      <c r="P559" s="225"/>
      <c r="Q559" s="228" t="str">
        <f t="shared" si="48"/>
        <v>22-02-2022</v>
      </c>
      <c r="R559" s="229">
        <f t="shared" si="49"/>
        <v>1.944</v>
      </c>
      <c r="S559" s="230">
        <f t="shared" si="50"/>
        <v>3.78E-2</v>
      </c>
      <c r="T559" s="229">
        <f t="shared" si="51"/>
        <v>6.7489999999999997</v>
      </c>
      <c r="U559" s="230">
        <f t="shared" si="52"/>
        <v>8.3999999999999995E-3</v>
      </c>
      <c r="V559" s="229">
        <f t="shared" si="53"/>
        <v>4.8049999999999997</v>
      </c>
    </row>
    <row r="560" spans="2:22">
      <c r="B560" s="120" t="s">
        <v>2061</v>
      </c>
      <c r="C560" s="104">
        <v>1.998</v>
      </c>
      <c r="D560" s="104">
        <v>1.9490000000000001</v>
      </c>
      <c r="E560" s="104">
        <v>2</v>
      </c>
      <c r="F560" s="104">
        <v>1.9490000000000001</v>
      </c>
      <c r="G560" s="105">
        <v>2.7799999999999998E-2</v>
      </c>
      <c r="H560" s="225"/>
      <c r="I560" s="225"/>
      <c r="J560" s="120" t="s">
        <v>2081</v>
      </c>
      <c r="K560" s="104">
        <v>7.1509999999999998</v>
      </c>
      <c r="L560" s="104">
        <v>7.181</v>
      </c>
      <c r="M560" s="104">
        <v>7.181</v>
      </c>
      <c r="N560" s="104">
        <v>7.1280000000000001</v>
      </c>
      <c r="O560" s="105">
        <v>-2.9999999999999997E-4</v>
      </c>
      <c r="P560" s="225"/>
      <c r="Q560" s="228" t="str">
        <f t="shared" si="48"/>
        <v>23-02-2022</v>
      </c>
      <c r="R560" s="229">
        <f t="shared" si="49"/>
        <v>1.998</v>
      </c>
      <c r="S560" s="230">
        <f t="shared" si="50"/>
        <v>2.7799999999999998E-2</v>
      </c>
      <c r="T560" s="229">
        <f t="shared" si="51"/>
        <v>6.7389999999999999</v>
      </c>
      <c r="U560" s="230">
        <f t="shared" si="52"/>
        <v>-1.5E-3</v>
      </c>
      <c r="V560" s="229">
        <f t="shared" si="53"/>
        <v>4.7409999999999997</v>
      </c>
    </row>
    <row r="561" spans="2:22">
      <c r="B561" s="120" t="s">
        <v>2062</v>
      </c>
      <c r="C561" s="104">
        <v>1.97</v>
      </c>
      <c r="D561" s="104">
        <v>1.97</v>
      </c>
      <c r="E561" s="104">
        <v>1.9810000000000001</v>
      </c>
      <c r="F561" s="104">
        <v>1.8460000000000001</v>
      </c>
      <c r="G561" s="105">
        <v>-1.4E-2</v>
      </c>
      <c r="H561" s="225"/>
      <c r="I561" s="225"/>
      <c r="J561" s="120" t="s">
        <v>2082</v>
      </c>
      <c r="K561" s="104">
        <v>7.1050000000000004</v>
      </c>
      <c r="L561" s="104">
        <v>7.1790000000000003</v>
      </c>
      <c r="M561" s="104">
        <v>7.1790000000000003</v>
      </c>
      <c r="N561" s="104">
        <v>7.1029999999999998</v>
      </c>
      <c r="O561" s="105">
        <v>-6.4000000000000003E-3</v>
      </c>
      <c r="P561" s="225"/>
      <c r="Q561" s="228" t="str">
        <f t="shared" si="48"/>
        <v>24-02-2022</v>
      </c>
      <c r="R561" s="229">
        <f t="shared" si="49"/>
        <v>1.97</v>
      </c>
      <c r="S561" s="230">
        <f t="shared" si="50"/>
        <v>-1.4E-2</v>
      </c>
      <c r="T561" s="229">
        <f t="shared" si="51"/>
        <v>6.7590000000000003</v>
      </c>
      <c r="U561" s="230">
        <f t="shared" si="52"/>
        <v>3.0000000000000001E-3</v>
      </c>
      <c r="V561" s="229">
        <f t="shared" si="53"/>
        <v>4.7890000000000006</v>
      </c>
    </row>
    <row r="562" spans="2:22">
      <c r="B562" s="120" t="s">
        <v>2063</v>
      </c>
      <c r="C562" s="104">
        <v>1.97</v>
      </c>
      <c r="D562" s="104">
        <v>1.972</v>
      </c>
      <c r="E562" s="104">
        <v>2.016</v>
      </c>
      <c r="F562" s="104">
        <v>1.9339999999999999</v>
      </c>
      <c r="G562" s="105">
        <v>0</v>
      </c>
      <c r="H562" s="225"/>
      <c r="I562" s="225"/>
      <c r="J562" s="120" t="s">
        <v>2083</v>
      </c>
      <c r="K562" s="104">
        <v>7.1440000000000001</v>
      </c>
      <c r="L562" s="104">
        <v>7.1139999999999999</v>
      </c>
      <c r="M562" s="104">
        <v>7.16</v>
      </c>
      <c r="N562" s="104">
        <v>7.101</v>
      </c>
      <c r="O562" s="105">
        <v>5.4999999999999997E-3</v>
      </c>
      <c r="P562" s="225"/>
      <c r="Q562" s="228" t="str">
        <f t="shared" si="48"/>
        <v>25-02-2022</v>
      </c>
      <c r="R562" s="229">
        <f t="shared" si="49"/>
        <v>1.97</v>
      </c>
      <c r="S562" s="230">
        <f t="shared" si="50"/>
        <v>0</v>
      </c>
      <c r="T562" s="229">
        <f t="shared" si="51"/>
        <v>6.7489999999999997</v>
      </c>
      <c r="U562" s="230">
        <f t="shared" si="52"/>
        <v>-1.5E-3</v>
      </c>
      <c r="V562" s="229">
        <f t="shared" si="53"/>
        <v>4.7789999999999999</v>
      </c>
    </row>
    <row r="563" spans="2:22">
      <c r="B563" s="120" t="s">
        <v>2064</v>
      </c>
      <c r="C563" s="104">
        <v>1.8220000000000001</v>
      </c>
      <c r="D563" s="104">
        <v>1.8919999999999999</v>
      </c>
      <c r="E563" s="104">
        <v>1.927</v>
      </c>
      <c r="F563" s="104">
        <v>1.8160000000000001</v>
      </c>
      <c r="G563" s="105">
        <v>-7.5499999999999998E-2</v>
      </c>
      <c r="H563" s="225"/>
      <c r="I563" s="225"/>
      <c r="J563" s="120" t="s">
        <v>2084</v>
      </c>
      <c r="K563" s="104">
        <v>7.1669999999999998</v>
      </c>
      <c r="L563" s="104">
        <v>7.173</v>
      </c>
      <c r="M563" s="104">
        <v>7.1920000000000002</v>
      </c>
      <c r="N563" s="104">
        <v>7.1580000000000004</v>
      </c>
      <c r="O563" s="105">
        <v>3.2000000000000002E-3</v>
      </c>
      <c r="P563" s="225"/>
      <c r="Q563" s="228" t="str">
        <f t="shared" si="48"/>
        <v>28-02-2022</v>
      </c>
      <c r="R563" s="229">
        <f t="shared" si="49"/>
        <v>1.8220000000000001</v>
      </c>
      <c r="S563" s="230">
        <f t="shared" si="50"/>
        <v>-7.5499999999999998E-2</v>
      </c>
      <c r="T563" s="229">
        <f t="shared" si="51"/>
        <v>6.77</v>
      </c>
      <c r="U563" s="230">
        <f t="shared" si="52"/>
        <v>3.0999999999999999E-3</v>
      </c>
      <c r="V563" s="229">
        <f t="shared" si="53"/>
        <v>4.9479999999999995</v>
      </c>
    </row>
    <row r="564" spans="2:22">
      <c r="B564" s="119">
        <v>44564</v>
      </c>
      <c r="C564" s="104">
        <v>1.716</v>
      </c>
      <c r="D564" s="104">
        <v>1.84</v>
      </c>
      <c r="E564" s="104">
        <v>1.8660000000000001</v>
      </c>
      <c r="F564" s="104">
        <v>1.6819999999999999</v>
      </c>
      <c r="G564" s="105">
        <v>-5.8200000000000002E-2</v>
      </c>
      <c r="H564" s="225"/>
      <c r="I564" s="225"/>
      <c r="J564" s="120" t="s">
        <v>2085</v>
      </c>
      <c r="K564" s="104">
        <v>7.0430000000000001</v>
      </c>
      <c r="L564" s="104">
        <v>7.2190000000000003</v>
      </c>
      <c r="M564" s="104">
        <v>7.2190000000000003</v>
      </c>
      <c r="N564" s="104">
        <v>7.0380000000000003</v>
      </c>
      <c r="O564" s="105">
        <v>-1.7299999999999999E-2</v>
      </c>
      <c r="P564" s="225"/>
      <c r="Q564" s="228">
        <f t="shared" si="48"/>
        <v>0</v>
      </c>
      <c r="R564" s="229">
        <f t="shared" si="49"/>
        <v>0</v>
      </c>
      <c r="S564" s="230">
        <f t="shared" si="50"/>
        <v>0</v>
      </c>
      <c r="T564" s="229">
        <f t="shared" si="51"/>
        <v>0</v>
      </c>
      <c r="U564" s="230">
        <f t="shared" si="52"/>
        <v>0</v>
      </c>
      <c r="V564" s="229">
        <f t="shared" si="53"/>
        <v>0</v>
      </c>
    </row>
    <row r="565" spans="2:22">
      <c r="B565" s="119">
        <v>44595</v>
      </c>
      <c r="C565" s="104">
        <v>1.8779999999999999</v>
      </c>
      <c r="D565" s="104">
        <v>1.7410000000000001</v>
      </c>
      <c r="E565" s="104">
        <v>1.91</v>
      </c>
      <c r="F565" s="104">
        <v>1.7</v>
      </c>
      <c r="G565" s="105">
        <v>9.4899999999999998E-2</v>
      </c>
      <c r="H565" s="225"/>
      <c r="I565" s="225"/>
      <c r="J565" s="120" t="s">
        <v>2086</v>
      </c>
      <c r="K565" s="104">
        <v>7.0529999999999999</v>
      </c>
      <c r="L565" s="104">
        <v>7.0819999999999999</v>
      </c>
      <c r="M565" s="104">
        <v>7.0979999999999999</v>
      </c>
      <c r="N565" s="104">
        <v>7.0380000000000003</v>
      </c>
      <c r="O565" s="105">
        <v>1.4E-3</v>
      </c>
      <c r="P565" s="225"/>
      <c r="Q565" s="228">
        <f t="shared" si="48"/>
        <v>44595</v>
      </c>
      <c r="R565" s="229">
        <f t="shared" si="49"/>
        <v>1.8779999999999999</v>
      </c>
      <c r="S565" s="230">
        <f t="shared" si="50"/>
        <v>9.4899999999999998E-2</v>
      </c>
      <c r="T565" s="229">
        <f t="shared" si="51"/>
        <v>6.8140000000000001</v>
      </c>
      <c r="U565" s="230">
        <f t="shared" si="52"/>
        <v>6.4999999999999997E-3</v>
      </c>
      <c r="V565" s="229">
        <f t="shared" si="53"/>
        <v>4.9359999999999999</v>
      </c>
    </row>
    <row r="566" spans="2:22">
      <c r="B566" s="119">
        <v>44623</v>
      </c>
      <c r="C566" s="104">
        <v>1.84</v>
      </c>
      <c r="D566" s="104">
        <v>1.8520000000000001</v>
      </c>
      <c r="E566" s="104">
        <v>1.897</v>
      </c>
      <c r="F566" s="104">
        <v>1.83</v>
      </c>
      <c r="G566" s="105">
        <v>-2.0199999999999999E-2</v>
      </c>
      <c r="H566" s="225"/>
      <c r="I566" s="225"/>
      <c r="J566" s="120" t="s">
        <v>2087</v>
      </c>
      <c r="K566" s="104">
        <v>7.0830000000000002</v>
      </c>
      <c r="L566" s="104">
        <v>7.0709999999999997</v>
      </c>
      <c r="M566" s="104">
        <v>7.085</v>
      </c>
      <c r="N566" s="104">
        <v>7.0529999999999999</v>
      </c>
      <c r="O566" s="105">
        <v>4.3E-3</v>
      </c>
      <c r="P566" s="225"/>
      <c r="Q566" s="228">
        <f t="shared" si="48"/>
        <v>44623</v>
      </c>
      <c r="R566" s="229">
        <f t="shared" si="49"/>
        <v>1.84</v>
      </c>
      <c r="S566" s="230">
        <f t="shared" si="50"/>
        <v>-2.0199999999999999E-2</v>
      </c>
      <c r="T566" s="229">
        <f t="shared" si="51"/>
        <v>6.8259999999999996</v>
      </c>
      <c r="U566" s="230">
        <f t="shared" si="52"/>
        <v>1.8E-3</v>
      </c>
      <c r="V566" s="229">
        <f t="shared" si="53"/>
        <v>4.9859999999999998</v>
      </c>
    </row>
    <row r="567" spans="2:22">
      <c r="B567" s="119">
        <v>44654</v>
      </c>
      <c r="C567" s="104">
        <v>1.7370000000000001</v>
      </c>
      <c r="D567" s="104">
        <v>1.8540000000000001</v>
      </c>
      <c r="E567" s="104">
        <v>1.8540000000000001</v>
      </c>
      <c r="F567" s="104">
        <v>1.698</v>
      </c>
      <c r="G567" s="105">
        <v>-5.6000000000000001E-2</v>
      </c>
      <c r="H567" s="225"/>
      <c r="I567" s="225"/>
      <c r="J567" s="120" t="s">
        <v>2088</v>
      </c>
      <c r="K567" s="104">
        <v>7.1550000000000002</v>
      </c>
      <c r="L567" s="104">
        <v>7.1</v>
      </c>
      <c r="M567" s="104">
        <v>7.157</v>
      </c>
      <c r="N567" s="104">
        <v>7.1</v>
      </c>
      <c r="O567" s="105">
        <v>1.0200000000000001E-2</v>
      </c>
      <c r="P567" s="225"/>
      <c r="Q567" s="228">
        <f t="shared" si="48"/>
        <v>44654</v>
      </c>
      <c r="R567" s="229">
        <f t="shared" si="49"/>
        <v>1.7370000000000001</v>
      </c>
      <c r="S567" s="230">
        <f t="shared" si="50"/>
        <v>-5.6000000000000001E-2</v>
      </c>
      <c r="T567" s="229">
        <f t="shared" si="51"/>
        <v>6.8129999999999997</v>
      </c>
      <c r="U567" s="230">
        <f t="shared" si="52"/>
        <v>-1.9E-3</v>
      </c>
      <c r="V567" s="229">
        <f t="shared" si="53"/>
        <v>5.0759999999999996</v>
      </c>
    </row>
    <row r="568" spans="2:22">
      <c r="B568" s="119">
        <v>44745</v>
      </c>
      <c r="C568" s="104">
        <v>1.7769999999999999</v>
      </c>
      <c r="D568" s="104">
        <v>1.6830000000000001</v>
      </c>
      <c r="E568" s="104">
        <v>1.806</v>
      </c>
      <c r="F568" s="104">
        <v>1.6679999999999999</v>
      </c>
      <c r="G568" s="105">
        <v>2.2599999999999999E-2</v>
      </c>
      <c r="H568" s="225"/>
      <c r="I568" s="225"/>
      <c r="J568" s="120" t="s">
        <v>2089</v>
      </c>
      <c r="K568" s="104">
        <v>7.1390000000000002</v>
      </c>
      <c r="L568" s="104">
        <v>7.1790000000000003</v>
      </c>
      <c r="M568" s="104">
        <v>7.1820000000000004</v>
      </c>
      <c r="N568" s="104">
        <v>7.1260000000000003</v>
      </c>
      <c r="O568" s="105">
        <v>-2.2000000000000001E-3</v>
      </c>
      <c r="P568" s="225"/>
      <c r="Q568" s="228">
        <f t="shared" si="48"/>
        <v>44745</v>
      </c>
      <c r="R568" s="229">
        <f t="shared" si="49"/>
        <v>1.7769999999999999</v>
      </c>
      <c r="S568" s="230">
        <f t="shared" si="50"/>
        <v>2.2599999999999999E-2</v>
      </c>
      <c r="T568" s="229">
        <f t="shared" si="51"/>
        <v>6.8879999999999999</v>
      </c>
      <c r="U568" s="230">
        <f t="shared" si="52"/>
        <v>1.0999999999999999E-2</v>
      </c>
      <c r="V568" s="229">
        <f t="shared" si="53"/>
        <v>5.1109999999999998</v>
      </c>
    </row>
    <row r="569" spans="2:22">
      <c r="B569" s="119">
        <v>44776</v>
      </c>
      <c r="C569" s="104">
        <v>1.84</v>
      </c>
      <c r="D569" s="104">
        <v>1.7729999999999999</v>
      </c>
      <c r="E569" s="104">
        <v>1.8779999999999999</v>
      </c>
      <c r="F569" s="104">
        <v>1.758</v>
      </c>
      <c r="G569" s="105">
        <v>3.5799999999999998E-2</v>
      </c>
      <c r="H569" s="225"/>
      <c r="I569" s="225"/>
      <c r="J569" s="119">
        <v>44597</v>
      </c>
      <c r="K569" s="104">
        <v>7.1189999999999998</v>
      </c>
      <c r="L569" s="104">
        <v>7.1379999999999999</v>
      </c>
      <c r="M569" s="104">
        <v>7.15</v>
      </c>
      <c r="N569" s="104">
        <v>7.1159999999999997</v>
      </c>
      <c r="O569" s="105">
        <v>-2.8E-3</v>
      </c>
      <c r="P569" s="225"/>
      <c r="Q569" s="228">
        <f t="shared" si="48"/>
        <v>44776</v>
      </c>
      <c r="R569" s="229">
        <f t="shared" si="49"/>
        <v>1.84</v>
      </c>
      <c r="S569" s="230">
        <f t="shared" si="50"/>
        <v>3.5799999999999998E-2</v>
      </c>
      <c r="T569" s="229">
        <f t="shared" si="51"/>
        <v>6.8949999999999996</v>
      </c>
      <c r="U569" s="230">
        <f t="shared" si="52"/>
        <v>1E-3</v>
      </c>
      <c r="V569" s="229">
        <f t="shared" si="53"/>
        <v>5.0549999999999997</v>
      </c>
    </row>
    <row r="570" spans="2:22">
      <c r="B570" s="119">
        <v>44807</v>
      </c>
      <c r="C570" s="104">
        <v>1.9510000000000001</v>
      </c>
      <c r="D570" s="104">
        <v>1.865</v>
      </c>
      <c r="E570" s="104">
        <v>1.9570000000000001</v>
      </c>
      <c r="F570" s="104">
        <v>1.837</v>
      </c>
      <c r="G570" s="105">
        <v>6.0299999999999999E-2</v>
      </c>
      <c r="H570" s="225"/>
      <c r="I570" s="225"/>
      <c r="J570" s="119">
        <v>44656</v>
      </c>
      <c r="K570" s="104">
        <v>7.3780000000000001</v>
      </c>
      <c r="L570" s="104">
        <v>7.1589999999999998</v>
      </c>
      <c r="M570" s="104">
        <v>7.4089999999999998</v>
      </c>
      <c r="N570" s="104">
        <v>7.1289999999999996</v>
      </c>
      <c r="O570" s="105">
        <v>3.6400000000000002E-2</v>
      </c>
      <c r="P570" s="225"/>
      <c r="Q570" s="228">
        <f t="shared" si="48"/>
        <v>44807</v>
      </c>
      <c r="R570" s="229">
        <f t="shared" si="49"/>
        <v>1.9510000000000001</v>
      </c>
      <c r="S570" s="230">
        <f t="shared" si="50"/>
        <v>6.0299999999999999E-2</v>
      </c>
      <c r="T570" s="229">
        <f t="shared" si="51"/>
        <v>6.8449999999999998</v>
      </c>
      <c r="U570" s="230">
        <f t="shared" si="52"/>
        <v>-7.3000000000000001E-3</v>
      </c>
      <c r="V570" s="229">
        <f t="shared" si="53"/>
        <v>4.8940000000000001</v>
      </c>
    </row>
    <row r="571" spans="2:22">
      <c r="B571" s="119">
        <v>44837</v>
      </c>
      <c r="C571" s="104">
        <v>1.9930000000000001</v>
      </c>
      <c r="D571" s="104">
        <v>1.9510000000000001</v>
      </c>
      <c r="E571" s="104">
        <v>2.0209999999999999</v>
      </c>
      <c r="F571" s="104">
        <v>1.911</v>
      </c>
      <c r="G571" s="105">
        <v>2.1499999999999998E-2</v>
      </c>
      <c r="H571" s="225"/>
      <c r="I571" s="225"/>
      <c r="J571" s="119">
        <v>44686</v>
      </c>
      <c r="K571" s="104">
        <v>7.4029999999999996</v>
      </c>
      <c r="L571" s="104">
        <v>7.4089999999999998</v>
      </c>
      <c r="M571" s="104">
        <v>7.452</v>
      </c>
      <c r="N571" s="104">
        <v>7.38</v>
      </c>
      <c r="O571" s="105">
        <v>3.3999999999999998E-3</v>
      </c>
      <c r="P571" s="225"/>
      <c r="Q571" s="228">
        <f t="shared" si="48"/>
        <v>44837</v>
      </c>
      <c r="R571" s="229">
        <f t="shared" si="49"/>
        <v>1.9930000000000001</v>
      </c>
      <c r="S571" s="230">
        <f t="shared" si="50"/>
        <v>2.1499999999999998E-2</v>
      </c>
      <c r="T571" s="229">
        <f t="shared" si="51"/>
        <v>6.8090000000000002</v>
      </c>
      <c r="U571" s="230">
        <f t="shared" si="52"/>
        <v>-5.3E-3</v>
      </c>
      <c r="V571" s="229">
        <f t="shared" si="53"/>
        <v>4.8159999999999998</v>
      </c>
    </row>
    <row r="572" spans="2:22">
      <c r="B572" s="119">
        <v>44868</v>
      </c>
      <c r="C572" s="104">
        <v>1.9970000000000001</v>
      </c>
      <c r="D572" s="104">
        <v>1.99</v>
      </c>
      <c r="E572" s="104">
        <v>2.0219999999999998</v>
      </c>
      <c r="F572" s="104">
        <v>1.96</v>
      </c>
      <c r="G572" s="105">
        <v>1.8E-3</v>
      </c>
      <c r="H572" s="225"/>
      <c r="I572" s="225"/>
      <c r="J572" s="119">
        <v>44717</v>
      </c>
      <c r="K572" s="104">
        <v>7.4509999999999996</v>
      </c>
      <c r="L572" s="104">
        <v>7.4480000000000004</v>
      </c>
      <c r="M572" s="104">
        <v>7.47</v>
      </c>
      <c r="N572" s="104">
        <v>7.4109999999999996</v>
      </c>
      <c r="O572" s="105">
        <v>6.4999999999999997E-3</v>
      </c>
      <c r="P572" s="225"/>
      <c r="Q572" s="228">
        <f t="shared" si="48"/>
        <v>44868</v>
      </c>
      <c r="R572" s="229">
        <f t="shared" si="49"/>
        <v>1.9970000000000001</v>
      </c>
      <c r="S572" s="230">
        <f t="shared" si="50"/>
        <v>1.8E-3</v>
      </c>
      <c r="T572" s="229">
        <f t="shared" si="51"/>
        <v>6.8550000000000004</v>
      </c>
      <c r="U572" s="230">
        <f t="shared" si="52"/>
        <v>6.7999999999999996E-3</v>
      </c>
      <c r="V572" s="229">
        <f t="shared" si="53"/>
        <v>4.8580000000000005</v>
      </c>
    </row>
    <row r="573" spans="2:22">
      <c r="B573" s="120" t="s">
        <v>2065</v>
      </c>
      <c r="C573" s="104">
        <v>2.1419999999999999</v>
      </c>
      <c r="D573" s="104">
        <v>2.0339999999999998</v>
      </c>
      <c r="E573" s="104">
        <v>2.1469999999999998</v>
      </c>
      <c r="F573" s="104">
        <v>2.0249999999999999</v>
      </c>
      <c r="G573" s="105">
        <v>7.2599999999999998E-2</v>
      </c>
      <c r="H573" s="225"/>
      <c r="I573" s="225"/>
      <c r="J573" s="119">
        <v>44809</v>
      </c>
      <c r="K573" s="104">
        <v>7.4649999999999999</v>
      </c>
      <c r="L573" s="104">
        <v>7.4909999999999997</v>
      </c>
      <c r="M573" s="104">
        <v>7.4909999999999997</v>
      </c>
      <c r="N573" s="104">
        <v>7.4210000000000003</v>
      </c>
      <c r="O573" s="105">
        <v>1.9E-3</v>
      </c>
      <c r="P573" s="225"/>
      <c r="Q573" s="228" t="str">
        <f t="shared" si="48"/>
        <v>14-03-2022</v>
      </c>
      <c r="R573" s="229">
        <f t="shared" si="49"/>
        <v>2.1419999999999999</v>
      </c>
      <c r="S573" s="230">
        <f t="shared" si="50"/>
        <v>7.2599999999999998E-2</v>
      </c>
      <c r="T573" s="229">
        <f t="shared" si="51"/>
        <v>6.8540000000000001</v>
      </c>
      <c r="U573" s="230">
        <f t="shared" si="52"/>
        <v>-1E-4</v>
      </c>
      <c r="V573" s="229">
        <f t="shared" si="53"/>
        <v>4.7119999999999997</v>
      </c>
    </row>
    <row r="574" spans="2:22">
      <c r="B574" s="120" t="s">
        <v>2066</v>
      </c>
      <c r="C574" s="104">
        <v>2.149</v>
      </c>
      <c r="D574" s="104">
        <v>2.1349999999999998</v>
      </c>
      <c r="E574" s="104">
        <v>2.169</v>
      </c>
      <c r="F574" s="104">
        <v>2.0779999999999998</v>
      </c>
      <c r="G574" s="105">
        <v>3.3999999999999998E-3</v>
      </c>
      <c r="H574" s="225"/>
      <c r="I574" s="225"/>
      <c r="J574" s="119">
        <v>44839</v>
      </c>
      <c r="K574" s="104">
        <v>7.3010000000000002</v>
      </c>
      <c r="L574" s="104">
        <v>7.4020000000000001</v>
      </c>
      <c r="M574" s="104">
        <v>7.4020000000000001</v>
      </c>
      <c r="N574" s="104">
        <v>7.2960000000000003</v>
      </c>
      <c r="O574" s="105">
        <v>-2.1999999999999999E-2</v>
      </c>
      <c r="P574" s="225"/>
      <c r="Q574" s="228" t="str">
        <f t="shared" si="48"/>
        <v>15-03-2022</v>
      </c>
      <c r="R574" s="229">
        <f t="shared" si="49"/>
        <v>2.149</v>
      </c>
      <c r="S574" s="230">
        <f t="shared" si="50"/>
        <v>3.3999999999999998E-3</v>
      </c>
      <c r="T574" s="229">
        <f t="shared" si="51"/>
        <v>6.8209999999999997</v>
      </c>
      <c r="U574" s="230">
        <f t="shared" si="52"/>
        <v>-4.7999999999999996E-3</v>
      </c>
      <c r="V574" s="229">
        <f t="shared" si="53"/>
        <v>4.6719999999999997</v>
      </c>
    </row>
    <row r="575" spans="2:22">
      <c r="B575" s="120" t="s">
        <v>2068</v>
      </c>
      <c r="C575" s="104">
        <v>2.1920000000000002</v>
      </c>
      <c r="D575" s="104">
        <v>2.149</v>
      </c>
      <c r="E575" s="104">
        <v>2.246</v>
      </c>
      <c r="F575" s="104">
        <v>2.1349999999999998</v>
      </c>
      <c r="G575" s="105">
        <v>0.02</v>
      </c>
      <c r="H575" s="225"/>
      <c r="I575" s="225"/>
      <c r="J575" s="119">
        <v>44870</v>
      </c>
      <c r="K575" s="104">
        <v>7.2149999999999999</v>
      </c>
      <c r="L575" s="104">
        <v>7.2960000000000003</v>
      </c>
      <c r="M575" s="104">
        <v>7.3339999999999996</v>
      </c>
      <c r="N575" s="104">
        <v>7.2080000000000002</v>
      </c>
      <c r="O575" s="105">
        <v>-1.18E-2</v>
      </c>
      <c r="P575" s="225"/>
      <c r="Q575" s="228" t="str">
        <f t="shared" si="48"/>
        <v>16-03-2022</v>
      </c>
      <c r="R575" s="229">
        <f t="shared" si="49"/>
        <v>2.1920000000000002</v>
      </c>
      <c r="S575" s="230">
        <f t="shared" si="50"/>
        <v>0.02</v>
      </c>
      <c r="T575" s="229">
        <f t="shared" si="51"/>
        <v>6.7880000000000003</v>
      </c>
      <c r="U575" s="230">
        <f t="shared" si="52"/>
        <v>-4.7999999999999996E-3</v>
      </c>
      <c r="V575" s="229">
        <f t="shared" si="53"/>
        <v>4.5960000000000001</v>
      </c>
    </row>
    <row r="576" spans="2:22">
      <c r="B576" s="120" t="s">
        <v>2069</v>
      </c>
      <c r="C576" s="104">
        <v>2.1669999999999998</v>
      </c>
      <c r="D576" s="104">
        <v>2.1850000000000001</v>
      </c>
      <c r="E576" s="104">
        <v>2.214</v>
      </c>
      <c r="F576" s="104">
        <v>2.1059999999999999</v>
      </c>
      <c r="G576" s="105">
        <v>-1.14E-2</v>
      </c>
      <c r="H576" s="225"/>
      <c r="I576" s="225"/>
      <c r="J576" s="119">
        <v>44900</v>
      </c>
      <c r="K576" s="104">
        <v>7.2439999999999998</v>
      </c>
      <c r="L576" s="104">
        <v>7.2350000000000003</v>
      </c>
      <c r="M576" s="104">
        <v>7.2930000000000001</v>
      </c>
      <c r="N576" s="104">
        <v>7.1920000000000002</v>
      </c>
      <c r="O576" s="105">
        <v>4.0000000000000001E-3</v>
      </c>
      <c r="P576" s="225"/>
      <c r="Q576" s="228" t="str">
        <f t="shared" si="48"/>
        <v>17-03-2022</v>
      </c>
      <c r="R576" s="229">
        <f t="shared" si="49"/>
        <v>2.1669999999999998</v>
      </c>
      <c r="S576" s="230">
        <f t="shared" si="50"/>
        <v>-1.14E-2</v>
      </c>
      <c r="T576" s="229">
        <f t="shared" si="51"/>
        <v>6.7779999999999996</v>
      </c>
      <c r="U576" s="230">
        <f t="shared" si="52"/>
        <v>-1.5E-3</v>
      </c>
      <c r="V576" s="229">
        <f t="shared" si="53"/>
        <v>4.6109999999999998</v>
      </c>
    </row>
    <row r="577" spans="2:22">
      <c r="B577" s="120" t="s">
        <v>2090</v>
      </c>
      <c r="C577" s="104">
        <v>2.153</v>
      </c>
      <c r="D577" s="104">
        <v>2.1579999999999999</v>
      </c>
      <c r="E577" s="104">
        <v>2.19</v>
      </c>
      <c r="F577" s="104">
        <v>2.133</v>
      </c>
      <c r="G577" s="105">
        <v>-6.4999999999999997E-3</v>
      </c>
      <c r="H577" s="225"/>
      <c r="I577" s="225"/>
      <c r="J577" s="120" t="s">
        <v>2091</v>
      </c>
      <c r="K577" s="104">
        <v>7.3179999999999996</v>
      </c>
      <c r="L577" s="104">
        <v>7.3079999999999998</v>
      </c>
      <c r="M577" s="104">
        <v>7.34</v>
      </c>
      <c r="N577" s="104">
        <v>7.2969999999999997</v>
      </c>
      <c r="O577" s="105">
        <v>1.0200000000000001E-2</v>
      </c>
      <c r="P577" s="225"/>
      <c r="Q577" s="228">
        <f t="shared" si="48"/>
        <v>0</v>
      </c>
      <c r="R577" s="229">
        <f t="shared" si="49"/>
        <v>0</v>
      </c>
      <c r="S577" s="230">
        <f t="shared" si="50"/>
        <v>0</v>
      </c>
      <c r="T577" s="229">
        <f t="shared" si="51"/>
        <v>0</v>
      </c>
      <c r="U577" s="230">
        <f t="shared" si="52"/>
        <v>0</v>
      </c>
      <c r="V577" s="229">
        <f t="shared" si="53"/>
        <v>0</v>
      </c>
    </row>
    <row r="578" spans="2:22">
      <c r="B578" s="120" t="s">
        <v>2070</v>
      </c>
      <c r="C578" s="104">
        <v>2.2970000000000002</v>
      </c>
      <c r="D578" s="104">
        <v>2.149</v>
      </c>
      <c r="E578" s="104">
        <v>2.3199999999999998</v>
      </c>
      <c r="F578" s="104">
        <v>2.1480000000000001</v>
      </c>
      <c r="G578" s="105">
        <v>6.6799999999999998E-2</v>
      </c>
      <c r="H578" s="225"/>
      <c r="I578" s="225"/>
      <c r="J578" s="120" t="s">
        <v>2092</v>
      </c>
      <c r="K578" s="104">
        <v>7.3659999999999997</v>
      </c>
      <c r="L578" s="104">
        <v>7.34</v>
      </c>
      <c r="M578" s="104">
        <v>7.3810000000000002</v>
      </c>
      <c r="N578" s="104">
        <v>7.34</v>
      </c>
      <c r="O578" s="105">
        <v>6.6E-3</v>
      </c>
      <c r="P578" s="225"/>
      <c r="Q578" s="228" t="str">
        <f t="shared" si="48"/>
        <v>21-03-2022</v>
      </c>
      <c r="R578" s="229">
        <f t="shared" si="49"/>
        <v>2.2970000000000002</v>
      </c>
      <c r="S578" s="230">
        <f t="shared" si="50"/>
        <v>6.6799999999999998E-2</v>
      </c>
      <c r="T578" s="229">
        <f t="shared" si="51"/>
        <v>6.7809999999999997</v>
      </c>
      <c r="U578" s="230">
        <f t="shared" si="52"/>
        <v>4.0000000000000002E-4</v>
      </c>
      <c r="V578" s="229">
        <f t="shared" si="53"/>
        <v>4.484</v>
      </c>
    </row>
    <row r="579" spans="2:22">
      <c r="B579" s="120" t="s">
        <v>2071</v>
      </c>
      <c r="C579" s="104">
        <v>2.3809999999999998</v>
      </c>
      <c r="D579" s="104">
        <v>2.2930000000000001</v>
      </c>
      <c r="E579" s="104">
        <v>2.3919999999999999</v>
      </c>
      <c r="F579" s="104">
        <v>2.2930000000000001</v>
      </c>
      <c r="G579" s="105">
        <v>3.6499999999999998E-2</v>
      </c>
      <c r="H579" s="225"/>
      <c r="I579" s="225"/>
      <c r="J579" s="120" t="s">
        <v>2093</v>
      </c>
      <c r="K579" s="104">
        <v>7.3550000000000004</v>
      </c>
      <c r="L579" s="104">
        <v>7.3890000000000002</v>
      </c>
      <c r="M579" s="104">
        <v>7.3890000000000002</v>
      </c>
      <c r="N579" s="104">
        <v>7.3410000000000002</v>
      </c>
      <c r="O579" s="105">
        <v>-1.5E-3</v>
      </c>
      <c r="P579" s="225"/>
      <c r="Q579" s="228" t="str">
        <f t="shared" si="48"/>
        <v>22-03-2022</v>
      </c>
      <c r="R579" s="229">
        <f t="shared" si="49"/>
        <v>2.3809999999999998</v>
      </c>
      <c r="S579" s="230">
        <f t="shared" si="50"/>
        <v>3.6499999999999998E-2</v>
      </c>
      <c r="T579" s="229">
        <f t="shared" si="51"/>
        <v>6.8310000000000004</v>
      </c>
      <c r="U579" s="230">
        <f t="shared" si="52"/>
        <v>7.4000000000000003E-3</v>
      </c>
      <c r="V579" s="229">
        <f t="shared" si="53"/>
        <v>4.4500000000000011</v>
      </c>
    </row>
    <row r="580" spans="2:22">
      <c r="B580" s="120" t="s">
        <v>2072</v>
      </c>
      <c r="C580" s="104">
        <v>2.29</v>
      </c>
      <c r="D580" s="104">
        <v>2.3919999999999999</v>
      </c>
      <c r="E580" s="104">
        <v>2.4169999999999998</v>
      </c>
      <c r="F580" s="104">
        <v>2.286</v>
      </c>
      <c r="G580" s="105">
        <v>-3.8199999999999998E-2</v>
      </c>
      <c r="H580" s="225"/>
      <c r="I580" s="225"/>
      <c r="J580" s="120" t="s">
        <v>2094</v>
      </c>
      <c r="K580" s="104">
        <v>7.32</v>
      </c>
      <c r="L580" s="104">
        <v>7.343</v>
      </c>
      <c r="M580" s="104">
        <v>7.3630000000000004</v>
      </c>
      <c r="N580" s="104">
        <v>7.319</v>
      </c>
      <c r="O580" s="105">
        <v>-4.7999999999999996E-3</v>
      </c>
      <c r="P580" s="225"/>
      <c r="Q580" s="228" t="str">
        <f t="shared" si="48"/>
        <v>23-03-2022</v>
      </c>
      <c r="R580" s="229">
        <f t="shared" si="49"/>
        <v>2.29</v>
      </c>
      <c r="S580" s="230">
        <f t="shared" si="50"/>
        <v>-3.8199999999999998E-2</v>
      </c>
      <c r="T580" s="229">
        <f t="shared" si="51"/>
        <v>6.8310000000000004</v>
      </c>
      <c r="U580" s="230">
        <f t="shared" si="52"/>
        <v>0</v>
      </c>
      <c r="V580" s="229">
        <f t="shared" si="53"/>
        <v>4.5410000000000004</v>
      </c>
    </row>
    <row r="581" spans="2:22">
      <c r="B581" s="120" t="s">
        <v>2073</v>
      </c>
      <c r="C581" s="104">
        <v>2.37</v>
      </c>
      <c r="D581" s="104">
        <v>2.306</v>
      </c>
      <c r="E581" s="104">
        <v>2.3969999999999998</v>
      </c>
      <c r="F581" s="104">
        <v>2.3039999999999998</v>
      </c>
      <c r="G581" s="105">
        <v>3.5000000000000003E-2</v>
      </c>
      <c r="H581" s="225"/>
      <c r="I581" s="225"/>
      <c r="J581" s="120" t="s">
        <v>2095</v>
      </c>
      <c r="K581" s="104">
        <v>7.359</v>
      </c>
      <c r="L581" s="104">
        <v>7.3360000000000003</v>
      </c>
      <c r="M581" s="104">
        <v>7.3659999999999997</v>
      </c>
      <c r="N581" s="104">
        <v>7.335</v>
      </c>
      <c r="O581" s="105">
        <v>5.3E-3</v>
      </c>
      <c r="P581" s="225"/>
      <c r="Q581" s="228" t="str">
        <f t="shared" ref="Q581:Q644" si="54">IFERROR(VLOOKUP(B581,J:O,1,FALSE),0)</f>
        <v>24-03-2022</v>
      </c>
      <c r="R581" s="229">
        <f t="shared" ref="R581:R644" si="55">IFERROR(VLOOKUP(Q581,B:G,2,FALSE),0)</f>
        <v>2.37</v>
      </c>
      <c r="S581" s="230">
        <f t="shared" ref="S581:S644" si="56">IFERROR(VLOOKUP(Q581,B:G,6,FALSE),0)</f>
        <v>3.5000000000000003E-2</v>
      </c>
      <c r="T581" s="229">
        <f t="shared" ref="T581:T644" si="57">IFERROR(VLOOKUP(Q581,J:O,2,FALSE),0)</f>
        <v>6.8339999999999996</v>
      </c>
      <c r="U581" s="230">
        <f t="shared" ref="U581:U644" si="58">IFERROR(VLOOKUP(Q581,J:O,6,FALSE),0)</f>
        <v>4.0000000000000002E-4</v>
      </c>
      <c r="V581" s="229">
        <f t="shared" si="53"/>
        <v>4.4639999999999995</v>
      </c>
    </row>
    <row r="582" spans="2:22">
      <c r="B582" s="120" t="s">
        <v>2074</v>
      </c>
      <c r="C582" s="104">
        <v>2.488</v>
      </c>
      <c r="D582" s="104">
        <v>2.3719999999999999</v>
      </c>
      <c r="E582" s="104">
        <v>2.5030000000000001</v>
      </c>
      <c r="F582" s="104">
        <v>2.339</v>
      </c>
      <c r="G582" s="105">
        <v>4.9799999999999997E-2</v>
      </c>
      <c r="H582" s="225"/>
      <c r="I582" s="225"/>
      <c r="J582" s="120" t="s">
        <v>2096</v>
      </c>
      <c r="K582" s="104">
        <v>7.3860000000000001</v>
      </c>
      <c r="L582" s="104">
        <v>7.42</v>
      </c>
      <c r="M582" s="104">
        <v>7.42</v>
      </c>
      <c r="N582" s="104">
        <v>7.3479999999999999</v>
      </c>
      <c r="O582" s="105">
        <v>3.7000000000000002E-3</v>
      </c>
      <c r="P582" s="225"/>
      <c r="Q582" s="228" t="str">
        <f t="shared" si="54"/>
        <v>25-03-2022</v>
      </c>
      <c r="R582" s="229">
        <f t="shared" si="55"/>
        <v>2.488</v>
      </c>
      <c r="S582" s="230">
        <f t="shared" si="56"/>
        <v>4.9799999999999997E-2</v>
      </c>
      <c r="T582" s="229">
        <f t="shared" si="57"/>
        <v>6.8109999999999999</v>
      </c>
      <c r="U582" s="230">
        <f t="shared" si="58"/>
        <v>-3.3999999999999998E-3</v>
      </c>
      <c r="V582" s="229">
        <f t="shared" ref="V582:V645" si="59">T582-R582</f>
        <v>4.3230000000000004</v>
      </c>
    </row>
    <row r="583" spans="2:22">
      <c r="B583" s="120" t="s">
        <v>2075</v>
      </c>
      <c r="C583" s="104">
        <v>2.4660000000000002</v>
      </c>
      <c r="D583" s="104">
        <v>2.4729999999999999</v>
      </c>
      <c r="E583" s="104">
        <v>2.5569999999999999</v>
      </c>
      <c r="F583" s="104">
        <v>2.4140000000000001</v>
      </c>
      <c r="G583" s="105">
        <v>-8.8000000000000005E-3</v>
      </c>
      <c r="H583" s="225"/>
      <c r="I583" s="225"/>
      <c r="J583" s="120" t="s">
        <v>2097</v>
      </c>
      <c r="K583" s="104">
        <v>7.359</v>
      </c>
      <c r="L583" s="104">
        <v>7.3970000000000002</v>
      </c>
      <c r="M583" s="104">
        <v>7.3970000000000002</v>
      </c>
      <c r="N583" s="104">
        <v>7.3440000000000003</v>
      </c>
      <c r="O583" s="105">
        <v>-3.7000000000000002E-3</v>
      </c>
      <c r="P583" s="225"/>
      <c r="Q583" s="228" t="str">
        <f t="shared" si="54"/>
        <v>28-03-2022</v>
      </c>
      <c r="R583" s="229">
        <f t="shared" si="55"/>
        <v>2.4660000000000002</v>
      </c>
      <c r="S583" s="230">
        <f t="shared" si="56"/>
        <v>-8.8000000000000005E-3</v>
      </c>
      <c r="T583" s="229">
        <f t="shared" si="57"/>
        <v>6.8360000000000003</v>
      </c>
      <c r="U583" s="230">
        <f t="shared" si="58"/>
        <v>3.7000000000000002E-3</v>
      </c>
      <c r="V583" s="229">
        <f t="shared" si="59"/>
        <v>4.37</v>
      </c>
    </row>
    <row r="584" spans="2:22">
      <c r="B584" s="120" t="s">
        <v>2076</v>
      </c>
      <c r="C584" s="104">
        <v>2.3980000000000001</v>
      </c>
      <c r="D584" s="104">
        <v>2.4420000000000002</v>
      </c>
      <c r="E584" s="104">
        <v>2.5350000000000001</v>
      </c>
      <c r="F584" s="104">
        <v>2.38</v>
      </c>
      <c r="G584" s="105">
        <v>-2.75E-2</v>
      </c>
      <c r="H584" s="225"/>
      <c r="I584" s="225"/>
      <c r="J584" s="120" t="s">
        <v>2098</v>
      </c>
      <c r="K584" s="104">
        <v>7.3049999999999997</v>
      </c>
      <c r="L584" s="104">
        <v>7.367</v>
      </c>
      <c r="M584" s="104">
        <v>7.367</v>
      </c>
      <c r="N584" s="104">
        <v>7.2969999999999997</v>
      </c>
      <c r="O584" s="105">
        <v>-7.3000000000000001E-3</v>
      </c>
      <c r="P584" s="225"/>
      <c r="Q584" s="228" t="str">
        <f t="shared" si="54"/>
        <v>29-03-2022</v>
      </c>
      <c r="R584" s="229">
        <f t="shared" si="55"/>
        <v>2.3980000000000001</v>
      </c>
      <c r="S584" s="230">
        <f t="shared" si="56"/>
        <v>-2.75E-2</v>
      </c>
      <c r="T584" s="229">
        <f t="shared" si="57"/>
        <v>6.8209999999999997</v>
      </c>
      <c r="U584" s="230">
        <f t="shared" si="58"/>
        <v>-2.2000000000000001E-3</v>
      </c>
      <c r="V584" s="229">
        <f t="shared" si="59"/>
        <v>4.423</v>
      </c>
    </row>
    <row r="585" spans="2:22">
      <c r="B585" s="120" t="s">
        <v>2077</v>
      </c>
      <c r="C585" s="104">
        <v>2.3580000000000001</v>
      </c>
      <c r="D585" s="104">
        <v>2.4</v>
      </c>
      <c r="E585" s="104">
        <v>2.4350000000000001</v>
      </c>
      <c r="F585" s="104">
        <v>2.3340000000000001</v>
      </c>
      <c r="G585" s="105">
        <v>-1.67E-2</v>
      </c>
      <c r="H585" s="225"/>
      <c r="I585" s="225"/>
      <c r="J585" s="120" t="s">
        <v>2099</v>
      </c>
      <c r="K585" s="104">
        <v>7.2939999999999996</v>
      </c>
      <c r="L585" s="104">
        <v>7.3140000000000001</v>
      </c>
      <c r="M585" s="104">
        <v>7.3140000000000001</v>
      </c>
      <c r="N585" s="104">
        <v>7.2720000000000002</v>
      </c>
      <c r="O585" s="105">
        <v>-1.5E-3</v>
      </c>
      <c r="P585" s="225"/>
      <c r="Q585" s="228" t="str">
        <f t="shared" si="54"/>
        <v>30-03-2022</v>
      </c>
      <c r="R585" s="229">
        <f t="shared" si="55"/>
        <v>2.3580000000000001</v>
      </c>
      <c r="S585" s="230">
        <f t="shared" si="56"/>
        <v>-1.67E-2</v>
      </c>
      <c r="T585" s="229">
        <f t="shared" si="57"/>
        <v>6.7839999999999998</v>
      </c>
      <c r="U585" s="230">
        <f t="shared" si="58"/>
        <v>-5.4000000000000003E-3</v>
      </c>
      <c r="V585" s="229">
        <f t="shared" si="59"/>
        <v>4.4260000000000002</v>
      </c>
    </row>
    <row r="586" spans="2:22">
      <c r="B586" s="120" t="s">
        <v>2078</v>
      </c>
      <c r="C586" s="104">
        <v>2.3450000000000002</v>
      </c>
      <c r="D586" s="104">
        <v>2.3450000000000002</v>
      </c>
      <c r="E586" s="104">
        <v>2.3650000000000002</v>
      </c>
      <c r="F586" s="104">
        <v>2.3090000000000002</v>
      </c>
      <c r="G586" s="105">
        <v>-5.4000000000000003E-3</v>
      </c>
      <c r="H586" s="225"/>
      <c r="I586" s="225"/>
      <c r="J586" s="120" t="s">
        <v>2100</v>
      </c>
      <c r="K586" s="104">
        <v>7.35</v>
      </c>
      <c r="L586" s="104">
        <v>7.3280000000000003</v>
      </c>
      <c r="M586" s="104">
        <v>7.3760000000000003</v>
      </c>
      <c r="N586" s="104">
        <v>7.319</v>
      </c>
      <c r="O586" s="105">
        <v>7.7000000000000002E-3</v>
      </c>
      <c r="P586" s="225"/>
      <c r="Q586" s="228" t="str">
        <f t="shared" si="54"/>
        <v>31-03-2022</v>
      </c>
      <c r="R586" s="229">
        <f t="shared" si="55"/>
        <v>2.3450000000000002</v>
      </c>
      <c r="S586" s="230">
        <f t="shared" si="56"/>
        <v>-5.4000000000000003E-3</v>
      </c>
      <c r="T586" s="229">
        <f t="shared" si="57"/>
        <v>6.843</v>
      </c>
      <c r="U586" s="230">
        <f t="shared" si="58"/>
        <v>8.6999999999999994E-3</v>
      </c>
      <c r="V586" s="229">
        <f t="shared" si="59"/>
        <v>4.4979999999999993</v>
      </c>
    </row>
    <row r="587" spans="2:22">
      <c r="B587" s="119">
        <v>44565</v>
      </c>
      <c r="C587" s="104">
        <v>2.3889999999999998</v>
      </c>
      <c r="D587" s="104">
        <v>2.3519999999999999</v>
      </c>
      <c r="E587" s="104">
        <v>2.456</v>
      </c>
      <c r="F587" s="104">
        <v>2.3519999999999999</v>
      </c>
      <c r="G587" s="105">
        <v>1.89E-2</v>
      </c>
      <c r="H587" s="225"/>
      <c r="I587" s="225"/>
      <c r="J587" s="120" t="s">
        <v>2101</v>
      </c>
      <c r="K587" s="104">
        <v>7.4089999999999998</v>
      </c>
      <c r="L587" s="104">
        <v>7.3760000000000003</v>
      </c>
      <c r="M587" s="104">
        <v>7.4130000000000003</v>
      </c>
      <c r="N587" s="104">
        <v>7.3639999999999999</v>
      </c>
      <c r="O587" s="105">
        <v>8.0000000000000002E-3</v>
      </c>
      <c r="P587" s="225"/>
      <c r="Q587" s="228">
        <f t="shared" si="54"/>
        <v>0</v>
      </c>
      <c r="R587" s="229">
        <f t="shared" si="55"/>
        <v>0</v>
      </c>
      <c r="S587" s="230">
        <f t="shared" si="56"/>
        <v>0</v>
      </c>
      <c r="T587" s="229">
        <f t="shared" si="57"/>
        <v>0</v>
      </c>
      <c r="U587" s="230">
        <f t="shared" si="58"/>
        <v>0</v>
      </c>
      <c r="V587" s="229">
        <f t="shared" si="59"/>
        <v>0</v>
      </c>
    </row>
    <row r="588" spans="2:22">
      <c r="B588" s="119">
        <v>44655</v>
      </c>
      <c r="C588" s="104">
        <v>2.3929999999999998</v>
      </c>
      <c r="D588" s="104">
        <v>2.4079999999999999</v>
      </c>
      <c r="E588" s="104">
        <v>2.4340000000000002</v>
      </c>
      <c r="F588" s="104">
        <v>2.3690000000000002</v>
      </c>
      <c r="G588" s="105">
        <v>1.6000000000000001E-3</v>
      </c>
      <c r="H588" s="225"/>
      <c r="I588" s="225"/>
      <c r="J588" s="120" t="s">
        <v>2102</v>
      </c>
      <c r="K588" s="104">
        <v>7.415</v>
      </c>
      <c r="L588" s="104">
        <v>7.444</v>
      </c>
      <c r="M588" s="104">
        <v>7.46</v>
      </c>
      <c r="N588" s="104">
        <v>7.4119999999999999</v>
      </c>
      <c r="O588" s="105">
        <v>8.0000000000000004E-4</v>
      </c>
      <c r="P588" s="225"/>
      <c r="Q588" s="228">
        <f t="shared" si="54"/>
        <v>44655</v>
      </c>
      <c r="R588" s="229">
        <f t="shared" si="55"/>
        <v>2.3929999999999998</v>
      </c>
      <c r="S588" s="230">
        <f t="shared" si="56"/>
        <v>1.6000000000000001E-3</v>
      </c>
      <c r="T588" s="229">
        <f t="shared" si="57"/>
        <v>6.8979999999999997</v>
      </c>
      <c r="U588" s="230">
        <f t="shared" si="58"/>
        <v>8.0000000000000002E-3</v>
      </c>
      <c r="V588" s="229">
        <f t="shared" si="59"/>
        <v>4.5049999999999999</v>
      </c>
    </row>
    <row r="589" spans="2:22">
      <c r="B589" s="119">
        <v>44685</v>
      </c>
      <c r="C589" s="104">
        <v>2.5539999999999998</v>
      </c>
      <c r="D589" s="104">
        <v>2.3929999999999998</v>
      </c>
      <c r="E589" s="104">
        <v>2.5670000000000002</v>
      </c>
      <c r="F589" s="104">
        <v>2.3839999999999999</v>
      </c>
      <c r="G589" s="105">
        <v>6.7299999999999999E-2</v>
      </c>
      <c r="H589" s="225"/>
      <c r="I589" s="225"/>
      <c r="J589" s="119">
        <v>44567</v>
      </c>
      <c r="K589" s="104">
        <v>7.4139999999999997</v>
      </c>
      <c r="L589" s="104">
        <v>7.4370000000000003</v>
      </c>
      <c r="M589" s="104">
        <v>7.4379999999999997</v>
      </c>
      <c r="N589" s="104">
        <v>7.3970000000000002</v>
      </c>
      <c r="O589" s="105">
        <v>-1E-4</v>
      </c>
      <c r="P589" s="225"/>
      <c r="Q589" s="228">
        <f t="shared" si="54"/>
        <v>44685</v>
      </c>
      <c r="R589" s="229">
        <f t="shared" si="55"/>
        <v>2.5539999999999998</v>
      </c>
      <c r="S589" s="230">
        <f t="shared" si="56"/>
        <v>6.7299999999999999E-2</v>
      </c>
      <c r="T589" s="229">
        <f t="shared" si="57"/>
        <v>6.899</v>
      </c>
      <c r="U589" s="230">
        <f t="shared" si="58"/>
        <v>1E-4</v>
      </c>
      <c r="V589" s="229">
        <f t="shared" si="59"/>
        <v>4.3450000000000006</v>
      </c>
    </row>
    <row r="590" spans="2:22">
      <c r="B590" s="119">
        <v>44716</v>
      </c>
      <c r="C590" s="104">
        <v>2.5979999999999999</v>
      </c>
      <c r="D590" s="104">
        <v>2.5659999999999998</v>
      </c>
      <c r="E590" s="104">
        <v>2.6589999999999998</v>
      </c>
      <c r="F590" s="104">
        <v>2.5659999999999998</v>
      </c>
      <c r="G590" s="105">
        <v>1.6899999999999998E-2</v>
      </c>
      <c r="H590" s="225"/>
      <c r="I590" s="225"/>
      <c r="J590" s="119">
        <v>44598</v>
      </c>
      <c r="K590" s="104">
        <v>7.4340000000000002</v>
      </c>
      <c r="L590" s="104">
        <v>7.42</v>
      </c>
      <c r="M590" s="104">
        <v>7.4409999999999998</v>
      </c>
      <c r="N590" s="104">
        <v>7.4089999999999998</v>
      </c>
      <c r="O590" s="105">
        <v>2.7000000000000001E-3</v>
      </c>
      <c r="P590" s="225"/>
      <c r="Q590" s="228">
        <f t="shared" si="54"/>
        <v>44716</v>
      </c>
      <c r="R590" s="229">
        <f t="shared" si="55"/>
        <v>2.5979999999999999</v>
      </c>
      <c r="S590" s="230">
        <f t="shared" si="56"/>
        <v>1.6899999999999998E-2</v>
      </c>
      <c r="T590" s="229">
        <f t="shared" si="57"/>
        <v>6.9169999999999998</v>
      </c>
      <c r="U590" s="230">
        <f t="shared" si="58"/>
        <v>2.5999999999999999E-3</v>
      </c>
      <c r="V590" s="229">
        <f t="shared" si="59"/>
        <v>4.319</v>
      </c>
    </row>
    <row r="591" spans="2:22">
      <c r="B591" s="119">
        <v>44746</v>
      </c>
      <c r="C591" s="104">
        <v>2.665</v>
      </c>
      <c r="D591" s="104">
        <v>2.5939999999999999</v>
      </c>
      <c r="E591" s="104">
        <v>2.673</v>
      </c>
      <c r="F591" s="104">
        <v>2.5550000000000002</v>
      </c>
      <c r="G591" s="105">
        <v>2.6100000000000002E-2</v>
      </c>
      <c r="H591" s="225"/>
      <c r="I591" s="225"/>
      <c r="J591" s="119">
        <v>44626</v>
      </c>
      <c r="K591" s="104">
        <v>7.4560000000000004</v>
      </c>
      <c r="L591" s="104">
        <v>7.484</v>
      </c>
      <c r="M591" s="104">
        <v>7.484</v>
      </c>
      <c r="N591" s="104">
        <v>7.4420000000000002</v>
      </c>
      <c r="O591" s="105">
        <v>3.0000000000000001E-3</v>
      </c>
      <c r="P591" s="225"/>
      <c r="Q591" s="228">
        <f t="shared" si="54"/>
        <v>44746</v>
      </c>
      <c r="R591" s="229">
        <f t="shared" si="55"/>
        <v>2.665</v>
      </c>
      <c r="S591" s="230">
        <f t="shared" si="56"/>
        <v>2.6100000000000002E-2</v>
      </c>
      <c r="T591" s="229">
        <f t="shared" si="57"/>
        <v>6.9139999999999997</v>
      </c>
      <c r="U591" s="230">
        <f t="shared" si="58"/>
        <v>-4.0000000000000002E-4</v>
      </c>
      <c r="V591" s="229">
        <f t="shared" si="59"/>
        <v>4.2489999999999997</v>
      </c>
    </row>
    <row r="592" spans="2:22">
      <c r="B592" s="119">
        <v>44777</v>
      </c>
      <c r="C592" s="104">
        <v>2.7040000000000002</v>
      </c>
      <c r="D592" s="104">
        <v>2.6469999999999998</v>
      </c>
      <c r="E592" s="104">
        <v>2.73</v>
      </c>
      <c r="F592" s="104">
        <v>2.6240000000000001</v>
      </c>
      <c r="G592" s="105">
        <v>1.44E-2</v>
      </c>
      <c r="H592" s="225"/>
      <c r="I592" s="225"/>
      <c r="J592" s="119">
        <v>44718</v>
      </c>
      <c r="K592" s="104">
        <v>7.5</v>
      </c>
      <c r="L592" s="104">
        <v>7.5</v>
      </c>
      <c r="M592" s="104">
        <v>7.5119999999999996</v>
      </c>
      <c r="N592" s="104">
        <v>7.49</v>
      </c>
      <c r="O592" s="105">
        <v>5.8999999999999999E-3</v>
      </c>
      <c r="P592" s="225"/>
      <c r="Q592" s="228">
        <f t="shared" si="54"/>
        <v>44777</v>
      </c>
      <c r="R592" s="229">
        <f t="shared" si="55"/>
        <v>2.7040000000000002</v>
      </c>
      <c r="S592" s="230">
        <f t="shared" si="56"/>
        <v>1.44E-2</v>
      </c>
      <c r="T592" s="229">
        <f t="shared" si="57"/>
        <v>7.1189999999999998</v>
      </c>
      <c r="U592" s="230">
        <f t="shared" si="58"/>
        <v>2.9600000000000001E-2</v>
      </c>
      <c r="V592" s="229">
        <f t="shared" si="59"/>
        <v>4.4149999999999991</v>
      </c>
    </row>
    <row r="593" spans="2:22">
      <c r="B593" s="119">
        <v>44869</v>
      </c>
      <c r="C593" s="104">
        <v>2.774</v>
      </c>
      <c r="D593" s="104">
        <v>2.7229999999999999</v>
      </c>
      <c r="E593" s="104">
        <v>2.7930000000000001</v>
      </c>
      <c r="F593" s="104">
        <v>2.7109999999999999</v>
      </c>
      <c r="G593" s="105">
        <v>2.6100000000000002E-2</v>
      </c>
      <c r="H593" s="225"/>
      <c r="I593" s="225"/>
      <c r="J593" s="119">
        <v>44748</v>
      </c>
      <c r="K593" s="104">
        <v>7.5179999999999998</v>
      </c>
      <c r="L593" s="104">
        <v>7.5380000000000003</v>
      </c>
      <c r="M593" s="104">
        <v>7.5380000000000003</v>
      </c>
      <c r="N593" s="104">
        <v>7.51</v>
      </c>
      <c r="O593" s="105">
        <v>2.3999999999999998E-3</v>
      </c>
      <c r="P593" s="225"/>
      <c r="Q593" s="228">
        <f t="shared" si="54"/>
        <v>44869</v>
      </c>
      <c r="R593" s="229">
        <f t="shared" si="55"/>
        <v>2.774</v>
      </c>
      <c r="S593" s="230">
        <f t="shared" si="56"/>
        <v>2.6100000000000002E-2</v>
      </c>
      <c r="T593" s="229">
        <f t="shared" si="57"/>
        <v>7.149</v>
      </c>
      <c r="U593" s="230">
        <f t="shared" si="58"/>
        <v>4.1999999999999997E-3</v>
      </c>
      <c r="V593" s="229">
        <f t="shared" si="59"/>
        <v>4.375</v>
      </c>
    </row>
    <row r="594" spans="2:22">
      <c r="B594" s="119">
        <v>44899</v>
      </c>
      <c r="C594" s="104">
        <v>2.7269999999999999</v>
      </c>
      <c r="D594" s="104">
        <v>2.8029999999999999</v>
      </c>
      <c r="E594" s="104">
        <v>2.8359999999999999</v>
      </c>
      <c r="F594" s="104">
        <v>2.6739999999999999</v>
      </c>
      <c r="G594" s="105">
        <v>-1.7000000000000001E-2</v>
      </c>
      <c r="H594" s="225"/>
      <c r="I594" s="225"/>
      <c r="J594" s="119">
        <v>44779</v>
      </c>
      <c r="K594" s="104">
        <v>7.4939999999999998</v>
      </c>
      <c r="L594" s="104">
        <v>7.5229999999999997</v>
      </c>
      <c r="M594" s="104">
        <v>7.5620000000000003</v>
      </c>
      <c r="N594" s="104">
        <v>7.4379999999999997</v>
      </c>
      <c r="O594" s="105">
        <v>-3.2000000000000002E-3</v>
      </c>
      <c r="P594" s="225"/>
      <c r="Q594" s="228">
        <f t="shared" si="54"/>
        <v>44899</v>
      </c>
      <c r="R594" s="229">
        <f t="shared" si="55"/>
        <v>2.7269999999999999</v>
      </c>
      <c r="S594" s="230">
        <f t="shared" si="56"/>
        <v>-1.7000000000000001E-2</v>
      </c>
      <c r="T594" s="229">
        <f t="shared" si="57"/>
        <v>7.1890000000000001</v>
      </c>
      <c r="U594" s="230">
        <f t="shared" si="58"/>
        <v>5.5999999999999999E-3</v>
      </c>
      <c r="V594" s="229">
        <f t="shared" si="59"/>
        <v>4.4619999999999997</v>
      </c>
    </row>
    <row r="595" spans="2:22">
      <c r="B595" s="120" t="s">
        <v>2079</v>
      </c>
      <c r="C595" s="104">
        <v>2.7029999999999998</v>
      </c>
      <c r="D595" s="104">
        <v>2.7269999999999999</v>
      </c>
      <c r="E595" s="104">
        <v>2.79</v>
      </c>
      <c r="F595" s="104">
        <v>2.6459999999999999</v>
      </c>
      <c r="G595" s="105">
        <v>-8.9999999999999993E-3</v>
      </c>
      <c r="H595" s="225"/>
      <c r="I595" s="225"/>
      <c r="J595" s="119">
        <v>44810</v>
      </c>
      <c r="K595" s="104">
        <v>7.4960000000000004</v>
      </c>
      <c r="L595" s="104">
        <v>7.5279999999999996</v>
      </c>
      <c r="M595" s="104">
        <v>7.5330000000000004</v>
      </c>
      <c r="N595" s="104">
        <v>7.4960000000000004</v>
      </c>
      <c r="O595" s="105">
        <v>2.9999999999999997E-4</v>
      </c>
      <c r="P595" s="225"/>
      <c r="Q595" s="228" t="str">
        <f t="shared" si="54"/>
        <v>13-04-2022</v>
      </c>
      <c r="R595" s="229">
        <f t="shared" si="55"/>
        <v>2.7029999999999998</v>
      </c>
      <c r="S595" s="230">
        <f t="shared" si="56"/>
        <v>-8.9999999999999993E-3</v>
      </c>
      <c r="T595" s="229">
        <f t="shared" si="57"/>
        <v>7.2149999999999999</v>
      </c>
      <c r="U595" s="230">
        <f t="shared" si="58"/>
        <v>3.5999999999999999E-3</v>
      </c>
      <c r="V595" s="229">
        <f t="shared" si="59"/>
        <v>4.5120000000000005</v>
      </c>
    </row>
    <row r="596" spans="2:22">
      <c r="B596" s="120" t="s">
        <v>2103</v>
      </c>
      <c r="C596" s="104">
        <v>2.8279999999999998</v>
      </c>
      <c r="D596" s="104">
        <v>2.6989999999999998</v>
      </c>
      <c r="E596" s="104">
        <v>2.835</v>
      </c>
      <c r="F596" s="104">
        <v>2.6480000000000001</v>
      </c>
      <c r="G596" s="105">
        <v>4.6300000000000001E-2</v>
      </c>
      <c r="H596" s="225"/>
      <c r="I596" s="225"/>
      <c r="J596" s="119">
        <v>44840</v>
      </c>
      <c r="K596" s="104">
        <v>7.5190000000000001</v>
      </c>
      <c r="L596" s="104">
        <v>7.5119999999999996</v>
      </c>
      <c r="M596" s="104">
        <v>7.5270000000000001</v>
      </c>
      <c r="N596" s="104">
        <v>7.5030000000000001</v>
      </c>
      <c r="O596" s="105">
        <v>3.0999999999999999E-3</v>
      </c>
      <c r="P596" s="225"/>
      <c r="Q596" s="228">
        <f t="shared" si="54"/>
        <v>0</v>
      </c>
      <c r="R596" s="229">
        <f t="shared" si="55"/>
        <v>0</v>
      </c>
      <c r="S596" s="230">
        <f t="shared" si="56"/>
        <v>0</v>
      </c>
      <c r="T596" s="229">
        <f t="shared" si="57"/>
        <v>0</v>
      </c>
      <c r="U596" s="230">
        <f t="shared" si="58"/>
        <v>0</v>
      </c>
      <c r="V596" s="229">
        <f t="shared" si="59"/>
        <v>0</v>
      </c>
    </row>
    <row r="597" spans="2:22">
      <c r="B597" s="120" t="s">
        <v>2080</v>
      </c>
      <c r="C597" s="104">
        <v>2.8570000000000002</v>
      </c>
      <c r="D597" s="104">
        <v>2.847</v>
      </c>
      <c r="E597" s="104">
        <v>2.8839999999999999</v>
      </c>
      <c r="F597" s="104">
        <v>2.81</v>
      </c>
      <c r="G597" s="105">
        <v>1.03E-2</v>
      </c>
      <c r="H597" s="225"/>
      <c r="I597" s="225"/>
      <c r="J597" s="120" t="s">
        <v>2104</v>
      </c>
      <c r="K597" s="104">
        <v>7.6040000000000001</v>
      </c>
      <c r="L597" s="104">
        <v>7.5940000000000003</v>
      </c>
      <c r="M597" s="104">
        <v>7.6150000000000002</v>
      </c>
      <c r="N597" s="104">
        <v>7.5819999999999999</v>
      </c>
      <c r="O597" s="105">
        <v>1.1299999999999999E-2</v>
      </c>
      <c r="P597" s="225"/>
      <c r="Q597" s="228" t="str">
        <f t="shared" si="54"/>
        <v>18-04-2022</v>
      </c>
      <c r="R597" s="229">
        <f t="shared" si="55"/>
        <v>2.8570000000000002</v>
      </c>
      <c r="S597" s="230">
        <f t="shared" si="56"/>
        <v>1.03E-2</v>
      </c>
      <c r="T597" s="229">
        <f t="shared" si="57"/>
        <v>7.1529999999999996</v>
      </c>
      <c r="U597" s="230">
        <f t="shared" si="58"/>
        <v>-8.6E-3</v>
      </c>
      <c r="V597" s="229">
        <f t="shared" si="59"/>
        <v>4.2959999999999994</v>
      </c>
    </row>
    <row r="598" spans="2:22">
      <c r="B598" s="120" t="s">
        <v>2081</v>
      </c>
      <c r="C598" s="104">
        <v>2.94</v>
      </c>
      <c r="D598" s="104">
        <v>2.8490000000000002</v>
      </c>
      <c r="E598" s="104">
        <v>2.948</v>
      </c>
      <c r="F598" s="104">
        <v>2.8359999999999999</v>
      </c>
      <c r="G598" s="105">
        <v>2.92E-2</v>
      </c>
      <c r="H598" s="225"/>
      <c r="I598" s="225"/>
      <c r="J598" s="120" t="s">
        <v>2105</v>
      </c>
      <c r="K598" s="104">
        <v>7.5810000000000004</v>
      </c>
      <c r="L598" s="104">
        <v>7.6040000000000001</v>
      </c>
      <c r="M598" s="104">
        <v>7.6139999999999999</v>
      </c>
      <c r="N598" s="104">
        <v>7.5739999999999998</v>
      </c>
      <c r="O598" s="105">
        <v>-3.0000000000000001E-3</v>
      </c>
      <c r="P598" s="225"/>
      <c r="Q598" s="228" t="str">
        <f t="shared" si="54"/>
        <v>19-04-2022</v>
      </c>
      <c r="R598" s="229">
        <f t="shared" si="55"/>
        <v>2.94</v>
      </c>
      <c r="S598" s="230">
        <f t="shared" si="56"/>
        <v>2.92E-2</v>
      </c>
      <c r="T598" s="229">
        <f t="shared" si="57"/>
        <v>7.1509999999999998</v>
      </c>
      <c r="U598" s="230">
        <f t="shared" si="58"/>
        <v>-2.9999999999999997E-4</v>
      </c>
      <c r="V598" s="229">
        <f t="shared" si="59"/>
        <v>4.2110000000000003</v>
      </c>
    </row>
    <row r="599" spans="2:22">
      <c r="B599" s="120" t="s">
        <v>2082</v>
      </c>
      <c r="C599" s="104">
        <v>2.8340000000000001</v>
      </c>
      <c r="D599" s="104">
        <v>2.96</v>
      </c>
      <c r="E599" s="104">
        <v>2.9809999999999999</v>
      </c>
      <c r="F599" s="104">
        <v>2.819</v>
      </c>
      <c r="G599" s="105">
        <v>-3.61E-2</v>
      </c>
      <c r="H599" s="225"/>
      <c r="I599" s="225"/>
      <c r="J599" s="120" t="s">
        <v>2106</v>
      </c>
      <c r="K599" s="104">
        <v>7.5919999999999996</v>
      </c>
      <c r="L599" s="104">
        <v>7.61</v>
      </c>
      <c r="M599" s="104">
        <v>7.6139999999999999</v>
      </c>
      <c r="N599" s="104">
        <v>7.5780000000000003</v>
      </c>
      <c r="O599" s="105">
        <v>1.5E-3</v>
      </c>
      <c r="P599" s="225"/>
      <c r="Q599" s="228" t="str">
        <f t="shared" si="54"/>
        <v>20-04-2022</v>
      </c>
      <c r="R599" s="229">
        <f t="shared" si="55"/>
        <v>2.8340000000000001</v>
      </c>
      <c r="S599" s="230">
        <f t="shared" si="56"/>
        <v>-3.61E-2</v>
      </c>
      <c r="T599" s="229">
        <f t="shared" si="57"/>
        <v>7.1050000000000004</v>
      </c>
      <c r="U599" s="230">
        <f t="shared" si="58"/>
        <v>-6.4000000000000003E-3</v>
      </c>
      <c r="V599" s="229">
        <f t="shared" si="59"/>
        <v>4.2710000000000008</v>
      </c>
    </row>
    <row r="600" spans="2:22">
      <c r="B600" s="120" t="s">
        <v>2083</v>
      </c>
      <c r="C600" s="104">
        <v>2.9079999999999999</v>
      </c>
      <c r="D600" s="104">
        <v>2.8359999999999999</v>
      </c>
      <c r="E600" s="104">
        <v>2.9540000000000002</v>
      </c>
      <c r="F600" s="104">
        <v>2.8359999999999999</v>
      </c>
      <c r="G600" s="105">
        <v>2.5999999999999999E-2</v>
      </c>
      <c r="H600" s="225"/>
      <c r="I600" s="225"/>
      <c r="J600" s="120" t="s">
        <v>2107</v>
      </c>
      <c r="K600" s="104">
        <v>7.617</v>
      </c>
      <c r="L600" s="104">
        <v>7.5720000000000001</v>
      </c>
      <c r="M600" s="104">
        <v>7.617</v>
      </c>
      <c r="N600" s="104">
        <v>7.5510000000000002</v>
      </c>
      <c r="O600" s="105">
        <v>3.3E-3</v>
      </c>
      <c r="P600" s="225"/>
      <c r="Q600" s="228" t="str">
        <f t="shared" si="54"/>
        <v>21-04-2022</v>
      </c>
      <c r="R600" s="229">
        <f t="shared" si="55"/>
        <v>2.9079999999999999</v>
      </c>
      <c r="S600" s="230">
        <f t="shared" si="56"/>
        <v>2.5999999999999999E-2</v>
      </c>
      <c r="T600" s="229">
        <f t="shared" si="57"/>
        <v>7.1440000000000001</v>
      </c>
      <c r="U600" s="230">
        <f t="shared" si="58"/>
        <v>5.4999999999999997E-3</v>
      </c>
      <c r="V600" s="229">
        <f t="shared" si="59"/>
        <v>4.2360000000000007</v>
      </c>
    </row>
    <row r="601" spans="2:22">
      <c r="B601" s="120" t="s">
        <v>2084</v>
      </c>
      <c r="C601" s="104">
        <v>2.9049999999999998</v>
      </c>
      <c r="D601" s="104">
        <v>2.9289999999999998</v>
      </c>
      <c r="E601" s="104">
        <v>2.9740000000000002</v>
      </c>
      <c r="F601" s="104">
        <v>2.8639999999999999</v>
      </c>
      <c r="G601" s="105">
        <v>-1.1000000000000001E-3</v>
      </c>
      <c r="H601" s="225"/>
      <c r="I601" s="225"/>
      <c r="J601" s="120" t="s">
        <v>2108</v>
      </c>
      <c r="K601" s="104">
        <v>7.5460000000000003</v>
      </c>
      <c r="L601" s="104">
        <v>7.5960000000000001</v>
      </c>
      <c r="M601" s="104">
        <v>7.6109999999999998</v>
      </c>
      <c r="N601" s="104">
        <v>7.5439999999999996</v>
      </c>
      <c r="O601" s="105">
        <v>-9.2999999999999992E-3</v>
      </c>
      <c r="P601" s="225"/>
      <c r="Q601" s="228" t="str">
        <f t="shared" si="54"/>
        <v>22-04-2022</v>
      </c>
      <c r="R601" s="229">
        <f t="shared" si="55"/>
        <v>2.9049999999999998</v>
      </c>
      <c r="S601" s="230">
        <f t="shared" si="56"/>
        <v>-1.1000000000000001E-3</v>
      </c>
      <c r="T601" s="229">
        <f t="shared" si="57"/>
        <v>7.1669999999999998</v>
      </c>
      <c r="U601" s="230">
        <f t="shared" si="58"/>
        <v>3.2000000000000002E-3</v>
      </c>
      <c r="V601" s="229">
        <f t="shared" si="59"/>
        <v>4.2620000000000005</v>
      </c>
    </row>
    <row r="602" spans="2:22">
      <c r="B602" s="120" t="s">
        <v>2085</v>
      </c>
      <c r="C602" s="104">
        <v>2.8180000000000001</v>
      </c>
      <c r="D602" s="104">
        <v>2.8889999999999998</v>
      </c>
      <c r="E602" s="104">
        <v>2.895</v>
      </c>
      <c r="F602" s="104">
        <v>2.76</v>
      </c>
      <c r="G602" s="105">
        <v>-2.98E-2</v>
      </c>
      <c r="H602" s="225"/>
      <c r="I602" s="225"/>
      <c r="J602" s="120" t="s">
        <v>2109</v>
      </c>
      <c r="K602" s="104">
        <v>7.4269999999999996</v>
      </c>
      <c r="L602" s="104">
        <v>7.5030000000000001</v>
      </c>
      <c r="M602" s="104">
        <v>7.5030000000000001</v>
      </c>
      <c r="N602" s="104">
        <v>7.4269999999999996</v>
      </c>
      <c r="O602" s="105">
        <v>-1.5800000000000002E-2</v>
      </c>
      <c r="P602" s="225"/>
      <c r="Q602" s="228" t="str">
        <f t="shared" si="54"/>
        <v>25-04-2022</v>
      </c>
      <c r="R602" s="229">
        <f t="shared" si="55"/>
        <v>2.8180000000000001</v>
      </c>
      <c r="S602" s="230">
        <f t="shared" si="56"/>
        <v>-2.98E-2</v>
      </c>
      <c r="T602" s="229">
        <f t="shared" si="57"/>
        <v>7.0430000000000001</v>
      </c>
      <c r="U602" s="230">
        <f t="shared" si="58"/>
        <v>-1.7299999999999999E-2</v>
      </c>
      <c r="V602" s="229">
        <f t="shared" si="59"/>
        <v>4.2249999999999996</v>
      </c>
    </row>
    <row r="603" spans="2:22">
      <c r="B603" s="120" t="s">
        <v>2086</v>
      </c>
      <c r="C603" s="104">
        <v>2.7280000000000002</v>
      </c>
      <c r="D603" s="104">
        <v>2.8180000000000001</v>
      </c>
      <c r="E603" s="104">
        <v>2.8660000000000001</v>
      </c>
      <c r="F603" s="104">
        <v>2.7240000000000002</v>
      </c>
      <c r="G603" s="105">
        <v>-3.1899999999999998E-2</v>
      </c>
      <c r="H603" s="225"/>
      <c r="I603" s="225"/>
      <c r="J603" s="120" t="s">
        <v>2110</v>
      </c>
      <c r="K603" s="104">
        <v>7.4820000000000002</v>
      </c>
      <c r="L603" s="104">
        <v>7.4569999999999999</v>
      </c>
      <c r="M603" s="104">
        <v>7.484</v>
      </c>
      <c r="N603" s="104">
        <v>7.4569999999999999</v>
      </c>
      <c r="O603" s="105">
        <v>7.4000000000000003E-3</v>
      </c>
      <c r="P603" s="225"/>
      <c r="Q603" s="228" t="str">
        <f t="shared" si="54"/>
        <v>26-04-2022</v>
      </c>
      <c r="R603" s="229">
        <f t="shared" si="55"/>
        <v>2.7280000000000002</v>
      </c>
      <c r="S603" s="230">
        <f t="shared" si="56"/>
        <v>-3.1899999999999998E-2</v>
      </c>
      <c r="T603" s="229">
        <f t="shared" si="57"/>
        <v>7.0529999999999999</v>
      </c>
      <c r="U603" s="230">
        <f t="shared" si="58"/>
        <v>1.4E-3</v>
      </c>
      <c r="V603" s="229">
        <f t="shared" si="59"/>
        <v>4.3249999999999993</v>
      </c>
    </row>
    <row r="604" spans="2:22">
      <c r="B604" s="120" t="s">
        <v>2087</v>
      </c>
      <c r="C604" s="104">
        <v>2.8260000000000001</v>
      </c>
      <c r="D604" s="104">
        <v>2.74</v>
      </c>
      <c r="E604" s="104">
        <v>2.839</v>
      </c>
      <c r="F604" s="104">
        <v>2.7149999999999999</v>
      </c>
      <c r="G604" s="105">
        <v>3.5900000000000001E-2</v>
      </c>
      <c r="H604" s="225"/>
      <c r="I604" s="225"/>
      <c r="J604" s="120" t="s">
        <v>2111</v>
      </c>
      <c r="K604" s="104">
        <v>7.3959999999999999</v>
      </c>
      <c r="L604" s="104">
        <v>7.4480000000000004</v>
      </c>
      <c r="M604" s="104">
        <v>7.4480000000000004</v>
      </c>
      <c r="N604" s="104">
        <v>7.3819999999999997</v>
      </c>
      <c r="O604" s="105">
        <v>-1.15E-2</v>
      </c>
      <c r="P604" s="225"/>
      <c r="Q604" s="228" t="str">
        <f t="shared" si="54"/>
        <v>27-04-2022</v>
      </c>
      <c r="R604" s="229">
        <f t="shared" si="55"/>
        <v>2.8260000000000001</v>
      </c>
      <c r="S604" s="230">
        <f t="shared" si="56"/>
        <v>3.5900000000000001E-2</v>
      </c>
      <c r="T604" s="229">
        <f t="shared" si="57"/>
        <v>7.0830000000000002</v>
      </c>
      <c r="U604" s="230">
        <f t="shared" si="58"/>
        <v>4.3E-3</v>
      </c>
      <c r="V604" s="229">
        <f t="shared" si="59"/>
        <v>4.2569999999999997</v>
      </c>
    </row>
    <row r="605" spans="2:22">
      <c r="B605" s="120" t="s">
        <v>2088</v>
      </c>
      <c r="C605" s="104">
        <v>2.8319999999999999</v>
      </c>
      <c r="D605" s="104">
        <v>2.8340000000000001</v>
      </c>
      <c r="E605" s="104">
        <v>2.8879999999999999</v>
      </c>
      <c r="F605" s="104">
        <v>2.7959999999999998</v>
      </c>
      <c r="G605" s="105">
        <v>2.2000000000000001E-3</v>
      </c>
      <c r="H605" s="225"/>
      <c r="I605" s="225"/>
      <c r="J605" s="120" t="s">
        <v>2112</v>
      </c>
      <c r="K605" s="104">
        <v>7.4189999999999996</v>
      </c>
      <c r="L605" s="104">
        <v>7.37</v>
      </c>
      <c r="M605" s="104">
        <v>7.4429999999999996</v>
      </c>
      <c r="N605" s="104">
        <v>7.3650000000000002</v>
      </c>
      <c r="O605" s="105">
        <v>3.0999999999999999E-3</v>
      </c>
      <c r="P605" s="225"/>
      <c r="Q605" s="228" t="str">
        <f t="shared" si="54"/>
        <v>28-04-2022</v>
      </c>
      <c r="R605" s="229">
        <f t="shared" si="55"/>
        <v>2.8319999999999999</v>
      </c>
      <c r="S605" s="230">
        <f t="shared" si="56"/>
        <v>2.2000000000000001E-3</v>
      </c>
      <c r="T605" s="229">
        <f t="shared" si="57"/>
        <v>7.1550000000000002</v>
      </c>
      <c r="U605" s="230">
        <f t="shared" si="58"/>
        <v>1.0200000000000001E-2</v>
      </c>
      <c r="V605" s="229">
        <f t="shared" si="59"/>
        <v>4.3230000000000004</v>
      </c>
    </row>
    <row r="606" spans="2:22">
      <c r="B606" s="120" t="s">
        <v>2089</v>
      </c>
      <c r="C606" s="104">
        <v>2.9380000000000002</v>
      </c>
      <c r="D606" s="104">
        <v>2.8540000000000001</v>
      </c>
      <c r="E606" s="104">
        <v>2.9430000000000001</v>
      </c>
      <c r="F606" s="104">
        <v>2.831</v>
      </c>
      <c r="G606" s="105">
        <v>3.7199999999999997E-2</v>
      </c>
      <c r="H606" s="225"/>
      <c r="I606" s="225"/>
      <c r="J606" s="120" t="s">
        <v>2113</v>
      </c>
      <c r="K606" s="104">
        <v>7.444</v>
      </c>
      <c r="L606" s="104">
        <v>7.4580000000000002</v>
      </c>
      <c r="M606" s="104">
        <v>7.47</v>
      </c>
      <c r="N606" s="104">
        <v>7.42</v>
      </c>
      <c r="O606" s="105">
        <v>3.3999999999999998E-3</v>
      </c>
      <c r="P606" s="225"/>
      <c r="Q606" s="228" t="str">
        <f t="shared" si="54"/>
        <v>29-04-2022</v>
      </c>
      <c r="R606" s="229">
        <f t="shared" si="55"/>
        <v>2.9380000000000002</v>
      </c>
      <c r="S606" s="230">
        <f t="shared" si="56"/>
        <v>3.7199999999999997E-2</v>
      </c>
      <c r="T606" s="229">
        <f t="shared" si="57"/>
        <v>7.1390000000000002</v>
      </c>
      <c r="U606" s="230">
        <f t="shared" si="58"/>
        <v>-2.2000000000000001E-3</v>
      </c>
      <c r="V606" s="229">
        <f t="shared" si="59"/>
        <v>4.2010000000000005</v>
      </c>
    </row>
    <row r="607" spans="2:22">
      <c r="B607" s="119">
        <v>44597</v>
      </c>
      <c r="C607" s="104">
        <v>2.9769999999999999</v>
      </c>
      <c r="D607" s="104">
        <v>2.9319999999999999</v>
      </c>
      <c r="E607" s="104">
        <v>3.01</v>
      </c>
      <c r="F607" s="104">
        <v>2.907</v>
      </c>
      <c r="G607" s="105">
        <v>1.34E-2</v>
      </c>
      <c r="H607" s="225"/>
      <c r="I607" s="225"/>
      <c r="J607" s="120" t="s">
        <v>2114</v>
      </c>
      <c r="K607" s="104">
        <v>7.407</v>
      </c>
      <c r="L607" s="104">
        <v>7.4809999999999999</v>
      </c>
      <c r="M607" s="104">
        <v>7.4809999999999999</v>
      </c>
      <c r="N607" s="104">
        <v>7.407</v>
      </c>
      <c r="O607" s="105">
        <v>-5.0000000000000001E-3</v>
      </c>
      <c r="P607" s="225"/>
      <c r="Q607" s="228">
        <f t="shared" si="54"/>
        <v>44597</v>
      </c>
      <c r="R607" s="229">
        <f t="shared" si="55"/>
        <v>2.9769999999999999</v>
      </c>
      <c r="S607" s="230">
        <f t="shared" si="56"/>
        <v>1.34E-2</v>
      </c>
      <c r="T607" s="229">
        <f t="shared" si="57"/>
        <v>7.1189999999999998</v>
      </c>
      <c r="U607" s="230">
        <f t="shared" si="58"/>
        <v>-2.8E-3</v>
      </c>
      <c r="V607" s="229">
        <f t="shared" si="59"/>
        <v>4.1419999999999995</v>
      </c>
    </row>
    <row r="608" spans="2:22">
      <c r="B608" s="119">
        <v>44625</v>
      </c>
      <c r="C608" s="104">
        <v>2.9790000000000001</v>
      </c>
      <c r="D608" s="104">
        <v>2.9910000000000001</v>
      </c>
      <c r="E608" s="104">
        <v>3.01</v>
      </c>
      <c r="F608" s="104">
        <v>2.9129999999999998</v>
      </c>
      <c r="G608" s="105">
        <v>6.9999999999999999E-4</v>
      </c>
      <c r="H608" s="225"/>
      <c r="I608" s="225"/>
      <c r="J608" s="120" t="s">
        <v>2115</v>
      </c>
      <c r="K608" s="104">
        <v>7.4660000000000002</v>
      </c>
      <c r="L608" s="104">
        <v>7.4279999999999999</v>
      </c>
      <c r="M608" s="104">
        <v>7.468</v>
      </c>
      <c r="N608" s="104">
        <v>7.4279999999999999</v>
      </c>
      <c r="O608" s="105">
        <v>8.0000000000000002E-3</v>
      </c>
      <c r="P608" s="225"/>
      <c r="Q608" s="228">
        <f t="shared" si="54"/>
        <v>0</v>
      </c>
      <c r="R608" s="229">
        <f t="shared" si="55"/>
        <v>0</v>
      </c>
      <c r="S608" s="230">
        <f t="shared" si="56"/>
        <v>0</v>
      </c>
      <c r="T608" s="229">
        <f t="shared" si="57"/>
        <v>0</v>
      </c>
      <c r="U608" s="230">
        <f t="shared" si="58"/>
        <v>0</v>
      </c>
      <c r="V608" s="229">
        <f t="shared" si="59"/>
        <v>0</v>
      </c>
    </row>
    <row r="609" spans="2:22">
      <c r="B609" s="119">
        <v>44656</v>
      </c>
      <c r="C609" s="104">
        <v>2.9460000000000002</v>
      </c>
      <c r="D609" s="104">
        <v>3.0009999999999999</v>
      </c>
      <c r="E609" s="104">
        <v>3.0110000000000001</v>
      </c>
      <c r="F609" s="104">
        <v>2.9009999999999998</v>
      </c>
      <c r="G609" s="105">
        <v>-1.0999999999999999E-2</v>
      </c>
      <c r="H609" s="225"/>
      <c r="I609" s="225"/>
      <c r="J609" s="120" t="s">
        <v>2116</v>
      </c>
      <c r="K609" s="104">
        <v>7.4589999999999996</v>
      </c>
      <c r="L609" s="104">
        <v>7.4569999999999999</v>
      </c>
      <c r="M609" s="104">
        <v>7.4779999999999998</v>
      </c>
      <c r="N609" s="104">
        <v>7.4370000000000003</v>
      </c>
      <c r="O609" s="105">
        <v>-8.9999999999999998E-4</v>
      </c>
      <c r="P609" s="225"/>
      <c r="Q609" s="228">
        <f t="shared" si="54"/>
        <v>44656</v>
      </c>
      <c r="R609" s="229">
        <f t="shared" si="55"/>
        <v>2.9460000000000002</v>
      </c>
      <c r="S609" s="230">
        <f t="shared" si="56"/>
        <v>-1.0999999999999999E-2</v>
      </c>
      <c r="T609" s="229">
        <f t="shared" si="57"/>
        <v>7.3780000000000001</v>
      </c>
      <c r="U609" s="230">
        <f t="shared" si="58"/>
        <v>3.6400000000000002E-2</v>
      </c>
      <c r="V609" s="229">
        <f t="shared" si="59"/>
        <v>4.4320000000000004</v>
      </c>
    </row>
    <row r="610" spans="2:22">
      <c r="B610" s="119">
        <v>44686</v>
      </c>
      <c r="C610" s="104">
        <v>3.0350000000000001</v>
      </c>
      <c r="D610" s="104">
        <v>2.964</v>
      </c>
      <c r="E610" s="104">
        <v>3.1080000000000001</v>
      </c>
      <c r="F610" s="104">
        <v>2.9249999999999998</v>
      </c>
      <c r="G610" s="105">
        <v>0.03</v>
      </c>
      <c r="H610" s="225"/>
      <c r="I610" s="225"/>
      <c r="J610" s="120" t="s">
        <v>2117</v>
      </c>
      <c r="K610" s="104">
        <v>7.45</v>
      </c>
      <c r="L610" s="104">
        <v>7.4429999999999996</v>
      </c>
      <c r="M610" s="104">
        <v>7.4550000000000001</v>
      </c>
      <c r="N610" s="104">
        <v>7.4169999999999998</v>
      </c>
      <c r="O610" s="105">
        <v>-1.1999999999999999E-3</v>
      </c>
      <c r="P610" s="225"/>
      <c r="Q610" s="228">
        <f t="shared" si="54"/>
        <v>44686</v>
      </c>
      <c r="R610" s="229">
        <f t="shared" si="55"/>
        <v>3.0350000000000001</v>
      </c>
      <c r="S610" s="230">
        <f t="shared" si="56"/>
        <v>0.03</v>
      </c>
      <c r="T610" s="229">
        <f t="shared" si="57"/>
        <v>7.4029999999999996</v>
      </c>
      <c r="U610" s="230">
        <f t="shared" si="58"/>
        <v>3.3999999999999998E-3</v>
      </c>
      <c r="V610" s="229">
        <f t="shared" si="59"/>
        <v>4.3679999999999994</v>
      </c>
    </row>
    <row r="611" spans="2:22">
      <c r="B611" s="119">
        <v>44717</v>
      </c>
      <c r="C611" s="104">
        <v>3.1419999999999999</v>
      </c>
      <c r="D611" s="104">
        <v>3.052</v>
      </c>
      <c r="E611" s="104">
        <v>3.1459999999999999</v>
      </c>
      <c r="F611" s="104">
        <v>3.0390000000000001</v>
      </c>
      <c r="G611" s="105">
        <v>3.5499999999999997E-2</v>
      </c>
      <c r="H611" s="225"/>
      <c r="I611" s="225"/>
      <c r="J611" s="119">
        <v>44568</v>
      </c>
      <c r="K611" s="104">
        <v>7.4240000000000004</v>
      </c>
      <c r="L611" s="104">
        <v>7.4269999999999996</v>
      </c>
      <c r="M611" s="104">
        <v>7.4269999999999996</v>
      </c>
      <c r="N611" s="104">
        <v>7.3849999999999998</v>
      </c>
      <c r="O611" s="105">
        <v>-3.5000000000000001E-3</v>
      </c>
      <c r="P611" s="225"/>
      <c r="Q611" s="228">
        <f t="shared" si="54"/>
        <v>44717</v>
      </c>
      <c r="R611" s="229">
        <f t="shared" si="55"/>
        <v>3.1419999999999999</v>
      </c>
      <c r="S611" s="230">
        <f t="shared" si="56"/>
        <v>3.5499999999999997E-2</v>
      </c>
      <c r="T611" s="229">
        <f t="shared" si="57"/>
        <v>7.4509999999999996</v>
      </c>
      <c r="U611" s="230">
        <f t="shared" si="58"/>
        <v>6.4999999999999997E-3</v>
      </c>
      <c r="V611" s="229">
        <f t="shared" si="59"/>
        <v>4.3089999999999993</v>
      </c>
    </row>
    <row r="612" spans="2:22">
      <c r="B612" s="119">
        <v>44809</v>
      </c>
      <c r="C612" s="104">
        <v>3.0339999999999998</v>
      </c>
      <c r="D612" s="104">
        <v>3.1419999999999999</v>
      </c>
      <c r="E612" s="104">
        <v>3.2029999999999998</v>
      </c>
      <c r="F612" s="104">
        <v>3.028</v>
      </c>
      <c r="G612" s="105">
        <v>-3.4599999999999999E-2</v>
      </c>
      <c r="H612" s="225"/>
      <c r="I612" s="225"/>
      <c r="J612" s="119">
        <v>44658</v>
      </c>
      <c r="K612" s="104">
        <v>7.3739999999999997</v>
      </c>
      <c r="L612" s="104">
        <v>7.3979999999999997</v>
      </c>
      <c r="M612" s="104">
        <v>7.3979999999999997</v>
      </c>
      <c r="N612" s="104">
        <v>7.3550000000000004</v>
      </c>
      <c r="O612" s="105">
        <v>-6.7000000000000002E-3</v>
      </c>
      <c r="P612" s="225"/>
      <c r="Q612" s="228">
        <f t="shared" si="54"/>
        <v>44809</v>
      </c>
      <c r="R612" s="229">
        <f t="shared" si="55"/>
        <v>3.0339999999999998</v>
      </c>
      <c r="S612" s="230">
        <f t="shared" si="56"/>
        <v>-3.4599999999999999E-2</v>
      </c>
      <c r="T612" s="229">
        <f t="shared" si="57"/>
        <v>7.4649999999999999</v>
      </c>
      <c r="U612" s="230">
        <f t="shared" si="58"/>
        <v>1.9E-3</v>
      </c>
      <c r="V612" s="229">
        <f t="shared" si="59"/>
        <v>4.431</v>
      </c>
    </row>
    <row r="613" spans="2:22">
      <c r="B613" s="119">
        <v>44839</v>
      </c>
      <c r="C613" s="104">
        <v>2.9889999999999999</v>
      </c>
      <c r="D613" s="104">
        <v>3.0339999999999998</v>
      </c>
      <c r="E613" s="104">
        <v>3.0720000000000001</v>
      </c>
      <c r="F613" s="104">
        <v>2.9420000000000002</v>
      </c>
      <c r="G613" s="105">
        <v>-1.4800000000000001E-2</v>
      </c>
      <c r="H613" s="225"/>
      <c r="I613" s="225"/>
      <c r="J613" s="119">
        <v>44688</v>
      </c>
      <c r="K613" s="104">
        <v>7.391</v>
      </c>
      <c r="L613" s="104">
        <v>7.4059999999999997</v>
      </c>
      <c r="M613" s="104">
        <v>7.42</v>
      </c>
      <c r="N613" s="104">
        <v>7.3819999999999997</v>
      </c>
      <c r="O613" s="105">
        <v>2.3E-3</v>
      </c>
      <c r="P613" s="225"/>
      <c r="Q613" s="228">
        <f t="shared" si="54"/>
        <v>44839</v>
      </c>
      <c r="R613" s="229">
        <f t="shared" si="55"/>
        <v>2.9889999999999999</v>
      </c>
      <c r="S613" s="230">
        <f t="shared" si="56"/>
        <v>-1.4800000000000001E-2</v>
      </c>
      <c r="T613" s="229">
        <f t="shared" si="57"/>
        <v>7.3010000000000002</v>
      </c>
      <c r="U613" s="230">
        <f t="shared" si="58"/>
        <v>-2.1999999999999999E-2</v>
      </c>
      <c r="V613" s="229">
        <f t="shared" si="59"/>
        <v>4.3120000000000003</v>
      </c>
    </row>
    <row r="614" spans="2:22">
      <c r="B614" s="119">
        <v>44870</v>
      </c>
      <c r="C614" s="104">
        <v>2.9249999999999998</v>
      </c>
      <c r="D614" s="104">
        <v>2.9910000000000001</v>
      </c>
      <c r="E614" s="104">
        <v>3.0760000000000001</v>
      </c>
      <c r="F614" s="104">
        <v>2.907</v>
      </c>
      <c r="G614" s="105">
        <v>-2.1499999999999998E-2</v>
      </c>
      <c r="H614" s="225"/>
      <c r="I614" s="225"/>
      <c r="J614" s="119">
        <v>44719</v>
      </c>
      <c r="K614" s="104">
        <v>7.2939999999999996</v>
      </c>
      <c r="L614" s="104">
        <v>7.33</v>
      </c>
      <c r="M614" s="104">
        <v>7.33</v>
      </c>
      <c r="N614" s="104">
        <v>7.2809999999999997</v>
      </c>
      <c r="O614" s="105">
        <v>-1.3100000000000001E-2</v>
      </c>
      <c r="P614" s="225"/>
      <c r="Q614" s="228">
        <f t="shared" si="54"/>
        <v>44870</v>
      </c>
      <c r="R614" s="229">
        <f t="shared" si="55"/>
        <v>2.9249999999999998</v>
      </c>
      <c r="S614" s="230">
        <f t="shared" si="56"/>
        <v>-2.1499999999999998E-2</v>
      </c>
      <c r="T614" s="229">
        <f t="shared" si="57"/>
        <v>7.2149999999999999</v>
      </c>
      <c r="U614" s="230">
        <f t="shared" si="58"/>
        <v>-1.18E-2</v>
      </c>
      <c r="V614" s="229">
        <f t="shared" si="59"/>
        <v>4.29</v>
      </c>
    </row>
    <row r="615" spans="2:22">
      <c r="B615" s="119">
        <v>44900</v>
      </c>
      <c r="C615" s="104">
        <v>2.855</v>
      </c>
      <c r="D615" s="104">
        <v>2.911</v>
      </c>
      <c r="E615" s="104">
        <v>2.911</v>
      </c>
      <c r="F615" s="104">
        <v>2.8159999999999998</v>
      </c>
      <c r="G615" s="105">
        <v>-2.3800000000000002E-2</v>
      </c>
      <c r="H615" s="225"/>
      <c r="I615" s="225"/>
      <c r="J615" s="119">
        <v>44749</v>
      </c>
      <c r="K615" s="104">
        <v>7.3540000000000001</v>
      </c>
      <c r="L615" s="104">
        <v>7.3049999999999997</v>
      </c>
      <c r="M615" s="104">
        <v>7.36</v>
      </c>
      <c r="N615" s="104">
        <v>7.2910000000000004</v>
      </c>
      <c r="O615" s="105">
        <v>8.2000000000000007E-3</v>
      </c>
      <c r="P615" s="225"/>
      <c r="Q615" s="228">
        <f t="shared" si="54"/>
        <v>44900</v>
      </c>
      <c r="R615" s="229">
        <f t="shared" si="55"/>
        <v>2.855</v>
      </c>
      <c r="S615" s="230">
        <f t="shared" si="56"/>
        <v>-2.3800000000000002E-2</v>
      </c>
      <c r="T615" s="229">
        <f t="shared" si="57"/>
        <v>7.2439999999999998</v>
      </c>
      <c r="U615" s="230">
        <f t="shared" si="58"/>
        <v>4.0000000000000001E-3</v>
      </c>
      <c r="V615" s="229">
        <f t="shared" si="59"/>
        <v>4.3889999999999993</v>
      </c>
    </row>
    <row r="616" spans="2:22">
      <c r="B616" s="120" t="s">
        <v>2091</v>
      </c>
      <c r="C616" s="104">
        <v>2.9279999999999999</v>
      </c>
      <c r="D616" s="104">
        <v>2.8620000000000001</v>
      </c>
      <c r="E616" s="104">
        <v>2.944</v>
      </c>
      <c r="F616" s="104">
        <v>2.8519999999999999</v>
      </c>
      <c r="G616" s="105">
        <v>2.5399999999999999E-2</v>
      </c>
      <c r="H616" s="225"/>
      <c r="I616" s="225"/>
      <c r="J616" s="119">
        <v>44780</v>
      </c>
      <c r="K616" s="104">
        <v>7.415</v>
      </c>
      <c r="L616" s="104">
        <v>7.3920000000000003</v>
      </c>
      <c r="M616" s="104">
        <v>7.4189999999999996</v>
      </c>
      <c r="N616" s="104">
        <v>7.3719999999999999</v>
      </c>
      <c r="O616" s="105">
        <v>8.3000000000000001E-3</v>
      </c>
      <c r="P616" s="225"/>
      <c r="Q616" s="228" t="str">
        <f t="shared" si="54"/>
        <v>13-05-2022</v>
      </c>
      <c r="R616" s="229">
        <f t="shared" si="55"/>
        <v>2.9279999999999999</v>
      </c>
      <c r="S616" s="230">
        <f t="shared" si="56"/>
        <v>2.5399999999999999E-2</v>
      </c>
      <c r="T616" s="229">
        <f t="shared" si="57"/>
        <v>7.3179999999999996</v>
      </c>
      <c r="U616" s="230">
        <f t="shared" si="58"/>
        <v>1.0200000000000001E-2</v>
      </c>
      <c r="V616" s="229">
        <f t="shared" si="59"/>
        <v>4.3899999999999997</v>
      </c>
    </row>
    <row r="617" spans="2:22">
      <c r="B617" s="120" t="s">
        <v>2118</v>
      </c>
      <c r="C617" s="104">
        <v>2.8860000000000001</v>
      </c>
      <c r="D617" s="104">
        <v>2.94</v>
      </c>
      <c r="E617" s="104">
        <v>2.9529999999999998</v>
      </c>
      <c r="F617" s="104">
        <v>2.8530000000000002</v>
      </c>
      <c r="G617" s="105">
        <v>-1.43E-2</v>
      </c>
      <c r="H617" s="225"/>
      <c r="I617" s="225"/>
      <c r="J617" s="119">
        <v>44872</v>
      </c>
      <c r="K617" s="104">
        <v>7.4269999999999996</v>
      </c>
      <c r="L617" s="104">
        <v>7.4530000000000003</v>
      </c>
      <c r="M617" s="104">
        <v>7.4749999999999996</v>
      </c>
      <c r="N617" s="104">
        <v>7.4180000000000001</v>
      </c>
      <c r="O617" s="105">
        <v>1.6000000000000001E-3</v>
      </c>
      <c r="P617" s="225"/>
      <c r="Q617" s="228">
        <f t="shared" si="54"/>
        <v>0</v>
      </c>
      <c r="R617" s="229">
        <f t="shared" si="55"/>
        <v>0</v>
      </c>
      <c r="S617" s="230">
        <f t="shared" si="56"/>
        <v>0</v>
      </c>
      <c r="T617" s="229">
        <f t="shared" si="57"/>
        <v>0</v>
      </c>
      <c r="U617" s="230">
        <f t="shared" si="58"/>
        <v>0</v>
      </c>
      <c r="V617" s="229">
        <f t="shared" si="59"/>
        <v>0</v>
      </c>
    </row>
    <row r="618" spans="2:22">
      <c r="B618" s="120" t="s">
        <v>2092</v>
      </c>
      <c r="C618" s="104">
        <v>2.9950000000000001</v>
      </c>
      <c r="D618" s="104">
        <v>2.8860000000000001</v>
      </c>
      <c r="E618" s="104">
        <v>2.9969999999999999</v>
      </c>
      <c r="F618" s="104">
        <v>2.875</v>
      </c>
      <c r="G618" s="105">
        <v>3.7900000000000003E-2</v>
      </c>
      <c r="H618" s="225"/>
      <c r="I618" s="225"/>
      <c r="J618" s="119">
        <v>44902</v>
      </c>
      <c r="K618" s="104">
        <v>7.391</v>
      </c>
      <c r="L618" s="104">
        <v>7.4</v>
      </c>
      <c r="M618" s="104">
        <v>7.4470000000000001</v>
      </c>
      <c r="N618" s="104">
        <v>7.391</v>
      </c>
      <c r="O618" s="105">
        <v>-4.7999999999999996E-3</v>
      </c>
      <c r="P618" s="225"/>
      <c r="Q618" s="228" t="str">
        <f t="shared" si="54"/>
        <v>17-05-2022</v>
      </c>
      <c r="R618" s="229">
        <f t="shared" si="55"/>
        <v>2.9950000000000001</v>
      </c>
      <c r="S618" s="230">
        <f t="shared" si="56"/>
        <v>3.7900000000000003E-2</v>
      </c>
      <c r="T618" s="229">
        <f t="shared" si="57"/>
        <v>7.3659999999999997</v>
      </c>
      <c r="U618" s="230">
        <f t="shared" si="58"/>
        <v>6.6E-3</v>
      </c>
      <c r="V618" s="229">
        <f t="shared" si="59"/>
        <v>4.3709999999999996</v>
      </c>
    </row>
    <row r="619" spans="2:22">
      <c r="B619" s="120" t="s">
        <v>2093</v>
      </c>
      <c r="C619" s="104">
        <v>2.8839999999999999</v>
      </c>
      <c r="D619" s="104">
        <v>2.988</v>
      </c>
      <c r="E619" s="104">
        <v>3.0150000000000001</v>
      </c>
      <c r="F619" s="104">
        <v>2.8730000000000002</v>
      </c>
      <c r="G619" s="105">
        <v>-3.7100000000000001E-2</v>
      </c>
      <c r="H619" s="225"/>
      <c r="I619" s="225"/>
      <c r="J619" s="120" t="s">
        <v>2119</v>
      </c>
      <c r="K619" s="104">
        <v>7.3369999999999997</v>
      </c>
      <c r="L619" s="104">
        <v>7.383</v>
      </c>
      <c r="M619" s="104">
        <v>7.383</v>
      </c>
      <c r="N619" s="104">
        <v>7.3330000000000002</v>
      </c>
      <c r="O619" s="105">
        <v>-7.3000000000000001E-3</v>
      </c>
      <c r="P619" s="225"/>
      <c r="Q619" s="228" t="str">
        <f t="shared" si="54"/>
        <v>18-05-2022</v>
      </c>
      <c r="R619" s="229">
        <f t="shared" si="55"/>
        <v>2.8839999999999999</v>
      </c>
      <c r="S619" s="230">
        <f t="shared" si="56"/>
        <v>-3.7100000000000001E-2</v>
      </c>
      <c r="T619" s="229">
        <f t="shared" si="57"/>
        <v>7.3550000000000004</v>
      </c>
      <c r="U619" s="230">
        <f t="shared" si="58"/>
        <v>-1.5E-3</v>
      </c>
      <c r="V619" s="229">
        <f t="shared" si="59"/>
        <v>4.4710000000000001</v>
      </c>
    </row>
    <row r="620" spans="2:22">
      <c r="B620" s="120" t="s">
        <v>2094</v>
      </c>
      <c r="C620" s="104">
        <v>2.8370000000000002</v>
      </c>
      <c r="D620" s="104">
        <v>2.8639999999999999</v>
      </c>
      <c r="E620" s="104">
        <v>2.9220000000000002</v>
      </c>
      <c r="F620" s="104">
        <v>2.7719999999999998</v>
      </c>
      <c r="G620" s="105">
        <v>-1.6299999999999999E-2</v>
      </c>
      <c r="H620" s="225"/>
      <c r="I620" s="225"/>
      <c r="J620" s="120" t="s">
        <v>2120</v>
      </c>
      <c r="K620" s="104">
        <v>7.3840000000000003</v>
      </c>
      <c r="L620" s="104">
        <v>7.3620000000000001</v>
      </c>
      <c r="M620" s="104">
        <v>7.407</v>
      </c>
      <c r="N620" s="104">
        <v>7.3620000000000001</v>
      </c>
      <c r="O620" s="105">
        <v>6.4000000000000003E-3</v>
      </c>
      <c r="P620" s="225"/>
      <c r="Q620" s="228" t="str">
        <f t="shared" si="54"/>
        <v>19-05-2022</v>
      </c>
      <c r="R620" s="229">
        <f t="shared" si="55"/>
        <v>2.8370000000000002</v>
      </c>
      <c r="S620" s="230">
        <f t="shared" si="56"/>
        <v>-1.6299999999999999E-2</v>
      </c>
      <c r="T620" s="229">
        <f t="shared" si="57"/>
        <v>7.32</v>
      </c>
      <c r="U620" s="230">
        <f t="shared" si="58"/>
        <v>-4.7999999999999996E-3</v>
      </c>
      <c r="V620" s="229">
        <f t="shared" si="59"/>
        <v>4.4830000000000005</v>
      </c>
    </row>
    <row r="621" spans="2:22">
      <c r="B621" s="120" t="s">
        <v>2095</v>
      </c>
      <c r="C621" s="104">
        <v>2.7879999999999998</v>
      </c>
      <c r="D621" s="104">
        <v>2.8479999999999999</v>
      </c>
      <c r="E621" s="104">
        <v>2.88</v>
      </c>
      <c r="F621" s="104">
        <v>2.774</v>
      </c>
      <c r="G621" s="105">
        <v>-1.72E-2</v>
      </c>
      <c r="H621" s="225"/>
      <c r="I621" s="225"/>
      <c r="J621" s="120" t="s">
        <v>2121</v>
      </c>
      <c r="K621" s="104">
        <v>7.4379999999999997</v>
      </c>
      <c r="L621" s="104">
        <v>7.4160000000000004</v>
      </c>
      <c r="M621" s="104">
        <v>7.4470000000000001</v>
      </c>
      <c r="N621" s="104">
        <v>7.4009999999999998</v>
      </c>
      <c r="O621" s="105">
        <v>7.3000000000000001E-3</v>
      </c>
      <c r="P621" s="225"/>
      <c r="Q621" s="228" t="str">
        <f t="shared" si="54"/>
        <v>20-05-2022</v>
      </c>
      <c r="R621" s="229">
        <f t="shared" si="55"/>
        <v>2.7879999999999998</v>
      </c>
      <c r="S621" s="230">
        <f t="shared" si="56"/>
        <v>-1.72E-2</v>
      </c>
      <c r="T621" s="229">
        <f t="shared" si="57"/>
        <v>7.359</v>
      </c>
      <c r="U621" s="230">
        <f t="shared" si="58"/>
        <v>5.3E-3</v>
      </c>
      <c r="V621" s="229">
        <f t="shared" si="59"/>
        <v>4.5709999999999997</v>
      </c>
    </row>
    <row r="622" spans="2:22">
      <c r="B622" s="120" t="s">
        <v>2096</v>
      </c>
      <c r="C622" s="104">
        <v>2.8610000000000002</v>
      </c>
      <c r="D622" s="104">
        <v>2.806</v>
      </c>
      <c r="E622" s="104">
        <v>2.8730000000000002</v>
      </c>
      <c r="F622" s="104">
        <v>2.7970000000000002</v>
      </c>
      <c r="G622" s="105">
        <v>2.5899999999999999E-2</v>
      </c>
      <c r="H622" s="225"/>
      <c r="I622" s="225"/>
      <c r="J622" s="120" t="s">
        <v>2122</v>
      </c>
      <c r="K622" s="104">
        <v>7.4370000000000003</v>
      </c>
      <c r="L622" s="104">
        <v>7.4290000000000003</v>
      </c>
      <c r="M622" s="104">
        <v>7.4429999999999996</v>
      </c>
      <c r="N622" s="104">
        <v>7.4</v>
      </c>
      <c r="O622" s="105">
        <v>-1E-4</v>
      </c>
      <c r="P622" s="225"/>
      <c r="Q622" s="228" t="str">
        <f t="shared" si="54"/>
        <v>23-05-2022</v>
      </c>
      <c r="R622" s="229">
        <f t="shared" si="55"/>
        <v>2.8610000000000002</v>
      </c>
      <c r="S622" s="230">
        <f t="shared" si="56"/>
        <v>2.5899999999999999E-2</v>
      </c>
      <c r="T622" s="229">
        <f t="shared" si="57"/>
        <v>7.3860000000000001</v>
      </c>
      <c r="U622" s="230">
        <f t="shared" si="58"/>
        <v>3.7000000000000002E-3</v>
      </c>
      <c r="V622" s="229">
        <f t="shared" si="59"/>
        <v>4.5250000000000004</v>
      </c>
    </row>
    <row r="623" spans="2:22">
      <c r="B623" s="120" t="s">
        <v>2097</v>
      </c>
      <c r="C623" s="104">
        <v>2.754</v>
      </c>
      <c r="D623" s="104">
        <v>2.8439999999999999</v>
      </c>
      <c r="E623" s="104">
        <v>2.8639999999999999</v>
      </c>
      <c r="F623" s="104">
        <v>2.718</v>
      </c>
      <c r="G623" s="105">
        <v>-3.7199999999999997E-2</v>
      </c>
      <c r="H623" s="225"/>
      <c r="I623" s="225"/>
      <c r="J623" s="120" t="s">
        <v>2123</v>
      </c>
      <c r="K623" s="104">
        <v>7.4340000000000002</v>
      </c>
      <c r="L623" s="104">
        <v>7.4710000000000001</v>
      </c>
      <c r="M623" s="104">
        <v>7.4710000000000001</v>
      </c>
      <c r="N623" s="104">
        <v>7.4320000000000004</v>
      </c>
      <c r="O623" s="105">
        <v>-4.0000000000000002E-4</v>
      </c>
      <c r="P623" s="225"/>
      <c r="Q623" s="228" t="str">
        <f t="shared" si="54"/>
        <v>24-05-2022</v>
      </c>
      <c r="R623" s="229">
        <f t="shared" si="55"/>
        <v>2.754</v>
      </c>
      <c r="S623" s="230">
        <f t="shared" si="56"/>
        <v>-3.7199999999999997E-2</v>
      </c>
      <c r="T623" s="229">
        <f t="shared" si="57"/>
        <v>7.359</v>
      </c>
      <c r="U623" s="230">
        <f t="shared" si="58"/>
        <v>-3.7000000000000002E-3</v>
      </c>
      <c r="V623" s="229">
        <f t="shared" si="59"/>
        <v>4.6050000000000004</v>
      </c>
    </row>
    <row r="624" spans="2:22">
      <c r="B624" s="120" t="s">
        <v>2098</v>
      </c>
      <c r="C624" s="104">
        <v>2.7509999999999999</v>
      </c>
      <c r="D624" s="104">
        <v>2.7559999999999998</v>
      </c>
      <c r="E624" s="104">
        <v>2.7759999999999998</v>
      </c>
      <c r="F624" s="104">
        <v>2.7080000000000002</v>
      </c>
      <c r="G624" s="105">
        <v>-1.2999999999999999E-3</v>
      </c>
      <c r="H624" s="225"/>
      <c r="I624" s="225"/>
      <c r="J624" s="120" t="s">
        <v>2124</v>
      </c>
      <c r="K624" s="104">
        <v>7.4489999999999998</v>
      </c>
      <c r="L624" s="104">
        <v>7.4710000000000001</v>
      </c>
      <c r="M624" s="104">
        <v>7.4710000000000001</v>
      </c>
      <c r="N624" s="104">
        <v>7.4340000000000002</v>
      </c>
      <c r="O624" s="105">
        <v>2E-3</v>
      </c>
      <c r="P624" s="225"/>
      <c r="Q624" s="228" t="str">
        <f t="shared" si="54"/>
        <v>25-05-2022</v>
      </c>
      <c r="R624" s="229">
        <f t="shared" si="55"/>
        <v>2.7509999999999999</v>
      </c>
      <c r="S624" s="230">
        <f t="shared" si="56"/>
        <v>-1.2999999999999999E-3</v>
      </c>
      <c r="T624" s="229">
        <f t="shared" si="57"/>
        <v>7.3049999999999997</v>
      </c>
      <c r="U624" s="230">
        <f t="shared" si="58"/>
        <v>-7.3000000000000001E-3</v>
      </c>
      <c r="V624" s="229">
        <f t="shared" si="59"/>
        <v>4.5540000000000003</v>
      </c>
    </row>
    <row r="625" spans="2:22">
      <c r="B625" s="120" t="s">
        <v>2099</v>
      </c>
      <c r="C625" s="104">
        <v>2.742</v>
      </c>
      <c r="D625" s="104">
        <v>2.7429999999999999</v>
      </c>
      <c r="E625" s="104">
        <v>2.7970000000000002</v>
      </c>
      <c r="F625" s="104">
        <v>2.706</v>
      </c>
      <c r="G625" s="105">
        <v>-3.3E-3</v>
      </c>
      <c r="H625" s="225"/>
      <c r="I625" s="225"/>
      <c r="J625" s="120" t="s">
        <v>2125</v>
      </c>
      <c r="K625" s="104">
        <v>7.44</v>
      </c>
      <c r="L625" s="104">
        <v>7.4710000000000001</v>
      </c>
      <c r="M625" s="104">
        <v>7.4710000000000001</v>
      </c>
      <c r="N625" s="104">
        <v>7.44</v>
      </c>
      <c r="O625" s="105">
        <v>-1.1999999999999999E-3</v>
      </c>
      <c r="P625" s="225"/>
      <c r="Q625" s="228" t="str">
        <f t="shared" si="54"/>
        <v>26-05-2022</v>
      </c>
      <c r="R625" s="229">
        <f t="shared" si="55"/>
        <v>2.742</v>
      </c>
      <c r="S625" s="230">
        <f t="shared" si="56"/>
        <v>-3.3E-3</v>
      </c>
      <c r="T625" s="229">
        <f t="shared" si="57"/>
        <v>7.2939999999999996</v>
      </c>
      <c r="U625" s="230">
        <f t="shared" si="58"/>
        <v>-1.5E-3</v>
      </c>
      <c r="V625" s="229">
        <f t="shared" si="59"/>
        <v>4.5519999999999996</v>
      </c>
    </row>
    <row r="626" spans="2:22">
      <c r="B626" s="120" t="s">
        <v>2100</v>
      </c>
      <c r="C626" s="104">
        <v>2.7429999999999999</v>
      </c>
      <c r="D626" s="104">
        <v>2.7519999999999998</v>
      </c>
      <c r="E626" s="104">
        <v>2.7690000000000001</v>
      </c>
      <c r="F626" s="104">
        <v>2.7090000000000001</v>
      </c>
      <c r="G626" s="105">
        <v>5.9999999999999995E-4</v>
      </c>
      <c r="H626" s="225"/>
      <c r="I626" s="225"/>
      <c r="J626" s="120" t="s">
        <v>2126</v>
      </c>
      <c r="K626" s="104">
        <v>7.4139999999999997</v>
      </c>
      <c r="L626" s="104">
        <v>7.4169999999999998</v>
      </c>
      <c r="M626" s="104">
        <v>7.4320000000000004</v>
      </c>
      <c r="N626" s="104">
        <v>7.4020000000000001</v>
      </c>
      <c r="O626" s="105">
        <v>-3.5000000000000001E-3</v>
      </c>
      <c r="P626" s="225"/>
      <c r="Q626" s="228" t="str">
        <f t="shared" si="54"/>
        <v>27-05-2022</v>
      </c>
      <c r="R626" s="229">
        <f t="shared" si="55"/>
        <v>2.7429999999999999</v>
      </c>
      <c r="S626" s="230">
        <f t="shared" si="56"/>
        <v>5.9999999999999995E-4</v>
      </c>
      <c r="T626" s="229">
        <f t="shared" si="57"/>
        <v>7.35</v>
      </c>
      <c r="U626" s="230">
        <f t="shared" si="58"/>
        <v>7.7000000000000002E-3</v>
      </c>
      <c r="V626" s="229">
        <f t="shared" si="59"/>
        <v>4.6069999999999993</v>
      </c>
    </row>
    <row r="627" spans="2:22">
      <c r="B627" s="120" t="s">
        <v>2101</v>
      </c>
      <c r="C627" s="104">
        <v>2.8119999999999998</v>
      </c>
      <c r="D627" s="104">
        <v>2.8149999999999999</v>
      </c>
      <c r="E627" s="104">
        <v>2.8149999999999999</v>
      </c>
      <c r="F627" s="104">
        <v>2.8119999999999998</v>
      </c>
      <c r="G627" s="105">
        <v>2.4899999999999999E-2</v>
      </c>
      <c r="H627" s="225"/>
      <c r="I627" s="225"/>
      <c r="J627" s="120" t="s">
        <v>2127</v>
      </c>
      <c r="K627" s="104">
        <v>7.391</v>
      </c>
      <c r="L627" s="104">
        <v>7.399</v>
      </c>
      <c r="M627" s="104">
        <v>7.399</v>
      </c>
      <c r="N627" s="104">
        <v>7.36</v>
      </c>
      <c r="O627" s="105">
        <v>-3.0999999999999999E-3</v>
      </c>
      <c r="P627" s="225"/>
      <c r="Q627" s="228" t="str">
        <f t="shared" si="54"/>
        <v>30-05-2022</v>
      </c>
      <c r="R627" s="229">
        <f t="shared" si="55"/>
        <v>2.8119999999999998</v>
      </c>
      <c r="S627" s="230">
        <f t="shared" si="56"/>
        <v>2.4899999999999999E-2</v>
      </c>
      <c r="T627" s="229">
        <f t="shared" si="57"/>
        <v>7.4089999999999998</v>
      </c>
      <c r="U627" s="230">
        <f t="shared" si="58"/>
        <v>8.0000000000000002E-3</v>
      </c>
      <c r="V627" s="229">
        <f t="shared" si="59"/>
        <v>4.5969999999999995</v>
      </c>
    </row>
    <row r="628" spans="2:22">
      <c r="B628" s="120" t="s">
        <v>2102</v>
      </c>
      <c r="C628" s="104">
        <v>2.8490000000000002</v>
      </c>
      <c r="D628" s="104">
        <v>2.81</v>
      </c>
      <c r="E628" s="104">
        <v>2.8839999999999999</v>
      </c>
      <c r="F628" s="104">
        <v>2.7989999999999999</v>
      </c>
      <c r="G628" s="105">
        <v>1.35E-2</v>
      </c>
      <c r="H628" s="225"/>
      <c r="I628" s="225"/>
      <c r="J628" s="120" t="s">
        <v>2128</v>
      </c>
      <c r="K628" s="104">
        <v>7.367</v>
      </c>
      <c r="L628" s="104">
        <v>7.41</v>
      </c>
      <c r="M628" s="104">
        <v>7.4139999999999997</v>
      </c>
      <c r="N628" s="104">
        <v>7.367</v>
      </c>
      <c r="O628" s="105">
        <v>-3.2000000000000002E-3</v>
      </c>
      <c r="P628" s="225"/>
      <c r="Q628" s="228" t="str">
        <f t="shared" si="54"/>
        <v>31-05-2022</v>
      </c>
      <c r="R628" s="229">
        <f t="shared" si="55"/>
        <v>2.8490000000000002</v>
      </c>
      <c r="S628" s="230">
        <f t="shared" si="56"/>
        <v>1.35E-2</v>
      </c>
      <c r="T628" s="229">
        <f t="shared" si="57"/>
        <v>7.415</v>
      </c>
      <c r="U628" s="230">
        <f t="shared" si="58"/>
        <v>8.0000000000000004E-4</v>
      </c>
      <c r="V628" s="229">
        <f t="shared" si="59"/>
        <v>4.5659999999999998</v>
      </c>
    </row>
    <row r="629" spans="2:22">
      <c r="B629" s="119">
        <v>44567</v>
      </c>
      <c r="C629" s="104">
        <v>2.911</v>
      </c>
      <c r="D629" s="104">
        <v>2.8639999999999999</v>
      </c>
      <c r="E629" s="104">
        <v>2.9510000000000001</v>
      </c>
      <c r="F629" s="104">
        <v>2.8330000000000002</v>
      </c>
      <c r="G629" s="105">
        <v>2.1700000000000001E-2</v>
      </c>
      <c r="H629" s="225"/>
      <c r="I629" s="225"/>
      <c r="J629" s="120" t="s">
        <v>2129</v>
      </c>
      <c r="K629" s="104">
        <v>7.3380000000000001</v>
      </c>
      <c r="L629" s="104">
        <v>7.3849999999999998</v>
      </c>
      <c r="M629" s="104">
        <v>7.3849999999999998</v>
      </c>
      <c r="N629" s="104">
        <v>7.3360000000000003</v>
      </c>
      <c r="O629" s="105">
        <v>-3.8999999999999998E-3</v>
      </c>
      <c r="P629" s="225"/>
      <c r="Q629" s="228">
        <f t="shared" si="54"/>
        <v>44567</v>
      </c>
      <c r="R629" s="229">
        <f t="shared" si="55"/>
        <v>2.911</v>
      </c>
      <c r="S629" s="230">
        <f t="shared" si="56"/>
        <v>2.1700000000000001E-2</v>
      </c>
      <c r="T629" s="229">
        <f t="shared" si="57"/>
        <v>7.4139999999999997</v>
      </c>
      <c r="U629" s="230">
        <f t="shared" si="58"/>
        <v>-1E-4</v>
      </c>
      <c r="V629" s="229">
        <f t="shared" si="59"/>
        <v>4.5030000000000001</v>
      </c>
    </row>
    <row r="630" spans="2:22">
      <c r="B630" s="119">
        <v>44598</v>
      </c>
      <c r="C630" s="104">
        <v>2.9129999999999998</v>
      </c>
      <c r="D630" s="104">
        <v>2.911</v>
      </c>
      <c r="E630" s="104">
        <v>2.944</v>
      </c>
      <c r="F630" s="104">
        <v>2.8889999999999998</v>
      </c>
      <c r="G630" s="105">
        <v>5.9999999999999995E-4</v>
      </c>
      <c r="H630" s="225"/>
      <c r="I630" s="225"/>
      <c r="J630" s="120" t="s">
        <v>2130</v>
      </c>
      <c r="K630" s="104">
        <v>7.3319999999999999</v>
      </c>
      <c r="L630" s="104">
        <v>7.3719999999999999</v>
      </c>
      <c r="M630" s="104">
        <v>7.3719999999999999</v>
      </c>
      <c r="N630" s="104">
        <v>7.3090000000000002</v>
      </c>
      <c r="O630" s="105">
        <v>-8.0000000000000004E-4</v>
      </c>
      <c r="P630" s="225"/>
      <c r="Q630" s="228">
        <f t="shared" si="54"/>
        <v>44598</v>
      </c>
      <c r="R630" s="229">
        <f t="shared" si="55"/>
        <v>2.9129999999999998</v>
      </c>
      <c r="S630" s="230">
        <f t="shared" si="56"/>
        <v>5.9999999999999995E-4</v>
      </c>
      <c r="T630" s="229">
        <f t="shared" si="57"/>
        <v>7.4340000000000002</v>
      </c>
      <c r="U630" s="230">
        <f t="shared" si="58"/>
        <v>2.7000000000000001E-3</v>
      </c>
      <c r="V630" s="229">
        <f t="shared" si="59"/>
        <v>4.5210000000000008</v>
      </c>
    </row>
    <row r="631" spans="2:22">
      <c r="B631" s="119">
        <v>44626</v>
      </c>
      <c r="C631" s="104">
        <v>2.9409999999999998</v>
      </c>
      <c r="D631" s="104">
        <v>2.915</v>
      </c>
      <c r="E631" s="104">
        <v>2.9860000000000002</v>
      </c>
      <c r="F631" s="104">
        <v>2.9060000000000001</v>
      </c>
      <c r="G631" s="105">
        <v>9.4000000000000004E-3</v>
      </c>
      <c r="H631" s="225"/>
      <c r="I631" s="225"/>
      <c r="J631" s="120" t="s">
        <v>2131</v>
      </c>
      <c r="K631" s="104">
        <v>7.32</v>
      </c>
      <c r="L631" s="104">
        <v>7.3010000000000002</v>
      </c>
      <c r="M631" s="104">
        <v>7.33</v>
      </c>
      <c r="N631" s="104">
        <v>7.2549999999999999</v>
      </c>
      <c r="O631" s="105">
        <v>-1.6000000000000001E-3</v>
      </c>
      <c r="P631" s="225"/>
      <c r="Q631" s="228">
        <f t="shared" si="54"/>
        <v>44626</v>
      </c>
      <c r="R631" s="229">
        <f t="shared" si="55"/>
        <v>2.9409999999999998</v>
      </c>
      <c r="S631" s="230">
        <f t="shared" si="56"/>
        <v>9.4000000000000004E-3</v>
      </c>
      <c r="T631" s="229">
        <f t="shared" si="57"/>
        <v>7.4560000000000004</v>
      </c>
      <c r="U631" s="230">
        <f t="shared" si="58"/>
        <v>3.0000000000000001E-3</v>
      </c>
      <c r="V631" s="229">
        <f t="shared" si="59"/>
        <v>4.5150000000000006</v>
      </c>
    </row>
    <row r="632" spans="2:22">
      <c r="B632" s="119">
        <v>44718</v>
      </c>
      <c r="C632" s="104">
        <v>3.04</v>
      </c>
      <c r="D632" s="104">
        <v>2.9350000000000001</v>
      </c>
      <c r="E632" s="104">
        <v>3.0489999999999999</v>
      </c>
      <c r="F632" s="104">
        <v>2.9329999999999998</v>
      </c>
      <c r="G632" s="105">
        <v>3.3799999999999997E-2</v>
      </c>
      <c r="H632" s="225"/>
      <c r="I632" s="225"/>
      <c r="J632" s="119">
        <v>44569</v>
      </c>
      <c r="K632" s="104">
        <v>7.24</v>
      </c>
      <c r="L632" s="104">
        <v>7.3570000000000002</v>
      </c>
      <c r="M632" s="104">
        <v>7.3570000000000002</v>
      </c>
      <c r="N632" s="104">
        <v>7.24</v>
      </c>
      <c r="O632" s="105">
        <v>-1.09E-2</v>
      </c>
      <c r="P632" s="225"/>
      <c r="Q632" s="228">
        <f t="shared" si="54"/>
        <v>44718</v>
      </c>
      <c r="R632" s="229">
        <f t="shared" si="55"/>
        <v>3.04</v>
      </c>
      <c r="S632" s="230">
        <f t="shared" si="56"/>
        <v>3.3799999999999997E-2</v>
      </c>
      <c r="T632" s="229">
        <f t="shared" si="57"/>
        <v>7.5</v>
      </c>
      <c r="U632" s="230">
        <f t="shared" si="58"/>
        <v>5.8999999999999999E-3</v>
      </c>
      <c r="V632" s="229">
        <f t="shared" si="59"/>
        <v>4.46</v>
      </c>
    </row>
    <row r="633" spans="2:22">
      <c r="B633" s="119">
        <v>44748</v>
      </c>
      <c r="C633" s="104">
        <v>2.9790000000000001</v>
      </c>
      <c r="D633" s="104">
        <v>3.044</v>
      </c>
      <c r="E633" s="104">
        <v>3.0640000000000001</v>
      </c>
      <c r="F633" s="104">
        <v>2.9569999999999999</v>
      </c>
      <c r="G633" s="105">
        <v>-0.02</v>
      </c>
      <c r="H633" s="225"/>
      <c r="I633" s="225"/>
      <c r="J633" s="119">
        <v>44600</v>
      </c>
      <c r="K633" s="104">
        <v>7.1959999999999997</v>
      </c>
      <c r="L633" s="104">
        <v>7.2039999999999997</v>
      </c>
      <c r="M633" s="104">
        <v>7.2279999999999998</v>
      </c>
      <c r="N633" s="104">
        <v>7.1849999999999996</v>
      </c>
      <c r="O633" s="105">
        <v>-6.1000000000000004E-3</v>
      </c>
      <c r="P633" s="225"/>
      <c r="Q633" s="228">
        <f t="shared" si="54"/>
        <v>44748</v>
      </c>
      <c r="R633" s="229">
        <f t="shared" si="55"/>
        <v>2.9790000000000001</v>
      </c>
      <c r="S633" s="230">
        <f t="shared" si="56"/>
        <v>-0.02</v>
      </c>
      <c r="T633" s="229">
        <f t="shared" si="57"/>
        <v>7.5179999999999998</v>
      </c>
      <c r="U633" s="230">
        <f t="shared" si="58"/>
        <v>2.3999999999999998E-3</v>
      </c>
      <c r="V633" s="229">
        <f t="shared" si="59"/>
        <v>4.5389999999999997</v>
      </c>
    </row>
    <row r="634" spans="2:22">
      <c r="B634" s="119">
        <v>44779</v>
      </c>
      <c r="C634" s="104">
        <v>3.0270000000000001</v>
      </c>
      <c r="D634" s="104">
        <v>2.9860000000000002</v>
      </c>
      <c r="E634" s="104">
        <v>3.0419999999999998</v>
      </c>
      <c r="F634" s="104">
        <v>2.9830000000000001</v>
      </c>
      <c r="G634" s="105">
        <v>1.61E-2</v>
      </c>
      <c r="H634" s="225"/>
      <c r="I634" s="225"/>
      <c r="J634" s="119">
        <v>44628</v>
      </c>
      <c r="K634" s="104">
        <v>7.242</v>
      </c>
      <c r="L634" s="104">
        <v>7.25</v>
      </c>
      <c r="M634" s="104">
        <v>7.2530000000000001</v>
      </c>
      <c r="N634" s="104">
        <v>7.2270000000000003</v>
      </c>
      <c r="O634" s="105">
        <v>6.4000000000000003E-3</v>
      </c>
      <c r="P634" s="225"/>
      <c r="Q634" s="228">
        <f t="shared" si="54"/>
        <v>44779</v>
      </c>
      <c r="R634" s="229">
        <f t="shared" si="55"/>
        <v>3.0270000000000001</v>
      </c>
      <c r="S634" s="230">
        <f t="shared" si="56"/>
        <v>1.61E-2</v>
      </c>
      <c r="T634" s="229">
        <f t="shared" si="57"/>
        <v>7.4939999999999998</v>
      </c>
      <c r="U634" s="230">
        <f t="shared" si="58"/>
        <v>-3.2000000000000002E-3</v>
      </c>
      <c r="V634" s="229">
        <f t="shared" si="59"/>
        <v>4.4669999999999996</v>
      </c>
    </row>
    <row r="635" spans="2:22">
      <c r="B635" s="119">
        <v>44810</v>
      </c>
      <c r="C635" s="104">
        <v>3.0459999999999998</v>
      </c>
      <c r="D635" s="104">
        <v>3.0339999999999998</v>
      </c>
      <c r="E635" s="104">
        <v>3.073</v>
      </c>
      <c r="F635" s="104">
        <v>3.0070000000000001</v>
      </c>
      <c r="G635" s="105">
        <v>6.1000000000000004E-3</v>
      </c>
      <c r="H635" s="225"/>
      <c r="I635" s="225"/>
      <c r="J635" s="119">
        <v>44659</v>
      </c>
      <c r="K635" s="104">
        <v>7.157</v>
      </c>
      <c r="L635" s="104">
        <v>7.2190000000000003</v>
      </c>
      <c r="M635" s="104">
        <v>7.2359999999999998</v>
      </c>
      <c r="N635" s="104">
        <v>7.1509999999999998</v>
      </c>
      <c r="O635" s="105">
        <v>-1.17E-2</v>
      </c>
      <c r="P635" s="225"/>
      <c r="Q635" s="228">
        <f t="shared" si="54"/>
        <v>44810</v>
      </c>
      <c r="R635" s="229">
        <f t="shared" si="55"/>
        <v>3.0459999999999998</v>
      </c>
      <c r="S635" s="230">
        <f t="shared" si="56"/>
        <v>6.1000000000000004E-3</v>
      </c>
      <c r="T635" s="229">
        <f t="shared" si="57"/>
        <v>7.4960000000000004</v>
      </c>
      <c r="U635" s="230">
        <f t="shared" si="58"/>
        <v>2.9999999999999997E-4</v>
      </c>
      <c r="V635" s="229">
        <f t="shared" si="59"/>
        <v>4.4500000000000011</v>
      </c>
    </row>
    <row r="636" spans="2:22">
      <c r="B636" s="119">
        <v>44840</v>
      </c>
      <c r="C636" s="104">
        <v>3.165</v>
      </c>
      <c r="D636" s="104">
        <v>3.0550000000000002</v>
      </c>
      <c r="E636" s="104">
        <v>3.1779999999999999</v>
      </c>
      <c r="F636" s="104">
        <v>2.99</v>
      </c>
      <c r="G636" s="105">
        <v>3.9199999999999999E-2</v>
      </c>
      <c r="H636" s="225"/>
      <c r="I636" s="225"/>
      <c r="J636" s="119">
        <v>44689</v>
      </c>
      <c r="K636" s="104">
        <v>7.3</v>
      </c>
      <c r="L636" s="104">
        <v>7.1360000000000001</v>
      </c>
      <c r="M636" s="104">
        <v>7.3220000000000001</v>
      </c>
      <c r="N636" s="104">
        <v>7.11</v>
      </c>
      <c r="O636" s="105">
        <v>0.02</v>
      </c>
      <c r="P636" s="225"/>
      <c r="Q636" s="228">
        <f t="shared" si="54"/>
        <v>44840</v>
      </c>
      <c r="R636" s="229">
        <f t="shared" si="55"/>
        <v>3.165</v>
      </c>
      <c r="S636" s="230">
        <f t="shared" si="56"/>
        <v>3.9199999999999999E-2</v>
      </c>
      <c r="T636" s="229">
        <f t="shared" si="57"/>
        <v>7.5190000000000001</v>
      </c>
      <c r="U636" s="230">
        <f t="shared" si="58"/>
        <v>3.0999999999999999E-3</v>
      </c>
      <c r="V636" s="229">
        <f t="shared" si="59"/>
        <v>4.3540000000000001</v>
      </c>
    </row>
    <row r="637" spans="2:22">
      <c r="B637" s="120" t="s">
        <v>2104</v>
      </c>
      <c r="C637" s="104">
        <v>3.3620000000000001</v>
      </c>
      <c r="D637" s="104">
        <v>3.1720000000000002</v>
      </c>
      <c r="E637" s="104">
        <v>3.44</v>
      </c>
      <c r="F637" s="104">
        <v>3.1549999999999998</v>
      </c>
      <c r="G637" s="105">
        <v>6.2199999999999998E-2</v>
      </c>
      <c r="H637" s="225"/>
      <c r="I637" s="225"/>
      <c r="J637" s="119">
        <v>44781</v>
      </c>
      <c r="K637" s="104">
        <v>7.3479999999999999</v>
      </c>
      <c r="L637" s="104">
        <v>7.3650000000000002</v>
      </c>
      <c r="M637" s="104">
        <v>7.3650000000000002</v>
      </c>
      <c r="N637" s="104">
        <v>7.3380000000000001</v>
      </c>
      <c r="O637" s="105">
        <v>6.6E-3</v>
      </c>
      <c r="P637" s="225"/>
      <c r="Q637" s="228" t="str">
        <f t="shared" si="54"/>
        <v>13-06-2022</v>
      </c>
      <c r="R637" s="229">
        <f t="shared" si="55"/>
        <v>3.3620000000000001</v>
      </c>
      <c r="S637" s="230">
        <f t="shared" si="56"/>
        <v>6.2199999999999998E-2</v>
      </c>
      <c r="T637" s="229">
        <f t="shared" si="57"/>
        <v>7.6040000000000001</v>
      </c>
      <c r="U637" s="230">
        <f t="shared" si="58"/>
        <v>1.1299999999999999E-2</v>
      </c>
      <c r="V637" s="229">
        <f t="shared" si="59"/>
        <v>4.242</v>
      </c>
    </row>
    <row r="638" spans="2:22">
      <c r="B638" s="120" t="s">
        <v>2105</v>
      </c>
      <c r="C638" s="104">
        <v>3.4790000000000001</v>
      </c>
      <c r="D638" s="104">
        <v>3.379</v>
      </c>
      <c r="E638" s="104">
        <v>3.4980000000000002</v>
      </c>
      <c r="F638" s="104">
        <v>3.2669999999999999</v>
      </c>
      <c r="G638" s="105">
        <v>3.49E-2</v>
      </c>
      <c r="H638" s="225"/>
      <c r="I638" s="225"/>
      <c r="J638" s="119">
        <v>44842</v>
      </c>
      <c r="K638" s="104">
        <v>7.31</v>
      </c>
      <c r="L638" s="104">
        <v>7.3659999999999997</v>
      </c>
      <c r="M638" s="104">
        <v>7.3659999999999997</v>
      </c>
      <c r="N638" s="104">
        <v>7.3070000000000004</v>
      </c>
      <c r="O638" s="105">
        <v>-5.1999999999999998E-3</v>
      </c>
      <c r="P638" s="225"/>
      <c r="Q638" s="228" t="str">
        <f t="shared" si="54"/>
        <v>14-06-2022</v>
      </c>
      <c r="R638" s="229">
        <f t="shared" si="55"/>
        <v>3.4790000000000001</v>
      </c>
      <c r="S638" s="230">
        <f t="shared" si="56"/>
        <v>3.49E-2</v>
      </c>
      <c r="T638" s="229">
        <f t="shared" si="57"/>
        <v>7.5810000000000004</v>
      </c>
      <c r="U638" s="230">
        <f t="shared" si="58"/>
        <v>-3.0000000000000001E-3</v>
      </c>
      <c r="V638" s="229">
        <f t="shared" si="59"/>
        <v>4.1020000000000003</v>
      </c>
    </row>
    <row r="639" spans="2:22">
      <c r="B639" s="120" t="s">
        <v>2106</v>
      </c>
      <c r="C639" s="104">
        <v>3.2919999999999998</v>
      </c>
      <c r="D639" s="104">
        <v>3.448</v>
      </c>
      <c r="E639" s="104">
        <v>3.464</v>
      </c>
      <c r="F639" s="104">
        <v>3.28</v>
      </c>
      <c r="G639" s="105">
        <v>-5.3900000000000003E-2</v>
      </c>
      <c r="H639" s="225"/>
      <c r="I639" s="225"/>
      <c r="J639" s="119">
        <v>44873</v>
      </c>
      <c r="K639" s="104">
        <v>7.2670000000000003</v>
      </c>
      <c r="L639" s="104">
        <v>7.3390000000000004</v>
      </c>
      <c r="M639" s="104">
        <v>7.3390000000000004</v>
      </c>
      <c r="N639" s="104">
        <v>7.2409999999999997</v>
      </c>
      <c r="O639" s="105">
        <v>-5.8999999999999999E-3</v>
      </c>
      <c r="P639" s="225"/>
      <c r="Q639" s="228" t="str">
        <f t="shared" si="54"/>
        <v>15-06-2022</v>
      </c>
      <c r="R639" s="229">
        <f t="shared" si="55"/>
        <v>3.2919999999999998</v>
      </c>
      <c r="S639" s="230">
        <f t="shared" si="56"/>
        <v>-5.3900000000000003E-2</v>
      </c>
      <c r="T639" s="229">
        <f t="shared" si="57"/>
        <v>7.5919999999999996</v>
      </c>
      <c r="U639" s="230">
        <f t="shared" si="58"/>
        <v>1.5E-3</v>
      </c>
      <c r="V639" s="229">
        <f t="shared" si="59"/>
        <v>4.3</v>
      </c>
    </row>
    <row r="640" spans="2:22">
      <c r="B640" s="120" t="s">
        <v>2107</v>
      </c>
      <c r="C640" s="104">
        <v>3.1949999999999998</v>
      </c>
      <c r="D640" s="104">
        <v>3.3029999999999999</v>
      </c>
      <c r="E640" s="104">
        <v>3.4950000000000001</v>
      </c>
      <c r="F640" s="104">
        <v>3.1779999999999999</v>
      </c>
      <c r="G640" s="105">
        <v>-2.93E-2</v>
      </c>
      <c r="H640" s="225"/>
      <c r="I640" s="225"/>
      <c r="J640" s="119">
        <v>44903</v>
      </c>
      <c r="K640" s="104">
        <v>7.2889999999999997</v>
      </c>
      <c r="L640" s="104">
        <v>7.3310000000000004</v>
      </c>
      <c r="M640" s="104">
        <v>7.3310000000000004</v>
      </c>
      <c r="N640" s="104">
        <v>7.2859999999999996</v>
      </c>
      <c r="O640" s="105">
        <v>3.0000000000000001E-3</v>
      </c>
      <c r="P640" s="225"/>
      <c r="Q640" s="228" t="str">
        <f t="shared" si="54"/>
        <v>16-06-2022</v>
      </c>
      <c r="R640" s="229">
        <f t="shared" si="55"/>
        <v>3.1949999999999998</v>
      </c>
      <c r="S640" s="230">
        <f t="shared" si="56"/>
        <v>-2.93E-2</v>
      </c>
      <c r="T640" s="229">
        <f t="shared" si="57"/>
        <v>7.617</v>
      </c>
      <c r="U640" s="230">
        <f t="shared" si="58"/>
        <v>3.3E-3</v>
      </c>
      <c r="V640" s="229">
        <f t="shared" si="59"/>
        <v>4.4220000000000006</v>
      </c>
    </row>
    <row r="641" spans="2:22">
      <c r="B641" s="120" t="s">
        <v>2108</v>
      </c>
      <c r="C641" s="104">
        <v>3.2309999999999999</v>
      </c>
      <c r="D641" s="104">
        <v>3.2269999999999999</v>
      </c>
      <c r="E641" s="104">
        <v>3.3130000000000002</v>
      </c>
      <c r="F641" s="104">
        <v>3.194</v>
      </c>
      <c r="G641" s="105">
        <v>1.1299999999999999E-2</v>
      </c>
      <c r="H641" s="225"/>
      <c r="I641" s="225"/>
      <c r="J641" s="120" t="s">
        <v>2132</v>
      </c>
      <c r="K641" s="104">
        <v>7.1820000000000004</v>
      </c>
      <c r="L641" s="104">
        <v>7.2510000000000003</v>
      </c>
      <c r="M641" s="104">
        <v>7.2510000000000003</v>
      </c>
      <c r="N641" s="104">
        <v>7.1639999999999997</v>
      </c>
      <c r="O641" s="105">
        <v>-1.47E-2</v>
      </c>
      <c r="P641" s="225"/>
      <c r="Q641" s="228" t="str">
        <f t="shared" si="54"/>
        <v>17-06-2022</v>
      </c>
      <c r="R641" s="229">
        <f t="shared" si="55"/>
        <v>3.2309999999999999</v>
      </c>
      <c r="S641" s="230">
        <f t="shared" si="56"/>
        <v>1.1299999999999999E-2</v>
      </c>
      <c r="T641" s="229">
        <f t="shared" si="57"/>
        <v>7.5460000000000003</v>
      </c>
      <c r="U641" s="230">
        <f t="shared" si="58"/>
        <v>-9.2999999999999992E-3</v>
      </c>
      <c r="V641" s="229">
        <f t="shared" si="59"/>
        <v>4.3150000000000004</v>
      </c>
    </row>
    <row r="642" spans="2:22">
      <c r="B642" s="120" t="s">
        <v>2109</v>
      </c>
      <c r="C642" s="104">
        <v>3.2770000000000001</v>
      </c>
      <c r="D642" s="104">
        <v>3.2770000000000001</v>
      </c>
      <c r="E642" s="104">
        <v>3.2770000000000001</v>
      </c>
      <c r="F642" s="104">
        <v>3.2770000000000001</v>
      </c>
      <c r="G642" s="105">
        <v>1.41E-2</v>
      </c>
      <c r="H642" s="225"/>
      <c r="I642" s="225"/>
      <c r="J642" s="120" t="s">
        <v>2133</v>
      </c>
      <c r="K642" s="104">
        <v>7.242</v>
      </c>
      <c r="L642" s="104">
        <v>7.202</v>
      </c>
      <c r="M642" s="104">
        <v>7.2619999999999996</v>
      </c>
      <c r="N642" s="104">
        <v>7.1959999999999997</v>
      </c>
      <c r="O642" s="105">
        <v>8.3999999999999995E-3</v>
      </c>
      <c r="P642" s="225"/>
      <c r="Q642" s="228" t="str">
        <f t="shared" si="54"/>
        <v>20-06-2022</v>
      </c>
      <c r="R642" s="229">
        <f t="shared" si="55"/>
        <v>3.2770000000000001</v>
      </c>
      <c r="S642" s="230">
        <f t="shared" si="56"/>
        <v>1.41E-2</v>
      </c>
      <c r="T642" s="229">
        <f t="shared" si="57"/>
        <v>7.4269999999999996</v>
      </c>
      <c r="U642" s="230">
        <f t="shared" si="58"/>
        <v>-1.5800000000000002E-2</v>
      </c>
      <c r="V642" s="229">
        <f t="shared" si="59"/>
        <v>4.1499999999999995</v>
      </c>
    </row>
    <row r="643" spans="2:22">
      <c r="B643" s="120" t="s">
        <v>2110</v>
      </c>
      <c r="C643" s="104">
        <v>3.2789999999999999</v>
      </c>
      <c r="D643" s="104">
        <v>3.2749999999999999</v>
      </c>
      <c r="E643" s="104">
        <v>3.3170000000000002</v>
      </c>
      <c r="F643" s="104">
        <v>3.258</v>
      </c>
      <c r="G643" s="105">
        <v>5.9999999999999995E-4</v>
      </c>
      <c r="H643" s="225"/>
      <c r="I643" s="225"/>
      <c r="J643" s="120" t="s">
        <v>2134</v>
      </c>
      <c r="K643" s="104">
        <v>7.2640000000000002</v>
      </c>
      <c r="L643" s="104">
        <v>7.2640000000000002</v>
      </c>
      <c r="M643" s="104">
        <v>7.2949999999999999</v>
      </c>
      <c r="N643" s="104">
        <v>7.2560000000000002</v>
      </c>
      <c r="O643" s="105">
        <v>3.0000000000000001E-3</v>
      </c>
      <c r="P643" s="225"/>
      <c r="Q643" s="228" t="str">
        <f t="shared" si="54"/>
        <v>21-06-2022</v>
      </c>
      <c r="R643" s="229">
        <f t="shared" si="55"/>
        <v>3.2789999999999999</v>
      </c>
      <c r="S643" s="230">
        <f t="shared" si="56"/>
        <v>5.9999999999999995E-4</v>
      </c>
      <c r="T643" s="229">
        <f t="shared" si="57"/>
        <v>7.4820000000000002</v>
      </c>
      <c r="U643" s="230">
        <f t="shared" si="58"/>
        <v>7.4000000000000003E-3</v>
      </c>
      <c r="V643" s="229">
        <f t="shared" si="59"/>
        <v>4.2030000000000003</v>
      </c>
    </row>
    <row r="644" spans="2:22">
      <c r="B644" s="120" t="s">
        <v>2111</v>
      </c>
      <c r="C644" s="104">
        <v>3.16</v>
      </c>
      <c r="D644" s="104">
        <v>3.2839999999999998</v>
      </c>
      <c r="E644" s="104">
        <v>3.2839999999999998</v>
      </c>
      <c r="F644" s="104">
        <v>3.1240000000000001</v>
      </c>
      <c r="G644" s="105">
        <v>-3.6200000000000003E-2</v>
      </c>
      <c r="H644" s="225"/>
      <c r="I644" s="225"/>
      <c r="J644" s="120" t="s">
        <v>2135</v>
      </c>
      <c r="K644" s="104">
        <v>7.27</v>
      </c>
      <c r="L644" s="104">
        <v>7.2949999999999999</v>
      </c>
      <c r="M644" s="104">
        <v>7.306</v>
      </c>
      <c r="N644" s="104">
        <v>7.2649999999999997</v>
      </c>
      <c r="O644" s="105">
        <v>8.0000000000000004E-4</v>
      </c>
      <c r="P644" s="225"/>
      <c r="Q644" s="228" t="str">
        <f t="shared" si="54"/>
        <v>22-06-2022</v>
      </c>
      <c r="R644" s="229">
        <f t="shared" si="55"/>
        <v>3.16</v>
      </c>
      <c r="S644" s="230">
        <f t="shared" si="56"/>
        <v>-3.6200000000000003E-2</v>
      </c>
      <c r="T644" s="229">
        <f t="shared" si="57"/>
        <v>7.3959999999999999</v>
      </c>
      <c r="U644" s="230">
        <f t="shared" si="58"/>
        <v>-1.15E-2</v>
      </c>
      <c r="V644" s="229">
        <f t="shared" si="59"/>
        <v>4.2359999999999998</v>
      </c>
    </row>
    <row r="645" spans="2:22">
      <c r="B645" s="120" t="s">
        <v>2112</v>
      </c>
      <c r="C645" s="104">
        <v>3.089</v>
      </c>
      <c r="D645" s="104">
        <v>3.1520000000000001</v>
      </c>
      <c r="E645" s="104">
        <v>3.1749999999999998</v>
      </c>
      <c r="F645" s="104">
        <v>3.0049999999999999</v>
      </c>
      <c r="G645" s="105">
        <v>-2.2499999999999999E-2</v>
      </c>
      <c r="H645" s="225"/>
      <c r="I645" s="225"/>
      <c r="J645" s="120" t="s">
        <v>2136</v>
      </c>
      <c r="K645" s="104">
        <v>7.2809999999999997</v>
      </c>
      <c r="L645" s="104">
        <v>7.3049999999999997</v>
      </c>
      <c r="M645" s="104">
        <v>7.31</v>
      </c>
      <c r="N645" s="104">
        <v>7.2720000000000002</v>
      </c>
      <c r="O645" s="105">
        <v>1.5E-3</v>
      </c>
      <c r="P645" s="225"/>
      <c r="Q645" s="228" t="str">
        <f t="shared" ref="Q645:Q708" si="60">IFERROR(VLOOKUP(B645,J:O,1,FALSE),0)</f>
        <v>23-06-2022</v>
      </c>
      <c r="R645" s="229">
        <f t="shared" ref="R645:R708" si="61">IFERROR(VLOOKUP(Q645,B:G,2,FALSE),0)</f>
        <v>3.089</v>
      </c>
      <c r="S645" s="230">
        <f t="shared" ref="S645:S708" si="62">IFERROR(VLOOKUP(Q645,B:G,6,FALSE),0)</f>
        <v>-2.2499999999999999E-2</v>
      </c>
      <c r="T645" s="229">
        <f t="shared" ref="T645:T708" si="63">IFERROR(VLOOKUP(Q645,J:O,2,FALSE),0)</f>
        <v>7.4189999999999996</v>
      </c>
      <c r="U645" s="230">
        <f t="shared" ref="U645:U708" si="64">IFERROR(VLOOKUP(Q645,J:O,6,FALSE),0)</f>
        <v>3.0999999999999999E-3</v>
      </c>
      <c r="V645" s="229">
        <f t="shared" si="59"/>
        <v>4.33</v>
      </c>
    </row>
    <row r="646" spans="2:22">
      <c r="B646" s="120" t="s">
        <v>2113</v>
      </c>
      <c r="C646" s="104">
        <v>3.1379999999999999</v>
      </c>
      <c r="D646" s="104">
        <v>3.0790000000000002</v>
      </c>
      <c r="E646" s="104">
        <v>3.141</v>
      </c>
      <c r="F646" s="104">
        <v>3.0390000000000001</v>
      </c>
      <c r="G646" s="105">
        <v>1.5800000000000002E-2</v>
      </c>
      <c r="H646" s="225"/>
      <c r="I646" s="225"/>
      <c r="J646" s="120" t="s">
        <v>2137</v>
      </c>
      <c r="K646" s="104">
        <v>7.2859999999999996</v>
      </c>
      <c r="L646" s="104">
        <v>7.3109999999999999</v>
      </c>
      <c r="M646" s="104">
        <v>7.3109999999999999</v>
      </c>
      <c r="N646" s="104">
        <v>7.2729999999999997</v>
      </c>
      <c r="O646" s="105">
        <v>6.9999999999999999E-4</v>
      </c>
      <c r="P646" s="225"/>
      <c r="Q646" s="228" t="str">
        <f t="shared" si="60"/>
        <v>24-06-2022</v>
      </c>
      <c r="R646" s="229">
        <f t="shared" si="61"/>
        <v>3.1379999999999999</v>
      </c>
      <c r="S646" s="230">
        <f t="shared" si="62"/>
        <v>1.5800000000000002E-2</v>
      </c>
      <c r="T646" s="229">
        <f t="shared" si="63"/>
        <v>7.444</v>
      </c>
      <c r="U646" s="230">
        <f t="shared" si="64"/>
        <v>3.3999999999999998E-3</v>
      </c>
      <c r="V646" s="229">
        <f t="shared" ref="V646:V709" si="65">T646-R646</f>
        <v>4.306</v>
      </c>
    </row>
    <row r="647" spans="2:22">
      <c r="B647" s="120" t="s">
        <v>2114</v>
      </c>
      <c r="C647" s="104">
        <v>3.202</v>
      </c>
      <c r="D647" s="104">
        <v>3.1339999999999999</v>
      </c>
      <c r="E647" s="104">
        <v>3.2189999999999999</v>
      </c>
      <c r="F647" s="104">
        <v>3.121</v>
      </c>
      <c r="G647" s="105">
        <v>2.0400000000000001E-2</v>
      </c>
      <c r="H647" s="225"/>
      <c r="I647" s="225"/>
      <c r="J647" s="120" t="s">
        <v>2138</v>
      </c>
      <c r="K647" s="104">
        <v>7.2919999999999998</v>
      </c>
      <c r="L647" s="104">
        <v>7.32</v>
      </c>
      <c r="M647" s="104">
        <v>7.32</v>
      </c>
      <c r="N647" s="104">
        <v>7.2919999999999998</v>
      </c>
      <c r="O647" s="105">
        <v>8.0000000000000004E-4</v>
      </c>
      <c r="P647" s="225"/>
      <c r="Q647" s="228" t="str">
        <f t="shared" si="60"/>
        <v>27-06-2022</v>
      </c>
      <c r="R647" s="229">
        <f t="shared" si="61"/>
        <v>3.202</v>
      </c>
      <c r="S647" s="230">
        <f t="shared" si="62"/>
        <v>2.0400000000000001E-2</v>
      </c>
      <c r="T647" s="229">
        <f t="shared" si="63"/>
        <v>7.407</v>
      </c>
      <c r="U647" s="230">
        <f t="shared" si="64"/>
        <v>-5.0000000000000001E-3</v>
      </c>
      <c r="V647" s="229">
        <f t="shared" si="65"/>
        <v>4.2050000000000001</v>
      </c>
    </row>
    <row r="648" spans="2:22">
      <c r="B648" s="120" t="s">
        <v>2115</v>
      </c>
      <c r="C648" s="104">
        <v>3.177</v>
      </c>
      <c r="D648" s="104">
        <v>3.202</v>
      </c>
      <c r="E648" s="104">
        <v>3.2589999999999999</v>
      </c>
      <c r="F648" s="104">
        <v>3.1709999999999998</v>
      </c>
      <c r="G648" s="105">
        <v>-7.6E-3</v>
      </c>
      <c r="H648" s="225"/>
      <c r="I648" s="225"/>
      <c r="J648" s="120" t="s">
        <v>2139</v>
      </c>
      <c r="K648" s="104">
        <v>7.2169999999999996</v>
      </c>
      <c r="L648" s="104">
        <v>7.2759999999999998</v>
      </c>
      <c r="M648" s="104">
        <v>7.2910000000000004</v>
      </c>
      <c r="N648" s="104">
        <v>7.2030000000000003</v>
      </c>
      <c r="O648" s="105">
        <v>-1.03E-2</v>
      </c>
      <c r="P648" s="225"/>
      <c r="Q648" s="228" t="str">
        <f t="shared" si="60"/>
        <v>28-06-2022</v>
      </c>
      <c r="R648" s="229">
        <f t="shared" si="61"/>
        <v>3.177</v>
      </c>
      <c r="S648" s="230">
        <f t="shared" si="62"/>
        <v>-7.6E-3</v>
      </c>
      <c r="T648" s="229">
        <f t="shared" si="63"/>
        <v>7.4660000000000002</v>
      </c>
      <c r="U648" s="230">
        <f t="shared" si="64"/>
        <v>8.0000000000000002E-3</v>
      </c>
      <c r="V648" s="229">
        <f t="shared" si="65"/>
        <v>4.2889999999999997</v>
      </c>
    </row>
    <row r="649" spans="2:22">
      <c r="B649" s="120" t="s">
        <v>2116</v>
      </c>
      <c r="C649" s="104">
        <v>3.0870000000000002</v>
      </c>
      <c r="D649" s="104">
        <v>3.1789999999999998</v>
      </c>
      <c r="E649" s="104">
        <v>3.1869999999999998</v>
      </c>
      <c r="F649" s="104">
        <v>3.0870000000000002</v>
      </c>
      <c r="G649" s="105">
        <v>-2.8299999999999999E-2</v>
      </c>
      <c r="H649" s="225"/>
      <c r="I649" s="225"/>
      <c r="J649" s="120" t="s">
        <v>2140</v>
      </c>
      <c r="K649" s="104">
        <v>7.2530000000000001</v>
      </c>
      <c r="L649" s="104">
        <v>7.2560000000000002</v>
      </c>
      <c r="M649" s="104">
        <v>7.2709999999999999</v>
      </c>
      <c r="N649" s="104">
        <v>7.2380000000000004</v>
      </c>
      <c r="O649" s="105">
        <v>5.0000000000000001E-3</v>
      </c>
      <c r="P649" s="225"/>
      <c r="Q649" s="228" t="str">
        <f t="shared" si="60"/>
        <v>29-06-2022</v>
      </c>
      <c r="R649" s="229">
        <f t="shared" si="61"/>
        <v>3.0870000000000002</v>
      </c>
      <c r="S649" s="230">
        <f t="shared" si="62"/>
        <v>-2.8299999999999999E-2</v>
      </c>
      <c r="T649" s="229">
        <f t="shared" si="63"/>
        <v>7.4589999999999996</v>
      </c>
      <c r="U649" s="230">
        <f t="shared" si="64"/>
        <v>-8.9999999999999998E-4</v>
      </c>
      <c r="V649" s="229">
        <f t="shared" si="65"/>
        <v>4.3719999999999999</v>
      </c>
    </row>
    <row r="650" spans="2:22">
      <c r="B650" s="120" t="s">
        <v>2117</v>
      </c>
      <c r="C650" s="104">
        <v>3.0169999999999999</v>
      </c>
      <c r="D650" s="104">
        <v>3.0779999999999998</v>
      </c>
      <c r="E650" s="104">
        <v>3.1080000000000001</v>
      </c>
      <c r="F650" s="104">
        <v>2.97</v>
      </c>
      <c r="G650" s="105">
        <v>-2.29E-2</v>
      </c>
      <c r="H650" s="225"/>
      <c r="I650" s="225"/>
      <c r="J650" s="120" t="s">
        <v>2141</v>
      </c>
      <c r="K650" s="104">
        <v>7.1879999999999997</v>
      </c>
      <c r="L650" s="104">
        <v>7.28</v>
      </c>
      <c r="M650" s="104">
        <v>7.28</v>
      </c>
      <c r="N650" s="104">
        <v>7.1859999999999999</v>
      </c>
      <c r="O650" s="105">
        <v>-8.9999999999999993E-3</v>
      </c>
      <c r="P650" s="225"/>
      <c r="Q650" s="228" t="str">
        <f t="shared" si="60"/>
        <v>30-06-2022</v>
      </c>
      <c r="R650" s="229">
        <f t="shared" si="61"/>
        <v>3.0169999999999999</v>
      </c>
      <c r="S650" s="230">
        <f t="shared" si="62"/>
        <v>-2.29E-2</v>
      </c>
      <c r="T650" s="229">
        <f t="shared" si="63"/>
        <v>7.45</v>
      </c>
      <c r="U650" s="230">
        <f t="shared" si="64"/>
        <v>-1.1999999999999999E-3</v>
      </c>
      <c r="V650" s="229">
        <f t="shared" si="65"/>
        <v>4.4329999999999998</v>
      </c>
    </row>
    <row r="651" spans="2:22">
      <c r="B651" s="119">
        <v>44568</v>
      </c>
      <c r="C651" s="104">
        <v>2.8889999999999998</v>
      </c>
      <c r="D651" s="104">
        <v>3.024</v>
      </c>
      <c r="E651" s="104">
        <v>3.028</v>
      </c>
      <c r="F651" s="104">
        <v>2.7909999999999999</v>
      </c>
      <c r="G651" s="105">
        <v>-4.2200000000000001E-2</v>
      </c>
      <c r="H651" s="225"/>
      <c r="I651" s="225"/>
      <c r="J651" s="119">
        <v>44570</v>
      </c>
      <c r="K651" s="104">
        <v>7.2149999999999999</v>
      </c>
      <c r="L651" s="104">
        <v>7.23</v>
      </c>
      <c r="M651" s="104">
        <v>7.23</v>
      </c>
      <c r="N651" s="104">
        <v>7.1719999999999997</v>
      </c>
      <c r="O651" s="105">
        <v>3.8E-3</v>
      </c>
      <c r="P651" s="225"/>
      <c r="Q651" s="228">
        <f t="shared" si="60"/>
        <v>44568</v>
      </c>
      <c r="R651" s="229">
        <f t="shared" si="61"/>
        <v>2.8889999999999998</v>
      </c>
      <c r="S651" s="230">
        <f t="shared" si="62"/>
        <v>-4.2200000000000001E-2</v>
      </c>
      <c r="T651" s="229">
        <f t="shared" si="63"/>
        <v>7.4240000000000004</v>
      </c>
      <c r="U651" s="230">
        <f t="shared" si="64"/>
        <v>-3.5000000000000001E-3</v>
      </c>
      <c r="V651" s="229">
        <f t="shared" si="65"/>
        <v>4.5350000000000001</v>
      </c>
    </row>
    <row r="652" spans="2:22">
      <c r="B652" s="119">
        <v>44658</v>
      </c>
      <c r="C652" s="104">
        <v>2.9319999999999999</v>
      </c>
      <c r="D652" s="104">
        <v>2.93</v>
      </c>
      <c r="E652" s="104">
        <v>2.9340000000000002</v>
      </c>
      <c r="F652" s="104">
        <v>2.93</v>
      </c>
      <c r="G652" s="105">
        <v>1.46E-2</v>
      </c>
      <c r="H652" s="225"/>
      <c r="I652" s="225"/>
      <c r="J652" s="119">
        <v>44601</v>
      </c>
      <c r="K652" s="104">
        <v>7.2320000000000002</v>
      </c>
      <c r="L652" s="104">
        <v>7.2380000000000004</v>
      </c>
      <c r="M652" s="104">
        <v>7.2480000000000002</v>
      </c>
      <c r="N652" s="104">
        <v>7.2240000000000002</v>
      </c>
      <c r="O652" s="105">
        <v>2.3999999999999998E-3</v>
      </c>
      <c r="P652" s="225"/>
      <c r="Q652" s="228">
        <f t="shared" si="60"/>
        <v>44658</v>
      </c>
      <c r="R652" s="229">
        <f t="shared" si="61"/>
        <v>2.9319999999999999</v>
      </c>
      <c r="S652" s="230">
        <f t="shared" si="62"/>
        <v>1.46E-2</v>
      </c>
      <c r="T652" s="229">
        <f t="shared" si="63"/>
        <v>7.3739999999999997</v>
      </c>
      <c r="U652" s="230">
        <f t="shared" si="64"/>
        <v>-6.7000000000000002E-3</v>
      </c>
      <c r="V652" s="229">
        <f t="shared" si="65"/>
        <v>4.4420000000000002</v>
      </c>
    </row>
    <row r="653" spans="2:22">
      <c r="B653" s="119">
        <v>44688</v>
      </c>
      <c r="C653" s="104">
        <v>2.8180000000000001</v>
      </c>
      <c r="D653" s="104">
        <v>2.93</v>
      </c>
      <c r="E653" s="104">
        <v>2.9780000000000002</v>
      </c>
      <c r="F653" s="104">
        <v>2.78</v>
      </c>
      <c r="G653" s="105">
        <v>-3.8699999999999998E-2</v>
      </c>
      <c r="H653" s="225"/>
      <c r="I653" s="225"/>
      <c r="J653" s="119">
        <v>44690</v>
      </c>
      <c r="K653" s="104">
        <v>7.218</v>
      </c>
      <c r="L653" s="104">
        <v>7.2320000000000002</v>
      </c>
      <c r="M653" s="104">
        <v>7.2320000000000002</v>
      </c>
      <c r="N653" s="104">
        <v>7.2009999999999996</v>
      </c>
      <c r="O653" s="105">
        <v>-1.9E-3</v>
      </c>
      <c r="P653" s="225"/>
      <c r="Q653" s="228">
        <f t="shared" si="60"/>
        <v>44688</v>
      </c>
      <c r="R653" s="229">
        <f t="shared" si="61"/>
        <v>2.8180000000000001</v>
      </c>
      <c r="S653" s="230">
        <f t="shared" si="62"/>
        <v>-3.8699999999999998E-2</v>
      </c>
      <c r="T653" s="229">
        <f t="shared" si="63"/>
        <v>7.391</v>
      </c>
      <c r="U653" s="230">
        <f t="shared" si="64"/>
        <v>2.3E-3</v>
      </c>
      <c r="V653" s="229">
        <f t="shared" si="65"/>
        <v>4.5730000000000004</v>
      </c>
    </row>
    <row r="654" spans="2:22">
      <c r="B654" s="119">
        <v>44719</v>
      </c>
      <c r="C654" s="104">
        <v>2.9340000000000002</v>
      </c>
      <c r="D654" s="104">
        <v>2.8250000000000002</v>
      </c>
      <c r="E654" s="104">
        <v>2.9350000000000001</v>
      </c>
      <c r="F654" s="104">
        <v>2.746</v>
      </c>
      <c r="G654" s="105">
        <v>4.0899999999999999E-2</v>
      </c>
      <c r="H654" s="225"/>
      <c r="I654" s="225"/>
      <c r="J654" s="119">
        <v>44721</v>
      </c>
      <c r="K654" s="104">
        <v>7.1790000000000003</v>
      </c>
      <c r="L654" s="104">
        <v>7.2210000000000001</v>
      </c>
      <c r="M654" s="104">
        <v>7.2210000000000001</v>
      </c>
      <c r="N654" s="104">
        <v>7.1790000000000003</v>
      </c>
      <c r="O654" s="105">
        <v>-5.4000000000000003E-3</v>
      </c>
      <c r="P654" s="225"/>
      <c r="Q654" s="228">
        <f t="shared" si="60"/>
        <v>44719</v>
      </c>
      <c r="R654" s="229">
        <f t="shared" si="61"/>
        <v>2.9340000000000002</v>
      </c>
      <c r="S654" s="230">
        <f t="shared" si="62"/>
        <v>4.0899999999999999E-2</v>
      </c>
      <c r="T654" s="229">
        <f t="shared" si="63"/>
        <v>7.2939999999999996</v>
      </c>
      <c r="U654" s="230">
        <f t="shared" si="64"/>
        <v>-1.3100000000000001E-2</v>
      </c>
      <c r="V654" s="229">
        <f t="shared" si="65"/>
        <v>4.3599999999999994</v>
      </c>
    </row>
    <row r="655" spans="2:22">
      <c r="B655" s="119">
        <v>44749</v>
      </c>
      <c r="C655" s="104">
        <v>3</v>
      </c>
      <c r="D655" s="104">
        <v>2.9319999999999999</v>
      </c>
      <c r="E655" s="104">
        <v>3.0169999999999999</v>
      </c>
      <c r="F655" s="104">
        <v>2.8969999999999998</v>
      </c>
      <c r="G655" s="105">
        <v>2.2700000000000001E-2</v>
      </c>
      <c r="H655" s="225"/>
      <c r="I655" s="225"/>
      <c r="J655" s="119">
        <v>44751</v>
      </c>
      <c r="K655" s="104">
        <v>7.1849999999999996</v>
      </c>
      <c r="L655" s="104">
        <v>7.2080000000000002</v>
      </c>
      <c r="M655" s="104">
        <v>7.2080000000000002</v>
      </c>
      <c r="N655" s="104">
        <v>7.1749999999999998</v>
      </c>
      <c r="O655" s="105">
        <v>8.0000000000000004E-4</v>
      </c>
      <c r="P655" s="225"/>
      <c r="Q655" s="228">
        <f t="shared" si="60"/>
        <v>44749</v>
      </c>
      <c r="R655" s="229">
        <f t="shared" si="61"/>
        <v>3</v>
      </c>
      <c r="S655" s="230">
        <f t="shared" si="62"/>
        <v>2.2700000000000001E-2</v>
      </c>
      <c r="T655" s="229">
        <f t="shared" si="63"/>
        <v>7.3540000000000001</v>
      </c>
      <c r="U655" s="230">
        <f t="shared" si="64"/>
        <v>8.2000000000000007E-3</v>
      </c>
      <c r="V655" s="229">
        <f t="shared" si="65"/>
        <v>4.3540000000000001</v>
      </c>
    </row>
    <row r="656" spans="2:22">
      <c r="B656" s="119">
        <v>44780</v>
      </c>
      <c r="C656" s="104">
        <v>3.08</v>
      </c>
      <c r="D656" s="104">
        <v>3</v>
      </c>
      <c r="E656" s="104">
        <v>3.101</v>
      </c>
      <c r="F656" s="104">
        <v>2.9670000000000001</v>
      </c>
      <c r="G656" s="105">
        <v>2.6700000000000002E-2</v>
      </c>
      <c r="H656" s="225"/>
      <c r="I656" s="225"/>
      <c r="J656" s="119">
        <v>44782</v>
      </c>
      <c r="K656" s="104">
        <v>7.1349999999999998</v>
      </c>
      <c r="L656" s="104">
        <v>7.1390000000000002</v>
      </c>
      <c r="M656" s="104">
        <v>7.1520000000000001</v>
      </c>
      <c r="N656" s="104">
        <v>7.1219999999999999</v>
      </c>
      <c r="O656" s="105">
        <v>-7.0000000000000001E-3</v>
      </c>
      <c r="P656" s="225"/>
      <c r="Q656" s="228">
        <f t="shared" si="60"/>
        <v>44780</v>
      </c>
      <c r="R656" s="229">
        <f t="shared" si="61"/>
        <v>3.08</v>
      </c>
      <c r="S656" s="230">
        <f t="shared" si="62"/>
        <v>2.6700000000000002E-2</v>
      </c>
      <c r="T656" s="229">
        <f t="shared" si="63"/>
        <v>7.415</v>
      </c>
      <c r="U656" s="230">
        <f t="shared" si="64"/>
        <v>8.3000000000000001E-3</v>
      </c>
      <c r="V656" s="229">
        <f t="shared" si="65"/>
        <v>4.335</v>
      </c>
    </row>
    <row r="657" spans="2:22">
      <c r="B657" s="119">
        <v>44872</v>
      </c>
      <c r="C657" s="104">
        <v>2.9929999999999999</v>
      </c>
      <c r="D657" s="104">
        <v>3.097</v>
      </c>
      <c r="E657" s="104">
        <v>3.1030000000000002</v>
      </c>
      <c r="F657" s="104">
        <v>2.9670000000000001</v>
      </c>
      <c r="G657" s="105">
        <v>-2.8400000000000002E-2</v>
      </c>
      <c r="H657" s="225"/>
      <c r="I657" s="225"/>
      <c r="J657" s="119">
        <v>44813</v>
      </c>
      <c r="K657" s="104">
        <v>7.1669999999999998</v>
      </c>
      <c r="L657" s="104">
        <v>7.1589999999999998</v>
      </c>
      <c r="M657" s="104">
        <v>7.1719999999999997</v>
      </c>
      <c r="N657" s="104">
        <v>7.1349999999999998</v>
      </c>
      <c r="O657" s="105">
        <v>4.4999999999999997E-3</v>
      </c>
      <c r="P657" s="225"/>
      <c r="Q657" s="228">
        <f t="shared" si="60"/>
        <v>44872</v>
      </c>
      <c r="R657" s="229">
        <f t="shared" si="61"/>
        <v>2.9929999999999999</v>
      </c>
      <c r="S657" s="230">
        <f t="shared" si="62"/>
        <v>-2.8400000000000002E-2</v>
      </c>
      <c r="T657" s="229">
        <f t="shared" si="63"/>
        <v>7.4269999999999996</v>
      </c>
      <c r="U657" s="230">
        <f t="shared" si="64"/>
        <v>1.6000000000000001E-3</v>
      </c>
      <c r="V657" s="229">
        <f t="shared" si="65"/>
        <v>4.4339999999999993</v>
      </c>
    </row>
    <row r="658" spans="2:22">
      <c r="B658" s="119">
        <v>44902</v>
      </c>
      <c r="C658" s="104">
        <v>2.9710000000000001</v>
      </c>
      <c r="D658" s="104">
        <v>2.9889999999999999</v>
      </c>
      <c r="E658" s="104">
        <v>2.9889999999999999</v>
      </c>
      <c r="F658" s="104">
        <v>2.899</v>
      </c>
      <c r="G658" s="105">
        <v>-7.4000000000000003E-3</v>
      </c>
      <c r="H658" s="225"/>
      <c r="I658" s="225"/>
      <c r="J658" s="119">
        <v>44904</v>
      </c>
      <c r="K658" s="104">
        <v>7.181</v>
      </c>
      <c r="L658" s="104">
        <v>7.1820000000000004</v>
      </c>
      <c r="M658" s="104">
        <v>7.1849999999999996</v>
      </c>
      <c r="N658" s="104">
        <v>7.1619999999999999</v>
      </c>
      <c r="O658" s="105">
        <v>2E-3</v>
      </c>
      <c r="P658" s="225"/>
      <c r="Q658" s="228">
        <f t="shared" si="60"/>
        <v>44902</v>
      </c>
      <c r="R658" s="229">
        <f t="shared" si="61"/>
        <v>2.9710000000000001</v>
      </c>
      <c r="S658" s="230">
        <f t="shared" si="62"/>
        <v>-7.4000000000000003E-3</v>
      </c>
      <c r="T658" s="229">
        <f t="shared" si="63"/>
        <v>7.391</v>
      </c>
      <c r="U658" s="230">
        <f t="shared" si="64"/>
        <v>-4.7999999999999996E-3</v>
      </c>
      <c r="V658" s="229">
        <f t="shared" si="65"/>
        <v>4.42</v>
      </c>
    </row>
    <row r="659" spans="2:22">
      <c r="B659" s="120" t="s">
        <v>2119</v>
      </c>
      <c r="C659" s="104">
        <v>2.9350000000000001</v>
      </c>
      <c r="D659" s="104">
        <v>2.9649999999999999</v>
      </c>
      <c r="E659" s="104">
        <v>3.0710000000000002</v>
      </c>
      <c r="F659" s="104">
        <v>2.899</v>
      </c>
      <c r="G659" s="105">
        <v>-1.18E-2</v>
      </c>
      <c r="H659" s="225"/>
      <c r="I659" s="225"/>
      <c r="J659" s="120" t="s">
        <v>2142</v>
      </c>
      <c r="K659" s="104">
        <v>7.1079999999999997</v>
      </c>
      <c r="L659" s="104">
        <v>7.2080000000000002</v>
      </c>
      <c r="M659" s="104">
        <v>7.2080000000000002</v>
      </c>
      <c r="N659" s="104">
        <v>7.1059999999999999</v>
      </c>
      <c r="O659" s="105">
        <v>-1.0200000000000001E-2</v>
      </c>
      <c r="P659" s="225"/>
      <c r="Q659" s="228" t="str">
        <f t="shared" si="60"/>
        <v>13-07-2022</v>
      </c>
      <c r="R659" s="229">
        <f t="shared" si="61"/>
        <v>2.9350000000000001</v>
      </c>
      <c r="S659" s="230">
        <f t="shared" si="62"/>
        <v>-1.18E-2</v>
      </c>
      <c r="T659" s="229">
        <f t="shared" si="63"/>
        <v>7.3369999999999997</v>
      </c>
      <c r="U659" s="230">
        <f t="shared" si="64"/>
        <v>-7.3000000000000001E-3</v>
      </c>
      <c r="V659" s="229">
        <f t="shared" si="65"/>
        <v>4.4019999999999992</v>
      </c>
    </row>
    <row r="660" spans="2:22">
      <c r="B660" s="120" t="s">
        <v>2120</v>
      </c>
      <c r="C660" s="104">
        <v>2.9580000000000002</v>
      </c>
      <c r="D660" s="104">
        <v>2.9409999999999998</v>
      </c>
      <c r="E660" s="104">
        <v>3.028</v>
      </c>
      <c r="F660" s="104">
        <v>2.911</v>
      </c>
      <c r="G660" s="105">
        <v>7.4999999999999997E-3</v>
      </c>
      <c r="H660" s="225"/>
      <c r="I660" s="225"/>
      <c r="J660" s="120" t="s">
        <v>2143</v>
      </c>
      <c r="K660" s="104">
        <v>7.1550000000000002</v>
      </c>
      <c r="L660" s="104">
        <v>7.1630000000000003</v>
      </c>
      <c r="M660" s="104">
        <v>7.1630000000000003</v>
      </c>
      <c r="N660" s="104">
        <v>7.1280000000000001</v>
      </c>
      <c r="O660" s="105">
        <v>6.6E-3</v>
      </c>
      <c r="P660" s="225"/>
      <c r="Q660" s="228" t="str">
        <f t="shared" si="60"/>
        <v>14-07-2022</v>
      </c>
      <c r="R660" s="229">
        <f t="shared" si="61"/>
        <v>2.9580000000000002</v>
      </c>
      <c r="S660" s="230">
        <f t="shared" si="62"/>
        <v>7.4999999999999997E-3</v>
      </c>
      <c r="T660" s="229">
        <f t="shared" si="63"/>
        <v>7.3840000000000003</v>
      </c>
      <c r="U660" s="230">
        <f t="shared" si="64"/>
        <v>6.4000000000000003E-3</v>
      </c>
      <c r="V660" s="229">
        <f t="shared" si="65"/>
        <v>4.4260000000000002</v>
      </c>
    </row>
    <row r="661" spans="2:22">
      <c r="B661" s="120" t="s">
        <v>2121</v>
      </c>
      <c r="C661" s="104">
        <v>2.9279999999999999</v>
      </c>
      <c r="D661" s="104">
        <v>2.956</v>
      </c>
      <c r="E661" s="104">
        <v>2.9729999999999999</v>
      </c>
      <c r="F661" s="104">
        <v>2.899</v>
      </c>
      <c r="G661" s="105">
        <v>-0.01</v>
      </c>
      <c r="H661" s="225"/>
      <c r="I661" s="225"/>
      <c r="J661" s="120" t="s">
        <v>2144</v>
      </c>
      <c r="K661" s="104">
        <v>7.2380000000000004</v>
      </c>
      <c r="L661" s="104">
        <v>7.17</v>
      </c>
      <c r="M661" s="104">
        <v>7.258</v>
      </c>
      <c r="N661" s="104">
        <v>7.1440000000000001</v>
      </c>
      <c r="O661" s="105">
        <v>1.1599999999999999E-2</v>
      </c>
      <c r="P661" s="225"/>
      <c r="Q661" s="228" t="str">
        <f t="shared" si="60"/>
        <v>15-07-2022</v>
      </c>
      <c r="R661" s="229">
        <f t="shared" si="61"/>
        <v>2.9279999999999999</v>
      </c>
      <c r="S661" s="230">
        <f t="shared" si="62"/>
        <v>-0.01</v>
      </c>
      <c r="T661" s="229">
        <f t="shared" si="63"/>
        <v>7.4379999999999997</v>
      </c>
      <c r="U661" s="230">
        <f t="shared" si="64"/>
        <v>7.3000000000000001E-3</v>
      </c>
      <c r="V661" s="229">
        <f t="shared" si="65"/>
        <v>4.51</v>
      </c>
    </row>
    <row r="662" spans="2:22">
      <c r="B662" s="120" t="s">
        <v>2122</v>
      </c>
      <c r="C662" s="104">
        <v>2.9889999999999999</v>
      </c>
      <c r="D662" s="104">
        <v>2.919</v>
      </c>
      <c r="E662" s="104">
        <v>3.0190000000000001</v>
      </c>
      <c r="F662" s="104">
        <v>2.911</v>
      </c>
      <c r="G662" s="105">
        <v>2.0899999999999998E-2</v>
      </c>
      <c r="H662" s="225"/>
      <c r="I662" s="225"/>
      <c r="J662" s="120" t="s">
        <v>2145</v>
      </c>
      <c r="K662" s="104">
        <v>7.266</v>
      </c>
      <c r="L662" s="104">
        <v>7.2549999999999999</v>
      </c>
      <c r="M662" s="104">
        <v>7.2910000000000004</v>
      </c>
      <c r="N662" s="104">
        <v>7.2430000000000003</v>
      </c>
      <c r="O662" s="105">
        <v>3.8999999999999998E-3</v>
      </c>
      <c r="P662" s="225"/>
      <c r="Q662" s="228" t="str">
        <f t="shared" si="60"/>
        <v>18-07-2022</v>
      </c>
      <c r="R662" s="229">
        <f t="shared" si="61"/>
        <v>2.9889999999999999</v>
      </c>
      <c r="S662" s="230">
        <f t="shared" si="62"/>
        <v>2.0899999999999998E-2</v>
      </c>
      <c r="T662" s="229">
        <f t="shared" si="63"/>
        <v>7.4370000000000003</v>
      </c>
      <c r="U662" s="230">
        <f t="shared" si="64"/>
        <v>-1E-4</v>
      </c>
      <c r="V662" s="229">
        <f t="shared" si="65"/>
        <v>4.4480000000000004</v>
      </c>
    </row>
    <row r="663" spans="2:22">
      <c r="B663" s="120" t="s">
        <v>2123</v>
      </c>
      <c r="C663" s="104">
        <v>3.028</v>
      </c>
      <c r="D663" s="104">
        <v>2.9860000000000002</v>
      </c>
      <c r="E663" s="104">
        <v>3.0379999999999998</v>
      </c>
      <c r="F663" s="104">
        <v>2.956</v>
      </c>
      <c r="G663" s="105">
        <v>1.3100000000000001E-2</v>
      </c>
      <c r="H663" s="225"/>
      <c r="I663" s="225"/>
      <c r="J663" s="120" t="s">
        <v>2146</v>
      </c>
      <c r="K663" s="104">
        <v>7.2770000000000001</v>
      </c>
      <c r="L663" s="104">
        <v>7.2939999999999996</v>
      </c>
      <c r="M663" s="104">
        <v>7.2939999999999996</v>
      </c>
      <c r="N663" s="104">
        <v>7.2320000000000002</v>
      </c>
      <c r="O663" s="105">
        <v>1.5E-3</v>
      </c>
      <c r="P663" s="225"/>
      <c r="Q663" s="228" t="str">
        <f t="shared" si="60"/>
        <v>19-07-2022</v>
      </c>
      <c r="R663" s="229">
        <f t="shared" si="61"/>
        <v>3.028</v>
      </c>
      <c r="S663" s="230">
        <f t="shared" si="62"/>
        <v>1.3100000000000001E-2</v>
      </c>
      <c r="T663" s="229">
        <f t="shared" si="63"/>
        <v>7.4340000000000002</v>
      </c>
      <c r="U663" s="230">
        <f t="shared" si="64"/>
        <v>-4.0000000000000002E-4</v>
      </c>
      <c r="V663" s="229">
        <f t="shared" si="65"/>
        <v>4.4060000000000006</v>
      </c>
    </row>
    <row r="664" spans="2:22">
      <c r="B664" s="120" t="s">
        <v>2124</v>
      </c>
      <c r="C664" s="104">
        <v>3.03</v>
      </c>
      <c r="D664" s="104">
        <v>3.028</v>
      </c>
      <c r="E664" s="104">
        <v>3.0419999999999998</v>
      </c>
      <c r="F664" s="104">
        <v>2.9430000000000001</v>
      </c>
      <c r="G664" s="105">
        <v>5.9999999999999995E-4</v>
      </c>
      <c r="H664" s="225"/>
      <c r="I664" s="225"/>
      <c r="J664" s="120" t="s">
        <v>2147</v>
      </c>
      <c r="K664" s="104">
        <v>7.2939999999999996</v>
      </c>
      <c r="L664" s="104">
        <v>7.3</v>
      </c>
      <c r="M664" s="104">
        <v>7.3</v>
      </c>
      <c r="N664" s="104">
        <v>7.2709999999999999</v>
      </c>
      <c r="O664" s="105">
        <v>2.3E-3</v>
      </c>
      <c r="P664" s="225"/>
      <c r="Q664" s="228" t="str">
        <f t="shared" si="60"/>
        <v>20-07-2022</v>
      </c>
      <c r="R664" s="229">
        <f t="shared" si="61"/>
        <v>3.03</v>
      </c>
      <c r="S664" s="230">
        <f t="shared" si="62"/>
        <v>5.9999999999999995E-4</v>
      </c>
      <c r="T664" s="229">
        <f t="shared" si="63"/>
        <v>7.4489999999999998</v>
      </c>
      <c r="U664" s="230">
        <f t="shared" si="64"/>
        <v>2E-3</v>
      </c>
      <c r="V664" s="229">
        <f t="shared" si="65"/>
        <v>4.4190000000000005</v>
      </c>
    </row>
    <row r="665" spans="2:22">
      <c r="B665" s="120" t="s">
        <v>2125</v>
      </c>
      <c r="C665" s="104">
        <v>2.8820000000000001</v>
      </c>
      <c r="D665" s="104">
        <v>3.0209999999999999</v>
      </c>
      <c r="E665" s="104">
        <v>3.0830000000000002</v>
      </c>
      <c r="F665" s="104">
        <v>2.871</v>
      </c>
      <c r="G665" s="105">
        <v>-4.8899999999999999E-2</v>
      </c>
      <c r="H665" s="225"/>
      <c r="I665" s="225"/>
      <c r="J665" s="120" t="s">
        <v>2148</v>
      </c>
      <c r="K665" s="104">
        <v>7.2329999999999997</v>
      </c>
      <c r="L665" s="104">
        <v>7.27</v>
      </c>
      <c r="M665" s="104">
        <v>7.2709999999999999</v>
      </c>
      <c r="N665" s="104">
        <v>7.2329999999999997</v>
      </c>
      <c r="O665" s="105">
        <v>-8.3999999999999995E-3</v>
      </c>
      <c r="P665" s="225"/>
      <c r="Q665" s="228" t="str">
        <f t="shared" si="60"/>
        <v>21-07-2022</v>
      </c>
      <c r="R665" s="229">
        <f t="shared" si="61"/>
        <v>2.8820000000000001</v>
      </c>
      <c r="S665" s="230">
        <f t="shared" si="62"/>
        <v>-4.8899999999999999E-2</v>
      </c>
      <c r="T665" s="229">
        <f t="shared" si="63"/>
        <v>7.44</v>
      </c>
      <c r="U665" s="230">
        <f t="shared" si="64"/>
        <v>-1.1999999999999999E-3</v>
      </c>
      <c r="V665" s="229">
        <f t="shared" si="65"/>
        <v>4.5579999999999998</v>
      </c>
    </row>
    <row r="666" spans="2:22">
      <c r="B666" s="120" t="s">
        <v>2126</v>
      </c>
      <c r="C666" s="104">
        <v>2.754</v>
      </c>
      <c r="D666" s="104">
        <v>2.8780000000000001</v>
      </c>
      <c r="E666" s="104">
        <v>2.9039999999999999</v>
      </c>
      <c r="F666" s="104">
        <v>2.7320000000000002</v>
      </c>
      <c r="G666" s="105">
        <v>-4.4400000000000002E-2</v>
      </c>
      <c r="H666" s="225"/>
      <c r="I666" s="225"/>
      <c r="J666" s="120" t="s">
        <v>2149</v>
      </c>
      <c r="K666" s="104">
        <v>7.3120000000000003</v>
      </c>
      <c r="L666" s="104">
        <v>7.3120000000000003</v>
      </c>
      <c r="M666" s="104">
        <v>7.3120000000000003</v>
      </c>
      <c r="N666" s="104">
        <v>7.3120000000000003</v>
      </c>
      <c r="O666" s="105">
        <v>1.09E-2</v>
      </c>
      <c r="P666" s="225"/>
      <c r="Q666" s="228" t="str">
        <f t="shared" si="60"/>
        <v>22-07-2022</v>
      </c>
      <c r="R666" s="229">
        <f t="shared" si="61"/>
        <v>2.754</v>
      </c>
      <c r="S666" s="230">
        <f t="shared" si="62"/>
        <v>-4.4400000000000002E-2</v>
      </c>
      <c r="T666" s="229">
        <f t="shared" si="63"/>
        <v>7.4139999999999997</v>
      </c>
      <c r="U666" s="230">
        <f t="shared" si="64"/>
        <v>-3.5000000000000001E-3</v>
      </c>
      <c r="V666" s="229">
        <f t="shared" si="65"/>
        <v>4.66</v>
      </c>
    </row>
    <row r="667" spans="2:22">
      <c r="B667" s="120" t="s">
        <v>2127</v>
      </c>
      <c r="C667" s="104">
        <v>2.8069999999999999</v>
      </c>
      <c r="D667" s="104">
        <v>2.7829999999999999</v>
      </c>
      <c r="E667" s="104">
        <v>2.8450000000000002</v>
      </c>
      <c r="F667" s="104">
        <v>2.7719999999999998</v>
      </c>
      <c r="G667" s="105">
        <v>1.9199999999999998E-2</v>
      </c>
      <c r="H667" s="225"/>
      <c r="I667" s="225"/>
      <c r="J667" s="120" t="s">
        <v>2150</v>
      </c>
      <c r="K667" s="104">
        <v>7.3929999999999998</v>
      </c>
      <c r="L667" s="104">
        <v>7.3659999999999997</v>
      </c>
      <c r="M667" s="104">
        <v>7.3959999999999999</v>
      </c>
      <c r="N667" s="104">
        <v>7.3520000000000003</v>
      </c>
      <c r="O667" s="105">
        <v>1.11E-2</v>
      </c>
      <c r="P667" s="225"/>
      <c r="Q667" s="228" t="str">
        <f t="shared" si="60"/>
        <v>25-07-2022</v>
      </c>
      <c r="R667" s="229">
        <f t="shared" si="61"/>
        <v>2.8069999999999999</v>
      </c>
      <c r="S667" s="230">
        <f t="shared" si="62"/>
        <v>1.9199999999999998E-2</v>
      </c>
      <c r="T667" s="229">
        <f t="shared" si="63"/>
        <v>7.391</v>
      </c>
      <c r="U667" s="230">
        <f t="shared" si="64"/>
        <v>-3.0999999999999999E-3</v>
      </c>
      <c r="V667" s="229">
        <f t="shared" si="65"/>
        <v>4.5839999999999996</v>
      </c>
    </row>
    <row r="668" spans="2:22">
      <c r="B668" s="120" t="s">
        <v>2128</v>
      </c>
      <c r="C668" s="104">
        <v>2.8029999999999999</v>
      </c>
      <c r="D668" s="104">
        <v>2.8010000000000002</v>
      </c>
      <c r="E668" s="104">
        <v>2.81</v>
      </c>
      <c r="F668" s="104">
        <v>2.7069999999999999</v>
      </c>
      <c r="G668" s="105">
        <v>-1.2999999999999999E-3</v>
      </c>
      <c r="H668" s="225"/>
      <c r="I668" s="225"/>
      <c r="J668" s="120" t="s">
        <v>2151</v>
      </c>
      <c r="K668" s="104">
        <v>7.359</v>
      </c>
      <c r="L668" s="104">
        <v>7.4130000000000003</v>
      </c>
      <c r="M668" s="104">
        <v>7.4219999999999997</v>
      </c>
      <c r="N668" s="104">
        <v>7.359</v>
      </c>
      <c r="O668" s="105">
        <v>-4.5999999999999999E-3</v>
      </c>
      <c r="P668" s="225"/>
      <c r="Q668" s="228" t="str">
        <f t="shared" si="60"/>
        <v>26-07-2022</v>
      </c>
      <c r="R668" s="229">
        <f t="shared" si="61"/>
        <v>2.8029999999999999</v>
      </c>
      <c r="S668" s="230">
        <f t="shared" si="62"/>
        <v>-1.2999999999999999E-3</v>
      </c>
      <c r="T668" s="229">
        <f t="shared" si="63"/>
        <v>7.367</v>
      </c>
      <c r="U668" s="230">
        <f t="shared" si="64"/>
        <v>-3.2000000000000002E-3</v>
      </c>
      <c r="V668" s="229">
        <f t="shared" si="65"/>
        <v>4.5640000000000001</v>
      </c>
    </row>
    <row r="669" spans="2:22">
      <c r="B669" s="120" t="s">
        <v>2129</v>
      </c>
      <c r="C669" s="104">
        <v>2.7850000000000001</v>
      </c>
      <c r="D669" s="104">
        <v>2.8010000000000002</v>
      </c>
      <c r="E669" s="104">
        <v>2.82</v>
      </c>
      <c r="F669" s="104">
        <v>2.7229999999999999</v>
      </c>
      <c r="G669" s="105">
        <v>-6.4999999999999997E-3</v>
      </c>
      <c r="H669" s="225"/>
      <c r="I669" s="225"/>
      <c r="J669" s="120" t="s">
        <v>2152</v>
      </c>
      <c r="K669" s="104">
        <v>7.2919999999999998</v>
      </c>
      <c r="L669" s="104">
        <v>7.41</v>
      </c>
      <c r="M669" s="104">
        <v>7.41</v>
      </c>
      <c r="N669" s="104">
        <v>7.2830000000000004</v>
      </c>
      <c r="O669" s="105">
        <v>-9.1000000000000004E-3</v>
      </c>
      <c r="P669" s="225"/>
      <c r="Q669" s="228" t="str">
        <f t="shared" si="60"/>
        <v>27-07-2022</v>
      </c>
      <c r="R669" s="229">
        <f t="shared" si="61"/>
        <v>2.7850000000000001</v>
      </c>
      <c r="S669" s="230">
        <f t="shared" si="62"/>
        <v>-6.4999999999999997E-3</v>
      </c>
      <c r="T669" s="229">
        <f t="shared" si="63"/>
        <v>7.3380000000000001</v>
      </c>
      <c r="U669" s="230">
        <f t="shared" si="64"/>
        <v>-3.8999999999999998E-3</v>
      </c>
      <c r="V669" s="229">
        <f t="shared" si="65"/>
        <v>4.5529999999999999</v>
      </c>
    </row>
    <row r="670" spans="2:22">
      <c r="B670" s="120" t="s">
        <v>2130</v>
      </c>
      <c r="C670" s="104">
        <v>2.6709999999999998</v>
      </c>
      <c r="D670" s="104">
        <v>2.7589999999999999</v>
      </c>
      <c r="E670" s="104">
        <v>2.827</v>
      </c>
      <c r="F670" s="104">
        <v>2.649</v>
      </c>
      <c r="G670" s="105">
        <v>-4.1099999999999998E-2</v>
      </c>
      <c r="H670" s="225"/>
      <c r="I670" s="225"/>
      <c r="J670" s="120" t="s">
        <v>2153</v>
      </c>
      <c r="K670" s="104">
        <v>7.3330000000000002</v>
      </c>
      <c r="L670" s="104">
        <v>7.351</v>
      </c>
      <c r="M670" s="104">
        <v>7.3520000000000003</v>
      </c>
      <c r="N670" s="104">
        <v>7.32</v>
      </c>
      <c r="O670" s="105">
        <v>5.5999999999999999E-3</v>
      </c>
      <c r="P670" s="225"/>
      <c r="Q670" s="228" t="str">
        <f t="shared" si="60"/>
        <v>28-07-2022</v>
      </c>
      <c r="R670" s="229">
        <f t="shared" si="61"/>
        <v>2.6709999999999998</v>
      </c>
      <c r="S670" s="230">
        <f t="shared" si="62"/>
        <v>-4.1099999999999998E-2</v>
      </c>
      <c r="T670" s="229">
        <f t="shared" si="63"/>
        <v>7.3319999999999999</v>
      </c>
      <c r="U670" s="230">
        <f t="shared" si="64"/>
        <v>-8.0000000000000004E-4</v>
      </c>
      <c r="V670" s="229">
        <f t="shared" si="65"/>
        <v>4.6609999999999996</v>
      </c>
    </row>
    <row r="671" spans="2:22">
      <c r="B671" s="120" t="s">
        <v>2131</v>
      </c>
      <c r="C671" s="104">
        <v>2.6579999999999999</v>
      </c>
      <c r="D671" s="104">
        <v>2.6779999999999999</v>
      </c>
      <c r="E671" s="104">
        <v>2.7280000000000002</v>
      </c>
      <c r="F671" s="104">
        <v>2.6179999999999999</v>
      </c>
      <c r="G671" s="105">
        <v>-4.7999999999999996E-3</v>
      </c>
      <c r="H671" s="225"/>
      <c r="I671" s="225"/>
      <c r="J671" s="120" t="s">
        <v>2154</v>
      </c>
      <c r="K671" s="104">
        <v>7.34</v>
      </c>
      <c r="L671" s="104">
        <v>7.2939999999999996</v>
      </c>
      <c r="M671" s="104">
        <v>7.343</v>
      </c>
      <c r="N671" s="104">
        <v>7.2859999999999996</v>
      </c>
      <c r="O671" s="105">
        <v>1E-3</v>
      </c>
      <c r="P671" s="225"/>
      <c r="Q671" s="228" t="str">
        <f t="shared" si="60"/>
        <v>29-07-2022</v>
      </c>
      <c r="R671" s="229">
        <f t="shared" si="61"/>
        <v>2.6579999999999999</v>
      </c>
      <c r="S671" s="230">
        <f t="shared" si="62"/>
        <v>-4.7999999999999996E-3</v>
      </c>
      <c r="T671" s="229">
        <f t="shared" si="63"/>
        <v>7.32</v>
      </c>
      <c r="U671" s="230">
        <f t="shared" si="64"/>
        <v>-1.6000000000000001E-3</v>
      </c>
      <c r="V671" s="229">
        <f t="shared" si="65"/>
        <v>4.6620000000000008</v>
      </c>
    </row>
    <row r="672" spans="2:22">
      <c r="B672" s="119">
        <v>44569</v>
      </c>
      <c r="C672" s="104">
        <v>2.5880000000000001</v>
      </c>
      <c r="D672" s="104">
        <v>2.669</v>
      </c>
      <c r="E672" s="104">
        <v>2.6960000000000002</v>
      </c>
      <c r="F672" s="104">
        <v>2.5750000000000002</v>
      </c>
      <c r="G672" s="105">
        <v>-2.64E-2</v>
      </c>
      <c r="H672" s="225"/>
      <c r="I672" s="225"/>
      <c r="J672" s="120" t="s">
        <v>2155</v>
      </c>
      <c r="K672" s="104">
        <v>7.3979999999999997</v>
      </c>
      <c r="L672" s="104">
        <v>7.423</v>
      </c>
      <c r="M672" s="104">
        <v>7.423</v>
      </c>
      <c r="N672" s="104">
        <v>7.3010000000000002</v>
      </c>
      <c r="O672" s="105">
        <v>7.9000000000000008E-3</v>
      </c>
      <c r="P672" s="225"/>
      <c r="Q672" s="228">
        <f t="shared" si="60"/>
        <v>44569</v>
      </c>
      <c r="R672" s="229">
        <f t="shared" si="61"/>
        <v>2.5880000000000001</v>
      </c>
      <c r="S672" s="230">
        <f t="shared" si="62"/>
        <v>-2.64E-2</v>
      </c>
      <c r="T672" s="229">
        <f t="shared" si="63"/>
        <v>7.24</v>
      </c>
      <c r="U672" s="230">
        <f t="shared" si="64"/>
        <v>-1.09E-2</v>
      </c>
      <c r="V672" s="229">
        <f t="shared" si="65"/>
        <v>4.6520000000000001</v>
      </c>
    </row>
    <row r="673" spans="2:22">
      <c r="B673" s="119">
        <v>44600</v>
      </c>
      <c r="C673" s="104">
        <v>2.7480000000000002</v>
      </c>
      <c r="D673" s="104">
        <v>2.5680000000000001</v>
      </c>
      <c r="E673" s="104">
        <v>2.774</v>
      </c>
      <c r="F673" s="104">
        <v>2.516</v>
      </c>
      <c r="G673" s="105">
        <v>6.2100000000000002E-2</v>
      </c>
      <c r="H673" s="225"/>
      <c r="I673" s="225"/>
      <c r="J673" s="119">
        <v>44630</v>
      </c>
      <c r="K673" s="104">
        <v>7.468</v>
      </c>
      <c r="L673" s="104">
        <v>7.4029999999999996</v>
      </c>
      <c r="M673" s="104">
        <v>7.47</v>
      </c>
      <c r="N673" s="104">
        <v>7.4029999999999996</v>
      </c>
      <c r="O673" s="105">
        <v>9.4999999999999998E-3</v>
      </c>
      <c r="P673" s="225"/>
      <c r="Q673" s="228">
        <f t="shared" si="60"/>
        <v>44600</v>
      </c>
      <c r="R673" s="229">
        <f t="shared" si="61"/>
        <v>2.7480000000000002</v>
      </c>
      <c r="S673" s="230">
        <f t="shared" si="62"/>
        <v>6.2100000000000002E-2</v>
      </c>
      <c r="T673" s="229">
        <f t="shared" si="63"/>
        <v>7.1959999999999997</v>
      </c>
      <c r="U673" s="230">
        <f t="shared" si="64"/>
        <v>-6.1000000000000004E-3</v>
      </c>
      <c r="V673" s="229">
        <f t="shared" si="65"/>
        <v>4.4479999999999995</v>
      </c>
    </row>
    <row r="674" spans="2:22">
      <c r="B674" s="119">
        <v>44628</v>
      </c>
      <c r="C674" s="104">
        <v>2.706</v>
      </c>
      <c r="D674" s="104">
        <v>2.7450000000000001</v>
      </c>
      <c r="E674" s="104">
        <v>2.851</v>
      </c>
      <c r="F674" s="104">
        <v>2.6989999999999998</v>
      </c>
      <c r="G674" s="105">
        <v>-1.52E-2</v>
      </c>
      <c r="H674" s="225"/>
      <c r="I674" s="225"/>
      <c r="J674" s="119">
        <v>44661</v>
      </c>
      <c r="K674" s="104">
        <v>7.3620000000000001</v>
      </c>
      <c r="L674" s="104">
        <v>7.4539999999999997</v>
      </c>
      <c r="M674" s="104">
        <v>7.4539999999999997</v>
      </c>
      <c r="N674" s="104">
        <v>7.3609999999999998</v>
      </c>
      <c r="O674" s="105">
        <v>-1.4200000000000001E-2</v>
      </c>
      <c r="P674" s="225"/>
      <c r="Q674" s="228">
        <f t="shared" si="60"/>
        <v>44628</v>
      </c>
      <c r="R674" s="229">
        <f t="shared" si="61"/>
        <v>2.706</v>
      </c>
      <c r="S674" s="230">
        <f t="shared" si="62"/>
        <v>-1.52E-2</v>
      </c>
      <c r="T674" s="229">
        <f t="shared" si="63"/>
        <v>7.242</v>
      </c>
      <c r="U674" s="230">
        <f t="shared" si="64"/>
        <v>6.4000000000000003E-3</v>
      </c>
      <c r="V674" s="229">
        <f t="shared" si="65"/>
        <v>4.5359999999999996</v>
      </c>
    </row>
    <row r="675" spans="2:22">
      <c r="B675" s="119">
        <v>44659</v>
      </c>
      <c r="C675" s="104">
        <v>2.694</v>
      </c>
      <c r="D675" s="104">
        <v>2.7170000000000001</v>
      </c>
      <c r="E675" s="104">
        <v>2.7450000000000001</v>
      </c>
      <c r="F675" s="104">
        <v>2.6560000000000001</v>
      </c>
      <c r="G675" s="105">
        <v>-4.7000000000000002E-3</v>
      </c>
      <c r="H675" s="225"/>
      <c r="I675" s="225"/>
      <c r="J675" s="119">
        <v>44722</v>
      </c>
      <c r="K675" s="104">
        <v>7.4539999999999997</v>
      </c>
      <c r="L675" s="104">
        <v>7.49</v>
      </c>
      <c r="M675" s="104">
        <v>7.49</v>
      </c>
      <c r="N675" s="104">
        <v>7.4459999999999997</v>
      </c>
      <c r="O675" s="105">
        <v>1.2500000000000001E-2</v>
      </c>
      <c r="P675" s="225"/>
      <c r="Q675" s="228">
        <f t="shared" si="60"/>
        <v>44659</v>
      </c>
      <c r="R675" s="229">
        <f t="shared" si="61"/>
        <v>2.694</v>
      </c>
      <c r="S675" s="230">
        <f t="shared" si="62"/>
        <v>-4.7000000000000002E-3</v>
      </c>
      <c r="T675" s="229">
        <f t="shared" si="63"/>
        <v>7.157</v>
      </c>
      <c r="U675" s="230">
        <f t="shared" si="64"/>
        <v>-1.17E-2</v>
      </c>
      <c r="V675" s="229">
        <f t="shared" si="65"/>
        <v>4.4630000000000001</v>
      </c>
    </row>
    <row r="676" spans="2:22">
      <c r="B676" s="119">
        <v>44689</v>
      </c>
      <c r="C676" s="104">
        <v>2.827</v>
      </c>
      <c r="D676" s="104">
        <v>2.677</v>
      </c>
      <c r="E676" s="104">
        <v>2.8690000000000002</v>
      </c>
      <c r="F676" s="104">
        <v>2.6739999999999999</v>
      </c>
      <c r="G676" s="105">
        <v>4.9399999999999999E-2</v>
      </c>
      <c r="H676" s="225"/>
      <c r="I676" s="225"/>
      <c r="J676" s="119">
        <v>44752</v>
      </c>
      <c r="K676" s="104">
        <v>7.46</v>
      </c>
      <c r="L676" s="104">
        <v>7.49</v>
      </c>
      <c r="M676" s="104">
        <v>7.5179999999999998</v>
      </c>
      <c r="N676" s="104">
        <v>7.4580000000000002</v>
      </c>
      <c r="O676" s="105">
        <v>8.0000000000000004E-4</v>
      </c>
      <c r="P676" s="225"/>
      <c r="Q676" s="228">
        <f t="shared" si="60"/>
        <v>44689</v>
      </c>
      <c r="R676" s="229">
        <f t="shared" si="61"/>
        <v>2.827</v>
      </c>
      <c r="S676" s="230">
        <f t="shared" si="62"/>
        <v>4.9399999999999999E-2</v>
      </c>
      <c r="T676" s="229">
        <f t="shared" si="63"/>
        <v>7.3</v>
      </c>
      <c r="U676" s="230">
        <f t="shared" si="64"/>
        <v>0.02</v>
      </c>
      <c r="V676" s="229">
        <f t="shared" si="65"/>
        <v>4.4729999999999999</v>
      </c>
    </row>
    <row r="677" spans="2:22">
      <c r="B677" s="119">
        <v>44781</v>
      </c>
      <c r="C677" s="104">
        <v>2.75</v>
      </c>
      <c r="D677" s="104">
        <v>2.8340000000000001</v>
      </c>
      <c r="E677" s="104">
        <v>2.8530000000000002</v>
      </c>
      <c r="F677" s="104">
        <v>2.7389999999999999</v>
      </c>
      <c r="G677" s="105">
        <v>-2.7199999999999998E-2</v>
      </c>
      <c r="H677" s="225"/>
      <c r="I677" s="225"/>
      <c r="J677" s="119">
        <v>44844</v>
      </c>
      <c r="K677" s="104">
        <v>7.476</v>
      </c>
      <c r="L677" s="104">
        <v>7.4980000000000002</v>
      </c>
      <c r="M677" s="104">
        <v>7.5129999999999999</v>
      </c>
      <c r="N677" s="104">
        <v>7.4710000000000001</v>
      </c>
      <c r="O677" s="105">
        <v>2.0999999999999999E-3</v>
      </c>
      <c r="P677" s="225"/>
      <c r="Q677" s="228">
        <f t="shared" si="60"/>
        <v>44781</v>
      </c>
      <c r="R677" s="229">
        <f t="shared" si="61"/>
        <v>2.75</v>
      </c>
      <c r="S677" s="230">
        <f t="shared" si="62"/>
        <v>-2.7199999999999998E-2</v>
      </c>
      <c r="T677" s="229">
        <f t="shared" si="63"/>
        <v>7.3479999999999999</v>
      </c>
      <c r="U677" s="230">
        <f t="shared" si="64"/>
        <v>6.6E-3</v>
      </c>
      <c r="V677" s="229">
        <f t="shared" si="65"/>
        <v>4.5979999999999999</v>
      </c>
    </row>
    <row r="678" spans="2:22">
      <c r="B678" s="119">
        <v>44812</v>
      </c>
      <c r="C678" s="104">
        <v>2.7789999999999999</v>
      </c>
      <c r="D678" s="104">
        <v>2.75</v>
      </c>
      <c r="E678" s="104">
        <v>2.8159999999999998</v>
      </c>
      <c r="F678" s="104">
        <v>2.746</v>
      </c>
      <c r="G678" s="105">
        <v>1.06E-2</v>
      </c>
      <c r="H678" s="225"/>
      <c r="I678" s="225"/>
      <c r="J678" s="119">
        <v>44875</v>
      </c>
      <c r="K678" s="104">
        <v>7.4260000000000002</v>
      </c>
      <c r="L678" s="104">
        <v>7.532</v>
      </c>
      <c r="M678" s="104">
        <v>7.532</v>
      </c>
      <c r="N678" s="104">
        <v>7.4260000000000002</v>
      </c>
      <c r="O678" s="105">
        <v>-6.7000000000000002E-3</v>
      </c>
      <c r="P678" s="225"/>
      <c r="Q678" s="228">
        <f t="shared" si="60"/>
        <v>0</v>
      </c>
      <c r="R678" s="229">
        <f t="shared" si="61"/>
        <v>0</v>
      </c>
      <c r="S678" s="230">
        <f t="shared" si="62"/>
        <v>0</v>
      </c>
      <c r="T678" s="229">
        <f t="shared" si="63"/>
        <v>0</v>
      </c>
      <c r="U678" s="230">
        <f t="shared" si="64"/>
        <v>0</v>
      </c>
      <c r="V678" s="229">
        <f t="shared" si="65"/>
        <v>0</v>
      </c>
    </row>
    <row r="679" spans="2:22">
      <c r="B679" s="119">
        <v>44842</v>
      </c>
      <c r="C679" s="104">
        <v>2.7850000000000001</v>
      </c>
      <c r="D679" s="104">
        <v>2.7879999999999998</v>
      </c>
      <c r="E679" s="104">
        <v>2.8180000000000001</v>
      </c>
      <c r="F679" s="104">
        <v>2.6739999999999999</v>
      </c>
      <c r="G679" s="105">
        <v>2E-3</v>
      </c>
      <c r="H679" s="225"/>
      <c r="I679" s="225"/>
      <c r="J679" s="119">
        <v>44905</v>
      </c>
      <c r="K679" s="104">
        <v>7.4349999999999996</v>
      </c>
      <c r="L679" s="104">
        <v>7.4329999999999998</v>
      </c>
      <c r="M679" s="104">
        <v>7.4409999999999998</v>
      </c>
      <c r="N679" s="104">
        <v>7.3719999999999999</v>
      </c>
      <c r="O679" s="105">
        <v>1.1999999999999999E-3</v>
      </c>
      <c r="P679" s="225"/>
      <c r="Q679" s="228">
        <f t="shared" si="60"/>
        <v>44842</v>
      </c>
      <c r="R679" s="229">
        <f t="shared" si="61"/>
        <v>2.7850000000000001</v>
      </c>
      <c r="S679" s="230">
        <f t="shared" si="62"/>
        <v>2E-3</v>
      </c>
      <c r="T679" s="229">
        <f t="shared" si="63"/>
        <v>7.31</v>
      </c>
      <c r="U679" s="230">
        <f t="shared" si="64"/>
        <v>-5.1999999999999998E-3</v>
      </c>
      <c r="V679" s="229">
        <f t="shared" si="65"/>
        <v>4.5249999999999995</v>
      </c>
    </row>
    <row r="680" spans="2:22">
      <c r="B680" s="119">
        <v>44873</v>
      </c>
      <c r="C680" s="104">
        <v>2.8889999999999998</v>
      </c>
      <c r="D680" s="104">
        <v>2.7909999999999999</v>
      </c>
      <c r="E680" s="104">
        <v>2.9020000000000001</v>
      </c>
      <c r="F680" s="104">
        <v>2.73</v>
      </c>
      <c r="G680" s="105">
        <v>3.7600000000000001E-2</v>
      </c>
      <c r="H680" s="225"/>
      <c r="I680" s="225"/>
      <c r="J680" s="120" t="s">
        <v>2156</v>
      </c>
      <c r="K680" s="104">
        <v>7.4219999999999997</v>
      </c>
      <c r="L680" s="104">
        <v>7.4459999999999997</v>
      </c>
      <c r="M680" s="104">
        <v>7.4509999999999996</v>
      </c>
      <c r="N680" s="104">
        <v>7.4029999999999996</v>
      </c>
      <c r="O680" s="105">
        <v>-1.6999999999999999E-3</v>
      </c>
      <c r="P680" s="225"/>
      <c r="Q680" s="228">
        <f t="shared" si="60"/>
        <v>44873</v>
      </c>
      <c r="R680" s="229">
        <f t="shared" si="61"/>
        <v>2.8889999999999998</v>
      </c>
      <c r="S680" s="230">
        <f t="shared" si="62"/>
        <v>3.7600000000000001E-2</v>
      </c>
      <c r="T680" s="229">
        <f t="shared" si="63"/>
        <v>7.2670000000000003</v>
      </c>
      <c r="U680" s="230">
        <f t="shared" si="64"/>
        <v>-5.8999999999999999E-3</v>
      </c>
      <c r="V680" s="229">
        <f t="shared" si="65"/>
        <v>4.3780000000000001</v>
      </c>
    </row>
    <row r="681" spans="2:22">
      <c r="B681" s="119">
        <v>44903</v>
      </c>
      <c r="C681" s="104">
        <v>2.8420000000000001</v>
      </c>
      <c r="D681" s="104">
        <v>2.8879999999999999</v>
      </c>
      <c r="E681" s="104">
        <v>2.9060000000000001</v>
      </c>
      <c r="F681" s="104">
        <v>2.835</v>
      </c>
      <c r="G681" s="105">
        <v>-1.6400000000000001E-2</v>
      </c>
      <c r="H681" s="225"/>
      <c r="I681" s="225"/>
      <c r="J681" s="120" t="s">
        <v>2157</v>
      </c>
      <c r="K681" s="104">
        <v>7.47</v>
      </c>
      <c r="L681" s="104">
        <v>7.4690000000000003</v>
      </c>
      <c r="M681" s="104">
        <v>7.4809999999999999</v>
      </c>
      <c r="N681" s="104">
        <v>7.4160000000000004</v>
      </c>
      <c r="O681" s="105">
        <v>6.4999999999999997E-3</v>
      </c>
      <c r="P681" s="225"/>
      <c r="Q681" s="228">
        <f t="shared" si="60"/>
        <v>44903</v>
      </c>
      <c r="R681" s="229">
        <f t="shared" si="61"/>
        <v>2.8420000000000001</v>
      </c>
      <c r="S681" s="230">
        <f t="shared" si="62"/>
        <v>-1.6400000000000001E-2</v>
      </c>
      <c r="T681" s="229">
        <f t="shared" si="63"/>
        <v>7.2889999999999997</v>
      </c>
      <c r="U681" s="230">
        <f t="shared" si="64"/>
        <v>3.0000000000000001E-3</v>
      </c>
      <c r="V681" s="229">
        <f t="shared" si="65"/>
        <v>4.4469999999999992</v>
      </c>
    </row>
    <row r="682" spans="2:22">
      <c r="B682" s="120" t="s">
        <v>2158</v>
      </c>
      <c r="C682" s="104">
        <v>2.7930000000000001</v>
      </c>
      <c r="D682" s="104">
        <v>2.839</v>
      </c>
      <c r="E682" s="104">
        <v>2.8639999999999999</v>
      </c>
      <c r="F682" s="104">
        <v>2.7589999999999999</v>
      </c>
      <c r="G682" s="105">
        <v>-1.72E-2</v>
      </c>
      <c r="H682" s="225"/>
      <c r="I682" s="225"/>
      <c r="J682" s="120" t="s">
        <v>2159</v>
      </c>
      <c r="K682" s="104">
        <v>7.407</v>
      </c>
      <c r="L682" s="104">
        <v>7.4610000000000003</v>
      </c>
      <c r="M682" s="104">
        <v>7.4610000000000003</v>
      </c>
      <c r="N682" s="104">
        <v>7.3920000000000003</v>
      </c>
      <c r="O682" s="105">
        <v>-8.3999999999999995E-3</v>
      </c>
      <c r="P682" s="225"/>
      <c r="Q682" s="228">
        <f t="shared" si="60"/>
        <v>0</v>
      </c>
      <c r="R682" s="229">
        <f t="shared" si="61"/>
        <v>0</v>
      </c>
      <c r="S682" s="230">
        <f t="shared" si="62"/>
        <v>0</v>
      </c>
      <c r="T682" s="229">
        <f t="shared" si="63"/>
        <v>0</v>
      </c>
      <c r="U682" s="230">
        <f t="shared" si="64"/>
        <v>0</v>
      </c>
      <c r="V682" s="229">
        <f t="shared" si="65"/>
        <v>0</v>
      </c>
    </row>
    <row r="683" spans="2:22">
      <c r="B683" s="120" t="s">
        <v>2160</v>
      </c>
      <c r="C683" s="104">
        <v>2.8079999999999998</v>
      </c>
      <c r="D683" s="104">
        <v>2.7789999999999999</v>
      </c>
      <c r="E683" s="104">
        <v>2.8730000000000002</v>
      </c>
      <c r="F683" s="104">
        <v>2.7719999999999998</v>
      </c>
      <c r="G683" s="105">
        <v>5.1999999999999998E-3</v>
      </c>
      <c r="H683" s="225"/>
      <c r="I683" s="225"/>
      <c r="J683" s="120" t="s">
        <v>2161</v>
      </c>
      <c r="K683" s="104">
        <v>7.4260000000000002</v>
      </c>
      <c r="L683" s="104">
        <v>7.4169999999999998</v>
      </c>
      <c r="M683" s="104">
        <v>7.4269999999999996</v>
      </c>
      <c r="N683" s="104">
        <v>7.3680000000000003</v>
      </c>
      <c r="O683" s="105">
        <v>2.5999999999999999E-3</v>
      </c>
      <c r="P683" s="225"/>
      <c r="Q683" s="228">
        <f t="shared" si="60"/>
        <v>0</v>
      </c>
      <c r="R683" s="229">
        <f t="shared" si="61"/>
        <v>0</v>
      </c>
      <c r="S683" s="230">
        <f t="shared" si="62"/>
        <v>0</v>
      </c>
      <c r="T683" s="229">
        <f t="shared" si="63"/>
        <v>0</v>
      </c>
      <c r="U683" s="230">
        <f t="shared" si="64"/>
        <v>0</v>
      </c>
      <c r="V683" s="229">
        <f t="shared" si="65"/>
        <v>0</v>
      </c>
    </row>
    <row r="684" spans="2:22">
      <c r="B684" s="120" t="s">
        <v>2132</v>
      </c>
      <c r="C684" s="104">
        <v>2.9020000000000001</v>
      </c>
      <c r="D684" s="104">
        <v>2.82</v>
      </c>
      <c r="E684" s="104">
        <v>2.919</v>
      </c>
      <c r="F684" s="104">
        <v>2.8079999999999998</v>
      </c>
      <c r="G684" s="105">
        <v>3.3700000000000001E-2</v>
      </c>
      <c r="H684" s="225"/>
      <c r="I684" s="225"/>
      <c r="J684" s="120" t="s">
        <v>2162</v>
      </c>
      <c r="K684" s="104">
        <v>7.4509999999999996</v>
      </c>
      <c r="L684" s="104">
        <v>7.4390000000000001</v>
      </c>
      <c r="M684" s="104">
        <v>7.4580000000000002</v>
      </c>
      <c r="N684" s="104">
        <v>7.3949999999999996</v>
      </c>
      <c r="O684" s="105">
        <v>3.3999999999999998E-3</v>
      </c>
      <c r="P684" s="225"/>
      <c r="Q684" s="228" t="str">
        <f t="shared" si="60"/>
        <v>17-08-2022</v>
      </c>
      <c r="R684" s="229">
        <f t="shared" si="61"/>
        <v>2.9020000000000001</v>
      </c>
      <c r="S684" s="230">
        <f t="shared" si="62"/>
        <v>3.3700000000000001E-2</v>
      </c>
      <c r="T684" s="229">
        <f t="shared" si="63"/>
        <v>7.1820000000000004</v>
      </c>
      <c r="U684" s="230">
        <f t="shared" si="64"/>
        <v>-1.47E-2</v>
      </c>
      <c r="V684" s="229">
        <f t="shared" si="65"/>
        <v>4.28</v>
      </c>
    </row>
    <row r="685" spans="2:22">
      <c r="B685" s="120" t="s">
        <v>2133</v>
      </c>
      <c r="C685" s="104">
        <v>2.8860000000000001</v>
      </c>
      <c r="D685" s="104">
        <v>2.899</v>
      </c>
      <c r="E685" s="104">
        <v>2.9129999999999998</v>
      </c>
      <c r="F685" s="104">
        <v>2.835</v>
      </c>
      <c r="G685" s="105">
        <v>-5.5999999999999999E-3</v>
      </c>
      <c r="H685" s="225"/>
      <c r="I685" s="225"/>
      <c r="J685" s="120" t="s">
        <v>2163</v>
      </c>
      <c r="K685" s="104">
        <v>7.476</v>
      </c>
      <c r="L685" s="104">
        <v>7.5049999999999999</v>
      </c>
      <c r="M685" s="104">
        <v>7.516</v>
      </c>
      <c r="N685" s="104">
        <v>7.476</v>
      </c>
      <c r="O685" s="105">
        <v>3.3999999999999998E-3</v>
      </c>
      <c r="P685" s="225"/>
      <c r="Q685" s="228" t="str">
        <f t="shared" si="60"/>
        <v>18-08-2022</v>
      </c>
      <c r="R685" s="229">
        <f t="shared" si="61"/>
        <v>2.8860000000000001</v>
      </c>
      <c r="S685" s="230">
        <f t="shared" si="62"/>
        <v>-5.5999999999999999E-3</v>
      </c>
      <c r="T685" s="229">
        <f t="shared" si="63"/>
        <v>7.242</v>
      </c>
      <c r="U685" s="230">
        <f t="shared" si="64"/>
        <v>8.3999999999999995E-3</v>
      </c>
      <c r="V685" s="229">
        <f t="shared" si="65"/>
        <v>4.3559999999999999</v>
      </c>
    </row>
    <row r="686" spans="2:22">
      <c r="B686" s="120" t="s">
        <v>2134</v>
      </c>
      <c r="C686" s="104">
        <v>2.976</v>
      </c>
      <c r="D686" s="104">
        <v>2.875</v>
      </c>
      <c r="E686" s="104">
        <v>2.9980000000000002</v>
      </c>
      <c r="F686" s="104">
        <v>2.875</v>
      </c>
      <c r="G686" s="105">
        <v>3.1199999999999999E-2</v>
      </c>
      <c r="H686" s="225"/>
      <c r="I686" s="225"/>
      <c r="J686" s="120" t="s">
        <v>2164</v>
      </c>
      <c r="K686" s="104">
        <v>7.5110000000000001</v>
      </c>
      <c r="L686" s="104">
        <v>7.5410000000000004</v>
      </c>
      <c r="M686" s="104">
        <v>7.5410000000000004</v>
      </c>
      <c r="N686" s="104">
        <v>7.5039999999999996</v>
      </c>
      <c r="O686" s="105">
        <v>4.7000000000000002E-3</v>
      </c>
      <c r="P686" s="225"/>
      <c r="Q686" s="228" t="str">
        <f t="shared" si="60"/>
        <v>19-08-2022</v>
      </c>
      <c r="R686" s="229">
        <f t="shared" si="61"/>
        <v>2.976</v>
      </c>
      <c r="S686" s="230">
        <f t="shared" si="62"/>
        <v>3.1199999999999999E-2</v>
      </c>
      <c r="T686" s="229">
        <f t="shared" si="63"/>
        <v>7.2640000000000002</v>
      </c>
      <c r="U686" s="230">
        <f t="shared" si="64"/>
        <v>3.0000000000000001E-3</v>
      </c>
      <c r="V686" s="229">
        <f t="shared" si="65"/>
        <v>4.2880000000000003</v>
      </c>
    </row>
    <row r="687" spans="2:22">
      <c r="B687" s="120" t="s">
        <v>2135</v>
      </c>
      <c r="C687" s="104">
        <v>3.024</v>
      </c>
      <c r="D687" s="104">
        <v>2.9889999999999999</v>
      </c>
      <c r="E687" s="104">
        <v>3.04</v>
      </c>
      <c r="F687" s="104">
        <v>2.9430000000000001</v>
      </c>
      <c r="G687" s="105">
        <v>1.61E-2</v>
      </c>
      <c r="H687" s="225"/>
      <c r="I687" s="225"/>
      <c r="J687" s="120" t="s">
        <v>2165</v>
      </c>
      <c r="K687" s="104">
        <v>7.4420000000000002</v>
      </c>
      <c r="L687" s="104">
        <v>7.5049999999999999</v>
      </c>
      <c r="M687" s="104">
        <v>7.5049999999999999</v>
      </c>
      <c r="N687" s="104">
        <v>7.44</v>
      </c>
      <c r="O687" s="105">
        <v>-9.1999999999999998E-3</v>
      </c>
      <c r="P687" s="225"/>
      <c r="Q687" s="228" t="str">
        <f t="shared" si="60"/>
        <v>22-08-2022</v>
      </c>
      <c r="R687" s="229">
        <f t="shared" si="61"/>
        <v>3.024</v>
      </c>
      <c r="S687" s="230">
        <f t="shared" si="62"/>
        <v>1.61E-2</v>
      </c>
      <c r="T687" s="229">
        <f t="shared" si="63"/>
        <v>7.27</v>
      </c>
      <c r="U687" s="230">
        <f t="shared" si="64"/>
        <v>8.0000000000000004E-4</v>
      </c>
      <c r="V687" s="229">
        <f t="shared" si="65"/>
        <v>4.2459999999999996</v>
      </c>
    </row>
    <row r="688" spans="2:22">
      <c r="B688" s="120" t="s">
        <v>2136</v>
      </c>
      <c r="C688" s="104">
        <v>3.0569999999999999</v>
      </c>
      <c r="D688" s="104">
        <v>3.0259999999999998</v>
      </c>
      <c r="E688" s="104">
        <v>3.0779999999999998</v>
      </c>
      <c r="F688" s="104">
        <v>2.9830000000000001</v>
      </c>
      <c r="G688" s="105">
        <v>1.0999999999999999E-2</v>
      </c>
      <c r="H688" s="225"/>
      <c r="I688" s="225"/>
      <c r="J688" s="120" t="s">
        <v>2166</v>
      </c>
      <c r="K688" s="104">
        <v>7.4119999999999999</v>
      </c>
      <c r="L688" s="104">
        <v>7.41</v>
      </c>
      <c r="M688" s="104">
        <v>7.42</v>
      </c>
      <c r="N688" s="104">
        <v>7.3719999999999999</v>
      </c>
      <c r="O688" s="105">
        <v>-4.0000000000000001E-3</v>
      </c>
      <c r="P688" s="225"/>
      <c r="Q688" s="228" t="str">
        <f t="shared" si="60"/>
        <v>23-08-2022</v>
      </c>
      <c r="R688" s="229">
        <f t="shared" si="61"/>
        <v>3.0569999999999999</v>
      </c>
      <c r="S688" s="230">
        <f t="shared" si="62"/>
        <v>1.0999999999999999E-2</v>
      </c>
      <c r="T688" s="229">
        <f t="shared" si="63"/>
        <v>7.2809999999999997</v>
      </c>
      <c r="U688" s="230">
        <f t="shared" si="64"/>
        <v>1.5E-3</v>
      </c>
      <c r="V688" s="229">
        <f t="shared" si="65"/>
        <v>4.2240000000000002</v>
      </c>
    </row>
    <row r="689" spans="2:22">
      <c r="B689" s="120" t="s">
        <v>2137</v>
      </c>
      <c r="C689" s="104">
        <v>3.109</v>
      </c>
      <c r="D689" s="104">
        <v>3.0550000000000002</v>
      </c>
      <c r="E689" s="104">
        <v>3.1259999999999999</v>
      </c>
      <c r="F689" s="104">
        <v>3.0219999999999998</v>
      </c>
      <c r="G689" s="105">
        <v>1.7100000000000001E-2</v>
      </c>
      <c r="H689" s="225"/>
      <c r="I689" s="225"/>
      <c r="J689" s="120" t="s">
        <v>2167</v>
      </c>
      <c r="K689" s="104">
        <v>7.4160000000000004</v>
      </c>
      <c r="L689" s="104">
        <v>7.45</v>
      </c>
      <c r="M689" s="104">
        <v>7.45</v>
      </c>
      <c r="N689" s="104">
        <v>7.3780000000000001</v>
      </c>
      <c r="O689" s="105">
        <v>5.0000000000000001E-4</v>
      </c>
      <c r="P689" s="225"/>
      <c r="Q689" s="228" t="str">
        <f t="shared" si="60"/>
        <v>24-08-2022</v>
      </c>
      <c r="R689" s="229">
        <f t="shared" si="61"/>
        <v>3.109</v>
      </c>
      <c r="S689" s="230">
        <f t="shared" si="62"/>
        <v>1.7100000000000001E-2</v>
      </c>
      <c r="T689" s="229">
        <f t="shared" si="63"/>
        <v>7.2859999999999996</v>
      </c>
      <c r="U689" s="230">
        <f t="shared" si="64"/>
        <v>6.9999999999999999E-4</v>
      </c>
      <c r="V689" s="229">
        <f t="shared" si="65"/>
        <v>4.1769999999999996</v>
      </c>
    </row>
    <row r="690" spans="2:22">
      <c r="B690" s="120" t="s">
        <v>2138</v>
      </c>
      <c r="C690" s="104">
        <v>3.0310000000000001</v>
      </c>
      <c r="D690" s="104">
        <v>3.109</v>
      </c>
      <c r="E690" s="104">
        <v>3.1280000000000001</v>
      </c>
      <c r="F690" s="104">
        <v>3.02</v>
      </c>
      <c r="G690" s="105">
        <v>-2.5100000000000001E-2</v>
      </c>
      <c r="H690" s="225"/>
      <c r="I690" s="225"/>
      <c r="J690" s="120" t="s">
        <v>2168</v>
      </c>
      <c r="K690" s="104">
        <v>7.4450000000000003</v>
      </c>
      <c r="L690" s="104">
        <v>7.4320000000000004</v>
      </c>
      <c r="M690" s="104">
        <v>7.4530000000000003</v>
      </c>
      <c r="N690" s="104">
        <v>7.4180000000000001</v>
      </c>
      <c r="O690" s="105">
        <v>3.8999999999999998E-3</v>
      </c>
      <c r="P690" s="225"/>
      <c r="Q690" s="228" t="str">
        <f t="shared" si="60"/>
        <v>25-08-2022</v>
      </c>
      <c r="R690" s="229">
        <f t="shared" si="61"/>
        <v>3.0310000000000001</v>
      </c>
      <c r="S690" s="230">
        <f t="shared" si="62"/>
        <v>-2.5100000000000001E-2</v>
      </c>
      <c r="T690" s="229">
        <f t="shared" si="63"/>
        <v>7.2919999999999998</v>
      </c>
      <c r="U690" s="230">
        <f t="shared" si="64"/>
        <v>8.0000000000000004E-4</v>
      </c>
      <c r="V690" s="229">
        <f t="shared" si="65"/>
        <v>4.2609999999999992</v>
      </c>
    </row>
    <row r="691" spans="2:22">
      <c r="B691" s="120" t="s">
        <v>2139</v>
      </c>
      <c r="C691" s="104">
        <v>3.03</v>
      </c>
      <c r="D691" s="104">
        <v>3.0350000000000001</v>
      </c>
      <c r="E691" s="104">
        <v>3.0870000000000002</v>
      </c>
      <c r="F691" s="104">
        <v>3.0070000000000001</v>
      </c>
      <c r="G691" s="105">
        <v>-5.9999999999999995E-4</v>
      </c>
      <c r="H691" s="225"/>
      <c r="I691" s="225"/>
      <c r="J691" s="119">
        <v>44572</v>
      </c>
      <c r="K691" s="104">
        <v>7.3959999999999999</v>
      </c>
      <c r="L691" s="104">
        <v>7.4349999999999996</v>
      </c>
      <c r="M691" s="104">
        <v>7.4370000000000003</v>
      </c>
      <c r="N691" s="104">
        <v>7.3959999999999999</v>
      </c>
      <c r="O691" s="105">
        <v>-6.6E-3</v>
      </c>
      <c r="P691" s="225"/>
      <c r="Q691" s="228" t="str">
        <f t="shared" si="60"/>
        <v>26-08-2022</v>
      </c>
      <c r="R691" s="229">
        <f t="shared" si="61"/>
        <v>3.03</v>
      </c>
      <c r="S691" s="230">
        <f t="shared" si="62"/>
        <v>-5.9999999999999995E-4</v>
      </c>
      <c r="T691" s="229">
        <f t="shared" si="63"/>
        <v>7.2169999999999996</v>
      </c>
      <c r="U691" s="230">
        <f t="shared" si="64"/>
        <v>-1.03E-2</v>
      </c>
      <c r="V691" s="229">
        <f t="shared" si="65"/>
        <v>4.1869999999999994</v>
      </c>
    </row>
    <row r="692" spans="2:22">
      <c r="B692" s="120" t="s">
        <v>2140</v>
      </c>
      <c r="C692" s="104">
        <v>3.1139999999999999</v>
      </c>
      <c r="D692" s="104">
        <v>3.069</v>
      </c>
      <c r="E692" s="104">
        <v>3.13</v>
      </c>
      <c r="F692" s="104">
        <v>3.069</v>
      </c>
      <c r="G692" s="105">
        <v>2.7699999999999999E-2</v>
      </c>
      <c r="H692" s="225"/>
      <c r="I692" s="225"/>
      <c r="J692" s="119">
        <v>44603</v>
      </c>
      <c r="K692" s="104">
        <v>7.4039999999999999</v>
      </c>
      <c r="L692" s="104">
        <v>7.4210000000000003</v>
      </c>
      <c r="M692" s="104">
        <v>7.4240000000000004</v>
      </c>
      <c r="N692" s="104">
        <v>7.3979999999999997</v>
      </c>
      <c r="O692" s="105">
        <v>1.1000000000000001E-3</v>
      </c>
      <c r="P692" s="225"/>
      <c r="Q692" s="228" t="str">
        <f t="shared" si="60"/>
        <v>29-08-2022</v>
      </c>
      <c r="R692" s="229">
        <f t="shared" si="61"/>
        <v>3.1139999999999999</v>
      </c>
      <c r="S692" s="230">
        <f t="shared" si="62"/>
        <v>2.7699999999999999E-2</v>
      </c>
      <c r="T692" s="229">
        <f t="shared" si="63"/>
        <v>7.2530000000000001</v>
      </c>
      <c r="U692" s="230">
        <f t="shared" si="64"/>
        <v>5.0000000000000001E-3</v>
      </c>
      <c r="V692" s="229">
        <f t="shared" si="65"/>
        <v>4.1390000000000002</v>
      </c>
    </row>
    <row r="693" spans="2:22">
      <c r="B693" s="120" t="s">
        <v>2141</v>
      </c>
      <c r="C693" s="104">
        <v>3.1120000000000001</v>
      </c>
      <c r="D693" s="104">
        <v>3.097</v>
      </c>
      <c r="E693" s="104">
        <v>3.153</v>
      </c>
      <c r="F693" s="104">
        <v>3.05</v>
      </c>
      <c r="G693" s="105">
        <v>-5.9999999999999995E-4</v>
      </c>
      <c r="H693" s="225"/>
      <c r="I693" s="225"/>
      <c r="J693" s="119">
        <v>44631</v>
      </c>
      <c r="K693" s="104">
        <v>7.4820000000000002</v>
      </c>
      <c r="L693" s="104">
        <v>7.44</v>
      </c>
      <c r="M693" s="104">
        <v>7.49</v>
      </c>
      <c r="N693" s="104">
        <v>7.44</v>
      </c>
      <c r="O693" s="105">
        <v>1.0500000000000001E-2</v>
      </c>
      <c r="P693" s="225"/>
      <c r="Q693" s="228" t="str">
        <f t="shared" si="60"/>
        <v>30-08-2022</v>
      </c>
      <c r="R693" s="229">
        <f t="shared" si="61"/>
        <v>3.1120000000000001</v>
      </c>
      <c r="S693" s="230">
        <f t="shared" si="62"/>
        <v>-5.9999999999999995E-4</v>
      </c>
      <c r="T693" s="229">
        <f t="shared" si="63"/>
        <v>7.1879999999999997</v>
      </c>
      <c r="U693" s="230">
        <f t="shared" si="64"/>
        <v>-8.9999999999999993E-3</v>
      </c>
      <c r="V693" s="229">
        <f t="shared" si="65"/>
        <v>4.0759999999999996</v>
      </c>
    </row>
    <row r="694" spans="2:22">
      <c r="B694" s="120" t="s">
        <v>2169</v>
      </c>
      <c r="C694" s="104">
        <v>3.1960000000000002</v>
      </c>
      <c r="D694" s="104">
        <v>3.1080000000000001</v>
      </c>
      <c r="E694" s="104">
        <v>3.198</v>
      </c>
      <c r="F694" s="104">
        <v>3.0910000000000002</v>
      </c>
      <c r="G694" s="105">
        <v>2.7199999999999998E-2</v>
      </c>
      <c r="H694" s="225"/>
      <c r="I694" s="225"/>
      <c r="J694" s="119">
        <v>44662</v>
      </c>
      <c r="K694" s="104">
        <v>7.4690000000000003</v>
      </c>
      <c r="L694" s="104">
        <v>7.4969999999999999</v>
      </c>
      <c r="M694" s="104">
        <v>7.4969999999999999</v>
      </c>
      <c r="N694" s="104">
        <v>7.4569999999999999</v>
      </c>
      <c r="O694" s="105">
        <v>-1.6999999999999999E-3</v>
      </c>
      <c r="P694" s="225"/>
      <c r="Q694" s="228">
        <f t="shared" si="60"/>
        <v>0</v>
      </c>
      <c r="R694" s="229">
        <f t="shared" si="61"/>
        <v>0</v>
      </c>
      <c r="S694" s="230">
        <f t="shared" si="62"/>
        <v>0</v>
      </c>
      <c r="T694" s="229">
        <f t="shared" si="63"/>
        <v>0</v>
      </c>
      <c r="U694" s="230">
        <f t="shared" si="64"/>
        <v>0</v>
      </c>
      <c r="V694" s="229">
        <f t="shared" si="65"/>
        <v>0</v>
      </c>
    </row>
    <row r="695" spans="2:22">
      <c r="B695" s="119">
        <v>44570</v>
      </c>
      <c r="C695" s="104">
        <v>3.2589999999999999</v>
      </c>
      <c r="D695" s="104">
        <v>3.198</v>
      </c>
      <c r="E695" s="104">
        <v>3.2970000000000002</v>
      </c>
      <c r="F695" s="104">
        <v>3.1829999999999998</v>
      </c>
      <c r="G695" s="105">
        <v>1.9599999999999999E-2</v>
      </c>
      <c r="H695" s="225"/>
      <c r="I695" s="225"/>
      <c r="J695" s="119">
        <v>44753</v>
      </c>
      <c r="K695" s="104">
        <v>7.4340000000000002</v>
      </c>
      <c r="L695" s="104">
        <v>7.484</v>
      </c>
      <c r="M695" s="104">
        <v>7.484</v>
      </c>
      <c r="N695" s="104">
        <v>7.4340000000000002</v>
      </c>
      <c r="O695" s="105">
        <v>-4.7000000000000002E-3</v>
      </c>
      <c r="P695" s="225"/>
      <c r="Q695" s="228">
        <f t="shared" si="60"/>
        <v>44570</v>
      </c>
      <c r="R695" s="229">
        <f t="shared" si="61"/>
        <v>3.2589999999999999</v>
      </c>
      <c r="S695" s="230">
        <f t="shared" si="62"/>
        <v>1.9599999999999999E-2</v>
      </c>
      <c r="T695" s="229">
        <f t="shared" si="63"/>
        <v>7.2149999999999999</v>
      </c>
      <c r="U695" s="230">
        <f t="shared" si="64"/>
        <v>3.8E-3</v>
      </c>
      <c r="V695" s="229">
        <f t="shared" si="65"/>
        <v>3.956</v>
      </c>
    </row>
    <row r="696" spans="2:22">
      <c r="B696" s="119">
        <v>44601</v>
      </c>
      <c r="C696" s="104">
        <v>3.1949999999999998</v>
      </c>
      <c r="D696" s="104">
        <v>3.2650000000000001</v>
      </c>
      <c r="E696" s="104">
        <v>3.29</v>
      </c>
      <c r="F696" s="104">
        <v>3.1739999999999999</v>
      </c>
      <c r="G696" s="105">
        <v>-1.9599999999999999E-2</v>
      </c>
      <c r="H696" s="225"/>
      <c r="I696" s="225"/>
      <c r="J696" s="119">
        <v>44815</v>
      </c>
      <c r="K696" s="104">
        <v>7.3869999999999996</v>
      </c>
      <c r="L696" s="104">
        <v>7.4249999999999998</v>
      </c>
      <c r="M696" s="104">
        <v>7.4249999999999998</v>
      </c>
      <c r="N696" s="104">
        <v>7.3810000000000002</v>
      </c>
      <c r="O696" s="105">
        <v>-6.3E-3</v>
      </c>
      <c r="P696" s="225"/>
      <c r="Q696" s="228">
        <f t="shared" si="60"/>
        <v>44601</v>
      </c>
      <c r="R696" s="229">
        <f t="shared" si="61"/>
        <v>3.1949999999999998</v>
      </c>
      <c r="S696" s="230">
        <f t="shared" si="62"/>
        <v>-1.9599999999999999E-2</v>
      </c>
      <c r="T696" s="229">
        <f t="shared" si="63"/>
        <v>7.2320000000000002</v>
      </c>
      <c r="U696" s="230">
        <f t="shared" si="64"/>
        <v>2.3999999999999998E-3</v>
      </c>
      <c r="V696" s="229">
        <f t="shared" si="65"/>
        <v>4.0370000000000008</v>
      </c>
    </row>
    <row r="697" spans="2:22">
      <c r="B697" s="119">
        <v>44690</v>
      </c>
      <c r="C697" s="104">
        <v>3.2229999999999999</v>
      </c>
      <c r="D697" s="104">
        <v>3.2269999999999999</v>
      </c>
      <c r="E697" s="104">
        <v>3.2269999999999999</v>
      </c>
      <c r="F697" s="104">
        <v>3.2210000000000001</v>
      </c>
      <c r="G697" s="105">
        <v>8.8999999999999999E-3</v>
      </c>
      <c r="H697" s="225"/>
      <c r="I697" s="225"/>
      <c r="J697" s="119">
        <v>44845</v>
      </c>
      <c r="K697" s="104">
        <v>7.3460000000000001</v>
      </c>
      <c r="L697" s="104">
        <v>7.3810000000000002</v>
      </c>
      <c r="M697" s="104">
        <v>7.3849999999999998</v>
      </c>
      <c r="N697" s="104">
        <v>7.3339999999999996</v>
      </c>
      <c r="O697" s="105">
        <v>-5.5999999999999999E-3</v>
      </c>
      <c r="P697" s="225"/>
      <c r="Q697" s="228">
        <f t="shared" si="60"/>
        <v>44690</v>
      </c>
      <c r="R697" s="229">
        <f t="shared" si="61"/>
        <v>3.2229999999999999</v>
      </c>
      <c r="S697" s="230">
        <f t="shared" si="62"/>
        <v>8.8999999999999999E-3</v>
      </c>
      <c r="T697" s="229">
        <f t="shared" si="63"/>
        <v>7.218</v>
      </c>
      <c r="U697" s="230">
        <f t="shared" si="64"/>
        <v>-1.9E-3</v>
      </c>
      <c r="V697" s="229">
        <f t="shared" si="65"/>
        <v>3.9950000000000001</v>
      </c>
    </row>
    <row r="698" spans="2:22">
      <c r="B698" s="119">
        <v>44721</v>
      </c>
      <c r="C698" s="104">
        <v>3.351</v>
      </c>
      <c r="D698" s="104">
        <v>3.2229999999999999</v>
      </c>
      <c r="E698" s="104">
        <v>3.355</v>
      </c>
      <c r="F698" s="104">
        <v>3.2080000000000002</v>
      </c>
      <c r="G698" s="105">
        <v>3.9600000000000003E-2</v>
      </c>
      <c r="H698" s="225"/>
      <c r="I698" s="225"/>
      <c r="J698" s="119">
        <v>44876</v>
      </c>
      <c r="K698" s="104">
        <v>7.3070000000000004</v>
      </c>
      <c r="L698" s="104">
        <v>7.2720000000000002</v>
      </c>
      <c r="M698" s="104">
        <v>7.3079999999999998</v>
      </c>
      <c r="N698" s="104">
        <v>7.2350000000000003</v>
      </c>
      <c r="O698" s="105">
        <v>-5.3E-3</v>
      </c>
      <c r="P698" s="225"/>
      <c r="Q698" s="228">
        <f t="shared" si="60"/>
        <v>44721</v>
      </c>
      <c r="R698" s="229">
        <f t="shared" si="61"/>
        <v>3.351</v>
      </c>
      <c r="S698" s="230">
        <f t="shared" si="62"/>
        <v>3.9600000000000003E-2</v>
      </c>
      <c r="T698" s="229">
        <f t="shared" si="63"/>
        <v>7.1790000000000003</v>
      </c>
      <c r="U698" s="230">
        <f t="shared" si="64"/>
        <v>-5.4000000000000003E-3</v>
      </c>
      <c r="V698" s="229">
        <f t="shared" si="65"/>
        <v>3.8280000000000003</v>
      </c>
    </row>
    <row r="699" spans="2:22">
      <c r="B699" s="119">
        <v>44751</v>
      </c>
      <c r="C699" s="104">
        <v>3.2669999999999999</v>
      </c>
      <c r="D699" s="104">
        <v>3.343</v>
      </c>
      <c r="E699" s="104">
        <v>3.3650000000000002</v>
      </c>
      <c r="F699" s="104">
        <v>3.25</v>
      </c>
      <c r="G699" s="105">
        <v>-2.5000000000000001E-2</v>
      </c>
      <c r="H699" s="225"/>
      <c r="I699" s="225"/>
      <c r="J699" s="120" t="s">
        <v>2170</v>
      </c>
      <c r="K699" s="104">
        <v>7.2869999999999999</v>
      </c>
      <c r="L699" s="104">
        <v>7.3380000000000001</v>
      </c>
      <c r="M699" s="104">
        <v>7.3380000000000001</v>
      </c>
      <c r="N699" s="104">
        <v>7.2770000000000001</v>
      </c>
      <c r="O699" s="105">
        <v>-2.7000000000000001E-3</v>
      </c>
      <c r="P699" s="225"/>
      <c r="Q699" s="228">
        <f t="shared" si="60"/>
        <v>44751</v>
      </c>
      <c r="R699" s="229">
        <f t="shared" si="61"/>
        <v>3.2669999999999999</v>
      </c>
      <c r="S699" s="230">
        <f t="shared" si="62"/>
        <v>-2.5000000000000001E-2</v>
      </c>
      <c r="T699" s="229">
        <f t="shared" si="63"/>
        <v>7.1849999999999996</v>
      </c>
      <c r="U699" s="230">
        <f t="shared" si="64"/>
        <v>8.0000000000000004E-4</v>
      </c>
      <c r="V699" s="229">
        <f t="shared" si="65"/>
        <v>3.9179999999999997</v>
      </c>
    </row>
    <row r="700" spans="2:22">
      <c r="B700" s="119">
        <v>44782</v>
      </c>
      <c r="C700" s="104">
        <v>3.323</v>
      </c>
      <c r="D700" s="104">
        <v>3.2709999999999999</v>
      </c>
      <c r="E700" s="104">
        <v>3.3279999999999998</v>
      </c>
      <c r="F700" s="104">
        <v>3.2010000000000001</v>
      </c>
      <c r="G700" s="105">
        <v>1.7000000000000001E-2</v>
      </c>
      <c r="H700" s="225"/>
      <c r="I700" s="225"/>
      <c r="J700" s="120" t="s">
        <v>2171</v>
      </c>
      <c r="K700" s="104">
        <v>7.2610000000000001</v>
      </c>
      <c r="L700" s="104">
        <v>7.2949999999999999</v>
      </c>
      <c r="M700" s="104">
        <v>7.2990000000000004</v>
      </c>
      <c r="N700" s="104">
        <v>7.258</v>
      </c>
      <c r="O700" s="105">
        <v>-3.5999999999999999E-3</v>
      </c>
      <c r="P700" s="225"/>
      <c r="Q700" s="228">
        <f t="shared" si="60"/>
        <v>44782</v>
      </c>
      <c r="R700" s="229">
        <f t="shared" si="61"/>
        <v>3.323</v>
      </c>
      <c r="S700" s="230">
        <f t="shared" si="62"/>
        <v>1.7000000000000001E-2</v>
      </c>
      <c r="T700" s="229">
        <f t="shared" si="63"/>
        <v>7.1349999999999998</v>
      </c>
      <c r="U700" s="230">
        <f t="shared" si="64"/>
        <v>-7.0000000000000001E-3</v>
      </c>
      <c r="V700" s="229">
        <f t="shared" si="65"/>
        <v>3.8119999999999998</v>
      </c>
    </row>
    <row r="701" spans="2:22">
      <c r="B701" s="119">
        <v>44813</v>
      </c>
      <c r="C701" s="104">
        <v>3.3149999999999999</v>
      </c>
      <c r="D701" s="104">
        <v>3.319</v>
      </c>
      <c r="E701" s="104">
        <v>3.3330000000000002</v>
      </c>
      <c r="F701" s="104">
        <v>3.2469999999999999</v>
      </c>
      <c r="G701" s="105">
        <v>-2.2000000000000001E-3</v>
      </c>
      <c r="H701" s="225"/>
      <c r="I701" s="225"/>
      <c r="J701" s="120" t="s">
        <v>2172</v>
      </c>
      <c r="K701" s="104">
        <v>7.274</v>
      </c>
      <c r="L701" s="104">
        <v>7.2720000000000002</v>
      </c>
      <c r="M701" s="104">
        <v>7.2880000000000003</v>
      </c>
      <c r="N701" s="104">
        <v>7.2539999999999996</v>
      </c>
      <c r="O701" s="105">
        <v>1.8E-3</v>
      </c>
      <c r="P701" s="225"/>
      <c r="Q701" s="228">
        <f t="shared" si="60"/>
        <v>44813</v>
      </c>
      <c r="R701" s="229">
        <f t="shared" si="61"/>
        <v>3.3149999999999999</v>
      </c>
      <c r="S701" s="230">
        <f t="shared" si="62"/>
        <v>-2.2000000000000001E-3</v>
      </c>
      <c r="T701" s="229">
        <f t="shared" si="63"/>
        <v>7.1669999999999998</v>
      </c>
      <c r="U701" s="230">
        <f t="shared" si="64"/>
        <v>4.4999999999999997E-3</v>
      </c>
      <c r="V701" s="229">
        <f t="shared" si="65"/>
        <v>3.8519999999999999</v>
      </c>
    </row>
    <row r="702" spans="2:22">
      <c r="B702" s="119">
        <v>44904</v>
      </c>
      <c r="C702" s="104">
        <v>3.3580000000000001</v>
      </c>
      <c r="D702" s="104">
        <v>3.3149999999999999</v>
      </c>
      <c r="E702" s="104">
        <v>3.3769999999999998</v>
      </c>
      <c r="F702" s="104">
        <v>3.262</v>
      </c>
      <c r="G702" s="105">
        <v>1.2800000000000001E-2</v>
      </c>
      <c r="H702" s="225"/>
      <c r="I702" s="225"/>
      <c r="J702" s="120" t="s">
        <v>2173</v>
      </c>
      <c r="K702" s="104">
        <v>7.2809999999999997</v>
      </c>
      <c r="L702" s="104">
        <v>7.25</v>
      </c>
      <c r="M702" s="104">
        <v>7.2919999999999998</v>
      </c>
      <c r="N702" s="104">
        <v>7.2430000000000003</v>
      </c>
      <c r="O702" s="105">
        <v>1E-3</v>
      </c>
      <c r="P702" s="225"/>
      <c r="Q702" s="228">
        <f t="shared" si="60"/>
        <v>44904</v>
      </c>
      <c r="R702" s="229">
        <f t="shared" si="61"/>
        <v>3.3580000000000001</v>
      </c>
      <c r="S702" s="230">
        <f t="shared" si="62"/>
        <v>1.2800000000000001E-2</v>
      </c>
      <c r="T702" s="229">
        <f t="shared" si="63"/>
        <v>7.181</v>
      </c>
      <c r="U702" s="230">
        <f t="shared" si="64"/>
        <v>2E-3</v>
      </c>
      <c r="V702" s="229">
        <f t="shared" si="65"/>
        <v>3.823</v>
      </c>
    </row>
    <row r="703" spans="2:22">
      <c r="B703" s="120" t="s">
        <v>2142</v>
      </c>
      <c r="C703" s="104">
        <v>3.4119999999999999</v>
      </c>
      <c r="D703" s="104">
        <v>3.3460000000000001</v>
      </c>
      <c r="E703" s="104">
        <v>3.46</v>
      </c>
      <c r="F703" s="104">
        <v>3.2930000000000001</v>
      </c>
      <c r="G703" s="105">
        <v>1.61E-2</v>
      </c>
      <c r="H703" s="225"/>
      <c r="I703" s="225"/>
      <c r="J703" s="120" t="s">
        <v>2174</v>
      </c>
      <c r="K703" s="104">
        <v>7.3070000000000004</v>
      </c>
      <c r="L703" s="104">
        <v>7.3140000000000001</v>
      </c>
      <c r="M703" s="104">
        <v>7.32</v>
      </c>
      <c r="N703" s="104">
        <v>7.2709999999999999</v>
      </c>
      <c r="O703" s="105">
        <v>3.5999999999999999E-3</v>
      </c>
      <c r="P703" s="225"/>
      <c r="Q703" s="228" t="str">
        <f t="shared" si="60"/>
        <v>13-09-2022</v>
      </c>
      <c r="R703" s="229">
        <f t="shared" si="61"/>
        <v>3.4119999999999999</v>
      </c>
      <c r="S703" s="230">
        <f t="shared" si="62"/>
        <v>1.61E-2</v>
      </c>
      <c r="T703" s="229">
        <f t="shared" si="63"/>
        <v>7.1079999999999997</v>
      </c>
      <c r="U703" s="230">
        <f t="shared" si="64"/>
        <v>-1.0200000000000001E-2</v>
      </c>
      <c r="V703" s="229">
        <f t="shared" si="65"/>
        <v>3.6959999999999997</v>
      </c>
    </row>
    <row r="704" spans="2:22">
      <c r="B704" s="120" t="s">
        <v>2143</v>
      </c>
      <c r="C704" s="104">
        <v>3.4039999999999999</v>
      </c>
      <c r="D704" s="104">
        <v>3.4180000000000001</v>
      </c>
      <c r="E704" s="104">
        <v>3.476</v>
      </c>
      <c r="F704" s="104">
        <v>3.383</v>
      </c>
      <c r="G704" s="105">
        <v>-2.2000000000000001E-3</v>
      </c>
      <c r="H704" s="225"/>
      <c r="I704" s="225"/>
      <c r="J704" s="120" t="s">
        <v>2175</v>
      </c>
      <c r="K704" s="104">
        <v>7.32</v>
      </c>
      <c r="L704" s="104">
        <v>7.3380000000000001</v>
      </c>
      <c r="M704" s="104">
        <v>7.3380000000000001</v>
      </c>
      <c r="N704" s="104">
        <v>7.2850000000000001</v>
      </c>
      <c r="O704" s="105">
        <v>1.8E-3</v>
      </c>
      <c r="P704" s="225"/>
      <c r="Q704" s="228" t="str">
        <f t="shared" si="60"/>
        <v>14-09-2022</v>
      </c>
      <c r="R704" s="229">
        <f t="shared" si="61"/>
        <v>3.4039999999999999</v>
      </c>
      <c r="S704" s="230">
        <f t="shared" si="62"/>
        <v>-2.2000000000000001E-3</v>
      </c>
      <c r="T704" s="229">
        <f t="shared" si="63"/>
        <v>7.1550000000000002</v>
      </c>
      <c r="U704" s="230">
        <f t="shared" si="64"/>
        <v>6.6E-3</v>
      </c>
      <c r="V704" s="229">
        <f t="shared" si="65"/>
        <v>3.7510000000000003</v>
      </c>
    </row>
    <row r="705" spans="2:22">
      <c r="B705" s="120" t="s">
        <v>2144</v>
      </c>
      <c r="C705" s="104">
        <v>3.4489999999999998</v>
      </c>
      <c r="D705" s="104">
        <v>3.4020000000000001</v>
      </c>
      <c r="E705" s="104">
        <v>3.468</v>
      </c>
      <c r="F705" s="104">
        <v>3.4020000000000001</v>
      </c>
      <c r="G705" s="105">
        <v>1.3100000000000001E-2</v>
      </c>
      <c r="H705" s="225"/>
      <c r="I705" s="225"/>
      <c r="J705" s="120" t="s">
        <v>2176</v>
      </c>
      <c r="K705" s="104">
        <v>7.2850000000000001</v>
      </c>
      <c r="L705" s="104">
        <v>7.33</v>
      </c>
      <c r="M705" s="104">
        <v>7.3390000000000004</v>
      </c>
      <c r="N705" s="104">
        <v>7.2850000000000001</v>
      </c>
      <c r="O705" s="105">
        <v>-4.7999999999999996E-3</v>
      </c>
      <c r="P705" s="225"/>
      <c r="Q705" s="228" t="str">
        <f t="shared" si="60"/>
        <v>15-09-2022</v>
      </c>
      <c r="R705" s="229">
        <f t="shared" si="61"/>
        <v>3.4489999999999998</v>
      </c>
      <c r="S705" s="230">
        <f t="shared" si="62"/>
        <v>1.3100000000000001E-2</v>
      </c>
      <c r="T705" s="229">
        <f t="shared" si="63"/>
        <v>7.2380000000000004</v>
      </c>
      <c r="U705" s="230">
        <f t="shared" si="64"/>
        <v>1.1599999999999999E-2</v>
      </c>
      <c r="V705" s="229">
        <f t="shared" si="65"/>
        <v>3.7890000000000006</v>
      </c>
    </row>
    <row r="706" spans="2:22">
      <c r="B706" s="120" t="s">
        <v>2145</v>
      </c>
      <c r="C706" s="104">
        <v>3.4550000000000001</v>
      </c>
      <c r="D706" s="104">
        <v>3.4470000000000001</v>
      </c>
      <c r="E706" s="104">
        <v>3.492</v>
      </c>
      <c r="F706" s="104">
        <v>3.415</v>
      </c>
      <c r="G706" s="105">
        <v>1.9E-3</v>
      </c>
      <c r="H706" s="225"/>
      <c r="I706" s="225"/>
      <c r="J706" s="120" t="s">
        <v>2177</v>
      </c>
      <c r="K706" s="104">
        <v>7.2910000000000004</v>
      </c>
      <c r="L706" s="104">
        <v>7.282</v>
      </c>
      <c r="M706" s="104">
        <v>7.2990000000000004</v>
      </c>
      <c r="N706" s="104">
        <v>7.2789999999999999</v>
      </c>
      <c r="O706" s="105">
        <v>8.0000000000000004E-4</v>
      </c>
      <c r="P706" s="225"/>
      <c r="Q706" s="228" t="str">
        <f t="shared" si="60"/>
        <v>16-09-2022</v>
      </c>
      <c r="R706" s="229">
        <f t="shared" si="61"/>
        <v>3.4550000000000001</v>
      </c>
      <c r="S706" s="230">
        <f t="shared" si="62"/>
        <v>1.9E-3</v>
      </c>
      <c r="T706" s="229">
        <f t="shared" si="63"/>
        <v>7.266</v>
      </c>
      <c r="U706" s="230">
        <f t="shared" si="64"/>
        <v>3.8999999999999998E-3</v>
      </c>
      <c r="V706" s="229">
        <f t="shared" si="65"/>
        <v>3.8109999999999999</v>
      </c>
    </row>
    <row r="707" spans="2:22">
      <c r="B707" s="120" t="s">
        <v>2146</v>
      </c>
      <c r="C707" s="104">
        <v>3.4940000000000002</v>
      </c>
      <c r="D707" s="104">
        <v>3.448</v>
      </c>
      <c r="E707" s="104">
        <v>3.5179999999999998</v>
      </c>
      <c r="F707" s="104">
        <v>3.448</v>
      </c>
      <c r="G707" s="105">
        <v>1.1299999999999999E-2</v>
      </c>
      <c r="H707" s="225"/>
      <c r="I707" s="225"/>
      <c r="J707" s="120" t="s">
        <v>2178</v>
      </c>
      <c r="K707" s="104">
        <v>7.2549999999999999</v>
      </c>
      <c r="L707" s="104">
        <v>7.2640000000000002</v>
      </c>
      <c r="M707" s="104">
        <v>7.2830000000000004</v>
      </c>
      <c r="N707" s="104">
        <v>7.2549999999999999</v>
      </c>
      <c r="O707" s="105">
        <v>-4.8999999999999998E-3</v>
      </c>
      <c r="P707" s="225"/>
      <c r="Q707" s="228" t="str">
        <f t="shared" si="60"/>
        <v>19-09-2022</v>
      </c>
      <c r="R707" s="229">
        <f t="shared" si="61"/>
        <v>3.4940000000000002</v>
      </c>
      <c r="S707" s="230">
        <f t="shared" si="62"/>
        <v>1.1299999999999999E-2</v>
      </c>
      <c r="T707" s="229">
        <f t="shared" si="63"/>
        <v>7.2770000000000001</v>
      </c>
      <c r="U707" s="230">
        <f t="shared" si="64"/>
        <v>1.5E-3</v>
      </c>
      <c r="V707" s="229">
        <f t="shared" si="65"/>
        <v>3.7829999999999999</v>
      </c>
    </row>
    <row r="708" spans="2:22">
      <c r="B708" s="120" t="s">
        <v>2147</v>
      </c>
      <c r="C708" s="104">
        <v>3.569</v>
      </c>
      <c r="D708" s="104">
        <v>3.492</v>
      </c>
      <c r="E708" s="104">
        <v>3.6040000000000001</v>
      </c>
      <c r="F708" s="104">
        <v>3.4729999999999999</v>
      </c>
      <c r="G708" s="105">
        <v>2.1299999999999999E-2</v>
      </c>
      <c r="H708" s="225"/>
      <c r="I708" s="225"/>
      <c r="J708" s="120" t="s">
        <v>2179</v>
      </c>
      <c r="K708" s="104">
        <v>7.3010000000000002</v>
      </c>
      <c r="L708" s="104">
        <v>7.2720000000000002</v>
      </c>
      <c r="M708" s="104">
        <v>7.3040000000000003</v>
      </c>
      <c r="N708" s="104">
        <v>7.2450000000000001</v>
      </c>
      <c r="O708" s="105">
        <v>6.3E-3</v>
      </c>
      <c r="P708" s="225"/>
      <c r="Q708" s="228" t="str">
        <f t="shared" si="60"/>
        <v>20-09-2022</v>
      </c>
      <c r="R708" s="229">
        <f t="shared" si="61"/>
        <v>3.569</v>
      </c>
      <c r="S708" s="230">
        <f t="shared" si="62"/>
        <v>2.1299999999999999E-2</v>
      </c>
      <c r="T708" s="229">
        <f t="shared" si="63"/>
        <v>7.2939999999999996</v>
      </c>
      <c r="U708" s="230">
        <f t="shared" si="64"/>
        <v>2.3E-3</v>
      </c>
      <c r="V708" s="229">
        <f t="shared" si="65"/>
        <v>3.7249999999999996</v>
      </c>
    </row>
    <row r="709" spans="2:22">
      <c r="B709" s="120" t="s">
        <v>2148</v>
      </c>
      <c r="C709" s="104">
        <v>3.5339999999999998</v>
      </c>
      <c r="D709" s="104">
        <v>3.5630000000000002</v>
      </c>
      <c r="E709" s="104">
        <v>3.64</v>
      </c>
      <c r="F709" s="104">
        <v>3.4990000000000001</v>
      </c>
      <c r="G709" s="105">
        <v>-9.7999999999999997E-3</v>
      </c>
      <c r="H709" s="225"/>
      <c r="I709" s="225"/>
      <c r="J709" s="120" t="s">
        <v>2180</v>
      </c>
      <c r="K709" s="104">
        <v>7.274</v>
      </c>
      <c r="L709" s="104">
        <v>7.2720000000000002</v>
      </c>
      <c r="M709" s="104">
        <v>7.2750000000000004</v>
      </c>
      <c r="N709" s="104">
        <v>7.25</v>
      </c>
      <c r="O709" s="105">
        <v>-3.7000000000000002E-3</v>
      </c>
      <c r="P709" s="225"/>
      <c r="Q709" s="228" t="str">
        <f t="shared" ref="Q709:Q772" si="66">IFERROR(VLOOKUP(B709,J:O,1,FALSE),0)</f>
        <v>21-09-2022</v>
      </c>
      <c r="R709" s="229">
        <f t="shared" ref="R709:R772" si="67">IFERROR(VLOOKUP(Q709,B:G,2,FALSE),0)</f>
        <v>3.5339999999999998</v>
      </c>
      <c r="S709" s="230">
        <f t="shared" ref="S709:S772" si="68">IFERROR(VLOOKUP(Q709,B:G,6,FALSE),0)</f>
        <v>-9.7999999999999997E-3</v>
      </c>
      <c r="T709" s="229">
        <f t="shared" ref="T709:T772" si="69">IFERROR(VLOOKUP(Q709,J:O,2,FALSE),0)</f>
        <v>7.2329999999999997</v>
      </c>
      <c r="U709" s="230">
        <f t="shared" ref="U709:U772" si="70">IFERROR(VLOOKUP(Q709,J:O,6,FALSE),0)</f>
        <v>-8.3999999999999995E-3</v>
      </c>
      <c r="V709" s="229">
        <f t="shared" si="65"/>
        <v>3.6989999999999998</v>
      </c>
    </row>
    <row r="710" spans="2:22">
      <c r="B710" s="120" t="s">
        <v>2149</v>
      </c>
      <c r="C710" s="104">
        <v>3.71</v>
      </c>
      <c r="D710" s="104">
        <v>3.5459999999999998</v>
      </c>
      <c r="E710" s="104">
        <v>3.718</v>
      </c>
      <c r="F710" s="104">
        <v>3.5139999999999998</v>
      </c>
      <c r="G710" s="105">
        <v>4.9799999999999997E-2</v>
      </c>
      <c r="H710" s="225"/>
      <c r="I710" s="225"/>
      <c r="J710" s="120" t="s">
        <v>2181</v>
      </c>
      <c r="K710" s="104">
        <v>7.2789999999999999</v>
      </c>
      <c r="L710" s="104">
        <v>7.2939999999999996</v>
      </c>
      <c r="M710" s="104">
        <v>7.2969999999999997</v>
      </c>
      <c r="N710" s="104">
        <v>7.2770000000000001</v>
      </c>
      <c r="O710" s="105">
        <v>6.9999999999999999E-4</v>
      </c>
      <c r="P710" s="225"/>
      <c r="Q710" s="228" t="str">
        <f t="shared" si="66"/>
        <v>22-09-2022</v>
      </c>
      <c r="R710" s="229">
        <f t="shared" si="67"/>
        <v>3.71</v>
      </c>
      <c r="S710" s="230">
        <f t="shared" si="68"/>
        <v>4.9799999999999997E-2</v>
      </c>
      <c r="T710" s="229">
        <f t="shared" si="69"/>
        <v>7.3120000000000003</v>
      </c>
      <c r="U710" s="230">
        <f t="shared" si="70"/>
        <v>1.09E-2</v>
      </c>
      <c r="V710" s="229">
        <f t="shared" ref="V710:V773" si="71">T710-R710</f>
        <v>3.6020000000000003</v>
      </c>
    </row>
    <row r="711" spans="2:22">
      <c r="B711" s="120" t="s">
        <v>2150</v>
      </c>
      <c r="C711" s="104">
        <v>3.6869999999999998</v>
      </c>
      <c r="D711" s="104">
        <v>3.714</v>
      </c>
      <c r="E711" s="104">
        <v>3.8290000000000002</v>
      </c>
      <c r="F711" s="104">
        <v>3.6589999999999998</v>
      </c>
      <c r="G711" s="105">
        <v>-6.3E-3</v>
      </c>
      <c r="H711" s="225"/>
      <c r="I711" s="225"/>
      <c r="J711" s="120" t="s">
        <v>2182</v>
      </c>
      <c r="K711" s="104">
        <v>7.28</v>
      </c>
      <c r="L711" s="104">
        <v>7.306</v>
      </c>
      <c r="M711" s="104">
        <v>7.306</v>
      </c>
      <c r="N711" s="104">
        <v>7.28</v>
      </c>
      <c r="O711" s="105">
        <v>1E-4</v>
      </c>
      <c r="P711" s="225"/>
      <c r="Q711" s="228" t="str">
        <f t="shared" si="66"/>
        <v>23-09-2022</v>
      </c>
      <c r="R711" s="229">
        <f t="shared" si="67"/>
        <v>3.6869999999999998</v>
      </c>
      <c r="S711" s="230">
        <f t="shared" si="68"/>
        <v>-6.3E-3</v>
      </c>
      <c r="T711" s="229">
        <f t="shared" si="69"/>
        <v>7.3929999999999998</v>
      </c>
      <c r="U711" s="230">
        <f t="shared" si="70"/>
        <v>1.11E-2</v>
      </c>
      <c r="V711" s="229">
        <f t="shared" si="71"/>
        <v>3.706</v>
      </c>
    </row>
    <row r="712" spans="2:22">
      <c r="B712" s="120" t="s">
        <v>2151</v>
      </c>
      <c r="C712" s="104">
        <v>3.9279999999999999</v>
      </c>
      <c r="D712" s="104">
        <v>3.734</v>
      </c>
      <c r="E712" s="104">
        <v>3.9329999999999998</v>
      </c>
      <c r="F712" s="104">
        <v>3.714</v>
      </c>
      <c r="G712" s="105">
        <v>6.5600000000000006E-2</v>
      </c>
      <c r="H712" s="225"/>
      <c r="I712" s="225"/>
      <c r="J712" s="119">
        <v>44573</v>
      </c>
      <c r="K712" s="104">
        <v>7.21</v>
      </c>
      <c r="L712" s="104">
        <v>7.2549999999999999</v>
      </c>
      <c r="M712" s="104">
        <v>7.2549999999999999</v>
      </c>
      <c r="N712" s="104">
        <v>7.2050000000000001</v>
      </c>
      <c r="O712" s="105">
        <v>-9.5999999999999992E-3</v>
      </c>
      <c r="P712" s="225"/>
      <c r="Q712" s="228" t="str">
        <f t="shared" si="66"/>
        <v>26-09-2022</v>
      </c>
      <c r="R712" s="229">
        <f t="shared" si="67"/>
        <v>3.9279999999999999</v>
      </c>
      <c r="S712" s="230">
        <f t="shared" si="68"/>
        <v>6.5600000000000006E-2</v>
      </c>
      <c r="T712" s="229">
        <f t="shared" si="69"/>
        <v>7.359</v>
      </c>
      <c r="U712" s="230">
        <f t="shared" si="70"/>
        <v>-4.5999999999999999E-3</v>
      </c>
      <c r="V712" s="229">
        <f t="shared" si="71"/>
        <v>3.431</v>
      </c>
    </row>
    <row r="713" spans="2:22">
      <c r="B713" s="120" t="s">
        <v>2152</v>
      </c>
      <c r="C713" s="104">
        <v>3.9489999999999998</v>
      </c>
      <c r="D713" s="104">
        <v>3.9119999999999999</v>
      </c>
      <c r="E713" s="104">
        <v>3.992</v>
      </c>
      <c r="F713" s="104">
        <v>3.8010000000000002</v>
      </c>
      <c r="G713" s="105">
        <v>5.3E-3</v>
      </c>
      <c r="H713" s="225"/>
      <c r="I713" s="225"/>
      <c r="J713" s="119">
        <v>44604</v>
      </c>
      <c r="K713" s="104">
        <v>7.2210000000000001</v>
      </c>
      <c r="L713" s="104">
        <v>7.2</v>
      </c>
      <c r="M713" s="104">
        <v>7.2359999999999998</v>
      </c>
      <c r="N713" s="104">
        <v>7.181</v>
      </c>
      <c r="O713" s="105">
        <v>1.5E-3</v>
      </c>
      <c r="P713" s="225"/>
      <c r="Q713" s="228" t="str">
        <f t="shared" si="66"/>
        <v>27-09-2022</v>
      </c>
      <c r="R713" s="229">
        <f t="shared" si="67"/>
        <v>3.9489999999999998</v>
      </c>
      <c r="S713" s="230">
        <f t="shared" si="68"/>
        <v>5.3E-3</v>
      </c>
      <c r="T713" s="229">
        <f t="shared" si="69"/>
        <v>7.2919999999999998</v>
      </c>
      <c r="U713" s="230">
        <f t="shared" si="70"/>
        <v>-9.1000000000000004E-3</v>
      </c>
      <c r="V713" s="229">
        <f t="shared" si="71"/>
        <v>3.343</v>
      </c>
    </row>
    <row r="714" spans="2:22">
      <c r="B714" s="120" t="s">
        <v>2153</v>
      </c>
      <c r="C714" s="104">
        <v>3.7370000000000001</v>
      </c>
      <c r="D714" s="104">
        <v>3.9470000000000001</v>
      </c>
      <c r="E714" s="104">
        <v>4.0190000000000001</v>
      </c>
      <c r="F714" s="104">
        <v>3.6949999999999998</v>
      </c>
      <c r="G714" s="105">
        <v>-5.3699999999999998E-2</v>
      </c>
      <c r="H714" s="225"/>
      <c r="I714" s="225"/>
      <c r="J714" s="119">
        <v>44693</v>
      </c>
      <c r="K714" s="104">
        <v>7.226</v>
      </c>
      <c r="L714" s="104">
        <v>7.2370000000000001</v>
      </c>
      <c r="M714" s="104">
        <v>7.2370000000000001</v>
      </c>
      <c r="N714" s="104">
        <v>7.2089999999999996</v>
      </c>
      <c r="O714" s="105">
        <v>6.9999999999999999E-4</v>
      </c>
      <c r="P714" s="225"/>
      <c r="Q714" s="228" t="str">
        <f t="shared" si="66"/>
        <v>28-09-2022</v>
      </c>
      <c r="R714" s="229">
        <f t="shared" si="67"/>
        <v>3.7370000000000001</v>
      </c>
      <c r="S714" s="230">
        <f t="shared" si="68"/>
        <v>-5.3699999999999998E-2</v>
      </c>
      <c r="T714" s="229">
        <f t="shared" si="69"/>
        <v>7.3330000000000002</v>
      </c>
      <c r="U714" s="230">
        <f t="shared" si="70"/>
        <v>5.5999999999999999E-3</v>
      </c>
      <c r="V714" s="229">
        <f t="shared" si="71"/>
        <v>3.5960000000000001</v>
      </c>
    </row>
    <row r="715" spans="2:22">
      <c r="B715" s="120" t="s">
        <v>2154</v>
      </c>
      <c r="C715" s="104">
        <v>3.782</v>
      </c>
      <c r="D715" s="104">
        <v>3.7530000000000001</v>
      </c>
      <c r="E715" s="104">
        <v>3.8679999999999999</v>
      </c>
      <c r="F715" s="104">
        <v>3.7210000000000001</v>
      </c>
      <c r="G715" s="105">
        <v>1.1900000000000001E-2</v>
      </c>
      <c r="H715" s="225"/>
      <c r="I715" s="225"/>
      <c r="J715" s="119">
        <v>44724</v>
      </c>
      <c r="K715" s="104">
        <v>7.2489999999999997</v>
      </c>
      <c r="L715" s="104">
        <v>7.242</v>
      </c>
      <c r="M715" s="104">
        <v>7.2640000000000002</v>
      </c>
      <c r="N715" s="104">
        <v>7.2309999999999999</v>
      </c>
      <c r="O715" s="105">
        <v>3.2000000000000002E-3</v>
      </c>
      <c r="P715" s="225"/>
      <c r="Q715" s="228" t="str">
        <f t="shared" si="66"/>
        <v>29-09-2022</v>
      </c>
      <c r="R715" s="229">
        <f t="shared" si="67"/>
        <v>3.782</v>
      </c>
      <c r="S715" s="230">
        <f t="shared" si="68"/>
        <v>1.1900000000000001E-2</v>
      </c>
      <c r="T715" s="229">
        <f t="shared" si="69"/>
        <v>7.34</v>
      </c>
      <c r="U715" s="230">
        <f t="shared" si="70"/>
        <v>1E-3</v>
      </c>
      <c r="V715" s="229">
        <f t="shared" si="71"/>
        <v>3.5579999999999998</v>
      </c>
    </row>
    <row r="716" spans="2:22">
      <c r="B716" s="120" t="s">
        <v>2155</v>
      </c>
      <c r="C716" s="104">
        <v>3.8290000000000002</v>
      </c>
      <c r="D716" s="104">
        <v>3.7829999999999999</v>
      </c>
      <c r="E716" s="104">
        <v>3.843</v>
      </c>
      <c r="F716" s="104">
        <v>3.6819999999999999</v>
      </c>
      <c r="G716" s="105">
        <v>1.2500000000000001E-2</v>
      </c>
      <c r="H716" s="225"/>
      <c r="I716" s="225"/>
      <c r="J716" s="119">
        <v>44754</v>
      </c>
      <c r="K716" s="104">
        <v>7.2690000000000001</v>
      </c>
      <c r="L716" s="104">
        <v>7.258</v>
      </c>
      <c r="M716" s="104">
        <v>7.3070000000000004</v>
      </c>
      <c r="N716" s="104">
        <v>7.226</v>
      </c>
      <c r="O716" s="105">
        <v>2.8E-3</v>
      </c>
      <c r="P716" s="225"/>
      <c r="Q716" s="228" t="str">
        <f t="shared" si="66"/>
        <v>30-09-2022</v>
      </c>
      <c r="R716" s="229">
        <f t="shared" si="67"/>
        <v>3.8290000000000002</v>
      </c>
      <c r="S716" s="230">
        <f t="shared" si="68"/>
        <v>1.2500000000000001E-2</v>
      </c>
      <c r="T716" s="229">
        <f t="shared" si="69"/>
        <v>7.3979999999999997</v>
      </c>
      <c r="U716" s="230">
        <f t="shared" si="70"/>
        <v>7.9000000000000008E-3</v>
      </c>
      <c r="V716" s="229">
        <f t="shared" si="71"/>
        <v>3.5689999999999995</v>
      </c>
    </row>
    <row r="717" spans="2:22">
      <c r="B717" s="119">
        <v>44630</v>
      </c>
      <c r="C717" s="104">
        <v>3.6429999999999998</v>
      </c>
      <c r="D717" s="104">
        <v>3.8130000000000002</v>
      </c>
      <c r="E717" s="104">
        <v>3.819</v>
      </c>
      <c r="F717" s="104">
        <v>3.5680000000000001</v>
      </c>
      <c r="G717" s="105">
        <v>-4.8599999999999997E-2</v>
      </c>
      <c r="H717" s="225"/>
      <c r="I717" s="225"/>
      <c r="J717" s="119">
        <v>44785</v>
      </c>
      <c r="K717" s="104">
        <v>7.2880000000000003</v>
      </c>
      <c r="L717" s="104">
        <v>7.2560000000000002</v>
      </c>
      <c r="M717" s="104">
        <v>7.2889999999999997</v>
      </c>
      <c r="N717" s="104">
        <v>7.25</v>
      </c>
      <c r="O717" s="105">
        <v>2.5999999999999999E-3</v>
      </c>
      <c r="P717" s="225"/>
      <c r="Q717" s="228">
        <f t="shared" si="66"/>
        <v>44630</v>
      </c>
      <c r="R717" s="229">
        <f t="shared" si="67"/>
        <v>3.6429999999999998</v>
      </c>
      <c r="S717" s="230">
        <f t="shared" si="68"/>
        <v>-4.8599999999999997E-2</v>
      </c>
      <c r="T717" s="229">
        <f t="shared" si="69"/>
        <v>7.468</v>
      </c>
      <c r="U717" s="230">
        <f t="shared" si="70"/>
        <v>9.4999999999999998E-3</v>
      </c>
      <c r="V717" s="229">
        <f t="shared" si="71"/>
        <v>3.8250000000000002</v>
      </c>
    </row>
    <row r="718" spans="2:22">
      <c r="B718" s="119">
        <v>44661</v>
      </c>
      <c r="C718" s="104">
        <v>3.6349999999999998</v>
      </c>
      <c r="D718" s="104">
        <v>3.6150000000000002</v>
      </c>
      <c r="E718" s="104">
        <v>3.6589999999999998</v>
      </c>
      <c r="F718" s="104">
        <v>3.5619999999999998</v>
      </c>
      <c r="G718" s="105">
        <v>-2.0999999999999999E-3</v>
      </c>
      <c r="H718" s="225"/>
      <c r="I718" s="225"/>
      <c r="J718" s="119">
        <v>44816</v>
      </c>
      <c r="K718" s="104">
        <v>7.2990000000000004</v>
      </c>
      <c r="L718" s="104">
        <v>7.298</v>
      </c>
      <c r="M718" s="104">
        <v>7.3090000000000002</v>
      </c>
      <c r="N718" s="104">
        <v>7.2859999999999996</v>
      </c>
      <c r="O718" s="105">
        <v>1.5E-3</v>
      </c>
      <c r="P718" s="225"/>
      <c r="Q718" s="228">
        <f t="shared" si="66"/>
        <v>44661</v>
      </c>
      <c r="R718" s="229">
        <f t="shared" si="67"/>
        <v>3.6349999999999998</v>
      </c>
      <c r="S718" s="230">
        <f t="shared" si="68"/>
        <v>-2.0999999999999999E-3</v>
      </c>
      <c r="T718" s="229">
        <f t="shared" si="69"/>
        <v>7.3620000000000001</v>
      </c>
      <c r="U718" s="230">
        <f t="shared" si="70"/>
        <v>-1.4200000000000001E-2</v>
      </c>
      <c r="V718" s="229">
        <f t="shared" si="71"/>
        <v>3.7270000000000003</v>
      </c>
    </row>
    <row r="719" spans="2:22">
      <c r="B719" s="119">
        <v>44691</v>
      </c>
      <c r="C719" s="104">
        <v>3.7549999999999999</v>
      </c>
      <c r="D719" s="104">
        <v>3.625</v>
      </c>
      <c r="E719" s="104">
        <v>3.7890000000000001</v>
      </c>
      <c r="F719" s="104">
        <v>3.6150000000000002</v>
      </c>
      <c r="G719" s="105">
        <v>3.3000000000000002E-2</v>
      </c>
      <c r="H719" s="225"/>
      <c r="I719" s="225"/>
      <c r="J719" s="119">
        <v>44907</v>
      </c>
      <c r="K719" s="104">
        <v>7.2939999999999996</v>
      </c>
      <c r="L719" s="104">
        <v>7.3280000000000003</v>
      </c>
      <c r="M719" s="104">
        <v>7.3280000000000003</v>
      </c>
      <c r="N719" s="104">
        <v>7.2869999999999999</v>
      </c>
      <c r="O719" s="105">
        <v>-6.9999999999999999E-4</v>
      </c>
      <c r="P719" s="225"/>
      <c r="Q719" s="228">
        <f t="shared" si="66"/>
        <v>0</v>
      </c>
      <c r="R719" s="229">
        <f t="shared" si="67"/>
        <v>0</v>
      </c>
      <c r="S719" s="230">
        <f t="shared" si="68"/>
        <v>0</v>
      </c>
      <c r="T719" s="229">
        <f t="shared" si="69"/>
        <v>0</v>
      </c>
      <c r="U719" s="230">
        <f t="shared" si="70"/>
        <v>0</v>
      </c>
      <c r="V719" s="229">
        <f t="shared" si="71"/>
        <v>0</v>
      </c>
    </row>
    <row r="720" spans="2:22">
      <c r="B720" s="119">
        <v>44722</v>
      </c>
      <c r="C720" s="104">
        <v>3.8279999999999998</v>
      </c>
      <c r="D720" s="104">
        <v>3.7490000000000001</v>
      </c>
      <c r="E720" s="104">
        <v>3.8460000000000001</v>
      </c>
      <c r="F720" s="104">
        <v>3.7309999999999999</v>
      </c>
      <c r="G720" s="105">
        <v>1.9400000000000001E-2</v>
      </c>
      <c r="H720" s="225"/>
      <c r="I720" s="225"/>
      <c r="J720" s="120" t="s">
        <v>2183</v>
      </c>
      <c r="K720" s="104">
        <v>7.2649999999999997</v>
      </c>
      <c r="L720" s="104">
        <v>7.258</v>
      </c>
      <c r="M720" s="104">
        <v>7.2809999999999997</v>
      </c>
      <c r="N720" s="104">
        <v>7.258</v>
      </c>
      <c r="O720" s="105">
        <v>-4.0000000000000001E-3</v>
      </c>
      <c r="P720" s="225"/>
      <c r="Q720" s="228">
        <f t="shared" si="66"/>
        <v>44722</v>
      </c>
      <c r="R720" s="229">
        <f t="shared" si="67"/>
        <v>3.8279999999999998</v>
      </c>
      <c r="S720" s="230">
        <f t="shared" si="68"/>
        <v>1.9400000000000001E-2</v>
      </c>
      <c r="T720" s="229">
        <f t="shared" si="69"/>
        <v>7.4539999999999997</v>
      </c>
      <c r="U720" s="230">
        <f t="shared" si="70"/>
        <v>1.2500000000000001E-2</v>
      </c>
      <c r="V720" s="229">
        <f t="shared" si="71"/>
        <v>3.6259999999999999</v>
      </c>
    </row>
    <row r="721" spans="2:22">
      <c r="B721" s="119">
        <v>44752</v>
      </c>
      <c r="C721" s="104">
        <v>3.8879999999999999</v>
      </c>
      <c r="D721" s="104">
        <v>3.819</v>
      </c>
      <c r="E721" s="104">
        <v>3.91</v>
      </c>
      <c r="F721" s="104">
        <v>3.8180000000000001</v>
      </c>
      <c r="G721" s="105">
        <v>1.5599999999999999E-2</v>
      </c>
      <c r="H721" s="225"/>
      <c r="I721" s="225"/>
      <c r="J721" s="120" t="s">
        <v>2184</v>
      </c>
      <c r="K721" s="104">
        <v>7.2210000000000001</v>
      </c>
      <c r="L721" s="104">
        <v>7.2359999999999998</v>
      </c>
      <c r="M721" s="104">
        <v>7.2489999999999997</v>
      </c>
      <c r="N721" s="104">
        <v>7.2110000000000003</v>
      </c>
      <c r="O721" s="105">
        <v>-6.1000000000000004E-3</v>
      </c>
      <c r="P721" s="225"/>
      <c r="Q721" s="228">
        <f t="shared" si="66"/>
        <v>44752</v>
      </c>
      <c r="R721" s="229">
        <f t="shared" si="67"/>
        <v>3.8879999999999999</v>
      </c>
      <c r="S721" s="230">
        <f t="shared" si="68"/>
        <v>1.5599999999999999E-2</v>
      </c>
      <c r="T721" s="229">
        <f t="shared" si="69"/>
        <v>7.46</v>
      </c>
      <c r="U721" s="230">
        <f t="shared" si="70"/>
        <v>8.0000000000000004E-4</v>
      </c>
      <c r="V721" s="229">
        <f t="shared" si="71"/>
        <v>3.5720000000000001</v>
      </c>
    </row>
    <row r="722" spans="2:22">
      <c r="B722" s="119">
        <v>44844</v>
      </c>
      <c r="C722" s="104">
        <v>3.9550000000000001</v>
      </c>
      <c r="D722" s="104">
        <v>3.9510000000000001</v>
      </c>
      <c r="E722" s="104">
        <v>3.9569999999999999</v>
      </c>
      <c r="F722" s="104">
        <v>3.9510000000000001</v>
      </c>
      <c r="G722" s="105">
        <v>1.7299999999999999E-2</v>
      </c>
      <c r="H722" s="225"/>
      <c r="I722" s="225"/>
      <c r="J722" s="120" t="s">
        <v>2185</v>
      </c>
      <c r="K722" s="104">
        <v>7.2679999999999998</v>
      </c>
      <c r="L722" s="104">
        <v>7.2329999999999997</v>
      </c>
      <c r="M722" s="104">
        <v>7.2709999999999999</v>
      </c>
      <c r="N722" s="104">
        <v>7.2329999999999997</v>
      </c>
      <c r="O722" s="105">
        <v>6.4999999999999997E-3</v>
      </c>
      <c r="P722" s="225"/>
      <c r="Q722" s="228">
        <f t="shared" si="66"/>
        <v>44844</v>
      </c>
      <c r="R722" s="229">
        <f t="shared" si="67"/>
        <v>3.9550000000000001</v>
      </c>
      <c r="S722" s="230">
        <f t="shared" si="68"/>
        <v>1.7299999999999999E-2</v>
      </c>
      <c r="T722" s="229">
        <f t="shared" si="69"/>
        <v>7.476</v>
      </c>
      <c r="U722" s="230">
        <f t="shared" si="70"/>
        <v>2.0999999999999999E-3</v>
      </c>
      <c r="V722" s="229">
        <f t="shared" si="71"/>
        <v>3.5209999999999999</v>
      </c>
    </row>
    <row r="723" spans="2:22">
      <c r="B723" s="119">
        <v>44875</v>
      </c>
      <c r="C723" s="104">
        <v>3.9449999999999998</v>
      </c>
      <c r="D723" s="104">
        <v>3.9569999999999999</v>
      </c>
      <c r="E723" s="104">
        <v>4.0060000000000002</v>
      </c>
      <c r="F723" s="104">
        <v>3.867</v>
      </c>
      <c r="G723" s="105">
        <v>-2.5000000000000001E-3</v>
      </c>
      <c r="H723" s="225"/>
      <c r="I723" s="225"/>
      <c r="J723" s="120" t="s">
        <v>2186</v>
      </c>
      <c r="K723" s="104">
        <v>7.2809999999999997</v>
      </c>
      <c r="L723" s="104">
        <v>7.3019999999999996</v>
      </c>
      <c r="M723" s="104">
        <v>7.3019999999999996</v>
      </c>
      <c r="N723" s="104">
        <v>7.2729999999999997</v>
      </c>
      <c r="O723" s="105">
        <v>1.8E-3</v>
      </c>
      <c r="P723" s="225"/>
      <c r="Q723" s="228">
        <f t="shared" si="66"/>
        <v>44875</v>
      </c>
      <c r="R723" s="229">
        <f t="shared" si="67"/>
        <v>3.9449999999999998</v>
      </c>
      <c r="S723" s="230">
        <f t="shared" si="68"/>
        <v>-2.5000000000000001E-3</v>
      </c>
      <c r="T723" s="229">
        <f t="shared" si="69"/>
        <v>7.4260000000000002</v>
      </c>
      <c r="U723" s="230">
        <f t="shared" si="70"/>
        <v>-6.7000000000000002E-3</v>
      </c>
      <c r="V723" s="229">
        <f t="shared" si="71"/>
        <v>3.4810000000000003</v>
      </c>
    </row>
    <row r="724" spans="2:22">
      <c r="B724" s="119">
        <v>44905</v>
      </c>
      <c r="C724" s="104">
        <v>3.9020000000000001</v>
      </c>
      <c r="D724" s="104">
        <v>3.9510000000000001</v>
      </c>
      <c r="E724" s="104">
        <v>3.9780000000000002</v>
      </c>
      <c r="F724" s="104">
        <v>3.8839999999999999</v>
      </c>
      <c r="G724" s="105">
        <v>-1.0800000000000001E-2</v>
      </c>
      <c r="H724" s="225"/>
      <c r="I724" s="225"/>
      <c r="J724" s="120" t="s">
        <v>2187</v>
      </c>
      <c r="K724" s="104">
        <v>7.2969999999999997</v>
      </c>
      <c r="L724" s="104">
        <v>7.3019999999999996</v>
      </c>
      <c r="M724" s="104">
        <v>7.3019999999999996</v>
      </c>
      <c r="N724" s="104">
        <v>7.2830000000000004</v>
      </c>
      <c r="O724" s="105">
        <v>2.2000000000000001E-3</v>
      </c>
      <c r="P724" s="225"/>
      <c r="Q724" s="228">
        <f t="shared" si="66"/>
        <v>44905</v>
      </c>
      <c r="R724" s="229">
        <f t="shared" si="67"/>
        <v>3.9020000000000001</v>
      </c>
      <c r="S724" s="230">
        <f t="shared" si="68"/>
        <v>-1.0800000000000001E-2</v>
      </c>
      <c r="T724" s="229">
        <f t="shared" si="69"/>
        <v>7.4349999999999996</v>
      </c>
      <c r="U724" s="230">
        <f t="shared" si="70"/>
        <v>1.1999999999999999E-3</v>
      </c>
      <c r="V724" s="229">
        <f t="shared" si="71"/>
        <v>3.5329999999999995</v>
      </c>
    </row>
    <row r="725" spans="2:22">
      <c r="B725" s="120" t="s">
        <v>2156</v>
      </c>
      <c r="C725" s="104">
        <v>3.95</v>
      </c>
      <c r="D725" s="104">
        <v>3.9060000000000001</v>
      </c>
      <c r="E725" s="104">
        <v>4.08</v>
      </c>
      <c r="F725" s="104">
        <v>3.8420000000000001</v>
      </c>
      <c r="G725" s="105">
        <v>1.21E-2</v>
      </c>
      <c r="H725" s="225"/>
      <c r="I725" s="225"/>
      <c r="J725" s="120" t="s">
        <v>2188</v>
      </c>
      <c r="K725" s="104">
        <v>7.2990000000000004</v>
      </c>
      <c r="L725" s="104">
        <v>7.3280000000000003</v>
      </c>
      <c r="M725" s="104">
        <v>7.3440000000000003</v>
      </c>
      <c r="N725" s="104">
        <v>7.2990000000000004</v>
      </c>
      <c r="O725" s="105">
        <v>2.9999999999999997E-4</v>
      </c>
      <c r="P725" s="225"/>
      <c r="Q725" s="228" t="str">
        <f t="shared" si="66"/>
        <v>13-10-2022</v>
      </c>
      <c r="R725" s="229">
        <f t="shared" si="67"/>
        <v>3.95</v>
      </c>
      <c r="S725" s="230">
        <f t="shared" si="68"/>
        <v>1.21E-2</v>
      </c>
      <c r="T725" s="229">
        <f t="shared" si="69"/>
        <v>7.4219999999999997</v>
      </c>
      <c r="U725" s="230">
        <f t="shared" si="70"/>
        <v>-1.6999999999999999E-3</v>
      </c>
      <c r="V725" s="229">
        <f t="shared" si="71"/>
        <v>3.4719999999999995</v>
      </c>
    </row>
    <row r="726" spans="2:22">
      <c r="B726" s="120" t="s">
        <v>2157</v>
      </c>
      <c r="C726" s="104">
        <v>4.0229999999999997</v>
      </c>
      <c r="D726" s="104">
        <v>3.964</v>
      </c>
      <c r="E726" s="104">
        <v>4.0309999999999997</v>
      </c>
      <c r="F726" s="104">
        <v>3.851</v>
      </c>
      <c r="G726" s="105">
        <v>1.8499999999999999E-2</v>
      </c>
      <c r="H726" s="225"/>
      <c r="I726" s="225"/>
      <c r="J726" s="120" t="s">
        <v>2189</v>
      </c>
      <c r="K726" s="104">
        <v>7.2869999999999999</v>
      </c>
      <c r="L726" s="104">
        <v>7.3159999999999998</v>
      </c>
      <c r="M726" s="104">
        <v>7.3159999999999998</v>
      </c>
      <c r="N726" s="104">
        <v>7.2809999999999997</v>
      </c>
      <c r="O726" s="105">
        <v>-1.6000000000000001E-3</v>
      </c>
      <c r="P726" s="225"/>
      <c r="Q726" s="228" t="str">
        <f t="shared" si="66"/>
        <v>14-10-2022</v>
      </c>
      <c r="R726" s="229">
        <f t="shared" si="67"/>
        <v>4.0229999999999997</v>
      </c>
      <c r="S726" s="230">
        <f t="shared" si="68"/>
        <v>1.8499999999999999E-2</v>
      </c>
      <c r="T726" s="229">
        <f t="shared" si="69"/>
        <v>7.47</v>
      </c>
      <c r="U726" s="230">
        <f t="shared" si="70"/>
        <v>6.4999999999999997E-3</v>
      </c>
      <c r="V726" s="229">
        <f t="shared" si="71"/>
        <v>3.4470000000000001</v>
      </c>
    </row>
    <row r="727" spans="2:22">
      <c r="B727" s="120" t="s">
        <v>2159</v>
      </c>
      <c r="C727" s="104">
        <v>4.0119999999999996</v>
      </c>
      <c r="D727" s="104">
        <v>4.0019999999999998</v>
      </c>
      <c r="E727" s="104">
        <v>4.0270000000000001</v>
      </c>
      <c r="F727" s="104">
        <v>3.91</v>
      </c>
      <c r="G727" s="105">
        <v>-2.5000000000000001E-3</v>
      </c>
      <c r="H727" s="225"/>
      <c r="I727" s="225"/>
      <c r="J727" s="120" t="s">
        <v>2190</v>
      </c>
      <c r="K727" s="104">
        <v>7.3159999999999998</v>
      </c>
      <c r="L727" s="104">
        <v>7.3</v>
      </c>
      <c r="M727" s="104">
        <v>7.319</v>
      </c>
      <c r="N727" s="104">
        <v>7.2930000000000001</v>
      </c>
      <c r="O727" s="105">
        <v>4.0000000000000001E-3</v>
      </c>
      <c r="P727" s="225"/>
      <c r="Q727" s="228" t="str">
        <f t="shared" si="66"/>
        <v>17-10-2022</v>
      </c>
      <c r="R727" s="229">
        <f t="shared" si="67"/>
        <v>4.0119999999999996</v>
      </c>
      <c r="S727" s="230">
        <f t="shared" si="68"/>
        <v>-2.5000000000000001E-3</v>
      </c>
      <c r="T727" s="229">
        <f t="shared" si="69"/>
        <v>7.407</v>
      </c>
      <c r="U727" s="230">
        <f t="shared" si="70"/>
        <v>-8.3999999999999995E-3</v>
      </c>
      <c r="V727" s="229">
        <f t="shared" si="71"/>
        <v>3.3950000000000005</v>
      </c>
    </row>
    <row r="728" spans="2:22">
      <c r="B728" s="120" t="s">
        <v>2161</v>
      </c>
      <c r="C728" s="104">
        <v>4.0069999999999997</v>
      </c>
      <c r="D728" s="104">
        <v>3.9980000000000002</v>
      </c>
      <c r="E728" s="104">
        <v>4.0670000000000002</v>
      </c>
      <c r="F728" s="104">
        <v>3.9609999999999999</v>
      </c>
      <c r="G728" s="105">
        <v>-1.5E-3</v>
      </c>
      <c r="H728" s="225"/>
      <c r="I728" s="225"/>
      <c r="J728" s="120" t="s">
        <v>2191</v>
      </c>
      <c r="K728" s="104">
        <v>7.3179999999999996</v>
      </c>
      <c r="L728" s="104">
        <v>7.3380000000000001</v>
      </c>
      <c r="M728" s="104">
        <v>7.3380000000000001</v>
      </c>
      <c r="N728" s="104">
        <v>7.306</v>
      </c>
      <c r="O728" s="105">
        <v>2.9999999999999997E-4</v>
      </c>
      <c r="P728" s="225"/>
      <c r="Q728" s="228" t="str">
        <f t="shared" si="66"/>
        <v>18-10-2022</v>
      </c>
      <c r="R728" s="229">
        <f t="shared" si="67"/>
        <v>4.0069999999999997</v>
      </c>
      <c r="S728" s="230">
        <f t="shared" si="68"/>
        <v>-1.5E-3</v>
      </c>
      <c r="T728" s="229">
        <f t="shared" si="69"/>
        <v>7.4260000000000002</v>
      </c>
      <c r="U728" s="230">
        <f t="shared" si="70"/>
        <v>2.5999999999999999E-3</v>
      </c>
      <c r="V728" s="229">
        <f t="shared" si="71"/>
        <v>3.4190000000000005</v>
      </c>
    </row>
    <row r="729" spans="2:22">
      <c r="B729" s="120" t="s">
        <v>2162</v>
      </c>
      <c r="C729" s="104">
        <v>4.1379999999999999</v>
      </c>
      <c r="D729" s="104">
        <v>4.0129999999999999</v>
      </c>
      <c r="E729" s="104">
        <v>4.1399999999999997</v>
      </c>
      <c r="F729" s="104">
        <v>4.0090000000000003</v>
      </c>
      <c r="G729" s="105">
        <v>3.27E-2</v>
      </c>
      <c r="H729" s="225"/>
      <c r="I729" s="225"/>
      <c r="J729" s="120" t="s">
        <v>2192</v>
      </c>
      <c r="K729" s="104">
        <v>7.319</v>
      </c>
      <c r="L729" s="104">
        <v>7.3369999999999997</v>
      </c>
      <c r="M729" s="104">
        <v>7.3369999999999997</v>
      </c>
      <c r="N729" s="104">
        <v>7.319</v>
      </c>
      <c r="O729" s="105">
        <v>1E-4</v>
      </c>
      <c r="P729" s="225"/>
      <c r="Q729" s="228" t="str">
        <f t="shared" si="66"/>
        <v>19-10-2022</v>
      </c>
      <c r="R729" s="229">
        <f t="shared" si="67"/>
        <v>4.1379999999999999</v>
      </c>
      <c r="S729" s="230">
        <f t="shared" si="68"/>
        <v>3.27E-2</v>
      </c>
      <c r="T729" s="229">
        <f t="shared" si="69"/>
        <v>7.4509999999999996</v>
      </c>
      <c r="U729" s="230">
        <f t="shared" si="70"/>
        <v>3.3999999999999998E-3</v>
      </c>
      <c r="V729" s="229">
        <f t="shared" si="71"/>
        <v>3.3129999999999997</v>
      </c>
    </row>
    <row r="730" spans="2:22">
      <c r="B730" s="120" t="s">
        <v>2163</v>
      </c>
      <c r="C730" s="104">
        <v>4.2329999999999997</v>
      </c>
      <c r="D730" s="104">
        <v>4.1420000000000003</v>
      </c>
      <c r="E730" s="104">
        <v>4.2430000000000003</v>
      </c>
      <c r="F730" s="104">
        <v>4.0979999999999999</v>
      </c>
      <c r="G730" s="105">
        <v>2.29E-2</v>
      </c>
      <c r="H730" s="225"/>
      <c r="I730" s="225"/>
      <c r="J730" s="120" t="s">
        <v>2193</v>
      </c>
      <c r="K730" s="104">
        <v>7.3079999999999998</v>
      </c>
      <c r="L730" s="104">
        <v>7.3239999999999998</v>
      </c>
      <c r="M730" s="104">
        <v>7.3239999999999998</v>
      </c>
      <c r="N730" s="104">
        <v>7.3049999999999997</v>
      </c>
      <c r="O730" s="105">
        <v>-1.5E-3</v>
      </c>
      <c r="P730" s="225"/>
      <c r="Q730" s="228" t="str">
        <f t="shared" si="66"/>
        <v>20-10-2022</v>
      </c>
      <c r="R730" s="229">
        <f t="shared" si="67"/>
        <v>4.2329999999999997</v>
      </c>
      <c r="S730" s="230">
        <f t="shared" si="68"/>
        <v>2.29E-2</v>
      </c>
      <c r="T730" s="229">
        <f t="shared" si="69"/>
        <v>7.476</v>
      </c>
      <c r="U730" s="230">
        <f t="shared" si="70"/>
        <v>3.3999999999999998E-3</v>
      </c>
      <c r="V730" s="229">
        <f t="shared" si="71"/>
        <v>3.2430000000000003</v>
      </c>
    </row>
    <row r="731" spans="2:22">
      <c r="B731" s="120" t="s">
        <v>2164</v>
      </c>
      <c r="C731" s="104">
        <v>4.2190000000000003</v>
      </c>
      <c r="D731" s="104">
        <v>4.226</v>
      </c>
      <c r="E731" s="104">
        <v>4.3380000000000001</v>
      </c>
      <c r="F731" s="104">
        <v>4.2</v>
      </c>
      <c r="G731" s="105">
        <v>-3.2000000000000002E-3</v>
      </c>
      <c r="H731" s="225"/>
      <c r="I731" s="225"/>
      <c r="J731" s="120" t="s">
        <v>2194</v>
      </c>
      <c r="K731" s="104">
        <v>7.3140000000000001</v>
      </c>
      <c r="L731" s="104">
        <v>7.3390000000000004</v>
      </c>
      <c r="M731" s="104">
        <v>7.3390000000000004</v>
      </c>
      <c r="N731" s="104">
        <v>7.3109999999999999</v>
      </c>
      <c r="O731" s="105">
        <v>8.0000000000000004E-4</v>
      </c>
      <c r="P731" s="225"/>
      <c r="Q731" s="228" t="str">
        <f t="shared" si="66"/>
        <v>21-10-2022</v>
      </c>
      <c r="R731" s="229">
        <f t="shared" si="67"/>
        <v>4.2190000000000003</v>
      </c>
      <c r="S731" s="230">
        <f t="shared" si="68"/>
        <v>-3.2000000000000002E-3</v>
      </c>
      <c r="T731" s="229">
        <f t="shared" si="69"/>
        <v>7.5110000000000001</v>
      </c>
      <c r="U731" s="230">
        <f t="shared" si="70"/>
        <v>4.7000000000000002E-3</v>
      </c>
      <c r="V731" s="229">
        <f t="shared" si="71"/>
        <v>3.2919999999999998</v>
      </c>
    </row>
    <row r="732" spans="2:22">
      <c r="B732" s="120" t="s">
        <v>2195</v>
      </c>
      <c r="C732" s="104">
        <v>4.2469999999999999</v>
      </c>
      <c r="D732" s="104">
        <v>4.2060000000000004</v>
      </c>
      <c r="E732" s="104">
        <v>4.2910000000000004</v>
      </c>
      <c r="F732" s="104">
        <v>4.1269999999999998</v>
      </c>
      <c r="G732" s="105">
        <v>6.6E-3</v>
      </c>
      <c r="H732" s="225"/>
      <c r="I732" s="225"/>
      <c r="J732" s="120" t="s">
        <v>2196</v>
      </c>
      <c r="K732" s="104">
        <v>7.3109999999999999</v>
      </c>
      <c r="L732" s="104">
        <v>7.3339999999999996</v>
      </c>
      <c r="M732" s="104">
        <v>7.3339999999999996</v>
      </c>
      <c r="N732" s="104">
        <v>7.3079999999999998</v>
      </c>
      <c r="O732" s="105">
        <v>-4.0000000000000002E-4</v>
      </c>
      <c r="P732" s="225"/>
      <c r="Q732" s="228">
        <f t="shared" si="66"/>
        <v>0</v>
      </c>
      <c r="R732" s="229">
        <f t="shared" si="67"/>
        <v>0</v>
      </c>
      <c r="S732" s="230">
        <f t="shared" si="68"/>
        <v>0</v>
      </c>
      <c r="T732" s="229">
        <f t="shared" si="69"/>
        <v>0</v>
      </c>
      <c r="U732" s="230">
        <f t="shared" si="70"/>
        <v>0</v>
      </c>
      <c r="V732" s="229">
        <f t="shared" si="71"/>
        <v>0</v>
      </c>
    </row>
    <row r="733" spans="2:22">
      <c r="B733" s="120" t="s">
        <v>2165</v>
      </c>
      <c r="C733" s="104">
        <v>4.0999999999999996</v>
      </c>
      <c r="D733" s="104">
        <v>4.226</v>
      </c>
      <c r="E733" s="104">
        <v>4.2320000000000002</v>
      </c>
      <c r="F733" s="104">
        <v>4.0519999999999996</v>
      </c>
      <c r="G733" s="105">
        <v>-3.4500000000000003E-2</v>
      </c>
      <c r="H733" s="225"/>
      <c r="I733" s="225"/>
      <c r="J733" s="120" t="s">
        <v>2197</v>
      </c>
      <c r="K733" s="104">
        <v>7.327</v>
      </c>
      <c r="L733" s="104">
        <v>7.3129999999999997</v>
      </c>
      <c r="M733" s="104">
        <v>7.335</v>
      </c>
      <c r="N733" s="104">
        <v>7.3120000000000003</v>
      </c>
      <c r="O733" s="105">
        <v>2.2000000000000001E-3</v>
      </c>
      <c r="P733" s="225"/>
      <c r="Q733" s="228" t="str">
        <f t="shared" si="66"/>
        <v>25-10-2022</v>
      </c>
      <c r="R733" s="229">
        <f t="shared" si="67"/>
        <v>4.0999999999999996</v>
      </c>
      <c r="S733" s="230">
        <f t="shared" si="68"/>
        <v>-3.4500000000000003E-2</v>
      </c>
      <c r="T733" s="229">
        <f t="shared" si="69"/>
        <v>7.4420000000000002</v>
      </c>
      <c r="U733" s="230">
        <f t="shared" si="70"/>
        <v>-9.1999999999999998E-3</v>
      </c>
      <c r="V733" s="229">
        <f t="shared" si="71"/>
        <v>3.3420000000000005</v>
      </c>
    </row>
    <row r="734" spans="2:22">
      <c r="B734" s="120" t="s">
        <v>2198</v>
      </c>
      <c r="C734" s="104">
        <v>4.0069999999999997</v>
      </c>
      <c r="D734" s="104">
        <v>4.09</v>
      </c>
      <c r="E734" s="104">
        <v>4.1130000000000004</v>
      </c>
      <c r="F734" s="104">
        <v>3.9940000000000002</v>
      </c>
      <c r="G734" s="105">
        <v>-2.2700000000000001E-2</v>
      </c>
      <c r="H734" s="225"/>
      <c r="I734" s="225"/>
      <c r="J734" s="119">
        <v>44958</v>
      </c>
      <c r="K734" s="104">
        <v>7.34</v>
      </c>
      <c r="L734" s="104">
        <v>7.3460000000000001</v>
      </c>
      <c r="M734" s="104">
        <v>7.359</v>
      </c>
      <c r="N734" s="104">
        <v>7.3360000000000003</v>
      </c>
      <c r="O734" s="105">
        <v>1.8E-3</v>
      </c>
      <c r="P734" s="225"/>
      <c r="Q734" s="228">
        <f t="shared" si="66"/>
        <v>0</v>
      </c>
      <c r="R734" s="229">
        <f t="shared" si="67"/>
        <v>0</v>
      </c>
      <c r="S734" s="230">
        <f t="shared" si="68"/>
        <v>0</v>
      </c>
      <c r="T734" s="229">
        <f t="shared" si="69"/>
        <v>0</v>
      </c>
      <c r="U734" s="230">
        <f t="shared" si="70"/>
        <v>0</v>
      </c>
      <c r="V734" s="229">
        <f t="shared" si="71"/>
        <v>0</v>
      </c>
    </row>
    <row r="735" spans="2:22">
      <c r="B735" s="120" t="s">
        <v>2166</v>
      </c>
      <c r="C735" s="104">
        <v>3.927</v>
      </c>
      <c r="D735" s="104">
        <v>4.0110000000000001</v>
      </c>
      <c r="E735" s="104">
        <v>4.0860000000000003</v>
      </c>
      <c r="F735" s="104">
        <v>3.8980000000000001</v>
      </c>
      <c r="G735" s="105">
        <v>-0.02</v>
      </c>
      <c r="H735" s="225"/>
      <c r="I735" s="225"/>
      <c r="J735" s="119">
        <v>44986</v>
      </c>
      <c r="K735" s="104">
        <v>7.3209999999999997</v>
      </c>
      <c r="L735" s="104">
        <v>7.3380000000000001</v>
      </c>
      <c r="M735" s="104">
        <v>7.3380000000000001</v>
      </c>
      <c r="N735" s="104">
        <v>7.3209999999999997</v>
      </c>
      <c r="O735" s="105">
        <v>-2.5999999999999999E-3</v>
      </c>
      <c r="P735" s="225"/>
      <c r="Q735" s="228" t="str">
        <f t="shared" si="66"/>
        <v>27-10-2022</v>
      </c>
      <c r="R735" s="229">
        <f t="shared" si="67"/>
        <v>3.927</v>
      </c>
      <c r="S735" s="230">
        <f t="shared" si="68"/>
        <v>-0.02</v>
      </c>
      <c r="T735" s="229">
        <f t="shared" si="69"/>
        <v>7.4119999999999999</v>
      </c>
      <c r="U735" s="230">
        <f t="shared" si="70"/>
        <v>-4.0000000000000001E-3</v>
      </c>
      <c r="V735" s="229">
        <f t="shared" si="71"/>
        <v>3.4849999999999999</v>
      </c>
    </row>
    <row r="736" spans="2:22">
      <c r="B736" s="120" t="s">
        <v>2167</v>
      </c>
      <c r="C736" s="104">
        <v>4.01</v>
      </c>
      <c r="D736" s="104">
        <v>3.9289999999999998</v>
      </c>
      <c r="E736" s="104">
        <v>4.05</v>
      </c>
      <c r="F736" s="104">
        <v>3.911</v>
      </c>
      <c r="G736" s="105">
        <v>2.12E-2</v>
      </c>
      <c r="H736" s="225"/>
      <c r="I736" s="225"/>
      <c r="J736" s="119">
        <v>45017</v>
      </c>
      <c r="K736" s="104">
        <v>7.3209999999999997</v>
      </c>
      <c r="L736" s="104">
        <v>7.3170000000000002</v>
      </c>
      <c r="M736" s="104">
        <v>7.3239999999999998</v>
      </c>
      <c r="N736" s="104">
        <v>7.3079999999999998</v>
      </c>
      <c r="O736" s="105">
        <v>0</v>
      </c>
      <c r="P736" s="225"/>
      <c r="Q736" s="228" t="str">
        <f t="shared" si="66"/>
        <v>28-10-2022</v>
      </c>
      <c r="R736" s="229">
        <f t="shared" si="67"/>
        <v>4.01</v>
      </c>
      <c r="S736" s="230">
        <f t="shared" si="68"/>
        <v>2.12E-2</v>
      </c>
      <c r="T736" s="229">
        <f t="shared" si="69"/>
        <v>7.4160000000000004</v>
      </c>
      <c r="U736" s="230">
        <f t="shared" si="70"/>
        <v>5.0000000000000001E-4</v>
      </c>
      <c r="V736" s="229">
        <f t="shared" si="71"/>
        <v>3.4060000000000006</v>
      </c>
    </row>
    <row r="737" spans="2:22">
      <c r="B737" s="120" t="s">
        <v>2168</v>
      </c>
      <c r="C737" s="104">
        <v>4.05</v>
      </c>
      <c r="D737" s="104">
        <v>4.016</v>
      </c>
      <c r="E737" s="104">
        <v>4.1120000000000001</v>
      </c>
      <c r="F737" s="104">
        <v>4.016</v>
      </c>
      <c r="G737" s="105">
        <v>9.9000000000000008E-3</v>
      </c>
      <c r="H737" s="225"/>
      <c r="I737" s="225"/>
      <c r="J737" s="119">
        <v>45047</v>
      </c>
      <c r="K737" s="104">
        <v>7.327</v>
      </c>
      <c r="L737" s="104">
        <v>7.3170000000000002</v>
      </c>
      <c r="M737" s="104">
        <v>7.3310000000000004</v>
      </c>
      <c r="N737" s="104">
        <v>7.3170000000000002</v>
      </c>
      <c r="O737" s="105">
        <v>8.0000000000000004E-4</v>
      </c>
      <c r="P737" s="225"/>
      <c r="Q737" s="228" t="str">
        <f t="shared" si="66"/>
        <v>31-10-2022</v>
      </c>
      <c r="R737" s="229">
        <f t="shared" si="67"/>
        <v>4.05</v>
      </c>
      <c r="S737" s="230">
        <f t="shared" si="68"/>
        <v>9.9000000000000008E-3</v>
      </c>
      <c r="T737" s="229">
        <f t="shared" si="69"/>
        <v>7.4450000000000003</v>
      </c>
      <c r="U737" s="230">
        <f t="shared" si="70"/>
        <v>3.8999999999999998E-3</v>
      </c>
      <c r="V737" s="229">
        <f t="shared" si="71"/>
        <v>3.3950000000000005</v>
      </c>
    </row>
    <row r="738" spans="2:22">
      <c r="B738" s="119">
        <v>44572</v>
      </c>
      <c r="C738" s="104">
        <v>4.048</v>
      </c>
      <c r="D738" s="104">
        <v>4.0579999999999998</v>
      </c>
      <c r="E738" s="104">
        <v>4.0789999999999997</v>
      </c>
      <c r="F738" s="104">
        <v>3.92</v>
      </c>
      <c r="G738" s="105">
        <v>-4.0000000000000002E-4</v>
      </c>
      <c r="H738" s="225"/>
      <c r="I738" s="225"/>
      <c r="J738" s="119">
        <v>45078</v>
      </c>
      <c r="K738" s="104">
        <v>7.3730000000000002</v>
      </c>
      <c r="L738" s="104">
        <v>7.3579999999999997</v>
      </c>
      <c r="M738" s="104">
        <v>7.3780000000000001</v>
      </c>
      <c r="N738" s="104">
        <v>7.33</v>
      </c>
      <c r="O738" s="105">
        <v>6.3E-3</v>
      </c>
      <c r="P738" s="225"/>
      <c r="Q738" s="228">
        <f t="shared" si="66"/>
        <v>44572</v>
      </c>
      <c r="R738" s="229">
        <f t="shared" si="67"/>
        <v>4.048</v>
      </c>
      <c r="S738" s="230">
        <f t="shared" si="68"/>
        <v>-4.0000000000000002E-4</v>
      </c>
      <c r="T738" s="229">
        <f t="shared" si="69"/>
        <v>7.3959999999999999</v>
      </c>
      <c r="U738" s="230">
        <f t="shared" si="70"/>
        <v>-6.6E-3</v>
      </c>
      <c r="V738" s="229">
        <f t="shared" si="71"/>
        <v>3.3479999999999999</v>
      </c>
    </row>
    <row r="739" spans="2:22">
      <c r="B739" s="119">
        <v>44603</v>
      </c>
      <c r="C739" s="104">
        <v>4.0960000000000001</v>
      </c>
      <c r="D739" s="104">
        <v>4.048</v>
      </c>
      <c r="E739" s="104">
        <v>4.1150000000000002</v>
      </c>
      <c r="F739" s="104">
        <v>3.9740000000000002</v>
      </c>
      <c r="G739" s="105">
        <v>1.1900000000000001E-2</v>
      </c>
      <c r="H739" s="225"/>
      <c r="I739" s="225"/>
      <c r="J739" s="119">
        <v>45170</v>
      </c>
      <c r="K739" s="104">
        <v>7.3419999999999996</v>
      </c>
      <c r="L739" s="104">
        <v>7.3380000000000001</v>
      </c>
      <c r="M739" s="104">
        <v>7.3490000000000002</v>
      </c>
      <c r="N739" s="104">
        <v>7.3230000000000004</v>
      </c>
      <c r="O739" s="105">
        <v>-4.1999999999999997E-3</v>
      </c>
      <c r="P739" s="225"/>
      <c r="Q739" s="228">
        <f t="shared" si="66"/>
        <v>44603</v>
      </c>
      <c r="R739" s="229">
        <f t="shared" si="67"/>
        <v>4.0960000000000001</v>
      </c>
      <c r="S739" s="230">
        <f t="shared" si="68"/>
        <v>1.1900000000000001E-2</v>
      </c>
      <c r="T739" s="229">
        <f t="shared" si="69"/>
        <v>7.4039999999999999</v>
      </c>
      <c r="U739" s="230">
        <f t="shared" si="70"/>
        <v>1.1000000000000001E-3</v>
      </c>
      <c r="V739" s="229">
        <f t="shared" si="71"/>
        <v>3.3079999999999998</v>
      </c>
    </row>
    <row r="740" spans="2:22">
      <c r="B740" s="119">
        <v>44631</v>
      </c>
      <c r="C740" s="104">
        <v>4.149</v>
      </c>
      <c r="D740" s="104">
        <v>4.1180000000000003</v>
      </c>
      <c r="E740" s="104">
        <v>4.2229999999999999</v>
      </c>
      <c r="F740" s="104">
        <v>4.0860000000000003</v>
      </c>
      <c r="G740" s="105">
        <v>1.29E-2</v>
      </c>
      <c r="H740" s="225"/>
      <c r="I740" s="225"/>
      <c r="J740" s="119">
        <v>45200</v>
      </c>
      <c r="K740" s="104">
        <v>7.3129999999999997</v>
      </c>
      <c r="L740" s="104">
        <v>7.3319999999999999</v>
      </c>
      <c r="M740" s="104">
        <v>7.34</v>
      </c>
      <c r="N740" s="104">
        <v>7.3129999999999997</v>
      </c>
      <c r="O740" s="105">
        <v>-3.8999999999999998E-3</v>
      </c>
      <c r="P740" s="225"/>
      <c r="Q740" s="228">
        <f t="shared" si="66"/>
        <v>44631</v>
      </c>
      <c r="R740" s="229">
        <f t="shared" si="67"/>
        <v>4.149</v>
      </c>
      <c r="S740" s="230">
        <f t="shared" si="68"/>
        <v>1.29E-2</v>
      </c>
      <c r="T740" s="229">
        <f t="shared" si="69"/>
        <v>7.4820000000000002</v>
      </c>
      <c r="U740" s="230">
        <f t="shared" si="70"/>
        <v>1.0500000000000001E-2</v>
      </c>
      <c r="V740" s="229">
        <f t="shared" si="71"/>
        <v>3.3330000000000002</v>
      </c>
    </row>
    <row r="741" spans="2:22">
      <c r="B741" s="119">
        <v>44662</v>
      </c>
      <c r="C741" s="104">
        <v>4.1630000000000003</v>
      </c>
      <c r="D741" s="104">
        <v>4.1639999999999997</v>
      </c>
      <c r="E741" s="104">
        <v>4.2089999999999996</v>
      </c>
      <c r="F741" s="104">
        <v>4.1020000000000003</v>
      </c>
      <c r="G741" s="105">
        <v>3.3E-3</v>
      </c>
      <c r="H741" s="225"/>
      <c r="I741" s="225"/>
      <c r="J741" s="119">
        <v>45231</v>
      </c>
      <c r="K741" s="104">
        <v>7.2910000000000004</v>
      </c>
      <c r="L741" s="104">
        <v>7.3319999999999999</v>
      </c>
      <c r="M741" s="104">
        <v>7.3319999999999999</v>
      </c>
      <c r="N741" s="104">
        <v>7.29</v>
      </c>
      <c r="O741" s="105">
        <v>-3.0000000000000001E-3</v>
      </c>
      <c r="P741" s="225"/>
      <c r="Q741" s="228">
        <f t="shared" si="66"/>
        <v>44662</v>
      </c>
      <c r="R741" s="229">
        <f t="shared" si="67"/>
        <v>4.1630000000000003</v>
      </c>
      <c r="S741" s="230">
        <f t="shared" si="68"/>
        <v>3.3E-3</v>
      </c>
      <c r="T741" s="229">
        <f t="shared" si="69"/>
        <v>7.4690000000000003</v>
      </c>
      <c r="U741" s="230">
        <f t="shared" si="70"/>
        <v>-1.6999999999999999E-3</v>
      </c>
      <c r="V741" s="229">
        <f t="shared" si="71"/>
        <v>3.306</v>
      </c>
    </row>
    <row r="742" spans="2:22">
      <c r="B742" s="119">
        <v>44753</v>
      </c>
      <c r="C742" s="104">
        <v>4.218</v>
      </c>
      <c r="D742" s="104">
        <v>4.1609999999999996</v>
      </c>
      <c r="E742" s="104">
        <v>4.226</v>
      </c>
      <c r="F742" s="104">
        <v>4.1230000000000002</v>
      </c>
      <c r="G742" s="105">
        <v>1.32E-2</v>
      </c>
      <c r="H742" s="225"/>
      <c r="I742" s="225"/>
      <c r="J742" s="119">
        <v>45261</v>
      </c>
      <c r="K742" s="104">
        <v>7.2859999999999996</v>
      </c>
      <c r="L742" s="104">
        <v>7.2949999999999999</v>
      </c>
      <c r="M742" s="104">
        <v>7.2990000000000004</v>
      </c>
      <c r="N742" s="104">
        <v>7.2770000000000001</v>
      </c>
      <c r="O742" s="105">
        <v>-6.9999999999999999E-4</v>
      </c>
      <c r="P742" s="225"/>
      <c r="Q742" s="228">
        <f t="shared" si="66"/>
        <v>44753</v>
      </c>
      <c r="R742" s="229">
        <f t="shared" si="67"/>
        <v>4.218</v>
      </c>
      <c r="S742" s="230">
        <f t="shared" si="68"/>
        <v>1.32E-2</v>
      </c>
      <c r="T742" s="229">
        <f t="shared" si="69"/>
        <v>7.4340000000000002</v>
      </c>
      <c r="U742" s="230">
        <f t="shared" si="70"/>
        <v>-4.7000000000000002E-3</v>
      </c>
      <c r="V742" s="229">
        <f t="shared" si="71"/>
        <v>3.2160000000000002</v>
      </c>
    </row>
    <row r="743" spans="2:22">
      <c r="B743" s="119">
        <v>44784</v>
      </c>
      <c r="C743" s="104">
        <v>4.1280000000000001</v>
      </c>
      <c r="D743" s="104">
        <v>4.2240000000000002</v>
      </c>
      <c r="E743" s="104">
        <v>4.2430000000000003</v>
      </c>
      <c r="F743" s="104">
        <v>4.1210000000000004</v>
      </c>
      <c r="G743" s="105">
        <v>-2.1399999999999999E-2</v>
      </c>
      <c r="H743" s="225"/>
      <c r="I743" s="225"/>
      <c r="J743" s="120" t="s">
        <v>2199</v>
      </c>
      <c r="K743" s="104">
        <v>7.2990000000000004</v>
      </c>
      <c r="L743" s="104">
        <v>7.266</v>
      </c>
      <c r="M743" s="104">
        <v>7.3010000000000002</v>
      </c>
      <c r="N743" s="104">
        <v>7.266</v>
      </c>
      <c r="O743" s="105">
        <v>1.8E-3</v>
      </c>
      <c r="P743" s="225"/>
      <c r="Q743" s="228">
        <f t="shared" si="66"/>
        <v>0</v>
      </c>
      <c r="R743" s="229">
        <f t="shared" si="67"/>
        <v>0</v>
      </c>
      <c r="S743" s="230">
        <f t="shared" si="68"/>
        <v>0</v>
      </c>
      <c r="T743" s="229">
        <f t="shared" si="69"/>
        <v>0</v>
      </c>
      <c r="U743" s="230">
        <f t="shared" si="70"/>
        <v>0</v>
      </c>
      <c r="V743" s="229">
        <f t="shared" si="71"/>
        <v>0</v>
      </c>
    </row>
    <row r="744" spans="2:22">
      <c r="B744" s="119">
        <v>44815</v>
      </c>
      <c r="C744" s="104">
        <v>4.0990000000000002</v>
      </c>
      <c r="D744" s="104">
        <v>4.13</v>
      </c>
      <c r="E744" s="104">
        <v>4.1760000000000002</v>
      </c>
      <c r="F744" s="104">
        <v>4.0570000000000004</v>
      </c>
      <c r="G744" s="105">
        <v>-7.0000000000000001E-3</v>
      </c>
      <c r="H744" s="225"/>
      <c r="I744" s="225"/>
      <c r="J744" s="120" t="s">
        <v>2200</v>
      </c>
      <c r="K744" s="104">
        <v>7.327</v>
      </c>
      <c r="L744" s="104">
        <v>7.3259999999999996</v>
      </c>
      <c r="M744" s="104">
        <v>7.3289999999999997</v>
      </c>
      <c r="N744" s="104">
        <v>7.3079999999999998</v>
      </c>
      <c r="O744" s="105">
        <v>3.8E-3</v>
      </c>
      <c r="P744" s="225"/>
      <c r="Q744" s="228">
        <f t="shared" si="66"/>
        <v>44815</v>
      </c>
      <c r="R744" s="229">
        <f t="shared" si="67"/>
        <v>4.0990000000000002</v>
      </c>
      <c r="S744" s="230">
        <f t="shared" si="68"/>
        <v>-7.0000000000000001E-3</v>
      </c>
      <c r="T744" s="229">
        <f t="shared" si="69"/>
        <v>7.3869999999999996</v>
      </c>
      <c r="U744" s="230">
        <f t="shared" si="70"/>
        <v>-6.3E-3</v>
      </c>
      <c r="V744" s="229">
        <f t="shared" si="71"/>
        <v>3.2879999999999994</v>
      </c>
    </row>
    <row r="745" spans="2:22">
      <c r="B745" s="119">
        <v>44845</v>
      </c>
      <c r="C745" s="104">
        <v>3.8109999999999999</v>
      </c>
      <c r="D745" s="104">
        <v>4.0919999999999996</v>
      </c>
      <c r="E745" s="104">
        <v>4.117</v>
      </c>
      <c r="F745" s="104">
        <v>3.8069999999999999</v>
      </c>
      <c r="G745" s="105">
        <v>-7.0300000000000001E-2</v>
      </c>
      <c r="H745" s="225"/>
      <c r="I745" s="225"/>
      <c r="J745" s="120" t="s">
        <v>2201</v>
      </c>
      <c r="K745" s="104">
        <v>7.3330000000000002</v>
      </c>
      <c r="L745" s="104">
        <v>7.3449999999999998</v>
      </c>
      <c r="M745" s="104">
        <v>7.3449999999999998</v>
      </c>
      <c r="N745" s="104">
        <v>7.3310000000000004</v>
      </c>
      <c r="O745" s="105">
        <v>8.0000000000000004E-4</v>
      </c>
      <c r="P745" s="225"/>
      <c r="Q745" s="228">
        <f t="shared" si="66"/>
        <v>44845</v>
      </c>
      <c r="R745" s="229">
        <f t="shared" si="67"/>
        <v>3.8109999999999999</v>
      </c>
      <c r="S745" s="230">
        <f t="shared" si="68"/>
        <v>-7.0300000000000001E-2</v>
      </c>
      <c r="T745" s="229">
        <f t="shared" si="69"/>
        <v>7.3460000000000001</v>
      </c>
      <c r="U745" s="230">
        <f t="shared" si="70"/>
        <v>-5.5999999999999999E-3</v>
      </c>
      <c r="V745" s="229">
        <f t="shared" si="71"/>
        <v>3.5350000000000001</v>
      </c>
    </row>
    <row r="746" spans="2:22">
      <c r="B746" s="120" t="s">
        <v>2170</v>
      </c>
      <c r="C746" s="104">
        <v>3.863</v>
      </c>
      <c r="D746" s="104">
        <v>3.895</v>
      </c>
      <c r="E746" s="104">
        <v>3.9060000000000001</v>
      </c>
      <c r="F746" s="104">
        <v>3.8479999999999999</v>
      </c>
      <c r="G746" s="105">
        <v>1.38E-2</v>
      </c>
      <c r="H746" s="225"/>
      <c r="I746" s="225"/>
      <c r="J746" s="120" t="s">
        <v>2202</v>
      </c>
      <c r="K746" s="104">
        <v>7.3250000000000002</v>
      </c>
      <c r="L746" s="104">
        <v>7.3250000000000002</v>
      </c>
      <c r="M746" s="104">
        <v>7.327</v>
      </c>
      <c r="N746" s="104">
        <v>7.3129999999999997</v>
      </c>
      <c r="O746" s="105">
        <v>-1.1000000000000001E-3</v>
      </c>
      <c r="P746" s="225"/>
      <c r="Q746" s="228" t="str">
        <f t="shared" si="66"/>
        <v>14-11-2022</v>
      </c>
      <c r="R746" s="229">
        <f t="shared" si="67"/>
        <v>3.863</v>
      </c>
      <c r="S746" s="230">
        <f t="shared" si="68"/>
        <v>1.38E-2</v>
      </c>
      <c r="T746" s="229">
        <f t="shared" si="69"/>
        <v>7.2869999999999999</v>
      </c>
      <c r="U746" s="230">
        <f t="shared" si="70"/>
        <v>-2.7000000000000001E-3</v>
      </c>
      <c r="V746" s="229">
        <f t="shared" si="71"/>
        <v>3.4239999999999999</v>
      </c>
    </row>
    <row r="747" spans="2:22">
      <c r="B747" s="120" t="s">
        <v>2171</v>
      </c>
      <c r="C747" s="104">
        <v>3.7770000000000001</v>
      </c>
      <c r="D747" s="104">
        <v>3.867</v>
      </c>
      <c r="E747" s="104">
        <v>3.8820000000000001</v>
      </c>
      <c r="F747" s="104">
        <v>3.7570000000000001</v>
      </c>
      <c r="G747" s="105">
        <v>-2.23E-2</v>
      </c>
      <c r="H747" s="225"/>
      <c r="I747" s="225"/>
      <c r="J747" s="120" t="s">
        <v>2203</v>
      </c>
      <c r="K747" s="104">
        <v>7.3129999999999997</v>
      </c>
      <c r="L747" s="104">
        <v>7.2990000000000004</v>
      </c>
      <c r="M747" s="104">
        <v>7.3140000000000001</v>
      </c>
      <c r="N747" s="104">
        <v>7.2809999999999997</v>
      </c>
      <c r="O747" s="105">
        <v>-1.6000000000000001E-3</v>
      </c>
      <c r="P747" s="225"/>
      <c r="Q747" s="228" t="str">
        <f t="shared" si="66"/>
        <v>15-11-2022</v>
      </c>
      <c r="R747" s="229">
        <f t="shared" si="67"/>
        <v>3.7770000000000001</v>
      </c>
      <c r="S747" s="230">
        <f t="shared" si="68"/>
        <v>-2.23E-2</v>
      </c>
      <c r="T747" s="229">
        <f t="shared" si="69"/>
        <v>7.2610000000000001</v>
      </c>
      <c r="U747" s="230">
        <f t="shared" si="70"/>
        <v>-3.5999999999999999E-3</v>
      </c>
      <c r="V747" s="229">
        <f t="shared" si="71"/>
        <v>3.484</v>
      </c>
    </row>
    <row r="748" spans="2:22">
      <c r="B748" s="120" t="s">
        <v>2172</v>
      </c>
      <c r="C748" s="104">
        <v>3.69</v>
      </c>
      <c r="D748" s="104">
        <v>3.7770000000000001</v>
      </c>
      <c r="E748" s="104">
        <v>3.8439999999999999</v>
      </c>
      <c r="F748" s="104">
        <v>3.6709999999999998</v>
      </c>
      <c r="G748" s="105">
        <v>-2.3099999999999999E-2</v>
      </c>
      <c r="H748" s="225"/>
      <c r="I748" s="225"/>
      <c r="J748" s="120" t="s">
        <v>2204</v>
      </c>
      <c r="K748" s="104">
        <v>7.3470000000000004</v>
      </c>
      <c r="L748" s="104">
        <v>7.3319999999999999</v>
      </c>
      <c r="M748" s="104">
        <v>7.3559999999999999</v>
      </c>
      <c r="N748" s="104">
        <v>7.327</v>
      </c>
      <c r="O748" s="105">
        <v>4.5999999999999999E-3</v>
      </c>
      <c r="P748" s="225"/>
      <c r="Q748" s="228" t="str">
        <f t="shared" si="66"/>
        <v>16-11-2022</v>
      </c>
      <c r="R748" s="229">
        <f t="shared" si="67"/>
        <v>3.69</v>
      </c>
      <c r="S748" s="230">
        <f t="shared" si="68"/>
        <v>-2.3099999999999999E-2</v>
      </c>
      <c r="T748" s="229">
        <f t="shared" si="69"/>
        <v>7.274</v>
      </c>
      <c r="U748" s="230">
        <f t="shared" si="70"/>
        <v>1.8E-3</v>
      </c>
      <c r="V748" s="229">
        <f t="shared" si="71"/>
        <v>3.5840000000000001</v>
      </c>
    </row>
    <row r="749" spans="2:22">
      <c r="B749" s="120" t="s">
        <v>2173</v>
      </c>
      <c r="C749" s="104">
        <v>3.7690000000000001</v>
      </c>
      <c r="D749" s="104">
        <v>3.694</v>
      </c>
      <c r="E749" s="104">
        <v>3.8050000000000002</v>
      </c>
      <c r="F749" s="104">
        <v>3.681</v>
      </c>
      <c r="G749" s="105">
        <v>2.1499999999999998E-2</v>
      </c>
      <c r="H749" s="225"/>
      <c r="I749" s="225"/>
      <c r="J749" s="120" t="s">
        <v>2205</v>
      </c>
      <c r="K749" s="104">
        <v>7.3520000000000003</v>
      </c>
      <c r="L749" s="104">
        <v>7.3659999999999997</v>
      </c>
      <c r="M749" s="104">
        <v>7.3659999999999997</v>
      </c>
      <c r="N749" s="104">
        <v>7.35</v>
      </c>
      <c r="O749" s="105">
        <v>6.9999999999999999E-4</v>
      </c>
      <c r="P749" s="225"/>
      <c r="Q749" s="228" t="str">
        <f t="shared" si="66"/>
        <v>17-11-2022</v>
      </c>
      <c r="R749" s="229">
        <f t="shared" si="67"/>
        <v>3.7690000000000001</v>
      </c>
      <c r="S749" s="230">
        <f t="shared" si="68"/>
        <v>2.1499999999999998E-2</v>
      </c>
      <c r="T749" s="229">
        <f t="shared" si="69"/>
        <v>7.2809999999999997</v>
      </c>
      <c r="U749" s="230">
        <f t="shared" si="70"/>
        <v>1E-3</v>
      </c>
      <c r="V749" s="229">
        <f t="shared" si="71"/>
        <v>3.5119999999999996</v>
      </c>
    </row>
    <row r="750" spans="2:22">
      <c r="B750" s="120" t="s">
        <v>2174</v>
      </c>
      <c r="C750" s="104">
        <v>3.8290000000000002</v>
      </c>
      <c r="D750" s="104">
        <v>3.7879999999999998</v>
      </c>
      <c r="E750" s="104">
        <v>3.8330000000000002</v>
      </c>
      <c r="F750" s="104">
        <v>3.7450000000000001</v>
      </c>
      <c r="G750" s="105">
        <v>1.5800000000000002E-2</v>
      </c>
      <c r="H750" s="225"/>
      <c r="I750" s="225"/>
      <c r="J750" s="120" t="s">
        <v>2206</v>
      </c>
      <c r="K750" s="104">
        <v>7.3460000000000001</v>
      </c>
      <c r="L750" s="104">
        <v>7.3620000000000001</v>
      </c>
      <c r="M750" s="104">
        <v>7.3630000000000004</v>
      </c>
      <c r="N750" s="104">
        <v>7.3380000000000001</v>
      </c>
      <c r="O750" s="105">
        <v>-8.0000000000000004E-4</v>
      </c>
      <c r="P750" s="225"/>
      <c r="Q750" s="228" t="str">
        <f t="shared" si="66"/>
        <v>18-11-2022</v>
      </c>
      <c r="R750" s="229">
        <f t="shared" si="67"/>
        <v>3.8290000000000002</v>
      </c>
      <c r="S750" s="230">
        <f t="shared" si="68"/>
        <v>1.5800000000000002E-2</v>
      </c>
      <c r="T750" s="229">
        <f t="shared" si="69"/>
        <v>7.3070000000000004</v>
      </c>
      <c r="U750" s="230">
        <f t="shared" si="70"/>
        <v>3.5999999999999999E-3</v>
      </c>
      <c r="V750" s="229">
        <f t="shared" si="71"/>
        <v>3.4780000000000002</v>
      </c>
    </row>
    <row r="751" spans="2:22">
      <c r="B751" s="120" t="s">
        <v>2175</v>
      </c>
      <c r="C751" s="104">
        <v>3.84</v>
      </c>
      <c r="D751" s="104">
        <v>3.8159999999999998</v>
      </c>
      <c r="E751" s="104">
        <v>3.8439999999999999</v>
      </c>
      <c r="F751" s="104">
        <v>3.762</v>
      </c>
      <c r="G751" s="105">
        <v>2.8999999999999998E-3</v>
      </c>
      <c r="H751" s="225"/>
      <c r="I751" s="225"/>
      <c r="J751" s="120" t="s">
        <v>2207</v>
      </c>
      <c r="K751" s="104">
        <v>7.3470000000000004</v>
      </c>
      <c r="L751" s="104">
        <v>7.3440000000000003</v>
      </c>
      <c r="M751" s="104">
        <v>7.3579999999999997</v>
      </c>
      <c r="N751" s="104">
        <v>7.3310000000000004</v>
      </c>
      <c r="O751" s="105">
        <v>1E-4</v>
      </c>
      <c r="P751" s="225"/>
      <c r="Q751" s="228" t="str">
        <f t="shared" si="66"/>
        <v>21-11-2022</v>
      </c>
      <c r="R751" s="229">
        <f t="shared" si="67"/>
        <v>3.84</v>
      </c>
      <c r="S751" s="230">
        <f t="shared" si="68"/>
        <v>2.8999999999999998E-3</v>
      </c>
      <c r="T751" s="229">
        <f t="shared" si="69"/>
        <v>7.32</v>
      </c>
      <c r="U751" s="230">
        <f t="shared" si="70"/>
        <v>1.8E-3</v>
      </c>
      <c r="V751" s="229">
        <f t="shared" si="71"/>
        <v>3.4800000000000004</v>
      </c>
    </row>
    <row r="752" spans="2:22">
      <c r="B752" s="120" t="s">
        <v>2176</v>
      </c>
      <c r="C752" s="104">
        <v>3.758</v>
      </c>
      <c r="D752" s="104">
        <v>3.8319999999999999</v>
      </c>
      <c r="E752" s="104">
        <v>3.8319999999999999</v>
      </c>
      <c r="F752" s="104">
        <v>3.7469999999999999</v>
      </c>
      <c r="G752" s="105">
        <v>-2.1399999999999999E-2</v>
      </c>
      <c r="H752" s="225"/>
      <c r="I752" s="225"/>
      <c r="J752" s="120" t="s">
        <v>2208</v>
      </c>
      <c r="K752" s="104">
        <v>7.3869999999999996</v>
      </c>
      <c r="L752" s="104">
        <v>7.3760000000000003</v>
      </c>
      <c r="M752" s="104">
        <v>7.4029999999999996</v>
      </c>
      <c r="N752" s="104">
        <v>7.3730000000000002</v>
      </c>
      <c r="O752" s="105">
        <v>5.4000000000000003E-3</v>
      </c>
      <c r="P752" s="225"/>
      <c r="Q752" s="228" t="str">
        <f t="shared" si="66"/>
        <v>22-11-2022</v>
      </c>
      <c r="R752" s="229">
        <f t="shared" si="67"/>
        <v>3.758</v>
      </c>
      <c r="S752" s="230">
        <f t="shared" si="68"/>
        <v>-2.1399999999999999E-2</v>
      </c>
      <c r="T752" s="229">
        <f t="shared" si="69"/>
        <v>7.2850000000000001</v>
      </c>
      <c r="U752" s="230">
        <f t="shared" si="70"/>
        <v>-4.7999999999999996E-3</v>
      </c>
      <c r="V752" s="229">
        <f t="shared" si="71"/>
        <v>3.5270000000000001</v>
      </c>
    </row>
    <row r="753" spans="2:22">
      <c r="B753" s="120" t="s">
        <v>2177</v>
      </c>
      <c r="C753" s="104">
        <v>3.6890000000000001</v>
      </c>
      <c r="D753" s="104">
        <v>3.8290000000000002</v>
      </c>
      <c r="E753" s="104">
        <v>3.7989999999999999</v>
      </c>
      <c r="F753" s="104">
        <v>3.6890000000000001</v>
      </c>
      <c r="G753" s="105">
        <v>-1.83E-2</v>
      </c>
      <c r="H753" s="225"/>
      <c r="I753" s="225"/>
      <c r="J753" s="120" t="s">
        <v>2209</v>
      </c>
      <c r="K753" s="104">
        <v>7.4009999999999998</v>
      </c>
      <c r="L753" s="104">
        <v>7.3920000000000003</v>
      </c>
      <c r="M753" s="104">
        <v>7.407</v>
      </c>
      <c r="N753" s="104">
        <v>7.3769999999999998</v>
      </c>
      <c r="O753" s="105">
        <v>1.9E-3</v>
      </c>
      <c r="P753" s="225"/>
      <c r="Q753" s="228" t="str">
        <f t="shared" si="66"/>
        <v>23-11-2022</v>
      </c>
      <c r="R753" s="229">
        <f t="shared" si="67"/>
        <v>3.6890000000000001</v>
      </c>
      <c r="S753" s="230">
        <f t="shared" si="68"/>
        <v>-1.83E-2</v>
      </c>
      <c r="T753" s="229">
        <f t="shared" si="69"/>
        <v>7.2910000000000004</v>
      </c>
      <c r="U753" s="230">
        <f t="shared" si="70"/>
        <v>8.0000000000000004E-4</v>
      </c>
      <c r="V753" s="229">
        <f t="shared" si="71"/>
        <v>3.6020000000000003</v>
      </c>
    </row>
    <row r="754" spans="2:22">
      <c r="B754" s="120" t="s">
        <v>2178</v>
      </c>
      <c r="C754" s="104">
        <v>3.661</v>
      </c>
      <c r="D754" s="104">
        <v>3.6589999999999998</v>
      </c>
      <c r="E754" s="104">
        <v>3.661</v>
      </c>
      <c r="F754" s="104">
        <v>3.6589999999999998</v>
      </c>
      <c r="G754" s="105">
        <v>-7.4999999999999997E-3</v>
      </c>
      <c r="H754" s="225"/>
      <c r="I754" s="225"/>
      <c r="J754" s="120" t="s">
        <v>2210</v>
      </c>
      <c r="K754" s="104">
        <v>7.343</v>
      </c>
      <c r="L754" s="104">
        <v>7.4050000000000002</v>
      </c>
      <c r="M754" s="104">
        <v>7.4050000000000002</v>
      </c>
      <c r="N754" s="104">
        <v>7.343</v>
      </c>
      <c r="O754" s="105">
        <v>-7.7999999999999996E-3</v>
      </c>
      <c r="P754" s="225"/>
      <c r="Q754" s="228" t="str">
        <f t="shared" si="66"/>
        <v>24-11-2022</v>
      </c>
      <c r="R754" s="229">
        <f t="shared" si="67"/>
        <v>3.661</v>
      </c>
      <c r="S754" s="230">
        <f t="shared" si="68"/>
        <v>-7.4999999999999997E-3</v>
      </c>
      <c r="T754" s="229">
        <f t="shared" si="69"/>
        <v>7.2549999999999999</v>
      </c>
      <c r="U754" s="230">
        <f t="shared" si="70"/>
        <v>-4.8999999999999998E-3</v>
      </c>
      <c r="V754" s="229">
        <f t="shared" si="71"/>
        <v>3.5939999999999999</v>
      </c>
    </row>
    <row r="755" spans="2:22">
      <c r="B755" s="120" t="s">
        <v>2179</v>
      </c>
      <c r="C755" s="104">
        <v>3.6909999999999998</v>
      </c>
      <c r="D755" s="104">
        <v>3.661</v>
      </c>
      <c r="E755" s="104">
        <v>3.7559999999999998</v>
      </c>
      <c r="F755" s="104">
        <v>3.65</v>
      </c>
      <c r="G755" s="105">
        <v>8.0000000000000002E-3</v>
      </c>
      <c r="H755" s="225"/>
      <c r="I755" s="225"/>
      <c r="J755" s="119">
        <v>44928</v>
      </c>
      <c r="K755" s="104">
        <v>7.2770000000000001</v>
      </c>
      <c r="L755" s="104">
        <v>7.4160000000000004</v>
      </c>
      <c r="M755" s="104">
        <v>7.4160000000000004</v>
      </c>
      <c r="N755" s="104">
        <v>7.2770000000000001</v>
      </c>
      <c r="O755" s="105">
        <v>-8.9999999999999993E-3</v>
      </c>
      <c r="P755" s="225"/>
      <c r="Q755" s="228" t="str">
        <f t="shared" si="66"/>
        <v>25-11-2022</v>
      </c>
      <c r="R755" s="229">
        <f t="shared" si="67"/>
        <v>3.6909999999999998</v>
      </c>
      <c r="S755" s="230">
        <f t="shared" si="68"/>
        <v>8.0000000000000002E-3</v>
      </c>
      <c r="T755" s="229">
        <f t="shared" si="69"/>
        <v>7.3010000000000002</v>
      </c>
      <c r="U755" s="230">
        <f t="shared" si="70"/>
        <v>6.3E-3</v>
      </c>
      <c r="V755" s="229">
        <f t="shared" si="71"/>
        <v>3.6100000000000003</v>
      </c>
    </row>
    <row r="756" spans="2:22">
      <c r="B756" s="120" t="s">
        <v>2180</v>
      </c>
      <c r="C756" s="104">
        <v>3.6789999999999998</v>
      </c>
      <c r="D756" s="104">
        <v>3.6920000000000002</v>
      </c>
      <c r="E756" s="104">
        <v>3.72</v>
      </c>
      <c r="F756" s="104">
        <v>3.62</v>
      </c>
      <c r="G756" s="105">
        <v>-3.0000000000000001E-3</v>
      </c>
      <c r="H756" s="225"/>
      <c r="I756" s="225"/>
      <c r="J756" s="119">
        <v>44959</v>
      </c>
      <c r="K756" s="104">
        <v>7.2960000000000003</v>
      </c>
      <c r="L756" s="104">
        <v>7.2549999999999999</v>
      </c>
      <c r="M756" s="104">
        <v>7.2990000000000004</v>
      </c>
      <c r="N756" s="104">
        <v>7.2450000000000001</v>
      </c>
      <c r="O756" s="105">
        <v>2.5999999999999999E-3</v>
      </c>
      <c r="P756" s="225"/>
      <c r="Q756" s="228" t="str">
        <f t="shared" si="66"/>
        <v>28-11-2022</v>
      </c>
      <c r="R756" s="229">
        <f t="shared" si="67"/>
        <v>3.6789999999999998</v>
      </c>
      <c r="S756" s="230">
        <f t="shared" si="68"/>
        <v>-3.0000000000000001E-3</v>
      </c>
      <c r="T756" s="229">
        <f t="shared" si="69"/>
        <v>7.274</v>
      </c>
      <c r="U756" s="230">
        <f t="shared" si="70"/>
        <v>-3.7000000000000002E-3</v>
      </c>
      <c r="V756" s="229">
        <f t="shared" si="71"/>
        <v>3.5950000000000002</v>
      </c>
    </row>
    <row r="757" spans="2:22">
      <c r="B757" s="120" t="s">
        <v>2181</v>
      </c>
      <c r="C757" s="104">
        <v>3.75</v>
      </c>
      <c r="D757" s="104">
        <v>3.6920000000000002</v>
      </c>
      <c r="E757" s="104">
        <v>3.7629999999999999</v>
      </c>
      <c r="F757" s="104">
        <v>3.6480000000000001</v>
      </c>
      <c r="G757" s="105">
        <v>1.9099999999999999E-2</v>
      </c>
      <c r="H757" s="225"/>
      <c r="I757" s="225"/>
      <c r="J757" s="119">
        <v>44987</v>
      </c>
      <c r="K757" s="104">
        <v>7.2770000000000001</v>
      </c>
      <c r="L757" s="104">
        <v>7.2869999999999999</v>
      </c>
      <c r="M757" s="104">
        <v>7.298</v>
      </c>
      <c r="N757" s="104">
        <v>7.2770000000000001</v>
      </c>
      <c r="O757" s="105">
        <v>-2.5999999999999999E-3</v>
      </c>
      <c r="P757" s="225"/>
      <c r="Q757" s="228" t="str">
        <f t="shared" si="66"/>
        <v>29-11-2022</v>
      </c>
      <c r="R757" s="229">
        <f t="shared" si="67"/>
        <v>3.75</v>
      </c>
      <c r="S757" s="230">
        <f t="shared" si="68"/>
        <v>1.9099999999999999E-2</v>
      </c>
      <c r="T757" s="229">
        <f t="shared" si="69"/>
        <v>7.2789999999999999</v>
      </c>
      <c r="U757" s="230">
        <f t="shared" si="70"/>
        <v>6.9999999999999999E-4</v>
      </c>
      <c r="V757" s="229">
        <f t="shared" si="71"/>
        <v>3.5289999999999999</v>
      </c>
    </row>
    <row r="758" spans="2:22">
      <c r="B758" s="120" t="s">
        <v>2182</v>
      </c>
      <c r="C758" s="104">
        <v>3.6110000000000002</v>
      </c>
      <c r="D758" s="104">
        <v>3.7480000000000002</v>
      </c>
      <c r="E758" s="104">
        <v>3.798</v>
      </c>
      <c r="F758" s="104">
        <v>3.6</v>
      </c>
      <c r="G758" s="105">
        <v>-3.6999999999999998E-2</v>
      </c>
      <c r="H758" s="225"/>
      <c r="I758" s="225"/>
      <c r="J758" s="119">
        <v>45018</v>
      </c>
      <c r="K758" s="104">
        <v>7.2770000000000001</v>
      </c>
      <c r="L758" s="104">
        <v>7.2779999999999996</v>
      </c>
      <c r="M758" s="104">
        <v>7.2779999999999996</v>
      </c>
      <c r="N758" s="104">
        <v>7.2770000000000001</v>
      </c>
      <c r="O758" s="105">
        <v>0</v>
      </c>
      <c r="P758" s="225"/>
      <c r="Q758" s="228" t="str">
        <f t="shared" si="66"/>
        <v>30-11-2022</v>
      </c>
      <c r="R758" s="229">
        <f t="shared" si="67"/>
        <v>3.6110000000000002</v>
      </c>
      <c r="S758" s="230">
        <f t="shared" si="68"/>
        <v>-3.6999999999999998E-2</v>
      </c>
      <c r="T758" s="229">
        <f t="shared" si="69"/>
        <v>7.28</v>
      </c>
      <c r="U758" s="230">
        <f t="shared" si="70"/>
        <v>1E-4</v>
      </c>
      <c r="V758" s="229">
        <f t="shared" si="71"/>
        <v>3.669</v>
      </c>
    </row>
    <row r="759" spans="2:22">
      <c r="B759" s="119">
        <v>44573</v>
      </c>
      <c r="C759" s="104">
        <v>3.51</v>
      </c>
      <c r="D759" s="104">
        <v>3.62</v>
      </c>
      <c r="E759" s="104">
        <v>3.64</v>
      </c>
      <c r="F759" s="104">
        <v>3.5049999999999999</v>
      </c>
      <c r="G759" s="105">
        <v>-2.7900000000000001E-2</v>
      </c>
      <c r="H759" s="225"/>
      <c r="I759" s="225"/>
      <c r="J759" s="119">
        <v>45079</v>
      </c>
      <c r="K759" s="104">
        <v>7.32</v>
      </c>
      <c r="L759" s="104">
        <v>7.3090000000000002</v>
      </c>
      <c r="M759" s="104">
        <v>7.335</v>
      </c>
      <c r="N759" s="104">
        <v>7.3090000000000002</v>
      </c>
      <c r="O759" s="105">
        <v>5.8999999999999999E-3</v>
      </c>
      <c r="P759" s="225"/>
      <c r="Q759" s="228">
        <f t="shared" si="66"/>
        <v>44573</v>
      </c>
      <c r="R759" s="229">
        <f t="shared" si="67"/>
        <v>3.51</v>
      </c>
      <c r="S759" s="230">
        <f t="shared" si="68"/>
        <v>-2.7900000000000001E-2</v>
      </c>
      <c r="T759" s="229">
        <f t="shared" si="69"/>
        <v>7.21</v>
      </c>
      <c r="U759" s="230">
        <f t="shared" si="70"/>
        <v>-9.5999999999999992E-3</v>
      </c>
      <c r="V759" s="229">
        <f t="shared" si="71"/>
        <v>3.7</v>
      </c>
    </row>
    <row r="760" spans="2:22">
      <c r="B760" s="119">
        <v>44604</v>
      </c>
      <c r="C760" s="104">
        <v>3.492</v>
      </c>
      <c r="D760" s="104">
        <v>3.5139999999999998</v>
      </c>
      <c r="E760" s="104">
        <v>3.6379999999999999</v>
      </c>
      <c r="F760" s="104">
        <v>3.4740000000000002</v>
      </c>
      <c r="G760" s="105">
        <v>-5.3E-3</v>
      </c>
      <c r="H760" s="225"/>
      <c r="I760" s="225"/>
      <c r="J760" s="119">
        <v>45109</v>
      </c>
      <c r="K760" s="104">
        <v>7.3090000000000002</v>
      </c>
      <c r="L760" s="104">
        <v>7.3319999999999999</v>
      </c>
      <c r="M760" s="104">
        <v>7.3319999999999999</v>
      </c>
      <c r="N760" s="104">
        <v>7.306</v>
      </c>
      <c r="O760" s="105">
        <v>-1.5E-3</v>
      </c>
      <c r="P760" s="225"/>
      <c r="Q760" s="228">
        <f t="shared" si="66"/>
        <v>44604</v>
      </c>
      <c r="R760" s="229">
        <f t="shared" si="67"/>
        <v>3.492</v>
      </c>
      <c r="S760" s="230">
        <f t="shared" si="68"/>
        <v>-5.3E-3</v>
      </c>
      <c r="T760" s="229">
        <f t="shared" si="69"/>
        <v>7.2210000000000001</v>
      </c>
      <c r="U760" s="230">
        <f t="shared" si="70"/>
        <v>1.5E-3</v>
      </c>
      <c r="V760" s="229">
        <f t="shared" si="71"/>
        <v>3.7290000000000001</v>
      </c>
    </row>
    <row r="761" spans="2:22">
      <c r="B761" s="119">
        <v>44693</v>
      </c>
      <c r="C761" s="104">
        <v>3.5830000000000002</v>
      </c>
      <c r="D761" s="104">
        <v>3.5190000000000001</v>
      </c>
      <c r="E761" s="104">
        <v>3.6120000000000001</v>
      </c>
      <c r="F761" s="104">
        <v>3.5019999999999998</v>
      </c>
      <c r="G761" s="105">
        <v>2.6100000000000002E-2</v>
      </c>
      <c r="H761" s="225"/>
      <c r="I761" s="225"/>
      <c r="J761" s="119">
        <v>45140</v>
      </c>
      <c r="K761" s="104">
        <v>7.3440000000000003</v>
      </c>
      <c r="L761" s="104">
        <v>7.33</v>
      </c>
      <c r="M761" s="104">
        <v>7.3579999999999997</v>
      </c>
      <c r="N761" s="104">
        <v>7.31</v>
      </c>
      <c r="O761" s="105">
        <v>4.7999999999999996E-3</v>
      </c>
      <c r="P761" s="225"/>
      <c r="Q761" s="228">
        <f t="shared" si="66"/>
        <v>44693</v>
      </c>
      <c r="R761" s="229">
        <f t="shared" si="67"/>
        <v>3.5830000000000002</v>
      </c>
      <c r="S761" s="230">
        <f t="shared" si="68"/>
        <v>2.6100000000000002E-2</v>
      </c>
      <c r="T761" s="229">
        <f t="shared" si="69"/>
        <v>7.226</v>
      </c>
      <c r="U761" s="230">
        <f t="shared" si="70"/>
        <v>6.9999999999999999E-4</v>
      </c>
      <c r="V761" s="229">
        <f t="shared" si="71"/>
        <v>3.6429999999999998</v>
      </c>
    </row>
    <row r="762" spans="2:22">
      <c r="B762" s="119">
        <v>44724</v>
      </c>
      <c r="C762" s="104">
        <v>3.5310000000000001</v>
      </c>
      <c r="D762" s="104">
        <v>3.5859999999999999</v>
      </c>
      <c r="E762" s="104">
        <v>3.6059999999999999</v>
      </c>
      <c r="F762" s="104">
        <v>3.508</v>
      </c>
      <c r="G762" s="105">
        <v>-1.43E-2</v>
      </c>
      <c r="H762" s="225"/>
      <c r="I762" s="225"/>
      <c r="J762" s="119">
        <v>45171</v>
      </c>
      <c r="K762" s="104">
        <v>7.3440000000000003</v>
      </c>
      <c r="L762" s="104">
        <v>7.343</v>
      </c>
      <c r="M762" s="104">
        <v>7.36</v>
      </c>
      <c r="N762" s="104">
        <v>7.3380000000000001</v>
      </c>
      <c r="O762" s="105">
        <v>0</v>
      </c>
      <c r="P762" s="225"/>
      <c r="Q762" s="228">
        <f t="shared" si="66"/>
        <v>44724</v>
      </c>
      <c r="R762" s="229">
        <f t="shared" si="67"/>
        <v>3.5310000000000001</v>
      </c>
      <c r="S762" s="230">
        <f t="shared" si="68"/>
        <v>-1.43E-2</v>
      </c>
      <c r="T762" s="229">
        <f t="shared" si="69"/>
        <v>7.2489999999999997</v>
      </c>
      <c r="U762" s="230">
        <f t="shared" si="70"/>
        <v>3.2000000000000002E-3</v>
      </c>
      <c r="V762" s="229">
        <f t="shared" si="71"/>
        <v>3.7179999999999995</v>
      </c>
    </row>
    <row r="763" spans="2:22">
      <c r="B763" s="119">
        <v>44754</v>
      </c>
      <c r="C763" s="104">
        <v>3.4209999999999998</v>
      </c>
      <c r="D763" s="104">
        <v>3.5419999999999998</v>
      </c>
      <c r="E763" s="104">
        <v>3.5590000000000002</v>
      </c>
      <c r="F763" s="104">
        <v>3.4020000000000001</v>
      </c>
      <c r="G763" s="105">
        <v>-3.1399999999999997E-2</v>
      </c>
      <c r="H763" s="225"/>
      <c r="I763" s="225"/>
      <c r="J763" s="119">
        <v>45201</v>
      </c>
      <c r="K763" s="104">
        <v>7.3630000000000004</v>
      </c>
      <c r="L763" s="104">
        <v>7.3559999999999999</v>
      </c>
      <c r="M763" s="104">
        <v>7.37</v>
      </c>
      <c r="N763" s="104">
        <v>7.351</v>
      </c>
      <c r="O763" s="105">
        <v>2.5999999999999999E-3</v>
      </c>
      <c r="P763" s="225"/>
      <c r="Q763" s="228">
        <f t="shared" si="66"/>
        <v>44754</v>
      </c>
      <c r="R763" s="229">
        <f t="shared" si="67"/>
        <v>3.4209999999999998</v>
      </c>
      <c r="S763" s="230">
        <f t="shared" si="68"/>
        <v>-3.1399999999999997E-2</v>
      </c>
      <c r="T763" s="229">
        <f t="shared" si="69"/>
        <v>7.2690000000000001</v>
      </c>
      <c r="U763" s="230">
        <f t="shared" si="70"/>
        <v>2.8E-3</v>
      </c>
      <c r="V763" s="229">
        <f t="shared" si="71"/>
        <v>3.8480000000000003</v>
      </c>
    </row>
    <row r="764" spans="2:22">
      <c r="B764" s="119">
        <v>44785</v>
      </c>
      <c r="C764" s="104">
        <v>3.4889999999999999</v>
      </c>
      <c r="D764" s="104">
        <v>3.4350000000000001</v>
      </c>
      <c r="E764" s="104">
        <v>3.5059999999999998</v>
      </c>
      <c r="F764" s="104">
        <v>3.4350000000000001</v>
      </c>
      <c r="G764" s="105">
        <v>2.01E-2</v>
      </c>
      <c r="H764" s="225"/>
      <c r="I764" s="225"/>
      <c r="J764" s="120" t="s">
        <v>2211</v>
      </c>
      <c r="K764" s="104">
        <v>7.3659999999999997</v>
      </c>
      <c r="L764" s="104">
        <v>7.3869999999999996</v>
      </c>
      <c r="M764" s="104">
        <v>7.3869999999999996</v>
      </c>
      <c r="N764" s="104">
        <v>7.36</v>
      </c>
      <c r="O764" s="105">
        <v>4.0000000000000002E-4</v>
      </c>
      <c r="P764" s="225"/>
      <c r="Q764" s="228">
        <f t="shared" si="66"/>
        <v>44785</v>
      </c>
      <c r="R764" s="229">
        <f t="shared" si="67"/>
        <v>3.4889999999999999</v>
      </c>
      <c r="S764" s="230">
        <f t="shared" si="68"/>
        <v>2.01E-2</v>
      </c>
      <c r="T764" s="229">
        <f t="shared" si="69"/>
        <v>7.2880000000000003</v>
      </c>
      <c r="U764" s="230">
        <f t="shared" si="70"/>
        <v>2.5999999999999999E-3</v>
      </c>
      <c r="V764" s="229">
        <f t="shared" si="71"/>
        <v>3.7990000000000004</v>
      </c>
    </row>
    <row r="765" spans="2:22">
      <c r="B765" s="119">
        <v>44816</v>
      </c>
      <c r="C765" s="104">
        <v>3.5859999999999999</v>
      </c>
      <c r="D765" s="104">
        <v>3.4889999999999999</v>
      </c>
      <c r="E765" s="104">
        <v>3.5950000000000002</v>
      </c>
      <c r="F765" s="104">
        <v>3.452</v>
      </c>
      <c r="G765" s="105">
        <v>2.76E-2</v>
      </c>
      <c r="H765" s="225"/>
      <c r="I765" s="225"/>
      <c r="J765" s="120" t="s">
        <v>2212</v>
      </c>
      <c r="K765" s="104">
        <v>7.3710000000000004</v>
      </c>
      <c r="L765" s="104">
        <v>7.4080000000000004</v>
      </c>
      <c r="M765" s="104">
        <v>7.4080000000000004</v>
      </c>
      <c r="N765" s="104">
        <v>7.3689999999999998</v>
      </c>
      <c r="O765" s="105">
        <v>6.9999999999999999E-4</v>
      </c>
      <c r="P765" s="225"/>
      <c r="Q765" s="228">
        <f t="shared" si="66"/>
        <v>44816</v>
      </c>
      <c r="R765" s="229">
        <f t="shared" si="67"/>
        <v>3.5859999999999999</v>
      </c>
      <c r="S765" s="230">
        <f t="shared" si="68"/>
        <v>2.76E-2</v>
      </c>
      <c r="T765" s="229">
        <f t="shared" si="69"/>
        <v>7.2990000000000004</v>
      </c>
      <c r="U765" s="230">
        <f t="shared" si="70"/>
        <v>1.5E-3</v>
      </c>
      <c r="V765" s="229">
        <f t="shared" si="71"/>
        <v>3.7130000000000005</v>
      </c>
    </row>
    <row r="766" spans="2:22">
      <c r="B766" s="119">
        <v>44907</v>
      </c>
      <c r="C766" s="104">
        <v>3.617</v>
      </c>
      <c r="D766" s="104">
        <v>3.5859999999999999</v>
      </c>
      <c r="E766" s="104">
        <v>3.6320000000000001</v>
      </c>
      <c r="F766" s="104">
        <v>3.52</v>
      </c>
      <c r="G766" s="105">
        <v>8.6999999999999994E-3</v>
      </c>
      <c r="H766" s="225"/>
      <c r="I766" s="225"/>
      <c r="J766" s="120" t="s">
        <v>2213</v>
      </c>
      <c r="K766" s="104">
        <v>7.3470000000000004</v>
      </c>
      <c r="L766" s="104">
        <v>7.3780000000000001</v>
      </c>
      <c r="M766" s="104">
        <v>7.3810000000000002</v>
      </c>
      <c r="N766" s="104">
        <v>7.3449999999999998</v>
      </c>
      <c r="O766" s="105">
        <v>-3.3E-3</v>
      </c>
      <c r="P766" s="225"/>
      <c r="Q766" s="228">
        <f t="shared" si="66"/>
        <v>44907</v>
      </c>
      <c r="R766" s="229">
        <f t="shared" si="67"/>
        <v>3.617</v>
      </c>
      <c r="S766" s="230">
        <f t="shared" si="68"/>
        <v>8.6999999999999994E-3</v>
      </c>
      <c r="T766" s="229">
        <f t="shared" si="69"/>
        <v>7.2939999999999996</v>
      </c>
      <c r="U766" s="230">
        <f t="shared" si="70"/>
        <v>-6.9999999999999999E-4</v>
      </c>
      <c r="V766" s="229">
        <f t="shared" si="71"/>
        <v>3.6769999999999996</v>
      </c>
    </row>
    <row r="767" spans="2:22">
      <c r="B767" s="120" t="s">
        <v>2183</v>
      </c>
      <c r="C767" s="104">
        <v>3.5009999999999999</v>
      </c>
      <c r="D767" s="104">
        <v>3.6080000000000001</v>
      </c>
      <c r="E767" s="104">
        <v>3.63</v>
      </c>
      <c r="F767" s="104">
        <v>3.4209999999999998</v>
      </c>
      <c r="G767" s="105">
        <v>-3.2000000000000001E-2</v>
      </c>
      <c r="H767" s="225"/>
      <c r="I767" s="225"/>
      <c r="J767" s="120" t="s">
        <v>2214</v>
      </c>
      <c r="K767" s="104">
        <v>7.3419999999999996</v>
      </c>
      <c r="L767" s="104">
        <v>7.3630000000000004</v>
      </c>
      <c r="M767" s="104">
        <v>7.3630000000000004</v>
      </c>
      <c r="N767" s="104">
        <v>7.335</v>
      </c>
      <c r="O767" s="105">
        <v>-6.9999999999999999E-4</v>
      </c>
      <c r="P767" s="225"/>
      <c r="Q767" s="228" t="str">
        <f t="shared" si="66"/>
        <v>13-12-2022</v>
      </c>
      <c r="R767" s="229">
        <f t="shared" si="67"/>
        <v>3.5009999999999999</v>
      </c>
      <c r="S767" s="230">
        <f t="shared" si="68"/>
        <v>-3.2000000000000001E-2</v>
      </c>
      <c r="T767" s="229">
        <f t="shared" si="69"/>
        <v>7.2649999999999997</v>
      </c>
      <c r="U767" s="230">
        <f t="shared" si="70"/>
        <v>-4.0000000000000001E-3</v>
      </c>
      <c r="V767" s="229">
        <f t="shared" si="71"/>
        <v>3.7639999999999998</v>
      </c>
    </row>
    <row r="768" spans="2:22">
      <c r="B768" s="120" t="s">
        <v>2184</v>
      </c>
      <c r="C768" s="104">
        <v>3.4790000000000001</v>
      </c>
      <c r="D768" s="104">
        <v>3.4990000000000001</v>
      </c>
      <c r="E768" s="104">
        <v>3.5609999999999999</v>
      </c>
      <c r="F768" s="104">
        <v>3.4609999999999999</v>
      </c>
      <c r="G768" s="105">
        <v>-6.3E-3</v>
      </c>
      <c r="H768" s="225"/>
      <c r="I768" s="225"/>
      <c r="J768" s="120" t="s">
        <v>2215</v>
      </c>
      <c r="K768" s="104">
        <v>7.3879999999999999</v>
      </c>
      <c r="L768" s="104">
        <v>7.4050000000000002</v>
      </c>
      <c r="M768" s="104">
        <v>7.4050000000000002</v>
      </c>
      <c r="N768" s="104">
        <v>7.3579999999999997</v>
      </c>
      <c r="O768" s="105">
        <v>6.3E-3</v>
      </c>
      <c r="P768" s="225"/>
      <c r="Q768" s="228" t="str">
        <f t="shared" si="66"/>
        <v>14-12-2022</v>
      </c>
      <c r="R768" s="229">
        <f t="shared" si="67"/>
        <v>3.4790000000000001</v>
      </c>
      <c r="S768" s="230">
        <f t="shared" si="68"/>
        <v>-6.3E-3</v>
      </c>
      <c r="T768" s="229">
        <f t="shared" si="69"/>
        <v>7.2210000000000001</v>
      </c>
      <c r="U768" s="230">
        <f t="shared" si="70"/>
        <v>-6.1000000000000004E-3</v>
      </c>
      <c r="V768" s="229">
        <f t="shared" si="71"/>
        <v>3.742</v>
      </c>
    </row>
    <row r="769" spans="2:22">
      <c r="B769" s="120" t="s">
        <v>2185</v>
      </c>
      <c r="C769" s="104">
        <v>3.45</v>
      </c>
      <c r="D769" s="104">
        <v>3.4969999999999999</v>
      </c>
      <c r="E769" s="104">
        <v>3.5230000000000001</v>
      </c>
      <c r="F769" s="104">
        <v>3.4279999999999999</v>
      </c>
      <c r="G769" s="105">
        <v>-8.3999999999999995E-3</v>
      </c>
      <c r="H769" s="225"/>
      <c r="I769" s="225"/>
      <c r="J769" s="120" t="s">
        <v>2216</v>
      </c>
      <c r="K769" s="104">
        <v>7.37</v>
      </c>
      <c r="L769" s="104">
        <v>7.3860000000000001</v>
      </c>
      <c r="M769" s="104">
        <v>7.3860000000000001</v>
      </c>
      <c r="N769" s="104">
        <v>7.3609999999999998</v>
      </c>
      <c r="O769" s="105">
        <v>-2.3999999999999998E-3</v>
      </c>
      <c r="P769" s="225"/>
      <c r="Q769" s="228" t="str">
        <f t="shared" si="66"/>
        <v>15-12-2022</v>
      </c>
      <c r="R769" s="229">
        <f t="shared" si="67"/>
        <v>3.45</v>
      </c>
      <c r="S769" s="230">
        <f t="shared" si="68"/>
        <v>-8.3999999999999995E-3</v>
      </c>
      <c r="T769" s="229">
        <f t="shared" si="69"/>
        <v>7.2679999999999998</v>
      </c>
      <c r="U769" s="230">
        <f t="shared" si="70"/>
        <v>6.4999999999999997E-3</v>
      </c>
      <c r="V769" s="229">
        <f t="shared" si="71"/>
        <v>3.8179999999999996</v>
      </c>
    </row>
    <row r="770" spans="2:22">
      <c r="B770" s="120" t="s">
        <v>2186</v>
      </c>
      <c r="C770" s="104">
        <v>3.488</v>
      </c>
      <c r="D770" s="104">
        <v>3.464</v>
      </c>
      <c r="E770" s="104">
        <v>3.5569999999999999</v>
      </c>
      <c r="F770" s="104">
        <v>3.4590000000000001</v>
      </c>
      <c r="G770" s="105">
        <v>1.09E-2</v>
      </c>
      <c r="H770" s="225"/>
      <c r="I770" s="225"/>
      <c r="J770" s="120" t="s">
        <v>2217</v>
      </c>
      <c r="K770" s="104">
        <v>7.391</v>
      </c>
      <c r="L770" s="104">
        <v>7.3929999999999998</v>
      </c>
      <c r="M770" s="104">
        <v>7.3959999999999999</v>
      </c>
      <c r="N770" s="104">
        <v>7.3730000000000002</v>
      </c>
      <c r="O770" s="105">
        <v>2.8E-3</v>
      </c>
      <c r="P770" s="225"/>
      <c r="Q770" s="228" t="str">
        <f t="shared" si="66"/>
        <v>16-12-2022</v>
      </c>
      <c r="R770" s="229">
        <f t="shared" si="67"/>
        <v>3.488</v>
      </c>
      <c r="S770" s="230">
        <f t="shared" si="68"/>
        <v>1.09E-2</v>
      </c>
      <c r="T770" s="229">
        <f t="shared" si="69"/>
        <v>7.2809999999999997</v>
      </c>
      <c r="U770" s="230">
        <f t="shared" si="70"/>
        <v>1.8E-3</v>
      </c>
      <c r="V770" s="229">
        <f t="shared" si="71"/>
        <v>3.7929999999999997</v>
      </c>
    </row>
    <row r="771" spans="2:22">
      <c r="B771" s="120" t="s">
        <v>2187</v>
      </c>
      <c r="C771" s="104">
        <v>3.59</v>
      </c>
      <c r="D771" s="104">
        <v>3.51</v>
      </c>
      <c r="E771" s="104">
        <v>3.601</v>
      </c>
      <c r="F771" s="104">
        <v>3.4969999999999999</v>
      </c>
      <c r="G771" s="105">
        <v>2.9399999999999999E-2</v>
      </c>
      <c r="H771" s="225"/>
      <c r="I771" s="225"/>
      <c r="J771" s="120" t="s">
        <v>2218</v>
      </c>
      <c r="K771" s="104">
        <v>7.4290000000000003</v>
      </c>
      <c r="L771" s="104">
        <v>7.4029999999999996</v>
      </c>
      <c r="M771" s="104">
        <v>7.4379999999999997</v>
      </c>
      <c r="N771" s="104">
        <v>7.4009999999999998</v>
      </c>
      <c r="O771" s="105">
        <v>5.1000000000000004E-3</v>
      </c>
      <c r="P771" s="225"/>
      <c r="Q771" s="228" t="str">
        <f t="shared" si="66"/>
        <v>19-12-2022</v>
      </c>
      <c r="R771" s="229">
        <f t="shared" si="67"/>
        <v>3.59</v>
      </c>
      <c r="S771" s="230">
        <f t="shared" si="68"/>
        <v>2.9399999999999999E-2</v>
      </c>
      <c r="T771" s="229">
        <f t="shared" si="69"/>
        <v>7.2969999999999997</v>
      </c>
      <c r="U771" s="230">
        <f t="shared" si="70"/>
        <v>2.2000000000000001E-3</v>
      </c>
      <c r="V771" s="229">
        <f t="shared" si="71"/>
        <v>3.7069999999999999</v>
      </c>
    </row>
    <row r="772" spans="2:22">
      <c r="B772" s="120" t="s">
        <v>2188</v>
      </c>
      <c r="C772" s="104">
        <v>3.6920000000000002</v>
      </c>
      <c r="D772" s="104">
        <v>3.5960000000000001</v>
      </c>
      <c r="E772" s="104">
        <v>3.7109999999999999</v>
      </c>
      <c r="F772" s="104">
        <v>3.5830000000000002</v>
      </c>
      <c r="G772" s="105">
        <v>2.8299999999999999E-2</v>
      </c>
      <c r="H772" s="225"/>
      <c r="I772" s="225"/>
      <c r="J772" s="120" t="s">
        <v>2219</v>
      </c>
      <c r="K772" s="104">
        <v>7.391</v>
      </c>
      <c r="L772" s="104">
        <v>7.431</v>
      </c>
      <c r="M772" s="104">
        <v>7.431</v>
      </c>
      <c r="N772" s="104">
        <v>7.375</v>
      </c>
      <c r="O772" s="105">
        <v>-5.1000000000000004E-3</v>
      </c>
      <c r="P772" s="225"/>
      <c r="Q772" s="228" t="str">
        <f t="shared" si="66"/>
        <v>20-12-2022</v>
      </c>
      <c r="R772" s="229">
        <f t="shared" si="67"/>
        <v>3.6920000000000002</v>
      </c>
      <c r="S772" s="230">
        <f t="shared" si="68"/>
        <v>2.8299999999999999E-2</v>
      </c>
      <c r="T772" s="229">
        <f t="shared" si="69"/>
        <v>7.2990000000000004</v>
      </c>
      <c r="U772" s="230">
        <f t="shared" si="70"/>
        <v>2.9999999999999997E-4</v>
      </c>
      <c r="V772" s="229">
        <f t="shared" si="71"/>
        <v>3.6070000000000002</v>
      </c>
    </row>
    <row r="773" spans="2:22">
      <c r="B773" s="120" t="s">
        <v>2189</v>
      </c>
      <c r="C773" s="104">
        <v>3.673</v>
      </c>
      <c r="D773" s="104">
        <v>3.7050000000000001</v>
      </c>
      <c r="E773" s="104">
        <v>3.722</v>
      </c>
      <c r="F773" s="104">
        <v>3.621</v>
      </c>
      <c r="G773" s="105">
        <v>-5.1000000000000004E-3</v>
      </c>
      <c r="H773" s="225"/>
      <c r="I773" s="225"/>
      <c r="J773" s="120" t="s">
        <v>2220</v>
      </c>
      <c r="K773" s="104">
        <v>7.4189999999999996</v>
      </c>
      <c r="L773" s="104">
        <v>7.39</v>
      </c>
      <c r="M773" s="104">
        <v>7.4219999999999997</v>
      </c>
      <c r="N773" s="104">
        <v>7.3730000000000002</v>
      </c>
      <c r="O773" s="105">
        <v>3.8E-3</v>
      </c>
      <c r="P773" s="225"/>
      <c r="Q773" s="228" t="str">
        <f t="shared" ref="Q773:Q836" si="72">IFERROR(VLOOKUP(B773,J:O,1,FALSE),0)</f>
        <v>21-12-2022</v>
      </c>
      <c r="R773" s="229">
        <f t="shared" ref="R773:R836" si="73">IFERROR(VLOOKUP(Q773,B:G,2,FALSE),0)</f>
        <v>3.673</v>
      </c>
      <c r="S773" s="230">
        <f t="shared" ref="S773:S836" si="74">IFERROR(VLOOKUP(Q773,B:G,6,FALSE),0)</f>
        <v>-5.1000000000000004E-3</v>
      </c>
      <c r="T773" s="229">
        <f t="shared" ref="T773:T836" si="75">IFERROR(VLOOKUP(Q773,J:O,2,FALSE),0)</f>
        <v>7.2869999999999999</v>
      </c>
      <c r="U773" s="230">
        <f t="shared" ref="U773:U836" si="76">IFERROR(VLOOKUP(Q773,J:O,6,FALSE),0)</f>
        <v>-1.6000000000000001E-3</v>
      </c>
      <c r="V773" s="229">
        <f t="shared" si="71"/>
        <v>3.6139999999999999</v>
      </c>
    </row>
    <row r="774" spans="2:22">
      <c r="B774" s="120" t="s">
        <v>2190</v>
      </c>
      <c r="C774" s="104">
        <v>3.6859999999999999</v>
      </c>
      <c r="D774" s="104">
        <v>3.6659999999999999</v>
      </c>
      <c r="E774" s="104">
        <v>3.6920000000000002</v>
      </c>
      <c r="F774" s="104">
        <v>3.6280000000000001</v>
      </c>
      <c r="G774" s="105">
        <v>3.5000000000000001E-3</v>
      </c>
      <c r="H774" s="225"/>
      <c r="I774" s="225"/>
      <c r="J774" s="120" t="s">
        <v>2221</v>
      </c>
      <c r="K774" s="104">
        <v>7.4480000000000004</v>
      </c>
      <c r="L774" s="104">
        <v>7.4530000000000003</v>
      </c>
      <c r="M774" s="104">
        <v>7.4530000000000003</v>
      </c>
      <c r="N774" s="104">
        <v>7.431</v>
      </c>
      <c r="O774" s="105">
        <v>3.8999999999999998E-3</v>
      </c>
      <c r="P774" s="225"/>
      <c r="Q774" s="228" t="str">
        <f t="shared" si="72"/>
        <v>22-12-2022</v>
      </c>
      <c r="R774" s="229">
        <f t="shared" si="73"/>
        <v>3.6859999999999999</v>
      </c>
      <c r="S774" s="230">
        <f t="shared" si="74"/>
        <v>3.5000000000000001E-3</v>
      </c>
      <c r="T774" s="229">
        <f t="shared" si="75"/>
        <v>7.3159999999999998</v>
      </c>
      <c r="U774" s="230">
        <f t="shared" si="76"/>
        <v>4.0000000000000001E-3</v>
      </c>
      <c r="V774" s="229">
        <f t="shared" ref="V774:V837" si="77">T774-R774</f>
        <v>3.63</v>
      </c>
    </row>
    <row r="775" spans="2:22">
      <c r="B775" s="120" t="s">
        <v>2191</v>
      </c>
      <c r="C775" s="104">
        <v>3.7509999999999999</v>
      </c>
      <c r="D775" s="104">
        <v>3.6819999999999999</v>
      </c>
      <c r="E775" s="104">
        <v>3.7530000000000001</v>
      </c>
      <c r="F775" s="104">
        <v>3.6760000000000002</v>
      </c>
      <c r="G775" s="105">
        <v>1.7600000000000001E-2</v>
      </c>
      <c r="H775" s="225"/>
      <c r="I775" s="225"/>
      <c r="J775" s="120" t="s">
        <v>2222</v>
      </c>
      <c r="K775" s="104">
        <v>7.4569999999999999</v>
      </c>
      <c r="L775" s="104">
        <v>7.4459999999999997</v>
      </c>
      <c r="M775" s="104">
        <v>7.4649999999999999</v>
      </c>
      <c r="N775" s="104">
        <v>7.4340000000000002</v>
      </c>
      <c r="O775" s="105">
        <v>1.1999999999999999E-3</v>
      </c>
      <c r="P775" s="225"/>
      <c r="Q775" s="228" t="str">
        <f t="shared" si="72"/>
        <v>23-12-2022</v>
      </c>
      <c r="R775" s="229">
        <f t="shared" si="73"/>
        <v>3.7509999999999999</v>
      </c>
      <c r="S775" s="230">
        <f t="shared" si="74"/>
        <v>1.7600000000000001E-2</v>
      </c>
      <c r="T775" s="229">
        <f t="shared" si="75"/>
        <v>7.3179999999999996</v>
      </c>
      <c r="U775" s="230">
        <f t="shared" si="76"/>
        <v>2.9999999999999997E-4</v>
      </c>
      <c r="V775" s="229">
        <f t="shared" si="77"/>
        <v>3.5669999999999997</v>
      </c>
    </row>
    <row r="776" spans="2:22">
      <c r="B776" s="120" t="s">
        <v>2192</v>
      </c>
      <c r="C776" s="104">
        <v>3.7429999999999999</v>
      </c>
      <c r="D776" s="104">
        <v>3.7450000000000001</v>
      </c>
      <c r="E776" s="104">
        <v>3.7450000000000001</v>
      </c>
      <c r="F776" s="104">
        <v>3.7429999999999999</v>
      </c>
      <c r="G776" s="105">
        <v>-2E-3</v>
      </c>
      <c r="H776" s="225"/>
      <c r="I776" s="225"/>
      <c r="J776" s="119">
        <v>44929</v>
      </c>
      <c r="K776" s="104">
        <v>7.4340000000000002</v>
      </c>
      <c r="L776" s="104">
        <v>7.468</v>
      </c>
      <c r="M776" s="104">
        <v>7.468</v>
      </c>
      <c r="N776" s="104">
        <v>7.4189999999999996</v>
      </c>
      <c r="O776" s="105">
        <v>-3.0999999999999999E-3</v>
      </c>
      <c r="P776" s="225"/>
      <c r="Q776" s="228" t="str">
        <f t="shared" si="72"/>
        <v>26-12-2022</v>
      </c>
      <c r="R776" s="229">
        <f t="shared" si="73"/>
        <v>3.7429999999999999</v>
      </c>
      <c r="S776" s="230">
        <f t="shared" si="74"/>
        <v>-2E-3</v>
      </c>
      <c r="T776" s="229">
        <f t="shared" si="75"/>
        <v>7.319</v>
      </c>
      <c r="U776" s="230">
        <f t="shared" si="76"/>
        <v>1E-4</v>
      </c>
      <c r="V776" s="229">
        <f t="shared" si="77"/>
        <v>3.5760000000000001</v>
      </c>
    </row>
    <row r="777" spans="2:22">
      <c r="B777" s="120" t="s">
        <v>2193</v>
      </c>
      <c r="C777" s="104">
        <v>3.8490000000000002</v>
      </c>
      <c r="D777" s="104">
        <v>3.7450000000000001</v>
      </c>
      <c r="E777" s="104">
        <v>3.8620000000000001</v>
      </c>
      <c r="F777" s="104">
        <v>3.7269999999999999</v>
      </c>
      <c r="G777" s="105">
        <v>2.81E-2</v>
      </c>
      <c r="H777" s="225"/>
      <c r="I777" s="225"/>
      <c r="J777" s="119">
        <v>44960</v>
      </c>
      <c r="K777" s="104">
        <v>7.43</v>
      </c>
      <c r="L777" s="104">
        <v>7.4560000000000004</v>
      </c>
      <c r="M777" s="104">
        <v>7.4610000000000003</v>
      </c>
      <c r="N777" s="104">
        <v>7.4269999999999996</v>
      </c>
      <c r="O777" s="105">
        <v>-5.0000000000000001E-4</v>
      </c>
      <c r="P777" s="225"/>
      <c r="Q777" s="228" t="str">
        <f t="shared" si="72"/>
        <v>27-12-2022</v>
      </c>
      <c r="R777" s="229">
        <f t="shared" si="73"/>
        <v>3.8490000000000002</v>
      </c>
      <c r="S777" s="230">
        <f t="shared" si="74"/>
        <v>2.81E-2</v>
      </c>
      <c r="T777" s="229">
        <f t="shared" si="75"/>
        <v>7.3079999999999998</v>
      </c>
      <c r="U777" s="230">
        <f t="shared" si="76"/>
        <v>-1.5E-3</v>
      </c>
      <c r="V777" s="229">
        <f t="shared" si="77"/>
        <v>3.4589999999999996</v>
      </c>
    </row>
    <row r="778" spans="2:22">
      <c r="B778" s="120" t="s">
        <v>2194</v>
      </c>
      <c r="C778" s="104">
        <v>3.8860000000000001</v>
      </c>
      <c r="D778" s="104">
        <v>3.847</v>
      </c>
      <c r="E778" s="104">
        <v>3.8919999999999999</v>
      </c>
      <c r="F778" s="104">
        <v>3.8050000000000002</v>
      </c>
      <c r="G778" s="105">
        <v>9.7999999999999997E-3</v>
      </c>
      <c r="H778" s="225"/>
      <c r="I778" s="225"/>
      <c r="J778" s="119">
        <v>44988</v>
      </c>
      <c r="K778" s="104">
        <v>7.4160000000000004</v>
      </c>
      <c r="L778" s="104">
        <v>7.4530000000000003</v>
      </c>
      <c r="M778" s="104">
        <v>7.4530000000000003</v>
      </c>
      <c r="N778" s="104">
        <v>7.41</v>
      </c>
      <c r="O778" s="105">
        <v>-1.9E-3</v>
      </c>
      <c r="P778" s="225"/>
      <c r="Q778" s="228" t="str">
        <f t="shared" si="72"/>
        <v>28-12-2022</v>
      </c>
      <c r="R778" s="229">
        <f t="shared" si="73"/>
        <v>3.8860000000000001</v>
      </c>
      <c r="S778" s="230">
        <f t="shared" si="74"/>
        <v>9.7999999999999997E-3</v>
      </c>
      <c r="T778" s="229">
        <f t="shared" si="75"/>
        <v>7.3140000000000001</v>
      </c>
      <c r="U778" s="230">
        <f t="shared" si="76"/>
        <v>8.0000000000000004E-4</v>
      </c>
      <c r="V778" s="229">
        <f t="shared" si="77"/>
        <v>3.4279999999999999</v>
      </c>
    </row>
    <row r="779" spans="2:22">
      <c r="B779" s="120" t="s">
        <v>2196</v>
      </c>
      <c r="C779" s="104">
        <v>3.82</v>
      </c>
      <c r="D779" s="104">
        <v>3.8730000000000002</v>
      </c>
      <c r="E779" s="104">
        <v>3.8860000000000001</v>
      </c>
      <c r="F779" s="104">
        <v>3.8159999999999998</v>
      </c>
      <c r="G779" s="105">
        <v>-1.7100000000000001E-2</v>
      </c>
      <c r="H779" s="225"/>
      <c r="I779" s="225"/>
      <c r="J779" s="119">
        <v>45080</v>
      </c>
      <c r="K779" s="104">
        <v>7.4180000000000001</v>
      </c>
      <c r="L779" s="104">
        <v>7.4</v>
      </c>
      <c r="M779" s="104">
        <v>7.4279999999999999</v>
      </c>
      <c r="N779" s="104">
        <v>7.4</v>
      </c>
      <c r="O779" s="105">
        <v>2.9999999999999997E-4</v>
      </c>
      <c r="P779" s="225"/>
      <c r="Q779" s="228" t="str">
        <f t="shared" si="72"/>
        <v>29-12-2022</v>
      </c>
      <c r="R779" s="229">
        <f t="shared" si="73"/>
        <v>3.82</v>
      </c>
      <c r="S779" s="230">
        <f t="shared" si="74"/>
        <v>-1.7100000000000001E-2</v>
      </c>
      <c r="T779" s="229">
        <f t="shared" si="75"/>
        <v>7.3109999999999999</v>
      </c>
      <c r="U779" s="230">
        <f t="shared" si="76"/>
        <v>-4.0000000000000002E-4</v>
      </c>
      <c r="V779" s="229">
        <f t="shared" si="77"/>
        <v>3.4910000000000001</v>
      </c>
    </row>
    <row r="780" spans="2:22">
      <c r="B780" s="120" t="s">
        <v>2197</v>
      </c>
      <c r="C780" s="104">
        <v>3.879</v>
      </c>
      <c r="D780" s="104">
        <v>3.8260000000000001</v>
      </c>
      <c r="E780" s="104">
        <v>3.9049999999999998</v>
      </c>
      <c r="F780" s="104">
        <v>3.82</v>
      </c>
      <c r="G780" s="105">
        <v>1.5299999999999999E-2</v>
      </c>
      <c r="H780" s="225"/>
      <c r="I780" s="225"/>
      <c r="J780" s="119">
        <v>45141</v>
      </c>
      <c r="K780" s="104">
        <v>7.4589999999999996</v>
      </c>
      <c r="L780" s="104">
        <v>7.4550000000000001</v>
      </c>
      <c r="M780" s="104">
        <v>7.4729999999999999</v>
      </c>
      <c r="N780" s="104">
        <v>7.4550000000000001</v>
      </c>
      <c r="O780" s="105">
        <v>5.4999999999999997E-3</v>
      </c>
      <c r="P780" s="225"/>
      <c r="Q780" s="228" t="str">
        <f t="shared" si="72"/>
        <v>30-12-2022</v>
      </c>
      <c r="R780" s="229">
        <f t="shared" si="73"/>
        <v>3.879</v>
      </c>
      <c r="S780" s="230">
        <f t="shared" si="74"/>
        <v>1.5299999999999999E-2</v>
      </c>
      <c r="T780" s="229">
        <f t="shared" si="75"/>
        <v>7.327</v>
      </c>
      <c r="U780" s="230">
        <f t="shared" si="76"/>
        <v>2.2000000000000001E-3</v>
      </c>
      <c r="V780" s="229">
        <f t="shared" si="77"/>
        <v>3.448</v>
      </c>
    </row>
    <row r="781" spans="2:22">
      <c r="B781" s="119">
        <v>44958</v>
      </c>
      <c r="C781" s="104">
        <v>3.879</v>
      </c>
      <c r="D781" s="104">
        <v>3.879</v>
      </c>
      <c r="E781" s="104">
        <v>3.879</v>
      </c>
      <c r="F781" s="104">
        <v>3.879</v>
      </c>
      <c r="G781" s="105">
        <v>0</v>
      </c>
      <c r="H781" s="225"/>
      <c r="I781" s="225"/>
      <c r="J781" s="119">
        <v>45172</v>
      </c>
      <c r="K781" s="104">
        <v>7.4409999999999998</v>
      </c>
      <c r="L781" s="104">
        <v>7.4649999999999999</v>
      </c>
      <c r="M781" s="104">
        <v>7.4649999999999999</v>
      </c>
      <c r="N781" s="104">
        <v>7.4370000000000003</v>
      </c>
      <c r="O781" s="105">
        <v>-2.3999999999999998E-3</v>
      </c>
      <c r="P781" s="225"/>
      <c r="Q781" s="228">
        <f t="shared" si="72"/>
        <v>44958</v>
      </c>
      <c r="R781" s="229">
        <f t="shared" si="73"/>
        <v>3.879</v>
      </c>
      <c r="S781" s="230">
        <f t="shared" si="74"/>
        <v>0</v>
      </c>
      <c r="T781" s="229">
        <f t="shared" si="75"/>
        <v>7.34</v>
      </c>
      <c r="U781" s="230">
        <f t="shared" si="76"/>
        <v>1.8E-3</v>
      </c>
      <c r="V781" s="229">
        <f t="shared" si="77"/>
        <v>3.4609999999999999</v>
      </c>
    </row>
    <row r="782" spans="2:22">
      <c r="B782" s="119">
        <v>44986</v>
      </c>
      <c r="C782" s="104">
        <v>3.7519999999999998</v>
      </c>
      <c r="D782" s="104">
        <v>3.8479999999999999</v>
      </c>
      <c r="E782" s="104">
        <v>3.8479999999999999</v>
      </c>
      <c r="F782" s="104">
        <v>3.7240000000000002</v>
      </c>
      <c r="G782" s="105">
        <v>-3.2599999999999997E-2</v>
      </c>
      <c r="H782" s="225"/>
      <c r="I782" s="225"/>
      <c r="J782" s="119">
        <v>45202</v>
      </c>
      <c r="K782" s="104">
        <v>7.4290000000000003</v>
      </c>
      <c r="L782" s="104">
        <v>7.4260000000000002</v>
      </c>
      <c r="M782" s="104">
        <v>7.4349999999999996</v>
      </c>
      <c r="N782" s="104">
        <v>7.4009999999999998</v>
      </c>
      <c r="O782" s="105">
        <v>-1.6000000000000001E-3</v>
      </c>
      <c r="P782" s="225"/>
      <c r="Q782" s="228">
        <f t="shared" si="72"/>
        <v>44986</v>
      </c>
      <c r="R782" s="229">
        <f t="shared" si="73"/>
        <v>3.7519999999999998</v>
      </c>
      <c r="S782" s="230">
        <f t="shared" si="74"/>
        <v>-3.2599999999999997E-2</v>
      </c>
      <c r="T782" s="229">
        <f t="shared" si="75"/>
        <v>7.3209999999999997</v>
      </c>
      <c r="U782" s="230">
        <f t="shared" si="76"/>
        <v>-2.5999999999999999E-3</v>
      </c>
      <c r="V782" s="229">
        <f t="shared" si="77"/>
        <v>3.569</v>
      </c>
    </row>
    <row r="783" spans="2:22">
      <c r="B783" s="119">
        <v>45017</v>
      </c>
      <c r="C783" s="104">
        <v>3.69</v>
      </c>
      <c r="D783" s="104">
        <v>3.758</v>
      </c>
      <c r="E783" s="104">
        <v>3.7629999999999999</v>
      </c>
      <c r="F783" s="104">
        <v>3.6640000000000001</v>
      </c>
      <c r="G783" s="105">
        <v>-1.6500000000000001E-2</v>
      </c>
      <c r="H783" s="225"/>
      <c r="I783" s="225"/>
      <c r="J783" s="120" t="s">
        <v>2223</v>
      </c>
      <c r="K783" s="104">
        <v>7.3650000000000002</v>
      </c>
      <c r="L783" s="104">
        <v>7.3929999999999998</v>
      </c>
      <c r="M783" s="104">
        <v>7.3929999999999998</v>
      </c>
      <c r="N783" s="104">
        <v>7.3540000000000001</v>
      </c>
      <c r="O783" s="105">
        <v>-8.6E-3</v>
      </c>
      <c r="P783" s="225"/>
      <c r="Q783" s="228">
        <f t="shared" si="72"/>
        <v>45017</v>
      </c>
      <c r="R783" s="229">
        <f t="shared" si="73"/>
        <v>3.69</v>
      </c>
      <c r="S783" s="230">
        <f t="shared" si="74"/>
        <v>-1.6500000000000001E-2</v>
      </c>
      <c r="T783" s="229">
        <f t="shared" si="75"/>
        <v>7.3209999999999997</v>
      </c>
      <c r="U783" s="230">
        <f t="shared" si="76"/>
        <v>0</v>
      </c>
      <c r="V783" s="229">
        <f t="shared" si="77"/>
        <v>3.6309999999999998</v>
      </c>
    </row>
    <row r="784" spans="2:22">
      <c r="B784" s="119">
        <v>45047</v>
      </c>
      <c r="C784" s="104">
        <v>3.722</v>
      </c>
      <c r="D784" s="104">
        <v>3.698</v>
      </c>
      <c r="E784" s="104">
        <v>3.7839999999999998</v>
      </c>
      <c r="F784" s="104">
        <v>3.6829999999999998</v>
      </c>
      <c r="G784" s="105">
        <v>8.6E-3</v>
      </c>
      <c r="H784" s="225"/>
      <c r="I784" s="225"/>
      <c r="J784" s="120" t="s">
        <v>2224</v>
      </c>
      <c r="K784" s="104">
        <v>7.3780000000000001</v>
      </c>
      <c r="L784" s="104">
        <v>7.3920000000000003</v>
      </c>
      <c r="M784" s="104">
        <v>7.3920000000000003</v>
      </c>
      <c r="N784" s="104">
        <v>7.3360000000000003</v>
      </c>
      <c r="O784" s="105">
        <v>1.8E-3</v>
      </c>
      <c r="P784" s="225"/>
      <c r="Q784" s="228">
        <f t="shared" si="72"/>
        <v>45047</v>
      </c>
      <c r="R784" s="229">
        <f t="shared" si="73"/>
        <v>3.722</v>
      </c>
      <c r="S784" s="230">
        <f t="shared" si="74"/>
        <v>8.6E-3</v>
      </c>
      <c r="T784" s="229">
        <f t="shared" si="75"/>
        <v>7.327</v>
      </c>
      <c r="U784" s="230">
        <f t="shared" si="76"/>
        <v>8.0000000000000004E-4</v>
      </c>
      <c r="V784" s="229">
        <f t="shared" si="77"/>
        <v>3.605</v>
      </c>
    </row>
    <row r="785" spans="2:22">
      <c r="B785" s="119">
        <v>45078</v>
      </c>
      <c r="C785" s="104">
        <v>3.56</v>
      </c>
      <c r="D785" s="104">
        <v>3.7269999999999999</v>
      </c>
      <c r="E785" s="104">
        <v>3.7549999999999999</v>
      </c>
      <c r="F785" s="104">
        <v>3.5510000000000002</v>
      </c>
      <c r="G785" s="105">
        <v>-4.3499999999999997E-2</v>
      </c>
      <c r="H785" s="225"/>
      <c r="I785" s="225"/>
      <c r="J785" s="120" t="s">
        <v>2225</v>
      </c>
      <c r="K785" s="104">
        <v>7.3630000000000004</v>
      </c>
      <c r="L785" s="104">
        <v>7.4080000000000004</v>
      </c>
      <c r="M785" s="104">
        <v>7.4080000000000004</v>
      </c>
      <c r="N785" s="104">
        <v>7.359</v>
      </c>
      <c r="O785" s="105">
        <v>-2E-3</v>
      </c>
      <c r="P785" s="225"/>
      <c r="Q785" s="228">
        <f t="shared" si="72"/>
        <v>45078</v>
      </c>
      <c r="R785" s="229">
        <f t="shared" si="73"/>
        <v>3.56</v>
      </c>
      <c r="S785" s="230">
        <f t="shared" si="74"/>
        <v>-4.3499999999999997E-2</v>
      </c>
      <c r="T785" s="229">
        <f t="shared" si="75"/>
        <v>7.3730000000000002</v>
      </c>
      <c r="U785" s="230">
        <f t="shared" si="76"/>
        <v>6.3E-3</v>
      </c>
      <c r="V785" s="229">
        <f t="shared" si="77"/>
        <v>3.8130000000000002</v>
      </c>
    </row>
    <row r="786" spans="2:22">
      <c r="B786" s="119">
        <v>45170</v>
      </c>
      <c r="C786" s="104">
        <v>3.5270000000000001</v>
      </c>
      <c r="D786" s="104">
        <v>3.5779999999999998</v>
      </c>
      <c r="E786" s="104">
        <v>3.61</v>
      </c>
      <c r="F786" s="104">
        <v>3.508</v>
      </c>
      <c r="G786" s="105">
        <v>-9.4000000000000004E-3</v>
      </c>
      <c r="H786" s="225"/>
      <c r="I786" s="225"/>
      <c r="J786" s="120" t="s">
        <v>2226</v>
      </c>
      <c r="K786" s="104">
        <v>7.3520000000000003</v>
      </c>
      <c r="L786" s="104">
        <v>7.3540000000000001</v>
      </c>
      <c r="M786" s="104">
        <v>7.3659999999999997</v>
      </c>
      <c r="N786" s="104">
        <v>7.33</v>
      </c>
      <c r="O786" s="105">
        <v>-1.5E-3</v>
      </c>
      <c r="P786" s="225"/>
      <c r="Q786" s="228">
        <f t="shared" si="72"/>
        <v>45170</v>
      </c>
      <c r="R786" s="229">
        <f t="shared" si="73"/>
        <v>3.5270000000000001</v>
      </c>
      <c r="S786" s="230">
        <f t="shared" si="74"/>
        <v>-9.4000000000000004E-3</v>
      </c>
      <c r="T786" s="229">
        <f t="shared" si="75"/>
        <v>7.3419999999999996</v>
      </c>
      <c r="U786" s="230">
        <f t="shared" si="76"/>
        <v>-4.1999999999999997E-3</v>
      </c>
      <c r="V786" s="229">
        <f t="shared" si="77"/>
        <v>3.8149999999999995</v>
      </c>
    </row>
    <row r="787" spans="2:22">
      <c r="B787" s="119">
        <v>45200</v>
      </c>
      <c r="C787" s="104">
        <v>3.6150000000000002</v>
      </c>
      <c r="D787" s="104">
        <v>3.5339999999999998</v>
      </c>
      <c r="E787" s="104">
        <v>3.6389999999999998</v>
      </c>
      <c r="F787" s="104">
        <v>3.5209999999999999</v>
      </c>
      <c r="G787" s="105">
        <v>2.5100000000000001E-2</v>
      </c>
      <c r="H787" s="225"/>
      <c r="I787" s="225"/>
      <c r="J787" s="120" t="s">
        <v>2227</v>
      </c>
      <c r="K787" s="104">
        <v>7.3540000000000001</v>
      </c>
      <c r="L787" s="104">
        <v>7.3719999999999999</v>
      </c>
      <c r="M787" s="104">
        <v>7.3789999999999996</v>
      </c>
      <c r="N787" s="104">
        <v>7.35</v>
      </c>
      <c r="O787" s="105">
        <v>2.9999999999999997E-4</v>
      </c>
      <c r="P787" s="225"/>
      <c r="Q787" s="228">
        <f t="shared" si="72"/>
        <v>45200</v>
      </c>
      <c r="R787" s="229">
        <f t="shared" si="73"/>
        <v>3.6150000000000002</v>
      </c>
      <c r="S787" s="230">
        <f t="shared" si="74"/>
        <v>2.5100000000000001E-2</v>
      </c>
      <c r="T787" s="229">
        <f t="shared" si="75"/>
        <v>7.3129999999999997</v>
      </c>
      <c r="U787" s="230">
        <f t="shared" si="76"/>
        <v>-3.8999999999999998E-3</v>
      </c>
      <c r="V787" s="229">
        <f t="shared" si="77"/>
        <v>3.6979999999999995</v>
      </c>
    </row>
    <row r="788" spans="2:22">
      <c r="B788" s="119">
        <v>45231</v>
      </c>
      <c r="C788" s="104">
        <v>3.5430000000000001</v>
      </c>
      <c r="D788" s="104">
        <v>3.6080000000000001</v>
      </c>
      <c r="E788" s="104">
        <v>3.613</v>
      </c>
      <c r="F788" s="104">
        <v>3.528</v>
      </c>
      <c r="G788" s="105">
        <v>-0.02</v>
      </c>
      <c r="H788" s="225"/>
      <c r="I788" s="225"/>
      <c r="J788" s="120" t="s">
        <v>2228</v>
      </c>
      <c r="K788" s="104">
        <v>7.3339999999999996</v>
      </c>
      <c r="L788" s="104">
        <v>7.3410000000000002</v>
      </c>
      <c r="M788" s="104">
        <v>7.3440000000000003</v>
      </c>
      <c r="N788" s="104">
        <v>7.3159999999999998</v>
      </c>
      <c r="O788" s="105">
        <v>-2.7000000000000001E-3</v>
      </c>
      <c r="P788" s="225"/>
      <c r="Q788" s="228">
        <f t="shared" si="72"/>
        <v>45231</v>
      </c>
      <c r="R788" s="229">
        <f t="shared" si="73"/>
        <v>3.5430000000000001</v>
      </c>
      <c r="S788" s="230">
        <f t="shared" si="74"/>
        <v>-0.02</v>
      </c>
      <c r="T788" s="229">
        <f t="shared" si="75"/>
        <v>7.2910000000000004</v>
      </c>
      <c r="U788" s="230">
        <f t="shared" si="76"/>
        <v>-3.0000000000000001E-3</v>
      </c>
      <c r="V788" s="229">
        <f t="shared" si="77"/>
        <v>3.7480000000000002</v>
      </c>
    </row>
    <row r="789" spans="2:22">
      <c r="B789" s="119">
        <v>45261</v>
      </c>
      <c r="C789" s="104">
        <v>3.444</v>
      </c>
      <c r="D789" s="104">
        <v>3.552</v>
      </c>
      <c r="E789" s="104">
        <v>3.5910000000000002</v>
      </c>
      <c r="F789" s="104">
        <v>3.4239999999999999</v>
      </c>
      <c r="G789" s="105">
        <v>-2.8000000000000001E-2</v>
      </c>
      <c r="H789" s="225"/>
      <c r="I789" s="225"/>
      <c r="J789" s="120" t="s">
        <v>2229</v>
      </c>
      <c r="K789" s="104">
        <v>7.3540000000000001</v>
      </c>
      <c r="L789" s="104">
        <v>7.375</v>
      </c>
      <c r="M789" s="104">
        <v>7.375</v>
      </c>
      <c r="N789" s="104">
        <v>7.3410000000000002</v>
      </c>
      <c r="O789" s="105">
        <v>2.7000000000000001E-3</v>
      </c>
      <c r="P789" s="225"/>
      <c r="Q789" s="228">
        <f t="shared" si="72"/>
        <v>45261</v>
      </c>
      <c r="R789" s="229">
        <f t="shared" si="73"/>
        <v>3.444</v>
      </c>
      <c r="S789" s="230">
        <f t="shared" si="74"/>
        <v>-2.8000000000000001E-2</v>
      </c>
      <c r="T789" s="229">
        <f t="shared" si="75"/>
        <v>7.2859999999999996</v>
      </c>
      <c r="U789" s="230">
        <f t="shared" si="76"/>
        <v>-6.9999999999999999E-4</v>
      </c>
      <c r="V789" s="229">
        <f t="shared" si="77"/>
        <v>3.8419999999999996</v>
      </c>
    </row>
    <row r="790" spans="2:22">
      <c r="B790" s="120" t="s">
        <v>2199</v>
      </c>
      <c r="C790" s="104">
        <v>3.4980000000000002</v>
      </c>
      <c r="D790" s="104">
        <v>3.4470000000000001</v>
      </c>
      <c r="E790" s="104">
        <v>3.5139999999999998</v>
      </c>
      <c r="F790" s="104">
        <v>3.4180000000000001</v>
      </c>
      <c r="G790" s="105">
        <v>1.5800000000000002E-2</v>
      </c>
      <c r="H790" s="225"/>
      <c r="I790" s="225"/>
      <c r="J790" s="120" t="s">
        <v>2230</v>
      </c>
      <c r="K790" s="104">
        <v>7.3449999999999998</v>
      </c>
      <c r="L790" s="104">
        <v>7.34</v>
      </c>
      <c r="M790" s="104">
        <v>7.351</v>
      </c>
      <c r="N790" s="104">
        <v>7.3150000000000004</v>
      </c>
      <c r="O790" s="105">
        <v>-1.1999999999999999E-3</v>
      </c>
      <c r="P790" s="225"/>
      <c r="Q790" s="228" t="str">
        <f t="shared" si="72"/>
        <v>13-01-2023</v>
      </c>
      <c r="R790" s="229">
        <f t="shared" si="73"/>
        <v>3.4980000000000002</v>
      </c>
      <c r="S790" s="230">
        <f t="shared" si="74"/>
        <v>1.5800000000000002E-2</v>
      </c>
      <c r="T790" s="229">
        <f t="shared" si="75"/>
        <v>7.2990000000000004</v>
      </c>
      <c r="U790" s="230">
        <f t="shared" si="76"/>
        <v>1.8E-3</v>
      </c>
      <c r="V790" s="229">
        <f t="shared" si="77"/>
        <v>3.8010000000000002</v>
      </c>
    </row>
    <row r="791" spans="2:22">
      <c r="B791" s="120" t="s">
        <v>2200</v>
      </c>
      <c r="C791" s="104">
        <v>3.5289999999999999</v>
      </c>
      <c r="D791" s="104">
        <v>3.524</v>
      </c>
      <c r="E791" s="104">
        <v>3.5289999999999999</v>
      </c>
      <c r="F791" s="104">
        <v>3.524</v>
      </c>
      <c r="G791" s="105">
        <v>8.8999999999999999E-3</v>
      </c>
      <c r="H791" s="225"/>
      <c r="I791" s="225"/>
      <c r="J791" s="120" t="s">
        <v>2231</v>
      </c>
      <c r="K791" s="104">
        <v>7.3179999999999996</v>
      </c>
      <c r="L791" s="104">
        <v>7.3479999999999999</v>
      </c>
      <c r="M791" s="104">
        <v>7.3479999999999999</v>
      </c>
      <c r="N791" s="104">
        <v>7.3140000000000001</v>
      </c>
      <c r="O791" s="105">
        <v>-3.7000000000000002E-3</v>
      </c>
      <c r="P791" s="225"/>
      <c r="Q791" s="228" t="str">
        <f t="shared" si="72"/>
        <v>16-01-2023</v>
      </c>
      <c r="R791" s="229">
        <f t="shared" si="73"/>
        <v>3.5289999999999999</v>
      </c>
      <c r="S791" s="230">
        <f t="shared" si="74"/>
        <v>8.8999999999999999E-3</v>
      </c>
      <c r="T791" s="229">
        <f t="shared" si="75"/>
        <v>7.327</v>
      </c>
      <c r="U791" s="230">
        <f t="shared" si="76"/>
        <v>3.8E-3</v>
      </c>
      <c r="V791" s="229">
        <f t="shared" si="77"/>
        <v>3.798</v>
      </c>
    </row>
    <row r="792" spans="2:22">
      <c r="B792" s="120" t="s">
        <v>2201</v>
      </c>
      <c r="C792" s="104">
        <v>3.5489999999999999</v>
      </c>
      <c r="D792" s="104">
        <v>3.5270000000000001</v>
      </c>
      <c r="E792" s="104">
        <v>3.585</v>
      </c>
      <c r="F792" s="104">
        <v>3.496</v>
      </c>
      <c r="G792" s="105">
        <v>5.7000000000000002E-3</v>
      </c>
      <c r="H792" s="225"/>
      <c r="I792" s="225"/>
      <c r="J792" s="120" t="s">
        <v>2232</v>
      </c>
      <c r="K792" s="104">
        <v>7.3120000000000003</v>
      </c>
      <c r="L792" s="104">
        <v>7.3310000000000004</v>
      </c>
      <c r="M792" s="104">
        <v>7.3319999999999999</v>
      </c>
      <c r="N792" s="104">
        <v>7.306</v>
      </c>
      <c r="O792" s="105">
        <v>-8.0000000000000004E-4</v>
      </c>
      <c r="P792" s="225"/>
      <c r="Q792" s="228" t="str">
        <f t="shared" si="72"/>
        <v>17-01-2023</v>
      </c>
      <c r="R792" s="229">
        <f t="shared" si="73"/>
        <v>3.5489999999999999</v>
      </c>
      <c r="S792" s="230">
        <f t="shared" si="74"/>
        <v>5.7000000000000002E-3</v>
      </c>
      <c r="T792" s="229">
        <f t="shared" si="75"/>
        <v>7.3330000000000002</v>
      </c>
      <c r="U792" s="230">
        <f t="shared" si="76"/>
        <v>8.0000000000000004E-4</v>
      </c>
      <c r="V792" s="229">
        <f t="shared" si="77"/>
        <v>3.7840000000000003</v>
      </c>
    </row>
    <row r="793" spans="2:22">
      <c r="B793" s="120" t="s">
        <v>2202</v>
      </c>
      <c r="C793" s="104">
        <v>3.3730000000000002</v>
      </c>
      <c r="D793" s="104">
        <v>3.5459999999999998</v>
      </c>
      <c r="E793" s="104">
        <v>3.5619999999999998</v>
      </c>
      <c r="F793" s="104">
        <v>3.3679999999999999</v>
      </c>
      <c r="G793" s="105">
        <v>-4.9599999999999998E-2</v>
      </c>
      <c r="H793" s="225"/>
      <c r="I793" s="225"/>
      <c r="J793" s="120" t="s">
        <v>2233</v>
      </c>
      <c r="K793" s="104">
        <v>7.3209999999999997</v>
      </c>
      <c r="L793" s="104">
        <v>7.3250000000000002</v>
      </c>
      <c r="M793" s="104">
        <v>7.335</v>
      </c>
      <c r="N793" s="104">
        <v>7.31</v>
      </c>
      <c r="O793" s="105">
        <v>1.1999999999999999E-3</v>
      </c>
      <c r="P793" s="225"/>
      <c r="Q793" s="228" t="str">
        <f t="shared" si="72"/>
        <v>18-01-2023</v>
      </c>
      <c r="R793" s="229">
        <f t="shared" si="73"/>
        <v>3.3730000000000002</v>
      </c>
      <c r="S793" s="230">
        <f t="shared" si="74"/>
        <v>-4.9599999999999998E-2</v>
      </c>
      <c r="T793" s="229">
        <f t="shared" si="75"/>
        <v>7.3250000000000002</v>
      </c>
      <c r="U793" s="230">
        <f t="shared" si="76"/>
        <v>-1.1000000000000001E-3</v>
      </c>
      <c r="V793" s="229">
        <f t="shared" si="77"/>
        <v>3.952</v>
      </c>
    </row>
    <row r="794" spans="2:22">
      <c r="B794" s="120" t="s">
        <v>2203</v>
      </c>
      <c r="C794" s="104">
        <v>3.399</v>
      </c>
      <c r="D794" s="104">
        <v>3.379</v>
      </c>
      <c r="E794" s="104">
        <v>3.4279999999999999</v>
      </c>
      <c r="F794" s="104">
        <v>3.3210000000000002</v>
      </c>
      <c r="G794" s="105">
        <v>7.4999999999999997E-3</v>
      </c>
      <c r="H794" s="225"/>
      <c r="I794" s="225"/>
      <c r="J794" s="120" t="s">
        <v>2234</v>
      </c>
      <c r="K794" s="104">
        <v>7.2960000000000003</v>
      </c>
      <c r="L794" s="104">
        <v>7.335</v>
      </c>
      <c r="M794" s="104">
        <v>7.3419999999999996</v>
      </c>
      <c r="N794" s="104">
        <v>7.2919999999999998</v>
      </c>
      <c r="O794" s="105">
        <v>-3.3999999999999998E-3</v>
      </c>
      <c r="P794" s="225"/>
      <c r="Q794" s="228" t="str">
        <f t="shared" si="72"/>
        <v>19-01-2023</v>
      </c>
      <c r="R794" s="229">
        <f t="shared" si="73"/>
        <v>3.399</v>
      </c>
      <c r="S794" s="230">
        <f t="shared" si="74"/>
        <v>7.4999999999999997E-3</v>
      </c>
      <c r="T794" s="229">
        <f t="shared" si="75"/>
        <v>7.3129999999999997</v>
      </c>
      <c r="U794" s="230">
        <f t="shared" si="76"/>
        <v>-1.6000000000000001E-3</v>
      </c>
      <c r="V794" s="229">
        <f t="shared" si="77"/>
        <v>3.9139999999999997</v>
      </c>
    </row>
    <row r="795" spans="2:22">
      <c r="B795" s="120" t="s">
        <v>2204</v>
      </c>
      <c r="C795" s="104">
        <v>3.4820000000000002</v>
      </c>
      <c r="D795" s="104">
        <v>3.399</v>
      </c>
      <c r="E795" s="104">
        <v>3.5009999999999999</v>
      </c>
      <c r="F795" s="104">
        <v>3.39</v>
      </c>
      <c r="G795" s="105">
        <v>2.46E-2</v>
      </c>
      <c r="H795" s="225"/>
      <c r="I795" s="225"/>
      <c r="J795" s="120" t="s">
        <v>2235</v>
      </c>
      <c r="K795" s="104">
        <v>7.3150000000000004</v>
      </c>
      <c r="L795" s="104">
        <v>7.3390000000000004</v>
      </c>
      <c r="M795" s="104">
        <v>7.3390000000000004</v>
      </c>
      <c r="N795" s="104">
        <v>7.28</v>
      </c>
      <c r="O795" s="105">
        <v>2.5999999999999999E-3</v>
      </c>
      <c r="P795" s="225"/>
      <c r="Q795" s="228" t="str">
        <f t="shared" si="72"/>
        <v>20-01-2023</v>
      </c>
      <c r="R795" s="229">
        <f t="shared" si="73"/>
        <v>3.4820000000000002</v>
      </c>
      <c r="S795" s="230">
        <f t="shared" si="74"/>
        <v>2.46E-2</v>
      </c>
      <c r="T795" s="229">
        <f t="shared" si="75"/>
        <v>7.3470000000000004</v>
      </c>
      <c r="U795" s="230">
        <f t="shared" si="76"/>
        <v>4.5999999999999999E-3</v>
      </c>
      <c r="V795" s="229">
        <f t="shared" si="77"/>
        <v>3.8650000000000002</v>
      </c>
    </row>
    <row r="796" spans="2:22">
      <c r="B796" s="120" t="s">
        <v>2205</v>
      </c>
      <c r="C796" s="104">
        <v>3.5209999999999999</v>
      </c>
      <c r="D796" s="104">
        <v>3.4860000000000002</v>
      </c>
      <c r="E796" s="104">
        <v>3.5489999999999999</v>
      </c>
      <c r="F796" s="104">
        <v>3.464</v>
      </c>
      <c r="G796" s="105">
        <v>1.11E-2</v>
      </c>
      <c r="H796" s="225"/>
      <c r="I796" s="225"/>
      <c r="J796" s="119">
        <v>44989</v>
      </c>
      <c r="K796" s="104">
        <v>7.3150000000000004</v>
      </c>
      <c r="L796" s="104">
        <v>7.37</v>
      </c>
      <c r="M796" s="104">
        <v>7.37</v>
      </c>
      <c r="N796" s="104">
        <v>7.3120000000000003</v>
      </c>
      <c r="O796" s="105">
        <v>0</v>
      </c>
      <c r="P796" s="225"/>
      <c r="Q796" s="228" t="str">
        <f t="shared" si="72"/>
        <v>23-01-2023</v>
      </c>
      <c r="R796" s="229">
        <f t="shared" si="73"/>
        <v>3.5209999999999999</v>
      </c>
      <c r="S796" s="230">
        <f t="shared" si="74"/>
        <v>1.11E-2</v>
      </c>
      <c r="T796" s="229">
        <f t="shared" si="75"/>
        <v>7.3520000000000003</v>
      </c>
      <c r="U796" s="230">
        <f t="shared" si="76"/>
        <v>6.9999999999999999E-4</v>
      </c>
      <c r="V796" s="229">
        <f t="shared" si="77"/>
        <v>3.8310000000000004</v>
      </c>
    </row>
    <row r="797" spans="2:22">
      <c r="B797" s="120" t="s">
        <v>2206</v>
      </c>
      <c r="C797" s="104">
        <v>3.4550000000000001</v>
      </c>
      <c r="D797" s="104">
        <v>3.5129999999999999</v>
      </c>
      <c r="E797" s="104">
        <v>3.556</v>
      </c>
      <c r="F797" s="104">
        <v>3.4529999999999998</v>
      </c>
      <c r="G797" s="105">
        <v>-1.8800000000000001E-2</v>
      </c>
      <c r="H797" s="225"/>
      <c r="I797" s="225"/>
      <c r="J797" s="119">
        <v>45050</v>
      </c>
      <c r="K797" s="104">
        <v>7.2729999999999997</v>
      </c>
      <c r="L797" s="104">
        <v>7.2969999999999997</v>
      </c>
      <c r="M797" s="104">
        <v>7.2969999999999997</v>
      </c>
      <c r="N797" s="104">
        <v>7.2720000000000002</v>
      </c>
      <c r="O797" s="105">
        <v>-5.7000000000000002E-3</v>
      </c>
      <c r="P797" s="225"/>
      <c r="Q797" s="228" t="str">
        <f t="shared" si="72"/>
        <v>24-01-2023</v>
      </c>
      <c r="R797" s="229">
        <f t="shared" si="73"/>
        <v>3.4550000000000001</v>
      </c>
      <c r="S797" s="230">
        <f t="shared" si="74"/>
        <v>-1.8800000000000001E-2</v>
      </c>
      <c r="T797" s="229">
        <f t="shared" si="75"/>
        <v>7.3460000000000001</v>
      </c>
      <c r="U797" s="230">
        <f t="shared" si="76"/>
        <v>-8.0000000000000004E-4</v>
      </c>
      <c r="V797" s="229">
        <f t="shared" si="77"/>
        <v>3.891</v>
      </c>
    </row>
    <row r="798" spans="2:22">
      <c r="B798" s="120" t="s">
        <v>2207</v>
      </c>
      <c r="C798" s="104">
        <v>3.4510000000000001</v>
      </c>
      <c r="D798" s="104">
        <v>3.4489999999999998</v>
      </c>
      <c r="E798" s="104">
        <v>3.4889999999999999</v>
      </c>
      <c r="F798" s="104">
        <v>3.42</v>
      </c>
      <c r="G798" s="105">
        <v>-1.1000000000000001E-3</v>
      </c>
      <c r="H798" s="225"/>
      <c r="I798" s="225"/>
      <c r="J798" s="119">
        <v>45081</v>
      </c>
      <c r="K798" s="104">
        <v>7.2190000000000003</v>
      </c>
      <c r="L798" s="104">
        <v>7.2850000000000001</v>
      </c>
      <c r="M798" s="104">
        <v>7.2880000000000003</v>
      </c>
      <c r="N798" s="104">
        <v>7.181</v>
      </c>
      <c r="O798" s="105">
        <v>-7.4000000000000003E-3</v>
      </c>
      <c r="P798" s="225"/>
      <c r="Q798" s="228" t="str">
        <f t="shared" si="72"/>
        <v>25-01-2023</v>
      </c>
      <c r="R798" s="229">
        <f t="shared" si="73"/>
        <v>3.4510000000000001</v>
      </c>
      <c r="S798" s="230">
        <f t="shared" si="74"/>
        <v>-1.1000000000000001E-3</v>
      </c>
      <c r="T798" s="229">
        <f t="shared" si="75"/>
        <v>7.3470000000000004</v>
      </c>
      <c r="U798" s="230">
        <f t="shared" si="76"/>
        <v>1E-4</v>
      </c>
      <c r="V798" s="229">
        <f t="shared" si="77"/>
        <v>3.8960000000000004</v>
      </c>
    </row>
    <row r="799" spans="2:22">
      <c r="B799" s="120" t="s">
        <v>2236</v>
      </c>
      <c r="C799" s="104">
        <v>3.5059999999999998</v>
      </c>
      <c r="D799" s="104">
        <v>3.4420000000000002</v>
      </c>
      <c r="E799" s="104">
        <v>3.52</v>
      </c>
      <c r="F799" s="104">
        <v>3.4359999999999999</v>
      </c>
      <c r="G799" s="105">
        <v>1.5900000000000001E-2</v>
      </c>
      <c r="H799" s="225"/>
      <c r="I799" s="225"/>
      <c r="J799" s="119">
        <v>45203</v>
      </c>
      <c r="K799" s="104">
        <v>7.2270000000000003</v>
      </c>
      <c r="L799" s="104">
        <v>7.258</v>
      </c>
      <c r="M799" s="104">
        <v>7.258</v>
      </c>
      <c r="N799" s="104">
        <v>7.1959999999999997</v>
      </c>
      <c r="O799" s="105">
        <v>1.1000000000000001E-3</v>
      </c>
      <c r="P799" s="225"/>
      <c r="Q799" s="228">
        <f t="shared" si="72"/>
        <v>0</v>
      </c>
      <c r="R799" s="229">
        <f t="shared" si="73"/>
        <v>0</v>
      </c>
      <c r="S799" s="230">
        <f t="shared" si="74"/>
        <v>0</v>
      </c>
      <c r="T799" s="229">
        <f t="shared" si="75"/>
        <v>0</v>
      </c>
      <c r="U799" s="230">
        <f t="shared" si="76"/>
        <v>0</v>
      </c>
      <c r="V799" s="229">
        <f t="shared" si="77"/>
        <v>0</v>
      </c>
    </row>
    <row r="800" spans="2:22">
      <c r="B800" s="120" t="s">
        <v>2208</v>
      </c>
      <c r="C800" s="104">
        <v>3.5070000000000001</v>
      </c>
      <c r="D800" s="104">
        <v>3.5059999999999998</v>
      </c>
      <c r="E800" s="104">
        <v>3.5649999999999999</v>
      </c>
      <c r="F800" s="104">
        <v>3.5019999999999998</v>
      </c>
      <c r="G800" s="105">
        <v>4.0000000000000002E-4</v>
      </c>
      <c r="H800" s="225"/>
      <c r="I800" s="225"/>
      <c r="J800" s="119">
        <v>45234</v>
      </c>
      <c r="K800" s="104">
        <v>7.2240000000000002</v>
      </c>
      <c r="L800" s="104">
        <v>7.2549999999999999</v>
      </c>
      <c r="M800" s="104">
        <v>7.2549999999999999</v>
      </c>
      <c r="N800" s="104">
        <v>7.2220000000000004</v>
      </c>
      <c r="O800" s="105">
        <v>-4.0000000000000002E-4</v>
      </c>
      <c r="P800" s="225"/>
      <c r="Q800" s="228" t="str">
        <f t="shared" si="72"/>
        <v>27-01-2023</v>
      </c>
      <c r="R800" s="229">
        <f t="shared" si="73"/>
        <v>3.5070000000000001</v>
      </c>
      <c r="S800" s="230">
        <f t="shared" si="74"/>
        <v>4.0000000000000002E-4</v>
      </c>
      <c r="T800" s="229">
        <f t="shared" si="75"/>
        <v>7.3869999999999996</v>
      </c>
      <c r="U800" s="230">
        <f t="shared" si="76"/>
        <v>5.4000000000000003E-3</v>
      </c>
      <c r="V800" s="229">
        <f t="shared" si="77"/>
        <v>3.8799999999999994</v>
      </c>
    </row>
    <row r="801" spans="2:22">
      <c r="B801" s="120" t="s">
        <v>2209</v>
      </c>
      <c r="C801" s="104">
        <v>3.5419999999999998</v>
      </c>
      <c r="D801" s="104">
        <v>3.5110000000000001</v>
      </c>
      <c r="E801" s="104">
        <v>3.5739999999999998</v>
      </c>
      <c r="F801" s="104">
        <v>3.4940000000000002</v>
      </c>
      <c r="G801" s="105">
        <v>0.01</v>
      </c>
      <c r="H801" s="225"/>
      <c r="I801" s="225"/>
      <c r="J801" s="119">
        <v>45264</v>
      </c>
      <c r="K801" s="104">
        <v>7.2130000000000001</v>
      </c>
      <c r="L801" s="104">
        <v>7.2430000000000003</v>
      </c>
      <c r="M801" s="104">
        <v>7.2430000000000003</v>
      </c>
      <c r="N801" s="104">
        <v>7.2119999999999997</v>
      </c>
      <c r="O801" s="105">
        <v>-1.5E-3</v>
      </c>
      <c r="P801" s="225"/>
      <c r="Q801" s="228" t="str">
        <f t="shared" si="72"/>
        <v>30-01-2023</v>
      </c>
      <c r="R801" s="229">
        <f t="shared" si="73"/>
        <v>3.5419999999999998</v>
      </c>
      <c r="S801" s="230">
        <f t="shared" si="74"/>
        <v>0.01</v>
      </c>
      <c r="T801" s="229">
        <f t="shared" si="75"/>
        <v>7.4009999999999998</v>
      </c>
      <c r="U801" s="230">
        <f t="shared" si="76"/>
        <v>1.9E-3</v>
      </c>
      <c r="V801" s="229">
        <f t="shared" si="77"/>
        <v>3.859</v>
      </c>
    </row>
    <row r="802" spans="2:22">
      <c r="B802" s="120" t="s">
        <v>2210</v>
      </c>
      <c r="C802" s="104">
        <v>3.51</v>
      </c>
      <c r="D802" s="104">
        <v>3.5459999999999998</v>
      </c>
      <c r="E802" s="104">
        <v>3.5529999999999999</v>
      </c>
      <c r="F802" s="104">
        <v>3.4870000000000001</v>
      </c>
      <c r="G802" s="105">
        <v>-8.8999999999999999E-3</v>
      </c>
      <c r="H802" s="225"/>
      <c r="I802" s="225"/>
      <c r="J802" s="120" t="s">
        <v>2237</v>
      </c>
      <c r="K802" s="104">
        <v>7.2290000000000001</v>
      </c>
      <c r="L802" s="104">
        <v>7.2039999999999997</v>
      </c>
      <c r="M802" s="104">
        <v>7.234</v>
      </c>
      <c r="N802" s="104">
        <v>7.2039999999999997</v>
      </c>
      <c r="O802" s="105">
        <v>2.2000000000000001E-3</v>
      </c>
      <c r="P802" s="225"/>
      <c r="Q802" s="228" t="str">
        <f t="shared" si="72"/>
        <v>31-01-2023</v>
      </c>
      <c r="R802" s="229">
        <f t="shared" si="73"/>
        <v>3.51</v>
      </c>
      <c r="S802" s="230">
        <f t="shared" si="74"/>
        <v>-8.8999999999999999E-3</v>
      </c>
      <c r="T802" s="229">
        <f t="shared" si="75"/>
        <v>7.343</v>
      </c>
      <c r="U802" s="230">
        <f t="shared" si="76"/>
        <v>-7.7999999999999996E-3</v>
      </c>
      <c r="V802" s="229">
        <f t="shared" si="77"/>
        <v>3.8330000000000002</v>
      </c>
    </row>
    <row r="803" spans="2:22">
      <c r="B803" s="119">
        <v>44928</v>
      </c>
      <c r="C803" s="104">
        <v>3.4169999999999998</v>
      </c>
      <c r="D803" s="104">
        <v>3.516</v>
      </c>
      <c r="E803" s="104">
        <v>3.52</v>
      </c>
      <c r="F803" s="104">
        <v>3.387</v>
      </c>
      <c r="G803" s="105">
        <v>-2.6700000000000002E-2</v>
      </c>
      <c r="H803" s="225"/>
      <c r="I803" s="225"/>
      <c r="J803" s="120" t="s">
        <v>2238</v>
      </c>
      <c r="K803" s="104">
        <v>7.2469999999999999</v>
      </c>
      <c r="L803" s="104">
        <v>7.2510000000000003</v>
      </c>
      <c r="M803" s="104">
        <v>7.2510000000000003</v>
      </c>
      <c r="N803" s="104">
        <v>7.2389999999999999</v>
      </c>
      <c r="O803" s="105">
        <v>2.5000000000000001E-3</v>
      </c>
      <c r="P803" s="225"/>
      <c r="Q803" s="228">
        <f t="shared" si="72"/>
        <v>44928</v>
      </c>
      <c r="R803" s="229">
        <f t="shared" si="73"/>
        <v>3.4169999999999998</v>
      </c>
      <c r="S803" s="230">
        <f t="shared" si="74"/>
        <v>-2.6700000000000002E-2</v>
      </c>
      <c r="T803" s="229">
        <f t="shared" si="75"/>
        <v>7.2770000000000001</v>
      </c>
      <c r="U803" s="230">
        <f t="shared" si="76"/>
        <v>-8.9999999999999993E-3</v>
      </c>
      <c r="V803" s="229">
        <f t="shared" si="77"/>
        <v>3.8600000000000003</v>
      </c>
    </row>
    <row r="804" spans="2:22">
      <c r="B804" s="119">
        <v>44959</v>
      </c>
      <c r="C804" s="104">
        <v>3.4020000000000001</v>
      </c>
      <c r="D804" s="104">
        <v>3.4220000000000002</v>
      </c>
      <c r="E804" s="104">
        <v>3.4260000000000002</v>
      </c>
      <c r="F804" s="104">
        <v>3.3330000000000002</v>
      </c>
      <c r="G804" s="105">
        <v>-4.3E-3</v>
      </c>
      <c r="H804" s="225"/>
      <c r="I804" s="225"/>
      <c r="J804" s="120" t="s">
        <v>2239</v>
      </c>
      <c r="K804" s="104">
        <v>7.2210000000000001</v>
      </c>
      <c r="L804" s="104">
        <v>7.2759999999999998</v>
      </c>
      <c r="M804" s="104">
        <v>7.2759999999999998</v>
      </c>
      <c r="N804" s="104">
        <v>7.22</v>
      </c>
      <c r="O804" s="105">
        <v>-3.5999999999999999E-3</v>
      </c>
      <c r="P804" s="225"/>
      <c r="Q804" s="228">
        <f t="shared" si="72"/>
        <v>44959</v>
      </c>
      <c r="R804" s="229">
        <f t="shared" si="73"/>
        <v>3.4020000000000001</v>
      </c>
      <c r="S804" s="230">
        <f t="shared" si="74"/>
        <v>-4.3E-3</v>
      </c>
      <c r="T804" s="229">
        <f t="shared" si="75"/>
        <v>7.2960000000000003</v>
      </c>
      <c r="U804" s="230">
        <f t="shared" si="76"/>
        <v>2.5999999999999999E-3</v>
      </c>
      <c r="V804" s="229">
        <f t="shared" si="77"/>
        <v>3.8940000000000001</v>
      </c>
    </row>
    <row r="805" spans="2:22">
      <c r="B805" s="119">
        <v>44987</v>
      </c>
      <c r="C805" s="104">
        <v>3.5190000000000001</v>
      </c>
      <c r="D805" s="104">
        <v>3.391</v>
      </c>
      <c r="E805" s="104">
        <v>3.556</v>
      </c>
      <c r="F805" s="104">
        <v>3.3650000000000002</v>
      </c>
      <c r="G805" s="105">
        <v>3.4500000000000003E-2</v>
      </c>
      <c r="H805" s="225"/>
      <c r="I805" s="225"/>
      <c r="J805" s="120" t="s">
        <v>2240</v>
      </c>
      <c r="K805" s="104">
        <v>7.2270000000000003</v>
      </c>
      <c r="L805" s="104">
        <v>7.2240000000000002</v>
      </c>
      <c r="M805" s="104">
        <v>7.2350000000000003</v>
      </c>
      <c r="N805" s="104">
        <v>7.2119999999999997</v>
      </c>
      <c r="O805" s="105">
        <v>8.0000000000000004E-4</v>
      </c>
      <c r="P805" s="225"/>
      <c r="Q805" s="228">
        <f t="shared" si="72"/>
        <v>44987</v>
      </c>
      <c r="R805" s="229">
        <f t="shared" si="73"/>
        <v>3.5190000000000001</v>
      </c>
      <c r="S805" s="230">
        <f t="shared" si="74"/>
        <v>3.4500000000000003E-2</v>
      </c>
      <c r="T805" s="229">
        <f t="shared" si="75"/>
        <v>7.2770000000000001</v>
      </c>
      <c r="U805" s="230">
        <f t="shared" si="76"/>
        <v>-2.5999999999999999E-3</v>
      </c>
      <c r="V805" s="229">
        <f t="shared" si="77"/>
        <v>3.758</v>
      </c>
    </row>
    <row r="806" spans="2:22">
      <c r="B806" s="119">
        <v>45079</v>
      </c>
      <c r="C806" s="104">
        <v>3.6440000000000001</v>
      </c>
      <c r="D806" s="104">
        <v>3.5619999999999998</v>
      </c>
      <c r="E806" s="104">
        <v>3.6549999999999998</v>
      </c>
      <c r="F806" s="104">
        <v>3.536</v>
      </c>
      <c r="G806" s="105">
        <v>3.5400000000000001E-2</v>
      </c>
      <c r="H806" s="225"/>
      <c r="I806" s="225"/>
      <c r="J806" s="120" t="s">
        <v>2241</v>
      </c>
      <c r="K806" s="104">
        <v>7.22</v>
      </c>
      <c r="L806" s="104">
        <v>7.2370000000000001</v>
      </c>
      <c r="M806" s="104">
        <v>7.2370000000000001</v>
      </c>
      <c r="N806" s="104">
        <v>7.2160000000000002</v>
      </c>
      <c r="O806" s="105">
        <v>-1E-3</v>
      </c>
      <c r="P806" s="225"/>
      <c r="Q806" s="228">
        <f t="shared" si="72"/>
        <v>45079</v>
      </c>
      <c r="R806" s="229">
        <f t="shared" si="73"/>
        <v>3.6440000000000001</v>
      </c>
      <c r="S806" s="230">
        <f t="shared" si="74"/>
        <v>3.5400000000000001E-2</v>
      </c>
      <c r="T806" s="229">
        <f t="shared" si="75"/>
        <v>7.32</v>
      </c>
      <c r="U806" s="230">
        <f t="shared" si="76"/>
        <v>5.8999999999999999E-3</v>
      </c>
      <c r="V806" s="229">
        <f t="shared" si="77"/>
        <v>3.6760000000000002</v>
      </c>
    </row>
    <row r="807" spans="2:22">
      <c r="B807" s="119">
        <v>45109</v>
      </c>
      <c r="C807" s="104">
        <v>3.6789999999999998</v>
      </c>
      <c r="D807" s="104">
        <v>3.6440000000000001</v>
      </c>
      <c r="E807" s="104">
        <v>3.69</v>
      </c>
      <c r="F807" s="104">
        <v>3.597</v>
      </c>
      <c r="G807" s="105">
        <v>9.7999999999999997E-3</v>
      </c>
      <c r="H807" s="225"/>
      <c r="I807" s="225"/>
      <c r="J807" s="120" t="s">
        <v>2242</v>
      </c>
      <c r="K807" s="104">
        <v>7.1849999999999996</v>
      </c>
      <c r="L807" s="104">
        <v>7.2370000000000001</v>
      </c>
      <c r="M807" s="104">
        <v>7.2370000000000001</v>
      </c>
      <c r="N807" s="104">
        <v>7.1829999999999998</v>
      </c>
      <c r="O807" s="105">
        <v>-4.7999999999999996E-3</v>
      </c>
      <c r="P807" s="225"/>
      <c r="Q807" s="228">
        <f t="shared" si="72"/>
        <v>45109</v>
      </c>
      <c r="R807" s="229">
        <f t="shared" si="73"/>
        <v>3.6789999999999998</v>
      </c>
      <c r="S807" s="230">
        <f t="shared" si="74"/>
        <v>9.7999999999999997E-3</v>
      </c>
      <c r="T807" s="229">
        <f t="shared" si="75"/>
        <v>7.3090000000000002</v>
      </c>
      <c r="U807" s="230">
        <f t="shared" si="76"/>
        <v>-1.5E-3</v>
      </c>
      <c r="V807" s="229">
        <f t="shared" si="77"/>
        <v>3.6300000000000003</v>
      </c>
    </row>
    <row r="808" spans="2:22">
      <c r="B808" s="119">
        <v>45140</v>
      </c>
      <c r="C808" s="104">
        <v>3.6150000000000002</v>
      </c>
      <c r="D808" s="104">
        <v>3.6720000000000002</v>
      </c>
      <c r="E808" s="104">
        <v>3.6920000000000002</v>
      </c>
      <c r="F808" s="104">
        <v>3.6139999999999999</v>
      </c>
      <c r="G808" s="105">
        <v>-1.7299999999999999E-2</v>
      </c>
      <c r="H808" s="225"/>
      <c r="I808" s="225"/>
      <c r="J808" s="120" t="s">
        <v>2243</v>
      </c>
      <c r="K808" s="104">
        <v>7.1109999999999998</v>
      </c>
      <c r="L808" s="104">
        <v>7.1609999999999996</v>
      </c>
      <c r="M808" s="104">
        <v>7.1609999999999996</v>
      </c>
      <c r="N808" s="104">
        <v>7.1</v>
      </c>
      <c r="O808" s="105">
        <v>-1.03E-2</v>
      </c>
      <c r="P808" s="225"/>
      <c r="Q808" s="228">
        <f t="shared" si="72"/>
        <v>45140</v>
      </c>
      <c r="R808" s="229">
        <f t="shared" si="73"/>
        <v>3.6150000000000002</v>
      </c>
      <c r="S808" s="230">
        <f t="shared" si="74"/>
        <v>-1.7299999999999999E-2</v>
      </c>
      <c r="T808" s="229">
        <f t="shared" si="75"/>
        <v>7.3440000000000003</v>
      </c>
      <c r="U808" s="230">
        <f t="shared" si="76"/>
        <v>4.7999999999999996E-3</v>
      </c>
      <c r="V808" s="229">
        <f t="shared" si="77"/>
        <v>3.7290000000000001</v>
      </c>
    </row>
    <row r="809" spans="2:22">
      <c r="B809" s="119">
        <v>45171</v>
      </c>
      <c r="C809" s="104">
        <v>3.6640000000000001</v>
      </c>
      <c r="D809" s="104">
        <v>3.601</v>
      </c>
      <c r="E809" s="104">
        <v>3.69</v>
      </c>
      <c r="F809" s="104">
        <v>3.5750000000000002</v>
      </c>
      <c r="G809" s="105">
        <v>1.3299999999999999E-2</v>
      </c>
      <c r="H809" s="225"/>
      <c r="I809" s="225"/>
      <c r="J809" s="120" t="s">
        <v>2244</v>
      </c>
      <c r="K809" s="104">
        <v>7.11</v>
      </c>
      <c r="L809" s="104">
        <v>7.0880000000000001</v>
      </c>
      <c r="M809" s="104">
        <v>7.1310000000000002</v>
      </c>
      <c r="N809" s="104">
        <v>7.077</v>
      </c>
      <c r="O809" s="105">
        <v>-1E-4</v>
      </c>
      <c r="P809" s="225"/>
      <c r="Q809" s="228">
        <f t="shared" si="72"/>
        <v>45171</v>
      </c>
      <c r="R809" s="229">
        <f t="shared" si="73"/>
        <v>3.6640000000000001</v>
      </c>
      <c r="S809" s="230">
        <f t="shared" si="74"/>
        <v>1.3299999999999999E-2</v>
      </c>
      <c r="T809" s="229">
        <f t="shared" si="75"/>
        <v>7.3440000000000003</v>
      </c>
      <c r="U809" s="230">
        <f t="shared" si="76"/>
        <v>0</v>
      </c>
      <c r="V809" s="229">
        <f t="shared" si="77"/>
        <v>3.68</v>
      </c>
    </row>
    <row r="810" spans="2:22">
      <c r="B810" s="119">
        <v>45201</v>
      </c>
      <c r="C810" s="104">
        <v>3.7429999999999999</v>
      </c>
      <c r="D810" s="104">
        <v>3.6749999999999998</v>
      </c>
      <c r="E810" s="104">
        <v>3.7509999999999999</v>
      </c>
      <c r="F810" s="104">
        <v>3.6579999999999999</v>
      </c>
      <c r="G810" s="105">
        <v>2.18E-2</v>
      </c>
      <c r="H810" s="225"/>
      <c r="I810" s="225"/>
      <c r="J810" s="120" t="s">
        <v>2245</v>
      </c>
      <c r="K810" s="104">
        <v>7.1159999999999997</v>
      </c>
      <c r="L810" s="104">
        <v>7.1429999999999998</v>
      </c>
      <c r="M810" s="104">
        <v>7.1429999999999998</v>
      </c>
      <c r="N810" s="104">
        <v>7.0979999999999999</v>
      </c>
      <c r="O810" s="105">
        <v>8.0000000000000004E-4</v>
      </c>
      <c r="P810" s="225"/>
      <c r="Q810" s="228">
        <f t="shared" si="72"/>
        <v>45201</v>
      </c>
      <c r="R810" s="229">
        <f t="shared" si="73"/>
        <v>3.7429999999999999</v>
      </c>
      <c r="S810" s="230">
        <f t="shared" si="74"/>
        <v>2.18E-2</v>
      </c>
      <c r="T810" s="229">
        <f t="shared" si="75"/>
        <v>7.3630000000000004</v>
      </c>
      <c r="U810" s="230">
        <f t="shared" si="76"/>
        <v>2.5999999999999999E-3</v>
      </c>
      <c r="V810" s="229">
        <f t="shared" si="77"/>
        <v>3.6200000000000006</v>
      </c>
    </row>
    <row r="811" spans="2:22">
      <c r="B811" s="120" t="s">
        <v>2211</v>
      </c>
      <c r="C811" s="104">
        <v>3.7040000000000002</v>
      </c>
      <c r="D811" s="104">
        <v>3.7429999999999999</v>
      </c>
      <c r="E811" s="104">
        <v>3.7549999999999999</v>
      </c>
      <c r="F811" s="104">
        <v>3.702</v>
      </c>
      <c r="G811" s="105">
        <v>-1.0699999999999999E-2</v>
      </c>
      <c r="H811" s="225"/>
      <c r="I811" s="225"/>
      <c r="J811" s="120" t="s">
        <v>2246</v>
      </c>
      <c r="K811" s="104">
        <v>7.0970000000000004</v>
      </c>
      <c r="L811" s="104">
        <v>7.1280000000000001</v>
      </c>
      <c r="M811" s="104">
        <v>7.1280000000000001</v>
      </c>
      <c r="N811" s="104">
        <v>7.0940000000000003</v>
      </c>
      <c r="O811" s="105">
        <v>-2.7000000000000001E-3</v>
      </c>
      <c r="P811" s="225"/>
      <c r="Q811" s="228" t="str">
        <f t="shared" si="72"/>
        <v>13-02-2023</v>
      </c>
      <c r="R811" s="229">
        <f t="shared" si="73"/>
        <v>3.7040000000000002</v>
      </c>
      <c r="S811" s="230">
        <f t="shared" si="74"/>
        <v>-1.0699999999999999E-2</v>
      </c>
      <c r="T811" s="229">
        <f t="shared" si="75"/>
        <v>7.3659999999999997</v>
      </c>
      <c r="U811" s="230">
        <f t="shared" si="76"/>
        <v>4.0000000000000002E-4</v>
      </c>
      <c r="V811" s="229">
        <f t="shared" si="77"/>
        <v>3.6619999999999995</v>
      </c>
    </row>
    <row r="812" spans="2:22">
      <c r="B812" s="120" t="s">
        <v>2212</v>
      </c>
      <c r="C812" s="104">
        <v>3.7530000000000001</v>
      </c>
      <c r="D812" s="104">
        <v>3.7109999999999999</v>
      </c>
      <c r="E812" s="104">
        <v>3.7989999999999999</v>
      </c>
      <c r="F812" s="104">
        <v>3.6219999999999999</v>
      </c>
      <c r="G812" s="105">
        <v>1.34E-2</v>
      </c>
      <c r="H812" s="225"/>
      <c r="I812" s="225"/>
      <c r="J812" s="120" t="s">
        <v>2247</v>
      </c>
      <c r="K812" s="104">
        <v>7.1159999999999997</v>
      </c>
      <c r="L812" s="104">
        <v>7.1310000000000002</v>
      </c>
      <c r="M812" s="104">
        <v>7.1310000000000002</v>
      </c>
      <c r="N812" s="104">
        <v>7.1079999999999997</v>
      </c>
      <c r="O812" s="105">
        <v>2.7000000000000001E-3</v>
      </c>
      <c r="P812" s="225"/>
      <c r="Q812" s="228" t="str">
        <f t="shared" si="72"/>
        <v>14-02-2023</v>
      </c>
      <c r="R812" s="229">
        <f t="shared" si="73"/>
        <v>3.7530000000000001</v>
      </c>
      <c r="S812" s="230">
        <f t="shared" si="74"/>
        <v>1.34E-2</v>
      </c>
      <c r="T812" s="229">
        <f t="shared" si="75"/>
        <v>7.3710000000000004</v>
      </c>
      <c r="U812" s="230">
        <f t="shared" si="76"/>
        <v>6.9999999999999999E-4</v>
      </c>
      <c r="V812" s="229">
        <f t="shared" si="77"/>
        <v>3.6180000000000003</v>
      </c>
    </row>
    <row r="813" spans="2:22">
      <c r="B813" s="120" t="s">
        <v>2213</v>
      </c>
      <c r="C813" s="104">
        <v>3.8029999999999999</v>
      </c>
      <c r="D813" s="104">
        <v>3.7450000000000001</v>
      </c>
      <c r="E813" s="104">
        <v>3.8220000000000001</v>
      </c>
      <c r="F813" s="104">
        <v>3.726</v>
      </c>
      <c r="G813" s="105">
        <v>1.3299999999999999E-2</v>
      </c>
      <c r="H813" s="225"/>
      <c r="I813" s="225"/>
      <c r="J813" s="119">
        <v>44962</v>
      </c>
      <c r="K813" s="104">
        <v>7.1059999999999999</v>
      </c>
      <c r="L813" s="104">
        <v>7.1349999999999998</v>
      </c>
      <c r="M813" s="104">
        <v>7.1379999999999999</v>
      </c>
      <c r="N813" s="104">
        <v>7.0919999999999996</v>
      </c>
      <c r="O813" s="105">
        <v>-1.4E-3</v>
      </c>
      <c r="P813" s="225"/>
      <c r="Q813" s="228" t="str">
        <f t="shared" si="72"/>
        <v>15-02-2023</v>
      </c>
      <c r="R813" s="229">
        <f t="shared" si="73"/>
        <v>3.8029999999999999</v>
      </c>
      <c r="S813" s="230">
        <f t="shared" si="74"/>
        <v>1.3299999999999999E-2</v>
      </c>
      <c r="T813" s="229">
        <f t="shared" si="75"/>
        <v>7.3470000000000004</v>
      </c>
      <c r="U813" s="230">
        <f t="shared" si="76"/>
        <v>-3.3E-3</v>
      </c>
      <c r="V813" s="229">
        <f t="shared" si="77"/>
        <v>3.5440000000000005</v>
      </c>
    </row>
    <row r="814" spans="2:22">
      <c r="B814" s="120" t="s">
        <v>2214</v>
      </c>
      <c r="C814" s="104">
        <v>3.863</v>
      </c>
      <c r="D814" s="104">
        <v>3.8180000000000001</v>
      </c>
      <c r="E814" s="104">
        <v>3.8719999999999999</v>
      </c>
      <c r="F814" s="104">
        <v>3.7690000000000001</v>
      </c>
      <c r="G814" s="105">
        <v>1.5800000000000002E-2</v>
      </c>
      <c r="H814" s="225"/>
      <c r="I814" s="225"/>
      <c r="J814" s="119">
        <v>44990</v>
      </c>
      <c r="K814" s="104">
        <v>7.0110000000000001</v>
      </c>
      <c r="L814" s="104">
        <v>7.085</v>
      </c>
      <c r="M814" s="104">
        <v>7.085</v>
      </c>
      <c r="N814" s="104">
        <v>7.0060000000000002</v>
      </c>
      <c r="O814" s="105">
        <v>-1.34E-2</v>
      </c>
      <c r="P814" s="225"/>
      <c r="Q814" s="228" t="str">
        <f t="shared" si="72"/>
        <v>16-02-2023</v>
      </c>
      <c r="R814" s="229">
        <f t="shared" si="73"/>
        <v>3.863</v>
      </c>
      <c r="S814" s="230">
        <f t="shared" si="74"/>
        <v>1.5800000000000002E-2</v>
      </c>
      <c r="T814" s="229">
        <f t="shared" si="75"/>
        <v>7.3419999999999996</v>
      </c>
      <c r="U814" s="230">
        <f t="shared" si="76"/>
        <v>-6.9999999999999999E-4</v>
      </c>
      <c r="V814" s="229">
        <f t="shared" si="77"/>
        <v>3.4789999999999996</v>
      </c>
    </row>
    <row r="815" spans="2:22">
      <c r="B815" s="120" t="s">
        <v>2215</v>
      </c>
      <c r="C815" s="104">
        <v>3.8170000000000002</v>
      </c>
      <c r="D815" s="104">
        <v>3.863</v>
      </c>
      <c r="E815" s="104">
        <v>3.9289999999999998</v>
      </c>
      <c r="F815" s="104">
        <v>3.8130000000000002</v>
      </c>
      <c r="G815" s="105">
        <v>-1.1900000000000001E-2</v>
      </c>
      <c r="H815" s="225"/>
      <c r="I815" s="225"/>
      <c r="J815" s="119">
        <v>45021</v>
      </c>
      <c r="K815" s="104">
        <v>7.0140000000000002</v>
      </c>
      <c r="L815" s="104">
        <v>7.0110000000000001</v>
      </c>
      <c r="M815" s="104">
        <v>7.0519999999999996</v>
      </c>
      <c r="N815" s="104">
        <v>6.9909999999999997</v>
      </c>
      <c r="O815" s="105">
        <v>4.0000000000000002E-4</v>
      </c>
      <c r="P815" s="225"/>
      <c r="Q815" s="228" t="str">
        <f t="shared" si="72"/>
        <v>17-02-2023</v>
      </c>
      <c r="R815" s="229">
        <f t="shared" si="73"/>
        <v>3.8170000000000002</v>
      </c>
      <c r="S815" s="230">
        <f t="shared" si="74"/>
        <v>-1.1900000000000001E-2</v>
      </c>
      <c r="T815" s="229">
        <f t="shared" si="75"/>
        <v>7.3879999999999999</v>
      </c>
      <c r="U815" s="230">
        <f t="shared" si="76"/>
        <v>6.3E-3</v>
      </c>
      <c r="V815" s="229">
        <f t="shared" si="77"/>
        <v>3.5709999999999997</v>
      </c>
    </row>
    <row r="816" spans="2:22">
      <c r="B816" s="120" t="s">
        <v>2216</v>
      </c>
      <c r="C816" s="104">
        <v>3.851</v>
      </c>
      <c r="D816" s="104">
        <v>3.8490000000000002</v>
      </c>
      <c r="E816" s="104">
        <v>3.851</v>
      </c>
      <c r="F816" s="104">
        <v>3.8490000000000002</v>
      </c>
      <c r="G816" s="105">
        <v>9.1000000000000004E-3</v>
      </c>
      <c r="H816" s="225"/>
      <c r="I816" s="225"/>
      <c r="J816" s="119">
        <v>45143</v>
      </c>
      <c r="K816" s="104">
        <v>7.0469999999999997</v>
      </c>
      <c r="L816" s="104">
        <v>7.0490000000000004</v>
      </c>
      <c r="M816" s="104">
        <v>7.05</v>
      </c>
      <c r="N816" s="104">
        <v>7.0209999999999999</v>
      </c>
      <c r="O816" s="105">
        <v>4.7000000000000002E-3</v>
      </c>
      <c r="P816" s="225"/>
      <c r="Q816" s="228" t="str">
        <f t="shared" si="72"/>
        <v>20-02-2023</v>
      </c>
      <c r="R816" s="229">
        <f t="shared" si="73"/>
        <v>3.851</v>
      </c>
      <c r="S816" s="230">
        <f t="shared" si="74"/>
        <v>9.1000000000000004E-3</v>
      </c>
      <c r="T816" s="229">
        <f t="shared" si="75"/>
        <v>7.37</v>
      </c>
      <c r="U816" s="230">
        <f t="shared" si="76"/>
        <v>-2.3999999999999998E-3</v>
      </c>
      <c r="V816" s="229">
        <f t="shared" si="77"/>
        <v>3.5190000000000001</v>
      </c>
    </row>
    <row r="817" spans="2:22">
      <c r="B817" s="120" t="s">
        <v>2217</v>
      </c>
      <c r="C817" s="104">
        <v>3.9540000000000002</v>
      </c>
      <c r="D817" s="104">
        <v>3.851</v>
      </c>
      <c r="E817" s="104">
        <v>3.9620000000000002</v>
      </c>
      <c r="F817" s="104">
        <v>3.84</v>
      </c>
      <c r="G817" s="105">
        <v>2.6800000000000001E-2</v>
      </c>
      <c r="H817" s="225"/>
      <c r="I817" s="225"/>
      <c r="J817" s="119">
        <v>45174</v>
      </c>
      <c r="K817" s="104">
        <v>7.0460000000000003</v>
      </c>
      <c r="L817" s="104">
        <v>7.07</v>
      </c>
      <c r="M817" s="104">
        <v>7.07</v>
      </c>
      <c r="N817" s="104">
        <v>7.03</v>
      </c>
      <c r="O817" s="105">
        <v>-1E-4</v>
      </c>
      <c r="P817" s="225"/>
      <c r="Q817" s="228" t="str">
        <f t="shared" si="72"/>
        <v>21-02-2023</v>
      </c>
      <c r="R817" s="229">
        <f t="shared" si="73"/>
        <v>3.9540000000000002</v>
      </c>
      <c r="S817" s="230">
        <f t="shared" si="74"/>
        <v>2.6800000000000001E-2</v>
      </c>
      <c r="T817" s="229">
        <f t="shared" si="75"/>
        <v>7.391</v>
      </c>
      <c r="U817" s="230">
        <f t="shared" si="76"/>
        <v>2.8E-3</v>
      </c>
      <c r="V817" s="229">
        <f t="shared" si="77"/>
        <v>3.4369999999999998</v>
      </c>
    </row>
    <row r="818" spans="2:22">
      <c r="B818" s="120" t="s">
        <v>2218</v>
      </c>
      <c r="C818" s="104">
        <v>3.927</v>
      </c>
      <c r="D818" s="104">
        <v>3.9569999999999999</v>
      </c>
      <c r="E818" s="104">
        <v>3.968</v>
      </c>
      <c r="F818" s="104">
        <v>3.89</v>
      </c>
      <c r="G818" s="105">
        <v>-6.8999999999999999E-3</v>
      </c>
      <c r="H818" s="225"/>
      <c r="I818" s="225"/>
      <c r="J818" s="119">
        <v>45204</v>
      </c>
      <c r="K818" s="104">
        <v>7.0359999999999996</v>
      </c>
      <c r="L818" s="104">
        <v>7.056</v>
      </c>
      <c r="M818" s="104">
        <v>7.0609999999999999</v>
      </c>
      <c r="N818" s="104">
        <v>7.0339999999999998</v>
      </c>
      <c r="O818" s="105">
        <v>-1.4E-3</v>
      </c>
      <c r="P818" s="225"/>
      <c r="Q818" s="228" t="str">
        <f t="shared" si="72"/>
        <v>22-02-2023</v>
      </c>
      <c r="R818" s="229">
        <f t="shared" si="73"/>
        <v>3.927</v>
      </c>
      <c r="S818" s="230">
        <f t="shared" si="74"/>
        <v>-6.8999999999999999E-3</v>
      </c>
      <c r="T818" s="229">
        <f t="shared" si="75"/>
        <v>7.4290000000000003</v>
      </c>
      <c r="U818" s="230">
        <f t="shared" si="76"/>
        <v>5.1000000000000004E-3</v>
      </c>
      <c r="V818" s="229">
        <f t="shared" si="77"/>
        <v>3.5020000000000002</v>
      </c>
    </row>
    <row r="819" spans="2:22">
      <c r="B819" s="120" t="s">
        <v>2219</v>
      </c>
      <c r="C819" s="104">
        <v>3.89</v>
      </c>
      <c r="D819" s="104">
        <v>3.9209999999999998</v>
      </c>
      <c r="E819" s="104">
        <v>3.9780000000000002</v>
      </c>
      <c r="F819" s="104">
        <v>3.863</v>
      </c>
      <c r="G819" s="105">
        <v>-9.4000000000000004E-3</v>
      </c>
      <c r="H819" s="225"/>
      <c r="I819" s="225"/>
      <c r="J819" s="119">
        <v>45235</v>
      </c>
      <c r="K819" s="104">
        <v>7.0229999999999997</v>
      </c>
      <c r="L819" s="104">
        <v>7.0209999999999999</v>
      </c>
      <c r="M819" s="104">
        <v>7.0330000000000004</v>
      </c>
      <c r="N819" s="104">
        <v>7.016</v>
      </c>
      <c r="O819" s="105">
        <v>-1.8E-3</v>
      </c>
      <c r="P819" s="225"/>
      <c r="Q819" s="228" t="str">
        <f t="shared" si="72"/>
        <v>23-02-2023</v>
      </c>
      <c r="R819" s="229">
        <f t="shared" si="73"/>
        <v>3.89</v>
      </c>
      <c r="S819" s="230">
        <f t="shared" si="74"/>
        <v>-9.4000000000000004E-3</v>
      </c>
      <c r="T819" s="229">
        <f t="shared" si="75"/>
        <v>7.391</v>
      </c>
      <c r="U819" s="230">
        <f t="shared" si="76"/>
        <v>-5.1000000000000004E-3</v>
      </c>
      <c r="V819" s="229">
        <f t="shared" si="77"/>
        <v>3.5009999999999999</v>
      </c>
    </row>
    <row r="820" spans="2:22">
      <c r="B820" s="120" t="s">
        <v>2220</v>
      </c>
      <c r="C820" s="104">
        <v>3.9470000000000001</v>
      </c>
      <c r="D820" s="104">
        <v>3.8849999999999998</v>
      </c>
      <c r="E820" s="104">
        <v>3.9780000000000002</v>
      </c>
      <c r="F820" s="104">
        <v>3.8540000000000001</v>
      </c>
      <c r="G820" s="105">
        <v>1.46E-2</v>
      </c>
      <c r="H820" s="225"/>
      <c r="I820" s="225"/>
      <c r="J820" s="119">
        <v>45265</v>
      </c>
      <c r="K820" s="104">
        <v>6.9950000000000001</v>
      </c>
      <c r="L820" s="104">
        <v>7.0270000000000001</v>
      </c>
      <c r="M820" s="104">
        <v>7.03</v>
      </c>
      <c r="N820" s="104">
        <v>6.992</v>
      </c>
      <c r="O820" s="105">
        <v>-4.0000000000000001E-3</v>
      </c>
      <c r="P820" s="225"/>
      <c r="Q820" s="228" t="str">
        <f t="shared" si="72"/>
        <v>24-02-2023</v>
      </c>
      <c r="R820" s="229">
        <f t="shared" si="73"/>
        <v>3.9470000000000001</v>
      </c>
      <c r="S820" s="230">
        <f t="shared" si="74"/>
        <v>1.46E-2</v>
      </c>
      <c r="T820" s="229">
        <f t="shared" si="75"/>
        <v>7.4189999999999996</v>
      </c>
      <c r="U820" s="230">
        <f t="shared" si="76"/>
        <v>3.8E-3</v>
      </c>
      <c r="V820" s="229">
        <f t="shared" si="77"/>
        <v>3.4719999999999995</v>
      </c>
    </row>
    <row r="821" spans="2:22">
      <c r="B821" s="120" t="s">
        <v>2221</v>
      </c>
      <c r="C821" s="104">
        <v>3.9220000000000002</v>
      </c>
      <c r="D821" s="104">
        <v>3.9340000000000002</v>
      </c>
      <c r="E821" s="104">
        <v>3.9780000000000002</v>
      </c>
      <c r="F821" s="104">
        <v>3.8969999999999998</v>
      </c>
      <c r="G821" s="105">
        <v>-6.4000000000000003E-3</v>
      </c>
      <c r="H821" s="225"/>
      <c r="I821" s="225"/>
      <c r="J821" s="120" t="s">
        <v>2248</v>
      </c>
      <c r="K821" s="104">
        <v>7.0010000000000003</v>
      </c>
      <c r="L821" s="104">
        <v>7.0419999999999998</v>
      </c>
      <c r="M821" s="104">
        <v>7.0419999999999998</v>
      </c>
      <c r="N821" s="104">
        <v>6.9779999999999998</v>
      </c>
      <c r="O821" s="105">
        <v>8.9999999999999998E-4</v>
      </c>
      <c r="P821" s="225"/>
      <c r="Q821" s="228" t="str">
        <f t="shared" si="72"/>
        <v>27-02-2023</v>
      </c>
      <c r="R821" s="229">
        <f t="shared" si="73"/>
        <v>3.9220000000000002</v>
      </c>
      <c r="S821" s="230">
        <f t="shared" si="74"/>
        <v>-6.4000000000000003E-3</v>
      </c>
      <c r="T821" s="229">
        <f t="shared" si="75"/>
        <v>7.4480000000000004</v>
      </c>
      <c r="U821" s="230">
        <f t="shared" si="76"/>
        <v>3.8999999999999998E-3</v>
      </c>
      <c r="V821" s="229">
        <f t="shared" si="77"/>
        <v>3.5260000000000002</v>
      </c>
    </row>
    <row r="822" spans="2:22">
      <c r="B822" s="120" t="s">
        <v>2222</v>
      </c>
      <c r="C822" s="104">
        <v>3.9279999999999999</v>
      </c>
      <c r="D822" s="104">
        <v>3.9239999999999999</v>
      </c>
      <c r="E822" s="104">
        <v>3.9830000000000001</v>
      </c>
      <c r="F822" s="104">
        <v>3.899</v>
      </c>
      <c r="G822" s="105">
        <v>1.5E-3</v>
      </c>
      <c r="H822" s="225"/>
      <c r="I822" s="225"/>
      <c r="J822" s="120" t="s">
        <v>2249</v>
      </c>
      <c r="K822" s="104">
        <v>6.9630000000000001</v>
      </c>
      <c r="L822" s="104">
        <v>7.0279999999999996</v>
      </c>
      <c r="M822" s="104">
        <v>7.0279999999999996</v>
      </c>
      <c r="N822" s="104">
        <v>6.9610000000000003</v>
      </c>
      <c r="O822" s="105">
        <v>-5.4000000000000003E-3</v>
      </c>
      <c r="P822" s="225"/>
      <c r="Q822" s="228" t="str">
        <f t="shared" si="72"/>
        <v>28-02-2023</v>
      </c>
      <c r="R822" s="229">
        <f t="shared" si="73"/>
        <v>3.9279999999999999</v>
      </c>
      <c r="S822" s="230">
        <f t="shared" si="74"/>
        <v>1.5E-3</v>
      </c>
      <c r="T822" s="229">
        <f t="shared" si="75"/>
        <v>7.4569999999999999</v>
      </c>
      <c r="U822" s="230">
        <f t="shared" si="76"/>
        <v>1.1999999999999999E-3</v>
      </c>
      <c r="V822" s="229">
        <f t="shared" si="77"/>
        <v>3.5289999999999999</v>
      </c>
    </row>
    <row r="823" spans="2:22">
      <c r="B823" s="119">
        <v>44929</v>
      </c>
      <c r="C823" s="104">
        <v>3.9940000000000002</v>
      </c>
      <c r="D823" s="104">
        <v>3.9380000000000002</v>
      </c>
      <c r="E823" s="104">
        <v>4.01</v>
      </c>
      <c r="F823" s="104">
        <v>3.9140000000000001</v>
      </c>
      <c r="G823" s="105">
        <v>1.7000000000000001E-2</v>
      </c>
      <c r="H823" s="225"/>
      <c r="I823" s="225"/>
      <c r="J823" s="120" t="s">
        <v>2250</v>
      </c>
      <c r="K823" s="104">
        <v>6.9720000000000004</v>
      </c>
      <c r="L823" s="104">
        <v>6.992</v>
      </c>
      <c r="M823" s="104">
        <v>6.992</v>
      </c>
      <c r="N823" s="104">
        <v>6.9470000000000001</v>
      </c>
      <c r="O823" s="105">
        <v>1.2999999999999999E-3</v>
      </c>
      <c r="P823" s="225"/>
      <c r="Q823" s="228">
        <f t="shared" si="72"/>
        <v>44929</v>
      </c>
      <c r="R823" s="229">
        <f t="shared" si="73"/>
        <v>3.9940000000000002</v>
      </c>
      <c r="S823" s="230">
        <f t="shared" si="74"/>
        <v>1.7000000000000001E-2</v>
      </c>
      <c r="T823" s="229">
        <f t="shared" si="75"/>
        <v>7.4340000000000002</v>
      </c>
      <c r="U823" s="230">
        <f t="shared" si="76"/>
        <v>-3.0999999999999999E-3</v>
      </c>
      <c r="V823" s="229">
        <f t="shared" si="77"/>
        <v>3.44</v>
      </c>
    </row>
    <row r="824" spans="2:22">
      <c r="B824" s="119">
        <v>44960</v>
      </c>
      <c r="C824" s="104">
        <v>4.0620000000000003</v>
      </c>
      <c r="D824" s="104">
        <v>3.9940000000000002</v>
      </c>
      <c r="E824" s="104">
        <v>4.0910000000000002</v>
      </c>
      <c r="F824" s="104">
        <v>3.99</v>
      </c>
      <c r="G824" s="105">
        <v>1.6799999999999999E-2</v>
      </c>
      <c r="H824" s="225"/>
      <c r="I824" s="225"/>
      <c r="J824" s="120" t="s">
        <v>2251</v>
      </c>
      <c r="K824" s="104">
        <v>6.9829999999999997</v>
      </c>
      <c r="L824" s="104">
        <v>6.9850000000000003</v>
      </c>
      <c r="M824" s="104">
        <v>6.9889999999999999</v>
      </c>
      <c r="N824" s="104">
        <v>6.968</v>
      </c>
      <c r="O824" s="105">
        <v>1.6000000000000001E-3</v>
      </c>
      <c r="P824" s="225"/>
      <c r="Q824" s="228">
        <f t="shared" si="72"/>
        <v>44960</v>
      </c>
      <c r="R824" s="229">
        <f t="shared" si="73"/>
        <v>4.0620000000000003</v>
      </c>
      <c r="S824" s="230">
        <f t="shared" si="74"/>
        <v>1.6799999999999999E-2</v>
      </c>
      <c r="T824" s="229">
        <f t="shared" si="75"/>
        <v>7.43</v>
      </c>
      <c r="U824" s="230">
        <f t="shared" si="76"/>
        <v>-5.0000000000000001E-4</v>
      </c>
      <c r="V824" s="229">
        <f t="shared" si="77"/>
        <v>3.3679999999999994</v>
      </c>
    </row>
    <row r="825" spans="2:22">
      <c r="B825" s="119">
        <v>44988</v>
      </c>
      <c r="C825" s="104">
        <v>3.9580000000000002</v>
      </c>
      <c r="D825" s="104">
        <v>4.0679999999999996</v>
      </c>
      <c r="E825" s="104">
        <v>4.069</v>
      </c>
      <c r="F825" s="104">
        <v>3.9540000000000002</v>
      </c>
      <c r="G825" s="105">
        <v>-2.5600000000000001E-2</v>
      </c>
      <c r="H825" s="225"/>
      <c r="I825" s="225"/>
      <c r="J825" s="120" t="s">
        <v>2252</v>
      </c>
      <c r="K825" s="104">
        <v>7.0039999999999996</v>
      </c>
      <c r="L825" s="104">
        <v>7.0129999999999999</v>
      </c>
      <c r="M825" s="104">
        <v>7.016</v>
      </c>
      <c r="N825" s="104">
        <v>6.9669999999999996</v>
      </c>
      <c r="O825" s="105">
        <v>3.0000000000000001E-3</v>
      </c>
      <c r="P825" s="225"/>
      <c r="Q825" s="228">
        <f t="shared" si="72"/>
        <v>44988</v>
      </c>
      <c r="R825" s="229">
        <f t="shared" si="73"/>
        <v>3.9580000000000002</v>
      </c>
      <c r="S825" s="230">
        <f t="shared" si="74"/>
        <v>-2.5600000000000001E-2</v>
      </c>
      <c r="T825" s="229">
        <f t="shared" si="75"/>
        <v>7.4160000000000004</v>
      </c>
      <c r="U825" s="230">
        <f t="shared" si="76"/>
        <v>-1.9E-3</v>
      </c>
      <c r="V825" s="229">
        <f t="shared" si="77"/>
        <v>3.4580000000000002</v>
      </c>
    </row>
    <row r="826" spans="2:22">
      <c r="B826" s="119">
        <v>45080</v>
      </c>
      <c r="C826" s="104">
        <v>3.964</v>
      </c>
      <c r="D826" s="104">
        <v>3.9649999999999999</v>
      </c>
      <c r="E826" s="104">
        <v>3.9889999999999999</v>
      </c>
      <c r="F826" s="104">
        <v>3.8969999999999998</v>
      </c>
      <c r="G826" s="105">
        <v>1.5E-3</v>
      </c>
      <c r="H826" s="225"/>
      <c r="I826" s="225"/>
      <c r="J826" s="120" t="s">
        <v>2253</v>
      </c>
      <c r="K826" s="104">
        <v>6.9850000000000003</v>
      </c>
      <c r="L826" s="104">
        <v>6.9889999999999999</v>
      </c>
      <c r="M826" s="104">
        <v>7.0010000000000003</v>
      </c>
      <c r="N826" s="104">
        <v>6.976</v>
      </c>
      <c r="O826" s="105">
        <v>-2.7000000000000001E-3</v>
      </c>
      <c r="P826" s="225"/>
      <c r="Q826" s="228">
        <f t="shared" si="72"/>
        <v>45080</v>
      </c>
      <c r="R826" s="229">
        <f t="shared" si="73"/>
        <v>3.964</v>
      </c>
      <c r="S826" s="230">
        <f t="shared" si="74"/>
        <v>1.5E-3</v>
      </c>
      <c r="T826" s="229">
        <f t="shared" si="75"/>
        <v>7.4180000000000001</v>
      </c>
      <c r="U826" s="230">
        <f t="shared" si="76"/>
        <v>2.9999999999999997E-4</v>
      </c>
      <c r="V826" s="229">
        <f t="shared" si="77"/>
        <v>3.4540000000000002</v>
      </c>
    </row>
    <row r="827" spans="2:22">
      <c r="B827" s="119">
        <v>45110</v>
      </c>
      <c r="C827" s="104">
        <v>3.97</v>
      </c>
      <c r="D827" s="104">
        <v>3.9670000000000001</v>
      </c>
      <c r="E827" s="104">
        <v>4.0069999999999997</v>
      </c>
      <c r="F827" s="104">
        <v>3.919</v>
      </c>
      <c r="G827" s="105">
        <v>1.5E-3</v>
      </c>
      <c r="H827" s="225"/>
      <c r="I827" s="225"/>
      <c r="J827" s="120" t="s">
        <v>2254</v>
      </c>
      <c r="K827" s="104">
        <v>7.016</v>
      </c>
      <c r="L827" s="104">
        <v>7.0049999999999999</v>
      </c>
      <c r="M827" s="104">
        <v>7.02</v>
      </c>
      <c r="N827" s="104">
        <v>6.9950000000000001</v>
      </c>
      <c r="O827" s="105">
        <v>4.4000000000000003E-3</v>
      </c>
      <c r="P827" s="225"/>
      <c r="Q827" s="228">
        <f t="shared" si="72"/>
        <v>0</v>
      </c>
      <c r="R827" s="229">
        <f t="shared" si="73"/>
        <v>0</v>
      </c>
      <c r="S827" s="230">
        <f t="shared" si="74"/>
        <v>0</v>
      </c>
      <c r="T827" s="229">
        <f t="shared" si="75"/>
        <v>0</v>
      </c>
      <c r="U827" s="230">
        <f t="shared" si="76"/>
        <v>0</v>
      </c>
      <c r="V827" s="229">
        <f t="shared" si="77"/>
        <v>0</v>
      </c>
    </row>
    <row r="828" spans="2:22">
      <c r="B828" s="119">
        <v>45141</v>
      </c>
      <c r="C828" s="104">
        <v>3.9889999999999999</v>
      </c>
      <c r="D828" s="104">
        <v>3.9809999999999999</v>
      </c>
      <c r="E828" s="104">
        <v>4.0110000000000001</v>
      </c>
      <c r="F828" s="104">
        <v>3.899</v>
      </c>
      <c r="G828" s="105">
        <v>5.0000000000000001E-3</v>
      </c>
      <c r="H828" s="225"/>
      <c r="I828" s="225"/>
      <c r="J828" s="120" t="s">
        <v>2255</v>
      </c>
      <c r="K828" s="104">
        <v>6.99</v>
      </c>
      <c r="L828" s="104">
        <v>7.0090000000000003</v>
      </c>
      <c r="M828" s="104">
        <v>7.0229999999999997</v>
      </c>
      <c r="N828" s="104">
        <v>6.9820000000000002</v>
      </c>
      <c r="O828" s="105">
        <v>-3.7000000000000002E-3</v>
      </c>
      <c r="P828" s="225"/>
      <c r="Q828" s="228">
        <f t="shared" si="72"/>
        <v>45141</v>
      </c>
      <c r="R828" s="229">
        <f t="shared" si="73"/>
        <v>3.9889999999999999</v>
      </c>
      <c r="S828" s="230">
        <f t="shared" si="74"/>
        <v>5.0000000000000001E-3</v>
      </c>
      <c r="T828" s="229">
        <f t="shared" si="75"/>
        <v>7.4589999999999996</v>
      </c>
      <c r="U828" s="230">
        <f t="shared" si="76"/>
        <v>5.4999999999999997E-3</v>
      </c>
      <c r="V828" s="229">
        <f t="shared" si="77"/>
        <v>3.4699999999999998</v>
      </c>
    </row>
    <row r="829" spans="2:22">
      <c r="B829" s="119">
        <v>45172</v>
      </c>
      <c r="C829" s="104">
        <v>3.907</v>
      </c>
      <c r="D829" s="104">
        <v>3.98</v>
      </c>
      <c r="E829" s="104">
        <v>4.0190000000000001</v>
      </c>
      <c r="F829" s="104">
        <v>3.8940000000000001</v>
      </c>
      <c r="G829" s="105">
        <v>-2.06E-2</v>
      </c>
      <c r="H829" s="225"/>
      <c r="I829" s="225"/>
      <c r="J829" s="120" t="s">
        <v>2256</v>
      </c>
      <c r="K829" s="104">
        <v>7.0069999999999997</v>
      </c>
      <c r="L829" s="104">
        <v>7.0129999999999999</v>
      </c>
      <c r="M829" s="104">
        <v>7.0149999999999997</v>
      </c>
      <c r="N829" s="104">
        <v>6.9960000000000004</v>
      </c>
      <c r="O829" s="105">
        <v>2.3999999999999998E-3</v>
      </c>
      <c r="P829" s="225"/>
      <c r="Q829" s="228">
        <f t="shared" si="72"/>
        <v>45172</v>
      </c>
      <c r="R829" s="229">
        <f t="shared" si="73"/>
        <v>3.907</v>
      </c>
      <c r="S829" s="230">
        <f t="shared" si="74"/>
        <v>-2.06E-2</v>
      </c>
      <c r="T829" s="229">
        <f t="shared" si="75"/>
        <v>7.4409999999999998</v>
      </c>
      <c r="U829" s="230">
        <f t="shared" si="76"/>
        <v>-2.3999999999999998E-3</v>
      </c>
      <c r="V829" s="229">
        <f t="shared" si="77"/>
        <v>3.5339999999999998</v>
      </c>
    </row>
    <row r="830" spans="2:22">
      <c r="B830" s="119">
        <v>45202</v>
      </c>
      <c r="C830" s="104">
        <v>3.7040000000000002</v>
      </c>
      <c r="D830" s="104">
        <v>3.9009999999999998</v>
      </c>
      <c r="E830" s="104">
        <v>3.9009999999999998</v>
      </c>
      <c r="F830" s="104">
        <v>3.6739999999999999</v>
      </c>
      <c r="G830" s="105">
        <v>-5.1900000000000002E-2</v>
      </c>
      <c r="H830" s="225"/>
      <c r="I830" s="225"/>
      <c r="J830" s="120" t="s">
        <v>2257</v>
      </c>
      <c r="K830" s="104">
        <v>7.0030000000000001</v>
      </c>
      <c r="L830" s="104">
        <v>7.0259999999999998</v>
      </c>
      <c r="M830" s="104">
        <v>7.0259999999999998</v>
      </c>
      <c r="N830" s="104">
        <v>6.9960000000000004</v>
      </c>
      <c r="O830" s="105">
        <v>-5.9999999999999995E-4</v>
      </c>
      <c r="P830" s="225"/>
      <c r="Q830" s="228">
        <f t="shared" si="72"/>
        <v>45202</v>
      </c>
      <c r="R830" s="229">
        <f t="shared" si="73"/>
        <v>3.7040000000000002</v>
      </c>
      <c r="S830" s="230">
        <f t="shared" si="74"/>
        <v>-5.1900000000000002E-2</v>
      </c>
      <c r="T830" s="229">
        <f t="shared" si="75"/>
        <v>7.4290000000000003</v>
      </c>
      <c r="U830" s="230">
        <f t="shared" si="76"/>
        <v>-1.6000000000000001E-3</v>
      </c>
      <c r="V830" s="229">
        <f t="shared" si="77"/>
        <v>3.7250000000000001</v>
      </c>
    </row>
    <row r="831" spans="2:22">
      <c r="B831" s="120" t="s">
        <v>2223</v>
      </c>
      <c r="C831" s="104">
        <v>3.5449999999999999</v>
      </c>
      <c r="D831" s="104">
        <v>3.75</v>
      </c>
      <c r="E831" s="104">
        <v>3.762</v>
      </c>
      <c r="F831" s="104">
        <v>3.4180000000000001</v>
      </c>
      <c r="G831" s="105">
        <v>-4.3099999999999999E-2</v>
      </c>
      <c r="H831" s="225"/>
      <c r="I831" s="225"/>
      <c r="J831" s="120" t="s">
        <v>2258</v>
      </c>
      <c r="K831" s="104">
        <v>7.024</v>
      </c>
      <c r="L831" s="104">
        <v>7.02</v>
      </c>
      <c r="M831" s="104">
        <v>7.0309999999999997</v>
      </c>
      <c r="N831" s="104">
        <v>7.0019999999999998</v>
      </c>
      <c r="O831" s="105">
        <v>3.0000000000000001E-3</v>
      </c>
      <c r="P831" s="225"/>
      <c r="Q831" s="228" t="str">
        <f t="shared" si="72"/>
        <v>13-03-2023</v>
      </c>
      <c r="R831" s="229">
        <f t="shared" si="73"/>
        <v>3.5449999999999999</v>
      </c>
      <c r="S831" s="230">
        <f t="shared" si="74"/>
        <v>-4.3099999999999999E-2</v>
      </c>
      <c r="T831" s="229">
        <f t="shared" si="75"/>
        <v>7.3650000000000002</v>
      </c>
      <c r="U831" s="230">
        <f t="shared" si="76"/>
        <v>-8.6E-3</v>
      </c>
      <c r="V831" s="229">
        <f t="shared" si="77"/>
        <v>3.8200000000000003</v>
      </c>
    </row>
    <row r="832" spans="2:22">
      <c r="B832" s="120" t="s">
        <v>2224</v>
      </c>
      <c r="C832" s="104">
        <v>3.6850000000000001</v>
      </c>
      <c r="D832" s="104">
        <v>3.5619999999999998</v>
      </c>
      <c r="E832" s="104">
        <v>3.6970000000000001</v>
      </c>
      <c r="F832" s="104">
        <v>3.464</v>
      </c>
      <c r="G832" s="105">
        <v>3.9600000000000003E-2</v>
      </c>
      <c r="H832" s="225"/>
      <c r="I832" s="225"/>
      <c r="J832" s="120" t="s">
        <v>2259</v>
      </c>
      <c r="K832" s="104">
        <v>7.0110000000000001</v>
      </c>
      <c r="L832" s="104">
        <v>7.0339999999999998</v>
      </c>
      <c r="M832" s="104">
        <v>7.0339999999999998</v>
      </c>
      <c r="N832" s="104">
        <v>7.01</v>
      </c>
      <c r="O832" s="105">
        <v>-1.9E-3</v>
      </c>
      <c r="P832" s="225"/>
      <c r="Q832" s="228" t="str">
        <f t="shared" si="72"/>
        <v>14-03-2023</v>
      </c>
      <c r="R832" s="229">
        <f t="shared" si="73"/>
        <v>3.6850000000000001</v>
      </c>
      <c r="S832" s="230">
        <f t="shared" si="74"/>
        <v>3.9600000000000003E-2</v>
      </c>
      <c r="T832" s="229">
        <f t="shared" si="75"/>
        <v>7.3780000000000001</v>
      </c>
      <c r="U832" s="230">
        <f t="shared" si="76"/>
        <v>1.8E-3</v>
      </c>
      <c r="V832" s="229">
        <f t="shared" si="77"/>
        <v>3.6930000000000001</v>
      </c>
    </row>
    <row r="833" spans="2:22">
      <c r="B833" s="120" t="s">
        <v>2225</v>
      </c>
      <c r="C833" s="104">
        <v>3.4620000000000002</v>
      </c>
      <c r="D833" s="104">
        <v>3.6970000000000001</v>
      </c>
      <c r="E833" s="104">
        <v>3.71</v>
      </c>
      <c r="F833" s="104">
        <v>3.3879999999999999</v>
      </c>
      <c r="G833" s="105">
        <v>-6.0499999999999998E-2</v>
      </c>
      <c r="H833" s="225"/>
      <c r="I833" s="225"/>
      <c r="J833" s="120" t="s">
        <v>2260</v>
      </c>
      <c r="K833" s="104">
        <v>6.9889999999999999</v>
      </c>
      <c r="L833" s="104">
        <v>7.0270000000000001</v>
      </c>
      <c r="M833" s="104">
        <v>7.0270000000000001</v>
      </c>
      <c r="N833" s="104">
        <v>6.9820000000000002</v>
      </c>
      <c r="O833" s="105">
        <v>-3.0999999999999999E-3</v>
      </c>
      <c r="P833" s="225"/>
      <c r="Q833" s="228" t="str">
        <f t="shared" si="72"/>
        <v>15-03-2023</v>
      </c>
      <c r="R833" s="229">
        <f t="shared" si="73"/>
        <v>3.4620000000000002</v>
      </c>
      <c r="S833" s="230">
        <f t="shared" si="74"/>
        <v>-6.0499999999999998E-2</v>
      </c>
      <c r="T833" s="229">
        <f t="shared" si="75"/>
        <v>7.3630000000000004</v>
      </c>
      <c r="U833" s="230">
        <f t="shared" si="76"/>
        <v>-2E-3</v>
      </c>
      <c r="V833" s="229">
        <f t="shared" si="77"/>
        <v>3.9010000000000002</v>
      </c>
    </row>
    <row r="834" spans="2:22">
      <c r="B834" s="120" t="s">
        <v>2226</v>
      </c>
      <c r="C834" s="104">
        <v>3.5790000000000002</v>
      </c>
      <c r="D834" s="104">
        <v>3.4510000000000001</v>
      </c>
      <c r="E834" s="104">
        <v>3.5859999999999999</v>
      </c>
      <c r="F834" s="104">
        <v>3.3690000000000002</v>
      </c>
      <c r="G834" s="105">
        <v>3.3700000000000001E-2</v>
      </c>
      <c r="H834" s="225"/>
      <c r="I834" s="225"/>
      <c r="J834" s="119">
        <v>44932</v>
      </c>
      <c r="K834" s="104">
        <v>6.9790000000000001</v>
      </c>
      <c r="L834" s="104">
        <v>7.0190000000000001</v>
      </c>
      <c r="M834" s="104">
        <v>7.0190000000000001</v>
      </c>
      <c r="N834" s="104">
        <v>6.9630000000000001</v>
      </c>
      <c r="O834" s="105">
        <v>-1.4E-3</v>
      </c>
      <c r="P834" s="225"/>
      <c r="Q834" s="228" t="str">
        <f t="shared" si="72"/>
        <v>16-03-2023</v>
      </c>
      <c r="R834" s="229">
        <f t="shared" si="73"/>
        <v>3.5790000000000002</v>
      </c>
      <c r="S834" s="230">
        <f t="shared" si="74"/>
        <v>3.3700000000000001E-2</v>
      </c>
      <c r="T834" s="229">
        <f t="shared" si="75"/>
        <v>7.3520000000000003</v>
      </c>
      <c r="U834" s="230">
        <f t="shared" si="76"/>
        <v>-1.5E-3</v>
      </c>
      <c r="V834" s="229">
        <f t="shared" si="77"/>
        <v>3.7730000000000001</v>
      </c>
    </row>
    <row r="835" spans="2:22">
      <c r="B835" s="120" t="s">
        <v>2227</v>
      </c>
      <c r="C835" s="104">
        <v>3.4380000000000002</v>
      </c>
      <c r="D835" s="104">
        <v>3.5680000000000001</v>
      </c>
      <c r="E835" s="104">
        <v>3.5979999999999999</v>
      </c>
      <c r="F835" s="104">
        <v>3.3820000000000001</v>
      </c>
      <c r="G835" s="105">
        <v>-3.9399999999999998E-2</v>
      </c>
      <c r="H835" s="225"/>
      <c r="I835" s="225"/>
      <c r="J835" s="119">
        <v>44963</v>
      </c>
      <c r="K835" s="104">
        <v>6.984</v>
      </c>
      <c r="L835" s="104">
        <v>6.992</v>
      </c>
      <c r="M835" s="104">
        <v>6.992</v>
      </c>
      <c r="N835" s="104">
        <v>6.9660000000000002</v>
      </c>
      <c r="O835" s="105">
        <v>6.9999999999999999E-4</v>
      </c>
      <c r="P835" s="225"/>
      <c r="Q835" s="228" t="str">
        <f t="shared" si="72"/>
        <v>17-03-2023</v>
      </c>
      <c r="R835" s="229">
        <f t="shared" si="73"/>
        <v>3.4380000000000002</v>
      </c>
      <c r="S835" s="230">
        <f t="shared" si="74"/>
        <v>-3.9399999999999998E-2</v>
      </c>
      <c r="T835" s="229">
        <f t="shared" si="75"/>
        <v>7.3540000000000001</v>
      </c>
      <c r="U835" s="230">
        <f t="shared" si="76"/>
        <v>2.9999999999999997E-4</v>
      </c>
      <c r="V835" s="229">
        <f t="shared" si="77"/>
        <v>3.9159999999999999</v>
      </c>
    </row>
    <row r="836" spans="2:22">
      <c r="B836" s="120" t="s">
        <v>2228</v>
      </c>
      <c r="C836" s="104">
        <v>3.4830000000000001</v>
      </c>
      <c r="D836" s="104">
        <v>3.468</v>
      </c>
      <c r="E836" s="104">
        <v>3.5190000000000001</v>
      </c>
      <c r="F836" s="104">
        <v>3.2909999999999999</v>
      </c>
      <c r="G836" s="105">
        <v>1.3100000000000001E-2</v>
      </c>
      <c r="H836" s="225"/>
      <c r="I836" s="225"/>
      <c r="J836" s="119">
        <v>45052</v>
      </c>
      <c r="K836" s="104">
        <v>6.9969999999999999</v>
      </c>
      <c r="L836" s="104">
        <v>7.0049999999999999</v>
      </c>
      <c r="M836" s="104">
        <v>7.0090000000000003</v>
      </c>
      <c r="N836" s="104">
        <v>6.9939999999999998</v>
      </c>
      <c r="O836" s="105">
        <v>1.9E-3</v>
      </c>
      <c r="P836" s="225"/>
      <c r="Q836" s="228" t="str">
        <f t="shared" si="72"/>
        <v>20-03-2023</v>
      </c>
      <c r="R836" s="229">
        <f t="shared" si="73"/>
        <v>3.4830000000000001</v>
      </c>
      <c r="S836" s="230">
        <f t="shared" si="74"/>
        <v>1.3100000000000001E-2</v>
      </c>
      <c r="T836" s="229">
        <f t="shared" si="75"/>
        <v>7.3339999999999996</v>
      </c>
      <c r="U836" s="230">
        <f t="shared" si="76"/>
        <v>-2.7000000000000001E-3</v>
      </c>
      <c r="V836" s="229">
        <f t="shared" si="77"/>
        <v>3.8509999999999995</v>
      </c>
    </row>
    <row r="837" spans="2:22">
      <c r="B837" s="120" t="s">
        <v>2229</v>
      </c>
      <c r="C837" s="104">
        <v>3.6080000000000001</v>
      </c>
      <c r="D837" s="104">
        <v>3.496</v>
      </c>
      <c r="E837" s="104">
        <v>3.613</v>
      </c>
      <c r="F837" s="104">
        <v>3.44</v>
      </c>
      <c r="G837" s="105">
        <v>3.5799999999999998E-2</v>
      </c>
      <c r="H837" s="225"/>
      <c r="I837" s="225"/>
      <c r="J837" s="119">
        <v>45083</v>
      </c>
      <c r="K837" s="104">
        <v>6.9770000000000003</v>
      </c>
      <c r="L837" s="104">
        <v>6.9989999999999997</v>
      </c>
      <c r="M837" s="104">
        <v>6.9989999999999997</v>
      </c>
      <c r="N837" s="104">
        <v>6.9740000000000002</v>
      </c>
      <c r="O837" s="105">
        <v>-2.8999999999999998E-3</v>
      </c>
      <c r="P837" s="225"/>
      <c r="Q837" s="228" t="str">
        <f t="shared" ref="Q837:Q900" si="78">IFERROR(VLOOKUP(B837,J:O,1,FALSE),0)</f>
        <v>21-03-2023</v>
      </c>
      <c r="R837" s="229">
        <f t="shared" ref="R837:R900" si="79">IFERROR(VLOOKUP(Q837,B:G,2,FALSE),0)</f>
        <v>3.6080000000000001</v>
      </c>
      <c r="S837" s="230">
        <f t="shared" ref="S837:S900" si="80">IFERROR(VLOOKUP(Q837,B:G,6,FALSE),0)</f>
        <v>3.5799999999999998E-2</v>
      </c>
      <c r="T837" s="229">
        <f t="shared" ref="T837:T900" si="81">IFERROR(VLOOKUP(Q837,J:O,2,FALSE),0)</f>
        <v>7.3540000000000001</v>
      </c>
      <c r="U837" s="230">
        <f t="shared" ref="U837:U900" si="82">IFERROR(VLOOKUP(Q837,J:O,6,FALSE),0)</f>
        <v>2.7000000000000001E-3</v>
      </c>
      <c r="V837" s="229">
        <f t="shared" si="77"/>
        <v>3.746</v>
      </c>
    </row>
    <row r="838" spans="2:22">
      <c r="B838" s="120" t="s">
        <v>2261</v>
      </c>
      <c r="C838" s="104">
        <v>3.4510000000000001</v>
      </c>
      <c r="D838" s="104">
        <v>3.6059999999999999</v>
      </c>
      <c r="E838" s="104">
        <v>3.6440000000000001</v>
      </c>
      <c r="F838" s="104">
        <v>3.43</v>
      </c>
      <c r="G838" s="105">
        <v>-4.3400000000000001E-2</v>
      </c>
      <c r="H838" s="225"/>
      <c r="I838" s="225"/>
      <c r="J838" s="119">
        <v>45113</v>
      </c>
      <c r="K838" s="104">
        <v>6.9820000000000002</v>
      </c>
      <c r="L838" s="104">
        <v>6.984</v>
      </c>
      <c r="M838" s="104">
        <v>6.9859999999999998</v>
      </c>
      <c r="N838" s="104">
        <v>6.9720000000000004</v>
      </c>
      <c r="O838" s="105">
        <v>6.9999999999999999E-4</v>
      </c>
      <c r="P838" s="225"/>
      <c r="Q838" s="228">
        <f t="shared" si="78"/>
        <v>0</v>
      </c>
      <c r="R838" s="229">
        <f t="shared" si="79"/>
        <v>0</v>
      </c>
      <c r="S838" s="230">
        <f t="shared" si="80"/>
        <v>0</v>
      </c>
      <c r="T838" s="229">
        <f t="shared" si="81"/>
        <v>0</v>
      </c>
      <c r="U838" s="230">
        <f t="shared" si="82"/>
        <v>0</v>
      </c>
      <c r="V838" s="229">
        <f t="shared" ref="V838:V901" si="83">T838-R838</f>
        <v>0</v>
      </c>
    </row>
    <row r="839" spans="2:22">
      <c r="B839" s="120" t="s">
        <v>2230</v>
      </c>
      <c r="C839" s="104">
        <v>3.4140000000000001</v>
      </c>
      <c r="D839" s="104">
        <v>3.4510000000000001</v>
      </c>
      <c r="E839" s="104">
        <v>3.52</v>
      </c>
      <c r="F839" s="104">
        <v>3.3740000000000001</v>
      </c>
      <c r="G839" s="105">
        <v>-1.0800000000000001E-2</v>
      </c>
      <c r="H839" s="225"/>
      <c r="I839" s="225"/>
      <c r="J839" s="119">
        <v>45144</v>
      </c>
      <c r="K839" s="104">
        <v>7.0209999999999999</v>
      </c>
      <c r="L839" s="104">
        <v>7.0060000000000002</v>
      </c>
      <c r="M839" s="104">
        <v>7.0229999999999997</v>
      </c>
      <c r="N839" s="104">
        <v>6.99</v>
      </c>
      <c r="O839" s="105">
        <v>5.5999999999999999E-3</v>
      </c>
      <c r="P839" s="225"/>
      <c r="Q839" s="228" t="str">
        <f t="shared" si="78"/>
        <v>23-03-2023</v>
      </c>
      <c r="R839" s="229">
        <f t="shared" si="79"/>
        <v>3.4140000000000001</v>
      </c>
      <c r="S839" s="230">
        <f t="shared" si="80"/>
        <v>-1.0800000000000001E-2</v>
      </c>
      <c r="T839" s="229">
        <f t="shared" si="81"/>
        <v>7.3449999999999998</v>
      </c>
      <c r="U839" s="230">
        <f t="shared" si="82"/>
        <v>-1.1999999999999999E-3</v>
      </c>
      <c r="V839" s="229">
        <f t="shared" si="83"/>
        <v>3.9309999999999996</v>
      </c>
    </row>
    <row r="840" spans="2:22">
      <c r="B840" s="120" t="s">
        <v>2231</v>
      </c>
      <c r="C840" s="104">
        <v>3.3719999999999999</v>
      </c>
      <c r="D840" s="104">
        <v>3.4169999999999998</v>
      </c>
      <c r="E840" s="104">
        <v>3.4249999999999998</v>
      </c>
      <c r="F840" s="104">
        <v>3.2850000000000001</v>
      </c>
      <c r="G840" s="105">
        <v>-1.2E-2</v>
      </c>
      <c r="H840" s="225"/>
      <c r="I840" s="225"/>
      <c r="J840" s="119">
        <v>45175</v>
      </c>
      <c r="K840" s="104">
        <v>7.0389999999999997</v>
      </c>
      <c r="L840" s="104">
        <v>7.0119999999999996</v>
      </c>
      <c r="M840" s="104">
        <v>7.0439999999999996</v>
      </c>
      <c r="N840" s="104">
        <v>7.0119999999999996</v>
      </c>
      <c r="O840" s="105">
        <v>2.5999999999999999E-3</v>
      </c>
      <c r="P840" s="225"/>
      <c r="Q840" s="228" t="str">
        <f t="shared" si="78"/>
        <v>24-03-2023</v>
      </c>
      <c r="R840" s="229">
        <f t="shared" si="79"/>
        <v>3.3719999999999999</v>
      </c>
      <c r="S840" s="230">
        <f t="shared" si="80"/>
        <v>-1.2E-2</v>
      </c>
      <c r="T840" s="229">
        <f t="shared" si="81"/>
        <v>7.3179999999999996</v>
      </c>
      <c r="U840" s="230">
        <f t="shared" si="82"/>
        <v>-3.7000000000000002E-3</v>
      </c>
      <c r="V840" s="229">
        <f t="shared" si="83"/>
        <v>3.9459999999999997</v>
      </c>
    </row>
    <row r="841" spans="2:22">
      <c r="B841" s="120" t="s">
        <v>2232</v>
      </c>
      <c r="C841" s="104">
        <v>3.5390000000000001</v>
      </c>
      <c r="D841" s="104">
        <v>3.4</v>
      </c>
      <c r="E841" s="104">
        <v>3.5449999999999999</v>
      </c>
      <c r="F841" s="104">
        <v>3.367</v>
      </c>
      <c r="G841" s="105">
        <v>4.9500000000000002E-2</v>
      </c>
      <c r="H841" s="225"/>
      <c r="I841" s="225"/>
      <c r="J841" s="119">
        <v>45266</v>
      </c>
      <c r="K841" s="104">
        <v>7.016</v>
      </c>
      <c r="L841" s="104">
        <v>7.048</v>
      </c>
      <c r="M841" s="104">
        <v>7.048</v>
      </c>
      <c r="N841" s="104">
        <v>7.0149999999999997</v>
      </c>
      <c r="O841" s="105">
        <v>-3.3E-3</v>
      </c>
      <c r="P841" s="225"/>
      <c r="Q841" s="228" t="str">
        <f t="shared" si="78"/>
        <v>27-03-2023</v>
      </c>
      <c r="R841" s="229">
        <f t="shared" si="79"/>
        <v>3.5390000000000001</v>
      </c>
      <c r="S841" s="230">
        <f t="shared" si="80"/>
        <v>4.9500000000000002E-2</v>
      </c>
      <c r="T841" s="229">
        <f t="shared" si="81"/>
        <v>7.3120000000000003</v>
      </c>
      <c r="U841" s="230">
        <f t="shared" si="82"/>
        <v>-8.0000000000000004E-4</v>
      </c>
      <c r="V841" s="229">
        <f t="shared" si="83"/>
        <v>3.7730000000000001</v>
      </c>
    </row>
    <row r="842" spans="2:22">
      <c r="B842" s="120" t="s">
        <v>2233</v>
      </c>
      <c r="C842" s="104">
        <v>3.5720000000000001</v>
      </c>
      <c r="D842" s="104">
        <v>3.53</v>
      </c>
      <c r="E842" s="104">
        <v>3.577</v>
      </c>
      <c r="F842" s="104">
        <v>3.4980000000000002</v>
      </c>
      <c r="G842" s="105">
        <v>9.1000000000000004E-3</v>
      </c>
      <c r="H842" s="225"/>
      <c r="I842" s="225"/>
      <c r="J842" s="120" t="s">
        <v>2262</v>
      </c>
      <c r="K842" s="104">
        <v>7.0019999999999998</v>
      </c>
      <c r="L842" s="104">
        <v>6.9980000000000002</v>
      </c>
      <c r="M842" s="104">
        <v>7.0119999999999996</v>
      </c>
      <c r="N842" s="104">
        <v>6.9980000000000002</v>
      </c>
      <c r="O842" s="105">
        <v>-2E-3</v>
      </c>
      <c r="P842" s="225"/>
      <c r="Q842" s="228" t="str">
        <f t="shared" si="78"/>
        <v>28-03-2023</v>
      </c>
      <c r="R842" s="229">
        <f t="shared" si="79"/>
        <v>3.5720000000000001</v>
      </c>
      <c r="S842" s="230">
        <f t="shared" si="80"/>
        <v>9.1000000000000004E-3</v>
      </c>
      <c r="T842" s="229">
        <f t="shared" si="81"/>
        <v>7.3209999999999997</v>
      </c>
      <c r="U842" s="230">
        <f t="shared" si="82"/>
        <v>1.1999999999999999E-3</v>
      </c>
      <c r="V842" s="229">
        <f t="shared" si="83"/>
        <v>3.7489999999999997</v>
      </c>
    </row>
    <row r="843" spans="2:22">
      <c r="B843" s="120" t="s">
        <v>2234</v>
      </c>
      <c r="C843" s="104">
        <v>3.5659999999999998</v>
      </c>
      <c r="D843" s="104">
        <v>3.573</v>
      </c>
      <c r="E843" s="104">
        <v>3.6110000000000002</v>
      </c>
      <c r="F843" s="104">
        <v>3.5339999999999998</v>
      </c>
      <c r="G843" s="105">
        <v>-1.6000000000000001E-3</v>
      </c>
      <c r="H843" s="225"/>
      <c r="I843" s="225"/>
      <c r="J843" s="120" t="s">
        <v>2263</v>
      </c>
      <c r="K843" s="104">
        <v>7.0110000000000001</v>
      </c>
      <c r="L843" s="104">
        <v>7.02</v>
      </c>
      <c r="M843" s="104">
        <v>7.0209999999999999</v>
      </c>
      <c r="N843" s="104">
        <v>7.008</v>
      </c>
      <c r="O843" s="105">
        <v>1.2999999999999999E-3</v>
      </c>
      <c r="P843" s="225"/>
      <c r="Q843" s="228" t="str">
        <f t="shared" si="78"/>
        <v>29-03-2023</v>
      </c>
      <c r="R843" s="229">
        <f t="shared" si="79"/>
        <v>3.5659999999999998</v>
      </c>
      <c r="S843" s="230">
        <f t="shared" si="80"/>
        <v>-1.6000000000000001E-3</v>
      </c>
      <c r="T843" s="229">
        <f t="shared" si="81"/>
        <v>7.2960000000000003</v>
      </c>
      <c r="U843" s="230">
        <f t="shared" si="82"/>
        <v>-3.3999999999999998E-3</v>
      </c>
      <c r="V843" s="229">
        <f t="shared" si="83"/>
        <v>3.7300000000000004</v>
      </c>
    </row>
    <row r="844" spans="2:22">
      <c r="B844" s="120" t="s">
        <v>2264</v>
      </c>
      <c r="C844" s="104">
        <v>3.5470000000000002</v>
      </c>
      <c r="D844" s="104">
        <v>3.57</v>
      </c>
      <c r="E844" s="104">
        <v>3.5960000000000001</v>
      </c>
      <c r="F844" s="104">
        <v>3.5339999999999998</v>
      </c>
      <c r="G844" s="105">
        <v>-5.3E-3</v>
      </c>
      <c r="H844" s="225"/>
      <c r="I844" s="225"/>
      <c r="J844" s="120" t="s">
        <v>2265</v>
      </c>
      <c r="K844" s="104">
        <v>7.0359999999999996</v>
      </c>
      <c r="L844" s="104">
        <v>7.0270000000000001</v>
      </c>
      <c r="M844" s="104">
        <v>7.0430000000000001</v>
      </c>
      <c r="N844" s="104">
        <v>7.02</v>
      </c>
      <c r="O844" s="105">
        <v>3.5999999999999999E-3</v>
      </c>
      <c r="P844" s="225"/>
      <c r="Q844" s="228">
        <f t="shared" si="78"/>
        <v>0</v>
      </c>
      <c r="R844" s="229">
        <f t="shared" si="79"/>
        <v>0</v>
      </c>
      <c r="S844" s="230">
        <f t="shared" si="80"/>
        <v>0</v>
      </c>
      <c r="T844" s="229">
        <f t="shared" si="81"/>
        <v>0</v>
      </c>
      <c r="U844" s="230">
        <f t="shared" si="82"/>
        <v>0</v>
      </c>
      <c r="V844" s="229">
        <f t="shared" si="83"/>
        <v>0</v>
      </c>
    </row>
    <row r="845" spans="2:22">
      <c r="B845" s="120" t="s">
        <v>2235</v>
      </c>
      <c r="C845" s="104">
        <v>3.4729999999999999</v>
      </c>
      <c r="D845" s="104">
        <v>3.5529999999999999</v>
      </c>
      <c r="E845" s="104">
        <v>3.585</v>
      </c>
      <c r="F845" s="104">
        <v>3.47</v>
      </c>
      <c r="G845" s="105">
        <v>-2.0799999999999999E-2</v>
      </c>
      <c r="H845" s="225"/>
      <c r="I845" s="225"/>
      <c r="J845" s="120" t="s">
        <v>2266</v>
      </c>
      <c r="K845" s="104">
        <v>7.0339999999999998</v>
      </c>
      <c r="L845" s="104">
        <v>7.0410000000000004</v>
      </c>
      <c r="M845" s="104">
        <v>7.0570000000000004</v>
      </c>
      <c r="N845" s="104">
        <v>7.0270000000000001</v>
      </c>
      <c r="O845" s="105">
        <v>-2.9999999999999997E-4</v>
      </c>
      <c r="P845" s="225"/>
      <c r="Q845" s="228" t="str">
        <f t="shared" si="78"/>
        <v>31-03-2023</v>
      </c>
      <c r="R845" s="229">
        <f t="shared" si="79"/>
        <v>3.4729999999999999</v>
      </c>
      <c r="S845" s="230">
        <f t="shared" si="80"/>
        <v>-2.0799999999999999E-2</v>
      </c>
      <c r="T845" s="229">
        <f t="shared" si="81"/>
        <v>7.3150000000000004</v>
      </c>
      <c r="U845" s="230">
        <f t="shared" si="82"/>
        <v>2.5999999999999999E-3</v>
      </c>
      <c r="V845" s="229">
        <f t="shared" si="83"/>
        <v>3.8420000000000005</v>
      </c>
    </row>
    <row r="846" spans="2:22">
      <c r="B846" s="119">
        <v>44989</v>
      </c>
      <c r="C846" s="104">
        <v>3.415</v>
      </c>
      <c r="D846" s="104">
        <v>3.524</v>
      </c>
      <c r="E846" s="104">
        <v>3.5449999999999999</v>
      </c>
      <c r="F846" s="104">
        <v>3.4</v>
      </c>
      <c r="G846" s="105">
        <v>-1.6799999999999999E-2</v>
      </c>
      <c r="H846" s="225"/>
      <c r="I846" s="225"/>
      <c r="J846" s="120" t="s">
        <v>2267</v>
      </c>
      <c r="K846" s="104">
        <v>7.0529999999999999</v>
      </c>
      <c r="L846" s="104">
        <v>7.0549999999999997</v>
      </c>
      <c r="M846" s="104">
        <v>7.0609999999999999</v>
      </c>
      <c r="N846" s="104">
        <v>7.0279999999999996</v>
      </c>
      <c r="O846" s="105">
        <v>2.7000000000000001E-3</v>
      </c>
      <c r="P846" s="225"/>
      <c r="Q846" s="228">
        <f t="shared" si="78"/>
        <v>44989</v>
      </c>
      <c r="R846" s="229">
        <f t="shared" si="79"/>
        <v>3.415</v>
      </c>
      <c r="S846" s="230">
        <f t="shared" si="80"/>
        <v>-1.6799999999999999E-2</v>
      </c>
      <c r="T846" s="229">
        <f t="shared" si="81"/>
        <v>7.3150000000000004</v>
      </c>
      <c r="U846" s="230">
        <f t="shared" si="82"/>
        <v>0</v>
      </c>
      <c r="V846" s="229">
        <f t="shared" si="83"/>
        <v>3.9000000000000004</v>
      </c>
    </row>
    <row r="847" spans="2:22">
      <c r="B847" s="119">
        <v>45020</v>
      </c>
      <c r="C847" s="104">
        <v>3.339</v>
      </c>
      <c r="D847" s="104">
        <v>3.4169999999999998</v>
      </c>
      <c r="E847" s="104">
        <v>3.4849999999999999</v>
      </c>
      <c r="F847" s="104">
        <v>3.335</v>
      </c>
      <c r="G847" s="105">
        <v>-2.24E-2</v>
      </c>
      <c r="H847" s="225"/>
      <c r="I847" s="225"/>
      <c r="J847" s="120" t="s">
        <v>2268</v>
      </c>
      <c r="K847" s="104">
        <v>7.0590000000000002</v>
      </c>
      <c r="L847" s="104">
        <v>7.0629999999999997</v>
      </c>
      <c r="M847" s="104">
        <v>7.069</v>
      </c>
      <c r="N847" s="104">
        <v>7.0510000000000002</v>
      </c>
      <c r="O847" s="105">
        <v>8.9999999999999998E-4</v>
      </c>
      <c r="P847" s="225"/>
      <c r="Q847" s="228">
        <f t="shared" si="78"/>
        <v>0</v>
      </c>
      <c r="R847" s="229">
        <f t="shared" si="79"/>
        <v>0</v>
      </c>
      <c r="S847" s="230">
        <f t="shared" si="80"/>
        <v>0</v>
      </c>
      <c r="T847" s="229">
        <f t="shared" si="81"/>
        <v>0</v>
      </c>
      <c r="U847" s="230">
        <f t="shared" si="82"/>
        <v>0</v>
      </c>
      <c r="V847" s="229">
        <f t="shared" si="83"/>
        <v>0</v>
      </c>
    </row>
    <row r="848" spans="2:22">
      <c r="B848" s="119">
        <v>45050</v>
      </c>
      <c r="C848" s="104">
        <v>3.3090000000000002</v>
      </c>
      <c r="D848" s="104">
        <v>3.3479999999999999</v>
      </c>
      <c r="E848" s="104">
        <v>3.3719999999999999</v>
      </c>
      <c r="F848" s="104">
        <v>3.266</v>
      </c>
      <c r="G848" s="105">
        <v>-8.8999999999999999E-3</v>
      </c>
      <c r="H848" s="225"/>
      <c r="I848" s="225"/>
      <c r="J848" s="120" t="s">
        <v>2269</v>
      </c>
      <c r="K848" s="104">
        <v>7.0670000000000002</v>
      </c>
      <c r="L848" s="104">
        <v>7.0629999999999997</v>
      </c>
      <c r="M848" s="104">
        <v>7.0709999999999997</v>
      </c>
      <c r="N848" s="104">
        <v>7.0490000000000004</v>
      </c>
      <c r="O848" s="105">
        <v>1.1000000000000001E-3</v>
      </c>
      <c r="P848" s="225"/>
      <c r="Q848" s="228">
        <f t="shared" si="78"/>
        <v>45050</v>
      </c>
      <c r="R848" s="229">
        <f t="shared" si="79"/>
        <v>3.3090000000000002</v>
      </c>
      <c r="S848" s="230">
        <f t="shared" si="80"/>
        <v>-8.8999999999999999E-3</v>
      </c>
      <c r="T848" s="229">
        <f t="shared" si="81"/>
        <v>7.2729999999999997</v>
      </c>
      <c r="U848" s="230">
        <f t="shared" si="82"/>
        <v>-5.7000000000000002E-3</v>
      </c>
      <c r="V848" s="229">
        <f t="shared" si="83"/>
        <v>3.9639999999999995</v>
      </c>
    </row>
    <row r="849" spans="2:22">
      <c r="B849" s="119">
        <v>45081</v>
      </c>
      <c r="C849" s="104">
        <v>3.3029999999999999</v>
      </c>
      <c r="D849" s="104">
        <v>3.3069999999999999</v>
      </c>
      <c r="E849" s="104">
        <v>3.3130000000000002</v>
      </c>
      <c r="F849" s="104">
        <v>3.2530000000000001</v>
      </c>
      <c r="G849" s="105">
        <v>-1.6999999999999999E-3</v>
      </c>
      <c r="H849" s="225"/>
      <c r="I849" s="225"/>
      <c r="J849" s="120" t="s">
        <v>2270</v>
      </c>
      <c r="K849" s="104">
        <v>7.0860000000000003</v>
      </c>
      <c r="L849" s="104">
        <v>7.0629999999999997</v>
      </c>
      <c r="M849" s="104">
        <v>7.093</v>
      </c>
      <c r="N849" s="104">
        <v>7.0579999999999998</v>
      </c>
      <c r="O849" s="105">
        <v>2.7000000000000001E-3</v>
      </c>
      <c r="P849" s="225"/>
      <c r="Q849" s="228">
        <f t="shared" si="78"/>
        <v>45081</v>
      </c>
      <c r="R849" s="229">
        <f t="shared" si="79"/>
        <v>3.3029999999999999</v>
      </c>
      <c r="S849" s="230">
        <f t="shared" si="80"/>
        <v>-1.6999999999999999E-3</v>
      </c>
      <c r="T849" s="229">
        <f t="shared" si="81"/>
        <v>7.2190000000000003</v>
      </c>
      <c r="U849" s="230">
        <f t="shared" si="82"/>
        <v>-7.4000000000000003E-3</v>
      </c>
      <c r="V849" s="229">
        <f t="shared" si="83"/>
        <v>3.9160000000000004</v>
      </c>
    </row>
    <row r="850" spans="2:22">
      <c r="B850" s="119">
        <v>45111</v>
      </c>
      <c r="C850" s="104">
        <v>3.4129999999999998</v>
      </c>
      <c r="D850" s="104">
        <v>3.3050000000000002</v>
      </c>
      <c r="E850" s="104">
        <v>3.415</v>
      </c>
      <c r="F850" s="104">
        <v>3.298</v>
      </c>
      <c r="G850" s="105">
        <v>3.3300000000000003E-2</v>
      </c>
      <c r="H850" s="225"/>
      <c r="I850" s="225"/>
      <c r="J850" s="120" t="s">
        <v>2271</v>
      </c>
      <c r="K850" s="104">
        <v>7.0739999999999998</v>
      </c>
      <c r="L850" s="104">
        <v>7.0949999999999998</v>
      </c>
      <c r="M850" s="104">
        <v>7.0979999999999999</v>
      </c>
      <c r="N850" s="104">
        <v>7.0629999999999997</v>
      </c>
      <c r="O850" s="105">
        <v>-1.6999999999999999E-3</v>
      </c>
      <c r="P850" s="225"/>
      <c r="Q850" s="228">
        <f t="shared" si="78"/>
        <v>0</v>
      </c>
      <c r="R850" s="229">
        <f t="shared" si="79"/>
        <v>0</v>
      </c>
      <c r="S850" s="230">
        <f t="shared" si="80"/>
        <v>0</v>
      </c>
      <c r="T850" s="229">
        <f t="shared" si="81"/>
        <v>0</v>
      </c>
      <c r="U850" s="230">
        <f t="shared" si="82"/>
        <v>0</v>
      </c>
      <c r="V850" s="229">
        <f t="shared" si="83"/>
        <v>0</v>
      </c>
    </row>
    <row r="851" spans="2:22">
      <c r="B851" s="119">
        <v>45203</v>
      </c>
      <c r="C851" s="104">
        <v>3.415</v>
      </c>
      <c r="D851" s="104">
        <v>3.3719999999999999</v>
      </c>
      <c r="E851" s="104">
        <v>3.4359999999999999</v>
      </c>
      <c r="F851" s="104">
        <v>3.35</v>
      </c>
      <c r="G851" s="105">
        <v>5.0000000000000001E-4</v>
      </c>
      <c r="H851" s="225"/>
      <c r="I851" s="225"/>
      <c r="J851" s="120" t="s">
        <v>2272</v>
      </c>
      <c r="K851" s="104">
        <v>7.0659999999999998</v>
      </c>
      <c r="L851" s="104">
        <v>7.077</v>
      </c>
      <c r="M851" s="104">
        <v>7.085</v>
      </c>
      <c r="N851" s="104">
        <v>7.0629999999999997</v>
      </c>
      <c r="O851" s="105">
        <v>-1.1000000000000001E-3</v>
      </c>
      <c r="P851" s="225"/>
      <c r="Q851" s="228">
        <f t="shared" si="78"/>
        <v>45203</v>
      </c>
      <c r="R851" s="229">
        <f t="shared" si="79"/>
        <v>3.415</v>
      </c>
      <c r="S851" s="230">
        <f t="shared" si="80"/>
        <v>5.0000000000000001E-4</v>
      </c>
      <c r="T851" s="229">
        <f t="shared" si="81"/>
        <v>7.2270000000000003</v>
      </c>
      <c r="U851" s="230">
        <f t="shared" si="82"/>
        <v>1.1000000000000001E-3</v>
      </c>
      <c r="V851" s="229">
        <f t="shared" si="83"/>
        <v>3.8120000000000003</v>
      </c>
    </row>
    <row r="852" spans="2:22">
      <c r="B852" s="119">
        <v>45234</v>
      </c>
      <c r="C852" s="104">
        <v>3.4319999999999999</v>
      </c>
      <c r="D852" s="104">
        <v>3.419</v>
      </c>
      <c r="E852" s="104">
        <v>3.456</v>
      </c>
      <c r="F852" s="104">
        <v>3.3809999999999998</v>
      </c>
      <c r="G852" s="105">
        <v>4.8999999999999998E-3</v>
      </c>
      <c r="H852" s="225"/>
      <c r="I852" s="225"/>
      <c r="J852" s="120" t="s">
        <v>2273</v>
      </c>
      <c r="K852" s="104">
        <v>7.0629999999999997</v>
      </c>
      <c r="L852" s="104">
        <v>7.0910000000000002</v>
      </c>
      <c r="M852" s="104">
        <v>7.0910000000000002</v>
      </c>
      <c r="N852" s="104">
        <v>7.0570000000000004</v>
      </c>
      <c r="O852" s="105">
        <v>-4.0000000000000002E-4</v>
      </c>
      <c r="P852" s="225"/>
      <c r="Q852" s="228">
        <f t="shared" si="78"/>
        <v>45234</v>
      </c>
      <c r="R852" s="229">
        <f t="shared" si="79"/>
        <v>3.4319999999999999</v>
      </c>
      <c r="S852" s="230">
        <f t="shared" si="80"/>
        <v>4.8999999999999998E-3</v>
      </c>
      <c r="T852" s="229">
        <f t="shared" si="81"/>
        <v>7.2240000000000002</v>
      </c>
      <c r="U852" s="230">
        <f t="shared" si="82"/>
        <v>-4.0000000000000002E-4</v>
      </c>
      <c r="V852" s="229">
        <f t="shared" si="83"/>
        <v>3.7920000000000003</v>
      </c>
    </row>
    <row r="853" spans="2:22">
      <c r="B853" s="119">
        <v>45264</v>
      </c>
      <c r="C853" s="104">
        <v>3.4</v>
      </c>
      <c r="D853" s="104">
        <v>3.4279999999999999</v>
      </c>
      <c r="E853" s="104">
        <v>3.4620000000000002</v>
      </c>
      <c r="F853" s="104">
        <v>3.34</v>
      </c>
      <c r="G853" s="105">
        <v>-9.2999999999999992E-3</v>
      </c>
      <c r="H853" s="225"/>
      <c r="I853" s="225"/>
      <c r="J853" s="120" t="s">
        <v>2274</v>
      </c>
      <c r="K853" s="104">
        <v>7.056</v>
      </c>
      <c r="L853" s="104">
        <v>7.0650000000000004</v>
      </c>
      <c r="M853" s="104">
        <v>7.0709999999999997</v>
      </c>
      <c r="N853" s="104">
        <v>7.0469999999999997</v>
      </c>
      <c r="O853" s="105">
        <v>-1E-3</v>
      </c>
      <c r="P853" s="225"/>
      <c r="Q853" s="228">
        <f t="shared" si="78"/>
        <v>45264</v>
      </c>
      <c r="R853" s="229">
        <f t="shared" si="79"/>
        <v>3.4</v>
      </c>
      <c r="S853" s="230">
        <f t="shared" si="80"/>
        <v>-9.2999999999999992E-3</v>
      </c>
      <c r="T853" s="229">
        <f t="shared" si="81"/>
        <v>7.2130000000000001</v>
      </c>
      <c r="U853" s="230">
        <f t="shared" si="82"/>
        <v>-1.5E-3</v>
      </c>
      <c r="V853" s="229">
        <f t="shared" si="83"/>
        <v>3.8130000000000002</v>
      </c>
    </row>
    <row r="854" spans="2:22">
      <c r="B854" s="120" t="s">
        <v>2237</v>
      </c>
      <c r="C854" s="104">
        <v>3.4489999999999998</v>
      </c>
      <c r="D854" s="104">
        <v>3.3889999999999998</v>
      </c>
      <c r="E854" s="104">
        <v>3.46</v>
      </c>
      <c r="F854" s="104">
        <v>3.3719999999999999</v>
      </c>
      <c r="G854" s="105">
        <v>1.44E-2</v>
      </c>
      <c r="H854" s="225"/>
      <c r="I854" s="225"/>
      <c r="J854" s="120" t="s">
        <v>2275</v>
      </c>
      <c r="K854" s="104">
        <v>7.11</v>
      </c>
      <c r="L854" s="104">
        <v>7.0910000000000002</v>
      </c>
      <c r="M854" s="104">
        <v>7.117</v>
      </c>
      <c r="N854" s="104">
        <v>7.0839999999999996</v>
      </c>
      <c r="O854" s="105">
        <v>7.7000000000000002E-3</v>
      </c>
      <c r="P854" s="225"/>
      <c r="Q854" s="228" t="str">
        <f t="shared" si="78"/>
        <v>13-04-2023</v>
      </c>
      <c r="R854" s="229">
        <f t="shared" si="79"/>
        <v>3.4489999999999998</v>
      </c>
      <c r="S854" s="230">
        <f t="shared" si="80"/>
        <v>1.44E-2</v>
      </c>
      <c r="T854" s="229">
        <f t="shared" si="81"/>
        <v>7.2290000000000001</v>
      </c>
      <c r="U854" s="230">
        <f t="shared" si="82"/>
        <v>2.2000000000000001E-3</v>
      </c>
      <c r="V854" s="229">
        <f t="shared" si="83"/>
        <v>3.7800000000000002</v>
      </c>
    </row>
    <row r="855" spans="2:22">
      <c r="B855" s="120" t="s">
        <v>2276</v>
      </c>
      <c r="C855" s="104">
        <v>3.5150000000000001</v>
      </c>
      <c r="D855" s="104">
        <v>3.4470000000000001</v>
      </c>
      <c r="E855" s="104">
        <v>3.5369999999999999</v>
      </c>
      <c r="F855" s="104">
        <v>3.4220000000000002</v>
      </c>
      <c r="G855" s="105">
        <v>1.9099999999999999E-2</v>
      </c>
      <c r="H855" s="225"/>
      <c r="I855" s="225"/>
      <c r="J855" s="119">
        <v>44992</v>
      </c>
      <c r="K855" s="104">
        <v>7.117</v>
      </c>
      <c r="L855" s="104">
        <v>7.1130000000000004</v>
      </c>
      <c r="M855" s="104">
        <v>7.1219999999999999</v>
      </c>
      <c r="N855" s="104">
        <v>7.1</v>
      </c>
      <c r="O855" s="105">
        <v>1E-3</v>
      </c>
      <c r="P855" s="225"/>
      <c r="Q855" s="228">
        <f t="shared" si="78"/>
        <v>0</v>
      </c>
      <c r="R855" s="229">
        <f t="shared" si="79"/>
        <v>0</v>
      </c>
      <c r="S855" s="230">
        <f t="shared" si="80"/>
        <v>0</v>
      </c>
      <c r="T855" s="229">
        <f t="shared" si="81"/>
        <v>0</v>
      </c>
      <c r="U855" s="230">
        <f t="shared" si="82"/>
        <v>0</v>
      </c>
      <c r="V855" s="229">
        <f t="shared" si="83"/>
        <v>0</v>
      </c>
    </row>
    <row r="856" spans="2:22">
      <c r="B856" s="120" t="s">
        <v>2238</v>
      </c>
      <c r="C856" s="104">
        <v>3.6059999999999999</v>
      </c>
      <c r="D856" s="104">
        <v>3.53</v>
      </c>
      <c r="E856" s="104">
        <v>3.6080000000000001</v>
      </c>
      <c r="F856" s="104">
        <v>3.5070000000000001</v>
      </c>
      <c r="G856" s="105">
        <v>2.5999999999999999E-2</v>
      </c>
      <c r="H856" s="225"/>
      <c r="I856" s="225"/>
      <c r="J856" s="119">
        <v>45023</v>
      </c>
      <c r="K856" s="104">
        <v>7.1189999999999998</v>
      </c>
      <c r="L856" s="104">
        <v>7.1269999999999998</v>
      </c>
      <c r="M856" s="104">
        <v>7.1269999999999998</v>
      </c>
      <c r="N856" s="104">
        <v>7.1079999999999997</v>
      </c>
      <c r="O856" s="105">
        <v>2.9999999999999997E-4</v>
      </c>
      <c r="P856" s="225"/>
      <c r="Q856" s="228" t="str">
        <f t="shared" si="78"/>
        <v>17-04-2023</v>
      </c>
      <c r="R856" s="229">
        <f t="shared" si="79"/>
        <v>3.6059999999999999</v>
      </c>
      <c r="S856" s="230">
        <f t="shared" si="80"/>
        <v>2.5999999999999999E-2</v>
      </c>
      <c r="T856" s="229">
        <f t="shared" si="81"/>
        <v>7.2469999999999999</v>
      </c>
      <c r="U856" s="230">
        <f t="shared" si="82"/>
        <v>2.5000000000000001E-3</v>
      </c>
      <c r="V856" s="229">
        <f t="shared" si="83"/>
        <v>3.641</v>
      </c>
    </row>
    <row r="857" spans="2:22">
      <c r="B857" s="120" t="s">
        <v>2239</v>
      </c>
      <c r="C857" s="104">
        <v>3.5779999999999998</v>
      </c>
      <c r="D857" s="104">
        <v>3.6</v>
      </c>
      <c r="E857" s="104">
        <v>3.6080000000000001</v>
      </c>
      <c r="F857" s="104">
        <v>3.5489999999999999</v>
      </c>
      <c r="G857" s="105">
        <v>-7.9000000000000008E-3</v>
      </c>
      <c r="H857" s="225"/>
      <c r="I857" s="225"/>
      <c r="J857" s="119">
        <v>45053</v>
      </c>
      <c r="K857" s="104">
        <v>7.1050000000000004</v>
      </c>
      <c r="L857" s="104">
        <v>7.1219999999999999</v>
      </c>
      <c r="M857" s="104">
        <v>7.1219999999999999</v>
      </c>
      <c r="N857" s="104">
        <v>7.1020000000000003</v>
      </c>
      <c r="O857" s="105">
        <v>-2E-3</v>
      </c>
      <c r="P857" s="225"/>
      <c r="Q857" s="228" t="str">
        <f t="shared" si="78"/>
        <v>18-04-2023</v>
      </c>
      <c r="R857" s="229">
        <f t="shared" si="79"/>
        <v>3.5779999999999998</v>
      </c>
      <c r="S857" s="230">
        <f t="shared" si="80"/>
        <v>-7.9000000000000008E-3</v>
      </c>
      <c r="T857" s="229">
        <f t="shared" si="81"/>
        <v>7.2210000000000001</v>
      </c>
      <c r="U857" s="230">
        <f t="shared" si="82"/>
        <v>-3.5999999999999999E-3</v>
      </c>
      <c r="V857" s="229">
        <f t="shared" si="83"/>
        <v>3.6430000000000002</v>
      </c>
    </row>
    <row r="858" spans="2:22">
      <c r="B858" s="120" t="s">
        <v>2240</v>
      </c>
      <c r="C858" s="104">
        <v>3.5910000000000002</v>
      </c>
      <c r="D858" s="104">
        <v>3.589</v>
      </c>
      <c r="E858" s="104">
        <v>3.6389999999999998</v>
      </c>
      <c r="F858" s="104">
        <v>3.5779999999999998</v>
      </c>
      <c r="G858" s="105">
        <v>3.7000000000000002E-3</v>
      </c>
      <c r="H858" s="225"/>
      <c r="I858" s="225"/>
      <c r="J858" s="119">
        <v>45084</v>
      </c>
      <c r="K858" s="104">
        <v>7.1470000000000002</v>
      </c>
      <c r="L858" s="104">
        <v>7.1319999999999997</v>
      </c>
      <c r="M858" s="104">
        <v>7.1509999999999998</v>
      </c>
      <c r="N858" s="104">
        <v>7.13</v>
      </c>
      <c r="O858" s="105">
        <v>5.8999999999999999E-3</v>
      </c>
      <c r="P858" s="225"/>
      <c r="Q858" s="228" t="str">
        <f t="shared" si="78"/>
        <v>19-04-2023</v>
      </c>
      <c r="R858" s="229">
        <f t="shared" si="79"/>
        <v>3.5910000000000002</v>
      </c>
      <c r="S858" s="230">
        <f t="shared" si="80"/>
        <v>3.7000000000000002E-3</v>
      </c>
      <c r="T858" s="229">
        <f t="shared" si="81"/>
        <v>7.2270000000000003</v>
      </c>
      <c r="U858" s="230">
        <f t="shared" si="82"/>
        <v>8.0000000000000004E-4</v>
      </c>
      <c r="V858" s="229">
        <f t="shared" si="83"/>
        <v>3.6360000000000001</v>
      </c>
    </row>
    <row r="859" spans="2:22">
      <c r="B859" s="120" t="s">
        <v>2241</v>
      </c>
      <c r="C859" s="104">
        <v>3.536</v>
      </c>
      <c r="D859" s="104">
        <v>3.5910000000000002</v>
      </c>
      <c r="E859" s="104">
        <v>3.6019999999999999</v>
      </c>
      <c r="F859" s="104">
        <v>3.5259999999999998</v>
      </c>
      <c r="G859" s="105">
        <v>-1.54E-2</v>
      </c>
      <c r="H859" s="225"/>
      <c r="I859" s="225"/>
      <c r="J859" s="119">
        <v>45114</v>
      </c>
      <c r="K859" s="104">
        <v>7.1589999999999998</v>
      </c>
      <c r="L859" s="104">
        <v>7.1710000000000003</v>
      </c>
      <c r="M859" s="104">
        <v>7.1749999999999998</v>
      </c>
      <c r="N859" s="104">
        <v>7.1440000000000001</v>
      </c>
      <c r="O859" s="105">
        <v>1.6999999999999999E-3</v>
      </c>
      <c r="P859" s="225"/>
      <c r="Q859" s="228" t="str">
        <f t="shared" si="78"/>
        <v>20-04-2023</v>
      </c>
      <c r="R859" s="229">
        <f t="shared" si="79"/>
        <v>3.536</v>
      </c>
      <c r="S859" s="230">
        <f t="shared" si="80"/>
        <v>-1.54E-2</v>
      </c>
      <c r="T859" s="229">
        <f t="shared" si="81"/>
        <v>7.22</v>
      </c>
      <c r="U859" s="230">
        <f t="shared" si="82"/>
        <v>-1E-3</v>
      </c>
      <c r="V859" s="229">
        <f t="shared" si="83"/>
        <v>3.6839999999999997</v>
      </c>
    </row>
    <row r="860" spans="2:22">
      <c r="B860" s="120" t="s">
        <v>2242</v>
      </c>
      <c r="C860" s="104">
        <v>3.5680000000000001</v>
      </c>
      <c r="D860" s="104">
        <v>3.5339999999999998</v>
      </c>
      <c r="E860" s="104">
        <v>3.5790000000000002</v>
      </c>
      <c r="F860" s="104">
        <v>3.5009999999999999</v>
      </c>
      <c r="G860" s="105">
        <v>9.1999999999999998E-3</v>
      </c>
      <c r="H860" s="225"/>
      <c r="I860" s="225"/>
      <c r="J860" s="119">
        <v>45206</v>
      </c>
      <c r="K860" s="104">
        <v>7.149</v>
      </c>
      <c r="L860" s="104">
        <v>7.1680000000000001</v>
      </c>
      <c r="M860" s="104">
        <v>7.1680000000000001</v>
      </c>
      <c r="N860" s="104">
        <v>7.1379999999999999</v>
      </c>
      <c r="O860" s="105">
        <v>-1.4E-3</v>
      </c>
      <c r="P860" s="225"/>
      <c r="Q860" s="228" t="str">
        <f t="shared" si="78"/>
        <v>21-04-2023</v>
      </c>
      <c r="R860" s="229">
        <f t="shared" si="79"/>
        <v>3.5680000000000001</v>
      </c>
      <c r="S860" s="230">
        <f t="shared" si="80"/>
        <v>9.1999999999999998E-3</v>
      </c>
      <c r="T860" s="229">
        <f t="shared" si="81"/>
        <v>7.1849999999999996</v>
      </c>
      <c r="U860" s="230">
        <f t="shared" si="82"/>
        <v>-4.7999999999999996E-3</v>
      </c>
      <c r="V860" s="229">
        <f t="shared" si="83"/>
        <v>3.6169999999999995</v>
      </c>
    </row>
    <row r="861" spans="2:22">
      <c r="B861" s="120" t="s">
        <v>2243</v>
      </c>
      <c r="C861" s="104">
        <v>3.496</v>
      </c>
      <c r="D861" s="104">
        <v>3.5720000000000001</v>
      </c>
      <c r="E861" s="104">
        <v>3.5720000000000001</v>
      </c>
      <c r="F861" s="104">
        <v>3.492</v>
      </c>
      <c r="G861" s="105">
        <v>-2.0199999999999999E-2</v>
      </c>
      <c r="H861" s="225"/>
      <c r="I861" s="225"/>
      <c r="J861" s="119">
        <v>45237</v>
      </c>
      <c r="K861" s="104">
        <v>7.0949999999999998</v>
      </c>
      <c r="L861" s="104">
        <v>7.12</v>
      </c>
      <c r="M861" s="104">
        <v>7.1230000000000002</v>
      </c>
      <c r="N861" s="104">
        <v>7.0880000000000001</v>
      </c>
      <c r="O861" s="105">
        <v>-7.6E-3</v>
      </c>
      <c r="P861" s="225"/>
      <c r="Q861" s="228" t="str">
        <f t="shared" si="78"/>
        <v>24-04-2023</v>
      </c>
      <c r="R861" s="229">
        <f t="shared" si="79"/>
        <v>3.496</v>
      </c>
      <c r="S861" s="230">
        <f t="shared" si="80"/>
        <v>-2.0199999999999999E-2</v>
      </c>
      <c r="T861" s="229">
        <f t="shared" si="81"/>
        <v>7.1109999999999998</v>
      </c>
      <c r="U861" s="230">
        <f t="shared" si="82"/>
        <v>-1.03E-2</v>
      </c>
      <c r="V861" s="229">
        <f t="shared" si="83"/>
        <v>3.6149999999999998</v>
      </c>
    </row>
    <row r="862" spans="2:22">
      <c r="B862" s="120" t="s">
        <v>2244</v>
      </c>
      <c r="C862" s="104">
        <v>3.4</v>
      </c>
      <c r="D862" s="104">
        <v>3.4809999999999999</v>
      </c>
      <c r="E862" s="104">
        <v>3.492</v>
      </c>
      <c r="F862" s="104">
        <v>3.379</v>
      </c>
      <c r="G862" s="105">
        <v>-2.75E-2</v>
      </c>
      <c r="H862" s="225"/>
      <c r="I862" s="225"/>
      <c r="J862" s="119">
        <v>45267</v>
      </c>
      <c r="K862" s="104">
        <v>7.1180000000000003</v>
      </c>
      <c r="L862" s="104">
        <v>7.0910000000000002</v>
      </c>
      <c r="M862" s="104">
        <v>7.1219999999999999</v>
      </c>
      <c r="N862" s="104">
        <v>7.0869999999999997</v>
      </c>
      <c r="O862" s="105">
        <v>3.2000000000000002E-3</v>
      </c>
      <c r="P862" s="225"/>
      <c r="Q862" s="228" t="str">
        <f t="shared" si="78"/>
        <v>25-04-2023</v>
      </c>
      <c r="R862" s="229">
        <f t="shared" si="79"/>
        <v>3.4</v>
      </c>
      <c r="S862" s="230">
        <f t="shared" si="80"/>
        <v>-2.75E-2</v>
      </c>
      <c r="T862" s="229">
        <f t="shared" si="81"/>
        <v>7.11</v>
      </c>
      <c r="U862" s="230">
        <f t="shared" si="82"/>
        <v>-1E-4</v>
      </c>
      <c r="V862" s="229">
        <f t="shared" si="83"/>
        <v>3.7100000000000004</v>
      </c>
    </row>
    <row r="863" spans="2:22">
      <c r="B863" s="120" t="s">
        <v>2245</v>
      </c>
      <c r="C863" s="104">
        <v>3.4449999999999998</v>
      </c>
      <c r="D863" s="104">
        <v>3.4180000000000001</v>
      </c>
      <c r="E863" s="104">
        <v>3.4580000000000002</v>
      </c>
      <c r="F863" s="104">
        <v>3.375</v>
      </c>
      <c r="G863" s="105">
        <v>1.3299999999999999E-2</v>
      </c>
      <c r="H863" s="225"/>
      <c r="I863" s="225"/>
      <c r="J863" s="120" t="s">
        <v>2277</v>
      </c>
      <c r="K863" s="104">
        <v>7.0709999999999997</v>
      </c>
      <c r="L863" s="104">
        <v>7.0990000000000002</v>
      </c>
      <c r="M863" s="104">
        <v>7.0990000000000002</v>
      </c>
      <c r="N863" s="104">
        <v>7.0640000000000001</v>
      </c>
      <c r="O863" s="105">
        <v>-6.6E-3</v>
      </c>
      <c r="P863" s="225"/>
      <c r="Q863" s="228" t="str">
        <f t="shared" si="78"/>
        <v>26-04-2023</v>
      </c>
      <c r="R863" s="229">
        <f t="shared" si="79"/>
        <v>3.4449999999999998</v>
      </c>
      <c r="S863" s="230">
        <f t="shared" si="80"/>
        <v>1.3299999999999999E-2</v>
      </c>
      <c r="T863" s="229">
        <f t="shared" si="81"/>
        <v>7.1159999999999997</v>
      </c>
      <c r="U863" s="230">
        <f t="shared" si="82"/>
        <v>8.0000000000000004E-4</v>
      </c>
      <c r="V863" s="229">
        <f t="shared" si="83"/>
        <v>3.6709999999999998</v>
      </c>
    </row>
    <row r="864" spans="2:22">
      <c r="B864" s="120" t="s">
        <v>2246</v>
      </c>
      <c r="C864" s="104">
        <v>3.528</v>
      </c>
      <c r="D864" s="104">
        <v>3.4430000000000001</v>
      </c>
      <c r="E864" s="104">
        <v>3.5379999999999998</v>
      </c>
      <c r="F864" s="104">
        <v>3.4329999999999998</v>
      </c>
      <c r="G864" s="105">
        <v>2.4199999999999999E-2</v>
      </c>
      <c r="H864" s="225"/>
      <c r="I864" s="225"/>
      <c r="J864" s="120" t="s">
        <v>2278</v>
      </c>
      <c r="K864" s="104">
        <v>7.0890000000000004</v>
      </c>
      <c r="L864" s="104">
        <v>7.06</v>
      </c>
      <c r="M864" s="104">
        <v>7.0949999999999998</v>
      </c>
      <c r="N864" s="104">
        <v>7.06</v>
      </c>
      <c r="O864" s="105">
        <v>2.5000000000000001E-3</v>
      </c>
      <c r="P864" s="225"/>
      <c r="Q864" s="228" t="str">
        <f t="shared" si="78"/>
        <v>27-04-2023</v>
      </c>
      <c r="R864" s="229">
        <f t="shared" si="79"/>
        <v>3.528</v>
      </c>
      <c r="S864" s="230">
        <f t="shared" si="80"/>
        <v>2.4199999999999999E-2</v>
      </c>
      <c r="T864" s="229">
        <f t="shared" si="81"/>
        <v>7.0970000000000004</v>
      </c>
      <c r="U864" s="230">
        <f t="shared" si="82"/>
        <v>-2.7000000000000001E-3</v>
      </c>
      <c r="V864" s="229">
        <f t="shared" si="83"/>
        <v>3.5690000000000004</v>
      </c>
    </row>
    <row r="865" spans="2:22">
      <c r="B865" s="120" t="s">
        <v>2247</v>
      </c>
      <c r="C865" s="104">
        <v>3.4329999999999998</v>
      </c>
      <c r="D865" s="104">
        <v>3.5219999999999998</v>
      </c>
      <c r="E865" s="104">
        <v>3.5510000000000002</v>
      </c>
      <c r="F865" s="104">
        <v>3.4220000000000002</v>
      </c>
      <c r="G865" s="105">
        <v>-2.69E-2</v>
      </c>
      <c r="H865" s="225"/>
      <c r="I865" s="225"/>
      <c r="J865" s="120" t="s">
        <v>2279</v>
      </c>
      <c r="K865" s="104">
        <v>7.0739999999999998</v>
      </c>
      <c r="L865" s="104">
        <v>7.11</v>
      </c>
      <c r="M865" s="104">
        <v>7.11</v>
      </c>
      <c r="N865" s="104">
        <v>7.0709999999999997</v>
      </c>
      <c r="O865" s="105">
        <v>-2.0999999999999999E-3</v>
      </c>
      <c r="P865" s="225"/>
      <c r="Q865" s="228" t="str">
        <f t="shared" si="78"/>
        <v>28-04-2023</v>
      </c>
      <c r="R865" s="229">
        <f t="shared" si="79"/>
        <v>3.4329999999999998</v>
      </c>
      <c r="S865" s="230">
        <f t="shared" si="80"/>
        <v>-2.69E-2</v>
      </c>
      <c r="T865" s="229">
        <f t="shared" si="81"/>
        <v>7.1159999999999997</v>
      </c>
      <c r="U865" s="230">
        <f t="shared" si="82"/>
        <v>2.7000000000000001E-3</v>
      </c>
      <c r="V865" s="229">
        <f t="shared" si="83"/>
        <v>3.6829999999999998</v>
      </c>
    </row>
    <row r="866" spans="2:22">
      <c r="B866" s="119">
        <v>44931</v>
      </c>
      <c r="C866" s="104">
        <v>3.57</v>
      </c>
      <c r="D866" s="104">
        <v>3.45</v>
      </c>
      <c r="E866" s="104">
        <v>3.6080000000000001</v>
      </c>
      <c r="F866" s="104">
        <v>3.448</v>
      </c>
      <c r="G866" s="105">
        <v>3.9800000000000002E-2</v>
      </c>
      <c r="H866" s="225"/>
      <c r="I866" s="225"/>
      <c r="J866" s="120" t="s">
        <v>2280</v>
      </c>
      <c r="K866" s="104">
        <v>7.0579999999999998</v>
      </c>
      <c r="L866" s="104">
        <v>7.0839999999999996</v>
      </c>
      <c r="M866" s="104">
        <v>7.0839999999999996</v>
      </c>
      <c r="N866" s="104">
        <v>7.0469999999999997</v>
      </c>
      <c r="O866" s="105">
        <v>-2.3E-3</v>
      </c>
      <c r="P866" s="225"/>
      <c r="Q866" s="228">
        <f t="shared" si="78"/>
        <v>0</v>
      </c>
      <c r="R866" s="229">
        <f t="shared" si="79"/>
        <v>0</v>
      </c>
      <c r="S866" s="230">
        <f t="shared" si="80"/>
        <v>0</v>
      </c>
      <c r="T866" s="229">
        <f t="shared" si="81"/>
        <v>0</v>
      </c>
      <c r="U866" s="230">
        <f t="shared" si="82"/>
        <v>0</v>
      </c>
      <c r="V866" s="229">
        <f t="shared" si="83"/>
        <v>0</v>
      </c>
    </row>
    <row r="867" spans="2:22">
      <c r="B867" s="119">
        <v>44962</v>
      </c>
      <c r="C867" s="104">
        <v>3.4329999999999998</v>
      </c>
      <c r="D867" s="104">
        <v>3.5659999999999998</v>
      </c>
      <c r="E867" s="104">
        <v>3.57</v>
      </c>
      <c r="F867" s="104">
        <v>3.4239999999999999</v>
      </c>
      <c r="G867" s="105">
        <v>-3.8300000000000001E-2</v>
      </c>
      <c r="H867" s="225"/>
      <c r="I867" s="225"/>
      <c r="J867" s="120" t="s">
        <v>2281</v>
      </c>
      <c r="K867" s="104">
        <v>7.0720000000000001</v>
      </c>
      <c r="L867" s="104">
        <v>7.0620000000000003</v>
      </c>
      <c r="M867" s="104">
        <v>7.0759999999999996</v>
      </c>
      <c r="N867" s="104">
        <v>7.0540000000000003</v>
      </c>
      <c r="O867" s="105">
        <v>2E-3</v>
      </c>
      <c r="P867" s="225"/>
      <c r="Q867" s="228">
        <f t="shared" si="78"/>
        <v>44962</v>
      </c>
      <c r="R867" s="229">
        <f t="shared" si="79"/>
        <v>3.4329999999999998</v>
      </c>
      <c r="S867" s="230">
        <f t="shared" si="80"/>
        <v>-3.8300000000000001E-2</v>
      </c>
      <c r="T867" s="229">
        <f t="shared" si="81"/>
        <v>7.1059999999999999</v>
      </c>
      <c r="U867" s="230">
        <f t="shared" si="82"/>
        <v>-1.4E-3</v>
      </c>
      <c r="V867" s="229">
        <f t="shared" si="83"/>
        <v>3.673</v>
      </c>
    </row>
    <row r="868" spans="2:22">
      <c r="B868" s="119">
        <v>44990</v>
      </c>
      <c r="C868" s="104">
        <v>3.3639999999999999</v>
      </c>
      <c r="D868" s="104">
        <v>3.431</v>
      </c>
      <c r="E868" s="104">
        <v>3.4409999999999998</v>
      </c>
      <c r="F868" s="104">
        <v>3.3410000000000002</v>
      </c>
      <c r="G868" s="105">
        <v>-2.0299999999999999E-2</v>
      </c>
      <c r="H868" s="225"/>
      <c r="I868" s="225"/>
      <c r="J868" s="120" t="s">
        <v>2282</v>
      </c>
      <c r="K868" s="104">
        <v>7.0830000000000002</v>
      </c>
      <c r="L868" s="104">
        <v>7.0810000000000004</v>
      </c>
      <c r="M868" s="104">
        <v>7.0880000000000001</v>
      </c>
      <c r="N868" s="104">
        <v>7.0739999999999998</v>
      </c>
      <c r="O868" s="105">
        <v>1.6000000000000001E-3</v>
      </c>
      <c r="P868" s="225"/>
      <c r="Q868" s="228">
        <f t="shared" si="78"/>
        <v>44990</v>
      </c>
      <c r="R868" s="229">
        <f t="shared" si="79"/>
        <v>3.3639999999999999</v>
      </c>
      <c r="S868" s="230">
        <f t="shared" si="80"/>
        <v>-2.0299999999999999E-2</v>
      </c>
      <c r="T868" s="229">
        <f t="shared" si="81"/>
        <v>7.0110000000000001</v>
      </c>
      <c r="U868" s="230">
        <f t="shared" si="82"/>
        <v>-1.34E-2</v>
      </c>
      <c r="V868" s="229">
        <f t="shared" si="83"/>
        <v>3.6470000000000002</v>
      </c>
    </row>
    <row r="869" spans="2:22">
      <c r="B869" s="119">
        <v>45021</v>
      </c>
      <c r="C869" s="104">
        <v>3.3769999999999998</v>
      </c>
      <c r="D869" s="104">
        <v>3.403</v>
      </c>
      <c r="E869" s="104">
        <v>3.411</v>
      </c>
      <c r="F869" s="104">
        <v>3.2959999999999998</v>
      </c>
      <c r="G869" s="105">
        <v>3.8999999999999998E-3</v>
      </c>
      <c r="H869" s="225"/>
      <c r="I869" s="225"/>
      <c r="J869" s="120" t="s">
        <v>2283</v>
      </c>
      <c r="K869" s="104">
        <v>7.0869999999999997</v>
      </c>
      <c r="L869" s="104">
        <v>7.0990000000000002</v>
      </c>
      <c r="M869" s="104">
        <v>7.1070000000000002</v>
      </c>
      <c r="N869" s="104">
        <v>7.0759999999999996</v>
      </c>
      <c r="O869" s="105">
        <v>5.9999999999999995E-4</v>
      </c>
      <c r="P869" s="225"/>
      <c r="Q869" s="228">
        <f t="shared" si="78"/>
        <v>45021</v>
      </c>
      <c r="R869" s="229">
        <f t="shared" si="79"/>
        <v>3.3769999999999998</v>
      </c>
      <c r="S869" s="230">
        <f t="shared" si="80"/>
        <v>3.8999999999999998E-3</v>
      </c>
      <c r="T869" s="229">
        <f t="shared" si="81"/>
        <v>7.0140000000000002</v>
      </c>
      <c r="U869" s="230">
        <f t="shared" si="82"/>
        <v>4.0000000000000002E-4</v>
      </c>
      <c r="V869" s="229">
        <f t="shared" si="83"/>
        <v>3.6370000000000005</v>
      </c>
    </row>
    <row r="870" spans="2:22">
      <c r="B870" s="119">
        <v>45051</v>
      </c>
      <c r="C870" s="104">
        <v>3.4350000000000001</v>
      </c>
      <c r="D870" s="104">
        <v>3.3860000000000001</v>
      </c>
      <c r="E870" s="104">
        <v>3.4649999999999999</v>
      </c>
      <c r="F870" s="104">
        <v>3.379</v>
      </c>
      <c r="G870" s="105">
        <v>1.7299999999999999E-2</v>
      </c>
      <c r="H870" s="225"/>
      <c r="I870" s="225"/>
      <c r="J870" s="120" t="s">
        <v>2284</v>
      </c>
      <c r="K870" s="104">
        <v>7.0709999999999997</v>
      </c>
      <c r="L870" s="104">
        <v>7.0819999999999999</v>
      </c>
      <c r="M870" s="104">
        <v>7.0869999999999997</v>
      </c>
      <c r="N870" s="104">
        <v>7.0659999999999998</v>
      </c>
      <c r="O870" s="105">
        <v>-2.3E-3</v>
      </c>
      <c r="P870" s="225"/>
      <c r="Q870" s="228">
        <f t="shared" si="78"/>
        <v>0</v>
      </c>
      <c r="R870" s="229">
        <f t="shared" si="79"/>
        <v>0</v>
      </c>
      <c r="S870" s="230">
        <f t="shared" si="80"/>
        <v>0</v>
      </c>
      <c r="T870" s="229">
        <f t="shared" si="81"/>
        <v>0</v>
      </c>
      <c r="U870" s="230">
        <f t="shared" si="82"/>
        <v>0</v>
      </c>
      <c r="V870" s="229">
        <f t="shared" si="83"/>
        <v>0</v>
      </c>
    </row>
    <row r="871" spans="2:22">
      <c r="B871" s="119">
        <v>45143</v>
      </c>
      <c r="C871" s="104">
        <v>3.5070000000000001</v>
      </c>
      <c r="D871" s="104">
        <v>3.448</v>
      </c>
      <c r="E871" s="104">
        <v>3.52</v>
      </c>
      <c r="F871" s="104">
        <v>3.4220000000000002</v>
      </c>
      <c r="G871" s="105">
        <v>2.1000000000000001E-2</v>
      </c>
      <c r="H871" s="225"/>
      <c r="I871" s="225"/>
      <c r="J871" s="120" t="s">
        <v>2285</v>
      </c>
      <c r="K871" s="104">
        <v>7.1</v>
      </c>
      <c r="L871" s="104">
        <v>7.0910000000000002</v>
      </c>
      <c r="M871" s="104">
        <v>7.1050000000000004</v>
      </c>
      <c r="N871" s="104">
        <v>7.0880000000000001</v>
      </c>
      <c r="O871" s="105">
        <v>4.1000000000000003E-3</v>
      </c>
      <c r="P871" s="225"/>
      <c r="Q871" s="228">
        <f t="shared" si="78"/>
        <v>45143</v>
      </c>
      <c r="R871" s="229">
        <f t="shared" si="79"/>
        <v>3.5070000000000001</v>
      </c>
      <c r="S871" s="230">
        <f t="shared" si="80"/>
        <v>2.1000000000000001E-2</v>
      </c>
      <c r="T871" s="229">
        <f t="shared" si="81"/>
        <v>7.0469999999999997</v>
      </c>
      <c r="U871" s="230">
        <f t="shared" si="82"/>
        <v>4.7000000000000002E-3</v>
      </c>
      <c r="V871" s="229">
        <f t="shared" si="83"/>
        <v>3.5399999999999996</v>
      </c>
    </row>
    <row r="872" spans="2:22">
      <c r="B872" s="119">
        <v>45174</v>
      </c>
      <c r="C872" s="104">
        <v>3.5219999999999998</v>
      </c>
      <c r="D872" s="104">
        <v>3.5150000000000001</v>
      </c>
      <c r="E872" s="104">
        <v>3.532</v>
      </c>
      <c r="F872" s="104">
        <v>3.4790000000000001</v>
      </c>
      <c r="G872" s="105">
        <v>4.3E-3</v>
      </c>
      <c r="H872" s="225"/>
      <c r="I872" s="225"/>
      <c r="J872" s="120" t="s">
        <v>2286</v>
      </c>
      <c r="K872" s="104">
        <v>7.0960000000000001</v>
      </c>
      <c r="L872" s="104">
        <v>7.1059999999999999</v>
      </c>
      <c r="M872" s="104">
        <v>7.1059999999999999</v>
      </c>
      <c r="N872" s="104">
        <v>7.0890000000000004</v>
      </c>
      <c r="O872" s="105">
        <v>-5.9999999999999995E-4</v>
      </c>
      <c r="P872" s="225"/>
      <c r="Q872" s="228">
        <f t="shared" si="78"/>
        <v>45174</v>
      </c>
      <c r="R872" s="229">
        <f t="shared" si="79"/>
        <v>3.5219999999999998</v>
      </c>
      <c r="S872" s="230">
        <f t="shared" si="80"/>
        <v>4.3E-3</v>
      </c>
      <c r="T872" s="229">
        <f t="shared" si="81"/>
        <v>7.0460000000000003</v>
      </c>
      <c r="U872" s="230">
        <f t="shared" si="82"/>
        <v>-1E-4</v>
      </c>
      <c r="V872" s="229">
        <f t="shared" si="83"/>
        <v>3.5240000000000005</v>
      </c>
    </row>
    <row r="873" spans="2:22">
      <c r="B873" s="119">
        <v>45204</v>
      </c>
      <c r="C873" s="104">
        <v>3.4390000000000001</v>
      </c>
      <c r="D873" s="104">
        <v>3.5190000000000001</v>
      </c>
      <c r="E873" s="104">
        <v>3.528</v>
      </c>
      <c r="F873" s="104">
        <v>3.431</v>
      </c>
      <c r="G873" s="105">
        <v>-2.3699999999999999E-2</v>
      </c>
      <c r="H873" s="225"/>
      <c r="I873" s="225"/>
      <c r="J873" s="120" t="s">
        <v>2287</v>
      </c>
      <c r="K873" s="104">
        <v>7.12</v>
      </c>
      <c r="L873" s="104">
        <v>7.0890000000000004</v>
      </c>
      <c r="M873" s="104">
        <v>7.1219999999999999</v>
      </c>
      <c r="N873" s="104">
        <v>7.0780000000000003</v>
      </c>
      <c r="O873" s="105">
        <v>3.3999999999999998E-3</v>
      </c>
      <c r="P873" s="225"/>
      <c r="Q873" s="228">
        <f t="shared" si="78"/>
        <v>45204</v>
      </c>
      <c r="R873" s="229">
        <f t="shared" si="79"/>
        <v>3.4390000000000001</v>
      </c>
      <c r="S873" s="230">
        <f t="shared" si="80"/>
        <v>-2.3699999999999999E-2</v>
      </c>
      <c r="T873" s="229">
        <f t="shared" si="81"/>
        <v>7.0359999999999996</v>
      </c>
      <c r="U873" s="230">
        <f t="shared" si="82"/>
        <v>-1.4E-3</v>
      </c>
      <c r="V873" s="229">
        <f t="shared" si="83"/>
        <v>3.5969999999999995</v>
      </c>
    </row>
    <row r="874" spans="2:22">
      <c r="B874" s="119">
        <v>45235</v>
      </c>
      <c r="C874" s="104">
        <v>3.3860000000000001</v>
      </c>
      <c r="D874" s="104">
        <v>3.4359999999999999</v>
      </c>
      <c r="E874" s="104">
        <v>3.444</v>
      </c>
      <c r="F874" s="104">
        <v>3.3450000000000002</v>
      </c>
      <c r="G874" s="105">
        <v>-1.5299999999999999E-2</v>
      </c>
      <c r="H874" s="225"/>
      <c r="I874" s="225"/>
      <c r="J874" s="120" t="s">
        <v>2288</v>
      </c>
      <c r="K874" s="104">
        <v>7.1609999999999996</v>
      </c>
      <c r="L874" s="104">
        <v>7.1539999999999999</v>
      </c>
      <c r="M874" s="104">
        <v>7.1790000000000003</v>
      </c>
      <c r="N874" s="104">
        <v>7.1479999999999997</v>
      </c>
      <c r="O874" s="105">
        <v>5.7999999999999996E-3</v>
      </c>
      <c r="P874" s="225"/>
      <c r="Q874" s="228">
        <f t="shared" si="78"/>
        <v>45235</v>
      </c>
      <c r="R874" s="229">
        <f t="shared" si="79"/>
        <v>3.3860000000000001</v>
      </c>
      <c r="S874" s="230">
        <f t="shared" si="80"/>
        <v>-1.5299999999999999E-2</v>
      </c>
      <c r="T874" s="229">
        <f t="shared" si="81"/>
        <v>7.0229999999999997</v>
      </c>
      <c r="U874" s="230">
        <f t="shared" si="82"/>
        <v>-1.8E-3</v>
      </c>
      <c r="V874" s="229">
        <f t="shared" si="83"/>
        <v>3.6369999999999996</v>
      </c>
    </row>
    <row r="875" spans="2:22">
      <c r="B875" s="119">
        <v>45265</v>
      </c>
      <c r="C875" s="104">
        <v>3.4630000000000001</v>
      </c>
      <c r="D875" s="104">
        <v>3.3820000000000001</v>
      </c>
      <c r="E875" s="104">
        <v>3.47</v>
      </c>
      <c r="F875" s="104">
        <v>3.3690000000000002</v>
      </c>
      <c r="G875" s="105">
        <v>2.2599999999999999E-2</v>
      </c>
      <c r="H875" s="225"/>
      <c r="I875" s="225"/>
      <c r="J875" s="120" t="s">
        <v>2289</v>
      </c>
      <c r="K875" s="104">
        <v>7.1719999999999997</v>
      </c>
      <c r="L875" s="104">
        <v>7.1790000000000003</v>
      </c>
      <c r="M875" s="104">
        <v>7.1849999999999996</v>
      </c>
      <c r="N875" s="104">
        <v>7.1619999999999999</v>
      </c>
      <c r="O875" s="105">
        <v>1.5E-3</v>
      </c>
      <c r="P875" s="225"/>
      <c r="Q875" s="228">
        <f t="shared" si="78"/>
        <v>45265</v>
      </c>
      <c r="R875" s="229">
        <f t="shared" si="79"/>
        <v>3.4630000000000001</v>
      </c>
      <c r="S875" s="230">
        <f t="shared" si="80"/>
        <v>2.2599999999999999E-2</v>
      </c>
      <c r="T875" s="229">
        <f t="shared" si="81"/>
        <v>6.9950000000000001</v>
      </c>
      <c r="U875" s="230">
        <f t="shared" si="82"/>
        <v>-4.0000000000000001E-3</v>
      </c>
      <c r="V875" s="229">
        <f t="shared" si="83"/>
        <v>3.532</v>
      </c>
    </row>
    <row r="876" spans="2:22">
      <c r="B876" s="120" t="s">
        <v>2248</v>
      </c>
      <c r="C876" s="104">
        <v>3.5070000000000001</v>
      </c>
      <c r="D876" s="104">
        <v>3.464</v>
      </c>
      <c r="E876" s="104">
        <v>3.5110000000000001</v>
      </c>
      <c r="F876" s="104">
        <v>3.4569999999999999</v>
      </c>
      <c r="G876" s="105">
        <v>1.2999999999999999E-2</v>
      </c>
      <c r="H876" s="225"/>
      <c r="I876" s="225"/>
      <c r="J876" s="119">
        <v>44934</v>
      </c>
      <c r="K876" s="104">
        <v>7.1559999999999997</v>
      </c>
      <c r="L876" s="104">
        <v>7.1859999999999999</v>
      </c>
      <c r="M876" s="104">
        <v>7.1859999999999999</v>
      </c>
      <c r="N876" s="104">
        <v>7.1470000000000002</v>
      </c>
      <c r="O876" s="105">
        <v>-2.2000000000000001E-3</v>
      </c>
      <c r="P876" s="225"/>
      <c r="Q876" s="228" t="str">
        <f t="shared" si="78"/>
        <v>15-05-2023</v>
      </c>
      <c r="R876" s="229">
        <f t="shared" si="79"/>
        <v>3.5070000000000001</v>
      </c>
      <c r="S876" s="230">
        <f t="shared" si="80"/>
        <v>1.2999999999999999E-2</v>
      </c>
      <c r="T876" s="229">
        <f t="shared" si="81"/>
        <v>7.0010000000000003</v>
      </c>
      <c r="U876" s="230">
        <f t="shared" si="82"/>
        <v>8.9999999999999998E-4</v>
      </c>
      <c r="V876" s="229">
        <f t="shared" si="83"/>
        <v>3.4940000000000002</v>
      </c>
    </row>
    <row r="877" spans="2:22">
      <c r="B877" s="120" t="s">
        <v>2249</v>
      </c>
      <c r="C877" s="104">
        <v>3.5409999999999999</v>
      </c>
      <c r="D877" s="104">
        <v>3.5070000000000001</v>
      </c>
      <c r="E877" s="104">
        <v>3.573</v>
      </c>
      <c r="F877" s="104">
        <v>3.4569999999999999</v>
      </c>
      <c r="G877" s="105">
        <v>9.7000000000000003E-3</v>
      </c>
      <c r="H877" s="225"/>
      <c r="I877" s="225"/>
      <c r="J877" s="119">
        <v>44965</v>
      </c>
      <c r="K877" s="104">
        <v>7.1539999999999999</v>
      </c>
      <c r="L877" s="104">
        <v>7.1849999999999996</v>
      </c>
      <c r="M877" s="104">
        <v>7.1849999999999996</v>
      </c>
      <c r="N877" s="104">
        <v>7.1520000000000001</v>
      </c>
      <c r="O877" s="105">
        <v>-2.9999999999999997E-4</v>
      </c>
      <c r="P877" s="225"/>
      <c r="Q877" s="228" t="str">
        <f t="shared" si="78"/>
        <v>16-05-2023</v>
      </c>
      <c r="R877" s="229">
        <f t="shared" si="79"/>
        <v>3.5409999999999999</v>
      </c>
      <c r="S877" s="230">
        <f t="shared" si="80"/>
        <v>9.7000000000000003E-3</v>
      </c>
      <c r="T877" s="229">
        <f t="shared" si="81"/>
        <v>6.9630000000000001</v>
      </c>
      <c r="U877" s="230">
        <f t="shared" si="82"/>
        <v>-5.4000000000000003E-3</v>
      </c>
      <c r="V877" s="229">
        <f t="shared" si="83"/>
        <v>3.4220000000000002</v>
      </c>
    </row>
    <row r="878" spans="2:22">
      <c r="B878" s="120" t="s">
        <v>2250</v>
      </c>
      <c r="C878" s="104">
        <v>3.5720000000000001</v>
      </c>
      <c r="D878" s="104">
        <v>3.5470000000000002</v>
      </c>
      <c r="E878" s="104">
        <v>3.589</v>
      </c>
      <c r="F878" s="104">
        <v>3.5150000000000001</v>
      </c>
      <c r="G878" s="105">
        <v>8.5000000000000006E-3</v>
      </c>
      <c r="H878" s="225"/>
      <c r="I878" s="225"/>
      <c r="J878" s="119">
        <v>44993</v>
      </c>
      <c r="K878" s="104">
        <v>7.194</v>
      </c>
      <c r="L878" s="104">
        <v>7.1779999999999999</v>
      </c>
      <c r="M878" s="104">
        <v>7.2140000000000004</v>
      </c>
      <c r="N878" s="104">
        <v>7.173</v>
      </c>
      <c r="O878" s="105">
        <v>5.5999999999999999E-3</v>
      </c>
      <c r="P878" s="225"/>
      <c r="Q878" s="228" t="str">
        <f t="shared" si="78"/>
        <v>17-05-2023</v>
      </c>
      <c r="R878" s="229">
        <f t="shared" si="79"/>
        <v>3.5720000000000001</v>
      </c>
      <c r="S878" s="230">
        <f t="shared" si="80"/>
        <v>8.5000000000000006E-3</v>
      </c>
      <c r="T878" s="229">
        <f t="shared" si="81"/>
        <v>6.9720000000000004</v>
      </c>
      <c r="U878" s="230">
        <f t="shared" si="82"/>
        <v>1.2999999999999999E-3</v>
      </c>
      <c r="V878" s="229">
        <f t="shared" si="83"/>
        <v>3.4000000000000004</v>
      </c>
    </row>
    <row r="879" spans="2:22">
      <c r="B879" s="120" t="s">
        <v>2251</v>
      </c>
      <c r="C879" s="104">
        <v>3.6509999999999998</v>
      </c>
      <c r="D879" s="104">
        <v>3.5619999999999998</v>
      </c>
      <c r="E879" s="104">
        <v>3.6589999999999998</v>
      </c>
      <c r="F879" s="104">
        <v>3.5470000000000002</v>
      </c>
      <c r="G879" s="105">
        <v>2.23E-2</v>
      </c>
      <c r="H879" s="225"/>
      <c r="I879" s="225"/>
      <c r="J879" s="119">
        <v>45024</v>
      </c>
      <c r="K879" s="104">
        <v>7.1929999999999996</v>
      </c>
      <c r="L879" s="104">
        <v>7.2009999999999996</v>
      </c>
      <c r="M879" s="104">
        <v>7.2190000000000003</v>
      </c>
      <c r="N879" s="104">
        <v>7.19</v>
      </c>
      <c r="O879" s="105">
        <v>-1E-4</v>
      </c>
      <c r="P879" s="225"/>
      <c r="Q879" s="228" t="str">
        <f t="shared" si="78"/>
        <v>18-05-2023</v>
      </c>
      <c r="R879" s="229">
        <f t="shared" si="79"/>
        <v>3.6509999999999998</v>
      </c>
      <c r="S879" s="230">
        <f t="shared" si="80"/>
        <v>2.23E-2</v>
      </c>
      <c r="T879" s="229">
        <f t="shared" si="81"/>
        <v>6.9829999999999997</v>
      </c>
      <c r="U879" s="230">
        <f t="shared" si="82"/>
        <v>1.6000000000000001E-3</v>
      </c>
      <c r="V879" s="229">
        <f t="shared" si="83"/>
        <v>3.3319999999999999</v>
      </c>
    </row>
    <row r="880" spans="2:22">
      <c r="B880" s="120" t="s">
        <v>2252</v>
      </c>
      <c r="C880" s="104">
        <v>3.6819999999999999</v>
      </c>
      <c r="D880" s="104">
        <v>3.649</v>
      </c>
      <c r="E880" s="104">
        <v>3.72</v>
      </c>
      <c r="F880" s="104">
        <v>3.6190000000000002</v>
      </c>
      <c r="G880" s="105">
        <v>8.3999999999999995E-3</v>
      </c>
      <c r="H880" s="225"/>
      <c r="I880" s="225"/>
      <c r="J880" s="119">
        <v>45115</v>
      </c>
      <c r="K880" s="104">
        <v>7.1970000000000001</v>
      </c>
      <c r="L880" s="104">
        <v>7.17</v>
      </c>
      <c r="M880" s="104">
        <v>7.2</v>
      </c>
      <c r="N880" s="104">
        <v>7.1559999999999997</v>
      </c>
      <c r="O880" s="105">
        <v>5.9999999999999995E-4</v>
      </c>
      <c r="P880" s="225"/>
      <c r="Q880" s="228" t="str">
        <f t="shared" si="78"/>
        <v>19-05-2023</v>
      </c>
      <c r="R880" s="229">
        <f t="shared" si="79"/>
        <v>3.6819999999999999</v>
      </c>
      <c r="S880" s="230">
        <f t="shared" si="80"/>
        <v>8.3999999999999995E-3</v>
      </c>
      <c r="T880" s="229">
        <f t="shared" si="81"/>
        <v>7.0039999999999996</v>
      </c>
      <c r="U880" s="230">
        <f t="shared" si="82"/>
        <v>3.0000000000000001E-3</v>
      </c>
      <c r="V880" s="229">
        <f t="shared" si="83"/>
        <v>3.3219999999999996</v>
      </c>
    </row>
    <row r="881" spans="2:22">
      <c r="B881" s="120" t="s">
        <v>2253</v>
      </c>
      <c r="C881" s="104">
        <v>3.7189999999999999</v>
      </c>
      <c r="D881" s="104">
        <v>3.669</v>
      </c>
      <c r="E881" s="104">
        <v>3.7280000000000002</v>
      </c>
      <c r="F881" s="104">
        <v>3.6419999999999999</v>
      </c>
      <c r="G881" s="105">
        <v>9.9000000000000008E-3</v>
      </c>
      <c r="H881" s="225"/>
      <c r="I881" s="225"/>
      <c r="J881" s="119">
        <v>45146</v>
      </c>
      <c r="K881" s="104">
        <v>7.1680000000000001</v>
      </c>
      <c r="L881" s="104">
        <v>7.1859999999999999</v>
      </c>
      <c r="M881" s="104">
        <v>7.1909999999999998</v>
      </c>
      <c r="N881" s="104">
        <v>7.1630000000000003</v>
      </c>
      <c r="O881" s="105">
        <v>-4.0000000000000001E-3</v>
      </c>
      <c r="P881" s="225"/>
      <c r="Q881" s="228" t="str">
        <f t="shared" si="78"/>
        <v>22-05-2023</v>
      </c>
      <c r="R881" s="229">
        <f t="shared" si="79"/>
        <v>3.7189999999999999</v>
      </c>
      <c r="S881" s="230">
        <f t="shared" si="80"/>
        <v>9.9000000000000008E-3</v>
      </c>
      <c r="T881" s="229">
        <f t="shared" si="81"/>
        <v>6.9850000000000003</v>
      </c>
      <c r="U881" s="230">
        <f t="shared" si="82"/>
        <v>-2.7000000000000001E-3</v>
      </c>
      <c r="V881" s="229">
        <f t="shared" si="83"/>
        <v>3.2660000000000005</v>
      </c>
    </row>
    <row r="882" spans="2:22">
      <c r="B882" s="120" t="s">
        <v>2254</v>
      </c>
      <c r="C882" s="104">
        <v>3.698</v>
      </c>
      <c r="D882" s="104">
        <v>3.7170000000000001</v>
      </c>
      <c r="E882" s="104">
        <v>3.7610000000000001</v>
      </c>
      <c r="F882" s="104">
        <v>3.6880000000000002</v>
      </c>
      <c r="G882" s="105">
        <v>-5.7000000000000002E-3</v>
      </c>
      <c r="H882" s="225"/>
      <c r="I882" s="225"/>
      <c r="J882" s="119">
        <v>45177</v>
      </c>
      <c r="K882" s="104">
        <v>7.1779999999999999</v>
      </c>
      <c r="L882" s="104">
        <v>7.1710000000000003</v>
      </c>
      <c r="M882" s="104">
        <v>7.181</v>
      </c>
      <c r="N882" s="104">
        <v>7.1609999999999996</v>
      </c>
      <c r="O882" s="105">
        <v>1.4E-3</v>
      </c>
      <c r="P882" s="225"/>
      <c r="Q882" s="228" t="str">
        <f t="shared" si="78"/>
        <v>23-05-2023</v>
      </c>
      <c r="R882" s="229">
        <f t="shared" si="79"/>
        <v>3.698</v>
      </c>
      <c r="S882" s="230">
        <f t="shared" si="80"/>
        <v>-5.7000000000000002E-3</v>
      </c>
      <c r="T882" s="229">
        <f t="shared" si="81"/>
        <v>7.016</v>
      </c>
      <c r="U882" s="230">
        <f t="shared" si="82"/>
        <v>4.4000000000000003E-3</v>
      </c>
      <c r="V882" s="229">
        <f t="shared" si="83"/>
        <v>3.3180000000000001</v>
      </c>
    </row>
    <row r="883" spans="2:22">
      <c r="B883" s="120" t="s">
        <v>2255</v>
      </c>
      <c r="C883" s="104">
        <v>3.7440000000000002</v>
      </c>
      <c r="D883" s="104">
        <v>3.7010000000000001</v>
      </c>
      <c r="E883" s="104">
        <v>3.7480000000000002</v>
      </c>
      <c r="F883" s="104">
        <v>3.6669999999999998</v>
      </c>
      <c r="G883" s="105">
        <v>1.2500000000000001E-2</v>
      </c>
      <c r="H883" s="225"/>
      <c r="I883" s="225"/>
      <c r="J883" s="119">
        <v>45207</v>
      </c>
      <c r="K883" s="104">
        <v>7.1539999999999999</v>
      </c>
      <c r="L883" s="104">
        <v>7.1929999999999996</v>
      </c>
      <c r="M883" s="104">
        <v>7.1929999999999996</v>
      </c>
      <c r="N883" s="104">
        <v>7.1520000000000001</v>
      </c>
      <c r="O883" s="105">
        <v>-3.3E-3</v>
      </c>
      <c r="P883" s="225"/>
      <c r="Q883" s="228" t="str">
        <f t="shared" si="78"/>
        <v>24-05-2023</v>
      </c>
      <c r="R883" s="229">
        <f t="shared" si="79"/>
        <v>3.7440000000000002</v>
      </c>
      <c r="S883" s="230">
        <f t="shared" si="80"/>
        <v>1.2500000000000001E-2</v>
      </c>
      <c r="T883" s="229">
        <f t="shared" si="81"/>
        <v>6.99</v>
      </c>
      <c r="U883" s="230">
        <f t="shared" si="82"/>
        <v>-3.7000000000000002E-3</v>
      </c>
      <c r="V883" s="229">
        <f t="shared" si="83"/>
        <v>3.246</v>
      </c>
    </row>
    <row r="884" spans="2:22">
      <c r="B884" s="120" t="s">
        <v>2256</v>
      </c>
      <c r="C884" s="104">
        <v>3.823</v>
      </c>
      <c r="D884" s="104">
        <v>3.74</v>
      </c>
      <c r="E884" s="104">
        <v>3.827</v>
      </c>
      <c r="F884" s="104">
        <v>3.73</v>
      </c>
      <c r="G884" s="105">
        <v>2.12E-2</v>
      </c>
      <c r="H884" s="225"/>
      <c r="I884" s="225"/>
      <c r="J884" s="119">
        <v>45238</v>
      </c>
      <c r="K884" s="104">
        <v>7.1980000000000004</v>
      </c>
      <c r="L884" s="104">
        <v>7.1790000000000003</v>
      </c>
      <c r="M884" s="104">
        <v>7.202</v>
      </c>
      <c r="N884" s="104">
        <v>7.1790000000000003</v>
      </c>
      <c r="O884" s="105">
        <v>6.1999999999999998E-3</v>
      </c>
      <c r="P884" s="225"/>
      <c r="Q884" s="228" t="str">
        <f t="shared" si="78"/>
        <v>25-05-2023</v>
      </c>
      <c r="R884" s="229">
        <f t="shared" si="79"/>
        <v>3.823</v>
      </c>
      <c r="S884" s="230">
        <f t="shared" si="80"/>
        <v>2.12E-2</v>
      </c>
      <c r="T884" s="229">
        <f t="shared" si="81"/>
        <v>7.0069999999999997</v>
      </c>
      <c r="U884" s="230">
        <f t="shared" si="82"/>
        <v>2.3999999999999998E-3</v>
      </c>
      <c r="V884" s="229">
        <f t="shared" si="83"/>
        <v>3.1839999999999997</v>
      </c>
    </row>
    <row r="885" spans="2:22">
      <c r="B885" s="120" t="s">
        <v>2257</v>
      </c>
      <c r="C885" s="104">
        <v>3.81</v>
      </c>
      <c r="D885" s="104">
        <v>3.8170000000000002</v>
      </c>
      <c r="E885" s="104">
        <v>3.859</v>
      </c>
      <c r="F885" s="104">
        <v>3.7770000000000001</v>
      </c>
      <c r="G885" s="105">
        <v>-3.5000000000000001E-3</v>
      </c>
      <c r="H885" s="225"/>
      <c r="I885" s="225"/>
      <c r="J885" s="120" t="s">
        <v>2290</v>
      </c>
      <c r="K885" s="104">
        <v>7.2089999999999996</v>
      </c>
      <c r="L885" s="104">
        <v>7.226</v>
      </c>
      <c r="M885" s="104">
        <v>7.226</v>
      </c>
      <c r="N885" s="104">
        <v>7.2050000000000001</v>
      </c>
      <c r="O885" s="105">
        <v>1.5E-3</v>
      </c>
      <c r="P885" s="225"/>
      <c r="Q885" s="228" t="str">
        <f t="shared" si="78"/>
        <v>26-05-2023</v>
      </c>
      <c r="R885" s="229">
        <f t="shared" si="79"/>
        <v>3.81</v>
      </c>
      <c r="S885" s="230">
        <f t="shared" si="80"/>
        <v>-3.5000000000000001E-3</v>
      </c>
      <c r="T885" s="229">
        <f t="shared" si="81"/>
        <v>7.0030000000000001</v>
      </c>
      <c r="U885" s="230">
        <f t="shared" si="82"/>
        <v>-5.9999999999999995E-4</v>
      </c>
      <c r="V885" s="229">
        <f t="shared" si="83"/>
        <v>3.1930000000000001</v>
      </c>
    </row>
    <row r="886" spans="2:22">
      <c r="B886" s="120" t="s">
        <v>2291</v>
      </c>
      <c r="C886" s="104">
        <v>3.819</v>
      </c>
      <c r="D886" s="104">
        <v>3.8170000000000002</v>
      </c>
      <c r="E886" s="104">
        <v>3.8450000000000002</v>
      </c>
      <c r="F886" s="104">
        <v>3.8090000000000002</v>
      </c>
      <c r="G886" s="105">
        <v>2.3999999999999998E-3</v>
      </c>
      <c r="H886" s="225"/>
      <c r="I886" s="225"/>
      <c r="J886" s="120" t="s">
        <v>2292</v>
      </c>
      <c r="K886" s="104">
        <v>7.25</v>
      </c>
      <c r="L886" s="104">
        <v>7.2519999999999998</v>
      </c>
      <c r="M886" s="104">
        <v>7.2560000000000002</v>
      </c>
      <c r="N886" s="104">
        <v>7.2430000000000003</v>
      </c>
      <c r="O886" s="105">
        <v>5.7000000000000002E-3</v>
      </c>
      <c r="P886" s="225"/>
      <c r="Q886" s="228">
        <f t="shared" si="78"/>
        <v>0</v>
      </c>
      <c r="R886" s="229">
        <f t="shared" si="79"/>
        <v>0</v>
      </c>
      <c r="S886" s="230">
        <f t="shared" si="80"/>
        <v>0</v>
      </c>
      <c r="T886" s="229">
        <f t="shared" si="81"/>
        <v>0</v>
      </c>
      <c r="U886" s="230">
        <f t="shared" si="82"/>
        <v>0</v>
      </c>
      <c r="V886" s="229">
        <f t="shared" si="83"/>
        <v>0</v>
      </c>
    </row>
    <row r="887" spans="2:22">
      <c r="B887" s="120" t="s">
        <v>2258</v>
      </c>
      <c r="C887" s="104">
        <v>3.7639999999999998</v>
      </c>
      <c r="D887" s="104">
        <v>3.8210000000000002</v>
      </c>
      <c r="E887" s="104">
        <v>3.827</v>
      </c>
      <c r="F887" s="104">
        <v>3.7570000000000001</v>
      </c>
      <c r="G887" s="105">
        <v>-1.44E-2</v>
      </c>
      <c r="H887" s="225"/>
      <c r="I887" s="225"/>
      <c r="J887" s="120" t="s">
        <v>2293</v>
      </c>
      <c r="K887" s="104">
        <v>7.2140000000000004</v>
      </c>
      <c r="L887" s="104">
        <v>7.24</v>
      </c>
      <c r="M887" s="104">
        <v>7.2409999999999997</v>
      </c>
      <c r="N887" s="104">
        <v>7.2089999999999996</v>
      </c>
      <c r="O887" s="105">
        <v>-5.0000000000000001E-3</v>
      </c>
      <c r="P887" s="225"/>
      <c r="Q887" s="228" t="str">
        <f t="shared" si="78"/>
        <v>29-05-2023</v>
      </c>
      <c r="R887" s="229">
        <f t="shared" si="79"/>
        <v>3.7639999999999998</v>
      </c>
      <c r="S887" s="230">
        <f t="shared" si="80"/>
        <v>-1.44E-2</v>
      </c>
      <c r="T887" s="229">
        <f t="shared" si="81"/>
        <v>7.024</v>
      </c>
      <c r="U887" s="230">
        <f t="shared" si="82"/>
        <v>3.0000000000000001E-3</v>
      </c>
      <c r="V887" s="229">
        <f t="shared" si="83"/>
        <v>3.2600000000000002</v>
      </c>
    </row>
    <row r="888" spans="2:22">
      <c r="B888" s="120" t="s">
        <v>2259</v>
      </c>
      <c r="C888" s="104">
        <v>3.694</v>
      </c>
      <c r="D888" s="104">
        <v>3.7650000000000001</v>
      </c>
      <c r="E888" s="104">
        <v>3.7690000000000001</v>
      </c>
      <c r="F888" s="104">
        <v>3.681</v>
      </c>
      <c r="G888" s="105">
        <v>-1.8499999999999999E-2</v>
      </c>
      <c r="H888" s="225"/>
      <c r="I888" s="225"/>
      <c r="J888" s="120" t="s">
        <v>2294</v>
      </c>
      <c r="K888" s="104">
        <v>7.22</v>
      </c>
      <c r="L888" s="104">
        <v>7.2329999999999997</v>
      </c>
      <c r="M888" s="104">
        <v>7.2329999999999997</v>
      </c>
      <c r="N888" s="104">
        <v>7.21</v>
      </c>
      <c r="O888" s="105">
        <v>8.0000000000000004E-4</v>
      </c>
      <c r="P888" s="225"/>
      <c r="Q888" s="228" t="str">
        <f t="shared" si="78"/>
        <v>30-05-2023</v>
      </c>
      <c r="R888" s="229">
        <f t="shared" si="79"/>
        <v>3.694</v>
      </c>
      <c r="S888" s="230">
        <f t="shared" si="80"/>
        <v>-1.8499999999999999E-2</v>
      </c>
      <c r="T888" s="229">
        <f t="shared" si="81"/>
        <v>7.0110000000000001</v>
      </c>
      <c r="U888" s="230">
        <f t="shared" si="82"/>
        <v>-1.9E-3</v>
      </c>
      <c r="V888" s="229">
        <f t="shared" si="83"/>
        <v>3.3170000000000002</v>
      </c>
    </row>
    <row r="889" spans="2:22">
      <c r="B889" s="120" t="s">
        <v>2260</v>
      </c>
      <c r="C889" s="104">
        <v>3.6459999999999999</v>
      </c>
      <c r="D889" s="104">
        <v>3.694</v>
      </c>
      <c r="E889" s="104">
        <v>3.694</v>
      </c>
      <c r="F889" s="104">
        <v>3.6139999999999999</v>
      </c>
      <c r="G889" s="105">
        <v>-1.29E-2</v>
      </c>
      <c r="H889" s="225"/>
      <c r="I889" s="225"/>
      <c r="J889" s="120" t="s">
        <v>2295</v>
      </c>
      <c r="K889" s="104">
        <v>7.218</v>
      </c>
      <c r="L889" s="104">
        <v>7.2439999999999998</v>
      </c>
      <c r="M889" s="104">
        <v>7.2439999999999998</v>
      </c>
      <c r="N889" s="104">
        <v>7.2110000000000003</v>
      </c>
      <c r="O889" s="105">
        <v>-2.9999999999999997E-4</v>
      </c>
      <c r="P889" s="225"/>
      <c r="Q889" s="228" t="str">
        <f t="shared" si="78"/>
        <v>31-05-2023</v>
      </c>
      <c r="R889" s="229">
        <f t="shared" si="79"/>
        <v>3.6459999999999999</v>
      </c>
      <c r="S889" s="230">
        <f t="shared" si="80"/>
        <v>-1.29E-2</v>
      </c>
      <c r="T889" s="229">
        <f t="shared" si="81"/>
        <v>6.9889999999999999</v>
      </c>
      <c r="U889" s="230">
        <f t="shared" si="82"/>
        <v>-3.0999999999999999E-3</v>
      </c>
      <c r="V889" s="229">
        <f t="shared" si="83"/>
        <v>3.343</v>
      </c>
    </row>
    <row r="890" spans="2:22">
      <c r="B890" s="119">
        <v>44932</v>
      </c>
      <c r="C890" s="104">
        <v>3.601</v>
      </c>
      <c r="D890" s="104">
        <v>3.6389999999999998</v>
      </c>
      <c r="E890" s="104">
        <v>3.6890000000000001</v>
      </c>
      <c r="F890" s="104">
        <v>3.57</v>
      </c>
      <c r="G890" s="105">
        <v>-1.2500000000000001E-2</v>
      </c>
      <c r="H890" s="225"/>
      <c r="I890" s="225"/>
      <c r="J890" s="120" t="s">
        <v>2296</v>
      </c>
      <c r="K890" s="104">
        <v>7.194</v>
      </c>
      <c r="L890" s="104">
        <v>7.2220000000000004</v>
      </c>
      <c r="M890" s="104">
        <v>7.2220000000000004</v>
      </c>
      <c r="N890" s="104">
        <v>7.1929999999999996</v>
      </c>
      <c r="O890" s="105">
        <v>-3.3E-3</v>
      </c>
      <c r="P890" s="225"/>
      <c r="Q890" s="228">
        <f t="shared" si="78"/>
        <v>44932</v>
      </c>
      <c r="R890" s="229">
        <f t="shared" si="79"/>
        <v>3.601</v>
      </c>
      <c r="S890" s="230">
        <f t="shared" si="80"/>
        <v>-1.2500000000000001E-2</v>
      </c>
      <c r="T890" s="229">
        <f t="shared" si="81"/>
        <v>6.9790000000000001</v>
      </c>
      <c r="U890" s="230">
        <f t="shared" si="82"/>
        <v>-1.4E-3</v>
      </c>
      <c r="V890" s="229">
        <f t="shared" si="83"/>
        <v>3.3780000000000001</v>
      </c>
    </row>
    <row r="891" spans="2:22">
      <c r="B891" s="119">
        <v>44963</v>
      </c>
      <c r="C891" s="104">
        <v>3.698</v>
      </c>
      <c r="D891" s="104">
        <v>3.6059999999999999</v>
      </c>
      <c r="E891" s="104">
        <v>3.7</v>
      </c>
      <c r="F891" s="104">
        <v>3.5990000000000002</v>
      </c>
      <c r="G891" s="105">
        <v>2.7099999999999999E-2</v>
      </c>
      <c r="H891" s="225"/>
      <c r="I891" s="225"/>
      <c r="J891" s="120" t="s">
        <v>2297</v>
      </c>
      <c r="K891" s="104">
        <v>7.1929999999999996</v>
      </c>
      <c r="L891" s="104">
        <v>7.1779999999999999</v>
      </c>
      <c r="M891" s="104">
        <v>7.1970000000000001</v>
      </c>
      <c r="N891" s="104">
        <v>7.1749999999999998</v>
      </c>
      <c r="O891" s="105">
        <v>-1E-4</v>
      </c>
      <c r="P891" s="225"/>
      <c r="Q891" s="228">
        <f t="shared" si="78"/>
        <v>44963</v>
      </c>
      <c r="R891" s="229">
        <f t="shared" si="79"/>
        <v>3.698</v>
      </c>
      <c r="S891" s="230">
        <f t="shared" si="80"/>
        <v>2.7099999999999999E-2</v>
      </c>
      <c r="T891" s="229">
        <f t="shared" si="81"/>
        <v>6.984</v>
      </c>
      <c r="U891" s="230">
        <f t="shared" si="82"/>
        <v>6.9999999999999999E-4</v>
      </c>
      <c r="V891" s="229">
        <f t="shared" si="83"/>
        <v>3.286</v>
      </c>
    </row>
    <row r="892" spans="2:22">
      <c r="B892" s="119">
        <v>45052</v>
      </c>
      <c r="C892" s="104">
        <v>3.6890000000000001</v>
      </c>
      <c r="D892" s="104">
        <v>3.706</v>
      </c>
      <c r="E892" s="104">
        <v>3.762</v>
      </c>
      <c r="F892" s="104">
        <v>3.6579999999999999</v>
      </c>
      <c r="G892" s="105">
        <v>-2.5999999999999999E-3</v>
      </c>
      <c r="H892" s="225"/>
      <c r="I892" s="225"/>
      <c r="J892" s="120" t="s">
        <v>2298</v>
      </c>
      <c r="K892" s="104">
        <v>7.2060000000000004</v>
      </c>
      <c r="L892" s="104">
        <v>7.2409999999999997</v>
      </c>
      <c r="M892" s="104">
        <v>7.2409999999999997</v>
      </c>
      <c r="N892" s="104">
        <v>7.1980000000000004</v>
      </c>
      <c r="O892" s="105">
        <v>1.8E-3</v>
      </c>
      <c r="P892" s="225"/>
      <c r="Q892" s="228">
        <f t="shared" si="78"/>
        <v>45052</v>
      </c>
      <c r="R892" s="229">
        <f t="shared" si="79"/>
        <v>3.6890000000000001</v>
      </c>
      <c r="S892" s="230">
        <f t="shared" si="80"/>
        <v>-2.5999999999999999E-3</v>
      </c>
      <c r="T892" s="229">
        <f t="shared" si="81"/>
        <v>6.9969999999999999</v>
      </c>
      <c r="U892" s="230">
        <f t="shared" si="82"/>
        <v>1.9E-3</v>
      </c>
      <c r="V892" s="229">
        <f t="shared" si="83"/>
        <v>3.3079999999999998</v>
      </c>
    </row>
    <row r="893" spans="2:22">
      <c r="B893" s="119">
        <v>45083</v>
      </c>
      <c r="C893" s="104">
        <v>3.677</v>
      </c>
      <c r="D893" s="104">
        <v>3.6850000000000001</v>
      </c>
      <c r="E893" s="104">
        <v>3.7349999999999999</v>
      </c>
      <c r="F893" s="104">
        <v>3.6539999999999999</v>
      </c>
      <c r="G893" s="105">
        <v>-3.0999999999999999E-3</v>
      </c>
      <c r="H893" s="225"/>
      <c r="I893" s="225"/>
      <c r="J893" s="120" t="s">
        <v>2299</v>
      </c>
      <c r="K893" s="104">
        <v>7.1779999999999999</v>
      </c>
      <c r="L893" s="104">
        <v>7.2119999999999997</v>
      </c>
      <c r="M893" s="104">
        <v>7.2119999999999997</v>
      </c>
      <c r="N893" s="104">
        <v>7.1660000000000004</v>
      </c>
      <c r="O893" s="105">
        <v>-3.8999999999999998E-3</v>
      </c>
      <c r="P893" s="225"/>
      <c r="Q893" s="228">
        <f t="shared" si="78"/>
        <v>45083</v>
      </c>
      <c r="R893" s="229">
        <f t="shared" si="79"/>
        <v>3.677</v>
      </c>
      <c r="S893" s="230">
        <f t="shared" si="80"/>
        <v>-3.0999999999999999E-3</v>
      </c>
      <c r="T893" s="229">
        <f t="shared" si="81"/>
        <v>6.9770000000000003</v>
      </c>
      <c r="U893" s="230">
        <f t="shared" si="82"/>
        <v>-2.8999999999999998E-3</v>
      </c>
      <c r="V893" s="229">
        <f t="shared" si="83"/>
        <v>3.3000000000000003</v>
      </c>
    </row>
    <row r="894" spans="2:22">
      <c r="B894" s="119">
        <v>45113</v>
      </c>
      <c r="C894" s="104">
        <v>3.7930000000000001</v>
      </c>
      <c r="D894" s="104">
        <v>3.6680000000000001</v>
      </c>
      <c r="E894" s="104">
        <v>3.8010000000000002</v>
      </c>
      <c r="F894" s="104">
        <v>3.6560000000000001</v>
      </c>
      <c r="G894" s="105">
        <v>3.15E-2</v>
      </c>
      <c r="H894" s="225"/>
      <c r="I894" s="225"/>
      <c r="J894" s="120" t="s">
        <v>2300</v>
      </c>
      <c r="K894" s="104">
        <v>7.18</v>
      </c>
      <c r="L894" s="104">
        <v>7.1779999999999999</v>
      </c>
      <c r="M894" s="104">
        <v>7.1890000000000001</v>
      </c>
      <c r="N894" s="104">
        <v>7.1589999999999998</v>
      </c>
      <c r="O894" s="105">
        <v>2.9999999999999997E-4</v>
      </c>
      <c r="P894" s="225"/>
      <c r="Q894" s="228">
        <f t="shared" si="78"/>
        <v>45113</v>
      </c>
      <c r="R894" s="229">
        <f t="shared" si="79"/>
        <v>3.7930000000000001</v>
      </c>
      <c r="S894" s="230">
        <f t="shared" si="80"/>
        <v>3.15E-2</v>
      </c>
      <c r="T894" s="229">
        <f t="shared" si="81"/>
        <v>6.9820000000000002</v>
      </c>
      <c r="U894" s="230">
        <f t="shared" si="82"/>
        <v>6.9999999999999999E-4</v>
      </c>
      <c r="V894" s="229">
        <f t="shared" si="83"/>
        <v>3.1890000000000001</v>
      </c>
    </row>
    <row r="895" spans="2:22">
      <c r="B895" s="119">
        <v>45144</v>
      </c>
      <c r="C895" s="104">
        <v>3.718</v>
      </c>
      <c r="D895" s="104">
        <v>3.7890000000000001</v>
      </c>
      <c r="E895" s="104">
        <v>3.8210000000000002</v>
      </c>
      <c r="F895" s="104">
        <v>3.7080000000000002</v>
      </c>
      <c r="G895" s="105">
        <v>-1.9900000000000001E-2</v>
      </c>
      <c r="H895" s="225"/>
      <c r="I895" s="225"/>
      <c r="J895" s="120" t="s">
        <v>2301</v>
      </c>
      <c r="K895" s="104">
        <v>7.1849999999999996</v>
      </c>
      <c r="L895" s="104">
        <v>7.1529999999999996</v>
      </c>
      <c r="M895" s="104">
        <v>7.1920000000000002</v>
      </c>
      <c r="N895" s="104">
        <v>7.1529999999999996</v>
      </c>
      <c r="O895" s="105">
        <v>6.9999999999999999E-4</v>
      </c>
      <c r="P895" s="225"/>
      <c r="Q895" s="228">
        <f t="shared" si="78"/>
        <v>45144</v>
      </c>
      <c r="R895" s="229">
        <f t="shared" si="79"/>
        <v>3.718</v>
      </c>
      <c r="S895" s="230">
        <f t="shared" si="80"/>
        <v>-1.9900000000000001E-2</v>
      </c>
      <c r="T895" s="229">
        <f t="shared" si="81"/>
        <v>7.0209999999999999</v>
      </c>
      <c r="U895" s="230">
        <f t="shared" si="82"/>
        <v>5.5999999999999999E-3</v>
      </c>
      <c r="V895" s="229">
        <f t="shared" si="83"/>
        <v>3.3029999999999999</v>
      </c>
    </row>
    <row r="896" spans="2:22">
      <c r="B896" s="119">
        <v>45175</v>
      </c>
      <c r="C896" s="104">
        <v>3.7429999999999999</v>
      </c>
      <c r="D896" s="104">
        <v>3.7240000000000002</v>
      </c>
      <c r="E896" s="104">
        <v>3.78</v>
      </c>
      <c r="F896" s="104">
        <v>3.7160000000000002</v>
      </c>
      <c r="G896" s="105">
        <v>6.7999999999999996E-3</v>
      </c>
      <c r="H896" s="225"/>
      <c r="I896" s="225"/>
      <c r="J896" s="120" t="s">
        <v>2302</v>
      </c>
      <c r="K896" s="104">
        <v>7.1660000000000004</v>
      </c>
      <c r="L896" s="104">
        <v>7.1769999999999996</v>
      </c>
      <c r="M896" s="104">
        <v>7.1859999999999999</v>
      </c>
      <c r="N896" s="104">
        <v>7.1639999999999997</v>
      </c>
      <c r="O896" s="105">
        <v>-2.5999999999999999E-3</v>
      </c>
      <c r="P896" s="225"/>
      <c r="Q896" s="228">
        <f t="shared" si="78"/>
        <v>45175</v>
      </c>
      <c r="R896" s="229">
        <f t="shared" si="79"/>
        <v>3.7429999999999999</v>
      </c>
      <c r="S896" s="230">
        <f t="shared" si="80"/>
        <v>6.7999999999999996E-3</v>
      </c>
      <c r="T896" s="229">
        <f t="shared" si="81"/>
        <v>7.0389999999999997</v>
      </c>
      <c r="U896" s="230">
        <f t="shared" si="82"/>
        <v>2.5999999999999999E-3</v>
      </c>
      <c r="V896" s="229">
        <f t="shared" si="83"/>
        <v>3.2959999999999998</v>
      </c>
    </row>
    <row r="897" spans="2:22">
      <c r="B897" s="119">
        <v>45266</v>
      </c>
      <c r="C897" s="104">
        <v>3.7429999999999999</v>
      </c>
      <c r="D897" s="104">
        <v>3.7450000000000001</v>
      </c>
      <c r="E897" s="104">
        <v>3.794</v>
      </c>
      <c r="F897" s="104">
        <v>3.7109999999999999</v>
      </c>
      <c r="G897" s="105">
        <v>0</v>
      </c>
      <c r="H897" s="225"/>
      <c r="I897" s="225"/>
      <c r="J897" s="119">
        <v>44935</v>
      </c>
      <c r="K897" s="104">
        <v>7.1749999999999998</v>
      </c>
      <c r="L897" s="104">
        <v>7.1740000000000004</v>
      </c>
      <c r="M897" s="104">
        <v>7.1840000000000002</v>
      </c>
      <c r="N897" s="104">
        <v>7.1630000000000003</v>
      </c>
      <c r="O897" s="105">
        <v>1.2999999999999999E-3</v>
      </c>
      <c r="P897" s="225"/>
      <c r="Q897" s="228">
        <f t="shared" si="78"/>
        <v>45266</v>
      </c>
      <c r="R897" s="229">
        <f t="shared" si="79"/>
        <v>3.7429999999999999</v>
      </c>
      <c r="S897" s="230">
        <f t="shared" si="80"/>
        <v>0</v>
      </c>
      <c r="T897" s="229">
        <f t="shared" si="81"/>
        <v>7.016</v>
      </c>
      <c r="U897" s="230">
        <f t="shared" si="82"/>
        <v>-3.3E-3</v>
      </c>
      <c r="V897" s="229">
        <f t="shared" si="83"/>
        <v>3.2730000000000001</v>
      </c>
    </row>
    <row r="898" spans="2:22">
      <c r="B898" s="120" t="s">
        <v>2262</v>
      </c>
      <c r="C898" s="104">
        <v>3.827</v>
      </c>
      <c r="D898" s="104">
        <v>3.74</v>
      </c>
      <c r="E898" s="104">
        <v>3.8450000000000002</v>
      </c>
      <c r="F898" s="104">
        <v>3.6819999999999999</v>
      </c>
      <c r="G898" s="105">
        <v>2.23E-2</v>
      </c>
      <c r="H898" s="225"/>
      <c r="I898" s="225"/>
      <c r="J898" s="119">
        <v>45025</v>
      </c>
      <c r="K898" s="104">
        <v>7.2039999999999997</v>
      </c>
      <c r="L898" s="104">
        <v>7.1920000000000002</v>
      </c>
      <c r="M898" s="104">
        <v>7.2060000000000004</v>
      </c>
      <c r="N898" s="104">
        <v>7.1859999999999999</v>
      </c>
      <c r="O898" s="105">
        <v>4.0000000000000001E-3</v>
      </c>
      <c r="P898" s="225"/>
      <c r="Q898" s="228" t="str">
        <f t="shared" si="78"/>
        <v>13-06-2023</v>
      </c>
      <c r="R898" s="229">
        <f t="shared" si="79"/>
        <v>3.827</v>
      </c>
      <c r="S898" s="230">
        <f t="shared" si="80"/>
        <v>2.23E-2</v>
      </c>
      <c r="T898" s="229">
        <f t="shared" si="81"/>
        <v>7.0019999999999998</v>
      </c>
      <c r="U898" s="230">
        <f t="shared" si="82"/>
        <v>-2E-3</v>
      </c>
      <c r="V898" s="229">
        <f t="shared" si="83"/>
        <v>3.1749999999999998</v>
      </c>
    </row>
    <row r="899" spans="2:22">
      <c r="B899" s="120" t="s">
        <v>2263</v>
      </c>
      <c r="C899" s="104">
        <v>3.79</v>
      </c>
      <c r="D899" s="104">
        <v>3.8210000000000002</v>
      </c>
      <c r="E899" s="104">
        <v>3.851</v>
      </c>
      <c r="F899" s="104">
        <v>3.7709999999999999</v>
      </c>
      <c r="G899" s="105">
        <v>-9.5999999999999992E-3</v>
      </c>
      <c r="H899" s="225"/>
      <c r="I899" s="225"/>
      <c r="J899" s="119">
        <v>45055</v>
      </c>
      <c r="K899" s="104">
        <v>7.2060000000000004</v>
      </c>
      <c r="L899" s="104">
        <v>7.21</v>
      </c>
      <c r="M899" s="104">
        <v>7.2110000000000003</v>
      </c>
      <c r="N899" s="104">
        <v>7.1950000000000003</v>
      </c>
      <c r="O899" s="105">
        <v>2.9999999999999997E-4</v>
      </c>
      <c r="P899" s="225"/>
      <c r="Q899" s="228" t="str">
        <f t="shared" si="78"/>
        <v>14-06-2023</v>
      </c>
      <c r="R899" s="229">
        <f t="shared" si="79"/>
        <v>3.79</v>
      </c>
      <c r="S899" s="230">
        <f t="shared" si="80"/>
        <v>-9.5999999999999992E-3</v>
      </c>
      <c r="T899" s="229">
        <f t="shared" si="81"/>
        <v>7.0110000000000001</v>
      </c>
      <c r="U899" s="230">
        <f t="shared" si="82"/>
        <v>1.2999999999999999E-3</v>
      </c>
      <c r="V899" s="229">
        <f t="shared" si="83"/>
        <v>3.2210000000000001</v>
      </c>
    </row>
    <row r="900" spans="2:22">
      <c r="B900" s="120" t="s">
        <v>2265</v>
      </c>
      <c r="C900" s="104">
        <v>3.72</v>
      </c>
      <c r="D900" s="104">
        <v>3.79</v>
      </c>
      <c r="E900" s="104">
        <v>3.8450000000000002</v>
      </c>
      <c r="F900" s="104">
        <v>3.7069999999999999</v>
      </c>
      <c r="G900" s="105">
        <v>-1.84E-2</v>
      </c>
      <c r="H900" s="225"/>
      <c r="I900" s="225"/>
      <c r="J900" s="119">
        <v>45086</v>
      </c>
      <c r="K900" s="104">
        <v>7.21</v>
      </c>
      <c r="L900" s="104">
        <v>7.2169999999999996</v>
      </c>
      <c r="M900" s="104">
        <v>7.2320000000000002</v>
      </c>
      <c r="N900" s="104">
        <v>7.2089999999999996</v>
      </c>
      <c r="O900" s="105">
        <v>5.9999999999999995E-4</v>
      </c>
      <c r="P900" s="225"/>
      <c r="Q900" s="228" t="str">
        <f t="shared" si="78"/>
        <v>15-06-2023</v>
      </c>
      <c r="R900" s="229">
        <f t="shared" si="79"/>
        <v>3.72</v>
      </c>
      <c r="S900" s="230">
        <f t="shared" si="80"/>
        <v>-1.84E-2</v>
      </c>
      <c r="T900" s="229">
        <f t="shared" si="81"/>
        <v>7.0359999999999996</v>
      </c>
      <c r="U900" s="230">
        <f t="shared" si="82"/>
        <v>3.5999999999999999E-3</v>
      </c>
      <c r="V900" s="229">
        <f t="shared" si="83"/>
        <v>3.3159999999999994</v>
      </c>
    </row>
    <row r="901" spans="2:22">
      <c r="B901" s="120" t="s">
        <v>2266</v>
      </c>
      <c r="C901" s="104">
        <v>3.7669999999999999</v>
      </c>
      <c r="D901" s="104">
        <v>3.718</v>
      </c>
      <c r="E901" s="104">
        <v>3.806</v>
      </c>
      <c r="F901" s="104">
        <v>3.7170000000000001</v>
      </c>
      <c r="G901" s="105">
        <v>1.26E-2</v>
      </c>
      <c r="H901" s="225"/>
      <c r="I901" s="225"/>
      <c r="J901" s="119">
        <v>45116</v>
      </c>
      <c r="K901" s="104">
        <v>7.173</v>
      </c>
      <c r="L901" s="104">
        <v>7.2290000000000001</v>
      </c>
      <c r="M901" s="104">
        <v>7.2290000000000001</v>
      </c>
      <c r="N901" s="104">
        <v>7.1580000000000004</v>
      </c>
      <c r="O901" s="105">
        <v>-5.1000000000000004E-3</v>
      </c>
      <c r="P901" s="225"/>
      <c r="Q901" s="228" t="str">
        <f t="shared" ref="Q901:Q964" si="84">IFERROR(VLOOKUP(B901,J:O,1,FALSE),0)</f>
        <v>16-06-2023</v>
      </c>
      <c r="R901" s="229">
        <f t="shared" ref="R901:R964" si="85">IFERROR(VLOOKUP(Q901,B:G,2,FALSE),0)</f>
        <v>3.7669999999999999</v>
      </c>
      <c r="S901" s="230">
        <f t="shared" ref="S901:S964" si="86">IFERROR(VLOOKUP(Q901,B:G,6,FALSE),0)</f>
        <v>1.26E-2</v>
      </c>
      <c r="T901" s="229">
        <f t="shared" ref="T901:T964" si="87">IFERROR(VLOOKUP(Q901,J:O,2,FALSE),0)</f>
        <v>7.0339999999999998</v>
      </c>
      <c r="U901" s="230">
        <f t="shared" ref="U901:U964" si="88">IFERROR(VLOOKUP(Q901,J:O,6,FALSE),0)</f>
        <v>-2.9999999999999997E-4</v>
      </c>
      <c r="V901" s="229">
        <f t="shared" si="83"/>
        <v>3.2669999999999999</v>
      </c>
    </row>
    <row r="902" spans="2:22">
      <c r="B902" s="120" t="s">
        <v>2267</v>
      </c>
      <c r="C902" s="104">
        <v>3.8220000000000001</v>
      </c>
      <c r="D902" s="104">
        <v>3.76</v>
      </c>
      <c r="E902" s="104">
        <v>3.8260000000000001</v>
      </c>
      <c r="F902" s="104">
        <v>3.75</v>
      </c>
      <c r="G902" s="105">
        <v>1.4500000000000001E-2</v>
      </c>
      <c r="H902" s="225"/>
      <c r="I902" s="225"/>
      <c r="J902" s="119">
        <v>45147</v>
      </c>
      <c r="K902" s="104">
        <v>7.1989999999999998</v>
      </c>
      <c r="L902" s="104">
        <v>7.1829999999999998</v>
      </c>
      <c r="M902" s="104">
        <v>7.2069999999999999</v>
      </c>
      <c r="N902" s="104">
        <v>7.165</v>
      </c>
      <c r="O902" s="105">
        <v>3.5999999999999999E-3</v>
      </c>
      <c r="P902" s="225"/>
      <c r="Q902" s="228" t="str">
        <f t="shared" si="84"/>
        <v>19-06-2023</v>
      </c>
      <c r="R902" s="229">
        <f t="shared" si="85"/>
        <v>3.8220000000000001</v>
      </c>
      <c r="S902" s="230">
        <f t="shared" si="86"/>
        <v>1.4500000000000001E-2</v>
      </c>
      <c r="T902" s="229">
        <f t="shared" si="87"/>
        <v>7.0529999999999999</v>
      </c>
      <c r="U902" s="230">
        <f t="shared" si="88"/>
        <v>2.7000000000000001E-3</v>
      </c>
      <c r="V902" s="229">
        <f t="shared" ref="V902:V965" si="89">T902-R902</f>
        <v>3.2309999999999999</v>
      </c>
    </row>
    <row r="903" spans="2:22">
      <c r="B903" s="120" t="s">
        <v>2268</v>
      </c>
      <c r="C903" s="104">
        <v>3.7189999999999999</v>
      </c>
      <c r="D903" s="104">
        <v>3.8239999999999998</v>
      </c>
      <c r="E903" s="104">
        <v>3.8260000000000001</v>
      </c>
      <c r="F903" s="104">
        <v>3.7010000000000001</v>
      </c>
      <c r="G903" s="105">
        <v>-2.69E-2</v>
      </c>
      <c r="H903" s="225"/>
      <c r="I903" s="225"/>
      <c r="J903" s="119">
        <v>45239</v>
      </c>
      <c r="K903" s="104">
        <v>7.2089999999999996</v>
      </c>
      <c r="L903" s="104">
        <v>7.1879999999999997</v>
      </c>
      <c r="M903" s="104">
        <v>7.2140000000000004</v>
      </c>
      <c r="N903" s="104">
        <v>7.1829999999999998</v>
      </c>
      <c r="O903" s="105">
        <v>1.4E-3</v>
      </c>
      <c r="P903" s="225"/>
      <c r="Q903" s="228" t="str">
        <f t="shared" si="84"/>
        <v>20-06-2023</v>
      </c>
      <c r="R903" s="229">
        <f t="shared" si="85"/>
        <v>3.7189999999999999</v>
      </c>
      <c r="S903" s="230">
        <f t="shared" si="86"/>
        <v>-2.69E-2</v>
      </c>
      <c r="T903" s="229">
        <f t="shared" si="87"/>
        <v>7.0590000000000002</v>
      </c>
      <c r="U903" s="230">
        <f t="shared" si="88"/>
        <v>8.9999999999999998E-4</v>
      </c>
      <c r="V903" s="229">
        <f t="shared" si="89"/>
        <v>3.3400000000000003</v>
      </c>
    </row>
    <row r="904" spans="2:22">
      <c r="B904" s="120" t="s">
        <v>2269</v>
      </c>
      <c r="C904" s="104">
        <v>3.7269999999999999</v>
      </c>
      <c r="D904" s="104">
        <v>3.7320000000000002</v>
      </c>
      <c r="E904" s="104">
        <v>3.7909999999999999</v>
      </c>
      <c r="F904" s="104">
        <v>3.7109999999999999</v>
      </c>
      <c r="G904" s="105">
        <v>2.0999999999999999E-3</v>
      </c>
      <c r="H904" s="225"/>
      <c r="I904" s="225"/>
      <c r="J904" s="119">
        <v>45269</v>
      </c>
      <c r="K904" s="104">
        <v>7.2030000000000003</v>
      </c>
      <c r="L904" s="104">
        <v>7.2220000000000004</v>
      </c>
      <c r="M904" s="104">
        <v>7.2220000000000004</v>
      </c>
      <c r="N904" s="104">
        <v>7.194</v>
      </c>
      <c r="O904" s="105">
        <v>-8.0000000000000004E-4</v>
      </c>
      <c r="P904" s="225"/>
      <c r="Q904" s="228" t="str">
        <f t="shared" si="84"/>
        <v>21-06-2023</v>
      </c>
      <c r="R904" s="229">
        <f t="shared" si="85"/>
        <v>3.7269999999999999</v>
      </c>
      <c r="S904" s="230">
        <f t="shared" si="86"/>
        <v>2.0999999999999999E-3</v>
      </c>
      <c r="T904" s="229">
        <f t="shared" si="87"/>
        <v>7.0670000000000002</v>
      </c>
      <c r="U904" s="230">
        <f t="shared" si="88"/>
        <v>1.1000000000000001E-3</v>
      </c>
      <c r="V904" s="229">
        <f t="shared" si="89"/>
        <v>3.3400000000000003</v>
      </c>
    </row>
    <row r="905" spans="2:22">
      <c r="B905" s="120" t="s">
        <v>2270</v>
      </c>
      <c r="C905" s="104">
        <v>3.7970000000000002</v>
      </c>
      <c r="D905" s="104">
        <v>3.7269999999999999</v>
      </c>
      <c r="E905" s="104">
        <v>3.81</v>
      </c>
      <c r="F905" s="104">
        <v>3.7109999999999999</v>
      </c>
      <c r="G905" s="105">
        <v>1.8800000000000001E-2</v>
      </c>
      <c r="H905" s="225"/>
      <c r="I905" s="225"/>
      <c r="J905" s="120" t="s">
        <v>2303</v>
      </c>
      <c r="K905" s="104">
        <v>7.1719999999999997</v>
      </c>
      <c r="L905" s="104">
        <v>7.19</v>
      </c>
      <c r="M905" s="104">
        <v>7.19</v>
      </c>
      <c r="N905" s="104">
        <v>7.1710000000000003</v>
      </c>
      <c r="O905" s="105">
        <v>-4.3E-3</v>
      </c>
      <c r="P905" s="225"/>
      <c r="Q905" s="228" t="str">
        <f t="shared" si="84"/>
        <v>22-06-2023</v>
      </c>
      <c r="R905" s="229">
        <f t="shared" si="85"/>
        <v>3.7970000000000002</v>
      </c>
      <c r="S905" s="230">
        <f t="shared" si="86"/>
        <v>1.8800000000000001E-2</v>
      </c>
      <c r="T905" s="229">
        <f t="shared" si="87"/>
        <v>7.0860000000000003</v>
      </c>
      <c r="U905" s="230">
        <f t="shared" si="88"/>
        <v>2.7000000000000001E-3</v>
      </c>
      <c r="V905" s="229">
        <f t="shared" si="89"/>
        <v>3.2890000000000001</v>
      </c>
    </row>
    <row r="906" spans="2:22">
      <c r="B906" s="120" t="s">
        <v>2271</v>
      </c>
      <c r="C906" s="104">
        <v>3.7370000000000001</v>
      </c>
      <c r="D906" s="104">
        <v>3.7869999999999999</v>
      </c>
      <c r="E906" s="104">
        <v>3.7989999999999999</v>
      </c>
      <c r="F906" s="104">
        <v>3.6920000000000002</v>
      </c>
      <c r="G906" s="105">
        <v>-1.5800000000000002E-2</v>
      </c>
      <c r="H906" s="225"/>
      <c r="I906" s="225"/>
      <c r="J906" s="120" t="s">
        <v>2304</v>
      </c>
      <c r="K906" s="104">
        <v>7.101</v>
      </c>
      <c r="L906" s="104">
        <v>7.157</v>
      </c>
      <c r="M906" s="104">
        <v>7.157</v>
      </c>
      <c r="N906" s="104">
        <v>7.0960000000000001</v>
      </c>
      <c r="O906" s="105">
        <v>-9.9000000000000008E-3</v>
      </c>
      <c r="P906" s="225"/>
      <c r="Q906" s="228" t="str">
        <f t="shared" si="84"/>
        <v>23-06-2023</v>
      </c>
      <c r="R906" s="229">
        <f t="shared" si="85"/>
        <v>3.7370000000000001</v>
      </c>
      <c r="S906" s="230">
        <f t="shared" si="86"/>
        <v>-1.5800000000000002E-2</v>
      </c>
      <c r="T906" s="229">
        <f t="shared" si="87"/>
        <v>7.0739999999999998</v>
      </c>
      <c r="U906" s="230">
        <f t="shared" si="88"/>
        <v>-1.6999999999999999E-3</v>
      </c>
      <c r="V906" s="229">
        <f t="shared" si="89"/>
        <v>3.3369999999999997</v>
      </c>
    </row>
    <row r="907" spans="2:22">
      <c r="B907" s="120" t="s">
        <v>2272</v>
      </c>
      <c r="C907" s="104">
        <v>3.7229999999999999</v>
      </c>
      <c r="D907" s="104">
        <v>3.7210000000000001</v>
      </c>
      <c r="E907" s="104">
        <v>3.7370000000000001</v>
      </c>
      <c r="F907" s="104">
        <v>3.6789999999999998</v>
      </c>
      <c r="G907" s="105">
        <v>-3.5999999999999999E-3</v>
      </c>
      <c r="H907" s="225"/>
      <c r="I907" s="225"/>
      <c r="J907" s="120" t="s">
        <v>2305</v>
      </c>
      <c r="K907" s="104">
        <v>7.1580000000000004</v>
      </c>
      <c r="L907" s="104">
        <v>7.117</v>
      </c>
      <c r="M907" s="104">
        <v>7.1660000000000004</v>
      </c>
      <c r="N907" s="104">
        <v>7.1050000000000004</v>
      </c>
      <c r="O907" s="105">
        <v>8.0000000000000002E-3</v>
      </c>
      <c r="P907" s="225"/>
      <c r="Q907" s="228" t="str">
        <f t="shared" si="84"/>
        <v>26-06-2023</v>
      </c>
      <c r="R907" s="229">
        <f t="shared" si="85"/>
        <v>3.7229999999999999</v>
      </c>
      <c r="S907" s="230">
        <f t="shared" si="86"/>
        <v>-3.5999999999999999E-3</v>
      </c>
      <c r="T907" s="229">
        <f t="shared" si="87"/>
        <v>7.0659999999999998</v>
      </c>
      <c r="U907" s="230">
        <f t="shared" si="88"/>
        <v>-1.1000000000000001E-3</v>
      </c>
      <c r="V907" s="229">
        <f t="shared" si="89"/>
        <v>3.343</v>
      </c>
    </row>
    <row r="908" spans="2:22">
      <c r="B908" s="120" t="s">
        <v>2273</v>
      </c>
      <c r="C908" s="104">
        <v>3.7719999999999998</v>
      </c>
      <c r="D908" s="104">
        <v>3.7189999999999999</v>
      </c>
      <c r="E908" s="104">
        <v>3.7759999999999998</v>
      </c>
      <c r="F908" s="104">
        <v>3.6920000000000002</v>
      </c>
      <c r="G908" s="105">
        <v>1.3100000000000001E-2</v>
      </c>
      <c r="H908" s="225"/>
      <c r="I908" s="225"/>
      <c r="J908" s="120" t="s">
        <v>2306</v>
      </c>
      <c r="K908" s="104">
        <v>7.149</v>
      </c>
      <c r="L908" s="104">
        <v>7.1929999999999996</v>
      </c>
      <c r="M908" s="104">
        <v>7.1929999999999996</v>
      </c>
      <c r="N908" s="104">
        <v>7.1390000000000002</v>
      </c>
      <c r="O908" s="105">
        <v>-1.2999999999999999E-3</v>
      </c>
      <c r="P908" s="225"/>
      <c r="Q908" s="228" t="str">
        <f t="shared" si="84"/>
        <v>27-06-2023</v>
      </c>
      <c r="R908" s="229">
        <f t="shared" si="85"/>
        <v>3.7719999999999998</v>
      </c>
      <c r="S908" s="230">
        <f t="shared" si="86"/>
        <v>1.3100000000000001E-2</v>
      </c>
      <c r="T908" s="229">
        <f t="shared" si="87"/>
        <v>7.0629999999999997</v>
      </c>
      <c r="U908" s="230">
        <f t="shared" si="88"/>
        <v>-4.0000000000000002E-4</v>
      </c>
      <c r="V908" s="229">
        <f t="shared" si="89"/>
        <v>3.2909999999999999</v>
      </c>
    </row>
    <row r="909" spans="2:22">
      <c r="B909" s="120" t="s">
        <v>2274</v>
      </c>
      <c r="C909" s="104">
        <v>3.714</v>
      </c>
      <c r="D909" s="104">
        <v>3.762</v>
      </c>
      <c r="E909" s="104">
        <v>3.77</v>
      </c>
      <c r="F909" s="104">
        <v>3.7040000000000002</v>
      </c>
      <c r="G909" s="105">
        <v>-1.54E-2</v>
      </c>
      <c r="H909" s="225"/>
      <c r="I909" s="225"/>
      <c r="J909" s="120" t="s">
        <v>2307</v>
      </c>
      <c r="K909" s="104">
        <v>7.1529999999999996</v>
      </c>
      <c r="L909" s="104">
        <v>7.1710000000000003</v>
      </c>
      <c r="M909" s="104">
        <v>7.1710000000000003</v>
      </c>
      <c r="N909" s="104">
        <v>7.1429999999999998</v>
      </c>
      <c r="O909" s="105">
        <v>5.9999999999999995E-4</v>
      </c>
      <c r="P909" s="225"/>
      <c r="Q909" s="228" t="str">
        <f t="shared" si="84"/>
        <v>28-06-2023</v>
      </c>
      <c r="R909" s="229">
        <f t="shared" si="85"/>
        <v>3.714</v>
      </c>
      <c r="S909" s="230">
        <f t="shared" si="86"/>
        <v>-1.54E-2</v>
      </c>
      <c r="T909" s="229">
        <f t="shared" si="87"/>
        <v>7.056</v>
      </c>
      <c r="U909" s="230">
        <f t="shared" si="88"/>
        <v>-1E-3</v>
      </c>
      <c r="V909" s="229">
        <f t="shared" si="89"/>
        <v>3.3420000000000001</v>
      </c>
    </row>
    <row r="910" spans="2:22">
      <c r="B910" s="120" t="s">
        <v>2308</v>
      </c>
      <c r="C910" s="104">
        <v>3.8420000000000001</v>
      </c>
      <c r="D910" s="104">
        <v>3.714</v>
      </c>
      <c r="E910" s="104">
        <v>3.8679999999999999</v>
      </c>
      <c r="F910" s="104">
        <v>3.7120000000000002</v>
      </c>
      <c r="G910" s="105">
        <v>3.4599999999999999E-2</v>
      </c>
      <c r="H910" s="225"/>
      <c r="I910" s="225"/>
      <c r="J910" s="120" t="s">
        <v>2309</v>
      </c>
      <c r="K910" s="104">
        <v>7.1360000000000001</v>
      </c>
      <c r="L910" s="104">
        <v>7.2069999999999999</v>
      </c>
      <c r="M910" s="104">
        <v>7.2069999999999999</v>
      </c>
      <c r="N910" s="104">
        <v>7.1289999999999996</v>
      </c>
      <c r="O910" s="105">
        <v>-2.3999999999999998E-3</v>
      </c>
      <c r="P910" s="225"/>
      <c r="Q910" s="228">
        <f t="shared" si="84"/>
        <v>0</v>
      </c>
      <c r="R910" s="229">
        <f t="shared" si="85"/>
        <v>0</v>
      </c>
      <c r="S910" s="230">
        <f t="shared" si="86"/>
        <v>0</v>
      </c>
      <c r="T910" s="229">
        <f t="shared" si="87"/>
        <v>0</v>
      </c>
      <c r="U910" s="230">
        <f t="shared" si="88"/>
        <v>0</v>
      </c>
      <c r="V910" s="229">
        <f t="shared" si="89"/>
        <v>0</v>
      </c>
    </row>
    <row r="911" spans="2:22">
      <c r="B911" s="120" t="s">
        <v>2275</v>
      </c>
      <c r="C911" s="104">
        <v>3.8410000000000002</v>
      </c>
      <c r="D911" s="104">
        <v>3.8380000000000001</v>
      </c>
      <c r="E911" s="104">
        <v>3.8919999999999999</v>
      </c>
      <c r="F911" s="104">
        <v>3.8029999999999999</v>
      </c>
      <c r="G911" s="105">
        <v>-4.0000000000000002E-4</v>
      </c>
      <c r="H911" s="225"/>
      <c r="I911" s="225"/>
      <c r="J911" s="120" t="s">
        <v>2310</v>
      </c>
      <c r="K911" s="104">
        <v>7.15</v>
      </c>
      <c r="L911" s="104">
        <v>7.11</v>
      </c>
      <c r="M911" s="104">
        <v>7.1639999999999997</v>
      </c>
      <c r="N911" s="104">
        <v>7.0860000000000003</v>
      </c>
      <c r="O911" s="105">
        <v>2E-3</v>
      </c>
      <c r="P911" s="225"/>
      <c r="Q911" s="228" t="str">
        <f t="shared" si="84"/>
        <v>30-06-2023</v>
      </c>
      <c r="R911" s="229">
        <f t="shared" si="85"/>
        <v>3.8410000000000002</v>
      </c>
      <c r="S911" s="230">
        <f t="shared" si="86"/>
        <v>-4.0000000000000002E-4</v>
      </c>
      <c r="T911" s="229">
        <f t="shared" si="87"/>
        <v>7.11</v>
      </c>
      <c r="U911" s="230">
        <f t="shared" si="88"/>
        <v>7.7000000000000002E-3</v>
      </c>
      <c r="V911" s="229">
        <f t="shared" si="89"/>
        <v>3.2690000000000001</v>
      </c>
    </row>
    <row r="912" spans="2:22">
      <c r="B912" s="119">
        <v>44992</v>
      </c>
      <c r="C912" s="104">
        <v>3.8580000000000001</v>
      </c>
      <c r="D912" s="104">
        <v>3.8450000000000002</v>
      </c>
      <c r="E912" s="104">
        <v>3.8679999999999999</v>
      </c>
      <c r="F912" s="104">
        <v>3.778</v>
      </c>
      <c r="G912" s="105">
        <v>4.5999999999999999E-3</v>
      </c>
      <c r="H912" s="225"/>
      <c r="I912" s="225"/>
      <c r="J912" s="120" t="s">
        <v>2311</v>
      </c>
      <c r="K912" s="104">
        <v>7.15</v>
      </c>
      <c r="L912" s="104">
        <v>7.1859999999999999</v>
      </c>
      <c r="M912" s="104">
        <v>7.1859999999999999</v>
      </c>
      <c r="N912" s="104">
        <v>7.1239999999999997</v>
      </c>
      <c r="O912" s="105">
        <v>0</v>
      </c>
      <c r="P912" s="225"/>
      <c r="Q912" s="228">
        <f t="shared" si="84"/>
        <v>44992</v>
      </c>
      <c r="R912" s="229">
        <f t="shared" si="85"/>
        <v>3.8580000000000001</v>
      </c>
      <c r="S912" s="230">
        <f t="shared" si="86"/>
        <v>4.5999999999999999E-3</v>
      </c>
      <c r="T912" s="229">
        <f t="shared" si="87"/>
        <v>7.117</v>
      </c>
      <c r="U912" s="230">
        <f t="shared" si="88"/>
        <v>1E-3</v>
      </c>
      <c r="V912" s="229">
        <f t="shared" si="89"/>
        <v>3.2589999999999999</v>
      </c>
    </row>
    <row r="913" spans="2:22">
      <c r="B913" s="119">
        <v>45023</v>
      </c>
      <c r="C913" s="104">
        <v>3.839</v>
      </c>
      <c r="D913" s="104">
        <v>3.8540000000000001</v>
      </c>
      <c r="E913" s="104">
        <v>3.8780000000000001</v>
      </c>
      <c r="F913" s="104">
        <v>3.839</v>
      </c>
      <c r="G913" s="105">
        <v>-5.1000000000000004E-3</v>
      </c>
      <c r="H913" s="225"/>
      <c r="I913" s="225"/>
      <c r="J913" s="120" t="s">
        <v>2312</v>
      </c>
      <c r="K913" s="104">
        <v>7.1459999999999999</v>
      </c>
      <c r="L913" s="104">
        <v>7.1779999999999999</v>
      </c>
      <c r="M913" s="104">
        <v>7.18</v>
      </c>
      <c r="N913" s="104">
        <v>7.1440000000000001</v>
      </c>
      <c r="O913" s="105">
        <v>-5.9999999999999995E-4</v>
      </c>
      <c r="P913" s="225"/>
      <c r="Q913" s="228">
        <f t="shared" si="84"/>
        <v>45023</v>
      </c>
      <c r="R913" s="229">
        <f t="shared" si="85"/>
        <v>3.839</v>
      </c>
      <c r="S913" s="230">
        <f t="shared" si="86"/>
        <v>-5.1000000000000004E-3</v>
      </c>
      <c r="T913" s="229">
        <f t="shared" si="87"/>
        <v>7.1189999999999998</v>
      </c>
      <c r="U913" s="230">
        <f t="shared" si="88"/>
        <v>2.9999999999999997E-4</v>
      </c>
      <c r="V913" s="229">
        <f t="shared" si="89"/>
        <v>3.28</v>
      </c>
    </row>
    <row r="914" spans="2:22">
      <c r="B914" s="119">
        <v>45053</v>
      </c>
      <c r="C914" s="104">
        <v>3.9340000000000002</v>
      </c>
      <c r="D914" s="104">
        <v>3.8410000000000002</v>
      </c>
      <c r="E914" s="104">
        <v>3.9470000000000001</v>
      </c>
      <c r="F914" s="104">
        <v>3.831</v>
      </c>
      <c r="G914" s="105">
        <v>2.47E-2</v>
      </c>
      <c r="H914" s="225"/>
      <c r="I914" s="225"/>
      <c r="J914" s="120" t="s">
        <v>2313</v>
      </c>
      <c r="K914" s="104">
        <v>7.173</v>
      </c>
      <c r="L914" s="104">
        <v>7.173</v>
      </c>
      <c r="M914" s="104">
        <v>7.173</v>
      </c>
      <c r="N914" s="104">
        <v>7.173</v>
      </c>
      <c r="O914" s="105">
        <v>3.8E-3</v>
      </c>
      <c r="P914" s="225"/>
      <c r="Q914" s="228">
        <f t="shared" si="84"/>
        <v>45053</v>
      </c>
      <c r="R914" s="229">
        <f t="shared" si="85"/>
        <v>3.9340000000000002</v>
      </c>
      <c r="S914" s="230">
        <f t="shared" si="86"/>
        <v>2.47E-2</v>
      </c>
      <c r="T914" s="229">
        <f t="shared" si="87"/>
        <v>7.1050000000000004</v>
      </c>
      <c r="U914" s="230">
        <f t="shared" si="88"/>
        <v>-2E-3</v>
      </c>
      <c r="V914" s="229">
        <f t="shared" si="89"/>
        <v>3.1710000000000003</v>
      </c>
    </row>
    <row r="915" spans="2:22">
      <c r="B915" s="119">
        <v>45084</v>
      </c>
      <c r="C915" s="104">
        <v>4.0309999999999997</v>
      </c>
      <c r="D915" s="104">
        <v>3.9380000000000002</v>
      </c>
      <c r="E915" s="104">
        <v>4.0830000000000002</v>
      </c>
      <c r="F915" s="104">
        <v>3.93</v>
      </c>
      <c r="G915" s="105">
        <v>2.4799999999999999E-2</v>
      </c>
      <c r="H915" s="225"/>
      <c r="I915" s="225"/>
      <c r="J915" s="120" t="s">
        <v>2314</v>
      </c>
      <c r="K915" s="104">
        <v>7.2380000000000004</v>
      </c>
      <c r="L915" s="104">
        <v>7.2140000000000004</v>
      </c>
      <c r="M915" s="104">
        <v>7.2409999999999997</v>
      </c>
      <c r="N915" s="104">
        <v>7.1479999999999997</v>
      </c>
      <c r="O915" s="105">
        <v>9.1000000000000004E-3</v>
      </c>
      <c r="P915" s="225"/>
      <c r="Q915" s="228">
        <f t="shared" si="84"/>
        <v>45084</v>
      </c>
      <c r="R915" s="229">
        <f t="shared" si="85"/>
        <v>4.0309999999999997</v>
      </c>
      <c r="S915" s="230">
        <f t="shared" si="86"/>
        <v>2.4799999999999999E-2</v>
      </c>
      <c r="T915" s="229">
        <f t="shared" si="87"/>
        <v>7.1470000000000002</v>
      </c>
      <c r="U915" s="230">
        <f t="shared" si="88"/>
        <v>5.8999999999999999E-3</v>
      </c>
      <c r="V915" s="229">
        <f t="shared" si="89"/>
        <v>3.1160000000000005</v>
      </c>
    </row>
    <row r="916" spans="2:22">
      <c r="B916" s="119">
        <v>45114</v>
      </c>
      <c r="C916" s="104">
        <v>4.0659999999999998</v>
      </c>
      <c r="D916" s="104">
        <v>4.0309999999999997</v>
      </c>
      <c r="E916" s="104">
        <v>4.0940000000000003</v>
      </c>
      <c r="F916" s="104">
        <v>4.0060000000000002</v>
      </c>
      <c r="G916" s="105">
        <v>8.6E-3</v>
      </c>
      <c r="H916" s="225"/>
      <c r="I916" s="225"/>
      <c r="J916" s="120" t="s">
        <v>2315</v>
      </c>
      <c r="K916" s="104">
        <v>7.21</v>
      </c>
      <c r="L916" s="104">
        <v>7.2409999999999997</v>
      </c>
      <c r="M916" s="104">
        <v>7.2409999999999997</v>
      </c>
      <c r="N916" s="104">
        <v>7.1879999999999997</v>
      </c>
      <c r="O916" s="105">
        <v>-3.8999999999999998E-3</v>
      </c>
      <c r="P916" s="225"/>
      <c r="Q916" s="228">
        <f t="shared" si="84"/>
        <v>45114</v>
      </c>
      <c r="R916" s="229">
        <f t="shared" si="85"/>
        <v>4.0659999999999998</v>
      </c>
      <c r="S916" s="230">
        <f t="shared" si="86"/>
        <v>8.6E-3</v>
      </c>
      <c r="T916" s="229">
        <f t="shared" si="87"/>
        <v>7.1589999999999998</v>
      </c>
      <c r="U916" s="230">
        <f t="shared" si="88"/>
        <v>1.6999999999999999E-3</v>
      </c>
      <c r="V916" s="229">
        <f t="shared" si="89"/>
        <v>3.093</v>
      </c>
    </row>
    <row r="917" spans="2:22">
      <c r="B917" s="119">
        <v>45206</v>
      </c>
      <c r="C917" s="104">
        <v>4</v>
      </c>
      <c r="D917" s="104">
        <v>4.0620000000000003</v>
      </c>
      <c r="E917" s="104">
        <v>4.0919999999999996</v>
      </c>
      <c r="F917" s="104">
        <v>3.9860000000000002</v>
      </c>
      <c r="G917" s="105">
        <v>-1.6199999999999999E-2</v>
      </c>
      <c r="H917" s="225"/>
      <c r="I917" s="225"/>
      <c r="J917" s="119">
        <v>44995</v>
      </c>
      <c r="K917" s="104">
        <v>7.2350000000000003</v>
      </c>
      <c r="L917" s="104">
        <v>7.2389999999999999</v>
      </c>
      <c r="M917" s="104">
        <v>7.24</v>
      </c>
      <c r="N917" s="104">
        <v>7.21</v>
      </c>
      <c r="O917" s="105">
        <v>3.5000000000000001E-3</v>
      </c>
      <c r="P917" s="225"/>
      <c r="Q917" s="228">
        <f t="shared" si="84"/>
        <v>45206</v>
      </c>
      <c r="R917" s="229">
        <f t="shared" si="85"/>
        <v>4</v>
      </c>
      <c r="S917" s="230">
        <f t="shared" si="86"/>
        <v>-1.6199999999999999E-2</v>
      </c>
      <c r="T917" s="229">
        <f t="shared" si="87"/>
        <v>7.149</v>
      </c>
      <c r="U917" s="230">
        <f t="shared" si="88"/>
        <v>-1.4E-3</v>
      </c>
      <c r="V917" s="229">
        <f t="shared" si="89"/>
        <v>3.149</v>
      </c>
    </row>
    <row r="918" spans="2:22">
      <c r="B918" s="119">
        <v>45237</v>
      </c>
      <c r="C918" s="104">
        <v>3.9780000000000002</v>
      </c>
      <c r="D918" s="104">
        <v>4</v>
      </c>
      <c r="E918" s="104">
        <v>4.008</v>
      </c>
      <c r="F918" s="104">
        <v>3.95</v>
      </c>
      <c r="G918" s="105">
        <v>-5.4999999999999997E-3</v>
      </c>
      <c r="H918" s="225"/>
      <c r="I918" s="225"/>
      <c r="J918" s="119">
        <v>45026</v>
      </c>
      <c r="K918" s="104">
        <v>7.2380000000000004</v>
      </c>
      <c r="L918" s="104">
        <v>7.2569999999999997</v>
      </c>
      <c r="M918" s="104">
        <v>7.2610000000000001</v>
      </c>
      <c r="N918" s="104">
        <v>7.2359999999999998</v>
      </c>
      <c r="O918" s="105">
        <v>4.0000000000000002E-4</v>
      </c>
      <c r="P918" s="225"/>
      <c r="Q918" s="228">
        <f t="shared" si="84"/>
        <v>45237</v>
      </c>
      <c r="R918" s="229">
        <f t="shared" si="85"/>
        <v>3.9780000000000002</v>
      </c>
      <c r="S918" s="230">
        <f t="shared" si="86"/>
        <v>-5.4999999999999997E-3</v>
      </c>
      <c r="T918" s="229">
        <f t="shared" si="87"/>
        <v>7.0949999999999998</v>
      </c>
      <c r="U918" s="230">
        <f t="shared" si="88"/>
        <v>-7.6E-3</v>
      </c>
      <c r="V918" s="229">
        <f t="shared" si="89"/>
        <v>3.1169999999999995</v>
      </c>
    </row>
    <row r="919" spans="2:22">
      <c r="B919" s="119">
        <v>45267</v>
      </c>
      <c r="C919" s="104">
        <v>3.8610000000000002</v>
      </c>
      <c r="D919" s="104">
        <v>3.9620000000000002</v>
      </c>
      <c r="E919" s="104">
        <v>3.97</v>
      </c>
      <c r="F919" s="104">
        <v>3.8439999999999999</v>
      </c>
      <c r="G919" s="105">
        <v>-2.93E-2</v>
      </c>
      <c r="H919" s="225"/>
      <c r="I919" s="225"/>
      <c r="J919" s="119">
        <v>45056</v>
      </c>
      <c r="K919" s="104">
        <v>7.2140000000000004</v>
      </c>
      <c r="L919" s="104">
        <v>7.2140000000000004</v>
      </c>
      <c r="M919" s="104">
        <v>7.226</v>
      </c>
      <c r="N919" s="104">
        <v>7.2050000000000001</v>
      </c>
      <c r="O919" s="105">
        <v>-3.3E-3</v>
      </c>
      <c r="P919" s="225"/>
      <c r="Q919" s="228">
        <f t="shared" si="84"/>
        <v>45267</v>
      </c>
      <c r="R919" s="229">
        <f t="shared" si="85"/>
        <v>3.8610000000000002</v>
      </c>
      <c r="S919" s="230">
        <f t="shared" si="86"/>
        <v>-2.93E-2</v>
      </c>
      <c r="T919" s="229">
        <f t="shared" si="87"/>
        <v>7.1180000000000003</v>
      </c>
      <c r="U919" s="230">
        <f t="shared" si="88"/>
        <v>3.2000000000000002E-3</v>
      </c>
      <c r="V919" s="229">
        <f t="shared" si="89"/>
        <v>3.2570000000000001</v>
      </c>
    </row>
    <row r="920" spans="2:22">
      <c r="B920" s="120" t="s">
        <v>2277</v>
      </c>
      <c r="C920" s="104">
        <v>3.7669999999999999</v>
      </c>
      <c r="D920" s="104">
        <v>3.859</v>
      </c>
      <c r="E920" s="104">
        <v>3.8650000000000002</v>
      </c>
      <c r="F920" s="104">
        <v>3.7570000000000001</v>
      </c>
      <c r="G920" s="105">
        <v>-2.4299999999999999E-2</v>
      </c>
      <c r="H920" s="225"/>
      <c r="I920" s="225"/>
      <c r="J920" s="119">
        <v>45087</v>
      </c>
      <c r="K920" s="104">
        <v>7.3390000000000004</v>
      </c>
      <c r="L920" s="104">
        <v>7.2210000000000001</v>
      </c>
      <c r="M920" s="104">
        <v>7.3650000000000002</v>
      </c>
      <c r="N920" s="104">
        <v>7.218</v>
      </c>
      <c r="O920" s="105">
        <v>1.7299999999999999E-2</v>
      </c>
      <c r="P920" s="225"/>
      <c r="Q920" s="228" t="str">
        <f t="shared" si="84"/>
        <v>13-07-2023</v>
      </c>
      <c r="R920" s="229">
        <f t="shared" si="85"/>
        <v>3.7669999999999999</v>
      </c>
      <c r="S920" s="230">
        <f t="shared" si="86"/>
        <v>-2.4299999999999999E-2</v>
      </c>
      <c r="T920" s="229">
        <f t="shared" si="87"/>
        <v>7.0709999999999997</v>
      </c>
      <c r="U920" s="230">
        <f t="shared" si="88"/>
        <v>-6.6E-3</v>
      </c>
      <c r="V920" s="229">
        <f t="shared" si="89"/>
        <v>3.3039999999999998</v>
      </c>
    </row>
    <row r="921" spans="2:22">
      <c r="B921" s="120" t="s">
        <v>2278</v>
      </c>
      <c r="C921" s="104">
        <v>3.83</v>
      </c>
      <c r="D921" s="104">
        <v>3.7770000000000001</v>
      </c>
      <c r="E921" s="104">
        <v>3.8359999999999999</v>
      </c>
      <c r="F921" s="104">
        <v>3.76</v>
      </c>
      <c r="G921" s="105">
        <v>1.67E-2</v>
      </c>
      <c r="H921" s="225"/>
      <c r="I921" s="225"/>
      <c r="J921" s="119">
        <v>45179</v>
      </c>
      <c r="K921" s="104">
        <v>7.3860000000000001</v>
      </c>
      <c r="L921" s="104">
        <v>7.3659999999999997</v>
      </c>
      <c r="M921" s="104">
        <v>7.3949999999999996</v>
      </c>
      <c r="N921" s="104">
        <v>7.34</v>
      </c>
      <c r="O921" s="105">
        <v>6.4000000000000003E-3</v>
      </c>
      <c r="P921" s="225"/>
      <c r="Q921" s="228" t="str">
        <f t="shared" si="84"/>
        <v>14-07-2023</v>
      </c>
      <c r="R921" s="229">
        <f t="shared" si="85"/>
        <v>3.83</v>
      </c>
      <c r="S921" s="230">
        <f t="shared" si="86"/>
        <v>1.67E-2</v>
      </c>
      <c r="T921" s="229">
        <f t="shared" si="87"/>
        <v>7.0890000000000004</v>
      </c>
      <c r="U921" s="230">
        <f t="shared" si="88"/>
        <v>2.5000000000000001E-3</v>
      </c>
      <c r="V921" s="229">
        <f t="shared" si="89"/>
        <v>3.2590000000000003</v>
      </c>
    </row>
    <row r="922" spans="2:22">
      <c r="B922" s="120" t="s">
        <v>2279</v>
      </c>
      <c r="C922" s="104">
        <v>3.8090000000000002</v>
      </c>
      <c r="D922" s="104">
        <v>3.8149999999999999</v>
      </c>
      <c r="E922" s="104">
        <v>3.8359999999999999</v>
      </c>
      <c r="F922" s="104">
        <v>3.7719999999999998</v>
      </c>
      <c r="G922" s="105">
        <v>-5.5999999999999999E-3</v>
      </c>
      <c r="H922" s="225"/>
      <c r="I922" s="225"/>
      <c r="J922" s="119">
        <v>45209</v>
      </c>
      <c r="K922" s="104">
        <v>7.351</v>
      </c>
      <c r="L922" s="104">
        <v>7.359</v>
      </c>
      <c r="M922" s="104">
        <v>7.3719999999999999</v>
      </c>
      <c r="N922" s="104">
        <v>7.3440000000000003</v>
      </c>
      <c r="O922" s="105">
        <v>-4.7000000000000002E-3</v>
      </c>
      <c r="P922" s="225"/>
      <c r="Q922" s="228" t="str">
        <f t="shared" si="84"/>
        <v>17-07-2023</v>
      </c>
      <c r="R922" s="229">
        <f t="shared" si="85"/>
        <v>3.8090000000000002</v>
      </c>
      <c r="S922" s="230">
        <f t="shared" si="86"/>
        <v>-5.5999999999999999E-3</v>
      </c>
      <c r="T922" s="229">
        <f t="shared" si="87"/>
        <v>7.0739999999999998</v>
      </c>
      <c r="U922" s="230">
        <f t="shared" si="88"/>
        <v>-2.0999999999999999E-3</v>
      </c>
      <c r="V922" s="229">
        <f t="shared" si="89"/>
        <v>3.2649999999999997</v>
      </c>
    </row>
    <row r="923" spans="2:22">
      <c r="B923" s="120" t="s">
        <v>2280</v>
      </c>
      <c r="C923" s="104">
        <v>3.7890000000000001</v>
      </c>
      <c r="D923" s="104">
        <v>3.8050000000000002</v>
      </c>
      <c r="E923" s="104">
        <v>3.8090000000000002</v>
      </c>
      <c r="F923" s="104">
        <v>3.734</v>
      </c>
      <c r="G923" s="105">
        <v>-5.1000000000000004E-3</v>
      </c>
      <c r="H923" s="225"/>
      <c r="I923" s="225"/>
      <c r="J923" s="119">
        <v>45240</v>
      </c>
      <c r="K923" s="104">
        <v>7.3070000000000004</v>
      </c>
      <c r="L923" s="104">
        <v>7.3369999999999997</v>
      </c>
      <c r="M923" s="104">
        <v>7.3369999999999997</v>
      </c>
      <c r="N923" s="104">
        <v>7.3010000000000002</v>
      </c>
      <c r="O923" s="105">
        <v>-6.0000000000000001E-3</v>
      </c>
      <c r="P923" s="225"/>
      <c r="Q923" s="228" t="str">
        <f t="shared" si="84"/>
        <v>18-07-2023</v>
      </c>
      <c r="R923" s="229">
        <f t="shared" si="85"/>
        <v>3.7890000000000001</v>
      </c>
      <c r="S923" s="230">
        <f t="shared" si="86"/>
        <v>-5.1000000000000004E-3</v>
      </c>
      <c r="T923" s="229">
        <f t="shared" si="87"/>
        <v>7.0579999999999998</v>
      </c>
      <c r="U923" s="230">
        <f t="shared" si="88"/>
        <v>-2.3E-3</v>
      </c>
      <c r="V923" s="229">
        <f t="shared" si="89"/>
        <v>3.2689999999999997</v>
      </c>
    </row>
    <row r="924" spans="2:22">
      <c r="B924" s="120" t="s">
        <v>2281</v>
      </c>
      <c r="C924" s="104">
        <v>3.7480000000000002</v>
      </c>
      <c r="D924" s="104">
        <v>3.7890000000000001</v>
      </c>
      <c r="E924" s="104">
        <v>3.7970000000000002</v>
      </c>
      <c r="F924" s="104">
        <v>3.7269999999999999</v>
      </c>
      <c r="G924" s="105">
        <v>-1.0800000000000001E-2</v>
      </c>
      <c r="H924" s="225"/>
      <c r="I924" s="225"/>
      <c r="J924" s="119">
        <v>45270</v>
      </c>
      <c r="K924" s="104">
        <v>7.3019999999999996</v>
      </c>
      <c r="L924" s="104">
        <v>7.3079999999999998</v>
      </c>
      <c r="M924" s="104">
        <v>7.3140000000000001</v>
      </c>
      <c r="N924" s="104">
        <v>7.2919999999999998</v>
      </c>
      <c r="O924" s="105">
        <v>-6.9999999999999999E-4</v>
      </c>
      <c r="P924" s="225"/>
      <c r="Q924" s="228" t="str">
        <f t="shared" si="84"/>
        <v>19-07-2023</v>
      </c>
      <c r="R924" s="229">
        <f t="shared" si="85"/>
        <v>3.7480000000000002</v>
      </c>
      <c r="S924" s="230">
        <f t="shared" si="86"/>
        <v>-1.0800000000000001E-2</v>
      </c>
      <c r="T924" s="229">
        <f t="shared" si="87"/>
        <v>7.0720000000000001</v>
      </c>
      <c r="U924" s="230">
        <f t="shared" si="88"/>
        <v>2E-3</v>
      </c>
      <c r="V924" s="229">
        <f t="shared" si="89"/>
        <v>3.3239999999999998</v>
      </c>
    </row>
    <row r="925" spans="2:22">
      <c r="B925" s="120" t="s">
        <v>2282</v>
      </c>
      <c r="C925" s="104">
        <v>3.8559999999999999</v>
      </c>
      <c r="D925" s="104">
        <v>3.754</v>
      </c>
      <c r="E925" s="104">
        <v>3.8740000000000001</v>
      </c>
      <c r="F925" s="104">
        <v>3.746</v>
      </c>
      <c r="G925" s="105">
        <v>2.8799999999999999E-2</v>
      </c>
      <c r="H925" s="225"/>
      <c r="I925" s="225"/>
      <c r="J925" s="120" t="s">
        <v>2316</v>
      </c>
      <c r="K925" s="104">
        <v>7.32</v>
      </c>
      <c r="L925" s="104">
        <v>7.3220000000000001</v>
      </c>
      <c r="M925" s="104">
        <v>7.3369999999999997</v>
      </c>
      <c r="N925" s="104">
        <v>7.3049999999999997</v>
      </c>
      <c r="O925" s="105">
        <v>2.5000000000000001E-3</v>
      </c>
      <c r="P925" s="225"/>
      <c r="Q925" s="228" t="str">
        <f t="shared" si="84"/>
        <v>20-07-2023</v>
      </c>
      <c r="R925" s="229">
        <f t="shared" si="85"/>
        <v>3.8559999999999999</v>
      </c>
      <c r="S925" s="230">
        <f t="shared" si="86"/>
        <v>2.8799999999999999E-2</v>
      </c>
      <c r="T925" s="229">
        <f t="shared" si="87"/>
        <v>7.0830000000000002</v>
      </c>
      <c r="U925" s="230">
        <f t="shared" si="88"/>
        <v>1.6000000000000001E-3</v>
      </c>
      <c r="V925" s="229">
        <f t="shared" si="89"/>
        <v>3.2270000000000003</v>
      </c>
    </row>
    <row r="926" spans="2:22">
      <c r="B926" s="120" t="s">
        <v>2283</v>
      </c>
      <c r="C926" s="104">
        <v>3.8370000000000002</v>
      </c>
      <c r="D926" s="104">
        <v>3.85</v>
      </c>
      <c r="E926" s="104">
        <v>3.8610000000000002</v>
      </c>
      <c r="F926" s="104">
        <v>3.8090000000000002</v>
      </c>
      <c r="G926" s="105">
        <v>-5.0000000000000001E-3</v>
      </c>
      <c r="H926" s="225"/>
      <c r="I926" s="225"/>
      <c r="J926" s="120" t="s">
        <v>2317</v>
      </c>
      <c r="K926" s="104">
        <v>7.3330000000000002</v>
      </c>
      <c r="L926" s="104">
        <v>7.3440000000000003</v>
      </c>
      <c r="M926" s="104">
        <v>7.3440000000000003</v>
      </c>
      <c r="N926" s="104">
        <v>7.3250000000000002</v>
      </c>
      <c r="O926" s="105">
        <v>1.8E-3</v>
      </c>
      <c r="P926" s="225"/>
      <c r="Q926" s="228" t="str">
        <f t="shared" si="84"/>
        <v>21-07-2023</v>
      </c>
      <c r="R926" s="229">
        <f t="shared" si="85"/>
        <v>3.8370000000000002</v>
      </c>
      <c r="S926" s="230">
        <f t="shared" si="86"/>
        <v>-5.0000000000000001E-3</v>
      </c>
      <c r="T926" s="229">
        <f t="shared" si="87"/>
        <v>7.0869999999999997</v>
      </c>
      <c r="U926" s="230">
        <f t="shared" si="88"/>
        <v>5.9999999999999995E-4</v>
      </c>
      <c r="V926" s="229">
        <f t="shared" si="89"/>
        <v>3.2499999999999996</v>
      </c>
    </row>
    <row r="927" spans="2:22">
      <c r="B927" s="120" t="s">
        <v>2284</v>
      </c>
      <c r="C927" s="104">
        <v>3.8780000000000001</v>
      </c>
      <c r="D927" s="104">
        <v>3.847</v>
      </c>
      <c r="E927" s="104">
        <v>3.8780000000000001</v>
      </c>
      <c r="F927" s="104">
        <v>3.7919999999999998</v>
      </c>
      <c r="G927" s="105">
        <v>1.0800000000000001E-2</v>
      </c>
      <c r="H927" s="225"/>
      <c r="I927" s="225"/>
      <c r="J927" s="120" t="s">
        <v>2318</v>
      </c>
      <c r="K927" s="104">
        <v>7.3280000000000003</v>
      </c>
      <c r="L927" s="104">
        <v>7.3490000000000002</v>
      </c>
      <c r="M927" s="104">
        <v>7.3490000000000002</v>
      </c>
      <c r="N927" s="104">
        <v>7.3090000000000002</v>
      </c>
      <c r="O927" s="105">
        <v>-6.9999999999999999E-4</v>
      </c>
      <c r="P927" s="225"/>
      <c r="Q927" s="228" t="str">
        <f t="shared" si="84"/>
        <v>24-07-2023</v>
      </c>
      <c r="R927" s="229">
        <f t="shared" si="85"/>
        <v>3.8780000000000001</v>
      </c>
      <c r="S927" s="230">
        <f t="shared" si="86"/>
        <v>1.0800000000000001E-2</v>
      </c>
      <c r="T927" s="229">
        <f t="shared" si="87"/>
        <v>7.0709999999999997</v>
      </c>
      <c r="U927" s="230">
        <f t="shared" si="88"/>
        <v>-2.3E-3</v>
      </c>
      <c r="V927" s="229">
        <f t="shared" si="89"/>
        <v>3.1929999999999996</v>
      </c>
    </row>
    <row r="928" spans="2:22">
      <c r="B928" s="120" t="s">
        <v>2285</v>
      </c>
      <c r="C928" s="104">
        <v>3.89</v>
      </c>
      <c r="D928" s="104">
        <v>3.8759999999999999</v>
      </c>
      <c r="E928" s="104">
        <v>3.9220000000000002</v>
      </c>
      <c r="F928" s="104">
        <v>3.8570000000000002</v>
      </c>
      <c r="G928" s="105">
        <v>3.0999999999999999E-3</v>
      </c>
      <c r="H928" s="225"/>
      <c r="I928" s="225"/>
      <c r="J928" s="120" t="s">
        <v>2319</v>
      </c>
      <c r="K928" s="104">
        <v>7.3529999999999998</v>
      </c>
      <c r="L928" s="104">
        <v>7.3520000000000003</v>
      </c>
      <c r="M928" s="104">
        <v>7.36</v>
      </c>
      <c r="N928" s="104">
        <v>7.3410000000000002</v>
      </c>
      <c r="O928" s="105">
        <v>3.3999999999999998E-3</v>
      </c>
      <c r="P928" s="225"/>
      <c r="Q928" s="228" t="str">
        <f t="shared" si="84"/>
        <v>25-07-2023</v>
      </c>
      <c r="R928" s="229">
        <f t="shared" si="85"/>
        <v>3.89</v>
      </c>
      <c r="S928" s="230">
        <f t="shared" si="86"/>
        <v>3.0999999999999999E-3</v>
      </c>
      <c r="T928" s="229">
        <f t="shared" si="87"/>
        <v>7.1</v>
      </c>
      <c r="U928" s="230">
        <f t="shared" si="88"/>
        <v>4.1000000000000003E-3</v>
      </c>
      <c r="V928" s="229">
        <f t="shared" si="89"/>
        <v>3.2099999999999995</v>
      </c>
    </row>
    <row r="929" spans="2:22">
      <c r="B929" s="120" t="s">
        <v>2286</v>
      </c>
      <c r="C929" s="104">
        <v>3.8730000000000002</v>
      </c>
      <c r="D929" s="104">
        <v>3.8980000000000001</v>
      </c>
      <c r="E929" s="104">
        <v>3.9039999999999999</v>
      </c>
      <c r="F929" s="104">
        <v>3.847</v>
      </c>
      <c r="G929" s="105">
        <v>-4.4999999999999997E-3</v>
      </c>
      <c r="H929" s="225"/>
      <c r="I929" s="225"/>
      <c r="J929" s="120" t="s">
        <v>2320</v>
      </c>
      <c r="K929" s="104">
        <v>7.3689999999999998</v>
      </c>
      <c r="L929" s="104">
        <v>7.3810000000000002</v>
      </c>
      <c r="M929" s="104">
        <v>7.3810000000000002</v>
      </c>
      <c r="N929" s="104">
        <v>7.3650000000000002</v>
      </c>
      <c r="O929" s="105">
        <v>2.2000000000000001E-3</v>
      </c>
      <c r="P929" s="225"/>
      <c r="Q929" s="228" t="str">
        <f t="shared" si="84"/>
        <v>26-07-2023</v>
      </c>
      <c r="R929" s="229">
        <f t="shared" si="85"/>
        <v>3.8730000000000002</v>
      </c>
      <c r="S929" s="230">
        <f t="shared" si="86"/>
        <v>-4.4999999999999997E-3</v>
      </c>
      <c r="T929" s="229">
        <f t="shared" si="87"/>
        <v>7.0960000000000001</v>
      </c>
      <c r="U929" s="230">
        <f t="shared" si="88"/>
        <v>-5.9999999999999995E-4</v>
      </c>
      <c r="V929" s="229">
        <f t="shared" si="89"/>
        <v>3.2229999999999999</v>
      </c>
    </row>
    <row r="930" spans="2:22">
      <c r="B930" s="120" t="s">
        <v>2287</v>
      </c>
      <c r="C930" s="104">
        <v>4.0019999999999998</v>
      </c>
      <c r="D930" s="104">
        <v>3.8769999999999998</v>
      </c>
      <c r="E930" s="104">
        <v>4.024</v>
      </c>
      <c r="F930" s="104">
        <v>3.839</v>
      </c>
      <c r="G930" s="105">
        <v>3.3399999999999999E-2</v>
      </c>
      <c r="H930" s="225"/>
      <c r="I930" s="225"/>
      <c r="J930" s="120" t="s">
        <v>2321</v>
      </c>
      <c r="K930" s="104">
        <v>7.3650000000000002</v>
      </c>
      <c r="L930" s="104">
        <v>7.3730000000000002</v>
      </c>
      <c r="M930" s="104">
        <v>7.3769999999999998</v>
      </c>
      <c r="N930" s="104">
        <v>7.3490000000000002</v>
      </c>
      <c r="O930" s="105">
        <v>-5.0000000000000001E-4</v>
      </c>
      <c r="P930" s="225"/>
      <c r="Q930" s="228" t="str">
        <f t="shared" si="84"/>
        <v>27-07-2023</v>
      </c>
      <c r="R930" s="229">
        <f t="shared" si="85"/>
        <v>4.0019999999999998</v>
      </c>
      <c r="S930" s="230">
        <f t="shared" si="86"/>
        <v>3.3399999999999999E-2</v>
      </c>
      <c r="T930" s="229">
        <f t="shared" si="87"/>
        <v>7.12</v>
      </c>
      <c r="U930" s="230">
        <f t="shared" si="88"/>
        <v>3.3999999999999998E-3</v>
      </c>
      <c r="V930" s="229">
        <f t="shared" si="89"/>
        <v>3.1180000000000003</v>
      </c>
    </row>
    <row r="931" spans="2:22">
      <c r="B931" s="120" t="s">
        <v>2288</v>
      </c>
      <c r="C931" s="104">
        <v>3.9569999999999999</v>
      </c>
      <c r="D931" s="104">
        <v>4.0140000000000002</v>
      </c>
      <c r="E931" s="104">
        <v>4.0430000000000001</v>
      </c>
      <c r="F931" s="104">
        <v>3.9390000000000001</v>
      </c>
      <c r="G931" s="105">
        <v>-1.14E-2</v>
      </c>
      <c r="H931" s="225"/>
      <c r="I931" s="225"/>
      <c r="J931" s="120" t="s">
        <v>2322</v>
      </c>
      <c r="K931" s="104">
        <v>7.3819999999999997</v>
      </c>
      <c r="L931" s="104">
        <v>7.3769999999999998</v>
      </c>
      <c r="M931" s="104">
        <v>7.391</v>
      </c>
      <c r="N931" s="104">
        <v>7.36</v>
      </c>
      <c r="O931" s="105">
        <v>2.3E-3</v>
      </c>
      <c r="P931" s="225"/>
      <c r="Q931" s="228" t="str">
        <f t="shared" si="84"/>
        <v>28-07-2023</v>
      </c>
      <c r="R931" s="229">
        <f t="shared" si="85"/>
        <v>3.9569999999999999</v>
      </c>
      <c r="S931" s="230">
        <f t="shared" si="86"/>
        <v>-1.14E-2</v>
      </c>
      <c r="T931" s="229">
        <f t="shared" si="87"/>
        <v>7.1609999999999996</v>
      </c>
      <c r="U931" s="230">
        <f t="shared" si="88"/>
        <v>5.7999999999999996E-3</v>
      </c>
      <c r="V931" s="229">
        <f t="shared" si="89"/>
        <v>3.2039999999999997</v>
      </c>
    </row>
    <row r="932" spans="2:22">
      <c r="B932" s="120" t="s">
        <v>2289</v>
      </c>
      <c r="C932" s="104">
        <v>3.9670000000000001</v>
      </c>
      <c r="D932" s="104">
        <v>3.9630000000000001</v>
      </c>
      <c r="E932" s="104">
        <v>4.0030000000000001</v>
      </c>
      <c r="F932" s="104">
        <v>3.927</v>
      </c>
      <c r="G932" s="105">
        <v>2.5999999999999999E-3</v>
      </c>
      <c r="H932" s="225"/>
      <c r="I932" s="225"/>
      <c r="J932" s="120" t="s">
        <v>2323</v>
      </c>
      <c r="K932" s="104">
        <v>7.343</v>
      </c>
      <c r="L932" s="104">
        <v>7.343</v>
      </c>
      <c r="M932" s="104">
        <v>7.3490000000000002</v>
      </c>
      <c r="N932" s="104">
        <v>7.3330000000000002</v>
      </c>
      <c r="O932" s="105">
        <v>-5.3E-3</v>
      </c>
      <c r="P932" s="225"/>
      <c r="Q932" s="228" t="str">
        <f t="shared" si="84"/>
        <v>31-07-2023</v>
      </c>
      <c r="R932" s="229">
        <f t="shared" si="85"/>
        <v>3.9670000000000001</v>
      </c>
      <c r="S932" s="230">
        <f t="shared" si="86"/>
        <v>2.5999999999999999E-3</v>
      </c>
      <c r="T932" s="229">
        <f t="shared" si="87"/>
        <v>7.1719999999999997</v>
      </c>
      <c r="U932" s="230">
        <f t="shared" si="88"/>
        <v>1.5E-3</v>
      </c>
      <c r="V932" s="229">
        <f t="shared" si="89"/>
        <v>3.2049999999999996</v>
      </c>
    </row>
    <row r="933" spans="2:22">
      <c r="B933" s="119">
        <v>44934</v>
      </c>
      <c r="C933" s="104">
        <v>4.0369999999999999</v>
      </c>
      <c r="D933" s="104">
        <v>3.9649999999999999</v>
      </c>
      <c r="E933" s="104">
        <v>4.0570000000000004</v>
      </c>
      <c r="F933" s="104">
        <v>3.9489999999999998</v>
      </c>
      <c r="G933" s="105">
        <v>1.77E-2</v>
      </c>
      <c r="H933" s="225"/>
      <c r="I933" s="225"/>
      <c r="J933" s="120" t="s">
        <v>2324</v>
      </c>
      <c r="K933" s="104">
        <v>7.3659999999999997</v>
      </c>
      <c r="L933" s="104">
        <v>7.3769999999999998</v>
      </c>
      <c r="M933" s="104">
        <v>7.3769999999999998</v>
      </c>
      <c r="N933" s="104">
        <v>7.36</v>
      </c>
      <c r="O933" s="105">
        <v>3.0999999999999999E-3</v>
      </c>
      <c r="P933" s="225"/>
      <c r="Q933" s="228">
        <f t="shared" si="84"/>
        <v>44934</v>
      </c>
      <c r="R933" s="229">
        <f t="shared" si="85"/>
        <v>4.0369999999999999</v>
      </c>
      <c r="S933" s="230">
        <f t="shared" si="86"/>
        <v>1.77E-2</v>
      </c>
      <c r="T933" s="229">
        <f t="shared" si="87"/>
        <v>7.1559999999999997</v>
      </c>
      <c r="U933" s="230">
        <f t="shared" si="88"/>
        <v>-2.2000000000000001E-3</v>
      </c>
      <c r="V933" s="229">
        <f t="shared" si="89"/>
        <v>3.1189999999999998</v>
      </c>
    </row>
    <row r="934" spans="2:22">
      <c r="B934" s="119">
        <v>44965</v>
      </c>
      <c r="C934" s="104">
        <v>4.09</v>
      </c>
      <c r="D934" s="104">
        <v>4.0129999999999999</v>
      </c>
      <c r="E934" s="104">
        <v>4.1260000000000003</v>
      </c>
      <c r="F934" s="104">
        <v>4.0090000000000003</v>
      </c>
      <c r="G934" s="105">
        <v>1.2999999999999999E-2</v>
      </c>
      <c r="H934" s="225"/>
      <c r="I934" s="225"/>
      <c r="J934" s="120" t="s">
        <v>2325</v>
      </c>
      <c r="K934" s="104">
        <v>7.351</v>
      </c>
      <c r="L934" s="104">
        <v>7.359</v>
      </c>
      <c r="M934" s="104">
        <v>7.359</v>
      </c>
      <c r="N934" s="104">
        <v>7.3410000000000002</v>
      </c>
      <c r="O934" s="105">
        <v>-2E-3</v>
      </c>
      <c r="P934" s="225"/>
      <c r="Q934" s="228">
        <f t="shared" si="84"/>
        <v>44965</v>
      </c>
      <c r="R934" s="229">
        <f t="shared" si="85"/>
        <v>4.09</v>
      </c>
      <c r="S934" s="230">
        <f t="shared" si="86"/>
        <v>1.2999999999999999E-2</v>
      </c>
      <c r="T934" s="229">
        <f t="shared" si="87"/>
        <v>7.1539999999999999</v>
      </c>
      <c r="U934" s="230">
        <f t="shared" si="88"/>
        <v>-2.9999999999999997E-4</v>
      </c>
      <c r="V934" s="229">
        <f t="shared" si="89"/>
        <v>3.0640000000000001</v>
      </c>
    </row>
    <row r="935" spans="2:22">
      <c r="B935" s="119">
        <v>44993</v>
      </c>
      <c r="C935" s="104">
        <v>4.1790000000000003</v>
      </c>
      <c r="D935" s="104">
        <v>4.0860000000000003</v>
      </c>
      <c r="E935" s="104">
        <v>4.1980000000000004</v>
      </c>
      <c r="F935" s="104">
        <v>4.0819999999999999</v>
      </c>
      <c r="G935" s="105">
        <v>2.1899999999999999E-2</v>
      </c>
      <c r="H935" s="225"/>
      <c r="I935" s="225"/>
      <c r="J935" s="120" t="s">
        <v>2326</v>
      </c>
      <c r="K935" s="104">
        <v>7.3689999999999998</v>
      </c>
      <c r="L935" s="104">
        <v>7.359</v>
      </c>
      <c r="M935" s="104">
        <v>7.3719999999999999</v>
      </c>
      <c r="N935" s="104">
        <v>7.3540000000000001</v>
      </c>
      <c r="O935" s="105">
        <v>2.3999999999999998E-3</v>
      </c>
      <c r="P935" s="225"/>
      <c r="Q935" s="228">
        <f t="shared" si="84"/>
        <v>44993</v>
      </c>
      <c r="R935" s="229">
        <f t="shared" si="85"/>
        <v>4.1790000000000003</v>
      </c>
      <c r="S935" s="230">
        <f t="shared" si="86"/>
        <v>2.1899999999999999E-2</v>
      </c>
      <c r="T935" s="229">
        <f t="shared" si="87"/>
        <v>7.194</v>
      </c>
      <c r="U935" s="230">
        <f t="shared" si="88"/>
        <v>5.5999999999999999E-3</v>
      </c>
      <c r="V935" s="229">
        <f t="shared" si="89"/>
        <v>3.0149999999999997</v>
      </c>
    </row>
    <row r="936" spans="2:22">
      <c r="B936" s="119">
        <v>45024</v>
      </c>
      <c r="C936" s="104">
        <v>4.0419999999999998</v>
      </c>
      <c r="D936" s="104">
        <v>4.1790000000000003</v>
      </c>
      <c r="E936" s="104">
        <v>4.2060000000000004</v>
      </c>
      <c r="F936" s="104">
        <v>4.0380000000000003</v>
      </c>
      <c r="G936" s="105">
        <v>-3.2899999999999999E-2</v>
      </c>
      <c r="H936" s="225"/>
      <c r="I936" s="225"/>
      <c r="J936" s="120" t="s">
        <v>2327</v>
      </c>
      <c r="K936" s="104">
        <v>7.351</v>
      </c>
      <c r="L936" s="104">
        <v>7.3650000000000002</v>
      </c>
      <c r="M936" s="104">
        <v>7.3659999999999997</v>
      </c>
      <c r="N936" s="104">
        <v>7.3460000000000001</v>
      </c>
      <c r="O936" s="105">
        <v>-2.3999999999999998E-3</v>
      </c>
      <c r="P936" s="225"/>
      <c r="Q936" s="228">
        <f t="shared" si="84"/>
        <v>45024</v>
      </c>
      <c r="R936" s="229">
        <f t="shared" si="85"/>
        <v>4.0419999999999998</v>
      </c>
      <c r="S936" s="230">
        <f t="shared" si="86"/>
        <v>-3.2899999999999999E-2</v>
      </c>
      <c r="T936" s="229">
        <f t="shared" si="87"/>
        <v>7.1929999999999996</v>
      </c>
      <c r="U936" s="230">
        <f t="shared" si="88"/>
        <v>-1E-4</v>
      </c>
      <c r="V936" s="229">
        <f t="shared" si="89"/>
        <v>3.1509999999999998</v>
      </c>
    </row>
    <row r="937" spans="2:22">
      <c r="B937" s="119">
        <v>45115</v>
      </c>
      <c r="C937" s="104">
        <v>4.0970000000000004</v>
      </c>
      <c r="D937" s="104">
        <v>4.05</v>
      </c>
      <c r="E937" s="104">
        <v>4.1230000000000002</v>
      </c>
      <c r="F937" s="104">
        <v>4.0460000000000003</v>
      </c>
      <c r="G937" s="105">
        <v>1.3599999999999999E-2</v>
      </c>
      <c r="H937" s="225"/>
      <c r="I937" s="225"/>
      <c r="J937" s="119">
        <v>44937</v>
      </c>
      <c r="K937" s="104">
        <v>7.3579999999999997</v>
      </c>
      <c r="L937" s="104">
        <v>7.3760000000000003</v>
      </c>
      <c r="M937" s="104">
        <v>7.3760000000000003</v>
      </c>
      <c r="N937" s="104">
        <v>7.3520000000000003</v>
      </c>
      <c r="O937" s="105">
        <v>1E-3</v>
      </c>
      <c r="P937" s="225"/>
      <c r="Q937" s="228">
        <f t="shared" si="84"/>
        <v>45115</v>
      </c>
      <c r="R937" s="229">
        <f t="shared" si="85"/>
        <v>4.0970000000000004</v>
      </c>
      <c r="S937" s="230">
        <f t="shared" si="86"/>
        <v>1.3599999999999999E-2</v>
      </c>
      <c r="T937" s="229">
        <f t="shared" si="87"/>
        <v>7.1970000000000001</v>
      </c>
      <c r="U937" s="230">
        <f t="shared" si="88"/>
        <v>5.9999999999999995E-4</v>
      </c>
      <c r="V937" s="229">
        <f t="shared" si="89"/>
        <v>3.0999999999999996</v>
      </c>
    </row>
    <row r="938" spans="2:22">
      <c r="B938" s="119">
        <v>45146</v>
      </c>
      <c r="C938" s="104">
        <v>4.0279999999999996</v>
      </c>
      <c r="D938" s="104">
        <v>4.0890000000000004</v>
      </c>
      <c r="E938" s="104">
        <v>4.0890000000000004</v>
      </c>
      <c r="F938" s="104">
        <v>3.984</v>
      </c>
      <c r="G938" s="105">
        <v>-1.67E-2</v>
      </c>
      <c r="H938" s="225"/>
      <c r="I938" s="225"/>
      <c r="J938" s="119">
        <v>44968</v>
      </c>
      <c r="K938" s="104">
        <v>7.3220000000000001</v>
      </c>
      <c r="L938" s="104">
        <v>7.3230000000000004</v>
      </c>
      <c r="M938" s="104">
        <v>7.335</v>
      </c>
      <c r="N938" s="104">
        <v>7.3179999999999996</v>
      </c>
      <c r="O938" s="105">
        <v>-4.8999999999999998E-3</v>
      </c>
      <c r="P938" s="225"/>
      <c r="Q938" s="228">
        <f t="shared" si="84"/>
        <v>45146</v>
      </c>
      <c r="R938" s="229">
        <f t="shared" si="85"/>
        <v>4.0279999999999996</v>
      </c>
      <c r="S938" s="230">
        <f t="shared" si="86"/>
        <v>-1.67E-2</v>
      </c>
      <c r="T938" s="229">
        <f t="shared" si="87"/>
        <v>7.1680000000000001</v>
      </c>
      <c r="U938" s="230">
        <f t="shared" si="88"/>
        <v>-4.0000000000000001E-3</v>
      </c>
      <c r="V938" s="229">
        <f t="shared" si="89"/>
        <v>3.1400000000000006</v>
      </c>
    </row>
    <row r="939" spans="2:22">
      <c r="B939" s="119">
        <v>45177</v>
      </c>
      <c r="C939" s="104">
        <v>4.016</v>
      </c>
      <c r="D939" s="104">
        <v>4.0119999999999996</v>
      </c>
      <c r="E939" s="104">
        <v>4.0439999999999996</v>
      </c>
      <c r="F939" s="104">
        <v>3.988</v>
      </c>
      <c r="G939" s="105">
        <v>-3.0000000000000001E-3</v>
      </c>
      <c r="H939" s="225"/>
      <c r="I939" s="225"/>
      <c r="J939" s="119">
        <v>44996</v>
      </c>
      <c r="K939" s="104">
        <v>7.3170000000000002</v>
      </c>
      <c r="L939" s="104">
        <v>7.3239999999999998</v>
      </c>
      <c r="M939" s="104">
        <v>7.3239999999999998</v>
      </c>
      <c r="N939" s="104">
        <v>7.3090000000000002</v>
      </c>
      <c r="O939" s="105">
        <v>-6.9999999999999999E-4</v>
      </c>
      <c r="P939" s="225"/>
      <c r="Q939" s="228">
        <f t="shared" si="84"/>
        <v>45177</v>
      </c>
      <c r="R939" s="229">
        <f t="shared" si="85"/>
        <v>4.016</v>
      </c>
      <c r="S939" s="230">
        <f t="shared" si="86"/>
        <v>-3.0000000000000001E-3</v>
      </c>
      <c r="T939" s="229">
        <f t="shared" si="87"/>
        <v>7.1779999999999999</v>
      </c>
      <c r="U939" s="230">
        <f t="shared" si="88"/>
        <v>1.4E-3</v>
      </c>
      <c r="V939" s="229">
        <f t="shared" si="89"/>
        <v>3.1619999999999999</v>
      </c>
    </row>
    <row r="940" spans="2:22">
      <c r="B940" s="119">
        <v>45207</v>
      </c>
      <c r="C940" s="104">
        <v>4.1070000000000002</v>
      </c>
      <c r="D940" s="104">
        <v>4.0090000000000003</v>
      </c>
      <c r="E940" s="104">
        <v>4.1130000000000004</v>
      </c>
      <c r="F940" s="104">
        <v>3.9569999999999999</v>
      </c>
      <c r="G940" s="105">
        <v>2.2700000000000001E-2</v>
      </c>
      <c r="H940" s="225"/>
      <c r="I940" s="225"/>
      <c r="J940" s="119">
        <v>45088</v>
      </c>
      <c r="K940" s="104">
        <v>7.3049999999999997</v>
      </c>
      <c r="L940" s="104">
        <v>7.3010000000000002</v>
      </c>
      <c r="M940" s="104">
        <v>7.3070000000000004</v>
      </c>
      <c r="N940" s="104">
        <v>7.2939999999999996</v>
      </c>
      <c r="O940" s="105">
        <v>-1.6000000000000001E-3</v>
      </c>
      <c r="P940" s="225"/>
      <c r="Q940" s="228">
        <f t="shared" si="84"/>
        <v>45207</v>
      </c>
      <c r="R940" s="229">
        <f t="shared" si="85"/>
        <v>4.1070000000000002</v>
      </c>
      <c r="S940" s="230">
        <f t="shared" si="86"/>
        <v>2.2700000000000001E-2</v>
      </c>
      <c r="T940" s="229">
        <f t="shared" si="87"/>
        <v>7.1539999999999999</v>
      </c>
      <c r="U940" s="230">
        <f t="shared" si="88"/>
        <v>-3.3E-3</v>
      </c>
      <c r="V940" s="229">
        <f t="shared" si="89"/>
        <v>3.0469999999999997</v>
      </c>
    </row>
    <row r="941" spans="2:22">
      <c r="B941" s="119">
        <v>45238</v>
      </c>
      <c r="C941" s="104">
        <v>4.1580000000000004</v>
      </c>
      <c r="D941" s="104">
        <v>4.1230000000000002</v>
      </c>
      <c r="E941" s="104">
        <v>4.1779999999999999</v>
      </c>
      <c r="F941" s="104">
        <v>4.08</v>
      </c>
      <c r="G941" s="105">
        <v>1.23E-2</v>
      </c>
      <c r="H941" s="225"/>
      <c r="I941" s="225"/>
      <c r="J941" s="119">
        <v>45118</v>
      </c>
      <c r="K941" s="104">
        <v>7.28</v>
      </c>
      <c r="L941" s="104">
        <v>7.3179999999999996</v>
      </c>
      <c r="M941" s="104">
        <v>7.3179999999999996</v>
      </c>
      <c r="N941" s="104">
        <v>7.2770000000000001</v>
      </c>
      <c r="O941" s="105">
        <v>-3.3999999999999998E-3</v>
      </c>
      <c r="P941" s="225"/>
      <c r="Q941" s="228">
        <f t="shared" si="84"/>
        <v>45238</v>
      </c>
      <c r="R941" s="229">
        <f t="shared" si="85"/>
        <v>4.1580000000000004</v>
      </c>
      <c r="S941" s="230">
        <f t="shared" si="86"/>
        <v>1.23E-2</v>
      </c>
      <c r="T941" s="229">
        <f t="shared" si="87"/>
        <v>7.1980000000000004</v>
      </c>
      <c r="U941" s="230">
        <f t="shared" si="88"/>
        <v>6.1999999999999998E-3</v>
      </c>
      <c r="V941" s="229">
        <f t="shared" si="89"/>
        <v>3.04</v>
      </c>
    </row>
    <row r="942" spans="2:22">
      <c r="B942" s="120" t="s">
        <v>2290</v>
      </c>
      <c r="C942" s="104">
        <v>4.2009999999999996</v>
      </c>
      <c r="D942" s="104">
        <v>4.1719999999999997</v>
      </c>
      <c r="E942" s="104">
        <v>4.2149999999999999</v>
      </c>
      <c r="F942" s="104">
        <v>4.1459999999999999</v>
      </c>
      <c r="G942" s="105">
        <v>1.03E-2</v>
      </c>
      <c r="H942" s="225"/>
      <c r="I942" s="225"/>
      <c r="J942" s="119">
        <v>45149</v>
      </c>
      <c r="K942" s="104">
        <v>7.266</v>
      </c>
      <c r="L942" s="104">
        <v>7.2729999999999997</v>
      </c>
      <c r="M942" s="104">
        <v>7.2809999999999997</v>
      </c>
      <c r="N942" s="104">
        <v>7.2549999999999999</v>
      </c>
      <c r="O942" s="105">
        <v>-1.9E-3</v>
      </c>
      <c r="P942" s="225"/>
      <c r="Q942" s="228" t="str">
        <f t="shared" si="84"/>
        <v>14-08-2023</v>
      </c>
      <c r="R942" s="229">
        <f t="shared" si="85"/>
        <v>4.2009999999999996</v>
      </c>
      <c r="S942" s="230">
        <f t="shared" si="86"/>
        <v>1.03E-2</v>
      </c>
      <c r="T942" s="229">
        <f t="shared" si="87"/>
        <v>7.2089999999999996</v>
      </c>
      <c r="U942" s="230">
        <f t="shared" si="88"/>
        <v>1.5E-3</v>
      </c>
      <c r="V942" s="229">
        <f t="shared" si="89"/>
        <v>3.008</v>
      </c>
    </row>
    <row r="943" spans="2:22">
      <c r="B943" s="120" t="s">
        <v>2328</v>
      </c>
      <c r="C943" s="104">
        <v>4.2190000000000003</v>
      </c>
      <c r="D943" s="104">
        <v>4.1989999999999998</v>
      </c>
      <c r="E943" s="104">
        <v>4.274</v>
      </c>
      <c r="F943" s="104">
        <v>4.1660000000000004</v>
      </c>
      <c r="G943" s="105">
        <v>4.1999999999999997E-3</v>
      </c>
      <c r="H943" s="225"/>
      <c r="I943" s="225"/>
      <c r="J943" s="119">
        <v>45180</v>
      </c>
      <c r="K943" s="104">
        <v>7.2690000000000001</v>
      </c>
      <c r="L943" s="104">
        <v>7.2560000000000002</v>
      </c>
      <c r="M943" s="104">
        <v>7.2759999999999998</v>
      </c>
      <c r="N943" s="104">
        <v>7.2460000000000004</v>
      </c>
      <c r="O943" s="105">
        <v>4.0000000000000002E-4</v>
      </c>
      <c r="P943" s="225"/>
      <c r="Q943" s="228">
        <f t="shared" si="84"/>
        <v>0</v>
      </c>
      <c r="R943" s="229">
        <f t="shared" si="85"/>
        <v>0</v>
      </c>
      <c r="S943" s="230">
        <f t="shared" si="86"/>
        <v>0</v>
      </c>
      <c r="T943" s="229">
        <f t="shared" si="87"/>
        <v>0</v>
      </c>
      <c r="U943" s="230">
        <f t="shared" si="88"/>
        <v>0</v>
      </c>
      <c r="V943" s="229">
        <f t="shared" si="89"/>
        <v>0</v>
      </c>
    </row>
    <row r="944" spans="2:22">
      <c r="B944" s="120" t="s">
        <v>2329</v>
      </c>
      <c r="C944" s="104">
        <v>4.258</v>
      </c>
      <c r="D944" s="104">
        <v>4.2110000000000003</v>
      </c>
      <c r="E944" s="104">
        <v>4.28</v>
      </c>
      <c r="F944" s="104">
        <v>4.17</v>
      </c>
      <c r="G944" s="105">
        <v>9.4000000000000004E-3</v>
      </c>
      <c r="H944" s="225"/>
      <c r="I944" s="225"/>
      <c r="J944" s="119">
        <v>45210</v>
      </c>
      <c r="K944" s="104">
        <v>7.3</v>
      </c>
      <c r="L944" s="104">
        <v>7.2930000000000001</v>
      </c>
      <c r="M944" s="104">
        <v>7.3049999999999997</v>
      </c>
      <c r="N944" s="104">
        <v>7.2880000000000003</v>
      </c>
      <c r="O944" s="105">
        <v>4.3E-3</v>
      </c>
      <c r="P944" s="225"/>
      <c r="Q944" s="228">
        <f t="shared" si="84"/>
        <v>0</v>
      </c>
      <c r="R944" s="229">
        <f t="shared" si="85"/>
        <v>0</v>
      </c>
      <c r="S944" s="230">
        <f t="shared" si="86"/>
        <v>0</v>
      </c>
      <c r="T944" s="229">
        <f t="shared" si="87"/>
        <v>0</v>
      </c>
      <c r="U944" s="230">
        <f t="shared" si="88"/>
        <v>0</v>
      </c>
      <c r="V944" s="229">
        <f t="shared" si="89"/>
        <v>0</v>
      </c>
    </row>
    <row r="945" spans="2:22">
      <c r="B945" s="120" t="s">
        <v>2292</v>
      </c>
      <c r="C945" s="104">
        <v>4.2839999999999998</v>
      </c>
      <c r="D945" s="104">
        <v>4.2519999999999998</v>
      </c>
      <c r="E945" s="104">
        <v>4.3280000000000003</v>
      </c>
      <c r="F945" s="104">
        <v>4.2519999999999998</v>
      </c>
      <c r="G945" s="105">
        <v>6.0000000000000001E-3</v>
      </c>
      <c r="H945" s="225"/>
      <c r="I945" s="225"/>
      <c r="J945" s="120" t="s">
        <v>2330</v>
      </c>
      <c r="K945" s="104">
        <v>7.2830000000000004</v>
      </c>
      <c r="L945" s="104">
        <v>7.3159999999999998</v>
      </c>
      <c r="M945" s="104">
        <v>7.3159999999999998</v>
      </c>
      <c r="N945" s="104">
        <v>7.2809999999999997</v>
      </c>
      <c r="O945" s="105">
        <v>-2.3E-3</v>
      </c>
      <c r="P945" s="225"/>
      <c r="Q945" s="228" t="str">
        <f t="shared" si="84"/>
        <v>17-08-2023</v>
      </c>
      <c r="R945" s="229">
        <f t="shared" si="85"/>
        <v>4.2839999999999998</v>
      </c>
      <c r="S945" s="230">
        <f t="shared" si="86"/>
        <v>6.0000000000000001E-3</v>
      </c>
      <c r="T945" s="229">
        <f t="shared" si="87"/>
        <v>7.25</v>
      </c>
      <c r="U945" s="230">
        <f t="shared" si="88"/>
        <v>5.7000000000000002E-3</v>
      </c>
      <c r="V945" s="229">
        <f t="shared" si="89"/>
        <v>2.9660000000000002</v>
      </c>
    </row>
    <row r="946" spans="2:22">
      <c r="B946" s="120" t="s">
        <v>2293</v>
      </c>
      <c r="C946" s="104">
        <v>4.2510000000000003</v>
      </c>
      <c r="D946" s="104">
        <v>4.2699999999999996</v>
      </c>
      <c r="E946" s="104">
        <v>4.28</v>
      </c>
      <c r="F946" s="104">
        <v>4.2149999999999999</v>
      </c>
      <c r="G946" s="105">
        <v>-7.7999999999999996E-3</v>
      </c>
      <c r="H946" s="225"/>
      <c r="I946" s="225"/>
      <c r="J946" s="120" t="s">
        <v>2331</v>
      </c>
      <c r="K946" s="104">
        <v>7.2249999999999996</v>
      </c>
      <c r="L946" s="104">
        <v>7.2619999999999996</v>
      </c>
      <c r="M946" s="104">
        <v>7.2619999999999996</v>
      </c>
      <c r="N946" s="104">
        <v>7.22</v>
      </c>
      <c r="O946" s="105">
        <v>-8.0000000000000002E-3</v>
      </c>
      <c r="P946" s="225"/>
      <c r="Q946" s="228" t="str">
        <f t="shared" si="84"/>
        <v>18-08-2023</v>
      </c>
      <c r="R946" s="229">
        <f t="shared" si="85"/>
        <v>4.2510000000000003</v>
      </c>
      <c r="S946" s="230">
        <f t="shared" si="86"/>
        <v>-7.7999999999999996E-3</v>
      </c>
      <c r="T946" s="229">
        <f t="shared" si="87"/>
        <v>7.2140000000000004</v>
      </c>
      <c r="U946" s="230">
        <f t="shared" si="88"/>
        <v>-5.0000000000000001E-3</v>
      </c>
      <c r="V946" s="229">
        <f t="shared" si="89"/>
        <v>2.9630000000000001</v>
      </c>
    </row>
    <row r="947" spans="2:22">
      <c r="B947" s="120" t="s">
        <v>2294</v>
      </c>
      <c r="C947" s="104">
        <v>4.3419999999999996</v>
      </c>
      <c r="D947" s="104">
        <v>4.26</v>
      </c>
      <c r="E947" s="104">
        <v>4.3540000000000001</v>
      </c>
      <c r="F947" s="104">
        <v>4.2549999999999999</v>
      </c>
      <c r="G947" s="105">
        <v>2.1499999999999998E-2</v>
      </c>
      <c r="H947" s="225"/>
      <c r="I947" s="225"/>
      <c r="J947" s="120" t="s">
        <v>2332</v>
      </c>
      <c r="K947" s="104">
        <v>7.2320000000000002</v>
      </c>
      <c r="L947" s="104">
        <v>7.2359999999999998</v>
      </c>
      <c r="M947" s="104">
        <v>7.2359999999999998</v>
      </c>
      <c r="N947" s="104">
        <v>7.22</v>
      </c>
      <c r="O947" s="105">
        <v>1E-3</v>
      </c>
      <c r="P947" s="225"/>
      <c r="Q947" s="228" t="str">
        <f t="shared" si="84"/>
        <v>21-08-2023</v>
      </c>
      <c r="R947" s="229">
        <f t="shared" si="85"/>
        <v>4.3419999999999996</v>
      </c>
      <c r="S947" s="230">
        <f t="shared" si="86"/>
        <v>2.1499999999999998E-2</v>
      </c>
      <c r="T947" s="229">
        <f t="shared" si="87"/>
        <v>7.22</v>
      </c>
      <c r="U947" s="230">
        <f t="shared" si="88"/>
        <v>8.0000000000000004E-4</v>
      </c>
      <c r="V947" s="229">
        <f t="shared" si="89"/>
        <v>2.8780000000000001</v>
      </c>
    </row>
    <row r="948" spans="2:22">
      <c r="B948" s="120" t="s">
        <v>2295</v>
      </c>
      <c r="C948" s="104">
        <v>4.3319999999999999</v>
      </c>
      <c r="D948" s="104">
        <v>4.3540000000000001</v>
      </c>
      <c r="E948" s="104">
        <v>4.3659999999999997</v>
      </c>
      <c r="F948" s="104">
        <v>4.306</v>
      </c>
      <c r="G948" s="105">
        <v>-2.3E-3</v>
      </c>
      <c r="H948" s="225"/>
      <c r="I948" s="225"/>
      <c r="J948" s="120" t="s">
        <v>2333</v>
      </c>
      <c r="K948" s="104">
        <v>7.2119999999999997</v>
      </c>
      <c r="L948" s="104">
        <v>7.226</v>
      </c>
      <c r="M948" s="104">
        <v>7.23</v>
      </c>
      <c r="N948" s="104">
        <v>7.194</v>
      </c>
      <c r="O948" s="105">
        <v>-2.8E-3</v>
      </c>
      <c r="P948" s="225"/>
      <c r="Q948" s="228" t="str">
        <f t="shared" si="84"/>
        <v>22-08-2023</v>
      </c>
      <c r="R948" s="229">
        <f t="shared" si="85"/>
        <v>4.3319999999999999</v>
      </c>
      <c r="S948" s="230">
        <f t="shared" si="86"/>
        <v>-2.3E-3</v>
      </c>
      <c r="T948" s="229">
        <f t="shared" si="87"/>
        <v>7.218</v>
      </c>
      <c r="U948" s="230">
        <f t="shared" si="88"/>
        <v>-2.9999999999999997E-4</v>
      </c>
      <c r="V948" s="229">
        <f t="shared" si="89"/>
        <v>2.8860000000000001</v>
      </c>
    </row>
    <row r="949" spans="2:22">
      <c r="B949" s="120" t="s">
        <v>2296</v>
      </c>
      <c r="C949" s="104">
        <v>4.1959999999999997</v>
      </c>
      <c r="D949" s="104">
        <v>4.3179999999999996</v>
      </c>
      <c r="E949" s="104">
        <v>4.32</v>
      </c>
      <c r="F949" s="104">
        <v>4.1840000000000002</v>
      </c>
      <c r="G949" s="105">
        <v>-3.1399999999999997E-2</v>
      </c>
      <c r="H949" s="225"/>
      <c r="I949" s="225"/>
      <c r="J949" s="120" t="s">
        <v>2334</v>
      </c>
      <c r="K949" s="104">
        <v>7.2519999999999998</v>
      </c>
      <c r="L949" s="104">
        <v>7.23</v>
      </c>
      <c r="M949" s="104">
        <v>7.2569999999999997</v>
      </c>
      <c r="N949" s="104">
        <v>7.2240000000000002</v>
      </c>
      <c r="O949" s="105">
        <v>5.4999999999999997E-3</v>
      </c>
      <c r="P949" s="225"/>
      <c r="Q949" s="228" t="str">
        <f t="shared" si="84"/>
        <v>23-08-2023</v>
      </c>
      <c r="R949" s="229">
        <f t="shared" si="85"/>
        <v>4.1959999999999997</v>
      </c>
      <c r="S949" s="230">
        <f t="shared" si="86"/>
        <v>-3.1399999999999997E-2</v>
      </c>
      <c r="T949" s="229">
        <f t="shared" si="87"/>
        <v>7.194</v>
      </c>
      <c r="U949" s="230">
        <f t="shared" si="88"/>
        <v>-3.3E-3</v>
      </c>
      <c r="V949" s="229">
        <f t="shared" si="89"/>
        <v>2.9980000000000002</v>
      </c>
    </row>
    <row r="950" spans="2:22">
      <c r="B950" s="120" t="s">
        <v>2297</v>
      </c>
      <c r="C950" s="104">
        <v>4.2409999999999997</v>
      </c>
      <c r="D950" s="104">
        <v>4.194</v>
      </c>
      <c r="E950" s="104">
        <v>4.2430000000000003</v>
      </c>
      <c r="F950" s="104">
        <v>4.1740000000000004</v>
      </c>
      <c r="G950" s="105">
        <v>1.0800000000000001E-2</v>
      </c>
      <c r="H950" s="225"/>
      <c r="I950" s="225"/>
      <c r="J950" s="120" t="s">
        <v>2335</v>
      </c>
      <c r="K950" s="104">
        <v>7.2690000000000001</v>
      </c>
      <c r="L950" s="104">
        <v>7.2469999999999999</v>
      </c>
      <c r="M950" s="104">
        <v>7.2720000000000002</v>
      </c>
      <c r="N950" s="104">
        <v>7.2370000000000001</v>
      </c>
      <c r="O950" s="105">
        <v>2.3E-3</v>
      </c>
      <c r="P950" s="225"/>
      <c r="Q950" s="228" t="str">
        <f t="shared" si="84"/>
        <v>24-08-2023</v>
      </c>
      <c r="R950" s="229">
        <f t="shared" si="85"/>
        <v>4.2409999999999997</v>
      </c>
      <c r="S950" s="230">
        <f t="shared" si="86"/>
        <v>1.0800000000000001E-2</v>
      </c>
      <c r="T950" s="229">
        <f t="shared" si="87"/>
        <v>7.1929999999999996</v>
      </c>
      <c r="U950" s="230">
        <f t="shared" si="88"/>
        <v>-1E-4</v>
      </c>
      <c r="V950" s="229">
        <f t="shared" si="89"/>
        <v>2.952</v>
      </c>
    </row>
    <row r="951" spans="2:22">
      <c r="B951" s="120" t="s">
        <v>2298</v>
      </c>
      <c r="C951" s="104">
        <v>4.2309999999999999</v>
      </c>
      <c r="D951" s="104">
        <v>4.2309999999999999</v>
      </c>
      <c r="E951" s="104">
        <v>4.2850000000000001</v>
      </c>
      <c r="F951" s="104">
        <v>4.2039999999999997</v>
      </c>
      <c r="G951" s="105">
        <v>-2.3E-3</v>
      </c>
      <c r="H951" s="225"/>
      <c r="I951" s="225"/>
      <c r="J951" s="120" t="s">
        <v>2336</v>
      </c>
      <c r="K951" s="104">
        <v>7.2469999999999999</v>
      </c>
      <c r="L951" s="104">
        <v>7.2770000000000001</v>
      </c>
      <c r="M951" s="104">
        <v>7.2770000000000001</v>
      </c>
      <c r="N951" s="104">
        <v>7.2450000000000001</v>
      </c>
      <c r="O951" s="105">
        <v>-3.0000000000000001E-3</v>
      </c>
      <c r="P951" s="225"/>
      <c r="Q951" s="228" t="str">
        <f t="shared" si="84"/>
        <v>25-08-2023</v>
      </c>
      <c r="R951" s="229">
        <f t="shared" si="85"/>
        <v>4.2309999999999999</v>
      </c>
      <c r="S951" s="230">
        <f t="shared" si="86"/>
        <v>-2.3E-3</v>
      </c>
      <c r="T951" s="229">
        <f t="shared" si="87"/>
        <v>7.2060000000000004</v>
      </c>
      <c r="U951" s="230">
        <f t="shared" si="88"/>
        <v>1.8E-3</v>
      </c>
      <c r="V951" s="229">
        <f t="shared" si="89"/>
        <v>2.9750000000000005</v>
      </c>
    </row>
    <row r="952" spans="2:22">
      <c r="B952" s="120" t="s">
        <v>2299</v>
      </c>
      <c r="C952" s="104">
        <v>4.2060000000000004</v>
      </c>
      <c r="D952" s="104">
        <v>4.2530000000000001</v>
      </c>
      <c r="E952" s="104">
        <v>4.2569999999999997</v>
      </c>
      <c r="F952" s="104">
        <v>4.194</v>
      </c>
      <c r="G952" s="105">
        <v>-6.0000000000000001E-3</v>
      </c>
      <c r="H952" s="225"/>
      <c r="I952" s="225"/>
      <c r="J952" s="120" t="s">
        <v>2337</v>
      </c>
      <c r="K952" s="104">
        <v>7.2530000000000001</v>
      </c>
      <c r="L952" s="104">
        <v>7.258</v>
      </c>
      <c r="M952" s="104">
        <v>7.2629999999999999</v>
      </c>
      <c r="N952" s="104">
        <v>7.2460000000000004</v>
      </c>
      <c r="O952" s="105">
        <v>8.0000000000000004E-4</v>
      </c>
      <c r="P952" s="225"/>
      <c r="Q952" s="228" t="str">
        <f t="shared" si="84"/>
        <v>28-08-2023</v>
      </c>
      <c r="R952" s="229">
        <f t="shared" si="85"/>
        <v>4.2060000000000004</v>
      </c>
      <c r="S952" s="230">
        <f t="shared" si="86"/>
        <v>-6.0000000000000001E-3</v>
      </c>
      <c r="T952" s="229">
        <f t="shared" si="87"/>
        <v>7.1779999999999999</v>
      </c>
      <c r="U952" s="230">
        <f t="shared" si="88"/>
        <v>-3.8999999999999998E-3</v>
      </c>
      <c r="V952" s="229">
        <f t="shared" si="89"/>
        <v>2.9719999999999995</v>
      </c>
    </row>
    <row r="953" spans="2:22">
      <c r="B953" s="120" t="s">
        <v>2300</v>
      </c>
      <c r="C953" s="104">
        <v>4.12</v>
      </c>
      <c r="D953" s="104">
        <v>4.194</v>
      </c>
      <c r="E953" s="104">
        <v>4.2430000000000003</v>
      </c>
      <c r="F953" s="104">
        <v>4.1059999999999999</v>
      </c>
      <c r="G953" s="105">
        <v>-2.0500000000000001E-2</v>
      </c>
      <c r="H953" s="225"/>
      <c r="I953" s="225"/>
      <c r="J953" s="120" t="s">
        <v>2338</v>
      </c>
      <c r="K953" s="104">
        <v>7.2720000000000002</v>
      </c>
      <c r="L953" s="104">
        <v>7.2779999999999996</v>
      </c>
      <c r="M953" s="104">
        <v>7.2910000000000004</v>
      </c>
      <c r="N953" s="104">
        <v>7.266</v>
      </c>
      <c r="O953" s="105">
        <v>2.5999999999999999E-3</v>
      </c>
      <c r="P953" s="225"/>
      <c r="Q953" s="228" t="str">
        <f t="shared" si="84"/>
        <v>29-08-2023</v>
      </c>
      <c r="R953" s="229">
        <f t="shared" si="85"/>
        <v>4.12</v>
      </c>
      <c r="S953" s="230">
        <f t="shared" si="86"/>
        <v>-2.0500000000000001E-2</v>
      </c>
      <c r="T953" s="229">
        <f t="shared" si="87"/>
        <v>7.18</v>
      </c>
      <c r="U953" s="230">
        <f t="shared" si="88"/>
        <v>2.9999999999999997E-4</v>
      </c>
      <c r="V953" s="229">
        <f t="shared" si="89"/>
        <v>3.0599999999999996</v>
      </c>
    </row>
    <row r="954" spans="2:22">
      <c r="B954" s="120" t="s">
        <v>2301</v>
      </c>
      <c r="C954" s="104">
        <v>4.1120000000000001</v>
      </c>
      <c r="D954" s="104">
        <v>4.1369999999999996</v>
      </c>
      <c r="E954" s="104">
        <v>4.1589999999999998</v>
      </c>
      <c r="F954" s="104">
        <v>4.0869999999999997</v>
      </c>
      <c r="G954" s="105">
        <v>-1.9E-3</v>
      </c>
      <c r="H954" s="225"/>
      <c r="I954" s="225"/>
      <c r="J954" s="120" t="s">
        <v>2339</v>
      </c>
      <c r="K954" s="104">
        <v>7.2729999999999997</v>
      </c>
      <c r="L954" s="104">
        <v>7.258</v>
      </c>
      <c r="M954" s="104">
        <v>7.2770000000000001</v>
      </c>
      <c r="N954" s="104">
        <v>7.2530000000000001</v>
      </c>
      <c r="O954" s="105">
        <v>1E-4</v>
      </c>
      <c r="P954" s="225"/>
      <c r="Q954" s="228" t="str">
        <f t="shared" si="84"/>
        <v>30-08-2023</v>
      </c>
      <c r="R954" s="229">
        <f t="shared" si="85"/>
        <v>4.1120000000000001</v>
      </c>
      <c r="S954" s="230">
        <f t="shared" si="86"/>
        <v>-1.9E-3</v>
      </c>
      <c r="T954" s="229">
        <f t="shared" si="87"/>
        <v>7.1849999999999996</v>
      </c>
      <c r="U954" s="230">
        <f t="shared" si="88"/>
        <v>6.9999999999999999E-4</v>
      </c>
      <c r="V954" s="229">
        <f t="shared" si="89"/>
        <v>3.0729999999999995</v>
      </c>
    </row>
    <row r="955" spans="2:22">
      <c r="B955" s="120" t="s">
        <v>2302</v>
      </c>
      <c r="C955" s="104">
        <v>4.1059999999999999</v>
      </c>
      <c r="D955" s="104">
        <v>4.1139999999999999</v>
      </c>
      <c r="E955" s="104">
        <v>4.1239999999999997</v>
      </c>
      <c r="F955" s="104">
        <v>4.077</v>
      </c>
      <c r="G955" s="105">
        <v>-1.4E-3</v>
      </c>
      <c r="H955" s="225"/>
      <c r="I955" s="225"/>
      <c r="J955" s="120" t="s">
        <v>2340</v>
      </c>
      <c r="K955" s="104">
        <v>7.2519999999999998</v>
      </c>
      <c r="L955" s="104">
        <v>7.258</v>
      </c>
      <c r="M955" s="104">
        <v>7.258</v>
      </c>
      <c r="N955" s="104">
        <v>7.2370000000000001</v>
      </c>
      <c r="O955" s="105">
        <v>-2.8999999999999998E-3</v>
      </c>
      <c r="P955" s="225"/>
      <c r="Q955" s="228" t="str">
        <f t="shared" si="84"/>
        <v>31-08-2023</v>
      </c>
      <c r="R955" s="229">
        <f t="shared" si="85"/>
        <v>4.1059999999999999</v>
      </c>
      <c r="S955" s="230">
        <f t="shared" si="86"/>
        <v>-1.4E-3</v>
      </c>
      <c r="T955" s="229">
        <f t="shared" si="87"/>
        <v>7.1660000000000004</v>
      </c>
      <c r="U955" s="230">
        <f t="shared" si="88"/>
        <v>-2.5999999999999999E-3</v>
      </c>
      <c r="V955" s="229">
        <f t="shared" si="89"/>
        <v>3.0600000000000005</v>
      </c>
    </row>
    <row r="956" spans="2:22">
      <c r="B956" s="119">
        <v>44935</v>
      </c>
      <c r="C956" s="104">
        <v>4.181</v>
      </c>
      <c r="D956" s="104">
        <v>4.1139999999999999</v>
      </c>
      <c r="E956" s="104">
        <v>4.2</v>
      </c>
      <c r="F956" s="104">
        <v>4.0599999999999996</v>
      </c>
      <c r="G956" s="105">
        <v>1.8200000000000001E-2</v>
      </c>
      <c r="H956" s="225"/>
      <c r="I956" s="225"/>
      <c r="J956" s="120" t="s">
        <v>2341</v>
      </c>
      <c r="K956" s="104">
        <v>7.2789999999999999</v>
      </c>
      <c r="L956" s="104">
        <v>7.25</v>
      </c>
      <c r="M956" s="104">
        <v>7.2869999999999999</v>
      </c>
      <c r="N956" s="104">
        <v>7.2480000000000002</v>
      </c>
      <c r="O956" s="105">
        <v>3.7000000000000002E-3</v>
      </c>
      <c r="P956" s="225"/>
      <c r="Q956" s="228">
        <f t="shared" si="84"/>
        <v>44935</v>
      </c>
      <c r="R956" s="229">
        <f t="shared" si="85"/>
        <v>4.181</v>
      </c>
      <c r="S956" s="230">
        <f t="shared" si="86"/>
        <v>1.8200000000000001E-2</v>
      </c>
      <c r="T956" s="229">
        <f t="shared" si="87"/>
        <v>7.1749999999999998</v>
      </c>
      <c r="U956" s="230">
        <f t="shared" si="88"/>
        <v>1.2999999999999999E-3</v>
      </c>
      <c r="V956" s="229">
        <f t="shared" si="89"/>
        <v>2.9939999999999998</v>
      </c>
    </row>
    <row r="957" spans="2:22">
      <c r="B957" s="119">
        <v>44994</v>
      </c>
      <c r="C957" s="104">
        <v>4.1870000000000003</v>
      </c>
      <c r="D957" s="104">
        <v>4.1909999999999998</v>
      </c>
      <c r="E957" s="104">
        <v>4.1959999999999997</v>
      </c>
      <c r="F957" s="104">
        <v>4.1859999999999999</v>
      </c>
      <c r="G957" s="105">
        <v>1.5E-3</v>
      </c>
      <c r="H957" s="225"/>
      <c r="I957" s="225"/>
      <c r="J957" s="119">
        <v>44938</v>
      </c>
      <c r="K957" s="104">
        <v>7.29</v>
      </c>
      <c r="L957" s="104">
        <v>7.2930000000000001</v>
      </c>
      <c r="M957" s="104">
        <v>7.298</v>
      </c>
      <c r="N957" s="104">
        <v>7.2789999999999999</v>
      </c>
      <c r="O957" s="105">
        <v>1.5E-3</v>
      </c>
      <c r="P957" s="225"/>
      <c r="Q957" s="228">
        <f t="shared" si="84"/>
        <v>0</v>
      </c>
      <c r="R957" s="229">
        <f t="shared" si="85"/>
        <v>0</v>
      </c>
      <c r="S957" s="230">
        <f t="shared" si="86"/>
        <v>0</v>
      </c>
      <c r="T957" s="229">
        <f t="shared" si="87"/>
        <v>0</v>
      </c>
      <c r="U957" s="230">
        <f t="shared" si="88"/>
        <v>0</v>
      </c>
      <c r="V957" s="229">
        <f t="shared" si="89"/>
        <v>0</v>
      </c>
    </row>
    <row r="958" spans="2:22">
      <c r="B958" s="119">
        <v>45025</v>
      </c>
      <c r="C958" s="104">
        <v>4.2060000000000004</v>
      </c>
      <c r="D958" s="104">
        <v>4.1870000000000003</v>
      </c>
      <c r="E958" s="104">
        <v>4.2130000000000001</v>
      </c>
      <c r="F958" s="104">
        <v>4.1859999999999999</v>
      </c>
      <c r="G958" s="105">
        <v>4.5999999999999999E-3</v>
      </c>
      <c r="H958" s="225"/>
      <c r="I958" s="225"/>
      <c r="J958" s="119">
        <v>45028</v>
      </c>
      <c r="K958" s="104">
        <v>7.2709999999999999</v>
      </c>
      <c r="L958" s="104">
        <v>7.2640000000000002</v>
      </c>
      <c r="M958" s="104">
        <v>7.2759999999999998</v>
      </c>
      <c r="N958" s="104">
        <v>7.2619999999999996</v>
      </c>
      <c r="O958" s="105">
        <v>-2.5999999999999999E-3</v>
      </c>
      <c r="P958" s="225"/>
      <c r="Q958" s="228">
        <f t="shared" si="84"/>
        <v>45025</v>
      </c>
      <c r="R958" s="229">
        <f t="shared" si="85"/>
        <v>4.2060000000000004</v>
      </c>
      <c r="S958" s="230">
        <f t="shared" si="86"/>
        <v>4.5999999999999999E-3</v>
      </c>
      <c r="T958" s="229">
        <f t="shared" si="87"/>
        <v>7.2039999999999997</v>
      </c>
      <c r="U958" s="230">
        <f t="shared" si="88"/>
        <v>4.0000000000000001E-3</v>
      </c>
      <c r="V958" s="229">
        <f t="shared" si="89"/>
        <v>2.9979999999999993</v>
      </c>
    </row>
    <row r="959" spans="2:22">
      <c r="B959" s="119">
        <v>45055</v>
      </c>
      <c r="C959" s="104">
        <v>4.266</v>
      </c>
      <c r="D959" s="104">
        <v>4.2080000000000002</v>
      </c>
      <c r="E959" s="104">
        <v>4.274</v>
      </c>
      <c r="F959" s="104">
        <v>4.2039999999999997</v>
      </c>
      <c r="G959" s="105">
        <v>1.41E-2</v>
      </c>
      <c r="H959" s="225"/>
      <c r="I959" s="225"/>
      <c r="J959" s="119">
        <v>45058</v>
      </c>
      <c r="K959" s="104">
        <v>7.2619999999999996</v>
      </c>
      <c r="L959" s="104">
        <v>7.2750000000000004</v>
      </c>
      <c r="M959" s="104">
        <v>7.2750000000000004</v>
      </c>
      <c r="N959" s="104">
        <v>7.2560000000000002</v>
      </c>
      <c r="O959" s="105">
        <v>-1.1999999999999999E-3</v>
      </c>
      <c r="P959" s="225"/>
      <c r="Q959" s="228">
        <f t="shared" si="84"/>
        <v>45055</v>
      </c>
      <c r="R959" s="229">
        <f t="shared" si="85"/>
        <v>4.266</v>
      </c>
      <c r="S959" s="230">
        <f t="shared" si="86"/>
        <v>1.41E-2</v>
      </c>
      <c r="T959" s="229">
        <f t="shared" si="87"/>
        <v>7.2060000000000004</v>
      </c>
      <c r="U959" s="230">
        <f t="shared" si="88"/>
        <v>2.9999999999999997E-4</v>
      </c>
      <c r="V959" s="229">
        <f t="shared" si="89"/>
        <v>2.9400000000000004</v>
      </c>
    </row>
    <row r="960" spans="2:22">
      <c r="B960" s="119">
        <v>45086</v>
      </c>
      <c r="C960" s="104">
        <v>4.2960000000000003</v>
      </c>
      <c r="D960" s="104">
        <v>4.2539999999999996</v>
      </c>
      <c r="E960" s="104">
        <v>4.306</v>
      </c>
      <c r="F960" s="104">
        <v>4.2380000000000004</v>
      </c>
      <c r="G960" s="105">
        <v>7.0000000000000001E-3</v>
      </c>
      <c r="H960" s="225"/>
      <c r="I960" s="225"/>
      <c r="J960" s="119">
        <v>45089</v>
      </c>
      <c r="K960" s="104">
        <v>7.2480000000000002</v>
      </c>
      <c r="L960" s="104">
        <v>7.2510000000000003</v>
      </c>
      <c r="M960" s="104">
        <v>7.2539999999999996</v>
      </c>
      <c r="N960" s="104">
        <v>7.2430000000000003</v>
      </c>
      <c r="O960" s="105">
        <v>-1.9E-3</v>
      </c>
      <c r="P960" s="225"/>
      <c r="Q960" s="228">
        <f t="shared" si="84"/>
        <v>45086</v>
      </c>
      <c r="R960" s="229">
        <f t="shared" si="85"/>
        <v>4.2960000000000003</v>
      </c>
      <c r="S960" s="230">
        <f t="shared" si="86"/>
        <v>7.0000000000000001E-3</v>
      </c>
      <c r="T960" s="229">
        <f t="shared" si="87"/>
        <v>7.21</v>
      </c>
      <c r="U960" s="230">
        <f t="shared" si="88"/>
        <v>5.9999999999999995E-4</v>
      </c>
      <c r="V960" s="229">
        <f t="shared" si="89"/>
        <v>2.9139999999999997</v>
      </c>
    </row>
    <row r="961" spans="2:22">
      <c r="B961" s="119">
        <v>45116</v>
      </c>
      <c r="C961" s="104">
        <v>4.25</v>
      </c>
      <c r="D961" s="104">
        <v>4.2919999999999998</v>
      </c>
      <c r="E961" s="104">
        <v>4.3079999999999998</v>
      </c>
      <c r="F961" s="104">
        <v>4.2480000000000002</v>
      </c>
      <c r="G961" s="105">
        <v>-1.06E-2</v>
      </c>
      <c r="H961" s="225"/>
      <c r="I961" s="225"/>
      <c r="J961" s="119">
        <v>45119</v>
      </c>
      <c r="K961" s="104">
        <v>7.2359999999999998</v>
      </c>
      <c r="L961" s="104">
        <v>7.2480000000000002</v>
      </c>
      <c r="M961" s="104">
        <v>7.2480000000000002</v>
      </c>
      <c r="N961" s="104">
        <v>7.2329999999999997</v>
      </c>
      <c r="O961" s="105">
        <v>-1.6999999999999999E-3</v>
      </c>
      <c r="P961" s="225"/>
      <c r="Q961" s="228">
        <f t="shared" si="84"/>
        <v>45116</v>
      </c>
      <c r="R961" s="229">
        <f t="shared" si="85"/>
        <v>4.25</v>
      </c>
      <c r="S961" s="230">
        <f t="shared" si="86"/>
        <v>-1.06E-2</v>
      </c>
      <c r="T961" s="229">
        <f t="shared" si="87"/>
        <v>7.173</v>
      </c>
      <c r="U961" s="230">
        <f t="shared" si="88"/>
        <v>-5.1000000000000004E-3</v>
      </c>
      <c r="V961" s="229">
        <f t="shared" si="89"/>
        <v>2.923</v>
      </c>
    </row>
    <row r="962" spans="2:22">
      <c r="B962" s="119">
        <v>45147</v>
      </c>
      <c r="C962" s="104">
        <v>4.26</v>
      </c>
      <c r="D962" s="104">
        <v>4.25</v>
      </c>
      <c r="E962" s="104">
        <v>4.2679999999999998</v>
      </c>
      <c r="F962" s="104">
        <v>4.21</v>
      </c>
      <c r="G962" s="105">
        <v>2.3999999999999998E-3</v>
      </c>
      <c r="H962" s="225"/>
      <c r="I962" s="225"/>
      <c r="J962" s="119">
        <v>45150</v>
      </c>
      <c r="K962" s="104">
        <v>7.266</v>
      </c>
      <c r="L962" s="104">
        <v>7.2489999999999997</v>
      </c>
      <c r="M962" s="104">
        <v>7.2709999999999999</v>
      </c>
      <c r="N962" s="104">
        <v>7.226</v>
      </c>
      <c r="O962" s="105">
        <v>4.1000000000000003E-3</v>
      </c>
      <c r="P962" s="225"/>
      <c r="Q962" s="228">
        <f t="shared" si="84"/>
        <v>45147</v>
      </c>
      <c r="R962" s="229">
        <f t="shared" si="85"/>
        <v>4.26</v>
      </c>
      <c r="S962" s="230">
        <f t="shared" si="86"/>
        <v>2.3999999999999998E-3</v>
      </c>
      <c r="T962" s="229">
        <f t="shared" si="87"/>
        <v>7.1989999999999998</v>
      </c>
      <c r="U962" s="230">
        <f t="shared" si="88"/>
        <v>3.5999999999999999E-3</v>
      </c>
      <c r="V962" s="229">
        <f t="shared" si="89"/>
        <v>2.9390000000000001</v>
      </c>
    </row>
    <row r="963" spans="2:22">
      <c r="B963" s="119">
        <v>45239</v>
      </c>
      <c r="C963" s="104">
        <v>4.2939999999999996</v>
      </c>
      <c r="D963" s="104">
        <v>4.2859999999999996</v>
      </c>
      <c r="E963" s="104">
        <v>4.3040000000000003</v>
      </c>
      <c r="F963" s="104">
        <v>4.2720000000000002</v>
      </c>
      <c r="G963" s="105">
        <v>8.0000000000000002E-3</v>
      </c>
      <c r="H963" s="225"/>
      <c r="I963" s="225"/>
      <c r="J963" s="119">
        <v>45242</v>
      </c>
      <c r="K963" s="104">
        <v>7.2809999999999997</v>
      </c>
      <c r="L963" s="104">
        <v>7.2869999999999999</v>
      </c>
      <c r="M963" s="104">
        <v>7.2869999999999999</v>
      </c>
      <c r="N963" s="104">
        <v>7.2729999999999997</v>
      </c>
      <c r="O963" s="105">
        <v>2.0999999999999999E-3</v>
      </c>
      <c r="P963" s="225"/>
      <c r="Q963" s="228">
        <f t="shared" si="84"/>
        <v>45239</v>
      </c>
      <c r="R963" s="229">
        <f t="shared" si="85"/>
        <v>4.2939999999999996</v>
      </c>
      <c r="S963" s="230">
        <f t="shared" si="86"/>
        <v>8.0000000000000002E-3</v>
      </c>
      <c r="T963" s="229">
        <f t="shared" si="87"/>
        <v>7.2089999999999996</v>
      </c>
      <c r="U963" s="230">
        <f t="shared" si="88"/>
        <v>1.4E-3</v>
      </c>
      <c r="V963" s="229">
        <f t="shared" si="89"/>
        <v>2.915</v>
      </c>
    </row>
    <row r="964" spans="2:22">
      <c r="B964" s="119">
        <v>45269</v>
      </c>
      <c r="C964" s="104">
        <v>4.28</v>
      </c>
      <c r="D964" s="104">
        <v>4.298</v>
      </c>
      <c r="E964" s="104">
        <v>4.3</v>
      </c>
      <c r="F964" s="104">
        <v>4.2640000000000002</v>
      </c>
      <c r="G964" s="105">
        <v>-3.2000000000000002E-3</v>
      </c>
      <c r="H964" s="225"/>
      <c r="I964" s="225"/>
      <c r="J964" s="119">
        <v>45272</v>
      </c>
      <c r="K964" s="104">
        <v>7.2750000000000004</v>
      </c>
      <c r="L964" s="104">
        <v>7.2789999999999999</v>
      </c>
      <c r="M964" s="104">
        <v>7.28</v>
      </c>
      <c r="N964" s="104">
        <v>7.2670000000000003</v>
      </c>
      <c r="O964" s="105">
        <v>-8.0000000000000004E-4</v>
      </c>
      <c r="P964" s="225"/>
      <c r="Q964" s="228">
        <f t="shared" si="84"/>
        <v>45269</v>
      </c>
      <c r="R964" s="229">
        <f t="shared" si="85"/>
        <v>4.28</v>
      </c>
      <c r="S964" s="230">
        <f t="shared" si="86"/>
        <v>-3.2000000000000002E-3</v>
      </c>
      <c r="T964" s="229">
        <f t="shared" si="87"/>
        <v>7.2030000000000003</v>
      </c>
      <c r="U964" s="230">
        <f t="shared" si="88"/>
        <v>-8.0000000000000004E-4</v>
      </c>
      <c r="V964" s="229">
        <f t="shared" si="89"/>
        <v>2.923</v>
      </c>
    </row>
    <row r="965" spans="2:22">
      <c r="B965" s="120" t="s">
        <v>2303</v>
      </c>
      <c r="C965" s="104">
        <v>4.2539999999999996</v>
      </c>
      <c r="D965" s="104">
        <v>4.2859999999999996</v>
      </c>
      <c r="E965" s="104">
        <v>4.3520000000000003</v>
      </c>
      <c r="F965" s="104">
        <v>4.2350000000000003</v>
      </c>
      <c r="G965" s="105">
        <v>-6.0000000000000001E-3</v>
      </c>
      <c r="H965" s="225"/>
      <c r="I965" s="225"/>
      <c r="J965" s="120" t="s">
        <v>2342</v>
      </c>
      <c r="K965" s="104">
        <v>7.2590000000000003</v>
      </c>
      <c r="L965" s="104">
        <v>7.2619999999999996</v>
      </c>
      <c r="M965" s="104">
        <v>7.2690000000000001</v>
      </c>
      <c r="N965" s="104">
        <v>7.2569999999999997</v>
      </c>
      <c r="O965" s="105">
        <v>-2.2000000000000001E-3</v>
      </c>
      <c r="P965" s="225"/>
      <c r="Q965" s="228" t="str">
        <f t="shared" ref="Q965:Q1028" si="90">IFERROR(VLOOKUP(B965,J:O,1,FALSE),0)</f>
        <v>13-09-2023</v>
      </c>
      <c r="R965" s="229">
        <f t="shared" ref="R965:R1028" si="91">IFERROR(VLOOKUP(Q965,B:G,2,FALSE),0)</f>
        <v>4.2539999999999996</v>
      </c>
      <c r="S965" s="230">
        <f t="shared" ref="S965:S1028" si="92">IFERROR(VLOOKUP(Q965,B:G,6,FALSE),0)</f>
        <v>-6.0000000000000001E-3</v>
      </c>
      <c r="T965" s="229">
        <f t="shared" ref="T965:T1028" si="93">IFERROR(VLOOKUP(Q965,J:O,2,FALSE),0)</f>
        <v>7.1719999999999997</v>
      </c>
      <c r="U965" s="230">
        <f t="shared" ref="U965:U1028" si="94">IFERROR(VLOOKUP(Q965,J:O,6,FALSE),0)</f>
        <v>-4.3E-3</v>
      </c>
      <c r="V965" s="229">
        <f t="shared" si="89"/>
        <v>2.9180000000000001</v>
      </c>
    </row>
    <row r="966" spans="2:22">
      <c r="B966" s="120" t="s">
        <v>2304</v>
      </c>
      <c r="C966" s="104">
        <v>4.2859999999999996</v>
      </c>
      <c r="D966" s="104">
        <v>4.2450000000000001</v>
      </c>
      <c r="E966" s="104">
        <v>4.298</v>
      </c>
      <c r="F966" s="104">
        <v>4.2210000000000001</v>
      </c>
      <c r="G966" s="105">
        <v>7.4999999999999997E-3</v>
      </c>
      <c r="H966" s="225"/>
      <c r="I966" s="225"/>
      <c r="J966" s="120" t="s">
        <v>2343</v>
      </c>
      <c r="K966" s="104">
        <v>7.194</v>
      </c>
      <c r="L966" s="104">
        <v>7.2220000000000004</v>
      </c>
      <c r="M966" s="104">
        <v>7.2240000000000002</v>
      </c>
      <c r="N966" s="104">
        <v>7.1849999999999996</v>
      </c>
      <c r="O966" s="105">
        <v>-8.9999999999999993E-3</v>
      </c>
      <c r="P966" s="225"/>
      <c r="Q966" s="228" t="str">
        <f t="shared" si="90"/>
        <v>14-09-2023</v>
      </c>
      <c r="R966" s="229">
        <f t="shared" si="91"/>
        <v>4.2859999999999996</v>
      </c>
      <c r="S966" s="230">
        <f t="shared" si="92"/>
        <v>7.4999999999999997E-3</v>
      </c>
      <c r="T966" s="229">
        <f t="shared" si="93"/>
        <v>7.101</v>
      </c>
      <c r="U966" s="230">
        <f t="shared" si="94"/>
        <v>-9.9000000000000008E-3</v>
      </c>
      <c r="V966" s="229">
        <f t="shared" ref="V966:V1029" si="95">T966-R966</f>
        <v>2.8150000000000004</v>
      </c>
    </row>
    <row r="967" spans="2:22">
      <c r="B967" s="120" t="s">
        <v>2305</v>
      </c>
      <c r="C967" s="104">
        <v>4.3360000000000003</v>
      </c>
      <c r="D967" s="104">
        <v>4.2880000000000003</v>
      </c>
      <c r="E967" s="104">
        <v>4.3380000000000001</v>
      </c>
      <c r="F967" s="104">
        <v>4.2720000000000002</v>
      </c>
      <c r="G967" s="105">
        <v>1.17E-2</v>
      </c>
      <c r="H967" s="225"/>
      <c r="I967" s="225"/>
      <c r="J967" s="120" t="s">
        <v>2344</v>
      </c>
      <c r="K967" s="104">
        <v>7.1630000000000003</v>
      </c>
      <c r="L967" s="104">
        <v>7.2039999999999997</v>
      </c>
      <c r="M967" s="104">
        <v>7.2060000000000004</v>
      </c>
      <c r="N967" s="104">
        <v>7.1550000000000002</v>
      </c>
      <c r="O967" s="105">
        <v>-4.3E-3</v>
      </c>
      <c r="P967" s="225"/>
      <c r="Q967" s="228" t="str">
        <f t="shared" si="90"/>
        <v>15-09-2023</v>
      </c>
      <c r="R967" s="229">
        <f t="shared" si="91"/>
        <v>4.3360000000000003</v>
      </c>
      <c r="S967" s="230">
        <f t="shared" si="92"/>
        <v>1.17E-2</v>
      </c>
      <c r="T967" s="229">
        <f t="shared" si="93"/>
        <v>7.1580000000000004</v>
      </c>
      <c r="U967" s="230">
        <f t="shared" si="94"/>
        <v>8.0000000000000002E-3</v>
      </c>
      <c r="V967" s="229">
        <f t="shared" si="95"/>
        <v>2.8220000000000001</v>
      </c>
    </row>
    <row r="968" spans="2:22">
      <c r="B968" s="120" t="s">
        <v>2306</v>
      </c>
      <c r="C968" s="104">
        <v>4.3029999999999999</v>
      </c>
      <c r="D968" s="104">
        <v>4.306</v>
      </c>
      <c r="E968" s="104">
        <v>4.3109999999999999</v>
      </c>
      <c r="F968" s="104">
        <v>4.3010000000000002</v>
      </c>
      <c r="G968" s="105">
        <v>-7.7999999999999996E-3</v>
      </c>
      <c r="H968" s="225"/>
      <c r="I968" s="225"/>
      <c r="J968" s="120" t="s">
        <v>2345</v>
      </c>
      <c r="K968" s="104">
        <v>7.1529999999999996</v>
      </c>
      <c r="L968" s="104">
        <v>7.1710000000000003</v>
      </c>
      <c r="M968" s="104">
        <v>7.1790000000000003</v>
      </c>
      <c r="N968" s="104">
        <v>7.1470000000000002</v>
      </c>
      <c r="O968" s="105">
        <v>-1.4E-3</v>
      </c>
      <c r="P968" s="225"/>
      <c r="Q968" s="228" t="str">
        <f t="shared" si="90"/>
        <v>18-09-2023</v>
      </c>
      <c r="R968" s="229">
        <f t="shared" si="91"/>
        <v>4.3029999999999999</v>
      </c>
      <c r="S968" s="230">
        <f t="shared" si="92"/>
        <v>-7.7999999999999996E-3</v>
      </c>
      <c r="T968" s="229">
        <f t="shared" si="93"/>
        <v>7.149</v>
      </c>
      <c r="U968" s="230">
        <f t="shared" si="94"/>
        <v>-1.2999999999999999E-3</v>
      </c>
      <c r="V968" s="229">
        <f t="shared" si="95"/>
        <v>2.8460000000000001</v>
      </c>
    </row>
    <row r="969" spans="2:22">
      <c r="B969" s="120" t="s">
        <v>2346</v>
      </c>
      <c r="C969" s="104">
        <v>4.3650000000000002</v>
      </c>
      <c r="D969" s="104">
        <v>4.306</v>
      </c>
      <c r="E969" s="104">
        <v>4.3710000000000004</v>
      </c>
      <c r="F969" s="104">
        <v>4.3010000000000002</v>
      </c>
      <c r="G969" s="105">
        <v>1.44E-2</v>
      </c>
      <c r="H969" s="225"/>
      <c r="I969" s="225"/>
      <c r="J969" s="120" t="s">
        <v>2347</v>
      </c>
      <c r="K969" s="104">
        <v>7.1710000000000003</v>
      </c>
      <c r="L969" s="104">
        <v>7.1849999999999996</v>
      </c>
      <c r="M969" s="104">
        <v>7.1849999999999996</v>
      </c>
      <c r="N969" s="104">
        <v>7.1529999999999996</v>
      </c>
      <c r="O969" s="105">
        <v>2.5000000000000001E-3</v>
      </c>
      <c r="P969" s="225"/>
      <c r="Q969" s="228">
        <f t="shared" si="90"/>
        <v>0</v>
      </c>
      <c r="R969" s="229">
        <f t="shared" si="91"/>
        <v>0</v>
      </c>
      <c r="S969" s="230">
        <f t="shared" si="92"/>
        <v>0</v>
      </c>
      <c r="T969" s="229">
        <f t="shared" si="93"/>
        <v>0</v>
      </c>
      <c r="U969" s="230">
        <f t="shared" si="94"/>
        <v>0</v>
      </c>
      <c r="V969" s="229">
        <f t="shared" si="95"/>
        <v>0</v>
      </c>
    </row>
    <row r="970" spans="2:22">
      <c r="B970" s="120" t="s">
        <v>2307</v>
      </c>
      <c r="C970" s="104">
        <v>4.399</v>
      </c>
      <c r="D970" s="104">
        <v>4.3650000000000002</v>
      </c>
      <c r="E970" s="104">
        <v>4.4109999999999996</v>
      </c>
      <c r="F970" s="104">
        <v>4.3129999999999997</v>
      </c>
      <c r="G970" s="105">
        <v>7.7999999999999996E-3</v>
      </c>
      <c r="H970" s="225"/>
      <c r="I970" s="225"/>
      <c r="J970" s="120" t="s">
        <v>2348</v>
      </c>
      <c r="K970" s="104">
        <v>7.1710000000000003</v>
      </c>
      <c r="L970" s="104">
        <v>7.1840000000000002</v>
      </c>
      <c r="M970" s="104">
        <v>7.1840000000000002</v>
      </c>
      <c r="N970" s="104">
        <v>7.165</v>
      </c>
      <c r="O970" s="105">
        <v>0</v>
      </c>
      <c r="P970" s="225"/>
      <c r="Q970" s="228" t="str">
        <f t="shared" si="90"/>
        <v>20-09-2023</v>
      </c>
      <c r="R970" s="229">
        <f t="shared" si="91"/>
        <v>4.399</v>
      </c>
      <c r="S970" s="230">
        <f t="shared" si="92"/>
        <v>7.7999999999999996E-3</v>
      </c>
      <c r="T970" s="229">
        <f t="shared" si="93"/>
        <v>7.1529999999999996</v>
      </c>
      <c r="U970" s="230">
        <f t="shared" si="94"/>
        <v>5.9999999999999995E-4</v>
      </c>
      <c r="V970" s="229">
        <f t="shared" si="95"/>
        <v>2.7539999999999996</v>
      </c>
    </row>
    <row r="971" spans="2:22">
      <c r="B971" s="120" t="s">
        <v>2309</v>
      </c>
      <c r="C971" s="104">
        <v>4.4939999999999998</v>
      </c>
      <c r="D971" s="104">
        <v>4.4089999999999998</v>
      </c>
      <c r="E971" s="104">
        <v>4.4980000000000002</v>
      </c>
      <c r="F971" s="104">
        <v>4.4089999999999998</v>
      </c>
      <c r="G971" s="105">
        <v>2.1600000000000001E-2</v>
      </c>
      <c r="H971" s="225"/>
      <c r="I971" s="225"/>
      <c r="J971" s="120" t="s">
        <v>2349</v>
      </c>
      <c r="K971" s="104">
        <v>7.1840000000000002</v>
      </c>
      <c r="L971" s="104">
        <v>7.173</v>
      </c>
      <c r="M971" s="104">
        <v>7.1879999999999997</v>
      </c>
      <c r="N971" s="104">
        <v>7.1509999999999998</v>
      </c>
      <c r="O971" s="105">
        <v>1.8E-3</v>
      </c>
      <c r="P971" s="225"/>
      <c r="Q971" s="228" t="str">
        <f t="shared" si="90"/>
        <v>21-09-2023</v>
      </c>
      <c r="R971" s="229">
        <f t="shared" si="91"/>
        <v>4.4939999999999998</v>
      </c>
      <c r="S971" s="230">
        <f t="shared" si="92"/>
        <v>2.1600000000000001E-2</v>
      </c>
      <c r="T971" s="229">
        <f t="shared" si="93"/>
        <v>7.1360000000000001</v>
      </c>
      <c r="U971" s="230">
        <f t="shared" si="94"/>
        <v>-2.3999999999999998E-3</v>
      </c>
      <c r="V971" s="229">
        <f t="shared" si="95"/>
        <v>2.6420000000000003</v>
      </c>
    </row>
    <row r="972" spans="2:22">
      <c r="B972" s="120" t="s">
        <v>2310</v>
      </c>
      <c r="C972" s="104">
        <v>4.4379999999999997</v>
      </c>
      <c r="D972" s="104">
        <v>4.492</v>
      </c>
      <c r="E972" s="104">
        <v>4.508</v>
      </c>
      <c r="F972" s="104">
        <v>4.4240000000000004</v>
      </c>
      <c r="G972" s="105">
        <v>-1.2500000000000001E-2</v>
      </c>
      <c r="H972" s="225"/>
      <c r="I972" s="225"/>
      <c r="J972" s="120" t="s">
        <v>2350</v>
      </c>
      <c r="K972" s="104">
        <v>7.1879999999999997</v>
      </c>
      <c r="L972" s="104">
        <v>7.1870000000000003</v>
      </c>
      <c r="M972" s="104">
        <v>7.1980000000000004</v>
      </c>
      <c r="N972" s="104">
        <v>7.1849999999999996</v>
      </c>
      <c r="O972" s="105">
        <v>5.9999999999999995E-4</v>
      </c>
      <c r="P972" s="225"/>
      <c r="Q972" s="228" t="str">
        <f t="shared" si="90"/>
        <v>22-09-2023</v>
      </c>
      <c r="R972" s="229">
        <f t="shared" si="91"/>
        <v>4.4379999999999997</v>
      </c>
      <c r="S972" s="230">
        <f t="shared" si="92"/>
        <v>-1.2500000000000001E-2</v>
      </c>
      <c r="T972" s="229">
        <f t="shared" si="93"/>
        <v>7.15</v>
      </c>
      <c r="U972" s="230">
        <f t="shared" si="94"/>
        <v>2E-3</v>
      </c>
      <c r="V972" s="229">
        <f t="shared" si="95"/>
        <v>2.7120000000000006</v>
      </c>
    </row>
    <row r="973" spans="2:22">
      <c r="B973" s="120" t="s">
        <v>2311</v>
      </c>
      <c r="C973" s="104">
        <v>4.5309999999999997</v>
      </c>
      <c r="D973" s="104">
        <v>4.4420000000000002</v>
      </c>
      <c r="E973" s="104">
        <v>4.548</v>
      </c>
      <c r="F973" s="104">
        <v>4.4420000000000002</v>
      </c>
      <c r="G973" s="105">
        <v>2.1100000000000001E-2</v>
      </c>
      <c r="H973" s="225"/>
      <c r="I973" s="225"/>
      <c r="J973" s="120" t="s">
        <v>2351</v>
      </c>
      <c r="K973" s="104">
        <v>7.1829999999999998</v>
      </c>
      <c r="L973" s="104">
        <v>7.2130000000000001</v>
      </c>
      <c r="M973" s="104">
        <v>7.2130000000000001</v>
      </c>
      <c r="N973" s="104">
        <v>7.1769999999999996</v>
      </c>
      <c r="O973" s="105">
        <v>-6.9999999999999999E-4</v>
      </c>
      <c r="P973" s="225"/>
      <c r="Q973" s="228" t="str">
        <f t="shared" si="90"/>
        <v>25-09-2023</v>
      </c>
      <c r="R973" s="229">
        <f t="shared" si="91"/>
        <v>4.5309999999999997</v>
      </c>
      <c r="S973" s="230">
        <f t="shared" si="92"/>
        <v>2.1100000000000001E-2</v>
      </c>
      <c r="T973" s="229">
        <f t="shared" si="93"/>
        <v>7.15</v>
      </c>
      <c r="U973" s="230">
        <f t="shared" si="94"/>
        <v>0</v>
      </c>
      <c r="V973" s="229">
        <f t="shared" si="95"/>
        <v>2.6190000000000007</v>
      </c>
    </row>
    <row r="974" spans="2:22">
      <c r="B974" s="120" t="s">
        <v>2312</v>
      </c>
      <c r="C974" s="104">
        <v>4.55</v>
      </c>
      <c r="D974" s="104">
        <v>4.5460000000000003</v>
      </c>
      <c r="E974" s="104">
        <v>4.5659999999999998</v>
      </c>
      <c r="F974" s="104">
        <v>4.4829999999999997</v>
      </c>
      <c r="G974" s="105">
        <v>4.1000000000000003E-3</v>
      </c>
      <c r="H974" s="225"/>
      <c r="I974" s="225"/>
      <c r="J974" s="120" t="s">
        <v>2352</v>
      </c>
      <c r="K974" s="104">
        <v>7.2050000000000001</v>
      </c>
      <c r="L974" s="104">
        <v>7.1909999999999998</v>
      </c>
      <c r="M974" s="104">
        <v>7.2080000000000002</v>
      </c>
      <c r="N974" s="104">
        <v>7.1820000000000004</v>
      </c>
      <c r="O974" s="105">
        <v>3.0999999999999999E-3</v>
      </c>
      <c r="P974" s="225"/>
      <c r="Q974" s="228" t="str">
        <f t="shared" si="90"/>
        <v>26-09-2023</v>
      </c>
      <c r="R974" s="229">
        <f t="shared" si="91"/>
        <v>4.55</v>
      </c>
      <c r="S974" s="230">
        <f t="shared" si="92"/>
        <v>4.1000000000000003E-3</v>
      </c>
      <c r="T974" s="229">
        <f t="shared" si="93"/>
        <v>7.1459999999999999</v>
      </c>
      <c r="U974" s="230">
        <f t="shared" si="94"/>
        <v>-5.9999999999999995E-4</v>
      </c>
      <c r="V974" s="229">
        <f t="shared" si="95"/>
        <v>2.5960000000000001</v>
      </c>
    </row>
    <row r="975" spans="2:22">
      <c r="B975" s="120" t="s">
        <v>2313</v>
      </c>
      <c r="C975" s="104">
        <v>4.6079999999999997</v>
      </c>
      <c r="D975" s="104">
        <v>4.53</v>
      </c>
      <c r="E975" s="104">
        <v>4.6420000000000003</v>
      </c>
      <c r="F975" s="104">
        <v>4.4909999999999997</v>
      </c>
      <c r="G975" s="105">
        <v>1.2699999999999999E-2</v>
      </c>
      <c r="H975" s="225"/>
      <c r="I975" s="225"/>
      <c r="J975" s="120" t="s">
        <v>2353</v>
      </c>
      <c r="K975" s="104">
        <v>7.2069999999999999</v>
      </c>
      <c r="L975" s="104">
        <v>7.2</v>
      </c>
      <c r="M975" s="104">
        <v>7.2130000000000001</v>
      </c>
      <c r="N975" s="104">
        <v>7.1909999999999998</v>
      </c>
      <c r="O975" s="105">
        <v>2.9999999999999997E-4</v>
      </c>
      <c r="P975" s="225"/>
      <c r="Q975" s="228" t="str">
        <f t="shared" si="90"/>
        <v>27-09-2023</v>
      </c>
      <c r="R975" s="229">
        <f t="shared" si="91"/>
        <v>4.6079999999999997</v>
      </c>
      <c r="S975" s="230">
        <f t="shared" si="92"/>
        <v>1.2699999999999999E-2</v>
      </c>
      <c r="T975" s="229">
        <f t="shared" si="93"/>
        <v>7.173</v>
      </c>
      <c r="U975" s="230">
        <f t="shared" si="94"/>
        <v>3.8E-3</v>
      </c>
      <c r="V975" s="229">
        <f t="shared" si="95"/>
        <v>2.5650000000000004</v>
      </c>
    </row>
    <row r="976" spans="2:22">
      <c r="B976" s="120" t="s">
        <v>2314</v>
      </c>
      <c r="C976" s="104">
        <v>4.5789999999999997</v>
      </c>
      <c r="D976" s="104">
        <v>4.6050000000000004</v>
      </c>
      <c r="E976" s="104">
        <v>4.6879999999999997</v>
      </c>
      <c r="F976" s="104">
        <v>4.5709999999999997</v>
      </c>
      <c r="G976" s="105">
        <v>-6.1999999999999998E-3</v>
      </c>
      <c r="H976" s="225"/>
      <c r="I976" s="225"/>
      <c r="J976" s="120" t="s">
        <v>2354</v>
      </c>
      <c r="K976" s="104">
        <v>7.1760000000000002</v>
      </c>
      <c r="L976" s="104">
        <v>7.2249999999999996</v>
      </c>
      <c r="M976" s="104">
        <v>7.2249999999999996</v>
      </c>
      <c r="N976" s="104">
        <v>7.1719999999999997</v>
      </c>
      <c r="O976" s="105">
        <v>-4.3E-3</v>
      </c>
      <c r="P976" s="225"/>
      <c r="Q976" s="228" t="str">
        <f t="shared" si="90"/>
        <v>28-09-2023</v>
      </c>
      <c r="R976" s="229">
        <f t="shared" si="91"/>
        <v>4.5789999999999997</v>
      </c>
      <c r="S976" s="230">
        <f t="shared" si="92"/>
        <v>-6.1999999999999998E-3</v>
      </c>
      <c r="T976" s="229">
        <f t="shared" si="93"/>
        <v>7.2380000000000004</v>
      </c>
      <c r="U976" s="230">
        <f t="shared" si="94"/>
        <v>9.1000000000000004E-3</v>
      </c>
      <c r="V976" s="229">
        <f t="shared" si="95"/>
        <v>2.6590000000000007</v>
      </c>
    </row>
    <row r="977" spans="2:22">
      <c r="B977" s="120" t="s">
        <v>2315</v>
      </c>
      <c r="C977" s="104">
        <v>4.5789999999999997</v>
      </c>
      <c r="D977" s="104">
        <v>4.5789999999999997</v>
      </c>
      <c r="E977" s="104">
        <v>4.6020000000000003</v>
      </c>
      <c r="F977" s="104">
        <v>4.508</v>
      </c>
      <c r="G977" s="105">
        <v>0</v>
      </c>
      <c r="H977" s="225"/>
      <c r="I977" s="225"/>
      <c r="J977" s="119">
        <v>45292</v>
      </c>
      <c r="K977" s="104">
        <v>7.1959999999999997</v>
      </c>
      <c r="L977" s="104">
        <v>7.2069999999999999</v>
      </c>
      <c r="M977" s="104">
        <v>7.2069999999999999</v>
      </c>
      <c r="N977" s="104">
        <v>7.1920000000000002</v>
      </c>
      <c r="O977" s="105">
        <v>2.8E-3</v>
      </c>
      <c r="P977" s="225"/>
      <c r="Q977" s="228" t="str">
        <f t="shared" si="90"/>
        <v>29-09-2023</v>
      </c>
      <c r="R977" s="229">
        <f t="shared" si="91"/>
        <v>4.5789999999999997</v>
      </c>
      <c r="S977" s="230">
        <f t="shared" si="92"/>
        <v>0</v>
      </c>
      <c r="T977" s="229">
        <f t="shared" si="93"/>
        <v>7.21</v>
      </c>
      <c r="U977" s="230">
        <f t="shared" si="94"/>
        <v>-3.8999999999999998E-3</v>
      </c>
      <c r="V977" s="229">
        <f t="shared" si="95"/>
        <v>2.6310000000000002</v>
      </c>
    </row>
    <row r="978" spans="2:22">
      <c r="B978" s="119">
        <v>44967</v>
      </c>
      <c r="C978" s="104">
        <v>4.6849999999999996</v>
      </c>
      <c r="D978" s="104">
        <v>4.6139999999999999</v>
      </c>
      <c r="E978" s="104">
        <v>4.7030000000000003</v>
      </c>
      <c r="F978" s="104">
        <v>4.6020000000000003</v>
      </c>
      <c r="G978" s="105">
        <v>2.3E-2</v>
      </c>
      <c r="H978" s="225"/>
      <c r="I978" s="225"/>
      <c r="J978" s="119">
        <v>45323</v>
      </c>
      <c r="K978" s="104">
        <v>7.2060000000000004</v>
      </c>
      <c r="L978" s="104">
        <v>7.2149999999999999</v>
      </c>
      <c r="M978" s="104">
        <v>7.2149999999999999</v>
      </c>
      <c r="N978" s="104">
        <v>7.2039999999999997</v>
      </c>
      <c r="O978" s="105">
        <v>1.4E-3</v>
      </c>
      <c r="P978" s="225"/>
      <c r="Q978" s="228">
        <f t="shared" si="90"/>
        <v>0</v>
      </c>
      <c r="R978" s="229">
        <f t="shared" si="91"/>
        <v>0</v>
      </c>
      <c r="S978" s="230">
        <f t="shared" si="92"/>
        <v>0</v>
      </c>
      <c r="T978" s="229">
        <f t="shared" si="93"/>
        <v>0</v>
      </c>
      <c r="U978" s="230">
        <f t="shared" si="94"/>
        <v>0</v>
      </c>
      <c r="V978" s="229">
        <f t="shared" si="95"/>
        <v>0</v>
      </c>
    </row>
    <row r="979" spans="2:22">
      <c r="B979" s="119">
        <v>44995</v>
      </c>
      <c r="C979" s="104">
        <v>4.7949999999999999</v>
      </c>
      <c r="D979" s="104">
        <v>4.6790000000000003</v>
      </c>
      <c r="E979" s="104">
        <v>4.8099999999999996</v>
      </c>
      <c r="F979" s="104">
        <v>4.6639999999999997</v>
      </c>
      <c r="G979" s="105">
        <v>2.3699999999999999E-2</v>
      </c>
      <c r="H979" s="225"/>
      <c r="I979" s="225"/>
      <c r="J979" s="119">
        <v>45352</v>
      </c>
      <c r="K979" s="104">
        <v>7.2160000000000002</v>
      </c>
      <c r="L979" s="104">
        <v>7.2149999999999999</v>
      </c>
      <c r="M979" s="104">
        <v>7.2220000000000004</v>
      </c>
      <c r="N979" s="104">
        <v>7.1970000000000001</v>
      </c>
      <c r="O979" s="105">
        <v>1.4E-3</v>
      </c>
      <c r="P979" s="225"/>
      <c r="Q979" s="228">
        <f t="shared" si="90"/>
        <v>44995</v>
      </c>
      <c r="R979" s="229">
        <f t="shared" si="91"/>
        <v>4.7949999999999999</v>
      </c>
      <c r="S979" s="230">
        <f t="shared" si="92"/>
        <v>2.3699999999999999E-2</v>
      </c>
      <c r="T979" s="229">
        <f t="shared" si="93"/>
        <v>7.2350000000000003</v>
      </c>
      <c r="U979" s="230">
        <f t="shared" si="94"/>
        <v>3.5000000000000001E-3</v>
      </c>
      <c r="V979" s="229">
        <f t="shared" si="95"/>
        <v>2.4400000000000004</v>
      </c>
    </row>
    <row r="980" spans="2:22">
      <c r="B980" s="119">
        <v>45026</v>
      </c>
      <c r="C980" s="104">
        <v>4.7350000000000003</v>
      </c>
      <c r="D980" s="104">
        <v>4.8019999999999996</v>
      </c>
      <c r="E980" s="104">
        <v>4.8840000000000003</v>
      </c>
      <c r="F980" s="104">
        <v>4.72</v>
      </c>
      <c r="G980" s="105">
        <v>-1.26E-2</v>
      </c>
      <c r="H980" s="225"/>
      <c r="I980" s="225"/>
      <c r="J980" s="119">
        <v>45383</v>
      </c>
      <c r="K980" s="104">
        <v>7.22</v>
      </c>
      <c r="L980" s="104">
        <v>7.2140000000000004</v>
      </c>
      <c r="M980" s="104">
        <v>7.2240000000000002</v>
      </c>
      <c r="N980" s="104">
        <v>7.2080000000000002</v>
      </c>
      <c r="O980" s="105">
        <v>5.9999999999999995E-4</v>
      </c>
      <c r="P980" s="225"/>
      <c r="Q980" s="228">
        <f t="shared" si="90"/>
        <v>45026</v>
      </c>
      <c r="R980" s="229">
        <f t="shared" si="91"/>
        <v>4.7350000000000003</v>
      </c>
      <c r="S980" s="230">
        <f t="shared" si="92"/>
        <v>-1.26E-2</v>
      </c>
      <c r="T980" s="229">
        <f t="shared" si="93"/>
        <v>7.2380000000000004</v>
      </c>
      <c r="U980" s="230">
        <f t="shared" si="94"/>
        <v>4.0000000000000002E-4</v>
      </c>
      <c r="V980" s="229">
        <f t="shared" si="95"/>
        <v>2.5030000000000001</v>
      </c>
    </row>
    <row r="981" spans="2:22">
      <c r="B981" s="119">
        <v>45056</v>
      </c>
      <c r="C981" s="104">
        <v>4.7210000000000001</v>
      </c>
      <c r="D981" s="104">
        <v>4.7329999999999997</v>
      </c>
      <c r="E981" s="104">
        <v>4.7770000000000001</v>
      </c>
      <c r="F981" s="104">
        <v>4.702</v>
      </c>
      <c r="G981" s="105">
        <v>-3.0000000000000001E-3</v>
      </c>
      <c r="H981" s="225"/>
      <c r="I981" s="225"/>
      <c r="J981" s="119">
        <v>45413</v>
      </c>
      <c r="K981" s="104">
        <v>7.2350000000000003</v>
      </c>
      <c r="L981" s="104">
        <v>7.2370000000000001</v>
      </c>
      <c r="M981" s="104">
        <v>7.2389999999999999</v>
      </c>
      <c r="N981" s="104">
        <v>7.2249999999999996</v>
      </c>
      <c r="O981" s="105">
        <v>2.0999999999999999E-3</v>
      </c>
      <c r="P981" s="225"/>
      <c r="Q981" s="228">
        <f t="shared" si="90"/>
        <v>45056</v>
      </c>
      <c r="R981" s="229">
        <f t="shared" si="91"/>
        <v>4.7210000000000001</v>
      </c>
      <c r="S981" s="230">
        <f t="shared" si="92"/>
        <v>-3.0000000000000001E-3</v>
      </c>
      <c r="T981" s="229">
        <f t="shared" si="93"/>
        <v>7.2140000000000004</v>
      </c>
      <c r="U981" s="230">
        <f t="shared" si="94"/>
        <v>-3.3E-3</v>
      </c>
      <c r="V981" s="229">
        <f t="shared" si="95"/>
        <v>2.4930000000000003</v>
      </c>
    </row>
    <row r="982" spans="2:22">
      <c r="B982" s="119">
        <v>45087</v>
      </c>
      <c r="C982" s="104">
        <v>4.7949999999999999</v>
      </c>
      <c r="D982" s="104">
        <v>4.7249999999999996</v>
      </c>
      <c r="E982" s="104">
        <v>4.8869999999999996</v>
      </c>
      <c r="F982" s="104">
        <v>4.7130000000000001</v>
      </c>
      <c r="G982" s="105">
        <v>1.5699999999999999E-2</v>
      </c>
      <c r="H982" s="225"/>
      <c r="I982" s="225"/>
      <c r="J982" s="119">
        <v>45505</v>
      </c>
      <c r="K982" s="104">
        <v>7.2030000000000003</v>
      </c>
      <c r="L982" s="104">
        <v>7.2329999999999997</v>
      </c>
      <c r="M982" s="104">
        <v>7.2329999999999997</v>
      </c>
      <c r="N982" s="104">
        <v>7.2009999999999996</v>
      </c>
      <c r="O982" s="105">
        <v>-4.4000000000000003E-3</v>
      </c>
      <c r="P982" s="225"/>
      <c r="Q982" s="228">
        <f t="shared" si="90"/>
        <v>45087</v>
      </c>
      <c r="R982" s="229">
        <f t="shared" si="91"/>
        <v>4.7949999999999999</v>
      </c>
      <c r="S982" s="230">
        <f t="shared" si="92"/>
        <v>1.5699999999999999E-2</v>
      </c>
      <c r="T982" s="229">
        <f t="shared" si="93"/>
        <v>7.3390000000000004</v>
      </c>
      <c r="U982" s="230">
        <f t="shared" si="94"/>
        <v>1.7299999999999999E-2</v>
      </c>
      <c r="V982" s="229">
        <f t="shared" si="95"/>
        <v>2.5440000000000005</v>
      </c>
    </row>
    <row r="983" spans="2:22">
      <c r="B983" s="119">
        <v>45148</v>
      </c>
      <c r="C983" s="104">
        <v>4.7249999999999996</v>
      </c>
      <c r="D983" s="104">
        <v>4.75</v>
      </c>
      <c r="E983" s="104">
        <v>4.7549999999999999</v>
      </c>
      <c r="F983" s="104">
        <v>4.67</v>
      </c>
      <c r="G983" s="105">
        <v>-1.4500000000000001E-2</v>
      </c>
      <c r="H983" s="225"/>
      <c r="I983" s="225"/>
      <c r="J983" s="119">
        <v>45536</v>
      </c>
      <c r="K983" s="104">
        <v>7.1890000000000001</v>
      </c>
      <c r="L983" s="104">
        <v>7.1829999999999998</v>
      </c>
      <c r="M983" s="104">
        <v>7.1970000000000001</v>
      </c>
      <c r="N983" s="104">
        <v>7.1820000000000004</v>
      </c>
      <c r="O983" s="105">
        <v>-1.9E-3</v>
      </c>
      <c r="P983" s="225"/>
      <c r="Q983" s="228">
        <f t="shared" si="90"/>
        <v>0</v>
      </c>
      <c r="R983" s="229">
        <f t="shared" si="91"/>
        <v>0</v>
      </c>
      <c r="S983" s="230">
        <f t="shared" si="92"/>
        <v>0</v>
      </c>
      <c r="T983" s="229">
        <f t="shared" si="93"/>
        <v>0</v>
      </c>
      <c r="U983" s="230">
        <f t="shared" si="94"/>
        <v>0</v>
      </c>
      <c r="V983" s="229">
        <f t="shared" si="95"/>
        <v>0</v>
      </c>
    </row>
    <row r="984" spans="2:22">
      <c r="B984" s="119">
        <v>45179</v>
      </c>
      <c r="C984" s="104">
        <v>4.6280000000000001</v>
      </c>
      <c r="D984" s="104">
        <v>4.7249999999999996</v>
      </c>
      <c r="E984" s="104">
        <v>4.7590000000000003</v>
      </c>
      <c r="F984" s="104">
        <v>4.6219999999999999</v>
      </c>
      <c r="G984" s="105">
        <v>-2.0500000000000001E-2</v>
      </c>
      <c r="H984" s="225"/>
      <c r="I984" s="225"/>
      <c r="J984" s="119">
        <v>45566</v>
      </c>
      <c r="K984" s="104">
        <v>7.1779999999999999</v>
      </c>
      <c r="L984" s="104">
        <v>7.1920000000000002</v>
      </c>
      <c r="M984" s="104">
        <v>7.1920000000000002</v>
      </c>
      <c r="N984" s="104">
        <v>7.1760000000000002</v>
      </c>
      <c r="O984" s="105">
        <v>-1.5E-3</v>
      </c>
      <c r="P984" s="225"/>
      <c r="Q984" s="228">
        <f t="shared" si="90"/>
        <v>45179</v>
      </c>
      <c r="R984" s="229">
        <f t="shared" si="91"/>
        <v>4.6280000000000001</v>
      </c>
      <c r="S984" s="230">
        <f t="shared" si="92"/>
        <v>-2.0500000000000001E-2</v>
      </c>
      <c r="T984" s="229">
        <f t="shared" si="93"/>
        <v>7.3860000000000001</v>
      </c>
      <c r="U984" s="230">
        <f t="shared" si="94"/>
        <v>6.4000000000000003E-3</v>
      </c>
      <c r="V984" s="229">
        <f t="shared" si="95"/>
        <v>2.758</v>
      </c>
    </row>
    <row r="985" spans="2:22">
      <c r="B985" s="119">
        <v>45209</v>
      </c>
      <c r="C985" s="104">
        <v>4.657</v>
      </c>
      <c r="D985" s="104">
        <v>4.6280000000000001</v>
      </c>
      <c r="E985" s="104">
        <v>4.7149999999999999</v>
      </c>
      <c r="F985" s="104">
        <v>4.6180000000000003</v>
      </c>
      <c r="G985" s="105">
        <v>6.3E-3</v>
      </c>
      <c r="H985" s="225"/>
      <c r="I985" s="225"/>
      <c r="J985" s="119">
        <v>45597</v>
      </c>
      <c r="K985" s="104">
        <v>7.165</v>
      </c>
      <c r="L985" s="104">
        <v>7.1920000000000002</v>
      </c>
      <c r="M985" s="104">
        <v>7.1920000000000002</v>
      </c>
      <c r="N985" s="104">
        <v>7.1619999999999999</v>
      </c>
      <c r="O985" s="105">
        <v>-1.8E-3</v>
      </c>
      <c r="P985" s="225"/>
      <c r="Q985" s="228">
        <f t="shared" si="90"/>
        <v>45209</v>
      </c>
      <c r="R985" s="229">
        <f t="shared" si="91"/>
        <v>4.657</v>
      </c>
      <c r="S985" s="230">
        <f t="shared" si="92"/>
        <v>6.3E-3</v>
      </c>
      <c r="T985" s="229">
        <f t="shared" si="93"/>
        <v>7.351</v>
      </c>
      <c r="U985" s="230">
        <f t="shared" si="94"/>
        <v>-4.7000000000000002E-3</v>
      </c>
      <c r="V985" s="229">
        <f t="shared" si="95"/>
        <v>2.694</v>
      </c>
    </row>
    <row r="986" spans="2:22">
      <c r="B986" s="119">
        <v>45240</v>
      </c>
      <c r="C986" s="104">
        <v>4.5579999999999998</v>
      </c>
      <c r="D986" s="104">
        <v>4.6550000000000002</v>
      </c>
      <c r="E986" s="104">
        <v>4.6550000000000002</v>
      </c>
      <c r="F986" s="104">
        <v>4.5439999999999996</v>
      </c>
      <c r="G986" s="105">
        <v>-2.12E-2</v>
      </c>
      <c r="H986" s="225"/>
      <c r="I986" s="225"/>
      <c r="J986" s="119">
        <v>45627</v>
      </c>
      <c r="K986" s="104">
        <v>7.1779999999999999</v>
      </c>
      <c r="L986" s="104">
        <v>7.1680000000000001</v>
      </c>
      <c r="M986" s="104">
        <v>7.181</v>
      </c>
      <c r="N986" s="104">
        <v>7.1580000000000004</v>
      </c>
      <c r="O986" s="105">
        <v>1.8E-3</v>
      </c>
      <c r="P986" s="225"/>
      <c r="Q986" s="228">
        <f t="shared" si="90"/>
        <v>45240</v>
      </c>
      <c r="R986" s="229">
        <f t="shared" si="91"/>
        <v>4.5579999999999998</v>
      </c>
      <c r="S986" s="230">
        <f t="shared" si="92"/>
        <v>-2.12E-2</v>
      </c>
      <c r="T986" s="229">
        <f t="shared" si="93"/>
        <v>7.3070000000000004</v>
      </c>
      <c r="U986" s="230">
        <f t="shared" si="94"/>
        <v>-6.0000000000000001E-3</v>
      </c>
      <c r="V986" s="229">
        <f t="shared" si="95"/>
        <v>2.7490000000000006</v>
      </c>
    </row>
    <row r="987" spans="2:22">
      <c r="B987" s="119">
        <v>45270</v>
      </c>
      <c r="C987" s="104">
        <v>4.6970000000000001</v>
      </c>
      <c r="D987" s="104">
        <v>4.5579999999999998</v>
      </c>
      <c r="E987" s="104">
        <v>4.7279999999999998</v>
      </c>
      <c r="F987" s="104">
        <v>4.53</v>
      </c>
      <c r="G987" s="105">
        <v>3.04E-2</v>
      </c>
      <c r="H987" s="225"/>
      <c r="I987" s="225"/>
      <c r="J987" s="120" t="s">
        <v>2355</v>
      </c>
      <c r="K987" s="104">
        <v>7.1479999999999997</v>
      </c>
      <c r="L987" s="104">
        <v>7.1529999999999996</v>
      </c>
      <c r="M987" s="104">
        <v>7.1529999999999996</v>
      </c>
      <c r="N987" s="104">
        <v>7.1340000000000003</v>
      </c>
      <c r="O987" s="105">
        <v>-4.1999999999999997E-3</v>
      </c>
      <c r="P987" s="225"/>
      <c r="Q987" s="228">
        <f t="shared" si="90"/>
        <v>45270</v>
      </c>
      <c r="R987" s="229">
        <f t="shared" si="91"/>
        <v>4.6970000000000001</v>
      </c>
      <c r="S987" s="230">
        <f t="shared" si="92"/>
        <v>3.04E-2</v>
      </c>
      <c r="T987" s="229">
        <f t="shared" si="93"/>
        <v>7.3019999999999996</v>
      </c>
      <c r="U987" s="230">
        <f t="shared" si="94"/>
        <v>-6.9999999999999999E-4</v>
      </c>
      <c r="V987" s="229">
        <f t="shared" si="95"/>
        <v>2.6049999999999995</v>
      </c>
    </row>
    <row r="988" spans="2:22">
      <c r="B988" s="120" t="s">
        <v>2316</v>
      </c>
      <c r="C988" s="104">
        <v>4.6159999999999997</v>
      </c>
      <c r="D988" s="104">
        <v>4.6950000000000003</v>
      </c>
      <c r="E988" s="104">
        <v>4.6970000000000001</v>
      </c>
      <c r="F988" s="104">
        <v>4.5860000000000003</v>
      </c>
      <c r="G988" s="105">
        <v>-1.7100000000000001E-2</v>
      </c>
      <c r="H988" s="225"/>
      <c r="I988" s="225"/>
      <c r="J988" s="120" t="s">
        <v>2356</v>
      </c>
      <c r="K988" s="104">
        <v>7.1459999999999999</v>
      </c>
      <c r="L988" s="104">
        <v>7.1609999999999996</v>
      </c>
      <c r="M988" s="104">
        <v>7.1609999999999996</v>
      </c>
      <c r="N988" s="104">
        <v>7.14</v>
      </c>
      <c r="O988" s="105">
        <v>-2.9999999999999997E-4</v>
      </c>
      <c r="P988" s="225"/>
      <c r="Q988" s="228" t="str">
        <f t="shared" si="90"/>
        <v>13-10-2023</v>
      </c>
      <c r="R988" s="229">
        <f t="shared" si="91"/>
        <v>4.6159999999999997</v>
      </c>
      <c r="S988" s="230">
        <f t="shared" si="92"/>
        <v>-1.7100000000000001E-2</v>
      </c>
      <c r="T988" s="229">
        <f t="shared" si="93"/>
        <v>7.32</v>
      </c>
      <c r="U988" s="230">
        <f t="shared" si="94"/>
        <v>2.5000000000000001E-3</v>
      </c>
      <c r="V988" s="229">
        <f t="shared" si="95"/>
        <v>2.7040000000000006</v>
      </c>
    </row>
    <row r="989" spans="2:22">
      <c r="B989" s="120" t="s">
        <v>2317</v>
      </c>
      <c r="C989" s="104">
        <v>4.7</v>
      </c>
      <c r="D989" s="104">
        <v>4.6479999999999997</v>
      </c>
      <c r="E989" s="104">
        <v>4.7249999999999996</v>
      </c>
      <c r="F989" s="104">
        <v>4.6429999999999998</v>
      </c>
      <c r="G989" s="105">
        <v>1.7999999999999999E-2</v>
      </c>
      <c r="H989" s="225"/>
      <c r="I989" s="225"/>
      <c r="J989" s="120" t="s">
        <v>2357</v>
      </c>
      <c r="K989" s="104">
        <v>7.1630000000000003</v>
      </c>
      <c r="L989" s="104">
        <v>7.1609999999999996</v>
      </c>
      <c r="M989" s="104">
        <v>7.165</v>
      </c>
      <c r="N989" s="104">
        <v>7.1509999999999998</v>
      </c>
      <c r="O989" s="105">
        <v>2.3999999999999998E-3</v>
      </c>
      <c r="P989" s="225"/>
      <c r="Q989" s="228" t="str">
        <f t="shared" si="90"/>
        <v>16-10-2023</v>
      </c>
      <c r="R989" s="229">
        <f t="shared" si="91"/>
        <v>4.7</v>
      </c>
      <c r="S989" s="230">
        <f t="shared" si="92"/>
        <v>1.7999999999999999E-2</v>
      </c>
      <c r="T989" s="229">
        <f t="shared" si="93"/>
        <v>7.3330000000000002</v>
      </c>
      <c r="U989" s="230">
        <f t="shared" si="94"/>
        <v>1.8E-3</v>
      </c>
      <c r="V989" s="229">
        <f t="shared" si="95"/>
        <v>2.633</v>
      </c>
    </row>
    <row r="990" spans="2:22">
      <c r="B990" s="120" t="s">
        <v>2318</v>
      </c>
      <c r="C990" s="104">
        <v>4.8360000000000003</v>
      </c>
      <c r="D990" s="104">
        <v>4.7140000000000004</v>
      </c>
      <c r="E990" s="104">
        <v>4.8620000000000001</v>
      </c>
      <c r="F990" s="104">
        <v>4.7039999999999997</v>
      </c>
      <c r="G990" s="105">
        <v>2.9000000000000001E-2</v>
      </c>
      <c r="H990" s="225"/>
      <c r="I990" s="225"/>
      <c r="J990" s="120" t="s">
        <v>2358</v>
      </c>
      <c r="K990" s="104">
        <v>7.1779999999999999</v>
      </c>
      <c r="L990" s="104">
        <v>7.1769999999999996</v>
      </c>
      <c r="M990" s="104">
        <v>7.18</v>
      </c>
      <c r="N990" s="104">
        <v>7.1689999999999996</v>
      </c>
      <c r="O990" s="105">
        <v>2.0999999999999999E-3</v>
      </c>
      <c r="P990" s="225"/>
      <c r="Q990" s="228" t="str">
        <f t="shared" si="90"/>
        <v>17-10-2023</v>
      </c>
      <c r="R990" s="229">
        <f t="shared" si="91"/>
        <v>4.8360000000000003</v>
      </c>
      <c r="S990" s="230">
        <f t="shared" si="92"/>
        <v>2.9000000000000001E-2</v>
      </c>
      <c r="T990" s="229">
        <f t="shared" si="93"/>
        <v>7.3280000000000003</v>
      </c>
      <c r="U990" s="230">
        <f t="shared" si="94"/>
        <v>-6.9999999999999999E-4</v>
      </c>
      <c r="V990" s="229">
        <f t="shared" si="95"/>
        <v>2.492</v>
      </c>
    </row>
    <row r="991" spans="2:22">
      <c r="B991" s="120" t="s">
        <v>2319</v>
      </c>
      <c r="C991" s="104">
        <v>4.9109999999999996</v>
      </c>
      <c r="D991" s="104">
        <v>4.8380000000000001</v>
      </c>
      <c r="E991" s="104">
        <v>4.9279999999999999</v>
      </c>
      <c r="F991" s="104">
        <v>4.8109999999999999</v>
      </c>
      <c r="G991" s="105">
        <v>1.54E-2</v>
      </c>
      <c r="H991" s="225"/>
      <c r="I991" s="225"/>
      <c r="J991" s="120" t="s">
        <v>2359</v>
      </c>
      <c r="K991" s="104">
        <v>7.1840000000000002</v>
      </c>
      <c r="L991" s="104">
        <v>7.194</v>
      </c>
      <c r="M991" s="104">
        <v>7.1959999999999997</v>
      </c>
      <c r="N991" s="104">
        <v>7.1769999999999996</v>
      </c>
      <c r="O991" s="105">
        <v>8.0000000000000004E-4</v>
      </c>
      <c r="P991" s="225"/>
      <c r="Q991" s="228" t="str">
        <f t="shared" si="90"/>
        <v>18-10-2023</v>
      </c>
      <c r="R991" s="229">
        <f t="shared" si="91"/>
        <v>4.9109999999999996</v>
      </c>
      <c r="S991" s="230">
        <f t="shared" si="92"/>
        <v>1.54E-2</v>
      </c>
      <c r="T991" s="229">
        <f t="shared" si="93"/>
        <v>7.3529999999999998</v>
      </c>
      <c r="U991" s="230">
        <f t="shared" si="94"/>
        <v>3.3999999999999998E-3</v>
      </c>
      <c r="V991" s="229">
        <f t="shared" si="95"/>
        <v>2.4420000000000002</v>
      </c>
    </row>
    <row r="992" spans="2:22">
      <c r="B992" s="120" t="s">
        <v>2320</v>
      </c>
      <c r="C992" s="104">
        <v>4.99</v>
      </c>
      <c r="D992" s="104">
        <v>4.9379999999999997</v>
      </c>
      <c r="E992" s="104">
        <v>4.9960000000000004</v>
      </c>
      <c r="F992" s="104">
        <v>4.8940000000000001</v>
      </c>
      <c r="G992" s="105">
        <v>1.61E-2</v>
      </c>
      <c r="H992" s="225"/>
      <c r="I992" s="225"/>
      <c r="J992" s="120" t="s">
        <v>2360</v>
      </c>
      <c r="K992" s="104">
        <v>7.1740000000000004</v>
      </c>
      <c r="L992" s="104">
        <v>7.1719999999999997</v>
      </c>
      <c r="M992" s="104">
        <v>7.1769999999999996</v>
      </c>
      <c r="N992" s="104">
        <v>7.1660000000000004</v>
      </c>
      <c r="O992" s="105">
        <v>-1.4E-3</v>
      </c>
      <c r="P992" s="225"/>
      <c r="Q992" s="228" t="str">
        <f t="shared" si="90"/>
        <v>19-10-2023</v>
      </c>
      <c r="R992" s="229">
        <f t="shared" si="91"/>
        <v>4.99</v>
      </c>
      <c r="S992" s="230">
        <f t="shared" si="92"/>
        <v>1.61E-2</v>
      </c>
      <c r="T992" s="229">
        <f t="shared" si="93"/>
        <v>7.3689999999999998</v>
      </c>
      <c r="U992" s="230">
        <f t="shared" si="94"/>
        <v>2.2000000000000001E-3</v>
      </c>
      <c r="V992" s="229">
        <f t="shared" si="95"/>
        <v>2.3789999999999996</v>
      </c>
    </row>
    <row r="993" spans="2:22">
      <c r="B993" s="120" t="s">
        <v>2321</v>
      </c>
      <c r="C993" s="104">
        <v>4.9139999999999997</v>
      </c>
      <c r="D993" s="104">
        <v>4.9880000000000004</v>
      </c>
      <c r="E993" s="104">
        <v>4.9950000000000001</v>
      </c>
      <c r="F993" s="104">
        <v>4.8920000000000003</v>
      </c>
      <c r="G993" s="105">
        <v>-1.5299999999999999E-2</v>
      </c>
      <c r="H993" s="225"/>
      <c r="I993" s="225"/>
      <c r="J993" s="120" t="s">
        <v>2361</v>
      </c>
      <c r="K993" s="104">
        <v>7.181</v>
      </c>
      <c r="L993" s="104">
        <v>7.1859999999999999</v>
      </c>
      <c r="M993" s="104">
        <v>7.1859999999999999</v>
      </c>
      <c r="N993" s="104">
        <v>7.17</v>
      </c>
      <c r="O993" s="105">
        <v>1E-3</v>
      </c>
      <c r="P993" s="225"/>
      <c r="Q993" s="228" t="str">
        <f t="shared" si="90"/>
        <v>20-10-2023</v>
      </c>
      <c r="R993" s="229">
        <f t="shared" si="91"/>
        <v>4.9139999999999997</v>
      </c>
      <c r="S993" s="230">
        <f t="shared" si="92"/>
        <v>-1.5299999999999999E-2</v>
      </c>
      <c r="T993" s="229">
        <f t="shared" si="93"/>
        <v>7.3650000000000002</v>
      </c>
      <c r="U993" s="230">
        <f t="shared" si="94"/>
        <v>-5.0000000000000001E-4</v>
      </c>
      <c r="V993" s="229">
        <f t="shared" si="95"/>
        <v>2.4510000000000005</v>
      </c>
    </row>
    <row r="994" spans="2:22">
      <c r="B994" s="120" t="s">
        <v>2322</v>
      </c>
      <c r="C994" s="104">
        <v>4.8479999999999999</v>
      </c>
      <c r="D994" s="104">
        <v>4.9580000000000002</v>
      </c>
      <c r="E994" s="104">
        <v>5.0209999999999999</v>
      </c>
      <c r="F994" s="104">
        <v>4.8289999999999997</v>
      </c>
      <c r="G994" s="105">
        <v>-1.34E-2</v>
      </c>
      <c r="H994" s="225"/>
      <c r="I994" s="225"/>
      <c r="J994" s="120" t="s">
        <v>2362</v>
      </c>
      <c r="K994" s="104">
        <v>7.1710000000000003</v>
      </c>
      <c r="L994" s="104">
        <v>7.1950000000000003</v>
      </c>
      <c r="M994" s="104">
        <v>7.1950000000000003</v>
      </c>
      <c r="N994" s="104">
        <v>7.1689999999999996</v>
      </c>
      <c r="O994" s="105">
        <v>-1.4E-3</v>
      </c>
      <c r="P994" s="225"/>
      <c r="Q994" s="228" t="str">
        <f t="shared" si="90"/>
        <v>23-10-2023</v>
      </c>
      <c r="R994" s="229">
        <f t="shared" si="91"/>
        <v>4.8479999999999999</v>
      </c>
      <c r="S994" s="230">
        <f t="shared" si="92"/>
        <v>-1.34E-2</v>
      </c>
      <c r="T994" s="229">
        <f t="shared" si="93"/>
        <v>7.3819999999999997</v>
      </c>
      <c r="U994" s="230">
        <f t="shared" si="94"/>
        <v>2.3E-3</v>
      </c>
      <c r="V994" s="229">
        <f t="shared" si="95"/>
        <v>2.5339999999999998</v>
      </c>
    </row>
    <row r="995" spans="2:22">
      <c r="B995" s="120" t="s">
        <v>2363</v>
      </c>
      <c r="C995" s="104">
        <v>4.819</v>
      </c>
      <c r="D995" s="104">
        <v>4.859</v>
      </c>
      <c r="E995" s="104">
        <v>4.8890000000000002</v>
      </c>
      <c r="F995" s="104">
        <v>4.8</v>
      </c>
      <c r="G995" s="105">
        <v>-6.1000000000000004E-3</v>
      </c>
      <c r="H995" s="225"/>
      <c r="I995" s="225"/>
      <c r="J995" s="120" t="s">
        <v>2364</v>
      </c>
      <c r="K995" s="104">
        <v>7.1710000000000003</v>
      </c>
      <c r="L995" s="104">
        <v>7.1820000000000004</v>
      </c>
      <c r="M995" s="104">
        <v>7.1820000000000004</v>
      </c>
      <c r="N995" s="104">
        <v>7.165</v>
      </c>
      <c r="O995" s="105">
        <v>0</v>
      </c>
      <c r="P995" s="225"/>
      <c r="Q995" s="228">
        <f t="shared" si="90"/>
        <v>0</v>
      </c>
      <c r="R995" s="229">
        <f t="shared" si="91"/>
        <v>0</v>
      </c>
      <c r="S995" s="230">
        <f t="shared" si="92"/>
        <v>0</v>
      </c>
      <c r="T995" s="229">
        <f t="shared" si="93"/>
        <v>0</v>
      </c>
      <c r="U995" s="230">
        <f t="shared" si="94"/>
        <v>0</v>
      </c>
      <c r="V995" s="229">
        <f t="shared" si="95"/>
        <v>0</v>
      </c>
    </row>
    <row r="996" spans="2:22">
      <c r="B996" s="120" t="s">
        <v>2323</v>
      </c>
      <c r="C996" s="104">
        <v>4.9610000000000003</v>
      </c>
      <c r="D996" s="104">
        <v>4.8230000000000004</v>
      </c>
      <c r="E996" s="104">
        <v>4.9660000000000002</v>
      </c>
      <c r="F996" s="104">
        <v>4.806</v>
      </c>
      <c r="G996" s="105">
        <v>2.9600000000000001E-2</v>
      </c>
      <c r="H996" s="225"/>
      <c r="I996" s="225"/>
      <c r="J996" s="120" t="s">
        <v>2365</v>
      </c>
      <c r="K996" s="104">
        <v>7.1550000000000002</v>
      </c>
      <c r="L996" s="104">
        <v>7.1639999999999997</v>
      </c>
      <c r="M996" s="104">
        <v>7.1639999999999997</v>
      </c>
      <c r="N996" s="104">
        <v>7.1470000000000002</v>
      </c>
      <c r="O996" s="105">
        <v>-2.2000000000000001E-3</v>
      </c>
      <c r="P996" s="225"/>
      <c r="Q996" s="228" t="str">
        <f t="shared" si="90"/>
        <v>25-10-2023</v>
      </c>
      <c r="R996" s="229">
        <f t="shared" si="91"/>
        <v>4.9610000000000003</v>
      </c>
      <c r="S996" s="230">
        <f t="shared" si="92"/>
        <v>2.9600000000000001E-2</v>
      </c>
      <c r="T996" s="229">
        <f t="shared" si="93"/>
        <v>7.343</v>
      </c>
      <c r="U996" s="230">
        <f t="shared" si="94"/>
        <v>-5.3E-3</v>
      </c>
      <c r="V996" s="229">
        <f t="shared" si="95"/>
        <v>2.3819999999999997</v>
      </c>
    </row>
    <row r="997" spans="2:22">
      <c r="B997" s="120" t="s">
        <v>2324</v>
      </c>
      <c r="C997" s="104">
        <v>4.8490000000000002</v>
      </c>
      <c r="D997" s="104">
        <v>4.9489999999999998</v>
      </c>
      <c r="E997" s="104">
        <v>4.9889999999999999</v>
      </c>
      <c r="F997" s="104">
        <v>4.8380000000000001</v>
      </c>
      <c r="G997" s="105">
        <v>-2.2700000000000001E-2</v>
      </c>
      <c r="H997" s="225"/>
      <c r="I997" s="225"/>
      <c r="J997" s="120" t="s">
        <v>2366</v>
      </c>
      <c r="K997" s="104">
        <v>7.1440000000000001</v>
      </c>
      <c r="L997" s="104">
        <v>7.1520000000000001</v>
      </c>
      <c r="M997" s="104">
        <v>7.1520000000000001</v>
      </c>
      <c r="N997" s="104">
        <v>7.1390000000000002</v>
      </c>
      <c r="O997" s="105">
        <v>-1.5E-3</v>
      </c>
      <c r="P997" s="225"/>
      <c r="Q997" s="228" t="str">
        <f t="shared" si="90"/>
        <v>26-10-2023</v>
      </c>
      <c r="R997" s="229">
        <f t="shared" si="91"/>
        <v>4.8490000000000002</v>
      </c>
      <c r="S997" s="230">
        <f t="shared" si="92"/>
        <v>-2.2700000000000001E-2</v>
      </c>
      <c r="T997" s="229">
        <f t="shared" si="93"/>
        <v>7.3659999999999997</v>
      </c>
      <c r="U997" s="230">
        <f t="shared" si="94"/>
        <v>3.0999999999999999E-3</v>
      </c>
      <c r="V997" s="229">
        <f t="shared" si="95"/>
        <v>2.5169999999999995</v>
      </c>
    </row>
    <row r="998" spans="2:22">
      <c r="B998" s="120" t="s">
        <v>2325</v>
      </c>
      <c r="C998" s="104">
        <v>4.8449999999999998</v>
      </c>
      <c r="D998" s="104">
        <v>4.8529999999999998</v>
      </c>
      <c r="E998" s="104">
        <v>4.8920000000000003</v>
      </c>
      <c r="F998" s="104">
        <v>4.83</v>
      </c>
      <c r="G998" s="105">
        <v>-6.9999999999999999E-4</v>
      </c>
      <c r="H998" s="225"/>
      <c r="I998" s="225"/>
      <c r="J998" s="119">
        <v>45293</v>
      </c>
      <c r="K998" s="104">
        <v>7.0640000000000001</v>
      </c>
      <c r="L998" s="104">
        <v>7.1289999999999996</v>
      </c>
      <c r="M998" s="104">
        <v>7.1349999999999998</v>
      </c>
      <c r="N998" s="104">
        <v>7.0389999999999997</v>
      </c>
      <c r="O998" s="105">
        <v>-1.12E-2</v>
      </c>
      <c r="P998" s="225"/>
      <c r="Q998" s="228" t="str">
        <f t="shared" si="90"/>
        <v>27-10-2023</v>
      </c>
      <c r="R998" s="229">
        <f t="shared" si="91"/>
        <v>4.8449999999999998</v>
      </c>
      <c r="S998" s="230">
        <f t="shared" si="92"/>
        <v>-6.9999999999999999E-4</v>
      </c>
      <c r="T998" s="229">
        <f t="shared" si="93"/>
        <v>7.351</v>
      </c>
      <c r="U998" s="230">
        <f t="shared" si="94"/>
        <v>-2E-3</v>
      </c>
      <c r="V998" s="229">
        <f t="shared" si="95"/>
        <v>2.5060000000000002</v>
      </c>
    </row>
    <row r="999" spans="2:22">
      <c r="B999" s="120" t="s">
        <v>2326</v>
      </c>
      <c r="C999" s="104">
        <v>4.8879999999999999</v>
      </c>
      <c r="D999" s="104">
        <v>4.8769999999999998</v>
      </c>
      <c r="E999" s="104">
        <v>4.9219999999999997</v>
      </c>
      <c r="F999" s="104">
        <v>4.835</v>
      </c>
      <c r="G999" s="105">
        <v>8.8000000000000005E-3</v>
      </c>
      <c r="H999" s="225"/>
      <c r="I999" s="225"/>
      <c r="J999" s="119">
        <v>45324</v>
      </c>
      <c r="K999" s="104">
        <v>7.05</v>
      </c>
      <c r="L999" s="104">
        <v>7.0540000000000003</v>
      </c>
      <c r="M999" s="104">
        <v>7.0579999999999998</v>
      </c>
      <c r="N999" s="104">
        <v>7.0209999999999999</v>
      </c>
      <c r="O999" s="105">
        <v>-2E-3</v>
      </c>
      <c r="P999" s="225"/>
      <c r="Q999" s="228" t="str">
        <f t="shared" si="90"/>
        <v>30-10-2023</v>
      </c>
      <c r="R999" s="229">
        <f t="shared" si="91"/>
        <v>4.8879999999999999</v>
      </c>
      <c r="S999" s="230">
        <f t="shared" si="92"/>
        <v>8.8000000000000005E-3</v>
      </c>
      <c r="T999" s="229">
        <f t="shared" si="93"/>
        <v>7.3689999999999998</v>
      </c>
      <c r="U999" s="230">
        <f t="shared" si="94"/>
        <v>2.3999999999999998E-3</v>
      </c>
      <c r="V999" s="229">
        <f t="shared" si="95"/>
        <v>2.4809999999999999</v>
      </c>
    </row>
    <row r="1000" spans="2:22">
      <c r="B1000" s="120" t="s">
        <v>2327</v>
      </c>
      <c r="C1000" s="104">
        <v>4.9260000000000002</v>
      </c>
      <c r="D1000" s="104">
        <v>4.8920000000000003</v>
      </c>
      <c r="E1000" s="104">
        <v>4.9329999999999998</v>
      </c>
      <c r="F1000" s="104">
        <v>4.8029999999999999</v>
      </c>
      <c r="G1000" s="105">
        <v>7.9000000000000008E-3</v>
      </c>
      <c r="H1000" s="225"/>
      <c r="I1000" s="225"/>
      <c r="J1000" s="119">
        <v>45414</v>
      </c>
      <c r="K1000" s="104">
        <v>7.0910000000000002</v>
      </c>
      <c r="L1000" s="104">
        <v>7.0919999999999996</v>
      </c>
      <c r="M1000" s="104">
        <v>7.0960000000000001</v>
      </c>
      <c r="N1000" s="104">
        <v>7.0709999999999997</v>
      </c>
      <c r="O1000" s="105">
        <v>5.7999999999999996E-3</v>
      </c>
      <c r="P1000" s="225"/>
      <c r="Q1000" s="228" t="str">
        <f t="shared" si="90"/>
        <v>31-10-2023</v>
      </c>
      <c r="R1000" s="229">
        <f t="shared" si="91"/>
        <v>4.9260000000000002</v>
      </c>
      <c r="S1000" s="230">
        <f t="shared" si="92"/>
        <v>7.9000000000000008E-3</v>
      </c>
      <c r="T1000" s="229">
        <f t="shared" si="93"/>
        <v>7.351</v>
      </c>
      <c r="U1000" s="230">
        <f t="shared" si="94"/>
        <v>-2.3999999999999998E-3</v>
      </c>
      <c r="V1000" s="229">
        <f t="shared" si="95"/>
        <v>2.4249999999999998</v>
      </c>
    </row>
    <row r="1001" spans="2:22">
      <c r="B1001" s="119">
        <v>44937</v>
      </c>
      <c r="C1001" s="104">
        <v>4.734</v>
      </c>
      <c r="D1001" s="104">
        <v>4.9260000000000002</v>
      </c>
      <c r="E1001" s="104">
        <v>4.9349999999999996</v>
      </c>
      <c r="F1001" s="104">
        <v>4.734</v>
      </c>
      <c r="G1001" s="105">
        <v>-3.9E-2</v>
      </c>
      <c r="H1001" s="225"/>
      <c r="I1001" s="225"/>
      <c r="J1001" s="119">
        <v>45445</v>
      </c>
      <c r="K1001" s="104">
        <v>7.0919999999999996</v>
      </c>
      <c r="L1001" s="104">
        <v>7.0960000000000001</v>
      </c>
      <c r="M1001" s="104">
        <v>7.0960000000000001</v>
      </c>
      <c r="N1001" s="104">
        <v>7.07</v>
      </c>
      <c r="O1001" s="105">
        <v>1E-4</v>
      </c>
      <c r="P1001" s="225"/>
      <c r="Q1001" s="228">
        <f t="shared" si="90"/>
        <v>44937</v>
      </c>
      <c r="R1001" s="229">
        <f t="shared" si="91"/>
        <v>4.734</v>
      </c>
      <c r="S1001" s="230">
        <f t="shared" si="92"/>
        <v>-3.9E-2</v>
      </c>
      <c r="T1001" s="229">
        <f t="shared" si="93"/>
        <v>7.3579999999999997</v>
      </c>
      <c r="U1001" s="230">
        <f t="shared" si="94"/>
        <v>1E-3</v>
      </c>
      <c r="V1001" s="229">
        <f t="shared" si="95"/>
        <v>2.6239999999999997</v>
      </c>
    </row>
    <row r="1002" spans="2:22">
      <c r="B1002" s="119">
        <v>44968</v>
      </c>
      <c r="C1002" s="104">
        <v>4.6609999999999996</v>
      </c>
      <c r="D1002" s="104">
        <v>4.7169999999999996</v>
      </c>
      <c r="E1002" s="104">
        <v>4.7489999999999997</v>
      </c>
      <c r="F1002" s="104">
        <v>4.6260000000000003</v>
      </c>
      <c r="G1002" s="105">
        <v>-1.54E-2</v>
      </c>
      <c r="H1002" s="225"/>
      <c r="I1002" s="225"/>
      <c r="J1002" s="119">
        <v>45475</v>
      </c>
      <c r="K1002" s="104">
        <v>7.0739999999999998</v>
      </c>
      <c r="L1002" s="104">
        <v>7.0750000000000002</v>
      </c>
      <c r="M1002" s="104">
        <v>7.0780000000000003</v>
      </c>
      <c r="N1002" s="104">
        <v>7.0640000000000001</v>
      </c>
      <c r="O1002" s="105">
        <v>-2.5000000000000001E-3</v>
      </c>
      <c r="P1002" s="225"/>
      <c r="Q1002" s="228">
        <f t="shared" si="90"/>
        <v>44968</v>
      </c>
      <c r="R1002" s="229">
        <f t="shared" si="91"/>
        <v>4.6609999999999996</v>
      </c>
      <c r="S1002" s="230">
        <f t="shared" si="92"/>
        <v>-1.54E-2</v>
      </c>
      <c r="T1002" s="229">
        <f t="shared" si="93"/>
        <v>7.3220000000000001</v>
      </c>
      <c r="U1002" s="230">
        <f t="shared" si="94"/>
        <v>-4.8999999999999998E-3</v>
      </c>
      <c r="V1002" s="229">
        <f t="shared" si="95"/>
        <v>2.6610000000000005</v>
      </c>
    </row>
    <row r="1003" spans="2:22">
      <c r="B1003" s="119">
        <v>44996</v>
      </c>
      <c r="C1003" s="104">
        <v>4.5759999999999996</v>
      </c>
      <c r="D1003" s="104">
        <v>4.6619999999999999</v>
      </c>
      <c r="E1003" s="104">
        <v>4.6779999999999999</v>
      </c>
      <c r="F1003" s="104">
        <v>4.484</v>
      </c>
      <c r="G1003" s="105">
        <v>-1.8200000000000001E-2</v>
      </c>
      <c r="H1003" s="225"/>
      <c r="I1003" s="225"/>
      <c r="J1003" s="119">
        <v>45506</v>
      </c>
      <c r="K1003" s="104">
        <v>7.0819999999999999</v>
      </c>
      <c r="L1003" s="104">
        <v>7.0730000000000004</v>
      </c>
      <c r="M1003" s="104">
        <v>7.0919999999999996</v>
      </c>
      <c r="N1003" s="104">
        <v>7.048</v>
      </c>
      <c r="O1003" s="105">
        <v>1.1000000000000001E-3</v>
      </c>
      <c r="P1003" s="225"/>
      <c r="Q1003" s="228">
        <f t="shared" si="90"/>
        <v>44996</v>
      </c>
      <c r="R1003" s="229">
        <f t="shared" si="91"/>
        <v>4.5759999999999996</v>
      </c>
      <c r="S1003" s="230">
        <f t="shared" si="92"/>
        <v>-1.8200000000000001E-2</v>
      </c>
      <c r="T1003" s="229">
        <f t="shared" si="93"/>
        <v>7.3170000000000002</v>
      </c>
      <c r="U1003" s="230">
        <f t="shared" si="94"/>
        <v>-6.9999999999999999E-4</v>
      </c>
      <c r="V1003" s="229">
        <f t="shared" si="95"/>
        <v>2.7410000000000005</v>
      </c>
    </row>
    <row r="1004" spans="2:22">
      <c r="B1004" s="119">
        <v>45088</v>
      </c>
      <c r="C1004" s="104">
        <v>4.6470000000000002</v>
      </c>
      <c r="D1004" s="104">
        <v>4.5890000000000004</v>
      </c>
      <c r="E1004" s="104">
        <v>4.6680000000000001</v>
      </c>
      <c r="F1004" s="104">
        <v>4.5759999999999996</v>
      </c>
      <c r="G1004" s="105">
        <v>1.54E-2</v>
      </c>
      <c r="H1004" s="225"/>
      <c r="I1004" s="225"/>
      <c r="J1004" s="119">
        <v>45537</v>
      </c>
      <c r="K1004" s="104">
        <v>7.1139999999999999</v>
      </c>
      <c r="L1004" s="104">
        <v>7.0910000000000002</v>
      </c>
      <c r="M1004" s="104">
        <v>7.1180000000000003</v>
      </c>
      <c r="N1004" s="104">
        <v>7.0750000000000002</v>
      </c>
      <c r="O1004" s="105">
        <v>4.4999999999999997E-3</v>
      </c>
      <c r="P1004" s="225"/>
      <c r="Q1004" s="228">
        <f t="shared" si="90"/>
        <v>45088</v>
      </c>
      <c r="R1004" s="229">
        <f t="shared" si="91"/>
        <v>4.6470000000000002</v>
      </c>
      <c r="S1004" s="230">
        <f t="shared" si="92"/>
        <v>1.54E-2</v>
      </c>
      <c r="T1004" s="229">
        <f t="shared" si="93"/>
        <v>7.3049999999999997</v>
      </c>
      <c r="U1004" s="230">
        <f t="shared" si="94"/>
        <v>-1.6000000000000001E-3</v>
      </c>
      <c r="V1004" s="229">
        <f t="shared" si="95"/>
        <v>2.6579999999999995</v>
      </c>
    </row>
    <row r="1005" spans="2:22">
      <c r="B1005" s="119">
        <v>45118</v>
      </c>
      <c r="C1005" s="104">
        <v>4.569</v>
      </c>
      <c r="D1005" s="104">
        <v>4.6390000000000002</v>
      </c>
      <c r="E1005" s="104">
        <v>4.6619999999999999</v>
      </c>
      <c r="F1005" s="104">
        <v>4.5439999999999996</v>
      </c>
      <c r="G1005" s="105">
        <v>-1.6899999999999998E-2</v>
      </c>
      <c r="H1005" s="225"/>
      <c r="I1005" s="225"/>
      <c r="J1005" s="119">
        <v>45628</v>
      </c>
      <c r="K1005" s="104">
        <v>7.0970000000000004</v>
      </c>
      <c r="L1005" s="104">
        <v>7.12</v>
      </c>
      <c r="M1005" s="104">
        <v>7.12</v>
      </c>
      <c r="N1005" s="104">
        <v>7.09</v>
      </c>
      <c r="O1005" s="105">
        <v>-2.3999999999999998E-3</v>
      </c>
      <c r="P1005" s="225"/>
      <c r="Q1005" s="228">
        <f t="shared" si="90"/>
        <v>45118</v>
      </c>
      <c r="R1005" s="229">
        <f t="shared" si="91"/>
        <v>4.569</v>
      </c>
      <c r="S1005" s="230">
        <f t="shared" si="92"/>
        <v>-1.6899999999999998E-2</v>
      </c>
      <c r="T1005" s="229">
        <f t="shared" si="93"/>
        <v>7.28</v>
      </c>
      <c r="U1005" s="230">
        <f t="shared" si="94"/>
        <v>-3.3999999999999998E-3</v>
      </c>
      <c r="V1005" s="229">
        <f t="shared" si="95"/>
        <v>2.7110000000000003</v>
      </c>
    </row>
    <row r="1006" spans="2:22">
      <c r="B1006" s="119">
        <v>45149</v>
      </c>
      <c r="C1006" s="104">
        <v>4.492</v>
      </c>
      <c r="D1006" s="104">
        <v>4.5789999999999997</v>
      </c>
      <c r="E1006" s="104">
        <v>4.6139999999999999</v>
      </c>
      <c r="F1006" s="104">
        <v>4.4880000000000004</v>
      </c>
      <c r="G1006" s="105">
        <v>-1.67E-2</v>
      </c>
      <c r="H1006" s="225"/>
      <c r="I1006" s="225"/>
      <c r="J1006" s="120" t="s">
        <v>2367</v>
      </c>
      <c r="K1006" s="104">
        <v>7.0970000000000004</v>
      </c>
      <c r="L1006" s="104">
        <v>7.1050000000000004</v>
      </c>
      <c r="M1006" s="104">
        <v>7.109</v>
      </c>
      <c r="N1006" s="104">
        <v>7.0960000000000001</v>
      </c>
      <c r="O1006" s="105">
        <v>0</v>
      </c>
      <c r="P1006" s="225"/>
      <c r="Q1006" s="228">
        <f t="shared" si="90"/>
        <v>45149</v>
      </c>
      <c r="R1006" s="229">
        <f t="shared" si="91"/>
        <v>4.492</v>
      </c>
      <c r="S1006" s="230">
        <f t="shared" si="92"/>
        <v>-1.67E-2</v>
      </c>
      <c r="T1006" s="229">
        <f t="shared" si="93"/>
        <v>7.266</v>
      </c>
      <c r="U1006" s="230">
        <f t="shared" si="94"/>
        <v>-1.9E-3</v>
      </c>
      <c r="V1006" s="229">
        <f t="shared" si="95"/>
        <v>2.774</v>
      </c>
    </row>
    <row r="1007" spans="2:22">
      <c r="B1007" s="119">
        <v>45180</v>
      </c>
      <c r="C1007" s="104">
        <v>4.6319999999999997</v>
      </c>
      <c r="D1007" s="104">
        <v>4.484</v>
      </c>
      <c r="E1007" s="104">
        <v>4.6539999999999999</v>
      </c>
      <c r="F1007" s="104">
        <v>4.4729999999999999</v>
      </c>
      <c r="G1007" s="105">
        <v>3.1099999999999999E-2</v>
      </c>
      <c r="H1007" s="225"/>
      <c r="I1007" s="225"/>
      <c r="J1007" s="120" t="s">
        <v>2368</v>
      </c>
      <c r="K1007" s="104">
        <v>7.1139999999999999</v>
      </c>
      <c r="L1007" s="104">
        <v>7.1360000000000001</v>
      </c>
      <c r="M1007" s="104">
        <v>7.14</v>
      </c>
      <c r="N1007" s="104">
        <v>7.11</v>
      </c>
      <c r="O1007" s="105">
        <v>2.3999999999999998E-3</v>
      </c>
      <c r="P1007" s="225"/>
      <c r="Q1007" s="228">
        <f t="shared" si="90"/>
        <v>45180</v>
      </c>
      <c r="R1007" s="229">
        <f t="shared" si="91"/>
        <v>4.6319999999999997</v>
      </c>
      <c r="S1007" s="230">
        <f t="shared" si="92"/>
        <v>3.1099999999999999E-2</v>
      </c>
      <c r="T1007" s="229">
        <f t="shared" si="93"/>
        <v>7.2690000000000001</v>
      </c>
      <c r="U1007" s="230">
        <f t="shared" si="94"/>
        <v>4.0000000000000002E-4</v>
      </c>
      <c r="V1007" s="229">
        <f t="shared" si="95"/>
        <v>2.6370000000000005</v>
      </c>
    </row>
    <row r="1008" spans="2:22">
      <c r="B1008" s="119">
        <v>45210</v>
      </c>
      <c r="C1008" s="104">
        <v>4.6459999999999999</v>
      </c>
      <c r="D1008" s="104">
        <v>4.6399999999999997</v>
      </c>
      <c r="E1008" s="104">
        <v>4.6539999999999999</v>
      </c>
      <c r="F1008" s="104">
        <v>4.5670000000000002</v>
      </c>
      <c r="G1008" s="105">
        <v>3.0000000000000001E-3</v>
      </c>
      <c r="H1008" s="225"/>
      <c r="I1008" s="225"/>
      <c r="J1008" s="120" t="s">
        <v>2369</v>
      </c>
      <c r="K1008" s="104">
        <v>7.085</v>
      </c>
      <c r="L1008" s="104">
        <v>7.1040000000000001</v>
      </c>
      <c r="M1008" s="104">
        <v>7.1040000000000001</v>
      </c>
      <c r="N1008" s="104">
        <v>7.0789999999999997</v>
      </c>
      <c r="O1008" s="105">
        <v>-4.1000000000000003E-3</v>
      </c>
      <c r="P1008" s="225"/>
      <c r="Q1008" s="228">
        <f t="shared" si="90"/>
        <v>45210</v>
      </c>
      <c r="R1008" s="229">
        <f t="shared" si="91"/>
        <v>4.6459999999999999</v>
      </c>
      <c r="S1008" s="230">
        <f t="shared" si="92"/>
        <v>3.0000000000000001E-3</v>
      </c>
      <c r="T1008" s="229">
        <f t="shared" si="93"/>
        <v>7.3</v>
      </c>
      <c r="U1008" s="230">
        <f t="shared" si="94"/>
        <v>4.3E-3</v>
      </c>
      <c r="V1008" s="229">
        <f t="shared" si="95"/>
        <v>2.6539999999999999</v>
      </c>
    </row>
    <row r="1009" spans="2:22">
      <c r="B1009" s="120" t="s">
        <v>2330</v>
      </c>
      <c r="C1009" s="104">
        <v>4.6379999999999999</v>
      </c>
      <c r="D1009" s="104">
        <v>4.6539999999999999</v>
      </c>
      <c r="E1009" s="104">
        <v>4.6959999999999997</v>
      </c>
      <c r="F1009" s="104">
        <v>4.6239999999999997</v>
      </c>
      <c r="G1009" s="105">
        <v>-1.6999999999999999E-3</v>
      </c>
      <c r="H1009" s="225"/>
      <c r="I1009" s="225"/>
      <c r="J1009" s="120" t="s">
        <v>2370</v>
      </c>
      <c r="K1009" s="104">
        <v>7.0990000000000002</v>
      </c>
      <c r="L1009" s="104">
        <v>7.0970000000000004</v>
      </c>
      <c r="M1009" s="104">
        <v>7.1029999999999998</v>
      </c>
      <c r="N1009" s="104">
        <v>7.0750000000000002</v>
      </c>
      <c r="O1009" s="105">
        <v>2E-3</v>
      </c>
      <c r="P1009" s="225"/>
      <c r="Q1009" s="228" t="str">
        <f t="shared" si="90"/>
        <v>13-11-2023</v>
      </c>
      <c r="R1009" s="229">
        <f t="shared" si="91"/>
        <v>4.6379999999999999</v>
      </c>
      <c r="S1009" s="230">
        <f t="shared" si="92"/>
        <v>-1.6999999999999999E-3</v>
      </c>
      <c r="T1009" s="229">
        <f t="shared" si="93"/>
        <v>7.2830000000000004</v>
      </c>
      <c r="U1009" s="230">
        <f t="shared" si="94"/>
        <v>-2.3E-3</v>
      </c>
      <c r="V1009" s="229">
        <f t="shared" si="95"/>
        <v>2.6450000000000005</v>
      </c>
    </row>
    <row r="1010" spans="2:22">
      <c r="B1010" s="120" t="s">
        <v>2371</v>
      </c>
      <c r="C1010" s="104">
        <v>4.4530000000000003</v>
      </c>
      <c r="D1010" s="104">
        <v>4.6440000000000001</v>
      </c>
      <c r="E1010" s="104">
        <v>4.6559999999999997</v>
      </c>
      <c r="F1010" s="104">
        <v>4.4320000000000004</v>
      </c>
      <c r="G1010" s="105">
        <v>-3.9800000000000002E-2</v>
      </c>
      <c r="H1010" s="225"/>
      <c r="I1010" s="225"/>
      <c r="J1010" s="120" t="s">
        <v>2372</v>
      </c>
      <c r="K1010" s="104">
        <v>7.0620000000000003</v>
      </c>
      <c r="L1010" s="104">
        <v>7.1180000000000003</v>
      </c>
      <c r="M1010" s="104">
        <v>7.1180000000000003</v>
      </c>
      <c r="N1010" s="104">
        <v>7.06</v>
      </c>
      <c r="O1010" s="105">
        <v>-5.1999999999999998E-3</v>
      </c>
      <c r="P1010" s="225"/>
      <c r="Q1010" s="228">
        <f t="shared" si="90"/>
        <v>0</v>
      </c>
      <c r="R1010" s="229">
        <f t="shared" si="91"/>
        <v>0</v>
      </c>
      <c r="S1010" s="230">
        <f t="shared" si="92"/>
        <v>0</v>
      </c>
      <c r="T1010" s="229">
        <f t="shared" si="93"/>
        <v>0</v>
      </c>
      <c r="U1010" s="230">
        <f t="shared" si="94"/>
        <v>0</v>
      </c>
      <c r="V1010" s="229">
        <f t="shared" si="95"/>
        <v>0</v>
      </c>
    </row>
    <row r="1011" spans="2:22">
      <c r="B1011" s="120" t="s">
        <v>2331</v>
      </c>
      <c r="C1011" s="104">
        <v>4.5369999999999999</v>
      </c>
      <c r="D1011" s="104">
        <v>4.4450000000000003</v>
      </c>
      <c r="E1011" s="104">
        <v>4.5590000000000002</v>
      </c>
      <c r="F1011" s="104">
        <v>4.4260000000000002</v>
      </c>
      <c r="G1011" s="105">
        <v>1.89E-2</v>
      </c>
      <c r="H1011" s="225"/>
      <c r="I1011" s="225"/>
      <c r="J1011" s="120" t="s">
        <v>2373</v>
      </c>
      <c r="K1011" s="104">
        <v>7.0449999999999999</v>
      </c>
      <c r="L1011" s="104">
        <v>7.0650000000000004</v>
      </c>
      <c r="M1011" s="104">
        <v>7.0650000000000004</v>
      </c>
      <c r="N1011" s="104">
        <v>7.0380000000000003</v>
      </c>
      <c r="O1011" s="105">
        <v>-2.3999999999999998E-3</v>
      </c>
      <c r="P1011" s="225"/>
      <c r="Q1011" s="228" t="str">
        <f t="shared" si="90"/>
        <v>15-11-2023</v>
      </c>
      <c r="R1011" s="229">
        <f t="shared" si="91"/>
        <v>4.5369999999999999</v>
      </c>
      <c r="S1011" s="230">
        <f t="shared" si="92"/>
        <v>1.89E-2</v>
      </c>
      <c r="T1011" s="229">
        <f t="shared" si="93"/>
        <v>7.2249999999999996</v>
      </c>
      <c r="U1011" s="230">
        <f t="shared" si="94"/>
        <v>-8.0000000000000002E-3</v>
      </c>
      <c r="V1011" s="229">
        <f t="shared" si="95"/>
        <v>2.6879999999999997</v>
      </c>
    </row>
    <row r="1012" spans="2:22">
      <c r="B1012" s="120" t="s">
        <v>2332</v>
      </c>
      <c r="C1012" s="104">
        <v>4.4409999999999998</v>
      </c>
      <c r="D1012" s="104">
        <v>4.5229999999999997</v>
      </c>
      <c r="E1012" s="104">
        <v>4.5270000000000001</v>
      </c>
      <c r="F1012" s="104">
        <v>4.4320000000000004</v>
      </c>
      <c r="G1012" s="105">
        <v>-2.1100000000000001E-2</v>
      </c>
      <c r="H1012" s="225"/>
      <c r="I1012" s="225"/>
      <c r="J1012" s="120" t="s">
        <v>2374</v>
      </c>
      <c r="K1012" s="104">
        <v>7.0620000000000003</v>
      </c>
      <c r="L1012" s="104">
        <v>7.0620000000000003</v>
      </c>
      <c r="M1012" s="104">
        <v>7.0759999999999996</v>
      </c>
      <c r="N1012" s="104">
        <v>7.0449999999999999</v>
      </c>
      <c r="O1012" s="105">
        <v>2.3999999999999998E-3</v>
      </c>
      <c r="P1012" s="225"/>
      <c r="Q1012" s="228" t="str">
        <f t="shared" si="90"/>
        <v>16-11-2023</v>
      </c>
      <c r="R1012" s="229">
        <f t="shared" si="91"/>
        <v>4.4409999999999998</v>
      </c>
      <c r="S1012" s="230">
        <f t="shared" si="92"/>
        <v>-2.1100000000000001E-2</v>
      </c>
      <c r="T1012" s="229">
        <f t="shared" si="93"/>
        <v>7.2320000000000002</v>
      </c>
      <c r="U1012" s="230">
        <f t="shared" si="94"/>
        <v>1E-3</v>
      </c>
      <c r="V1012" s="229">
        <f t="shared" si="95"/>
        <v>2.7910000000000004</v>
      </c>
    </row>
    <row r="1013" spans="2:22">
      <c r="B1013" s="120" t="s">
        <v>2333</v>
      </c>
      <c r="C1013" s="104">
        <v>4.4390000000000001</v>
      </c>
      <c r="D1013" s="104">
        <v>4.4390000000000001</v>
      </c>
      <c r="E1013" s="104">
        <v>4.4690000000000003</v>
      </c>
      <c r="F1013" s="104">
        <v>4.3789999999999996</v>
      </c>
      <c r="G1013" s="105">
        <v>-5.0000000000000001E-4</v>
      </c>
      <c r="H1013" s="225"/>
      <c r="I1013" s="225"/>
      <c r="J1013" s="120" t="s">
        <v>2375</v>
      </c>
      <c r="K1013" s="104">
        <v>7.077</v>
      </c>
      <c r="L1013" s="104">
        <v>7.0739999999999998</v>
      </c>
      <c r="M1013" s="104">
        <v>7.0810000000000004</v>
      </c>
      <c r="N1013" s="104">
        <v>7.0620000000000003</v>
      </c>
      <c r="O1013" s="105">
        <v>2.0999999999999999E-3</v>
      </c>
      <c r="P1013" s="225"/>
      <c r="Q1013" s="228" t="str">
        <f t="shared" si="90"/>
        <v>17-11-2023</v>
      </c>
      <c r="R1013" s="229">
        <f t="shared" si="91"/>
        <v>4.4390000000000001</v>
      </c>
      <c r="S1013" s="230">
        <f t="shared" si="92"/>
        <v>-5.0000000000000001E-4</v>
      </c>
      <c r="T1013" s="229">
        <f t="shared" si="93"/>
        <v>7.2119999999999997</v>
      </c>
      <c r="U1013" s="230">
        <f t="shared" si="94"/>
        <v>-2.8E-3</v>
      </c>
      <c r="V1013" s="229">
        <f t="shared" si="95"/>
        <v>2.7729999999999997</v>
      </c>
    </row>
    <row r="1014" spans="2:22">
      <c r="B1014" s="120" t="s">
        <v>2334</v>
      </c>
      <c r="C1014" s="104">
        <v>4.4260000000000002</v>
      </c>
      <c r="D1014" s="104">
        <v>4.4610000000000003</v>
      </c>
      <c r="E1014" s="104">
        <v>4.4880000000000004</v>
      </c>
      <c r="F1014" s="104">
        <v>4.41</v>
      </c>
      <c r="G1014" s="105">
        <v>-3.0999999999999999E-3</v>
      </c>
      <c r="H1014" s="225"/>
      <c r="I1014" s="225"/>
      <c r="J1014" s="120" t="s">
        <v>2376</v>
      </c>
      <c r="K1014" s="104">
        <v>7.0629999999999997</v>
      </c>
      <c r="L1014" s="104">
        <v>7.0549999999999997</v>
      </c>
      <c r="M1014" s="104">
        <v>7.0659999999999998</v>
      </c>
      <c r="N1014" s="104">
        <v>7.0460000000000003</v>
      </c>
      <c r="O1014" s="105">
        <v>-2E-3</v>
      </c>
      <c r="P1014" s="225"/>
      <c r="Q1014" s="228" t="str">
        <f t="shared" si="90"/>
        <v>20-11-2023</v>
      </c>
      <c r="R1014" s="229">
        <f t="shared" si="91"/>
        <v>4.4260000000000002</v>
      </c>
      <c r="S1014" s="230">
        <f t="shared" si="92"/>
        <v>-3.0999999999999999E-3</v>
      </c>
      <c r="T1014" s="229">
        <f t="shared" si="93"/>
        <v>7.2519999999999998</v>
      </c>
      <c r="U1014" s="230">
        <f t="shared" si="94"/>
        <v>5.4999999999999997E-3</v>
      </c>
      <c r="V1014" s="229">
        <f t="shared" si="95"/>
        <v>2.8259999999999996</v>
      </c>
    </row>
    <row r="1015" spans="2:22">
      <c r="B1015" s="120" t="s">
        <v>2335</v>
      </c>
      <c r="C1015" s="104">
        <v>4.3979999999999997</v>
      </c>
      <c r="D1015" s="104">
        <v>4.4139999999999997</v>
      </c>
      <c r="E1015" s="104">
        <v>4.4429999999999996</v>
      </c>
      <c r="F1015" s="104">
        <v>4.383</v>
      </c>
      <c r="G1015" s="105">
        <v>-6.1999999999999998E-3</v>
      </c>
      <c r="H1015" s="225"/>
      <c r="I1015" s="225"/>
      <c r="J1015" s="120" t="s">
        <v>2377</v>
      </c>
      <c r="K1015" s="104">
        <v>7.0679999999999996</v>
      </c>
      <c r="L1015" s="104">
        <v>7.0739999999999998</v>
      </c>
      <c r="M1015" s="104">
        <v>7.0739999999999998</v>
      </c>
      <c r="N1015" s="104">
        <v>7.0609999999999999</v>
      </c>
      <c r="O1015" s="105">
        <v>6.9999999999999999E-4</v>
      </c>
      <c r="P1015" s="225"/>
      <c r="Q1015" s="228" t="str">
        <f t="shared" si="90"/>
        <v>21-11-2023</v>
      </c>
      <c r="R1015" s="229">
        <f t="shared" si="91"/>
        <v>4.3979999999999997</v>
      </c>
      <c r="S1015" s="230">
        <f t="shared" si="92"/>
        <v>-6.1999999999999998E-3</v>
      </c>
      <c r="T1015" s="229">
        <f t="shared" si="93"/>
        <v>7.2690000000000001</v>
      </c>
      <c r="U1015" s="230">
        <f t="shared" si="94"/>
        <v>2.3E-3</v>
      </c>
      <c r="V1015" s="229">
        <f t="shared" si="95"/>
        <v>2.8710000000000004</v>
      </c>
    </row>
    <row r="1016" spans="2:22">
      <c r="B1016" s="120" t="s">
        <v>2336</v>
      </c>
      <c r="C1016" s="104">
        <v>4.4080000000000004</v>
      </c>
      <c r="D1016" s="104">
        <v>4.3940000000000001</v>
      </c>
      <c r="E1016" s="104">
        <v>4.4470000000000001</v>
      </c>
      <c r="F1016" s="104">
        <v>4.3630000000000004</v>
      </c>
      <c r="G1016" s="105">
        <v>2.2000000000000001E-3</v>
      </c>
      <c r="H1016" s="225"/>
      <c r="I1016" s="225"/>
      <c r="J1016" s="120" t="s">
        <v>2378</v>
      </c>
      <c r="K1016" s="104">
        <v>7.0650000000000004</v>
      </c>
      <c r="L1016" s="104">
        <v>7.0759999999999996</v>
      </c>
      <c r="M1016" s="104">
        <v>7.0759999999999996</v>
      </c>
      <c r="N1016" s="104">
        <v>7.06</v>
      </c>
      <c r="O1016" s="105">
        <v>-4.0000000000000002E-4</v>
      </c>
      <c r="P1016" s="225"/>
      <c r="Q1016" s="228" t="str">
        <f t="shared" si="90"/>
        <v>22-11-2023</v>
      </c>
      <c r="R1016" s="229">
        <f t="shared" si="91"/>
        <v>4.4080000000000004</v>
      </c>
      <c r="S1016" s="230">
        <f t="shared" si="92"/>
        <v>2.2000000000000001E-3</v>
      </c>
      <c r="T1016" s="229">
        <f t="shared" si="93"/>
        <v>7.2469999999999999</v>
      </c>
      <c r="U1016" s="230">
        <f t="shared" si="94"/>
        <v>-3.0000000000000001E-3</v>
      </c>
      <c r="V1016" s="229">
        <f t="shared" si="95"/>
        <v>2.8389999999999995</v>
      </c>
    </row>
    <row r="1017" spans="2:22">
      <c r="B1017" s="120" t="s">
        <v>2337</v>
      </c>
      <c r="C1017" s="104">
        <v>4.4530000000000003</v>
      </c>
      <c r="D1017" s="104">
        <v>4.4050000000000002</v>
      </c>
      <c r="E1017" s="104">
        <v>4.4640000000000004</v>
      </c>
      <c r="F1017" s="104">
        <v>4.391</v>
      </c>
      <c r="G1017" s="105">
        <v>1.0200000000000001E-2</v>
      </c>
      <c r="H1017" s="225"/>
      <c r="I1017" s="225"/>
      <c r="J1017" s="120" t="s">
        <v>2379</v>
      </c>
      <c r="K1017" s="104">
        <v>7.0780000000000003</v>
      </c>
      <c r="L1017" s="104">
        <v>7.0590000000000002</v>
      </c>
      <c r="M1017" s="104">
        <v>7.0819999999999999</v>
      </c>
      <c r="N1017" s="104">
        <v>7.0570000000000004</v>
      </c>
      <c r="O1017" s="105">
        <v>1.8E-3</v>
      </c>
      <c r="P1017" s="225"/>
      <c r="Q1017" s="228" t="str">
        <f t="shared" si="90"/>
        <v>23-11-2023</v>
      </c>
      <c r="R1017" s="229">
        <f t="shared" si="91"/>
        <v>4.4530000000000003</v>
      </c>
      <c r="S1017" s="230">
        <f t="shared" si="92"/>
        <v>1.0200000000000001E-2</v>
      </c>
      <c r="T1017" s="229">
        <f t="shared" si="93"/>
        <v>7.2530000000000001</v>
      </c>
      <c r="U1017" s="230">
        <f t="shared" si="94"/>
        <v>8.0000000000000004E-4</v>
      </c>
      <c r="V1017" s="229">
        <f t="shared" si="95"/>
        <v>2.8</v>
      </c>
    </row>
    <row r="1018" spans="2:22">
      <c r="B1018" s="120" t="s">
        <v>2338</v>
      </c>
      <c r="C1018" s="104">
        <v>4.4720000000000004</v>
      </c>
      <c r="D1018" s="104">
        <v>4.4509999999999996</v>
      </c>
      <c r="E1018" s="104">
        <v>4.4939999999999998</v>
      </c>
      <c r="F1018" s="104">
        <v>4.4429999999999996</v>
      </c>
      <c r="G1018" s="105">
        <v>4.4000000000000003E-3</v>
      </c>
      <c r="H1018" s="225"/>
      <c r="I1018" s="225"/>
      <c r="J1018" s="119">
        <v>45294</v>
      </c>
      <c r="K1018" s="104">
        <v>7.06</v>
      </c>
      <c r="L1018" s="104">
        <v>7.0620000000000003</v>
      </c>
      <c r="M1018" s="104">
        <v>7.0819999999999999</v>
      </c>
      <c r="N1018" s="104">
        <v>7.0570000000000004</v>
      </c>
      <c r="O1018" s="105">
        <v>-2.5000000000000001E-3</v>
      </c>
      <c r="P1018" s="225"/>
      <c r="Q1018" s="228" t="str">
        <f t="shared" si="90"/>
        <v>24-11-2023</v>
      </c>
      <c r="R1018" s="229">
        <f t="shared" si="91"/>
        <v>4.4720000000000004</v>
      </c>
      <c r="S1018" s="230">
        <f t="shared" si="92"/>
        <v>4.4000000000000003E-3</v>
      </c>
      <c r="T1018" s="229">
        <f t="shared" si="93"/>
        <v>7.2720000000000002</v>
      </c>
      <c r="U1018" s="230">
        <f t="shared" si="94"/>
        <v>2.5999999999999999E-3</v>
      </c>
      <c r="V1018" s="229">
        <f t="shared" si="95"/>
        <v>2.8</v>
      </c>
    </row>
    <row r="1019" spans="2:22">
      <c r="B1019" s="120" t="s">
        <v>2380</v>
      </c>
      <c r="C1019" s="104">
        <v>4.3899999999999997</v>
      </c>
      <c r="D1019" s="104">
        <v>4.492</v>
      </c>
      <c r="E1019" s="104">
        <v>4.5140000000000002</v>
      </c>
      <c r="F1019" s="104">
        <v>4.3810000000000002</v>
      </c>
      <c r="G1019" s="105">
        <v>-1.83E-2</v>
      </c>
      <c r="H1019" s="225"/>
      <c r="I1019" s="225"/>
      <c r="J1019" s="119">
        <v>45385</v>
      </c>
      <c r="K1019" s="104">
        <v>7.06</v>
      </c>
      <c r="L1019" s="104">
        <v>7.0510000000000002</v>
      </c>
      <c r="M1019" s="104">
        <v>7.0620000000000003</v>
      </c>
      <c r="N1019" s="104">
        <v>7.0469999999999997</v>
      </c>
      <c r="O1019" s="105">
        <v>0</v>
      </c>
      <c r="P1019" s="225"/>
      <c r="Q1019" s="228">
        <f t="shared" si="90"/>
        <v>0</v>
      </c>
      <c r="R1019" s="229">
        <f t="shared" si="91"/>
        <v>0</v>
      </c>
      <c r="S1019" s="230">
        <f t="shared" si="92"/>
        <v>0</v>
      </c>
      <c r="T1019" s="229">
        <f t="shared" si="93"/>
        <v>0</v>
      </c>
      <c r="U1019" s="230">
        <f t="shared" si="94"/>
        <v>0</v>
      </c>
      <c r="V1019" s="229">
        <f t="shared" si="95"/>
        <v>0</v>
      </c>
    </row>
    <row r="1020" spans="2:22">
      <c r="B1020" s="120" t="s">
        <v>2339</v>
      </c>
      <c r="C1020" s="104">
        <v>4.3250000000000002</v>
      </c>
      <c r="D1020" s="104">
        <v>4.4020000000000001</v>
      </c>
      <c r="E1020" s="104">
        <v>4.4219999999999997</v>
      </c>
      <c r="F1020" s="104">
        <v>4.3209999999999997</v>
      </c>
      <c r="G1020" s="105">
        <v>-1.4999999999999999E-2</v>
      </c>
      <c r="H1020" s="225"/>
      <c r="I1020" s="225"/>
      <c r="J1020" s="119">
        <v>45415</v>
      </c>
      <c r="K1020" s="104">
        <v>7.0570000000000004</v>
      </c>
      <c r="L1020" s="104">
        <v>7.0659999999999998</v>
      </c>
      <c r="M1020" s="104">
        <v>7.0659999999999998</v>
      </c>
      <c r="N1020" s="104">
        <v>7.0529999999999999</v>
      </c>
      <c r="O1020" s="105">
        <v>-4.0000000000000002E-4</v>
      </c>
      <c r="P1020" s="225"/>
      <c r="Q1020" s="228" t="str">
        <f t="shared" si="90"/>
        <v>28-11-2023</v>
      </c>
      <c r="R1020" s="229">
        <f t="shared" si="91"/>
        <v>4.3250000000000002</v>
      </c>
      <c r="S1020" s="230">
        <f t="shared" si="92"/>
        <v>-1.4999999999999999E-2</v>
      </c>
      <c r="T1020" s="229">
        <f t="shared" si="93"/>
        <v>7.2729999999999997</v>
      </c>
      <c r="U1020" s="230">
        <f t="shared" si="94"/>
        <v>1E-4</v>
      </c>
      <c r="V1020" s="229">
        <f t="shared" si="95"/>
        <v>2.9479999999999995</v>
      </c>
    </row>
    <row r="1021" spans="2:22">
      <c r="B1021" s="120" t="s">
        <v>2340</v>
      </c>
      <c r="C1021" s="104">
        <v>4.2590000000000003</v>
      </c>
      <c r="D1021" s="104">
        <v>4.319</v>
      </c>
      <c r="E1021" s="104">
        <v>4.3280000000000003</v>
      </c>
      <c r="F1021" s="104">
        <v>4.2530000000000001</v>
      </c>
      <c r="G1021" s="105">
        <v>-1.5100000000000001E-2</v>
      </c>
      <c r="H1021" s="225"/>
      <c r="I1021" s="225"/>
      <c r="J1021" s="119">
        <v>45446</v>
      </c>
      <c r="K1021" s="104">
        <v>7.0540000000000003</v>
      </c>
      <c r="L1021" s="104">
        <v>7.0529999999999999</v>
      </c>
      <c r="M1021" s="104">
        <v>7.0570000000000004</v>
      </c>
      <c r="N1021" s="104">
        <v>7.048</v>
      </c>
      <c r="O1021" s="105">
        <v>-4.0000000000000002E-4</v>
      </c>
      <c r="P1021" s="225"/>
      <c r="Q1021" s="228" t="str">
        <f t="shared" si="90"/>
        <v>29-11-2023</v>
      </c>
      <c r="R1021" s="229">
        <f t="shared" si="91"/>
        <v>4.2590000000000003</v>
      </c>
      <c r="S1021" s="230">
        <f t="shared" si="92"/>
        <v>-1.5100000000000001E-2</v>
      </c>
      <c r="T1021" s="229">
        <f t="shared" si="93"/>
        <v>7.2519999999999998</v>
      </c>
      <c r="U1021" s="230">
        <f t="shared" si="94"/>
        <v>-2.8999999999999998E-3</v>
      </c>
      <c r="V1021" s="229">
        <f t="shared" si="95"/>
        <v>2.9929999999999994</v>
      </c>
    </row>
    <row r="1022" spans="2:22">
      <c r="B1022" s="120" t="s">
        <v>2341</v>
      </c>
      <c r="C1022" s="104">
        <v>4.33</v>
      </c>
      <c r="D1022" s="104">
        <v>4.2670000000000003</v>
      </c>
      <c r="E1022" s="104">
        <v>4.3689999999999998</v>
      </c>
      <c r="F1022" s="104">
        <v>4.2469999999999999</v>
      </c>
      <c r="G1022" s="105">
        <v>1.67E-2</v>
      </c>
      <c r="H1022" s="225"/>
      <c r="I1022" s="225"/>
      <c r="J1022" s="119">
        <v>45476</v>
      </c>
      <c r="K1022" s="104">
        <v>7.0309999999999997</v>
      </c>
      <c r="L1022" s="104">
        <v>7.0540000000000003</v>
      </c>
      <c r="M1022" s="104">
        <v>7.0540000000000003</v>
      </c>
      <c r="N1022" s="104">
        <v>7.0259999999999998</v>
      </c>
      <c r="O1022" s="105">
        <v>-3.3E-3</v>
      </c>
      <c r="P1022" s="225"/>
      <c r="Q1022" s="228" t="str">
        <f t="shared" si="90"/>
        <v>30-11-2023</v>
      </c>
      <c r="R1022" s="229">
        <f t="shared" si="91"/>
        <v>4.33</v>
      </c>
      <c r="S1022" s="230">
        <f t="shared" si="92"/>
        <v>1.67E-2</v>
      </c>
      <c r="T1022" s="229">
        <f t="shared" si="93"/>
        <v>7.2789999999999999</v>
      </c>
      <c r="U1022" s="230">
        <f t="shared" si="94"/>
        <v>3.7000000000000002E-3</v>
      </c>
      <c r="V1022" s="229">
        <f t="shared" si="95"/>
        <v>2.9489999999999998</v>
      </c>
    </row>
    <row r="1023" spans="2:22">
      <c r="B1023" s="119">
        <v>44938</v>
      </c>
      <c r="C1023" s="104">
        <v>4.2089999999999996</v>
      </c>
      <c r="D1023" s="104">
        <v>4.3209999999999997</v>
      </c>
      <c r="E1023" s="104">
        <v>4.3490000000000002</v>
      </c>
      <c r="F1023" s="104">
        <v>4.1980000000000004</v>
      </c>
      <c r="G1023" s="105">
        <v>-2.8000000000000001E-2</v>
      </c>
      <c r="H1023" s="225"/>
      <c r="I1023" s="225"/>
      <c r="J1023" s="119">
        <v>45599</v>
      </c>
      <c r="K1023" s="104">
        <v>7.0140000000000002</v>
      </c>
      <c r="L1023" s="104">
        <v>7.0250000000000004</v>
      </c>
      <c r="M1023" s="104">
        <v>7.0250000000000004</v>
      </c>
      <c r="N1023" s="104">
        <v>7.0060000000000002</v>
      </c>
      <c r="O1023" s="105">
        <v>-2.3999999999999998E-3</v>
      </c>
      <c r="P1023" s="225"/>
      <c r="Q1023" s="228">
        <f t="shared" si="90"/>
        <v>44938</v>
      </c>
      <c r="R1023" s="229">
        <f t="shared" si="91"/>
        <v>4.2089999999999996</v>
      </c>
      <c r="S1023" s="230">
        <f t="shared" si="92"/>
        <v>-2.8000000000000001E-2</v>
      </c>
      <c r="T1023" s="229">
        <f t="shared" si="93"/>
        <v>7.29</v>
      </c>
      <c r="U1023" s="230">
        <f t="shared" si="94"/>
        <v>1.5E-3</v>
      </c>
      <c r="V1023" s="229">
        <f t="shared" si="95"/>
        <v>3.0810000000000004</v>
      </c>
    </row>
    <row r="1024" spans="2:22">
      <c r="B1024" s="119">
        <v>45028</v>
      </c>
      <c r="C1024" s="104">
        <v>4.2590000000000003</v>
      </c>
      <c r="D1024" s="104">
        <v>4.22</v>
      </c>
      <c r="E1024" s="104">
        <v>4.2990000000000004</v>
      </c>
      <c r="F1024" s="104">
        <v>4.22</v>
      </c>
      <c r="G1024" s="105">
        <v>1.18E-2</v>
      </c>
      <c r="H1024" s="225"/>
      <c r="I1024" s="225"/>
      <c r="J1024" s="119">
        <v>45629</v>
      </c>
      <c r="K1024" s="104">
        <v>7.0259999999999998</v>
      </c>
      <c r="L1024" s="104">
        <v>7.0250000000000004</v>
      </c>
      <c r="M1024" s="104">
        <v>7.0289999999999999</v>
      </c>
      <c r="N1024" s="104">
        <v>7.0149999999999997</v>
      </c>
      <c r="O1024" s="105">
        <v>1.6999999999999999E-3</v>
      </c>
      <c r="P1024" s="225"/>
      <c r="Q1024" s="228">
        <f t="shared" si="90"/>
        <v>45028</v>
      </c>
      <c r="R1024" s="229">
        <f t="shared" si="91"/>
        <v>4.2590000000000003</v>
      </c>
      <c r="S1024" s="230">
        <f t="shared" si="92"/>
        <v>1.18E-2</v>
      </c>
      <c r="T1024" s="229">
        <f t="shared" si="93"/>
        <v>7.2709999999999999</v>
      </c>
      <c r="U1024" s="230">
        <f t="shared" si="94"/>
        <v>-2.5999999999999999E-3</v>
      </c>
      <c r="V1024" s="229">
        <f t="shared" si="95"/>
        <v>3.0119999999999996</v>
      </c>
    </row>
    <row r="1025" spans="2:22">
      <c r="B1025" s="119">
        <v>45058</v>
      </c>
      <c r="C1025" s="104">
        <v>4.1669999999999998</v>
      </c>
      <c r="D1025" s="104">
        <v>4.2549999999999999</v>
      </c>
      <c r="E1025" s="104">
        <v>4.2649999999999997</v>
      </c>
      <c r="F1025" s="104">
        <v>4.1630000000000003</v>
      </c>
      <c r="G1025" s="105">
        <v>-2.1600000000000001E-2</v>
      </c>
      <c r="H1025" s="225"/>
      <c r="I1025" s="225"/>
      <c r="J1025" s="120" t="s">
        <v>2381</v>
      </c>
      <c r="K1025" s="104">
        <v>7.0389999999999997</v>
      </c>
      <c r="L1025" s="104">
        <v>7.0430000000000001</v>
      </c>
      <c r="M1025" s="104">
        <v>7.0430000000000001</v>
      </c>
      <c r="N1025" s="104">
        <v>7.03</v>
      </c>
      <c r="O1025" s="105">
        <v>1.9E-3</v>
      </c>
      <c r="P1025" s="225"/>
      <c r="Q1025" s="228">
        <f t="shared" si="90"/>
        <v>45058</v>
      </c>
      <c r="R1025" s="229">
        <f t="shared" si="91"/>
        <v>4.1669999999999998</v>
      </c>
      <c r="S1025" s="230">
        <f t="shared" si="92"/>
        <v>-2.1600000000000001E-2</v>
      </c>
      <c r="T1025" s="229">
        <f t="shared" si="93"/>
        <v>7.2619999999999996</v>
      </c>
      <c r="U1025" s="230">
        <f t="shared" si="94"/>
        <v>-1.1999999999999999E-3</v>
      </c>
      <c r="V1025" s="229">
        <f t="shared" si="95"/>
        <v>3.0949999999999998</v>
      </c>
    </row>
    <row r="1026" spans="2:22">
      <c r="B1026" s="119">
        <v>45089</v>
      </c>
      <c r="C1026" s="104">
        <v>4.1139999999999999</v>
      </c>
      <c r="D1026" s="104">
        <v>4.173</v>
      </c>
      <c r="E1026" s="104">
        <v>4.2050000000000001</v>
      </c>
      <c r="F1026" s="104">
        <v>4.1040000000000001</v>
      </c>
      <c r="G1026" s="105">
        <v>-1.2800000000000001E-2</v>
      </c>
      <c r="H1026" s="225"/>
      <c r="I1026" s="225"/>
      <c r="J1026" s="120" t="s">
        <v>2382</v>
      </c>
      <c r="K1026" s="104">
        <v>7.0410000000000004</v>
      </c>
      <c r="L1026" s="104">
        <v>7.0460000000000003</v>
      </c>
      <c r="M1026" s="104">
        <v>7.048</v>
      </c>
      <c r="N1026" s="104">
        <v>7.0380000000000003</v>
      </c>
      <c r="O1026" s="105">
        <v>2.9999999999999997E-4</v>
      </c>
      <c r="P1026" s="225"/>
      <c r="Q1026" s="228">
        <f t="shared" si="90"/>
        <v>45089</v>
      </c>
      <c r="R1026" s="229">
        <f t="shared" si="91"/>
        <v>4.1139999999999999</v>
      </c>
      <c r="S1026" s="230">
        <f t="shared" si="92"/>
        <v>-1.2800000000000001E-2</v>
      </c>
      <c r="T1026" s="229">
        <f t="shared" si="93"/>
        <v>7.2480000000000002</v>
      </c>
      <c r="U1026" s="230">
        <f t="shared" si="94"/>
        <v>-1.9E-3</v>
      </c>
      <c r="V1026" s="229">
        <f t="shared" si="95"/>
        <v>3.1340000000000003</v>
      </c>
    </row>
    <row r="1027" spans="2:22">
      <c r="B1027" s="119">
        <v>45119</v>
      </c>
      <c r="C1027" s="104">
        <v>4.1479999999999997</v>
      </c>
      <c r="D1027" s="104">
        <v>4.1100000000000003</v>
      </c>
      <c r="E1027" s="104">
        <v>4.1859999999999999</v>
      </c>
      <c r="F1027" s="104">
        <v>4.1040000000000001</v>
      </c>
      <c r="G1027" s="105">
        <v>8.3000000000000001E-3</v>
      </c>
      <c r="H1027" s="225"/>
      <c r="I1027" s="225"/>
      <c r="J1027" s="120" t="s">
        <v>2383</v>
      </c>
      <c r="K1027" s="104">
        <v>7.0620000000000003</v>
      </c>
      <c r="L1027" s="104">
        <v>7.06</v>
      </c>
      <c r="M1027" s="104">
        <v>7.0640000000000001</v>
      </c>
      <c r="N1027" s="104">
        <v>7.0510000000000002</v>
      </c>
      <c r="O1027" s="105">
        <v>3.0000000000000001E-3</v>
      </c>
      <c r="P1027" s="225"/>
      <c r="Q1027" s="228">
        <f t="shared" si="90"/>
        <v>45119</v>
      </c>
      <c r="R1027" s="229">
        <f t="shared" si="91"/>
        <v>4.1479999999999997</v>
      </c>
      <c r="S1027" s="230">
        <f t="shared" si="92"/>
        <v>8.3000000000000001E-3</v>
      </c>
      <c r="T1027" s="229">
        <f t="shared" si="93"/>
        <v>7.2359999999999998</v>
      </c>
      <c r="U1027" s="230">
        <f t="shared" si="94"/>
        <v>-1.6999999999999999E-3</v>
      </c>
      <c r="V1027" s="229">
        <f t="shared" si="95"/>
        <v>3.0880000000000001</v>
      </c>
    </row>
    <row r="1028" spans="2:22">
      <c r="B1028" s="119">
        <v>45150</v>
      </c>
      <c r="C1028" s="104">
        <v>4.2290000000000001</v>
      </c>
      <c r="D1028" s="104">
        <v>4.1529999999999996</v>
      </c>
      <c r="E1028" s="104">
        <v>4.2779999999999996</v>
      </c>
      <c r="F1028" s="104">
        <v>4.1470000000000002</v>
      </c>
      <c r="G1028" s="105">
        <v>1.9699999999999999E-2</v>
      </c>
      <c r="H1028" s="225"/>
      <c r="I1028" s="225"/>
      <c r="J1028" s="120" t="s">
        <v>2384</v>
      </c>
      <c r="K1028" s="104">
        <v>7.0869999999999997</v>
      </c>
      <c r="L1028" s="104">
        <v>7.08</v>
      </c>
      <c r="M1028" s="104">
        <v>7.0880000000000001</v>
      </c>
      <c r="N1028" s="104">
        <v>7.0750000000000002</v>
      </c>
      <c r="O1028" s="105">
        <v>3.5000000000000001E-3</v>
      </c>
      <c r="P1028" s="225"/>
      <c r="Q1028" s="228">
        <f t="shared" si="90"/>
        <v>45150</v>
      </c>
      <c r="R1028" s="229">
        <f t="shared" si="91"/>
        <v>4.2290000000000001</v>
      </c>
      <c r="S1028" s="230">
        <f t="shared" si="92"/>
        <v>1.9699999999999999E-2</v>
      </c>
      <c r="T1028" s="229">
        <f t="shared" si="93"/>
        <v>7.266</v>
      </c>
      <c r="U1028" s="230">
        <f t="shared" si="94"/>
        <v>4.1000000000000003E-3</v>
      </c>
      <c r="V1028" s="229">
        <f t="shared" si="95"/>
        <v>3.0369999999999999</v>
      </c>
    </row>
    <row r="1029" spans="2:22">
      <c r="B1029" s="119">
        <v>45242</v>
      </c>
      <c r="C1029" s="104">
        <v>4.2370000000000001</v>
      </c>
      <c r="D1029" s="104">
        <v>4.2409999999999997</v>
      </c>
      <c r="E1029" s="104">
        <v>4.2949999999999999</v>
      </c>
      <c r="F1029" s="104">
        <v>4.2290000000000001</v>
      </c>
      <c r="G1029" s="105">
        <v>1.8E-3</v>
      </c>
      <c r="H1029" s="225"/>
      <c r="I1029" s="225"/>
      <c r="J1029" s="120" t="s">
        <v>2385</v>
      </c>
      <c r="K1029" s="104">
        <v>7.0949999999999998</v>
      </c>
      <c r="L1029" s="104">
        <v>7.0960000000000001</v>
      </c>
      <c r="M1029" s="104">
        <v>7.1</v>
      </c>
      <c r="N1029" s="104">
        <v>7.0810000000000004</v>
      </c>
      <c r="O1029" s="105">
        <v>1.1000000000000001E-3</v>
      </c>
      <c r="P1029" s="225"/>
      <c r="Q1029" s="228">
        <f t="shared" ref="Q1029:Q1092" si="96">IFERROR(VLOOKUP(B1029,J:O,1,FALSE),0)</f>
        <v>45242</v>
      </c>
      <c r="R1029" s="229">
        <f t="shared" ref="R1029:R1092" si="97">IFERROR(VLOOKUP(Q1029,B:G,2,FALSE),0)</f>
        <v>4.2370000000000001</v>
      </c>
      <c r="S1029" s="230">
        <f t="shared" ref="S1029:S1092" si="98">IFERROR(VLOOKUP(Q1029,B:G,6,FALSE),0)</f>
        <v>1.8E-3</v>
      </c>
      <c r="T1029" s="229">
        <f t="shared" ref="T1029:T1092" si="99">IFERROR(VLOOKUP(Q1029,J:O,2,FALSE),0)</f>
        <v>7.2809999999999997</v>
      </c>
      <c r="U1029" s="230">
        <f t="shared" ref="U1029:U1092" si="100">IFERROR(VLOOKUP(Q1029,J:O,6,FALSE),0)</f>
        <v>2.0999999999999999E-3</v>
      </c>
      <c r="V1029" s="229">
        <f t="shared" si="95"/>
        <v>3.0439999999999996</v>
      </c>
    </row>
    <row r="1030" spans="2:22">
      <c r="B1030" s="119">
        <v>45272</v>
      </c>
      <c r="C1030" s="104">
        <v>4.21</v>
      </c>
      <c r="D1030" s="104">
        <v>4.2389999999999999</v>
      </c>
      <c r="E1030" s="104">
        <v>4.2510000000000003</v>
      </c>
      <c r="F1030" s="104">
        <v>4.1529999999999996</v>
      </c>
      <c r="G1030" s="105">
        <v>-6.3E-3</v>
      </c>
      <c r="H1030" s="225"/>
      <c r="I1030" s="225"/>
      <c r="J1030" s="120" t="s">
        <v>2386</v>
      </c>
      <c r="K1030" s="104">
        <v>7.0970000000000004</v>
      </c>
      <c r="L1030" s="104">
        <v>7.101</v>
      </c>
      <c r="M1030" s="104">
        <v>7.1029999999999998</v>
      </c>
      <c r="N1030" s="104">
        <v>7.0890000000000004</v>
      </c>
      <c r="O1030" s="105">
        <v>2.9999999999999997E-4</v>
      </c>
      <c r="P1030" s="225"/>
      <c r="Q1030" s="228">
        <f t="shared" si="96"/>
        <v>45272</v>
      </c>
      <c r="R1030" s="229">
        <f t="shared" si="97"/>
        <v>4.21</v>
      </c>
      <c r="S1030" s="230">
        <f t="shared" si="98"/>
        <v>-6.3E-3</v>
      </c>
      <c r="T1030" s="229">
        <f t="shared" si="99"/>
        <v>7.2750000000000004</v>
      </c>
      <c r="U1030" s="230">
        <f t="shared" si="100"/>
        <v>-8.0000000000000004E-4</v>
      </c>
      <c r="V1030" s="229">
        <f t="shared" ref="V1030:V1093" si="101">T1030-R1030</f>
        <v>3.0650000000000004</v>
      </c>
    </row>
    <row r="1031" spans="2:22">
      <c r="B1031" s="120" t="s">
        <v>2342</v>
      </c>
      <c r="C1031" s="104">
        <v>4.024</v>
      </c>
      <c r="D1031" s="104">
        <v>4.202</v>
      </c>
      <c r="E1031" s="104">
        <v>4.21</v>
      </c>
      <c r="F1031" s="104">
        <v>4.0069999999999997</v>
      </c>
      <c r="G1031" s="105">
        <v>-4.4200000000000003E-2</v>
      </c>
      <c r="H1031" s="225"/>
      <c r="I1031" s="225"/>
      <c r="J1031" s="120" t="s">
        <v>2387</v>
      </c>
      <c r="K1031" s="104">
        <v>7.05</v>
      </c>
      <c r="L1031" s="104">
        <v>7.08</v>
      </c>
      <c r="M1031" s="104">
        <v>7.08</v>
      </c>
      <c r="N1031" s="104">
        <v>7.048</v>
      </c>
      <c r="O1031" s="105">
        <v>-6.6E-3</v>
      </c>
      <c r="P1031" s="225"/>
      <c r="Q1031" s="228" t="str">
        <f t="shared" si="96"/>
        <v>13-12-2023</v>
      </c>
      <c r="R1031" s="229">
        <f t="shared" si="97"/>
        <v>4.024</v>
      </c>
      <c r="S1031" s="230">
        <f t="shared" si="98"/>
        <v>-4.4200000000000003E-2</v>
      </c>
      <c r="T1031" s="229">
        <f t="shared" si="99"/>
        <v>7.2590000000000003</v>
      </c>
      <c r="U1031" s="230">
        <f t="shared" si="100"/>
        <v>-2.2000000000000001E-3</v>
      </c>
      <c r="V1031" s="229">
        <f t="shared" si="101"/>
        <v>3.2350000000000003</v>
      </c>
    </row>
    <row r="1032" spans="2:22">
      <c r="B1032" s="120" t="s">
        <v>2343</v>
      </c>
      <c r="C1032" s="104">
        <v>3.9209999999999998</v>
      </c>
      <c r="D1032" s="104">
        <v>4.016</v>
      </c>
      <c r="E1032" s="104">
        <v>4.024</v>
      </c>
      <c r="F1032" s="104">
        <v>3.8849999999999998</v>
      </c>
      <c r="G1032" s="105">
        <v>-2.5600000000000001E-2</v>
      </c>
      <c r="H1032" s="225"/>
      <c r="I1032" s="225"/>
      <c r="J1032" s="120" t="s">
        <v>2388</v>
      </c>
      <c r="K1032" s="104">
        <v>7.0869999999999997</v>
      </c>
      <c r="L1032" s="104">
        <v>7.0620000000000003</v>
      </c>
      <c r="M1032" s="104">
        <v>7.0960000000000001</v>
      </c>
      <c r="N1032" s="104">
        <v>7.0549999999999997</v>
      </c>
      <c r="O1032" s="105">
        <v>5.1999999999999998E-3</v>
      </c>
      <c r="P1032" s="225"/>
      <c r="Q1032" s="228" t="str">
        <f t="shared" si="96"/>
        <v>14-12-2023</v>
      </c>
      <c r="R1032" s="229">
        <f t="shared" si="97"/>
        <v>3.9209999999999998</v>
      </c>
      <c r="S1032" s="230">
        <f t="shared" si="98"/>
        <v>-2.5600000000000001E-2</v>
      </c>
      <c r="T1032" s="229">
        <f t="shared" si="99"/>
        <v>7.194</v>
      </c>
      <c r="U1032" s="230">
        <f t="shared" si="100"/>
        <v>-8.9999999999999993E-3</v>
      </c>
      <c r="V1032" s="229">
        <f t="shared" si="101"/>
        <v>3.2730000000000001</v>
      </c>
    </row>
    <row r="1033" spans="2:22">
      <c r="B1033" s="120" t="s">
        <v>2344</v>
      </c>
      <c r="C1033" s="104">
        <v>3.915</v>
      </c>
      <c r="D1033" s="104">
        <v>3.93</v>
      </c>
      <c r="E1033" s="104">
        <v>3.9729999999999999</v>
      </c>
      <c r="F1033" s="104">
        <v>3.8940000000000001</v>
      </c>
      <c r="G1033" s="105">
        <v>-1.5E-3</v>
      </c>
      <c r="H1033" s="225"/>
      <c r="I1033" s="225"/>
      <c r="J1033" s="120" t="s">
        <v>2389</v>
      </c>
      <c r="K1033" s="104">
        <v>7.0890000000000004</v>
      </c>
      <c r="L1033" s="104">
        <v>7.0910000000000002</v>
      </c>
      <c r="M1033" s="104">
        <v>7.1</v>
      </c>
      <c r="N1033" s="104">
        <v>7.0789999999999997</v>
      </c>
      <c r="O1033" s="105">
        <v>2.9999999999999997E-4</v>
      </c>
      <c r="P1033" s="225"/>
      <c r="Q1033" s="228" t="str">
        <f t="shared" si="96"/>
        <v>15-12-2023</v>
      </c>
      <c r="R1033" s="229">
        <f t="shared" si="97"/>
        <v>3.915</v>
      </c>
      <c r="S1033" s="230">
        <f t="shared" si="98"/>
        <v>-1.5E-3</v>
      </c>
      <c r="T1033" s="229">
        <f t="shared" si="99"/>
        <v>7.1630000000000003</v>
      </c>
      <c r="U1033" s="230">
        <f t="shared" si="100"/>
        <v>-4.3E-3</v>
      </c>
      <c r="V1033" s="229">
        <f t="shared" si="101"/>
        <v>3.2480000000000002</v>
      </c>
    </row>
    <row r="1034" spans="2:22">
      <c r="B1034" s="120" t="s">
        <v>2345</v>
      </c>
      <c r="C1034" s="104">
        <v>3.9350000000000001</v>
      </c>
      <c r="D1034" s="104">
        <v>3.931</v>
      </c>
      <c r="E1034" s="104">
        <v>3.9710000000000001</v>
      </c>
      <c r="F1034" s="104">
        <v>3.89</v>
      </c>
      <c r="G1034" s="105">
        <v>5.1999999999999998E-3</v>
      </c>
      <c r="H1034" s="225"/>
      <c r="I1034" s="225"/>
      <c r="J1034" s="120" t="s">
        <v>2390</v>
      </c>
      <c r="K1034" s="104">
        <v>7.0720000000000001</v>
      </c>
      <c r="L1034" s="104">
        <v>7.0970000000000004</v>
      </c>
      <c r="M1034" s="104">
        <v>7.0970000000000004</v>
      </c>
      <c r="N1034" s="104">
        <v>7.0670000000000002</v>
      </c>
      <c r="O1034" s="105">
        <v>-2.3999999999999998E-3</v>
      </c>
      <c r="P1034" s="225"/>
      <c r="Q1034" s="228" t="str">
        <f t="shared" si="96"/>
        <v>18-12-2023</v>
      </c>
      <c r="R1034" s="229">
        <f t="shared" si="97"/>
        <v>3.9350000000000001</v>
      </c>
      <c r="S1034" s="230">
        <f t="shared" si="98"/>
        <v>5.1999999999999998E-3</v>
      </c>
      <c r="T1034" s="229">
        <f t="shared" si="99"/>
        <v>7.1529999999999996</v>
      </c>
      <c r="U1034" s="230">
        <f t="shared" si="100"/>
        <v>-1.4E-3</v>
      </c>
      <c r="V1034" s="229">
        <f t="shared" si="101"/>
        <v>3.2179999999999995</v>
      </c>
    </row>
    <row r="1035" spans="2:22">
      <c r="B1035" s="120" t="s">
        <v>2347</v>
      </c>
      <c r="C1035" s="104">
        <v>3.931</v>
      </c>
      <c r="D1035" s="104">
        <v>3.93</v>
      </c>
      <c r="E1035" s="104">
        <v>3.952</v>
      </c>
      <c r="F1035" s="104">
        <v>3.8940000000000001</v>
      </c>
      <c r="G1035" s="105">
        <v>-1E-3</v>
      </c>
      <c r="H1035" s="225"/>
      <c r="I1035" s="225"/>
      <c r="J1035" s="120" t="s">
        <v>2391</v>
      </c>
      <c r="K1035" s="104">
        <v>7.0519999999999996</v>
      </c>
      <c r="L1035" s="104">
        <v>7.0309999999999997</v>
      </c>
      <c r="M1035" s="104">
        <v>7.0549999999999997</v>
      </c>
      <c r="N1035" s="104">
        <v>7.0309999999999997</v>
      </c>
      <c r="O1035" s="105">
        <v>-2.8E-3</v>
      </c>
      <c r="P1035" s="225"/>
      <c r="Q1035" s="228" t="str">
        <f t="shared" si="96"/>
        <v>19-12-2023</v>
      </c>
      <c r="R1035" s="229">
        <f t="shared" si="97"/>
        <v>3.931</v>
      </c>
      <c r="S1035" s="230">
        <f t="shared" si="98"/>
        <v>-1E-3</v>
      </c>
      <c r="T1035" s="229">
        <f t="shared" si="99"/>
        <v>7.1710000000000003</v>
      </c>
      <c r="U1035" s="230">
        <f t="shared" si="100"/>
        <v>2.5000000000000001E-3</v>
      </c>
      <c r="V1035" s="229">
        <f t="shared" si="101"/>
        <v>3.24</v>
      </c>
    </row>
    <row r="1036" spans="2:22">
      <c r="B1036" s="120" t="s">
        <v>2348</v>
      </c>
      <c r="C1036" s="104">
        <v>3.8530000000000002</v>
      </c>
      <c r="D1036" s="104">
        <v>3.9239999999999999</v>
      </c>
      <c r="E1036" s="104">
        <v>3.9239999999999999</v>
      </c>
      <c r="F1036" s="104">
        <v>3.847</v>
      </c>
      <c r="G1036" s="105">
        <v>-1.9900000000000001E-2</v>
      </c>
      <c r="H1036" s="225"/>
      <c r="I1036" s="225"/>
      <c r="J1036" s="119">
        <v>45326</v>
      </c>
      <c r="K1036" s="104">
        <v>7.1079999999999997</v>
      </c>
      <c r="L1036" s="104">
        <v>7.085</v>
      </c>
      <c r="M1036" s="104">
        <v>7.1159999999999997</v>
      </c>
      <c r="N1036" s="104">
        <v>7.0750000000000002</v>
      </c>
      <c r="O1036" s="105">
        <v>7.9000000000000008E-3</v>
      </c>
      <c r="P1036" s="225"/>
      <c r="Q1036" s="228" t="str">
        <f t="shared" si="96"/>
        <v>20-12-2023</v>
      </c>
      <c r="R1036" s="229">
        <f t="shared" si="97"/>
        <v>3.8530000000000002</v>
      </c>
      <c r="S1036" s="230">
        <f t="shared" si="98"/>
        <v>-1.9900000000000001E-2</v>
      </c>
      <c r="T1036" s="229">
        <f t="shared" si="99"/>
        <v>7.1710000000000003</v>
      </c>
      <c r="U1036" s="230">
        <f t="shared" si="100"/>
        <v>0</v>
      </c>
      <c r="V1036" s="229">
        <f t="shared" si="101"/>
        <v>3.3180000000000001</v>
      </c>
    </row>
    <row r="1037" spans="2:22">
      <c r="B1037" s="120" t="s">
        <v>2349</v>
      </c>
      <c r="C1037" s="104">
        <v>3.8919999999999999</v>
      </c>
      <c r="D1037" s="104">
        <v>3.8639999999999999</v>
      </c>
      <c r="E1037" s="104">
        <v>3.9049999999999998</v>
      </c>
      <c r="F1037" s="104">
        <v>3.8290000000000002</v>
      </c>
      <c r="G1037" s="105">
        <v>1.01E-2</v>
      </c>
      <c r="H1037" s="225"/>
      <c r="I1037" s="225"/>
      <c r="J1037" s="119">
        <v>45355</v>
      </c>
      <c r="K1037" s="104">
        <v>7.1040000000000001</v>
      </c>
      <c r="L1037" s="104">
        <v>7.1180000000000003</v>
      </c>
      <c r="M1037" s="104">
        <v>7.1180000000000003</v>
      </c>
      <c r="N1037" s="104">
        <v>7.1</v>
      </c>
      <c r="O1037" s="105">
        <v>-5.9999999999999995E-4</v>
      </c>
      <c r="P1037" s="225"/>
      <c r="Q1037" s="228" t="str">
        <f t="shared" si="96"/>
        <v>21-12-2023</v>
      </c>
      <c r="R1037" s="229">
        <f t="shared" si="97"/>
        <v>3.8919999999999999</v>
      </c>
      <c r="S1037" s="230">
        <f t="shared" si="98"/>
        <v>1.01E-2</v>
      </c>
      <c r="T1037" s="229">
        <f t="shared" si="99"/>
        <v>7.1840000000000002</v>
      </c>
      <c r="U1037" s="230">
        <f t="shared" si="100"/>
        <v>1.8E-3</v>
      </c>
      <c r="V1037" s="229">
        <f t="shared" si="101"/>
        <v>3.2920000000000003</v>
      </c>
    </row>
    <row r="1038" spans="2:22">
      <c r="B1038" s="120" t="s">
        <v>2350</v>
      </c>
      <c r="C1038" s="104">
        <v>3.9009999999999998</v>
      </c>
      <c r="D1038" s="104">
        <v>3.8879999999999999</v>
      </c>
      <c r="E1038" s="104">
        <v>3.9209999999999998</v>
      </c>
      <c r="F1038" s="104">
        <v>3.8490000000000002</v>
      </c>
      <c r="G1038" s="105">
        <v>2.3E-3</v>
      </c>
      <c r="H1038" s="225"/>
      <c r="I1038" s="225"/>
      <c r="J1038" s="119">
        <v>45386</v>
      </c>
      <c r="K1038" s="104">
        <v>7.0940000000000003</v>
      </c>
      <c r="L1038" s="104">
        <v>7.1189999999999998</v>
      </c>
      <c r="M1038" s="104">
        <v>7.1189999999999998</v>
      </c>
      <c r="N1038" s="104">
        <v>7.09</v>
      </c>
      <c r="O1038" s="105">
        <v>-1.4E-3</v>
      </c>
      <c r="P1038" s="225"/>
      <c r="Q1038" s="228" t="str">
        <f t="shared" si="96"/>
        <v>22-12-2023</v>
      </c>
      <c r="R1038" s="229">
        <f t="shared" si="97"/>
        <v>3.9009999999999998</v>
      </c>
      <c r="S1038" s="230">
        <f t="shared" si="98"/>
        <v>2.3E-3</v>
      </c>
      <c r="T1038" s="229">
        <f t="shared" si="99"/>
        <v>7.1879999999999997</v>
      </c>
      <c r="U1038" s="230">
        <f t="shared" si="100"/>
        <v>5.9999999999999995E-4</v>
      </c>
      <c r="V1038" s="229">
        <f t="shared" si="101"/>
        <v>3.2869999999999999</v>
      </c>
    </row>
    <row r="1039" spans="2:22">
      <c r="B1039" s="120" t="s">
        <v>2392</v>
      </c>
      <c r="C1039" s="104">
        <v>3.9020000000000001</v>
      </c>
      <c r="D1039" s="104">
        <v>3.9049999999999998</v>
      </c>
      <c r="E1039" s="104">
        <v>3.9060000000000001</v>
      </c>
      <c r="F1039" s="104">
        <v>3.9020000000000001</v>
      </c>
      <c r="G1039" s="105">
        <v>5.0000000000000001E-4</v>
      </c>
      <c r="H1039" s="225"/>
      <c r="I1039" s="225"/>
      <c r="J1039" s="119">
        <v>45416</v>
      </c>
      <c r="K1039" s="104">
        <v>7.117</v>
      </c>
      <c r="L1039" s="104">
        <v>7.0880000000000001</v>
      </c>
      <c r="M1039" s="104">
        <v>7.1210000000000004</v>
      </c>
      <c r="N1039" s="104">
        <v>7.0880000000000001</v>
      </c>
      <c r="O1039" s="105">
        <v>3.2000000000000002E-3</v>
      </c>
      <c r="P1039" s="225"/>
      <c r="Q1039" s="228">
        <f t="shared" si="96"/>
        <v>0</v>
      </c>
      <c r="R1039" s="229">
        <f t="shared" si="97"/>
        <v>0</v>
      </c>
      <c r="S1039" s="230">
        <f t="shared" si="98"/>
        <v>0</v>
      </c>
      <c r="T1039" s="229">
        <f t="shared" si="99"/>
        <v>0</v>
      </c>
      <c r="U1039" s="230">
        <f t="shared" si="100"/>
        <v>0</v>
      </c>
      <c r="V1039" s="229">
        <f t="shared" si="101"/>
        <v>0</v>
      </c>
    </row>
    <row r="1040" spans="2:22">
      <c r="B1040" s="120" t="s">
        <v>2351</v>
      </c>
      <c r="C1040" s="104">
        <v>3.8969999999999998</v>
      </c>
      <c r="D1040" s="104">
        <v>3.9009999999999998</v>
      </c>
      <c r="E1040" s="104">
        <v>3.91</v>
      </c>
      <c r="F1040" s="104">
        <v>3.8759999999999999</v>
      </c>
      <c r="G1040" s="105">
        <v>-1.5E-3</v>
      </c>
      <c r="H1040" s="225"/>
      <c r="I1040" s="225"/>
      <c r="J1040" s="119">
        <v>45508</v>
      </c>
      <c r="K1040" s="104">
        <v>7.1539999999999999</v>
      </c>
      <c r="L1040" s="104">
        <v>7.141</v>
      </c>
      <c r="M1040" s="104">
        <v>7.1619999999999999</v>
      </c>
      <c r="N1040" s="104">
        <v>7.1349999999999998</v>
      </c>
      <c r="O1040" s="105">
        <v>5.1999999999999998E-3</v>
      </c>
      <c r="P1040" s="225"/>
      <c r="Q1040" s="228" t="str">
        <f t="shared" si="96"/>
        <v>26-12-2023</v>
      </c>
      <c r="R1040" s="229">
        <f t="shared" si="97"/>
        <v>3.8969999999999998</v>
      </c>
      <c r="S1040" s="230">
        <f t="shared" si="98"/>
        <v>-1.5E-3</v>
      </c>
      <c r="T1040" s="229">
        <f t="shared" si="99"/>
        <v>7.1829999999999998</v>
      </c>
      <c r="U1040" s="230">
        <f t="shared" si="100"/>
        <v>-6.9999999999999999E-4</v>
      </c>
      <c r="V1040" s="229">
        <f t="shared" si="101"/>
        <v>3.286</v>
      </c>
    </row>
    <row r="1041" spans="2:22">
      <c r="B1041" s="120" t="s">
        <v>2352</v>
      </c>
      <c r="C1041" s="104">
        <v>3.7890000000000001</v>
      </c>
      <c r="D1041" s="104">
        <v>3.9</v>
      </c>
      <c r="E1041" s="104">
        <v>3.9039999999999999</v>
      </c>
      <c r="F1041" s="104">
        <v>3.7829999999999999</v>
      </c>
      <c r="G1041" s="105">
        <v>-2.7699999999999999E-2</v>
      </c>
      <c r="H1041" s="225"/>
      <c r="I1041" s="225"/>
      <c r="J1041" s="119">
        <v>45569</v>
      </c>
      <c r="K1041" s="104">
        <v>7.1159999999999997</v>
      </c>
      <c r="L1041" s="104">
        <v>7.133</v>
      </c>
      <c r="M1041" s="104">
        <v>7.133</v>
      </c>
      <c r="N1041" s="104">
        <v>7.1130000000000004</v>
      </c>
      <c r="O1041" s="105">
        <v>-5.3E-3</v>
      </c>
      <c r="P1041" s="225"/>
      <c r="Q1041" s="228" t="str">
        <f t="shared" si="96"/>
        <v>27-12-2023</v>
      </c>
      <c r="R1041" s="229">
        <f t="shared" si="97"/>
        <v>3.7890000000000001</v>
      </c>
      <c r="S1041" s="230">
        <f t="shared" si="98"/>
        <v>-2.7699999999999999E-2</v>
      </c>
      <c r="T1041" s="229">
        <f t="shared" si="99"/>
        <v>7.2050000000000001</v>
      </c>
      <c r="U1041" s="230">
        <f t="shared" si="100"/>
        <v>3.0999999999999999E-3</v>
      </c>
      <c r="V1041" s="229">
        <f t="shared" si="101"/>
        <v>3.4159999999999999</v>
      </c>
    </row>
    <row r="1042" spans="2:22">
      <c r="B1042" s="120" t="s">
        <v>2353</v>
      </c>
      <c r="C1042" s="104">
        <v>3.8460000000000001</v>
      </c>
      <c r="D1042" s="104">
        <v>3.8</v>
      </c>
      <c r="E1042" s="104">
        <v>3.8610000000000002</v>
      </c>
      <c r="F1042" s="104">
        <v>3.7959999999999998</v>
      </c>
      <c r="G1042" s="105">
        <v>1.5100000000000001E-2</v>
      </c>
      <c r="H1042" s="225"/>
      <c r="I1042" s="225"/>
      <c r="J1042" s="119">
        <v>45630</v>
      </c>
      <c r="K1042" s="104">
        <v>7.1790000000000003</v>
      </c>
      <c r="L1042" s="104">
        <v>7.1779999999999999</v>
      </c>
      <c r="M1042" s="104">
        <v>7.1870000000000003</v>
      </c>
      <c r="N1042" s="104">
        <v>7.1689999999999996</v>
      </c>
      <c r="O1042" s="105">
        <v>8.8999999999999999E-3</v>
      </c>
      <c r="P1042" s="225"/>
      <c r="Q1042" s="228" t="str">
        <f t="shared" si="96"/>
        <v>28-12-2023</v>
      </c>
      <c r="R1042" s="229">
        <f t="shared" si="97"/>
        <v>3.8460000000000001</v>
      </c>
      <c r="S1042" s="230">
        <f t="shared" si="98"/>
        <v>1.5100000000000001E-2</v>
      </c>
      <c r="T1042" s="229">
        <f t="shared" si="99"/>
        <v>7.2069999999999999</v>
      </c>
      <c r="U1042" s="230">
        <f t="shared" si="100"/>
        <v>2.9999999999999997E-4</v>
      </c>
      <c r="V1042" s="229">
        <f t="shared" si="101"/>
        <v>3.3609999999999998</v>
      </c>
    </row>
    <row r="1043" spans="2:22">
      <c r="B1043" s="120" t="s">
        <v>2354</v>
      </c>
      <c r="C1043" s="104">
        <v>3.8660000000000001</v>
      </c>
      <c r="D1043" s="104">
        <v>3.8439999999999999</v>
      </c>
      <c r="E1043" s="104">
        <v>3.8980000000000001</v>
      </c>
      <c r="F1043" s="104">
        <v>3.8319999999999999</v>
      </c>
      <c r="G1043" s="105">
        <v>5.1999999999999998E-3</v>
      </c>
      <c r="H1043" s="225"/>
      <c r="I1043" s="225"/>
      <c r="J1043" s="120" t="s">
        <v>2393</v>
      </c>
      <c r="K1043" s="104">
        <v>7.1749999999999998</v>
      </c>
      <c r="L1043" s="104">
        <v>7.1929999999999996</v>
      </c>
      <c r="M1043" s="104">
        <v>7.1929999999999996</v>
      </c>
      <c r="N1043" s="104">
        <v>7.16</v>
      </c>
      <c r="O1043" s="105">
        <v>-5.9999999999999995E-4</v>
      </c>
      <c r="P1043" s="225"/>
      <c r="Q1043" s="228" t="str">
        <f t="shared" si="96"/>
        <v>29-12-2023</v>
      </c>
      <c r="R1043" s="229">
        <f t="shared" si="97"/>
        <v>3.8660000000000001</v>
      </c>
      <c r="S1043" s="230">
        <f t="shared" si="98"/>
        <v>5.1999999999999998E-3</v>
      </c>
      <c r="T1043" s="229">
        <f t="shared" si="99"/>
        <v>7.1760000000000002</v>
      </c>
      <c r="U1043" s="230">
        <f t="shared" si="100"/>
        <v>-4.3E-3</v>
      </c>
      <c r="V1043" s="229">
        <f t="shared" si="101"/>
        <v>3.31</v>
      </c>
    </row>
    <row r="1044" spans="2:22">
      <c r="B1044" s="119">
        <v>45292</v>
      </c>
      <c r="C1044" s="104">
        <v>3.8980000000000001</v>
      </c>
      <c r="D1044" s="104">
        <v>3.879</v>
      </c>
      <c r="E1044" s="104">
        <v>3.8980000000000001</v>
      </c>
      <c r="F1044" s="104">
        <v>3.8660000000000001</v>
      </c>
      <c r="G1044" s="105">
        <v>8.3000000000000001E-3</v>
      </c>
      <c r="H1044" s="225"/>
      <c r="I1044" s="225"/>
      <c r="J1044" s="120" t="s">
        <v>2394</v>
      </c>
      <c r="K1044" s="104">
        <v>7.1929999999999996</v>
      </c>
      <c r="L1044" s="104">
        <v>7.1929999999999996</v>
      </c>
      <c r="M1044" s="104">
        <v>7.2</v>
      </c>
      <c r="N1044" s="104">
        <v>7.1849999999999996</v>
      </c>
      <c r="O1044" s="105">
        <v>2.5000000000000001E-3</v>
      </c>
      <c r="P1044" s="225"/>
      <c r="Q1044" s="228">
        <f t="shared" si="96"/>
        <v>45292</v>
      </c>
      <c r="R1044" s="229">
        <f t="shared" si="97"/>
        <v>3.8980000000000001</v>
      </c>
      <c r="S1044" s="230">
        <f t="shared" si="98"/>
        <v>8.3000000000000001E-3</v>
      </c>
      <c r="T1044" s="229">
        <f t="shared" si="99"/>
        <v>7.1959999999999997</v>
      </c>
      <c r="U1044" s="230">
        <f t="shared" si="100"/>
        <v>2.8E-3</v>
      </c>
      <c r="V1044" s="229">
        <f t="shared" si="101"/>
        <v>3.2979999999999996</v>
      </c>
    </row>
    <row r="1045" spans="2:22">
      <c r="B1045" s="119">
        <v>45323</v>
      </c>
      <c r="C1045" s="104">
        <v>3.9409999999999998</v>
      </c>
      <c r="D1045" s="104">
        <v>3.899</v>
      </c>
      <c r="E1045" s="104">
        <v>4.0229999999999997</v>
      </c>
      <c r="F1045" s="104">
        <v>3.8809999999999998</v>
      </c>
      <c r="G1045" s="105">
        <v>1.09E-2</v>
      </c>
      <c r="H1045" s="225"/>
      <c r="I1045" s="225"/>
      <c r="J1045" s="120" t="s">
        <v>2395</v>
      </c>
      <c r="K1045" s="104">
        <v>7.18</v>
      </c>
      <c r="L1045" s="104">
        <v>7.17</v>
      </c>
      <c r="M1045" s="104">
        <v>7.1870000000000003</v>
      </c>
      <c r="N1045" s="104">
        <v>7.1550000000000002</v>
      </c>
      <c r="O1045" s="105">
        <v>-1.8E-3</v>
      </c>
      <c r="P1045" s="225"/>
      <c r="Q1045" s="228">
        <f t="shared" si="96"/>
        <v>45323</v>
      </c>
      <c r="R1045" s="229">
        <f t="shared" si="97"/>
        <v>3.9409999999999998</v>
      </c>
      <c r="S1045" s="230">
        <f t="shared" si="98"/>
        <v>1.09E-2</v>
      </c>
      <c r="T1045" s="229">
        <f t="shared" si="99"/>
        <v>7.2060000000000004</v>
      </c>
      <c r="U1045" s="230">
        <f t="shared" si="100"/>
        <v>1.4E-3</v>
      </c>
      <c r="V1045" s="229">
        <f t="shared" si="101"/>
        <v>3.2650000000000006</v>
      </c>
    </row>
    <row r="1046" spans="2:22">
      <c r="B1046" s="119">
        <v>45352</v>
      </c>
      <c r="C1046" s="104">
        <v>3.92</v>
      </c>
      <c r="D1046" s="104">
        <v>3.95</v>
      </c>
      <c r="E1046" s="104">
        <v>4.01</v>
      </c>
      <c r="F1046" s="104">
        <v>3.8940000000000001</v>
      </c>
      <c r="G1046" s="105">
        <v>-5.3E-3</v>
      </c>
      <c r="H1046" s="225"/>
      <c r="I1046" s="225"/>
      <c r="J1046" s="120" t="s">
        <v>2396</v>
      </c>
      <c r="K1046" s="104">
        <v>7.2249999999999996</v>
      </c>
      <c r="L1046" s="104">
        <v>7.2060000000000004</v>
      </c>
      <c r="M1046" s="104">
        <v>7.2329999999999997</v>
      </c>
      <c r="N1046" s="104">
        <v>7.1970000000000001</v>
      </c>
      <c r="O1046" s="105">
        <v>6.3E-3</v>
      </c>
      <c r="P1046" s="225"/>
      <c r="Q1046" s="228">
        <f t="shared" si="96"/>
        <v>45352</v>
      </c>
      <c r="R1046" s="229">
        <f t="shared" si="97"/>
        <v>3.92</v>
      </c>
      <c r="S1046" s="230">
        <f t="shared" si="98"/>
        <v>-5.3E-3</v>
      </c>
      <c r="T1046" s="229">
        <f t="shared" si="99"/>
        <v>7.2160000000000002</v>
      </c>
      <c r="U1046" s="230">
        <f t="shared" si="100"/>
        <v>1.4E-3</v>
      </c>
      <c r="V1046" s="229">
        <f t="shared" si="101"/>
        <v>3.2960000000000003</v>
      </c>
    </row>
    <row r="1047" spans="2:22">
      <c r="B1047" s="119">
        <v>45383</v>
      </c>
      <c r="C1047" s="104">
        <v>4.0030000000000001</v>
      </c>
      <c r="D1047" s="104">
        <v>3.9140000000000001</v>
      </c>
      <c r="E1047" s="104">
        <v>4.0060000000000002</v>
      </c>
      <c r="F1047" s="104">
        <v>3.9009999999999998</v>
      </c>
      <c r="G1047" s="105">
        <v>2.1100000000000001E-2</v>
      </c>
      <c r="H1047" s="225"/>
      <c r="I1047" s="225"/>
      <c r="J1047" s="120" t="s">
        <v>2397</v>
      </c>
      <c r="K1047" s="104">
        <v>7.1920000000000002</v>
      </c>
      <c r="L1047" s="104">
        <v>7.2409999999999997</v>
      </c>
      <c r="M1047" s="104">
        <v>7.242</v>
      </c>
      <c r="N1047" s="104">
        <v>7.1879999999999997</v>
      </c>
      <c r="O1047" s="105">
        <v>-4.5999999999999999E-3</v>
      </c>
      <c r="P1047" s="225"/>
      <c r="Q1047" s="228">
        <f t="shared" si="96"/>
        <v>45383</v>
      </c>
      <c r="R1047" s="229">
        <f t="shared" si="97"/>
        <v>4.0030000000000001</v>
      </c>
      <c r="S1047" s="230">
        <f t="shared" si="98"/>
        <v>2.1100000000000001E-2</v>
      </c>
      <c r="T1047" s="229">
        <f t="shared" si="99"/>
        <v>7.22</v>
      </c>
      <c r="U1047" s="230">
        <f t="shared" si="100"/>
        <v>5.9999999999999995E-4</v>
      </c>
      <c r="V1047" s="229">
        <f t="shared" si="101"/>
        <v>3.2169999999999996</v>
      </c>
    </row>
    <row r="1048" spans="2:22">
      <c r="B1048" s="119">
        <v>45413</v>
      </c>
      <c r="C1048" s="104">
        <v>4.0510000000000002</v>
      </c>
      <c r="D1048" s="104">
        <v>4.0030000000000001</v>
      </c>
      <c r="E1048" s="104">
        <v>4.1029999999999998</v>
      </c>
      <c r="F1048" s="104">
        <v>3.9529999999999998</v>
      </c>
      <c r="G1048" s="105">
        <v>1.2200000000000001E-2</v>
      </c>
      <c r="H1048" s="225"/>
      <c r="I1048" s="225"/>
      <c r="J1048" s="120" t="s">
        <v>2398</v>
      </c>
      <c r="K1048" s="104">
        <v>7.1669999999999998</v>
      </c>
      <c r="L1048" s="104">
        <v>7.1840000000000002</v>
      </c>
      <c r="M1048" s="104">
        <v>7.1840000000000002</v>
      </c>
      <c r="N1048" s="104">
        <v>7.1630000000000003</v>
      </c>
      <c r="O1048" s="105">
        <v>-3.5000000000000001E-3</v>
      </c>
      <c r="P1048" s="225"/>
      <c r="Q1048" s="228">
        <f t="shared" si="96"/>
        <v>45413</v>
      </c>
      <c r="R1048" s="229">
        <f t="shared" si="97"/>
        <v>4.0510000000000002</v>
      </c>
      <c r="S1048" s="230">
        <f t="shared" si="98"/>
        <v>1.2200000000000001E-2</v>
      </c>
      <c r="T1048" s="229">
        <f t="shared" si="99"/>
        <v>7.2350000000000003</v>
      </c>
      <c r="U1048" s="230">
        <f t="shared" si="100"/>
        <v>2.0999999999999999E-3</v>
      </c>
      <c r="V1048" s="229">
        <f t="shared" si="101"/>
        <v>3.1840000000000002</v>
      </c>
    </row>
    <row r="1049" spans="2:22">
      <c r="B1049" s="119">
        <v>45505</v>
      </c>
      <c r="C1049" s="104">
        <v>4.0270000000000001</v>
      </c>
      <c r="D1049" s="104">
        <v>4.0609999999999999</v>
      </c>
      <c r="E1049" s="104">
        <v>4.0679999999999996</v>
      </c>
      <c r="F1049" s="104">
        <v>3.9660000000000002</v>
      </c>
      <c r="G1049" s="105">
        <v>-6.1000000000000004E-3</v>
      </c>
      <c r="H1049" s="225"/>
      <c r="I1049" s="225"/>
      <c r="J1049" s="120" t="s">
        <v>2399</v>
      </c>
      <c r="K1049" s="104">
        <v>7.1859999999999999</v>
      </c>
      <c r="L1049" s="104">
        <v>7.1749999999999998</v>
      </c>
      <c r="M1049" s="104">
        <v>7.19</v>
      </c>
      <c r="N1049" s="104">
        <v>7.16</v>
      </c>
      <c r="O1049" s="105">
        <v>2.7000000000000001E-3</v>
      </c>
      <c r="P1049" s="225"/>
      <c r="Q1049" s="228">
        <f t="shared" si="96"/>
        <v>45505</v>
      </c>
      <c r="R1049" s="229">
        <f t="shared" si="97"/>
        <v>4.0270000000000001</v>
      </c>
      <c r="S1049" s="230">
        <f t="shared" si="98"/>
        <v>-6.1000000000000004E-3</v>
      </c>
      <c r="T1049" s="229">
        <f t="shared" si="99"/>
        <v>7.2030000000000003</v>
      </c>
      <c r="U1049" s="230">
        <f t="shared" si="100"/>
        <v>-4.4000000000000003E-3</v>
      </c>
      <c r="V1049" s="229">
        <f t="shared" si="101"/>
        <v>3.1760000000000002</v>
      </c>
    </row>
    <row r="1050" spans="2:22">
      <c r="B1050" s="119">
        <v>45536</v>
      </c>
      <c r="C1050" s="104">
        <v>4.0149999999999997</v>
      </c>
      <c r="D1050" s="104">
        <v>4.0229999999999997</v>
      </c>
      <c r="E1050" s="104">
        <v>4.0529999999999999</v>
      </c>
      <c r="F1050" s="104">
        <v>3.996</v>
      </c>
      <c r="G1050" s="105">
        <v>-2.8999999999999998E-3</v>
      </c>
      <c r="H1050" s="225"/>
      <c r="I1050" s="225"/>
      <c r="J1050" s="120" t="s">
        <v>2400</v>
      </c>
      <c r="K1050" s="104">
        <v>7.2039999999999997</v>
      </c>
      <c r="L1050" s="104">
        <v>7.1929999999999996</v>
      </c>
      <c r="M1050" s="104">
        <v>7.2060000000000004</v>
      </c>
      <c r="N1050" s="104">
        <v>7.1879999999999997</v>
      </c>
      <c r="O1050" s="105">
        <v>2.5000000000000001E-3</v>
      </c>
      <c r="P1050" s="225"/>
      <c r="Q1050" s="228">
        <f t="shared" si="96"/>
        <v>45536</v>
      </c>
      <c r="R1050" s="229">
        <f t="shared" si="97"/>
        <v>4.0149999999999997</v>
      </c>
      <c r="S1050" s="230">
        <f t="shared" si="98"/>
        <v>-2.8999999999999998E-3</v>
      </c>
      <c r="T1050" s="229">
        <f t="shared" si="99"/>
        <v>7.1890000000000001</v>
      </c>
      <c r="U1050" s="230">
        <f t="shared" si="100"/>
        <v>-1.9E-3</v>
      </c>
      <c r="V1050" s="229">
        <f t="shared" si="101"/>
        <v>3.1740000000000004</v>
      </c>
    </row>
    <row r="1051" spans="2:22">
      <c r="B1051" s="119">
        <v>45566</v>
      </c>
      <c r="C1051" s="104">
        <v>4.03</v>
      </c>
      <c r="D1051" s="104">
        <v>4.0060000000000002</v>
      </c>
      <c r="E1051" s="104">
        <v>4.0430000000000001</v>
      </c>
      <c r="F1051" s="104">
        <v>3.9790000000000001</v>
      </c>
      <c r="G1051" s="105">
        <v>3.7000000000000002E-3</v>
      </c>
      <c r="H1051" s="225"/>
      <c r="I1051" s="225"/>
      <c r="J1051" s="120" t="s">
        <v>2401</v>
      </c>
      <c r="K1051" s="104">
        <v>7.1989999999999998</v>
      </c>
      <c r="L1051" s="104">
        <v>7.2380000000000004</v>
      </c>
      <c r="M1051" s="104">
        <v>7.2380000000000004</v>
      </c>
      <c r="N1051" s="104">
        <v>7.1879999999999997</v>
      </c>
      <c r="O1051" s="105">
        <v>-6.9999999999999999E-4</v>
      </c>
      <c r="P1051" s="225"/>
      <c r="Q1051" s="228">
        <f t="shared" si="96"/>
        <v>45566</v>
      </c>
      <c r="R1051" s="229">
        <f t="shared" si="97"/>
        <v>4.03</v>
      </c>
      <c r="S1051" s="230">
        <f t="shared" si="98"/>
        <v>3.7000000000000002E-3</v>
      </c>
      <c r="T1051" s="229">
        <f t="shared" si="99"/>
        <v>7.1779999999999999</v>
      </c>
      <c r="U1051" s="230">
        <f t="shared" si="100"/>
        <v>-1.5E-3</v>
      </c>
      <c r="V1051" s="229">
        <f t="shared" si="101"/>
        <v>3.1479999999999997</v>
      </c>
    </row>
    <row r="1052" spans="2:22">
      <c r="B1052" s="119">
        <v>45597</v>
      </c>
      <c r="C1052" s="104">
        <v>3.9750000000000001</v>
      </c>
      <c r="D1052" s="104">
        <v>4.0279999999999996</v>
      </c>
      <c r="E1052" s="104">
        <v>4.0679999999999996</v>
      </c>
      <c r="F1052" s="104">
        <v>3.968</v>
      </c>
      <c r="G1052" s="105">
        <v>-1.3599999999999999E-2</v>
      </c>
      <c r="H1052" s="225"/>
      <c r="I1052" s="225"/>
      <c r="J1052" s="120" t="s">
        <v>2402</v>
      </c>
      <c r="K1052" s="104">
        <v>7.1959999999999997</v>
      </c>
      <c r="L1052" s="104">
        <v>7.1849999999999996</v>
      </c>
      <c r="M1052" s="104">
        <v>7.2030000000000003</v>
      </c>
      <c r="N1052" s="104">
        <v>7.1760000000000002</v>
      </c>
      <c r="O1052" s="105">
        <v>-4.0000000000000002E-4</v>
      </c>
      <c r="P1052" s="225"/>
      <c r="Q1052" s="228">
        <f t="shared" si="96"/>
        <v>45597</v>
      </c>
      <c r="R1052" s="229">
        <f t="shared" si="97"/>
        <v>3.9750000000000001</v>
      </c>
      <c r="S1052" s="230">
        <f t="shared" si="98"/>
        <v>-1.3599999999999999E-2</v>
      </c>
      <c r="T1052" s="229">
        <f t="shared" si="99"/>
        <v>7.165</v>
      </c>
      <c r="U1052" s="230">
        <f t="shared" si="100"/>
        <v>-1.8E-3</v>
      </c>
      <c r="V1052" s="229">
        <f t="shared" si="101"/>
        <v>3.19</v>
      </c>
    </row>
    <row r="1053" spans="2:22">
      <c r="B1053" s="119">
        <v>45627</v>
      </c>
      <c r="C1053" s="104">
        <v>3.9390000000000001</v>
      </c>
      <c r="D1053" s="104">
        <v>3.9620000000000002</v>
      </c>
      <c r="E1053" s="104">
        <v>4.0069999999999997</v>
      </c>
      <c r="F1053" s="104">
        <v>3.9159999999999999</v>
      </c>
      <c r="G1053" s="105">
        <v>-9.1000000000000004E-3</v>
      </c>
      <c r="H1053" s="225"/>
      <c r="I1053" s="225"/>
      <c r="J1053" s="120" t="s">
        <v>2403</v>
      </c>
      <c r="K1053" s="104">
        <v>7.1950000000000003</v>
      </c>
      <c r="L1053" s="104">
        <v>7.1989999999999998</v>
      </c>
      <c r="M1053" s="104">
        <v>7.2050000000000001</v>
      </c>
      <c r="N1053" s="104">
        <v>7.1849999999999996</v>
      </c>
      <c r="O1053" s="105">
        <v>-1E-4</v>
      </c>
      <c r="P1053" s="225"/>
      <c r="Q1053" s="228">
        <f t="shared" si="96"/>
        <v>45627</v>
      </c>
      <c r="R1053" s="229">
        <f t="shared" si="97"/>
        <v>3.9390000000000001</v>
      </c>
      <c r="S1053" s="230">
        <f t="shared" si="98"/>
        <v>-9.1000000000000004E-3</v>
      </c>
      <c r="T1053" s="229">
        <f t="shared" si="99"/>
        <v>7.1779999999999999</v>
      </c>
      <c r="U1053" s="230">
        <f t="shared" si="100"/>
        <v>1.8E-3</v>
      </c>
      <c r="V1053" s="229">
        <f t="shared" si="101"/>
        <v>3.2389999999999999</v>
      </c>
    </row>
    <row r="1054" spans="2:22">
      <c r="B1054" s="120" t="s">
        <v>2404</v>
      </c>
      <c r="C1054" s="104">
        <v>3.968</v>
      </c>
      <c r="D1054" s="104">
        <v>3.956</v>
      </c>
      <c r="E1054" s="104">
        <v>3.968</v>
      </c>
      <c r="F1054" s="104">
        <v>3.956</v>
      </c>
      <c r="G1054" s="105">
        <v>7.4000000000000003E-3</v>
      </c>
      <c r="H1054" s="225"/>
      <c r="I1054" s="225"/>
      <c r="J1054" s="119">
        <v>45327</v>
      </c>
      <c r="K1054" s="104">
        <v>7.1619999999999999</v>
      </c>
      <c r="L1054" s="104">
        <v>7.17</v>
      </c>
      <c r="M1054" s="104">
        <v>7.173</v>
      </c>
      <c r="N1054" s="104">
        <v>7.1589999999999998</v>
      </c>
      <c r="O1054" s="105">
        <v>-4.5999999999999999E-3</v>
      </c>
      <c r="P1054" s="225"/>
      <c r="Q1054" s="228">
        <f t="shared" si="96"/>
        <v>0</v>
      </c>
      <c r="R1054" s="229">
        <f t="shared" si="97"/>
        <v>0</v>
      </c>
      <c r="S1054" s="230">
        <f t="shared" si="98"/>
        <v>0</v>
      </c>
      <c r="T1054" s="229">
        <f t="shared" si="99"/>
        <v>0</v>
      </c>
      <c r="U1054" s="230">
        <f t="shared" si="100"/>
        <v>0</v>
      </c>
      <c r="V1054" s="229">
        <f t="shared" si="101"/>
        <v>0</v>
      </c>
    </row>
    <row r="1055" spans="2:22">
      <c r="B1055" s="120" t="s">
        <v>2355</v>
      </c>
      <c r="C1055" s="104">
        <v>3.9860000000000002</v>
      </c>
      <c r="D1055" s="104">
        <v>3.9660000000000002</v>
      </c>
      <c r="E1055" s="104">
        <v>4.0019999999999998</v>
      </c>
      <c r="F1055" s="104">
        <v>3.9489999999999998</v>
      </c>
      <c r="G1055" s="105">
        <v>4.4999999999999997E-3</v>
      </c>
      <c r="H1055" s="225"/>
      <c r="I1055" s="225"/>
      <c r="J1055" s="119">
        <v>45356</v>
      </c>
      <c r="K1055" s="104">
        <v>7.149</v>
      </c>
      <c r="L1055" s="104">
        <v>7.16</v>
      </c>
      <c r="M1055" s="104">
        <v>7.1630000000000003</v>
      </c>
      <c r="N1055" s="104">
        <v>7.1470000000000002</v>
      </c>
      <c r="O1055" s="105">
        <v>-1.8E-3</v>
      </c>
      <c r="P1055" s="225"/>
      <c r="Q1055" s="228" t="str">
        <f t="shared" si="96"/>
        <v>15-01-2024</v>
      </c>
      <c r="R1055" s="229">
        <f t="shared" si="97"/>
        <v>3.9860000000000002</v>
      </c>
      <c r="S1055" s="230">
        <f t="shared" si="98"/>
        <v>4.4999999999999997E-3</v>
      </c>
      <c r="T1055" s="229">
        <f t="shared" si="99"/>
        <v>7.1479999999999997</v>
      </c>
      <c r="U1055" s="230">
        <f t="shared" si="100"/>
        <v>-4.1999999999999997E-3</v>
      </c>
      <c r="V1055" s="229">
        <f t="shared" si="101"/>
        <v>3.1619999999999995</v>
      </c>
    </row>
    <row r="1056" spans="2:22">
      <c r="B1056" s="120" t="s">
        <v>2356</v>
      </c>
      <c r="C1056" s="104">
        <v>4.0540000000000003</v>
      </c>
      <c r="D1056" s="104">
        <v>3.9860000000000002</v>
      </c>
      <c r="E1056" s="104">
        <v>4.0830000000000002</v>
      </c>
      <c r="F1056" s="104">
        <v>3.9769999999999999</v>
      </c>
      <c r="G1056" s="105">
        <v>1.7100000000000001E-2</v>
      </c>
      <c r="H1056" s="225"/>
      <c r="I1056" s="225"/>
      <c r="J1056" s="119">
        <v>45448</v>
      </c>
      <c r="K1056" s="104">
        <v>7.1079999999999997</v>
      </c>
      <c r="L1056" s="104">
        <v>7.1319999999999997</v>
      </c>
      <c r="M1056" s="104">
        <v>7.1319999999999997</v>
      </c>
      <c r="N1056" s="104">
        <v>7.1059999999999999</v>
      </c>
      <c r="O1056" s="105">
        <v>-5.7000000000000002E-3</v>
      </c>
      <c r="P1056" s="225"/>
      <c r="Q1056" s="228" t="str">
        <f t="shared" si="96"/>
        <v>16-01-2024</v>
      </c>
      <c r="R1056" s="229">
        <f t="shared" si="97"/>
        <v>4.0540000000000003</v>
      </c>
      <c r="S1056" s="230">
        <f t="shared" si="98"/>
        <v>1.7100000000000001E-2</v>
      </c>
      <c r="T1056" s="229">
        <f t="shared" si="99"/>
        <v>7.1459999999999999</v>
      </c>
      <c r="U1056" s="230">
        <f t="shared" si="100"/>
        <v>-2.9999999999999997E-4</v>
      </c>
      <c r="V1056" s="229">
        <f t="shared" si="101"/>
        <v>3.0919999999999996</v>
      </c>
    </row>
    <row r="1057" spans="2:22">
      <c r="B1057" s="120" t="s">
        <v>2357</v>
      </c>
      <c r="C1057" s="104">
        <v>4.1059999999999999</v>
      </c>
      <c r="D1057" s="104">
        <v>4.0620000000000003</v>
      </c>
      <c r="E1057" s="104">
        <v>4.1289999999999996</v>
      </c>
      <c r="F1057" s="104">
        <v>4.0369999999999999</v>
      </c>
      <c r="G1057" s="105">
        <v>1.2699999999999999E-2</v>
      </c>
      <c r="H1057" s="225"/>
      <c r="I1057" s="225"/>
      <c r="J1057" s="119">
        <v>45478</v>
      </c>
      <c r="K1057" s="104">
        <v>7.1289999999999996</v>
      </c>
      <c r="L1057" s="104">
        <v>7.1150000000000002</v>
      </c>
      <c r="M1057" s="104">
        <v>7.1349999999999998</v>
      </c>
      <c r="N1057" s="104">
        <v>7.109</v>
      </c>
      <c r="O1057" s="105">
        <v>3.0000000000000001E-3</v>
      </c>
      <c r="P1057" s="225"/>
      <c r="Q1057" s="228" t="str">
        <f t="shared" si="96"/>
        <v>17-01-2024</v>
      </c>
      <c r="R1057" s="229">
        <f t="shared" si="97"/>
        <v>4.1059999999999999</v>
      </c>
      <c r="S1057" s="230">
        <f t="shared" si="98"/>
        <v>1.2699999999999999E-2</v>
      </c>
      <c r="T1057" s="229">
        <f t="shared" si="99"/>
        <v>7.1630000000000003</v>
      </c>
      <c r="U1057" s="230">
        <f t="shared" si="100"/>
        <v>2.3999999999999998E-3</v>
      </c>
      <c r="V1057" s="229">
        <f t="shared" si="101"/>
        <v>3.0570000000000004</v>
      </c>
    </row>
    <row r="1058" spans="2:22">
      <c r="B1058" s="120" t="s">
        <v>2358</v>
      </c>
      <c r="C1058" s="104">
        <v>4.1420000000000003</v>
      </c>
      <c r="D1058" s="104">
        <v>4.1040000000000001</v>
      </c>
      <c r="E1058" s="104">
        <v>4.1539999999999999</v>
      </c>
      <c r="F1058" s="104">
        <v>4.0709999999999997</v>
      </c>
      <c r="G1058" s="105">
        <v>8.8000000000000005E-3</v>
      </c>
      <c r="H1058" s="225"/>
      <c r="I1058" s="225"/>
      <c r="J1058" s="119">
        <v>45509</v>
      </c>
      <c r="K1058" s="104">
        <v>7.1379999999999999</v>
      </c>
      <c r="L1058" s="104">
        <v>7.1379999999999999</v>
      </c>
      <c r="M1058" s="104">
        <v>7.1440000000000001</v>
      </c>
      <c r="N1058" s="104">
        <v>7.13</v>
      </c>
      <c r="O1058" s="105">
        <v>1.2999999999999999E-3</v>
      </c>
      <c r="P1058" s="225"/>
      <c r="Q1058" s="228" t="str">
        <f t="shared" si="96"/>
        <v>18-01-2024</v>
      </c>
      <c r="R1058" s="229">
        <f t="shared" si="97"/>
        <v>4.1420000000000003</v>
      </c>
      <c r="S1058" s="230">
        <f t="shared" si="98"/>
        <v>8.8000000000000005E-3</v>
      </c>
      <c r="T1058" s="229">
        <f t="shared" si="99"/>
        <v>7.1779999999999999</v>
      </c>
      <c r="U1058" s="230">
        <f t="shared" si="100"/>
        <v>2.0999999999999999E-3</v>
      </c>
      <c r="V1058" s="229">
        <f t="shared" si="101"/>
        <v>3.0359999999999996</v>
      </c>
    </row>
    <row r="1059" spans="2:22">
      <c r="B1059" s="120" t="s">
        <v>2359</v>
      </c>
      <c r="C1059" s="104">
        <v>4.13</v>
      </c>
      <c r="D1059" s="104">
        <v>4.1520000000000001</v>
      </c>
      <c r="E1059" s="104">
        <v>4.1980000000000004</v>
      </c>
      <c r="F1059" s="104">
        <v>4.1230000000000002</v>
      </c>
      <c r="G1059" s="105">
        <v>-2.8E-3</v>
      </c>
      <c r="H1059" s="225"/>
      <c r="I1059" s="225"/>
      <c r="J1059" s="119">
        <v>45540</v>
      </c>
      <c r="K1059" s="104">
        <v>7.1349999999999998</v>
      </c>
      <c r="L1059" s="104">
        <v>7.1479999999999997</v>
      </c>
      <c r="M1059" s="104">
        <v>7.1479999999999997</v>
      </c>
      <c r="N1059" s="104">
        <v>7.125</v>
      </c>
      <c r="O1059" s="105">
        <v>-4.0000000000000002E-4</v>
      </c>
      <c r="P1059" s="225"/>
      <c r="Q1059" s="228" t="str">
        <f t="shared" si="96"/>
        <v>19-01-2024</v>
      </c>
      <c r="R1059" s="229">
        <f t="shared" si="97"/>
        <v>4.13</v>
      </c>
      <c r="S1059" s="230">
        <f t="shared" si="98"/>
        <v>-2.8E-3</v>
      </c>
      <c r="T1059" s="229">
        <f t="shared" si="99"/>
        <v>7.1840000000000002</v>
      </c>
      <c r="U1059" s="230">
        <f t="shared" si="100"/>
        <v>8.0000000000000004E-4</v>
      </c>
      <c r="V1059" s="229">
        <f t="shared" si="101"/>
        <v>3.0540000000000003</v>
      </c>
    </row>
    <row r="1060" spans="2:22">
      <c r="B1060" s="120" t="s">
        <v>2405</v>
      </c>
      <c r="C1060" s="104">
        <v>4.1070000000000002</v>
      </c>
      <c r="D1060" s="104">
        <v>4.1360000000000001</v>
      </c>
      <c r="E1060" s="104">
        <v>4.1399999999999997</v>
      </c>
      <c r="F1060" s="104">
        <v>4.0750000000000002</v>
      </c>
      <c r="G1060" s="105">
        <v>-5.5999999999999999E-3</v>
      </c>
      <c r="H1060" s="225"/>
      <c r="I1060" s="225"/>
      <c r="J1060" s="119">
        <v>45570</v>
      </c>
      <c r="K1060" s="104">
        <v>7.1269999999999998</v>
      </c>
      <c r="L1060" s="104">
        <v>7.1239999999999997</v>
      </c>
      <c r="M1060" s="104">
        <v>7.1289999999999996</v>
      </c>
      <c r="N1060" s="104">
        <v>7.1109999999999998</v>
      </c>
      <c r="O1060" s="105">
        <v>-1.1000000000000001E-3</v>
      </c>
      <c r="P1060" s="225"/>
      <c r="Q1060" s="228">
        <f t="shared" si="96"/>
        <v>0</v>
      </c>
      <c r="R1060" s="229">
        <f t="shared" si="97"/>
        <v>0</v>
      </c>
      <c r="S1060" s="230">
        <f t="shared" si="98"/>
        <v>0</v>
      </c>
      <c r="T1060" s="229">
        <f t="shared" si="99"/>
        <v>0</v>
      </c>
      <c r="U1060" s="230">
        <f t="shared" si="100"/>
        <v>0</v>
      </c>
      <c r="V1060" s="229">
        <f t="shared" si="101"/>
        <v>0</v>
      </c>
    </row>
    <row r="1061" spans="2:22">
      <c r="B1061" s="120" t="s">
        <v>2360</v>
      </c>
      <c r="C1061" s="104">
        <v>4.1319999999999997</v>
      </c>
      <c r="D1061" s="104">
        <v>4.101</v>
      </c>
      <c r="E1061" s="104">
        <v>4.1550000000000002</v>
      </c>
      <c r="F1061" s="104">
        <v>4.0880000000000001</v>
      </c>
      <c r="G1061" s="105">
        <v>6.0000000000000001E-3</v>
      </c>
      <c r="H1061" s="225"/>
      <c r="I1061" s="225"/>
      <c r="J1061" s="120" t="s">
        <v>2406</v>
      </c>
      <c r="K1061" s="104">
        <v>7.1159999999999997</v>
      </c>
      <c r="L1061" s="104">
        <v>7.1340000000000003</v>
      </c>
      <c r="M1061" s="104">
        <v>7.1340000000000003</v>
      </c>
      <c r="N1061" s="104">
        <v>7.1139999999999999</v>
      </c>
      <c r="O1061" s="105">
        <v>-1.5E-3</v>
      </c>
      <c r="P1061" s="225"/>
      <c r="Q1061" s="228" t="str">
        <f t="shared" si="96"/>
        <v>23-01-2024</v>
      </c>
      <c r="R1061" s="229">
        <f t="shared" si="97"/>
        <v>4.1319999999999997</v>
      </c>
      <c r="S1061" s="230">
        <f t="shared" si="98"/>
        <v>6.0000000000000001E-3</v>
      </c>
      <c r="T1061" s="229">
        <f t="shared" si="99"/>
        <v>7.1740000000000004</v>
      </c>
      <c r="U1061" s="230">
        <f t="shared" si="100"/>
        <v>-1.4E-3</v>
      </c>
      <c r="V1061" s="229">
        <f t="shared" si="101"/>
        <v>3.0420000000000007</v>
      </c>
    </row>
    <row r="1062" spans="2:22">
      <c r="B1062" s="120" t="s">
        <v>2361</v>
      </c>
      <c r="C1062" s="104">
        <v>4.18</v>
      </c>
      <c r="D1062" s="104">
        <v>4.1340000000000003</v>
      </c>
      <c r="E1062" s="104">
        <v>4.1879999999999997</v>
      </c>
      <c r="F1062" s="104">
        <v>4.0860000000000003</v>
      </c>
      <c r="G1062" s="105">
        <v>1.1599999999999999E-2</v>
      </c>
      <c r="H1062" s="225"/>
      <c r="I1062" s="225"/>
      <c r="J1062" s="120" t="s">
        <v>2407</v>
      </c>
      <c r="K1062" s="104">
        <v>7.109</v>
      </c>
      <c r="L1062" s="104">
        <v>7.1230000000000002</v>
      </c>
      <c r="M1062" s="104">
        <v>7.1230000000000002</v>
      </c>
      <c r="N1062" s="104">
        <v>7.1050000000000004</v>
      </c>
      <c r="O1062" s="105">
        <v>-1E-3</v>
      </c>
      <c r="P1062" s="225"/>
      <c r="Q1062" s="228" t="str">
        <f t="shared" si="96"/>
        <v>24-01-2024</v>
      </c>
      <c r="R1062" s="229">
        <f t="shared" si="97"/>
        <v>4.18</v>
      </c>
      <c r="S1062" s="230">
        <f t="shared" si="98"/>
        <v>1.1599999999999999E-2</v>
      </c>
      <c r="T1062" s="229">
        <f t="shared" si="99"/>
        <v>7.181</v>
      </c>
      <c r="U1062" s="230">
        <f t="shared" si="100"/>
        <v>1E-3</v>
      </c>
      <c r="V1062" s="229">
        <f t="shared" si="101"/>
        <v>3.0010000000000003</v>
      </c>
    </row>
    <row r="1063" spans="2:22">
      <c r="B1063" s="120" t="s">
        <v>2362</v>
      </c>
      <c r="C1063" s="104">
        <v>4.12</v>
      </c>
      <c r="D1063" s="104">
        <v>4.1840000000000002</v>
      </c>
      <c r="E1063" s="104">
        <v>4.1950000000000003</v>
      </c>
      <c r="F1063" s="104">
        <v>4.12</v>
      </c>
      <c r="G1063" s="105">
        <v>-1.43E-2</v>
      </c>
      <c r="H1063" s="225"/>
      <c r="I1063" s="225"/>
      <c r="J1063" s="120" t="s">
        <v>2408</v>
      </c>
      <c r="K1063" s="104">
        <v>7.0860000000000003</v>
      </c>
      <c r="L1063" s="104">
        <v>7.1029999999999998</v>
      </c>
      <c r="M1063" s="104">
        <v>7.1029999999999998</v>
      </c>
      <c r="N1063" s="104">
        <v>7.0819999999999999</v>
      </c>
      <c r="O1063" s="105">
        <v>-3.2000000000000002E-3</v>
      </c>
      <c r="P1063" s="225"/>
      <c r="Q1063" s="228" t="str">
        <f t="shared" si="96"/>
        <v>25-01-2024</v>
      </c>
      <c r="R1063" s="229">
        <f t="shared" si="97"/>
        <v>4.12</v>
      </c>
      <c r="S1063" s="230">
        <f t="shared" si="98"/>
        <v>-1.43E-2</v>
      </c>
      <c r="T1063" s="229">
        <f t="shared" si="99"/>
        <v>7.1710000000000003</v>
      </c>
      <c r="U1063" s="230">
        <f t="shared" si="100"/>
        <v>-1.4E-3</v>
      </c>
      <c r="V1063" s="229">
        <f t="shared" si="101"/>
        <v>3.0510000000000002</v>
      </c>
    </row>
    <row r="1064" spans="2:22">
      <c r="B1064" s="120" t="s">
        <v>2409</v>
      </c>
      <c r="C1064" s="104">
        <v>4.1390000000000002</v>
      </c>
      <c r="D1064" s="104">
        <v>4.1130000000000004</v>
      </c>
      <c r="E1064" s="104">
        <v>4.1660000000000004</v>
      </c>
      <c r="F1064" s="104">
        <v>4.093</v>
      </c>
      <c r="G1064" s="105">
        <v>4.5999999999999999E-3</v>
      </c>
      <c r="H1064" s="225"/>
      <c r="I1064" s="225"/>
      <c r="J1064" s="120" t="s">
        <v>2410</v>
      </c>
      <c r="K1064" s="104">
        <v>7.0759999999999996</v>
      </c>
      <c r="L1064" s="104">
        <v>7.0579999999999998</v>
      </c>
      <c r="M1064" s="104">
        <v>7.0819999999999999</v>
      </c>
      <c r="N1064" s="104">
        <v>7.0549999999999997</v>
      </c>
      <c r="O1064" s="105">
        <v>-1.4E-3</v>
      </c>
      <c r="P1064" s="225"/>
      <c r="Q1064" s="228">
        <f t="shared" si="96"/>
        <v>0</v>
      </c>
      <c r="R1064" s="229">
        <f t="shared" si="97"/>
        <v>0</v>
      </c>
      <c r="S1064" s="230">
        <f t="shared" si="98"/>
        <v>0</v>
      </c>
      <c r="T1064" s="229">
        <f t="shared" si="99"/>
        <v>0</v>
      </c>
      <c r="U1064" s="230">
        <f t="shared" si="100"/>
        <v>0</v>
      </c>
      <c r="V1064" s="229">
        <f t="shared" si="101"/>
        <v>0</v>
      </c>
    </row>
    <row r="1065" spans="2:22">
      <c r="B1065" s="120" t="s">
        <v>2364</v>
      </c>
      <c r="C1065" s="104">
        <v>4.0759999999999996</v>
      </c>
      <c r="D1065" s="104">
        <v>4.1390000000000002</v>
      </c>
      <c r="E1065" s="104">
        <v>4.1449999999999996</v>
      </c>
      <c r="F1065" s="104">
        <v>4.0590000000000002</v>
      </c>
      <c r="G1065" s="105">
        <v>-1.5299999999999999E-2</v>
      </c>
      <c r="H1065" s="225"/>
      <c r="I1065" s="225"/>
      <c r="J1065" s="120" t="s">
        <v>2411</v>
      </c>
      <c r="K1065" s="104">
        <v>7.0949999999999998</v>
      </c>
      <c r="L1065" s="104">
        <v>7.0839999999999996</v>
      </c>
      <c r="M1065" s="104">
        <v>7.0990000000000002</v>
      </c>
      <c r="N1065" s="104">
        <v>7.08</v>
      </c>
      <c r="O1065" s="105">
        <v>2.7000000000000001E-3</v>
      </c>
      <c r="P1065" s="225"/>
      <c r="Q1065" s="228" t="str">
        <f t="shared" si="96"/>
        <v>29-01-2024</v>
      </c>
      <c r="R1065" s="229">
        <f t="shared" si="97"/>
        <v>4.0759999999999996</v>
      </c>
      <c r="S1065" s="230">
        <f t="shared" si="98"/>
        <v>-1.5299999999999999E-2</v>
      </c>
      <c r="T1065" s="229">
        <f t="shared" si="99"/>
        <v>7.1710000000000003</v>
      </c>
      <c r="U1065" s="230">
        <f t="shared" si="100"/>
        <v>0</v>
      </c>
      <c r="V1065" s="229">
        <f t="shared" si="101"/>
        <v>3.0950000000000006</v>
      </c>
    </row>
    <row r="1066" spans="2:22">
      <c r="B1066" s="120" t="s">
        <v>2365</v>
      </c>
      <c r="C1066" s="104">
        <v>4.0359999999999996</v>
      </c>
      <c r="D1066" s="104">
        <v>4.0780000000000003</v>
      </c>
      <c r="E1066" s="104">
        <v>4.1029999999999998</v>
      </c>
      <c r="F1066" s="104">
        <v>4.0339999999999998</v>
      </c>
      <c r="G1066" s="105">
        <v>-9.9000000000000008E-3</v>
      </c>
      <c r="H1066" s="225"/>
      <c r="I1066" s="225"/>
      <c r="J1066" s="120" t="s">
        <v>2412</v>
      </c>
      <c r="K1066" s="104">
        <v>7.0780000000000003</v>
      </c>
      <c r="L1066" s="104">
        <v>7.101</v>
      </c>
      <c r="M1066" s="104">
        <v>7.101</v>
      </c>
      <c r="N1066" s="104">
        <v>7.069</v>
      </c>
      <c r="O1066" s="105">
        <v>-2.3999999999999998E-3</v>
      </c>
      <c r="P1066" s="225"/>
      <c r="Q1066" s="228" t="str">
        <f t="shared" si="96"/>
        <v>30-01-2024</v>
      </c>
      <c r="R1066" s="229">
        <f t="shared" si="97"/>
        <v>4.0359999999999996</v>
      </c>
      <c r="S1066" s="230">
        <f t="shared" si="98"/>
        <v>-9.9000000000000008E-3</v>
      </c>
      <c r="T1066" s="229">
        <f t="shared" si="99"/>
        <v>7.1550000000000002</v>
      </c>
      <c r="U1066" s="230">
        <f t="shared" si="100"/>
        <v>-2.2000000000000001E-3</v>
      </c>
      <c r="V1066" s="229">
        <f t="shared" si="101"/>
        <v>3.1190000000000007</v>
      </c>
    </row>
    <row r="1067" spans="2:22">
      <c r="B1067" s="120" t="s">
        <v>2366</v>
      </c>
      <c r="C1067" s="104">
        <v>3.9180000000000001</v>
      </c>
      <c r="D1067" s="104">
        <v>4.04</v>
      </c>
      <c r="E1067" s="104">
        <v>4.0430000000000001</v>
      </c>
      <c r="F1067" s="104">
        <v>3.9119999999999999</v>
      </c>
      <c r="G1067" s="105">
        <v>-2.92E-2</v>
      </c>
      <c r="H1067" s="225"/>
      <c r="I1067" s="225"/>
      <c r="J1067" s="120" t="s">
        <v>2413</v>
      </c>
      <c r="K1067" s="104">
        <v>6.9969999999999999</v>
      </c>
      <c r="L1067" s="104">
        <v>7.0529999999999999</v>
      </c>
      <c r="M1067" s="104">
        <v>7.0529999999999999</v>
      </c>
      <c r="N1067" s="104">
        <v>6.9930000000000003</v>
      </c>
      <c r="O1067" s="105">
        <v>-1.14E-2</v>
      </c>
      <c r="P1067" s="225"/>
      <c r="Q1067" s="228" t="str">
        <f t="shared" si="96"/>
        <v>31-01-2024</v>
      </c>
      <c r="R1067" s="229">
        <f t="shared" si="97"/>
        <v>3.9180000000000001</v>
      </c>
      <c r="S1067" s="230">
        <f t="shared" si="98"/>
        <v>-2.92E-2</v>
      </c>
      <c r="T1067" s="229">
        <f t="shared" si="99"/>
        <v>7.1440000000000001</v>
      </c>
      <c r="U1067" s="230">
        <f t="shared" si="100"/>
        <v>-1.5E-3</v>
      </c>
      <c r="V1067" s="229">
        <f t="shared" si="101"/>
        <v>3.226</v>
      </c>
    </row>
    <row r="1068" spans="2:22">
      <c r="B1068" s="119">
        <v>45293</v>
      </c>
      <c r="C1068" s="104">
        <v>3.8820000000000001</v>
      </c>
      <c r="D1068" s="104">
        <v>3.931</v>
      </c>
      <c r="E1068" s="104">
        <v>3.9580000000000002</v>
      </c>
      <c r="F1068" s="104">
        <v>3.8159999999999998</v>
      </c>
      <c r="G1068" s="105">
        <v>-9.1999999999999998E-3</v>
      </c>
      <c r="H1068" s="225"/>
      <c r="I1068" s="225"/>
      <c r="J1068" s="120" t="s">
        <v>2414</v>
      </c>
      <c r="K1068" s="104">
        <v>6.9980000000000002</v>
      </c>
      <c r="L1068" s="104">
        <v>6.9969999999999999</v>
      </c>
      <c r="M1068" s="104">
        <v>7.0010000000000003</v>
      </c>
      <c r="N1068" s="104">
        <v>6.9850000000000003</v>
      </c>
      <c r="O1068" s="105">
        <v>1E-4</v>
      </c>
      <c r="P1068" s="225"/>
      <c r="Q1068" s="228">
        <f t="shared" si="96"/>
        <v>45293</v>
      </c>
      <c r="R1068" s="229">
        <f t="shared" si="97"/>
        <v>3.8820000000000001</v>
      </c>
      <c r="S1068" s="230">
        <f t="shared" si="98"/>
        <v>-9.1999999999999998E-3</v>
      </c>
      <c r="T1068" s="229">
        <f t="shared" si="99"/>
        <v>7.0640000000000001</v>
      </c>
      <c r="U1068" s="230">
        <f t="shared" si="100"/>
        <v>-1.12E-2</v>
      </c>
      <c r="V1068" s="229">
        <f t="shared" si="101"/>
        <v>3.1819999999999999</v>
      </c>
    </row>
    <row r="1069" spans="2:22">
      <c r="B1069" s="119">
        <v>45324</v>
      </c>
      <c r="C1069" s="104">
        <v>4.024</v>
      </c>
      <c r="D1069" s="104">
        <v>3.8759999999999999</v>
      </c>
      <c r="E1069" s="104">
        <v>4.0540000000000003</v>
      </c>
      <c r="F1069" s="104">
        <v>3.8730000000000002</v>
      </c>
      <c r="G1069" s="105">
        <v>3.6499999999999998E-2</v>
      </c>
      <c r="H1069" s="225"/>
      <c r="I1069" s="225"/>
      <c r="J1069" s="120" t="s">
        <v>2415</v>
      </c>
      <c r="K1069" s="104">
        <v>6.9809999999999999</v>
      </c>
      <c r="L1069" s="104">
        <v>7.016</v>
      </c>
      <c r="M1069" s="104">
        <v>7.016</v>
      </c>
      <c r="N1069" s="104">
        <v>6.9669999999999996</v>
      </c>
      <c r="O1069" s="105">
        <v>-2.3999999999999998E-3</v>
      </c>
      <c r="P1069" s="225"/>
      <c r="Q1069" s="228">
        <f t="shared" si="96"/>
        <v>45324</v>
      </c>
      <c r="R1069" s="229">
        <f t="shared" si="97"/>
        <v>4.024</v>
      </c>
      <c r="S1069" s="230">
        <f t="shared" si="98"/>
        <v>3.6499999999999998E-2</v>
      </c>
      <c r="T1069" s="229">
        <f t="shared" si="99"/>
        <v>7.05</v>
      </c>
      <c r="U1069" s="230">
        <f t="shared" si="100"/>
        <v>-2E-3</v>
      </c>
      <c r="V1069" s="229">
        <f t="shared" si="101"/>
        <v>3.0259999999999998</v>
      </c>
    </row>
    <row r="1070" spans="2:22">
      <c r="B1070" s="119">
        <v>45414</v>
      </c>
      <c r="C1070" s="104">
        <v>4.1619999999999999</v>
      </c>
      <c r="D1070" s="104">
        <v>4.0540000000000003</v>
      </c>
      <c r="E1070" s="104">
        <v>4.1769999999999996</v>
      </c>
      <c r="F1070" s="104">
        <v>4.0490000000000004</v>
      </c>
      <c r="G1070" s="105">
        <v>3.4299999999999997E-2</v>
      </c>
      <c r="H1070" s="225"/>
      <c r="I1070" s="225"/>
      <c r="J1070" s="120" t="s">
        <v>2416</v>
      </c>
      <c r="K1070" s="104">
        <v>6.9950000000000001</v>
      </c>
      <c r="L1070" s="104">
        <v>6.9809999999999999</v>
      </c>
      <c r="M1070" s="104">
        <v>6.9980000000000002</v>
      </c>
      <c r="N1070" s="104">
        <v>6.9710000000000001</v>
      </c>
      <c r="O1070" s="105">
        <v>2E-3</v>
      </c>
      <c r="P1070" s="225"/>
      <c r="Q1070" s="228">
        <f t="shared" si="96"/>
        <v>45414</v>
      </c>
      <c r="R1070" s="229">
        <f t="shared" si="97"/>
        <v>4.1619999999999999</v>
      </c>
      <c r="S1070" s="230">
        <f t="shared" si="98"/>
        <v>3.4299999999999997E-2</v>
      </c>
      <c r="T1070" s="229">
        <f t="shared" si="99"/>
        <v>7.0910000000000002</v>
      </c>
      <c r="U1070" s="230">
        <f t="shared" si="100"/>
        <v>5.7999999999999996E-3</v>
      </c>
      <c r="V1070" s="229">
        <f t="shared" si="101"/>
        <v>2.9290000000000003</v>
      </c>
    </row>
    <row r="1071" spans="2:22">
      <c r="B1071" s="119">
        <v>45445</v>
      </c>
      <c r="C1071" s="104">
        <v>4.09</v>
      </c>
      <c r="D1071" s="104">
        <v>4.1459999999999999</v>
      </c>
      <c r="E1071" s="104">
        <v>4.1710000000000003</v>
      </c>
      <c r="F1071" s="104">
        <v>4.0789999999999997</v>
      </c>
      <c r="G1071" s="105">
        <v>-1.7100000000000001E-2</v>
      </c>
      <c r="H1071" s="225"/>
      <c r="I1071" s="225"/>
      <c r="J1071" s="120" t="s">
        <v>2417</v>
      </c>
      <c r="K1071" s="104">
        <v>7.008</v>
      </c>
      <c r="L1071" s="104">
        <v>7.02</v>
      </c>
      <c r="M1071" s="104">
        <v>7.02</v>
      </c>
      <c r="N1071" s="104">
        <v>6.9870000000000001</v>
      </c>
      <c r="O1071" s="105">
        <v>1.9E-3</v>
      </c>
      <c r="P1071" s="225"/>
      <c r="Q1071" s="228">
        <f t="shared" si="96"/>
        <v>45445</v>
      </c>
      <c r="R1071" s="229">
        <f t="shared" si="97"/>
        <v>4.09</v>
      </c>
      <c r="S1071" s="230">
        <f t="shared" si="98"/>
        <v>-1.7100000000000001E-2</v>
      </c>
      <c r="T1071" s="229">
        <f t="shared" si="99"/>
        <v>7.0919999999999996</v>
      </c>
      <c r="U1071" s="230">
        <f t="shared" si="100"/>
        <v>1E-4</v>
      </c>
      <c r="V1071" s="229">
        <f t="shared" si="101"/>
        <v>3.0019999999999998</v>
      </c>
    </row>
    <row r="1072" spans="2:22">
      <c r="B1072" s="119">
        <v>45475</v>
      </c>
      <c r="C1072" s="104">
        <v>4.1150000000000002</v>
      </c>
      <c r="D1072" s="104">
        <v>4.1020000000000003</v>
      </c>
      <c r="E1072" s="104">
        <v>4.1349999999999998</v>
      </c>
      <c r="F1072" s="104">
        <v>4.0650000000000004</v>
      </c>
      <c r="G1072" s="105">
        <v>6.1000000000000004E-3</v>
      </c>
      <c r="H1072" s="225"/>
      <c r="I1072" s="225"/>
      <c r="J1072" s="120" t="s">
        <v>2418</v>
      </c>
      <c r="K1072" s="104">
        <v>7.0030000000000001</v>
      </c>
      <c r="L1072" s="104">
        <v>7.0220000000000002</v>
      </c>
      <c r="M1072" s="104">
        <v>7.0220000000000002</v>
      </c>
      <c r="N1072" s="104">
        <v>6.9950000000000001</v>
      </c>
      <c r="O1072" s="105">
        <v>-6.9999999999999999E-4</v>
      </c>
      <c r="P1072" s="225"/>
      <c r="Q1072" s="228">
        <f t="shared" si="96"/>
        <v>45475</v>
      </c>
      <c r="R1072" s="229">
        <f t="shared" si="97"/>
        <v>4.1150000000000002</v>
      </c>
      <c r="S1072" s="230">
        <f t="shared" si="98"/>
        <v>6.1000000000000004E-3</v>
      </c>
      <c r="T1072" s="229">
        <f t="shared" si="99"/>
        <v>7.0739999999999998</v>
      </c>
      <c r="U1072" s="230">
        <f t="shared" si="100"/>
        <v>-2.5000000000000001E-3</v>
      </c>
      <c r="V1072" s="229">
        <f t="shared" si="101"/>
        <v>2.9589999999999996</v>
      </c>
    </row>
    <row r="1073" spans="2:22">
      <c r="B1073" s="119">
        <v>45506</v>
      </c>
      <c r="C1073" s="104">
        <v>4.1580000000000004</v>
      </c>
      <c r="D1073" s="104">
        <v>4.1059999999999999</v>
      </c>
      <c r="E1073" s="104">
        <v>4.173</v>
      </c>
      <c r="F1073" s="104">
        <v>4.0880000000000001</v>
      </c>
      <c r="G1073" s="105">
        <v>1.04E-2</v>
      </c>
      <c r="H1073" s="225"/>
      <c r="I1073" s="225"/>
      <c r="J1073" s="120" t="s">
        <v>2419</v>
      </c>
      <c r="K1073" s="104">
        <v>6.9859999999999998</v>
      </c>
      <c r="L1073" s="104">
        <v>6.9909999999999997</v>
      </c>
      <c r="M1073" s="104">
        <v>6.9939999999999998</v>
      </c>
      <c r="N1073" s="104">
        <v>6.98</v>
      </c>
      <c r="O1073" s="105">
        <v>-2.3999999999999998E-3</v>
      </c>
      <c r="P1073" s="225"/>
      <c r="Q1073" s="228">
        <f t="shared" si="96"/>
        <v>45506</v>
      </c>
      <c r="R1073" s="229">
        <f t="shared" si="97"/>
        <v>4.1580000000000004</v>
      </c>
      <c r="S1073" s="230">
        <f t="shared" si="98"/>
        <v>1.04E-2</v>
      </c>
      <c r="T1073" s="229">
        <f t="shared" si="99"/>
        <v>7.0819999999999999</v>
      </c>
      <c r="U1073" s="230">
        <f t="shared" si="100"/>
        <v>1.1000000000000001E-3</v>
      </c>
      <c r="V1073" s="229">
        <f t="shared" si="101"/>
        <v>2.9239999999999995</v>
      </c>
    </row>
    <row r="1074" spans="2:22">
      <c r="B1074" s="119">
        <v>45537</v>
      </c>
      <c r="C1074" s="104">
        <v>4.1769999999999996</v>
      </c>
      <c r="D1074" s="104">
        <v>4.1539999999999999</v>
      </c>
      <c r="E1074" s="104">
        <v>4.1950000000000003</v>
      </c>
      <c r="F1074" s="104">
        <v>4.125</v>
      </c>
      <c r="G1074" s="105">
        <v>4.7000000000000002E-3</v>
      </c>
      <c r="H1074" s="225"/>
      <c r="I1074" s="225"/>
      <c r="J1074" s="119">
        <v>45357</v>
      </c>
      <c r="K1074" s="104">
        <v>6.9470000000000001</v>
      </c>
      <c r="L1074" s="104">
        <v>6.9550000000000001</v>
      </c>
      <c r="M1074" s="104">
        <v>6.9630000000000001</v>
      </c>
      <c r="N1074" s="104">
        <v>6.9450000000000003</v>
      </c>
      <c r="O1074" s="105">
        <v>-5.5999999999999999E-3</v>
      </c>
      <c r="P1074" s="225"/>
      <c r="Q1074" s="228">
        <f t="shared" si="96"/>
        <v>45537</v>
      </c>
      <c r="R1074" s="229">
        <f t="shared" si="97"/>
        <v>4.1769999999999996</v>
      </c>
      <c r="S1074" s="230">
        <f t="shared" si="98"/>
        <v>4.7000000000000002E-3</v>
      </c>
      <c r="T1074" s="229">
        <f t="shared" si="99"/>
        <v>7.1139999999999999</v>
      </c>
      <c r="U1074" s="230">
        <f t="shared" si="100"/>
        <v>4.4999999999999997E-3</v>
      </c>
      <c r="V1074" s="229">
        <f t="shared" si="101"/>
        <v>2.9370000000000003</v>
      </c>
    </row>
    <row r="1075" spans="2:22">
      <c r="B1075" s="119">
        <v>45628</v>
      </c>
      <c r="C1075" s="104">
        <v>4.1790000000000003</v>
      </c>
      <c r="D1075" s="104">
        <v>4.1829999999999998</v>
      </c>
      <c r="E1075" s="104">
        <v>4.1970000000000001</v>
      </c>
      <c r="F1075" s="104">
        <v>4.1459999999999999</v>
      </c>
      <c r="G1075" s="105">
        <v>5.0000000000000001E-4</v>
      </c>
      <c r="H1075" s="225"/>
      <c r="I1075" s="225"/>
      <c r="J1075" s="119">
        <v>45388</v>
      </c>
      <c r="K1075" s="104">
        <v>7.0330000000000004</v>
      </c>
      <c r="L1075" s="104">
        <v>6.9550000000000001</v>
      </c>
      <c r="M1075" s="104">
        <v>7.0620000000000003</v>
      </c>
      <c r="N1075" s="104">
        <v>6.9509999999999996</v>
      </c>
      <c r="O1075" s="105">
        <v>1.24E-2</v>
      </c>
      <c r="P1075" s="225"/>
      <c r="Q1075" s="228">
        <f t="shared" si="96"/>
        <v>45628</v>
      </c>
      <c r="R1075" s="229">
        <f t="shared" si="97"/>
        <v>4.1790000000000003</v>
      </c>
      <c r="S1075" s="230">
        <f t="shared" si="98"/>
        <v>5.0000000000000001E-4</v>
      </c>
      <c r="T1075" s="229">
        <f t="shared" si="99"/>
        <v>7.0970000000000004</v>
      </c>
      <c r="U1075" s="230">
        <f t="shared" si="100"/>
        <v>-2.3999999999999998E-3</v>
      </c>
      <c r="V1075" s="229">
        <f t="shared" si="101"/>
        <v>2.9180000000000001</v>
      </c>
    </row>
    <row r="1076" spans="2:22">
      <c r="B1076" s="120" t="s">
        <v>2367</v>
      </c>
      <c r="C1076" s="104">
        <v>4.3259999999999996</v>
      </c>
      <c r="D1076" s="104">
        <v>4.1790000000000003</v>
      </c>
      <c r="E1076" s="104">
        <v>4.3280000000000003</v>
      </c>
      <c r="F1076" s="104">
        <v>4.1500000000000004</v>
      </c>
      <c r="G1076" s="105">
        <v>3.5099999999999999E-2</v>
      </c>
      <c r="H1076" s="225"/>
      <c r="I1076" s="225"/>
      <c r="J1076" s="119">
        <v>45418</v>
      </c>
      <c r="K1076" s="104">
        <v>7.0259999999999998</v>
      </c>
      <c r="L1076" s="104">
        <v>7.0339999999999998</v>
      </c>
      <c r="M1076" s="104">
        <v>7.0540000000000003</v>
      </c>
      <c r="N1076" s="104">
        <v>7.0229999999999997</v>
      </c>
      <c r="O1076" s="105">
        <v>-1E-3</v>
      </c>
      <c r="P1076" s="225"/>
      <c r="Q1076" s="228" t="str">
        <f t="shared" si="96"/>
        <v>13-02-2024</v>
      </c>
      <c r="R1076" s="229">
        <f t="shared" si="97"/>
        <v>4.3259999999999996</v>
      </c>
      <c r="S1076" s="230">
        <f t="shared" si="98"/>
        <v>3.5099999999999999E-2</v>
      </c>
      <c r="T1076" s="229">
        <f t="shared" si="99"/>
        <v>7.0970000000000004</v>
      </c>
      <c r="U1076" s="230">
        <f t="shared" si="100"/>
        <v>0</v>
      </c>
      <c r="V1076" s="229">
        <f t="shared" si="101"/>
        <v>2.7710000000000008</v>
      </c>
    </row>
    <row r="1077" spans="2:22">
      <c r="B1077" s="120" t="s">
        <v>2368</v>
      </c>
      <c r="C1077" s="104">
        <v>4.2610000000000001</v>
      </c>
      <c r="D1077" s="104">
        <v>4.3280000000000003</v>
      </c>
      <c r="E1077" s="104">
        <v>4.3319999999999999</v>
      </c>
      <c r="F1077" s="104">
        <v>4.2460000000000004</v>
      </c>
      <c r="G1077" s="105">
        <v>-1.4999999999999999E-2</v>
      </c>
      <c r="H1077" s="225"/>
      <c r="I1077" s="225"/>
      <c r="J1077" s="119">
        <v>45449</v>
      </c>
      <c r="K1077" s="104">
        <v>7.0149999999999997</v>
      </c>
      <c r="L1077" s="104">
        <v>7.02</v>
      </c>
      <c r="M1077" s="104">
        <v>7.0229999999999997</v>
      </c>
      <c r="N1077" s="104">
        <v>7.0129999999999999</v>
      </c>
      <c r="O1077" s="105">
        <v>-1.6000000000000001E-3</v>
      </c>
      <c r="P1077" s="225"/>
      <c r="Q1077" s="228" t="str">
        <f t="shared" si="96"/>
        <v>14-02-2024</v>
      </c>
      <c r="R1077" s="229">
        <f t="shared" si="97"/>
        <v>4.2610000000000001</v>
      </c>
      <c r="S1077" s="230">
        <f t="shared" si="98"/>
        <v>-1.4999999999999999E-2</v>
      </c>
      <c r="T1077" s="229">
        <f t="shared" si="99"/>
        <v>7.1139999999999999</v>
      </c>
      <c r="U1077" s="230">
        <f t="shared" si="100"/>
        <v>2.3999999999999998E-3</v>
      </c>
      <c r="V1077" s="229">
        <f t="shared" si="101"/>
        <v>2.8529999999999998</v>
      </c>
    </row>
    <row r="1078" spans="2:22">
      <c r="B1078" s="120" t="s">
        <v>2369</v>
      </c>
      <c r="C1078" s="104">
        <v>4.234</v>
      </c>
      <c r="D1078" s="104">
        <v>4.2549999999999999</v>
      </c>
      <c r="E1078" s="104">
        <v>4.2569999999999997</v>
      </c>
      <c r="F1078" s="104">
        <v>4.1870000000000003</v>
      </c>
      <c r="G1078" s="105">
        <v>-6.4000000000000003E-3</v>
      </c>
      <c r="H1078" s="225"/>
      <c r="I1078" s="225"/>
      <c r="J1078" s="119">
        <v>45479</v>
      </c>
      <c r="K1078" s="104">
        <v>7.0179999999999998</v>
      </c>
      <c r="L1078" s="104">
        <v>7.02</v>
      </c>
      <c r="M1078" s="104">
        <v>7.0359999999999996</v>
      </c>
      <c r="N1078" s="104">
        <v>7.0049999999999999</v>
      </c>
      <c r="O1078" s="105">
        <v>4.0000000000000002E-4</v>
      </c>
      <c r="P1078" s="225"/>
      <c r="Q1078" s="228" t="str">
        <f t="shared" si="96"/>
        <v>15-02-2024</v>
      </c>
      <c r="R1078" s="229">
        <f t="shared" si="97"/>
        <v>4.234</v>
      </c>
      <c r="S1078" s="230">
        <f t="shared" si="98"/>
        <v>-6.4000000000000003E-3</v>
      </c>
      <c r="T1078" s="229">
        <f t="shared" si="99"/>
        <v>7.085</v>
      </c>
      <c r="U1078" s="230">
        <f t="shared" si="100"/>
        <v>-4.1000000000000003E-3</v>
      </c>
      <c r="V1078" s="229">
        <f t="shared" si="101"/>
        <v>2.851</v>
      </c>
    </row>
    <row r="1079" spans="2:22">
      <c r="B1079" s="120" t="s">
        <v>2370</v>
      </c>
      <c r="C1079" s="104">
        <v>4.2809999999999997</v>
      </c>
      <c r="D1079" s="104">
        <v>4.2380000000000004</v>
      </c>
      <c r="E1079" s="104">
        <v>4.33</v>
      </c>
      <c r="F1079" s="104">
        <v>4.2359999999999998</v>
      </c>
      <c r="G1079" s="105">
        <v>1.11E-2</v>
      </c>
      <c r="H1079" s="225"/>
      <c r="I1079" s="225"/>
      <c r="J1079" s="119">
        <v>45571</v>
      </c>
      <c r="K1079" s="104">
        <v>7.032</v>
      </c>
      <c r="L1079" s="104">
        <v>7.048</v>
      </c>
      <c r="M1079" s="104">
        <v>7.048</v>
      </c>
      <c r="N1079" s="104">
        <v>7.0270000000000001</v>
      </c>
      <c r="O1079" s="105">
        <v>2E-3</v>
      </c>
      <c r="P1079" s="225"/>
      <c r="Q1079" s="228" t="str">
        <f t="shared" si="96"/>
        <v>16-02-2024</v>
      </c>
      <c r="R1079" s="229">
        <f t="shared" si="97"/>
        <v>4.2809999999999997</v>
      </c>
      <c r="S1079" s="230">
        <f t="shared" si="98"/>
        <v>1.11E-2</v>
      </c>
      <c r="T1079" s="229">
        <f t="shared" si="99"/>
        <v>7.0990000000000002</v>
      </c>
      <c r="U1079" s="230">
        <f t="shared" si="100"/>
        <v>2E-3</v>
      </c>
      <c r="V1079" s="229">
        <f t="shared" si="101"/>
        <v>2.8180000000000005</v>
      </c>
    </row>
    <row r="1080" spans="2:22">
      <c r="B1080" s="120" t="s">
        <v>2420</v>
      </c>
      <c r="C1080" s="104">
        <v>4.2960000000000003</v>
      </c>
      <c r="D1080" s="104">
        <v>4.2869999999999999</v>
      </c>
      <c r="E1080" s="104">
        <v>4.3010000000000002</v>
      </c>
      <c r="F1080" s="104">
        <v>4.2869999999999999</v>
      </c>
      <c r="G1080" s="105">
        <v>3.5000000000000001E-3</v>
      </c>
      <c r="H1080" s="225"/>
      <c r="I1080" s="225"/>
      <c r="J1080" s="119">
        <v>45602</v>
      </c>
      <c r="K1080" s="104">
        <v>7.0140000000000002</v>
      </c>
      <c r="L1080" s="104">
        <v>7.0549999999999997</v>
      </c>
      <c r="M1080" s="104">
        <v>7.0549999999999997</v>
      </c>
      <c r="N1080" s="104">
        <v>7.0119999999999996</v>
      </c>
      <c r="O1080" s="105">
        <v>-2.5999999999999999E-3</v>
      </c>
      <c r="P1080" s="225"/>
      <c r="Q1080" s="228">
        <f t="shared" si="96"/>
        <v>0</v>
      </c>
      <c r="R1080" s="229">
        <f t="shared" si="97"/>
        <v>0</v>
      </c>
      <c r="S1080" s="230">
        <f t="shared" si="98"/>
        <v>0</v>
      </c>
      <c r="T1080" s="229">
        <f t="shared" si="99"/>
        <v>0</v>
      </c>
      <c r="U1080" s="230">
        <f t="shared" si="100"/>
        <v>0</v>
      </c>
      <c r="V1080" s="229">
        <f t="shared" si="101"/>
        <v>0</v>
      </c>
    </row>
    <row r="1081" spans="2:22">
      <c r="B1081" s="120" t="s">
        <v>2421</v>
      </c>
      <c r="C1081" s="104">
        <v>4.3170000000000002</v>
      </c>
      <c r="D1081" s="104">
        <v>4.2960000000000003</v>
      </c>
      <c r="E1081" s="104">
        <v>4.3280000000000003</v>
      </c>
      <c r="F1081" s="104">
        <v>4.282</v>
      </c>
      <c r="G1081" s="105">
        <v>4.7999999999999996E-3</v>
      </c>
      <c r="H1081" s="225"/>
      <c r="I1081" s="225"/>
      <c r="J1081" s="119">
        <v>45632</v>
      </c>
      <c r="K1081" s="104">
        <v>7.0119999999999996</v>
      </c>
      <c r="L1081" s="104">
        <v>7.0119999999999996</v>
      </c>
      <c r="M1081" s="104">
        <v>7.0149999999999997</v>
      </c>
      <c r="N1081" s="104">
        <v>7.0069999999999997</v>
      </c>
      <c r="O1081" s="105">
        <v>-2.9999999999999997E-4</v>
      </c>
      <c r="P1081" s="225"/>
      <c r="Q1081" s="228">
        <f t="shared" si="96"/>
        <v>0</v>
      </c>
      <c r="R1081" s="229">
        <f t="shared" si="97"/>
        <v>0</v>
      </c>
      <c r="S1081" s="230">
        <f t="shared" si="98"/>
        <v>0</v>
      </c>
      <c r="T1081" s="229">
        <f t="shared" si="99"/>
        <v>0</v>
      </c>
      <c r="U1081" s="230">
        <f t="shared" si="100"/>
        <v>0</v>
      </c>
      <c r="V1081" s="229">
        <f t="shared" si="101"/>
        <v>0</v>
      </c>
    </row>
    <row r="1082" spans="2:22">
      <c r="B1082" s="120" t="s">
        <v>2372</v>
      </c>
      <c r="C1082" s="104">
        <v>4.2750000000000004</v>
      </c>
      <c r="D1082" s="104">
        <v>4.3170000000000002</v>
      </c>
      <c r="E1082" s="104">
        <v>4.319</v>
      </c>
      <c r="F1082" s="104">
        <v>4.2439999999999998</v>
      </c>
      <c r="G1082" s="105">
        <v>-9.5999999999999992E-3</v>
      </c>
      <c r="H1082" s="225"/>
      <c r="I1082" s="225"/>
      <c r="J1082" s="120" t="s">
        <v>2422</v>
      </c>
      <c r="K1082" s="104">
        <v>6.9859999999999998</v>
      </c>
      <c r="L1082" s="104">
        <v>7.0030000000000001</v>
      </c>
      <c r="M1082" s="104">
        <v>7.0030000000000001</v>
      </c>
      <c r="N1082" s="104">
        <v>6.9850000000000003</v>
      </c>
      <c r="O1082" s="105">
        <v>-3.7000000000000002E-3</v>
      </c>
      <c r="P1082" s="225"/>
      <c r="Q1082" s="228" t="str">
        <f t="shared" si="96"/>
        <v>20-02-2024</v>
      </c>
      <c r="R1082" s="229">
        <f t="shared" si="97"/>
        <v>4.2750000000000004</v>
      </c>
      <c r="S1082" s="230">
        <f t="shared" si="98"/>
        <v>-9.5999999999999992E-3</v>
      </c>
      <c r="T1082" s="229">
        <f t="shared" si="99"/>
        <v>7.0620000000000003</v>
      </c>
      <c r="U1082" s="230">
        <f t="shared" si="100"/>
        <v>-5.1999999999999998E-3</v>
      </c>
      <c r="V1082" s="229">
        <f t="shared" si="101"/>
        <v>2.7869999999999999</v>
      </c>
    </row>
    <row r="1083" spans="2:22">
      <c r="B1083" s="120" t="s">
        <v>2373</v>
      </c>
      <c r="C1083" s="104">
        <v>4.319</v>
      </c>
      <c r="D1083" s="104">
        <v>4.2830000000000004</v>
      </c>
      <c r="E1083" s="104">
        <v>4.3310000000000004</v>
      </c>
      <c r="F1083" s="104">
        <v>4.25</v>
      </c>
      <c r="G1083" s="105">
        <v>1.0200000000000001E-2</v>
      </c>
      <c r="H1083" s="225"/>
      <c r="I1083" s="225"/>
      <c r="J1083" s="120" t="s">
        <v>2423</v>
      </c>
      <c r="K1083" s="104">
        <v>6.984</v>
      </c>
      <c r="L1083" s="104">
        <v>6.98</v>
      </c>
      <c r="M1083" s="104">
        <v>6.9909999999999997</v>
      </c>
      <c r="N1083" s="104">
        <v>6.9749999999999996</v>
      </c>
      <c r="O1083" s="105">
        <v>-2.9999999999999997E-4</v>
      </c>
      <c r="P1083" s="225"/>
      <c r="Q1083" s="228" t="str">
        <f t="shared" si="96"/>
        <v>21-02-2024</v>
      </c>
      <c r="R1083" s="229">
        <f t="shared" si="97"/>
        <v>4.319</v>
      </c>
      <c r="S1083" s="230">
        <f t="shared" si="98"/>
        <v>1.0200000000000001E-2</v>
      </c>
      <c r="T1083" s="229">
        <f t="shared" si="99"/>
        <v>7.0449999999999999</v>
      </c>
      <c r="U1083" s="230">
        <f t="shared" si="100"/>
        <v>-2.3999999999999998E-3</v>
      </c>
      <c r="V1083" s="229">
        <f t="shared" si="101"/>
        <v>2.726</v>
      </c>
    </row>
    <row r="1084" spans="2:22">
      <c r="B1084" s="120" t="s">
        <v>2374</v>
      </c>
      <c r="C1084" s="104">
        <v>4.3310000000000004</v>
      </c>
      <c r="D1084" s="104">
        <v>4.3230000000000004</v>
      </c>
      <c r="E1084" s="104">
        <v>4.3540000000000001</v>
      </c>
      <c r="F1084" s="104">
        <v>4.2949999999999999</v>
      </c>
      <c r="G1084" s="105">
        <v>2.8E-3</v>
      </c>
      <c r="H1084" s="225"/>
      <c r="I1084" s="225"/>
      <c r="J1084" s="120" t="s">
        <v>2424</v>
      </c>
      <c r="K1084" s="104">
        <v>6.9809999999999999</v>
      </c>
      <c r="L1084" s="104">
        <v>6.9980000000000002</v>
      </c>
      <c r="M1084" s="104">
        <v>6.9980000000000002</v>
      </c>
      <c r="N1084" s="104">
        <v>6.9809999999999999</v>
      </c>
      <c r="O1084" s="105">
        <v>-4.0000000000000002E-4</v>
      </c>
      <c r="P1084" s="225"/>
      <c r="Q1084" s="228" t="str">
        <f t="shared" si="96"/>
        <v>22-02-2024</v>
      </c>
      <c r="R1084" s="229">
        <f t="shared" si="97"/>
        <v>4.3310000000000004</v>
      </c>
      <c r="S1084" s="230">
        <f t="shared" si="98"/>
        <v>2.8E-3</v>
      </c>
      <c r="T1084" s="229">
        <f t="shared" si="99"/>
        <v>7.0620000000000003</v>
      </c>
      <c r="U1084" s="230">
        <f t="shared" si="100"/>
        <v>2.3999999999999998E-3</v>
      </c>
      <c r="V1084" s="229">
        <f t="shared" si="101"/>
        <v>2.7309999999999999</v>
      </c>
    </row>
    <row r="1085" spans="2:22">
      <c r="B1085" s="120" t="s">
        <v>2375</v>
      </c>
      <c r="C1085" s="104">
        <v>4.2480000000000002</v>
      </c>
      <c r="D1085" s="104">
        <v>4.343</v>
      </c>
      <c r="E1085" s="104">
        <v>4.351</v>
      </c>
      <c r="F1085" s="104">
        <v>4.2460000000000004</v>
      </c>
      <c r="G1085" s="105">
        <v>-1.9099999999999999E-2</v>
      </c>
      <c r="H1085" s="225"/>
      <c r="I1085" s="225"/>
      <c r="J1085" s="120" t="s">
        <v>2425</v>
      </c>
      <c r="K1085" s="104">
        <v>6.9740000000000002</v>
      </c>
      <c r="L1085" s="104">
        <v>6.9809999999999999</v>
      </c>
      <c r="M1085" s="104">
        <v>6.9809999999999999</v>
      </c>
      <c r="N1085" s="104">
        <v>6.9640000000000004</v>
      </c>
      <c r="O1085" s="105">
        <v>-1E-3</v>
      </c>
      <c r="P1085" s="225"/>
      <c r="Q1085" s="228" t="str">
        <f t="shared" si="96"/>
        <v>23-02-2024</v>
      </c>
      <c r="R1085" s="229">
        <f t="shared" si="97"/>
        <v>4.2480000000000002</v>
      </c>
      <c r="S1085" s="230">
        <f t="shared" si="98"/>
        <v>-1.9099999999999999E-2</v>
      </c>
      <c r="T1085" s="229">
        <f t="shared" si="99"/>
        <v>7.077</v>
      </c>
      <c r="U1085" s="230">
        <f t="shared" si="100"/>
        <v>2.0999999999999999E-3</v>
      </c>
      <c r="V1085" s="229">
        <f t="shared" si="101"/>
        <v>2.8289999999999997</v>
      </c>
    </row>
    <row r="1086" spans="2:22">
      <c r="B1086" s="120" t="s">
        <v>2376</v>
      </c>
      <c r="C1086" s="104">
        <v>4.2809999999999997</v>
      </c>
      <c r="D1086" s="104">
        <v>4.258</v>
      </c>
      <c r="E1086" s="104">
        <v>4.3090000000000002</v>
      </c>
      <c r="F1086" s="104">
        <v>4.2169999999999996</v>
      </c>
      <c r="G1086" s="105">
        <v>7.9000000000000008E-3</v>
      </c>
      <c r="H1086" s="225"/>
      <c r="I1086" s="225"/>
      <c r="J1086" s="120" t="s">
        <v>2426</v>
      </c>
      <c r="K1086" s="104">
        <v>6.976</v>
      </c>
      <c r="L1086" s="104">
        <v>6.984</v>
      </c>
      <c r="M1086" s="104">
        <v>6.984</v>
      </c>
      <c r="N1086" s="104">
        <v>6.97</v>
      </c>
      <c r="O1086" s="105">
        <v>2.9999999999999997E-4</v>
      </c>
      <c r="P1086" s="225"/>
      <c r="Q1086" s="228" t="str">
        <f t="shared" si="96"/>
        <v>26-02-2024</v>
      </c>
      <c r="R1086" s="229">
        <f t="shared" si="97"/>
        <v>4.2809999999999997</v>
      </c>
      <c r="S1086" s="230">
        <f t="shared" si="98"/>
        <v>7.9000000000000008E-3</v>
      </c>
      <c r="T1086" s="229">
        <f t="shared" si="99"/>
        <v>7.0629999999999997</v>
      </c>
      <c r="U1086" s="230">
        <f t="shared" si="100"/>
        <v>-2E-3</v>
      </c>
      <c r="V1086" s="229">
        <f t="shared" si="101"/>
        <v>2.782</v>
      </c>
    </row>
    <row r="1087" spans="2:22">
      <c r="B1087" s="120" t="s">
        <v>2377</v>
      </c>
      <c r="C1087" s="104">
        <v>4.3029999999999999</v>
      </c>
      <c r="D1087" s="104">
        <v>4.2830000000000004</v>
      </c>
      <c r="E1087" s="104">
        <v>4.3209999999999997</v>
      </c>
      <c r="F1087" s="104">
        <v>4.258</v>
      </c>
      <c r="G1087" s="105">
        <v>5.1000000000000004E-3</v>
      </c>
      <c r="H1087" s="225"/>
      <c r="I1087" s="225"/>
      <c r="J1087" s="120" t="s">
        <v>2427</v>
      </c>
      <c r="K1087" s="104">
        <v>6.9729999999999999</v>
      </c>
      <c r="L1087" s="104">
        <v>6.984</v>
      </c>
      <c r="M1087" s="104">
        <v>6.984</v>
      </c>
      <c r="N1087" s="104">
        <v>6.9720000000000004</v>
      </c>
      <c r="O1087" s="105">
        <v>-4.0000000000000002E-4</v>
      </c>
      <c r="P1087" s="225"/>
      <c r="Q1087" s="228" t="str">
        <f t="shared" si="96"/>
        <v>27-02-2024</v>
      </c>
      <c r="R1087" s="229">
        <f t="shared" si="97"/>
        <v>4.3029999999999999</v>
      </c>
      <c r="S1087" s="230">
        <f t="shared" si="98"/>
        <v>5.1000000000000004E-3</v>
      </c>
      <c r="T1087" s="229">
        <f t="shared" si="99"/>
        <v>7.0679999999999996</v>
      </c>
      <c r="U1087" s="230">
        <f t="shared" si="100"/>
        <v>6.9999999999999999E-4</v>
      </c>
      <c r="V1087" s="229">
        <f t="shared" si="101"/>
        <v>2.7649999999999997</v>
      </c>
    </row>
    <row r="1088" spans="2:22">
      <c r="B1088" s="120" t="s">
        <v>2378</v>
      </c>
      <c r="C1088" s="104">
        <v>4.266</v>
      </c>
      <c r="D1088" s="104">
        <v>4.3049999999999997</v>
      </c>
      <c r="E1088" s="104">
        <v>4.3090000000000002</v>
      </c>
      <c r="F1088" s="104">
        <v>4.2640000000000002</v>
      </c>
      <c r="G1088" s="105">
        <v>-8.6999999999999994E-3</v>
      </c>
      <c r="H1088" s="225"/>
      <c r="I1088" s="225"/>
      <c r="J1088" s="120" t="s">
        <v>2428</v>
      </c>
      <c r="K1088" s="104">
        <v>6.9710000000000001</v>
      </c>
      <c r="L1088" s="104">
        <v>6.9790000000000001</v>
      </c>
      <c r="M1088" s="104">
        <v>6.9790000000000001</v>
      </c>
      <c r="N1088" s="104">
        <v>6.9539999999999997</v>
      </c>
      <c r="O1088" s="105">
        <v>-2.9999999999999997E-4</v>
      </c>
      <c r="P1088" s="225"/>
      <c r="Q1088" s="228" t="str">
        <f t="shared" si="96"/>
        <v>28-02-2024</v>
      </c>
      <c r="R1088" s="229">
        <f t="shared" si="97"/>
        <v>4.266</v>
      </c>
      <c r="S1088" s="230">
        <f t="shared" si="98"/>
        <v>-8.6999999999999994E-3</v>
      </c>
      <c r="T1088" s="229">
        <f t="shared" si="99"/>
        <v>7.0650000000000004</v>
      </c>
      <c r="U1088" s="230">
        <f t="shared" si="100"/>
        <v>-4.0000000000000002E-4</v>
      </c>
      <c r="V1088" s="229">
        <f t="shared" si="101"/>
        <v>2.7990000000000004</v>
      </c>
    </row>
    <row r="1089" spans="2:22">
      <c r="B1089" s="120" t="s">
        <v>2379</v>
      </c>
      <c r="C1089" s="104">
        <v>4.2539999999999996</v>
      </c>
      <c r="D1089" s="104">
        <v>4.266</v>
      </c>
      <c r="E1089" s="104">
        <v>4.319</v>
      </c>
      <c r="F1089" s="104">
        <v>4.2249999999999996</v>
      </c>
      <c r="G1089" s="105">
        <v>-2.7000000000000001E-3</v>
      </c>
      <c r="H1089" s="225"/>
      <c r="I1089" s="225"/>
      <c r="J1089" s="120" t="s">
        <v>2429</v>
      </c>
      <c r="K1089" s="104">
        <v>6.9829999999999997</v>
      </c>
      <c r="L1089" s="104">
        <v>6.9720000000000004</v>
      </c>
      <c r="M1089" s="104">
        <v>6.9889999999999999</v>
      </c>
      <c r="N1089" s="104">
        <v>6.9690000000000003</v>
      </c>
      <c r="O1089" s="105">
        <v>1.6999999999999999E-3</v>
      </c>
      <c r="P1089" s="225"/>
      <c r="Q1089" s="228" t="str">
        <f t="shared" si="96"/>
        <v>29-02-2024</v>
      </c>
      <c r="R1089" s="229">
        <f t="shared" si="97"/>
        <v>4.2539999999999996</v>
      </c>
      <c r="S1089" s="230">
        <f t="shared" si="98"/>
        <v>-2.7000000000000001E-3</v>
      </c>
      <c r="T1089" s="229">
        <f t="shared" si="99"/>
        <v>7.0780000000000003</v>
      </c>
      <c r="U1089" s="230">
        <f t="shared" si="100"/>
        <v>1.8E-3</v>
      </c>
      <c r="V1089" s="229">
        <f t="shared" si="101"/>
        <v>2.8240000000000007</v>
      </c>
    </row>
    <row r="1090" spans="2:22">
      <c r="B1090" s="119">
        <v>45294</v>
      </c>
      <c r="C1090" s="104">
        <v>4.1859999999999999</v>
      </c>
      <c r="D1090" s="104">
        <v>4.2539999999999996</v>
      </c>
      <c r="E1090" s="104">
        <v>4.2960000000000003</v>
      </c>
      <c r="F1090" s="104">
        <v>4.1779999999999999</v>
      </c>
      <c r="G1090" s="105">
        <v>-1.61E-2</v>
      </c>
      <c r="H1090" s="225"/>
      <c r="I1090" s="225"/>
      <c r="J1090" s="120" t="s">
        <v>2430</v>
      </c>
      <c r="K1090" s="104">
        <v>6.9969999999999999</v>
      </c>
      <c r="L1090" s="104">
        <v>6.9980000000000002</v>
      </c>
      <c r="M1090" s="104">
        <v>7.0010000000000003</v>
      </c>
      <c r="N1090" s="104">
        <v>6.984</v>
      </c>
      <c r="O1090" s="105">
        <v>2E-3</v>
      </c>
      <c r="P1090" s="225"/>
      <c r="Q1090" s="228">
        <f t="shared" si="96"/>
        <v>45294</v>
      </c>
      <c r="R1090" s="229">
        <f t="shared" si="97"/>
        <v>4.1859999999999999</v>
      </c>
      <c r="S1090" s="230">
        <f t="shared" si="98"/>
        <v>-1.61E-2</v>
      </c>
      <c r="T1090" s="229">
        <f t="shared" si="99"/>
        <v>7.06</v>
      </c>
      <c r="U1090" s="230">
        <f t="shared" si="100"/>
        <v>-2.5000000000000001E-3</v>
      </c>
      <c r="V1090" s="229">
        <f t="shared" si="101"/>
        <v>2.8739999999999997</v>
      </c>
    </row>
    <row r="1091" spans="2:22">
      <c r="B1091" s="119">
        <v>45385</v>
      </c>
      <c r="C1091" s="104">
        <v>4.2169999999999996</v>
      </c>
      <c r="D1091" s="104">
        <v>4.1929999999999996</v>
      </c>
      <c r="E1091" s="104">
        <v>4.2350000000000003</v>
      </c>
      <c r="F1091" s="104">
        <v>4.1890000000000001</v>
      </c>
      <c r="G1091" s="105">
        <v>7.4999999999999997E-3</v>
      </c>
      <c r="H1091" s="225"/>
      <c r="I1091" s="225"/>
      <c r="J1091" s="120" t="s">
        <v>2431</v>
      </c>
      <c r="K1091" s="104">
        <v>7</v>
      </c>
      <c r="L1091" s="104">
        <v>7.0060000000000002</v>
      </c>
      <c r="M1091" s="104">
        <v>7.0090000000000003</v>
      </c>
      <c r="N1091" s="104">
        <v>6.9870000000000001</v>
      </c>
      <c r="O1091" s="105">
        <v>4.0000000000000002E-4</v>
      </c>
      <c r="P1091" s="225"/>
      <c r="Q1091" s="228">
        <f t="shared" si="96"/>
        <v>45385</v>
      </c>
      <c r="R1091" s="229">
        <f t="shared" si="97"/>
        <v>4.2169999999999996</v>
      </c>
      <c r="S1091" s="230">
        <f t="shared" si="98"/>
        <v>7.4999999999999997E-3</v>
      </c>
      <c r="T1091" s="229">
        <f t="shared" si="99"/>
        <v>7.06</v>
      </c>
      <c r="U1091" s="230">
        <f t="shared" si="100"/>
        <v>0</v>
      </c>
      <c r="V1091" s="229">
        <f t="shared" si="101"/>
        <v>2.843</v>
      </c>
    </row>
    <row r="1092" spans="2:22">
      <c r="B1092" s="119">
        <v>45415</v>
      </c>
      <c r="C1092" s="104">
        <v>4.1509999999999998</v>
      </c>
      <c r="D1092" s="104">
        <v>4.2229999999999999</v>
      </c>
      <c r="E1092" s="104">
        <v>4.2229999999999999</v>
      </c>
      <c r="F1092" s="104">
        <v>4.1120000000000001</v>
      </c>
      <c r="G1092" s="105">
        <v>-1.5699999999999999E-2</v>
      </c>
      <c r="H1092" s="225"/>
      <c r="I1092" s="225"/>
      <c r="J1092" s="120" t="s">
        <v>2432</v>
      </c>
      <c r="K1092" s="104">
        <v>7.008</v>
      </c>
      <c r="L1092" s="104">
        <v>6.9980000000000002</v>
      </c>
      <c r="M1092" s="104">
        <v>7.02</v>
      </c>
      <c r="N1092" s="104">
        <v>6.992</v>
      </c>
      <c r="O1092" s="105">
        <v>1.1000000000000001E-3</v>
      </c>
      <c r="P1092" s="225"/>
      <c r="Q1092" s="228">
        <f t="shared" si="96"/>
        <v>45415</v>
      </c>
      <c r="R1092" s="229">
        <f t="shared" si="97"/>
        <v>4.1509999999999998</v>
      </c>
      <c r="S1092" s="230">
        <f t="shared" si="98"/>
        <v>-1.5699999999999999E-2</v>
      </c>
      <c r="T1092" s="229">
        <f t="shared" si="99"/>
        <v>7.0570000000000004</v>
      </c>
      <c r="U1092" s="230">
        <f t="shared" si="100"/>
        <v>-4.0000000000000002E-4</v>
      </c>
      <c r="V1092" s="229">
        <f t="shared" si="101"/>
        <v>2.9060000000000006</v>
      </c>
    </row>
    <row r="1093" spans="2:22">
      <c r="B1093" s="119">
        <v>45446</v>
      </c>
      <c r="C1093" s="104">
        <v>4.1079999999999997</v>
      </c>
      <c r="D1093" s="104">
        <v>4.1550000000000002</v>
      </c>
      <c r="E1093" s="104">
        <v>4.17</v>
      </c>
      <c r="F1093" s="104">
        <v>4.0789999999999997</v>
      </c>
      <c r="G1093" s="105">
        <v>-1.03E-2</v>
      </c>
      <c r="H1093" s="225"/>
      <c r="I1093" s="225"/>
      <c r="J1093" s="119">
        <v>45298</v>
      </c>
      <c r="K1093" s="104">
        <v>7.0129999999999999</v>
      </c>
      <c r="L1093" s="104">
        <v>7.0229999999999997</v>
      </c>
      <c r="M1093" s="104">
        <v>7.024</v>
      </c>
      <c r="N1093" s="104">
        <v>7.01</v>
      </c>
      <c r="O1093" s="105">
        <v>6.9999999999999999E-4</v>
      </c>
      <c r="P1093" s="225"/>
      <c r="Q1093" s="228">
        <f t="shared" ref="Q1093:Q1156" si="102">IFERROR(VLOOKUP(B1093,J:O,1,FALSE),0)</f>
        <v>45446</v>
      </c>
      <c r="R1093" s="229">
        <f t="shared" ref="R1093:R1156" si="103">IFERROR(VLOOKUP(Q1093,B:G,2,FALSE),0)</f>
        <v>4.1079999999999997</v>
      </c>
      <c r="S1093" s="230">
        <f t="shared" ref="S1093:S1156" si="104">IFERROR(VLOOKUP(Q1093,B:G,6,FALSE),0)</f>
        <v>-1.03E-2</v>
      </c>
      <c r="T1093" s="229">
        <f t="shared" ref="T1093:T1156" si="105">IFERROR(VLOOKUP(Q1093,J:O,2,FALSE),0)</f>
        <v>7.0540000000000003</v>
      </c>
      <c r="U1093" s="230">
        <f t="shared" ref="U1093:U1156" si="106">IFERROR(VLOOKUP(Q1093,J:O,6,FALSE),0)</f>
        <v>-4.0000000000000002E-4</v>
      </c>
      <c r="V1093" s="229">
        <f t="shared" si="101"/>
        <v>2.9460000000000006</v>
      </c>
    </row>
    <row r="1094" spans="2:22">
      <c r="B1094" s="119">
        <v>45476</v>
      </c>
      <c r="C1094" s="104">
        <v>4.0890000000000004</v>
      </c>
      <c r="D1094" s="104">
        <v>4.1040000000000001</v>
      </c>
      <c r="E1094" s="104">
        <v>4.1269999999999998</v>
      </c>
      <c r="F1094" s="104">
        <v>4.0540000000000003</v>
      </c>
      <c r="G1094" s="105">
        <v>-4.7000000000000002E-3</v>
      </c>
      <c r="H1094" s="225"/>
      <c r="I1094" s="225"/>
      <c r="J1094" s="119">
        <v>45329</v>
      </c>
      <c r="K1094" s="104">
        <v>7.0090000000000003</v>
      </c>
      <c r="L1094" s="104">
        <v>7.0090000000000003</v>
      </c>
      <c r="M1094" s="104">
        <v>7.0090000000000003</v>
      </c>
      <c r="N1094" s="104">
        <v>7.0090000000000003</v>
      </c>
      <c r="O1094" s="105">
        <v>-5.9999999999999995E-4</v>
      </c>
      <c r="P1094" s="225"/>
      <c r="Q1094" s="228">
        <f t="shared" si="102"/>
        <v>45476</v>
      </c>
      <c r="R1094" s="229">
        <f t="shared" si="103"/>
        <v>4.0890000000000004</v>
      </c>
      <c r="S1094" s="230">
        <f t="shared" si="104"/>
        <v>-4.7000000000000002E-3</v>
      </c>
      <c r="T1094" s="229">
        <f t="shared" si="105"/>
        <v>7.0309999999999997</v>
      </c>
      <c r="U1094" s="230">
        <f t="shared" si="106"/>
        <v>-3.3E-3</v>
      </c>
      <c r="V1094" s="229">
        <f t="shared" ref="V1094:V1157" si="107">T1094-R1094</f>
        <v>2.9419999999999993</v>
      </c>
    </row>
    <row r="1095" spans="2:22">
      <c r="B1095" s="119">
        <v>45507</v>
      </c>
      <c r="C1095" s="104">
        <v>4.077</v>
      </c>
      <c r="D1095" s="104">
        <v>4.09</v>
      </c>
      <c r="E1095" s="104">
        <v>4.1310000000000002</v>
      </c>
      <c r="F1095" s="104">
        <v>4.0380000000000003</v>
      </c>
      <c r="G1095" s="105">
        <v>-2.8E-3</v>
      </c>
      <c r="H1095" s="225"/>
      <c r="I1095" s="225"/>
      <c r="J1095" s="119">
        <v>45358</v>
      </c>
      <c r="K1095" s="104">
        <v>7.0010000000000003</v>
      </c>
      <c r="L1095" s="104">
        <v>7.0090000000000003</v>
      </c>
      <c r="M1095" s="104">
        <v>7.0090000000000003</v>
      </c>
      <c r="N1095" s="104">
        <v>6.9989999999999997</v>
      </c>
      <c r="O1095" s="105">
        <v>-1.1000000000000001E-3</v>
      </c>
      <c r="P1095" s="225"/>
      <c r="Q1095" s="228">
        <f t="shared" si="102"/>
        <v>0</v>
      </c>
      <c r="R1095" s="229">
        <f t="shared" si="103"/>
        <v>0</v>
      </c>
      <c r="S1095" s="230">
        <f t="shared" si="104"/>
        <v>0</v>
      </c>
      <c r="T1095" s="229">
        <f t="shared" si="105"/>
        <v>0</v>
      </c>
      <c r="U1095" s="230">
        <f t="shared" si="106"/>
        <v>0</v>
      </c>
      <c r="V1095" s="229">
        <f t="shared" si="107"/>
        <v>0</v>
      </c>
    </row>
    <row r="1096" spans="2:22">
      <c r="B1096" s="119">
        <v>45599</v>
      </c>
      <c r="C1096" s="104">
        <v>4.0979999999999999</v>
      </c>
      <c r="D1096" s="104">
        <v>4.0830000000000002</v>
      </c>
      <c r="E1096" s="104">
        <v>4.1159999999999997</v>
      </c>
      <c r="F1096" s="104">
        <v>4.0519999999999996</v>
      </c>
      <c r="G1096" s="105">
        <v>5.1999999999999998E-3</v>
      </c>
      <c r="H1096" s="225"/>
      <c r="I1096" s="225"/>
      <c r="J1096" s="119">
        <v>45389</v>
      </c>
      <c r="K1096" s="104">
        <v>6.9980000000000002</v>
      </c>
      <c r="L1096" s="104">
        <v>6.992</v>
      </c>
      <c r="M1096" s="104">
        <v>7.0010000000000003</v>
      </c>
      <c r="N1096" s="104">
        <v>6.9889999999999999</v>
      </c>
      <c r="O1096" s="105">
        <v>-4.0000000000000002E-4</v>
      </c>
      <c r="P1096" s="225"/>
      <c r="Q1096" s="228">
        <f t="shared" si="102"/>
        <v>45599</v>
      </c>
      <c r="R1096" s="229">
        <f t="shared" si="103"/>
        <v>4.0979999999999999</v>
      </c>
      <c r="S1096" s="230">
        <f t="shared" si="104"/>
        <v>5.1999999999999998E-3</v>
      </c>
      <c r="T1096" s="229">
        <f t="shared" si="105"/>
        <v>7.0140000000000002</v>
      </c>
      <c r="U1096" s="230">
        <f t="shared" si="106"/>
        <v>-2.3999999999999998E-3</v>
      </c>
      <c r="V1096" s="229">
        <f t="shared" si="107"/>
        <v>2.9160000000000004</v>
      </c>
    </row>
    <row r="1097" spans="2:22">
      <c r="B1097" s="119">
        <v>45629</v>
      </c>
      <c r="C1097" s="104">
        <v>4.1509999999999998</v>
      </c>
      <c r="D1097" s="104">
        <v>4.0940000000000003</v>
      </c>
      <c r="E1097" s="104">
        <v>4.1719999999999997</v>
      </c>
      <c r="F1097" s="104">
        <v>4.0810000000000004</v>
      </c>
      <c r="G1097" s="105">
        <v>1.2800000000000001E-2</v>
      </c>
      <c r="H1097" s="225"/>
      <c r="I1097" s="225"/>
      <c r="J1097" s="119">
        <v>45419</v>
      </c>
      <c r="K1097" s="104">
        <v>6.9930000000000003</v>
      </c>
      <c r="L1097" s="104">
        <v>7.016</v>
      </c>
      <c r="M1097" s="104">
        <v>7.016</v>
      </c>
      <c r="N1097" s="104">
        <v>6.9870000000000001</v>
      </c>
      <c r="O1097" s="105">
        <v>-6.9999999999999999E-4</v>
      </c>
      <c r="P1097" s="225"/>
      <c r="Q1097" s="228">
        <f t="shared" si="102"/>
        <v>45629</v>
      </c>
      <c r="R1097" s="229">
        <f t="shared" si="103"/>
        <v>4.1509999999999998</v>
      </c>
      <c r="S1097" s="230">
        <f t="shared" si="104"/>
        <v>1.2800000000000001E-2</v>
      </c>
      <c r="T1097" s="229">
        <f t="shared" si="105"/>
        <v>7.0259999999999998</v>
      </c>
      <c r="U1097" s="230">
        <f t="shared" si="106"/>
        <v>1.6999999999999999E-3</v>
      </c>
      <c r="V1097" s="229">
        <f t="shared" si="107"/>
        <v>2.875</v>
      </c>
    </row>
    <row r="1098" spans="2:22">
      <c r="B1098" s="120" t="s">
        <v>2381</v>
      </c>
      <c r="C1098" s="104">
        <v>4.1879999999999997</v>
      </c>
      <c r="D1098" s="104">
        <v>4.1470000000000002</v>
      </c>
      <c r="E1098" s="104">
        <v>4.1980000000000004</v>
      </c>
      <c r="F1098" s="104">
        <v>4.1310000000000002</v>
      </c>
      <c r="G1098" s="105">
        <v>8.9999999999999993E-3</v>
      </c>
      <c r="H1098" s="225"/>
      <c r="I1098" s="225"/>
      <c r="J1098" s="119">
        <v>45511</v>
      </c>
      <c r="K1098" s="104">
        <v>6.9889999999999999</v>
      </c>
      <c r="L1098" s="104">
        <v>6.9889999999999999</v>
      </c>
      <c r="M1098" s="104">
        <v>6.9909999999999997</v>
      </c>
      <c r="N1098" s="104">
        <v>6.9829999999999997</v>
      </c>
      <c r="O1098" s="105">
        <v>-5.9999999999999995E-4</v>
      </c>
      <c r="P1098" s="225"/>
      <c r="Q1098" s="228" t="str">
        <f t="shared" si="102"/>
        <v>13-03-2024</v>
      </c>
      <c r="R1098" s="229">
        <f t="shared" si="103"/>
        <v>4.1879999999999997</v>
      </c>
      <c r="S1098" s="230">
        <f t="shared" si="104"/>
        <v>8.9999999999999993E-3</v>
      </c>
      <c r="T1098" s="229">
        <f t="shared" si="105"/>
        <v>7.0389999999999997</v>
      </c>
      <c r="U1098" s="230">
        <f t="shared" si="106"/>
        <v>1.9E-3</v>
      </c>
      <c r="V1098" s="229">
        <f t="shared" si="107"/>
        <v>2.851</v>
      </c>
    </row>
    <row r="1099" spans="2:22">
      <c r="B1099" s="120" t="s">
        <v>2382</v>
      </c>
      <c r="C1099" s="104">
        <v>4.2919999999999998</v>
      </c>
      <c r="D1099" s="104">
        <v>4.1900000000000004</v>
      </c>
      <c r="E1099" s="104">
        <v>4.3</v>
      </c>
      <c r="F1099" s="104">
        <v>4.1859999999999999</v>
      </c>
      <c r="G1099" s="105">
        <v>2.4899999999999999E-2</v>
      </c>
      <c r="H1099" s="225"/>
      <c r="I1099" s="225"/>
      <c r="J1099" s="119">
        <v>45542</v>
      </c>
      <c r="K1099" s="104">
        <v>6.9889999999999999</v>
      </c>
      <c r="L1099" s="104">
        <v>7.0060000000000002</v>
      </c>
      <c r="M1099" s="104">
        <v>7.0060000000000002</v>
      </c>
      <c r="N1099" s="104">
        <v>6.9829999999999997</v>
      </c>
      <c r="O1099" s="105">
        <v>0</v>
      </c>
      <c r="P1099" s="225"/>
      <c r="Q1099" s="228" t="str">
        <f t="shared" si="102"/>
        <v>14-03-2024</v>
      </c>
      <c r="R1099" s="229">
        <f t="shared" si="103"/>
        <v>4.2919999999999998</v>
      </c>
      <c r="S1099" s="230">
        <f t="shared" si="104"/>
        <v>2.4899999999999999E-2</v>
      </c>
      <c r="T1099" s="229">
        <f t="shared" si="105"/>
        <v>7.0410000000000004</v>
      </c>
      <c r="U1099" s="230">
        <f t="shared" si="106"/>
        <v>2.9999999999999997E-4</v>
      </c>
      <c r="V1099" s="229">
        <f t="shared" si="107"/>
        <v>2.7490000000000006</v>
      </c>
    </row>
    <row r="1100" spans="2:22">
      <c r="B1100" s="120" t="s">
        <v>2383</v>
      </c>
      <c r="C1100" s="104">
        <v>4.3079999999999998</v>
      </c>
      <c r="D1100" s="104">
        <v>4.2960000000000003</v>
      </c>
      <c r="E1100" s="104">
        <v>4.3220000000000001</v>
      </c>
      <c r="F1100" s="104">
        <v>4.2690000000000001</v>
      </c>
      <c r="G1100" s="105">
        <v>3.8E-3</v>
      </c>
      <c r="H1100" s="225"/>
      <c r="I1100" s="225"/>
      <c r="J1100" s="119">
        <v>45572</v>
      </c>
      <c r="K1100" s="104">
        <v>6.976</v>
      </c>
      <c r="L1100" s="104">
        <v>6.9950000000000001</v>
      </c>
      <c r="M1100" s="104">
        <v>6.9950000000000001</v>
      </c>
      <c r="N1100" s="104">
        <v>6.9749999999999996</v>
      </c>
      <c r="O1100" s="105">
        <v>-1.9E-3</v>
      </c>
      <c r="P1100" s="225"/>
      <c r="Q1100" s="228" t="str">
        <f t="shared" si="102"/>
        <v>15-03-2024</v>
      </c>
      <c r="R1100" s="229">
        <f t="shared" si="103"/>
        <v>4.3079999999999998</v>
      </c>
      <c r="S1100" s="230">
        <f t="shared" si="104"/>
        <v>3.8E-3</v>
      </c>
      <c r="T1100" s="229">
        <f t="shared" si="105"/>
        <v>7.0620000000000003</v>
      </c>
      <c r="U1100" s="230">
        <f t="shared" si="106"/>
        <v>3.0000000000000001E-3</v>
      </c>
      <c r="V1100" s="229">
        <f t="shared" si="107"/>
        <v>2.7540000000000004</v>
      </c>
    </row>
    <row r="1101" spans="2:22">
      <c r="B1101" s="120" t="s">
        <v>2384</v>
      </c>
      <c r="C1101" s="104">
        <v>4.3280000000000003</v>
      </c>
      <c r="D1101" s="104">
        <v>4.3079999999999998</v>
      </c>
      <c r="E1101" s="104">
        <v>4.3479999999999999</v>
      </c>
      <c r="F1101" s="104">
        <v>4.2910000000000004</v>
      </c>
      <c r="G1101" s="105">
        <v>4.5999999999999999E-3</v>
      </c>
      <c r="H1101" s="225"/>
      <c r="I1101" s="225"/>
      <c r="J1101" s="119">
        <v>45603</v>
      </c>
      <c r="K1101" s="104">
        <v>6.9820000000000002</v>
      </c>
      <c r="L1101" s="104">
        <v>6.9820000000000002</v>
      </c>
      <c r="M1101" s="104">
        <v>6.9820000000000002</v>
      </c>
      <c r="N1101" s="104">
        <v>6.9820000000000002</v>
      </c>
      <c r="O1101" s="105">
        <v>8.9999999999999998E-4</v>
      </c>
      <c r="P1101" s="225"/>
      <c r="Q1101" s="228" t="str">
        <f t="shared" si="102"/>
        <v>18-03-2024</v>
      </c>
      <c r="R1101" s="229">
        <f t="shared" si="103"/>
        <v>4.3280000000000003</v>
      </c>
      <c r="S1101" s="230">
        <f t="shared" si="104"/>
        <v>4.5999999999999999E-3</v>
      </c>
      <c r="T1101" s="229">
        <f t="shared" si="105"/>
        <v>7.0869999999999997</v>
      </c>
      <c r="U1101" s="230">
        <f t="shared" si="106"/>
        <v>3.5000000000000001E-3</v>
      </c>
      <c r="V1101" s="229">
        <f t="shared" si="107"/>
        <v>2.7589999999999995</v>
      </c>
    </row>
    <row r="1102" spans="2:22">
      <c r="B1102" s="120" t="s">
        <v>2385</v>
      </c>
      <c r="C1102" s="104">
        <v>4.2930000000000001</v>
      </c>
      <c r="D1102" s="104">
        <v>4.3280000000000003</v>
      </c>
      <c r="E1102" s="104">
        <v>4.3360000000000003</v>
      </c>
      <c r="F1102" s="104">
        <v>4.2869999999999999</v>
      </c>
      <c r="G1102" s="105">
        <v>-8.2000000000000007E-3</v>
      </c>
      <c r="H1102" s="225"/>
      <c r="I1102" s="225"/>
      <c r="J1102" s="119">
        <v>45633</v>
      </c>
      <c r="K1102" s="104">
        <v>6.9859999999999998</v>
      </c>
      <c r="L1102" s="104">
        <v>6.9749999999999996</v>
      </c>
      <c r="M1102" s="104">
        <v>6.9880000000000004</v>
      </c>
      <c r="N1102" s="104">
        <v>6.9720000000000004</v>
      </c>
      <c r="O1102" s="105">
        <v>5.9999999999999995E-4</v>
      </c>
      <c r="P1102" s="225"/>
      <c r="Q1102" s="228" t="str">
        <f t="shared" si="102"/>
        <v>19-03-2024</v>
      </c>
      <c r="R1102" s="229">
        <f t="shared" si="103"/>
        <v>4.2930000000000001</v>
      </c>
      <c r="S1102" s="230">
        <f t="shared" si="104"/>
        <v>-8.2000000000000007E-3</v>
      </c>
      <c r="T1102" s="229">
        <f t="shared" si="105"/>
        <v>7.0949999999999998</v>
      </c>
      <c r="U1102" s="230">
        <f t="shared" si="106"/>
        <v>1.1000000000000001E-3</v>
      </c>
      <c r="V1102" s="229">
        <f t="shared" si="107"/>
        <v>2.8019999999999996</v>
      </c>
    </row>
    <row r="1103" spans="2:22">
      <c r="B1103" s="120" t="s">
        <v>2386</v>
      </c>
      <c r="C1103" s="104">
        <v>4.2770000000000001</v>
      </c>
      <c r="D1103" s="104">
        <v>4.2850000000000001</v>
      </c>
      <c r="E1103" s="104">
        <v>4.3239999999999998</v>
      </c>
      <c r="F1103" s="104">
        <v>4.2329999999999997</v>
      </c>
      <c r="G1103" s="105">
        <v>-3.7000000000000002E-3</v>
      </c>
      <c r="H1103" s="225"/>
      <c r="I1103" s="225"/>
      <c r="J1103" s="120" t="s">
        <v>2433</v>
      </c>
      <c r="K1103" s="104">
        <v>6.9809999999999999</v>
      </c>
      <c r="L1103" s="104">
        <v>7.0049999999999999</v>
      </c>
      <c r="M1103" s="104">
        <v>7.0049999999999999</v>
      </c>
      <c r="N1103" s="104">
        <v>6.9770000000000003</v>
      </c>
      <c r="O1103" s="105">
        <v>-6.9999999999999999E-4</v>
      </c>
      <c r="P1103" s="225"/>
      <c r="Q1103" s="228" t="str">
        <f t="shared" si="102"/>
        <v>20-03-2024</v>
      </c>
      <c r="R1103" s="229">
        <f t="shared" si="103"/>
        <v>4.2770000000000001</v>
      </c>
      <c r="S1103" s="230">
        <f t="shared" si="104"/>
        <v>-3.7000000000000002E-3</v>
      </c>
      <c r="T1103" s="229">
        <f t="shared" si="105"/>
        <v>7.0970000000000004</v>
      </c>
      <c r="U1103" s="230">
        <f t="shared" si="106"/>
        <v>2.9999999999999997E-4</v>
      </c>
      <c r="V1103" s="229">
        <f t="shared" si="107"/>
        <v>2.8200000000000003</v>
      </c>
    </row>
    <row r="1104" spans="2:22">
      <c r="B1104" s="120" t="s">
        <v>2387</v>
      </c>
      <c r="C1104" s="104">
        <v>4.2690000000000001</v>
      </c>
      <c r="D1104" s="104">
        <v>4.2729999999999997</v>
      </c>
      <c r="E1104" s="104">
        <v>4.2930000000000001</v>
      </c>
      <c r="F1104" s="104">
        <v>4.218</v>
      </c>
      <c r="G1104" s="105">
        <v>-1.8E-3</v>
      </c>
      <c r="H1104" s="225"/>
      <c r="I1104" s="225"/>
      <c r="J1104" s="120" t="s">
        <v>2434</v>
      </c>
      <c r="K1104" s="104">
        <v>6.9660000000000002</v>
      </c>
      <c r="L1104" s="104">
        <v>6.9770000000000003</v>
      </c>
      <c r="M1104" s="104">
        <v>6.9770000000000003</v>
      </c>
      <c r="N1104" s="104">
        <v>6.9630000000000001</v>
      </c>
      <c r="O1104" s="105">
        <v>-2.0999999999999999E-3</v>
      </c>
      <c r="P1104" s="225"/>
      <c r="Q1104" s="228" t="str">
        <f t="shared" si="102"/>
        <v>21-03-2024</v>
      </c>
      <c r="R1104" s="229">
        <f t="shared" si="103"/>
        <v>4.2690000000000001</v>
      </c>
      <c r="S1104" s="230">
        <f t="shared" si="104"/>
        <v>-1.8E-3</v>
      </c>
      <c r="T1104" s="229">
        <f t="shared" si="105"/>
        <v>7.05</v>
      </c>
      <c r="U1104" s="230">
        <f t="shared" si="106"/>
        <v>-6.6E-3</v>
      </c>
      <c r="V1104" s="229">
        <f t="shared" si="107"/>
        <v>2.7809999999999997</v>
      </c>
    </row>
    <row r="1105" spans="2:22">
      <c r="B1105" s="120" t="s">
        <v>2388</v>
      </c>
      <c r="C1105" s="104">
        <v>4.202</v>
      </c>
      <c r="D1105" s="104">
        <v>4.2649999999999997</v>
      </c>
      <c r="E1105" s="104">
        <v>4.2690000000000001</v>
      </c>
      <c r="F1105" s="104">
        <v>4.1980000000000004</v>
      </c>
      <c r="G1105" s="105">
        <v>-1.5699999999999999E-2</v>
      </c>
      <c r="H1105" s="225"/>
      <c r="I1105" s="225"/>
      <c r="J1105" s="120" t="s">
        <v>2435</v>
      </c>
      <c r="K1105" s="104">
        <v>6.9660000000000002</v>
      </c>
      <c r="L1105" s="104">
        <v>6.97</v>
      </c>
      <c r="M1105" s="104">
        <v>6.97</v>
      </c>
      <c r="N1105" s="104">
        <v>6.9589999999999996</v>
      </c>
      <c r="O1105" s="105">
        <v>0</v>
      </c>
      <c r="P1105" s="225"/>
      <c r="Q1105" s="228" t="str">
        <f t="shared" si="102"/>
        <v>22-03-2024</v>
      </c>
      <c r="R1105" s="229">
        <f t="shared" si="103"/>
        <v>4.202</v>
      </c>
      <c r="S1105" s="230">
        <f t="shared" si="104"/>
        <v>-1.5699999999999999E-2</v>
      </c>
      <c r="T1105" s="229">
        <f t="shared" si="105"/>
        <v>7.0869999999999997</v>
      </c>
      <c r="U1105" s="230">
        <f t="shared" si="106"/>
        <v>5.1999999999999998E-3</v>
      </c>
      <c r="V1105" s="229">
        <f t="shared" si="107"/>
        <v>2.8849999999999998</v>
      </c>
    </row>
    <row r="1106" spans="2:22">
      <c r="B1106" s="120" t="s">
        <v>2436</v>
      </c>
      <c r="C1106" s="104">
        <v>4.2489999999999997</v>
      </c>
      <c r="D1106" s="104">
        <v>4.1980000000000004</v>
      </c>
      <c r="E1106" s="104">
        <v>4.2610000000000001</v>
      </c>
      <c r="F1106" s="104">
        <v>4.1900000000000004</v>
      </c>
      <c r="G1106" s="105">
        <v>1.1299999999999999E-2</v>
      </c>
      <c r="H1106" s="225"/>
      <c r="I1106" s="225"/>
      <c r="J1106" s="120" t="s">
        <v>2437</v>
      </c>
      <c r="K1106" s="104">
        <v>6.9649999999999999</v>
      </c>
      <c r="L1106" s="104">
        <v>6.976</v>
      </c>
      <c r="M1106" s="104">
        <v>6.976</v>
      </c>
      <c r="N1106" s="104">
        <v>6.9619999999999997</v>
      </c>
      <c r="O1106" s="105">
        <v>-1E-4</v>
      </c>
      <c r="P1106" s="225"/>
      <c r="Q1106" s="228">
        <f t="shared" si="102"/>
        <v>0</v>
      </c>
      <c r="R1106" s="229">
        <f t="shared" si="103"/>
        <v>0</v>
      </c>
      <c r="S1106" s="230">
        <f t="shared" si="104"/>
        <v>0</v>
      </c>
      <c r="T1106" s="229">
        <f t="shared" si="105"/>
        <v>0</v>
      </c>
      <c r="U1106" s="230">
        <f t="shared" si="106"/>
        <v>0</v>
      </c>
      <c r="V1106" s="229">
        <f t="shared" si="107"/>
        <v>0</v>
      </c>
    </row>
    <row r="1107" spans="2:22">
      <c r="B1107" s="120" t="s">
        <v>2389</v>
      </c>
      <c r="C1107" s="104">
        <v>4.2380000000000004</v>
      </c>
      <c r="D1107" s="104">
        <v>4.2430000000000003</v>
      </c>
      <c r="E1107" s="104">
        <v>4.2729999999999997</v>
      </c>
      <c r="F1107" s="104">
        <v>4.2220000000000004</v>
      </c>
      <c r="G1107" s="105">
        <v>-2.8E-3</v>
      </c>
      <c r="H1107" s="225"/>
      <c r="I1107" s="225"/>
      <c r="J1107" s="120" t="s">
        <v>2438</v>
      </c>
      <c r="K1107" s="104">
        <v>6.9669999999999996</v>
      </c>
      <c r="L1107" s="104">
        <v>6.9820000000000002</v>
      </c>
      <c r="M1107" s="104">
        <v>6.9820000000000002</v>
      </c>
      <c r="N1107" s="104">
        <v>6.9660000000000002</v>
      </c>
      <c r="O1107" s="105">
        <v>2.9999999999999997E-4</v>
      </c>
      <c r="P1107" s="225"/>
      <c r="Q1107" s="228" t="str">
        <f t="shared" si="102"/>
        <v>26-03-2024</v>
      </c>
      <c r="R1107" s="229">
        <f t="shared" si="103"/>
        <v>4.2380000000000004</v>
      </c>
      <c r="S1107" s="230">
        <f t="shared" si="104"/>
        <v>-2.8E-3</v>
      </c>
      <c r="T1107" s="229">
        <f t="shared" si="105"/>
        <v>7.0890000000000004</v>
      </c>
      <c r="U1107" s="230">
        <f t="shared" si="106"/>
        <v>2.9999999999999997E-4</v>
      </c>
      <c r="V1107" s="229">
        <f t="shared" si="107"/>
        <v>2.851</v>
      </c>
    </row>
    <row r="1108" spans="2:22">
      <c r="B1108" s="120" t="s">
        <v>2390</v>
      </c>
      <c r="C1108" s="104">
        <v>4.1879999999999997</v>
      </c>
      <c r="D1108" s="104">
        <v>4.2380000000000004</v>
      </c>
      <c r="E1108" s="104">
        <v>4.2409999999999997</v>
      </c>
      <c r="F1108" s="104">
        <v>4.1820000000000004</v>
      </c>
      <c r="G1108" s="105">
        <v>-1.1599999999999999E-2</v>
      </c>
      <c r="H1108" s="225"/>
      <c r="I1108" s="225"/>
      <c r="J1108" s="120" t="s">
        <v>2439</v>
      </c>
      <c r="K1108" s="104">
        <v>6.97</v>
      </c>
      <c r="L1108" s="104">
        <v>6.9720000000000004</v>
      </c>
      <c r="M1108" s="104">
        <v>6.9870000000000001</v>
      </c>
      <c r="N1108" s="104">
        <v>6.952</v>
      </c>
      <c r="O1108" s="105">
        <v>4.0000000000000002E-4</v>
      </c>
      <c r="P1108" s="225"/>
      <c r="Q1108" s="228" t="str">
        <f t="shared" si="102"/>
        <v>27-03-2024</v>
      </c>
      <c r="R1108" s="229">
        <f t="shared" si="103"/>
        <v>4.1879999999999997</v>
      </c>
      <c r="S1108" s="230">
        <f t="shared" si="104"/>
        <v>-1.1599999999999999E-2</v>
      </c>
      <c r="T1108" s="229">
        <f t="shared" si="105"/>
        <v>7.0720000000000001</v>
      </c>
      <c r="U1108" s="230">
        <f t="shared" si="106"/>
        <v>-2.3999999999999998E-3</v>
      </c>
      <c r="V1108" s="229">
        <f t="shared" si="107"/>
        <v>2.8840000000000003</v>
      </c>
    </row>
    <row r="1109" spans="2:22">
      <c r="B1109" s="120" t="s">
        <v>2391</v>
      </c>
      <c r="C1109" s="104">
        <v>4.2060000000000004</v>
      </c>
      <c r="D1109" s="104">
        <v>4.2060000000000004</v>
      </c>
      <c r="E1109" s="104">
        <v>4.2380000000000004</v>
      </c>
      <c r="F1109" s="104">
        <v>4.1829999999999998</v>
      </c>
      <c r="G1109" s="105">
        <v>4.1999999999999997E-3</v>
      </c>
      <c r="H1109" s="225"/>
      <c r="I1109" s="225"/>
      <c r="J1109" s="120" t="s">
        <v>2440</v>
      </c>
      <c r="K1109" s="104">
        <v>6.9640000000000004</v>
      </c>
      <c r="L1109" s="104">
        <v>6.9770000000000003</v>
      </c>
      <c r="M1109" s="104">
        <v>6.9770000000000003</v>
      </c>
      <c r="N1109" s="104">
        <v>6.96</v>
      </c>
      <c r="O1109" s="105">
        <v>-8.9999999999999998E-4</v>
      </c>
      <c r="P1109" s="225"/>
      <c r="Q1109" s="228" t="str">
        <f t="shared" si="102"/>
        <v>28-03-2024</v>
      </c>
      <c r="R1109" s="229">
        <f t="shared" si="103"/>
        <v>4.2060000000000004</v>
      </c>
      <c r="S1109" s="230">
        <f t="shared" si="104"/>
        <v>4.1999999999999997E-3</v>
      </c>
      <c r="T1109" s="229">
        <f t="shared" si="105"/>
        <v>7.0519999999999996</v>
      </c>
      <c r="U1109" s="230">
        <f t="shared" si="106"/>
        <v>-2.8E-3</v>
      </c>
      <c r="V1109" s="229">
        <f t="shared" si="107"/>
        <v>2.8459999999999992</v>
      </c>
    </row>
    <row r="1110" spans="2:22">
      <c r="B1110" s="120" t="s">
        <v>2441</v>
      </c>
      <c r="C1110" s="104">
        <v>4.21</v>
      </c>
      <c r="D1110" s="104">
        <v>4.21</v>
      </c>
      <c r="E1110" s="104">
        <v>4.21</v>
      </c>
      <c r="F1110" s="104">
        <v>4.21</v>
      </c>
      <c r="G1110" s="105">
        <v>8.9999999999999998E-4</v>
      </c>
      <c r="H1110" s="225"/>
      <c r="I1110" s="225"/>
      <c r="J1110" s="120" t="s">
        <v>2442</v>
      </c>
      <c r="K1110" s="104">
        <v>6.952</v>
      </c>
      <c r="L1110" s="104">
        <v>6.9740000000000002</v>
      </c>
      <c r="M1110" s="104">
        <v>6.9740000000000002</v>
      </c>
      <c r="N1110" s="104">
        <v>6.952</v>
      </c>
      <c r="O1110" s="105">
        <v>-1.6999999999999999E-3</v>
      </c>
      <c r="P1110" s="225"/>
      <c r="Q1110" s="228">
        <f t="shared" si="102"/>
        <v>0</v>
      </c>
      <c r="R1110" s="229">
        <f t="shared" si="103"/>
        <v>0</v>
      </c>
      <c r="S1110" s="230">
        <f t="shared" si="104"/>
        <v>0</v>
      </c>
      <c r="T1110" s="229">
        <f t="shared" si="105"/>
        <v>0</v>
      </c>
      <c r="U1110" s="230">
        <f t="shared" si="106"/>
        <v>0</v>
      </c>
      <c r="V1110" s="229">
        <f t="shared" si="107"/>
        <v>0</v>
      </c>
    </row>
    <row r="1111" spans="2:22">
      <c r="B1111" s="119">
        <v>45295</v>
      </c>
      <c r="C1111" s="104">
        <v>4.3170000000000002</v>
      </c>
      <c r="D1111" s="104">
        <v>4.1900000000000004</v>
      </c>
      <c r="E1111" s="104">
        <v>4.3369999999999997</v>
      </c>
      <c r="F1111" s="104">
        <v>4.1879999999999997</v>
      </c>
      <c r="G1111" s="105">
        <v>2.5399999999999999E-2</v>
      </c>
      <c r="H1111" s="225"/>
      <c r="I1111" s="225"/>
      <c r="J1111" s="120" t="s">
        <v>2443</v>
      </c>
      <c r="K1111" s="104">
        <v>6.94</v>
      </c>
      <c r="L1111" s="104">
        <v>6.9619999999999997</v>
      </c>
      <c r="M1111" s="104">
        <v>6.9619999999999997</v>
      </c>
      <c r="N1111" s="104">
        <v>6.9269999999999996</v>
      </c>
      <c r="O1111" s="105">
        <v>-1.6999999999999999E-3</v>
      </c>
      <c r="P1111" s="225"/>
      <c r="Q1111" s="228">
        <f t="shared" si="102"/>
        <v>0</v>
      </c>
      <c r="R1111" s="229">
        <f t="shared" si="103"/>
        <v>0</v>
      </c>
      <c r="S1111" s="230">
        <f t="shared" si="104"/>
        <v>0</v>
      </c>
      <c r="T1111" s="229">
        <f t="shared" si="105"/>
        <v>0</v>
      </c>
      <c r="U1111" s="230">
        <f t="shared" si="106"/>
        <v>0</v>
      </c>
      <c r="V1111" s="229">
        <f t="shared" si="107"/>
        <v>0</v>
      </c>
    </row>
    <row r="1112" spans="2:22">
      <c r="B1112" s="119">
        <v>45326</v>
      </c>
      <c r="C1112" s="104">
        <v>4.3529999999999998</v>
      </c>
      <c r="D1112" s="104">
        <v>4.3049999999999997</v>
      </c>
      <c r="E1112" s="104">
        <v>4.4050000000000002</v>
      </c>
      <c r="F1112" s="104">
        <v>4.3029999999999999</v>
      </c>
      <c r="G1112" s="105">
        <v>8.3000000000000001E-3</v>
      </c>
      <c r="H1112" s="225"/>
      <c r="I1112" s="225"/>
      <c r="J1112" s="120" t="s">
        <v>2444</v>
      </c>
      <c r="K1112" s="104">
        <v>6.9189999999999996</v>
      </c>
      <c r="L1112" s="104">
        <v>6.9420000000000002</v>
      </c>
      <c r="M1112" s="104">
        <v>6.9420000000000002</v>
      </c>
      <c r="N1112" s="104">
        <v>6.9130000000000003</v>
      </c>
      <c r="O1112" s="105">
        <v>-3.0000000000000001E-3</v>
      </c>
      <c r="P1112" s="225"/>
      <c r="Q1112" s="228">
        <f t="shared" si="102"/>
        <v>45326</v>
      </c>
      <c r="R1112" s="229">
        <f t="shared" si="103"/>
        <v>4.3529999999999998</v>
      </c>
      <c r="S1112" s="230">
        <f t="shared" si="104"/>
        <v>8.3000000000000001E-3</v>
      </c>
      <c r="T1112" s="229">
        <f t="shared" si="105"/>
        <v>7.1079999999999997</v>
      </c>
      <c r="U1112" s="230">
        <f t="shared" si="106"/>
        <v>7.9000000000000008E-3</v>
      </c>
      <c r="V1112" s="229">
        <f t="shared" si="107"/>
        <v>2.7549999999999999</v>
      </c>
    </row>
    <row r="1113" spans="2:22">
      <c r="B1113" s="119">
        <v>45355</v>
      </c>
      <c r="C1113" s="104">
        <v>4.351</v>
      </c>
      <c r="D1113" s="104">
        <v>4.3570000000000002</v>
      </c>
      <c r="E1113" s="104">
        <v>4.4290000000000003</v>
      </c>
      <c r="F1113" s="104">
        <v>4.343</v>
      </c>
      <c r="G1113" s="105">
        <v>-4.0000000000000002E-4</v>
      </c>
      <c r="H1113" s="225"/>
      <c r="I1113" s="225"/>
      <c r="J1113" s="120" t="s">
        <v>2445</v>
      </c>
      <c r="K1113" s="104">
        <v>6.931</v>
      </c>
      <c r="L1113" s="104">
        <v>6.9260000000000002</v>
      </c>
      <c r="M1113" s="104">
        <v>6.9340000000000002</v>
      </c>
      <c r="N1113" s="104">
        <v>6.91</v>
      </c>
      <c r="O1113" s="105">
        <v>1.6999999999999999E-3</v>
      </c>
      <c r="P1113" s="225"/>
      <c r="Q1113" s="228">
        <f t="shared" si="102"/>
        <v>45355</v>
      </c>
      <c r="R1113" s="229">
        <f t="shared" si="103"/>
        <v>4.351</v>
      </c>
      <c r="S1113" s="230">
        <f t="shared" si="104"/>
        <v>-4.0000000000000002E-4</v>
      </c>
      <c r="T1113" s="229">
        <f t="shared" si="105"/>
        <v>7.1040000000000001</v>
      </c>
      <c r="U1113" s="230">
        <f t="shared" si="106"/>
        <v>-5.9999999999999995E-4</v>
      </c>
      <c r="V1113" s="229">
        <f t="shared" si="107"/>
        <v>2.7530000000000001</v>
      </c>
    </row>
    <row r="1114" spans="2:22">
      <c r="B1114" s="119">
        <v>45386</v>
      </c>
      <c r="C1114" s="104">
        <v>4.3070000000000004</v>
      </c>
      <c r="D1114" s="104">
        <v>4.343</v>
      </c>
      <c r="E1114" s="104">
        <v>4.3810000000000002</v>
      </c>
      <c r="F1114" s="104">
        <v>4.2990000000000004</v>
      </c>
      <c r="G1114" s="105">
        <v>-1.01E-2</v>
      </c>
      <c r="H1114" s="225"/>
      <c r="I1114" s="225"/>
      <c r="J1114" s="120" t="s">
        <v>2446</v>
      </c>
      <c r="K1114" s="104">
        <v>6.9240000000000004</v>
      </c>
      <c r="L1114" s="104">
        <v>6.9320000000000004</v>
      </c>
      <c r="M1114" s="104">
        <v>6.9390000000000001</v>
      </c>
      <c r="N1114" s="104">
        <v>6.9180000000000001</v>
      </c>
      <c r="O1114" s="105">
        <v>-1E-3</v>
      </c>
      <c r="P1114" s="225"/>
      <c r="Q1114" s="228">
        <f t="shared" si="102"/>
        <v>45386</v>
      </c>
      <c r="R1114" s="229">
        <f t="shared" si="103"/>
        <v>4.3070000000000004</v>
      </c>
      <c r="S1114" s="230">
        <f t="shared" si="104"/>
        <v>-1.01E-2</v>
      </c>
      <c r="T1114" s="229">
        <f t="shared" si="105"/>
        <v>7.0940000000000003</v>
      </c>
      <c r="U1114" s="230">
        <f t="shared" si="106"/>
        <v>-1.4E-3</v>
      </c>
      <c r="V1114" s="229">
        <f t="shared" si="107"/>
        <v>2.7869999999999999</v>
      </c>
    </row>
    <row r="1115" spans="2:22">
      <c r="B1115" s="119">
        <v>45416</v>
      </c>
      <c r="C1115" s="104">
        <v>4.4000000000000004</v>
      </c>
      <c r="D1115" s="104">
        <v>4.3090000000000002</v>
      </c>
      <c r="E1115" s="104">
        <v>4.4059999999999997</v>
      </c>
      <c r="F1115" s="104">
        <v>4.3049999999999997</v>
      </c>
      <c r="G1115" s="105">
        <v>2.1399999999999999E-2</v>
      </c>
      <c r="H1115" s="225"/>
      <c r="I1115" s="225"/>
      <c r="J1115" s="119">
        <v>45299</v>
      </c>
      <c r="K1115" s="104">
        <v>6.9160000000000004</v>
      </c>
      <c r="L1115" s="104">
        <v>6.9119999999999999</v>
      </c>
      <c r="M1115" s="104">
        <v>6.9189999999999996</v>
      </c>
      <c r="N1115" s="104">
        <v>6.9089999999999998</v>
      </c>
      <c r="O1115" s="105">
        <v>-1.1999999999999999E-3</v>
      </c>
      <c r="P1115" s="225"/>
      <c r="Q1115" s="228">
        <f t="shared" si="102"/>
        <v>45416</v>
      </c>
      <c r="R1115" s="229">
        <f t="shared" si="103"/>
        <v>4.4000000000000004</v>
      </c>
      <c r="S1115" s="230">
        <f t="shared" si="104"/>
        <v>2.1399999999999999E-2</v>
      </c>
      <c r="T1115" s="229">
        <f t="shared" si="105"/>
        <v>7.117</v>
      </c>
      <c r="U1115" s="230">
        <f t="shared" si="106"/>
        <v>3.2000000000000002E-3</v>
      </c>
      <c r="V1115" s="229">
        <f t="shared" si="107"/>
        <v>2.7169999999999996</v>
      </c>
    </row>
    <row r="1116" spans="2:22">
      <c r="B1116" s="119">
        <v>45508</v>
      </c>
      <c r="C1116" s="104">
        <v>4.4219999999999997</v>
      </c>
      <c r="D1116" s="104">
        <v>4.4139999999999997</v>
      </c>
      <c r="E1116" s="104">
        <v>4.4640000000000004</v>
      </c>
      <c r="F1116" s="104">
        <v>4.4059999999999997</v>
      </c>
      <c r="G1116" s="105">
        <v>5.0000000000000001E-3</v>
      </c>
      <c r="H1116" s="225"/>
      <c r="I1116" s="225"/>
      <c r="J1116" s="119">
        <v>45330</v>
      </c>
      <c r="K1116" s="104">
        <v>6.9</v>
      </c>
      <c r="L1116" s="104">
        <v>6.9089999999999998</v>
      </c>
      <c r="M1116" s="104">
        <v>6.9089999999999998</v>
      </c>
      <c r="N1116" s="104">
        <v>6.8940000000000001</v>
      </c>
      <c r="O1116" s="105">
        <v>-2.3E-3</v>
      </c>
      <c r="P1116" s="225"/>
      <c r="Q1116" s="228">
        <f t="shared" si="102"/>
        <v>45508</v>
      </c>
      <c r="R1116" s="229">
        <f t="shared" si="103"/>
        <v>4.4219999999999997</v>
      </c>
      <c r="S1116" s="230">
        <f t="shared" si="104"/>
        <v>5.0000000000000001E-3</v>
      </c>
      <c r="T1116" s="229">
        <f t="shared" si="105"/>
        <v>7.1539999999999999</v>
      </c>
      <c r="U1116" s="230">
        <f t="shared" si="106"/>
        <v>5.1999999999999998E-3</v>
      </c>
      <c r="V1116" s="229">
        <f t="shared" si="107"/>
        <v>2.7320000000000002</v>
      </c>
    </row>
    <row r="1117" spans="2:22">
      <c r="B1117" s="119">
        <v>45539</v>
      </c>
      <c r="C1117" s="104">
        <v>4.3620000000000001</v>
      </c>
      <c r="D1117" s="104">
        <v>4.4260000000000002</v>
      </c>
      <c r="E1117" s="104">
        <v>4.4320000000000004</v>
      </c>
      <c r="F1117" s="104">
        <v>4.3540000000000001</v>
      </c>
      <c r="G1117" s="105">
        <v>-1.3599999999999999E-2</v>
      </c>
      <c r="H1117" s="225"/>
      <c r="I1117" s="225"/>
      <c r="J1117" s="119">
        <v>45420</v>
      </c>
      <c r="K1117" s="104">
        <v>6.86</v>
      </c>
      <c r="L1117" s="104">
        <v>6.8620000000000001</v>
      </c>
      <c r="M1117" s="104">
        <v>6.8650000000000002</v>
      </c>
      <c r="N1117" s="104">
        <v>6.8440000000000003</v>
      </c>
      <c r="O1117" s="105">
        <v>-5.7999999999999996E-3</v>
      </c>
      <c r="P1117" s="225"/>
      <c r="Q1117" s="228">
        <f t="shared" si="102"/>
        <v>0</v>
      </c>
      <c r="R1117" s="229">
        <f t="shared" si="103"/>
        <v>0</v>
      </c>
      <c r="S1117" s="230">
        <f t="shared" si="104"/>
        <v>0</v>
      </c>
      <c r="T1117" s="229">
        <f t="shared" si="105"/>
        <v>0</v>
      </c>
      <c r="U1117" s="230">
        <f t="shared" si="106"/>
        <v>0</v>
      </c>
      <c r="V1117" s="229">
        <f t="shared" si="107"/>
        <v>0</v>
      </c>
    </row>
    <row r="1118" spans="2:22">
      <c r="B1118" s="119">
        <v>45569</v>
      </c>
      <c r="C1118" s="104">
        <v>4.5460000000000003</v>
      </c>
      <c r="D1118" s="104">
        <v>4.3659999999999997</v>
      </c>
      <c r="E1118" s="104">
        <v>4.5679999999999996</v>
      </c>
      <c r="F1118" s="104">
        <v>4.3419999999999996</v>
      </c>
      <c r="G1118" s="105">
        <v>4.2200000000000001E-2</v>
      </c>
      <c r="H1118" s="225"/>
      <c r="I1118" s="225"/>
      <c r="J1118" s="119">
        <v>45451</v>
      </c>
      <c r="K1118" s="104">
        <v>6.8719999999999999</v>
      </c>
      <c r="L1118" s="104">
        <v>6.87</v>
      </c>
      <c r="M1118" s="104">
        <v>6.88</v>
      </c>
      <c r="N1118" s="104">
        <v>6.867</v>
      </c>
      <c r="O1118" s="105">
        <v>1.6999999999999999E-3</v>
      </c>
      <c r="P1118" s="225"/>
      <c r="Q1118" s="228">
        <f t="shared" si="102"/>
        <v>45569</v>
      </c>
      <c r="R1118" s="229">
        <f t="shared" si="103"/>
        <v>4.5460000000000003</v>
      </c>
      <c r="S1118" s="230">
        <f t="shared" si="104"/>
        <v>4.2200000000000001E-2</v>
      </c>
      <c r="T1118" s="229">
        <f t="shared" si="105"/>
        <v>7.1159999999999997</v>
      </c>
      <c r="U1118" s="230">
        <f t="shared" si="106"/>
        <v>-5.3E-3</v>
      </c>
      <c r="V1118" s="229">
        <f t="shared" si="107"/>
        <v>2.5699999999999994</v>
      </c>
    </row>
    <row r="1119" spans="2:22">
      <c r="B1119" s="119">
        <v>45600</v>
      </c>
      <c r="C1119" s="104">
        <v>4.5839999999999996</v>
      </c>
      <c r="D1119" s="104">
        <v>4.548</v>
      </c>
      <c r="E1119" s="104">
        <v>4.593</v>
      </c>
      <c r="F1119" s="104">
        <v>4.5129999999999999</v>
      </c>
      <c r="G1119" s="105">
        <v>8.6E-3</v>
      </c>
      <c r="H1119" s="225"/>
      <c r="I1119" s="225"/>
      <c r="J1119" s="119">
        <v>45481</v>
      </c>
      <c r="K1119" s="104">
        <v>6.8620000000000001</v>
      </c>
      <c r="L1119" s="104">
        <v>6.8849999999999998</v>
      </c>
      <c r="M1119" s="104">
        <v>6.8849999999999998</v>
      </c>
      <c r="N1119" s="104">
        <v>6.859</v>
      </c>
      <c r="O1119" s="105">
        <v>-1.5E-3</v>
      </c>
      <c r="P1119" s="225"/>
      <c r="Q1119" s="228">
        <f t="shared" si="102"/>
        <v>0</v>
      </c>
      <c r="R1119" s="229">
        <f t="shared" si="103"/>
        <v>0</v>
      </c>
      <c r="S1119" s="230">
        <f t="shared" si="104"/>
        <v>0</v>
      </c>
      <c r="T1119" s="229">
        <f t="shared" si="105"/>
        <v>0</v>
      </c>
      <c r="U1119" s="230">
        <f t="shared" si="106"/>
        <v>0</v>
      </c>
      <c r="V1119" s="229">
        <f t="shared" si="107"/>
        <v>0</v>
      </c>
    </row>
    <row r="1120" spans="2:22">
      <c r="B1120" s="119">
        <v>45630</v>
      </c>
      <c r="C1120" s="104">
        <v>4.5170000000000003</v>
      </c>
      <c r="D1120" s="104">
        <v>4.5819999999999999</v>
      </c>
      <c r="E1120" s="104">
        <v>4.5839999999999996</v>
      </c>
      <c r="F1120" s="104">
        <v>4.4829999999999997</v>
      </c>
      <c r="G1120" s="105">
        <v>-1.46E-2</v>
      </c>
      <c r="H1120" s="225"/>
      <c r="I1120" s="225"/>
      <c r="J1120" s="119">
        <v>45512</v>
      </c>
      <c r="K1120" s="104">
        <v>6.8769999999999998</v>
      </c>
      <c r="L1120" s="104">
        <v>6.8620000000000001</v>
      </c>
      <c r="M1120" s="104">
        <v>6.8849999999999998</v>
      </c>
      <c r="N1120" s="104">
        <v>6.859</v>
      </c>
      <c r="O1120" s="105">
        <v>2.2000000000000001E-3</v>
      </c>
      <c r="P1120" s="225"/>
      <c r="Q1120" s="228">
        <f t="shared" si="102"/>
        <v>45630</v>
      </c>
      <c r="R1120" s="229">
        <f t="shared" si="103"/>
        <v>4.5170000000000003</v>
      </c>
      <c r="S1120" s="230">
        <f t="shared" si="104"/>
        <v>-1.46E-2</v>
      </c>
      <c r="T1120" s="229">
        <f t="shared" si="105"/>
        <v>7.1790000000000003</v>
      </c>
      <c r="U1120" s="230">
        <f t="shared" si="106"/>
        <v>8.8999999999999999E-3</v>
      </c>
      <c r="V1120" s="229">
        <f t="shared" si="107"/>
        <v>2.6619999999999999</v>
      </c>
    </row>
    <row r="1121" spans="2:22">
      <c r="B1121" s="120" t="s">
        <v>2393</v>
      </c>
      <c r="C1121" s="104">
        <v>4.6100000000000003</v>
      </c>
      <c r="D1121" s="104">
        <v>4.5339999999999998</v>
      </c>
      <c r="E1121" s="104">
        <v>4.6630000000000003</v>
      </c>
      <c r="F1121" s="104">
        <v>4.5199999999999996</v>
      </c>
      <c r="G1121" s="105">
        <v>2.0400000000000001E-2</v>
      </c>
      <c r="H1121" s="225"/>
      <c r="I1121" s="225"/>
      <c r="J1121" s="119">
        <v>45543</v>
      </c>
      <c r="K1121" s="104">
        <v>6.88</v>
      </c>
      <c r="L1121" s="104">
        <v>6.8869999999999996</v>
      </c>
      <c r="M1121" s="104">
        <v>6.8890000000000002</v>
      </c>
      <c r="N1121" s="104">
        <v>6.8780000000000001</v>
      </c>
      <c r="O1121" s="105">
        <v>4.0000000000000002E-4</v>
      </c>
      <c r="P1121" s="225"/>
      <c r="Q1121" s="228" t="str">
        <f t="shared" si="102"/>
        <v>15-04-2024</v>
      </c>
      <c r="R1121" s="229">
        <f t="shared" si="103"/>
        <v>4.6100000000000003</v>
      </c>
      <c r="S1121" s="230">
        <f t="shared" si="104"/>
        <v>2.0400000000000001E-2</v>
      </c>
      <c r="T1121" s="229">
        <f t="shared" si="105"/>
        <v>7.1749999999999998</v>
      </c>
      <c r="U1121" s="230">
        <f t="shared" si="106"/>
        <v>-5.9999999999999995E-4</v>
      </c>
      <c r="V1121" s="229">
        <f t="shared" si="107"/>
        <v>2.5649999999999995</v>
      </c>
    </row>
    <row r="1122" spans="2:22">
      <c r="B1122" s="120" t="s">
        <v>2394</v>
      </c>
      <c r="C1122" s="104">
        <v>4.6689999999999996</v>
      </c>
      <c r="D1122" s="104">
        <v>4.6139999999999999</v>
      </c>
      <c r="E1122" s="104">
        <v>4.6959999999999997</v>
      </c>
      <c r="F1122" s="104">
        <v>4.5910000000000002</v>
      </c>
      <c r="G1122" s="105">
        <v>1.2999999999999999E-2</v>
      </c>
      <c r="H1122" s="225"/>
      <c r="I1122" s="225"/>
      <c r="J1122" s="119">
        <v>45634</v>
      </c>
      <c r="K1122" s="104">
        <v>6.8789999999999996</v>
      </c>
      <c r="L1122" s="104">
        <v>6.8810000000000002</v>
      </c>
      <c r="M1122" s="104">
        <v>6.8810000000000002</v>
      </c>
      <c r="N1122" s="104">
        <v>6.87</v>
      </c>
      <c r="O1122" s="105">
        <v>-1E-4</v>
      </c>
      <c r="P1122" s="225"/>
      <c r="Q1122" s="228" t="str">
        <f t="shared" si="102"/>
        <v>16-04-2024</v>
      </c>
      <c r="R1122" s="229">
        <f t="shared" si="103"/>
        <v>4.6689999999999996</v>
      </c>
      <c r="S1122" s="230">
        <f t="shared" si="104"/>
        <v>1.2999999999999999E-2</v>
      </c>
      <c r="T1122" s="229">
        <f t="shared" si="105"/>
        <v>7.1929999999999996</v>
      </c>
      <c r="U1122" s="230">
        <f t="shared" si="106"/>
        <v>2.5000000000000001E-3</v>
      </c>
      <c r="V1122" s="229">
        <f t="shared" si="107"/>
        <v>2.524</v>
      </c>
    </row>
    <row r="1123" spans="2:22">
      <c r="B1123" s="120" t="s">
        <v>2447</v>
      </c>
      <c r="C1123" s="104">
        <v>4.5890000000000004</v>
      </c>
      <c r="D1123" s="104">
        <v>4.6740000000000004</v>
      </c>
      <c r="E1123" s="104">
        <v>4.6840000000000002</v>
      </c>
      <c r="F1123" s="104">
        <v>4.5750000000000002</v>
      </c>
      <c r="G1123" s="105">
        <v>-1.72E-2</v>
      </c>
      <c r="H1123" s="225"/>
      <c r="I1123" s="225"/>
      <c r="J1123" s="120" t="s">
        <v>2448</v>
      </c>
      <c r="K1123" s="104">
        <v>6.88</v>
      </c>
      <c r="L1123" s="104">
        <v>6.8689999999999998</v>
      </c>
      <c r="M1123" s="104">
        <v>6.8869999999999996</v>
      </c>
      <c r="N1123" s="104">
        <v>6.8689999999999998</v>
      </c>
      <c r="O1123" s="105">
        <v>1E-4</v>
      </c>
      <c r="P1123" s="225"/>
      <c r="Q1123" s="228">
        <f t="shared" si="102"/>
        <v>0</v>
      </c>
      <c r="R1123" s="229">
        <f t="shared" si="103"/>
        <v>0</v>
      </c>
      <c r="S1123" s="230">
        <f t="shared" si="104"/>
        <v>0</v>
      </c>
      <c r="T1123" s="229">
        <f t="shared" si="105"/>
        <v>0</v>
      </c>
      <c r="U1123" s="230">
        <f t="shared" si="106"/>
        <v>0</v>
      </c>
      <c r="V1123" s="229">
        <f t="shared" si="107"/>
        <v>0</v>
      </c>
    </row>
    <row r="1124" spans="2:22">
      <c r="B1124" s="120" t="s">
        <v>2395</v>
      </c>
      <c r="C1124" s="104">
        <v>4.6369999999999996</v>
      </c>
      <c r="D1124" s="104">
        <v>4.5869999999999997</v>
      </c>
      <c r="E1124" s="104">
        <v>4.6529999999999996</v>
      </c>
      <c r="F1124" s="104">
        <v>4.5609999999999999</v>
      </c>
      <c r="G1124" s="105">
        <v>1.03E-2</v>
      </c>
      <c r="H1124" s="225"/>
      <c r="I1124" s="225"/>
      <c r="J1124" s="120" t="s">
        <v>2449</v>
      </c>
      <c r="K1124" s="104">
        <v>6.8579999999999997</v>
      </c>
      <c r="L1124" s="104">
        <v>6.8710000000000004</v>
      </c>
      <c r="M1124" s="104">
        <v>6.8739999999999997</v>
      </c>
      <c r="N1124" s="104">
        <v>6.8570000000000002</v>
      </c>
      <c r="O1124" s="105">
        <v>-3.2000000000000002E-3</v>
      </c>
      <c r="P1124" s="225"/>
      <c r="Q1124" s="228" t="str">
        <f t="shared" si="102"/>
        <v>18-04-2024</v>
      </c>
      <c r="R1124" s="229">
        <f t="shared" si="103"/>
        <v>4.6369999999999996</v>
      </c>
      <c r="S1124" s="230">
        <f t="shared" si="104"/>
        <v>1.03E-2</v>
      </c>
      <c r="T1124" s="229">
        <f t="shared" si="105"/>
        <v>7.18</v>
      </c>
      <c r="U1124" s="230">
        <f t="shared" si="106"/>
        <v>-1.8E-3</v>
      </c>
      <c r="V1124" s="229">
        <f t="shared" si="107"/>
        <v>2.5430000000000001</v>
      </c>
    </row>
    <row r="1125" spans="2:22">
      <c r="B1125" s="120" t="s">
        <v>2396</v>
      </c>
      <c r="C1125" s="104">
        <v>4.6230000000000002</v>
      </c>
      <c r="D1125" s="104">
        <v>4.6269999999999998</v>
      </c>
      <c r="E1125" s="104">
        <v>4.6349999999999998</v>
      </c>
      <c r="F1125" s="104">
        <v>4.4960000000000004</v>
      </c>
      <c r="G1125" s="105">
        <v>-3.0000000000000001E-3</v>
      </c>
      <c r="H1125" s="225"/>
      <c r="I1125" s="225"/>
      <c r="J1125" s="120" t="s">
        <v>2450</v>
      </c>
      <c r="K1125" s="104">
        <v>6.867</v>
      </c>
      <c r="L1125" s="104">
        <v>6.88</v>
      </c>
      <c r="M1125" s="104">
        <v>6.88</v>
      </c>
      <c r="N1125" s="104">
        <v>6.8639999999999999</v>
      </c>
      <c r="O1125" s="105">
        <v>1.2999999999999999E-3</v>
      </c>
      <c r="P1125" s="225"/>
      <c r="Q1125" s="228" t="str">
        <f t="shared" si="102"/>
        <v>19-04-2024</v>
      </c>
      <c r="R1125" s="229">
        <f t="shared" si="103"/>
        <v>4.6230000000000002</v>
      </c>
      <c r="S1125" s="230">
        <f t="shared" si="104"/>
        <v>-3.0000000000000001E-3</v>
      </c>
      <c r="T1125" s="229">
        <f t="shared" si="105"/>
        <v>7.2249999999999996</v>
      </c>
      <c r="U1125" s="230">
        <f t="shared" si="106"/>
        <v>6.3E-3</v>
      </c>
      <c r="V1125" s="229">
        <f t="shared" si="107"/>
        <v>2.6019999999999994</v>
      </c>
    </row>
    <row r="1126" spans="2:22">
      <c r="B1126" s="120" t="s">
        <v>2397</v>
      </c>
      <c r="C1126" s="104">
        <v>4.6100000000000003</v>
      </c>
      <c r="D1126" s="104">
        <v>4.6310000000000002</v>
      </c>
      <c r="E1126" s="104">
        <v>4.6680000000000001</v>
      </c>
      <c r="F1126" s="104">
        <v>4.609</v>
      </c>
      <c r="G1126" s="105">
        <v>-2.7000000000000001E-3</v>
      </c>
      <c r="H1126" s="225"/>
      <c r="I1126" s="225"/>
      <c r="J1126" s="120" t="s">
        <v>2451</v>
      </c>
      <c r="K1126" s="104">
        <v>6.8639999999999999</v>
      </c>
      <c r="L1126" s="104">
        <v>6.8710000000000004</v>
      </c>
      <c r="M1126" s="104">
        <v>6.8710000000000004</v>
      </c>
      <c r="N1126" s="104">
        <v>6.86</v>
      </c>
      <c r="O1126" s="105">
        <v>-4.0000000000000002E-4</v>
      </c>
      <c r="P1126" s="225"/>
      <c r="Q1126" s="228" t="str">
        <f t="shared" si="102"/>
        <v>22-04-2024</v>
      </c>
      <c r="R1126" s="229">
        <f t="shared" si="103"/>
        <v>4.6100000000000003</v>
      </c>
      <c r="S1126" s="230">
        <f t="shared" si="104"/>
        <v>-2.7000000000000001E-3</v>
      </c>
      <c r="T1126" s="229">
        <f t="shared" si="105"/>
        <v>7.1920000000000002</v>
      </c>
      <c r="U1126" s="230">
        <f t="shared" si="106"/>
        <v>-4.5999999999999999E-3</v>
      </c>
      <c r="V1126" s="229">
        <f t="shared" si="107"/>
        <v>2.5819999999999999</v>
      </c>
    </row>
    <row r="1127" spans="2:22">
      <c r="B1127" s="120" t="s">
        <v>2398</v>
      </c>
      <c r="C1127" s="104">
        <v>4.6070000000000002</v>
      </c>
      <c r="D1127" s="104">
        <v>4.6130000000000004</v>
      </c>
      <c r="E1127" s="104">
        <v>4.6539999999999999</v>
      </c>
      <c r="F1127" s="104">
        <v>4.5679999999999996</v>
      </c>
      <c r="G1127" s="105">
        <v>-8.0000000000000004E-4</v>
      </c>
      <c r="H1127" s="225"/>
      <c r="I1127" s="225"/>
      <c r="J1127" s="120" t="s">
        <v>2452</v>
      </c>
      <c r="K1127" s="104">
        <v>6.8559999999999999</v>
      </c>
      <c r="L1127" s="104">
        <v>6.8739999999999997</v>
      </c>
      <c r="M1127" s="104">
        <v>6.8739999999999997</v>
      </c>
      <c r="N1127" s="104">
        <v>6.85</v>
      </c>
      <c r="O1127" s="105">
        <v>-1.1999999999999999E-3</v>
      </c>
      <c r="P1127" s="225"/>
      <c r="Q1127" s="228" t="str">
        <f t="shared" si="102"/>
        <v>23-04-2024</v>
      </c>
      <c r="R1127" s="229">
        <f t="shared" si="103"/>
        <v>4.6070000000000002</v>
      </c>
      <c r="S1127" s="230">
        <f t="shared" si="104"/>
        <v>-8.0000000000000004E-4</v>
      </c>
      <c r="T1127" s="229">
        <f t="shared" si="105"/>
        <v>7.1669999999999998</v>
      </c>
      <c r="U1127" s="230">
        <f t="shared" si="106"/>
        <v>-3.5000000000000001E-3</v>
      </c>
      <c r="V1127" s="229">
        <f t="shared" si="107"/>
        <v>2.5599999999999996</v>
      </c>
    </row>
    <row r="1128" spans="2:22">
      <c r="B1128" s="120" t="s">
        <v>2399</v>
      </c>
      <c r="C1128" s="104">
        <v>4.6479999999999997</v>
      </c>
      <c r="D1128" s="104">
        <v>4.5999999999999996</v>
      </c>
      <c r="E1128" s="104">
        <v>4.6710000000000003</v>
      </c>
      <c r="F1128" s="104">
        <v>4.5999999999999996</v>
      </c>
      <c r="G1128" s="105">
        <v>8.9999999999999993E-3</v>
      </c>
      <c r="H1128" s="225"/>
      <c r="I1128" s="225"/>
      <c r="J1128" s="120" t="s">
        <v>2453</v>
      </c>
      <c r="K1128" s="104">
        <v>6.8529999999999998</v>
      </c>
      <c r="L1128" s="104">
        <v>6.8490000000000002</v>
      </c>
      <c r="M1128" s="104">
        <v>6.859</v>
      </c>
      <c r="N1128" s="104">
        <v>6.8460000000000001</v>
      </c>
      <c r="O1128" s="105">
        <v>-4.0000000000000002E-4</v>
      </c>
      <c r="P1128" s="225"/>
      <c r="Q1128" s="228" t="str">
        <f t="shared" si="102"/>
        <v>24-04-2024</v>
      </c>
      <c r="R1128" s="229">
        <f t="shared" si="103"/>
        <v>4.6479999999999997</v>
      </c>
      <c r="S1128" s="230">
        <f t="shared" si="104"/>
        <v>8.9999999999999993E-3</v>
      </c>
      <c r="T1128" s="229">
        <f t="shared" si="105"/>
        <v>7.1859999999999999</v>
      </c>
      <c r="U1128" s="230">
        <f t="shared" si="106"/>
        <v>2.7000000000000001E-3</v>
      </c>
      <c r="V1128" s="229">
        <f t="shared" si="107"/>
        <v>2.5380000000000003</v>
      </c>
    </row>
    <row r="1129" spans="2:22">
      <c r="B1129" s="120" t="s">
        <v>2400</v>
      </c>
      <c r="C1129" s="104">
        <v>4.7039999999999997</v>
      </c>
      <c r="D1129" s="104">
        <v>4.6459999999999999</v>
      </c>
      <c r="E1129" s="104">
        <v>4.7389999999999999</v>
      </c>
      <c r="F1129" s="104">
        <v>4.6189999999999998</v>
      </c>
      <c r="G1129" s="105">
        <v>1.21E-2</v>
      </c>
      <c r="H1129" s="225"/>
      <c r="I1129" s="225"/>
      <c r="J1129" s="120" t="s">
        <v>2454</v>
      </c>
      <c r="K1129" s="104">
        <v>6.8520000000000003</v>
      </c>
      <c r="L1129" s="104">
        <v>6.8609999999999998</v>
      </c>
      <c r="M1129" s="104">
        <v>6.8609999999999998</v>
      </c>
      <c r="N1129" s="104">
        <v>6.843</v>
      </c>
      <c r="O1129" s="105">
        <v>-1E-4</v>
      </c>
      <c r="P1129" s="225"/>
      <c r="Q1129" s="228" t="str">
        <f t="shared" si="102"/>
        <v>25-04-2024</v>
      </c>
      <c r="R1129" s="229">
        <f t="shared" si="103"/>
        <v>4.7039999999999997</v>
      </c>
      <c r="S1129" s="230">
        <f t="shared" si="104"/>
        <v>1.21E-2</v>
      </c>
      <c r="T1129" s="229">
        <f t="shared" si="105"/>
        <v>7.2039999999999997</v>
      </c>
      <c r="U1129" s="230">
        <f t="shared" si="106"/>
        <v>2.5000000000000001E-3</v>
      </c>
      <c r="V1129" s="229">
        <f t="shared" si="107"/>
        <v>2.5</v>
      </c>
    </row>
    <row r="1130" spans="2:22">
      <c r="B1130" s="120" t="s">
        <v>2401</v>
      </c>
      <c r="C1130" s="104">
        <v>4.6630000000000003</v>
      </c>
      <c r="D1130" s="104">
        <v>4.7140000000000004</v>
      </c>
      <c r="E1130" s="104">
        <v>4.7160000000000002</v>
      </c>
      <c r="F1130" s="104">
        <v>4.6399999999999997</v>
      </c>
      <c r="G1130" s="105">
        <v>-8.6999999999999994E-3</v>
      </c>
      <c r="H1130" s="225"/>
      <c r="I1130" s="225"/>
      <c r="J1130" s="120" t="s">
        <v>2455</v>
      </c>
      <c r="K1130" s="104">
        <v>6.859</v>
      </c>
      <c r="L1130" s="104">
        <v>6.8550000000000004</v>
      </c>
      <c r="M1130" s="104">
        <v>6.8620000000000001</v>
      </c>
      <c r="N1130" s="104">
        <v>6.8490000000000002</v>
      </c>
      <c r="O1130" s="105">
        <v>1E-3</v>
      </c>
      <c r="P1130" s="225"/>
      <c r="Q1130" s="228" t="str">
        <f t="shared" si="102"/>
        <v>26-04-2024</v>
      </c>
      <c r="R1130" s="229">
        <f t="shared" si="103"/>
        <v>4.6630000000000003</v>
      </c>
      <c r="S1130" s="230">
        <f t="shared" si="104"/>
        <v>-8.6999999999999994E-3</v>
      </c>
      <c r="T1130" s="229">
        <f t="shared" si="105"/>
        <v>7.1989999999999998</v>
      </c>
      <c r="U1130" s="230">
        <f t="shared" si="106"/>
        <v>-6.9999999999999999E-4</v>
      </c>
      <c r="V1130" s="229">
        <f t="shared" si="107"/>
        <v>2.5359999999999996</v>
      </c>
    </row>
    <row r="1131" spans="2:22">
      <c r="B1131" s="120" t="s">
        <v>2402</v>
      </c>
      <c r="C1131" s="104">
        <v>4.6109999999999998</v>
      </c>
      <c r="D1131" s="104">
        <v>4.6550000000000002</v>
      </c>
      <c r="E1131" s="104">
        <v>4.6589999999999998</v>
      </c>
      <c r="F1131" s="104">
        <v>4.6070000000000002</v>
      </c>
      <c r="G1131" s="105">
        <v>-1.0999999999999999E-2</v>
      </c>
      <c r="H1131" s="225"/>
      <c r="I1131" s="225"/>
      <c r="J1131" s="120" t="s">
        <v>2456</v>
      </c>
      <c r="K1131" s="104">
        <v>6.851</v>
      </c>
      <c r="L1131" s="104">
        <v>6.8540000000000001</v>
      </c>
      <c r="M1131" s="104">
        <v>6.8540000000000001</v>
      </c>
      <c r="N1131" s="104">
        <v>6.8479999999999999</v>
      </c>
      <c r="O1131" s="105">
        <v>-1.1999999999999999E-3</v>
      </c>
      <c r="P1131" s="225"/>
      <c r="Q1131" s="228" t="str">
        <f t="shared" si="102"/>
        <v>29-04-2024</v>
      </c>
      <c r="R1131" s="229">
        <f t="shared" si="103"/>
        <v>4.6109999999999998</v>
      </c>
      <c r="S1131" s="230">
        <f t="shared" si="104"/>
        <v>-1.0999999999999999E-2</v>
      </c>
      <c r="T1131" s="229">
        <f t="shared" si="105"/>
        <v>7.1959999999999997</v>
      </c>
      <c r="U1131" s="230">
        <f t="shared" si="106"/>
        <v>-4.0000000000000002E-4</v>
      </c>
      <c r="V1131" s="229">
        <f t="shared" si="107"/>
        <v>2.585</v>
      </c>
    </row>
    <row r="1132" spans="2:22">
      <c r="B1132" s="120" t="s">
        <v>2403</v>
      </c>
      <c r="C1132" s="104">
        <v>4.6820000000000004</v>
      </c>
      <c r="D1132" s="104">
        <v>4.6109999999999998</v>
      </c>
      <c r="E1132" s="104">
        <v>4.6920000000000002</v>
      </c>
      <c r="F1132" s="104">
        <v>4.6029999999999998</v>
      </c>
      <c r="G1132" s="105">
        <v>1.5299999999999999E-2</v>
      </c>
      <c r="H1132" s="225"/>
      <c r="I1132" s="225"/>
      <c r="J1132" s="120" t="s">
        <v>2457</v>
      </c>
      <c r="K1132" s="104">
        <v>6.8609999999999998</v>
      </c>
      <c r="L1132" s="104">
        <v>6.8630000000000004</v>
      </c>
      <c r="M1132" s="104">
        <v>6.8630000000000004</v>
      </c>
      <c r="N1132" s="104">
        <v>6.8540000000000001</v>
      </c>
      <c r="O1132" s="105">
        <v>1.5E-3</v>
      </c>
      <c r="P1132" s="225"/>
      <c r="Q1132" s="228" t="str">
        <f t="shared" si="102"/>
        <v>30-04-2024</v>
      </c>
      <c r="R1132" s="229">
        <f t="shared" si="103"/>
        <v>4.6820000000000004</v>
      </c>
      <c r="S1132" s="230">
        <f t="shared" si="104"/>
        <v>1.5299999999999999E-2</v>
      </c>
      <c r="T1132" s="229">
        <f t="shared" si="105"/>
        <v>7.1950000000000003</v>
      </c>
      <c r="U1132" s="230">
        <f t="shared" si="106"/>
        <v>-1E-4</v>
      </c>
      <c r="V1132" s="229">
        <f t="shared" si="107"/>
        <v>2.5129999999999999</v>
      </c>
    </row>
    <row r="1133" spans="2:22">
      <c r="B1133" s="119">
        <v>45296</v>
      </c>
      <c r="C1133" s="104">
        <v>4.641</v>
      </c>
      <c r="D1133" s="104">
        <v>4.6820000000000004</v>
      </c>
      <c r="E1133" s="104">
        <v>4.694</v>
      </c>
      <c r="F1133" s="104">
        <v>4.5810000000000004</v>
      </c>
      <c r="G1133" s="105">
        <v>-8.8000000000000005E-3</v>
      </c>
      <c r="H1133" s="225"/>
      <c r="I1133" s="225"/>
      <c r="J1133" s="120" t="s">
        <v>2458</v>
      </c>
      <c r="K1133" s="104">
        <v>6.8609999999999998</v>
      </c>
      <c r="L1133" s="104">
        <v>6.8579999999999997</v>
      </c>
      <c r="M1133" s="104">
        <v>6.8659999999999997</v>
      </c>
      <c r="N1133" s="104">
        <v>6.8559999999999999</v>
      </c>
      <c r="O1133" s="105">
        <v>0</v>
      </c>
      <c r="P1133" s="225"/>
      <c r="Q1133" s="228">
        <f t="shared" si="102"/>
        <v>0</v>
      </c>
      <c r="R1133" s="229">
        <f t="shared" si="103"/>
        <v>0</v>
      </c>
      <c r="S1133" s="230">
        <f t="shared" si="104"/>
        <v>0</v>
      </c>
      <c r="T1133" s="229">
        <f t="shared" si="105"/>
        <v>0</v>
      </c>
      <c r="U1133" s="230">
        <f t="shared" si="106"/>
        <v>0</v>
      </c>
      <c r="V1133" s="229">
        <f t="shared" si="107"/>
        <v>0</v>
      </c>
    </row>
    <row r="1134" spans="2:22">
      <c r="B1134" s="119">
        <v>45327</v>
      </c>
      <c r="C1134" s="104">
        <v>4.5890000000000004</v>
      </c>
      <c r="D1134" s="104">
        <v>4.63</v>
      </c>
      <c r="E1134" s="104">
        <v>4.6509999999999998</v>
      </c>
      <c r="F1134" s="104">
        <v>4.5670000000000002</v>
      </c>
      <c r="G1134" s="105">
        <v>-1.11E-2</v>
      </c>
      <c r="H1134" s="225"/>
      <c r="I1134" s="225"/>
      <c r="J1134" s="120" t="s">
        <v>2459</v>
      </c>
      <c r="K1134" s="104">
        <v>6.8639999999999999</v>
      </c>
      <c r="L1134" s="104">
        <v>6.87</v>
      </c>
      <c r="M1134" s="104">
        <v>6.87</v>
      </c>
      <c r="N1134" s="104">
        <v>6.8620000000000001</v>
      </c>
      <c r="O1134" s="105">
        <v>4.0000000000000002E-4</v>
      </c>
      <c r="P1134" s="225"/>
      <c r="Q1134" s="228">
        <f t="shared" si="102"/>
        <v>45327</v>
      </c>
      <c r="R1134" s="229">
        <f t="shared" si="103"/>
        <v>4.5890000000000004</v>
      </c>
      <c r="S1134" s="230">
        <f t="shared" si="104"/>
        <v>-1.11E-2</v>
      </c>
      <c r="T1134" s="229">
        <f t="shared" si="105"/>
        <v>7.1619999999999999</v>
      </c>
      <c r="U1134" s="230">
        <f t="shared" si="106"/>
        <v>-4.5999999999999999E-3</v>
      </c>
      <c r="V1134" s="229">
        <f t="shared" si="107"/>
        <v>2.5729999999999995</v>
      </c>
    </row>
    <row r="1135" spans="2:22">
      <c r="B1135" s="119">
        <v>45356</v>
      </c>
      <c r="C1135" s="104">
        <v>4.4969999999999999</v>
      </c>
      <c r="D1135" s="104">
        <v>4.5830000000000002</v>
      </c>
      <c r="E1135" s="104">
        <v>4.5960000000000001</v>
      </c>
      <c r="F1135" s="104">
        <v>4.4530000000000003</v>
      </c>
      <c r="G1135" s="105">
        <v>-0.02</v>
      </c>
      <c r="H1135" s="225"/>
      <c r="I1135" s="225"/>
      <c r="J1135" s="120" t="s">
        <v>2460</v>
      </c>
      <c r="K1135" s="104">
        <v>6.8630000000000004</v>
      </c>
      <c r="L1135" s="104">
        <v>6.8719999999999999</v>
      </c>
      <c r="M1135" s="104">
        <v>6.8719999999999999</v>
      </c>
      <c r="N1135" s="104">
        <v>6.8620000000000001</v>
      </c>
      <c r="O1135" s="105">
        <v>-1E-4</v>
      </c>
      <c r="P1135" s="225"/>
      <c r="Q1135" s="228">
        <f t="shared" si="102"/>
        <v>45356</v>
      </c>
      <c r="R1135" s="229">
        <f t="shared" si="103"/>
        <v>4.4969999999999999</v>
      </c>
      <c r="S1135" s="230">
        <f t="shared" si="104"/>
        <v>-0.02</v>
      </c>
      <c r="T1135" s="229">
        <f t="shared" si="105"/>
        <v>7.149</v>
      </c>
      <c r="U1135" s="230">
        <f t="shared" si="106"/>
        <v>-1.8E-3</v>
      </c>
      <c r="V1135" s="229">
        <f t="shared" si="107"/>
        <v>2.6520000000000001</v>
      </c>
    </row>
    <row r="1136" spans="2:22">
      <c r="B1136" s="119">
        <v>45448</v>
      </c>
      <c r="C1136" s="104">
        <v>4.4870000000000001</v>
      </c>
      <c r="D1136" s="104">
        <v>4.4829999999999997</v>
      </c>
      <c r="E1136" s="104">
        <v>4.5140000000000002</v>
      </c>
      <c r="F1136" s="104">
        <v>4.4690000000000003</v>
      </c>
      <c r="G1136" s="105">
        <v>-2.2000000000000001E-3</v>
      </c>
      <c r="H1136" s="225"/>
      <c r="I1136" s="225"/>
      <c r="J1136" s="119">
        <v>45331</v>
      </c>
      <c r="K1136" s="104">
        <v>6.8760000000000003</v>
      </c>
      <c r="L1136" s="104">
        <v>6.8769999999999998</v>
      </c>
      <c r="M1136" s="104">
        <v>6.8780000000000001</v>
      </c>
      <c r="N1136" s="104">
        <v>6.8650000000000002</v>
      </c>
      <c r="O1136" s="105">
        <v>1.9E-3</v>
      </c>
      <c r="P1136" s="225"/>
      <c r="Q1136" s="228">
        <f t="shared" si="102"/>
        <v>45448</v>
      </c>
      <c r="R1136" s="229">
        <f t="shared" si="103"/>
        <v>4.4870000000000001</v>
      </c>
      <c r="S1136" s="230">
        <f t="shared" si="104"/>
        <v>-2.2000000000000001E-3</v>
      </c>
      <c r="T1136" s="229">
        <f t="shared" si="105"/>
        <v>7.1079999999999997</v>
      </c>
      <c r="U1136" s="230">
        <f t="shared" si="106"/>
        <v>-5.7000000000000002E-3</v>
      </c>
      <c r="V1136" s="229">
        <f t="shared" si="107"/>
        <v>2.6209999999999996</v>
      </c>
    </row>
    <row r="1137" spans="2:22">
      <c r="B1137" s="119">
        <v>45478</v>
      </c>
      <c r="C1137" s="104">
        <v>4.4610000000000003</v>
      </c>
      <c r="D1137" s="104">
        <v>4.4960000000000004</v>
      </c>
      <c r="E1137" s="104">
        <v>4.4960000000000004</v>
      </c>
      <c r="F1137" s="104">
        <v>4.42</v>
      </c>
      <c r="G1137" s="105">
        <v>-5.8999999999999999E-3</v>
      </c>
      <c r="H1137" s="225"/>
      <c r="I1137" s="225"/>
      <c r="J1137" s="119">
        <v>45360</v>
      </c>
      <c r="K1137" s="104">
        <v>6.87</v>
      </c>
      <c r="L1137" s="104">
        <v>6.8849999999999998</v>
      </c>
      <c r="M1137" s="104">
        <v>6.8849999999999998</v>
      </c>
      <c r="N1137" s="104">
        <v>6.8689999999999998</v>
      </c>
      <c r="O1137" s="105">
        <v>-8.9999999999999998E-4</v>
      </c>
      <c r="P1137" s="225"/>
      <c r="Q1137" s="228">
        <f t="shared" si="102"/>
        <v>45478</v>
      </c>
      <c r="R1137" s="229">
        <f t="shared" si="103"/>
        <v>4.4610000000000003</v>
      </c>
      <c r="S1137" s="230">
        <f t="shared" si="104"/>
        <v>-5.8999999999999999E-3</v>
      </c>
      <c r="T1137" s="229">
        <f t="shared" si="105"/>
        <v>7.1289999999999996</v>
      </c>
      <c r="U1137" s="230">
        <f t="shared" si="106"/>
        <v>3.0000000000000001E-3</v>
      </c>
      <c r="V1137" s="229">
        <f t="shared" si="107"/>
        <v>2.6679999999999993</v>
      </c>
    </row>
    <row r="1138" spans="2:22">
      <c r="B1138" s="119">
        <v>45509</v>
      </c>
      <c r="C1138" s="104">
        <v>4.5</v>
      </c>
      <c r="D1138" s="104">
        <v>4.4569999999999999</v>
      </c>
      <c r="E1138" s="104">
        <v>4.5</v>
      </c>
      <c r="F1138" s="104">
        <v>4.4509999999999996</v>
      </c>
      <c r="G1138" s="105">
        <v>8.6999999999999994E-3</v>
      </c>
      <c r="H1138" s="225"/>
      <c r="I1138" s="225"/>
      <c r="J1138" s="119">
        <v>45391</v>
      </c>
      <c r="K1138" s="104">
        <v>6.859</v>
      </c>
      <c r="L1138" s="104">
        <v>6.8609999999999998</v>
      </c>
      <c r="M1138" s="104">
        <v>6.8630000000000004</v>
      </c>
      <c r="N1138" s="104">
        <v>6.8570000000000002</v>
      </c>
      <c r="O1138" s="105">
        <v>-1.6000000000000001E-3</v>
      </c>
      <c r="P1138" s="225"/>
      <c r="Q1138" s="228">
        <f t="shared" si="102"/>
        <v>45509</v>
      </c>
      <c r="R1138" s="229">
        <f t="shared" si="103"/>
        <v>4.5</v>
      </c>
      <c r="S1138" s="230">
        <f t="shared" si="104"/>
        <v>8.6999999999999994E-3</v>
      </c>
      <c r="T1138" s="229">
        <f t="shared" si="105"/>
        <v>7.1379999999999999</v>
      </c>
      <c r="U1138" s="230">
        <f t="shared" si="106"/>
        <v>1.2999999999999999E-3</v>
      </c>
      <c r="V1138" s="229">
        <f t="shared" si="107"/>
        <v>2.6379999999999999</v>
      </c>
    </row>
    <row r="1139" spans="2:22">
      <c r="B1139" s="119">
        <v>45540</v>
      </c>
      <c r="C1139" s="104">
        <v>4.4589999999999996</v>
      </c>
      <c r="D1139" s="104">
        <v>4.49</v>
      </c>
      <c r="E1139" s="104">
        <v>4.5199999999999996</v>
      </c>
      <c r="F1139" s="104">
        <v>4.4470000000000001</v>
      </c>
      <c r="G1139" s="105">
        <v>-9.1000000000000004E-3</v>
      </c>
      <c r="H1139" s="225"/>
      <c r="I1139" s="225"/>
      <c r="J1139" s="119">
        <v>45421</v>
      </c>
      <c r="K1139" s="104">
        <v>6.8550000000000004</v>
      </c>
      <c r="L1139" s="104">
        <v>6.8529999999999998</v>
      </c>
      <c r="M1139" s="104">
        <v>6.8559999999999999</v>
      </c>
      <c r="N1139" s="104">
        <v>6.851</v>
      </c>
      <c r="O1139" s="105">
        <v>-5.9999999999999995E-4</v>
      </c>
      <c r="P1139" s="225"/>
      <c r="Q1139" s="228">
        <f t="shared" si="102"/>
        <v>45540</v>
      </c>
      <c r="R1139" s="229">
        <f t="shared" si="103"/>
        <v>4.4589999999999996</v>
      </c>
      <c r="S1139" s="230">
        <f t="shared" si="104"/>
        <v>-9.1000000000000004E-3</v>
      </c>
      <c r="T1139" s="229">
        <f t="shared" si="105"/>
        <v>7.1349999999999998</v>
      </c>
      <c r="U1139" s="230">
        <f t="shared" si="106"/>
        <v>-4.0000000000000002E-4</v>
      </c>
      <c r="V1139" s="229">
        <f t="shared" si="107"/>
        <v>2.6760000000000002</v>
      </c>
    </row>
    <row r="1140" spans="2:22">
      <c r="B1140" s="119">
        <v>45570</v>
      </c>
      <c r="C1140" s="104">
        <v>4.5</v>
      </c>
      <c r="D1140" s="104">
        <v>4.4649999999999999</v>
      </c>
      <c r="E1140" s="104">
        <v>4.508</v>
      </c>
      <c r="F1140" s="104">
        <v>4.4409999999999998</v>
      </c>
      <c r="G1140" s="105">
        <v>9.2999999999999992E-3</v>
      </c>
      <c r="H1140" s="225"/>
      <c r="I1140" s="225"/>
      <c r="J1140" s="119">
        <v>45452</v>
      </c>
      <c r="K1140" s="104">
        <v>6.8540000000000001</v>
      </c>
      <c r="L1140" s="104">
        <v>6.8520000000000003</v>
      </c>
      <c r="M1140" s="104">
        <v>6.8550000000000004</v>
      </c>
      <c r="N1140" s="104">
        <v>6.8460000000000001</v>
      </c>
      <c r="O1140" s="105">
        <v>-1E-4</v>
      </c>
      <c r="P1140" s="225"/>
      <c r="Q1140" s="228">
        <f t="shared" si="102"/>
        <v>45570</v>
      </c>
      <c r="R1140" s="229">
        <f t="shared" si="103"/>
        <v>4.5</v>
      </c>
      <c r="S1140" s="230">
        <f t="shared" si="104"/>
        <v>9.2999999999999992E-3</v>
      </c>
      <c r="T1140" s="229">
        <f t="shared" si="105"/>
        <v>7.1269999999999998</v>
      </c>
      <c r="U1140" s="230">
        <f t="shared" si="106"/>
        <v>-1.1000000000000001E-3</v>
      </c>
      <c r="V1140" s="229">
        <f t="shared" si="107"/>
        <v>2.6269999999999998</v>
      </c>
    </row>
    <row r="1141" spans="2:22">
      <c r="B1141" s="120" t="s">
        <v>2406</v>
      </c>
      <c r="C1141" s="104">
        <v>4.49</v>
      </c>
      <c r="D1141" s="104">
        <v>4.49</v>
      </c>
      <c r="E1141" s="104">
        <v>4.4960000000000004</v>
      </c>
      <c r="F1141" s="104">
        <v>4.4589999999999996</v>
      </c>
      <c r="G1141" s="105">
        <v>-2.2000000000000001E-3</v>
      </c>
      <c r="H1141" s="225"/>
      <c r="I1141" s="225"/>
      <c r="J1141" s="119">
        <v>45544</v>
      </c>
      <c r="K1141" s="104">
        <v>6.8540000000000001</v>
      </c>
      <c r="L1141" s="104">
        <v>6.8609999999999998</v>
      </c>
      <c r="M1141" s="104">
        <v>6.8609999999999998</v>
      </c>
      <c r="N1141" s="104">
        <v>6.8520000000000003</v>
      </c>
      <c r="O1141" s="105">
        <v>0</v>
      </c>
      <c r="P1141" s="225"/>
      <c r="Q1141" s="228" t="str">
        <f t="shared" si="102"/>
        <v>13-05-2024</v>
      </c>
      <c r="R1141" s="229">
        <f t="shared" si="103"/>
        <v>4.49</v>
      </c>
      <c r="S1141" s="230">
        <f t="shared" si="104"/>
        <v>-2.2000000000000001E-3</v>
      </c>
      <c r="T1141" s="229">
        <f t="shared" si="105"/>
        <v>7.1159999999999997</v>
      </c>
      <c r="U1141" s="230">
        <f t="shared" si="106"/>
        <v>-1.5E-3</v>
      </c>
      <c r="V1141" s="229">
        <f t="shared" si="107"/>
        <v>2.6259999999999994</v>
      </c>
    </row>
    <row r="1142" spans="2:22">
      <c r="B1142" s="120" t="s">
        <v>2407</v>
      </c>
      <c r="C1142" s="104">
        <v>4.4450000000000003</v>
      </c>
      <c r="D1142" s="104">
        <v>4.4889999999999999</v>
      </c>
      <c r="E1142" s="104">
        <v>4.5339999999999998</v>
      </c>
      <c r="F1142" s="104">
        <v>4.4409999999999998</v>
      </c>
      <c r="G1142" s="105">
        <v>-0.01</v>
      </c>
      <c r="H1142" s="225"/>
      <c r="I1142" s="225"/>
      <c r="J1142" s="119">
        <v>45574</v>
      </c>
      <c r="K1142" s="104">
        <v>6.851</v>
      </c>
      <c r="L1142" s="104">
        <v>6.8550000000000004</v>
      </c>
      <c r="M1142" s="104">
        <v>6.8550000000000004</v>
      </c>
      <c r="N1142" s="104">
        <v>6.85</v>
      </c>
      <c r="O1142" s="105">
        <v>-4.0000000000000002E-4</v>
      </c>
      <c r="P1142" s="225"/>
      <c r="Q1142" s="228" t="str">
        <f t="shared" si="102"/>
        <v>14-05-2024</v>
      </c>
      <c r="R1142" s="229">
        <f t="shared" si="103"/>
        <v>4.4450000000000003</v>
      </c>
      <c r="S1142" s="230">
        <f t="shared" si="104"/>
        <v>-0.01</v>
      </c>
      <c r="T1142" s="229">
        <f t="shared" si="105"/>
        <v>7.109</v>
      </c>
      <c r="U1142" s="230">
        <f t="shared" si="106"/>
        <v>-1E-3</v>
      </c>
      <c r="V1142" s="229">
        <f t="shared" si="107"/>
        <v>2.6639999999999997</v>
      </c>
    </row>
    <row r="1143" spans="2:22">
      <c r="B1143" s="120" t="s">
        <v>2408</v>
      </c>
      <c r="C1143" s="104">
        <v>4.3440000000000003</v>
      </c>
      <c r="D1143" s="104">
        <v>4.4489999999999998</v>
      </c>
      <c r="E1143" s="104">
        <v>4.4489999999999998</v>
      </c>
      <c r="F1143" s="104">
        <v>4.34</v>
      </c>
      <c r="G1143" s="105">
        <v>-2.2800000000000001E-2</v>
      </c>
      <c r="H1143" s="225"/>
      <c r="I1143" s="225"/>
      <c r="J1143" s="119">
        <v>45605</v>
      </c>
      <c r="K1143" s="104">
        <v>6.83</v>
      </c>
      <c r="L1143" s="104">
        <v>6.84</v>
      </c>
      <c r="M1143" s="104">
        <v>6.8410000000000002</v>
      </c>
      <c r="N1143" s="104">
        <v>6.827</v>
      </c>
      <c r="O1143" s="105">
        <v>-3.0999999999999999E-3</v>
      </c>
      <c r="P1143" s="225"/>
      <c r="Q1143" s="228" t="str">
        <f t="shared" si="102"/>
        <v>15-05-2024</v>
      </c>
      <c r="R1143" s="229">
        <f t="shared" si="103"/>
        <v>4.3440000000000003</v>
      </c>
      <c r="S1143" s="230">
        <f t="shared" si="104"/>
        <v>-2.2800000000000001E-2</v>
      </c>
      <c r="T1143" s="229">
        <f t="shared" si="105"/>
        <v>7.0860000000000003</v>
      </c>
      <c r="U1143" s="230">
        <f t="shared" si="106"/>
        <v>-3.2000000000000002E-3</v>
      </c>
      <c r="V1143" s="229">
        <f t="shared" si="107"/>
        <v>2.742</v>
      </c>
    </row>
    <row r="1144" spans="2:22">
      <c r="B1144" s="120" t="s">
        <v>2410</v>
      </c>
      <c r="C1144" s="104">
        <v>4.3769999999999998</v>
      </c>
      <c r="D1144" s="104">
        <v>4.3360000000000003</v>
      </c>
      <c r="E1144" s="104">
        <v>4.3849999999999998</v>
      </c>
      <c r="F1144" s="104">
        <v>4.3129999999999997</v>
      </c>
      <c r="G1144" s="105">
        <v>7.6E-3</v>
      </c>
      <c r="H1144" s="225"/>
      <c r="I1144" s="225"/>
      <c r="J1144" s="119">
        <v>45635</v>
      </c>
      <c r="K1144" s="104">
        <v>6.8109999999999999</v>
      </c>
      <c r="L1144" s="104">
        <v>6.835</v>
      </c>
      <c r="M1144" s="104">
        <v>6.835</v>
      </c>
      <c r="N1144" s="104">
        <v>6.806</v>
      </c>
      <c r="O1144" s="105">
        <v>-2.8E-3</v>
      </c>
      <c r="P1144" s="225"/>
      <c r="Q1144" s="228" t="str">
        <f t="shared" si="102"/>
        <v>16-05-2024</v>
      </c>
      <c r="R1144" s="229">
        <f t="shared" si="103"/>
        <v>4.3769999999999998</v>
      </c>
      <c r="S1144" s="230">
        <f t="shared" si="104"/>
        <v>7.6E-3</v>
      </c>
      <c r="T1144" s="229">
        <f t="shared" si="105"/>
        <v>7.0759999999999996</v>
      </c>
      <c r="U1144" s="230">
        <f t="shared" si="106"/>
        <v>-1.4E-3</v>
      </c>
      <c r="V1144" s="229">
        <f t="shared" si="107"/>
        <v>2.6989999999999998</v>
      </c>
    </row>
    <row r="1145" spans="2:22">
      <c r="B1145" s="120" t="s">
        <v>2411</v>
      </c>
      <c r="C1145" s="104">
        <v>4.4219999999999997</v>
      </c>
      <c r="D1145" s="104">
        <v>4.3689999999999998</v>
      </c>
      <c r="E1145" s="104">
        <v>4.4260000000000002</v>
      </c>
      <c r="F1145" s="104">
        <v>4.3630000000000004</v>
      </c>
      <c r="G1145" s="105">
        <v>1.03E-2</v>
      </c>
      <c r="H1145" s="225"/>
      <c r="I1145" s="225"/>
      <c r="J1145" s="120" t="s">
        <v>2461</v>
      </c>
      <c r="K1145" s="104">
        <v>6.7919999999999998</v>
      </c>
      <c r="L1145" s="104">
        <v>6.819</v>
      </c>
      <c r="M1145" s="104">
        <v>6.819</v>
      </c>
      <c r="N1145" s="104">
        <v>6.7839999999999998</v>
      </c>
      <c r="O1145" s="105">
        <v>-2.8E-3</v>
      </c>
      <c r="P1145" s="225"/>
      <c r="Q1145" s="228" t="str">
        <f t="shared" si="102"/>
        <v>17-05-2024</v>
      </c>
      <c r="R1145" s="229">
        <f t="shared" si="103"/>
        <v>4.4219999999999997</v>
      </c>
      <c r="S1145" s="230">
        <f t="shared" si="104"/>
        <v>1.03E-2</v>
      </c>
      <c r="T1145" s="229">
        <f t="shared" si="105"/>
        <v>7.0949999999999998</v>
      </c>
      <c r="U1145" s="230">
        <f t="shared" si="106"/>
        <v>2.7000000000000001E-3</v>
      </c>
      <c r="V1145" s="229">
        <f t="shared" si="107"/>
        <v>2.673</v>
      </c>
    </row>
    <row r="1146" spans="2:22">
      <c r="B1146" s="120" t="s">
        <v>2462</v>
      </c>
      <c r="C1146" s="104">
        <v>4.4470000000000001</v>
      </c>
      <c r="D1146" s="104">
        <v>4.4139999999999997</v>
      </c>
      <c r="E1146" s="104">
        <v>4.4550000000000001</v>
      </c>
      <c r="F1146" s="104">
        <v>4.4059999999999997</v>
      </c>
      <c r="G1146" s="105">
        <v>5.7000000000000002E-3</v>
      </c>
      <c r="H1146" s="225"/>
      <c r="I1146" s="225"/>
      <c r="J1146" s="120" t="s">
        <v>2463</v>
      </c>
      <c r="K1146" s="104">
        <v>6.7619999999999996</v>
      </c>
      <c r="L1146" s="104">
        <v>6.7969999999999997</v>
      </c>
      <c r="M1146" s="104">
        <v>6.7969999999999997</v>
      </c>
      <c r="N1146" s="104">
        <v>6.7590000000000003</v>
      </c>
      <c r="O1146" s="105">
        <v>-4.4000000000000003E-3</v>
      </c>
      <c r="P1146" s="225"/>
      <c r="Q1146" s="228">
        <f t="shared" si="102"/>
        <v>0</v>
      </c>
      <c r="R1146" s="229">
        <f t="shared" si="103"/>
        <v>0</v>
      </c>
      <c r="S1146" s="230">
        <f t="shared" si="104"/>
        <v>0</v>
      </c>
      <c r="T1146" s="229">
        <f t="shared" si="105"/>
        <v>0</v>
      </c>
      <c r="U1146" s="230">
        <f t="shared" si="106"/>
        <v>0</v>
      </c>
      <c r="V1146" s="229">
        <f t="shared" si="107"/>
        <v>0</v>
      </c>
    </row>
    <row r="1147" spans="2:22">
      <c r="B1147" s="120" t="s">
        <v>2412</v>
      </c>
      <c r="C1147" s="104">
        <v>4.4119999999999999</v>
      </c>
      <c r="D1147" s="104">
        <v>4.4450000000000003</v>
      </c>
      <c r="E1147" s="104">
        <v>4.4509999999999996</v>
      </c>
      <c r="F1147" s="104">
        <v>4.3979999999999997</v>
      </c>
      <c r="G1147" s="105">
        <v>-7.9000000000000008E-3</v>
      </c>
      <c r="H1147" s="225"/>
      <c r="I1147" s="225"/>
      <c r="J1147" s="120" t="s">
        <v>2464</v>
      </c>
      <c r="K1147" s="104">
        <v>6.7789999999999999</v>
      </c>
      <c r="L1147" s="104">
        <v>6.7750000000000004</v>
      </c>
      <c r="M1147" s="104">
        <v>6.7809999999999997</v>
      </c>
      <c r="N1147" s="104">
        <v>6.7530000000000001</v>
      </c>
      <c r="O1147" s="105">
        <v>2.5000000000000001E-3</v>
      </c>
      <c r="P1147" s="225"/>
      <c r="Q1147" s="228" t="str">
        <f t="shared" si="102"/>
        <v>21-05-2024</v>
      </c>
      <c r="R1147" s="229">
        <f t="shared" si="103"/>
        <v>4.4119999999999999</v>
      </c>
      <c r="S1147" s="230">
        <f t="shared" si="104"/>
        <v>-7.9000000000000008E-3</v>
      </c>
      <c r="T1147" s="229">
        <f t="shared" si="105"/>
        <v>7.0780000000000003</v>
      </c>
      <c r="U1147" s="230">
        <f t="shared" si="106"/>
        <v>-2.3999999999999998E-3</v>
      </c>
      <c r="V1147" s="229">
        <f t="shared" si="107"/>
        <v>2.6660000000000004</v>
      </c>
    </row>
    <row r="1148" spans="2:22">
      <c r="B1148" s="120" t="s">
        <v>2413</v>
      </c>
      <c r="C1148" s="104">
        <v>4.4260000000000002</v>
      </c>
      <c r="D1148" s="104">
        <v>4.4139999999999997</v>
      </c>
      <c r="E1148" s="104">
        <v>4.4610000000000003</v>
      </c>
      <c r="F1148" s="104">
        <v>4.41</v>
      </c>
      <c r="G1148" s="105">
        <v>3.0999999999999999E-3</v>
      </c>
      <c r="H1148" s="225"/>
      <c r="I1148" s="225"/>
      <c r="J1148" s="120" t="s">
        <v>2465</v>
      </c>
      <c r="K1148" s="104">
        <v>6.758</v>
      </c>
      <c r="L1148" s="104">
        <v>6.7930000000000001</v>
      </c>
      <c r="M1148" s="104">
        <v>6.7930000000000001</v>
      </c>
      <c r="N1148" s="104">
        <v>6.7359999999999998</v>
      </c>
      <c r="O1148" s="105">
        <v>-3.0999999999999999E-3</v>
      </c>
      <c r="P1148" s="225"/>
      <c r="Q1148" s="228" t="str">
        <f t="shared" si="102"/>
        <v>22-05-2024</v>
      </c>
      <c r="R1148" s="229">
        <f t="shared" si="103"/>
        <v>4.4260000000000002</v>
      </c>
      <c r="S1148" s="230">
        <f t="shared" si="104"/>
        <v>3.0999999999999999E-3</v>
      </c>
      <c r="T1148" s="229">
        <f t="shared" si="105"/>
        <v>6.9969999999999999</v>
      </c>
      <c r="U1148" s="230">
        <f t="shared" si="106"/>
        <v>-1.14E-2</v>
      </c>
      <c r="V1148" s="229">
        <f t="shared" si="107"/>
        <v>2.5709999999999997</v>
      </c>
    </row>
    <row r="1149" spans="2:22">
      <c r="B1149" s="120" t="s">
        <v>2466</v>
      </c>
      <c r="C1149" s="104">
        <v>4.4790000000000001</v>
      </c>
      <c r="D1149" s="104">
        <v>4.4260000000000002</v>
      </c>
      <c r="E1149" s="104">
        <v>4.4980000000000002</v>
      </c>
      <c r="F1149" s="104">
        <v>4.4080000000000004</v>
      </c>
      <c r="G1149" s="105">
        <v>1.2E-2</v>
      </c>
      <c r="H1149" s="225"/>
      <c r="I1149" s="225"/>
      <c r="J1149" s="120" t="s">
        <v>2467</v>
      </c>
      <c r="K1149" s="104">
        <v>6.7610000000000001</v>
      </c>
      <c r="L1149" s="104">
        <v>6.7679999999999998</v>
      </c>
      <c r="M1149" s="104">
        <v>6.7690000000000001</v>
      </c>
      <c r="N1149" s="104">
        <v>6.7469999999999999</v>
      </c>
      <c r="O1149" s="105">
        <v>4.0000000000000002E-4</v>
      </c>
      <c r="P1149" s="225"/>
      <c r="Q1149" s="228">
        <f t="shared" si="102"/>
        <v>0</v>
      </c>
      <c r="R1149" s="229">
        <f t="shared" si="103"/>
        <v>0</v>
      </c>
      <c r="S1149" s="230">
        <f t="shared" si="104"/>
        <v>0</v>
      </c>
      <c r="T1149" s="229">
        <f t="shared" si="105"/>
        <v>0</v>
      </c>
      <c r="U1149" s="230">
        <f t="shared" si="106"/>
        <v>0</v>
      </c>
      <c r="V1149" s="229">
        <f t="shared" si="107"/>
        <v>0</v>
      </c>
    </row>
    <row r="1150" spans="2:22">
      <c r="B1150" s="120" t="s">
        <v>2414</v>
      </c>
      <c r="C1150" s="104">
        <v>4.4669999999999996</v>
      </c>
      <c r="D1150" s="104">
        <v>4.4770000000000003</v>
      </c>
      <c r="E1150" s="104">
        <v>4.5019999999999998</v>
      </c>
      <c r="F1150" s="104">
        <v>4.4630000000000001</v>
      </c>
      <c r="G1150" s="105">
        <v>-2.5999999999999999E-3</v>
      </c>
      <c r="H1150" s="225"/>
      <c r="I1150" s="225"/>
      <c r="J1150" s="120" t="s">
        <v>2468</v>
      </c>
      <c r="K1150" s="104">
        <v>6.7670000000000003</v>
      </c>
      <c r="L1150" s="104">
        <v>6.7750000000000004</v>
      </c>
      <c r="M1150" s="104">
        <v>6.7750000000000004</v>
      </c>
      <c r="N1150" s="104">
        <v>6.7590000000000003</v>
      </c>
      <c r="O1150" s="105">
        <v>8.9999999999999998E-4</v>
      </c>
      <c r="P1150" s="225"/>
      <c r="Q1150" s="228" t="str">
        <f t="shared" si="102"/>
        <v>24-05-2024</v>
      </c>
      <c r="R1150" s="229">
        <f t="shared" si="103"/>
        <v>4.4669999999999996</v>
      </c>
      <c r="S1150" s="230">
        <f t="shared" si="104"/>
        <v>-2.5999999999999999E-3</v>
      </c>
      <c r="T1150" s="229">
        <f t="shared" si="105"/>
        <v>6.9980000000000002</v>
      </c>
      <c r="U1150" s="230">
        <f t="shared" si="106"/>
        <v>1E-4</v>
      </c>
      <c r="V1150" s="229">
        <f t="shared" si="107"/>
        <v>2.5310000000000006</v>
      </c>
    </row>
    <row r="1151" spans="2:22">
      <c r="B1151" s="120" t="s">
        <v>2415</v>
      </c>
      <c r="C1151" s="104">
        <v>4.4610000000000003</v>
      </c>
      <c r="D1151" s="104">
        <v>4.4509999999999996</v>
      </c>
      <c r="E1151" s="104">
        <v>4.4729999999999999</v>
      </c>
      <c r="F1151" s="104">
        <v>4.4459999999999997</v>
      </c>
      <c r="G1151" s="105">
        <v>-1.2999999999999999E-3</v>
      </c>
      <c r="H1151" s="225"/>
      <c r="I1151" s="225"/>
      <c r="J1151" s="120" t="s">
        <v>2469</v>
      </c>
      <c r="K1151" s="104">
        <v>6.7610000000000001</v>
      </c>
      <c r="L1151" s="104">
        <v>6.7679999999999998</v>
      </c>
      <c r="M1151" s="104">
        <v>6.77</v>
      </c>
      <c r="N1151" s="104">
        <v>6.7539999999999996</v>
      </c>
      <c r="O1151" s="105">
        <v>-8.9999999999999998E-4</v>
      </c>
      <c r="P1151" s="225"/>
      <c r="Q1151" s="228" t="str">
        <f t="shared" si="102"/>
        <v>27-05-2024</v>
      </c>
      <c r="R1151" s="229">
        <f t="shared" si="103"/>
        <v>4.4610000000000003</v>
      </c>
      <c r="S1151" s="230">
        <f t="shared" si="104"/>
        <v>-1.2999999999999999E-3</v>
      </c>
      <c r="T1151" s="229">
        <f t="shared" si="105"/>
        <v>6.9809999999999999</v>
      </c>
      <c r="U1151" s="230">
        <f t="shared" si="106"/>
        <v>-2.3999999999999998E-3</v>
      </c>
      <c r="V1151" s="229">
        <f t="shared" si="107"/>
        <v>2.5199999999999996</v>
      </c>
    </row>
    <row r="1152" spans="2:22">
      <c r="B1152" s="120" t="s">
        <v>2416</v>
      </c>
      <c r="C1152" s="104">
        <v>4.548</v>
      </c>
      <c r="D1152" s="104">
        <v>4.4589999999999996</v>
      </c>
      <c r="E1152" s="104">
        <v>4.5540000000000003</v>
      </c>
      <c r="F1152" s="104">
        <v>4.4450000000000003</v>
      </c>
      <c r="G1152" s="105">
        <v>1.95E-2</v>
      </c>
      <c r="H1152" s="225"/>
      <c r="I1152" s="225"/>
      <c r="J1152" s="120" t="s">
        <v>2470</v>
      </c>
      <c r="K1152" s="104">
        <v>6.7380000000000004</v>
      </c>
      <c r="L1152" s="104">
        <v>6.7530000000000001</v>
      </c>
      <c r="M1152" s="104">
        <v>6.7530000000000001</v>
      </c>
      <c r="N1152" s="104">
        <v>6.7350000000000003</v>
      </c>
      <c r="O1152" s="105">
        <v>-3.3999999999999998E-3</v>
      </c>
      <c r="P1152" s="225"/>
      <c r="Q1152" s="228" t="str">
        <f t="shared" si="102"/>
        <v>28-05-2024</v>
      </c>
      <c r="R1152" s="229">
        <f t="shared" si="103"/>
        <v>4.548</v>
      </c>
      <c r="S1152" s="230">
        <f t="shared" si="104"/>
        <v>1.95E-2</v>
      </c>
      <c r="T1152" s="229">
        <f t="shared" si="105"/>
        <v>6.9950000000000001</v>
      </c>
      <c r="U1152" s="230">
        <f t="shared" si="106"/>
        <v>2E-3</v>
      </c>
      <c r="V1152" s="229">
        <f t="shared" si="107"/>
        <v>2.4470000000000001</v>
      </c>
    </row>
    <row r="1153" spans="2:22">
      <c r="B1153" s="120" t="s">
        <v>2417</v>
      </c>
      <c r="C1153" s="104">
        <v>4.6159999999999997</v>
      </c>
      <c r="D1153" s="104">
        <v>4.548</v>
      </c>
      <c r="E1153" s="104">
        <v>4.6379999999999999</v>
      </c>
      <c r="F1153" s="104">
        <v>4.5419999999999998</v>
      </c>
      <c r="G1153" s="105">
        <v>1.49E-2</v>
      </c>
      <c r="H1153" s="225"/>
      <c r="I1153" s="225"/>
      <c r="J1153" s="120" t="s">
        <v>2471</v>
      </c>
      <c r="K1153" s="104">
        <v>6.718</v>
      </c>
      <c r="L1153" s="104">
        <v>6.74</v>
      </c>
      <c r="M1153" s="104">
        <v>6.74</v>
      </c>
      <c r="N1153" s="104">
        <v>6.7060000000000004</v>
      </c>
      <c r="O1153" s="105">
        <v>-3.0000000000000001E-3</v>
      </c>
      <c r="P1153" s="225"/>
      <c r="Q1153" s="228" t="str">
        <f t="shared" si="102"/>
        <v>29-05-2024</v>
      </c>
      <c r="R1153" s="229">
        <f t="shared" si="103"/>
        <v>4.6159999999999997</v>
      </c>
      <c r="S1153" s="230">
        <f t="shared" si="104"/>
        <v>1.49E-2</v>
      </c>
      <c r="T1153" s="229">
        <f t="shared" si="105"/>
        <v>7.008</v>
      </c>
      <c r="U1153" s="230">
        <f t="shared" si="106"/>
        <v>1.9E-3</v>
      </c>
      <c r="V1153" s="229">
        <f t="shared" si="107"/>
        <v>2.3920000000000003</v>
      </c>
    </row>
    <row r="1154" spans="2:22">
      <c r="B1154" s="120" t="s">
        <v>2418</v>
      </c>
      <c r="C1154" s="104">
        <v>4.55</v>
      </c>
      <c r="D1154" s="104">
        <v>4.62</v>
      </c>
      <c r="E1154" s="104">
        <v>4.6280000000000001</v>
      </c>
      <c r="F1154" s="104">
        <v>4.5419999999999998</v>
      </c>
      <c r="G1154" s="105">
        <v>-1.4200000000000001E-2</v>
      </c>
      <c r="H1154" s="225"/>
      <c r="I1154" s="225"/>
      <c r="J1154" s="120" t="s">
        <v>2472</v>
      </c>
      <c r="K1154" s="104">
        <v>6.7590000000000003</v>
      </c>
      <c r="L1154" s="104">
        <v>6.7469999999999999</v>
      </c>
      <c r="M1154" s="104">
        <v>6.7670000000000003</v>
      </c>
      <c r="N1154" s="104">
        <v>6.7229999999999999</v>
      </c>
      <c r="O1154" s="105">
        <v>6.1000000000000004E-3</v>
      </c>
      <c r="P1154" s="225"/>
      <c r="Q1154" s="228" t="str">
        <f t="shared" si="102"/>
        <v>30-05-2024</v>
      </c>
      <c r="R1154" s="229">
        <f t="shared" si="103"/>
        <v>4.55</v>
      </c>
      <c r="S1154" s="230">
        <f t="shared" si="104"/>
        <v>-1.4200000000000001E-2</v>
      </c>
      <c r="T1154" s="229">
        <f t="shared" si="105"/>
        <v>7.0030000000000001</v>
      </c>
      <c r="U1154" s="230">
        <f t="shared" si="106"/>
        <v>-6.9999999999999999E-4</v>
      </c>
      <c r="V1154" s="229">
        <f t="shared" si="107"/>
        <v>2.4530000000000003</v>
      </c>
    </row>
    <row r="1155" spans="2:22">
      <c r="B1155" s="120" t="s">
        <v>2419</v>
      </c>
      <c r="C1155" s="104">
        <v>4.5030000000000001</v>
      </c>
      <c r="D1155" s="104">
        <v>4.5439999999999996</v>
      </c>
      <c r="E1155" s="104">
        <v>4.5720000000000001</v>
      </c>
      <c r="F1155" s="104">
        <v>4.4850000000000003</v>
      </c>
      <c r="G1155" s="105">
        <v>-1.04E-2</v>
      </c>
      <c r="H1155" s="225"/>
      <c r="I1155" s="225"/>
      <c r="J1155" s="120" t="s">
        <v>2473</v>
      </c>
      <c r="K1155" s="104">
        <v>6.75</v>
      </c>
      <c r="L1155" s="104">
        <v>6.76</v>
      </c>
      <c r="M1155" s="104">
        <v>6.76</v>
      </c>
      <c r="N1155" s="104">
        <v>6.7439999999999998</v>
      </c>
      <c r="O1155" s="105">
        <v>-1.2999999999999999E-3</v>
      </c>
      <c r="P1155" s="225"/>
      <c r="Q1155" s="228" t="str">
        <f t="shared" si="102"/>
        <v>31-05-2024</v>
      </c>
      <c r="R1155" s="229">
        <f t="shared" si="103"/>
        <v>4.5030000000000001</v>
      </c>
      <c r="S1155" s="230">
        <f t="shared" si="104"/>
        <v>-1.04E-2</v>
      </c>
      <c r="T1155" s="229">
        <f t="shared" si="105"/>
        <v>6.9859999999999998</v>
      </c>
      <c r="U1155" s="230">
        <f t="shared" si="106"/>
        <v>-2.3999999999999998E-3</v>
      </c>
      <c r="V1155" s="229">
        <f t="shared" si="107"/>
        <v>2.4829999999999997</v>
      </c>
    </row>
    <row r="1156" spans="2:22">
      <c r="B1156" s="119">
        <v>45357</v>
      </c>
      <c r="C1156" s="104">
        <v>4.3920000000000003</v>
      </c>
      <c r="D1156" s="104">
        <v>4.4930000000000003</v>
      </c>
      <c r="E1156" s="104">
        <v>4.5010000000000003</v>
      </c>
      <c r="F1156" s="104">
        <v>4.3899999999999997</v>
      </c>
      <c r="G1156" s="105">
        <v>-2.4500000000000001E-2</v>
      </c>
      <c r="H1156" s="225"/>
      <c r="I1156" s="225"/>
      <c r="J1156" s="119">
        <v>45301</v>
      </c>
      <c r="K1156" s="104">
        <v>6.7320000000000002</v>
      </c>
      <c r="L1156" s="104">
        <v>6.7590000000000003</v>
      </c>
      <c r="M1156" s="104">
        <v>6.7590000000000003</v>
      </c>
      <c r="N1156" s="104">
        <v>6.73</v>
      </c>
      <c r="O1156" s="105">
        <v>-2.7000000000000001E-3</v>
      </c>
      <c r="P1156" s="225"/>
      <c r="Q1156" s="228">
        <f t="shared" si="102"/>
        <v>45357</v>
      </c>
      <c r="R1156" s="229">
        <f t="shared" si="103"/>
        <v>4.3920000000000003</v>
      </c>
      <c r="S1156" s="230">
        <f t="shared" si="104"/>
        <v>-2.4500000000000001E-2</v>
      </c>
      <c r="T1156" s="229">
        <f t="shared" si="105"/>
        <v>6.9470000000000001</v>
      </c>
      <c r="U1156" s="230">
        <f t="shared" si="106"/>
        <v>-5.5999999999999999E-3</v>
      </c>
      <c r="V1156" s="229">
        <f t="shared" si="107"/>
        <v>2.5549999999999997</v>
      </c>
    </row>
    <row r="1157" spans="2:22">
      <c r="B1157" s="119">
        <v>45388</v>
      </c>
      <c r="C1157" s="104">
        <v>4.33</v>
      </c>
      <c r="D1157" s="104">
        <v>4.3959999999999999</v>
      </c>
      <c r="E1157" s="104">
        <v>4.4139999999999997</v>
      </c>
      <c r="F1157" s="104">
        <v>4.3140000000000001</v>
      </c>
      <c r="G1157" s="105">
        <v>-1.4200000000000001E-2</v>
      </c>
      <c r="H1157" s="225"/>
      <c r="I1157" s="225"/>
      <c r="J1157" s="119">
        <v>45361</v>
      </c>
      <c r="K1157" s="104">
        <v>6.7770000000000001</v>
      </c>
      <c r="L1157" s="104">
        <v>6.7510000000000003</v>
      </c>
      <c r="M1157" s="104">
        <v>6.7789999999999999</v>
      </c>
      <c r="N1157" s="104">
        <v>6.7439999999999998</v>
      </c>
      <c r="O1157" s="105">
        <v>6.7000000000000002E-3</v>
      </c>
      <c r="P1157" s="225"/>
      <c r="Q1157" s="228">
        <f t="shared" ref="Q1157:Q1220" si="108">IFERROR(VLOOKUP(B1157,J:O,1,FALSE),0)</f>
        <v>45388</v>
      </c>
      <c r="R1157" s="229">
        <f t="shared" ref="R1157:R1220" si="109">IFERROR(VLOOKUP(Q1157,B:G,2,FALSE),0)</f>
        <v>4.33</v>
      </c>
      <c r="S1157" s="230">
        <f t="shared" ref="S1157:S1220" si="110">IFERROR(VLOOKUP(Q1157,B:G,6,FALSE),0)</f>
        <v>-1.4200000000000001E-2</v>
      </c>
      <c r="T1157" s="229">
        <f t="shared" ref="T1157:T1220" si="111">IFERROR(VLOOKUP(Q1157,J:O,2,FALSE),0)</f>
        <v>7.0330000000000004</v>
      </c>
      <c r="U1157" s="230">
        <f t="shared" ref="U1157:U1220" si="112">IFERROR(VLOOKUP(Q1157,J:O,6,FALSE),0)</f>
        <v>1.24E-2</v>
      </c>
      <c r="V1157" s="229">
        <f t="shared" si="107"/>
        <v>2.7030000000000003</v>
      </c>
    </row>
    <row r="1158" spans="2:22">
      <c r="B1158" s="119">
        <v>45418</v>
      </c>
      <c r="C1158" s="104">
        <v>4.2770000000000001</v>
      </c>
      <c r="D1158" s="104">
        <v>4.33</v>
      </c>
      <c r="E1158" s="104">
        <v>4.359</v>
      </c>
      <c r="F1158" s="104">
        <v>4.2750000000000004</v>
      </c>
      <c r="G1158" s="105">
        <v>-1.21E-2</v>
      </c>
      <c r="H1158" s="225"/>
      <c r="I1158" s="225"/>
      <c r="J1158" s="119">
        <v>45392</v>
      </c>
      <c r="K1158" s="104">
        <v>6.8289999999999997</v>
      </c>
      <c r="L1158" s="104">
        <v>6.7930000000000001</v>
      </c>
      <c r="M1158" s="104">
        <v>6.8380000000000001</v>
      </c>
      <c r="N1158" s="104">
        <v>6.7919999999999998</v>
      </c>
      <c r="O1158" s="105">
        <v>7.7000000000000002E-3</v>
      </c>
      <c r="P1158" s="225"/>
      <c r="Q1158" s="228">
        <f t="shared" si="108"/>
        <v>45418</v>
      </c>
      <c r="R1158" s="229">
        <f t="shared" si="109"/>
        <v>4.2770000000000001</v>
      </c>
      <c r="S1158" s="230">
        <f t="shared" si="110"/>
        <v>-1.21E-2</v>
      </c>
      <c r="T1158" s="229">
        <f t="shared" si="111"/>
        <v>7.0259999999999998</v>
      </c>
      <c r="U1158" s="230">
        <f t="shared" si="112"/>
        <v>-1E-3</v>
      </c>
      <c r="V1158" s="229">
        <f t="shared" ref="V1158:V1221" si="113">T1158-R1158</f>
        <v>2.7489999999999997</v>
      </c>
    </row>
    <row r="1159" spans="2:22">
      <c r="B1159" s="119">
        <v>45449</v>
      </c>
      <c r="C1159" s="104">
        <v>4.2869999999999999</v>
      </c>
      <c r="D1159" s="104">
        <v>4.2889999999999997</v>
      </c>
      <c r="E1159" s="104">
        <v>4.3220000000000001</v>
      </c>
      <c r="F1159" s="104">
        <v>4.2750000000000004</v>
      </c>
      <c r="G1159" s="105">
        <v>2.2000000000000001E-3</v>
      </c>
      <c r="H1159" s="225"/>
      <c r="I1159" s="225"/>
      <c r="J1159" s="119">
        <v>45483</v>
      </c>
      <c r="K1159" s="104">
        <v>6.8460000000000001</v>
      </c>
      <c r="L1159" s="104">
        <v>6.8460000000000001</v>
      </c>
      <c r="M1159" s="104">
        <v>6.8529999999999998</v>
      </c>
      <c r="N1159" s="104">
        <v>6.8129999999999997</v>
      </c>
      <c r="O1159" s="105">
        <v>2.5000000000000001E-3</v>
      </c>
      <c r="P1159" s="225"/>
      <c r="Q1159" s="228">
        <f t="shared" si="108"/>
        <v>45449</v>
      </c>
      <c r="R1159" s="229">
        <f t="shared" si="109"/>
        <v>4.2869999999999999</v>
      </c>
      <c r="S1159" s="230">
        <f t="shared" si="110"/>
        <v>2.2000000000000001E-3</v>
      </c>
      <c r="T1159" s="229">
        <f t="shared" si="111"/>
        <v>7.0149999999999997</v>
      </c>
      <c r="U1159" s="230">
        <f t="shared" si="112"/>
        <v>-1.6000000000000001E-3</v>
      </c>
      <c r="V1159" s="229">
        <f t="shared" si="113"/>
        <v>2.7279999999999998</v>
      </c>
    </row>
    <row r="1160" spans="2:22">
      <c r="B1160" s="119">
        <v>45479</v>
      </c>
      <c r="C1160" s="104">
        <v>4.4329999999999998</v>
      </c>
      <c r="D1160" s="104">
        <v>4.2930000000000001</v>
      </c>
      <c r="E1160" s="104">
        <v>4.4359999999999999</v>
      </c>
      <c r="F1160" s="104">
        <v>4.2889999999999997</v>
      </c>
      <c r="G1160" s="105">
        <v>3.4200000000000001E-2</v>
      </c>
      <c r="H1160" s="225"/>
      <c r="I1160" s="225"/>
      <c r="J1160" s="119">
        <v>45514</v>
      </c>
      <c r="K1160" s="104">
        <v>6.806</v>
      </c>
      <c r="L1160" s="104">
        <v>6.8449999999999998</v>
      </c>
      <c r="M1160" s="104">
        <v>6.8449999999999998</v>
      </c>
      <c r="N1160" s="104">
        <v>6.8019999999999996</v>
      </c>
      <c r="O1160" s="105">
        <v>-5.7999999999999996E-3</v>
      </c>
      <c r="P1160" s="225"/>
      <c r="Q1160" s="228">
        <f t="shared" si="108"/>
        <v>45479</v>
      </c>
      <c r="R1160" s="229">
        <f t="shared" si="109"/>
        <v>4.4329999999999998</v>
      </c>
      <c r="S1160" s="230">
        <f t="shared" si="110"/>
        <v>3.4200000000000001E-2</v>
      </c>
      <c r="T1160" s="229">
        <f t="shared" si="111"/>
        <v>7.0179999999999998</v>
      </c>
      <c r="U1160" s="230">
        <f t="shared" si="112"/>
        <v>4.0000000000000002E-4</v>
      </c>
      <c r="V1160" s="229">
        <f t="shared" si="113"/>
        <v>2.585</v>
      </c>
    </row>
    <row r="1161" spans="2:22">
      <c r="B1161" s="119">
        <v>45571</v>
      </c>
      <c r="C1161" s="104">
        <v>4.4710000000000001</v>
      </c>
      <c r="D1161" s="104">
        <v>4.4530000000000003</v>
      </c>
      <c r="E1161" s="104">
        <v>4.4790000000000001</v>
      </c>
      <c r="F1161" s="104">
        <v>4.4409999999999998</v>
      </c>
      <c r="G1161" s="105">
        <v>8.5000000000000006E-3</v>
      </c>
      <c r="H1161" s="225"/>
      <c r="I1161" s="225"/>
      <c r="J1161" s="119">
        <v>45545</v>
      </c>
      <c r="K1161" s="104">
        <v>6.766</v>
      </c>
      <c r="L1161" s="104">
        <v>6.8179999999999996</v>
      </c>
      <c r="M1161" s="104">
        <v>6.8179999999999996</v>
      </c>
      <c r="N1161" s="104">
        <v>6.7409999999999997</v>
      </c>
      <c r="O1161" s="105">
        <v>-5.8999999999999999E-3</v>
      </c>
      <c r="P1161" s="225"/>
      <c r="Q1161" s="228">
        <f t="shared" si="108"/>
        <v>45571</v>
      </c>
      <c r="R1161" s="229">
        <f t="shared" si="109"/>
        <v>4.4710000000000001</v>
      </c>
      <c r="S1161" s="230">
        <f t="shared" si="110"/>
        <v>8.5000000000000006E-3</v>
      </c>
      <c r="T1161" s="229">
        <f t="shared" si="111"/>
        <v>7.032</v>
      </c>
      <c r="U1161" s="230">
        <f t="shared" si="112"/>
        <v>2E-3</v>
      </c>
      <c r="V1161" s="229">
        <f t="shared" si="113"/>
        <v>2.5609999999999999</v>
      </c>
    </row>
    <row r="1162" spans="2:22">
      <c r="B1162" s="119">
        <v>45602</v>
      </c>
      <c r="C1162" s="104">
        <v>4.4020000000000001</v>
      </c>
      <c r="D1162" s="104">
        <v>4.4630000000000001</v>
      </c>
      <c r="E1162" s="104">
        <v>4.4649999999999999</v>
      </c>
      <c r="F1162" s="104">
        <v>4.3940000000000001</v>
      </c>
      <c r="G1162" s="105">
        <v>-1.54E-2</v>
      </c>
      <c r="H1162" s="225"/>
      <c r="I1162" s="225"/>
      <c r="J1162" s="119">
        <v>45575</v>
      </c>
      <c r="K1162" s="104">
        <v>6.7759999999999998</v>
      </c>
      <c r="L1162" s="104">
        <v>6.8049999999999997</v>
      </c>
      <c r="M1162" s="104">
        <v>6.8049999999999997</v>
      </c>
      <c r="N1162" s="104">
        <v>6.75</v>
      </c>
      <c r="O1162" s="105">
        <v>1.5E-3</v>
      </c>
      <c r="P1162" s="225"/>
      <c r="Q1162" s="228">
        <f t="shared" si="108"/>
        <v>45602</v>
      </c>
      <c r="R1162" s="229">
        <f t="shared" si="109"/>
        <v>4.4020000000000001</v>
      </c>
      <c r="S1162" s="230">
        <f t="shared" si="110"/>
        <v>-1.54E-2</v>
      </c>
      <c r="T1162" s="229">
        <f t="shared" si="111"/>
        <v>7.0140000000000002</v>
      </c>
      <c r="U1162" s="230">
        <f t="shared" si="112"/>
        <v>-2.5999999999999999E-3</v>
      </c>
      <c r="V1162" s="229">
        <f t="shared" si="113"/>
        <v>2.6120000000000001</v>
      </c>
    </row>
    <row r="1163" spans="2:22">
      <c r="B1163" s="119">
        <v>45632</v>
      </c>
      <c r="C1163" s="104">
        <v>4.3179999999999996</v>
      </c>
      <c r="D1163" s="104">
        <v>4.41</v>
      </c>
      <c r="E1163" s="104">
        <v>4.4279999999999999</v>
      </c>
      <c r="F1163" s="104">
        <v>4.25</v>
      </c>
      <c r="G1163" s="105">
        <v>-1.9099999999999999E-2</v>
      </c>
      <c r="H1163" s="225"/>
      <c r="I1163" s="225"/>
      <c r="J1163" s="119">
        <v>45606</v>
      </c>
      <c r="K1163" s="104">
        <v>6.7880000000000003</v>
      </c>
      <c r="L1163" s="104">
        <v>6.77</v>
      </c>
      <c r="M1163" s="104">
        <v>6.798</v>
      </c>
      <c r="N1163" s="104">
        <v>6.7670000000000003</v>
      </c>
      <c r="O1163" s="105">
        <v>1.8E-3</v>
      </c>
      <c r="P1163" s="225"/>
      <c r="Q1163" s="228">
        <f t="shared" si="108"/>
        <v>45632</v>
      </c>
      <c r="R1163" s="229">
        <f t="shared" si="109"/>
        <v>4.3179999999999996</v>
      </c>
      <c r="S1163" s="230">
        <f t="shared" si="110"/>
        <v>-1.9099999999999999E-2</v>
      </c>
      <c r="T1163" s="229">
        <f t="shared" si="111"/>
        <v>7.0119999999999996</v>
      </c>
      <c r="U1163" s="230">
        <f t="shared" si="112"/>
        <v>-2.9999999999999997E-4</v>
      </c>
      <c r="V1163" s="229">
        <f t="shared" si="113"/>
        <v>2.694</v>
      </c>
    </row>
    <row r="1164" spans="2:22">
      <c r="B1164" s="120" t="s">
        <v>2422</v>
      </c>
      <c r="C1164" s="104">
        <v>4.2480000000000002</v>
      </c>
      <c r="D1164" s="104">
        <v>4.3040000000000003</v>
      </c>
      <c r="E1164" s="104">
        <v>4.3280000000000003</v>
      </c>
      <c r="F1164" s="104">
        <v>4.2229999999999999</v>
      </c>
      <c r="G1164" s="105">
        <v>-1.6199999999999999E-2</v>
      </c>
      <c r="H1164" s="225"/>
      <c r="I1164" s="225"/>
      <c r="J1164" s="120" t="s">
        <v>2474</v>
      </c>
      <c r="K1164" s="104">
        <v>6.782</v>
      </c>
      <c r="L1164" s="104">
        <v>6.7880000000000003</v>
      </c>
      <c r="M1164" s="104">
        <v>6.7880000000000003</v>
      </c>
      <c r="N1164" s="104">
        <v>6.7670000000000003</v>
      </c>
      <c r="O1164" s="105">
        <v>-8.9999999999999998E-4</v>
      </c>
      <c r="P1164" s="225"/>
      <c r="Q1164" s="228" t="str">
        <f t="shared" si="108"/>
        <v>13-06-2024</v>
      </c>
      <c r="R1164" s="229">
        <f t="shared" si="109"/>
        <v>4.2480000000000002</v>
      </c>
      <c r="S1164" s="230">
        <f t="shared" si="110"/>
        <v>-1.6199999999999999E-2</v>
      </c>
      <c r="T1164" s="229">
        <f t="shared" si="111"/>
        <v>6.9859999999999998</v>
      </c>
      <c r="U1164" s="230">
        <f t="shared" si="112"/>
        <v>-3.7000000000000002E-3</v>
      </c>
      <c r="V1164" s="229">
        <f t="shared" si="113"/>
        <v>2.7379999999999995</v>
      </c>
    </row>
    <row r="1165" spans="2:22">
      <c r="B1165" s="120" t="s">
        <v>2423</v>
      </c>
      <c r="C1165" s="104">
        <v>4.2210000000000001</v>
      </c>
      <c r="D1165" s="104">
        <v>4.2519999999999998</v>
      </c>
      <c r="E1165" s="104">
        <v>4.2729999999999997</v>
      </c>
      <c r="F1165" s="104">
        <v>4.1879999999999997</v>
      </c>
      <c r="G1165" s="105">
        <v>-6.4000000000000003E-3</v>
      </c>
      <c r="H1165" s="225"/>
      <c r="I1165" s="225"/>
      <c r="J1165" s="120" t="s">
        <v>2475</v>
      </c>
      <c r="K1165" s="104">
        <v>6.7690000000000001</v>
      </c>
      <c r="L1165" s="104">
        <v>6.7939999999999996</v>
      </c>
      <c r="M1165" s="104">
        <v>6.7939999999999996</v>
      </c>
      <c r="N1165" s="104">
        <v>6.7649999999999997</v>
      </c>
      <c r="O1165" s="105">
        <v>-1.9E-3</v>
      </c>
      <c r="P1165" s="225"/>
      <c r="Q1165" s="228" t="str">
        <f t="shared" si="108"/>
        <v>14-06-2024</v>
      </c>
      <c r="R1165" s="229">
        <f t="shared" si="109"/>
        <v>4.2210000000000001</v>
      </c>
      <c r="S1165" s="230">
        <f t="shared" si="110"/>
        <v>-6.4000000000000003E-3</v>
      </c>
      <c r="T1165" s="229">
        <f t="shared" si="111"/>
        <v>6.984</v>
      </c>
      <c r="U1165" s="230">
        <f t="shared" si="112"/>
        <v>-2.9999999999999997E-4</v>
      </c>
      <c r="V1165" s="229">
        <f t="shared" si="113"/>
        <v>2.7629999999999999</v>
      </c>
    </row>
    <row r="1166" spans="2:22">
      <c r="B1166" s="120" t="s">
        <v>2476</v>
      </c>
      <c r="C1166" s="104">
        <v>4.2850000000000001</v>
      </c>
      <c r="D1166" s="104">
        <v>4.2439999999999998</v>
      </c>
      <c r="E1166" s="104">
        <v>4.2939999999999996</v>
      </c>
      <c r="F1166" s="104">
        <v>4.2309999999999999</v>
      </c>
      <c r="G1166" s="105">
        <v>1.5100000000000001E-2</v>
      </c>
      <c r="H1166" s="225"/>
      <c r="I1166" s="225"/>
      <c r="J1166" s="120" t="s">
        <v>2477</v>
      </c>
      <c r="K1166" s="104">
        <v>6.7729999999999997</v>
      </c>
      <c r="L1166" s="104">
        <v>6.7619999999999996</v>
      </c>
      <c r="M1166" s="104">
        <v>6.7750000000000004</v>
      </c>
      <c r="N1166" s="104">
        <v>6.758</v>
      </c>
      <c r="O1166" s="105">
        <v>5.9999999999999995E-4</v>
      </c>
      <c r="P1166" s="225"/>
      <c r="Q1166" s="228">
        <f t="shared" si="108"/>
        <v>0</v>
      </c>
      <c r="R1166" s="229">
        <f t="shared" si="109"/>
        <v>0</v>
      </c>
      <c r="S1166" s="230">
        <f t="shared" si="110"/>
        <v>0</v>
      </c>
      <c r="T1166" s="229">
        <f t="shared" si="111"/>
        <v>0</v>
      </c>
      <c r="U1166" s="230">
        <f t="shared" si="112"/>
        <v>0</v>
      </c>
      <c r="V1166" s="229">
        <f t="shared" si="113"/>
        <v>0</v>
      </c>
    </row>
    <row r="1167" spans="2:22">
      <c r="B1167" s="120" t="s">
        <v>2424</v>
      </c>
      <c r="C1167" s="104">
        <v>4.2190000000000003</v>
      </c>
      <c r="D1167" s="104">
        <v>4.2750000000000004</v>
      </c>
      <c r="E1167" s="104">
        <v>4.3</v>
      </c>
      <c r="F1167" s="104">
        <v>4.2069999999999999</v>
      </c>
      <c r="G1167" s="105">
        <v>-1.54E-2</v>
      </c>
      <c r="H1167" s="225"/>
      <c r="I1167" s="225"/>
      <c r="J1167" s="120" t="s">
        <v>2478</v>
      </c>
      <c r="K1167" s="104">
        <v>6.7839999999999998</v>
      </c>
      <c r="L1167" s="104">
        <v>6.7750000000000004</v>
      </c>
      <c r="M1167" s="104">
        <v>6.7869999999999999</v>
      </c>
      <c r="N1167" s="104">
        <v>6.77</v>
      </c>
      <c r="O1167" s="105">
        <v>1.6000000000000001E-3</v>
      </c>
      <c r="P1167" s="225"/>
      <c r="Q1167" s="228" t="str">
        <f t="shared" si="108"/>
        <v>18-06-2024</v>
      </c>
      <c r="R1167" s="229">
        <f t="shared" si="109"/>
        <v>4.2190000000000003</v>
      </c>
      <c r="S1167" s="230">
        <f t="shared" si="110"/>
        <v>-1.54E-2</v>
      </c>
      <c r="T1167" s="229">
        <f t="shared" si="111"/>
        <v>6.9809999999999999</v>
      </c>
      <c r="U1167" s="230">
        <f t="shared" si="112"/>
        <v>-4.0000000000000002E-4</v>
      </c>
      <c r="V1167" s="229">
        <f t="shared" si="113"/>
        <v>2.7619999999999996</v>
      </c>
    </row>
    <row r="1168" spans="2:22">
      <c r="B1168" s="120" t="s">
        <v>2425</v>
      </c>
      <c r="C1168" s="104">
        <v>4.2359999999999998</v>
      </c>
      <c r="D1168" s="104">
        <v>4.2249999999999996</v>
      </c>
      <c r="E1168" s="104">
        <v>4.2409999999999997</v>
      </c>
      <c r="F1168" s="104">
        <v>4.2229999999999999</v>
      </c>
      <c r="G1168" s="105">
        <v>4.1000000000000003E-3</v>
      </c>
      <c r="H1168" s="225"/>
      <c r="I1168" s="225"/>
      <c r="J1168" s="120" t="s">
        <v>2479</v>
      </c>
      <c r="K1168" s="104">
        <v>6.8090000000000002</v>
      </c>
      <c r="L1168" s="104">
        <v>6.7939999999999996</v>
      </c>
      <c r="M1168" s="104">
        <v>6.8209999999999997</v>
      </c>
      <c r="N1168" s="104">
        <v>6.7889999999999997</v>
      </c>
      <c r="O1168" s="105">
        <v>3.7000000000000002E-3</v>
      </c>
      <c r="P1168" s="225"/>
      <c r="Q1168" s="228" t="str">
        <f t="shared" si="108"/>
        <v>19-06-2024</v>
      </c>
      <c r="R1168" s="229">
        <f t="shared" si="109"/>
        <v>4.2359999999999998</v>
      </c>
      <c r="S1168" s="230">
        <f t="shared" si="110"/>
        <v>4.1000000000000003E-3</v>
      </c>
      <c r="T1168" s="229">
        <f t="shared" si="111"/>
        <v>6.9740000000000002</v>
      </c>
      <c r="U1168" s="230">
        <f t="shared" si="112"/>
        <v>-1E-3</v>
      </c>
      <c r="V1168" s="229">
        <f t="shared" si="113"/>
        <v>2.7380000000000004</v>
      </c>
    </row>
    <row r="1169" spans="2:22">
      <c r="B1169" s="120" t="s">
        <v>2426</v>
      </c>
      <c r="C1169" s="104">
        <v>4.2610000000000001</v>
      </c>
      <c r="D1169" s="104">
        <v>4.234</v>
      </c>
      <c r="E1169" s="104">
        <v>4.2939999999999996</v>
      </c>
      <c r="F1169" s="104">
        <v>4.2279999999999998</v>
      </c>
      <c r="G1169" s="105">
        <v>5.8999999999999999E-3</v>
      </c>
      <c r="H1169" s="225"/>
      <c r="I1169" s="225"/>
      <c r="J1169" s="120" t="s">
        <v>2480</v>
      </c>
      <c r="K1169" s="104">
        <v>6.8369999999999997</v>
      </c>
      <c r="L1169" s="104">
        <v>6.8310000000000004</v>
      </c>
      <c r="M1169" s="104">
        <v>6.8419999999999996</v>
      </c>
      <c r="N1169" s="104">
        <v>6.8040000000000003</v>
      </c>
      <c r="O1169" s="105">
        <v>4.1000000000000003E-3</v>
      </c>
      <c r="P1169" s="225"/>
      <c r="Q1169" s="228" t="str">
        <f t="shared" si="108"/>
        <v>20-06-2024</v>
      </c>
      <c r="R1169" s="229">
        <f t="shared" si="109"/>
        <v>4.2610000000000001</v>
      </c>
      <c r="S1169" s="230">
        <f t="shared" si="110"/>
        <v>5.8999999999999999E-3</v>
      </c>
      <c r="T1169" s="229">
        <f t="shared" si="111"/>
        <v>6.976</v>
      </c>
      <c r="U1169" s="230">
        <f t="shared" si="112"/>
        <v>2.9999999999999997E-4</v>
      </c>
      <c r="V1169" s="229">
        <f t="shared" si="113"/>
        <v>2.7149999999999999</v>
      </c>
    </row>
    <row r="1170" spans="2:22">
      <c r="B1170" s="120" t="s">
        <v>2427</v>
      </c>
      <c r="C1170" s="104">
        <v>4.2569999999999997</v>
      </c>
      <c r="D1170" s="104">
        <v>4.2649999999999997</v>
      </c>
      <c r="E1170" s="104">
        <v>4.2789999999999999</v>
      </c>
      <c r="F1170" s="104">
        <v>4.2169999999999996</v>
      </c>
      <c r="G1170" s="105">
        <v>-8.9999999999999998E-4</v>
      </c>
      <c r="H1170" s="225"/>
      <c r="I1170" s="225"/>
      <c r="J1170" s="120" t="s">
        <v>2481</v>
      </c>
      <c r="K1170" s="104">
        <v>6.8319999999999999</v>
      </c>
      <c r="L1170" s="104">
        <v>6.859</v>
      </c>
      <c r="M1170" s="104">
        <v>6.859</v>
      </c>
      <c r="N1170" s="104">
        <v>6.8179999999999996</v>
      </c>
      <c r="O1170" s="105">
        <v>-6.9999999999999999E-4</v>
      </c>
      <c r="P1170" s="225"/>
      <c r="Q1170" s="228" t="str">
        <f t="shared" si="108"/>
        <v>21-06-2024</v>
      </c>
      <c r="R1170" s="229">
        <f t="shared" si="109"/>
        <v>4.2569999999999997</v>
      </c>
      <c r="S1170" s="230">
        <f t="shared" si="110"/>
        <v>-8.9999999999999998E-4</v>
      </c>
      <c r="T1170" s="229">
        <f t="shared" si="111"/>
        <v>6.9729999999999999</v>
      </c>
      <c r="U1170" s="230">
        <f t="shared" si="112"/>
        <v>-4.0000000000000002E-4</v>
      </c>
      <c r="V1170" s="229">
        <f t="shared" si="113"/>
        <v>2.7160000000000002</v>
      </c>
    </row>
    <row r="1171" spans="2:22">
      <c r="B1171" s="120" t="s">
        <v>2428</v>
      </c>
      <c r="C1171" s="104">
        <v>4.234</v>
      </c>
      <c r="D1171" s="104">
        <v>4.2569999999999997</v>
      </c>
      <c r="E1171" s="104">
        <v>4.2770000000000001</v>
      </c>
      <c r="F1171" s="104">
        <v>4.226</v>
      </c>
      <c r="G1171" s="105">
        <v>-5.4999999999999997E-3</v>
      </c>
      <c r="H1171" s="225"/>
      <c r="I1171" s="225"/>
      <c r="J1171" s="120" t="s">
        <v>2482</v>
      </c>
      <c r="K1171" s="104">
        <v>6.8179999999999996</v>
      </c>
      <c r="L1171" s="104">
        <v>6.8310000000000004</v>
      </c>
      <c r="M1171" s="104">
        <v>6.8330000000000002</v>
      </c>
      <c r="N1171" s="104">
        <v>6.8109999999999999</v>
      </c>
      <c r="O1171" s="105">
        <v>-2E-3</v>
      </c>
      <c r="P1171" s="225"/>
      <c r="Q1171" s="228" t="str">
        <f t="shared" si="108"/>
        <v>24-06-2024</v>
      </c>
      <c r="R1171" s="229">
        <f t="shared" si="109"/>
        <v>4.234</v>
      </c>
      <c r="S1171" s="230">
        <f t="shared" si="110"/>
        <v>-5.4999999999999997E-3</v>
      </c>
      <c r="T1171" s="229">
        <f t="shared" si="111"/>
        <v>6.9710000000000001</v>
      </c>
      <c r="U1171" s="230">
        <f t="shared" si="112"/>
        <v>-2.9999999999999997E-4</v>
      </c>
      <c r="V1171" s="229">
        <f t="shared" si="113"/>
        <v>2.7370000000000001</v>
      </c>
    </row>
    <row r="1172" spans="2:22">
      <c r="B1172" s="120" t="s">
        <v>2429</v>
      </c>
      <c r="C1172" s="104">
        <v>4.2480000000000002</v>
      </c>
      <c r="D1172" s="104">
        <v>4.2380000000000004</v>
      </c>
      <c r="E1172" s="104">
        <v>4.2590000000000003</v>
      </c>
      <c r="F1172" s="104">
        <v>4.2089999999999996</v>
      </c>
      <c r="G1172" s="105">
        <v>3.2000000000000002E-3</v>
      </c>
      <c r="H1172" s="225"/>
      <c r="I1172" s="225"/>
      <c r="J1172" s="120" t="s">
        <v>2483</v>
      </c>
      <c r="K1172" s="104">
        <v>6.8220000000000001</v>
      </c>
      <c r="L1172" s="104">
        <v>6.843</v>
      </c>
      <c r="M1172" s="104">
        <v>6.843</v>
      </c>
      <c r="N1172" s="104">
        <v>6.8079999999999998</v>
      </c>
      <c r="O1172" s="105">
        <v>5.9999999999999995E-4</v>
      </c>
      <c r="P1172" s="225"/>
      <c r="Q1172" s="228" t="str">
        <f t="shared" si="108"/>
        <v>25-06-2024</v>
      </c>
      <c r="R1172" s="229">
        <f t="shared" si="109"/>
        <v>4.2480000000000002</v>
      </c>
      <c r="S1172" s="230">
        <f t="shared" si="110"/>
        <v>3.2000000000000002E-3</v>
      </c>
      <c r="T1172" s="229">
        <f t="shared" si="111"/>
        <v>6.9829999999999997</v>
      </c>
      <c r="U1172" s="230">
        <f t="shared" si="112"/>
        <v>1.6999999999999999E-3</v>
      </c>
      <c r="V1172" s="229">
        <f t="shared" si="113"/>
        <v>2.7349999999999994</v>
      </c>
    </row>
    <row r="1173" spans="2:22">
      <c r="B1173" s="120" t="s">
        <v>2430</v>
      </c>
      <c r="C1173" s="104">
        <v>4.3289999999999997</v>
      </c>
      <c r="D1173" s="104">
        <v>4.2439999999999998</v>
      </c>
      <c r="E1173" s="104">
        <v>4.3310000000000004</v>
      </c>
      <c r="F1173" s="104">
        <v>4.242</v>
      </c>
      <c r="G1173" s="105">
        <v>1.9300000000000001E-2</v>
      </c>
      <c r="H1173" s="225"/>
      <c r="I1173" s="225"/>
      <c r="J1173" s="120" t="s">
        <v>2484</v>
      </c>
      <c r="K1173" s="104">
        <v>6.8449999999999998</v>
      </c>
      <c r="L1173" s="104">
        <v>6.8360000000000003</v>
      </c>
      <c r="M1173" s="104">
        <v>6.8490000000000002</v>
      </c>
      <c r="N1173" s="104">
        <v>6.8179999999999996</v>
      </c>
      <c r="O1173" s="105">
        <v>3.3999999999999998E-3</v>
      </c>
      <c r="P1173" s="225"/>
      <c r="Q1173" s="228" t="str">
        <f t="shared" si="108"/>
        <v>26-06-2024</v>
      </c>
      <c r="R1173" s="229">
        <f t="shared" si="109"/>
        <v>4.3289999999999997</v>
      </c>
      <c r="S1173" s="230">
        <f t="shared" si="110"/>
        <v>1.9300000000000001E-2</v>
      </c>
      <c r="T1173" s="229">
        <f t="shared" si="111"/>
        <v>6.9969999999999999</v>
      </c>
      <c r="U1173" s="230">
        <f t="shared" si="112"/>
        <v>2E-3</v>
      </c>
      <c r="V1173" s="229">
        <f t="shared" si="113"/>
        <v>2.6680000000000001</v>
      </c>
    </row>
    <row r="1174" spans="2:22">
      <c r="B1174" s="120" t="s">
        <v>2431</v>
      </c>
      <c r="C1174" s="104">
        <v>4.2859999999999996</v>
      </c>
      <c r="D1174" s="104">
        <v>4.3330000000000002</v>
      </c>
      <c r="E1174" s="104">
        <v>4.3470000000000004</v>
      </c>
      <c r="F1174" s="104">
        <v>4.2750000000000004</v>
      </c>
      <c r="G1174" s="105">
        <v>-9.9000000000000008E-3</v>
      </c>
      <c r="H1174" s="225"/>
      <c r="I1174" s="225"/>
      <c r="J1174" s="120" t="s">
        <v>2485</v>
      </c>
      <c r="K1174" s="104">
        <v>6.8609999999999998</v>
      </c>
      <c r="L1174" s="104">
        <v>6.875</v>
      </c>
      <c r="M1174" s="104">
        <v>6.875</v>
      </c>
      <c r="N1174" s="104">
        <v>6.8559999999999999</v>
      </c>
      <c r="O1174" s="105">
        <v>2.3E-3</v>
      </c>
      <c r="P1174" s="225"/>
      <c r="Q1174" s="228" t="str">
        <f t="shared" si="108"/>
        <v>27-06-2024</v>
      </c>
      <c r="R1174" s="229">
        <f t="shared" si="109"/>
        <v>4.2859999999999996</v>
      </c>
      <c r="S1174" s="230">
        <f t="shared" si="110"/>
        <v>-9.9000000000000008E-3</v>
      </c>
      <c r="T1174" s="229">
        <f t="shared" si="111"/>
        <v>7</v>
      </c>
      <c r="U1174" s="230">
        <f t="shared" si="112"/>
        <v>4.0000000000000002E-4</v>
      </c>
      <c r="V1174" s="229">
        <f t="shared" si="113"/>
        <v>2.7140000000000004</v>
      </c>
    </row>
    <row r="1175" spans="2:22">
      <c r="B1175" s="120" t="s">
        <v>2432</v>
      </c>
      <c r="C1175" s="104">
        <v>4.3920000000000003</v>
      </c>
      <c r="D1175" s="104">
        <v>4.2880000000000003</v>
      </c>
      <c r="E1175" s="104">
        <v>4.4039999999999999</v>
      </c>
      <c r="F1175" s="104">
        <v>4.2610000000000001</v>
      </c>
      <c r="G1175" s="105">
        <v>2.47E-2</v>
      </c>
      <c r="H1175" s="225"/>
      <c r="I1175" s="225"/>
      <c r="J1175" s="120" t="s">
        <v>2486</v>
      </c>
      <c r="K1175" s="104">
        <v>6.8470000000000004</v>
      </c>
      <c r="L1175" s="104">
        <v>6.875</v>
      </c>
      <c r="M1175" s="104">
        <v>6.875</v>
      </c>
      <c r="N1175" s="104">
        <v>6.8369999999999997</v>
      </c>
      <c r="O1175" s="105">
        <v>-2E-3</v>
      </c>
      <c r="P1175" s="225"/>
      <c r="Q1175" s="228" t="str">
        <f t="shared" si="108"/>
        <v>28-06-2024</v>
      </c>
      <c r="R1175" s="229">
        <f t="shared" si="109"/>
        <v>4.3920000000000003</v>
      </c>
      <c r="S1175" s="230">
        <f t="shared" si="110"/>
        <v>2.47E-2</v>
      </c>
      <c r="T1175" s="229">
        <f t="shared" si="111"/>
        <v>7.008</v>
      </c>
      <c r="U1175" s="230">
        <f t="shared" si="112"/>
        <v>1.1000000000000001E-3</v>
      </c>
      <c r="V1175" s="229">
        <f t="shared" si="113"/>
        <v>2.6159999999999997</v>
      </c>
    </row>
    <row r="1176" spans="2:22">
      <c r="B1176" s="119">
        <v>45298</v>
      </c>
      <c r="C1176" s="104">
        <v>4.4710000000000001</v>
      </c>
      <c r="D1176" s="104">
        <v>4.4119999999999999</v>
      </c>
      <c r="E1176" s="104">
        <v>4.4930000000000003</v>
      </c>
      <c r="F1176" s="104">
        <v>4.3860000000000001</v>
      </c>
      <c r="G1176" s="105">
        <v>1.7999999999999999E-2</v>
      </c>
      <c r="H1176" s="225"/>
      <c r="I1176" s="225"/>
      <c r="J1176" s="120" t="s">
        <v>2487</v>
      </c>
      <c r="K1176" s="104">
        <v>6.827</v>
      </c>
      <c r="L1176" s="104">
        <v>6.8490000000000002</v>
      </c>
      <c r="M1176" s="104">
        <v>6.8490000000000002</v>
      </c>
      <c r="N1176" s="104">
        <v>6.8259999999999996</v>
      </c>
      <c r="O1176" s="105">
        <v>-2.8999999999999998E-3</v>
      </c>
      <c r="P1176" s="225"/>
      <c r="Q1176" s="228">
        <f t="shared" si="108"/>
        <v>45298</v>
      </c>
      <c r="R1176" s="229">
        <f t="shared" si="109"/>
        <v>4.4710000000000001</v>
      </c>
      <c r="S1176" s="230">
        <f t="shared" si="110"/>
        <v>1.7999999999999999E-2</v>
      </c>
      <c r="T1176" s="229">
        <f t="shared" si="111"/>
        <v>7.0129999999999999</v>
      </c>
      <c r="U1176" s="230">
        <f t="shared" si="112"/>
        <v>6.9999999999999999E-4</v>
      </c>
      <c r="V1176" s="229">
        <f t="shared" si="113"/>
        <v>2.5419999999999998</v>
      </c>
    </row>
    <row r="1177" spans="2:22">
      <c r="B1177" s="119">
        <v>45329</v>
      </c>
      <c r="C1177" s="104">
        <v>4.4379999999999997</v>
      </c>
      <c r="D1177" s="104">
        <v>4.4569999999999999</v>
      </c>
      <c r="E1177" s="104">
        <v>4.4649999999999999</v>
      </c>
      <c r="F1177" s="104">
        <v>4.4139999999999997</v>
      </c>
      <c r="G1177" s="105">
        <v>-7.4999999999999997E-3</v>
      </c>
      <c r="H1177" s="225"/>
      <c r="I1177" s="225"/>
      <c r="J1177" s="120" t="s">
        <v>2488</v>
      </c>
      <c r="K1177" s="104">
        <v>6.8410000000000002</v>
      </c>
      <c r="L1177" s="104">
        <v>6.8410000000000002</v>
      </c>
      <c r="M1177" s="104">
        <v>6.8470000000000004</v>
      </c>
      <c r="N1177" s="104">
        <v>6.8319999999999999</v>
      </c>
      <c r="O1177" s="105">
        <v>2.0999999999999999E-3</v>
      </c>
      <c r="P1177" s="225"/>
      <c r="Q1177" s="228">
        <f t="shared" si="108"/>
        <v>45329</v>
      </c>
      <c r="R1177" s="229">
        <f t="shared" si="109"/>
        <v>4.4379999999999997</v>
      </c>
      <c r="S1177" s="230">
        <f t="shared" si="110"/>
        <v>-7.4999999999999997E-3</v>
      </c>
      <c r="T1177" s="229">
        <f t="shared" si="111"/>
        <v>7.0090000000000003</v>
      </c>
      <c r="U1177" s="230">
        <f t="shared" si="112"/>
        <v>-5.9999999999999995E-4</v>
      </c>
      <c r="V1177" s="229">
        <f t="shared" si="113"/>
        <v>2.5710000000000006</v>
      </c>
    </row>
    <row r="1178" spans="2:22">
      <c r="B1178" s="119">
        <v>45358</v>
      </c>
      <c r="C1178" s="104">
        <v>4.3550000000000004</v>
      </c>
      <c r="D1178" s="104">
        <v>4.4260000000000002</v>
      </c>
      <c r="E1178" s="104">
        <v>4.4450000000000003</v>
      </c>
      <c r="F1178" s="104">
        <v>4.3390000000000004</v>
      </c>
      <c r="G1178" s="105">
        <v>-1.8700000000000001E-2</v>
      </c>
      <c r="H1178" s="225"/>
      <c r="I1178" s="225"/>
      <c r="J1178" s="119">
        <v>45393</v>
      </c>
      <c r="K1178" s="104">
        <v>6.7969999999999997</v>
      </c>
      <c r="L1178" s="104">
        <v>6.8310000000000004</v>
      </c>
      <c r="M1178" s="104">
        <v>6.8310000000000004</v>
      </c>
      <c r="N1178" s="104">
        <v>6.7949999999999999</v>
      </c>
      <c r="O1178" s="105">
        <v>-6.4000000000000003E-3</v>
      </c>
      <c r="P1178" s="225"/>
      <c r="Q1178" s="228">
        <f t="shared" si="108"/>
        <v>45358</v>
      </c>
      <c r="R1178" s="229">
        <f t="shared" si="109"/>
        <v>4.3550000000000004</v>
      </c>
      <c r="S1178" s="230">
        <f t="shared" si="110"/>
        <v>-1.8700000000000001E-2</v>
      </c>
      <c r="T1178" s="229">
        <f t="shared" si="111"/>
        <v>7.0010000000000003</v>
      </c>
      <c r="U1178" s="230">
        <f t="shared" si="112"/>
        <v>-1.1000000000000001E-3</v>
      </c>
      <c r="V1178" s="229">
        <f t="shared" si="113"/>
        <v>2.6459999999999999</v>
      </c>
    </row>
    <row r="1179" spans="2:22">
      <c r="B1179" s="119">
        <v>45389</v>
      </c>
      <c r="C1179" s="104">
        <v>4.3719999999999999</v>
      </c>
      <c r="D1179" s="104">
        <v>4.3639999999999999</v>
      </c>
      <c r="E1179" s="104">
        <v>4.3760000000000003</v>
      </c>
      <c r="F1179" s="104">
        <v>4.3529999999999998</v>
      </c>
      <c r="G1179" s="105">
        <v>4.1000000000000003E-3</v>
      </c>
      <c r="H1179" s="225"/>
      <c r="I1179" s="225"/>
      <c r="J1179" s="119">
        <v>45423</v>
      </c>
      <c r="K1179" s="104">
        <v>6.7990000000000004</v>
      </c>
      <c r="L1179" s="104">
        <v>6.8019999999999996</v>
      </c>
      <c r="M1179" s="104">
        <v>6.8049999999999997</v>
      </c>
      <c r="N1179" s="104">
        <v>6.7930000000000001</v>
      </c>
      <c r="O1179" s="105">
        <v>2.9999999999999997E-4</v>
      </c>
      <c r="P1179" s="225"/>
      <c r="Q1179" s="228">
        <f t="shared" si="108"/>
        <v>45389</v>
      </c>
      <c r="R1179" s="229">
        <f t="shared" si="109"/>
        <v>4.3719999999999999</v>
      </c>
      <c r="S1179" s="230">
        <f t="shared" si="110"/>
        <v>4.1000000000000003E-3</v>
      </c>
      <c r="T1179" s="229">
        <f t="shared" si="111"/>
        <v>6.9980000000000002</v>
      </c>
      <c r="U1179" s="230">
        <f t="shared" si="112"/>
        <v>-4.0000000000000002E-4</v>
      </c>
      <c r="V1179" s="229">
        <f t="shared" si="113"/>
        <v>2.6260000000000003</v>
      </c>
    </row>
    <row r="1180" spans="2:22">
      <c r="B1180" s="119">
        <v>45419</v>
      </c>
      <c r="C1180" s="104">
        <v>4.2779999999999996</v>
      </c>
      <c r="D1180" s="104">
        <v>4.3739999999999997</v>
      </c>
      <c r="E1180" s="104">
        <v>4.4039999999999999</v>
      </c>
      <c r="F1180" s="104">
        <v>4.2690000000000001</v>
      </c>
      <c r="G1180" s="105">
        <v>-2.1499999999999998E-2</v>
      </c>
      <c r="H1180" s="225"/>
      <c r="I1180" s="225"/>
      <c r="J1180" s="119">
        <v>45454</v>
      </c>
      <c r="K1180" s="104">
        <v>6.798</v>
      </c>
      <c r="L1180" s="104">
        <v>6.8380000000000001</v>
      </c>
      <c r="M1180" s="104">
        <v>6.8380000000000001</v>
      </c>
      <c r="N1180" s="104">
        <v>6.7830000000000004</v>
      </c>
      <c r="O1180" s="105">
        <v>-1E-4</v>
      </c>
      <c r="P1180" s="225"/>
      <c r="Q1180" s="228">
        <f t="shared" si="108"/>
        <v>45419</v>
      </c>
      <c r="R1180" s="229">
        <f t="shared" si="109"/>
        <v>4.2779999999999996</v>
      </c>
      <c r="S1180" s="230">
        <f t="shared" si="110"/>
        <v>-2.1499999999999998E-2</v>
      </c>
      <c r="T1180" s="229">
        <f t="shared" si="111"/>
        <v>6.9930000000000003</v>
      </c>
      <c r="U1180" s="230">
        <f t="shared" si="112"/>
        <v>-6.9999999999999999E-4</v>
      </c>
      <c r="V1180" s="229">
        <f t="shared" si="113"/>
        <v>2.7150000000000007</v>
      </c>
    </row>
    <row r="1181" spans="2:22">
      <c r="B1181" s="119">
        <v>45511</v>
      </c>
      <c r="C1181" s="104">
        <v>4.28</v>
      </c>
      <c r="D1181" s="104">
        <v>4.29</v>
      </c>
      <c r="E1181" s="104">
        <v>4.3170000000000002</v>
      </c>
      <c r="F1181" s="104">
        <v>4.2649999999999997</v>
      </c>
      <c r="G1181" s="105">
        <v>4.0000000000000002E-4</v>
      </c>
      <c r="H1181" s="225"/>
      <c r="I1181" s="225"/>
      <c r="J1181" s="119">
        <v>45484</v>
      </c>
      <c r="K1181" s="104">
        <v>6.7960000000000003</v>
      </c>
      <c r="L1181" s="104">
        <v>6.7939999999999996</v>
      </c>
      <c r="M1181" s="104">
        <v>6.8</v>
      </c>
      <c r="N1181" s="104">
        <v>6.7850000000000001</v>
      </c>
      <c r="O1181" s="105">
        <v>-2.9999999999999997E-4</v>
      </c>
      <c r="P1181" s="225"/>
      <c r="Q1181" s="228">
        <f t="shared" si="108"/>
        <v>45511</v>
      </c>
      <c r="R1181" s="229">
        <f t="shared" si="109"/>
        <v>4.28</v>
      </c>
      <c r="S1181" s="230">
        <f t="shared" si="110"/>
        <v>4.0000000000000002E-4</v>
      </c>
      <c r="T1181" s="229">
        <f t="shared" si="111"/>
        <v>6.9889999999999999</v>
      </c>
      <c r="U1181" s="230">
        <f t="shared" si="112"/>
        <v>-5.9999999999999995E-4</v>
      </c>
      <c r="V1181" s="229">
        <f t="shared" si="113"/>
        <v>2.7089999999999996</v>
      </c>
    </row>
    <row r="1182" spans="2:22">
      <c r="B1182" s="119">
        <v>45542</v>
      </c>
      <c r="C1182" s="104">
        <v>4.298</v>
      </c>
      <c r="D1182" s="104">
        <v>4.282</v>
      </c>
      <c r="E1182" s="104">
        <v>4.3289999999999997</v>
      </c>
      <c r="F1182" s="104">
        <v>4.274</v>
      </c>
      <c r="G1182" s="105">
        <v>4.1000000000000003E-3</v>
      </c>
      <c r="H1182" s="225"/>
      <c r="I1182" s="225"/>
      <c r="J1182" s="119">
        <v>45515</v>
      </c>
      <c r="K1182" s="104">
        <v>6.774</v>
      </c>
      <c r="L1182" s="104">
        <v>6.7809999999999997</v>
      </c>
      <c r="M1182" s="104">
        <v>6.7869999999999999</v>
      </c>
      <c r="N1182" s="104">
        <v>6.7670000000000003</v>
      </c>
      <c r="O1182" s="105">
        <v>-3.2000000000000002E-3</v>
      </c>
      <c r="P1182" s="225"/>
      <c r="Q1182" s="228">
        <f t="shared" si="108"/>
        <v>45542</v>
      </c>
      <c r="R1182" s="229">
        <f t="shared" si="109"/>
        <v>4.298</v>
      </c>
      <c r="S1182" s="230">
        <f t="shared" si="110"/>
        <v>4.1000000000000003E-3</v>
      </c>
      <c r="T1182" s="229">
        <f t="shared" si="111"/>
        <v>6.9889999999999999</v>
      </c>
      <c r="U1182" s="230">
        <f t="shared" si="112"/>
        <v>0</v>
      </c>
      <c r="V1182" s="229">
        <f t="shared" si="113"/>
        <v>2.6909999999999998</v>
      </c>
    </row>
    <row r="1183" spans="2:22">
      <c r="B1183" s="119">
        <v>45572</v>
      </c>
      <c r="C1183" s="104">
        <v>4.282</v>
      </c>
      <c r="D1183" s="104">
        <v>4.2960000000000003</v>
      </c>
      <c r="E1183" s="104">
        <v>4.3120000000000003</v>
      </c>
      <c r="F1183" s="104">
        <v>4.2670000000000003</v>
      </c>
      <c r="G1183" s="105">
        <v>-3.5999999999999999E-3</v>
      </c>
      <c r="H1183" s="225"/>
      <c r="I1183" s="225"/>
      <c r="J1183" s="119">
        <v>45607</v>
      </c>
      <c r="K1183" s="104">
        <v>6.7850000000000001</v>
      </c>
      <c r="L1183" s="104">
        <v>6.7859999999999996</v>
      </c>
      <c r="M1183" s="104">
        <v>6.79</v>
      </c>
      <c r="N1183" s="104">
        <v>6.7779999999999996</v>
      </c>
      <c r="O1183" s="105">
        <v>1.6000000000000001E-3</v>
      </c>
      <c r="P1183" s="225"/>
      <c r="Q1183" s="228">
        <f t="shared" si="108"/>
        <v>45572</v>
      </c>
      <c r="R1183" s="229">
        <f t="shared" si="109"/>
        <v>4.282</v>
      </c>
      <c r="S1183" s="230">
        <f t="shared" si="110"/>
        <v>-3.5999999999999999E-3</v>
      </c>
      <c r="T1183" s="229">
        <f t="shared" si="111"/>
        <v>6.976</v>
      </c>
      <c r="U1183" s="230">
        <f t="shared" si="112"/>
        <v>-1.9E-3</v>
      </c>
      <c r="V1183" s="229">
        <f t="shared" si="113"/>
        <v>2.694</v>
      </c>
    </row>
    <row r="1184" spans="2:22">
      <c r="B1184" s="119">
        <v>45603</v>
      </c>
      <c r="C1184" s="104">
        <v>4.2119999999999997</v>
      </c>
      <c r="D1184" s="104">
        <v>4.2880000000000003</v>
      </c>
      <c r="E1184" s="104">
        <v>4.3150000000000004</v>
      </c>
      <c r="F1184" s="104">
        <v>4.1680000000000001</v>
      </c>
      <c r="G1184" s="105">
        <v>-1.6400000000000001E-2</v>
      </c>
      <c r="H1184" s="225"/>
      <c r="I1184" s="225"/>
      <c r="J1184" s="119">
        <v>45637</v>
      </c>
      <c r="K1184" s="104">
        <v>6.7949999999999999</v>
      </c>
      <c r="L1184" s="104">
        <v>6.7930000000000001</v>
      </c>
      <c r="M1184" s="104">
        <v>6.8070000000000004</v>
      </c>
      <c r="N1184" s="104">
        <v>6.7859999999999996</v>
      </c>
      <c r="O1184" s="105">
        <v>1.5E-3</v>
      </c>
      <c r="P1184" s="225"/>
      <c r="Q1184" s="228">
        <f t="shared" si="108"/>
        <v>45603</v>
      </c>
      <c r="R1184" s="229">
        <f t="shared" si="109"/>
        <v>4.2119999999999997</v>
      </c>
      <c r="S1184" s="230">
        <f t="shared" si="110"/>
        <v>-1.6400000000000001E-2</v>
      </c>
      <c r="T1184" s="229">
        <f t="shared" si="111"/>
        <v>6.9820000000000002</v>
      </c>
      <c r="U1184" s="230">
        <f t="shared" si="112"/>
        <v>8.9999999999999998E-4</v>
      </c>
      <c r="V1184" s="229">
        <f t="shared" si="113"/>
        <v>2.7700000000000005</v>
      </c>
    </row>
    <row r="1185" spans="2:22">
      <c r="B1185" s="119">
        <v>45633</v>
      </c>
      <c r="C1185" s="104">
        <v>4.1870000000000003</v>
      </c>
      <c r="D1185" s="104">
        <v>4.2119999999999997</v>
      </c>
      <c r="E1185" s="104">
        <v>4.2409999999999997</v>
      </c>
      <c r="F1185" s="104">
        <v>4.1769999999999996</v>
      </c>
      <c r="G1185" s="105">
        <v>-6.0000000000000001E-3</v>
      </c>
      <c r="H1185" s="225"/>
      <c r="I1185" s="225"/>
      <c r="J1185" s="120" t="s">
        <v>2489</v>
      </c>
      <c r="K1185" s="104">
        <v>6.8040000000000003</v>
      </c>
      <c r="L1185" s="104">
        <v>6.8090000000000002</v>
      </c>
      <c r="M1185" s="104">
        <v>6.8120000000000003</v>
      </c>
      <c r="N1185" s="104">
        <v>6.8</v>
      </c>
      <c r="O1185" s="105">
        <v>1.2999999999999999E-3</v>
      </c>
      <c r="P1185" s="225"/>
      <c r="Q1185" s="228">
        <f t="shared" si="108"/>
        <v>45633</v>
      </c>
      <c r="R1185" s="229">
        <f t="shared" si="109"/>
        <v>4.1870000000000003</v>
      </c>
      <c r="S1185" s="230">
        <f t="shared" si="110"/>
        <v>-6.0000000000000001E-3</v>
      </c>
      <c r="T1185" s="229">
        <f t="shared" si="111"/>
        <v>6.9859999999999998</v>
      </c>
      <c r="U1185" s="230">
        <f t="shared" si="112"/>
        <v>5.9999999999999995E-4</v>
      </c>
      <c r="V1185" s="229">
        <f t="shared" si="113"/>
        <v>2.7989999999999995</v>
      </c>
    </row>
    <row r="1186" spans="2:22">
      <c r="B1186" s="120" t="s">
        <v>2433</v>
      </c>
      <c r="C1186" s="104">
        <v>4.2309999999999999</v>
      </c>
      <c r="D1186" s="104">
        <v>4.2430000000000003</v>
      </c>
      <c r="E1186" s="104">
        <v>4.2489999999999997</v>
      </c>
      <c r="F1186" s="104">
        <v>4.1980000000000004</v>
      </c>
      <c r="G1186" s="105">
        <v>1.0699999999999999E-2</v>
      </c>
      <c r="H1186" s="225"/>
      <c r="I1186" s="225"/>
      <c r="J1186" s="120" t="s">
        <v>2490</v>
      </c>
      <c r="K1186" s="104">
        <v>6.827</v>
      </c>
      <c r="L1186" s="104">
        <v>6.8220000000000001</v>
      </c>
      <c r="M1186" s="104">
        <v>6.8310000000000004</v>
      </c>
      <c r="N1186" s="104">
        <v>6.8129999999999997</v>
      </c>
      <c r="O1186" s="105">
        <v>3.3999999999999998E-3</v>
      </c>
      <c r="P1186" s="225"/>
      <c r="Q1186" s="228" t="str">
        <f t="shared" si="108"/>
        <v>15-07-2024</v>
      </c>
      <c r="R1186" s="229">
        <f t="shared" si="109"/>
        <v>4.2309999999999999</v>
      </c>
      <c r="S1186" s="230">
        <f t="shared" si="110"/>
        <v>1.0699999999999999E-2</v>
      </c>
      <c r="T1186" s="229">
        <f t="shared" si="111"/>
        <v>6.9809999999999999</v>
      </c>
      <c r="U1186" s="230">
        <f t="shared" si="112"/>
        <v>-6.9999999999999999E-4</v>
      </c>
      <c r="V1186" s="229">
        <f t="shared" si="113"/>
        <v>2.75</v>
      </c>
    </row>
    <row r="1187" spans="2:22">
      <c r="B1187" s="120" t="s">
        <v>2434</v>
      </c>
      <c r="C1187" s="104">
        <v>4.16</v>
      </c>
      <c r="D1187" s="104">
        <v>4.2220000000000004</v>
      </c>
      <c r="E1187" s="104">
        <v>4.2220000000000004</v>
      </c>
      <c r="F1187" s="104">
        <v>4.1559999999999997</v>
      </c>
      <c r="G1187" s="105">
        <v>-1.7000000000000001E-2</v>
      </c>
      <c r="H1187" s="225"/>
      <c r="I1187" s="225"/>
      <c r="J1187" s="120" t="s">
        <v>2491</v>
      </c>
      <c r="K1187" s="104">
        <v>6.8209999999999997</v>
      </c>
      <c r="L1187" s="104">
        <v>6.8419999999999996</v>
      </c>
      <c r="M1187" s="104">
        <v>6.8419999999999996</v>
      </c>
      <c r="N1187" s="104">
        <v>6.8170000000000002</v>
      </c>
      <c r="O1187" s="105">
        <v>-8.9999999999999998E-4</v>
      </c>
      <c r="P1187" s="225"/>
      <c r="Q1187" s="228" t="str">
        <f t="shared" si="108"/>
        <v>16-07-2024</v>
      </c>
      <c r="R1187" s="229">
        <f t="shared" si="109"/>
        <v>4.16</v>
      </c>
      <c r="S1187" s="230">
        <f t="shared" si="110"/>
        <v>-1.7000000000000001E-2</v>
      </c>
      <c r="T1187" s="229">
        <f t="shared" si="111"/>
        <v>6.9660000000000002</v>
      </c>
      <c r="U1187" s="230">
        <f t="shared" si="112"/>
        <v>-2.0999999999999999E-3</v>
      </c>
      <c r="V1187" s="229">
        <f t="shared" si="113"/>
        <v>2.806</v>
      </c>
    </row>
    <row r="1188" spans="2:22">
      <c r="B1188" s="120" t="s">
        <v>2492</v>
      </c>
      <c r="C1188" s="104">
        <v>4.16</v>
      </c>
      <c r="D1188" s="104">
        <v>4.1609999999999996</v>
      </c>
      <c r="E1188" s="104">
        <v>4.1959999999999997</v>
      </c>
      <c r="F1188" s="104">
        <v>4.1440000000000001</v>
      </c>
      <c r="G1188" s="105">
        <v>0</v>
      </c>
      <c r="H1188" s="225"/>
      <c r="I1188" s="225"/>
      <c r="J1188" s="120" t="s">
        <v>2493</v>
      </c>
      <c r="K1188" s="104">
        <v>6.8109999999999999</v>
      </c>
      <c r="L1188" s="104">
        <v>6.8179999999999996</v>
      </c>
      <c r="M1188" s="104">
        <v>6.8179999999999996</v>
      </c>
      <c r="N1188" s="104">
        <v>6.806</v>
      </c>
      <c r="O1188" s="105">
        <v>-1.5E-3</v>
      </c>
      <c r="P1188" s="225"/>
      <c r="Q1188" s="228">
        <f t="shared" si="108"/>
        <v>0</v>
      </c>
      <c r="R1188" s="229">
        <f t="shared" si="109"/>
        <v>0</v>
      </c>
      <c r="S1188" s="230">
        <f t="shared" si="110"/>
        <v>0</v>
      </c>
      <c r="T1188" s="229">
        <f t="shared" si="111"/>
        <v>0</v>
      </c>
      <c r="U1188" s="230">
        <f t="shared" si="112"/>
        <v>0</v>
      </c>
      <c r="V1188" s="229">
        <f t="shared" si="113"/>
        <v>0</v>
      </c>
    </row>
    <row r="1189" spans="2:22">
      <c r="B1189" s="120" t="s">
        <v>2435</v>
      </c>
      <c r="C1189" s="104">
        <v>4.202</v>
      </c>
      <c r="D1189" s="104">
        <v>4.1609999999999996</v>
      </c>
      <c r="E1189" s="104">
        <v>4.2060000000000004</v>
      </c>
      <c r="F1189" s="104">
        <v>4.1559999999999997</v>
      </c>
      <c r="G1189" s="105">
        <v>1.0200000000000001E-2</v>
      </c>
      <c r="H1189" s="225"/>
      <c r="I1189" s="225"/>
      <c r="J1189" s="120" t="s">
        <v>2494</v>
      </c>
      <c r="K1189" s="104">
        <v>6.8310000000000004</v>
      </c>
      <c r="L1189" s="104">
        <v>6.8220000000000001</v>
      </c>
      <c r="M1189" s="104">
        <v>6.8360000000000003</v>
      </c>
      <c r="N1189" s="104">
        <v>6.8170000000000002</v>
      </c>
      <c r="O1189" s="105">
        <v>2.8999999999999998E-3</v>
      </c>
      <c r="P1189" s="225"/>
      <c r="Q1189" s="228" t="str">
        <f t="shared" si="108"/>
        <v>18-07-2024</v>
      </c>
      <c r="R1189" s="229">
        <f t="shared" si="109"/>
        <v>4.202</v>
      </c>
      <c r="S1189" s="230">
        <f t="shared" si="110"/>
        <v>1.0200000000000001E-2</v>
      </c>
      <c r="T1189" s="229">
        <f t="shared" si="111"/>
        <v>6.9660000000000002</v>
      </c>
      <c r="U1189" s="230">
        <f t="shared" si="112"/>
        <v>0</v>
      </c>
      <c r="V1189" s="229">
        <f t="shared" si="113"/>
        <v>2.7640000000000002</v>
      </c>
    </row>
    <row r="1190" spans="2:22">
      <c r="B1190" s="120" t="s">
        <v>2437</v>
      </c>
      <c r="C1190" s="104">
        <v>4.2430000000000003</v>
      </c>
      <c r="D1190" s="104">
        <v>4.194</v>
      </c>
      <c r="E1190" s="104">
        <v>4.2489999999999997</v>
      </c>
      <c r="F1190" s="104">
        <v>4.1849999999999996</v>
      </c>
      <c r="G1190" s="105">
        <v>9.7000000000000003E-3</v>
      </c>
      <c r="H1190" s="225"/>
      <c r="I1190" s="225"/>
      <c r="J1190" s="120" t="s">
        <v>2495</v>
      </c>
      <c r="K1190" s="104">
        <v>6.85</v>
      </c>
      <c r="L1190" s="104">
        <v>6.8520000000000003</v>
      </c>
      <c r="M1190" s="104">
        <v>6.8630000000000004</v>
      </c>
      <c r="N1190" s="104">
        <v>6.8419999999999996</v>
      </c>
      <c r="O1190" s="105">
        <v>2.8E-3</v>
      </c>
      <c r="P1190" s="225"/>
      <c r="Q1190" s="228" t="str">
        <f t="shared" si="108"/>
        <v>19-07-2024</v>
      </c>
      <c r="R1190" s="229">
        <f t="shared" si="109"/>
        <v>4.2430000000000003</v>
      </c>
      <c r="S1190" s="230">
        <f t="shared" si="110"/>
        <v>9.7000000000000003E-3</v>
      </c>
      <c r="T1190" s="229">
        <f t="shared" si="111"/>
        <v>6.9649999999999999</v>
      </c>
      <c r="U1190" s="230">
        <f t="shared" si="112"/>
        <v>-1E-4</v>
      </c>
      <c r="V1190" s="229">
        <f t="shared" si="113"/>
        <v>2.7219999999999995</v>
      </c>
    </row>
    <row r="1191" spans="2:22">
      <c r="B1191" s="120" t="s">
        <v>2438</v>
      </c>
      <c r="C1191" s="104">
        <v>4.2539999999999996</v>
      </c>
      <c r="D1191" s="104">
        <v>4.218</v>
      </c>
      <c r="E1191" s="104">
        <v>4.2779999999999996</v>
      </c>
      <c r="F1191" s="104">
        <v>4.2039999999999997</v>
      </c>
      <c r="G1191" s="105">
        <v>2.8E-3</v>
      </c>
      <c r="H1191" s="225"/>
      <c r="I1191" s="225"/>
      <c r="J1191" s="120" t="s">
        <v>2496</v>
      </c>
      <c r="K1191" s="104">
        <v>6.8220000000000001</v>
      </c>
      <c r="L1191" s="104">
        <v>6.8410000000000002</v>
      </c>
      <c r="M1191" s="104">
        <v>6.8410000000000002</v>
      </c>
      <c r="N1191" s="104">
        <v>6.8170000000000002</v>
      </c>
      <c r="O1191" s="105">
        <v>-4.1000000000000003E-3</v>
      </c>
      <c r="P1191" s="225"/>
      <c r="Q1191" s="228" t="str">
        <f t="shared" si="108"/>
        <v>22-07-2024</v>
      </c>
      <c r="R1191" s="229">
        <f t="shared" si="109"/>
        <v>4.2539999999999996</v>
      </c>
      <c r="S1191" s="230">
        <f t="shared" si="110"/>
        <v>2.8E-3</v>
      </c>
      <c r="T1191" s="229">
        <f t="shared" si="111"/>
        <v>6.9669999999999996</v>
      </c>
      <c r="U1191" s="230">
        <f t="shared" si="112"/>
        <v>2.9999999999999997E-4</v>
      </c>
      <c r="V1191" s="229">
        <f t="shared" si="113"/>
        <v>2.7130000000000001</v>
      </c>
    </row>
    <row r="1192" spans="2:22">
      <c r="B1192" s="120" t="s">
        <v>2439</v>
      </c>
      <c r="C1192" s="104">
        <v>4.2539999999999996</v>
      </c>
      <c r="D1192" s="104">
        <v>4.2530000000000001</v>
      </c>
      <c r="E1192" s="104">
        <v>4.2560000000000002</v>
      </c>
      <c r="F1192" s="104">
        <v>4.2210000000000001</v>
      </c>
      <c r="G1192" s="105">
        <v>0</v>
      </c>
      <c r="H1192" s="225"/>
      <c r="I1192" s="225"/>
      <c r="J1192" s="120" t="s">
        <v>2497</v>
      </c>
      <c r="K1192" s="104">
        <v>6.827</v>
      </c>
      <c r="L1192" s="104">
        <v>6.8390000000000004</v>
      </c>
      <c r="M1192" s="104">
        <v>6.8390000000000004</v>
      </c>
      <c r="N1192" s="104">
        <v>6.8090000000000002</v>
      </c>
      <c r="O1192" s="105">
        <v>6.9999999999999999E-4</v>
      </c>
      <c r="P1192" s="225"/>
      <c r="Q1192" s="228" t="str">
        <f t="shared" si="108"/>
        <v>23-07-2024</v>
      </c>
      <c r="R1192" s="229">
        <f t="shared" si="109"/>
        <v>4.2539999999999996</v>
      </c>
      <c r="S1192" s="230">
        <f t="shared" si="110"/>
        <v>0</v>
      </c>
      <c r="T1192" s="229">
        <f t="shared" si="111"/>
        <v>6.97</v>
      </c>
      <c r="U1192" s="230">
        <f t="shared" si="112"/>
        <v>4.0000000000000002E-4</v>
      </c>
      <c r="V1192" s="229">
        <f t="shared" si="113"/>
        <v>2.7160000000000002</v>
      </c>
    </row>
    <row r="1193" spans="2:22">
      <c r="B1193" s="120" t="s">
        <v>2440</v>
      </c>
      <c r="C1193" s="104">
        <v>4.2859999999999996</v>
      </c>
      <c r="D1193" s="104">
        <v>4.2539999999999996</v>
      </c>
      <c r="E1193" s="104">
        <v>4.2919999999999998</v>
      </c>
      <c r="F1193" s="104">
        <v>4.21</v>
      </c>
      <c r="G1193" s="105">
        <v>7.3000000000000001E-3</v>
      </c>
      <c r="H1193" s="225"/>
      <c r="I1193" s="225"/>
      <c r="J1193" s="120" t="s">
        <v>2498</v>
      </c>
      <c r="K1193" s="104">
        <v>6.8120000000000003</v>
      </c>
      <c r="L1193" s="104">
        <v>6.8280000000000003</v>
      </c>
      <c r="M1193" s="104">
        <v>6.8280000000000003</v>
      </c>
      <c r="N1193" s="104">
        <v>6.8109999999999999</v>
      </c>
      <c r="O1193" s="105">
        <v>-2.2000000000000001E-3</v>
      </c>
      <c r="P1193" s="225"/>
      <c r="Q1193" s="228" t="str">
        <f t="shared" si="108"/>
        <v>24-07-2024</v>
      </c>
      <c r="R1193" s="229">
        <f t="shared" si="109"/>
        <v>4.2859999999999996</v>
      </c>
      <c r="S1193" s="230">
        <f t="shared" si="110"/>
        <v>7.3000000000000001E-3</v>
      </c>
      <c r="T1193" s="229">
        <f t="shared" si="111"/>
        <v>6.9640000000000004</v>
      </c>
      <c r="U1193" s="230">
        <f t="shared" si="112"/>
        <v>-8.9999999999999998E-4</v>
      </c>
      <c r="V1193" s="229">
        <f t="shared" si="113"/>
        <v>2.6780000000000008</v>
      </c>
    </row>
    <row r="1194" spans="2:22">
      <c r="B1194" s="120" t="s">
        <v>2442</v>
      </c>
      <c r="C1194" s="104">
        <v>4.2450000000000001</v>
      </c>
      <c r="D1194" s="104">
        <v>4.2779999999999996</v>
      </c>
      <c r="E1194" s="104">
        <v>4.2779999999999996</v>
      </c>
      <c r="F1194" s="104">
        <v>4.1959999999999997</v>
      </c>
      <c r="G1194" s="105">
        <v>-9.5999999999999992E-3</v>
      </c>
      <c r="H1194" s="225"/>
      <c r="I1194" s="225"/>
      <c r="J1194" s="120" t="s">
        <v>2499</v>
      </c>
      <c r="K1194" s="104">
        <v>6.8049999999999997</v>
      </c>
      <c r="L1194" s="104">
        <v>6.8250000000000002</v>
      </c>
      <c r="M1194" s="104">
        <v>6.8250000000000002</v>
      </c>
      <c r="N1194" s="104">
        <v>6.7990000000000004</v>
      </c>
      <c r="O1194" s="105">
        <v>-1E-3</v>
      </c>
      <c r="P1194" s="225"/>
      <c r="Q1194" s="228" t="str">
        <f t="shared" si="108"/>
        <v>25-07-2024</v>
      </c>
      <c r="R1194" s="229">
        <f t="shared" si="109"/>
        <v>4.2450000000000001</v>
      </c>
      <c r="S1194" s="230">
        <f t="shared" si="110"/>
        <v>-9.5999999999999992E-3</v>
      </c>
      <c r="T1194" s="229">
        <f t="shared" si="111"/>
        <v>6.952</v>
      </c>
      <c r="U1194" s="230">
        <f t="shared" si="112"/>
        <v>-1.6999999999999999E-3</v>
      </c>
      <c r="V1194" s="229">
        <f t="shared" si="113"/>
        <v>2.7069999999999999</v>
      </c>
    </row>
    <row r="1195" spans="2:22">
      <c r="B1195" s="120" t="s">
        <v>2443</v>
      </c>
      <c r="C1195" s="104">
        <v>4.194</v>
      </c>
      <c r="D1195" s="104">
        <v>4.2430000000000003</v>
      </c>
      <c r="E1195" s="104">
        <v>4.2640000000000002</v>
      </c>
      <c r="F1195" s="104">
        <v>4.1900000000000004</v>
      </c>
      <c r="G1195" s="105">
        <v>-1.1900000000000001E-2</v>
      </c>
      <c r="H1195" s="225"/>
      <c r="I1195" s="225"/>
      <c r="J1195" s="120" t="s">
        <v>2500</v>
      </c>
      <c r="K1195" s="104">
        <v>6.7510000000000003</v>
      </c>
      <c r="L1195" s="104">
        <v>6.8070000000000004</v>
      </c>
      <c r="M1195" s="104">
        <v>6.8070000000000004</v>
      </c>
      <c r="N1195" s="104">
        <v>6.7389999999999999</v>
      </c>
      <c r="O1195" s="105">
        <v>-7.9000000000000008E-3</v>
      </c>
      <c r="P1195" s="225"/>
      <c r="Q1195" s="228" t="str">
        <f t="shared" si="108"/>
        <v>26-07-2024</v>
      </c>
      <c r="R1195" s="229">
        <f t="shared" si="109"/>
        <v>4.194</v>
      </c>
      <c r="S1195" s="230">
        <f t="shared" si="110"/>
        <v>-1.1900000000000001E-2</v>
      </c>
      <c r="T1195" s="229">
        <f t="shared" si="111"/>
        <v>6.94</v>
      </c>
      <c r="U1195" s="230">
        <f t="shared" si="112"/>
        <v>-1.6999999999999999E-3</v>
      </c>
      <c r="V1195" s="229">
        <f t="shared" si="113"/>
        <v>2.7460000000000004</v>
      </c>
    </row>
    <row r="1196" spans="2:22">
      <c r="B1196" s="120" t="s">
        <v>2444</v>
      </c>
      <c r="C1196" s="104">
        <v>4.1719999999999997</v>
      </c>
      <c r="D1196" s="104">
        <v>4.1959999999999997</v>
      </c>
      <c r="E1196" s="104">
        <v>4.1959999999999997</v>
      </c>
      <c r="F1196" s="104">
        <v>4.1509999999999998</v>
      </c>
      <c r="G1196" s="105">
        <v>-5.1000000000000004E-3</v>
      </c>
      <c r="H1196" s="225"/>
      <c r="I1196" s="225"/>
      <c r="J1196" s="119">
        <v>45334</v>
      </c>
      <c r="K1196" s="104">
        <v>6.71</v>
      </c>
      <c r="L1196" s="104">
        <v>6.8019999999999996</v>
      </c>
      <c r="M1196" s="104">
        <v>6.8019999999999996</v>
      </c>
      <c r="N1196" s="104">
        <v>6.7069999999999999</v>
      </c>
      <c r="O1196" s="105">
        <v>-6.1000000000000004E-3</v>
      </c>
      <c r="P1196" s="225"/>
      <c r="Q1196" s="228" t="str">
        <f t="shared" si="108"/>
        <v>29-07-2024</v>
      </c>
      <c r="R1196" s="229">
        <f t="shared" si="109"/>
        <v>4.1719999999999997</v>
      </c>
      <c r="S1196" s="230">
        <f t="shared" si="110"/>
        <v>-5.1000000000000004E-3</v>
      </c>
      <c r="T1196" s="229">
        <f t="shared" si="111"/>
        <v>6.9189999999999996</v>
      </c>
      <c r="U1196" s="230">
        <f t="shared" si="112"/>
        <v>-3.0000000000000001E-3</v>
      </c>
      <c r="V1196" s="229">
        <f t="shared" si="113"/>
        <v>2.7469999999999999</v>
      </c>
    </row>
    <row r="1197" spans="2:22">
      <c r="B1197" s="120" t="s">
        <v>2445</v>
      </c>
      <c r="C1197" s="104">
        <v>4.141</v>
      </c>
      <c r="D1197" s="104">
        <v>4.1779999999999999</v>
      </c>
      <c r="E1197" s="104">
        <v>4.1879999999999997</v>
      </c>
      <c r="F1197" s="104">
        <v>4.13</v>
      </c>
      <c r="G1197" s="105">
        <v>-7.4000000000000003E-3</v>
      </c>
      <c r="H1197" s="225"/>
      <c r="I1197" s="225"/>
      <c r="J1197" s="119">
        <v>45363</v>
      </c>
      <c r="K1197" s="104">
        <v>6.7140000000000004</v>
      </c>
      <c r="L1197" s="104">
        <v>6.76</v>
      </c>
      <c r="M1197" s="104">
        <v>6.76</v>
      </c>
      <c r="N1197" s="104">
        <v>6.71</v>
      </c>
      <c r="O1197" s="105">
        <v>5.9999999999999995E-4</v>
      </c>
      <c r="P1197" s="225"/>
      <c r="Q1197" s="228" t="str">
        <f t="shared" si="108"/>
        <v>30-07-2024</v>
      </c>
      <c r="R1197" s="229">
        <f t="shared" si="109"/>
        <v>4.141</v>
      </c>
      <c r="S1197" s="230">
        <f t="shared" si="110"/>
        <v>-7.4000000000000003E-3</v>
      </c>
      <c r="T1197" s="229">
        <f t="shared" si="111"/>
        <v>6.931</v>
      </c>
      <c r="U1197" s="230">
        <f t="shared" si="112"/>
        <v>1.6999999999999999E-3</v>
      </c>
      <c r="V1197" s="229">
        <f t="shared" si="113"/>
        <v>2.79</v>
      </c>
    </row>
    <row r="1198" spans="2:22">
      <c r="B1198" s="120" t="s">
        <v>2446</v>
      </c>
      <c r="C1198" s="104">
        <v>4.0330000000000004</v>
      </c>
      <c r="D1198" s="104">
        <v>4.1509999999999998</v>
      </c>
      <c r="E1198" s="104">
        <v>4.1550000000000002</v>
      </c>
      <c r="F1198" s="104">
        <v>4.0309999999999997</v>
      </c>
      <c r="G1198" s="105">
        <v>-2.6100000000000002E-2</v>
      </c>
      <c r="H1198" s="225"/>
      <c r="I1198" s="225"/>
      <c r="J1198" s="119">
        <v>45394</v>
      </c>
      <c r="K1198" s="104">
        <v>6.6859999999999999</v>
      </c>
      <c r="L1198" s="104">
        <v>6.7249999999999996</v>
      </c>
      <c r="M1198" s="104">
        <v>6.7249999999999996</v>
      </c>
      <c r="N1198" s="104">
        <v>6.68</v>
      </c>
      <c r="O1198" s="105">
        <v>-4.1999999999999997E-3</v>
      </c>
      <c r="P1198" s="225"/>
      <c r="Q1198" s="228" t="str">
        <f t="shared" si="108"/>
        <v>31-07-2024</v>
      </c>
      <c r="R1198" s="229">
        <f t="shared" si="109"/>
        <v>4.0330000000000004</v>
      </c>
      <c r="S1198" s="230">
        <f t="shared" si="110"/>
        <v>-2.6100000000000002E-2</v>
      </c>
      <c r="T1198" s="229">
        <f t="shared" si="111"/>
        <v>6.9240000000000004</v>
      </c>
      <c r="U1198" s="230">
        <f t="shared" si="112"/>
        <v>-1E-3</v>
      </c>
      <c r="V1198" s="229">
        <f t="shared" si="113"/>
        <v>2.891</v>
      </c>
    </row>
    <row r="1199" spans="2:22">
      <c r="B1199" s="119">
        <v>45299</v>
      </c>
      <c r="C1199" s="104">
        <v>3.9820000000000002</v>
      </c>
      <c r="D1199" s="104">
        <v>4.056</v>
      </c>
      <c r="E1199" s="104">
        <v>4.0659999999999998</v>
      </c>
      <c r="F1199" s="104">
        <v>3.9649999999999999</v>
      </c>
      <c r="G1199" s="105">
        <v>-1.2800000000000001E-2</v>
      </c>
      <c r="H1199" s="225"/>
      <c r="I1199" s="225"/>
      <c r="J1199" s="119">
        <v>45424</v>
      </c>
      <c r="K1199" s="104">
        <v>6.68</v>
      </c>
      <c r="L1199" s="104">
        <v>6.6959999999999997</v>
      </c>
      <c r="M1199" s="104">
        <v>6.6959999999999997</v>
      </c>
      <c r="N1199" s="104">
        <v>6.6769999999999996</v>
      </c>
      <c r="O1199" s="105">
        <v>-8.9999999999999998E-4</v>
      </c>
      <c r="P1199" s="225"/>
      <c r="Q1199" s="228">
        <f t="shared" si="108"/>
        <v>45299</v>
      </c>
      <c r="R1199" s="229">
        <f t="shared" si="109"/>
        <v>3.9820000000000002</v>
      </c>
      <c r="S1199" s="230">
        <f t="shared" si="110"/>
        <v>-1.2800000000000001E-2</v>
      </c>
      <c r="T1199" s="229">
        <f t="shared" si="111"/>
        <v>6.9160000000000004</v>
      </c>
      <c r="U1199" s="230">
        <f t="shared" si="112"/>
        <v>-1.1999999999999999E-3</v>
      </c>
      <c r="V1199" s="229">
        <f t="shared" si="113"/>
        <v>2.9340000000000002</v>
      </c>
    </row>
    <row r="1200" spans="2:22">
      <c r="B1200" s="119">
        <v>45330</v>
      </c>
      <c r="C1200" s="104">
        <v>3.7919999999999998</v>
      </c>
      <c r="D1200" s="104">
        <v>3.97</v>
      </c>
      <c r="E1200" s="104">
        <v>3.9740000000000002</v>
      </c>
      <c r="F1200" s="104">
        <v>3.7869999999999999</v>
      </c>
      <c r="G1200" s="105">
        <v>-4.7600000000000003E-2</v>
      </c>
      <c r="H1200" s="225"/>
      <c r="I1200" s="225"/>
      <c r="J1200" s="119">
        <v>45455</v>
      </c>
      <c r="K1200" s="104">
        <v>6.74</v>
      </c>
      <c r="L1200" s="104">
        <v>6.6870000000000003</v>
      </c>
      <c r="M1200" s="104">
        <v>6.7510000000000003</v>
      </c>
      <c r="N1200" s="104">
        <v>6.6680000000000001</v>
      </c>
      <c r="O1200" s="105">
        <v>8.9999999999999993E-3</v>
      </c>
      <c r="P1200" s="225"/>
      <c r="Q1200" s="228">
        <f t="shared" si="108"/>
        <v>45330</v>
      </c>
      <c r="R1200" s="229">
        <f t="shared" si="109"/>
        <v>3.7919999999999998</v>
      </c>
      <c r="S1200" s="230">
        <f t="shared" si="110"/>
        <v>-4.7600000000000003E-2</v>
      </c>
      <c r="T1200" s="229">
        <f t="shared" si="111"/>
        <v>6.9</v>
      </c>
      <c r="U1200" s="230">
        <f t="shared" si="112"/>
        <v>-2.3E-3</v>
      </c>
      <c r="V1200" s="229">
        <f t="shared" si="113"/>
        <v>3.1080000000000005</v>
      </c>
    </row>
    <row r="1201" spans="2:22">
      <c r="B1201" s="119">
        <v>45420</v>
      </c>
      <c r="C1201" s="104">
        <v>3.7789999999999999</v>
      </c>
      <c r="D1201" s="104">
        <v>3.7890000000000001</v>
      </c>
      <c r="E1201" s="104">
        <v>3.8319999999999999</v>
      </c>
      <c r="F1201" s="104">
        <v>3.6669999999999998</v>
      </c>
      <c r="G1201" s="105">
        <v>-3.5000000000000001E-3</v>
      </c>
      <c r="H1201" s="225"/>
      <c r="I1201" s="225"/>
      <c r="J1201" s="119">
        <v>45547</v>
      </c>
      <c r="K1201" s="104">
        <v>6.7169999999999996</v>
      </c>
      <c r="L1201" s="104">
        <v>6.7530000000000001</v>
      </c>
      <c r="M1201" s="104">
        <v>6.7530000000000001</v>
      </c>
      <c r="N1201" s="104">
        <v>6.7149999999999999</v>
      </c>
      <c r="O1201" s="105">
        <v>-3.3999999999999998E-3</v>
      </c>
      <c r="P1201" s="225"/>
      <c r="Q1201" s="228">
        <f t="shared" si="108"/>
        <v>45420</v>
      </c>
      <c r="R1201" s="229">
        <f t="shared" si="109"/>
        <v>3.7789999999999999</v>
      </c>
      <c r="S1201" s="230">
        <f t="shared" si="110"/>
        <v>-3.5000000000000001E-3</v>
      </c>
      <c r="T1201" s="229">
        <f t="shared" si="111"/>
        <v>6.86</v>
      </c>
      <c r="U1201" s="230">
        <f t="shared" si="112"/>
        <v>-5.7999999999999996E-3</v>
      </c>
      <c r="V1201" s="229">
        <f t="shared" si="113"/>
        <v>3.0810000000000004</v>
      </c>
    </row>
    <row r="1202" spans="2:22">
      <c r="B1202" s="119">
        <v>45451</v>
      </c>
      <c r="C1202" s="104">
        <v>3.9009999999999998</v>
      </c>
      <c r="D1202" s="104">
        <v>3.835</v>
      </c>
      <c r="E1202" s="104">
        <v>3.9089999999999998</v>
      </c>
      <c r="F1202" s="104">
        <v>3.8050000000000002</v>
      </c>
      <c r="G1202" s="105">
        <v>3.2399999999999998E-2</v>
      </c>
      <c r="H1202" s="225"/>
      <c r="I1202" s="225"/>
      <c r="J1202" s="119">
        <v>45577</v>
      </c>
      <c r="K1202" s="104">
        <v>6.7050000000000001</v>
      </c>
      <c r="L1202" s="104">
        <v>6.7149999999999999</v>
      </c>
      <c r="M1202" s="104">
        <v>6.7149999999999999</v>
      </c>
      <c r="N1202" s="104">
        <v>6.6920000000000002</v>
      </c>
      <c r="O1202" s="105">
        <v>-1.8E-3</v>
      </c>
      <c r="P1202" s="225"/>
      <c r="Q1202" s="228">
        <f t="shared" si="108"/>
        <v>45451</v>
      </c>
      <c r="R1202" s="229">
        <f t="shared" si="109"/>
        <v>3.9009999999999998</v>
      </c>
      <c r="S1202" s="230">
        <f t="shared" si="110"/>
        <v>3.2399999999999998E-2</v>
      </c>
      <c r="T1202" s="229">
        <f t="shared" si="111"/>
        <v>6.8719999999999999</v>
      </c>
      <c r="U1202" s="230">
        <f t="shared" si="112"/>
        <v>1.6999999999999999E-3</v>
      </c>
      <c r="V1202" s="229">
        <f t="shared" si="113"/>
        <v>2.9710000000000001</v>
      </c>
    </row>
    <row r="1203" spans="2:22">
      <c r="B1203" s="119">
        <v>45481</v>
      </c>
      <c r="C1203" s="104">
        <v>3.9529999999999998</v>
      </c>
      <c r="D1203" s="104">
        <v>3.8839999999999999</v>
      </c>
      <c r="E1203" s="104">
        <v>3.9769999999999999</v>
      </c>
      <c r="F1203" s="104">
        <v>3.875</v>
      </c>
      <c r="G1203" s="105">
        <v>1.3100000000000001E-2</v>
      </c>
      <c r="H1203" s="225"/>
      <c r="I1203" s="225"/>
      <c r="J1203" s="119">
        <v>45608</v>
      </c>
      <c r="K1203" s="104">
        <v>6.718</v>
      </c>
      <c r="L1203" s="104">
        <v>6.7110000000000003</v>
      </c>
      <c r="M1203" s="104">
        <v>6.7210000000000001</v>
      </c>
      <c r="N1203" s="104">
        <v>6.7060000000000004</v>
      </c>
      <c r="O1203" s="105">
        <v>1.9E-3</v>
      </c>
      <c r="P1203" s="225"/>
      <c r="Q1203" s="228">
        <f t="shared" si="108"/>
        <v>45481</v>
      </c>
      <c r="R1203" s="229">
        <f t="shared" si="109"/>
        <v>3.9529999999999998</v>
      </c>
      <c r="S1203" s="230">
        <f t="shared" si="110"/>
        <v>1.3100000000000001E-2</v>
      </c>
      <c r="T1203" s="229">
        <f t="shared" si="111"/>
        <v>6.8620000000000001</v>
      </c>
      <c r="U1203" s="230">
        <f t="shared" si="112"/>
        <v>-1.5E-3</v>
      </c>
      <c r="V1203" s="229">
        <f t="shared" si="113"/>
        <v>2.9090000000000003</v>
      </c>
    </row>
    <row r="1204" spans="2:22">
      <c r="B1204" s="119">
        <v>45512</v>
      </c>
      <c r="C1204" s="104">
        <v>3.99</v>
      </c>
      <c r="D1204" s="104">
        <v>3.9239999999999999</v>
      </c>
      <c r="E1204" s="104">
        <v>4.0220000000000002</v>
      </c>
      <c r="F1204" s="104">
        <v>3.8940000000000001</v>
      </c>
      <c r="G1204" s="105">
        <v>9.4000000000000004E-3</v>
      </c>
      <c r="H1204" s="225"/>
      <c r="I1204" s="225"/>
      <c r="J1204" s="119">
        <v>45638</v>
      </c>
      <c r="K1204" s="104">
        <v>6.7359999999999998</v>
      </c>
      <c r="L1204" s="104">
        <v>6.7279999999999998</v>
      </c>
      <c r="M1204" s="104">
        <v>6.7409999999999997</v>
      </c>
      <c r="N1204" s="104">
        <v>6.726</v>
      </c>
      <c r="O1204" s="105">
        <v>2.7000000000000001E-3</v>
      </c>
      <c r="P1204" s="225"/>
      <c r="Q1204" s="228">
        <f t="shared" si="108"/>
        <v>45512</v>
      </c>
      <c r="R1204" s="229">
        <f t="shared" si="109"/>
        <v>3.99</v>
      </c>
      <c r="S1204" s="230">
        <f t="shared" si="110"/>
        <v>9.4000000000000004E-3</v>
      </c>
      <c r="T1204" s="229">
        <f t="shared" si="111"/>
        <v>6.8769999999999998</v>
      </c>
      <c r="U1204" s="230">
        <f t="shared" si="112"/>
        <v>2.2000000000000001E-3</v>
      </c>
      <c r="V1204" s="229">
        <f t="shared" si="113"/>
        <v>2.8869999999999996</v>
      </c>
    </row>
    <row r="1205" spans="2:22">
      <c r="B1205" s="119">
        <v>45543</v>
      </c>
      <c r="C1205" s="104">
        <v>3.94</v>
      </c>
      <c r="D1205" s="104">
        <v>3.988</v>
      </c>
      <c r="E1205" s="104">
        <v>3.99</v>
      </c>
      <c r="F1205" s="104">
        <v>3.9209999999999998</v>
      </c>
      <c r="G1205" s="105">
        <v>-1.2500000000000001E-2</v>
      </c>
      <c r="H1205" s="225"/>
      <c r="I1205" s="225"/>
      <c r="J1205" s="120" t="s">
        <v>2501</v>
      </c>
      <c r="K1205" s="104">
        <v>6.7290000000000001</v>
      </c>
      <c r="L1205" s="104">
        <v>6.7830000000000004</v>
      </c>
      <c r="M1205" s="104">
        <v>6.7830000000000004</v>
      </c>
      <c r="N1205" s="104">
        <v>6.7249999999999996</v>
      </c>
      <c r="O1205" s="105">
        <v>-1E-3</v>
      </c>
      <c r="P1205" s="225"/>
      <c r="Q1205" s="228">
        <f t="shared" si="108"/>
        <v>45543</v>
      </c>
      <c r="R1205" s="229">
        <f t="shared" si="109"/>
        <v>3.94</v>
      </c>
      <c r="S1205" s="230">
        <f t="shared" si="110"/>
        <v>-1.2500000000000001E-2</v>
      </c>
      <c r="T1205" s="229">
        <f t="shared" si="111"/>
        <v>6.88</v>
      </c>
      <c r="U1205" s="230">
        <f t="shared" si="112"/>
        <v>4.0000000000000002E-4</v>
      </c>
      <c r="V1205" s="229">
        <f t="shared" si="113"/>
        <v>2.94</v>
      </c>
    </row>
    <row r="1206" spans="2:22">
      <c r="B1206" s="119">
        <v>45634</v>
      </c>
      <c r="C1206" s="104">
        <v>3.907</v>
      </c>
      <c r="D1206" s="104">
        <v>3.9420000000000002</v>
      </c>
      <c r="E1206" s="104">
        <v>3.9670000000000001</v>
      </c>
      <c r="F1206" s="104">
        <v>3.8959999999999999</v>
      </c>
      <c r="G1206" s="105">
        <v>-8.2000000000000007E-3</v>
      </c>
      <c r="H1206" s="225"/>
      <c r="I1206" s="225"/>
      <c r="J1206" s="120" t="s">
        <v>2502</v>
      </c>
      <c r="K1206" s="104">
        <v>6.7409999999999997</v>
      </c>
      <c r="L1206" s="104">
        <v>6.734</v>
      </c>
      <c r="M1206" s="104">
        <v>6.7439999999999998</v>
      </c>
      <c r="N1206" s="104">
        <v>6.7270000000000003</v>
      </c>
      <c r="O1206" s="105">
        <v>1.8E-3</v>
      </c>
      <c r="P1206" s="225"/>
      <c r="Q1206" s="228">
        <f t="shared" si="108"/>
        <v>45634</v>
      </c>
      <c r="R1206" s="229">
        <f t="shared" si="109"/>
        <v>3.907</v>
      </c>
      <c r="S1206" s="230">
        <f t="shared" si="110"/>
        <v>-8.2000000000000007E-3</v>
      </c>
      <c r="T1206" s="229">
        <f t="shared" si="111"/>
        <v>6.8789999999999996</v>
      </c>
      <c r="U1206" s="230">
        <f t="shared" si="112"/>
        <v>-1E-4</v>
      </c>
      <c r="V1206" s="229">
        <f t="shared" si="113"/>
        <v>2.9719999999999995</v>
      </c>
    </row>
    <row r="1207" spans="2:22">
      <c r="B1207" s="120" t="s">
        <v>2448</v>
      </c>
      <c r="C1207" s="104">
        <v>3.8460000000000001</v>
      </c>
      <c r="D1207" s="104">
        <v>3.9020000000000001</v>
      </c>
      <c r="E1207" s="104">
        <v>3.9239999999999999</v>
      </c>
      <c r="F1207" s="104">
        <v>3.8450000000000002</v>
      </c>
      <c r="G1207" s="105">
        <v>-1.5599999999999999E-2</v>
      </c>
      <c r="H1207" s="225"/>
      <c r="I1207" s="225"/>
      <c r="J1207" s="120" t="s">
        <v>2503</v>
      </c>
      <c r="K1207" s="104">
        <v>6.7590000000000003</v>
      </c>
      <c r="L1207" s="104">
        <v>6.7530000000000001</v>
      </c>
      <c r="M1207" s="104">
        <v>6.7610000000000001</v>
      </c>
      <c r="N1207" s="104">
        <v>6.7450000000000001</v>
      </c>
      <c r="O1207" s="105">
        <v>2.7000000000000001E-3</v>
      </c>
      <c r="P1207" s="225"/>
      <c r="Q1207" s="228" t="str">
        <f t="shared" si="108"/>
        <v>13-08-2024</v>
      </c>
      <c r="R1207" s="229">
        <f t="shared" si="109"/>
        <v>3.8460000000000001</v>
      </c>
      <c r="S1207" s="230">
        <f t="shared" si="110"/>
        <v>-1.5599999999999999E-2</v>
      </c>
      <c r="T1207" s="229">
        <f t="shared" si="111"/>
        <v>6.88</v>
      </c>
      <c r="U1207" s="230">
        <f t="shared" si="112"/>
        <v>1E-4</v>
      </c>
      <c r="V1207" s="229">
        <f t="shared" si="113"/>
        <v>3.0339999999999998</v>
      </c>
    </row>
    <row r="1208" spans="2:22">
      <c r="B1208" s="120" t="s">
        <v>2449</v>
      </c>
      <c r="C1208" s="104">
        <v>3.839</v>
      </c>
      <c r="D1208" s="104">
        <v>3.8460000000000001</v>
      </c>
      <c r="E1208" s="104">
        <v>3.8860000000000001</v>
      </c>
      <c r="F1208" s="104">
        <v>3.8109999999999999</v>
      </c>
      <c r="G1208" s="105">
        <v>-1.9E-3</v>
      </c>
      <c r="H1208" s="225"/>
      <c r="I1208" s="225"/>
      <c r="J1208" s="120" t="s">
        <v>2504</v>
      </c>
      <c r="K1208" s="104">
        <v>6.7510000000000003</v>
      </c>
      <c r="L1208" s="104">
        <v>6.76</v>
      </c>
      <c r="M1208" s="104">
        <v>6.76</v>
      </c>
      <c r="N1208" s="104">
        <v>6.7469999999999999</v>
      </c>
      <c r="O1208" s="105">
        <v>-1.1999999999999999E-3</v>
      </c>
      <c r="P1208" s="225"/>
      <c r="Q1208" s="228" t="str">
        <f t="shared" si="108"/>
        <v>14-08-2024</v>
      </c>
      <c r="R1208" s="229">
        <f t="shared" si="109"/>
        <v>3.839</v>
      </c>
      <c r="S1208" s="230">
        <f t="shared" si="110"/>
        <v>-1.9E-3</v>
      </c>
      <c r="T1208" s="229">
        <f t="shared" si="111"/>
        <v>6.8579999999999997</v>
      </c>
      <c r="U1208" s="230">
        <f t="shared" si="112"/>
        <v>-3.2000000000000002E-3</v>
      </c>
      <c r="V1208" s="229">
        <f t="shared" si="113"/>
        <v>3.0189999999999997</v>
      </c>
    </row>
    <row r="1209" spans="2:22">
      <c r="B1209" s="120" t="s">
        <v>2505</v>
      </c>
      <c r="C1209" s="104">
        <v>3.919</v>
      </c>
      <c r="D1209" s="104">
        <v>3.839</v>
      </c>
      <c r="E1209" s="104">
        <v>3.9529999999999998</v>
      </c>
      <c r="F1209" s="104">
        <v>3.8279999999999998</v>
      </c>
      <c r="G1209" s="105">
        <v>2.0799999999999999E-2</v>
      </c>
      <c r="H1209" s="225"/>
      <c r="I1209" s="225"/>
      <c r="J1209" s="120" t="s">
        <v>2506</v>
      </c>
      <c r="K1209" s="104">
        <v>6.7869999999999999</v>
      </c>
      <c r="L1209" s="104">
        <v>6.7869999999999999</v>
      </c>
      <c r="M1209" s="104">
        <v>6.7939999999999996</v>
      </c>
      <c r="N1209" s="104">
        <v>6.7750000000000004</v>
      </c>
      <c r="O1209" s="105">
        <v>5.3E-3</v>
      </c>
      <c r="P1209" s="225"/>
      <c r="Q1209" s="228">
        <f t="shared" si="108"/>
        <v>0</v>
      </c>
      <c r="R1209" s="229">
        <f t="shared" si="109"/>
        <v>0</v>
      </c>
      <c r="S1209" s="230">
        <f t="shared" si="110"/>
        <v>0</v>
      </c>
      <c r="T1209" s="229">
        <f t="shared" si="111"/>
        <v>0</v>
      </c>
      <c r="U1209" s="230">
        <f t="shared" si="112"/>
        <v>0</v>
      </c>
      <c r="V1209" s="229">
        <f t="shared" si="113"/>
        <v>0</v>
      </c>
    </row>
    <row r="1210" spans="2:22">
      <c r="B1210" s="120" t="s">
        <v>2450</v>
      </c>
      <c r="C1210" s="104">
        <v>3.883</v>
      </c>
      <c r="D1210" s="104">
        <v>3.9239999999999999</v>
      </c>
      <c r="E1210" s="104">
        <v>3.9239999999999999</v>
      </c>
      <c r="F1210" s="104">
        <v>3.8639999999999999</v>
      </c>
      <c r="G1210" s="105">
        <v>-9.1999999999999998E-3</v>
      </c>
      <c r="H1210" s="225"/>
      <c r="I1210" s="225"/>
      <c r="J1210" s="120" t="s">
        <v>2507</v>
      </c>
      <c r="K1210" s="104">
        <v>6.7910000000000004</v>
      </c>
      <c r="L1210" s="104">
        <v>6.7990000000000004</v>
      </c>
      <c r="M1210" s="104">
        <v>6.7990000000000004</v>
      </c>
      <c r="N1210" s="104">
        <v>6.7839999999999998</v>
      </c>
      <c r="O1210" s="105">
        <v>5.9999999999999995E-4</v>
      </c>
      <c r="P1210" s="225"/>
      <c r="Q1210" s="228" t="str">
        <f t="shared" si="108"/>
        <v>16-08-2024</v>
      </c>
      <c r="R1210" s="229">
        <f t="shared" si="109"/>
        <v>3.883</v>
      </c>
      <c r="S1210" s="230">
        <f t="shared" si="110"/>
        <v>-9.1999999999999998E-3</v>
      </c>
      <c r="T1210" s="229">
        <f t="shared" si="111"/>
        <v>6.867</v>
      </c>
      <c r="U1210" s="230">
        <f t="shared" si="112"/>
        <v>1.2999999999999999E-3</v>
      </c>
      <c r="V1210" s="229">
        <f t="shared" si="113"/>
        <v>2.984</v>
      </c>
    </row>
    <row r="1211" spans="2:22">
      <c r="B1211" s="120" t="s">
        <v>2451</v>
      </c>
      <c r="C1211" s="104">
        <v>3.875</v>
      </c>
      <c r="D1211" s="104">
        <v>3.907</v>
      </c>
      <c r="E1211" s="104">
        <v>3.907</v>
      </c>
      <c r="F1211" s="104">
        <v>3.8519999999999999</v>
      </c>
      <c r="G1211" s="105">
        <v>-2E-3</v>
      </c>
      <c r="H1211" s="225"/>
      <c r="I1211" s="225"/>
      <c r="J1211" s="120" t="s">
        <v>2508</v>
      </c>
      <c r="K1211" s="104">
        <v>6.7759999999999998</v>
      </c>
      <c r="L1211" s="104">
        <v>6.7850000000000001</v>
      </c>
      <c r="M1211" s="104">
        <v>6.7850000000000001</v>
      </c>
      <c r="N1211" s="104">
        <v>6.7709999999999999</v>
      </c>
      <c r="O1211" s="105">
        <v>-2.2000000000000001E-3</v>
      </c>
      <c r="P1211" s="225"/>
      <c r="Q1211" s="228" t="str">
        <f t="shared" si="108"/>
        <v>19-08-2024</v>
      </c>
      <c r="R1211" s="229">
        <f t="shared" si="109"/>
        <v>3.875</v>
      </c>
      <c r="S1211" s="230">
        <f t="shared" si="110"/>
        <v>-2E-3</v>
      </c>
      <c r="T1211" s="229">
        <f t="shared" si="111"/>
        <v>6.8639999999999999</v>
      </c>
      <c r="U1211" s="230">
        <f t="shared" si="112"/>
        <v>-4.0000000000000002E-4</v>
      </c>
      <c r="V1211" s="229">
        <f t="shared" si="113"/>
        <v>2.9889999999999999</v>
      </c>
    </row>
    <row r="1212" spans="2:22">
      <c r="B1212" s="120" t="s">
        <v>2452</v>
      </c>
      <c r="C1212" s="104">
        <v>3.81</v>
      </c>
      <c r="D1212" s="104">
        <v>3.871</v>
      </c>
      <c r="E1212" s="104">
        <v>3.8860000000000001</v>
      </c>
      <c r="F1212" s="104">
        <v>3.8090000000000002</v>
      </c>
      <c r="G1212" s="105">
        <v>-1.66E-2</v>
      </c>
      <c r="H1212" s="225"/>
      <c r="I1212" s="225"/>
      <c r="J1212" s="120" t="s">
        <v>2509</v>
      </c>
      <c r="K1212" s="104">
        <v>6.7759999999999998</v>
      </c>
      <c r="L1212" s="104">
        <v>6.7889999999999997</v>
      </c>
      <c r="M1212" s="104">
        <v>6.7889999999999997</v>
      </c>
      <c r="N1212" s="104">
        <v>6.7729999999999997</v>
      </c>
      <c r="O1212" s="105">
        <v>0</v>
      </c>
      <c r="P1212" s="225"/>
      <c r="Q1212" s="228" t="str">
        <f t="shared" si="108"/>
        <v>20-08-2024</v>
      </c>
      <c r="R1212" s="229">
        <f t="shared" si="109"/>
        <v>3.81</v>
      </c>
      <c r="S1212" s="230">
        <f t="shared" si="110"/>
        <v>-1.66E-2</v>
      </c>
      <c r="T1212" s="229">
        <f t="shared" si="111"/>
        <v>6.8559999999999999</v>
      </c>
      <c r="U1212" s="230">
        <f t="shared" si="112"/>
        <v>-1.1999999999999999E-3</v>
      </c>
      <c r="V1212" s="229">
        <f t="shared" si="113"/>
        <v>3.0459999999999998</v>
      </c>
    </row>
    <row r="1213" spans="2:22">
      <c r="B1213" s="120" t="s">
        <v>2453</v>
      </c>
      <c r="C1213" s="104">
        <v>3.7989999999999999</v>
      </c>
      <c r="D1213" s="104">
        <v>3.7989999999999999</v>
      </c>
      <c r="E1213" s="104">
        <v>3.8330000000000002</v>
      </c>
      <c r="F1213" s="104">
        <v>3.7610000000000001</v>
      </c>
      <c r="G1213" s="105">
        <v>-3.0000000000000001E-3</v>
      </c>
      <c r="H1213" s="225"/>
      <c r="I1213" s="225"/>
      <c r="J1213" s="120" t="s">
        <v>2510</v>
      </c>
      <c r="K1213" s="104">
        <v>6.7839999999999998</v>
      </c>
      <c r="L1213" s="104">
        <v>6.7809999999999997</v>
      </c>
      <c r="M1213" s="104">
        <v>6.7850000000000001</v>
      </c>
      <c r="N1213" s="104">
        <v>6.7770000000000001</v>
      </c>
      <c r="O1213" s="105">
        <v>1.1999999999999999E-3</v>
      </c>
      <c r="P1213" s="225"/>
      <c r="Q1213" s="228" t="str">
        <f t="shared" si="108"/>
        <v>21-08-2024</v>
      </c>
      <c r="R1213" s="229">
        <f t="shared" si="109"/>
        <v>3.7989999999999999</v>
      </c>
      <c r="S1213" s="230">
        <f t="shared" si="110"/>
        <v>-3.0000000000000001E-3</v>
      </c>
      <c r="T1213" s="229">
        <f t="shared" si="111"/>
        <v>6.8529999999999998</v>
      </c>
      <c r="U1213" s="230">
        <f t="shared" si="112"/>
        <v>-4.0000000000000002E-4</v>
      </c>
      <c r="V1213" s="229">
        <f t="shared" si="113"/>
        <v>3.0539999999999998</v>
      </c>
    </row>
    <row r="1214" spans="2:22">
      <c r="B1214" s="120" t="s">
        <v>2454</v>
      </c>
      <c r="C1214" s="104">
        <v>3.8580000000000001</v>
      </c>
      <c r="D1214" s="104">
        <v>3.8029999999999999</v>
      </c>
      <c r="E1214" s="104">
        <v>3.8769999999999998</v>
      </c>
      <c r="F1214" s="104">
        <v>3.7879999999999998</v>
      </c>
      <c r="G1214" s="105">
        <v>1.55E-2</v>
      </c>
      <c r="H1214" s="225"/>
      <c r="I1214" s="225"/>
      <c r="J1214" s="120" t="s">
        <v>2511</v>
      </c>
      <c r="K1214" s="104">
        <v>6.7869999999999999</v>
      </c>
      <c r="L1214" s="104">
        <v>6.7809999999999997</v>
      </c>
      <c r="M1214" s="104">
        <v>6.8070000000000004</v>
      </c>
      <c r="N1214" s="104">
        <v>6.7759999999999998</v>
      </c>
      <c r="O1214" s="105">
        <v>4.0000000000000002E-4</v>
      </c>
      <c r="P1214" s="225"/>
      <c r="Q1214" s="228" t="str">
        <f t="shared" si="108"/>
        <v>22-08-2024</v>
      </c>
      <c r="R1214" s="229">
        <f t="shared" si="109"/>
        <v>3.8580000000000001</v>
      </c>
      <c r="S1214" s="230">
        <f t="shared" si="110"/>
        <v>1.55E-2</v>
      </c>
      <c r="T1214" s="229">
        <f t="shared" si="111"/>
        <v>6.8520000000000003</v>
      </c>
      <c r="U1214" s="230">
        <f t="shared" si="112"/>
        <v>-1E-4</v>
      </c>
      <c r="V1214" s="229">
        <f t="shared" si="113"/>
        <v>2.9940000000000002</v>
      </c>
    </row>
    <row r="1215" spans="2:22">
      <c r="B1215" s="120" t="s">
        <v>2455</v>
      </c>
      <c r="C1215" s="104">
        <v>3.7949999999999999</v>
      </c>
      <c r="D1215" s="104">
        <v>3.8450000000000002</v>
      </c>
      <c r="E1215" s="104">
        <v>3.86</v>
      </c>
      <c r="F1215" s="104">
        <v>3.7909999999999999</v>
      </c>
      <c r="G1215" s="105">
        <v>-1.6199999999999999E-2</v>
      </c>
      <c r="H1215" s="225"/>
      <c r="I1215" s="225"/>
      <c r="J1215" s="120" t="s">
        <v>2512</v>
      </c>
      <c r="K1215" s="104">
        <v>6.7750000000000004</v>
      </c>
      <c r="L1215" s="104">
        <v>6.7850000000000001</v>
      </c>
      <c r="M1215" s="104">
        <v>6.7889999999999997</v>
      </c>
      <c r="N1215" s="104">
        <v>6.7720000000000002</v>
      </c>
      <c r="O1215" s="105">
        <v>-1.8E-3</v>
      </c>
      <c r="P1215" s="225"/>
      <c r="Q1215" s="228" t="str">
        <f t="shared" si="108"/>
        <v>23-08-2024</v>
      </c>
      <c r="R1215" s="229">
        <f t="shared" si="109"/>
        <v>3.7949999999999999</v>
      </c>
      <c r="S1215" s="230">
        <f t="shared" si="110"/>
        <v>-1.6199999999999999E-2</v>
      </c>
      <c r="T1215" s="229">
        <f t="shared" si="111"/>
        <v>6.859</v>
      </c>
      <c r="U1215" s="230">
        <f t="shared" si="112"/>
        <v>1E-3</v>
      </c>
      <c r="V1215" s="229">
        <f t="shared" si="113"/>
        <v>3.0640000000000001</v>
      </c>
    </row>
    <row r="1216" spans="2:22">
      <c r="B1216" s="120" t="s">
        <v>2456</v>
      </c>
      <c r="C1216" s="104">
        <v>3.82</v>
      </c>
      <c r="D1216" s="104">
        <v>3.7890000000000001</v>
      </c>
      <c r="E1216" s="104">
        <v>3.8220000000000001</v>
      </c>
      <c r="F1216" s="104">
        <v>3.774</v>
      </c>
      <c r="G1216" s="105">
        <v>6.4999999999999997E-3</v>
      </c>
      <c r="H1216" s="225"/>
      <c r="I1216" s="225"/>
      <c r="J1216" s="120" t="s">
        <v>2513</v>
      </c>
      <c r="K1216" s="104">
        <v>6.7590000000000003</v>
      </c>
      <c r="L1216" s="104">
        <v>6.7670000000000003</v>
      </c>
      <c r="M1216" s="104">
        <v>6.7670000000000003</v>
      </c>
      <c r="N1216" s="104">
        <v>6.758</v>
      </c>
      <c r="O1216" s="105">
        <v>-2.3999999999999998E-3</v>
      </c>
      <c r="P1216" s="225"/>
      <c r="Q1216" s="228" t="str">
        <f t="shared" si="108"/>
        <v>26-08-2024</v>
      </c>
      <c r="R1216" s="229">
        <f t="shared" si="109"/>
        <v>3.82</v>
      </c>
      <c r="S1216" s="230">
        <f t="shared" si="110"/>
        <v>6.4999999999999997E-3</v>
      </c>
      <c r="T1216" s="229">
        <f t="shared" si="111"/>
        <v>6.851</v>
      </c>
      <c r="U1216" s="230">
        <f t="shared" si="112"/>
        <v>-1.1999999999999999E-3</v>
      </c>
      <c r="V1216" s="229">
        <f t="shared" si="113"/>
        <v>3.0310000000000001</v>
      </c>
    </row>
    <row r="1217" spans="2:22">
      <c r="B1217" s="120" t="s">
        <v>2457</v>
      </c>
      <c r="C1217" s="104">
        <v>3.8290000000000002</v>
      </c>
      <c r="D1217" s="104">
        <v>3.81</v>
      </c>
      <c r="E1217" s="104">
        <v>3.867</v>
      </c>
      <c r="F1217" s="104">
        <v>3.806</v>
      </c>
      <c r="G1217" s="105">
        <v>2.5000000000000001E-3</v>
      </c>
      <c r="H1217" s="225"/>
      <c r="I1217" s="225"/>
      <c r="J1217" s="119">
        <v>45658</v>
      </c>
      <c r="K1217" s="104">
        <v>6.7789999999999999</v>
      </c>
      <c r="L1217" s="104">
        <v>6.774</v>
      </c>
      <c r="M1217" s="104">
        <v>6.782</v>
      </c>
      <c r="N1217" s="104">
        <v>6.7729999999999997</v>
      </c>
      <c r="O1217" s="105">
        <v>3.0000000000000001E-3</v>
      </c>
      <c r="P1217" s="225"/>
      <c r="Q1217" s="228" t="str">
        <f t="shared" si="108"/>
        <v>27-08-2024</v>
      </c>
      <c r="R1217" s="229">
        <f t="shared" si="109"/>
        <v>3.8290000000000002</v>
      </c>
      <c r="S1217" s="230">
        <f t="shared" si="110"/>
        <v>2.5000000000000001E-3</v>
      </c>
      <c r="T1217" s="229">
        <f t="shared" si="111"/>
        <v>6.8609999999999998</v>
      </c>
      <c r="U1217" s="230">
        <f t="shared" si="112"/>
        <v>1.5E-3</v>
      </c>
      <c r="V1217" s="229">
        <f t="shared" si="113"/>
        <v>3.0319999999999996</v>
      </c>
    </row>
    <row r="1218" spans="2:22">
      <c r="B1218" s="120" t="s">
        <v>2458</v>
      </c>
      <c r="C1218" s="104">
        <v>3.839</v>
      </c>
      <c r="D1218" s="104">
        <v>3.8180000000000001</v>
      </c>
      <c r="E1218" s="104">
        <v>3.8479999999999999</v>
      </c>
      <c r="F1218" s="104">
        <v>3.8050000000000002</v>
      </c>
      <c r="G1218" s="105">
        <v>2.5000000000000001E-3</v>
      </c>
      <c r="H1218" s="225"/>
      <c r="I1218" s="225"/>
      <c r="J1218" s="119">
        <v>45689</v>
      </c>
      <c r="K1218" s="104">
        <v>6.7869999999999999</v>
      </c>
      <c r="L1218" s="104">
        <v>6.8010000000000002</v>
      </c>
      <c r="M1218" s="104">
        <v>6.8010000000000002</v>
      </c>
      <c r="N1218" s="104">
        <v>6.782</v>
      </c>
      <c r="O1218" s="105">
        <v>1.1999999999999999E-3</v>
      </c>
      <c r="P1218" s="225"/>
      <c r="Q1218" s="228" t="str">
        <f t="shared" si="108"/>
        <v>28-08-2024</v>
      </c>
      <c r="R1218" s="229">
        <f t="shared" si="109"/>
        <v>3.839</v>
      </c>
      <c r="S1218" s="230">
        <f t="shared" si="110"/>
        <v>2.5000000000000001E-3</v>
      </c>
      <c r="T1218" s="229">
        <f t="shared" si="111"/>
        <v>6.8609999999999998</v>
      </c>
      <c r="U1218" s="230">
        <f t="shared" si="112"/>
        <v>0</v>
      </c>
      <c r="V1218" s="229">
        <f t="shared" si="113"/>
        <v>3.0219999999999998</v>
      </c>
    </row>
    <row r="1219" spans="2:22">
      <c r="B1219" s="120" t="s">
        <v>2459</v>
      </c>
      <c r="C1219" s="104">
        <v>3.863</v>
      </c>
      <c r="D1219" s="104">
        <v>3.835</v>
      </c>
      <c r="E1219" s="104">
        <v>3.8879999999999999</v>
      </c>
      <c r="F1219" s="104">
        <v>3.8159999999999998</v>
      </c>
      <c r="G1219" s="105">
        <v>6.4000000000000003E-3</v>
      </c>
      <c r="H1219" s="225"/>
      <c r="I1219" s="225"/>
      <c r="J1219" s="119">
        <v>45717</v>
      </c>
      <c r="K1219" s="104">
        <v>6.7789999999999999</v>
      </c>
      <c r="L1219" s="104">
        <v>6.8</v>
      </c>
      <c r="M1219" s="104">
        <v>6.8</v>
      </c>
      <c r="N1219" s="104">
        <v>6.7779999999999996</v>
      </c>
      <c r="O1219" s="105">
        <v>-1.1999999999999999E-3</v>
      </c>
      <c r="P1219" s="225"/>
      <c r="Q1219" s="228" t="str">
        <f t="shared" si="108"/>
        <v>29-08-2024</v>
      </c>
      <c r="R1219" s="229">
        <f t="shared" si="109"/>
        <v>3.863</v>
      </c>
      <c r="S1219" s="230">
        <f t="shared" si="110"/>
        <v>6.4000000000000003E-3</v>
      </c>
      <c r="T1219" s="229">
        <f t="shared" si="111"/>
        <v>6.8639999999999999</v>
      </c>
      <c r="U1219" s="230">
        <f t="shared" si="112"/>
        <v>4.0000000000000002E-4</v>
      </c>
      <c r="V1219" s="229">
        <f t="shared" si="113"/>
        <v>3.0009999999999999</v>
      </c>
    </row>
    <row r="1220" spans="2:22">
      <c r="B1220" s="120" t="s">
        <v>2460</v>
      </c>
      <c r="C1220" s="104">
        <v>3.9089999999999998</v>
      </c>
      <c r="D1220" s="104">
        <v>3.867</v>
      </c>
      <c r="E1220" s="104">
        <v>3.9319999999999999</v>
      </c>
      <c r="F1220" s="104">
        <v>3.8519999999999999</v>
      </c>
      <c r="G1220" s="105">
        <v>1.1900000000000001E-2</v>
      </c>
      <c r="H1220" s="225"/>
      <c r="I1220" s="225"/>
      <c r="J1220" s="119">
        <v>45809</v>
      </c>
      <c r="K1220" s="104">
        <v>6.7629999999999999</v>
      </c>
      <c r="L1220" s="104">
        <v>6.7880000000000003</v>
      </c>
      <c r="M1220" s="104">
        <v>6.79</v>
      </c>
      <c r="N1220" s="104">
        <v>6.75</v>
      </c>
      <c r="O1220" s="105">
        <v>-2.3999999999999998E-3</v>
      </c>
      <c r="P1220" s="225"/>
      <c r="Q1220" s="228" t="str">
        <f t="shared" si="108"/>
        <v>30-08-2024</v>
      </c>
      <c r="R1220" s="229">
        <f t="shared" si="109"/>
        <v>3.9089999999999998</v>
      </c>
      <c r="S1220" s="230">
        <f t="shared" si="110"/>
        <v>1.1900000000000001E-2</v>
      </c>
      <c r="T1220" s="229">
        <f t="shared" si="111"/>
        <v>6.8630000000000004</v>
      </c>
      <c r="U1220" s="230">
        <f t="shared" si="112"/>
        <v>-1E-4</v>
      </c>
      <c r="V1220" s="229">
        <f t="shared" si="113"/>
        <v>2.9540000000000006</v>
      </c>
    </row>
    <row r="1221" spans="2:22">
      <c r="B1221" s="119">
        <v>45300</v>
      </c>
      <c r="C1221" s="104">
        <v>3.907</v>
      </c>
      <c r="D1221" s="104">
        <v>3.9140000000000001</v>
      </c>
      <c r="E1221" s="104">
        <v>3.9169999999999998</v>
      </c>
      <c r="F1221" s="104">
        <v>3.9049999999999998</v>
      </c>
      <c r="G1221" s="105">
        <v>-5.9999999999999995E-4</v>
      </c>
      <c r="H1221" s="225"/>
      <c r="I1221" s="225"/>
      <c r="J1221" s="119">
        <v>45839</v>
      </c>
      <c r="K1221" s="104">
        <v>6.7460000000000004</v>
      </c>
      <c r="L1221" s="104">
        <v>6.7549999999999999</v>
      </c>
      <c r="M1221" s="104">
        <v>6.7569999999999997</v>
      </c>
      <c r="N1221" s="104">
        <v>6.7309999999999999</v>
      </c>
      <c r="O1221" s="105">
        <v>-2.5000000000000001E-3</v>
      </c>
      <c r="P1221" s="225"/>
      <c r="Q1221" s="228">
        <f t="shared" ref="Q1221:Q1284" si="114">IFERROR(VLOOKUP(B1221,J:O,1,FALSE),0)</f>
        <v>0</v>
      </c>
      <c r="R1221" s="229">
        <f t="shared" ref="R1221:R1284" si="115">IFERROR(VLOOKUP(Q1221,B:G,2,FALSE),0)</f>
        <v>0</v>
      </c>
      <c r="S1221" s="230">
        <f t="shared" ref="S1221:S1284" si="116">IFERROR(VLOOKUP(Q1221,B:G,6,FALSE),0)</f>
        <v>0</v>
      </c>
      <c r="T1221" s="229">
        <f t="shared" ref="T1221:T1284" si="117">IFERROR(VLOOKUP(Q1221,J:O,2,FALSE),0)</f>
        <v>0</v>
      </c>
      <c r="U1221" s="230">
        <f t="shared" ref="U1221:U1284" si="118">IFERROR(VLOOKUP(Q1221,J:O,6,FALSE),0)</f>
        <v>0</v>
      </c>
      <c r="V1221" s="229">
        <f t="shared" si="113"/>
        <v>0</v>
      </c>
    </row>
    <row r="1222" spans="2:22">
      <c r="B1222" s="119">
        <v>45331</v>
      </c>
      <c r="C1222" s="104">
        <v>3.9260000000000002</v>
      </c>
      <c r="D1222" s="104">
        <v>3.9089999999999998</v>
      </c>
      <c r="E1222" s="104">
        <v>3.9409999999999998</v>
      </c>
      <c r="F1222" s="104">
        <v>3.9049999999999998</v>
      </c>
      <c r="G1222" s="105">
        <v>4.8999999999999998E-3</v>
      </c>
      <c r="H1222" s="225"/>
      <c r="I1222" s="225"/>
      <c r="J1222" s="119">
        <v>45870</v>
      </c>
      <c r="K1222" s="104">
        <v>6.7670000000000003</v>
      </c>
      <c r="L1222" s="104">
        <v>6.76</v>
      </c>
      <c r="M1222" s="104">
        <v>6.77</v>
      </c>
      <c r="N1222" s="104">
        <v>6.7389999999999999</v>
      </c>
      <c r="O1222" s="105">
        <v>3.0999999999999999E-3</v>
      </c>
      <c r="P1222" s="225"/>
      <c r="Q1222" s="228">
        <f t="shared" si="114"/>
        <v>45331</v>
      </c>
      <c r="R1222" s="229">
        <f t="shared" si="115"/>
        <v>3.9260000000000002</v>
      </c>
      <c r="S1222" s="230">
        <f t="shared" si="116"/>
        <v>4.8999999999999998E-3</v>
      </c>
      <c r="T1222" s="229">
        <f t="shared" si="117"/>
        <v>6.8760000000000003</v>
      </c>
      <c r="U1222" s="230">
        <f t="shared" si="118"/>
        <v>1.9E-3</v>
      </c>
      <c r="V1222" s="229">
        <f t="shared" ref="V1222:V1285" si="119">T1222-R1222</f>
        <v>2.95</v>
      </c>
    </row>
    <row r="1223" spans="2:22">
      <c r="B1223" s="119">
        <v>45360</v>
      </c>
      <c r="C1223" s="104">
        <v>3.831</v>
      </c>
      <c r="D1223" s="104">
        <v>3.9279999999999999</v>
      </c>
      <c r="E1223" s="104">
        <v>3.9319999999999999</v>
      </c>
      <c r="F1223" s="104">
        <v>3.8250000000000002</v>
      </c>
      <c r="G1223" s="105">
        <v>-2.4199999999999999E-2</v>
      </c>
      <c r="H1223" s="225"/>
      <c r="I1223" s="225"/>
      <c r="J1223" s="119">
        <v>45901</v>
      </c>
      <c r="K1223" s="104">
        <v>6.7640000000000002</v>
      </c>
      <c r="L1223" s="104">
        <v>6.7729999999999997</v>
      </c>
      <c r="M1223" s="104">
        <v>6.782</v>
      </c>
      <c r="N1223" s="104">
        <v>6.7619999999999996</v>
      </c>
      <c r="O1223" s="105">
        <v>-4.0000000000000002E-4</v>
      </c>
      <c r="P1223" s="225"/>
      <c r="Q1223" s="228">
        <f t="shared" si="114"/>
        <v>45360</v>
      </c>
      <c r="R1223" s="229">
        <f t="shared" si="115"/>
        <v>3.831</v>
      </c>
      <c r="S1223" s="230">
        <f t="shared" si="116"/>
        <v>-2.4199999999999999E-2</v>
      </c>
      <c r="T1223" s="229">
        <f t="shared" si="117"/>
        <v>6.87</v>
      </c>
      <c r="U1223" s="230">
        <f t="shared" si="118"/>
        <v>-8.9999999999999998E-4</v>
      </c>
      <c r="V1223" s="229">
        <f t="shared" si="119"/>
        <v>3.0390000000000001</v>
      </c>
    </row>
    <row r="1224" spans="2:22">
      <c r="B1224" s="119">
        <v>45391</v>
      </c>
      <c r="C1224" s="104">
        <v>3.7570000000000001</v>
      </c>
      <c r="D1224" s="104">
        <v>3.8370000000000002</v>
      </c>
      <c r="E1224" s="104">
        <v>3.8420000000000001</v>
      </c>
      <c r="F1224" s="104">
        <v>3.7530000000000001</v>
      </c>
      <c r="G1224" s="105">
        <v>-1.9300000000000001E-2</v>
      </c>
      <c r="H1224" s="225"/>
      <c r="I1224" s="225"/>
      <c r="J1224" s="119">
        <v>45931</v>
      </c>
      <c r="K1224" s="104">
        <v>6.7690000000000001</v>
      </c>
      <c r="L1224" s="104">
        <v>6.7729999999999997</v>
      </c>
      <c r="M1224" s="104">
        <v>6.7729999999999997</v>
      </c>
      <c r="N1224" s="104">
        <v>6.7569999999999997</v>
      </c>
      <c r="O1224" s="105">
        <v>6.9999999999999999E-4</v>
      </c>
      <c r="P1224" s="225"/>
      <c r="Q1224" s="228">
        <f t="shared" si="114"/>
        <v>45391</v>
      </c>
      <c r="R1224" s="229">
        <f t="shared" si="115"/>
        <v>3.7570000000000001</v>
      </c>
      <c r="S1224" s="230">
        <f t="shared" si="116"/>
        <v>-1.9300000000000001E-2</v>
      </c>
      <c r="T1224" s="229">
        <f t="shared" si="117"/>
        <v>6.859</v>
      </c>
      <c r="U1224" s="230">
        <f t="shared" si="118"/>
        <v>-1.6000000000000001E-3</v>
      </c>
      <c r="V1224" s="229">
        <f t="shared" si="119"/>
        <v>3.1019999999999999</v>
      </c>
    </row>
    <row r="1225" spans="2:22">
      <c r="B1225" s="119">
        <v>45421</v>
      </c>
      <c r="C1225" s="104">
        <v>3.7250000000000001</v>
      </c>
      <c r="D1225" s="104">
        <v>3.7549999999999999</v>
      </c>
      <c r="E1225" s="104">
        <v>3.774</v>
      </c>
      <c r="F1225" s="104">
        <v>3.7210000000000001</v>
      </c>
      <c r="G1225" s="105">
        <v>-8.5000000000000006E-3</v>
      </c>
      <c r="H1225" s="225"/>
      <c r="I1225" s="225"/>
      <c r="J1225" s="120" t="s">
        <v>2514</v>
      </c>
      <c r="K1225" s="104">
        <v>6.843</v>
      </c>
      <c r="L1225" s="104">
        <v>6.7949999999999999</v>
      </c>
      <c r="M1225" s="104">
        <v>6.8520000000000003</v>
      </c>
      <c r="N1225" s="104">
        <v>6.7919999999999998</v>
      </c>
      <c r="O1225" s="105">
        <v>1.09E-2</v>
      </c>
      <c r="P1225" s="225"/>
      <c r="Q1225" s="228">
        <f t="shared" si="114"/>
        <v>45421</v>
      </c>
      <c r="R1225" s="229">
        <f t="shared" si="115"/>
        <v>3.7250000000000001</v>
      </c>
      <c r="S1225" s="230">
        <f t="shared" si="116"/>
        <v>-8.5000000000000006E-3</v>
      </c>
      <c r="T1225" s="229">
        <f t="shared" si="117"/>
        <v>6.8550000000000004</v>
      </c>
      <c r="U1225" s="230">
        <f t="shared" si="118"/>
        <v>-5.9999999999999995E-4</v>
      </c>
      <c r="V1225" s="229">
        <f t="shared" si="119"/>
        <v>3.1300000000000003</v>
      </c>
    </row>
    <row r="1226" spans="2:22">
      <c r="B1226" s="119">
        <v>45452</v>
      </c>
      <c r="C1226" s="104">
        <v>3.7160000000000002</v>
      </c>
      <c r="D1226" s="104">
        <v>3.734</v>
      </c>
      <c r="E1226" s="104">
        <v>3.77</v>
      </c>
      <c r="F1226" s="104">
        <v>3.6480000000000001</v>
      </c>
      <c r="G1226" s="105">
        <v>-2.5999999999999999E-3</v>
      </c>
      <c r="H1226" s="225"/>
      <c r="I1226" s="225"/>
      <c r="J1226" s="120" t="s">
        <v>2515</v>
      </c>
      <c r="K1226" s="104">
        <v>6.8289999999999997</v>
      </c>
      <c r="L1226" s="104">
        <v>6.8520000000000003</v>
      </c>
      <c r="M1226" s="104">
        <v>6.8689999999999998</v>
      </c>
      <c r="N1226" s="104">
        <v>6.8209999999999997</v>
      </c>
      <c r="O1226" s="105">
        <v>-2E-3</v>
      </c>
      <c r="P1226" s="225"/>
      <c r="Q1226" s="228">
        <f t="shared" si="114"/>
        <v>45452</v>
      </c>
      <c r="R1226" s="229">
        <f t="shared" si="115"/>
        <v>3.7160000000000002</v>
      </c>
      <c r="S1226" s="230">
        <f t="shared" si="116"/>
        <v>-2.5999999999999999E-3</v>
      </c>
      <c r="T1226" s="229">
        <f t="shared" si="117"/>
        <v>6.8540000000000001</v>
      </c>
      <c r="U1226" s="230">
        <f t="shared" si="118"/>
        <v>-1E-4</v>
      </c>
      <c r="V1226" s="229">
        <f t="shared" si="119"/>
        <v>3.1379999999999999</v>
      </c>
    </row>
    <row r="1227" spans="2:22">
      <c r="B1227" s="119">
        <v>45544</v>
      </c>
      <c r="C1227" s="104">
        <v>3.702</v>
      </c>
      <c r="D1227" s="104">
        <v>3.734</v>
      </c>
      <c r="E1227" s="104">
        <v>3.7629999999999999</v>
      </c>
      <c r="F1227" s="104">
        <v>3.6909999999999998</v>
      </c>
      <c r="G1227" s="105">
        <v>-3.5999999999999999E-3</v>
      </c>
      <c r="H1227" s="225"/>
      <c r="I1227" s="225"/>
      <c r="J1227" s="120" t="s">
        <v>2516</v>
      </c>
      <c r="K1227" s="104">
        <v>6.8129999999999997</v>
      </c>
      <c r="L1227" s="104">
        <v>6.8380000000000001</v>
      </c>
      <c r="M1227" s="104">
        <v>6.8380000000000001</v>
      </c>
      <c r="N1227" s="104">
        <v>6.8040000000000003</v>
      </c>
      <c r="O1227" s="105">
        <v>-2.3E-3</v>
      </c>
      <c r="P1227" s="225"/>
      <c r="Q1227" s="228">
        <f t="shared" si="114"/>
        <v>45544</v>
      </c>
      <c r="R1227" s="229">
        <f t="shared" si="115"/>
        <v>3.702</v>
      </c>
      <c r="S1227" s="230">
        <f t="shared" si="116"/>
        <v>-3.5999999999999999E-3</v>
      </c>
      <c r="T1227" s="229">
        <f t="shared" si="117"/>
        <v>6.8540000000000001</v>
      </c>
      <c r="U1227" s="230">
        <f t="shared" si="118"/>
        <v>0</v>
      </c>
      <c r="V1227" s="229">
        <f t="shared" si="119"/>
        <v>3.1520000000000001</v>
      </c>
    </row>
    <row r="1228" spans="2:22">
      <c r="B1228" s="119">
        <v>45574</v>
      </c>
      <c r="C1228" s="104">
        <v>3.64</v>
      </c>
      <c r="D1228" s="104">
        <v>3.7040000000000002</v>
      </c>
      <c r="E1228" s="104">
        <v>3.7250000000000001</v>
      </c>
      <c r="F1228" s="104">
        <v>3.637</v>
      </c>
      <c r="G1228" s="105">
        <v>-1.67E-2</v>
      </c>
      <c r="H1228" s="225"/>
      <c r="I1228" s="225"/>
      <c r="J1228" s="120" t="s">
        <v>2517</v>
      </c>
      <c r="K1228" s="104">
        <v>6.7539999999999996</v>
      </c>
      <c r="L1228" s="104">
        <v>6.7880000000000003</v>
      </c>
      <c r="M1228" s="104">
        <v>6.7880000000000003</v>
      </c>
      <c r="N1228" s="104">
        <v>6.7489999999999997</v>
      </c>
      <c r="O1228" s="105">
        <v>-8.6999999999999994E-3</v>
      </c>
      <c r="P1228" s="225"/>
      <c r="Q1228" s="228">
        <f t="shared" si="114"/>
        <v>45574</v>
      </c>
      <c r="R1228" s="229">
        <f t="shared" si="115"/>
        <v>3.64</v>
      </c>
      <c r="S1228" s="230">
        <f t="shared" si="116"/>
        <v>-1.67E-2</v>
      </c>
      <c r="T1228" s="229">
        <f t="shared" si="117"/>
        <v>6.851</v>
      </c>
      <c r="U1228" s="230">
        <f t="shared" si="118"/>
        <v>-4.0000000000000002E-4</v>
      </c>
      <c r="V1228" s="229">
        <f t="shared" si="119"/>
        <v>3.2109999999999999</v>
      </c>
    </row>
    <row r="1229" spans="2:22">
      <c r="B1229" s="119">
        <v>45605</v>
      </c>
      <c r="C1229" s="104">
        <v>3.661</v>
      </c>
      <c r="D1229" s="104">
        <v>3.637</v>
      </c>
      <c r="E1229" s="104">
        <v>3.6890000000000001</v>
      </c>
      <c r="F1229" s="104">
        <v>3.605</v>
      </c>
      <c r="G1229" s="105">
        <v>5.5999999999999999E-3</v>
      </c>
      <c r="H1229" s="225"/>
      <c r="I1229" s="225"/>
      <c r="J1229" s="120" t="s">
        <v>2518</v>
      </c>
      <c r="K1229" s="104">
        <v>6.774</v>
      </c>
      <c r="L1229" s="104">
        <v>6.7450000000000001</v>
      </c>
      <c r="M1229" s="104">
        <v>6.78</v>
      </c>
      <c r="N1229" s="104">
        <v>6.7430000000000003</v>
      </c>
      <c r="O1229" s="105">
        <v>3.0000000000000001E-3</v>
      </c>
      <c r="P1229" s="225"/>
      <c r="Q1229" s="228">
        <f t="shared" si="114"/>
        <v>45605</v>
      </c>
      <c r="R1229" s="229">
        <f t="shared" si="115"/>
        <v>3.661</v>
      </c>
      <c r="S1229" s="230">
        <f t="shared" si="116"/>
        <v>5.5999999999999999E-3</v>
      </c>
      <c r="T1229" s="229">
        <f t="shared" si="117"/>
        <v>6.83</v>
      </c>
      <c r="U1229" s="230">
        <f t="shared" si="118"/>
        <v>-3.0999999999999999E-3</v>
      </c>
      <c r="V1229" s="229">
        <f t="shared" si="119"/>
        <v>3.169</v>
      </c>
    </row>
    <row r="1230" spans="2:22">
      <c r="B1230" s="119">
        <v>45635</v>
      </c>
      <c r="C1230" s="104">
        <v>3.68</v>
      </c>
      <c r="D1230" s="104">
        <v>3.6589999999999998</v>
      </c>
      <c r="E1230" s="104">
        <v>3.706</v>
      </c>
      <c r="F1230" s="104">
        <v>3.6379999999999999</v>
      </c>
      <c r="G1230" s="105">
        <v>5.1000000000000004E-3</v>
      </c>
      <c r="H1230" s="225"/>
      <c r="I1230" s="225"/>
      <c r="J1230" s="120" t="s">
        <v>2519</v>
      </c>
      <c r="K1230" s="104">
        <v>6.7629999999999999</v>
      </c>
      <c r="L1230" s="104">
        <v>6.78</v>
      </c>
      <c r="M1230" s="104">
        <v>6.78</v>
      </c>
      <c r="N1230" s="104">
        <v>6.758</v>
      </c>
      <c r="O1230" s="105">
        <v>-1.6000000000000001E-3</v>
      </c>
      <c r="P1230" s="225"/>
      <c r="Q1230" s="228">
        <f t="shared" si="114"/>
        <v>45635</v>
      </c>
      <c r="R1230" s="229">
        <f t="shared" si="115"/>
        <v>3.68</v>
      </c>
      <c r="S1230" s="230">
        <f t="shared" si="116"/>
        <v>5.1000000000000004E-3</v>
      </c>
      <c r="T1230" s="229">
        <f t="shared" si="117"/>
        <v>6.8109999999999999</v>
      </c>
      <c r="U1230" s="230">
        <f t="shared" si="118"/>
        <v>-2.8E-3</v>
      </c>
      <c r="V1230" s="229">
        <f t="shared" si="119"/>
        <v>3.1309999999999998</v>
      </c>
    </row>
    <row r="1231" spans="2:22">
      <c r="B1231" s="120" t="s">
        <v>2461</v>
      </c>
      <c r="C1231" s="104">
        <v>3.657</v>
      </c>
      <c r="D1231" s="104">
        <v>3.65</v>
      </c>
      <c r="E1231" s="104">
        <v>3.6779999999999999</v>
      </c>
      <c r="F1231" s="104">
        <v>3.6230000000000002</v>
      </c>
      <c r="G1231" s="105">
        <v>-6.1000000000000004E-3</v>
      </c>
      <c r="H1231" s="225"/>
      <c r="I1231" s="225"/>
      <c r="J1231" s="120" t="s">
        <v>2520</v>
      </c>
      <c r="K1231" s="104">
        <v>6.734</v>
      </c>
      <c r="L1231" s="104">
        <v>6.7539999999999996</v>
      </c>
      <c r="M1231" s="104">
        <v>6.7539999999999996</v>
      </c>
      <c r="N1231" s="104">
        <v>6.7290000000000001</v>
      </c>
      <c r="O1231" s="105">
        <v>-4.3E-3</v>
      </c>
      <c r="P1231" s="225"/>
      <c r="Q1231" s="228" t="str">
        <f t="shared" si="114"/>
        <v>13-09-2024</v>
      </c>
      <c r="R1231" s="229">
        <f t="shared" si="115"/>
        <v>3.657</v>
      </c>
      <c r="S1231" s="230">
        <f t="shared" si="116"/>
        <v>-6.1000000000000004E-3</v>
      </c>
      <c r="T1231" s="229">
        <f t="shared" si="117"/>
        <v>6.7919999999999998</v>
      </c>
      <c r="U1231" s="230">
        <f t="shared" si="118"/>
        <v>-2.8E-3</v>
      </c>
      <c r="V1231" s="229">
        <f t="shared" si="119"/>
        <v>3.1349999999999998</v>
      </c>
    </row>
    <row r="1232" spans="2:22">
      <c r="B1232" s="120" t="s">
        <v>2463</v>
      </c>
      <c r="C1232" s="104">
        <v>3.6179999999999999</v>
      </c>
      <c r="D1232" s="104">
        <v>3.6459999999999999</v>
      </c>
      <c r="E1232" s="104">
        <v>3.6619999999999999</v>
      </c>
      <c r="F1232" s="104">
        <v>3.6179999999999999</v>
      </c>
      <c r="G1232" s="105">
        <v>-1.0800000000000001E-2</v>
      </c>
      <c r="H1232" s="225"/>
      <c r="I1232" s="225"/>
      <c r="J1232" s="120" t="s">
        <v>2521</v>
      </c>
      <c r="K1232" s="104">
        <v>6.7190000000000003</v>
      </c>
      <c r="L1232" s="104">
        <v>6.7450000000000001</v>
      </c>
      <c r="M1232" s="104">
        <v>6.7450000000000001</v>
      </c>
      <c r="N1232" s="104">
        <v>6.7160000000000002</v>
      </c>
      <c r="O1232" s="105">
        <v>-2.2000000000000001E-3</v>
      </c>
      <c r="P1232" s="225"/>
      <c r="Q1232" s="228" t="str">
        <f t="shared" si="114"/>
        <v>16-09-2024</v>
      </c>
      <c r="R1232" s="229">
        <f t="shared" si="115"/>
        <v>3.6179999999999999</v>
      </c>
      <c r="S1232" s="230">
        <f t="shared" si="116"/>
        <v>-1.0800000000000001E-2</v>
      </c>
      <c r="T1232" s="229">
        <f t="shared" si="117"/>
        <v>6.7619999999999996</v>
      </c>
      <c r="U1232" s="230">
        <f t="shared" si="118"/>
        <v>-4.4000000000000003E-3</v>
      </c>
      <c r="V1232" s="229">
        <f t="shared" si="119"/>
        <v>3.1439999999999997</v>
      </c>
    </row>
    <row r="1233" spans="2:22">
      <c r="B1233" s="120" t="s">
        <v>2464</v>
      </c>
      <c r="C1233" s="104">
        <v>3.6480000000000001</v>
      </c>
      <c r="D1233" s="104">
        <v>3.6179999999999999</v>
      </c>
      <c r="E1233" s="104">
        <v>3.6549999999999998</v>
      </c>
      <c r="F1233" s="104">
        <v>3.5990000000000002</v>
      </c>
      <c r="G1233" s="105">
        <v>8.3000000000000001E-3</v>
      </c>
      <c r="H1233" s="225"/>
      <c r="I1233" s="225"/>
      <c r="J1233" s="120" t="s">
        <v>2522</v>
      </c>
      <c r="K1233" s="104">
        <v>6.7359999999999998</v>
      </c>
      <c r="L1233" s="104">
        <v>6.7380000000000004</v>
      </c>
      <c r="M1233" s="104">
        <v>6.7380000000000004</v>
      </c>
      <c r="N1233" s="104">
        <v>6.718</v>
      </c>
      <c r="O1233" s="105">
        <v>2.5000000000000001E-3</v>
      </c>
      <c r="P1233" s="225"/>
      <c r="Q1233" s="228" t="str">
        <f t="shared" si="114"/>
        <v>17-09-2024</v>
      </c>
      <c r="R1233" s="229">
        <f t="shared" si="115"/>
        <v>3.6480000000000001</v>
      </c>
      <c r="S1233" s="230">
        <f t="shared" si="116"/>
        <v>8.3000000000000001E-3</v>
      </c>
      <c r="T1233" s="229">
        <f t="shared" si="117"/>
        <v>6.7789999999999999</v>
      </c>
      <c r="U1233" s="230">
        <f t="shared" si="118"/>
        <v>2.5000000000000001E-3</v>
      </c>
      <c r="V1233" s="229">
        <f t="shared" si="119"/>
        <v>3.1309999999999998</v>
      </c>
    </row>
    <row r="1234" spans="2:22">
      <c r="B1234" s="120" t="s">
        <v>2523</v>
      </c>
      <c r="C1234" s="104">
        <v>3.7130000000000001</v>
      </c>
      <c r="D1234" s="104">
        <v>3.6419999999999999</v>
      </c>
      <c r="E1234" s="104">
        <v>3.7210000000000001</v>
      </c>
      <c r="F1234" s="104">
        <v>3.6339999999999999</v>
      </c>
      <c r="G1234" s="105">
        <v>1.7999999999999999E-2</v>
      </c>
      <c r="H1234" s="225"/>
      <c r="I1234" s="225"/>
      <c r="J1234" s="120" t="s">
        <v>2524</v>
      </c>
      <c r="K1234" s="104">
        <v>6.72</v>
      </c>
      <c r="L1234" s="104">
        <v>6.7169999999999996</v>
      </c>
      <c r="M1234" s="104">
        <v>6.726</v>
      </c>
      <c r="N1234" s="104">
        <v>6.7089999999999996</v>
      </c>
      <c r="O1234" s="105">
        <v>-2.3999999999999998E-3</v>
      </c>
      <c r="P1234" s="225"/>
      <c r="Q1234" s="228">
        <f t="shared" si="114"/>
        <v>0</v>
      </c>
      <c r="R1234" s="229">
        <f t="shared" si="115"/>
        <v>0</v>
      </c>
      <c r="S1234" s="230">
        <f t="shared" si="116"/>
        <v>0</v>
      </c>
      <c r="T1234" s="229">
        <f t="shared" si="117"/>
        <v>0</v>
      </c>
      <c r="U1234" s="230">
        <f t="shared" si="118"/>
        <v>0</v>
      </c>
      <c r="V1234" s="229">
        <f t="shared" si="119"/>
        <v>0</v>
      </c>
    </row>
    <row r="1235" spans="2:22">
      <c r="B1235" s="120" t="s">
        <v>2465</v>
      </c>
      <c r="C1235" s="104">
        <v>3.7189999999999999</v>
      </c>
      <c r="D1235" s="104">
        <v>3.7149999999999999</v>
      </c>
      <c r="E1235" s="104">
        <v>3.7679999999999998</v>
      </c>
      <c r="F1235" s="104">
        <v>3.6909999999999998</v>
      </c>
      <c r="G1235" s="105">
        <v>1.5E-3</v>
      </c>
      <c r="H1235" s="225"/>
      <c r="I1235" s="225"/>
      <c r="J1235" s="120" t="s">
        <v>2525</v>
      </c>
      <c r="K1235" s="104">
        <v>6.6749999999999998</v>
      </c>
      <c r="L1235" s="104">
        <v>6.6719999999999997</v>
      </c>
      <c r="M1235" s="104">
        <v>6.681</v>
      </c>
      <c r="N1235" s="104">
        <v>6.6660000000000004</v>
      </c>
      <c r="O1235" s="105">
        <v>-6.7000000000000002E-3</v>
      </c>
      <c r="P1235" s="225"/>
      <c r="Q1235" s="228" t="str">
        <f t="shared" si="114"/>
        <v>19-09-2024</v>
      </c>
      <c r="R1235" s="229">
        <f t="shared" si="115"/>
        <v>3.7189999999999999</v>
      </c>
      <c r="S1235" s="230">
        <f t="shared" si="116"/>
        <v>1.5E-3</v>
      </c>
      <c r="T1235" s="229">
        <f t="shared" si="117"/>
        <v>6.758</v>
      </c>
      <c r="U1235" s="230">
        <f t="shared" si="118"/>
        <v>-3.0999999999999999E-3</v>
      </c>
      <c r="V1235" s="229">
        <f t="shared" si="119"/>
        <v>3.0390000000000001</v>
      </c>
    </row>
    <row r="1236" spans="2:22">
      <c r="B1236" s="120" t="s">
        <v>2467</v>
      </c>
      <c r="C1236" s="104">
        <v>3.7410000000000001</v>
      </c>
      <c r="D1236" s="104">
        <v>3.7130000000000001</v>
      </c>
      <c r="E1236" s="104">
        <v>3.7639999999999998</v>
      </c>
      <c r="F1236" s="104">
        <v>3.7</v>
      </c>
      <c r="G1236" s="105">
        <v>6.1000000000000004E-3</v>
      </c>
      <c r="H1236" s="225"/>
      <c r="I1236" s="225"/>
      <c r="J1236" s="120" t="s">
        <v>2526</v>
      </c>
      <c r="K1236" s="104">
        <v>6.681</v>
      </c>
      <c r="L1236" s="104">
        <v>6.6459999999999999</v>
      </c>
      <c r="M1236" s="104">
        <v>6.69</v>
      </c>
      <c r="N1236" s="104">
        <v>6.6310000000000002</v>
      </c>
      <c r="O1236" s="105">
        <v>8.9999999999999998E-4</v>
      </c>
      <c r="P1236" s="225"/>
      <c r="Q1236" s="228" t="str">
        <f t="shared" si="114"/>
        <v>20-09-2024</v>
      </c>
      <c r="R1236" s="229">
        <f t="shared" si="115"/>
        <v>3.7410000000000001</v>
      </c>
      <c r="S1236" s="230">
        <f t="shared" si="116"/>
        <v>6.1000000000000004E-3</v>
      </c>
      <c r="T1236" s="229">
        <f t="shared" si="117"/>
        <v>6.7610000000000001</v>
      </c>
      <c r="U1236" s="230">
        <f t="shared" si="118"/>
        <v>4.0000000000000002E-4</v>
      </c>
      <c r="V1236" s="229">
        <f t="shared" si="119"/>
        <v>3.02</v>
      </c>
    </row>
    <row r="1237" spans="2:22">
      <c r="B1237" s="120" t="s">
        <v>2468</v>
      </c>
      <c r="C1237" s="104">
        <v>3.7509999999999999</v>
      </c>
      <c r="D1237" s="104">
        <v>3.7570000000000001</v>
      </c>
      <c r="E1237" s="104">
        <v>3.794</v>
      </c>
      <c r="F1237" s="104">
        <v>3.73</v>
      </c>
      <c r="G1237" s="105">
        <v>2.5000000000000001E-3</v>
      </c>
      <c r="H1237" s="225"/>
      <c r="I1237" s="225"/>
      <c r="J1237" s="120" t="s">
        <v>2527</v>
      </c>
      <c r="K1237" s="104">
        <v>6.6829999999999998</v>
      </c>
      <c r="L1237" s="104">
        <v>6.7</v>
      </c>
      <c r="M1237" s="104">
        <v>6.702</v>
      </c>
      <c r="N1237" s="104">
        <v>6.673</v>
      </c>
      <c r="O1237" s="105">
        <v>2.9999999999999997E-4</v>
      </c>
      <c r="P1237" s="225"/>
      <c r="Q1237" s="228" t="str">
        <f t="shared" si="114"/>
        <v>23-09-2024</v>
      </c>
      <c r="R1237" s="229">
        <f t="shared" si="115"/>
        <v>3.7509999999999999</v>
      </c>
      <c r="S1237" s="230">
        <f t="shared" si="116"/>
        <v>2.5000000000000001E-3</v>
      </c>
      <c r="T1237" s="229">
        <f t="shared" si="117"/>
        <v>6.7670000000000003</v>
      </c>
      <c r="U1237" s="230">
        <f t="shared" si="118"/>
        <v>8.9999999999999998E-4</v>
      </c>
      <c r="V1237" s="229">
        <f t="shared" si="119"/>
        <v>3.0160000000000005</v>
      </c>
    </row>
    <row r="1238" spans="2:22">
      <c r="B1238" s="120" t="s">
        <v>2469</v>
      </c>
      <c r="C1238" s="104">
        <v>3.7320000000000002</v>
      </c>
      <c r="D1238" s="104">
        <v>3.7450000000000001</v>
      </c>
      <c r="E1238" s="104">
        <v>3.81</v>
      </c>
      <c r="F1238" s="104">
        <v>3.726</v>
      </c>
      <c r="G1238" s="105">
        <v>-5.1000000000000004E-3</v>
      </c>
      <c r="H1238" s="225"/>
      <c r="I1238" s="225"/>
      <c r="J1238" s="120" t="s">
        <v>2528</v>
      </c>
      <c r="K1238" s="104">
        <v>6.6779999999999999</v>
      </c>
      <c r="L1238" s="104">
        <v>6.7009999999999996</v>
      </c>
      <c r="M1238" s="104">
        <v>6.7009999999999996</v>
      </c>
      <c r="N1238" s="104">
        <v>6.6749999999999998</v>
      </c>
      <c r="O1238" s="105">
        <v>-6.9999999999999999E-4</v>
      </c>
      <c r="P1238" s="225"/>
      <c r="Q1238" s="228" t="str">
        <f t="shared" si="114"/>
        <v>24-09-2024</v>
      </c>
      <c r="R1238" s="229">
        <f t="shared" si="115"/>
        <v>3.7320000000000002</v>
      </c>
      <c r="S1238" s="230">
        <f t="shared" si="116"/>
        <v>-5.1000000000000004E-3</v>
      </c>
      <c r="T1238" s="229">
        <f t="shared" si="117"/>
        <v>6.7610000000000001</v>
      </c>
      <c r="U1238" s="230">
        <f t="shared" si="118"/>
        <v>-8.9999999999999998E-4</v>
      </c>
      <c r="V1238" s="229">
        <f t="shared" si="119"/>
        <v>3.0289999999999999</v>
      </c>
    </row>
    <row r="1239" spans="2:22">
      <c r="B1239" s="120" t="s">
        <v>2470</v>
      </c>
      <c r="C1239" s="104">
        <v>3.7909999999999999</v>
      </c>
      <c r="D1239" s="104">
        <v>3.7320000000000002</v>
      </c>
      <c r="E1239" s="104">
        <v>3.7930000000000001</v>
      </c>
      <c r="F1239" s="104">
        <v>3.726</v>
      </c>
      <c r="G1239" s="105">
        <v>1.5800000000000002E-2</v>
      </c>
      <c r="H1239" s="225"/>
      <c r="I1239" s="225"/>
      <c r="J1239" s="120" t="s">
        <v>2529</v>
      </c>
      <c r="K1239" s="104">
        <v>6.694</v>
      </c>
      <c r="L1239" s="104">
        <v>6.6959999999999997</v>
      </c>
      <c r="M1239" s="104">
        <v>6.7</v>
      </c>
      <c r="N1239" s="104">
        <v>6.68</v>
      </c>
      <c r="O1239" s="105">
        <v>2.3999999999999998E-3</v>
      </c>
      <c r="P1239" s="225"/>
      <c r="Q1239" s="228" t="str">
        <f t="shared" si="114"/>
        <v>25-09-2024</v>
      </c>
      <c r="R1239" s="229">
        <f t="shared" si="115"/>
        <v>3.7909999999999999</v>
      </c>
      <c r="S1239" s="230">
        <f t="shared" si="116"/>
        <v>1.5800000000000002E-2</v>
      </c>
      <c r="T1239" s="229">
        <f t="shared" si="117"/>
        <v>6.7380000000000004</v>
      </c>
      <c r="U1239" s="230">
        <f t="shared" si="118"/>
        <v>-3.3999999999999998E-3</v>
      </c>
      <c r="V1239" s="229">
        <f t="shared" si="119"/>
        <v>2.9470000000000005</v>
      </c>
    </row>
    <row r="1240" spans="2:22">
      <c r="B1240" s="120" t="s">
        <v>2471</v>
      </c>
      <c r="C1240" s="104">
        <v>3.7959999999999998</v>
      </c>
      <c r="D1240" s="104">
        <v>3.7829999999999999</v>
      </c>
      <c r="E1240" s="104">
        <v>3.8210000000000002</v>
      </c>
      <c r="F1240" s="104">
        <v>3.754</v>
      </c>
      <c r="G1240" s="105">
        <v>1.5E-3</v>
      </c>
      <c r="H1240" s="225"/>
      <c r="I1240" s="225"/>
      <c r="J1240" s="119">
        <v>45718</v>
      </c>
      <c r="K1240" s="104">
        <v>6.67</v>
      </c>
      <c r="L1240" s="104">
        <v>6.7030000000000003</v>
      </c>
      <c r="M1240" s="104">
        <v>6.7089999999999996</v>
      </c>
      <c r="N1240" s="104">
        <v>6.6589999999999998</v>
      </c>
      <c r="O1240" s="105">
        <v>-3.5999999999999999E-3</v>
      </c>
      <c r="P1240" s="225"/>
      <c r="Q1240" s="228" t="str">
        <f t="shared" si="114"/>
        <v>26-09-2024</v>
      </c>
      <c r="R1240" s="229">
        <f t="shared" si="115"/>
        <v>3.7959999999999998</v>
      </c>
      <c r="S1240" s="230">
        <f t="shared" si="116"/>
        <v>1.5E-3</v>
      </c>
      <c r="T1240" s="229">
        <f t="shared" si="117"/>
        <v>6.718</v>
      </c>
      <c r="U1240" s="230">
        <f t="shared" si="118"/>
        <v>-3.0000000000000001E-3</v>
      </c>
      <c r="V1240" s="229">
        <f t="shared" si="119"/>
        <v>2.9220000000000002</v>
      </c>
    </row>
    <row r="1241" spans="2:22">
      <c r="B1241" s="120" t="s">
        <v>2472</v>
      </c>
      <c r="C1241" s="104">
        <v>3.7509999999999999</v>
      </c>
      <c r="D1241" s="104">
        <v>3.7919999999999998</v>
      </c>
      <c r="E1241" s="104">
        <v>3.8090000000000002</v>
      </c>
      <c r="F1241" s="104">
        <v>3.7410000000000001</v>
      </c>
      <c r="G1241" s="105">
        <v>-1.2E-2</v>
      </c>
      <c r="H1241" s="225"/>
      <c r="I1241" s="225"/>
      <c r="J1241" s="119">
        <v>45749</v>
      </c>
      <c r="K1241" s="104">
        <v>6.6719999999999997</v>
      </c>
      <c r="L1241" s="104">
        <v>6.68</v>
      </c>
      <c r="M1241" s="104">
        <v>6.68</v>
      </c>
      <c r="N1241" s="104">
        <v>6.6660000000000004</v>
      </c>
      <c r="O1241" s="105">
        <v>2.9999999999999997E-4</v>
      </c>
      <c r="P1241" s="225"/>
      <c r="Q1241" s="228" t="str">
        <f t="shared" si="114"/>
        <v>27-09-2024</v>
      </c>
      <c r="R1241" s="229">
        <f t="shared" si="115"/>
        <v>3.7509999999999999</v>
      </c>
      <c r="S1241" s="230">
        <f t="shared" si="116"/>
        <v>-1.2E-2</v>
      </c>
      <c r="T1241" s="229">
        <f t="shared" si="117"/>
        <v>6.7590000000000003</v>
      </c>
      <c r="U1241" s="230">
        <f t="shared" si="118"/>
        <v>6.1000000000000004E-3</v>
      </c>
      <c r="V1241" s="229">
        <f t="shared" si="119"/>
        <v>3.0080000000000005</v>
      </c>
    </row>
    <row r="1242" spans="2:22">
      <c r="B1242" s="120" t="s">
        <v>2473</v>
      </c>
      <c r="C1242" s="104">
        <v>3.7869999999999999</v>
      </c>
      <c r="D1242" s="104">
        <v>3.7530000000000001</v>
      </c>
      <c r="E1242" s="104">
        <v>3.806</v>
      </c>
      <c r="F1242" s="104">
        <v>3.7490000000000001</v>
      </c>
      <c r="G1242" s="105">
        <v>9.5999999999999992E-3</v>
      </c>
      <c r="H1242" s="225"/>
      <c r="I1242" s="225"/>
      <c r="J1242" s="119">
        <v>45779</v>
      </c>
      <c r="K1242" s="104">
        <v>6.6639999999999997</v>
      </c>
      <c r="L1242" s="104">
        <v>6.6740000000000004</v>
      </c>
      <c r="M1242" s="104">
        <v>6.6740000000000004</v>
      </c>
      <c r="N1242" s="104">
        <v>6.6529999999999996</v>
      </c>
      <c r="O1242" s="105">
        <v>-1.1999999999999999E-3</v>
      </c>
      <c r="P1242" s="225"/>
      <c r="Q1242" s="228" t="str">
        <f t="shared" si="114"/>
        <v>30-09-2024</v>
      </c>
      <c r="R1242" s="229">
        <f t="shared" si="115"/>
        <v>3.7869999999999999</v>
      </c>
      <c r="S1242" s="230">
        <f t="shared" si="116"/>
        <v>9.5999999999999992E-3</v>
      </c>
      <c r="T1242" s="229">
        <f t="shared" si="117"/>
        <v>6.75</v>
      </c>
      <c r="U1242" s="230">
        <f t="shared" si="118"/>
        <v>-1.2999999999999999E-3</v>
      </c>
      <c r="V1242" s="229">
        <f t="shared" si="119"/>
        <v>2.9630000000000001</v>
      </c>
    </row>
    <row r="1243" spans="2:22">
      <c r="B1243" s="119">
        <v>45301</v>
      </c>
      <c r="C1243" s="104">
        <v>3.7309999999999999</v>
      </c>
      <c r="D1243" s="104">
        <v>3.7789999999999999</v>
      </c>
      <c r="E1243" s="104">
        <v>3.79</v>
      </c>
      <c r="F1243" s="104">
        <v>3.6960000000000002</v>
      </c>
      <c r="G1243" s="105">
        <v>-1.46E-2</v>
      </c>
      <c r="H1243" s="225"/>
      <c r="I1243" s="225"/>
      <c r="J1243" s="119">
        <v>45810</v>
      </c>
      <c r="K1243" s="104">
        <v>6.657</v>
      </c>
      <c r="L1243" s="104">
        <v>6.649</v>
      </c>
      <c r="M1243" s="104">
        <v>6.6589999999999998</v>
      </c>
      <c r="N1243" s="104">
        <v>6.649</v>
      </c>
      <c r="O1243" s="105">
        <v>-1.1000000000000001E-3</v>
      </c>
      <c r="P1243" s="225"/>
      <c r="Q1243" s="228">
        <f t="shared" si="114"/>
        <v>45301</v>
      </c>
      <c r="R1243" s="229">
        <f t="shared" si="115"/>
        <v>3.7309999999999999</v>
      </c>
      <c r="S1243" s="230">
        <f t="shared" si="116"/>
        <v>-1.46E-2</v>
      </c>
      <c r="T1243" s="229">
        <f t="shared" si="117"/>
        <v>6.7320000000000002</v>
      </c>
      <c r="U1243" s="230">
        <f t="shared" si="118"/>
        <v>-2.7000000000000001E-3</v>
      </c>
      <c r="V1243" s="229">
        <f t="shared" si="119"/>
        <v>3.0010000000000003</v>
      </c>
    </row>
    <row r="1244" spans="2:22">
      <c r="B1244" s="119">
        <v>45332</v>
      </c>
      <c r="C1244" s="104">
        <v>3.7829999999999999</v>
      </c>
      <c r="D1244" s="104">
        <v>3.7330000000000001</v>
      </c>
      <c r="E1244" s="104">
        <v>3.8170000000000002</v>
      </c>
      <c r="F1244" s="104">
        <v>3.7240000000000002</v>
      </c>
      <c r="G1244" s="105">
        <v>1.37E-2</v>
      </c>
      <c r="H1244" s="225"/>
      <c r="I1244" s="225"/>
      <c r="J1244" s="119">
        <v>45840</v>
      </c>
      <c r="K1244" s="104">
        <v>6.6989999999999998</v>
      </c>
      <c r="L1244" s="104">
        <v>6.6680000000000001</v>
      </c>
      <c r="M1244" s="104">
        <v>6.71</v>
      </c>
      <c r="N1244" s="104">
        <v>6.6520000000000001</v>
      </c>
      <c r="O1244" s="105">
        <v>6.3E-3</v>
      </c>
      <c r="P1244" s="225"/>
      <c r="Q1244" s="228">
        <f t="shared" si="114"/>
        <v>0</v>
      </c>
      <c r="R1244" s="229">
        <f t="shared" si="115"/>
        <v>0</v>
      </c>
      <c r="S1244" s="230">
        <f t="shared" si="116"/>
        <v>0</v>
      </c>
      <c r="T1244" s="229">
        <f t="shared" si="117"/>
        <v>0</v>
      </c>
      <c r="U1244" s="230">
        <f t="shared" si="118"/>
        <v>0</v>
      </c>
      <c r="V1244" s="229">
        <f t="shared" si="119"/>
        <v>0</v>
      </c>
    </row>
    <row r="1245" spans="2:22">
      <c r="B1245" s="119">
        <v>45361</v>
      </c>
      <c r="C1245" s="104">
        <v>3.8460000000000001</v>
      </c>
      <c r="D1245" s="104">
        <v>3.7890000000000001</v>
      </c>
      <c r="E1245" s="104">
        <v>3.855</v>
      </c>
      <c r="F1245" s="104">
        <v>3.7850000000000001</v>
      </c>
      <c r="G1245" s="105">
        <v>1.67E-2</v>
      </c>
      <c r="H1245" s="225"/>
      <c r="I1245" s="225"/>
      <c r="J1245" s="119">
        <v>45932</v>
      </c>
      <c r="K1245" s="104">
        <v>6.7130000000000001</v>
      </c>
      <c r="L1245" s="104">
        <v>6.7169999999999996</v>
      </c>
      <c r="M1245" s="104">
        <v>6.7279999999999998</v>
      </c>
      <c r="N1245" s="104">
        <v>6.7089999999999996</v>
      </c>
      <c r="O1245" s="105">
        <v>2.0999999999999999E-3</v>
      </c>
      <c r="P1245" s="225"/>
      <c r="Q1245" s="228">
        <f t="shared" si="114"/>
        <v>45361</v>
      </c>
      <c r="R1245" s="229">
        <f t="shared" si="115"/>
        <v>3.8460000000000001</v>
      </c>
      <c r="S1245" s="230">
        <f t="shared" si="116"/>
        <v>1.67E-2</v>
      </c>
      <c r="T1245" s="229">
        <f t="shared" si="117"/>
        <v>6.7770000000000001</v>
      </c>
      <c r="U1245" s="230">
        <f t="shared" si="118"/>
        <v>6.7000000000000002E-3</v>
      </c>
      <c r="V1245" s="229">
        <f t="shared" si="119"/>
        <v>2.931</v>
      </c>
    </row>
    <row r="1246" spans="2:22">
      <c r="B1246" s="119">
        <v>45392</v>
      </c>
      <c r="C1246" s="104">
        <v>3.9809999999999999</v>
      </c>
      <c r="D1246" s="104">
        <v>3.8439999999999999</v>
      </c>
      <c r="E1246" s="104">
        <v>3.9849999999999999</v>
      </c>
      <c r="F1246" s="104">
        <v>3.8340000000000001</v>
      </c>
      <c r="G1246" s="105">
        <v>3.5200000000000002E-2</v>
      </c>
      <c r="H1246" s="225"/>
      <c r="I1246" s="225"/>
      <c r="J1246" s="119">
        <v>45963</v>
      </c>
      <c r="K1246" s="104">
        <v>6.6970000000000001</v>
      </c>
      <c r="L1246" s="104">
        <v>6.6879999999999997</v>
      </c>
      <c r="M1246" s="104">
        <v>6.6989999999999998</v>
      </c>
      <c r="N1246" s="104">
        <v>6.6849999999999996</v>
      </c>
      <c r="O1246" s="105">
        <v>-2.3999999999999998E-3</v>
      </c>
      <c r="P1246" s="225"/>
      <c r="Q1246" s="228">
        <f t="shared" si="114"/>
        <v>45392</v>
      </c>
      <c r="R1246" s="229">
        <f t="shared" si="115"/>
        <v>3.9809999999999999</v>
      </c>
      <c r="S1246" s="230">
        <f t="shared" si="116"/>
        <v>3.5200000000000002E-2</v>
      </c>
      <c r="T1246" s="229">
        <f t="shared" si="117"/>
        <v>6.8289999999999997</v>
      </c>
      <c r="U1246" s="230">
        <f t="shared" si="118"/>
        <v>7.7000000000000002E-3</v>
      </c>
      <c r="V1246" s="229">
        <f t="shared" si="119"/>
        <v>2.8479999999999999</v>
      </c>
    </row>
    <row r="1247" spans="2:22">
      <c r="B1247" s="119">
        <v>45483</v>
      </c>
      <c r="C1247" s="104">
        <v>4.0259999999999998</v>
      </c>
      <c r="D1247" s="104">
        <v>3.9809999999999999</v>
      </c>
      <c r="E1247" s="104">
        <v>4.0330000000000004</v>
      </c>
      <c r="F1247" s="104">
        <v>3.9670000000000001</v>
      </c>
      <c r="G1247" s="105">
        <v>1.1299999999999999E-2</v>
      </c>
      <c r="H1247" s="225"/>
      <c r="I1247" s="225"/>
      <c r="J1247" s="119">
        <v>45993</v>
      </c>
      <c r="K1247" s="104">
        <v>6.6970000000000001</v>
      </c>
      <c r="L1247" s="104">
        <v>6.71</v>
      </c>
      <c r="M1247" s="104">
        <v>6.71</v>
      </c>
      <c r="N1247" s="104">
        <v>6.6929999999999996</v>
      </c>
      <c r="O1247" s="105">
        <v>0</v>
      </c>
      <c r="P1247" s="225"/>
      <c r="Q1247" s="228">
        <f t="shared" si="114"/>
        <v>45483</v>
      </c>
      <c r="R1247" s="229">
        <f t="shared" si="115"/>
        <v>4.0259999999999998</v>
      </c>
      <c r="S1247" s="230">
        <f t="shared" si="116"/>
        <v>1.1299999999999999E-2</v>
      </c>
      <c r="T1247" s="229">
        <f t="shared" si="117"/>
        <v>6.8460000000000001</v>
      </c>
      <c r="U1247" s="230">
        <f t="shared" si="118"/>
        <v>2.5000000000000001E-3</v>
      </c>
      <c r="V1247" s="229">
        <f t="shared" si="119"/>
        <v>2.8200000000000003</v>
      </c>
    </row>
    <row r="1248" spans="2:22">
      <c r="B1248" s="119">
        <v>45514</v>
      </c>
      <c r="C1248" s="104">
        <v>4.0350000000000001</v>
      </c>
      <c r="D1248" s="104">
        <v>4.0199999999999996</v>
      </c>
      <c r="E1248" s="104">
        <v>4.0570000000000004</v>
      </c>
      <c r="F1248" s="104">
        <v>3.996</v>
      </c>
      <c r="G1248" s="105">
        <v>2.2000000000000001E-3</v>
      </c>
      <c r="H1248" s="225"/>
      <c r="I1248" s="225"/>
      <c r="J1248" s="120" t="s">
        <v>2530</v>
      </c>
      <c r="K1248" s="104">
        <v>6.7119999999999997</v>
      </c>
      <c r="L1248" s="104">
        <v>6.7229999999999999</v>
      </c>
      <c r="M1248" s="104">
        <v>6.7229999999999999</v>
      </c>
      <c r="N1248" s="104">
        <v>6.6989999999999998</v>
      </c>
      <c r="O1248" s="105">
        <v>2.2000000000000001E-3</v>
      </c>
      <c r="P1248" s="225"/>
      <c r="Q1248" s="228">
        <f t="shared" si="114"/>
        <v>45514</v>
      </c>
      <c r="R1248" s="229">
        <f t="shared" si="115"/>
        <v>4.0350000000000001</v>
      </c>
      <c r="S1248" s="230">
        <f t="shared" si="116"/>
        <v>2.2000000000000001E-3</v>
      </c>
      <c r="T1248" s="229">
        <f t="shared" si="117"/>
        <v>6.806</v>
      </c>
      <c r="U1248" s="230">
        <f t="shared" si="118"/>
        <v>-5.7999999999999996E-3</v>
      </c>
      <c r="V1248" s="229">
        <f t="shared" si="119"/>
        <v>2.7709999999999999</v>
      </c>
    </row>
    <row r="1249" spans="2:22">
      <c r="B1249" s="119">
        <v>45545</v>
      </c>
      <c r="C1249" s="104">
        <v>4.0670000000000002</v>
      </c>
      <c r="D1249" s="104">
        <v>4.0179999999999998</v>
      </c>
      <c r="E1249" s="104">
        <v>4.0780000000000003</v>
      </c>
      <c r="F1249" s="104">
        <v>4.0060000000000002</v>
      </c>
      <c r="G1249" s="105">
        <v>7.9000000000000008E-3</v>
      </c>
      <c r="H1249" s="225"/>
      <c r="I1249" s="225"/>
      <c r="J1249" s="120" t="s">
        <v>2531</v>
      </c>
      <c r="K1249" s="104">
        <v>6.7050000000000001</v>
      </c>
      <c r="L1249" s="104">
        <v>6.7089999999999996</v>
      </c>
      <c r="M1249" s="104">
        <v>6.71</v>
      </c>
      <c r="N1249" s="104">
        <v>6.6989999999999998</v>
      </c>
      <c r="O1249" s="105">
        <v>-1E-3</v>
      </c>
      <c r="P1249" s="225"/>
      <c r="Q1249" s="228">
        <f t="shared" si="114"/>
        <v>45545</v>
      </c>
      <c r="R1249" s="229">
        <f t="shared" si="115"/>
        <v>4.0670000000000002</v>
      </c>
      <c r="S1249" s="230">
        <f t="shared" si="116"/>
        <v>7.9000000000000008E-3</v>
      </c>
      <c r="T1249" s="229">
        <f t="shared" si="117"/>
        <v>6.766</v>
      </c>
      <c r="U1249" s="230">
        <f t="shared" si="118"/>
        <v>-5.8999999999999999E-3</v>
      </c>
      <c r="V1249" s="229">
        <f t="shared" si="119"/>
        <v>2.6989999999999998</v>
      </c>
    </row>
    <row r="1250" spans="2:22">
      <c r="B1250" s="119">
        <v>45575</v>
      </c>
      <c r="C1250" s="104">
        <v>4.0940000000000003</v>
      </c>
      <c r="D1250" s="104">
        <v>4.0730000000000004</v>
      </c>
      <c r="E1250" s="104">
        <v>4.12</v>
      </c>
      <c r="F1250" s="104">
        <v>4.0510000000000002</v>
      </c>
      <c r="G1250" s="105">
        <v>6.6E-3</v>
      </c>
      <c r="H1250" s="225"/>
      <c r="I1250" s="225"/>
      <c r="J1250" s="120" t="s">
        <v>2532</v>
      </c>
      <c r="K1250" s="104">
        <v>6.6920000000000002</v>
      </c>
      <c r="L1250" s="104">
        <v>6.694</v>
      </c>
      <c r="M1250" s="104">
        <v>6.694</v>
      </c>
      <c r="N1250" s="104">
        <v>6.6870000000000003</v>
      </c>
      <c r="O1250" s="105">
        <v>-1.9E-3</v>
      </c>
      <c r="P1250" s="225"/>
      <c r="Q1250" s="228">
        <f t="shared" si="114"/>
        <v>45575</v>
      </c>
      <c r="R1250" s="229">
        <f t="shared" si="115"/>
        <v>4.0940000000000003</v>
      </c>
      <c r="S1250" s="230">
        <f t="shared" si="116"/>
        <v>6.6E-3</v>
      </c>
      <c r="T1250" s="229">
        <f t="shared" si="117"/>
        <v>6.7759999999999998</v>
      </c>
      <c r="U1250" s="230">
        <f t="shared" si="118"/>
        <v>1.5E-3</v>
      </c>
      <c r="V1250" s="229">
        <f t="shared" si="119"/>
        <v>2.6819999999999995</v>
      </c>
    </row>
    <row r="1251" spans="2:22">
      <c r="B1251" s="119">
        <v>45606</v>
      </c>
      <c r="C1251" s="104">
        <v>4.0730000000000004</v>
      </c>
      <c r="D1251" s="104">
        <v>4.069</v>
      </c>
      <c r="E1251" s="104">
        <v>4.1180000000000003</v>
      </c>
      <c r="F1251" s="104">
        <v>4.0590000000000002</v>
      </c>
      <c r="G1251" s="105">
        <v>-5.1000000000000004E-3</v>
      </c>
      <c r="H1251" s="225"/>
      <c r="I1251" s="225"/>
      <c r="J1251" s="120" t="s">
        <v>2533</v>
      </c>
      <c r="K1251" s="104">
        <v>6.6820000000000004</v>
      </c>
      <c r="L1251" s="104">
        <v>6.7</v>
      </c>
      <c r="M1251" s="104">
        <v>6.7</v>
      </c>
      <c r="N1251" s="104">
        <v>6.68</v>
      </c>
      <c r="O1251" s="105">
        <v>-1.5E-3</v>
      </c>
      <c r="P1251" s="225"/>
      <c r="Q1251" s="228">
        <f t="shared" si="114"/>
        <v>45606</v>
      </c>
      <c r="R1251" s="229">
        <f t="shared" si="115"/>
        <v>4.0730000000000004</v>
      </c>
      <c r="S1251" s="230">
        <f t="shared" si="116"/>
        <v>-5.1000000000000004E-3</v>
      </c>
      <c r="T1251" s="229">
        <f t="shared" si="117"/>
        <v>6.7880000000000003</v>
      </c>
      <c r="U1251" s="230">
        <f t="shared" si="118"/>
        <v>1.8E-3</v>
      </c>
      <c r="V1251" s="229">
        <f t="shared" si="119"/>
        <v>2.7149999999999999</v>
      </c>
    </row>
    <row r="1252" spans="2:22">
      <c r="B1252" s="120" t="s">
        <v>2475</v>
      </c>
      <c r="C1252" s="104">
        <v>4.0380000000000003</v>
      </c>
      <c r="D1252" s="104">
        <v>4.0999999999999996</v>
      </c>
      <c r="E1252" s="104">
        <v>4.1040000000000001</v>
      </c>
      <c r="F1252" s="104">
        <v>4.0259999999999998</v>
      </c>
      <c r="G1252" s="105">
        <v>-8.6E-3</v>
      </c>
      <c r="H1252" s="225"/>
      <c r="I1252" s="225"/>
      <c r="J1252" s="120" t="s">
        <v>2534</v>
      </c>
      <c r="K1252" s="104">
        <v>6.7030000000000003</v>
      </c>
      <c r="L1252" s="104">
        <v>6.6820000000000004</v>
      </c>
      <c r="M1252" s="104">
        <v>6.7050000000000001</v>
      </c>
      <c r="N1252" s="104">
        <v>6.68</v>
      </c>
      <c r="O1252" s="105">
        <v>3.0999999999999999E-3</v>
      </c>
      <c r="P1252" s="225"/>
      <c r="Q1252" s="228" t="str">
        <f t="shared" si="114"/>
        <v>15-10-2024</v>
      </c>
      <c r="R1252" s="229">
        <f t="shared" si="115"/>
        <v>4.0380000000000003</v>
      </c>
      <c r="S1252" s="230">
        <f t="shared" si="116"/>
        <v>-8.6E-3</v>
      </c>
      <c r="T1252" s="229">
        <f t="shared" si="117"/>
        <v>6.7690000000000001</v>
      </c>
      <c r="U1252" s="230">
        <f t="shared" si="118"/>
        <v>-1.9E-3</v>
      </c>
      <c r="V1252" s="229">
        <f t="shared" si="119"/>
        <v>2.7309999999999999</v>
      </c>
    </row>
    <row r="1253" spans="2:22">
      <c r="B1253" s="120" t="s">
        <v>2477</v>
      </c>
      <c r="C1253" s="104">
        <v>4.016</v>
      </c>
      <c r="D1253" s="104">
        <v>4.0369999999999999</v>
      </c>
      <c r="E1253" s="104">
        <v>4.0430000000000001</v>
      </c>
      <c r="F1253" s="104">
        <v>3.9950000000000001</v>
      </c>
      <c r="G1253" s="105">
        <v>-5.4000000000000003E-3</v>
      </c>
      <c r="H1253" s="225"/>
      <c r="I1253" s="225"/>
      <c r="J1253" s="120" t="s">
        <v>2535</v>
      </c>
      <c r="K1253" s="104">
        <v>6.7080000000000002</v>
      </c>
      <c r="L1253" s="104">
        <v>6.7030000000000003</v>
      </c>
      <c r="M1253" s="104">
        <v>6.7140000000000004</v>
      </c>
      <c r="N1253" s="104">
        <v>6.7009999999999996</v>
      </c>
      <c r="O1253" s="105">
        <v>6.9999999999999999E-4</v>
      </c>
      <c r="P1253" s="225"/>
      <c r="Q1253" s="228" t="str">
        <f t="shared" si="114"/>
        <v>16-10-2024</v>
      </c>
      <c r="R1253" s="229">
        <f t="shared" si="115"/>
        <v>4.016</v>
      </c>
      <c r="S1253" s="230">
        <f t="shared" si="116"/>
        <v>-5.4000000000000003E-3</v>
      </c>
      <c r="T1253" s="229">
        <f t="shared" si="117"/>
        <v>6.7729999999999997</v>
      </c>
      <c r="U1253" s="230">
        <f t="shared" si="118"/>
        <v>5.9999999999999995E-4</v>
      </c>
      <c r="V1253" s="229">
        <f t="shared" si="119"/>
        <v>2.7569999999999997</v>
      </c>
    </row>
    <row r="1254" spans="2:22">
      <c r="B1254" s="120" t="s">
        <v>2478</v>
      </c>
      <c r="C1254" s="104">
        <v>4.0960000000000001</v>
      </c>
      <c r="D1254" s="104">
        <v>4.0220000000000002</v>
      </c>
      <c r="E1254" s="104">
        <v>4.0999999999999996</v>
      </c>
      <c r="F1254" s="104">
        <v>4.0179999999999998</v>
      </c>
      <c r="G1254" s="105">
        <v>1.9900000000000001E-2</v>
      </c>
      <c r="H1254" s="225"/>
      <c r="I1254" s="225"/>
      <c r="J1254" s="120" t="s">
        <v>2536</v>
      </c>
      <c r="K1254" s="104">
        <v>6.7</v>
      </c>
      <c r="L1254" s="104">
        <v>6.6959999999999997</v>
      </c>
      <c r="M1254" s="104">
        <v>6.7069999999999999</v>
      </c>
      <c r="N1254" s="104">
        <v>6.6929999999999996</v>
      </c>
      <c r="O1254" s="105">
        <v>-1.1999999999999999E-3</v>
      </c>
      <c r="P1254" s="225"/>
      <c r="Q1254" s="228" t="str">
        <f t="shared" si="114"/>
        <v>17-10-2024</v>
      </c>
      <c r="R1254" s="229">
        <f t="shared" si="115"/>
        <v>4.0960000000000001</v>
      </c>
      <c r="S1254" s="230">
        <f t="shared" si="116"/>
        <v>1.9900000000000001E-2</v>
      </c>
      <c r="T1254" s="229">
        <f t="shared" si="117"/>
        <v>6.7839999999999998</v>
      </c>
      <c r="U1254" s="230">
        <f t="shared" si="118"/>
        <v>1.6000000000000001E-3</v>
      </c>
      <c r="V1254" s="229">
        <f t="shared" si="119"/>
        <v>2.6879999999999997</v>
      </c>
    </row>
    <row r="1255" spans="2:22">
      <c r="B1255" s="120" t="s">
        <v>2479</v>
      </c>
      <c r="C1255" s="104">
        <v>4.0750000000000002</v>
      </c>
      <c r="D1255" s="104">
        <v>4.093</v>
      </c>
      <c r="E1255" s="104">
        <v>4.1180000000000003</v>
      </c>
      <c r="F1255" s="104">
        <v>4.0650000000000004</v>
      </c>
      <c r="G1255" s="105">
        <v>-5.1000000000000004E-3</v>
      </c>
      <c r="H1255" s="225"/>
      <c r="I1255" s="225"/>
      <c r="J1255" s="120" t="s">
        <v>2537</v>
      </c>
      <c r="K1255" s="104">
        <v>6.7060000000000004</v>
      </c>
      <c r="L1255" s="104">
        <v>6.6989999999999998</v>
      </c>
      <c r="M1255" s="104">
        <v>6.7089999999999996</v>
      </c>
      <c r="N1255" s="104">
        <v>6.6950000000000003</v>
      </c>
      <c r="O1255" s="105">
        <v>8.9999999999999998E-4</v>
      </c>
      <c r="P1255" s="225"/>
      <c r="Q1255" s="228" t="str">
        <f t="shared" si="114"/>
        <v>18-10-2024</v>
      </c>
      <c r="R1255" s="229">
        <f t="shared" si="115"/>
        <v>4.0750000000000002</v>
      </c>
      <c r="S1255" s="230">
        <f t="shared" si="116"/>
        <v>-5.1000000000000004E-3</v>
      </c>
      <c r="T1255" s="229">
        <f t="shared" si="117"/>
        <v>6.8090000000000002</v>
      </c>
      <c r="U1255" s="230">
        <f t="shared" si="118"/>
        <v>3.7000000000000002E-3</v>
      </c>
      <c r="V1255" s="229">
        <f t="shared" si="119"/>
        <v>2.734</v>
      </c>
    </row>
    <row r="1256" spans="2:22">
      <c r="B1256" s="120" t="s">
        <v>2480</v>
      </c>
      <c r="C1256" s="104">
        <v>4.1820000000000004</v>
      </c>
      <c r="D1256" s="104">
        <v>4.0970000000000004</v>
      </c>
      <c r="E1256" s="104">
        <v>4.1980000000000004</v>
      </c>
      <c r="F1256" s="104">
        <v>4.077</v>
      </c>
      <c r="G1256" s="105">
        <v>2.63E-2</v>
      </c>
      <c r="H1256" s="225"/>
      <c r="I1256" s="225"/>
      <c r="J1256" s="120" t="s">
        <v>2538</v>
      </c>
      <c r="K1256" s="104">
        <v>6.71</v>
      </c>
      <c r="L1256" s="104">
        <v>6.7</v>
      </c>
      <c r="M1256" s="104">
        <v>6.7119999999999997</v>
      </c>
      <c r="N1256" s="104">
        <v>6.6989999999999998</v>
      </c>
      <c r="O1256" s="105">
        <v>5.9999999999999995E-4</v>
      </c>
      <c r="P1256" s="225"/>
      <c r="Q1256" s="228" t="str">
        <f t="shared" si="114"/>
        <v>21-10-2024</v>
      </c>
      <c r="R1256" s="229">
        <f t="shared" si="115"/>
        <v>4.1820000000000004</v>
      </c>
      <c r="S1256" s="230">
        <f t="shared" si="116"/>
        <v>2.63E-2</v>
      </c>
      <c r="T1256" s="229">
        <f t="shared" si="117"/>
        <v>6.8369999999999997</v>
      </c>
      <c r="U1256" s="230">
        <f t="shared" si="118"/>
        <v>4.1000000000000003E-3</v>
      </c>
      <c r="V1256" s="229">
        <f t="shared" si="119"/>
        <v>2.6549999999999994</v>
      </c>
    </row>
    <row r="1257" spans="2:22">
      <c r="B1257" s="120" t="s">
        <v>2481</v>
      </c>
      <c r="C1257" s="104">
        <v>4.2060000000000004</v>
      </c>
      <c r="D1257" s="104">
        <v>4.194</v>
      </c>
      <c r="E1257" s="104">
        <v>4.2220000000000004</v>
      </c>
      <c r="F1257" s="104">
        <v>4.1639999999999997</v>
      </c>
      <c r="G1257" s="105">
        <v>5.7000000000000002E-3</v>
      </c>
      <c r="H1257" s="225"/>
      <c r="I1257" s="225"/>
      <c r="J1257" s="120" t="s">
        <v>2539</v>
      </c>
      <c r="K1257" s="104">
        <v>6.72</v>
      </c>
      <c r="L1257" s="104">
        <v>6.7089999999999996</v>
      </c>
      <c r="M1257" s="104">
        <v>6.7309999999999999</v>
      </c>
      <c r="N1257" s="104">
        <v>6.7060000000000004</v>
      </c>
      <c r="O1257" s="105">
        <v>1.5E-3</v>
      </c>
      <c r="P1257" s="225"/>
      <c r="Q1257" s="228" t="str">
        <f t="shared" si="114"/>
        <v>22-10-2024</v>
      </c>
      <c r="R1257" s="229">
        <f t="shared" si="115"/>
        <v>4.2060000000000004</v>
      </c>
      <c r="S1257" s="230">
        <f t="shared" si="116"/>
        <v>5.7000000000000002E-3</v>
      </c>
      <c r="T1257" s="229">
        <f t="shared" si="117"/>
        <v>6.8319999999999999</v>
      </c>
      <c r="U1257" s="230">
        <f t="shared" si="118"/>
        <v>-6.9999999999999999E-4</v>
      </c>
      <c r="V1257" s="229">
        <f t="shared" si="119"/>
        <v>2.6259999999999994</v>
      </c>
    </row>
    <row r="1258" spans="2:22">
      <c r="B1258" s="120" t="s">
        <v>2482</v>
      </c>
      <c r="C1258" s="104">
        <v>4.242</v>
      </c>
      <c r="D1258" s="104">
        <v>4.2119999999999997</v>
      </c>
      <c r="E1258" s="104">
        <v>4.26</v>
      </c>
      <c r="F1258" s="104">
        <v>4.21</v>
      </c>
      <c r="G1258" s="105">
        <v>8.6E-3</v>
      </c>
      <c r="H1258" s="225"/>
      <c r="I1258" s="225"/>
      <c r="J1258" s="119">
        <v>45719</v>
      </c>
      <c r="K1258" s="104">
        <v>6.73</v>
      </c>
      <c r="L1258" s="104">
        <v>6.7889999999999997</v>
      </c>
      <c r="M1258" s="104">
        <v>6.7889999999999997</v>
      </c>
      <c r="N1258" s="104">
        <v>6.7290000000000001</v>
      </c>
      <c r="O1258" s="105">
        <v>1.5E-3</v>
      </c>
      <c r="P1258" s="225"/>
      <c r="Q1258" s="228" t="str">
        <f t="shared" si="114"/>
        <v>23-10-2024</v>
      </c>
      <c r="R1258" s="229">
        <f t="shared" si="115"/>
        <v>4.242</v>
      </c>
      <c r="S1258" s="230">
        <f t="shared" si="116"/>
        <v>8.6E-3</v>
      </c>
      <c r="T1258" s="229">
        <f t="shared" si="117"/>
        <v>6.8179999999999996</v>
      </c>
      <c r="U1258" s="230">
        <f t="shared" si="118"/>
        <v>-2E-3</v>
      </c>
      <c r="V1258" s="229">
        <f t="shared" si="119"/>
        <v>2.5759999999999996</v>
      </c>
    </row>
    <row r="1259" spans="2:22">
      <c r="B1259" s="120" t="s">
        <v>2483</v>
      </c>
      <c r="C1259" s="104">
        <v>4.202</v>
      </c>
      <c r="D1259" s="104">
        <v>4.2480000000000002</v>
      </c>
      <c r="E1259" s="104">
        <v>4.2480000000000002</v>
      </c>
      <c r="F1259" s="104">
        <v>4.1820000000000004</v>
      </c>
      <c r="G1259" s="105">
        <v>-9.4000000000000004E-3</v>
      </c>
      <c r="H1259" s="225"/>
      <c r="I1259" s="225"/>
      <c r="J1259" s="119">
        <v>45750</v>
      </c>
      <c r="K1259" s="104">
        <v>6.74</v>
      </c>
      <c r="L1259" s="104">
        <v>6.7359999999999998</v>
      </c>
      <c r="M1259" s="104">
        <v>6.7450000000000001</v>
      </c>
      <c r="N1259" s="104">
        <v>6.7210000000000001</v>
      </c>
      <c r="O1259" s="105">
        <v>1.5E-3</v>
      </c>
      <c r="P1259" s="225"/>
      <c r="Q1259" s="228" t="str">
        <f t="shared" si="114"/>
        <v>24-10-2024</v>
      </c>
      <c r="R1259" s="229">
        <f t="shared" si="115"/>
        <v>4.202</v>
      </c>
      <c r="S1259" s="230">
        <f t="shared" si="116"/>
        <v>-9.4000000000000004E-3</v>
      </c>
      <c r="T1259" s="229">
        <f t="shared" si="117"/>
        <v>6.8220000000000001</v>
      </c>
      <c r="U1259" s="230">
        <f t="shared" si="118"/>
        <v>5.9999999999999995E-4</v>
      </c>
      <c r="V1259" s="229">
        <f t="shared" si="119"/>
        <v>2.62</v>
      </c>
    </row>
    <row r="1260" spans="2:22">
      <c r="B1260" s="120" t="s">
        <v>2484</v>
      </c>
      <c r="C1260" s="104">
        <v>4.2320000000000002</v>
      </c>
      <c r="D1260" s="104">
        <v>4.2039999999999997</v>
      </c>
      <c r="E1260" s="104">
        <v>4.25</v>
      </c>
      <c r="F1260" s="104">
        <v>4.1740000000000004</v>
      </c>
      <c r="G1260" s="105">
        <v>7.1000000000000004E-3</v>
      </c>
      <c r="H1260" s="225"/>
      <c r="I1260" s="225"/>
      <c r="J1260" s="119">
        <v>45780</v>
      </c>
      <c r="K1260" s="104">
        <v>6.71</v>
      </c>
      <c r="L1260" s="104">
        <v>6.7569999999999997</v>
      </c>
      <c r="M1260" s="104">
        <v>6.7569999999999997</v>
      </c>
      <c r="N1260" s="104">
        <v>6.7089999999999996</v>
      </c>
      <c r="O1260" s="105">
        <v>-4.4999999999999997E-3</v>
      </c>
      <c r="P1260" s="225"/>
      <c r="Q1260" s="228" t="str">
        <f t="shared" si="114"/>
        <v>25-10-2024</v>
      </c>
      <c r="R1260" s="229">
        <f t="shared" si="115"/>
        <v>4.2320000000000002</v>
      </c>
      <c r="S1260" s="230">
        <f t="shared" si="116"/>
        <v>7.1000000000000004E-3</v>
      </c>
      <c r="T1260" s="229">
        <f t="shared" si="117"/>
        <v>6.8449999999999998</v>
      </c>
      <c r="U1260" s="230">
        <f t="shared" si="118"/>
        <v>3.3999999999999998E-3</v>
      </c>
      <c r="V1260" s="229">
        <f t="shared" si="119"/>
        <v>2.6129999999999995</v>
      </c>
    </row>
    <row r="1261" spans="2:22">
      <c r="B1261" s="120" t="s">
        <v>2485</v>
      </c>
      <c r="C1261" s="104">
        <v>4.2779999999999996</v>
      </c>
      <c r="D1261" s="104">
        <v>4.266</v>
      </c>
      <c r="E1261" s="104">
        <v>4.3</v>
      </c>
      <c r="F1261" s="104">
        <v>4.2300000000000004</v>
      </c>
      <c r="G1261" s="105">
        <v>1.09E-2</v>
      </c>
      <c r="H1261" s="225"/>
      <c r="I1261" s="225"/>
      <c r="J1261" s="119">
        <v>45811</v>
      </c>
      <c r="K1261" s="104">
        <v>6.68</v>
      </c>
      <c r="L1261" s="104">
        <v>6.6859999999999999</v>
      </c>
      <c r="M1261" s="104">
        <v>6.694</v>
      </c>
      <c r="N1261" s="104">
        <v>6.68</v>
      </c>
      <c r="O1261" s="105">
        <v>-4.4999999999999997E-3</v>
      </c>
      <c r="P1261" s="225"/>
      <c r="Q1261" s="228" t="str">
        <f t="shared" si="114"/>
        <v>28-10-2024</v>
      </c>
      <c r="R1261" s="229">
        <f t="shared" si="115"/>
        <v>4.2779999999999996</v>
      </c>
      <c r="S1261" s="230">
        <f t="shared" si="116"/>
        <v>1.09E-2</v>
      </c>
      <c r="T1261" s="229">
        <f t="shared" si="117"/>
        <v>6.8609999999999998</v>
      </c>
      <c r="U1261" s="230">
        <f t="shared" si="118"/>
        <v>2.3E-3</v>
      </c>
      <c r="V1261" s="229">
        <f t="shared" si="119"/>
        <v>2.5830000000000002</v>
      </c>
    </row>
    <row r="1262" spans="2:22">
      <c r="B1262" s="120" t="s">
        <v>2486</v>
      </c>
      <c r="C1262" s="104">
        <v>4.274</v>
      </c>
      <c r="D1262" s="104">
        <v>4.2679999999999998</v>
      </c>
      <c r="E1262" s="104">
        <v>4.3390000000000004</v>
      </c>
      <c r="F1262" s="104">
        <v>4.2539999999999996</v>
      </c>
      <c r="G1262" s="105">
        <v>-8.9999999999999998E-4</v>
      </c>
      <c r="H1262" s="225"/>
      <c r="I1262" s="225"/>
      <c r="J1262" s="119">
        <v>45841</v>
      </c>
      <c r="K1262" s="104">
        <v>6.68</v>
      </c>
      <c r="L1262" s="104">
        <v>6.6820000000000004</v>
      </c>
      <c r="M1262" s="104">
        <v>6.69</v>
      </c>
      <c r="N1262" s="104">
        <v>6.6820000000000004</v>
      </c>
      <c r="O1262" s="105">
        <v>0</v>
      </c>
      <c r="P1262" s="225"/>
      <c r="Q1262" s="228" t="str">
        <f t="shared" si="114"/>
        <v>29-10-2024</v>
      </c>
      <c r="R1262" s="229">
        <f t="shared" si="115"/>
        <v>4.274</v>
      </c>
      <c r="S1262" s="230">
        <f t="shared" si="116"/>
        <v>-8.9999999999999998E-4</v>
      </c>
      <c r="T1262" s="229">
        <f t="shared" si="117"/>
        <v>6.8470000000000004</v>
      </c>
      <c r="U1262" s="230">
        <f t="shared" si="118"/>
        <v>-2E-3</v>
      </c>
      <c r="V1262" s="229">
        <f t="shared" si="119"/>
        <v>2.5730000000000004</v>
      </c>
    </row>
    <row r="1263" spans="2:22">
      <c r="B1263" s="120" t="s">
        <v>2487</v>
      </c>
      <c r="C1263" s="104">
        <v>4.2990000000000004</v>
      </c>
      <c r="D1263" s="104">
        <v>4.2519999999999998</v>
      </c>
      <c r="E1263" s="104">
        <v>4.3040000000000003</v>
      </c>
      <c r="F1263" s="104">
        <v>4.1980000000000004</v>
      </c>
      <c r="G1263" s="105">
        <v>5.8999999999999999E-3</v>
      </c>
      <c r="H1263" s="225"/>
      <c r="I1263" s="225"/>
      <c r="J1263" s="119">
        <v>45933</v>
      </c>
      <c r="K1263" s="104">
        <v>6.7</v>
      </c>
      <c r="L1263" s="104">
        <v>6.7140000000000004</v>
      </c>
      <c r="M1263" s="104">
        <v>6.7140000000000004</v>
      </c>
      <c r="N1263" s="104">
        <v>6.6870000000000003</v>
      </c>
      <c r="O1263" s="105">
        <v>3.0000000000000001E-3</v>
      </c>
      <c r="P1263" s="225"/>
      <c r="Q1263" s="228" t="str">
        <f t="shared" si="114"/>
        <v>30-10-2024</v>
      </c>
      <c r="R1263" s="229">
        <f t="shared" si="115"/>
        <v>4.2990000000000004</v>
      </c>
      <c r="S1263" s="230">
        <f t="shared" si="116"/>
        <v>5.8999999999999999E-3</v>
      </c>
      <c r="T1263" s="229">
        <f t="shared" si="117"/>
        <v>6.827</v>
      </c>
      <c r="U1263" s="230">
        <f t="shared" si="118"/>
        <v>-2.8999999999999998E-3</v>
      </c>
      <c r="V1263" s="229">
        <f t="shared" si="119"/>
        <v>2.5279999999999996</v>
      </c>
    </row>
    <row r="1264" spans="2:22">
      <c r="B1264" s="120" t="s">
        <v>2488</v>
      </c>
      <c r="C1264" s="104">
        <v>4.2809999999999997</v>
      </c>
      <c r="D1264" s="104">
        <v>4.2939999999999996</v>
      </c>
      <c r="E1264" s="104">
        <v>4.3330000000000002</v>
      </c>
      <c r="F1264" s="104">
        <v>4.26</v>
      </c>
      <c r="G1264" s="105">
        <v>-4.1999999999999997E-3</v>
      </c>
      <c r="H1264" s="225"/>
      <c r="I1264" s="225"/>
      <c r="J1264" s="119">
        <v>45964</v>
      </c>
      <c r="K1264" s="104">
        <v>6.69</v>
      </c>
      <c r="L1264" s="104">
        <v>6.7169999999999996</v>
      </c>
      <c r="M1264" s="104">
        <v>6.7169999999999996</v>
      </c>
      <c r="N1264" s="104">
        <v>6.6870000000000003</v>
      </c>
      <c r="O1264" s="105">
        <v>-1.5E-3</v>
      </c>
      <c r="P1264" s="225"/>
      <c r="Q1264" s="228" t="str">
        <f t="shared" si="114"/>
        <v>31-10-2024</v>
      </c>
      <c r="R1264" s="229">
        <f t="shared" si="115"/>
        <v>4.2809999999999997</v>
      </c>
      <c r="S1264" s="230">
        <f t="shared" si="116"/>
        <v>-4.1999999999999997E-3</v>
      </c>
      <c r="T1264" s="229">
        <f t="shared" si="117"/>
        <v>6.8410000000000002</v>
      </c>
      <c r="U1264" s="230">
        <f t="shared" si="118"/>
        <v>2.0999999999999999E-3</v>
      </c>
      <c r="V1264" s="229">
        <f t="shared" si="119"/>
        <v>2.5600000000000005</v>
      </c>
    </row>
    <row r="1265" spans="2:22">
      <c r="B1265" s="119">
        <v>45302</v>
      </c>
      <c r="C1265" s="104">
        <v>4.3849999999999998</v>
      </c>
      <c r="D1265" s="104">
        <v>4.2919999999999998</v>
      </c>
      <c r="E1265" s="104">
        <v>4.3879999999999999</v>
      </c>
      <c r="F1265" s="104">
        <v>4.2220000000000004</v>
      </c>
      <c r="G1265" s="105">
        <v>2.41E-2</v>
      </c>
      <c r="H1265" s="225"/>
      <c r="I1265" s="225"/>
      <c r="J1265" s="119">
        <v>45994</v>
      </c>
      <c r="K1265" s="104">
        <v>6.68</v>
      </c>
      <c r="L1265" s="104">
        <v>6.7030000000000003</v>
      </c>
      <c r="M1265" s="104">
        <v>6.7030000000000003</v>
      </c>
      <c r="N1265" s="104">
        <v>6.6779999999999999</v>
      </c>
      <c r="O1265" s="105">
        <v>-1.5E-3</v>
      </c>
      <c r="P1265" s="225"/>
      <c r="Q1265" s="228">
        <f t="shared" si="114"/>
        <v>0</v>
      </c>
      <c r="R1265" s="229">
        <f t="shared" si="115"/>
        <v>0</v>
      </c>
      <c r="S1265" s="230">
        <f t="shared" si="116"/>
        <v>0</v>
      </c>
      <c r="T1265" s="229">
        <f t="shared" si="117"/>
        <v>0</v>
      </c>
      <c r="U1265" s="230">
        <f t="shared" si="118"/>
        <v>0</v>
      </c>
      <c r="V1265" s="229">
        <f t="shared" si="119"/>
        <v>0</v>
      </c>
    </row>
    <row r="1266" spans="2:22">
      <c r="B1266" s="119">
        <v>45393</v>
      </c>
      <c r="C1266" s="104">
        <v>4.2859999999999996</v>
      </c>
      <c r="D1266" s="104">
        <v>4.2990000000000004</v>
      </c>
      <c r="E1266" s="104">
        <v>4.3289999999999997</v>
      </c>
      <c r="F1266" s="104">
        <v>4.2629999999999999</v>
      </c>
      <c r="G1266" s="105">
        <v>-2.2599999999999999E-2</v>
      </c>
      <c r="H1266" s="225"/>
      <c r="I1266" s="225"/>
      <c r="J1266" s="120" t="s">
        <v>2540</v>
      </c>
      <c r="K1266" s="104">
        <v>6.69</v>
      </c>
      <c r="L1266" s="104">
        <v>6.6959999999999997</v>
      </c>
      <c r="M1266" s="104">
        <v>6.6980000000000004</v>
      </c>
      <c r="N1266" s="104">
        <v>6.68</v>
      </c>
      <c r="O1266" s="105">
        <v>1.5E-3</v>
      </c>
      <c r="P1266" s="225"/>
      <c r="Q1266" s="228">
        <f t="shared" si="114"/>
        <v>45393</v>
      </c>
      <c r="R1266" s="229">
        <f t="shared" si="115"/>
        <v>4.2859999999999996</v>
      </c>
      <c r="S1266" s="230">
        <f t="shared" si="116"/>
        <v>-2.2599999999999999E-2</v>
      </c>
      <c r="T1266" s="229">
        <f t="shared" si="117"/>
        <v>6.7969999999999997</v>
      </c>
      <c r="U1266" s="230">
        <f t="shared" si="118"/>
        <v>-6.4000000000000003E-3</v>
      </c>
      <c r="V1266" s="229">
        <f t="shared" si="119"/>
        <v>2.5110000000000001</v>
      </c>
    </row>
    <row r="1267" spans="2:22">
      <c r="B1267" s="119">
        <v>45423</v>
      </c>
      <c r="C1267" s="104">
        <v>4.28</v>
      </c>
      <c r="D1267" s="104">
        <v>4.2889999999999997</v>
      </c>
      <c r="E1267" s="104">
        <v>4.3659999999999997</v>
      </c>
      <c r="F1267" s="104">
        <v>4.2729999999999997</v>
      </c>
      <c r="G1267" s="105">
        <v>-1.4E-3</v>
      </c>
      <c r="H1267" s="225"/>
      <c r="I1267" s="225"/>
      <c r="J1267" s="120" t="s">
        <v>2541</v>
      </c>
      <c r="K1267" s="104">
        <v>6.69</v>
      </c>
      <c r="L1267" s="104">
        <v>6.702</v>
      </c>
      <c r="M1267" s="104">
        <v>6.702</v>
      </c>
      <c r="N1267" s="104">
        <v>6.6870000000000003</v>
      </c>
      <c r="O1267" s="105">
        <v>0</v>
      </c>
      <c r="P1267" s="225"/>
      <c r="Q1267" s="228">
        <f t="shared" si="114"/>
        <v>45423</v>
      </c>
      <c r="R1267" s="229">
        <f t="shared" si="115"/>
        <v>4.28</v>
      </c>
      <c r="S1267" s="230">
        <f t="shared" si="116"/>
        <v>-1.4E-3</v>
      </c>
      <c r="T1267" s="229">
        <f t="shared" si="117"/>
        <v>6.7990000000000004</v>
      </c>
      <c r="U1267" s="230">
        <f t="shared" si="118"/>
        <v>2.9999999999999997E-4</v>
      </c>
      <c r="V1267" s="229">
        <f t="shared" si="119"/>
        <v>2.5190000000000001</v>
      </c>
    </row>
    <row r="1268" spans="2:22">
      <c r="B1268" s="119">
        <v>45454</v>
      </c>
      <c r="C1268" s="104">
        <v>4.431</v>
      </c>
      <c r="D1268" s="104">
        <v>4.258</v>
      </c>
      <c r="E1268" s="104">
        <v>4.4790000000000001</v>
      </c>
      <c r="F1268" s="104">
        <v>4.258</v>
      </c>
      <c r="G1268" s="105">
        <v>3.5200000000000002E-2</v>
      </c>
      <c r="H1268" s="225"/>
      <c r="I1268" s="225"/>
      <c r="J1268" s="120" t="s">
        <v>2542</v>
      </c>
      <c r="K1268" s="104">
        <v>6.67</v>
      </c>
      <c r="L1268" s="104">
        <v>6.6980000000000004</v>
      </c>
      <c r="M1268" s="104">
        <v>6.6980000000000004</v>
      </c>
      <c r="N1268" s="104">
        <v>6.6689999999999996</v>
      </c>
      <c r="O1268" s="105">
        <v>-3.0000000000000001E-3</v>
      </c>
      <c r="P1268" s="225"/>
      <c r="Q1268" s="228">
        <f t="shared" si="114"/>
        <v>45454</v>
      </c>
      <c r="R1268" s="229">
        <f t="shared" si="115"/>
        <v>4.431</v>
      </c>
      <c r="S1268" s="230">
        <f t="shared" si="116"/>
        <v>3.5200000000000002E-2</v>
      </c>
      <c r="T1268" s="229">
        <f t="shared" si="117"/>
        <v>6.798</v>
      </c>
      <c r="U1268" s="230">
        <f t="shared" si="118"/>
        <v>-1E-4</v>
      </c>
      <c r="V1268" s="229">
        <f t="shared" si="119"/>
        <v>2.367</v>
      </c>
    </row>
    <row r="1269" spans="2:22">
      <c r="B1269" s="119">
        <v>45484</v>
      </c>
      <c r="C1269" s="104">
        <v>4.3250000000000002</v>
      </c>
      <c r="D1269" s="104">
        <v>4.4249999999999998</v>
      </c>
      <c r="E1269" s="104">
        <v>4.4550000000000001</v>
      </c>
      <c r="F1269" s="104">
        <v>4.3099999999999996</v>
      </c>
      <c r="G1269" s="105">
        <v>-2.3900000000000001E-2</v>
      </c>
      <c r="H1269" s="225"/>
      <c r="I1269" s="225"/>
      <c r="J1269" s="120" t="s">
        <v>2543</v>
      </c>
      <c r="K1269" s="104">
        <v>6.66</v>
      </c>
      <c r="L1269" s="104">
        <v>6.6589999999999998</v>
      </c>
      <c r="M1269" s="104">
        <v>6.665</v>
      </c>
      <c r="N1269" s="104">
        <v>6.6559999999999997</v>
      </c>
      <c r="O1269" s="105">
        <v>-1.5E-3</v>
      </c>
      <c r="P1269" s="225"/>
      <c r="Q1269" s="228">
        <f t="shared" si="114"/>
        <v>45484</v>
      </c>
      <c r="R1269" s="229">
        <f t="shared" si="115"/>
        <v>4.3250000000000002</v>
      </c>
      <c r="S1269" s="230">
        <f t="shared" si="116"/>
        <v>-2.3900000000000001E-2</v>
      </c>
      <c r="T1269" s="229">
        <f t="shared" si="117"/>
        <v>6.7960000000000003</v>
      </c>
      <c r="U1269" s="230">
        <f t="shared" si="118"/>
        <v>-2.9999999999999997E-4</v>
      </c>
      <c r="V1269" s="229">
        <f t="shared" si="119"/>
        <v>2.4710000000000001</v>
      </c>
    </row>
    <row r="1270" spans="2:22">
      <c r="B1270" s="119">
        <v>45515</v>
      </c>
      <c r="C1270" s="104">
        <v>4.3049999999999997</v>
      </c>
      <c r="D1270" s="104">
        <v>4.3369999999999997</v>
      </c>
      <c r="E1270" s="104">
        <v>4.3529999999999998</v>
      </c>
      <c r="F1270" s="104">
        <v>4.2640000000000002</v>
      </c>
      <c r="G1270" s="105">
        <v>-4.4999999999999997E-3</v>
      </c>
      <c r="H1270" s="225"/>
      <c r="I1270" s="225"/>
      <c r="J1270" s="120" t="s">
        <v>2544</v>
      </c>
      <c r="K1270" s="104">
        <v>6.64</v>
      </c>
      <c r="L1270" s="104">
        <v>6.6550000000000002</v>
      </c>
      <c r="M1270" s="104">
        <v>6.6580000000000004</v>
      </c>
      <c r="N1270" s="104">
        <v>6.6289999999999996</v>
      </c>
      <c r="O1270" s="105">
        <v>-3.0000000000000001E-3</v>
      </c>
      <c r="P1270" s="225"/>
      <c r="Q1270" s="228">
        <f t="shared" si="114"/>
        <v>45515</v>
      </c>
      <c r="R1270" s="229">
        <f t="shared" si="115"/>
        <v>4.3049999999999997</v>
      </c>
      <c r="S1270" s="230">
        <f t="shared" si="116"/>
        <v>-4.4999999999999997E-3</v>
      </c>
      <c r="T1270" s="229">
        <f t="shared" si="117"/>
        <v>6.774</v>
      </c>
      <c r="U1270" s="230">
        <f t="shared" si="118"/>
        <v>-3.2000000000000002E-3</v>
      </c>
      <c r="V1270" s="229">
        <f t="shared" si="119"/>
        <v>2.4690000000000003</v>
      </c>
    </row>
    <row r="1271" spans="2:22">
      <c r="B1271" s="119">
        <v>45637</v>
      </c>
      <c r="C1271" s="104">
        <v>4.4290000000000003</v>
      </c>
      <c r="D1271" s="104">
        <v>4.3239999999999998</v>
      </c>
      <c r="E1271" s="104">
        <v>4.4429999999999996</v>
      </c>
      <c r="F1271" s="104">
        <v>4.3140000000000001</v>
      </c>
      <c r="G1271" s="105">
        <v>2.86E-2</v>
      </c>
      <c r="H1271" s="225"/>
      <c r="I1271" s="225"/>
      <c r="J1271" s="120" t="s">
        <v>2545</v>
      </c>
      <c r="K1271" s="104">
        <v>6.62</v>
      </c>
      <c r="L1271" s="104">
        <v>6.6449999999999996</v>
      </c>
      <c r="M1271" s="104">
        <v>6.6449999999999996</v>
      </c>
      <c r="N1271" s="104">
        <v>6.617</v>
      </c>
      <c r="O1271" s="105">
        <v>-3.0000000000000001E-3</v>
      </c>
      <c r="P1271" s="225"/>
      <c r="Q1271" s="228">
        <f t="shared" si="114"/>
        <v>45637</v>
      </c>
      <c r="R1271" s="229">
        <f t="shared" si="115"/>
        <v>4.4290000000000003</v>
      </c>
      <c r="S1271" s="230">
        <f t="shared" si="116"/>
        <v>2.86E-2</v>
      </c>
      <c r="T1271" s="229">
        <f t="shared" si="117"/>
        <v>6.7949999999999999</v>
      </c>
      <c r="U1271" s="230">
        <f t="shared" si="118"/>
        <v>1.5E-3</v>
      </c>
      <c r="V1271" s="229">
        <f t="shared" si="119"/>
        <v>2.3659999999999997</v>
      </c>
    </row>
    <row r="1272" spans="2:22">
      <c r="B1272" s="120" t="s">
        <v>2489</v>
      </c>
      <c r="C1272" s="104">
        <v>4.45</v>
      </c>
      <c r="D1272" s="104">
        <v>4.4349999999999996</v>
      </c>
      <c r="E1272" s="104">
        <v>4.4630000000000001</v>
      </c>
      <c r="F1272" s="104">
        <v>4.3570000000000002</v>
      </c>
      <c r="G1272" s="105">
        <v>4.8999999999999998E-3</v>
      </c>
      <c r="H1272" s="225"/>
      <c r="I1272" s="225"/>
      <c r="J1272" s="120" t="s">
        <v>2546</v>
      </c>
      <c r="K1272" s="104">
        <v>6.62</v>
      </c>
      <c r="L1272" s="104">
        <v>6.6429999999999998</v>
      </c>
      <c r="M1272" s="104">
        <v>6.6429999999999998</v>
      </c>
      <c r="N1272" s="104">
        <v>6.6260000000000003</v>
      </c>
      <c r="O1272" s="105">
        <v>0</v>
      </c>
      <c r="P1272" s="225"/>
      <c r="Q1272" s="228" t="str">
        <f t="shared" si="114"/>
        <v>13-11-2024</v>
      </c>
      <c r="R1272" s="229">
        <f t="shared" si="115"/>
        <v>4.45</v>
      </c>
      <c r="S1272" s="230">
        <f t="shared" si="116"/>
        <v>4.8999999999999998E-3</v>
      </c>
      <c r="T1272" s="229">
        <f t="shared" si="117"/>
        <v>6.8040000000000003</v>
      </c>
      <c r="U1272" s="230">
        <f t="shared" si="118"/>
        <v>1.2999999999999999E-3</v>
      </c>
      <c r="V1272" s="229">
        <f t="shared" si="119"/>
        <v>2.3540000000000001</v>
      </c>
    </row>
    <row r="1273" spans="2:22">
      <c r="B1273" s="120" t="s">
        <v>2490</v>
      </c>
      <c r="C1273" s="104">
        <v>4.4450000000000003</v>
      </c>
      <c r="D1273" s="104">
        <v>4.4550000000000001</v>
      </c>
      <c r="E1273" s="104">
        <v>4.4829999999999997</v>
      </c>
      <c r="F1273" s="104">
        <v>4.3860000000000001</v>
      </c>
      <c r="G1273" s="105">
        <v>-1.1000000000000001E-3</v>
      </c>
      <c r="H1273" s="225"/>
      <c r="I1273" s="225"/>
      <c r="J1273" s="120" t="s">
        <v>2547</v>
      </c>
      <c r="K1273" s="104">
        <v>6.63</v>
      </c>
      <c r="L1273" s="104">
        <v>6.6459999999999999</v>
      </c>
      <c r="M1273" s="104">
        <v>6.6459999999999999</v>
      </c>
      <c r="N1273" s="104">
        <v>6.6210000000000004</v>
      </c>
      <c r="O1273" s="105">
        <v>1.5E-3</v>
      </c>
      <c r="P1273" s="225"/>
      <c r="Q1273" s="228" t="str">
        <f t="shared" si="114"/>
        <v>14-11-2024</v>
      </c>
      <c r="R1273" s="229">
        <f t="shared" si="115"/>
        <v>4.4450000000000003</v>
      </c>
      <c r="S1273" s="230">
        <f t="shared" si="116"/>
        <v>-1.1000000000000001E-3</v>
      </c>
      <c r="T1273" s="229">
        <f t="shared" si="117"/>
        <v>6.827</v>
      </c>
      <c r="U1273" s="230">
        <f t="shared" si="118"/>
        <v>3.3999999999999998E-3</v>
      </c>
      <c r="V1273" s="229">
        <f t="shared" si="119"/>
        <v>2.3819999999999997</v>
      </c>
    </row>
    <row r="1274" spans="2:22">
      <c r="B1274" s="120" t="s">
        <v>2548</v>
      </c>
      <c r="C1274" s="104">
        <v>4.444</v>
      </c>
      <c r="D1274" s="104">
        <v>4.4489999999999998</v>
      </c>
      <c r="E1274" s="104">
        <v>4.5049999999999999</v>
      </c>
      <c r="F1274" s="104">
        <v>4.4000000000000004</v>
      </c>
      <c r="G1274" s="105">
        <v>-2.0000000000000001E-4</v>
      </c>
      <c r="H1274" s="225"/>
      <c r="I1274" s="225"/>
      <c r="J1274" s="120" t="s">
        <v>2549</v>
      </c>
      <c r="K1274" s="104">
        <v>6.6</v>
      </c>
      <c r="L1274" s="104">
        <v>6.6429999999999998</v>
      </c>
      <c r="M1274" s="104">
        <v>6.6429999999999998</v>
      </c>
      <c r="N1274" s="104">
        <v>6.5979999999999999</v>
      </c>
      <c r="O1274" s="105">
        <v>-4.4999999999999997E-3</v>
      </c>
      <c r="P1274" s="225"/>
      <c r="Q1274" s="228">
        <f t="shared" si="114"/>
        <v>0</v>
      </c>
      <c r="R1274" s="229">
        <f t="shared" si="115"/>
        <v>0</v>
      </c>
      <c r="S1274" s="230">
        <f t="shared" si="116"/>
        <v>0</v>
      </c>
      <c r="T1274" s="229">
        <f t="shared" si="117"/>
        <v>0</v>
      </c>
      <c r="U1274" s="230">
        <f t="shared" si="118"/>
        <v>0</v>
      </c>
      <c r="V1274" s="229">
        <f t="shared" si="119"/>
        <v>0</v>
      </c>
    </row>
    <row r="1275" spans="2:22">
      <c r="B1275" s="120" t="s">
        <v>2491</v>
      </c>
      <c r="C1275" s="104">
        <v>4.4130000000000003</v>
      </c>
      <c r="D1275" s="104">
        <v>4.4390000000000001</v>
      </c>
      <c r="E1275" s="104">
        <v>4.4909999999999997</v>
      </c>
      <c r="F1275" s="104">
        <v>4.4080000000000004</v>
      </c>
      <c r="G1275" s="105">
        <v>-7.1000000000000004E-3</v>
      </c>
      <c r="H1275" s="225"/>
      <c r="I1275" s="225"/>
      <c r="J1275" s="120" t="s">
        <v>2550</v>
      </c>
      <c r="K1275" s="104">
        <v>6.59</v>
      </c>
      <c r="L1275" s="104">
        <v>6.6180000000000003</v>
      </c>
      <c r="M1275" s="104">
        <v>6.6180000000000003</v>
      </c>
      <c r="N1275" s="104">
        <v>6.5819999999999999</v>
      </c>
      <c r="O1275" s="105">
        <v>-1.5E-3</v>
      </c>
      <c r="P1275" s="225"/>
      <c r="Q1275" s="228" t="str">
        <f t="shared" si="114"/>
        <v>18-11-2024</v>
      </c>
      <c r="R1275" s="229">
        <f t="shared" si="115"/>
        <v>4.4130000000000003</v>
      </c>
      <c r="S1275" s="230">
        <f t="shared" si="116"/>
        <v>-7.1000000000000004E-3</v>
      </c>
      <c r="T1275" s="229">
        <f t="shared" si="117"/>
        <v>6.8209999999999997</v>
      </c>
      <c r="U1275" s="230">
        <f t="shared" si="118"/>
        <v>-8.9999999999999998E-4</v>
      </c>
      <c r="V1275" s="229">
        <f t="shared" si="119"/>
        <v>2.4079999999999995</v>
      </c>
    </row>
    <row r="1276" spans="2:22">
      <c r="B1276" s="120" t="s">
        <v>2493</v>
      </c>
      <c r="C1276" s="104">
        <v>4.3949999999999996</v>
      </c>
      <c r="D1276" s="104">
        <v>4.4119999999999999</v>
      </c>
      <c r="E1276" s="104">
        <v>4.4180000000000001</v>
      </c>
      <c r="F1276" s="104">
        <v>4.3369999999999997</v>
      </c>
      <c r="G1276" s="105">
        <v>-4.0000000000000001E-3</v>
      </c>
      <c r="H1276" s="225"/>
      <c r="I1276" s="225"/>
      <c r="J1276" s="120" t="s">
        <v>2551</v>
      </c>
      <c r="K1276" s="104">
        <v>6.58</v>
      </c>
      <c r="L1276" s="104">
        <v>6.5979999999999999</v>
      </c>
      <c r="M1276" s="104">
        <v>6.6079999999999997</v>
      </c>
      <c r="N1276" s="104">
        <v>6.577</v>
      </c>
      <c r="O1276" s="105">
        <v>-1.5E-3</v>
      </c>
      <c r="P1276" s="225"/>
      <c r="Q1276" s="228" t="str">
        <f t="shared" si="114"/>
        <v>19-11-2024</v>
      </c>
      <c r="R1276" s="229">
        <f t="shared" si="115"/>
        <v>4.3949999999999996</v>
      </c>
      <c r="S1276" s="230">
        <f t="shared" si="116"/>
        <v>-4.0000000000000001E-3</v>
      </c>
      <c r="T1276" s="229">
        <f t="shared" si="117"/>
        <v>6.8109999999999999</v>
      </c>
      <c r="U1276" s="230">
        <f t="shared" si="118"/>
        <v>-1.5E-3</v>
      </c>
      <c r="V1276" s="229">
        <f t="shared" si="119"/>
        <v>2.4160000000000004</v>
      </c>
    </row>
    <row r="1277" spans="2:22">
      <c r="B1277" s="120" t="s">
        <v>2552</v>
      </c>
      <c r="C1277" s="104">
        <v>4.4130000000000003</v>
      </c>
      <c r="D1277" s="104">
        <v>4.4039999999999999</v>
      </c>
      <c r="E1277" s="104">
        <v>4.4379999999999997</v>
      </c>
      <c r="F1277" s="104">
        <v>4.3879999999999999</v>
      </c>
      <c r="G1277" s="105">
        <v>4.0000000000000001E-3</v>
      </c>
      <c r="H1277" s="225"/>
      <c r="I1277" s="225"/>
      <c r="J1277" s="119">
        <v>45692</v>
      </c>
      <c r="K1277" s="104">
        <v>6.48</v>
      </c>
      <c r="L1277" s="104">
        <v>6.5449999999999999</v>
      </c>
      <c r="M1277" s="104">
        <v>6.5449999999999999</v>
      </c>
      <c r="N1277" s="104">
        <v>6.4820000000000002</v>
      </c>
      <c r="O1277" s="105">
        <v>-1.52E-2</v>
      </c>
      <c r="P1277" s="225"/>
      <c r="Q1277" s="228">
        <f t="shared" si="114"/>
        <v>0</v>
      </c>
      <c r="R1277" s="229">
        <f t="shared" si="115"/>
        <v>0</v>
      </c>
      <c r="S1277" s="230">
        <f t="shared" si="116"/>
        <v>0</v>
      </c>
      <c r="T1277" s="229">
        <f t="shared" si="117"/>
        <v>0</v>
      </c>
      <c r="U1277" s="230">
        <f t="shared" si="118"/>
        <v>0</v>
      </c>
      <c r="V1277" s="229">
        <f t="shared" si="119"/>
        <v>0</v>
      </c>
    </row>
    <row r="1278" spans="2:22">
      <c r="B1278" s="120" t="s">
        <v>2494</v>
      </c>
      <c r="C1278" s="104">
        <v>4.4189999999999996</v>
      </c>
      <c r="D1278" s="104">
        <v>4.41</v>
      </c>
      <c r="E1278" s="104">
        <v>4.4390000000000001</v>
      </c>
      <c r="F1278" s="104">
        <v>4.3769999999999998</v>
      </c>
      <c r="G1278" s="105">
        <v>1.2999999999999999E-3</v>
      </c>
      <c r="H1278" s="225"/>
      <c r="I1278" s="225"/>
      <c r="J1278" s="119">
        <v>45720</v>
      </c>
      <c r="K1278" s="104">
        <v>6.5</v>
      </c>
      <c r="L1278" s="104">
        <v>6.4690000000000003</v>
      </c>
      <c r="M1278" s="104">
        <v>6.5010000000000003</v>
      </c>
      <c r="N1278" s="104">
        <v>6.4610000000000003</v>
      </c>
      <c r="O1278" s="105">
        <v>3.0999999999999999E-3</v>
      </c>
      <c r="P1278" s="225"/>
      <c r="Q1278" s="228" t="str">
        <f t="shared" si="114"/>
        <v>21-11-2024</v>
      </c>
      <c r="R1278" s="229">
        <f t="shared" si="115"/>
        <v>4.4189999999999996</v>
      </c>
      <c r="S1278" s="230">
        <f t="shared" si="116"/>
        <v>1.2999999999999999E-3</v>
      </c>
      <c r="T1278" s="229">
        <f t="shared" si="117"/>
        <v>6.8310000000000004</v>
      </c>
      <c r="U1278" s="230">
        <f t="shared" si="118"/>
        <v>2.8999999999999998E-3</v>
      </c>
      <c r="V1278" s="229">
        <f t="shared" si="119"/>
        <v>2.4120000000000008</v>
      </c>
    </row>
    <row r="1279" spans="2:22">
      <c r="B1279" s="120" t="s">
        <v>2495</v>
      </c>
      <c r="C1279" s="104">
        <v>4.4109999999999996</v>
      </c>
      <c r="D1279" s="104">
        <v>4.42</v>
      </c>
      <c r="E1279" s="104">
        <v>4.43</v>
      </c>
      <c r="F1279" s="104">
        <v>4.383</v>
      </c>
      <c r="G1279" s="105">
        <v>-1.8E-3</v>
      </c>
      <c r="H1279" s="225"/>
      <c r="I1279" s="225"/>
      <c r="J1279" s="119">
        <v>45751</v>
      </c>
      <c r="K1279" s="104">
        <v>6.46</v>
      </c>
      <c r="L1279" s="104">
        <v>6.4969999999999999</v>
      </c>
      <c r="M1279" s="104">
        <v>6.4969999999999999</v>
      </c>
      <c r="N1279" s="104">
        <v>6.4640000000000004</v>
      </c>
      <c r="O1279" s="105">
        <v>-6.1999999999999998E-3</v>
      </c>
      <c r="P1279" s="225"/>
      <c r="Q1279" s="228" t="str">
        <f t="shared" si="114"/>
        <v>22-11-2024</v>
      </c>
      <c r="R1279" s="229">
        <f t="shared" si="115"/>
        <v>4.4109999999999996</v>
      </c>
      <c r="S1279" s="230">
        <f t="shared" si="116"/>
        <v>-1.8E-3</v>
      </c>
      <c r="T1279" s="229">
        <f t="shared" si="117"/>
        <v>6.85</v>
      </c>
      <c r="U1279" s="230">
        <f t="shared" si="118"/>
        <v>2.8E-3</v>
      </c>
      <c r="V1279" s="229">
        <f t="shared" si="119"/>
        <v>2.4390000000000001</v>
      </c>
    </row>
    <row r="1280" spans="2:22">
      <c r="B1280" s="120" t="s">
        <v>2496</v>
      </c>
      <c r="C1280" s="104">
        <v>4.274</v>
      </c>
      <c r="D1280" s="104">
        <v>4.343</v>
      </c>
      <c r="E1280" s="104">
        <v>4.3689999999999998</v>
      </c>
      <c r="F1280" s="104">
        <v>4.2610000000000001</v>
      </c>
      <c r="G1280" s="105">
        <v>-3.1E-2</v>
      </c>
      <c r="H1280" s="225"/>
      <c r="I1280" s="225"/>
      <c r="J1280" s="119">
        <v>45842</v>
      </c>
      <c r="K1280" s="104">
        <v>6.48</v>
      </c>
      <c r="L1280" s="104">
        <v>6.4690000000000003</v>
      </c>
      <c r="M1280" s="104">
        <v>6.492</v>
      </c>
      <c r="N1280" s="104">
        <v>6.4610000000000003</v>
      </c>
      <c r="O1280" s="105">
        <v>3.0999999999999999E-3</v>
      </c>
      <c r="P1280" s="225"/>
      <c r="Q1280" s="228" t="str">
        <f t="shared" si="114"/>
        <v>25-11-2024</v>
      </c>
      <c r="R1280" s="229">
        <f t="shared" si="115"/>
        <v>4.274</v>
      </c>
      <c r="S1280" s="230">
        <f t="shared" si="116"/>
        <v>-3.1E-2</v>
      </c>
      <c r="T1280" s="229">
        <f t="shared" si="117"/>
        <v>6.8220000000000001</v>
      </c>
      <c r="U1280" s="230">
        <f t="shared" si="118"/>
        <v>-4.1000000000000003E-3</v>
      </c>
      <c r="V1280" s="229">
        <f t="shared" si="119"/>
        <v>2.548</v>
      </c>
    </row>
    <row r="1281" spans="2:22">
      <c r="B1281" s="120" t="s">
        <v>2497</v>
      </c>
      <c r="C1281" s="104">
        <v>4.2939999999999996</v>
      </c>
      <c r="D1281" s="104">
        <v>4.2869999999999999</v>
      </c>
      <c r="E1281" s="104">
        <v>4.3239999999999998</v>
      </c>
      <c r="F1281" s="104">
        <v>4.2729999999999997</v>
      </c>
      <c r="G1281" s="105">
        <v>4.5999999999999999E-3</v>
      </c>
      <c r="H1281" s="225"/>
      <c r="I1281" s="225"/>
      <c r="J1281" s="119">
        <v>45873</v>
      </c>
      <c r="K1281" s="104">
        <v>6.47</v>
      </c>
      <c r="L1281" s="104">
        <v>6.5010000000000003</v>
      </c>
      <c r="M1281" s="104">
        <v>6.5010000000000003</v>
      </c>
      <c r="N1281" s="104">
        <v>6.47</v>
      </c>
      <c r="O1281" s="105">
        <v>-1.5E-3</v>
      </c>
      <c r="P1281" s="225"/>
      <c r="Q1281" s="228" t="str">
        <f t="shared" si="114"/>
        <v>26-11-2024</v>
      </c>
      <c r="R1281" s="229">
        <f t="shared" si="115"/>
        <v>4.2939999999999996</v>
      </c>
      <c r="S1281" s="230">
        <f t="shared" si="116"/>
        <v>4.5999999999999999E-3</v>
      </c>
      <c r="T1281" s="229">
        <f t="shared" si="117"/>
        <v>6.827</v>
      </c>
      <c r="U1281" s="230">
        <f t="shared" si="118"/>
        <v>6.9999999999999999E-4</v>
      </c>
      <c r="V1281" s="229">
        <f t="shared" si="119"/>
        <v>2.5330000000000004</v>
      </c>
    </row>
    <row r="1282" spans="2:22">
      <c r="B1282" s="120" t="s">
        <v>2498</v>
      </c>
      <c r="C1282" s="104">
        <v>4.26</v>
      </c>
      <c r="D1282" s="104">
        <v>4.3079999999999998</v>
      </c>
      <c r="E1282" s="104">
        <v>4.3099999999999996</v>
      </c>
      <c r="F1282" s="104">
        <v>4.2270000000000003</v>
      </c>
      <c r="G1282" s="105">
        <v>-7.9000000000000008E-3</v>
      </c>
      <c r="H1282" s="225"/>
      <c r="I1282" s="225"/>
      <c r="J1282" s="119">
        <v>45904</v>
      </c>
      <c r="K1282" s="104">
        <v>6.44</v>
      </c>
      <c r="L1282" s="104">
        <v>6.5030000000000001</v>
      </c>
      <c r="M1282" s="104">
        <v>6.5250000000000004</v>
      </c>
      <c r="N1282" s="104">
        <v>6.4320000000000004</v>
      </c>
      <c r="O1282" s="105">
        <v>-4.5999999999999999E-3</v>
      </c>
      <c r="P1282" s="225"/>
      <c r="Q1282" s="228" t="str">
        <f t="shared" si="114"/>
        <v>27-11-2024</v>
      </c>
      <c r="R1282" s="229">
        <f t="shared" si="115"/>
        <v>4.26</v>
      </c>
      <c r="S1282" s="230">
        <f t="shared" si="116"/>
        <v>-7.9000000000000008E-3</v>
      </c>
      <c r="T1282" s="229">
        <f t="shared" si="117"/>
        <v>6.8120000000000003</v>
      </c>
      <c r="U1282" s="230">
        <f t="shared" si="118"/>
        <v>-2.2000000000000001E-3</v>
      </c>
      <c r="V1282" s="229">
        <f t="shared" si="119"/>
        <v>2.5520000000000005</v>
      </c>
    </row>
    <row r="1283" spans="2:22">
      <c r="B1283" s="120" t="s">
        <v>2500</v>
      </c>
      <c r="C1283" s="104">
        <v>4.1769999999999996</v>
      </c>
      <c r="D1283" s="104">
        <v>4.2539999999999996</v>
      </c>
      <c r="E1283" s="104">
        <v>4.2560000000000002</v>
      </c>
      <c r="F1283" s="104">
        <v>4.1719999999999997</v>
      </c>
      <c r="G1283" s="105">
        <v>-1.9300000000000001E-2</v>
      </c>
      <c r="H1283" s="225"/>
      <c r="I1283" s="225"/>
      <c r="J1283" s="119">
        <v>45965</v>
      </c>
      <c r="K1283" s="104">
        <v>6.44</v>
      </c>
      <c r="L1283" s="104">
        <v>6.4530000000000003</v>
      </c>
      <c r="M1283" s="104">
        <v>6.4530000000000003</v>
      </c>
      <c r="N1283" s="104">
        <v>6.423</v>
      </c>
      <c r="O1283" s="105">
        <v>0</v>
      </c>
      <c r="P1283" s="225"/>
      <c r="Q1283" s="228" t="str">
        <f t="shared" si="114"/>
        <v>29-11-2024</v>
      </c>
      <c r="R1283" s="229">
        <f t="shared" si="115"/>
        <v>4.1769999999999996</v>
      </c>
      <c r="S1283" s="230">
        <f t="shared" si="116"/>
        <v>-1.9300000000000001E-2</v>
      </c>
      <c r="T1283" s="229">
        <f t="shared" si="117"/>
        <v>6.7510000000000003</v>
      </c>
      <c r="U1283" s="230">
        <f t="shared" si="118"/>
        <v>-7.9000000000000008E-3</v>
      </c>
      <c r="V1283" s="229">
        <f t="shared" si="119"/>
        <v>2.5740000000000007</v>
      </c>
    </row>
    <row r="1284" spans="2:22">
      <c r="B1284" s="119">
        <v>45334</v>
      </c>
      <c r="C1284" s="104">
        <v>4.1950000000000003</v>
      </c>
      <c r="D1284" s="104">
        <v>4.2069999999999999</v>
      </c>
      <c r="E1284" s="104">
        <v>4.2480000000000002</v>
      </c>
      <c r="F1284" s="104">
        <v>4.1740000000000004</v>
      </c>
      <c r="G1284" s="105">
        <v>4.1999999999999997E-3</v>
      </c>
      <c r="H1284" s="225"/>
      <c r="I1284" s="225"/>
      <c r="J1284" s="120" t="s">
        <v>2553</v>
      </c>
      <c r="K1284" s="104">
        <v>6.41</v>
      </c>
      <c r="L1284" s="104">
        <v>6.407</v>
      </c>
      <c r="M1284" s="104">
        <v>6.423</v>
      </c>
      <c r="N1284" s="104">
        <v>6.407</v>
      </c>
      <c r="O1284" s="105">
        <v>-4.7000000000000002E-3</v>
      </c>
      <c r="P1284" s="225"/>
      <c r="Q1284" s="228">
        <f t="shared" si="114"/>
        <v>45334</v>
      </c>
      <c r="R1284" s="229">
        <f t="shared" si="115"/>
        <v>4.1950000000000003</v>
      </c>
      <c r="S1284" s="230">
        <f t="shared" si="116"/>
        <v>4.1999999999999997E-3</v>
      </c>
      <c r="T1284" s="229">
        <f t="shared" si="117"/>
        <v>6.71</v>
      </c>
      <c r="U1284" s="230">
        <f t="shared" si="118"/>
        <v>-6.1000000000000004E-3</v>
      </c>
      <c r="V1284" s="229">
        <f t="shared" si="119"/>
        <v>2.5149999999999997</v>
      </c>
    </row>
    <row r="1285" spans="2:22">
      <c r="B1285" s="119">
        <v>45363</v>
      </c>
      <c r="C1285" s="104">
        <v>4.226</v>
      </c>
      <c r="D1285" s="104">
        <v>4.1950000000000003</v>
      </c>
      <c r="E1285" s="104">
        <v>4.24</v>
      </c>
      <c r="F1285" s="104">
        <v>4.165</v>
      </c>
      <c r="G1285" s="105">
        <v>7.4000000000000003E-3</v>
      </c>
      <c r="H1285" s="225"/>
      <c r="I1285" s="225"/>
      <c r="J1285" s="120" t="s">
        <v>2554</v>
      </c>
      <c r="K1285" s="104">
        <v>6.39</v>
      </c>
      <c r="L1285" s="104">
        <v>6.4160000000000004</v>
      </c>
      <c r="M1285" s="104">
        <v>6.4169999999999998</v>
      </c>
      <c r="N1285" s="104">
        <v>6.3890000000000002</v>
      </c>
      <c r="O1285" s="105">
        <v>-3.0999999999999999E-3</v>
      </c>
      <c r="P1285" s="225"/>
      <c r="Q1285" s="228">
        <f t="shared" ref="Q1285:Q1348" si="120">IFERROR(VLOOKUP(B1285,J:O,1,FALSE),0)</f>
        <v>45363</v>
      </c>
      <c r="R1285" s="229">
        <f t="shared" ref="R1285:R1348" si="121">IFERROR(VLOOKUP(Q1285,B:G,2,FALSE),0)</f>
        <v>4.226</v>
      </c>
      <c r="S1285" s="230">
        <f t="shared" ref="S1285:S1348" si="122">IFERROR(VLOOKUP(Q1285,B:G,6,FALSE),0)</f>
        <v>7.4000000000000003E-3</v>
      </c>
      <c r="T1285" s="229">
        <f t="shared" ref="T1285:T1348" si="123">IFERROR(VLOOKUP(Q1285,J:O,2,FALSE),0)</f>
        <v>6.7140000000000004</v>
      </c>
      <c r="U1285" s="230">
        <f t="shared" ref="U1285:U1348" si="124">IFERROR(VLOOKUP(Q1285,J:O,6,FALSE),0)</f>
        <v>5.9999999999999995E-4</v>
      </c>
      <c r="V1285" s="229">
        <f t="shared" si="119"/>
        <v>2.4880000000000004</v>
      </c>
    </row>
    <row r="1286" spans="2:22">
      <c r="B1286" s="119">
        <v>45394</v>
      </c>
      <c r="C1286" s="104">
        <v>4.1829999999999998</v>
      </c>
      <c r="D1286" s="104">
        <v>4.2320000000000002</v>
      </c>
      <c r="E1286" s="104">
        <v>4.2809999999999997</v>
      </c>
      <c r="F1286" s="104">
        <v>4.1740000000000004</v>
      </c>
      <c r="G1286" s="105">
        <v>-1.01E-2</v>
      </c>
      <c r="H1286" s="225"/>
      <c r="I1286" s="225"/>
      <c r="J1286" s="120" t="s">
        <v>2555</v>
      </c>
      <c r="K1286" s="104">
        <v>6.37</v>
      </c>
      <c r="L1286" s="104">
        <v>6.391</v>
      </c>
      <c r="M1286" s="104">
        <v>6.3920000000000003</v>
      </c>
      <c r="N1286" s="104">
        <v>6.37</v>
      </c>
      <c r="O1286" s="105">
        <v>-3.0999999999999999E-3</v>
      </c>
      <c r="P1286" s="225"/>
      <c r="Q1286" s="228">
        <f t="shared" si="120"/>
        <v>45394</v>
      </c>
      <c r="R1286" s="229">
        <f t="shared" si="121"/>
        <v>4.1829999999999998</v>
      </c>
      <c r="S1286" s="230">
        <f t="shared" si="122"/>
        <v>-1.01E-2</v>
      </c>
      <c r="T1286" s="229">
        <f t="shared" si="123"/>
        <v>6.6859999999999999</v>
      </c>
      <c r="U1286" s="230">
        <f t="shared" si="124"/>
        <v>-4.1999999999999997E-3</v>
      </c>
      <c r="V1286" s="229">
        <f t="shared" ref="V1286:V1349" si="125">T1286-R1286</f>
        <v>2.5030000000000001</v>
      </c>
    </row>
    <row r="1287" spans="2:22">
      <c r="B1287" s="119">
        <v>45424</v>
      </c>
      <c r="C1287" s="104">
        <v>4.1769999999999996</v>
      </c>
      <c r="D1287" s="104">
        <v>4.194</v>
      </c>
      <c r="E1287" s="104">
        <v>4.2249999999999996</v>
      </c>
      <c r="F1287" s="104">
        <v>4.1740000000000004</v>
      </c>
      <c r="G1287" s="105">
        <v>-1.4E-3</v>
      </c>
      <c r="H1287" s="225"/>
      <c r="I1287" s="225"/>
      <c r="J1287" s="120" t="s">
        <v>2556</v>
      </c>
      <c r="K1287" s="104">
        <v>6.32</v>
      </c>
      <c r="L1287" s="104">
        <v>6.383</v>
      </c>
      <c r="M1287" s="104">
        <v>6.383</v>
      </c>
      <c r="N1287" s="104">
        <v>6.3170000000000002</v>
      </c>
      <c r="O1287" s="105">
        <v>-7.7999999999999996E-3</v>
      </c>
      <c r="P1287" s="225"/>
      <c r="Q1287" s="228">
        <f t="shared" si="120"/>
        <v>45424</v>
      </c>
      <c r="R1287" s="229">
        <f t="shared" si="121"/>
        <v>4.1769999999999996</v>
      </c>
      <c r="S1287" s="230">
        <f t="shared" si="122"/>
        <v>-1.4E-3</v>
      </c>
      <c r="T1287" s="229">
        <f t="shared" si="123"/>
        <v>6.68</v>
      </c>
      <c r="U1287" s="230">
        <f t="shared" si="124"/>
        <v>-8.9999999999999998E-4</v>
      </c>
      <c r="V1287" s="229">
        <f t="shared" si="125"/>
        <v>2.5030000000000001</v>
      </c>
    </row>
    <row r="1288" spans="2:22">
      <c r="B1288" s="119">
        <v>45455</v>
      </c>
      <c r="C1288" s="104">
        <v>4.1479999999999997</v>
      </c>
      <c r="D1288" s="104">
        <v>4.1820000000000004</v>
      </c>
      <c r="E1288" s="104">
        <v>4.2220000000000004</v>
      </c>
      <c r="F1288" s="104">
        <v>4.1260000000000003</v>
      </c>
      <c r="G1288" s="105">
        <v>-6.8999999999999999E-3</v>
      </c>
      <c r="H1288" s="225"/>
      <c r="I1288" s="225"/>
      <c r="J1288" s="120" t="s">
        <v>2557</v>
      </c>
      <c r="K1288" s="104">
        <v>6.32</v>
      </c>
      <c r="L1288" s="104">
        <v>6.3479999999999999</v>
      </c>
      <c r="M1288" s="104">
        <v>6.3479999999999999</v>
      </c>
      <c r="N1288" s="104">
        <v>6.32</v>
      </c>
      <c r="O1288" s="105">
        <v>0</v>
      </c>
      <c r="P1288" s="225"/>
      <c r="Q1288" s="228">
        <f t="shared" si="120"/>
        <v>45455</v>
      </c>
      <c r="R1288" s="229">
        <f t="shared" si="121"/>
        <v>4.1479999999999997</v>
      </c>
      <c r="S1288" s="230">
        <f t="shared" si="122"/>
        <v>-6.8999999999999999E-3</v>
      </c>
      <c r="T1288" s="229">
        <f t="shared" si="123"/>
        <v>6.74</v>
      </c>
      <c r="U1288" s="230">
        <f t="shared" si="124"/>
        <v>8.9999999999999993E-3</v>
      </c>
      <c r="V1288" s="229">
        <f t="shared" si="125"/>
        <v>2.5920000000000005</v>
      </c>
    </row>
    <row r="1289" spans="2:22">
      <c r="B1289" s="119">
        <v>45547</v>
      </c>
      <c r="C1289" s="104">
        <v>4.2</v>
      </c>
      <c r="D1289" s="104">
        <v>4.1509999999999998</v>
      </c>
      <c r="E1289" s="104">
        <v>4.2030000000000003</v>
      </c>
      <c r="F1289" s="104">
        <v>4.1349999999999998</v>
      </c>
      <c r="G1289" s="105">
        <v>1.26E-2</v>
      </c>
      <c r="H1289" s="225"/>
      <c r="I1289" s="225"/>
      <c r="J1289" s="120" t="s">
        <v>2558</v>
      </c>
      <c r="K1289" s="104">
        <v>6.33</v>
      </c>
      <c r="L1289" s="104">
        <v>6.3620000000000001</v>
      </c>
      <c r="M1289" s="104">
        <v>6.3620000000000001</v>
      </c>
      <c r="N1289" s="104">
        <v>6.2969999999999997</v>
      </c>
      <c r="O1289" s="105">
        <v>1.6000000000000001E-3</v>
      </c>
      <c r="P1289" s="225"/>
      <c r="Q1289" s="228">
        <f t="shared" si="120"/>
        <v>45547</v>
      </c>
      <c r="R1289" s="229">
        <f t="shared" si="121"/>
        <v>4.2</v>
      </c>
      <c r="S1289" s="230">
        <f t="shared" si="122"/>
        <v>1.26E-2</v>
      </c>
      <c r="T1289" s="229">
        <f t="shared" si="123"/>
        <v>6.7169999999999996</v>
      </c>
      <c r="U1289" s="230">
        <f t="shared" si="124"/>
        <v>-3.3999999999999998E-3</v>
      </c>
      <c r="V1289" s="229">
        <f t="shared" si="125"/>
        <v>2.5169999999999995</v>
      </c>
    </row>
    <row r="1290" spans="2:22">
      <c r="B1290" s="119">
        <v>45577</v>
      </c>
      <c r="C1290" s="104">
        <v>4.2270000000000003</v>
      </c>
      <c r="D1290" s="104">
        <v>4.1950000000000003</v>
      </c>
      <c r="E1290" s="104">
        <v>4.2460000000000004</v>
      </c>
      <c r="F1290" s="104">
        <v>4.1840000000000002</v>
      </c>
      <c r="G1290" s="105">
        <v>6.4999999999999997E-3</v>
      </c>
      <c r="H1290" s="225"/>
      <c r="I1290" s="225"/>
      <c r="J1290" s="120" t="s">
        <v>2559</v>
      </c>
      <c r="K1290" s="104">
        <v>6.32</v>
      </c>
      <c r="L1290" s="104">
        <v>6.3280000000000003</v>
      </c>
      <c r="M1290" s="104">
        <v>6.359</v>
      </c>
      <c r="N1290" s="104">
        <v>6.3159999999999998</v>
      </c>
      <c r="O1290" s="105">
        <v>-1.6000000000000001E-3</v>
      </c>
      <c r="P1290" s="225"/>
      <c r="Q1290" s="228">
        <f t="shared" si="120"/>
        <v>45577</v>
      </c>
      <c r="R1290" s="229">
        <f t="shared" si="121"/>
        <v>4.2270000000000003</v>
      </c>
      <c r="S1290" s="230">
        <f t="shared" si="122"/>
        <v>6.4999999999999997E-3</v>
      </c>
      <c r="T1290" s="229">
        <f t="shared" si="123"/>
        <v>6.7050000000000001</v>
      </c>
      <c r="U1290" s="230">
        <f t="shared" si="124"/>
        <v>-1.8E-3</v>
      </c>
      <c r="V1290" s="229">
        <f t="shared" si="125"/>
        <v>2.4779999999999998</v>
      </c>
    </row>
    <row r="1291" spans="2:22">
      <c r="B1291" s="119">
        <v>45608</v>
      </c>
      <c r="C1291" s="104">
        <v>4.274</v>
      </c>
      <c r="D1291" s="104">
        <v>4.2240000000000002</v>
      </c>
      <c r="E1291" s="104">
        <v>4.2770000000000001</v>
      </c>
      <c r="F1291" s="104">
        <v>4.2009999999999996</v>
      </c>
      <c r="G1291" s="105">
        <v>1.0999999999999999E-2</v>
      </c>
      <c r="H1291" s="225"/>
      <c r="I1291" s="225"/>
      <c r="J1291" s="120" t="s">
        <v>2560</v>
      </c>
      <c r="K1291" s="104">
        <v>6.36</v>
      </c>
      <c r="L1291" s="104">
        <v>6.3310000000000004</v>
      </c>
      <c r="M1291" s="104">
        <v>6.375</v>
      </c>
      <c r="N1291" s="104">
        <v>6.3239999999999998</v>
      </c>
      <c r="O1291" s="105">
        <v>6.3E-3</v>
      </c>
      <c r="P1291" s="225"/>
      <c r="Q1291" s="228">
        <f t="shared" si="120"/>
        <v>45608</v>
      </c>
      <c r="R1291" s="229">
        <f t="shared" si="121"/>
        <v>4.274</v>
      </c>
      <c r="S1291" s="230">
        <f t="shared" si="122"/>
        <v>1.0999999999999999E-2</v>
      </c>
      <c r="T1291" s="229">
        <f t="shared" si="123"/>
        <v>6.718</v>
      </c>
      <c r="U1291" s="230">
        <f t="shared" si="124"/>
        <v>1.9E-3</v>
      </c>
      <c r="V1291" s="229">
        <f t="shared" si="125"/>
        <v>2.444</v>
      </c>
    </row>
    <row r="1292" spans="2:22">
      <c r="B1292" s="119">
        <v>45638</v>
      </c>
      <c r="C1292" s="104">
        <v>4.335</v>
      </c>
      <c r="D1292" s="104">
        <v>4.2649999999999997</v>
      </c>
      <c r="E1292" s="104">
        <v>4.3390000000000004</v>
      </c>
      <c r="F1292" s="104">
        <v>4.2649999999999997</v>
      </c>
      <c r="G1292" s="105">
        <v>1.4200000000000001E-2</v>
      </c>
      <c r="H1292" s="225"/>
      <c r="I1292" s="225"/>
      <c r="J1292" s="120" t="s">
        <v>2561</v>
      </c>
      <c r="K1292" s="104">
        <v>6.3419999999999996</v>
      </c>
      <c r="L1292" s="104">
        <v>6.36</v>
      </c>
      <c r="M1292" s="104">
        <v>6.3680000000000003</v>
      </c>
      <c r="N1292" s="104">
        <v>6.3239999999999998</v>
      </c>
      <c r="O1292" s="105">
        <v>-2.8E-3</v>
      </c>
      <c r="P1292" s="225"/>
      <c r="Q1292" s="228">
        <f t="shared" si="120"/>
        <v>45638</v>
      </c>
      <c r="R1292" s="229">
        <f t="shared" si="121"/>
        <v>4.335</v>
      </c>
      <c r="S1292" s="230">
        <f t="shared" si="122"/>
        <v>1.4200000000000001E-2</v>
      </c>
      <c r="T1292" s="229">
        <f t="shared" si="123"/>
        <v>6.7359999999999998</v>
      </c>
      <c r="U1292" s="230">
        <f t="shared" si="124"/>
        <v>2.7000000000000001E-3</v>
      </c>
      <c r="V1292" s="229">
        <f t="shared" si="125"/>
        <v>2.4009999999999998</v>
      </c>
    </row>
    <row r="1293" spans="2:22">
      <c r="B1293" s="120" t="s">
        <v>2501</v>
      </c>
      <c r="C1293" s="104">
        <v>4.3940000000000001</v>
      </c>
      <c r="D1293" s="104">
        <v>4.3280000000000003</v>
      </c>
      <c r="E1293" s="104">
        <v>4.407</v>
      </c>
      <c r="F1293" s="104">
        <v>4.3120000000000003</v>
      </c>
      <c r="G1293" s="105">
        <v>1.3599999999999999E-2</v>
      </c>
      <c r="H1293" s="225"/>
      <c r="I1293" s="225"/>
      <c r="J1293" s="120" t="s">
        <v>2562</v>
      </c>
      <c r="K1293" s="104">
        <v>6.3579999999999997</v>
      </c>
      <c r="L1293" s="104">
        <v>6.3630000000000004</v>
      </c>
      <c r="M1293" s="104">
        <v>6.367</v>
      </c>
      <c r="N1293" s="104">
        <v>6.3360000000000003</v>
      </c>
      <c r="O1293" s="105">
        <v>2.5000000000000001E-3</v>
      </c>
      <c r="P1293" s="225"/>
      <c r="Q1293" s="228" t="str">
        <f t="shared" si="120"/>
        <v>13-12-2024</v>
      </c>
      <c r="R1293" s="229">
        <f t="shared" si="121"/>
        <v>4.3940000000000001</v>
      </c>
      <c r="S1293" s="230">
        <f t="shared" si="122"/>
        <v>1.3599999999999999E-2</v>
      </c>
      <c r="T1293" s="229">
        <f t="shared" si="123"/>
        <v>6.7290000000000001</v>
      </c>
      <c r="U1293" s="230">
        <f t="shared" si="124"/>
        <v>-1E-3</v>
      </c>
      <c r="V1293" s="229">
        <f t="shared" si="125"/>
        <v>2.335</v>
      </c>
    </row>
    <row r="1294" spans="2:22">
      <c r="B1294" s="120" t="s">
        <v>2502</v>
      </c>
      <c r="C1294" s="104">
        <v>4.4020000000000001</v>
      </c>
      <c r="D1294" s="104">
        <v>4.3869999999999996</v>
      </c>
      <c r="E1294" s="104">
        <v>4.4119999999999999</v>
      </c>
      <c r="F1294" s="104">
        <v>4.3609999999999998</v>
      </c>
      <c r="G1294" s="105">
        <v>1.8E-3</v>
      </c>
      <c r="H1294" s="225"/>
      <c r="I1294" s="225"/>
      <c r="J1294" s="119">
        <v>45662</v>
      </c>
      <c r="K1294" s="104">
        <v>6.3559999999999999</v>
      </c>
      <c r="L1294" s="104">
        <v>6.375</v>
      </c>
      <c r="M1294" s="104">
        <v>6.375</v>
      </c>
      <c r="N1294" s="104">
        <v>6.3449999999999998</v>
      </c>
      <c r="O1294" s="105">
        <v>-2.9999999999999997E-4</v>
      </c>
      <c r="P1294" s="225"/>
      <c r="Q1294" s="228" t="str">
        <f t="shared" si="120"/>
        <v>16-12-2024</v>
      </c>
      <c r="R1294" s="229">
        <f t="shared" si="121"/>
        <v>4.4020000000000001</v>
      </c>
      <c r="S1294" s="230">
        <f t="shared" si="122"/>
        <v>1.8E-3</v>
      </c>
      <c r="T1294" s="229">
        <f t="shared" si="123"/>
        <v>6.7409999999999997</v>
      </c>
      <c r="U1294" s="230">
        <f t="shared" si="124"/>
        <v>1.8E-3</v>
      </c>
      <c r="V1294" s="229">
        <f t="shared" si="125"/>
        <v>2.3389999999999995</v>
      </c>
    </row>
    <row r="1295" spans="2:22">
      <c r="B1295" s="120" t="s">
        <v>2503</v>
      </c>
      <c r="C1295" s="104">
        <v>4.3940000000000001</v>
      </c>
      <c r="D1295" s="104">
        <v>4.3949999999999996</v>
      </c>
      <c r="E1295" s="104">
        <v>4.4420000000000002</v>
      </c>
      <c r="F1295" s="104">
        <v>4.3730000000000002</v>
      </c>
      <c r="G1295" s="105">
        <v>-1.8E-3</v>
      </c>
      <c r="H1295" s="225"/>
      <c r="I1295" s="225"/>
      <c r="J1295" s="119">
        <v>45752</v>
      </c>
      <c r="K1295" s="104">
        <v>6.3230000000000004</v>
      </c>
      <c r="L1295" s="104">
        <v>6.3890000000000002</v>
      </c>
      <c r="M1295" s="104">
        <v>6.3890000000000002</v>
      </c>
      <c r="N1295" s="104">
        <v>6.32</v>
      </c>
      <c r="O1295" s="105">
        <v>-5.1999999999999998E-3</v>
      </c>
      <c r="P1295" s="225"/>
      <c r="Q1295" s="228" t="str">
        <f t="shared" si="120"/>
        <v>17-12-2024</v>
      </c>
      <c r="R1295" s="229">
        <f t="shared" si="121"/>
        <v>4.3940000000000001</v>
      </c>
      <c r="S1295" s="230">
        <f t="shared" si="122"/>
        <v>-1.8E-3</v>
      </c>
      <c r="T1295" s="229">
        <f t="shared" si="123"/>
        <v>6.7590000000000003</v>
      </c>
      <c r="U1295" s="230">
        <f t="shared" si="124"/>
        <v>2.7000000000000001E-3</v>
      </c>
      <c r="V1295" s="229">
        <f t="shared" si="125"/>
        <v>2.3650000000000002</v>
      </c>
    </row>
    <row r="1296" spans="2:22">
      <c r="B1296" s="120" t="s">
        <v>2504</v>
      </c>
      <c r="C1296" s="104">
        <v>4.5179999999999998</v>
      </c>
      <c r="D1296" s="104">
        <v>4.391</v>
      </c>
      <c r="E1296" s="104">
        <v>4.524</v>
      </c>
      <c r="F1296" s="104">
        <v>4.3810000000000002</v>
      </c>
      <c r="G1296" s="105">
        <v>2.8299999999999999E-2</v>
      </c>
      <c r="H1296" s="225"/>
      <c r="I1296" s="225"/>
      <c r="J1296" s="119">
        <v>45782</v>
      </c>
      <c r="K1296" s="104">
        <v>6.35</v>
      </c>
      <c r="L1296" s="104">
        <v>6.3360000000000003</v>
      </c>
      <c r="M1296" s="104">
        <v>6.3559999999999999</v>
      </c>
      <c r="N1296" s="104">
        <v>6.3230000000000004</v>
      </c>
      <c r="O1296" s="105">
        <v>4.3E-3</v>
      </c>
      <c r="P1296" s="225"/>
      <c r="Q1296" s="228" t="str">
        <f t="shared" si="120"/>
        <v>18-12-2024</v>
      </c>
      <c r="R1296" s="229">
        <f t="shared" si="121"/>
        <v>4.5179999999999998</v>
      </c>
      <c r="S1296" s="230">
        <f t="shared" si="122"/>
        <v>2.8299999999999999E-2</v>
      </c>
      <c r="T1296" s="229">
        <f t="shared" si="123"/>
        <v>6.7510000000000003</v>
      </c>
      <c r="U1296" s="230">
        <f t="shared" si="124"/>
        <v>-1.1999999999999999E-3</v>
      </c>
      <c r="V1296" s="229">
        <f t="shared" si="125"/>
        <v>2.2330000000000005</v>
      </c>
    </row>
    <row r="1297" spans="2:22">
      <c r="B1297" s="120" t="s">
        <v>2506</v>
      </c>
      <c r="C1297" s="104">
        <v>4.5650000000000004</v>
      </c>
      <c r="D1297" s="104">
        <v>4.5140000000000002</v>
      </c>
      <c r="E1297" s="104">
        <v>4.5940000000000003</v>
      </c>
      <c r="F1297" s="104">
        <v>4.5019999999999998</v>
      </c>
      <c r="G1297" s="105">
        <v>1.04E-2</v>
      </c>
      <c r="H1297" s="225"/>
      <c r="I1297" s="225"/>
      <c r="J1297" s="119">
        <v>45813</v>
      </c>
      <c r="K1297" s="104">
        <v>6.3369999999999997</v>
      </c>
      <c r="L1297" s="104">
        <v>6.367</v>
      </c>
      <c r="M1297" s="104">
        <v>6.367</v>
      </c>
      <c r="N1297" s="104">
        <v>6.33</v>
      </c>
      <c r="O1297" s="105">
        <v>-2E-3</v>
      </c>
      <c r="P1297" s="225"/>
      <c r="Q1297" s="228" t="str">
        <f t="shared" si="120"/>
        <v>19-12-2024</v>
      </c>
      <c r="R1297" s="229">
        <f t="shared" si="121"/>
        <v>4.5650000000000004</v>
      </c>
      <c r="S1297" s="230">
        <f t="shared" si="122"/>
        <v>1.04E-2</v>
      </c>
      <c r="T1297" s="229">
        <f t="shared" si="123"/>
        <v>6.7869999999999999</v>
      </c>
      <c r="U1297" s="230">
        <f t="shared" si="124"/>
        <v>5.3E-3</v>
      </c>
      <c r="V1297" s="229">
        <f t="shared" si="125"/>
        <v>2.2219999999999995</v>
      </c>
    </row>
    <row r="1298" spans="2:22">
      <c r="B1298" s="120" t="s">
        <v>2507</v>
      </c>
      <c r="C1298" s="104">
        <v>4.5289999999999999</v>
      </c>
      <c r="D1298" s="104">
        <v>4.556</v>
      </c>
      <c r="E1298" s="104">
        <v>4.5659999999999998</v>
      </c>
      <c r="F1298" s="104">
        <v>4.484</v>
      </c>
      <c r="G1298" s="105">
        <v>-7.9000000000000008E-3</v>
      </c>
      <c r="H1298" s="225"/>
      <c r="I1298" s="225"/>
      <c r="J1298" s="119">
        <v>45843</v>
      </c>
      <c r="K1298" s="104">
        <v>6.3949999999999996</v>
      </c>
      <c r="L1298" s="104">
        <v>6.3369999999999997</v>
      </c>
      <c r="M1298" s="104">
        <v>6.4039999999999999</v>
      </c>
      <c r="N1298" s="104">
        <v>6.31</v>
      </c>
      <c r="O1298" s="105">
        <v>9.1999999999999998E-3</v>
      </c>
      <c r="P1298" s="225"/>
      <c r="Q1298" s="228" t="str">
        <f t="shared" si="120"/>
        <v>20-12-2024</v>
      </c>
      <c r="R1298" s="229">
        <f t="shared" si="121"/>
        <v>4.5289999999999999</v>
      </c>
      <c r="S1298" s="230">
        <f t="shared" si="122"/>
        <v>-7.9000000000000008E-3</v>
      </c>
      <c r="T1298" s="229">
        <f t="shared" si="123"/>
        <v>6.7910000000000004</v>
      </c>
      <c r="U1298" s="230">
        <f t="shared" si="124"/>
        <v>5.9999999999999995E-4</v>
      </c>
      <c r="V1298" s="229">
        <f t="shared" si="125"/>
        <v>2.2620000000000005</v>
      </c>
    </row>
    <row r="1299" spans="2:22">
      <c r="B1299" s="120" t="s">
        <v>2508</v>
      </c>
      <c r="C1299" s="104">
        <v>4.5880000000000001</v>
      </c>
      <c r="D1299" s="104">
        <v>4.5259999999999998</v>
      </c>
      <c r="E1299" s="104">
        <v>4.5990000000000002</v>
      </c>
      <c r="F1299" s="104">
        <v>4.5179999999999998</v>
      </c>
      <c r="G1299" s="105">
        <v>1.29E-2</v>
      </c>
      <c r="H1299" s="225"/>
      <c r="I1299" s="225"/>
      <c r="J1299" s="119">
        <v>45874</v>
      </c>
      <c r="K1299" s="104">
        <v>6.3769999999999998</v>
      </c>
      <c r="L1299" s="104">
        <v>6.44</v>
      </c>
      <c r="M1299" s="104">
        <v>6.44</v>
      </c>
      <c r="N1299" s="104">
        <v>6.3719999999999999</v>
      </c>
      <c r="O1299" s="105">
        <v>-2.8E-3</v>
      </c>
      <c r="P1299" s="225"/>
      <c r="Q1299" s="228" t="str">
        <f t="shared" si="120"/>
        <v>23-12-2024</v>
      </c>
      <c r="R1299" s="229">
        <f t="shared" si="121"/>
        <v>4.5880000000000001</v>
      </c>
      <c r="S1299" s="230">
        <f t="shared" si="122"/>
        <v>1.29E-2</v>
      </c>
      <c r="T1299" s="229">
        <f t="shared" si="123"/>
        <v>6.7759999999999998</v>
      </c>
      <c r="U1299" s="230">
        <f t="shared" si="124"/>
        <v>-2.2000000000000001E-3</v>
      </c>
      <c r="V1299" s="229">
        <f t="shared" si="125"/>
        <v>2.1879999999999997</v>
      </c>
    </row>
    <row r="1300" spans="2:22">
      <c r="B1300" s="120" t="s">
        <v>2509</v>
      </c>
      <c r="C1300" s="104">
        <v>4.59</v>
      </c>
      <c r="D1300" s="104">
        <v>4.5839999999999996</v>
      </c>
      <c r="E1300" s="104">
        <v>4.6289999999999996</v>
      </c>
      <c r="F1300" s="104">
        <v>4.5810000000000004</v>
      </c>
      <c r="G1300" s="105">
        <v>5.0000000000000001E-4</v>
      </c>
      <c r="H1300" s="225"/>
      <c r="I1300" s="225"/>
      <c r="J1300" s="119">
        <v>45996</v>
      </c>
      <c r="K1300" s="104">
        <v>6.2850000000000001</v>
      </c>
      <c r="L1300" s="104">
        <v>6.2960000000000003</v>
      </c>
      <c r="M1300" s="104">
        <v>6.3010000000000002</v>
      </c>
      <c r="N1300" s="104">
        <v>6.2779999999999996</v>
      </c>
      <c r="O1300" s="105">
        <v>-1.44E-2</v>
      </c>
      <c r="P1300" s="225"/>
      <c r="Q1300" s="228" t="str">
        <f t="shared" si="120"/>
        <v>24-12-2024</v>
      </c>
      <c r="R1300" s="229">
        <f t="shared" si="121"/>
        <v>4.59</v>
      </c>
      <c r="S1300" s="230">
        <f t="shared" si="122"/>
        <v>5.0000000000000001E-4</v>
      </c>
      <c r="T1300" s="229">
        <f t="shared" si="123"/>
        <v>6.7759999999999998</v>
      </c>
      <c r="U1300" s="230">
        <f t="shared" si="124"/>
        <v>0</v>
      </c>
      <c r="V1300" s="229">
        <f t="shared" si="125"/>
        <v>2.1859999999999999</v>
      </c>
    </row>
    <row r="1301" spans="2:22">
      <c r="B1301" s="120" t="s">
        <v>2510</v>
      </c>
      <c r="C1301" s="104">
        <v>4.5839999999999996</v>
      </c>
      <c r="D1301" s="104">
        <v>4.5970000000000004</v>
      </c>
      <c r="E1301" s="104">
        <v>4.641</v>
      </c>
      <c r="F1301" s="104">
        <v>4.5730000000000004</v>
      </c>
      <c r="G1301" s="105">
        <v>-1.2999999999999999E-3</v>
      </c>
      <c r="H1301" s="225"/>
      <c r="I1301" s="225"/>
      <c r="J1301" s="120" t="s">
        <v>2563</v>
      </c>
      <c r="K1301" s="104">
        <v>6.242</v>
      </c>
      <c r="L1301" s="104">
        <v>6.2930000000000001</v>
      </c>
      <c r="M1301" s="104">
        <v>6.2930000000000001</v>
      </c>
      <c r="N1301" s="104">
        <v>6.2380000000000004</v>
      </c>
      <c r="O1301" s="105">
        <v>-6.7999999999999996E-3</v>
      </c>
      <c r="P1301" s="225"/>
      <c r="Q1301" s="228" t="str">
        <f t="shared" si="120"/>
        <v>26-12-2024</v>
      </c>
      <c r="R1301" s="229">
        <f t="shared" si="121"/>
        <v>4.5839999999999996</v>
      </c>
      <c r="S1301" s="230">
        <f t="shared" si="122"/>
        <v>-1.2999999999999999E-3</v>
      </c>
      <c r="T1301" s="229">
        <f t="shared" si="123"/>
        <v>6.7839999999999998</v>
      </c>
      <c r="U1301" s="230">
        <f t="shared" si="124"/>
        <v>1.1999999999999999E-3</v>
      </c>
      <c r="V1301" s="229">
        <f t="shared" si="125"/>
        <v>2.2000000000000002</v>
      </c>
    </row>
    <row r="1302" spans="2:22">
      <c r="B1302" s="120" t="s">
        <v>2511</v>
      </c>
      <c r="C1302" s="104">
        <v>4.6289999999999996</v>
      </c>
      <c r="D1302" s="104">
        <v>4.585</v>
      </c>
      <c r="E1302" s="104">
        <v>4.6310000000000002</v>
      </c>
      <c r="F1302" s="104">
        <v>4.5730000000000004</v>
      </c>
      <c r="G1302" s="105">
        <v>0.01</v>
      </c>
      <c r="H1302" s="225"/>
      <c r="I1302" s="225"/>
      <c r="J1302" s="120" t="s">
        <v>2564</v>
      </c>
      <c r="K1302" s="104">
        <v>6.2309999999999999</v>
      </c>
      <c r="L1302" s="104">
        <v>6.2590000000000003</v>
      </c>
      <c r="M1302" s="104">
        <v>6.2709999999999999</v>
      </c>
      <c r="N1302" s="104">
        <v>6.2279999999999998</v>
      </c>
      <c r="O1302" s="105">
        <v>-1.8E-3</v>
      </c>
      <c r="P1302" s="225"/>
      <c r="Q1302" s="228" t="str">
        <f t="shared" si="120"/>
        <v>27-12-2024</v>
      </c>
      <c r="R1302" s="229">
        <f t="shared" si="121"/>
        <v>4.6289999999999996</v>
      </c>
      <c r="S1302" s="230">
        <f t="shared" si="122"/>
        <v>0.01</v>
      </c>
      <c r="T1302" s="229">
        <f t="shared" si="123"/>
        <v>6.7869999999999999</v>
      </c>
      <c r="U1302" s="230">
        <f t="shared" si="124"/>
        <v>4.0000000000000002E-4</v>
      </c>
      <c r="V1302" s="229">
        <f t="shared" si="125"/>
        <v>2.1580000000000004</v>
      </c>
    </row>
    <row r="1303" spans="2:22">
      <c r="B1303" s="120" t="s">
        <v>2512</v>
      </c>
      <c r="C1303" s="104">
        <v>4.532</v>
      </c>
      <c r="D1303" s="104">
        <v>4.6289999999999996</v>
      </c>
      <c r="E1303" s="104">
        <v>4.6310000000000002</v>
      </c>
      <c r="F1303" s="104">
        <v>4.5330000000000004</v>
      </c>
      <c r="G1303" s="105">
        <v>-2.1100000000000001E-2</v>
      </c>
      <c r="H1303" s="225"/>
      <c r="I1303" s="225"/>
      <c r="J1303" s="120" t="s">
        <v>2565</v>
      </c>
      <c r="K1303" s="104">
        <v>6.22</v>
      </c>
      <c r="L1303" s="104">
        <v>6.242</v>
      </c>
      <c r="M1303" s="104">
        <v>6.2690000000000001</v>
      </c>
      <c r="N1303" s="104">
        <v>6.2290000000000001</v>
      </c>
      <c r="O1303" s="105">
        <v>-1.8E-3</v>
      </c>
      <c r="P1303" s="225"/>
      <c r="Q1303" s="228" t="str">
        <f t="shared" si="120"/>
        <v>30-12-2024</v>
      </c>
      <c r="R1303" s="229">
        <f t="shared" si="121"/>
        <v>4.532</v>
      </c>
      <c r="S1303" s="230">
        <f t="shared" si="122"/>
        <v>-2.1100000000000001E-2</v>
      </c>
      <c r="T1303" s="229">
        <f t="shared" si="123"/>
        <v>6.7750000000000004</v>
      </c>
      <c r="U1303" s="230">
        <f t="shared" si="124"/>
        <v>-1.8E-3</v>
      </c>
      <c r="V1303" s="229">
        <f t="shared" si="125"/>
        <v>2.2430000000000003</v>
      </c>
    </row>
    <row r="1304" spans="2:22">
      <c r="B1304" s="120" t="s">
        <v>2513</v>
      </c>
      <c r="C1304" s="104">
        <v>4.5720000000000001</v>
      </c>
      <c r="D1304" s="104">
        <v>4.5149999999999997</v>
      </c>
      <c r="E1304" s="104">
        <v>4.5890000000000004</v>
      </c>
      <c r="F1304" s="104">
        <v>4.5069999999999997</v>
      </c>
      <c r="G1304" s="105">
        <v>8.8999999999999999E-3</v>
      </c>
      <c r="H1304" s="225"/>
      <c r="I1304" s="225"/>
      <c r="J1304" s="120" t="s">
        <v>2566</v>
      </c>
      <c r="K1304" s="104">
        <v>6.22</v>
      </c>
      <c r="L1304" s="104">
        <v>6.2329999999999997</v>
      </c>
      <c r="M1304" s="104">
        <v>6.2329999999999997</v>
      </c>
      <c r="N1304" s="104">
        <v>6.2169999999999996</v>
      </c>
      <c r="O1304" s="105">
        <v>0</v>
      </c>
      <c r="P1304" s="225"/>
      <c r="Q1304" s="228" t="str">
        <f t="shared" si="120"/>
        <v>31-12-2024</v>
      </c>
      <c r="R1304" s="229">
        <f t="shared" si="121"/>
        <v>4.5720000000000001</v>
      </c>
      <c r="S1304" s="230">
        <f t="shared" si="122"/>
        <v>8.8999999999999999E-3</v>
      </c>
      <c r="T1304" s="229">
        <f t="shared" si="123"/>
        <v>6.7590000000000003</v>
      </c>
      <c r="U1304" s="230">
        <f t="shared" si="124"/>
        <v>-2.3999999999999998E-3</v>
      </c>
      <c r="V1304" s="229">
        <f t="shared" si="125"/>
        <v>2.1870000000000003</v>
      </c>
    </row>
    <row r="1305" spans="2:22">
      <c r="B1305" s="119">
        <v>45689</v>
      </c>
      <c r="C1305" s="104">
        <v>4.5609999999999999</v>
      </c>
      <c r="D1305" s="104">
        <v>4.5709999999999997</v>
      </c>
      <c r="E1305" s="104">
        <v>4.5990000000000002</v>
      </c>
      <c r="F1305" s="104">
        <v>4.5170000000000003</v>
      </c>
      <c r="G1305" s="105">
        <v>-2.3999999999999998E-3</v>
      </c>
      <c r="H1305" s="225"/>
      <c r="I1305" s="225"/>
      <c r="J1305" s="120" t="s">
        <v>2567</v>
      </c>
      <c r="K1305" s="104">
        <v>6.23</v>
      </c>
      <c r="L1305" s="104">
        <v>6.2270000000000003</v>
      </c>
      <c r="M1305" s="104">
        <v>6.24</v>
      </c>
      <c r="N1305" s="104">
        <v>6.2210000000000001</v>
      </c>
      <c r="O1305" s="105">
        <v>1.6000000000000001E-3</v>
      </c>
      <c r="P1305" s="225"/>
      <c r="Q1305" s="228">
        <f t="shared" si="120"/>
        <v>45689</v>
      </c>
      <c r="R1305" s="229">
        <f t="shared" si="121"/>
        <v>4.5609999999999999</v>
      </c>
      <c r="S1305" s="230">
        <f t="shared" si="122"/>
        <v>-2.3999999999999998E-3</v>
      </c>
      <c r="T1305" s="229">
        <f t="shared" si="123"/>
        <v>6.7869999999999999</v>
      </c>
      <c r="U1305" s="230">
        <f t="shared" si="124"/>
        <v>1.1999999999999999E-3</v>
      </c>
      <c r="V1305" s="229">
        <f t="shared" si="125"/>
        <v>2.226</v>
      </c>
    </row>
    <row r="1306" spans="2:22">
      <c r="B1306" s="119">
        <v>45717</v>
      </c>
      <c r="C1306" s="104">
        <v>4.601</v>
      </c>
      <c r="D1306" s="104">
        <v>4.5449999999999999</v>
      </c>
      <c r="E1306" s="104">
        <v>4.6040000000000001</v>
      </c>
      <c r="F1306" s="104">
        <v>4.5350000000000001</v>
      </c>
      <c r="G1306" s="105">
        <v>8.6999999999999994E-3</v>
      </c>
      <c r="H1306" s="225"/>
      <c r="I1306" s="225"/>
      <c r="J1306" s="120" t="s">
        <v>2568</v>
      </c>
      <c r="K1306" s="104">
        <v>6.22</v>
      </c>
      <c r="L1306" s="104">
        <v>6.24</v>
      </c>
      <c r="M1306" s="104">
        <v>6.24</v>
      </c>
      <c r="N1306" s="104">
        <v>6.2229999999999999</v>
      </c>
      <c r="O1306" s="105">
        <v>-1.6000000000000001E-3</v>
      </c>
      <c r="P1306" s="225"/>
      <c r="Q1306" s="228">
        <f t="shared" si="120"/>
        <v>45717</v>
      </c>
      <c r="R1306" s="229">
        <f t="shared" si="121"/>
        <v>4.601</v>
      </c>
      <c r="S1306" s="230">
        <f t="shared" si="122"/>
        <v>8.6999999999999994E-3</v>
      </c>
      <c r="T1306" s="229">
        <f t="shared" si="123"/>
        <v>6.7789999999999999</v>
      </c>
      <c r="U1306" s="230">
        <f t="shared" si="124"/>
        <v>-1.1999999999999999E-3</v>
      </c>
      <c r="V1306" s="229">
        <f t="shared" si="125"/>
        <v>2.1779999999999999</v>
      </c>
    </row>
    <row r="1307" spans="2:22">
      <c r="B1307" s="119">
        <v>45809</v>
      </c>
      <c r="C1307" s="104">
        <v>4.6230000000000002</v>
      </c>
      <c r="D1307" s="104">
        <v>4.6180000000000003</v>
      </c>
      <c r="E1307" s="104">
        <v>4.6440000000000001</v>
      </c>
      <c r="F1307" s="104">
        <v>4.5750000000000002</v>
      </c>
      <c r="G1307" s="105">
        <v>4.8999999999999998E-3</v>
      </c>
      <c r="H1307" s="225"/>
      <c r="I1307" s="225"/>
      <c r="J1307" s="120" t="s">
        <v>2569</v>
      </c>
      <c r="K1307" s="104">
        <v>6.19</v>
      </c>
      <c r="L1307" s="104">
        <v>6.2240000000000002</v>
      </c>
      <c r="M1307" s="104">
        <v>6.2380000000000004</v>
      </c>
      <c r="N1307" s="104">
        <v>6.1989999999999998</v>
      </c>
      <c r="O1307" s="105">
        <v>-4.7999999999999996E-3</v>
      </c>
      <c r="P1307" s="225"/>
      <c r="Q1307" s="228">
        <f t="shared" si="120"/>
        <v>45809</v>
      </c>
      <c r="R1307" s="229">
        <f t="shared" si="121"/>
        <v>4.6230000000000002</v>
      </c>
      <c r="S1307" s="230">
        <f t="shared" si="122"/>
        <v>4.8999999999999998E-3</v>
      </c>
      <c r="T1307" s="229">
        <f t="shared" si="123"/>
        <v>6.7629999999999999</v>
      </c>
      <c r="U1307" s="230">
        <f t="shared" si="124"/>
        <v>-2.3999999999999998E-3</v>
      </c>
      <c r="V1307" s="229">
        <f t="shared" si="125"/>
        <v>2.1399999999999997</v>
      </c>
    </row>
    <row r="1308" spans="2:22">
      <c r="B1308" s="119">
        <v>45839</v>
      </c>
      <c r="C1308" s="104">
        <v>4.6840000000000002</v>
      </c>
      <c r="D1308" s="104">
        <v>4.6319999999999997</v>
      </c>
      <c r="E1308" s="104">
        <v>4.6989999999999998</v>
      </c>
      <c r="F1308" s="104">
        <v>4.6059999999999999</v>
      </c>
      <c r="G1308" s="105">
        <v>1.32E-2</v>
      </c>
      <c r="H1308" s="225"/>
      <c r="I1308" s="225"/>
      <c r="J1308" s="120" t="s">
        <v>2570</v>
      </c>
      <c r="K1308" s="104">
        <v>6.21</v>
      </c>
      <c r="L1308" s="104">
        <v>6.2080000000000002</v>
      </c>
      <c r="M1308" s="104">
        <v>6.2370000000000001</v>
      </c>
      <c r="N1308" s="104">
        <v>6.1989999999999998</v>
      </c>
      <c r="O1308" s="105">
        <v>3.2000000000000002E-3</v>
      </c>
      <c r="P1308" s="225"/>
      <c r="Q1308" s="228">
        <f t="shared" si="120"/>
        <v>45839</v>
      </c>
      <c r="R1308" s="229">
        <f t="shared" si="121"/>
        <v>4.6840000000000002</v>
      </c>
      <c r="S1308" s="230">
        <f t="shared" si="122"/>
        <v>1.32E-2</v>
      </c>
      <c r="T1308" s="229">
        <f t="shared" si="123"/>
        <v>6.7460000000000004</v>
      </c>
      <c r="U1308" s="230">
        <f t="shared" si="124"/>
        <v>-2.5000000000000001E-3</v>
      </c>
      <c r="V1308" s="229">
        <f t="shared" si="125"/>
        <v>2.0620000000000003</v>
      </c>
    </row>
    <row r="1309" spans="2:22">
      <c r="B1309" s="119">
        <v>45870</v>
      </c>
      <c r="C1309" s="104">
        <v>4.6920000000000002</v>
      </c>
      <c r="D1309" s="104">
        <v>4.6890000000000001</v>
      </c>
      <c r="E1309" s="104">
        <v>4.7300000000000004</v>
      </c>
      <c r="F1309" s="104">
        <v>4.6630000000000003</v>
      </c>
      <c r="G1309" s="105">
        <v>1.8E-3</v>
      </c>
      <c r="H1309" s="225"/>
      <c r="I1309" s="225"/>
      <c r="J1309" s="120" t="s">
        <v>2571</v>
      </c>
      <c r="K1309" s="104">
        <v>6.21</v>
      </c>
      <c r="L1309" s="104">
        <v>6.2370000000000001</v>
      </c>
      <c r="M1309" s="104">
        <v>6.2370000000000001</v>
      </c>
      <c r="N1309" s="104">
        <v>6.2110000000000003</v>
      </c>
      <c r="O1309" s="105">
        <v>0</v>
      </c>
      <c r="P1309" s="225"/>
      <c r="Q1309" s="228">
        <f t="shared" si="120"/>
        <v>45870</v>
      </c>
      <c r="R1309" s="229">
        <f t="shared" si="121"/>
        <v>4.6920000000000002</v>
      </c>
      <c r="S1309" s="230">
        <f t="shared" si="122"/>
        <v>1.8E-3</v>
      </c>
      <c r="T1309" s="229">
        <f t="shared" si="123"/>
        <v>6.7670000000000003</v>
      </c>
      <c r="U1309" s="230">
        <f t="shared" si="124"/>
        <v>3.0999999999999999E-3</v>
      </c>
      <c r="V1309" s="229">
        <f t="shared" si="125"/>
        <v>2.0750000000000002</v>
      </c>
    </row>
    <row r="1310" spans="2:22">
      <c r="B1310" s="119">
        <v>45901</v>
      </c>
      <c r="C1310" s="104">
        <v>4.6879999999999997</v>
      </c>
      <c r="D1310" s="104">
        <v>4.6890000000000001</v>
      </c>
      <c r="E1310" s="104">
        <v>4.6909999999999998</v>
      </c>
      <c r="F1310" s="104">
        <v>4.6420000000000003</v>
      </c>
      <c r="G1310" s="105">
        <v>-8.0000000000000004E-4</v>
      </c>
      <c r="H1310" s="225"/>
      <c r="I1310" s="225"/>
      <c r="J1310" s="120" t="s">
        <v>2572</v>
      </c>
      <c r="K1310" s="104">
        <v>6.2</v>
      </c>
      <c r="L1310" s="104">
        <v>6.2140000000000004</v>
      </c>
      <c r="M1310" s="104">
        <v>6.2249999999999996</v>
      </c>
      <c r="N1310" s="104">
        <v>6.2030000000000003</v>
      </c>
      <c r="O1310" s="105">
        <v>-1.6000000000000001E-3</v>
      </c>
      <c r="P1310" s="225"/>
      <c r="Q1310" s="228">
        <f t="shared" si="120"/>
        <v>45901</v>
      </c>
      <c r="R1310" s="229">
        <f t="shared" si="121"/>
        <v>4.6879999999999997</v>
      </c>
      <c r="S1310" s="230">
        <f t="shared" si="122"/>
        <v>-8.0000000000000004E-4</v>
      </c>
      <c r="T1310" s="229">
        <f t="shared" si="123"/>
        <v>6.7640000000000002</v>
      </c>
      <c r="U1310" s="230">
        <f t="shared" si="124"/>
        <v>-4.0000000000000002E-4</v>
      </c>
      <c r="V1310" s="229">
        <f t="shared" si="125"/>
        <v>2.0760000000000005</v>
      </c>
    </row>
    <row r="1311" spans="2:22">
      <c r="B1311" s="119">
        <v>45931</v>
      </c>
      <c r="C1311" s="104">
        <v>4.7619999999999996</v>
      </c>
      <c r="D1311" s="104">
        <v>4.673</v>
      </c>
      <c r="E1311" s="104">
        <v>4.79</v>
      </c>
      <c r="F1311" s="104">
        <v>4.673</v>
      </c>
      <c r="G1311" s="105">
        <v>1.5800000000000002E-2</v>
      </c>
      <c r="H1311" s="225"/>
      <c r="I1311" s="225"/>
      <c r="J1311" s="120" t="s">
        <v>2573</v>
      </c>
      <c r="K1311" s="104">
        <v>6.2</v>
      </c>
      <c r="L1311" s="104">
        <v>6.2089999999999996</v>
      </c>
      <c r="M1311" s="104">
        <v>6.2089999999999996</v>
      </c>
      <c r="N1311" s="104">
        <v>6.202</v>
      </c>
      <c r="O1311" s="105">
        <v>0</v>
      </c>
      <c r="P1311" s="225"/>
      <c r="Q1311" s="228">
        <f t="shared" si="120"/>
        <v>45931</v>
      </c>
      <c r="R1311" s="229">
        <f t="shared" si="121"/>
        <v>4.7619999999999996</v>
      </c>
      <c r="S1311" s="230">
        <f t="shared" si="122"/>
        <v>1.5800000000000002E-2</v>
      </c>
      <c r="T1311" s="229">
        <f t="shared" si="123"/>
        <v>6.7690000000000001</v>
      </c>
      <c r="U1311" s="230">
        <f t="shared" si="124"/>
        <v>6.9999999999999999E-4</v>
      </c>
      <c r="V1311" s="229">
        <f t="shared" si="125"/>
        <v>2.0070000000000006</v>
      </c>
    </row>
    <row r="1312" spans="2:22">
      <c r="B1312" s="120" t="s">
        <v>2514</v>
      </c>
      <c r="C1312" s="104">
        <v>4.7889999999999997</v>
      </c>
      <c r="D1312" s="104">
        <v>4.7990000000000004</v>
      </c>
      <c r="E1312" s="104">
        <v>4.8049999999999997</v>
      </c>
      <c r="F1312" s="104">
        <v>4.7590000000000003</v>
      </c>
      <c r="G1312" s="105">
        <v>5.5999999999999999E-3</v>
      </c>
      <c r="H1312" s="225"/>
      <c r="I1312" s="225"/>
      <c r="J1312" s="120" t="s">
        <v>2574</v>
      </c>
      <c r="K1312" s="104">
        <v>6.16</v>
      </c>
      <c r="L1312" s="104">
        <v>6.2060000000000004</v>
      </c>
      <c r="M1312" s="104">
        <v>6.2080000000000002</v>
      </c>
      <c r="N1312" s="104">
        <v>6.17</v>
      </c>
      <c r="O1312" s="105">
        <v>-6.4999999999999997E-3</v>
      </c>
      <c r="P1312" s="225"/>
      <c r="Q1312" s="228" t="str">
        <f t="shared" si="120"/>
        <v>13-01-2025</v>
      </c>
      <c r="R1312" s="229">
        <f t="shared" si="121"/>
        <v>4.7889999999999997</v>
      </c>
      <c r="S1312" s="230">
        <f t="shared" si="122"/>
        <v>5.5999999999999999E-3</v>
      </c>
      <c r="T1312" s="229">
        <f t="shared" si="123"/>
        <v>6.843</v>
      </c>
      <c r="U1312" s="230">
        <f t="shared" si="124"/>
        <v>1.09E-2</v>
      </c>
      <c r="V1312" s="229">
        <f t="shared" si="125"/>
        <v>2.0540000000000003</v>
      </c>
    </row>
    <row r="1313" spans="2:22">
      <c r="B1313" s="120" t="s">
        <v>2515</v>
      </c>
      <c r="C1313" s="104">
        <v>4.7919999999999998</v>
      </c>
      <c r="D1313" s="104">
        <v>4.7629999999999999</v>
      </c>
      <c r="E1313" s="104">
        <v>4.8090000000000002</v>
      </c>
      <c r="F1313" s="104">
        <v>4.7489999999999997</v>
      </c>
      <c r="G1313" s="105">
        <v>6.9999999999999999E-4</v>
      </c>
      <c r="H1313" s="225"/>
      <c r="I1313" s="225"/>
      <c r="J1313" s="120" t="s">
        <v>2575</v>
      </c>
      <c r="K1313" s="104">
        <v>6.18</v>
      </c>
      <c r="L1313" s="104">
        <v>6.17</v>
      </c>
      <c r="M1313" s="104">
        <v>6.1859999999999999</v>
      </c>
      <c r="N1313" s="104">
        <v>6.1639999999999997</v>
      </c>
      <c r="O1313" s="105">
        <v>3.2000000000000002E-3</v>
      </c>
      <c r="P1313" s="225"/>
      <c r="Q1313" s="228" t="str">
        <f t="shared" si="120"/>
        <v>14-01-2025</v>
      </c>
      <c r="R1313" s="229">
        <f t="shared" si="121"/>
        <v>4.7919999999999998</v>
      </c>
      <c r="S1313" s="230">
        <f t="shared" si="122"/>
        <v>6.9999999999999999E-4</v>
      </c>
      <c r="T1313" s="229">
        <f t="shared" si="123"/>
        <v>6.8289999999999997</v>
      </c>
      <c r="U1313" s="230">
        <f t="shared" si="124"/>
        <v>-2E-3</v>
      </c>
      <c r="V1313" s="229">
        <f t="shared" si="125"/>
        <v>2.0369999999999999</v>
      </c>
    </row>
    <row r="1314" spans="2:22">
      <c r="B1314" s="120" t="s">
        <v>2516</v>
      </c>
      <c r="C1314" s="104">
        <v>4.6539999999999999</v>
      </c>
      <c r="D1314" s="104">
        <v>4.7880000000000003</v>
      </c>
      <c r="E1314" s="104">
        <v>4.79</v>
      </c>
      <c r="F1314" s="104">
        <v>4.6369999999999996</v>
      </c>
      <c r="G1314" s="105">
        <v>-2.8899999999999999E-2</v>
      </c>
      <c r="H1314" s="225"/>
      <c r="I1314" s="225"/>
      <c r="J1314" s="120" t="s">
        <v>2576</v>
      </c>
      <c r="K1314" s="104">
        <v>6.2</v>
      </c>
      <c r="L1314" s="104">
        <v>6.1840000000000002</v>
      </c>
      <c r="M1314" s="104">
        <v>6.2270000000000003</v>
      </c>
      <c r="N1314" s="104">
        <v>6.1760000000000002</v>
      </c>
      <c r="O1314" s="105">
        <v>3.2000000000000002E-3</v>
      </c>
      <c r="P1314" s="225"/>
      <c r="Q1314" s="228" t="str">
        <f t="shared" si="120"/>
        <v>15-01-2025</v>
      </c>
      <c r="R1314" s="229">
        <f t="shared" si="121"/>
        <v>4.6539999999999999</v>
      </c>
      <c r="S1314" s="230">
        <f t="shared" si="122"/>
        <v>-2.8899999999999999E-2</v>
      </c>
      <c r="T1314" s="229">
        <f t="shared" si="123"/>
        <v>6.8129999999999997</v>
      </c>
      <c r="U1314" s="230">
        <f t="shared" si="124"/>
        <v>-2.3E-3</v>
      </c>
      <c r="V1314" s="229">
        <f t="shared" si="125"/>
        <v>2.1589999999999998</v>
      </c>
    </row>
    <row r="1315" spans="2:22">
      <c r="B1315" s="120" t="s">
        <v>2517</v>
      </c>
      <c r="C1315" s="104">
        <v>4.6109999999999998</v>
      </c>
      <c r="D1315" s="104">
        <v>4.6529999999999996</v>
      </c>
      <c r="E1315" s="104">
        <v>4.694</v>
      </c>
      <c r="F1315" s="104">
        <v>4.5880000000000001</v>
      </c>
      <c r="G1315" s="105">
        <v>-9.1999999999999998E-3</v>
      </c>
      <c r="H1315" s="225"/>
      <c r="I1315" s="225"/>
      <c r="J1315" s="119">
        <v>45694</v>
      </c>
      <c r="K1315" s="104">
        <v>6.22</v>
      </c>
      <c r="L1315" s="104">
        <v>6.226</v>
      </c>
      <c r="M1315" s="104">
        <v>6.2359999999999998</v>
      </c>
      <c r="N1315" s="104">
        <v>6.2080000000000002</v>
      </c>
      <c r="O1315" s="105">
        <v>3.2000000000000002E-3</v>
      </c>
      <c r="P1315" s="225"/>
      <c r="Q1315" s="228" t="str">
        <f t="shared" si="120"/>
        <v>16-01-2025</v>
      </c>
      <c r="R1315" s="229">
        <f t="shared" si="121"/>
        <v>4.6109999999999998</v>
      </c>
      <c r="S1315" s="230">
        <f t="shared" si="122"/>
        <v>-9.1999999999999998E-3</v>
      </c>
      <c r="T1315" s="229">
        <f t="shared" si="123"/>
        <v>6.7539999999999996</v>
      </c>
      <c r="U1315" s="230">
        <f t="shared" si="124"/>
        <v>-8.6999999999999994E-3</v>
      </c>
      <c r="V1315" s="229">
        <f t="shared" si="125"/>
        <v>2.1429999999999998</v>
      </c>
    </row>
    <row r="1316" spans="2:22">
      <c r="B1316" s="120" t="s">
        <v>2518</v>
      </c>
      <c r="C1316" s="104">
        <v>4.6219999999999999</v>
      </c>
      <c r="D1316" s="104">
        <v>4.6210000000000004</v>
      </c>
      <c r="E1316" s="104">
        <v>4.6289999999999996</v>
      </c>
      <c r="F1316" s="104">
        <v>4.5659999999999998</v>
      </c>
      <c r="G1316" s="105">
        <v>2.3E-3</v>
      </c>
      <c r="H1316" s="225"/>
      <c r="I1316" s="225"/>
      <c r="J1316" s="119">
        <v>45722</v>
      </c>
      <c r="K1316" s="104">
        <v>6.2</v>
      </c>
      <c r="L1316" s="104">
        <v>6.218</v>
      </c>
      <c r="M1316" s="104">
        <v>6.226</v>
      </c>
      <c r="N1316" s="104">
        <v>6.202</v>
      </c>
      <c r="O1316" s="105">
        <v>-3.2000000000000002E-3</v>
      </c>
      <c r="P1316" s="225"/>
      <c r="Q1316" s="228" t="str">
        <f t="shared" si="120"/>
        <v>17-01-2025</v>
      </c>
      <c r="R1316" s="229">
        <f t="shared" si="121"/>
        <v>4.6219999999999999</v>
      </c>
      <c r="S1316" s="230">
        <f t="shared" si="122"/>
        <v>2.3E-3</v>
      </c>
      <c r="T1316" s="229">
        <f t="shared" si="123"/>
        <v>6.774</v>
      </c>
      <c r="U1316" s="230">
        <f t="shared" si="124"/>
        <v>3.0000000000000001E-3</v>
      </c>
      <c r="V1316" s="229">
        <f t="shared" si="125"/>
        <v>2.1520000000000001</v>
      </c>
    </row>
    <row r="1317" spans="2:22">
      <c r="B1317" s="120" t="s">
        <v>2520</v>
      </c>
      <c r="C1317" s="104">
        <v>4.5720000000000001</v>
      </c>
      <c r="D1317" s="104">
        <v>4.5579999999999998</v>
      </c>
      <c r="E1317" s="104">
        <v>4.5910000000000002</v>
      </c>
      <c r="F1317" s="104">
        <v>4.53</v>
      </c>
      <c r="G1317" s="105">
        <v>-1.0699999999999999E-2</v>
      </c>
      <c r="H1317" s="225"/>
      <c r="I1317" s="225"/>
      <c r="J1317" s="119">
        <v>45753</v>
      </c>
      <c r="K1317" s="104">
        <v>6.21</v>
      </c>
      <c r="L1317" s="104">
        <v>6.2060000000000004</v>
      </c>
      <c r="M1317" s="104">
        <v>6.2140000000000004</v>
      </c>
      <c r="N1317" s="104">
        <v>6.2030000000000003</v>
      </c>
      <c r="O1317" s="105">
        <v>1.6000000000000001E-3</v>
      </c>
      <c r="P1317" s="225"/>
      <c r="Q1317" s="228" t="str">
        <f t="shared" si="120"/>
        <v>21-01-2025</v>
      </c>
      <c r="R1317" s="229">
        <f t="shared" si="121"/>
        <v>4.5720000000000001</v>
      </c>
      <c r="S1317" s="230">
        <f t="shared" si="122"/>
        <v>-1.0699999999999999E-2</v>
      </c>
      <c r="T1317" s="229">
        <f t="shared" si="123"/>
        <v>6.734</v>
      </c>
      <c r="U1317" s="230">
        <f t="shared" si="124"/>
        <v>-4.3E-3</v>
      </c>
      <c r="V1317" s="229">
        <f t="shared" si="125"/>
        <v>2.1619999999999999</v>
      </c>
    </row>
    <row r="1318" spans="2:22">
      <c r="B1318" s="120" t="s">
        <v>2521</v>
      </c>
      <c r="C1318" s="104">
        <v>4.6120000000000001</v>
      </c>
      <c r="D1318" s="104">
        <v>4.5819999999999999</v>
      </c>
      <c r="E1318" s="104">
        <v>4.617</v>
      </c>
      <c r="F1318" s="104">
        <v>4.556</v>
      </c>
      <c r="G1318" s="105">
        <v>8.6999999999999994E-3</v>
      </c>
      <c r="H1318" s="225"/>
      <c r="I1318" s="225"/>
      <c r="J1318" s="119">
        <v>45783</v>
      </c>
      <c r="K1318" s="104">
        <v>6.18</v>
      </c>
      <c r="L1318" s="104">
        <v>6.2110000000000003</v>
      </c>
      <c r="M1318" s="104">
        <v>6.2110000000000003</v>
      </c>
      <c r="N1318" s="104">
        <v>6.1909999999999998</v>
      </c>
      <c r="O1318" s="105">
        <v>-4.7999999999999996E-3</v>
      </c>
      <c r="P1318" s="225"/>
      <c r="Q1318" s="228" t="str">
        <f t="shared" si="120"/>
        <v>22-01-2025</v>
      </c>
      <c r="R1318" s="229">
        <f t="shared" si="121"/>
        <v>4.6120000000000001</v>
      </c>
      <c r="S1318" s="230">
        <f t="shared" si="122"/>
        <v>8.6999999999999994E-3</v>
      </c>
      <c r="T1318" s="229">
        <f t="shared" si="123"/>
        <v>6.7190000000000003</v>
      </c>
      <c r="U1318" s="230">
        <f t="shared" si="124"/>
        <v>-2.2000000000000001E-3</v>
      </c>
      <c r="V1318" s="229">
        <f t="shared" si="125"/>
        <v>2.1070000000000002</v>
      </c>
    </row>
    <row r="1319" spans="2:22">
      <c r="B1319" s="120" t="s">
        <v>2522</v>
      </c>
      <c r="C1319" s="104">
        <v>4.6449999999999996</v>
      </c>
      <c r="D1319" s="104">
        <v>4.609</v>
      </c>
      <c r="E1319" s="104">
        <v>4.6639999999999997</v>
      </c>
      <c r="F1319" s="104">
        <v>4.5949999999999998</v>
      </c>
      <c r="G1319" s="105">
        <v>7.1000000000000004E-3</v>
      </c>
      <c r="H1319" s="225"/>
      <c r="I1319" s="225"/>
      <c r="J1319" s="119">
        <v>45814</v>
      </c>
      <c r="K1319" s="104">
        <v>6.23</v>
      </c>
      <c r="L1319" s="104">
        <v>6.1959999999999997</v>
      </c>
      <c r="M1319" s="104">
        <v>6.2409999999999997</v>
      </c>
      <c r="N1319" s="104">
        <v>6.13</v>
      </c>
      <c r="O1319" s="105">
        <v>8.0999999999999996E-3</v>
      </c>
      <c r="P1319" s="225"/>
      <c r="Q1319" s="228" t="str">
        <f t="shared" si="120"/>
        <v>23-01-2025</v>
      </c>
      <c r="R1319" s="229">
        <f t="shared" si="121"/>
        <v>4.6449999999999996</v>
      </c>
      <c r="S1319" s="230">
        <f t="shared" si="122"/>
        <v>7.1000000000000004E-3</v>
      </c>
      <c r="T1319" s="229">
        <f t="shared" si="123"/>
        <v>6.7359999999999998</v>
      </c>
      <c r="U1319" s="230">
        <f t="shared" si="124"/>
        <v>2.5000000000000001E-3</v>
      </c>
      <c r="V1319" s="229">
        <f t="shared" si="125"/>
        <v>2.0910000000000002</v>
      </c>
    </row>
    <row r="1320" spans="2:22">
      <c r="B1320" s="120" t="s">
        <v>2524</v>
      </c>
      <c r="C1320" s="104">
        <v>4.6159999999999997</v>
      </c>
      <c r="D1320" s="104">
        <v>4.641</v>
      </c>
      <c r="E1320" s="104">
        <v>4.6619999999999999</v>
      </c>
      <c r="F1320" s="104">
        <v>4.6050000000000004</v>
      </c>
      <c r="G1320" s="105">
        <v>-6.1000000000000004E-3</v>
      </c>
      <c r="H1320" s="225"/>
      <c r="I1320" s="225"/>
      <c r="J1320" s="119">
        <v>45906</v>
      </c>
      <c r="K1320" s="104">
        <v>6.27</v>
      </c>
      <c r="L1320" s="104">
        <v>6.2409999999999997</v>
      </c>
      <c r="M1320" s="104">
        <v>6.2859999999999996</v>
      </c>
      <c r="N1320" s="104">
        <v>6.2409999999999997</v>
      </c>
      <c r="O1320" s="105">
        <v>6.4000000000000003E-3</v>
      </c>
      <c r="P1320" s="225"/>
      <c r="Q1320" s="228" t="str">
        <f t="shared" si="120"/>
        <v>24-01-2025</v>
      </c>
      <c r="R1320" s="229">
        <f t="shared" si="121"/>
        <v>4.6159999999999997</v>
      </c>
      <c r="S1320" s="230">
        <f t="shared" si="122"/>
        <v>-6.1000000000000004E-3</v>
      </c>
      <c r="T1320" s="229">
        <f t="shared" si="123"/>
        <v>6.72</v>
      </c>
      <c r="U1320" s="230">
        <f t="shared" si="124"/>
        <v>-2.3999999999999998E-3</v>
      </c>
      <c r="V1320" s="229">
        <f t="shared" si="125"/>
        <v>2.1040000000000001</v>
      </c>
    </row>
    <row r="1321" spans="2:22">
      <c r="B1321" s="120" t="s">
        <v>2525</v>
      </c>
      <c r="C1321" s="104">
        <v>4.5330000000000004</v>
      </c>
      <c r="D1321" s="104">
        <v>4.5990000000000002</v>
      </c>
      <c r="E1321" s="104">
        <v>4.601</v>
      </c>
      <c r="F1321" s="104">
        <v>4.4980000000000002</v>
      </c>
      <c r="G1321" s="105">
        <v>-1.7999999999999999E-2</v>
      </c>
      <c r="H1321" s="225"/>
      <c r="I1321" s="225"/>
      <c r="J1321" s="119">
        <v>45936</v>
      </c>
      <c r="K1321" s="104">
        <v>6.28</v>
      </c>
      <c r="L1321" s="104">
        <v>6.28</v>
      </c>
      <c r="M1321" s="104">
        <v>6.3019999999999996</v>
      </c>
      <c r="N1321" s="104">
        <v>6.2649999999999997</v>
      </c>
      <c r="O1321" s="105">
        <v>1.6000000000000001E-3</v>
      </c>
      <c r="P1321" s="225"/>
      <c r="Q1321" s="228" t="str">
        <f t="shared" si="120"/>
        <v>27-01-2025</v>
      </c>
      <c r="R1321" s="229">
        <f t="shared" si="121"/>
        <v>4.5330000000000004</v>
      </c>
      <c r="S1321" s="230">
        <f t="shared" si="122"/>
        <v>-1.7999999999999999E-2</v>
      </c>
      <c r="T1321" s="229">
        <f t="shared" si="123"/>
        <v>6.6749999999999998</v>
      </c>
      <c r="U1321" s="230">
        <f t="shared" si="124"/>
        <v>-6.7000000000000002E-3</v>
      </c>
      <c r="V1321" s="229">
        <f t="shared" si="125"/>
        <v>2.1419999999999995</v>
      </c>
    </row>
    <row r="1322" spans="2:22">
      <c r="B1322" s="120" t="s">
        <v>2526</v>
      </c>
      <c r="C1322" s="104">
        <v>4.5330000000000004</v>
      </c>
      <c r="D1322" s="104">
        <v>4.5439999999999996</v>
      </c>
      <c r="E1322" s="104">
        <v>4.5789999999999997</v>
      </c>
      <c r="F1322" s="104">
        <v>4.532</v>
      </c>
      <c r="G1322" s="105">
        <v>0</v>
      </c>
      <c r="H1322" s="225"/>
      <c r="I1322" s="225"/>
      <c r="J1322" s="119">
        <v>45967</v>
      </c>
      <c r="K1322" s="104">
        <v>6.29</v>
      </c>
      <c r="L1322" s="104">
        <v>6.2869999999999999</v>
      </c>
      <c r="M1322" s="104">
        <v>6.3029999999999999</v>
      </c>
      <c r="N1322" s="104">
        <v>6.2729999999999997</v>
      </c>
      <c r="O1322" s="105">
        <v>1.6000000000000001E-3</v>
      </c>
      <c r="P1322" s="225"/>
      <c r="Q1322" s="228" t="str">
        <f t="shared" si="120"/>
        <v>28-01-2025</v>
      </c>
      <c r="R1322" s="229">
        <f t="shared" si="121"/>
        <v>4.5330000000000004</v>
      </c>
      <c r="S1322" s="230">
        <f t="shared" si="122"/>
        <v>0</v>
      </c>
      <c r="T1322" s="229">
        <f t="shared" si="123"/>
        <v>6.681</v>
      </c>
      <c r="U1322" s="230">
        <f t="shared" si="124"/>
        <v>8.9999999999999998E-4</v>
      </c>
      <c r="V1322" s="229">
        <f t="shared" si="125"/>
        <v>2.1479999999999997</v>
      </c>
    </row>
    <row r="1323" spans="2:22">
      <c r="B1323" s="120" t="s">
        <v>2527</v>
      </c>
      <c r="C1323" s="104">
        <v>4.5330000000000004</v>
      </c>
      <c r="D1323" s="104">
        <v>4.532</v>
      </c>
      <c r="E1323" s="104">
        <v>4.593</v>
      </c>
      <c r="F1323" s="104">
        <v>4.51</v>
      </c>
      <c r="G1323" s="105">
        <v>0</v>
      </c>
      <c r="H1323" s="225"/>
      <c r="I1323" s="225"/>
      <c r="J1323" s="119">
        <v>45997</v>
      </c>
      <c r="K1323" s="104">
        <v>6.28</v>
      </c>
      <c r="L1323" s="104">
        <v>6.3040000000000003</v>
      </c>
      <c r="M1323" s="104">
        <v>6.3040000000000003</v>
      </c>
      <c r="N1323" s="104">
        <v>6.2770000000000001</v>
      </c>
      <c r="O1323" s="105">
        <v>-1.6000000000000001E-3</v>
      </c>
      <c r="P1323" s="225"/>
      <c r="Q1323" s="228" t="str">
        <f t="shared" si="120"/>
        <v>29-01-2025</v>
      </c>
      <c r="R1323" s="229">
        <f t="shared" si="121"/>
        <v>4.5330000000000004</v>
      </c>
      <c r="S1323" s="230">
        <f t="shared" si="122"/>
        <v>0</v>
      </c>
      <c r="T1323" s="229">
        <f t="shared" si="123"/>
        <v>6.6829999999999998</v>
      </c>
      <c r="U1323" s="230">
        <f t="shared" si="124"/>
        <v>2.9999999999999997E-4</v>
      </c>
      <c r="V1323" s="229">
        <f t="shared" si="125"/>
        <v>2.1499999999999995</v>
      </c>
    </row>
    <row r="1324" spans="2:22">
      <c r="B1324" s="120" t="s">
        <v>2528</v>
      </c>
      <c r="C1324" s="104">
        <v>4.5190000000000001</v>
      </c>
      <c r="D1324" s="104">
        <v>4.5380000000000003</v>
      </c>
      <c r="E1324" s="104">
        <v>4.5439999999999996</v>
      </c>
      <c r="F1324" s="104">
        <v>4.4859999999999998</v>
      </c>
      <c r="G1324" s="105">
        <v>-3.0999999999999999E-3</v>
      </c>
      <c r="H1324" s="225"/>
      <c r="I1324" s="225"/>
      <c r="J1324" s="120" t="s">
        <v>2577</v>
      </c>
      <c r="K1324" s="104">
        <v>6.29</v>
      </c>
      <c r="L1324" s="104">
        <v>6.327</v>
      </c>
      <c r="M1324" s="104">
        <v>6.327</v>
      </c>
      <c r="N1324" s="104">
        <v>6.2990000000000004</v>
      </c>
      <c r="O1324" s="105">
        <v>1.6000000000000001E-3</v>
      </c>
      <c r="P1324" s="225"/>
      <c r="Q1324" s="228" t="str">
        <f t="shared" si="120"/>
        <v>30-01-2025</v>
      </c>
      <c r="R1324" s="229">
        <f t="shared" si="121"/>
        <v>4.5190000000000001</v>
      </c>
      <c r="S1324" s="230">
        <f t="shared" si="122"/>
        <v>-3.0999999999999999E-3</v>
      </c>
      <c r="T1324" s="229">
        <f t="shared" si="123"/>
        <v>6.6779999999999999</v>
      </c>
      <c r="U1324" s="230">
        <f t="shared" si="124"/>
        <v>-6.9999999999999999E-4</v>
      </c>
      <c r="V1324" s="229">
        <f t="shared" si="125"/>
        <v>2.1589999999999998</v>
      </c>
    </row>
    <row r="1325" spans="2:22">
      <c r="B1325" s="120" t="s">
        <v>2529</v>
      </c>
      <c r="C1325" s="104">
        <v>4.5419999999999998</v>
      </c>
      <c r="D1325" s="104">
        <v>4.524</v>
      </c>
      <c r="E1325" s="104">
        <v>4.5830000000000002</v>
      </c>
      <c r="F1325" s="104">
        <v>4.5</v>
      </c>
      <c r="G1325" s="105">
        <v>5.0000000000000001E-3</v>
      </c>
      <c r="H1325" s="225"/>
      <c r="I1325" s="225"/>
      <c r="J1325" s="120" t="s">
        <v>2578</v>
      </c>
      <c r="K1325" s="104">
        <v>6.26</v>
      </c>
      <c r="L1325" s="104">
        <v>6.2990000000000004</v>
      </c>
      <c r="M1325" s="104">
        <v>6.3070000000000004</v>
      </c>
      <c r="N1325" s="104">
        <v>6.27</v>
      </c>
      <c r="O1325" s="105">
        <v>-4.7999999999999996E-3</v>
      </c>
      <c r="P1325" s="225"/>
      <c r="Q1325" s="228" t="str">
        <f t="shared" si="120"/>
        <v>31-01-2025</v>
      </c>
      <c r="R1325" s="229">
        <f t="shared" si="121"/>
        <v>4.5419999999999998</v>
      </c>
      <c r="S1325" s="230">
        <f t="shared" si="122"/>
        <v>5.0000000000000001E-3</v>
      </c>
      <c r="T1325" s="229">
        <f t="shared" si="123"/>
        <v>6.694</v>
      </c>
      <c r="U1325" s="230">
        <f t="shared" si="124"/>
        <v>2.3999999999999998E-3</v>
      </c>
      <c r="V1325" s="229">
        <f t="shared" si="125"/>
        <v>2.1520000000000001</v>
      </c>
    </row>
    <row r="1326" spans="2:22">
      <c r="B1326" s="119">
        <v>45718</v>
      </c>
      <c r="C1326" s="104">
        <v>4.5510000000000002</v>
      </c>
      <c r="D1326" s="104">
        <v>4.5629999999999997</v>
      </c>
      <c r="E1326" s="104">
        <v>4.5670000000000002</v>
      </c>
      <c r="F1326" s="104">
        <v>4.4619999999999997</v>
      </c>
      <c r="G1326" s="105">
        <v>2E-3</v>
      </c>
      <c r="H1326" s="225"/>
      <c r="I1326" s="225"/>
      <c r="J1326" s="120" t="s">
        <v>2579</v>
      </c>
      <c r="K1326" s="104">
        <v>6.25</v>
      </c>
      <c r="L1326" s="104">
        <v>6.27</v>
      </c>
      <c r="M1326" s="104">
        <v>6.2729999999999997</v>
      </c>
      <c r="N1326" s="104">
        <v>6.2530000000000001</v>
      </c>
      <c r="O1326" s="105">
        <v>-1.6000000000000001E-3</v>
      </c>
      <c r="P1326" s="225"/>
      <c r="Q1326" s="228">
        <f t="shared" si="120"/>
        <v>45718</v>
      </c>
      <c r="R1326" s="229">
        <f t="shared" si="121"/>
        <v>4.5510000000000002</v>
      </c>
      <c r="S1326" s="230">
        <f t="shared" si="122"/>
        <v>2E-3</v>
      </c>
      <c r="T1326" s="229">
        <f t="shared" si="123"/>
        <v>6.67</v>
      </c>
      <c r="U1326" s="230">
        <f t="shared" si="124"/>
        <v>-3.5999999999999999E-3</v>
      </c>
      <c r="V1326" s="229">
        <f t="shared" si="125"/>
        <v>2.1189999999999998</v>
      </c>
    </row>
    <row r="1327" spans="2:22">
      <c r="B1327" s="119">
        <v>45749</v>
      </c>
      <c r="C1327" s="104">
        <v>4.5119999999999996</v>
      </c>
      <c r="D1327" s="104">
        <v>4.5629999999999997</v>
      </c>
      <c r="E1327" s="104">
        <v>4.5979999999999999</v>
      </c>
      <c r="F1327" s="104">
        <v>4.5090000000000003</v>
      </c>
      <c r="G1327" s="105">
        <v>-8.6999999999999994E-3</v>
      </c>
      <c r="H1327" s="225"/>
      <c r="I1327" s="225"/>
      <c r="J1327" s="120" t="s">
        <v>2580</v>
      </c>
      <c r="K1327" s="104">
        <v>6.25</v>
      </c>
      <c r="L1327" s="104">
        <v>6.2729999999999997</v>
      </c>
      <c r="M1327" s="104">
        <v>6.2729999999999997</v>
      </c>
      <c r="N1327" s="104">
        <v>6.2560000000000002</v>
      </c>
      <c r="O1327" s="105">
        <v>0</v>
      </c>
      <c r="P1327" s="225"/>
      <c r="Q1327" s="228">
        <f t="shared" si="120"/>
        <v>45749</v>
      </c>
      <c r="R1327" s="229">
        <f t="shared" si="121"/>
        <v>4.5119999999999996</v>
      </c>
      <c r="S1327" s="230">
        <f t="shared" si="122"/>
        <v>-8.6999999999999994E-3</v>
      </c>
      <c r="T1327" s="229">
        <f t="shared" si="123"/>
        <v>6.6719999999999997</v>
      </c>
      <c r="U1327" s="230">
        <f t="shared" si="124"/>
        <v>2.9999999999999997E-4</v>
      </c>
      <c r="V1327" s="229">
        <f t="shared" si="125"/>
        <v>2.16</v>
      </c>
    </row>
    <row r="1328" spans="2:22">
      <c r="B1328" s="119">
        <v>45779</v>
      </c>
      <c r="C1328" s="104">
        <v>4.423</v>
      </c>
      <c r="D1328" s="104">
        <v>4.5250000000000004</v>
      </c>
      <c r="E1328" s="104">
        <v>4.5289999999999999</v>
      </c>
      <c r="F1328" s="104">
        <v>4.4000000000000004</v>
      </c>
      <c r="G1328" s="105">
        <v>-1.9599999999999999E-2</v>
      </c>
      <c r="H1328" s="225"/>
      <c r="I1328" s="225"/>
      <c r="J1328" s="120" t="s">
        <v>2581</v>
      </c>
      <c r="K1328" s="104">
        <v>6.3</v>
      </c>
      <c r="L1328" s="104">
        <v>6.2590000000000003</v>
      </c>
      <c r="M1328" s="104">
        <v>6.3170000000000002</v>
      </c>
      <c r="N1328" s="104">
        <v>6.2590000000000003</v>
      </c>
      <c r="O1328" s="105">
        <v>8.0000000000000002E-3</v>
      </c>
      <c r="P1328" s="225"/>
      <c r="Q1328" s="228">
        <f t="shared" si="120"/>
        <v>45779</v>
      </c>
      <c r="R1328" s="229">
        <f t="shared" si="121"/>
        <v>4.423</v>
      </c>
      <c r="S1328" s="230">
        <f t="shared" si="122"/>
        <v>-1.9599999999999999E-2</v>
      </c>
      <c r="T1328" s="229">
        <f t="shared" si="123"/>
        <v>6.6639999999999997</v>
      </c>
      <c r="U1328" s="230">
        <f t="shared" si="124"/>
        <v>-1.1999999999999999E-3</v>
      </c>
      <c r="V1328" s="229">
        <f t="shared" si="125"/>
        <v>2.2409999999999997</v>
      </c>
    </row>
    <row r="1329" spans="2:22">
      <c r="B1329" s="119">
        <v>45810</v>
      </c>
      <c r="C1329" s="104">
        <v>4.4349999999999996</v>
      </c>
      <c r="D1329" s="104">
        <v>4.4240000000000004</v>
      </c>
      <c r="E1329" s="104">
        <v>4.46</v>
      </c>
      <c r="F1329" s="104">
        <v>4.4119999999999999</v>
      </c>
      <c r="G1329" s="105">
        <v>2.7000000000000001E-3</v>
      </c>
      <c r="H1329" s="225"/>
      <c r="I1329" s="225"/>
      <c r="J1329" s="120" t="s">
        <v>2582</v>
      </c>
      <c r="K1329" s="104">
        <v>6.31</v>
      </c>
      <c r="L1329" s="104">
        <v>6.31</v>
      </c>
      <c r="M1329" s="104">
        <v>6.319</v>
      </c>
      <c r="N1329" s="104">
        <v>6.2960000000000003</v>
      </c>
      <c r="O1329" s="105">
        <v>1.6000000000000001E-3</v>
      </c>
      <c r="P1329" s="225"/>
      <c r="Q1329" s="228">
        <f t="shared" si="120"/>
        <v>45810</v>
      </c>
      <c r="R1329" s="229">
        <f t="shared" si="121"/>
        <v>4.4349999999999996</v>
      </c>
      <c r="S1329" s="230">
        <f t="shared" si="122"/>
        <v>2.7000000000000001E-3</v>
      </c>
      <c r="T1329" s="229">
        <f t="shared" si="123"/>
        <v>6.657</v>
      </c>
      <c r="U1329" s="230">
        <f t="shared" si="124"/>
        <v>-1.1000000000000001E-3</v>
      </c>
      <c r="V1329" s="229">
        <f t="shared" si="125"/>
        <v>2.2220000000000004</v>
      </c>
    </row>
    <row r="1330" spans="2:22">
      <c r="B1330" s="119">
        <v>45840</v>
      </c>
      <c r="C1330" s="104">
        <v>4.4939999999999998</v>
      </c>
      <c r="D1330" s="104">
        <v>4.4320000000000004</v>
      </c>
      <c r="E1330" s="104">
        <v>4.5149999999999997</v>
      </c>
      <c r="F1330" s="104">
        <v>4.4279999999999999</v>
      </c>
      <c r="G1330" s="105">
        <v>1.32E-2</v>
      </c>
      <c r="H1330" s="225"/>
      <c r="I1330" s="225"/>
      <c r="J1330" s="120" t="s">
        <v>2583</v>
      </c>
      <c r="K1330" s="104">
        <v>6.3</v>
      </c>
      <c r="L1330" s="104">
        <v>6.3090000000000002</v>
      </c>
      <c r="M1330" s="104">
        <v>6.33</v>
      </c>
      <c r="N1330" s="104">
        <v>6.3029999999999999</v>
      </c>
      <c r="O1330" s="105">
        <v>-1.6000000000000001E-3</v>
      </c>
      <c r="P1330" s="225"/>
      <c r="Q1330" s="228">
        <f t="shared" si="120"/>
        <v>45840</v>
      </c>
      <c r="R1330" s="229">
        <f t="shared" si="121"/>
        <v>4.4939999999999998</v>
      </c>
      <c r="S1330" s="230">
        <f t="shared" si="122"/>
        <v>1.32E-2</v>
      </c>
      <c r="T1330" s="229">
        <f t="shared" si="123"/>
        <v>6.6989999999999998</v>
      </c>
      <c r="U1330" s="230">
        <f t="shared" si="124"/>
        <v>6.3E-3</v>
      </c>
      <c r="V1330" s="229">
        <f t="shared" si="125"/>
        <v>2.2050000000000001</v>
      </c>
    </row>
    <row r="1331" spans="2:22">
      <c r="B1331" s="119">
        <v>45932</v>
      </c>
      <c r="C1331" s="104">
        <v>4.5</v>
      </c>
      <c r="D1331" s="104">
        <v>4.4889999999999999</v>
      </c>
      <c r="E1331" s="104">
        <v>4.5090000000000003</v>
      </c>
      <c r="F1331" s="104">
        <v>4.4580000000000002</v>
      </c>
      <c r="G1331" s="105">
        <v>1.4E-3</v>
      </c>
      <c r="H1331" s="225"/>
      <c r="I1331" s="225"/>
      <c r="J1331" s="120" t="s">
        <v>2584</v>
      </c>
      <c r="K1331" s="104">
        <v>6.24</v>
      </c>
      <c r="L1331" s="104">
        <v>6.3049999999999997</v>
      </c>
      <c r="M1331" s="104">
        <v>6.3049999999999997</v>
      </c>
      <c r="N1331" s="104">
        <v>6.2469999999999999</v>
      </c>
      <c r="O1331" s="105">
        <v>-9.4999999999999998E-3</v>
      </c>
      <c r="P1331" s="225"/>
      <c r="Q1331" s="228">
        <f t="shared" si="120"/>
        <v>45932</v>
      </c>
      <c r="R1331" s="229">
        <f t="shared" si="121"/>
        <v>4.5</v>
      </c>
      <c r="S1331" s="230">
        <f t="shared" si="122"/>
        <v>1.4E-3</v>
      </c>
      <c r="T1331" s="229">
        <f t="shared" si="123"/>
        <v>6.7130000000000001</v>
      </c>
      <c r="U1331" s="230">
        <f t="shared" si="124"/>
        <v>2.0999999999999999E-3</v>
      </c>
      <c r="V1331" s="229">
        <f t="shared" si="125"/>
        <v>2.2130000000000001</v>
      </c>
    </row>
    <row r="1332" spans="2:22">
      <c r="B1332" s="119">
        <v>45963</v>
      </c>
      <c r="C1332" s="104">
        <v>4.5359999999999996</v>
      </c>
      <c r="D1332" s="104">
        <v>4.5129999999999999</v>
      </c>
      <c r="E1332" s="104">
        <v>4.5469999999999997</v>
      </c>
      <c r="F1332" s="104">
        <v>4.5069999999999997</v>
      </c>
      <c r="G1332" s="105">
        <v>8.0999999999999996E-3</v>
      </c>
      <c r="H1332" s="225"/>
      <c r="I1332" s="225"/>
      <c r="J1332" s="120" t="s">
        <v>2585</v>
      </c>
      <c r="K1332" s="104">
        <v>6.28</v>
      </c>
      <c r="L1332" s="104">
        <v>6.2610000000000001</v>
      </c>
      <c r="M1332" s="104">
        <v>6.29</v>
      </c>
      <c r="N1332" s="104">
        <v>6.2480000000000002</v>
      </c>
      <c r="O1332" s="105">
        <v>6.4000000000000003E-3</v>
      </c>
      <c r="P1332" s="225"/>
      <c r="Q1332" s="228">
        <f t="shared" si="120"/>
        <v>45963</v>
      </c>
      <c r="R1332" s="229">
        <f t="shared" si="121"/>
        <v>4.5359999999999996</v>
      </c>
      <c r="S1332" s="230">
        <f t="shared" si="122"/>
        <v>8.0999999999999996E-3</v>
      </c>
      <c r="T1332" s="229">
        <f t="shared" si="123"/>
        <v>6.6970000000000001</v>
      </c>
      <c r="U1332" s="230">
        <f t="shared" si="124"/>
        <v>-2.3999999999999998E-3</v>
      </c>
      <c r="V1332" s="229">
        <f t="shared" si="125"/>
        <v>2.1610000000000005</v>
      </c>
    </row>
    <row r="1333" spans="2:22">
      <c r="B1333" s="119">
        <v>45993</v>
      </c>
      <c r="C1333" s="104">
        <v>4.625</v>
      </c>
      <c r="D1333" s="104">
        <v>4.5410000000000004</v>
      </c>
      <c r="E1333" s="104">
        <v>4.66</v>
      </c>
      <c r="F1333" s="104">
        <v>4.5270000000000001</v>
      </c>
      <c r="G1333" s="105">
        <v>1.95E-2</v>
      </c>
      <c r="H1333" s="225"/>
      <c r="I1333" s="225"/>
      <c r="J1333" s="120" t="s">
        <v>2586</v>
      </c>
      <c r="K1333" s="104">
        <v>6.27</v>
      </c>
      <c r="L1333" s="104">
        <v>6.28</v>
      </c>
      <c r="M1333" s="104">
        <v>6.2910000000000004</v>
      </c>
      <c r="N1333" s="104">
        <v>6.2649999999999997</v>
      </c>
      <c r="O1333" s="105">
        <v>-1.6000000000000001E-3</v>
      </c>
      <c r="P1333" s="225"/>
      <c r="Q1333" s="228">
        <f t="shared" si="120"/>
        <v>45993</v>
      </c>
      <c r="R1333" s="229">
        <f t="shared" si="121"/>
        <v>4.625</v>
      </c>
      <c r="S1333" s="230">
        <f t="shared" si="122"/>
        <v>1.95E-2</v>
      </c>
      <c r="T1333" s="229">
        <f t="shared" si="123"/>
        <v>6.6970000000000001</v>
      </c>
      <c r="U1333" s="230">
        <f t="shared" si="124"/>
        <v>0</v>
      </c>
      <c r="V1333" s="229">
        <f t="shared" si="125"/>
        <v>2.0720000000000001</v>
      </c>
    </row>
    <row r="1334" spans="2:22">
      <c r="B1334" s="120" t="s">
        <v>2530</v>
      </c>
      <c r="C1334" s="104">
        <v>4.532</v>
      </c>
      <c r="D1334" s="104">
        <v>4.6189999999999998</v>
      </c>
      <c r="E1334" s="104">
        <v>4.6210000000000004</v>
      </c>
      <c r="F1334" s="104">
        <v>4.5149999999999997</v>
      </c>
      <c r="G1334" s="105">
        <v>-2.01E-2</v>
      </c>
      <c r="H1334" s="225"/>
      <c r="I1334" s="225"/>
      <c r="J1334" s="120" t="s">
        <v>2587</v>
      </c>
      <c r="K1334" s="104">
        <v>6.31</v>
      </c>
      <c r="L1334" s="104">
        <v>6.2789999999999999</v>
      </c>
      <c r="M1334" s="104">
        <v>6.3170000000000002</v>
      </c>
      <c r="N1334" s="104">
        <v>6.2789999999999999</v>
      </c>
      <c r="O1334" s="105">
        <v>6.4000000000000003E-3</v>
      </c>
      <c r="P1334" s="225"/>
      <c r="Q1334" s="228" t="str">
        <f t="shared" si="120"/>
        <v>13-02-2025</v>
      </c>
      <c r="R1334" s="229">
        <f t="shared" si="121"/>
        <v>4.532</v>
      </c>
      <c r="S1334" s="230">
        <f t="shared" si="122"/>
        <v>-2.01E-2</v>
      </c>
      <c r="T1334" s="229">
        <f t="shared" si="123"/>
        <v>6.7119999999999997</v>
      </c>
      <c r="U1334" s="230">
        <f t="shared" si="124"/>
        <v>2.2000000000000001E-3</v>
      </c>
      <c r="V1334" s="229">
        <f t="shared" si="125"/>
        <v>2.1799999999999997</v>
      </c>
    </row>
    <row r="1335" spans="2:22">
      <c r="B1335" s="120" t="s">
        <v>2531</v>
      </c>
      <c r="C1335" s="104">
        <v>4.4770000000000003</v>
      </c>
      <c r="D1335" s="104">
        <v>4.5389999999999997</v>
      </c>
      <c r="E1335" s="104">
        <v>4.5460000000000003</v>
      </c>
      <c r="F1335" s="104">
        <v>4.4470000000000001</v>
      </c>
      <c r="G1335" s="105">
        <v>-1.2E-2</v>
      </c>
      <c r="H1335" s="225"/>
      <c r="I1335" s="225"/>
      <c r="J1335" s="120" t="s">
        <v>2588</v>
      </c>
      <c r="K1335" s="104">
        <v>6.31</v>
      </c>
      <c r="L1335" s="104">
        <v>6.3220000000000001</v>
      </c>
      <c r="M1335" s="104">
        <v>6.3289999999999997</v>
      </c>
      <c r="N1335" s="104">
        <v>6.3140000000000001</v>
      </c>
      <c r="O1335" s="105">
        <v>0</v>
      </c>
      <c r="P1335" s="225"/>
      <c r="Q1335" s="228" t="str">
        <f t="shared" si="120"/>
        <v>14-02-2025</v>
      </c>
      <c r="R1335" s="229">
        <f t="shared" si="121"/>
        <v>4.4770000000000003</v>
      </c>
      <c r="S1335" s="230">
        <f t="shared" si="122"/>
        <v>-1.2E-2</v>
      </c>
      <c r="T1335" s="229">
        <f t="shared" si="123"/>
        <v>6.7050000000000001</v>
      </c>
      <c r="U1335" s="230">
        <f t="shared" si="124"/>
        <v>-1E-3</v>
      </c>
      <c r="V1335" s="229">
        <f t="shared" si="125"/>
        <v>2.2279999999999998</v>
      </c>
    </row>
    <row r="1336" spans="2:22">
      <c r="B1336" s="120" t="s">
        <v>2533</v>
      </c>
      <c r="C1336" s="104">
        <v>4.5510000000000002</v>
      </c>
      <c r="D1336" s="104">
        <v>4.492</v>
      </c>
      <c r="E1336" s="104">
        <v>4.5599999999999996</v>
      </c>
      <c r="F1336" s="104">
        <v>4.4880000000000004</v>
      </c>
      <c r="G1336" s="105">
        <v>1.66E-2</v>
      </c>
      <c r="H1336" s="225"/>
      <c r="I1336" s="225"/>
      <c r="J1336" s="225"/>
      <c r="K1336" s="225"/>
      <c r="L1336" s="225"/>
      <c r="M1336" s="225"/>
      <c r="N1336" s="225"/>
      <c r="O1336" s="225"/>
      <c r="P1336" s="225"/>
      <c r="Q1336" s="228" t="str">
        <f t="shared" si="120"/>
        <v>18-02-2025</v>
      </c>
      <c r="R1336" s="229">
        <f t="shared" si="121"/>
        <v>4.5510000000000002</v>
      </c>
      <c r="S1336" s="230">
        <f t="shared" si="122"/>
        <v>1.66E-2</v>
      </c>
      <c r="T1336" s="229">
        <f t="shared" si="123"/>
        <v>6.6820000000000004</v>
      </c>
      <c r="U1336" s="230">
        <f t="shared" si="124"/>
        <v>-1.5E-3</v>
      </c>
      <c r="V1336" s="229">
        <f t="shared" si="125"/>
        <v>2.1310000000000002</v>
      </c>
    </row>
    <row r="1337" spans="2:22">
      <c r="B1337" s="120" t="s">
        <v>2589</v>
      </c>
      <c r="C1337" s="104">
        <v>4.5339999999999998</v>
      </c>
      <c r="D1337" s="104">
        <v>4.5540000000000003</v>
      </c>
      <c r="E1337" s="104">
        <v>4.5759999999999996</v>
      </c>
      <c r="F1337" s="104">
        <v>4.5289999999999999</v>
      </c>
      <c r="G1337" s="105">
        <v>-3.8999999999999998E-3</v>
      </c>
      <c r="H1337" s="225"/>
      <c r="I1337" s="225"/>
      <c r="J1337" s="225"/>
      <c r="K1337" s="225"/>
      <c r="L1337" s="225"/>
      <c r="M1337" s="225"/>
      <c r="N1337" s="225"/>
      <c r="O1337" s="225"/>
      <c r="P1337" s="225"/>
      <c r="Q1337" s="228">
        <f t="shared" si="120"/>
        <v>0</v>
      </c>
      <c r="R1337" s="229">
        <f t="shared" si="121"/>
        <v>0</v>
      </c>
      <c r="S1337" s="230">
        <f t="shared" si="122"/>
        <v>0</v>
      </c>
      <c r="T1337" s="229">
        <f t="shared" si="123"/>
        <v>0</v>
      </c>
      <c r="U1337" s="230">
        <f t="shared" si="124"/>
        <v>0</v>
      </c>
      <c r="V1337" s="229">
        <f t="shared" si="125"/>
        <v>0</v>
      </c>
    </row>
    <row r="1338" spans="2:22">
      <c r="B1338" s="120" t="s">
        <v>2534</v>
      </c>
      <c r="C1338" s="104">
        <v>4.5060000000000002</v>
      </c>
      <c r="D1338" s="104">
        <v>4.5350000000000001</v>
      </c>
      <c r="E1338" s="104">
        <v>4.5350000000000001</v>
      </c>
      <c r="F1338" s="104">
        <v>4.492</v>
      </c>
      <c r="G1338" s="105">
        <v>-6.0000000000000001E-3</v>
      </c>
      <c r="H1338" s="225"/>
      <c r="I1338" s="225"/>
      <c r="J1338" s="225"/>
      <c r="K1338" s="225"/>
      <c r="L1338" s="225"/>
      <c r="M1338" s="225"/>
      <c r="N1338" s="225"/>
      <c r="O1338" s="225"/>
      <c r="P1338" s="225"/>
      <c r="Q1338" s="228" t="str">
        <f t="shared" si="120"/>
        <v>20-02-2025</v>
      </c>
      <c r="R1338" s="229">
        <f t="shared" si="121"/>
        <v>4.5060000000000002</v>
      </c>
      <c r="S1338" s="230">
        <f t="shared" si="122"/>
        <v>-6.0000000000000001E-3</v>
      </c>
      <c r="T1338" s="229">
        <f t="shared" si="123"/>
        <v>6.7030000000000003</v>
      </c>
      <c r="U1338" s="230">
        <f t="shared" si="124"/>
        <v>3.0999999999999999E-3</v>
      </c>
      <c r="V1338" s="229">
        <f t="shared" si="125"/>
        <v>2.1970000000000001</v>
      </c>
    </row>
    <row r="1339" spans="2:22">
      <c r="B1339" s="120" t="s">
        <v>2535</v>
      </c>
      <c r="C1339" s="104">
        <v>4.43</v>
      </c>
      <c r="D1339" s="104">
        <v>4.5069999999999997</v>
      </c>
      <c r="E1339" s="104">
        <v>4.5110000000000001</v>
      </c>
      <c r="F1339" s="104">
        <v>4.4059999999999997</v>
      </c>
      <c r="G1339" s="105">
        <v>-1.6799999999999999E-2</v>
      </c>
      <c r="H1339" s="225"/>
      <c r="I1339" s="225"/>
      <c r="J1339" s="225"/>
      <c r="K1339" s="225"/>
      <c r="L1339" s="225"/>
      <c r="M1339" s="225"/>
      <c r="N1339" s="225"/>
      <c r="O1339" s="225"/>
      <c r="P1339" s="225"/>
      <c r="Q1339" s="228" t="str">
        <f t="shared" si="120"/>
        <v>21-02-2025</v>
      </c>
      <c r="R1339" s="229">
        <f t="shared" si="121"/>
        <v>4.43</v>
      </c>
      <c r="S1339" s="230">
        <f t="shared" si="122"/>
        <v>-1.6799999999999999E-2</v>
      </c>
      <c r="T1339" s="229">
        <f t="shared" si="123"/>
        <v>6.7080000000000002</v>
      </c>
      <c r="U1339" s="230">
        <f t="shared" si="124"/>
        <v>6.9999999999999999E-4</v>
      </c>
      <c r="V1339" s="229">
        <f t="shared" si="125"/>
        <v>2.2780000000000005</v>
      </c>
    </row>
    <row r="1340" spans="2:22">
      <c r="B1340" s="120" t="s">
        <v>2536</v>
      </c>
      <c r="C1340" s="104">
        <v>4.399</v>
      </c>
      <c r="D1340" s="104">
        <v>4.4409999999999998</v>
      </c>
      <c r="E1340" s="104">
        <v>4.4569999999999999</v>
      </c>
      <c r="F1340" s="104">
        <v>4.3890000000000002</v>
      </c>
      <c r="G1340" s="105">
        <v>-7.0000000000000001E-3</v>
      </c>
      <c r="H1340" s="225"/>
      <c r="I1340" s="225"/>
      <c r="J1340" s="225"/>
      <c r="K1340" s="225"/>
      <c r="L1340" s="225"/>
      <c r="M1340" s="225"/>
      <c r="N1340" s="225"/>
      <c r="O1340" s="225"/>
      <c r="P1340" s="225"/>
      <c r="Q1340" s="228" t="str">
        <f t="shared" si="120"/>
        <v>24-02-2025</v>
      </c>
      <c r="R1340" s="229">
        <f t="shared" si="121"/>
        <v>4.399</v>
      </c>
      <c r="S1340" s="230">
        <f t="shared" si="122"/>
        <v>-7.0000000000000001E-3</v>
      </c>
      <c r="T1340" s="229">
        <f t="shared" si="123"/>
        <v>6.7</v>
      </c>
      <c r="U1340" s="230">
        <f t="shared" si="124"/>
        <v>-1.1999999999999999E-3</v>
      </c>
      <c r="V1340" s="229">
        <f t="shared" si="125"/>
        <v>2.3010000000000002</v>
      </c>
    </row>
    <row r="1341" spans="2:22">
      <c r="B1341" s="120" t="s">
        <v>2537</v>
      </c>
      <c r="C1341" s="104">
        <v>4.2969999999999997</v>
      </c>
      <c r="D1341" s="104">
        <v>4.3959999999999999</v>
      </c>
      <c r="E1341" s="104">
        <v>4.3979999999999997</v>
      </c>
      <c r="F1341" s="104">
        <v>4.2830000000000004</v>
      </c>
      <c r="G1341" s="105">
        <v>-2.3199999999999998E-2</v>
      </c>
      <c r="H1341" s="225"/>
      <c r="I1341" s="225"/>
      <c r="J1341" s="225"/>
      <c r="K1341" s="225"/>
      <c r="L1341" s="225"/>
      <c r="M1341" s="225"/>
      <c r="N1341" s="225"/>
      <c r="O1341" s="225"/>
      <c r="P1341" s="225"/>
      <c r="Q1341" s="228" t="str">
        <f t="shared" si="120"/>
        <v>25-02-2025</v>
      </c>
      <c r="R1341" s="229">
        <f t="shared" si="121"/>
        <v>4.2969999999999997</v>
      </c>
      <c r="S1341" s="230">
        <f t="shared" si="122"/>
        <v>-2.3199999999999998E-2</v>
      </c>
      <c r="T1341" s="229">
        <f t="shared" si="123"/>
        <v>6.7060000000000004</v>
      </c>
      <c r="U1341" s="230">
        <f t="shared" si="124"/>
        <v>8.9999999999999998E-4</v>
      </c>
      <c r="V1341" s="229">
        <f t="shared" si="125"/>
        <v>2.4090000000000007</v>
      </c>
    </row>
    <row r="1342" spans="2:22">
      <c r="B1342" s="120" t="s">
        <v>2590</v>
      </c>
      <c r="C1342" s="104">
        <v>4.2539999999999996</v>
      </c>
      <c r="D1342" s="104">
        <v>4.2930000000000001</v>
      </c>
      <c r="E1342" s="104">
        <v>4.3390000000000004</v>
      </c>
      <c r="F1342" s="104">
        <v>4.2450000000000001</v>
      </c>
      <c r="G1342" s="105">
        <v>-0.01</v>
      </c>
      <c r="H1342" s="225"/>
      <c r="I1342" s="225"/>
      <c r="J1342" s="225"/>
      <c r="K1342" s="225"/>
      <c r="L1342" s="225"/>
      <c r="M1342" s="225"/>
      <c r="N1342" s="225"/>
      <c r="O1342" s="225"/>
      <c r="P1342" s="225"/>
      <c r="Q1342" s="228">
        <f t="shared" si="120"/>
        <v>0</v>
      </c>
      <c r="R1342" s="229">
        <f t="shared" si="121"/>
        <v>0</v>
      </c>
      <c r="S1342" s="230">
        <f t="shared" si="122"/>
        <v>0</v>
      </c>
      <c r="T1342" s="229">
        <f t="shared" si="123"/>
        <v>0</v>
      </c>
      <c r="U1342" s="230">
        <f t="shared" si="124"/>
        <v>0</v>
      </c>
      <c r="V1342" s="229">
        <f t="shared" si="125"/>
        <v>0</v>
      </c>
    </row>
    <row r="1343" spans="2:22">
      <c r="B1343" s="120" t="s">
        <v>2538</v>
      </c>
      <c r="C1343" s="104">
        <v>4.2649999999999997</v>
      </c>
      <c r="D1343" s="104">
        <v>4.2699999999999996</v>
      </c>
      <c r="E1343" s="104">
        <v>4.3129999999999997</v>
      </c>
      <c r="F1343" s="104">
        <v>4.2619999999999996</v>
      </c>
      <c r="G1343" s="105">
        <v>2.3999999999999998E-3</v>
      </c>
      <c r="H1343" s="225"/>
      <c r="I1343" s="225"/>
      <c r="J1343" s="225"/>
      <c r="K1343" s="225"/>
      <c r="L1343" s="225"/>
      <c r="M1343" s="225"/>
      <c r="N1343" s="225"/>
      <c r="O1343" s="225"/>
      <c r="P1343" s="225"/>
      <c r="Q1343" s="228" t="str">
        <f t="shared" si="120"/>
        <v>27-02-2025</v>
      </c>
      <c r="R1343" s="229">
        <f t="shared" si="121"/>
        <v>4.2649999999999997</v>
      </c>
      <c r="S1343" s="230">
        <f t="shared" si="122"/>
        <v>2.3999999999999998E-3</v>
      </c>
      <c r="T1343" s="229">
        <f t="shared" si="123"/>
        <v>6.71</v>
      </c>
      <c r="U1343" s="230">
        <f t="shared" si="124"/>
        <v>5.9999999999999995E-4</v>
      </c>
      <c r="V1343" s="229">
        <f t="shared" si="125"/>
        <v>2.4450000000000003</v>
      </c>
    </row>
    <row r="1344" spans="2:22">
      <c r="B1344" s="120" t="s">
        <v>2539</v>
      </c>
      <c r="C1344" s="104">
        <v>4.202</v>
      </c>
      <c r="D1344" s="104">
        <v>4.2640000000000002</v>
      </c>
      <c r="E1344" s="104">
        <v>4.2770000000000001</v>
      </c>
      <c r="F1344" s="104">
        <v>4.1929999999999996</v>
      </c>
      <c r="G1344" s="105">
        <v>-1.4800000000000001E-2</v>
      </c>
      <c r="H1344" s="225"/>
      <c r="I1344" s="225"/>
      <c r="J1344" s="225"/>
      <c r="K1344" s="225"/>
      <c r="L1344" s="225"/>
      <c r="M1344" s="225"/>
      <c r="N1344" s="225"/>
      <c r="O1344" s="225"/>
      <c r="P1344" s="225"/>
      <c r="Q1344" s="228" t="str">
        <f t="shared" si="120"/>
        <v>28-02-2025</v>
      </c>
      <c r="R1344" s="229">
        <f t="shared" si="121"/>
        <v>4.202</v>
      </c>
      <c r="S1344" s="230">
        <f t="shared" si="122"/>
        <v>-1.4800000000000001E-2</v>
      </c>
      <c r="T1344" s="229">
        <f t="shared" si="123"/>
        <v>6.72</v>
      </c>
      <c r="U1344" s="230">
        <f t="shared" si="124"/>
        <v>1.5E-3</v>
      </c>
      <c r="V1344" s="229">
        <f t="shared" si="125"/>
        <v>2.5179999999999998</v>
      </c>
    </row>
    <row r="1345" spans="2:22">
      <c r="B1345" s="119">
        <v>45719</v>
      </c>
      <c r="C1345" s="104">
        <v>4.1580000000000004</v>
      </c>
      <c r="D1345" s="104">
        <v>4.2439999999999998</v>
      </c>
      <c r="E1345" s="104">
        <v>4.2629999999999999</v>
      </c>
      <c r="F1345" s="104">
        <v>4.1459999999999999</v>
      </c>
      <c r="G1345" s="105">
        <v>-1.04E-2</v>
      </c>
      <c r="H1345" s="225"/>
      <c r="I1345" s="225"/>
      <c r="J1345" s="225"/>
      <c r="K1345" s="225"/>
      <c r="L1345" s="225"/>
      <c r="M1345" s="225"/>
      <c r="N1345" s="225"/>
      <c r="O1345" s="225"/>
      <c r="P1345" s="225"/>
      <c r="Q1345" s="228">
        <f t="shared" si="120"/>
        <v>45719</v>
      </c>
      <c r="R1345" s="229">
        <f t="shared" si="121"/>
        <v>4.1580000000000004</v>
      </c>
      <c r="S1345" s="230">
        <f t="shared" si="122"/>
        <v>-1.04E-2</v>
      </c>
      <c r="T1345" s="229">
        <f t="shared" si="123"/>
        <v>6.73</v>
      </c>
      <c r="U1345" s="230">
        <f t="shared" si="124"/>
        <v>1.5E-3</v>
      </c>
      <c r="V1345" s="229">
        <f t="shared" si="125"/>
        <v>2.5720000000000001</v>
      </c>
    </row>
    <row r="1346" spans="2:22">
      <c r="B1346" s="119">
        <v>45750</v>
      </c>
      <c r="C1346" s="104">
        <v>4.2409999999999997</v>
      </c>
      <c r="D1346" s="104">
        <v>4.1420000000000003</v>
      </c>
      <c r="E1346" s="104">
        <v>4.2519999999999998</v>
      </c>
      <c r="F1346" s="104">
        <v>4.1059999999999999</v>
      </c>
      <c r="G1346" s="105">
        <v>2.01E-2</v>
      </c>
      <c r="H1346" s="225"/>
      <c r="I1346" s="225"/>
      <c r="J1346" s="225"/>
      <c r="K1346" s="225"/>
      <c r="L1346" s="225"/>
      <c r="M1346" s="225"/>
      <c r="N1346" s="225"/>
      <c r="O1346" s="225"/>
      <c r="P1346" s="225"/>
      <c r="Q1346" s="228">
        <f t="shared" si="120"/>
        <v>45750</v>
      </c>
      <c r="R1346" s="229">
        <f t="shared" si="121"/>
        <v>4.2409999999999997</v>
      </c>
      <c r="S1346" s="230">
        <f t="shared" si="122"/>
        <v>2.01E-2</v>
      </c>
      <c r="T1346" s="229">
        <f t="shared" si="123"/>
        <v>6.74</v>
      </c>
      <c r="U1346" s="230">
        <f t="shared" si="124"/>
        <v>1.5E-3</v>
      </c>
      <c r="V1346" s="229">
        <f t="shared" si="125"/>
        <v>2.4990000000000006</v>
      </c>
    </row>
    <row r="1347" spans="2:22">
      <c r="B1347" s="119">
        <v>45780</v>
      </c>
      <c r="C1347" s="104">
        <v>4.2789999999999999</v>
      </c>
      <c r="D1347" s="104">
        <v>4.2389999999999999</v>
      </c>
      <c r="E1347" s="104">
        <v>4.2939999999999996</v>
      </c>
      <c r="F1347" s="104">
        <v>4.1849999999999996</v>
      </c>
      <c r="G1347" s="105">
        <v>8.9999999999999993E-3</v>
      </c>
      <c r="H1347" s="225"/>
      <c r="I1347" s="225"/>
      <c r="J1347" s="225"/>
      <c r="K1347" s="225"/>
      <c r="L1347" s="225"/>
      <c r="M1347" s="225"/>
      <c r="N1347" s="225"/>
      <c r="O1347" s="225"/>
      <c r="P1347" s="225"/>
      <c r="Q1347" s="228">
        <f t="shared" si="120"/>
        <v>45780</v>
      </c>
      <c r="R1347" s="229">
        <f t="shared" si="121"/>
        <v>4.2789999999999999</v>
      </c>
      <c r="S1347" s="230">
        <f t="shared" si="122"/>
        <v>8.9999999999999993E-3</v>
      </c>
      <c r="T1347" s="229">
        <f t="shared" si="123"/>
        <v>6.71</v>
      </c>
      <c r="U1347" s="230">
        <f t="shared" si="124"/>
        <v>-4.4999999999999997E-3</v>
      </c>
      <c r="V1347" s="229">
        <f t="shared" si="125"/>
        <v>2.431</v>
      </c>
    </row>
    <row r="1348" spans="2:22">
      <c r="B1348" s="119">
        <v>45811</v>
      </c>
      <c r="C1348" s="104">
        <v>4.2789999999999999</v>
      </c>
      <c r="D1348" s="104">
        <v>4.2939999999999996</v>
      </c>
      <c r="E1348" s="104">
        <v>4.3440000000000003</v>
      </c>
      <c r="F1348" s="104">
        <v>4.2670000000000003</v>
      </c>
      <c r="G1348" s="105">
        <v>0</v>
      </c>
      <c r="H1348" s="225"/>
      <c r="I1348" s="225"/>
      <c r="J1348" s="225"/>
      <c r="K1348" s="225"/>
      <c r="L1348" s="225"/>
      <c r="M1348" s="225"/>
      <c r="N1348" s="225"/>
      <c r="O1348" s="225"/>
      <c r="P1348" s="225"/>
      <c r="Q1348" s="228">
        <f t="shared" si="120"/>
        <v>45811</v>
      </c>
      <c r="R1348" s="229">
        <f t="shared" si="121"/>
        <v>4.2789999999999999</v>
      </c>
      <c r="S1348" s="230">
        <f t="shared" si="122"/>
        <v>0</v>
      </c>
      <c r="T1348" s="229">
        <f t="shared" si="123"/>
        <v>6.68</v>
      </c>
      <c r="U1348" s="230">
        <f t="shared" si="124"/>
        <v>-4.4999999999999997E-3</v>
      </c>
      <c r="V1348" s="229">
        <f t="shared" si="125"/>
        <v>2.4009999999999998</v>
      </c>
    </row>
    <row r="1349" spans="2:22">
      <c r="B1349" s="119">
        <v>45841</v>
      </c>
      <c r="C1349" s="104">
        <v>4.3040000000000003</v>
      </c>
      <c r="D1349" s="104">
        <v>4.28</v>
      </c>
      <c r="E1349" s="104">
        <v>4.3280000000000003</v>
      </c>
      <c r="F1349" s="104">
        <v>4.2089999999999996</v>
      </c>
      <c r="G1349" s="105">
        <v>5.7999999999999996E-3</v>
      </c>
      <c r="H1349" s="225"/>
      <c r="I1349" s="225"/>
      <c r="J1349" s="225"/>
      <c r="K1349" s="225"/>
      <c r="L1349" s="225"/>
      <c r="M1349" s="225"/>
      <c r="N1349" s="225"/>
      <c r="O1349" s="225"/>
      <c r="P1349" s="225"/>
      <c r="Q1349" s="228">
        <f t="shared" ref="Q1349:Q1412" si="126">IFERROR(VLOOKUP(B1349,J:O,1,FALSE),0)</f>
        <v>45841</v>
      </c>
      <c r="R1349" s="229">
        <f t="shared" ref="R1349:R1412" si="127">IFERROR(VLOOKUP(Q1349,B:G,2,FALSE),0)</f>
        <v>4.3040000000000003</v>
      </c>
      <c r="S1349" s="230">
        <f t="shared" ref="S1349:S1412" si="128">IFERROR(VLOOKUP(Q1349,B:G,6,FALSE),0)</f>
        <v>5.7999999999999996E-3</v>
      </c>
      <c r="T1349" s="229">
        <f t="shared" ref="T1349:T1412" si="129">IFERROR(VLOOKUP(Q1349,J:O,2,FALSE),0)</f>
        <v>6.68</v>
      </c>
      <c r="U1349" s="230">
        <f t="shared" ref="U1349:U1412" si="130">IFERROR(VLOOKUP(Q1349,J:O,6,FALSE),0)</f>
        <v>0</v>
      </c>
      <c r="V1349" s="229">
        <f t="shared" si="125"/>
        <v>2.3759999999999994</v>
      </c>
    </row>
    <row r="1350" spans="2:22">
      <c r="B1350" s="119">
        <v>45933</v>
      </c>
      <c r="C1350" s="104">
        <v>4.218</v>
      </c>
      <c r="D1350" s="104">
        <v>4.2629999999999999</v>
      </c>
      <c r="E1350" s="104">
        <v>4.2969999999999997</v>
      </c>
      <c r="F1350" s="104">
        <v>4.1980000000000004</v>
      </c>
      <c r="G1350" s="105">
        <v>-0.02</v>
      </c>
      <c r="H1350" s="225"/>
      <c r="I1350" s="225"/>
      <c r="J1350" s="225"/>
      <c r="K1350" s="225"/>
      <c r="L1350" s="225"/>
      <c r="M1350" s="225"/>
      <c r="N1350" s="225"/>
      <c r="O1350" s="225"/>
      <c r="P1350" s="225"/>
      <c r="Q1350" s="228">
        <f t="shared" si="126"/>
        <v>45933</v>
      </c>
      <c r="R1350" s="229">
        <f t="shared" si="127"/>
        <v>4.218</v>
      </c>
      <c r="S1350" s="230">
        <f t="shared" si="128"/>
        <v>-0.02</v>
      </c>
      <c r="T1350" s="229">
        <f t="shared" si="129"/>
        <v>6.7</v>
      </c>
      <c r="U1350" s="230">
        <f t="shared" si="130"/>
        <v>3.0000000000000001E-3</v>
      </c>
      <c r="V1350" s="229">
        <f t="shared" ref="V1350:V1413" si="131">T1350-R1350</f>
        <v>2.4820000000000002</v>
      </c>
    </row>
    <row r="1351" spans="2:22">
      <c r="B1351" s="119">
        <v>45964</v>
      </c>
      <c r="C1351" s="104">
        <v>4.2809999999999997</v>
      </c>
      <c r="D1351" s="104">
        <v>4.202</v>
      </c>
      <c r="E1351" s="104">
        <v>4.2949999999999999</v>
      </c>
      <c r="F1351" s="104">
        <v>4.1520000000000001</v>
      </c>
      <c r="G1351" s="105">
        <v>1.49E-2</v>
      </c>
      <c r="H1351" s="225"/>
      <c r="I1351" s="225"/>
      <c r="J1351" s="225"/>
      <c r="K1351" s="225"/>
      <c r="L1351" s="225"/>
      <c r="M1351" s="225"/>
      <c r="N1351" s="225"/>
      <c r="O1351" s="225"/>
      <c r="P1351" s="225"/>
      <c r="Q1351" s="228">
        <f t="shared" si="126"/>
        <v>45964</v>
      </c>
      <c r="R1351" s="229">
        <f t="shared" si="127"/>
        <v>4.2809999999999997</v>
      </c>
      <c r="S1351" s="230">
        <f t="shared" si="128"/>
        <v>1.49E-2</v>
      </c>
      <c r="T1351" s="229">
        <f t="shared" si="129"/>
        <v>6.69</v>
      </c>
      <c r="U1351" s="230">
        <f t="shared" si="130"/>
        <v>-1.5E-3</v>
      </c>
      <c r="V1351" s="229">
        <f t="shared" si="131"/>
        <v>2.4090000000000007</v>
      </c>
    </row>
    <row r="1352" spans="2:22">
      <c r="B1352" s="119">
        <v>45994</v>
      </c>
      <c r="C1352" s="104">
        <v>4.3150000000000004</v>
      </c>
      <c r="D1352" s="104">
        <v>4.282</v>
      </c>
      <c r="E1352" s="104">
        <v>4.3319999999999999</v>
      </c>
      <c r="F1352" s="104">
        <v>4.2510000000000003</v>
      </c>
      <c r="G1352" s="105">
        <v>8.0000000000000002E-3</v>
      </c>
      <c r="H1352" s="225"/>
      <c r="I1352" s="225"/>
      <c r="J1352" s="225"/>
      <c r="K1352" s="225"/>
      <c r="L1352" s="225"/>
      <c r="M1352" s="225"/>
      <c r="N1352" s="225"/>
      <c r="O1352" s="225"/>
      <c r="P1352" s="225"/>
      <c r="Q1352" s="228">
        <f t="shared" si="126"/>
        <v>45994</v>
      </c>
      <c r="R1352" s="229">
        <f t="shared" si="127"/>
        <v>4.3150000000000004</v>
      </c>
      <c r="S1352" s="230">
        <f t="shared" si="128"/>
        <v>8.0000000000000002E-3</v>
      </c>
      <c r="T1352" s="229">
        <f t="shared" si="129"/>
        <v>6.68</v>
      </c>
      <c r="U1352" s="230">
        <f t="shared" si="130"/>
        <v>-1.5E-3</v>
      </c>
      <c r="V1352" s="229">
        <f t="shared" si="131"/>
        <v>2.3649999999999993</v>
      </c>
    </row>
    <row r="1353" spans="2:22">
      <c r="B1353" s="120" t="s">
        <v>2540</v>
      </c>
      <c r="C1353" s="104">
        <v>4.2690000000000001</v>
      </c>
      <c r="D1353" s="104">
        <v>4.3179999999999996</v>
      </c>
      <c r="E1353" s="104">
        <v>4.3529999999999998</v>
      </c>
      <c r="F1353" s="104">
        <v>4.2590000000000003</v>
      </c>
      <c r="G1353" s="105">
        <v>-1.0699999999999999E-2</v>
      </c>
      <c r="H1353" s="225"/>
      <c r="I1353" s="225"/>
      <c r="J1353" s="225"/>
      <c r="K1353" s="225"/>
      <c r="L1353" s="225"/>
      <c r="M1353" s="225"/>
      <c r="N1353" s="225"/>
      <c r="O1353" s="225"/>
      <c r="P1353" s="225"/>
      <c r="Q1353" s="228" t="str">
        <f t="shared" si="126"/>
        <v>13-03-2025</v>
      </c>
      <c r="R1353" s="229">
        <f t="shared" si="127"/>
        <v>4.2690000000000001</v>
      </c>
      <c r="S1353" s="230">
        <f t="shared" si="128"/>
        <v>-1.0699999999999999E-2</v>
      </c>
      <c r="T1353" s="229">
        <f t="shared" si="129"/>
        <v>6.69</v>
      </c>
      <c r="U1353" s="230">
        <f t="shared" si="130"/>
        <v>1.5E-3</v>
      </c>
      <c r="V1353" s="229">
        <f t="shared" si="131"/>
        <v>2.4210000000000003</v>
      </c>
    </row>
    <row r="1354" spans="2:22">
      <c r="B1354" s="120" t="s">
        <v>2591</v>
      </c>
      <c r="C1354" s="104">
        <v>4.3179999999999996</v>
      </c>
      <c r="D1354" s="104">
        <v>4.28</v>
      </c>
      <c r="E1354" s="104">
        <v>4.3239999999999998</v>
      </c>
      <c r="F1354" s="104">
        <v>4.274</v>
      </c>
      <c r="G1354" s="105">
        <v>1.14E-2</v>
      </c>
      <c r="H1354" s="225"/>
      <c r="I1354" s="225"/>
      <c r="J1354" s="225"/>
      <c r="K1354" s="225"/>
      <c r="L1354" s="225"/>
      <c r="M1354" s="225"/>
      <c r="N1354" s="225"/>
      <c r="O1354" s="225"/>
      <c r="P1354" s="225"/>
      <c r="Q1354" s="228">
        <f t="shared" si="126"/>
        <v>0</v>
      </c>
      <c r="R1354" s="229">
        <f t="shared" si="127"/>
        <v>0</v>
      </c>
      <c r="S1354" s="230">
        <f t="shared" si="128"/>
        <v>0</v>
      </c>
      <c r="T1354" s="229">
        <f t="shared" si="129"/>
        <v>0</v>
      </c>
      <c r="U1354" s="230">
        <f t="shared" si="130"/>
        <v>0</v>
      </c>
      <c r="V1354" s="229">
        <f t="shared" si="131"/>
        <v>0</v>
      </c>
    </row>
    <row r="1355" spans="2:22">
      <c r="B1355" s="120" t="s">
        <v>2541</v>
      </c>
      <c r="C1355" s="104">
        <v>4.298</v>
      </c>
      <c r="D1355" s="104">
        <v>4.2889999999999997</v>
      </c>
      <c r="E1355" s="104">
        <v>4.3310000000000004</v>
      </c>
      <c r="F1355" s="104">
        <v>4.258</v>
      </c>
      <c r="G1355" s="105">
        <v>-4.7000000000000002E-3</v>
      </c>
      <c r="H1355" s="225"/>
      <c r="I1355" s="225"/>
      <c r="J1355" s="225"/>
      <c r="K1355" s="225"/>
      <c r="L1355" s="225"/>
      <c r="M1355" s="225"/>
      <c r="N1355" s="225"/>
      <c r="O1355" s="225"/>
      <c r="P1355" s="225"/>
      <c r="Q1355" s="228" t="str">
        <f t="shared" si="126"/>
        <v>17-03-2025</v>
      </c>
      <c r="R1355" s="229">
        <f t="shared" si="127"/>
        <v>4.298</v>
      </c>
      <c r="S1355" s="230">
        <f t="shared" si="128"/>
        <v>-4.7000000000000002E-3</v>
      </c>
      <c r="T1355" s="229">
        <f t="shared" si="129"/>
        <v>6.69</v>
      </c>
      <c r="U1355" s="230">
        <f t="shared" si="130"/>
        <v>0</v>
      </c>
      <c r="V1355" s="229">
        <f t="shared" si="131"/>
        <v>2.3920000000000003</v>
      </c>
    </row>
    <row r="1356" spans="2:22">
      <c r="B1356" s="120" t="s">
        <v>2542</v>
      </c>
      <c r="C1356" s="104">
        <v>4.2830000000000004</v>
      </c>
      <c r="D1356" s="104">
        <v>4.2990000000000004</v>
      </c>
      <c r="E1356" s="104">
        <v>4.3390000000000004</v>
      </c>
      <c r="F1356" s="104">
        <v>4.266</v>
      </c>
      <c r="G1356" s="105">
        <v>-3.3999999999999998E-3</v>
      </c>
      <c r="H1356" s="225"/>
      <c r="I1356" s="225"/>
      <c r="J1356" s="225"/>
      <c r="K1356" s="225"/>
      <c r="L1356" s="225"/>
      <c r="M1356" s="225"/>
      <c r="N1356" s="225"/>
      <c r="O1356" s="225"/>
      <c r="P1356" s="225"/>
      <c r="Q1356" s="228" t="str">
        <f t="shared" si="126"/>
        <v>18-03-2025</v>
      </c>
      <c r="R1356" s="229">
        <f t="shared" si="127"/>
        <v>4.2830000000000004</v>
      </c>
      <c r="S1356" s="230">
        <f t="shared" si="128"/>
        <v>-3.3999999999999998E-3</v>
      </c>
      <c r="T1356" s="229">
        <f t="shared" si="129"/>
        <v>6.67</v>
      </c>
      <c r="U1356" s="230">
        <f t="shared" si="130"/>
        <v>-3.0000000000000001E-3</v>
      </c>
      <c r="V1356" s="229">
        <f t="shared" si="131"/>
        <v>2.3869999999999996</v>
      </c>
    </row>
    <row r="1357" spans="2:22">
      <c r="B1357" s="120" t="s">
        <v>2543</v>
      </c>
      <c r="C1357" s="104">
        <v>4.2460000000000004</v>
      </c>
      <c r="D1357" s="104">
        <v>4.2930000000000001</v>
      </c>
      <c r="E1357" s="104">
        <v>4.3230000000000004</v>
      </c>
      <c r="F1357" s="104">
        <v>4.2409999999999997</v>
      </c>
      <c r="G1357" s="105">
        <v>-8.6999999999999994E-3</v>
      </c>
      <c r="H1357" s="225"/>
      <c r="I1357" s="225"/>
      <c r="J1357" s="225"/>
      <c r="K1357" s="225"/>
      <c r="L1357" s="225"/>
      <c r="M1357" s="225"/>
      <c r="N1357" s="225"/>
      <c r="O1357" s="225"/>
      <c r="P1357" s="225"/>
      <c r="Q1357" s="228" t="str">
        <f t="shared" si="126"/>
        <v>19-03-2025</v>
      </c>
      <c r="R1357" s="229">
        <f t="shared" si="127"/>
        <v>4.2460000000000004</v>
      </c>
      <c r="S1357" s="230">
        <f t="shared" si="128"/>
        <v>-8.6999999999999994E-3</v>
      </c>
      <c r="T1357" s="229">
        <f t="shared" si="129"/>
        <v>6.66</v>
      </c>
      <c r="U1357" s="230">
        <f t="shared" si="130"/>
        <v>-1.5E-3</v>
      </c>
      <c r="V1357" s="229">
        <f t="shared" si="131"/>
        <v>2.4139999999999997</v>
      </c>
    </row>
    <row r="1358" spans="2:22">
      <c r="B1358" s="120" t="s">
        <v>2544</v>
      </c>
      <c r="C1358" s="104">
        <v>4.24</v>
      </c>
      <c r="D1358" s="104">
        <v>4.2370000000000001</v>
      </c>
      <c r="E1358" s="104">
        <v>4.25</v>
      </c>
      <c r="F1358" s="104">
        <v>4.1740000000000004</v>
      </c>
      <c r="G1358" s="105">
        <v>-1.4E-3</v>
      </c>
      <c r="H1358" s="225"/>
      <c r="I1358" s="225"/>
      <c r="J1358" s="225"/>
      <c r="K1358" s="225"/>
      <c r="L1358" s="225"/>
      <c r="M1358" s="225"/>
      <c r="N1358" s="225"/>
      <c r="O1358" s="225"/>
      <c r="P1358" s="225"/>
      <c r="Q1358" s="228" t="str">
        <f t="shared" si="126"/>
        <v>20-03-2025</v>
      </c>
      <c r="R1358" s="229">
        <f t="shared" si="127"/>
        <v>4.24</v>
      </c>
      <c r="S1358" s="230">
        <f t="shared" si="128"/>
        <v>-1.4E-3</v>
      </c>
      <c r="T1358" s="229">
        <f t="shared" si="129"/>
        <v>6.64</v>
      </c>
      <c r="U1358" s="230">
        <f t="shared" si="130"/>
        <v>-3.0000000000000001E-3</v>
      </c>
      <c r="V1358" s="229">
        <f t="shared" si="131"/>
        <v>2.3999999999999995</v>
      </c>
    </row>
    <row r="1359" spans="2:22">
      <c r="B1359" s="120" t="s">
        <v>2545</v>
      </c>
      <c r="C1359" s="104">
        <v>4.2489999999999997</v>
      </c>
      <c r="D1359" s="104">
        <v>4.2350000000000003</v>
      </c>
      <c r="E1359" s="104">
        <v>4.2560000000000002</v>
      </c>
      <c r="F1359" s="104">
        <v>4.2</v>
      </c>
      <c r="G1359" s="105">
        <v>2.2000000000000001E-3</v>
      </c>
      <c r="H1359" s="225"/>
      <c r="I1359" s="225"/>
      <c r="J1359" s="225"/>
      <c r="K1359" s="225"/>
      <c r="L1359" s="225"/>
      <c r="M1359" s="225"/>
      <c r="N1359" s="225"/>
      <c r="O1359" s="225"/>
      <c r="P1359" s="225"/>
      <c r="Q1359" s="228" t="str">
        <f t="shared" si="126"/>
        <v>21-03-2025</v>
      </c>
      <c r="R1359" s="229">
        <f t="shared" si="127"/>
        <v>4.2489999999999997</v>
      </c>
      <c r="S1359" s="230">
        <f t="shared" si="128"/>
        <v>2.2000000000000001E-3</v>
      </c>
      <c r="T1359" s="229">
        <f t="shared" si="129"/>
        <v>6.62</v>
      </c>
      <c r="U1359" s="230">
        <f t="shared" si="130"/>
        <v>-3.0000000000000001E-3</v>
      </c>
      <c r="V1359" s="229">
        <f t="shared" si="131"/>
        <v>2.3710000000000004</v>
      </c>
    </row>
    <row r="1360" spans="2:22">
      <c r="B1360" s="120" t="s">
        <v>2546</v>
      </c>
      <c r="C1360" s="104">
        <v>4.3380000000000001</v>
      </c>
      <c r="D1360" s="104">
        <v>4.2709999999999999</v>
      </c>
      <c r="E1360" s="104">
        <v>4.34</v>
      </c>
      <c r="F1360" s="104">
        <v>4.2670000000000003</v>
      </c>
      <c r="G1360" s="105">
        <v>2.0799999999999999E-2</v>
      </c>
      <c r="H1360" s="225"/>
      <c r="I1360" s="225"/>
      <c r="J1360" s="225"/>
      <c r="K1360" s="225"/>
      <c r="L1360" s="225"/>
      <c r="M1360" s="225"/>
      <c r="N1360" s="225"/>
      <c r="O1360" s="225"/>
      <c r="P1360" s="225"/>
      <c r="Q1360" s="228" t="str">
        <f t="shared" si="126"/>
        <v>24-03-2025</v>
      </c>
      <c r="R1360" s="229">
        <f t="shared" si="127"/>
        <v>4.3380000000000001</v>
      </c>
      <c r="S1360" s="230">
        <f t="shared" si="128"/>
        <v>2.0799999999999999E-2</v>
      </c>
      <c r="T1360" s="229">
        <f t="shared" si="129"/>
        <v>6.62</v>
      </c>
      <c r="U1360" s="230">
        <f t="shared" si="130"/>
        <v>0</v>
      </c>
      <c r="V1360" s="229">
        <f t="shared" si="131"/>
        <v>2.282</v>
      </c>
    </row>
    <row r="1361" spans="2:22">
      <c r="B1361" s="120" t="s">
        <v>2547</v>
      </c>
      <c r="C1361" s="104">
        <v>4.3159999999999998</v>
      </c>
      <c r="D1361" s="104">
        <v>4.335</v>
      </c>
      <c r="E1361" s="104">
        <v>4.3689999999999998</v>
      </c>
      <c r="F1361" s="104">
        <v>4.298</v>
      </c>
      <c r="G1361" s="105">
        <v>-4.8999999999999998E-3</v>
      </c>
      <c r="H1361" s="225"/>
      <c r="I1361" s="225"/>
      <c r="J1361" s="225"/>
      <c r="K1361" s="225"/>
      <c r="L1361" s="225"/>
      <c r="M1361" s="225"/>
      <c r="N1361" s="225"/>
      <c r="O1361" s="225"/>
      <c r="P1361" s="225"/>
      <c r="Q1361" s="228" t="str">
        <f t="shared" si="126"/>
        <v>25-03-2025</v>
      </c>
      <c r="R1361" s="229">
        <f t="shared" si="127"/>
        <v>4.3159999999999998</v>
      </c>
      <c r="S1361" s="230">
        <f t="shared" si="128"/>
        <v>-4.8999999999999998E-3</v>
      </c>
      <c r="T1361" s="229">
        <f t="shared" si="129"/>
        <v>6.63</v>
      </c>
      <c r="U1361" s="230">
        <f t="shared" si="130"/>
        <v>1.5E-3</v>
      </c>
      <c r="V1361" s="229">
        <f t="shared" si="131"/>
        <v>2.3140000000000001</v>
      </c>
    </row>
    <row r="1362" spans="2:22">
      <c r="B1362" s="120" t="s">
        <v>2549</v>
      </c>
      <c r="C1362" s="104">
        <v>4.3529999999999998</v>
      </c>
      <c r="D1362" s="104">
        <v>4.327</v>
      </c>
      <c r="E1362" s="104">
        <v>4.3609999999999998</v>
      </c>
      <c r="F1362" s="104">
        <v>4.3150000000000004</v>
      </c>
      <c r="G1362" s="105">
        <v>8.5000000000000006E-3</v>
      </c>
      <c r="H1362" s="225"/>
      <c r="I1362" s="225"/>
      <c r="J1362" s="225"/>
      <c r="K1362" s="225"/>
      <c r="L1362" s="225"/>
      <c r="M1362" s="225"/>
      <c r="N1362" s="225"/>
      <c r="O1362" s="225"/>
      <c r="P1362" s="225"/>
      <c r="Q1362" s="228" t="str">
        <f t="shared" si="126"/>
        <v>26-03-2025</v>
      </c>
      <c r="R1362" s="229">
        <f t="shared" si="127"/>
        <v>4.3529999999999998</v>
      </c>
      <c r="S1362" s="230">
        <f t="shared" si="128"/>
        <v>8.5000000000000006E-3</v>
      </c>
      <c r="T1362" s="229">
        <f t="shared" si="129"/>
        <v>6.6</v>
      </c>
      <c r="U1362" s="230">
        <f t="shared" si="130"/>
        <v>-4.4999999999999997E-3</v>
      </c>
      <c r="V1362" s="229">
        <f t="shared" si="131"/>
        <v>2.2469999999999999</v>
      </c>
    </row>
    <row r="1363" spans="2:22">
      <c r="B1363" s="120" t="s">
        <v>2550</v>
      </c>
      <c r="C1363" s="104">
        <v>4.3600000000000003</v>
      </c>
      <c r="D1363" s="104">
        <v>4.3380000000000001</v>
      </c>
      <c r="E1363" s="104">
        <v>4.4000000000000004</v>
      </c>
      <c r="F1363" s="104">
        <v>4.3380000000000001</v>
      </c>
      <c r="G1363" s="105">
        <v>1.8E-3</v>
      </c>
      <c r="H1363" s="225"/>
      <c r="I1363" s="225"/>
      <c r="J1363" s="225"/>
      <c r="K1363" s="225"/>
      <c r="L1363" s="225"/>
      <c r="M1363" s="225"/>
      <c r="N1363" s="225"/>
      <c r="O1363" s="225"/>
      <c r="P1363" s="225"/>
      <c r="Q1363" s="228" t="str">
        <f t="shared" si="126"/>
        <v>27-03-2025</v>
      </c>
      <c r="R1363" s="229">
        <f t="shared" si="127"/>
        <v>4.3600000000000003</v>
      </c>
      <c r="S1363" s="230">
        <f t="shared" si="128"/>
        <v>1.8E-3</v>
      </c>
      <c r="T1363" s="229">
        <f t="shared" si="129"/>
        <v>6.59</v>
      </c>
      <c r="U1363" s="230">
        <f t="shared" si="130"/>
        <v>-1.5E-3</v>
      </c>
      <c r="V1363" s="229">
        <f t="shared" si="131"/>
        <v>2.2299999999999995</v>
      </c>
    </row>
    <row r="1364" spans="2:22">
      <c r="B1364" s="120" t="s">
        <v>2551</v>
      </c>
      <c r="C1364" s="104">
        <v>4.2510000000000003</v>
      </c>
      <c r="D1364" s="104">
        <v>4.3609999999999998</v>
      </c>
      <c r="E1364" s="104">
        <v>4.3609999999999998</v>
      </c>
      <c r="F1364" s="104">
        <v>4.2469999999999999</v>
      </c>
      <c r="G1364" s="105">
        <v>-2.5000000000000001E-2</v>
      </c>
      <c r="H1364" s="225"/>
      <c r="I1364" s="225"/>
      <c r="J1364" s="225"/>
      <c r="K1364" s="225"/>
      <c r="L1364" s="225"/>
      <c r="M1364" s="225"/>
      <c r="N1364" s="225"/>
      <c r="O1364" s="225"/>
      <c r="P1364" s="225"/>
      <c r="Q1364" s="228" t="str">
        <f t="shared" si="126"/>
        <v>28-03-2025</v>
      </c>
      <c r="R1364" s="229">
        <f t="shared" si="127"/>
        <v>4.2510000000000003</v>
      </c>
      <c r="S1364" s="230">
        <f t="shared" si="128"/>
        <v>-2.5000000000000001E-2</v>
      </c>
      <c r="T1364" s="229">
        <f t="shared" si="129"/>
        <v>6.58</v>
      </c>
      <c r="U1364" s="230">
        <f t="shared" si="130"/>
        <v>-1.5E-3</v>
      </c>
      <c r="V1364" s="229">
        <f t="shared" si="131"/>
        <v>2.3289999999999997</v>
      </c>
    </row>
    <row r="1365" spans="2:22">
      <c r="B1365" s="120" t="s">
        <v>2592</v>
      </c>
      <c r="C1365" s="104">
        <v>4.21</v>
      </c>
      <c r="D1365" s="104">
        <v>4.2169999999999996</v>
      </c>
      <c r="E1365" s="104">
        <v>4.2590000000000003</v>
      </c>
      <c r="F1365" s="104">
        <v>4.1840000000000002</v>
      </c>
      <c r="G1365" s="105">
        <v>-9.7000000000000003E-3</v>
      </c>
      <c r="H1365" s="225"/>
      <c r="I1365" s="225"/>
      <c r="J1365" s="225"/>
      <c r="K1365" s="225"/>
      <c r="L1365" s="225"/>
      <c r="M1365" s="225"/>
      <c r="N1365" s="225"/>
      <c r="O1365" s="225"/>
      <c r="P1365" s="225"/>
      <c r="Q1365" s="228">
        <f t="shared" si="126"/>
        <v>0</v>
      </c>
      <c r="R1365" s="229">
        <f t="shared" si="127"/>
        <v>0</v>
      </c>
      <c r="S1365" s="230">
        <f t="shared" si="128"/>
        <v>0</v>
      </c>
      <c r="T1365" s="229">
        <f t="shared" si="129"/>
        <v>0</v>
      </c>
      <c r="U1365" s="230">
        <f t="shared" si="130"/>
        <v>0</v>
      </c>
      <c r="V1365" s="229">
        <f t="shared" si="131"/>
        <v>0</v>
      </c>
    </row>
    <row r="1366" spans="2:22">
      <c r="B1366" s="119">
        <v>45661</v>
      </c>
      <c r="C1366" s="104">
        <v>4.16</v>
      </c>
      <c r="D1366" s="104">
        <v>4.2110000000000003</v>
      </c>
      <c r="E1366" s="104">
        <v>4.2169999999999996</v>
      </c>
      <c r="F1366" s="104">
        <v>4.133</v>
      </c>
      <c r="G1366" s="105">
        <v>-1.18E-2</v>
      </c>
      <c r="H1366" s="225"/>
      <c r="I1366" s="225"/>
      <c r="J1366" s="225"/>
      <c r="K1366" s="225"/>
      <c r="L1366" s="225"/>
      <c r="M1366" s="225"/>
      <c r="N1366" s="225"/>
      <c r="O1366" s="225"/>
      <c r="P1366" s="225"/>
      <c r="Q1366" s="228">
        <f t="shared" si="126"/>
        <v>0</v>
      </c>
      <c r="R1366" s="229">
        <f t="shared" si="127"/>
        <v>0</v>
      </c>
      <c r="S1366" s="230">
        <f t="shared" si="128"/>
        <v>0</v>
      </c>
      <c r="T1366" s="229">
        <f t="shared" si="129"/>
        <v>0</v>
      </c>
      <c r="U1366" s="230">
        <f t="shared" si="130"/>
        <v>0</v>
      </c>
      <c r="V1366" s="229">
        <f t="shared" si="131"/>
        <v>0</v>
      </c>
    </row>
    <row r="1367" spans="2:22">
      <c r="B1367" s="119">
        <v>45692</v>
      </c>
      <c r="C1367" s="104">
        <v>4.125</v>
      </c>
      <c r="D1367" s="104">
        <v>4.1989999999999998</v>
      </c>
      <c r="E1367" s="104">
        <v>4.2359999999999998</v>
      </c>
      <c r="F1367" s="104">
        <v>4.1100000000000003</v>
      </c>
      <c r="G1367" s="105">
        <v>-8.5000000000000006E-3</v>
      </c>
      <c r="H1367" s="225"/>
      <c r="I1367" s="225"/>
      <c r="J1367" s="225"/>
      <c r="K1367" s="225"/>
      <c r="L1367" s="225"/>
      <c r="M1367" s="225"/>
      <c r="N1367" s="225"/>
      <c r="O1367" s="225"/>
      <c r="P1367" s="225"/>
      <c r="Q1367" s="228">
        <f t="shared" si="126"/>
        <v>45692</v>
      </c>
      <c r="R1367" s="229">
        <f t="shared" si="127"/>
        <v>4.125</v>
      </c>
      <c r="S1367" s="230">
        <f t="shared" si="128"/>
        <v>-8.5000000000000006E-3</v>
      </c>
      <c r="T1367" s="229">
        <f t="shared" si="129"/>
        <v>6.48</v>
      </c>
      <c r="U1367" s="230">
        <f t="shared" si="130"/>
        <v>-1.52E-2</v>
      </c>
      <c r="V1367" s="229">
        <f t="shared" si="131"/>
        <v>2.3550000000000004</v>
      </c>
    </row>
    <row r="1368" spans="2:22">
      <c r="B1368" s="119">
        <v>45720</v>
      </c>
      <c r="C1368" s="104">
        <v>4.0359999999999996</v>
      </c>
      <c r="D1368" s="104">
        <v>4.0439999999999996</v>
      </c>
      <c r="E1368" s="104">
        <v>4.0999999999999996</v>
      </c>
      <c r="F1368" s="104">
        <v>4.0039999999999996</v>
      </c>
      <c r="G1368" s="105">
        <v>-2.1600000000000001E-2</v>
      </c>
      <c r="H1368" s="225"/>
      <c r="I1368" s="225"/>
      <c r="J1368" s="225"/>
      <c r="K1368" s="225"/>
      <c r="L1368" s="225"/>
      <c r="M1368" s="225"/>
      <c r="N1368" s="225"/>
      <c r="O1368" s="225"/>
      <c r="P1368" s="225"/>
      <c r="Q1368" s="228">
        <f t="shared" si="126"/>
        <v>45720</v>
      </c>
      <c r="R1368" s="229">
        <f t="shared" si="127"/>
        <v>4.0359999999999996</v>
      </c>
      <c r="S1368" s="230">
        <f t="shared" si="128"/>
        <v>-2.1600000000000001E-2</v>
      </c>
      <c r="T1368" s="229">
        <f t="shared" si="129"/>
        <v>6.5</v>
      </c>
      <c r="U1368" s="230">
        <f t="shared" si="130"/>
        <v>3.0999999999999999E-3</v>
      </c>
      <c r="V1368" s="229">
        <f t="shared" si="131"/>
        <v>2.4640000000000004</v>
      </c>
    </row>
    <row r="1369" spans="2:22">
      <c r="B1369" s="119">
        <v>45751</v>
      </c>
      <c r="C1369" s="104">
        <v>3.9990000000000001</v>
      </c>
      <c r="D1369" s="104">
        <v>4.0439999999999996</v>
      </c>
      <c r="E1369" s="104">
        <v>4.0490000000000004</v>
      </c>
      <c r="F1369" s="104">
        <v>3.86</v>
      </c>
      <c r="G1369" s="105">
        <v>-9.1999999999999998E-3</v>
      </c>
      <c r="H1369" s="225"/>
      <c r="I1369" s="225"/>
      <c r="J1369" s="225"/>
      <c r="K1369" s="225"/>
      <c r="L1369" s="225"/>
      <c r="M1369" s="225"/>
      <c r="N1369" s="225"/>
      <c r="O1369" s="225"/>
      <c r="P1369" s="225"/>
      <c r="Q1369" s="228">
        <f t="shared" si="126"/>
        <v>45751</v>
      </c>
      <c r="R1369" s="229">
        <f t="shared" si="127"/>
        <v>3.9990000000000001</v>
      </c>
      <c r="S1369" s="230">
        <f t="shared" si="128"/>
        <v>-9.1999999999999998E-3</v>
      </c>
      <c r="T1369" s="229">
        <f t="shared" si="129"/>
        <v>6.46</v>
      </c>
      <c r="U1369" s="230">
        <f t="shared" si="130"/>
        <v>-6.1999999999999998E-3</v>
      </c>
      <c r="V1369" s="229">
        <f t="shared" si="131"/>
        <v>2.4609999999999999</v>
      </c>
    </row>
    <row r="1370" spans="2:22">
      <c r="B1370" s="119">
        <v>45842</v>
      </c>
      <c r="C1370" s="104">
        <v>4.2009999999999996</v>
      </c>
      <c r="D1370" s="104">
        <v>3.8860000000000001</v>
      </c>
      <c r="E1370" s="104">
        <v>4.226</v>
      </c>
      <c r="F1370" s="104">
        <v>3.8730000000000002</v>
      </c>
      <c r="G1370" s="105">
        <v>5.04E-2</v>
      </c>
      <c r="H1370" s="225"/>
      <c r="I1370" s="225"/>
      <c r="J1370" s="225"/>
      <c r="K1370" s="225"/>
      <c r="L1370" s="225"/>
      <c r="M1370" s="225"/>
      <c r="N1370" s="225"/>
      <c r="O1370" s="225"/>
      <c r="P1370" s="225"/>
      <c r="Q1370" s="228">
        <f t="shared" si="126"/>
        <v>45842</v>
      </c>
      <c r="R1370" s="229">
        <f t="shared" si="127"/>
        <v>4.2009999999999996</v>
      </c>
      <c r="S1370" s="230">
        <f t="shared" si="128"/>
        <v>5.04E-2</v>
      </c>
      <c r="T1370" s="229">
        <f t="shared" si="129"/>
        <v>6.48</v>
      </c>
      <c r="U1370" s="230">
        <f t="shared" si="130"/>
        <v>3.0999999999999999E-3</v>
      </c>
      <c r="V1370" s="229">
        <f t="shared" si="131"/>
        <v>2.2790000000000008</v>
      </c>
    </row>
    <row r="1371" spans="2:22">
      <c r="B1371" s="119">
        <v>45873</v>
      </c>
      <c r="C1371" s="104">
        <v>4.2889999999999997</v>
      </c>
      <c r="D1371" s="104">
        <v>4.1870000000000003</v>
      </c>
      <c r="E1371" s="104">
        <v>4.2969999999999997</v>
      </c>
      <c r="F1371" s="104">
        <v>4.1260000000000003</v>
      </c>
      <c r="G1371" s="105">
        <v>2.1000000000000001E-2</v>
      </c>
      <c r="H1371" s="225"/>
      <c r="I1371" s="225"/>
      <c r="J1371" s="225"/>
      <c r="K1371" s="225"/>
      <c r="L1371" s="225"/>
      <c r="M1371" s="225"/>
      <c r="N1371" s="225"/>
      <c r="O1371" s="225"/>
      <c r="P1371" s="225"/>
      <c r="Q1371" s="228">
        <f t="shared" si="126"/>
        <v>45873</v>
      </c>
      <c r="R1371" s="229">
        <f t="shared" si="127"/>
        <v>4.2889999999999997</v>
      </c>
      <c r="S1371" s="230">
        <f t="shared" si="128"/>
        <v>2.1000000000000001E-2</v>
      </c>
      <c r="T1371" s="229">
        <f t="shared" si="129"/>
        <v>6.47</v>
      </c>
      <c r="U1371" s="230">
        <f t="shared" si="130"/>
        <v>-1.5E-3</v>
      </c>
      <c r="V1371" s="229">
        <f t="shared" si="131"/>
        <v>2.181</v>
      </c>
    </row>
    <row r="1372" spans="2:22">
      <c r="B1372" s="119">
        <v>45904</v>
      </c>
      <c r="C1372" s="104">
        <v>4.3250000000000002</v>
      </c>
      <c r="D1372" s="104">
        <v>4.3099999999999996</v>
      </c>
      <c r="E1372" s="104">
        <v>4.5149999999999997</v>
      </c>
      <c r="F1372" s="104">
        <v>4.2990000000000004</v>
      </c>
      <c r="G1372" s="105">
        <v>8.3000000000000001E-3</v>
      </c>
      <c r="H1372" s="225"/>
      <c r="I1372" s="225"/>
      <c r="J1372" s="225"/>
      <c r="K1372" s="225"/>
      <c r="L1372" s="225"/>
      <c r="M1372" s="225"/>
      <c r="N1372" s="225"/>
      <c r="O1372" s="225"/>
      <c r="P1372" s="225"/>
      <c r="Q1372" s="228">
        <f t="shared" si="126"/>
        <v>45904</v>
      </c>
      <c r="R1372" s="229">
        <f t="shared" si="127"/>
        <v>4.3250000000000002</v>
      </c>
      <c r="S1372" s="230">
        <f t="shared" si="128"/>
        <v>8.3000000000000001E-3</v>
      </c>
      <c r="T1372" s="229">
        <f t="shared" si="129"/>
        <v>6.44</v>
      </c>
      <c r="U1372" s="230">
        <f t="shared" si="130"/>
        <v>-4.5999999999999999E-3</v>
      </c>
      <c r="V1372" s="229">
        <f t="shared" si="131"/>
        <v>2.1150000000000002</v>
      </c>
    </row>
    <row r="1373" spans="2:22">
      <c r="B1373" s="119">
        <v>45934</v>
      </c>
      <c r="C1373" s="104">
        <v>4.4240000000000004</v>
      </c>
      <c r="D1373" s="104">
        <v>4.3120000000000003</v>
      </c>
      <c r="E1373" s="104">
        <v>4.431</v>
      </c>
      <c r="F1373" s="104">
        <v>4.26</v>
      </c>
      <c r="G1373" s="105">
        <v>2.29E-2</v>
      </c>
      <c r="H1373" s="225"/>
      <c r="I1373" s="225"/>
      <c r="J1373" s="225"/>
      <c r="K1373" s="225"/>
      <c r="L1373" s="225"/>
      <c r="M1373" s="225"/>
      <c r="N1373" s="225"/>
      <c r="O1373" s="225"/>
      <c r="P1373" s="225"/>
      <c r="Q1373" s="228">
        <f t="shared" si="126"/>
        <v>0</v>
      </c>
      <c r="R1373" s="229">
        <f t="shared" si="127"/>
        <v>0</v>
      </c>
      <c r="S1373" s="230">
        <f t="shared" si="128"/>
        <v>0</v>
      </c>
      <c r="T1373" s="229">
        <f t="shared" si="129"/>
        <v>0</v>
      </c>
      <c r="U1373" s="230">
        <f t="shared" si="130"/>
        <v>0</v>
      </c>
      <c r="V1373" s="229">
        <f t="shared" si="131"/>
        <v>0</v>
      </c>
    </row>
    <row r="1374" spans="2:22">
      <c r="B1374" s="119">
        <v>45965</v>
      </c>
      <c r="C1374" s="104">
        <v>4.4950000000000001</v>
      </c>
      <c r="D1374" s="104">
        <v>4.4640000000000004</v>
      </c>
      <c r="E1374" s="104">
        <v>4.5919999999999996</v>
      </c>
      <c r="F1374" s="104">
        <v>4.3840000000000003</v>
      </c>
      <c r="G1374" s="105">
        <v>1.6199999999999999E-2</v>
      </c>
      <c r="H1374" s="225"/>
      <c r="I1374" s="225"/>
      <c r="J1374" s="225"/>
      <c r="K1374" s="225"/>
      <c r="L1374" s="225"/>
      <c r="M1374" s="225"/>
      <c r="N1374" s="225"/>
      <c r="O1374" s="225"/>
      <c r="P1374" s="225"/>
      <c r="Q1374" s="228">
        <f t="shared" si="126"/>
        <v>45965</v>
      </c>
      <c r="R1374" s="229">
        <f t="shared" si="127"/>
        <v>4.4950000000000001</v>
      </c>
      <c r="S1374" s="230">
        <f t="shared" si="128"/>
        <v>1.6199999999999999E-2</v>
      </c>
      <c r="T1374" s="229">
        <f t="shared" si="129"/>
        <v>6.44</v>
      </c>
      <c r="U1374" s="230">
        <f t="shared" si="130"/>
        <v>0</v>
      </c>
      <c r="V1374" s="229">
        <f t="shared" si="131"/>
        <v>1.9450000000000003</v>
      </c>
    </row>
    <row r="1375" spans="2:22">
      <c r="B1375" s="120" t="s">
        <v>2593</v>
      </c>
      <c r="C1375" s="104">
        <v>4.383</v>
      </c>
      <c r="D1375" s="104">
        <v>4.4820000000000002</v>
      </c>
      <c r="E1375" s="104">
        <v>4.49</v>
      </c>
      <c r="F1375" s="104">
        <v>4.3600000000000003</v>
      </c>
      <c r="G1375" s="105">
        <v>-2.5100000000000001E-2</v>
      </c>
      <c r="H1375" s="225"/>
      <c r="I1375" s="225"/>
      <c r="J1375" s="225"/>
      <c r="K1375" s="225"/>
      <c r="L1375" s="225"/>
      <c r="M1375" s="225"/>
      <c r="N1375" s="225"/>
      <c r="O1375" s="225"/>
      <c r="P1375" s="225"/>
      <c r="Q1375" s="228">
        <f t="shared" si="126"/>
        <v>0</v>
      </c>
      <c r="R1375" s="229">
        <f t="shared" si="127"/>
        <v>0</v>
      </c>
      <c r="S1375" s="230">
        <f t="shared" si="128"/>
        <v>0</v>
      </c>
      <c r="T1375" s="229">
        <f t="shared" si="129"/>
        <v>0</v>
      </c>
      <c r="U1375" s="230">
        <f t="shared" si="130"/>
        <v>0</v>
      </c>
      <c r="V1375" s="229">
        <f t="shared" si="131"/>
        <v>0</v>
      </c>
    </row>
    <row r="1376" spans="2:22">
      <c r="B1376" s="120" t="s">
        <v>2553</v>
      </c>
      <c r="C1376" s="104">
        <v>4.3390000000000004</v>
      </c>
      <c r="D1376" s="104">
        <v>4.3739999999999997</v>
      </c>
      <c r="E1376" s="104">
        <v>4.407</v>
      </c>
      <c r="F1376" s="104">
        <v>4.306</v>
      </c>
      <c r="G1376" s="105">
        <v>-0.01</v>
      </c>
      <c r="H1376" s="225"/>
      <c r="I1376" s="225"/>
      <c r="J1376" s="225"/>
      <c r="K1376" s="225"/>
      <c r="L1376" s="225"/>
      <c r="M1376" s="225"/>
      <c r="N1376" s="225"/>
      <c r="O1376" s="225"/>
      <c r="P1376" s="225"/>
      <c r="Q1376" s="228" t="str">
        <f t="shared" si="126"/>
        <v>15-04-2025</v>
      </c>
      <c r="R1376" s="229">
        <f t="shared" si="127"/>
        <v>4.3390000000000004</v>
      </c>
      <c r="S1376" s="230">
        <f t="shared" si="128"/>
        <v>-0.01</v>
      </c>
      <c r="T1376" s="229">
        <f t="shared" si="129"/>
        <v>6.41</v>
      </c>
      <c r="U1376" s="230">
        <f t="shared" si="130"/>
        <v>-4.7000000000000002E-3</v>
      </c>
      <c r="V1376" s="229">
        <f t="shared" si="131"/>
        <v>2.0709999999999997</v>
      </c>
    </row>
    <row r="1377" spans="2:22">
      <c r="B1377" s="120" t="s">
        <v>2554</v>
      </c>
      <c r="C1377" s="104">
        <v>4.28</v>
      </c>
      <c r="D1377" s="104">
        <v>4.335</v>
      </c>
      <c r="E1377" s="104">
        <v>4.3520000000000003</v>
      </c>
      <c r="F1377" s="104">
        <v>4.2629999999999999</v>
      </c>
      <c r="G1377" s="105">
        <v>-1.3599999999999999E-2</v>
      </c>
      <c r="H1377" s="225"/>
      <c r="I1377" s="225"/>
      <c r="J1377" s="225"/>
      <c r="K1377" s="225"/>
      <c r="L1377" s="225"/>
      <c r="M1377" s="225"/>
      <c r="N1377" s="225"/>
      <c r="O1377" s="225"/>
      <c r="P1377" s="225"/>
      <c r="Q1377" s="228" t="str">
        <f t="shared" si="126"/>
        <v>16-04-2025</v>
      </c>
      <c r="R1377" s="229">
        <f t="shared" si="127"/>
        <v>4.28</v>
      </c>
      <c r="S1377" s="230">
        <f t="shared" si="128"/>
        <v>-1.3599999999999999E-2</v>
      </c>
      <c r="T1377" s="229">
        <f t="shared" si="129"/>
        <v>6.39</v>
      </c>
      <c r="U1377" s="230">
        <f t="shared" si="130"/>
        <v>-3.0999999999999999E-3</v>
      </c>
      <c r="V1377" s="229">
        <f t="shared" si="131"/>
        <v>2.1099999999999994</v>
      </c>
    </row>
    <row r="1378" spans="2:22">
      <c r="B1378" s="120" t="s">
        <v>2555</v>
      </c>
      <c r="C1378" s="104">
        <v>4.3319999999999999</v>
      </c>
      <c r="D1378" s="104">
        <v>4.2880000000000003</v>
      </c>
      <c r="E1378" s="104">
        <v>4.3440000000000003</v>
      </c>
      <c r="F1378" s="104">
        <v>4.2779999999999996</v>
      </c>
      <c r="G1378" s="105">
        <v>1.2200000000000001E-2</v>
      </c>
      <c r="H1378" s="225"/>
      <c r="I1378" s="225"/>
      <c r="J1378" s="225"/>
      <c r="K1378" s="225"/>
      <c r="L1378" s="225"/>
      <c r="M1378" s="225"/>
      <c r="N1378" s="225"/>
      <c r="O1378" s="225"/>
      <c r="P1378" s="225"/>
      <c r="Q1378" s="228" t="str">
        <f t="shared" si="126"/>
        <v>17-04-2025</v>
      </c>
      <c r="R1378" s="229">
        <f t="shared" si="127"/>
        <v>4.3319999999999999</v>
      </c>
      <c r="S1378" s="230">
        <f t="shared" si="128"/>
        <v>1.2200000000000001E-2</v>
      </c>
      <c r="T1378" s="229">
        <f t="shared" si="129"/>
        <v>6.37</v>
      </c>
      <c r="U1378" s="230">
        <f t="shared" si="130"/>
        <v>-3.0999999999999999E-3</v>
      </c>
      <c r="V1378" s="229">
        <f t="shared" si="131"/>
        <v>2.0380000000000003</v>
      </c>
    </row>
    <row r="1379" spans="2:22">
      <c r="B1379" s="120" t="s">
        <v>2556</v>
      </c>
      <c r="C1379" s="104">
        <v>4.4160000000000004</v>
      </c>
      <c r="D1379" s="104">
        <v>4.3390000000000004</v>
      </c>
      <c r="E1379" s="104">
        <v>4.42</v>
      </c>
      <c r="F1379" s="104">
        <v>4.3310000000000004</v>
      </c>
      <c r="G1379" s="105">
        <v>1.9300000000000001E-2</v>
      </c>
      <c r="H1379" s="225"/>
      <c r="I1379" s="225"/>
      <c r="J1379" s="225"/>
      <c r="K1379" s="225"/>
      <c r="L1379" s="225"/>
      <c r="M1379" s="225"/>
      <c r="N1379" s="225"/>
      <c r="O1379" s="225"/>
      <c r="P1379" s="225"/>
      <c r="Q1379" s="228" t="str">
        <f t="shared" si="126"/>
        <v>21-04-2025</v>
      </c>
      <c r="R1379" s="229">
        <f t="shared" si="127"/>
        <v>4.4160000000000004</v>
      </c>
      <c r="S1379" s="230">
        <f t="shared" si="128"/>
        <v>1.9300000000000001E-2</v>
      </c>
      <c r="T1379" s="229">
        <f t="shared" si="129"/>
        <v>6.32</v>
      </c>
      <c r="U1379" s="230">
        <f t="shared" si="130"/>
        <v>-7.7999999999999996E-3</v>
      </c>
      <c r="V1379" s="229">
        <f t="shared" si="131"/>
        <v>1.9039999999999999</v>
      </c>
    </row>
    <row r="1380" spans="2:22">
      <c r="B1380" s="120" t="s">
        <v>2557</v>
      </c>
      <c r="C1380" s="104">
        <v>4.4000000000000004</v>
      </c>
      <c r="D1380" s="104">
        <v>4.4050000000000002</v>
      </c>
      <c r="E1380" s="104">
        <v>4.4379999999999997</v>
      </c>
      <c r="F1380" s="104">
        <v>4.3719999999999999</v>
      </c>
      <c r="G1380" s="105">
        <v>-3.5999999999999999E-3</v>
      </c>
      <c r="H1380" s="225"/>
      <c r="I1380" s="225"/>
      <c r="J1380" s="225"/>
      <c r="K1380" s="225"/>
      <c r="L1380" s="225"/>
      <c r="M1380" s="225"/>
      <c r="N1380" s="225"/>
      <c r="O1380" s="225"/>
      <c r="P1380" s="225"/>
      <c r="Q1380" s="228" t="str">
        <f t="shared" si="126"/>
        <v>22-04-2025</v>
      </c>
      <c r="R1380" s="229">
        <f t="shared" si="127"/>
        <v>4.4000000000000004</v>
      </c>
      <c r="S1380" s="230">
        <f t="shared" si="128"/>
        <v>-3.5999999999999999E-3</v>
      </c>
      <c r="T1380" s="229">
        <f t="shared" si="129"/>
        <v>6.32</v>
      </c>
      <c r="U1380" s="230">
        <f t="shared" si="130"/>
        <v>0</v>
      </c>
      <c r="V1380" s="229">
        <f t="shared" si="131"/>
        <v>1.92</v>
      </c>
    </row>
    <row r="1381" spans="2:22">
      <c r="B1381" s="120" t="s">
        <v>2558</v>
      </c>
      <c r="C1381" s="104">
        <v>4.3840000000000003</v>
      </c>
      <c r="D1381" s="104">
        <v>4.3719999999999999</v>
      </c>
      <c r="E1381" s="104">
        <v>4.399</v>
      </c>
      <c r="F1381" s="104">
        <v>4.2590000000000003</v>
      </c>
      <c r="G1381" s="105">
        <v>-3.5999999999999999E-3</v>
      </c>
      <c r="H1381" s="225"/>
      <c r="I1381" s="225"/>
      <c r="J1381" s="225"/>
      <c r="K1381" s="225"/>
      <c r="L1381" s="225"/>
      <c r="M1381" s="225"/>
      <c r="N1381" s="225"/>
      <c r="O1381" s="225"/>
      <c r="P1381" s="225"/>
      <c r="Q1381" s="228" t="str">
        <f t="shared" si="126"/>
        <v>23-04-2025</v>
      </c>
      <c r="R1381" s="229">
        <f t="shared" si="127"/>
        <v>4.3840000000000003</v>
      </c>
      <c r="S1381" s="230">
        <f t="shared" si="128"/>
        <v>-3.5999999999999999E-3</v>
      </c>
      <c r="T1381" s="229">
        <f t="shared" si="129"/>
        <v>6.33</v>
      </c>
      <c r="U1381" s="230">
        <f t="shared" si="130"/>
        <v>1.6000000000000001E-3</v>
      </c>
      <c r="V1381" s="229">
        <f t="shared" si="131"/>
        <v>1.9459999999999997</v>
      </c>
    </row>
    <row r="1382" spans="2:22">
      <c r="B1382" s="120" t="s">
        <v>2559</v>
      </c>
      <c r="C1382" s="104">
        <v>4.3140000000000001</v>
      </c>
      <c r="D1382" s="104">
        <v>4.375</v>
      </c>
      <c r="E1382" s="104">
        <v>4.375</v>
      </c>
      <c r="F1382" s="104">
        <v>4.3029999999999999</v>
      </c>
      <c r="G1382" s="105">
        <v>-1.6E-2</v>
      </c>
      <c r="H1382" s="225"/>
      <c r="I1382" s="225"/>
      <c r="J1382" s="225"/>
      <c r="K1382" s="225"/>
      <c r="L1382" s="225"/>
      <c r="M1382" s="225"/>
      <c r="N1382" s="225"/>
      <c r="O1382" s="225"/>
      <c r="P1382" s="225"/>
      <c r="Q1382" s="228" t="str">
        <f t="shared" si="126"/>
        <v>24-04-2025</v>
      </c>
      <c r="R1382" s="229">
        <f t="shared" si="127"/>
        <v>4.3140000000000001</v>
      </c>
      <c r="S1382" s="230">
        <f t="shared" si="128"/>
        <v>-1.6E-2</v>
      </c>
      <c r="T1382" s="229">
        <f t="shared" si="129"/>
        <v>6.32</v>
      </c>
      <c r="U1382" s="230">
        <f t="shared" si="130"/>
        <v>-1.6000000000000001E-3</v>
      </c>
      <c r="V1382" s="229">
        <f t="shared" si="131"/>
        <v>2.0060000000000002</v>
      </c>
    </row>
    <row r="1383" spans="2:22">
      <c r="B1383" s="120" t="s">
        <v>2560</v>
      </c>
      <c r="C1383" s="104">
        <v>4.2539999999999996</v>
      </c>
      <c r="D1383" s="104">
        <v>4.3209999999999997</v>
      </c>
      <c r="E1383" s="104">
        <v>4.33</v>
      </c>
      <c r="F1383" s="104">
        <v>4.2370000000000001</v>
      </c>
      <c r="G1383" s="105">
        <v>-1.4E-2</v>
      </c>
      <c r="H1383" s="225"/>
      <c r="I1383" s="225"/>
      <c r="J1383" s="225"/>
      <c r="K1383" s="225"/>
      <c r="L1383" s="225"/>
      <c r="M1383" s="225"/>
      <c r="N1383" s="225"/>
      <c r="O1383" s="225"/>
      <c r="P1383" s="225"/>
      <c r="Q1383" s="228" t="str">
        <f t="shared" si="126"/>
        <v>25-04-2025</v>
      </c>
      <c r="R1383" s="229">
        <f t="shared" si="127"/>
        <v>4.2539999999999996</v>
      </c>
      <c r="S1383" s="230">
        <f t="shared" si="128"/>
        <v>-1.4E-2</v>
      </c>
      <c r="T1383" s="229">
        <f t="shared" si="129"/>
        <v>6.36</v>
      </c>
      <c r="U1383" s="230">
        <f t="shared" si="130"/>
        <v>6.3E-3</v>
      </c>
      <c r="V1383" s="229">
        <f t="shared" si="131"/>
        <v>2.1060000000000008</v>
      </c>
    </row>
    <row r="1384" spans="2:22">
      <c r="B1384" s="120" t="s">
        <v>2561</v>
      </c>
      <c r="C1384" s="104">
        <v>4.2050000000000001</v>
      </c>
      <c r="D1384" s="104">
        <v>4.2430000000000003</v>
      </c>
      <c r="E1384" s="104">
        <v>4.2969999999999997</v>
      </c>
      <c r="F1384" s="104">
        <v>4.202</v>
      </c>
      <c r="G1384" s="105">
        <v>-1.14E-2</v>
      </c>
      <c r="H1384" s="225"/>
      <c r="I1384" s="225"/>
      <c r="J1384" s="225"/>
      <c r="K1384" s="225"/>
      <c r="L1384" s="225"/>
      <c r="M1384" s="225"/>
      <c r="N1384" s="225"/>
      <c r="O1384" s="225"/>
      <c r="P1384" s="225"/>
      <c r="Q1384" s="228" t="str">
        <f t="shared" si="126"/>
        <v>28-04-2025</v>
      </c>
      <c r="R1384" s="229">
        <f t="shared" si="127"/>
        <v>4.2050000000000001</v>
      </c>
      <c r="S1384" s="230">
        <f t="shared" si="128"/>
        <v>-1.14E-2</v>
      </c>
      <c r="T1384" s="229">
        <f t="shared" si="129"/>
        <v>6.3419999999999996</v>
      </c>
      <c r="U1384" s="230">
        <f t="shared" si="130"/>
        <v>-2.8E-3</v>
      </c>
      <c r="V1384" s="229">
        <f t="shared" si="131"/>
        <v>2.1369999999999996</v>
      </c>
    </row>
    <row r="1385" spans="2:22">
      <c r="B1385" s="120" t="s">
        <v>2562</v>
      </c>
      <c r="C1385" s="104">
        <v>4.1710000000000003</v>
      </c>
      <c r="D1385" s="104">
        <v>4.2140000000000004</v>
      </c>
      <c r="E1385" s="104">
        <v>4.2469999999999999</v>
      </c>
      <c r="F1385" s="104">
        <v>4.1639999999999997</v>
      </c>
      <c r="G1385" s="105">
        <v>-8.3000000000000001E-3</v>
      </c>
      <c r="H1385" s="225"/>
      <c r="I1385" s="225"/>
      <c r="J1385" s="225"/>
      <c r="K1385" s="225"/>
      <c r="L1385" s="225"/>
      <c r="M1385" s="225"/>
      <c r="N1385" s="225"/>
      <c r="O1385" s="225"/>
      <c r="P1385" s="225"/>
      <c r="Q1385" s="228" t="str">
        <f t="shared" si="126"/>
        <v>29-04-2025</v>
      </c>
      <c r="R1385" s="229">
        <f t="shared" si="127"/>
        <v>4.1710000000000003</v>
      </c>
      <c r="S1385" s="230">
        <f t="shared" si="128"/>
        <v>-8.3000000000000001E-3</v>
      </c>
      <c r="T1385" s="229">
        <f t="shared" si="129"/>
        <v>6.3579999999999997</v>
      </c>
      <c r="U1385" s="230">
        <f t="shared" si="130"/>
        <v>2.5000000000000001E-3</v>
      </c>
      <c r="V1385" s="229">
        <f t="shared" si="131"/>
        <v>2.1869999999999994</v>
      </c>
    </row>
    <row r="1386" spans="2:22">
      <c r="B1386" s="120" t="s">
        <v>2594</v>
      </c>
      <c r="C1386" s="104">
        <v>4.1669999999999998</v>
      </c>
      <c r="D1386" s="104">
        <v>4.16</v>
      </c>
      <c r="E1386" s="104">
        <v>4.2290000000000001</v>
      </c>
      <c r="F1386" s="104">
        <v>4.1349999999999998</v>
      </c>
      <c r="G1386" s="105">
        <v>-8.9999999999999998E-4</v>
      </c>
      <c r="H1386" s="225"/>
      <c r="I1386" s="225"/>
      <c r="J1386" s="225"/>
      <c r="K1386" s="225"/>
      <c r="L1386" s="225"/>
      <c r="M1386" s="225"/>
      <c r="N1386" s="225"/>
      <c r="O1386" s="225"/>
      <c r="P1386" s="225"/>
      <c r="Q1386" s="228">
        <f t="shared" si="126"/>
        <v>0</v>
      </c>
      <c r="R1386" s="229">
        <f t="shared" si="127"/>
        <v>0</v>
      </c>
      <c r="S1386" s="230">
        <f t="shared" si="128"/>
        <v>0</v>
      </c>
      <c r="T1386" s="229">
        <f t="shared" si="129"/>
        <v>0</v>
      </c>
      <c r="U1386" s="230">
        <f t="shared" si="130"/>
        <v>0</v>
      </c>
      <c r="V1386" s="229">
        <f t="shared" si="131"/>
        <v>0</v>
      </c>
    </row>
    <row r="1387" spans="2:22">
      <c r="B1387" s="119">
        <v>45662</v>
      </c>
      <c r="C1387" s="104">
        <v>4.2149999999999999</v>
      </c>
      <c r="D1387" s="104">
        <v>4.1829999999999998</v>
      </c>
      <c r="E1387" s="104">
        <v>4.2409999999999997</v>
      </c>
      <c r="F1387" s="104">
        <v>4.1239999999999997</v>
      </c>
      <c r="G1387" s="105">
        <v>1.15E-2</v>
      </c>
      <c r="H1387" s="225"/>
      <c r="I1387" s="225"/>
      <c r="J1387" s="225"/>
      <c r="K1387" s="225"/>
      <c r="L1387" s="225"/>
      <c r="M1387" s="225"/>
      <c r="N1387" s="225"/>
      <c r="O1387" s="225"/>
      <c r="P1387" s="225"/>
      <c r="Q1387" s="228">
        <f t="shared" si="126"/>
        <v>45662</v>
      </c>
      <c r="R1387" s="229">
        <f t="shared" si="127"/>
        <v>4.2149999999999999</v>
      </c>
      <c r="S1387" s="230">
        <f t="shared" si="128"/>
        <v>1.15E-2</v>
      </c>
      <c r="T1387" s="229">
        <f t="shared" si="129"/>
        <v>6.3559999999999999</v>
      </c>
      <c r="U1387" s="230">
        <f t="shared" si="130"/>
        <v>-2.9999999999999997E-4</v>
      </c>
      <c r="V1387" s="229">
        <f t="shared" si="131"/>
        <v>2.141</v>
      </c>
    </row>
    <row r="1388" spans="2:22">
      <c r="B1388" s="119">
        <v>45693</v>
      </c>
      <c r="C1388" s="104">
        <v>4.3070000000000004</v>
      </c>
      <c r="D1388" s="104">
        <v>4.2080000000000002</v>
      </c>
      <c r="E1388" s="104">
        <v>4.3319999999999999</v>
      </c>
      <c r="F1388" s="104">
        <v>4.1959999999999997</v>
      </c>
      <c r="G1388" s="105">
        <v>2.1999999999999999E-2</v>
      </c>
      <c r="H1388" s="225"/>
      <c r="I1388" s="225"/>
      <c r="J1388" s="225"/>
      <c r="K1388" s="225"/>
      <c r="L1388" s="225"/>
      <c r="M1388" s="225"/>
      <c r="N1388" s="225"/>
      <c r="O1388" s="225"/>
      <c r="P1388" s="225"/>
      <c r="Q1388" s="228">
        <f t="shared" si="126"/>
        <v>0</v>
      </c>
      <c r="R1388" s="229">
        <f t="shared" si="127"/>
        <v>0</v>
      </c>
      <c r="S1388" s="230">
        <f t="shared" si="128"/>
        <v>0</v>
      </c>
      <c r="T1388" s="229">
        <f t="shared" si="129"/>
        <v>0</v>
      </c>
      <c r="U1388" s="230">
        <f t="shared" si="130"/>
        <v>0</v>
      </c>
      <c r="V1388" s="229">
        <f t="shared" si="131"/>
        <v>0</v>
      </c>
    </row>
    <row r="1389" spans="2:22">
      <c r="B1389" s="119">
        <v>45782</v>
      </c>
      <c r="C1389" s="104">
        <v>4.3479999999999999</v>
      </c>
      <c r="D1389" s="104">
        <v>4.3220000000000001</v>
      </c>
      <c r="E1389" s="104">
        <v>4.3710000000000004</v>
      </c>
      <c r="F1389" s="104">
        <v>4.2889999999999997</v>
      </c>
      <c r="G1389" s="105">
        <v>9.4999999999999998E-3</v>
      </c>
      <c r="H1389" s="225"/>
      <c r="I1389" s="225"/>
      <c r="J1389" s="225"/>
      <c r="K1389" s="225"/>
      <c r="L1389" s="225"/>
      <c r="M1389" s="225"/>
      <c r="N1389" s="225"/>
      <c r="O1389" s="225"/>
      <c r="P1389" s="225"/>
      <c r="Q1389" s="228">
        <f t="shared" si="126"/>
        <v>45782</v>
      </c>
      <c r="R1389" s="229">
        <f t="shared" si="127"/>
        <v>4.3479999999999999</v>
      </c>
      <c r="S1389" s="230">
        <f t="shared" si="128"/>
        <v>9.4999999999999998E-3</v>
      </c>
      <c r="T1389" s="229">
        <f t="shared" si="129"/>
        <v>6.35</v>
      </c>
      <c r="U1389" s="230">
        <f t="shared" si="130"/>
        <v>4.3E-3</v>
      </c>
      <c r="V1389" s="229">
        <f t="shared" si="131"/>
        <v>2.0019999999999998</v>
      </c>
    </row>
    <row r="1390" spans="2:22">
      <c r="B1390" s="119">
        <v>45813</v>
      </c>
      <c r="C1390" s="104">
        <v>4.298</v>
      </c>
      <c r="D1390" s="104">
        <v>4.3650000000000002</v>
      </c>
      <c r="E1390" s="104">
        <v>4.3780000000000001</v>
      </c>
      <c r="F1390" s="104">
        <v>4.2969999999999997</v>
      </c>
      <c r="G1390" s="105">
        <v>-1.17E-2</v>
      </c>
      <c r="H1390" s="225"/>
      <c r="I1390" s="225"/>
      <c r="J1390" s="225"/>
      <c r="K1390" s="225"/>
      <c r="L1390" s="225"/>
      <c r="M1390" s="225"/>
      <c r="N1390" s="225"/>
      <c r="O1390" s="225"/>
      <c r="P1390" s="225"/>
      <c r="Q1390" s="228">
        <f t="shared" si="126"/>
        <v>45813</v>
      </c>
      <c r="R1390" s="229">
        <f t="shared" si="127"/>
        <v>4.298</v>
      </c>
      <c r="S1390" s="230">
        <f t="shared" si="128"/>
        <v>-1.17E-2</v>
      </c>
      <c r="T1390" s="229">
        <f t="shared" si="129"/>
        <v>6.3369999999999997</v>
      </c>
      <c r="U1390" s="230">
        <f t="shared" si="130"/>
        <v>-2E-3</v>
      </c>
      <c r="V1390" s="229">
        <f t="shared" si="131"/>
        <v>2.0389999999999997</v>
      </c>
    </row>
    <row r="1391" spans="2:22">
      <c r="B1391" s="119">
        <v>45843</v>
      </c>
      <c r="C1391" s="104">
        <v>4.2679999999999998</v>
      </c>
      <c r="D1391" s="104">
        <v>4.3280000000000003</v>
      </c>
      <c r="E1391" s="104">
        <v>4.335</v>
      </c>
      <c r="F1391" s="104">
        <v>4.26</v>
      </c>
      <c r="G1391" s="105">
        <v>-6.7999999999999996E-3</v>
      </c>
      <c r="H1391" s="225"/>
      <c r="I1391" s="225"/>
      <c r="J1391" s="225"/>
      <c r="K1391" s="225"/>
      <c r="L1391" s="225"/>
      <c r="M1391" s="225"/>
      <c r="N1391" s="225"/>
      <c r="O1391" s="225"/>
      <c r="P1391" s="225"/>
      <c r="Q1391" s="228">
        <f t="shared" si="126"/>
        <v>45843</v>
      </c>
      <c r="R1391" s="229">
        <f t="shared" si="127"/>
        <v>4.2679999999999998</v>
      </c>
      <c r="S1391" s="230">
        <f t="shared" si="128"/>
        <v>-6.7999999999999996E-3</v>
      </c>
      <c r="T1391" s="229">
        <f t="shared" si="129"/>
        <v>6.3949999999999996</v>
      </c>
      <c r="U1391" s="230">
        <f t="shared" si="130"/>
        <v>9.1999999999999998E-3</v>
      </c>
      <c r="V1391" s="229">
        <f t="shared" si="131"/>
        <v>2.1269999999999998</v>
      </c>
    </row>
    <row r="1392" spans="2:22">
      <c r="B1392" s="119">
        <v>45874</v>
      </c>
      <c r="C1392" s="104">
        <v>4.3789999999999996</v>
      </c>
      <c r="D1392" s="104">
        <v>4.2789999999999999</v>
      </c>
      <c r="E1392" s="104">
        <v>4.3979999999999997</v>
      </c>
      <c r="F1392" s="104">
        <v>4.2690000000000001</v>
      </c>
      <c r="G1392" s="105">
        <v>2.5999999999999999E-2</v>
      </c>
      <c r="H1392" s="225"/>
      <c r="I1392" s="225"/>
      <c r="J1392" s="225"/>
      <c r="K1392" s="225"/>
      <c r="L1392" s="225"/>
      <c r="M1392" s="225"/>
      <c r="N1392" s="225"/>
      <c r="O1392" s="225"/>
      <c r="P1392" s="225"/>
      <c r="Q1392" s="228">
        <f t="shared" si="126"/>
        <v>45874</v>
      </c>
      <c r="R1392" s="229">
        <f t="shared" si="127"/>
        <v>4.3789999999999996</v>
      </c>
      <c r="S1392" s="230">
        <f t="shared" si="128"/>
        <v>2.5999999999999999E-2</v>
      </c>
      <c r="T1392" s="229">
        <f t="shared" si="129"/>
        <v>6.3769999999999998</v>
      </c>
      <c r="U1392" s="230">
        <f t="shared" si="130"/>
        <v>-2.8E-3</v>
      </c>
      <c r="V1392" s="229">
        <f t="shared" si="131"/>
        <v>1.9980000000000002</v>
      </c>
    </row>
    <row r="1393" spans="2:22">
      <c r="B1393" s="119">
        <v>45905</v>
      </c>
      <c r="C1393" s="104">
        <v>4.3810000000000002</v>
      </c>
      <c r="D1393" s="104">
        <v>4.3780000000000001</v>
      </c>
      <c r="E1393" s="104">
        <v>4.3979999999999997</v>
      </c>
      <c r="F1393" s="104">
        <v>4.343</v>
      </c>
      <c r="G1393" s="105">
        <v>5.0000000000000001E-4</v>
      </c>
      <c r="H1393" s="225"/>
      <c r="I1393" s="225"/>
      <c r="J1393" s="225"/>
      <c r="K1393" s="225"/>
      <c r="L1393" s="225"/>
      <c r="M1393" s="225"/>
      <c r="N1393" s="225"/>
      <c r="O1393" s="225"/>
      <c r="P1393" s="225"/>
      <c r="Q1393" s="228">
        <f t="shared" si="126"/>
        <v>0</v>
      </c>
      <c r="R1393" s="229">
        <f t="shared" si="127"/>
        <v>0</v>
      </c>
      <c r="S1393" s="230">
        <f t="shared" si="128"/>
        <v>0</v>
      </c>
      <c r="T1393" s="229">
        <f t="shared" si="129"/>
        <v>0</v>
      </c>
      <c r="U1393" s="230">
        <f t="shared" si="130"/>
        <v>0</v>
      </c>
      <c r="V1393" s="229">
        <f t="shared" si="131"/>
        <v>0</v>
      </c>
    </row>
    <row r="1394" spans="2:22">
      <c r="B1394" s="119">
        <v>45996</v>
      </c>
      <c r="C1394" s="104">
        <v>4.4720000000000004</v>
      </c>
      <c r="D1394" s="104">
        <v>4.4080000000000004</v>
      </c>
      <c r="E1394" s="104">
        <v>4.4790000000000001</v>
      </c>
      <c r="F1394" s="104">
        <v>4.4000000000000004</v>
      </c>
      <c r="G1394" s="105">
        <v>2.07E-2</v>
      </c>
      <c r="H1394" s="225"/>
      <c r="I1394" s="225"/>
      <c r="J1394" s="225"/>
      <c r="K1394" s="225"/>
      <c r="L1394" s="225"/>
      <c r="M1394" s="225"/>
      <c r="N1394" s="225"/>
      <c r="O1394" s="225"/>
      <c r="P1394" s="225"/>
      <c r="Q1394" s="228">
        <f t="shared" si="126"/>
        <v>45996</v>
      </c>
      <c r="R1394" s="229">
        <f t="shared" si="127"/>
        <v>4.4720000000000004</v>
      </c>
      <c r="S1394" s="230">
        <f t="shared" si="128"/>
        <v>2.07E-2</v>
      </c>
      <c r="T1394" s="229">
        <f t="shared" si="129"/>
        <v>6.2850000000000001</v>
      </c>
      <c r="U1394" s="230">
        <f t="shared" si="130"/>
        <v>-1.44E-2</v>
      </c>
      <c r="V1394" s="229">
        <f t="shared" si="131"/>
        <v>1.8129999999999997</v>
      </c>
    </row>
    <row r="1395" spans="2:22">
      <c r="B1395" s="120" t="s">
        <v>2563</v>
      </c>
      <c r="C1395" s="104">
        <v>4.47</v>
      </c>
      <c r="D1395" s="104">
        <v>4.4649999999999999</v>
      </c>
      <c r="E1395" s="104">
        <v>4.5039999999999996</v>
      </c>
      <c r="F1395" s="104">
        <v>4.4249999999999998</v>
      </c>
      <c r="G1395" s="105">
        <v>-4.0000000000000002E-4</v>
      </c>
      <c r="H1395" s="225"/>
      <c r="I1395" s="225"/>
      <c r="J1395" s="225"/>
      <c r="K1395" s="225"/>
      <c r="L1395" s="225"/>
      <c r="M1395" s="225"/>
      <c r="N1395" s="225"/>
      <c r="O1395" s="225"/>
      <c r="P1395" s="225"/>
      <c r="Q1395" s="228" t="str">
        <f t="shared" si="126"/>
        <v>13-05-2025</v>
      </c>
      <c r="R1395" s="229">
        <f t="shared" si="127"/>
        <v>4.47</v>
      </c>
      <c r="S1395" s="230">
        <f t="shared" si="128"/>
        <v>-4.0000000000000002E-4</v>
      </c>
      <c r="T1395" s="229">
        <f t="shared" si="129"/>
        <v>6.242</v>
      </c>
      <c r="U1395" s="230">
        <f t="shared" si="130"/>
        <v>-6.7999999999999996E-3</v>
      </c>
      <c r="V1395" s="229">
        <f t="shared" si="131"/>
        <v>1.7720000000000002</v>
      </c>
    </row>
    <row r="1396" spans="2:22">
      <c r="B1396" s="120" t="s">
        <v>2564</v>
      </c>
      <c r="C1396" s="104">
        <v>4.5410000000000004</v>
      </c>
      <c r="D1396" s="104">
        <v>4.4749999999999996</v>
      </c>
      <c r="E1396" s="104">
        <v>4.5460000000000003</v>
      </c>
      <c r="F1396" s="104">
        <v>4.4470000000000001</v>
      </c>
      <c r="G1396" s="105">
        <v>1.6E-2</v>
      </c>
      <c r="H1396" s="225"/>
      <c r="I1396" s="225"/>
      <c r="J1396" s="225"/>
      <c r="K1396" s="225"/>
      <c r="L1396" s="225"/>
      <c r="M1396" s="225"/>
      <c r="N1396" s="225"/>
      <c r="O1396" s="225"/>
      <c r="P1396" s="225"/>
      <c r="Q1396" s="228" t="str">
        <f t="shared" si="126"/>
        <v>14-05-2025</v>
      </c>
      <c r="R1396" s="229">
        <f t="shared" si="127"/>
        <v>4.5410000000000004</v>
      </c>
      <c r="S1396" s="230">
        <f t="shared" si="128"/>
        <v>1.6E-2</v>
      </c>
      <c r="T1396" s="229">
        <f t="shared" si="129"/>
        <v>6.2309999999999999</v>
      </c>
      <c r="U1396" s="230">
        <f t="shared" si="130"/>
        <v>-1.8E-3</v>
      </c>
      <c r="V1396" s="229">
        <f t="shared" si="131"/>
        <v>1.6899999999999995</v>
      </c>
    </row>
    <row r="1397" spans="2:22">
      <c r="B1397" s="120" t="s">
        <v>2565</v>
      </c>
      <c r="C1397" s="104">
        <v>4.431</v>
      </c>
      <c r="D1397" s="104">
        <v>4.5439999999999996</v>
      </c>
      <c r="E1397" s="104">
        <v>4.55</v>
      </c>
      <c r="F1397" s="104">
        <v>4.43</v>
      </c>
      <c r="G1397" s="105">
        <v>-2.4400000000000002E-2</v>
      </c>
      <c r="H1397" s="225"/>
      <c r="I1397" s="225"/>
      <c r="J1397" s="225"/>
      <c r="K1397" s="225"/>
      <c r="L1397" s="225"/>
      <c r="M1397" s="225"/>
      <c r="N1397" s="225"/>
      <c r="O1397" s="225"/>
      <c r="P1397" s="225"/>
      <c r="Q1397" s="228" t="str">
        <f t="shared" si="126"/>
        <v>15-05-2025</v>
      </c>
      <c r="R1397" s="229">
        <f t="shared" si="127"/>
        <v>4.431</v>
      </c>
      <c r="S1397" s="230">
        <f t="shared" si="128"/>
        <v>-2.4400000000000002E-2</v>
      </c>
      <c r="T1397" s="229">
        <f t="shared" si="129"/>
        <v>6.22</v>
      </c>
      <c r="U1397" s="230">
        <f t="shared" si="130"/>
        <v>-1.8E-3</v>
      </c>
      <c r="V1397" s="229">
        <f t="shared" si="131"/>
        <v>1.7889999999999997</v>
      </c>
    </row>
    <row r="1398" spans="2:22">
      <c r="B1398" s="120" t="s">
        <v>2566</v>
      </c>
      <c r="C1398" s="104">
        <v>4.4429999999999996</v>
      </c>
      <c r="D1398" s="104">
        <v>4.4429999999999996</v>
      </c>
      <c r="E1398" s="104">
        <v>4.4989999999999997</v>
      </c>
      <c r="F1398" s="104">
        <v>4.3879999999999999</v>
      </c>
      <c r="G1398" s="105">
        <v>2.8999999999999998E-3</v>
      </c>
      <c r="H1398" s="225"/>
      <c r="I1398" s="225"/>
      <c r="J1398" s="225"/>
      <c r="K1398" s="225"/>
      <c r="L1398" s="225"/>
      <c r="M1398" s="225"/>
      <c r="N1398" s="225"/>
      <c r="O1398" s="225"/>
      <c r="P1398" s="225"/>
      <c r="Q1398" s="228" t="str">
        <f t="shared" si="126"/>
        <v>16-05-2025</v>
      </c>
      <c r="R1398" s="229">
        <f t="shared" si="127"/>
        <v>4.4429999999999996</v>
      </c>
      <c r="S1398" s="230">
        <f t="shared" si="128"/>
        <v>2.8999999999999998E-3</v>
      </c>
      <c r="T1398" s="229">
        <f t="shared" si="129"/>
        <v>6.22</v>
      </c>
      <c r="U1398" s="230">
        <f t="shared" si="130"/>
        <v>0</v>
      </c>
      <c r="V1398" s="229">
        <f t="shared" si="131"/>
        <v>1.7770000000000001</v>
      </c>
    </row>
    <row r="1399" spans="2:22">
      <c r="B1399" s="120" t="s">
        <v>2567</v>
      </c>
      <c r="C1399" s="104">
        <v>4.4470000000000001</v>
      </c>
      <c r="D1399" s="104">
        <v>4.4790000000000001</v>
      </c>
      <c r="E1399" s="104">
        <v>4.5640000000000001</v>
      </c>
      <c r="F1399" s="104">
        <v>4.4450000000000003</v>
      </c>
      <c r="G1399" s="105">
        <v>8.9999999999999998E-4</v>
      </c>
      <c r="H1399" s="225"/>
      <c r="I1399" s="225"/>
      <c r="J1399" s="225"/>
      <c r="K1399" s="225"/>
      <c r="L1399" s="225"/>
      <c r="M1399" s="225"/>
      <c r="N1399" s="225"/>
      <c r="O1399" s="225"/>
      <c r="P1399" s="225"/>
      <c r="Q1399" s="228" t="str">
        <f t="shared" si="126"/>
        <v>19-05-2025</v>
      </c>
      <c r="R1399" s="229">
        <f t="shared" si="127"/>
        <v>4.4470000000000001</v>
      </c>
      <c r="S1399" s="230">
        <f t="shared" si="128"/>
        <v>8.9999999999999998E-4</v>
      </c>
      <c r="T1399" s="229">
        <f t="shared" si="129"/>
        <v>6.23</v>
      </c>
      <c r="U1399" s="230">
        <f t="shared" si="130"/>
        <v>1.6000000000000001E-3</v>
      </c>
      <c r="V1399" s="229">
        <f t="shared" si="131"/>
        <v>1.7830000000000004</v>
      </c>
    </row>
    <row r="1400" spans="2:22">
      <c r="B1400" s="120" t="s">
        <v>2568</v>
      </c>
      <c r="C1400" s="104">
        <v>4.4829999999999997</v>
      </c>
      <c r="D1400" s="104">
        <v>4.4489999999999998</v>
      </c>
      <c r="E1400" s="104">
        <v>4.5250000000000004</v>
      </c>
      <c r="F1400" s="104">
        <v>4.4279999999999999</v>
      </c>
      <c r="G1400" s="105">
        <v>8.0000000000000002E-3</v>
      </c>
      <c r="H1400" s="225"/>
      <c r="I1400" s="225"/>
      <c r="J1400" s="225"/>
      <c r="K1400" s="225"/>
      <c r="L1400" s="225"/>
      <c r="M1400" s="225"/>
      <c r="N1400" s="225"/>
      <c r="O1400" s="225"/>
      <c r="P1400" s="225"/>
      <c r="Q1400" s="228" t="str">
        <f t="shared" si="126"/>
        <v>20-05-2025</v>
      </c>
      <c r="R1400" s="229">
        <f t="shared" si="127"/>
        <v>4.4829999999999997</v>
      </c>
      <c r="S1400" s="230">
        <f t="shared" si="128"/>
        <v>8.0000000000000002E-3</v>
      </c>
      <c r="T1400" s="229">
        <f t="shared" si="129"/>
        <v>6.22</v>
      </c>
      <c r="U1400" s="230">
        <f t="shared" si="130"/>
        <v>-1.6000000000000001E-3</v>
      </c>
      <c r="V1400" s="229">
        <f t="shared" si="131"/>
        <v>1.7370000000000001</v>
      </c>
    </row>
    <row r="1401" spans="2:22">
      <c r="B1401" s="120" t="s">
        <v>2569</v>
      </c>
      <c r="C1401" s="104">
        <v>4.5949999999999998</v>
      </c>
      <c r="D1401" s="104">
        <v>4.4809999999999999</v>
      </c>
      <c r="E1401" s="104">
        <v>4.6070000000000002</v>
      </c>
      <c r="F1401" s="104">
        <v>4.4729999999999999</v>
      </c>
      <c r="G1401" s="105">
        <v>2.5100000000000001E-2</v>
      </c>
      <c r="H1401" s="225"/>
      <c r="I1401" s="225"/>
      <c r="J1401" s="225"/>
      <c r="K1401" s="225"/>
      <c r="L1401" s="225"/>
      <c r="M1401" s="225"/>
      <c r="N1401" s="225"/>
      <c r="O1401" s="225"/>
      <c r="P1401" s="225"/>
      <c r="Q1401" s="228" t="str">
        <f t="shared" si="126"/>
        <v>21-05-2025</v>
      </c>
      <c r="R1401" s="229">
        <f t="shared" si="127"/>
        <v>4.5949999999999998</v>
      </c>
      <c r="S1401" s="230">
        <f t="shared" si="128"/>
        <v>2.5100000000000001E-2</v>
      </c>
      <c r="T1401" s="229">
        <f t="shared" si="129"/>
        <v>6.19</v>
      </c>
      <c r="U1401" s="230">
        <f t="shared" si="130"/>
        <v>-4.7999999999999996E-3</v>
      </c>
      <c r="V1401" s="229">
        <f t="shared" si="131"/>
        <v>1.5950000000000006</v>
      </c>
    </row>
    <row r="1402" spans="2:22">
      <c r="B1402" s="120" t="s">
        <v>2570</v>
      </c>
      <c r="C1402" s="104">
        <v>4.5279999999999996</v>
      </c>
      <c r="D1402" s="104">
        <v>4.609</v>
      </c>
      <c r="E1402" s="104">
        <v>4.6289999999999996</v>
      </c>
      <c r="F1402" s="104">
        <v>4.5270000000000001</v>
      </c>
      <c r="G1402" s="105">
        <v>-1.4800000000000001E-2</v>
      </c>
      <c r="H1402" s="225"/>
      <c r="I1402" s="225"/>
      <c r="J1402" s="225"/>
      <c r="K1402" s="225"/>
      <c r="L1402" s="225"/>
      <c r="M1402" s="225"/>
      <c r="N1402" s="225"/>
      <c r="O1402" s="225"/>
      <c r="P1402" s="225"/>
      <c r="Q1402" s="228" t="str">
        <f t="shared" si="126"/>
        <v>22-05-2025</v>
      </c>
      <c r="R1402" s="229">
        <f t="shared" si="127"/>
        <v>4.5279999999999996</v>
      </c>
      <c r="S1402" s="230">
        <f t="shared" si="128"/>
        <v>-1.4800000000000001E-2</v>
      </c>
      <c r="T1402" s="229">
        <f t="shared" si="129"/>
        <v>6.21</v>
      </c>
      <c r="U1402" s="230">
        <f t="shared" si="130"/>
        <v>3.2000000000000002E-3</v>
      </c>
      <c r="V1402" s="229">
        <f t="shared" si="131"/>
        <v>1.6820000000000004</v>
      </c>
    </row>
    <row r="1403" spans="2:22">
      <c r="B1403" s="120" t="s">
        <v>2571</v>
      </c>
      <c r="C1403" s="104">
        <v>4.5069999999999997</v>
      </c>
      <c r="D1403" s="104">
        <v>4.5350000000000001</v>
      </c>
      <c r="E1403" s="104">
        <v>4.5430000000000001</v>
      </c>
      <c r="F1403" s="104">
        <v>4.4480000000000004</v>
      </c>
      <c r="G1403" s="105">
        <v>-4.5999999999999999E-3</v>
      </c>
      <c r="H1403" s="225"/>
      <c r="I1403" s="225"/>
      <c r="J1403" s="225"/>
      <c r="K1403" s="225"/>
      <c r="L1403" s="225"/>
      <c r="M1403" s="225"/>
      <c r="N1403" s="225"/>
      <c r="O1403" s="225"/>
      <c r="P1403" s="225"/>
      <c r="Q1403" s="228" t="str">
        <f t="shared" si="126"/>
        <v>23-05-2025</v>
      </c>
      <c r="R1403" s="229">
        <f t="shared" si="127"/>
        <v>4.5069999999999997</v>
      </c>
      <c r="S1403" s="230">
        <f t="shared" si="128"/>
        <v>-4.5999999999999999E-3</v>
      </c>
      <c r="T1403" s="229">
        <f t="shared" si="129"/>
        <v>6.21</v>
      </c>
      <c r="U1403" s="230">
        <f t="shared" si="130"/>
        <v>0</v>
      </c>
      <c r="V1403" s="229">
        <f t="shared" si="131"/>
        <v>1.7030000000000003</v>
      </c>
    </row>
    <row r="1404" spans="2:22">
      <c r="B1404" s="120" t="s">
        <v>2595</v>
      </c>
      <c r="C1404" s="104">
        <v>4.5590000000000002</v>
      </c>
      <c r="D1404" s="104">
        <v>4.5170000000000003</v>
      </c>
      <c r="E1404" s="104">
        <v>4.5629999999999997</v>
      </c>
      <c r="F1404" s="104">
        <v>4.5149999999999997</v>
      </c>
      <c r="G1404" s="105">
        <v>1.15E-2</v>
      </c>
      <c r="H1404" s="225"/>
      <c r="I1404" s="225"/>
      <c r="J1404" s="225"/>
      <c r="K1404" s="225"/>
      <c r="L1404" s="225"/>
      <c r="M1404" s="225"/>
      <c r="N1404" s="225"/>
      <c r="O1404" s="225"/>
      <c r="P1404" s="225"/>
      <c r="Q1404" s="228">
        <f t="shared" si="126"/>
        <v>0</v>
      </c>
      <c r="R1404" s="229">
        <f t="shared" si="127"/>
        <v>0</v>
      </c>
      <c r="S1404" s="230">
        <f t="shared" si="128"/>
        <v>0</v>
      </c>
      <c r="T1404" s="229">
        <f t="shared" si="129"/>
        <v>0</v>
      </c>
      <c r="U1404" s="230">
        <f t="shared" si="130"/>
        <v>0</v>
      </c>
      <c r="V1404" s="229">
        <f t="shared" si="131"/>
        <v>0</v>
      </c>
    </row>
    <row r="1405" spans="2:22">
      <c r="B1405" s="120" t="s">
        <v>2572</v>
      </c>
      <c r="C1405" s="104">
        <v>4.5110000000000001</v>
      </c>
      <c r="D1405" s="104">
        <v>4.5460000000000003</v>
      </c>
      <c r="E1405" s="104">
        <v>4.5629999999999997</v>
      </c>
      <c r="F1405" s="104">
        <v>4.5060000000000002</v>
      </c>
      <c r="G1405" s="105">
        <v>-1.0500000000000001E-2</v>
      </c>
      <c r="H1405" s="225"/>
      <c r="I1405" s="225"/>
      <c r="J1405" s="225"/>
      <c r="K1405" s="225"/>
      <c r="L1405" s="225"/>
      <c r="M1405" s="225"/>
      <c r="N1405" s="225"/>
      <c r="O1405" s="225"/>
      <c r="P1405" s="225"/>
      <c r="Q1405" s="228" t="str">
        <f t="shared" si="126"/>
        <v>26-05-2025</v>
      </c>
      <c r="R1405" s="229">
        <f t="shared" si="127"/>
        <v>4.5110000000000001</v>
      </c>
      <c r="S1405" s="230">
        <f t="shared" si="128"/>
        <v>-1.0500000000000001E-2</v>
      </c>
      <c r="T1405" s="229">
        <f t="shared" si="129"/>
        <v>6.2</v>
      </c>
      <c r="U1405" s="230">
        <f t="shared" si="130"/>
        <v>-1.6000000000000001E-3</v>
      </c>
      <c r="V1405" s="229">
        <f t="shared" si="131"/>
        <v>1.6890000000000001</v>
      </c>
    </row>
    <row r="1406" spans="2:22">
      <c r="B1406" s="120" t="s">
        <v>2573</v>
      </c>
      <c r="C1406" s="104">
        <v>4.4450000000000003</v>
      </c>
      <c r="D1406" s="104">
        <v>4.5069999999999997</v>
      </c>
      <c r="E1406" s="104">
        <v>4.5090000000000003</v>
      </c>
      <c r="F1406" s="104">
        <v>4.4279999999999999</v>
      </c>
      <c r="G1406" s="105">
        <v>-1.47E-2</v>
      </c>
      <c r="H1406" s="225"/>
      <c r="I1406" s="225"/>
      <c r="J1406" s="225"/>
      <c r="K1406" s="225"/>
      <c r="L1406" s="225"/>
      <c r="M1406" s="225"/>
      <c r="N1406" s="225"/>
      <c r="O1406" s="225"/>
      <c r="P1406" s="225"/>
      <c r="Q1406" s="228" t="str">
        <f t="shared" si="126"/>
        <v>27-05-2025</v>
      </c>
      <c r="R1406" s="229">
        <f t="shared" si="127"/>
        <v>4.4450000000000003</v>
      </c>
      <c r="S1406" s="230">
        <f t="shared" si="128"/>
        <v>-1.47E-2</v>
      </c>
      <c r="T1406" s="229">
        <f t="shared" si="129"/>
        <v>6.2</v>
      </c>
      <c r="U1406" s="230">
        <f t="shared" si="130"/>
        <v>0</v>
      </c>
      <c r="V1406" s="229">
        <f t="shared" si="131"/>
        <v>1.7549999999999999</v>
      </c>
    </row>
    <row r="1407" spans="2:22">
      <c r="B1407" s="120" t="s">
        <v>2574</v>
      </c>
      <c r="C1407" s="104">
        <v>4.4740000000000002</v>
      </c>
      <c r="D1407" s="104">
        <v>4.444</v>
      </c>
      <c r="E1407" s="104">
        <v>4.5010000000000003</v>
      </c>
      <c r="F1407" s="104">
        <v>4.4379999999999997</v>
      </c>
      <c r="G1407" s="105">
        <v>6.7000000000000002E-3</v>
      </c>
      <c r="H1407" s="225"/>
      <c r="I1407" s="225"/>
      <c r="J1407" s="225"/>
      <c r="K1407" s="225"/>
      <c r="L1407" s="225"/>
      <c r="M1407" s="225"/>
      <c r="N1407" s="225"/>
      <c r="O1407" s="225"/>
      <c r="P1407" s="225"/>
      <c r="Q1407" s="228" t="str">
        <f t="shared" si="126"/>
        <v>28-05-2025</v>
      </c>
      <c r="R1407" s="229">
        <f t="shared" si="127"/>
        <v>4.4740000000000002</v>
      </c>
      <c r="S1407" s="230">
        <f t="shared" si="128"/>
        <v>6.7000000000000002E-3</v>
      </c>
      <c r="T1407" s="229">
        <f t="shared" si="129"/>
        <v>6.16</v>
      </c>
      <c r="U1407" s="230">
        <f t="shared" si="130"/>
        <v>-6.4999999999999997E-3</v>
      </c>
      <c r="V1407" s="229">
        <f t="shared" si="131"/>
        <v>1.6859999999999999</v>
      </c>
    </row>
    <row r="1408" spans="2:22">
      <c r="B1408" s="120" t="s">
        <v>2575</v>
      </c>
      <c r="C1408" s="104">
        <v>4.4249999999999998</v>
      </c>
      <c r="D1408" s="104">
        <v>4.5090000000000003</v>
      </c>
      <c r="E1408" s="104">
        <v>4.5389999999999997</v>
      </c>
      <c r="F1408" s="104">
        <v>4.4160000000000004</v>
      </c>
      <c r="G1408" s="105">
        <v>-1.0999999999999999E-2</v>
      </c>
      <c r="H1408" s="225"/>
      <c r="I1408" s="225"/>
      <c r="J1408" s="225"/>
      <c r="K1408" s="225"/>
      <c r="L1408" s="225"/>
      <c r="M1408" s="225"/>
      <c r="N1408" s="225"/>
      <c r="O1408" s="225"/>
      <c r="P1408" s="225"/>
      <c r="Q1408" s="228" t="str">
        <f t="shared" si="126"/>
        <v>29-05-2025</v>
      </c>
      <c r="R1408" s="229">
        <f t="shared" si="127"/>
        <v>4.4249999999999998</v>
      </c>
      <c r="S1408" s="230">
        <f t="shared" si="128"/>
        <v>-1.0999999999999999E-2</v>
      </c>
      <c r="T1408" s="229">
        <f t="shared" si="129"/>
        <v>6.18</v>
      </c>
      <c r="U1408" s="230">
        <f t="shared" si="130"/>
        <v>3.2000000000000002E-3</v>
      </c>
      <c r="V1408" s="229">
        <f t="shared" si="131"/>
        <v>1.7549999999999999</v>
      </c>
    </row>
    <row r="1409" spans="2:22">
      <c r="B1409" s="120" t="s">
        <v>2576</v>
      </c>
      <c r="C1409" s="104">
        <v>4.3970000000000002</v>
      </c>
      <c r="D1409" s="104">
        <v>4.4260000000000002</v>
      </c>
      <c r="E1409" s="104">
        <v>4.4420000000000002</v>
      </c>
      <c r="F1409" s="104">
        <v>4.3869999999999996</v>
      </c>
      <c r="G1409" s="105">
        <v>-6.1999999999999998E-3</v>
      </c>
      <c r="H1409" s="225"/>
      <c r="I1409" s="225"/>
      <c r="J1409" s="225"/>
      <c r="K1409" s="225"/>
      <c r="L1409" s="225"/>
      <c r="M1409" s="225"/>
      <c r="N1409" s="225"/>
      <c r="O1409" s="225"/>
      <c r="P1409" s="225"/>
      <c r="Q1409" s="228" t="str">
        <f t="shared" si="126"/>
        <v>30-05-2025</v>
      </c>
      <c r="R1409" s="229">
        <f t="shared" si="127"/>
        <v>4.3970000000000002</v>
      </c>
      <c r="S1409" s="230">
        <f t="shared" si="128"/>
        <v>-6.1999999999999998E-3</v>
      </c>
      <c r="T1409" s="229">
        <f t="shared" si="129"/>
        <v>6.2</v>
      </c>
      <c r="U1409" s="230">
        <f t="shared" si="130"/>
        <v>3.2000000000000002E-3</v>
      </c>
      <c r="V1409" s="229">
        <f t="shared" si="131"/>
        <v>1.8029999999999999</v>
      </c>
    </row>
    <row r="1410" spans="2:22">
      <c r="B1410" s="119">
        <v>45694</v>
      </c>
      <c r="C1410" s="104">
        <v>4.4409999999999998</v>
      </c>
      <c r="D1410" s="104">
        <v>4.4180000000000001</v>
      </c>
      <c r="E1410" s="104">
        <v>4.47</v>
      </c>
      <c r="F1410" s="104">
        <v>4.41</v>
      </c>
      <c r="G1410" s="105">
        <v>9.9000000000000008E-3</v>
      </c>
      <c r="H1410" s="225"/>
      <c r="I1410" s="225"/>
      <c r="J1410" s="225"/>
      <c r="K1410" s="225"/>
      <c r="L1410" s="225"/>
      <c r="M1410" s="225"/>
      <c r="N1410" s="225"/>
      <c r="O1410" s="225"/>
      <c r="P1410" s="225"/>
      <c r="Q1410" s="228">
        <f t="shared" si="126"/>
        <v>45694</v>
      </c>
      <c r="R1410" s="229">
        <f t="shared" si="127"/>
        <v>4.4409999999999998</v>
      </c>
      <c r="S1410" s="230">
        <f t="shared" si="128"/>
        <v>9.9000000000000008E-3</v>
      </c>
      <c r="T1410" s="229">
        <f t="shared" si="129"/>
        <v>6.22</v>
      </c>
      <c r="U1410" s="230">
        <f t="shared" si="130"/>
        <v>3.2000000000000002E-3</v>
      </c>
      <c r="V1410" s="229">
        <f t="shared" si="131"/>
        <v>1.7789999999999999</v>
      </c>
    </row>
    <row r="1411" spans="2:22">
      <c r="B1411" s="119">
        <v>45722</v>
      </c>
      <c r="C1411" s="104">
        <v>4.4569999999999999</v>
      </c>
      <c r="D1411" s="104">
        <v>4.4459999999999997</v>
      </c>
      <c r="E1411" s="104">
        <v>4.4740000000000002</v>
      </c>
      <c r="F1411" s="104">
        <v>4.4059999999999997</v>
      </c>
      <c r="G1411" s="105">
        <v>3.5999999999999999E-3</v>
      </c>
      <c r="H1411" s="225"/>
      <c r="I1411" s="225"/>
      <c r="J1411" s="225"/>
      <c r="K1411" s="225"/>
      <c r="L1411" s="225"/>
      <c r="M1411" s="225"/>
      <c r="N1411" s="225"/>
      <c r="O1411" s="225"/>
      <c r="P1411" s="225"/>
      <c r="Q1411" s="228">
        <f t="shared" si="126"/>
        <v>45722</v>
      </c>
      <c r="R1411" s="229">
        <f t="shared" si="127"/>
        <v>4.4569999999999999</v>
      </c>
      <c r="S1411" s="230">
        <f t="shared" si="128"/>
        <v>3.5999999999999999E-3</v>
      </c>
      <c r="T1411" s="229">
        <f t="shared" si="129"/>
        <v>6.2</v>
      </c>
      <c r="U1411" s="230">
        <f t="shared" si="130"/>
        <v>-3.2000000000000002E-3</v>
      </c>
      <c r="V1411" s="229">
        <f t="shared" si="131"/>
        <v>1.7430000000000003</v>
      </c>
    </row>
    <row r="1412" spans="2:22">
      <c r="B1412" s="119">
        <v>45753</v>
      </c>
      <c r="C1412" s="104">
        <v>4.3559999999999999</v>
      </c>
      <c r="D1412" s="104">
        <v>4.4459999999999997</v>
      </c>
      <c r="E1412" s="104">
        <v>4.468</v>
      </c>
      <c r="F1412" s="104">
        <v>4.3490000000000002</v>
      </c>
      <c r="G1412" s="105">
        <v>-2.2599999999999999E-2</v>
      </c>
      <c r="H1412" s="225"/>
      <c r="I1412" s="225"/>
      <c r="J1412" s="225"/>
      <c r="K1412" s="225"/>
      <c r="L1412" s="225"/>
      <c r="M1412" s="225"/>
      <c r="N1412" s="225"/>
      <c r="O1412" s="225"/>
      <c r="P1412" s="225"/>
      <c r="Q1412" s="228">
        <f t="shared" si="126"/>
        <v>45753</v>
      </c>
      <c r="R1412" s="229">
        <f t="shared" si="127"/>
        <v>4.3559999999999999</v>
      </c>
      <c r="S1412" s="230">
        <f t="shared" si="128"/>
        <v>-2.2599999999999999E-2</v>
      </c>
      <c r="T1412" s="229">
        <f t="shared" si="129"/>
        <v>6.21</v>
      </c>
      <c r="U1412" s="230">
        <f t="shared" si="130"/>
        <v>1.6000000000000001E-3</v>
      </c>
      <c r="V1412" s="229">
        <f t="shared" si="131"/>
        <v>1.8540000000000001</v>
      </c>
    </row>
    <row r="1413" spans="2:22">
      <c r="B1413" s="119">
        <v>45783</v>
      </c>
      <c r="C1413" s="104">
        <v>4.3890000000000002</v>
      </c>
      <c r="D1413" s="104">
        <v>4.359</v>
      </c>
      <c r="E1413" s="104">
        <v>4.4020000000000001</v>
      </c>
      <c r="F1413" s="104">
        <v>4.3179999999999996</v>
      </c>
      <c r="G1413" s="105">
        <v>7.4000000000000003E-3</v>
      </c>
      <c r="H1413" s="225"/>
      <c r="I1413" s="225"/>
      <c r="J1413" s="225"/>
      <c r="K1413" s="225"/>
      <c r="L1413" s="225"/>
      <c r="M1413" s="225"/>
      <c r="N1413" s="225"/>
      <c r="O1413" s="225"/>
      <c r="P1413" s="225"/>
      <c r="Q1413" s="228">
        <f t="shared" ref="Q1413:Q1430" si="132">IFERROR(VLOOKUP(B1413,J:O,1,FALSE),0)</f>
        <v>45783</v>
      </c>
      <c r="R1413" s="229">
        <f t="shared" ref="R1413:R1430" si="133">IFERROR(VLOOKUP(Q1413,B:G,2,FALSE),0)</f>
        <v>4.3890000000000002</v>
      </c>
      <c r="S1413" s="230">
        <f t="shared" ref="S1413:S1430" si="134">IFERROR(VLOOKUP(Q1413,B:G,6,FALSE),0)</f>
        <v>7.4000000000000003E-3</v>
      </c>
      <c r="T1413" s="229">
        <f t="shared" ref="T1413:T1430" si="135">IFERROR(VLOOKUP(Q1413,J:O,2,FALSE),0)</f>
        <v>6.18</v>
      </c>
      <c r="U1413" s="230">
        <f t="shared" ref="U1413:U1430" si="136">IFERROR(VLOOKUP(Q1413,J:O,6,FALSE),0)</f>
        <v>-4.7999999999999996E-3</v>
      </c>
      <c r="V1413" s="229">
        <f t="shared" si="131"/>
        <v>1.7909999999999995</v>
      </c>
    </row>
    <row r="1414" spans="2:22">
      <c r="B1414" s="119">
        <v>45814</v>
      </c>
      <c r="C1414" s="104">
        <v>4.5049999999999999</v>
      </c>
      <c r="D1414" s="104">
        <v>4.3940000000000001</v>
      </c>
      <c r="E1414" s="104">
        <v>4.5140000000000002</v>
      </c>
      <c r="F1414" s="104">
        <v>4.375</v>
      </c>
      <c r="G1414" s="105">
        <v>2.64E-2</v>
      </c>
      <c r="H1414" s="225"/>
      <c r="I1414" s="225"/>
      <c r="J1414" s="225"/>
      <c r="K1414" s="225"/>
      <c r="L1414" s="225"/>
      <c r="M1414" s="225"/>
      <c r="N1414" s="225"/>
      <c r="O1414" s="225"/>
      <c r="P1414" s="225"/>
      <c r="Q1414" s="228">
        <f t="shared" si="132"/>
        <v>45814</v>
      </c>
      <c r="R1414" s="229">
        <f t="shared" si="133"/>
        <v>4.5049999999999999</v>
      </c>
      <c r="S1414" s="230">
        <f t="shared" si="134"/>
        <v>2.64E-2</v>
      </c>
      <c r="T1414" s="229">
        <f t="shared" si="135"/>
        <v>6.23</v>
      </c>
      <c r="U1414" s="230">
        <f t="shared" si="136"/>
        <v>8.0999999999999996E-3</v>
      </c>
      <c r="V1414" s="229">
        <f t="shared" ref="V1414:V1430" si="137">T1414-R1414</f>
        <v>1.7250000000000005</v>
      </c>
    </row>
    <row r="1415" spans="2:22">
      <c r="B1415" s="119">
        <v>45906</v>
      </c>
      <c r="C1415" s="104">
        <v>4.4749999999999996</v>
      </c>
      <c r="D1415" s="104">
        <v>4.51</v>
      </c>
      <c r="E1415" s="104">
        <v>4.5179999999999998</v>
      </c>
      <c r="F1415" s="104">
        <v>4.47</v>
      </c>
      <c r="G1415" s="105">
        <v>-6.6E-3</v>
      </c>
      <c r="H1415" s="225"/>
      <c r="I1415" s="225"/>
      <c r="J1415" s="225"/>
      <c r="K1415" s="225"/>
      <c r="L1415" s="225"/>
      <c r="M1415" s="225"/>
      <c r="N1415" s="225"/>
      <c r="O1415" s="225"/>
      <c r="P1415" s="225"/>
      <c r="Q1415" s="228">
        <f t="shared" si="132"/>
        <v>45906</v>
      </c>
      <c r="R1415" s="229">
        <f t="shared" si="133"/>
        <v>4.4749999999999996</v>
      </c>
      <c r="S1415" s="230">
        <f t="shared" si="134"/>
        <v>-6.6E-3</v>
      </c>
      <c r="T1415" s="229">
        <f t="shared" si="135"/>
        <v>6.27</v>
      </c>
      <c r="U1415" s="230">
        <f t="shared" si="136"/>
        <v>6.4000000000000003E-3</v>
      </c>
      <c r="V1415" s="229">
        <f t="shared" si="137"/>
        <v>1.7949999999999999</v>
      </c>
    </row>
    <row r="1416" spans="2:22">
      <c r="B1416" s="119">
        <v>45936</v>
      </c>
      <c r="C1416" s="104">
        <v>4.4729999999999999</v>
      </c>
      <c r="D1416" s="104">
        <v>4.4800000000000004</v>
      </c>
      <c r="E1416" s="104">
        <v>4.49</v>
      </c>
      <c r="F1416" s="104">
        <v>4.4379999999999997</v>
      </c>
      <c r="G1416" s="105">
        <v>-4.0000000000000002E-4</v>
      </c>
      <c r="H1416" s="225"/>
      <c r="I1416" s="225"/>
      <c r="J1416" s="225"/>
      <c r="K1416" s="225"/>
      <c r="L1416" s="225"/>
      <c r="M1416" s="225"/>
      <c r="N1416" s="225"/>
      <c r="O1416" s="225"/>
      <c r="P1416" s="225"/>
      <c r="Q1416" s="228">
        <f t="shared" si="132"/>
        <v>45936</v>
      </c>
      <c r="R1416" s="229">
        <f t="shared" si="133"/>
        <v>4.4729999999999999</v>
      </c>
      <c r="S1416" s="230">
        <f t="shared" si="134"/>
        <v>-4.0000000000000002E-4</v>
      </c>
      <c r="T1416" s="229">
        <f t="shared" si="135"/>
        <v>6.28</v>
      </c>
      <c r="U1416" s="230">
        <f t="shared" si="136"/>
        <v>1.6000000000000001E-3</v>
      </c>
      <c r="V1416" s="229">
        <f t="shared" si="137"/>
        <v>1.8070000000000004</v>
      </c>
    </row>
    <row r="1417" spans="2:22">
      <c r="B1417" s="119">
        <v>45967</v>
      </c>
      <c r="C1417" s="104">
        <v>4.4189999999999996</v>
      </c>
      <c r="D1417" s="104">
        <v>4.4720000000000004</v>
      </c>
      <c r="E1417" s="104">
        <v>4.5060000000000002</v>
      </c>
      <c r="F1417" s="104">
        <v>4.4059999999999997</v>
      </c>
      <c r="G1417" s="105">
        <v>-1.2E-2</v>
      </c>
      <c r="H1417" s="225"/>
      <c r="I1417" s="225"/>
      <c r="J1417" s="225"/>
      <c r="K1417" s="225"/>
      <c r="L1417" s="225"/>
      <c r="M1417" s="225"/>
      <c r="N1417" s="225"/>
      <c r="O1417" s="225"/>
      <c r="P1417" s="225"/>
      <c r="Q1417" s="228">
        <f t="shared" si="132"/>
        <v>45967</v>
      </c>
      <c r="R1417" s="229">
        <f t="shared" si="133"/>
        <v>4.4189999999999996</v>
      </c>
      <c r="S1417" s="230">
        <f t="shared" si="134"/>
        <v>-1.2E-2</v>
      </c>
      <c r="T1417" s="229">
        <f t="shared" si="135"/>
        <v>6.29</v>
      </c>
      <c r="U1417" s="230">
        <f t="shared" si="136"/>
        <v>1.6000000000000001E-3</v>
      </c>
      <c r="V1417" s="229">
        <f t="shared" si="137"/>
        <v>1.8710000000000004</v>
      </c>
    </row>
    <row r="1418" spans="2:22">
      <c r="B1418" s="119">
        <v>45997</v>
      </c>
      <c r="C1418" s="104">
        <v>4.3639999999999999</v>
      </c>
      <c r="D1418" s="104">
        <v>4.4139999999999997</v>
      </c>
      <c r="E1418" s="104">
        <v>4.42</v>
      </c>
      <c r="F1418" s="104">
        <v>4.3440000000000003</v>
      </c>
      <c r="G1418" s="105">
        <v>-1.2500000000000001E-2</v>
      </c>
      <c r="H1418" s="225"/>
      <c r="I1418" s="225"/>
      <c r="J1418" s="225"/>
      <c r="K1418" s="225"/>
      <c r="L1418" s="225"/>
      <c r="M1418" s="225"/>
      <c r="N1418" s="225"/>
      <c r="O1418" s="225"/>
      <c r="P1418" s="225"/>
      <c r="Q1418" s="228">
        <f t="shared" si="132"/>
        <v>45997</v>
      </c>
      <c r="R1418" s="229">
        <f t="shared" si="133"/>
        <v>4.3639999999999999</v>
      </c>
      <c r="S1418" s="230">
        <f t="shared" si="134"/>
        <v>-1.2500000000000001E-2</v>
      </c>
      <c r="T1418" s="229">
        <f t="shared" si="135"/>
        <v>6.28</v>
      </c>
      <c r="U1418" s="230">
        <f t="shared" si="136"/>
        <v>-1.6000000000000001E-3</v>
      </c>
      <c r="V1418" s="229">
        <f t="shared" si="137"/>
        <v>1.9160000000000004</v>
      </c>
    </row>
    <row r="1419" spans="2:22">
      <c r="B1419" s="120" t="s">
        <v>2577</v>
      </c>
      <c r="C1419" s="104">
        <v>4.4059999999999997</v>
      </c>
      <c r="D1419" s="104">
        <v>4.32</v>
      </c>
      <c r="E1419" s="104">
        <v>4.4480000000000004</v>
      </c>
      <c r="F1419" s="104">
        <v>4.3099999999999996</v>
      </c>
      <c r="G1419" s="105">
        <v>9.4999999999999998E-3</v>
      </c>
      <c r="H1419" s="225"/>
      <c r="I1419" s="225"/>
      <c r="J1419" s="225"/>
      <c r="K1419" s="225"/>
      <c r="L1419" s="225"/>
      <c r="M1419" s="225"/>
      <c r="N1419" s="225"/>
      <c r="O1419" s="225"/>
      <c r="P1419" s="225"/>
      <c r="Q1419" s="228" t="str">
        <f t="shared" si="132"/>
        <v>13-06-2025</v>
      </c>
      <c r="R1419" s="229">
        <f t="shared" si="133"/>
        <v>4.4059999999999997</v>
      </c>
      <c r="S1419" s="230">
        <f t="shared" si="134"/>
        <v>9.4999999999999998E-3</v>
      </c>
      <c r="T1419" s="229">
        <f t="shared" si="135"/>
        <v>6.29</v>
      </c>
      <c r="U1419" s="230">
        <f t="shared" si="136"/>
        <v>1.6000000000000001E-3</v>
      </c>
      <c r="V1419" s="229">
        <f t="shared" si="137"/>
        <v>1.8840000000000003</v>
      </c>
    </row>
    <row r="1420" spans="2:22">
      <c r="B1420" s="120" t="s">
        <v>2578</v>
      </c>
      <c r="C1420" s="104">
        <v>4.4480000000000004</v>
      </c>
      <c r="D1420" s="104">
        <v>4.4180000000000001</v>
      </c>
      <c r="E1420" s="104">
        <v>4.4619999999999997</v>
      </c>
      <c r="F1420" s="104">
        <v>4.4029999999999996</v>
      </c>
      <c r="G1420" s="105">
        <v>9.7000000000000003E-3</v>
      </c>
      <c r="H1420" s="225"/>
      <c r="I1420" s="225"/>
      <c r="J1420" s="225"/>
      <c r="K1420" s="225"/>
      <c r="L1420" s="225"/>
      <c r="M1420" s="225"/>
      <c r="N1420" s="225"/>
      <c r="O1420" s="225"/>
      <c r="P1420" s="225"/>
      <c r="Q1420" s="228" t="str">
        <f t="shared" si="132"/>
        <v>16-06-2025</v>
      </c>
      <c r="R1420" s="229">
        <f t="shared" si="133"/>
        <v>4.4480000000000004</v>
      </c>
      <c r="S1420" s="230">
        <f t="shared" si="134"/>
        <v>9.7000000000000003E-3</v>
      </c>
      <c r="T1420" s="229">
        <f t="shared" si="135"/>
        <v>6.26</v>
      </c>
      <c r="U1420" s="230">
        <f t="shared" si="136"/>
        <v>-4.7999999999999996E-3</v>
      </c>
      <c r="V1420" s="229">
        <f t="shared" si="137"/>
        <v>1.8119999999999994</v>
      </c>
    </row>
    <row r="1421" spans="2:22">
      <c r="B1421" s="120" t="s">
        <v>2579</v>
      </c>
      <c r="C1421" s="104">
        <v>4.3860000000000001</v>
      </c>
      <c r="D1421" s="104">
        <v>4.4379999999999997</v>
      </c>
      <c r="E1421" s="104">
        <v>4.4459999999999997</v>
      </c>
      <c r="F1421" s="104">
        <v>4.3810000000000002</v>
      </c>
      <c r="G1421" s="105">
        <v>-1.4E-2</v>
      </c>
      <c r="H1421" s="225"/>
      <c r="I1421" s="225"/>
      <c r="J1421" s="225"/>
      <c r="K1421" s="225"/>
      <c r="L1421" s="225"/>
      <c r="M1421" s="225"/>
      <c r="N1421" s="225"/>
      <c r="O1421" s="225"/>
      <c r="P1421" s="225"/>
      <c r="Q1421" s="228" t="str">
        <f t="shared" si="132"/>
        <v>17-06-2025</v>
      </c>
      <c r="R1421" s="229">
        <f t="shared" si="133"/>
        <v>4.3860000000000001</v>
      </c>
      <c r="S1421" s="230">
        <f t="shared" si="134"/>
        <v>-1.4E-2</v>
      </c>
      <c r="T1421" s="229">
        <f t="shared" si="135"/>
        <v>6.25</v>
      </c>
      <c r="U1421" s="230">
        <f t="shared" si="136"/>
        <v>-1.6000000000000001E-3</v>
      </c>
      <c r="V1421" s="229">
        <f t="shared" si="137"/>
        <v>1.8639999999999999</v>
      </c>
    </row>
    <row r="1422" spans="2:22">
      <c r="B1422" s="120" t="s">
        <v>2580</v>
      </c>
      <c r="C1422" s="104">
        <v>4.3899999999999997</v>
      </c>
      <c r="D1422" s="104">
        <v>4.3970000000000002</v>
      </c>
      <c r="E1422" s="104">
        <v>4.4130000000000003</v>
      </c>
      <c r="F1422" s="104">
        <v>4.3440000000000003</v>
      </c>
      <c r="G1422" s="105">
        <v>8.9999999999999998E-4</v>
      </c>
      <c r="H1422" s="225"/>
      <c r="I1422" s="225"/>
      <c r="J1422" s="225"/>
      <c r="K1422" s="225"/>
      <c r="L1422" s="225"/>
      <c r="M1422" s="225"/>
      <c r="N1422" s="225"/>
      <c r="O1422" s="225"/>
      <c r="P1422" s="225"/>
      <c r="Q1422" s="228" t="str">
        <f t="shared" si="132"/>
        <v>18-06-2025</v>
      </c>
      <c r="R1422" s="229">
        <f t="shared" si="133"/>
        <v>4.3899999999999997</v>
      </c>
      <c r="S1422" s="230">
        <f t="shared" si="134"/>
        <v>8.9999999999999998E-4</v>
      </c>
      <c r="T1422" s="229">
        <f t="shared" si="135"/>
        <v>6.25</v>
      </c>
      <c r="U1422" s="230">
        <f t="shared" si="136"/>
        <v>0</v>
      </c>
      <c r="V1422" s="229">
        <f t="shared" si="137"/>
        <v>1.8600000000000003</v>
      </c>
    </row>
    <row r="1423" spans="2:22">
      <c r="B1423" s="120" t="s">
        <v>2581</v>
      </c>
      <c r="C1423" s="104">
        <v>4.3849999999999998</v>
      </c>
      <c r="D1423" s="104">
        <v>4.375</v>
      </c>
      <c r="E1423" s="104">
        <v>4.4000000000000004</v>
      </c>
      <c r="F1423" s="104">
        <v>4.3739999999999997</v>
      </c>
      <c r="G1423" s="105">
        <v>-1.1000000000000001E-3</v>
      </c>
      <c r="H1423" s="225"/>
      <c r="I1423" s="225"/>
      <c r="J1423" s="225"/>
      <c r="K1423" s="225"/>
      <c r="L1423" s="225"/>
      <c r="M1423" s="225"/>
      <c r="N1423" s="225"/>
      <c r="O1423" s="225"/>
      <c r="P1423" s="225"/>
      <c r="Q1423" s="228" t="str">
        <f t="shared" si="132"/>
        <v>19-06-2025</v>
      </c>
      <c r="R1423" s="229">
        <f t="shared" si="133"/>
        <v>4.3849999999999998</v>
      </c>
      <c r="S1423" s="230">
        <f t="shared" si="134"/>
        <v>-1.1000000000000001E-3</v>
      </c>
      <c r="T1423" s="229">
        <f t="shared" si="135"/>
        <v>6.3</v>
      </c>
      <c r="U1423" s="230">
        <f t="shared" si="136"/>
        <v>8.0000000000000002E-3</v>
      </c>
      <c r="V1423" s="229">
        <f t="shared" si="137"/>
        <v>1.915</v>
      </c>
    </row>
    <row r="1424" spans="2:22">
      <c r="B1424" s="120" t="s">
        <v>2582</v>
      </c>
      <c r="C1424" s="104">
        <v>4.3760000000000003</v>
      </c>
      <c r="D1424" s="104">
        <v>4.3810000000000002</v>
      </c>
      <c r="E1424" s="104">
        <v>4.4429999999999996</v>
      </c>
      <c r="F1424" s="104">
        <v>4.3609999999999998</v>
      </c>
      <c r="G1424" s="105">
        <v>-2E-3</v>
      </c>
      <c r="H1424" s="225"/>
      <c r="I1424" s="225"/>
      <c r="J1424" s="225"/>
      <c r="K1424" s="225"/>
      <c r="L1424" s="225"/>
      <c r="M1424" s="225"/>
      <c r="N1424" s="225"/>
      <c r="O1424" s="225"/>
      <c r="P1424" s="225"/>
      <c r="Q1424" s="228" t="str">
        <f t="shared" si="132"/>
        <v>20-06-2025</v>
      </c>
      <c r="R1424" s="229">
        <f t="shared" si="133"/>
        <v>4.3760000000000003</v>
      </c>
      <c r="S1424" s="230">
        <f t="shared" si="134"/>
        <v>-2E-3</v>
      </c>
      <c r="T1424" s="229">
        <f t="shared" si="135"/>
        <v>6.31</v>
      </c>
      <c r="U1424" s="230">
        <f t="shared" si="136"/>
        <v>1.6000000000000001E-3</v>
      </c>
      <c r="V1424" s="229">
        <f t="shared" si="137"/>
        <v>1.9339999999999993</v>
      </c>
    </row>
    <row r="1425" spans="2:22">
      <c r="B1425" s="120" t="s">
        <v>2583</v>
      </c>
      <c r="C1425" s="104">
        <v>4.3410000000000002</v>
      </c>
      <c r="D1425" s="104">
        <v>4.375</v>
      </c>
      <c r="E1425" s="104">
        <v>4.407</v>
      </c>
      <c r="F1425" s="104">
        <v>4.2910000000000004</v>
      </c>
      <c r="G1425" s="105">
        <v>-8.0999999999999996E-3</v>
      </c>
      <c r="H1425" s="225"/>
      <c r="I1425" s="225"/>
      <c r="J1425" s="225"/>
      <c r="K1425" s="225"/>
      <c r="L1425" s="225"/>
      <c r="M1425" s="225"/>
      <c r="N1425" s="225"/>
      <c r="O1425" s="225"/>
      <c r="P1425" s="225"/>
      <c r="Q1425" s="228" t="str">
        <f t="shared" si="132"/>
        <v>23-06-2025</v>
      </c>
      <c r="R1425" s="229">
        <f t="shared" si="133"/>
        <v>4.3410000000000002</v>
      </c>
      <c r="S1425" s="230">
        <f t="shared" si="134"/>
        <v>-8.0999999999999996E-3</v>
      </c>
      <c r="T1425" s="229">
        <f t="shared" si="135"/>
        <v>6.3</v>
      </c>
      <c r="U1425" s="230">
        <f t="shared" si="136"/>
        <v>-1.6000000000000001E-3</v>
      </c>
      <c r="V1425" s="229">
        <f t="shared" si="137"/>
        <v>1.9589999999999996</v>
      </c>
    </row>
    <row r="1426" spans="2:22">
      <c r="B1426" s="120" t="s">
        <v>2584</v>
      </c>
      <c r="C1426" s="104">
        <v>4.2939999999999996</v>
      </c>
      <c r="D1426" s="104">
        <v>4.3520000000000003</v>
      </c>
      <c r="E1426" s="104">
        <v>4.3710000000000004</v>
      </c>
      <c r="F1426" s="104">
        <v>4.2850000000000001</v>
      </c>
      <c r="G1426" s="105">
        <v>-1.06E-2</v>
      </c>
      <c r="H1426" s="225"/>
      <c r="I1426" s="225"/>
      <c r="J1426" s="225"/>
      <c r="K1426" s="225"/>
      <c r="L1426" s="225"/>
      <c r="M1426" s="225"/>
      <c r="N1426" s="225"/>
      <c r="O1426" s="225"/>
      <c r="P1426" s="225"/>
      <c r="Q1426" s="228" t="str">
        <f t="shared" si="132"/>
        <v>24-06-2025</v>
      </c>
      <c r="R1426" s="229">
        <f t="shared" si="133"/>
        <v>4.2939999999999996</v>
      </c>
      <c r="S1426" s="230">
        <f t="shared" si="134"/>
        <v>-1.06E-2</v>
      </c>
      <c r="T1426" s="229">
        <f t="shared" si="135"/>
        <v>6.24</v>
      </c>
      <c r="U1426" s="230">
        <f t="shared" si="136"/>
        <v>-9.4999999999999998E-3</v>
      </c>
      <c r="V1426" s="229">
        <f t="shared" si="137"/>
        <v>1.9460000000000006</v>
      </c>
    </row>
    <row r="1427" spans="2:22">
      <c r="B1427" s="120" t="s">
        <v>2585</v>
      </c>
      <c r="C1427" s="104">
        <v>4.29</v>
      </c>
      <c r="D1427" s="104">
        <v>4.2930000000000001</v>
      </c>
      <c r="E1427" s="104">
        <v>4.3380000000000001</v>
      </c>
      <c r="F1427" s="104">
        <v>4.2770000000000001</v>
      </c>
      <c r="G1427" s="105">
        <v>-1.1000000000000001E-3</v>
      </c>
      <c r="H1427" s="225"/>
      <c r="I1427" s="225"/>
      <c r="J1427" s="225"/>
      <c r="K1427" s="225"/>
      <c r="L1427" s="225"/>
      <c r="M1427" s="225"/>
      <c r="N1427" s="225"/>
      <c r="O1427" s="225"/>
      <c r="P1427" s="225"/>
      <c r="Q1427" s="228" t="str">
        <f t="shared" si="132"/>
        <v>25-06-2025</v>
      </c>
      <c r="R1427" s="229">
        <f t="shared" si="133"/>
        <v>4.29</v>
      </c>
      <c r="S1427" s="230">
        <f t="shared" si="134"/>
        <v>-1.1000000000000001E-3</v>
      </c>
      <c r="T1427" s="229">
        <f t="shared" si="135"/>
        <v>6.28</v>
      </c>
      <c r="U1427" s="230">
        <f t="shared" si="136"/>
        <v>6.4000000000000003E-3</v>
      </c>
      <c r="V1427" s="229">
        <f t="shared" si="137"/>
        <v>1.9900000000000002</v>
      </c>
    </row>
    <row r="1428" spans="2:22">
      <c r="B1428" s="120" t="s">
        <v>2586</v>
      </c>
      <c r="C1428" s="104">
        <v>4.2450000000000001</v>
      </c>
      <c r="D1428" s="104">
        <v>4.2809999999999997</v>
      </c>
      <c r="E1428" s="104">
        <v>4.2930000000000001</v>
      </c>
      <c r="F1428" s="104">
        <v>4.24</v>
      </c>
      <c r="G1428" s="105">
        <v>-1.0500000000000001E-2</v>
      </c>
      <c r="H1428" s="225"/>
      <c r="I1428" s="225"/>
      <c r="J1428" s="225"/>
      <c r="K1428" s="225"/>
      <c r="L1428" s="225"/>
      <c r="M1428" s="225"/>
      <c r="N1428" s="225"/>
      <c r="O1428" s="225"/>
      <c r="P1428" s="225"/>
      <c r="Q1428" s="228" t="str">
        <f t="shared" si="132"/>
        <v>26-06-2025</v>
      </c>
      <c r="R1428" s="229">
        <f t="shared" si="133"/>
        <v>4.2450000000000001</v>
      </c>
      <c r="S1428" s="230">
        <f t="shared" si="134"/>
        <v>-1.0500000000000001E-2</v>
      </c>
      <c r="T1428" s="229">
        <f t="shared" si="135"/>
        <v>6.27</v>
      </c>
      <c r="U1428" s="230">
        <f t="shared" si="136"/>
        <v>-1.6000000000000001E-3</v>
      </c>
      <c r="V1428" s="229">
        <f t="shared" si="137"/>
        <v>2.0249999999999995</v>
      </c>
    </row>
    <row r="1429" spans="2:22">
      <c r="B1429" s="120" t="s">
        <v>2587</v>
      </c>
      <c r="C1429" s="104">
        <v>4.274</v>
      </c>
      <c r="D1429" s="104">
        <v>4.2460000000000004</v>
      </c>
      <c r="E1429" s="104">
        <v>4.2930000000000001</v>
      </c>
      <c r="F1429" s="104">
        <v>4.24</v>
      </c>
      <c r="G1429" s="105">
        <v>6.8999999999999999E-3</v>
      </c>
      <c r="H1429" s="225"/>
      <c r="I1429" s="225"/>
      <c r="J1429" s="225"/>
      <c r="K1429" s="225"/>
      <c r="L1429" s="225"/>
      <c r="M1429" s="225"/>
      <c r="N1429" s="225"/>
      <c r="O1429" s="225"/>
      <c r="P1429" s="225"/>
      <c r="Q1429" s="228" t="str">
        <f t="shared" si="132"/>
        <v>27-06-2025</v>
      </c>
      <c r="R1429" s="229">
        <f t="shared" si="133"/>
        <v>4.274</v>
      </c>
      <c r="S1429" s="230">
        <f t="shared" si="134"/>
        <v>6.8999999999999999E-3</v>
      </c>
      <c r="T1429" s="229">
        <f t="shared" si="135"/>
        <v>6.31</v>
      </c>
      <c r="U1429" s="230">
        <f t="shared" si="136"/>
        <v>6.4000000000000003E-3</v>
      </c>
      <c r="V1429" s="229">
        <f t="shared" si="137"/>
        <v>2.0359999999999996</v>
      </c>
    </row>
    <row r="1430" spans="2:22">
      <c r="B1430" s="120" t="s">
        <v>2588</v>
      </c>
      <c r="C1430" s="104">
        <v>4.2309999999999999</v>
      </c>
      <c r="D1430" s="104">
        <v>4.2809999999999997</v>
      </c>
      <c r="E1430" s="104">
        <v>4.2910000000000004</v>
      </c>
      <c r="F1430" s="104">
        <v>4.2220000000000004</v>
      </c>
      <c r="G1430" s="105">
        <v>-1.01E-2</v>
      </c>
      <c r="H1430" s="225"/>
      <c r="I1430" s="225"/>
      <c r="J1430" s="225"/>
      <c r="K1430" s="225"/>
      <c r="L1430" s="225"/>
      <c r="M1430" s="225"/>
      <c r="N1430" s="225"/>
      <c r="O1430" s="225"/>
      <c r="P1430" s="225"/>
      <c r="Q1430" s="228" t="str">
        <f t="shared" si="132"/>
        <v>30-06-2025</v>
      </c>
      <c r="R1430" s="229">
        <f t="shared" si="133"/>
        <v>4.2309999999999999</v>
      </c>
      <c r="S1430" s="230">
        <f t="shared" si="134"/>
        <v>-1.01E-2</v>
      </c>
      <c r="T1430" s="229">
        <f t="shared" si="135"/>
        <v>6.31</v>
      </c>
      <c r="U1430" s="230">
        <f t="shared" si="136"/>
        <v>0</v>
      </c>
      <c r="V1430" s="229">
        <f t="shared" si="137"/>
        <v>2.0789999999999997</v>
      </c>
    </row>
  </sheetData>
  <mergeCells count="4">
    <mergeCell ref="B3:G3"/>
    <mergeCell ref="J3:O3"/>
    <mergeCell ref="X7:Y7"/>
    <mergeCell ref="A1:V2"/>
  </mergeCells>
  <hyperlinks>
    <hyperlink ref="X7" r:id="rId1" display="Base Country Premium" xr:uid="{075BB51D-A03F-46F2-89F5-E5030EEE4DAE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6E6CB-5D7C-4670-A9F5-CE2F3BF340CE}">
  <sheetPr filterMode="1"/>
  <dimension ref="B1:BY4044"/>
  <sheetViews>
    <sheetView topLeftCell="U1" zoomScaleNormal="100" workbookViewId="0">
      <selection activeCell="AO7" sqref="AO7"/>
    </sheetView>
  </sheetViews>
  <sheetFormatPr defaultRowHeight="15" customHeight="1"/>
  <cols>
    <col min="2" max="2" width="10.28515625" bestFit="1" customWidth="1"/>
    <col min="4" max="7" width="0" hidden="1" customWidth="1"/>
    <col min="11" max="11" width="13.28515625" bestFit="1" customWidth="1"/>
    <col min="12" max="12" width="10.28515625" bestFit="1" customWidth="1"/>
    <col min="13" max="14" width="10.28515625" hidden="1" customWidth="1"/>
    <col min="15" max="15" width="9.5703125" hidden="1" customWidth="1"/>
    <col min="16" max="16" width="0" hidden="1" customWidth="1"/>
    <col min="19" max="20" width="10.28515625" bestFit="1" customWidth="1"/>
    <col min="21" max="21" width="11.7109375" bestFit="1" customWidth="1"/>
    <col min="22" max="22" width="0" hidden="1" customWidth="1"/>
    <col min="23" max="23" width="9.5703125" hidden="1" customWidth="1"/>
    <col min="24" max="24" width="10.85546875" hidden="1" customWidth="1"/>
    <col min="25" max="25" width="8.85546875" hidden="1" customWidth="1"/>
    <col min="27" max="27" width="0" hidden="1" customWidth="1"/>
    <col min="28" max="28" width="13.7109375" bestFit="1" customWidth="1"/>
    <col min="29" max="29" width="11" bestFit="1" customWidth="1"/>
    <col min="30" max="30" width="11.42578125" bestFit="1" customWidth="1"/>
    <col min="31" max="31" width="13.5703125" bestFit="1" customWidth="1"/>
    <col min="32" max="32" width="11.7109375" bestFit="1" customWidth="1"/>
    <col min="34" max="35" width="0" hidden="1" customWidth="1"/>
    <col min="36" max="36" width="13.7109375" bestFit="1" customWidth="1"/>
    <col min="37" max="37" width="12.7109375" bestFit="1" customWidth="1"/>
    <col min="38" max="38" width="14.85546875" bestFit="1" customWidth="1"/>
    <col min="39" max="39" width="12.7109375" customWidth="1"/>
    <col min="40" max="40" width="23.85546875" customWidth="1"/>
    <col min="41" max="41" width="23.28515625" bestFit="1" customWidth="1"/>
    <col min="42" max="42" width="21.5703125" bestFit="1" customWidth="1"/>
  </cols>
  <sheetData>
    <row r="1" spans="2:77" ht="14.45">
      <c r="B1" s="205" t="s">
        <v>2596</v>
      </c>
      <c r="C1" s="205"/>
      <c r="D1" s="205"/>
      <c r="E1" s="205"/>
      <c r="F1" s="205"/>
      <c r="G1" s="205"/>
      <c r="H1" s="205"/>
      <c r="K1" s="205" t="s">
        <v>2597</v>
      </c>
      <c r="L1" s="205"/>
      <c r="M1" s="205"/>
      <c r="N1" s="205"/>
      <c r="O1" s="205"/>
      <c r="P1" s="205"/>
      <c r="Q1" s="205"/>
      <c r="T1" s="205" t="s">
        <v>2598</v>
      </c>
      <c r="U1" s="205"/>
      <c r="V1" s="206"/>
      <c r="W1" s="206"/>
      <c r="X1" s="206"/>
      <c r="Y1" s="206"/>
      <c r="AB1" s="205" t="s">
        <v>2599</v>
      </c>
      <c r="AC1" s="205"/>
      <c r="AD1" s="205"/>
      <c r="AE1" s="205"/>
      <c r="AF1" s="205"/>
    </row>
    <row r="2" spans="2:77" ht="14.45">
      <c r="B2" s="109" t="s">
        <v>8</v>
      </c>
      <c r="C2" s="109" t="s">
        <v>871</v>
      </c>
      <c r="D2" s="109" t="s">
        <v>1712</v>
      </c>
      <c r="E2" s="109" t="s">
        <v>1713</v>
      </c>
      <c r="F2" s="109" t="s">
        <v>1714</v>
      </c>
      <c r="G2" s="109" t="s">
        <v>2600</v>
      </c>
      <c r="H2" s="114" t="s">
        <v>834</v>
      </c>
      <c r="I2" s="137" t="s">
        <v>2601</v>
      </c>
      <c r="J2" s="136"/>
      <c r="K2" s="135" t="s">
        <v>8</v>
      </c>
      <c r="L2" s="109" t="s">
        <v>871</v>
      </c>
      <c r="M2" s="109" t="s">
        <v>1712</v>
      </c>
      <c r="N2" s="109" t="s">
        <v>1713</v>
      </c>
      <c r="O2" s="109" t="s">
        <v>1714</v>
      </c>
      <c r="P2" s="109" t="s">
        <v>2600</v>
      </c>
      <c r="Q2" s="109" t="s">
        <v>834</v>
      </c>
      <c r="R2" s="138" t="s">
        <v>2601</v>
      </c>
      <c r="T2" s="109" t="s">
        <v>8</v>
      </c>
      <c r="U2" s="109" t="s">
        <v>871</v>
      </c>
      <c r="V2" t="s">
        <v>1712</v>
      </c>
      <c r="W2" t="s">
        <v>1713</v>
      </c>
      <c r="X2" t="s">
        <v>1714</v>
      </c>
      <c r="Y2" t="s">
        <v>834</v>
      </c>
      <c r="AB2" s="109" t="s">
        <v>8</v>
      </c>
      <c r="AC2" s="109" t="s">
        <v>2602</v>
      </c>
      <c r="AD2" s="109" t="s">
        <v>2603</v>
      </c>
      <c r="AE2" s="109" t="s">
        <v>2604</v>
      </c>
      <c r="AF2" s="109" t="s">
        <v>834</v>
      </c>
      <c r="AJ2" s="109" t="s">
        <v>8</v>
      </c>
      <c r="AK2" s="109" t="s">
        <v>2605</v>
      </c>
      <c r="AL2" s="109" t="s">
        <v>2606</v>
      </c>
      <c r="AM2" s="10"/>
      <c r="AN2" s="132" t="s">
        <v>2607</v>
      </c>
      <c r="AO2" s="132" t="s">
        <v>2608</v>
      </c>
      <c r="BR2" s="17" t="s">
        <v>8</v>
      </c>
      <c r="BS2" s="17" t="s">
        <v>2605</v>
      </c>
      <c r="BT2" s="17" t="s">
        <v>2606</v>
      </c>
      <c r="BU2" s="17" t="s">
        <v>2607</v>
      </c>
      <c r="BV2" s="17" t="s">
        <v>2608</v>
      </c>
    </row>
    <row r="3" spans="2:77" ht="14.45">
      <c r="B3" s="110">
        <v>40182</v>
      </c>
      <c r="C3" s="106">
        <v>1133</v>
      </c>
      <c r="D3" s="106">
        <v>1116.5999999999999</v>
      </c>
      <c r="E3" s="106">
        <v>1133.9000000000001</v>
      </c>
      <c r="F3" s="106">
        <v>1116.5999999999999</v>
      </c>
      <c r="G3" s="28"/>
      <c r="H3" s="107">
        <v>1.61E-2</v>
      </c>
      <c r="I3" s="19">
        <f>_xlfn.STDEV.S(H3:H3898)</f>
        <v>1.1027630953662902E-2</v>
      </c>
      <c r="K3" s="110">
        <v>40182</v>
      </c>
      <c r="L3" s="106">
        <v>5232.2</v>
      </c>
      <c r="M3" s="106">
        <v>5200.8999999999996</v>
      </c>
      <c r="N3" s="106">
        <v>5238.45</v>
      </c>
      <c r="O3" s="106">
        <v>5167.1000000000004</v>
      </c>
      <c r="P3" s="28" t="s">
        <v>2609</v>
      </c>
      <c r="Q3" s="107">
        <v>6.0000000000000001E-3</v>
      </c>
      <c r="R3" s="19">
        <f>_xlfn.STDEV.S(Q3:Q3845)</f>
        <v>1.0472936169532893E-2</v>
      </c>
      <c r="T3" s="110">
        <v>40179</v>
      </c>
      <c r="U3" s="28">
        <v>46.615000000000002</v>
      </c>
      <c r="V3">
        <v>46.61</v>
      </c>
      <c r="W3">
        <v>46.677</v>
      </c>
      <c r="X3">
        <v>46.59</v>
      </c>
      <c r="Y3" s="19">
        <v>4.4000000000000003E-3</v>
      </c>
      <c r="AB3" s="110">
        <f>VLOOKUP(K3,T:Y,1,FALSE)</f>
        <v>40182</v>
      </c>
      <c r="AC3" s="108">
        <f>IFERROR(VLOOKUP(AB3,K:Q,2,FALSE),0)</f>
        <v>5232.2</v>
      </c>
      <c r="AD3" s="28">
        <f>VLOOKUP(AB3,T:Y,2,FALSE)</f>
        <v>46.295000000000002</v>
      </c>
      <c r="AE3" s="28">
        <f>AC3/AD3</f>
        <v>113.01868452316664</v>
      </c>
      <c r="AF3" s="28"/>
      <c r="AJ3" s="110">
        <f>VLOOKUP(B3,AB:AF,1,FALSE)</f>
        <v>40182</v>
      </c>
      <c r="AK3" s="31">
        <f>IFERROR(VLOOKUP(AJ3,B:H,7,FALSE),0)</f>
        <v>1.61E-2</v>
      </c>
      <c r="AL3" s="115">
        <f>IFERROR(VLOOKUP(AJ3,AB:AF,5,FALSE),0)</f>
        <v>0</v>
      </c>
      <c r="AM3" s="100"/>
      <c r="AN3" s="181">
        <f>_xlfn.STDEV.S(AK3:AK1253)</f>
        <v>9.9447210581323185E-3</v>
      </c>
      <c r="AO3" s="181">
        <f>_xlfn.STDEV.S(AL3:AL1253)</f>
        <v>1.4083795634147507E-2</v>
      </c>
      <c r="BR3" s="18">
        <f t="shared" ref="BR3:BR66" si="0">VLOOKUP(B3,K:Q,1,FALSE)</f>
        <v>40182</v>
      </c>
      <c r="BS3" s="6">
        <f t="shared" ref="BS3:BS66" si="1">IFERROR(VLOOKUP(BR3,B:H,7,FALSE),0)</f>
        <v>1.61E-2</v>
      </c>
      <c r="BT3" s="6">
        <f t="shared" ref="BT3:BT66" si="2">IFERROR(VLOOKUP(BR3,K:Q,7,FALSE),0)</f>
        <v>6.0000000000000001E-3</v>
      </c>
      <c r="BU3" s="6">
        <f>_xlfn.STDEV.S(BS2500:BS3898)</f>
        <v>1.3142515467266132E-2</v>
      </c>
      <c r="BV3" s="6">
        <f>_xlfn.STDEV.S(BT2500:BT3898)</f>
        <v>1.1586744964325884E-2</v>
      </c>
    </row>
    <row r="4" spans="2:77" ht="14.45">
      <c r="B4" s="110">
        <v>40183</v>
      </c>
      <c r="C4" s="106">
        <v>1136.5</v>
      </c>
      <c r="D4" s="106">
        <v>1132.7</v>
      </c>
      <c r="E4" s="106">
        <v>1136.5999999999999</v>
      </c>
      <c r="F4" s="106">
        <v>1129.7</v>
      </c>
      <c r="G4" s="28"/>
      <c r="H4" s="107">
        <v>3.0999999999999999E-3</v>
      </c>
      <c r="I4" s="6"/>
      <c r="K4" s="110">
        <v>40183</v>
      </c>
      <c r="L4" s="106">
        <v>5277.9</v>
      </c>
      <c r="M4" s="106">
        <v>5277.15</v>
      </c>
      <c r="N4" s="106">
        <v>5288.35</v>
      </c>
      <c r="O4" s="106">
        <v>5242.3999999999996</v>
      </c>
      <c r="P4" s="28" t="s">
        <v>2610</v>
      </c>
      <c r="Q4" s="107">
        <v>8.6999999999999994E-3</v>
      </c>
      <c r="R4" s="6"/>
      <c r="T4" s="110">
        <v>40182</v>
      </c>
      <c r="U4" s="28">
        <v>46.295000000000002</v>
      </c>
      <c r="V4">
        <v>46.545000000000002</v>
      </c>
      <c r="W4">
        <v>46.655000000000001</v>
      </c>
      <c r="X4">
        <v>46.244999999999997</v>
      </c>
      <c r="Y4" s="19">
        <v>-6.8999999999999999E-3</v>
      </c>
      <c r="AB4" s="110">
        <f t="shared" ref="AB4:AB26" si="3">VLOOKUP(K4,T:Y,1,FALSE)</f>
        <v>40183</v>
      </c>
      <c r="AC4" s="108">
        <f t="shared" ref="AC4:AC26" si="4">IFERROR(VLOOKUP(AB4,K:Q,2,FALSE),0)</f>
        <v>5277.9</v>
      </c>
      <c r="AD4" s="28">
        <f t="shared" ref="AD4:AD26" si="5">VLOOKUP(AB4,T:Y,2,FALSE)</f>
        <v>46.204999999999998</v>
      </c>
      <c r="AE4" s="28">
        <f t="shared" ref="AE4:AE26" si="6">AC4/AD4</f>
        <v>114.22789741369981</v>
      </c>
      <c r="AF4" s="31">
        <f>AE4/AE3-1</f>
        <v>1.0699229916141029E-2</v>
      </c>
      <c r="AJ4" s="110">
        <f t="shared" ref="AJ4:AJ17" si="7">VLOOKUP(B4,AB:AF,1,FALSE)</f>
        <v>40183</v>
      </c>
      <c r="AK4" s="31">
        <f t="shared" ref="AK4:AK17" si="8">IFERROR(VLOOKUP(AJ4,B:H,7,FALSE),0)</f>
        <v>3.0999999999999999E-3</v>
      </c>
      <c r="AL4" s="115">
        <f t="shared" ref="AL4:AL17" si="9">IFERROR(VLOOKUP(AJ4,AB:AF,5,FALSE),0)</f>
        <v>1.0699229916141029E-2</v>
      </c>
      <c r="AM4" s="100"/>
      <c r="BR4" s="18">
        <f t="shared" si="0"/>
        <v>40183</v>
      </c>
      <c r="BS4" s="6">
        <f t="shared" si="1"/>
        <v>3.0999999999999999E-3</v>
      </c>
      <c r="BT4" s="6">
        <f t="shared" si="2"/>
        <v>8.6999999999999994E-3</v>
      </c>
    </row>
    <row r="5" spans="2:77" ht="14.45">
      <c r="B5" s="110">
        <v>40184</v>
      </c>
      <c r="C5" s="106">
        <v>1137.0999999999999</v>
      </c>
      <c r="D5" s="106">
        <v>1135.7</v>
      </c>
      <c r="E5" s="106">
        <v>1139.2</v>
      </c>
      <c r="F5" s="106">
        <v>1134</v>
      </c>
      <c r="G5" s="28"/>
      <c r="H5" s="107">
        <v>5.0000000000000001E-4</v>
      </c>
      <c r="K5" s="110">
        <v>40184</v>
      </c>
      <c r="L5" s="106">
        <v>5281.8</v>
      </c>
      <c r="M5" s="106">
        <v>5278.15</v>
      </c>
      <c r="N5" s="106">
        <v>5310.85</v>
      </c>
      <c r="O5" s="106">
        <v>5260.05</v>
      </c>
      <c r="P5" s="28" t="s">
        <v>2611</v>
      </c>
      <c r="Q5" s="107">
        <v>6.9999999999999999E-4</v>
      </c>
      <c r="T5" s="110">
        <v>40183</v>
      </c>
      <c r="U5" s="28">
        <v>46.204999999999998</v>
      </c>
      <c r="V5">
        <v>46.305</v>
      </c>
      <c r="W5">
        <v>46.305</v>
      </c>
      <c r="X5">
        <v>46.045000000000002</v>
      </c>
      <c r="Y5" s="19">
        <v>-1.9E-3</v>
      </c>
      <c r="AB5" s="110">
        <f t="shared" si="3"/>
        <v>40184</v>
      </c>
      <c r="AC5" s="108">
        <f t="shared" si="4"/>
        <v>5281.8</v>
      </c>
      <c r="AD5" s="28">
        <f t="shared" si="5"/>
        <v>45.695</v>
      </c>
      <c r="AE5" s="28">
        <f t="shared" si="6"/>
        <v>115.58813874603348</v>
      </c>
      <c r="AF5" s="31">
        <f t="shared" ref="AF5:AF26" si="10">AE5/AE4-1</f>
        <v>1.1908135955678745E-2</v>
      </c>
      <c r="AJ5" s="110">
        <f t="shared" si="7"/>
        <v>40184</v>
      </c>
      <c r="AK5" s="31">
        <f t="shared" si="8"/>
        <v>5.0000000000000001E-4</v>
      </c>
      <c r="AL5" s="115">
        <f t="shared" si="9"/>
        <v>1.1908135955678745E-2</v>
      </c>
      <c r="AM5" s="100"/>
      <c r="AN5" s="155" t="s">
        <v>2612</v>
      </c>
      <c r="AO5" s="124">
        <f>AO3/AN3</f>
        <v>1.4162082125602156</v>
      </c>
      <c r="BR5" s="18">
        <f t="shared" si="0"/>
        <v>40184</v>
      </c>
      <c r="BS5" s="6">
        <f t="shared" si="1"/>
        <v>5.0000000000000001E-4</v>
      </c>
      <c r="BT5" s="6">
        <f t="shared" si="2"/>
        <v>6.9999999999999999E-4</v>
      </c>
    </row>
    <row r="6" spans="2:77" ht="14.45">
      <c r="B6" s="110">
        <v>40185</v>
      </c>
      <c r="C6" s="106">
        <v>1141.7</v>
      </c>
      <c r="D6" s="106">
        <v>1136.3</v>
      </c>
      <c r="E6" s="106">
        <v>1142.5</v>
      </c>
      <c r="F6" s="106">
        <v>1131.3</v>
      </c>
      <c r="G6" s="28"/>
      <c r="H6" s="107">
        <v>4.0000000000000001E-3</v>
      </c>
      <c r="K6" s="110">
        <v>40185</v>
      </c>
      <c r="L6" s="106">
        <v>5263.1</v>
      </c>
      <c r="M6" s="106">
        <v>5281.8</v>
      </c>
      <c r="N6" s="106">
        <v>5302.55</v>
      </c>
      <c r="O6" s="106">
        <v>5244.75</v>
      </c>
      <c r="P6" s="28" t="s">
        <v>2613</v>
      </c>
      <c r="Q6" s="107">
        <v>-3.5000000000000001E-3</v>
      </c>
      <c r="T6" s="110">
        <v>40184</v>
      </c>
      <c r="U6" s="28">
        <v>45.695</v>
      </c>
      <c r="V6">
        <v>46.164999999999999</v>
      </c>
      <c r="W6">
        <v>46.204999999999998</v>
      </c>
      <c r="X6">
        <v>45.695</v>
      </c>
      <c r="Y6" s="19">
        <v>-1.0999999999999999E-2</v>
      </c>
      <c r="AB6" s="110">
        <f t="shared" si="3"/>
        <v>40185</v>
      </c>
      <c r="AC6" s="108">
        <f t="shared" si="4"/>
        <v>5263.1</v>
      </c>
      <c r="AD6" s="28">
        <f t="shared" si="5"/>
        <v>45.65</v>
      </c>
      <c r="AE6" s="28">
        <f t="shared" si="6"/>
        <v>115.29244249726179</v>
      </c>
      <c r="AF6" s="31">
        <f t="shared" si="10"/>
        <v>-2.5581885129354331E-3</v>
      </c>
      <c r="AJ6" s="110">
        <f t="shared" si="7"/>
        <v>40185</v>
      </c>
      <c r="AK6" s="31">
        <f t="shared" si="8"/>
        <v>4.0000000000000001E-3</v>
      </c>
      <c r="AL6" s="115">
        <f t="shared" si="9"/>
        <v>-2.5581885129354331E-3</v>
      </c>
      <c r="AM6" s="100"/>
      <c r="AN6" s="155" t="s">
        <v>2614</v>
      </c>
      <c r="AO6" s="125">
        <f>'Default spread'!Y5</f>
        <v>4.3299999999999998E-2</v>
      </c>
      <c r="BR6" s="18">
        <f t="shared" si="0"/>
        <v>40185</v>
      </c>
      <c r="BS6" s="6">
        <f t="shared" si="1"/>
        <v>4.0000000000000001E-3</v>
      </c>
      <c r="BT6" s="6">
        <f t="shared" si="2"/>
        <v>-3.5000000000000001E-3</v>
      </c>
      <c r="BX6" t="s">
        <v>2615</v>
      </c>
      <c r="BY6">
        <f>BV3/BU3</f>
        <v>0.88162307993358024</v>
      </c>
    </row>
    <row r="7" spans="2:77" ht="14.45">
      <c r="B7" s="110">
        <v>40186</v>
      </c>
      <c r="C7" s="106">
        <v>1145</v>
      </c>
      <c r="D7" s="106">
        <v>1140.5</v>
      </c>
      <c r="E7" s="106">
        <v>1145.4000000000001</v>
      </c>
      <c r="F7" s="106">
        <v>1136.2</v>
      </c>
      <c r="G7" s="28"/>
      <c r="H7" s="107">
        <v>2.8999999999999998E-3</v>
      </c>
      <c r="K7" s="110">
        <v>40186</v>
      </c>
      <c r="L7" s="106">
        <v>5244.75</v>
      </c>
      <c r="M7" s="106">
        <v>5264.25</v>
      </c>
      <c r="N7" s="106">
        <v>5276.75</v>
      </c>
      <c r="O7" s="106">
        <v>5234.7</v>
      </c>
      <c r="P7" s="28" t="s">
        <v>2616</v>
      </c>
      <c r="Q7" s="107">
        <v>-3.5000000000000001E-3</v>
      </c>
      <c r="T7" s="110">
        <v>40185</v>
      </c>
      <c r="U7" s="28">
        <v>45.65</v>
      </c>
      <c r="V7">
        <v>45.61</v>
      </c>
      <c r="W7">
        <v>45.89</v>
      </c>
      <c r="X7">
        <v>45.57</v>
      </c>
      <c r="Y7" s="19">
        <v>-1E-3</v>
      </c>
      <c r="AB7" s="110">
        <f t="shared" si="3"/>
        <v>40186</v>
      </c>
      <c r="AC7" s="108">
        <f t="shared" si="4"/>
        <v>5244.75</v>
      </c>
      <c r="AD7" s="28">
        <f t="shared" si="5"/>
        <v>45.47</v>
      </c>
      <c r="AE7" s="28">
        <f t="shared" si="6"/>
        <v>115.34528260391467</v>
      </c>
      <c r="AF7" s="31">
        <f t="shared" si="10"/>
        <v>4.5831370650462055E-4</v>
      </c>
      <c r="AJ7" s="110">
        <f t="shared" si="7"/>
        <v>40186</v>
      </c>
      <c r="AK7" s="31">
        <f t="shared" si="8"/>
        <v>2.8999999999999998E-3</v>
      </c>
      <c r="AL7" s="115">
        <f t="shared" si="9"/>
        <v>4.5831370650462055E-4</v>
      </c>
      <c r="AM7" s="100"/>
      <c r="AN7" s="155" t="s">
        <v>2617</v>
      </c>
      <c r="AO7" s="142">
        <f>AO5*AO6</f>
        <v>6.1321815603857334E-2</v>
      </c>
      <c r="BR7" s="18">
        <f t="shared" si="0"/>
        <v>40186</v>
      </c>
      <c r="BS7" s="6">
        <f t="shared" si="1"/>
        <v>2.8999999999999998E-3</v>
      </c>
      <c r="BT7" s="6">
        <f t="shared" si="2"/>
        <v>-3.5000000000000001E-3</v>
      </c>
      <c r="BX7" t="s">
        <v>2618</v>
      </c>
      <c r="BY7" s="19">
        <f>'Default spread'!Y5</f>
        <v>4.3299999999999998E-2</v>
      </c>
    </row>
    <row r="8" spans="2:77" ht="14.45">
      <c r="B8" s="110">
        <v>40189</v>
      </c>
      <c r="C8" s="106">
        <v>1147</v>
      </c>
      <c r="D8" s="106">
        <v>1146</v>
      </c>
      <c r="E8" s="106">
        <v>1149.7</v>
      </c>
      <c r="F8" s="106">
        <v>1142</v>
      </c>
      <c r="G8" s="28"/>
      <c r="H8" s="107">
        <v>1.6999999999999999E-3</v>
      </c>
      <c r="K8" s="110">
        <v>40189</v>
      </c>
      <c r="L8" s="106">
        <v>5249.4</v>
      </c>
      <c r="M8" s="106">
        <v>5263.8</v>
      </c>
      <c r="N8" s="106">
        <v>5287.2</v>
      </c>
      <c r="O8" s="106">
        <v>5227.8</v>
      </c>
      <c r="P8" s="28" t="s">
        <v>2619</v>
      </c>
      <c r="Q8" s="107">
        <v>8.9999999999999998E-4</v>
      </c>
      <c r="T8" s="110">
        <v>40186</v>
      </c>
      <c r="U8" s="28">
        <v>45.47</v>
      </c>
      <c r="V8">
        <v>45.68</v>
      </c>
      <c r="W8">
        <v>45.9</v>
      </c>
      <c r="X8">
        <v>45.47</v>
      </c>
      <c r="Y8" s="19">
        <v>-3.8999999999999998E-3</v>
      </c>
      <c r="AB8" s="110">
        <f t="shared" si="3"/>
        <v>40189</v>
      </c>
      <c r="AC8" s="108">
        <f t="shared" si="4"/>
        <v>5249.4</v>
      </c>
      <c r="AD8" s="28">
        <f t="shared" si="5"/>
        <v>45.26</v>
      </c>
      <c r="AE8" s="28">
        <f t="shared" si="6"/>
        <v>115.98320813079982</v>
      </c>
      <c r="AF8" s="31">
        <f t="shared" si="10"/>
        <v>5.5305731841304162E-3</v>
      </c>
      <c r="AJ8" s="110">
        <f t="shared" si="7"/>
        <v>40189</v>
      </c>
      <c r="AK8" s="31">
        <f t="shared" si="8"/>
        <v>1.6999999999999999E-3</v>
      </c>
      <c r="AL8" s="115">
        <f t="shared" si="9"/>
        <v>5.5305731841304162E-3</v>
      </c>
      <c r="AM8" s="100"/>
      <c r="BR8" s="18">
        <f t="shared" si="0"/>
        <v>40189</v>
      </c>
      <c r="BS8" s="6">
        <f t="shared" si="1"/>
        <v>1.6999999999999999E-3</v>
      </c>
      <c r="BT8" s="6">
        <f t="shared" si="2"/>
        <v>8.9999999999999998E-4</v>
      </c>
      <c r="BX8" t="s">
        <v>2617</v>
      </c>
      <c r="BY8" s="6">
        <f>BY7*BY6</f>
        <v>3.8174279361124025E-2</v>
      </c>
    </row>
    <row r="9" spans="2:77" ht="14.45">
      <c r="B9" s="110">
        <v>40190</v>
      </c>
      <c r="C9" s="106">
        <v>1136.2</v>
      </c>
      <c r="D9" s="106">
        <v>1143.8</v>
      </c>
      <c r="E9" s="106">
        <v>1143.8</v>
      </c>
      <c r="F9" s="106">
        <v>1131.8</v>
      </c>
      <c r="G9" s="28"/>
      <c r="H9" s="107">
        <v>-9.4000000000000004E-3</v>
      </c>
      <c r="K9" s="110">
        <v>40190</v>
      </c>
      <c r="L9" s="106">
        <v>5210.3999999999996</v>
      </c>
      <c r="M9" s="106">
        <v>5251.1</v>
      </c>
      <c r="N9" s="106">
        <v>5300.5</v>
      </c>
      <c r="O9" s="106">
        <v>5200.95</v>
      </c>
      <c r="P9" s="28" t="s">
        <v>2620</v>
      </c>
      <c r="Q9" s="107">
        <v>-7.4000000000000003E-3</v>
      </c>
      <c r="T9" s="110">
        <v>40189</v>
      </c>
      <c r="U9" s="28">
        <v>45.26</v>
      </c>
      <c r="V9">
        <v>45.51</v>
      </c>
      <c r="W9">
        <v>45.51</v>
      </c>
      <c r="X9">
        <v>45.23</v>
      </c>
      <c r="Y9" s="19">
        <v>-4.5999999999999999E-3</v>
      </c>
      <c r="AB9" s="110">
        <f t="shared" si="3"/>
        <v>40190</v>
      </c>
      <c r="AC9" s="108">
        <f t="shared" si="4"/>
        <v>5210.3999999999996</v>
      </c>
      <c r="AD9" s="28">
        <f t="shared" si="5"/>
        <v>45.66</v>
      </c>
      <c r="AE9" s="28">
        <f t="shared" si="6"/>
        <v>114.11300919842313</v>
      </c>
      <c r="AF9" s="31">
        <f t="shared" si="10"/>
        <v>-1.6124738766215008E-2</v>
      </c>
      <c r="AJ9" s="110">
        <f t="shared" si="7"/>
        <v>40190</v>
      </c>
      <c r="AK9" s="31">
        <f t="shared" si="8"/>
        <v>-9.4000000000000004E-3</v>
      </c>
      <c r="AL9" s="115">
        <f t="shared" si="9"/>
        <v>-1.6124738766215008E-2</v>
      </c>
      <c r="AM9" s="100"/>
      <c r="BR9" s="18">
        <f t="shared" si="0"/>
        <v>40190</v>
      </c>
      <c r="BS9" s="6">
        <f t="shared" si="1"/>
        <v>-9.4000000000000004E-3</v>
      </c>
      <c r="BT9" s="6">
        <f t="shared" si="2"/>
        <v>-7.4000000000000003E-3</v>
      </c>
    </row>
    <row r="10" spans="2:77" ht="14.45">
      <c r="B10" s="110">
        <v>40191</v>
      </c>
      <c r="C10" s="106">
        <v>1145.7</v>
      </c>
      <c r="D10" s="106">
        <v>1137.3</v>
      </c>
      <c r="E10" s="106">
        <v>1148.4000000000001</v>
      </c>
      <c r="F10" s="106">
        <v>1133.2</v>
      </c>
      <c r="G10" s="28"/>
      <c r="H10" s="107">
        <v>8.3999999999999995E-3</v>
      </c>
      <c r="K10" s="110">
        <v>40191</v>
      </c>
      <c r="L10" s="106">
        <v>5233.95</v>
      </c>
      <c r="M10" s="106">
        <v>5212.6000000000004</v>
      </c>
      <c r="N10" s="106">
        <v>5239.2</v>
      </c>
      <c r="O10" s="106">
        <v>5169.55</v>
      </c>
      <c r="P10" s="28" t="s">
        <v>2621</v>
      </c>
      <c r="Q10" s="107">
        <v>4.4999999999999997E-3</v>
      </c>
      <c r="T10" s="110">
        <v>40190</v>
      </c>
      <c r="U10" s="28">
        <v>45.66</v>
      </c>
      <c r="V10">
        <v>45.14</v>
      </c>
      <c r="W10">
        <v>45.75</v>
      </c>
      <c r="X10">
        <v>45.1</v>
      </c>
      <c r="Y10" s="19">
        <v>8.8000000000000005E-3</v>
      </c>
      <c r="AB10" s="110">
        <f t="shared" si="3"/>
        <v>40191</v>
      </c>
      <c r="AC10" s="108">
        <f t="shared" si="4"/>
        <v>5233.95</v>
      </c>
      <c r="AD10" s="28">
        <f t="shared" si="5"/>
        <v>45.494999999999997</v>
      </c>
      <c r="AE10" s="28">
        <f t="shared" si="6"/>
        <v>115.04451038575668</v>
      </c>
      <c r="AF10" s="31">
        <f t="shared" si="10"/>
        <v>8.1629710221191587E-3</v>
      </c>
      <c r="AJ10" s="110">
        <f t="shared" si="7"/>
        <v>40191</v>
      </c>
      <c r="AK10" s="31">
        <f t="shared" si="8"/>
        <v>8.3999999999999995E-3</v>
      </c>
      <c r="AL10" s="115">
        <f t="shared" si="9"/>
        <v>8.1629710221191587E-3</v>
      </c>
      <c r="AM10" s="100"/>
      <c r="BR10" s="18">
        <f t="shared" si="0"/>
        <v>40191</v>
      </c>
      <c r="BS10" s="6">
        <f t="shared" si="1"/>
        <v>8.3999999999999995E-3</v>
      </c>
      <c r="BT10" s="6">
        <f t="shared" si="2"/>
        <v>4.4999999999999997E-3</v>
      </c>
    </row>
    <row r="11" spans="2:77" ht="14.45">
      <c r="B11" s="110">
        <v>40192</v>
      </c>
      <c r="C11" s="106">
        <v>1148.5</v>
      </c>
      <c r="D11" s="106">
        <v>1145.7</v>
      </c>
      <c r="E11" s="106">
        <v>1150.4000000000001</v>
      </c>
      <c r="F11" s="106">
        <v>1143.8</v>
      </c>
      <c r="G11" s="28"/>
      <c r="H11" s="107">
        <v>2.3999999999999998E-3</v>
      </c>
      <c r="K11" s="110">
        <v>40192</v>
      </c>
      <c r="L11" s="106">
        <v>5259.9</v>
      </c>
      <c r="M11" s="106">
        <v>5234.5</v>
      </c>
      <c r="N11" s="106">
        <v>5272.85</v>
      </c>
      <c r="O11" s="106">
        <v>5232.5</v>
      </c>
      <c r="P11" s="28" t="s">
        <v>2622</v>
      </c>
      <c r="Q11" s="107">
        <v>5.0000000000000001E-3</v>
      </c>
      <c r="T11" s="110">
        <v>40191</v>
      </c>
      <c r="U11" s="28">
        <v>45.494999999999997</v>
      </c>
      <c r="V11">
        <v>45.734999999999999</v>
      </c>
      <c r="W11">
        <v>45.774999999999999</v>
      </c>
      <c r="X11">
        <v>45.414999999999999</v>
      </c>
      <c r="Y11" s="19">
        <v>-3.5999999999999999E-3</v>
      </c>
      <c r="AB11" s="110">
        <f t="shared" si="3"/>
        <v>40192</v>
      </c>
      <c r="AC11" s="108">
        <f t="shared" si="4"/>
        <v>5259.9</v>
      </c>
      <c r="AD11" s="28">
        <f t="shared" si="5"/>
        <v>45.6</v>
      </c>
      <c r="AE11" s="28">
        <f t="shared" si="6"/>
        <v>115.3486842105263</v>
      </c>
      <c r="AF11" s="31">
        <f t="shared" si="10"/>
        <v>2.6439664417683417E-3</v>
      </c>
      <c r="AJ11" s="110">
        <f t="shared" si="7"/>
        <v>40192</v>
      </c>
      <c r="AK11" s="31">
        <f t="shared" si="8"/>
        <v>2.3999999999999998E-3</v>
      </c>
      <c r="AL11" s="115">
        <f t="shared" si="9"/>
        <v>2.6439664417683417E-3</v>
      </c>
      <c r="AM11" s="100"/>
      <c r="BR11" s="18">
        <f t="shared" si="0"/>
        <v>40192</v>
      </c>
      <c r="BS11" s="6">
        <f t="shared" si="1"/>
        <v>2.3999999999999998E-3</v>
      </c>
      <c r="BT11" s="6">
        <f t="shared" si="2"/>
        <v>5.0000000000000001E-3</v>
      </c>
    </row>
    <row r="12" spans="2:77" ht="14.45">
      <c r="B12" s="110">
        <v>40193</v>
      </c>
      <c r="C12" s="106">
        <v>1136</v>
      </c>
      <c r="D12" s="106">
        <v>1147.7</v>
      </c>
      <c r="E12" s="106">
        <v>1147.8</v>
      </c>
      <c r="F12" s="106">
        <v>1131.4000000000001</v>
      </c>
      <c r="G12" s="28"/>
      <c r="H12" s="107">
        <v>-1.09E-2</v>
      </c>
      <c r="K12" s="110">
        <v>40193</v>
      </c>
      <c r="L12" s="106">
        <v>5252.2</v>
      </c>
      <c r="M12" s="106">
        <v>5259.9</v>
      </c>
      <c r="N12" s="106">
        <v>5279.85</v>
      </c>
      <c r="O12" s="106">
        <v>5242.45</v>
      </c>
      <c r="P12" s="28" t="s">
        <v>2623</v>
      </c>
      <c r="Q12" s="107">
        <v>-1.5E-3</v>
      </c>
      <c r="T12" s="110">
        <v>40192</v>
      </c>
      <c r="U12" s="28">
        <v>45.6</v>
      </c>
      <c r="V12">
        <v>45.49</v>
      </c>
      <c r="W12">
        <v>45.72</v>
      </c>
      <c r="X12">
        <v>45.4</v>
      </c>
      <c r="Y12" s="19">
        <v>2.3E-3</v>
      </c>
      <c r="AB12" s="110">
        <f t="shared" si="3"/>
        <v>40193</v>
      </c>
      <c r="AC12" s="108">
        <f t="shared" si="4"/>
        <v>5252.2</v>
      </c>
      <c r="AD12" s="28">
        <f t="shared" si="5"/>
        <v>45.79</v>
      </c>
      <c r="AE12" s="28">
        <f t="shared" si="6"/>
        <v>114.70189997816117</v>
      </c>
      <c r="AF12" s="31">
        <f t="shared" si="10"/>
        <v>-5.6072094518622162E-3</v>
      </c>
      <c r="AJ12" s="110">
        <f t="shared" si="7"/>
        <v>40193</v>
      </c>
      <c r="AK12" s="31">
        <f t="shared" si="8"/>
        <v>-1.09E-2</v>
      </c>
      <c r="AL12" s="115">
        <f t="shared" si="9"/>
        <v>-5.6072094518622162E-3</v>
      </c>
      <c r="AM12" s="100"/>
      <c r="BR12" s="18">
        <f t="shared" si="0"/>
        <v>40193</v>
      </c>
      <c r="BS12" s="6">
        <f t="shared" si="1"/>
        <v>-1.09E-2</v>
      </c>
      <c r="BT12" s="6">
        <f t="shared" si="2"/>
        <v>-1.5E-3</v>
      </c>
    </row>
    <row r="13" spans="2:77" ht="14.45">
      <c r="B13" s="110">
        <v>40197</v>
      </c>
      <c r="C13" s="106">
        <v>1150.2</v>
      </c>
      <c r="D13" s="106">
        <v>1136</v>
      </c>
      <c r="E13" s="106">
        <v>1150.5</v>
      </c>
      <c r="F13" s="106">
        <v>1135.8</v>
      </c>
      <c r="G13" s="28"/>
      <c r="H13" s="107">
        <v>1.2500000000000001E-2</v>
      </c>
      <c r="K13" s="110">
        <v>40196</v>
      </c>
      <c r="L13" s="106">
        <v>5274.85</v>
      </c>
      <c r="M13" s="106">
        <v>5253.65</v>
      </c>
      <c r="N13" s="106">
        <v>5292.5</v>
      </c>
      <c r="O13" s="106">
        <v>5228.95</v>
      </c>
      <c r="P13" s="28" t="s">
        <v>2624</v>
      </c>
      <c r="Q13" s="107">
        <v>4.3E-3</v>
      </c>
      <c r="T13" s="110">
        <v>40193</v>
      </c>
      <c r="U13" s="28">
        <v>45.79</v>
      </c>
      <c r="V13">
        <v>45.62</v>
      </c>
      <c r="W13">
        <v>45.83</v>
      </c>
      <c r="X13">
        <v>45.41</v>
      </c>
      <c r="Y13" s="19">
        <v>4.1999999999999997E-3</v>
      </c>
      <c r="AB13" s="110">
        <f t="shared" si="3"/>
        <v>40196</v>
      </c>
      <c r="AC13" s="108">
        <f t="shared" si="4"/>
        <v>5274.85</v>
      </c>
      <c r="AD13" s="28">
        <f t="shared" si="5"/>
        <v>45.645000000000003</v>
      </c>
      <c r="AE13" s="28">
        <f t="shared" si="6"/>
        <v>115.56249315368605</v>
      </c>
      <c r="AF13" s="31">
        <f t="shared" si="10"/>
        <v>7.5028676568456021E-3</v>
      </c>
      <c r="AJ13" s="110">
        <f t="shared" si="7"/>
        <v>40197</v>
      </c>
      <c r="AK13" s="31">
        <f t="shared" si="8"/>
        <v>1.2500000000000001E-2</v>
      </c>
      <c r="AL13" s="115">
        <f t="shared" si="9"/>
        <v>-1.1816950839950269E-2</v>
      </c>
      <c r="AM13" s="100"/>
      <c r="BR13" s="18">
        <f t="shared" si="0"/>
        <v>40197</v>
      </c>
      <c r="BS13" s="6">
        <f t="shared" si="1"/>
        <v>1.2500000000000001E-2</v>
      </c>
      <c r="BT13" s="6">
        <f t="shared" si="2"/>
        <v>-9.2999999999999992E-3</v>
      </c>
    </row>
    <row r="14" spans="2:77" ht="14.45">
      <c r="B14" s="110">
        <v>40198</v>
      </c>
      <c r="C14" s="106">
        <v>1138</v>
      </c>
      <c r="D14" s="106">
        <v>1148</v>
      </c>
      <c r="E14" s="106">
        <v>1148</v>
      </c>
      <c r="F14" s="106">
        <v>1129.2</v>
      </c>
      <c r="G14" s="28"/>
      <c r="H14" s="107">
        <v>-1.06E-2</v>
      </c>
      <c r="K14" s="110">
        <v>40197</v>
      </c>
      <c r="L14" s="106">
        <v>5225.6499999999996</v>
      </c>
      <c r="M14" s="106">
        <v>5274.2</v>
      </c>
      <c r="N14" s="106">
        <v>5287.8</v>
      </c>
      <c r="O14" s="106">
        <v>5218.6499999999996</v>
      </c>
      <c r="P14" s="28" t="s">
        <v>2625</v>
      </c>
      <c r="Q14" s="107">
        <v>-9.2999999999999992E-3</v>
      </c>
      <c r="T14" s="110">
        <v>40196</v>
      </c>
      <c r="U14" s="28">
        <v>45.645000000000003</v>
      </c>
      <c r="V14">
        <v>45.784999999999997</v>
      </c>
      <c r="W14">
        <v>45.854999999999997</v>
      </c>
      <c r="X14">
        <v>45.515000000000001</v>
      </c>
      <c r="Y14" s="19">
        <v>-3.2000000000000002E-3</v>
      </c>
      <c r="AB14" s="110">
        <f t="shared" si="3"/>
        <v>40197</v>
      </c>
      <c r="AC14" s="108">
        <f t="shared" si="4"/>
        <v>5225.6499999999996</v>
      </c>
      <c r="AD14" s="28">
        <f t="shared" si="5"/>
        <v>45.76</v>
      </c>
      <c r="AE14" s="28">
        <f t="shared" si="6"/>
        <v>114.19689685314685</v>
      </c>
      <c r="AF14" s="31">
        <f t="shared" si="10"/>
        <v>-1.1816950839950269E-2</v>
      </c>
      <c r="AJ14" s="110">
        <f t="shared" si="7"/>
        <v>40198</v>
      </c>
      <c r="AK14" s="31">
        <f t="shared" si="8"/>
        <v>-1.06E-2</v>
      </c>
      <c r="AL14" s="115">
        <f t="shared" si="9"/>
        <v>-2.9347880773070711E-3</v>
      </c>
      <c r="AM14" s="100"/>
      <c r="BR14" s="18">
        <f t="shared" si="0"/>
        <v>40198</v>
      </c>
      <c r="BS14" s="6">
        <f t="shared" si="1"/>
        <v>-1.06E-2</v>
      </c>
      <c r="BT14" s="6">
        <f t="shared" si="2"/>
        <v>-8.0000000000000004E-4</v>
      </c>
    </row>
    <row r="15" spans="2:77" ht="14.45">
      <c r="B15" s="110">
        <v>40199</v>
      </c>
      <c r="C15" s="106">
        <v>1116.5</v>
      </c>
      <c r="D15" s="106">
        <v>1138.7</v>
      </c>
      <c r="E15" s="106">
        <v>1141.5999999999999</v>
      </c>
      <c r="F15" s="106">
        <v>1114.8</v>
      </c>
      <c r="G15" s="28"/>
      <c r="H15" s="107">
        <v>-1.89E-2</v>
      </c>
      <c r="K15" s="110">
        <v>40198</v>
      </c>
      <c r="L15" s="106">
        <v>5221.7</v>
      </c>
      <c r="M15" s="106">
        <v>5226.1000000000004</v>
      </c>
      <c r="N15" s="106">
        <v>5256.7</v>
      </c>
      <c r="O15" s="106">
        <v>5201.3999999999996</v>
      </c>
      <c r="P15" s="28" t="s">
        <v>2626</v>
      </c>
      <c r="Q15" s="107">
        <v>-8.0000000000000004E-4</v>
      </c>
      <c r="T15" s="110">
        <v>40197</v>
      </c>
      <c r="U15" s="28">
        <v>45.76</v>
      </c>
      <c r="V15">
        <v>45.66</v>
      </c>
      <c r="W15">
        <v>45.9</v>
      </c>
      <c r="X15">
        <v>45.36</v>
      </c>
      <c r="Y15" s="19">
        <v>2.5000000000000001E-3</v>
      </c>
      <c r="AB15" s="110">
        <f t="shared" si="3"/>
        <v>40198</v>
      </c>
      <c r="AC15" s="108">
        <f t="shared" si="4"/>
        <v>5221.7</v>
      </c>
      <c r="AD15" s="28">
        <f t="shared" si="5"/>
        <v>45.86</v>
      </c>
      <c r="AE15" s="28">
        <f t="shared" si="6"/>
        <v>113.86175316179677</v>
      </c>
      <c r="AF15" s="31">
        <f t="shared" si="10"/>
        <v>-2.9347880773070711E-3</v>
      </c>
      <c r="AJ15" s="110">
        <f t="shared" si="7"/>
        <v>40199</v>
      </c>
      <c r="AK15" s="31">
        <f t="shared" si="8"/>
        <v>-1.89E-2</v>
      </c>
      <c r="AL15" s="115">
        <f t="shared" si="9"/>
        <v>-3.2234871905598039E-2</v>
      </c>
      <c r="AM15" s="100"/>
      <c r="BR15" s="18">
        <f t="shared" si="0"/>
        <v>40199</v>
      </c>
      <c r="BS15" s="6">
        <f t="shared" si="1"/>
        <v>-1.89E-2</v>
      </c>
      <c r="BT15" s="6">
        <f t="shared" si="2"/>
        <v>-2.4400000000000002E-2</v>
      </c>
    </row>
    <row r="16" spans="2:77" ht="14.45">
      <c r="B16" s="110">
        <v>40200</v>
      </c>
      <c r="C16" s="106">
        <v>1091.8</v>
      </c>
      <c r="D16" s="106">
        <v>1115.5</v>
      </c>
      <c r="E16" s="106">
        <v>1115.5</v>
      </c>
      <c r="F16" s="106">
        <v>1090.2</v>
      </c>
      <c r="G16" s="28"/>
      <c r="H16" s="107">
        <v>-2.2100000000000002E-2</v>
      </c>
      <c r="K16" s="110">
        <v>40199</v>
      </c>
      <c r="L16" s="106">
        <v>5094.1499999999996</v>
      </c>
      <c r="M16" s="106">
        <v>5220.2</v>
      </c>
      <c r="N16" s="106">
        <v>5220.3500000000004</v>
      </c>
      <c r="O16" s="106">
        <v>5085.45</v>
      </c>
      <c r="P16" s="28" t="s">
        <v>2627</v>
      </c>
      <c r="Q16" s="107">
        <v>-2.4400000000000002E-2</v>
      </c>
      <c r="T16" s="110">
        <v>40198</v>
      </c>
      <c r="U16" s="28">
        <v>45.86</v>
      </c>
      <c r="V16">
        <v>45.8</v>
      </c>
      <c r="W16">
        <v>46.13</v>
      </c>
      <c r="X16">
        <v>45.54</v>
      </c>
      <c r="Y16" s="19">
        <v>2.2000000000000001E-3</v>
      </c>
      <c r="AB16" s="110">
        <f t="shared" si="3"/>
        <v>40199</v>
      </c>
      <c r="AC16" s="108">
        <f t="shared" si="4"/>
        <v>5094.1499999999996</v>
      </c>
      <c r="AD16" s="28">
        <f t="shared" si="5"/>
        <v>46.23</v>
      </c>
      <c r="AE16" s="28">
        <f t="shared" si="6"/>
        <v>110.19143413367942</v>
      </c>
      <c r="AF16" s="31">
        <f t="shared" si="10"/>
        <v>-3.2234871905598039E-2</v>
      </c>
      <c r="AJ16" s="110">
        <f t="shared" si="7"/>
        <v>40200</v>
      </c>
      <c r="AK16" s="31">
        <f t="shared" si="8"/>
        <v>-2.2100000000000002E-2</v>
      </c>
      <c r="AL16" s="115">
        <f t="shared" si="9"/>
        <v>-1.1308122674166587E-2</v>
      </c>
      <c r="AM16" s="100"/>
      <c r="BR16" s="18">
        <f t="shared" si="0"/>
        <v>40200</v>
      </c>
      <c r="BS16" s="6">
        <f t="shared" si="1"/>
        <v>-2.2100000000000002E-2</v>
      </c>
      <c r="BT16" s="6">
        <f t="shared" si="2"/>
        <v>-1.14E-2</v>
      </c>
    </row>
    <row r="17" spans="2:72" ht="14.45">
      <c r="B17" s="110">
        <v>40203</v>
      </c>
      <c r="C17" s="106">
        <v>1096.8</v>
      </c>
      <c r="D17" s="106">
        <v>1092.4000000000001</v>
      </c>
      <c r="E17" s="106">
        <v>1103</v>
      </c>
      <c r="F17" s="106">
        <v>1092.4000000000001</v>
      </c>
      <c r="G17" s="28"/>
      <c r="H17" s="107">
        <v>4.5999999999999999E-3</v>
      </c>
      <c r="K17" s="110">
        <v>40200</v>
      </c>
      <c r="L17" s="106">
        <v>5036</v>
      </c>
      <c r="M17" s="106">
        <v>5094.1499999999996</v>
      </c>
      <c r="N17" s="106">
        <v>5094.1499999999996</v>
      </c>
      <c r="O17" s="106">
        <v>4954.8500000000004</v>
      </c>
      <c r="P17" s="28" t="s">
        <v>2628</v>
      </c>
      <c r="Q17" s="107">
        <v>-1.14E-2</v>
      </c>
      <c r="T17" s="110">
        <v>40199</v>
      </c>
      <c r="U17" s="28">
        <v>46.23</v>
      </c>
      <c r="V17">
        <v>45.78</v>
      </c>
      <c r="W17">
        <v>46.23</v>
      </c>
      <c r="X17">
        <v>45.72</v>
      </c>
      <c r="Y17" s="19">
        <v>8.0999999999999996E-3</v>
      </c>
      <c r="AB17" s="110">
        <f t="shared" si="3"/>
        <v>40200</v>
      </c>
      <c r="AC17" s="108">
        <f t="shared" si="4"/>
        <v>5036</v>
      </c>
      <c r="AD17" s="28">
        <f t="shared" si="5"/>
        <v>46.225000000000001</v>
      </c>
      <c r="AE17" s="28">
        <f t="shared" si="6"/>
        <v>108.94537587885343</v>
      </c>
      <c r="AF17" s="31">
        <f t="shared" si="10"/>
        <v>-1.1308122674166587E-2</v>
      </c>
      <c r="AJ17" s="110">
        <f t="shared" si="7"/>
        <v>40203</v>
      </c>
      <c r="AK17" s="31">
        <f t="shared" si="8"/>
        <v>4.5999999999999999E-3</v>
      </c>
      <c r="AL17" s="115">
        <f t="shared" si="9"/>
        <v>-2.3424291385260032E-3</v>
      </c>
      <c r="AM17" s="100"/>
      <c r="BR17" s="18">
        <f t="shared" si="0"/>
        <v>40203</v>
      </c>
      <c r="BS17" s="6">
        <f t="shared" si="1"/>
        <v>4.5999999999999999E-3</v>
      </c>
      <c r="BT17" s="6">
        <f t="shared" si="2"/>
        <v>-5.5999999999999999E-3</v>
      </c>
    </row>
    <row r="18" spans="2:72" ht="14.45">
      <c r="B18" s="110">
        <v>40204</v>
      </c>
      <c r="C18" s="106">
        <v>1092.2</v>
      </c>
      <c r="D18" s="106">
        <v>1095.8</v>
      </c>
      <c r="E18" s="106">
        <v>1103.7</v>
      </c>
      <c r="F18" s="106">
        <v>1089.9000000000001</v>
      </c>
      <c r="G18" s="28"/>
      <c r="H18" s="107">
        <v>-4.1999999999999997E-3</v>
      </c>
      <c r="K18" s="110">
        <v>40203</v>
      </c>
      <c r="L18" s="106">
        <v>5007.8999999999996</v>
      </c>
      <c r="M18" s="106">
        <v>5034.55</v>
      </c>
      <c r="N18" s="106">
        <v>5035.7</v>
      </c>
      <c r="O18" s="106">
        <v>4983.05</v>
      </c>
      <c r="P18" s="28" t="s">
        <v>2629</v>
      </c>
      <c r="Q18" s="107">
        <v>-5.5999999999999999E-3</v>
      </c>
      <c r="T18" s="110">
        <v>40200</v>
      </c>
      <c r="U18" s="28">
        <v>46.225000000000001</v>
      </c>
      <c r="V18">
        <v>46.305</v>
      </c>
      <c r="W18">
        <v>46.354999999999997</v>
      </c>
      <c r="X18">
        <v>46.024999999999999</v>
      </c>
      <c r="Y18" s="19">
        <v>-1E-4</v>
      </c>
      <c r="AB18" s="110">
        <f t="shared" si="3"/>
        <v>40203</v>
      </c>
      <c r="AC18" s="108">
        <f t="shared" si="4"/>
        <v>5007.8999999999996</v>
      </c>
      <c r="AD18" s="28">
        <f t="shared" si="5"/>
        <v>46.075000000000003</v>
      </c>
      <c r="AE18" s="28">
        <f t="shared" si="6"/>
        <v>108.69017905588713</v>
      </c>
      <c r="AF18" s="31">
        <f t="shared" si="10"/>
        <v>-2.3424291385260032E-3</v>
      </c>
      <c r="AJ18" s="110">
        <f t="shared" ref="AJ18:AJ29" si="11">VLOOKUP(B19,AB:AF,1,FALSE)</f>
        <v>40205</v>
      </c>
      <c r="AK18" s="31">
        <f t="shared" ref="AK18:AK81" si="12">IFERROR(VLOOKUP(AJ18,B:H,7,FALSE),0)</f>
        <v>4.8999999999999998E-3</v>
      </c>
      <c r="AL18" s="115">
        <f t="shared" ref="AL18:AL81" si="13">IFERROR(VLOOKUP(AJ18,AB:AF,5,FALSE),0)</f>
        <v>-3.3323916732886816E-2</v>
      </c>
      <c r="AM18" s="100"/>
      <c r="BR18" s="18" t="e">
        <f t="shared" si="0"/>
        <v>#N/A</v>
      </c>
      <c r="BS18" s="6">
        <f t="shared" si="1"/>
        <v>0</v>
      </c>
      <c r="BT18" s="6">
        <f t="shared" si="2"/>
        <v>0</v>
      </c>
    </row>
    <row r="19" spans="2:72" ht="14.45">
      <c r="B19" s="110">
        <v>40205</v>
      </c>
      <c r="C19" s="106">
        <v>1097.5</v>
      </c>
      <c r="D19" s="106">
        <v>1091.9000000000001</v>
      </c>
      <c r="E19" s="106">
        <v>1099.5</v>
      </c>
      <c r="F19" s="106">
        <v>1083.0999999999999</v>
      </c>
      <c r="G19" s="28"/>
      <c r="H19" s="107">
        <v>4.8999999999999998E-3</v>
      </c>
      <c r="K19" s="110">
        <v>40205</v>
      </c>
      <c r="L19" s="106">
        <v>4853.1000000000004</v>
      </c>
      <c r="M19" s="106">
        <v>5008.5</v>
      </c>
      <c r="N19" s="106">
        <v>5008.5</v>
      </c>
      <c r="O19" s="106">
        <v>4833.05</v>
      </c>
      <c r="P19" s="28" t="s">
        <v>2630</v>
      </c>
      <c r="Q19" s="107">
        <v>-3.09E-2</v>
      </c>
      <c r="T19" s="110">
        <v>40203</v>
      </c>
      <c r="U19" s="28">
        <v>46.075000000000003</v>
      </c>
      <c r="V19">
        <v>46.174999999999997</v>
      </c>
      <c r="W19">
        <v>46.274999999999999</v>
      </c>
      <c r="X19">
        <v>46.024999999999999</v>
      </c>
      <c r="Y19" s="19">
        <v>-3.2000000000000002E-3</v>
      </c>
      <c r="AB19" s="110">
        <f t="shared" si="3"/>
        <v>40205</v>
      </c>
      <c r="AC19" s="108">
        <f t="shared" si="4"/>
        <v>4853.1000000000004</v>
      </c>
      <c r="AD19" s="28">
        <f t="shared" si="5"/>
        <v>46.19</v>
      </c>
      <c r="AE19" s="28">
        <f t="shared" si="6"/>
        <v>105.06819657934619</v>
      </c>
      <c r="AF19" s="31">
        <f t="shared" si="10"/>
        <v>-3.3323916732886816E-2</v>
      </c>
      <c r="AJ19" s="110">
        <f t="shared" si="11"/>
        <v>40206</v>
      </c>
      <c r="AK19" s="31">
        <f t="shared" si="12"/>
        <v>-1.18E-2</v>
      </c>
      <c r="AL19" s="115">
        <f t="shared" si="13"/>
        <v>1.614582376157303E-3</v>
      </c>
      <c r="AM19" s="100"/>
      <c r="BR19" s="18">
        <f t="shared" si="0"/>
        <v>40205</v>
      </c>
      <c r="BS19" s="6">
        <f t="shared" si="1"/>
        <v>4.8999999999999998E-3</v>
      </c>
      <c r="BT19" s="6">
        <f t="shared" si="2"/>
        <v>-3.09E-2</v>
      </c>
    </row>
    <row r="20" spans="2:72" ht="14.45">
      <c r="B20" s="110">
        <v>40206</v>
      </c>
      <c r="C20" s="106">
        <v>1084.5</v>
      </c>
      <c r="D20" s="106">
        <v>1096.9000000000001</v>
      </c>
      <c r="E20" s="106">
        <v>1100.2</v>
      </c>
      <c r="F20" s="106">
        <v>1078.5</v>
      </c>
      <c r="G20" s="28"/>
      <c r="H20" s="107">
        <v>-1.18E-2</v>
      </c>
      <c r="K20" s="110">
        <v>40206</v>
      </c>
      <c r="L20" s="106">
        <v>4867.25</v>
      </c>
      <c r="M20" s="106">
        <v>4863</v>
      </c>
      <c r="N20" s="106">
        <v>4929.8999999999996</v>
      </c>
      <c r="O20" s="106">
        <v>4824.95</v>
      </c>
      <c r="P20" s="28" t="s">
        <v>2631</v>
      </c>
      <c r="Q20" s="107">
        <v>2.8999999999999998E-3</v>
      </c>
      <c r="T20" s="110">
        <v>40204</v>
      </c>
      <c r="U20" s="28">
        <v>45.854999999999997</v>
      </c>
      <c r="V20">
        <v>45.994999999999997</v>
      </c>
      <c r="W20">
        <v>45.994999999999997</v>
      </c>
      <c r="X20">
        <v>45.854999999999997</v>
      </c>
      <c r="Y20" s="19">
        <v>-4.7999999999999996E-3</v>
      </c>
      <c r="AB20" s="110">
        <f t="shared" si="3"/>
        <v>40206</v>
      </c>
      <c r="AC20" s="108">
        <f t="shared" si="4"/>
        <v>4867.25</v>
      </c>
      <c r="AD20" s="28">
        <f t="shared" si="5"/>
        <v>46.25</v>
      </c>
      <c r="AE20" s="28">
        <f t="shared" si="6"/>
        <v>105.23783783783784</v>
      </c>
      <c r="AF20" s="31">
        <f t="shared" si="10"/>
        <v>1.614582376157303E-3</v>
      </c>
      <c r="AJ20" s="110">
        <f t="shared" si="11"/>
        <v>40207</v>
      </c>
      <c r="AK20" s="31">
        <f t="shared" si="12"/>
        <v>-9.7999999999999997E-3</v>
      </c>
      <c r="AL20" s="115">
        <f t="shared" si="13"/>
        <v>5.7589989840007849E-3</v>
      </c>
      <c r="AM20" s="100"/>
      <c r="BR20" s="18">
        <f t="shared" si="0"/>
        <v>40206</v>
      </c>
      <c r="BS20" s="6">
        <f t="shared" si="1"/>
        <v>-1.18E-2</v>
      </c>
      <c r="BT20" s="6">
        <f t="shared" si="2"/>
        <v>2.8999999999999998E-3</v>
      </c>
    </row>
    <row r="21" spans="2:72" ht="14.45">
      <c r="B21" s="110">
        <v>40207</v>
      </c>
      <c r="C21" s="106">
        <v>1073.9000000000001</v>
      </c>
      <c r="D21" s="106">
        <v>1087.5999999999999</v>
      </c>
      <c r="E21" s="106">
        <v>1096.5</v>
      </c>
      <c r="F21" s="106">
        <v>1071.5999999999999</v>
      </c>
      <c r="G21" s="28"/>
      <c r="H21" s="107">
        <v>-9.7999999999999997E-3</v>
      </c>
      <c r="K21" s="110">
        <v>40207</v>
      </c>
      <c r="L21" s="106">
        <v>4882.05</v>
      </c>
      <c r="M21" s="106">
        <v>4866.1499999999996</v>
      </c>
      <c r="N21" s="106">
        <v>4893.7</v>
      </c>
      <c r="O21" s="106">
        <v>4766</v>
      </c>
      <c r="P21" s="28" t="s">
        <v>2632</v>
      </c>
      <c r="Q21" s="107">
        <v>3.0000000000000001E-3</v>
      </c>
      <c r="T21" s="110">
        <v>40205</v>
      </c>
      <c r="U21" s="28">
        <v>46.19</v>
      </c>
      <c r="V21">
        <v>45.87</v>
      </c>
      <c r="W21">
        <v>46.54</v>
      </c>
      <c r="X21">
        <v>45.87</v>
      </c>
      <c r="Y21" s="19">
        <v>7.3000000000000001E-3</v>
      </c>
      <c r="AB21" s="110">
        <f t="shared" si="3"/>
        <v>40207</v>
      </c>
      <c r="AC21" s="108">
        <f t="shared" si="4"/>
        <v>4882.05</v>
      </c>
      <c r="AD21" s="28">
        <f t="shared" si="5"/>
        <v>46.125</v>
      </c>
      <c r="AE21" s="28">
        <f t="shared" si="6"/>
        <v>105.84390243902439</v>
      </c>
      <c r="AF21" s="31">
        <f t="shared" si="10"/>
        <v>5.7589989840007849E-3</v>
      </c>
      <c r="AJ21" s="110">
        <f t="shared" si="11"/>
        <v>40210</v>
      </c>
      <c r="AK21" s="31">
        <f t="shared" si="12"/>
        <v>1.4200000000000001E-2</v>
      </c>
      <c r="AL21" s="115">
        <f t="shared" si="13"/>
        <v>3.2890117134996011E-3</v>
      </c>
      <c r="AM21" s="100"/>
      <c r="BR21" s="18">
        <f t="shared" si="0"/>
        <v>40207</v>
      </c>
      <c r="BS21" s="6">
        <f t="shared" si="1"/>
        <v>-9.7999999999999997E-3</v>
      </c>
      <c r="BT21" s="6">
        <f t="shared" si="2"/>
        <v>3.0000000000000001E-3</v>
      </c>
    </row>
    <row r="22" spans="2:72" ht="14.45">
      <c r="B22" s="110">
        <v>40210</v>
      </c>
      <c r="C22" s="106">
        <v>1089.2</v>
      </c>
      <c r="D22" s="106">
        <v>1073.9000000000001</v>
      </c>
      <c r="E22" s="106">
        <v>1089.4000000000001</v>
      </c>
      <c r="F22" s="106">
        <v>1073.9000000000001</v>
      </c>
      <c r="G22" s="28"/>
      <c r="H22" s="107">
        <v>1.4200000000000001E-2</v>
      </c>
      <c r="K22" s="110">
        <v>40210</v>
      </c>
      <c r="L22" s="106">
        <v>4899.7</v>
      </c>
      <c r="M22" s="106">
        <v>4882.05</v>
      </c>
      <c r="N22" s="106">
        <v>4918.8</v>
      </c>
      <c r="O22" s="106">
        <v>4827.1499999999996</v>
      </c>
      <c r="P22" s="28" t="s">
        <v>2633</v>
      </c>
      <c r="Q22" s="107">
        <v>3.5999999999999999E-3</v>
      </c>
      <c r="T22" s="110">
        <v>40206</v>
      </c>
      <c r="U22" s="28">
        <v>46.25</v>
      </c>
      <c r="V22">
        <v>46.38</v>
      </c>
      <c r="W22">
        <v>46.47</v>
      </c>
      <c r="X22">
        <v>46.15</v>
      </c>
      <c r="Y22" s="19">
        <v>1.2999999999999999E-3</v>
      </c>
      <c r="AB22" s="110">
        <f t="shared" si="3"/>
        <v>40210</v>
      </c>
      <c r="AC22" s="108">
        <f t="shared" si="4"/>
        <v>4899.7</v>
      </c>
      <c r="AD22" s="28">
        <f t="shared" si="5"/>
        <v>46.14</v>
      </c>
      <c r="AE22" s="28">
        <f t="shared" si="6"/>
        <v>106.19202427394885</v>
      </c>
      <c r="AF22" s="31">
        <f t="shared" si="10"/>
        <v>3.2890117134996011E-3</v>
      </c>
      <c r="AJ22" s="110">
        <f t="shared" si="11"/>
        <v>40211</v>
      </c>
      <c r="AK22" s="31">
        <f t="shared" si="12"/>
        <v>1.29E-2</v>
      </c>
      <c r="AL22" s="115">
        <f t="shared" si="13"/>
        <v>-1.3884367567883138E-2</v>
      </c>
      <c r="AM22" s="100"/>
      <c r="BR22" s="18">
        <f t="shared" si="0"/>
        <v>40210</v>
      </c>
      <c r="BS22" s="6">
        <f t="shared" si="1"/>
        <v>1.4200000000000001E-2</v>
      </c>
      <c r="BT22" s="6">
        <f t="shared" si="2"/>
        <v>3.5999999999999999E-3</v>
      </c>
    </row>
    <row r="23" spans="2:72" ht="14.45">
      <c r="B23" s="110">
        <v>40211</v>
      </c>
      <c r="C23" s="106">
        <v>1103.3</v>
      </c>
      <c r="D23" s="106">
        <v>1090</v>
      </c>
      <c r="E23" s="106">
        <v>1104.7</v>
      </c>
      <c r="F23" s="106">
        <v>1088</v>
      </c>
      <c r="G23" s="28"/>
      <c r="H23" s="107">
        <v>1.29E-2</v>
      </c>
      <c r="K23" s="110">
        <v>40211</v>
      </c>
      <c r="L23" s="106">
        <v>4830.1000000000004</v>
      </c>
      <c r="M23" s="106">
        <v>4907.8500000000004</v>
      </c>
      <c r="N23" s="106">
        <v>4951.1499999999996</v>
      </c>
      <c r="O23" s="106">
        <v>4814.1000000000004</v>
      </c>
      <c r="P23" s="28" t="s">
        <v>2634</v>
      </c>
      <c r="Q23" s="107">
        <v>-1.4200000000000001E-2</v>
      </c>
      <c r="T23" s="110">
        <v>40207</v>
      </c>
      <c r="U23" s="28">
        <v>46.125</v>
      </c>
      <c r="V23">
        <v>46.274999999999999</v>
      </c>
      <c r="W23">
        <v>46.445</v>
      </c>
      <c r="X23">
        <v>46.075000000000003</v>
      </c>
      <c r="Y23" s="19">
        <v>-2.7000000000000001E-3</v>
      </c>
      <c r="AB23" s="110">
        <f t="shared" si="3"/>
        <v>40211</v>
      </c>
      <c r="AC23" s="108">
        <f t="shared" si="4"/>
        <v>4830.1000000000004</v>
      </c>
      <c r="AD23" s="28">
        <f t="shared" si="5"/>
        <v>46.125</v>
      </c>
      <c r="AE23" s="28">
        <f t="shared" si="6"/>
        <v>104.71761517615177</v>
      </c>
      <c r="AF23" s="31">
        <f t="shared" si="10"/>
        <v>-1.3884367567883138E-2</v>
      </c>
      <c r="AJ23" s="110">
        <f t="shared" si="11"/>
        <v>40212</v>
      </c>
      <c r="AK23" s="31">
        <f t="shared" si="12"/>
        <v>-5.4000000000000003E-3</v>
      </c>
      <c r="AL23" s="115">
        <f t="shared" si="13"/>
        <v>2.5512483035833089E-2</v>
      </c>
      <c r="AM23" s="100"/>
      <c r="BR23" s="18">
        <f t="shared" si="0"/>
        <v>40211</v>
      </c>
      <c r="BS23" s="6">
        <f t="shared" si="1"/>
        <v>1.29E-2</v>
      </c>
      <c r="BT23" s="6">
        <f t="shared" si="2"/>
        <v>-1.4200000000000001E-2</v>
      </c>
    </row>
    <row r="24" spans="2:72" ht="14.45">
      <c r="B24" s="110">
        <v>40212</v>
      </c>
      <c r="C24" s="106">
        <v>1097.3</v>
      </c>
      <c r="D24" s="106">
        <v>1100.7</v>
      </c>
      <c r="E24" s="106">
        <v>1102.7</v>
      </c>
      <c r="F24" s="106">
        <v>1094</v>
      </c>
      <c r="G24" s="28"/>
      <c r="H24" s="107">
        <v>-5.4000000000000003E-3</v>
      </c>
      <c r="K24" s="110">
        <v>40212</v>
      </c>
      <c r="L24" s="106">
        <v>4931.8500000000004</v>
      </c>
      <c r="M24" s="106">
        <v>4831</v>
      </c>
      <c r="N24" s="106">
        <v>4949.1499999999996</v>
      </c>
      <c r="O24" s="106">
        <v>4831</v>
      </c>
      <c r="P24" s="28" t="s">
        <v>2635</v>
      </c>
      <c r="Q24" s="107">
        <v>2.1100000000000001E-2</v>
      </c>
      <c r="T24" s="110">
        <v>40210</v>
      </c>
      <c r="U24" s="28">
        <v>46.14</v>
      </c>
      <c r="V24">
        <v>46.16</v>
      </c>
      <c r="W24">
        <v>46.45</v>
      </c>
      <c r="X24">
        <v>46.03</v>
      </c>
      <c r="Y24" s="19">
        <v>2.9999999999999997E-4</v>
      </c>
      <c r="AB24" s="110">
        <f t="shared" si="3"/>
        <v>40212</v>
      </c>
      <c r="AC24" s="108">
        <f t="shared" si="4"/>
        <v>4931.8500000000004</v>
      </c>
      <c r="AD24" s="28">
        <f t="shared" si="5"/>
        <v>45.924999999999997</v>
      </c>
      <c r="AE24" s="28">
        <f t="shared" si="6"/>
        <v>107.38922155688624</v>
      </c>
      <c r="AF24" s="31">
        <f t="shared" si="10"/>
        <v>2.5512483035833089E-2</v>
      </c>
      <c r="AJ24" s="110">
        <f t="shared" si="11"/>
        <v>40213</v>
      </c>
      <c r="AK24" s="31">
        <f t="shared" si="12"/>
        <v>-3.1199999999999999E-2</v>
      </c>
      <c r="AL24" s="115">
        <f t="shared" si="13"/>
        <v>-2.4126337382437524E-2</v>
      </c>
      <c r="AM24" s="100"/>
      <c r="BR24" s="18">
        <f t="shared" si="0"/>
        <v>40212</v>
      </c>
      <c r="BS24" s="6">
        <f t="shared" si="1"/>
        <v>-5.4000000000000003E-3</v>
      </c>
      <c r="BT24" s="6">
        <f t="shared" si="2"/>
        <v>2.1100000000000001E-2</v>
      </c>
    </row>
    <row r="25" spans="2:72" ht="14.45">
      <c r="B25" s="110">
        <v>40213</v>
      </c>
      <c r="C25" s="106">
        <v>1063.0999999999999</v>
      </c>
      <c r="D25" s="106">
        <v>1097.2</v>
      </c>
      <c r="E25" s="106">
        <v>1097.2</v>
      </c>
      <c r="F25" s="106">
        <v>1062.8</v>
      </c>
      <c r="G25" s="28"/>
      <c r="H25" s="107">
        <v>-3.1199999999999999E-2</v>
      </c>
      <c r="K25" s="110">
        <v>40213</v>
      </c>
      <c r="L25" s="106">
        <v>4845.3500000000004</v>
      </c>
      <c r="M25" s="106">
        <v>4931.3</v>
      </c>
      <c r="N25" s="106">
        <v>4931.3</v>
      </c>
      <c r="O25" s="106">
        <v>4832.3500000000004</v>
      </c>
      <c r="P25" s="28" t="s">
        <v>2636</v>
      </c>
      <c r="Q25" s="107">
        <v>-1.7500000000000002E-2</v>
      </c>
      <c r="T25" s="110">
        <v>40211</v>
      </c>
      <c r="U25" s="28">
        <v>46.125</v>
      </c>
      <c r="V25">
        <v>46.075000000000003</v>
      </c>
      <c r="W25">
        <v>46.335000000000001</v>
      </c>
      <c r="X25">
        <v>45.954999999999998</v>
      </c>
      <c r="Y25" s="19">
        <v>-2.9999999999999997E-4</v>
      </c>
      <c r="AB25" s="110">
        <f t="shared" si="3"/>
        <v>40213</v>
      </c>
      <c r="AC25" s="108">
        <f t="shared" si="4"/>
        <v>4845.3500000000004</v>
      </c>
      <c r="AD25" s="28">
        <f t="shared" si="5"/>
        <v>46.234999999999999</v>
      </c>
      <c r="AE25" s="28">
        <f t="shared" si="6"/>
        <v>104.79831296636748</v>
      </c>
      <c r="AF25" s="31">
        <f t="shared" si="10"/>
        <v>-2.4126337382437524E-2</v>
      </c>
      <c r="AJ25" s="110">
        <f t="shared" si="11"/>
        <v>40214</v>
      </c>
      <c r="AK25" s="31">
        <f t="shared" si="12"/>
        <v>2.8999999999999998E-3</v>
      </c>
      <c r="AL25" s="115">
        <f t="shared" si="13"/>
        <v>-3.4708734645266692E-2</v>
      </c>
      <c r="AM25" s="100"/>
      <c r="BR25" s="18">
        <f t="shared" si="0"/>
        <v>40213</v>
      </c>
      <c r="BS25" s="6">
        <f t="shared" si="1"/>
        <v>-3.1199999999999999E-2</v>
      </c>
      <c r="BT25" s="6">
        <f t="shared" si="2"/>
        <v>-1.7500000000000002E-2</v>
      </c>
    </row>
    <row r="26" spans="2:72" ht="14.45">
      <c r="B26" s="110">
        <v>40214</v>
      </c>
      <c r="C26" s="106">
        <v>1066.2</v>
      </c>
      <c r="D26" s="106">
        <v>1064.0999999999999</v>
      </c>
      <c r="E26" s="106">
        <v>1067.0999999999999</v>
      </c>
      <c r="F26" s="106">
        <v>1044.5</v>
      </c>
      <c r="G26" s="28"/>
      <c r="H26" s="107">
        <v>2.8999999999999998E-3</v>
      </c>
      <c r="K26" s="110">
        <v>40214</v>
      </c>
      <c r="L26" s="106">
        <v>4718.6499999999996</v>
      </c>
      <c r="M26" s="106">
        <v>4819.6499999999996</v>
      </c>
      <c r="N26" s="106">
        <v>4827</v>
      </c>
      <c r="O26" s="106">
        <v>4692.3500000000004</v>
      </c>
      <c r="P26" s="28" t="s">
        <v>2637</v>
      </c>
      <c r="Q26" s="107">
        <v>-2.6100000000000002E-2</v>
      </c>
      <c r="T26" s="110">
        <v>40212</v>
      </c>
      <c r="U26" s="28">
        <v>45.924999999999997</v>
      </c>
      <c r="V26">
        <v>46.045000000000002</v>
      </c>
      <c r="W26">
        <v>46.155000000000001</v>
      </c>
      <c r="X26">
        <v>45.924999999999997</v>
      </c>
      <c r="Y26" s="19">
        <v>-4.3E-3</v>
      </c>
      <c r="AB26" s="110">
        <f t="shared" si="3"/>
        <v>40214</v>
      </c>
      <c r="AC26" s="108">
        <f t="shared" si="4"/>
        <v>4718.6499999999996</v>
      </c>
      <c r="AD26" s="28">
        <f t="shared" si="5"/>
        <v>46.645000000000003</v>
      </c>
      <c r="AE26" s="28">
        <f t="shared" si="6"/>
        <v>101.16089613034622</v>
      </c>
      <c r="AF26" s="31">
        <f t="shared" si="10"/>
        <v>-3.4708734645266692E-2</v>
      </c>
      <c r="AJ26" s="110">
        <f t="shared" si="11"/>
        <v>40217</v>
      </c>
      <c r="AK26" s="31">
        <f t="shared" si="12"/>
        <v>-8.8999999999999999E-3</v>
      </c>
      <c r="AL26" s="115">
        <f t="shared" si="13"/>
        <v>4.5406954551980849E-3</v>
      </c>
      <c r="AM26" s="100"/>
      <c r="BR26" s="18">
        <f t="shared" si="0"/>
        <v>40214</v>
      </c>
      <c r="BS26" s="6">
        <f t="shared" si="1"/>
        <v>2.8999999999999998E-3</v>
      </c>
      <c r="BT26" s="6">
        <f t="shared" si="2"/>
        <v>-2.6100000000000002E-2</v>
      </c>
    </row>
    <row r="27" spans="2:72" ht="14.45">
      <c r="B27" s="110">
        <v>40217</v>
      </c>
      <c r="C27" s="106">
        <v>1056.7</v>
      </c>
      <c r="D27" s="106">
        <v>1065.5</v>
      </c>
      <c r="E27" s="106">
        <v>1071.2</v>
      </c>
      <c r="F27" s="106">
        <v>1056.5</v>
      </c>
      <c r="G27" s="28"/>
      <c r="H27" s="107">
        <v>-8.8999999999999999E-3</v>
      </c>
      <c r="K27" s="110">
        <v>40215</v>
      </c>
      <c r="L27" s="106">
        <v>4757.25</v>
      </c>
      <c r="M27" s="106">
        <v>4712.75</v>
      </c>
      <c r="N27" s="106">
        <v>4768.1499999999996</v>
      </c>
      <c r="O27" s="106">
        <v>4712.75</v>
      </c>
      <c r="P27" s="28" t="s">
        <v>2638</v>
      </c>
      <c r="Q27" s="107">
        <v>8.2000000000000007E-3</v>
      </c>
      <c r="T27" s="110">
        <v>40213</v>
      </c>
      <c r="U27" s="28">
        <v>46.234999999999999</v>
      </c>
      <c r="V27">
        <v>45.994999999999997</v>
      </c>
      <c r="W27">
        <v>46.284999999999997</v>
      </c>
      <c r="X27">
        <v>45.784999999999997</v>
      </c>
      <c r="Y27" s="19">
        <v>6.7999999999999996E-3</v>
      </c>
      <c r="AB27" s="110">
        <f>VLOOKUP(K27,T:Y,1,TRUE)</f>
        <v>40214</v>
      </c>
      <c r="AC27" s="108">
        <f t="shared" ref="AC27:AC90" si="14">IFERROR(VLOOKUP(AB27,K:Q,2,FALSE),0)</f>
        <v>4718.6499999999996</v>
      </c>
      <c r="AD27" s="28">
        <f t="shared" ref="AD27:AD90" si="15">VLOOKUP(AB27,T:Y,2,FALSE)</f>
        <v>46.645000000000003</v>
      </c>
      <c r="AE27" s="28">
        <f t="shared" ref="AE27:AE67" si="16">AC27/AD27</f>
        <v>101.16089613034622</v>
      </c>
      <c r="AF27" s="31">
        <f t="shared" ref="AF27:AF68" si="17">AE27/AE26-1</f>
        <v>0</v>
      </c>
      <c r="AJ27" s="110">
        <f t="shared" si="11"/>
        <v>40218</v>
      </c>
      <c r="AK27" s="31">
        <f t="shared" si="12"/>
        <v>1.3100000000000001E-2</v>
      </c>
      <c r="AL27" s="115">
        <f t="shared" si="13"/>
        <v>1.6320613029696229E-2</v>
      </c>
      <c r="AM27" s="100"/>
      <c r="BR27" s="18">
        <f t="shared" si="0"/>
        <v>40217</v>
      </c>
      <c r="BS27" s="6">
        <f t="shared" si="1"/>
        <v>-8.8999999999999999E-3</v>
      </c>
      <c r="BT27" s="6">
        <f t="shared" si="2"/>
        <v>6.9999999999999999E-4</v>
      </c>
    </row>
    <row r="28" spans="2:72" ht="14.45">
      <c r="B28" s="110">
        <v>40218</v>
      </c>
      <c r="C28" s="106">
        <v>1070.5</v>
      </c>
      <c r="D28" s="106">
        <v>1060.0999999999999</v>
      </c>
      <c r="E28" s="106">
        <v>1079.3</v>
      </c>
      <c r="F28" s="106">
        <v>1060.0999999999999</v>
      </c>
      <c r="G28" s="28"/>
      <c r="H28" s="107">
        <v>1.3100000000000001E-2</v>
      </c>
      <c r="K28" s="110">
        <v>40217</v>
      </c>
      <c r="L28" s="106">
        <v>4760.3999999999996</v>
      </c>
      <c r="M28" s="106">
        <v>4755.3500000000004</v>
      </c>
      <c r="N28" s="106">
        <v>4799.05</v>
      </c>
      <c r="O28" s="106">
        <v>4675.3999999999996</v>
      </c>
      <c r="P28" s="28" t="s">
        <v>2639</v>
      </c>
      <c r="Q28" s="107">
        <v>6.9999999999999999E-4</v>
      </c>
      <c r="T28" s="110">
        <v>40214</v>
      </c>
      <c r="U28" s="28">
        <v>46.645000000000003</v>
      </c>
      <c r="V28">
        <v>46.274999999999999</v>
      </c>
      <c r="W28">
        <v>46.774999999999999</v>
      </c>
      <c r="X28">
        <v>46.075000000000003</v>
      </c>
      <c r="Y28" s="19">
        <v>8.8999999999999999E-3</v>
      </c>
      <c r="AB28" s="110">
        <f t="shared" ref="AB28:AB91" si="18">VLOOKUP(K28,T:Y,1,FALSE)</f>
        <v>40217</v>
      </c>
      <c r="AC28" s="108">
        <f t="shared" si="14"/>
        <v>4760.3999999999996</v>
      </c>
      <c r="AD28" s="28">
        <f t="shared" si="15"/>
        <v>46.844999999999999</v>
      </c>
      <c r="AE28" s="28">
        <f t="shared" si="16"/>
        <v>101.62023695164905</v>
      </c>
      <c r="AF28" s="31">
        <f t="shared" si="17"/>
        <v>4.5406954551980849E-3</v>
      </c>
      <c r="AJ28" s="110">
        <f t="shared" si="11"/>
        <v>40219</v>
      </c>
      <c r="AK28" s="31">
        <f t="shared" si="12"/>
        <v>-2.2000000000000001E-3</v>
      </c>
      <c r="AL28" s="115">
        <f t="shared" si="13"/>
        <v>-6.540404521365395E-3</v>
      </c>
      <c r="AM28" s="100"/>
      <c r="BR28" s="18">
        <f t="shared" si="0"/>
        <v>40218</v>
      </c>
      <c r="BS28" s="6">
        <f t="shared" si="1"/>
        <v>1.3100000000000001E-2</v>
      </c>
      <c r="BT28" s="6">
        <f t="shared" si="2"/>
        <v>6.7999999999999996E-3</v>
      </c>
    </row>
    <row r="29" spans="2:72" ht="14.45">
      <c r="B29" s="110">
        <v>40219</v>
      </c>
      <c r="C29" s="106">
        <v>1068.0999999999999</v>
      </c>
      <c r="D29" s="106">
        <v>1069.7</v>
      </c>
      <c r="E29" s="106">
        <v>1073.7</v>
      </c>
      <c r="F29" s="106">
        <v>1059.3</v>
      </c>
      <c r="G29" s="28"/>
      <c r="H29" s="107">
        <v>-2.2000000000000001E-3</v>
      </c>
      <c r="K29" s="110">
        <v>40218</v>
      </c>
      <c r="L29" s="106">
        <v>4792.6499999999996</v>
      </c>
      <c r="M29" s="106">
        <v>4760.55</v>
      </c>
      <c r="N29" s="106">
        <v>4810.3999999999996</v>
      </c>
      <c r="O29" s="106">
        <v>4739.3500000000004</v>
      </c>
      <c r="P29" s="28" t="s">
        <v>2640</v>
      </c>
      <c r="Q29" s="107">
        <v>6.7999999999999996E-3</v>
      </c>
      <c r="T29" s="110">
        <v>40217</v>
      </c>
      <c r="U29" s="28">
        <v>46.844999999999999</v>
      </c>
      <c r="V29">
        <v>46.555</v>
      </c>
      <c r="W29">
        <v>46.89</v>
      </c>
      <c r="X29">
        <v>46.395000000000003</v>
      </c>
      <c r="Y29" s="19">
        <v>4.3E-3</v>
      </c>
      <c r="AB29" s="110">
        <f t="shared" si="18"/>
        <v>40218</v>
      </c>
      <c r="AC29" s="108">
        <f t="shared" si="14"/>
        <v>4792.6499999999996</v>
      </c>
      <c r="AD29" s="28">
        <f t="shared" si="15"/>
        <v>46.405000000000001</v>
      </c>
      <c r="AE29" s="28">
        <f t="shared" si="16"/>
        <v>103.27874151492296</v>
      </c>
      <c r="AF29" s="31">
        <f t="shared" si="17"/>
        <v>1.6320613029696229E-2</v>
      </c>
      <c r="AJ29" s="110">
        <f t="shared" si="11"/>
        <v>40220</v>
      </c>
      <c r="AK29" s="31">
        <f t="shared" si="12"/>
        <v>9.7000000000000003E-3</v>
      </c>
      <c r="AL29" s="115">
        <f t="shared" si="13"/>
        <v>1.4859850176133449E-2</v>
      </c>
      <c r="AM29" s="100"/>
      <c r="BR29" s="18">
        <f t="shared" si="0"/>
        <v>40219</v>
      </c>
      <c r="BS29" s="6">
        <f t="shared" si="1"/>
        <v>-2.2000000000000001E-3</v>
      </c>
      <c r="BT29" s="6">
        <f t="shared" si="2"/>
        <v>-7.4000000000000003E-3</v>
      </c>
    </row>
    <row r="30" spans="2:72" ht="14.45">
      <c r="B30" s="110">
        <v>40220</v>
      </c>
      <c r="C30" s="106">
        <v>1078.5</v>
      </c>
      <c r="D30" s="106">
        <v>1067.0999999999999</v>
      </c>
      <c r="E30" s="106">
        <v>1080</v>
      </c>
      <c r="F30" s="106">
        <v>1060.5999999999999</v>
      </c>
      <c r="G30" s="28"/>
      <c r="H30" s="107">
        <v>9.7000000000000003E-3</v>
      </c>
      <c r="K30" s="110">
        <v>40219</v>
      </c>
      <c r="L30" s="106">
        <v>4757.2</v>
      </c>
      <c r="M30" s="106">
        <v>4793</v>
      </c>
      <c r="N30" s="106">
        <v>4826.8500000000004</v>
      </c>
      <c r="O30" s="106">
        <v>4748.1000000000004</v>
      </c>
      <c r="P30" s="28" t="s">
        <v>2641</v>
      </c>
      <c r="Q30" s="107">
        <v>-7.4000000000000003E-3</v>
      </c>
      <c r="T30" s="110">
        <v>40218</v>
      </c>
      <c r="U30" s="28">
        <v>46.405000000000001</v>
      </c>
      <c r="V30">
        <v>46.765000000000001</v>
      </c>
      <c r="W30">
        <v>46.814999999999998</v>
      </c>
      <c r="X30">
        <v>46.384999999999998</v>
      </c>
      <c r="Y30" s="19">
        <v>-9.4000000000000004E-3</v>
      </c>
      <c r="AB30" s="110">
        <f t="shared" si="18"/>
        <v>40219</v>
      </c>
      <c r="AC30" s="108">
        <f t="shared" si="14"/>
        <v>4757.2</v>
      </c>
      <c r="AD30" s="28">
        <f t="shared" si="15"/>
        <v>46.365000000000002</v>
      </c>
      <c r="AE30" s="28">
        <f t="shared" si="16"/>
        <v>102.60325676695783</v>
      </c>
      <c r="AF30" s="31">
        <f t="shared" si="17"/>
        <v>-6.540404521365395E-3</v>
      </c>
      <c r="AJ30" s="110">
        <f t="shared" ref="AJ30:AJ38" si="19">VLOOKUP(B32,AB:AF,1,FALSE)</f>
        <v>40225</v>
      </c>
      <c r="AK30" s="31">
        <f t="shared" si="12"/>
        <v>1.7999999999999999E-2</v>
      </c>
      <c r="AL30" s="115">
        <f t="shared" si="13"/>
        <v>2.0005468506123947E-2</v>
      </c>
      <c r="AM30" s="100"/>
      <c r="BR30" s="18">
        <f t="shared" si="0"/>
        <v>40220</v>
      </c>
      <c r="BS30" s="6">
        <f t="shared" si="1"/>
        <v>9.7000000000000003E-3</v>
      </c>
      <c r="BT30" s="6">
        <f t="shared" si="2"/>
        <v>1.46E-2</v>
      </c>
    </row>
    <row r="31" spans="2:72" ht="14.45">
      <c r="B31" s="110">
        <v>40221</v>
      </c>
      <c r="C31" s="106">
        <v>1075.5</v>
      </c>
      <c r="D31" s="106">
        <v>1076</v>
      </c>
      <c r="E31" s="106">
        <v>1077.8</v>
      </c>
      <c r="F31" s="106">
        <v>1063</v>
      </c>
      <c r="G31" s="28"/>
      <c r="H31" s="107">
        <v>-2.8E-3</v>
      </c>
      <c r="K31" s="110">
        <v>40220</v>
      </c>
      <c r="L31" s="106">
        <v>4826.8500000000004</v>
      </c>
      <c r="M31" s="106">
        <v>4757.25</v>
      </c>
      <c r="N31" s="106">
        <v>4843.8</v>
      </c>
      <c r="O31" s="106">
        <v>4757.25</v>
      </c>
      <c r="P31" s="28" t="s">
        <v>2642</v>
      </c>
      <c r="Q31" s="107">
        <v>1.46E-2</v>
      </c>
      <c r="T31" s="110">
        <v>40219</v>
      </c>
      <c r="U31" s="28">
        <v>46.365000000000002</v>
      </c>
      <c r="V31">
        <v>46.314999999999998</v>
      </c>
      <c r="W31">
        <v>46.685000000000002</v>
      </c>
      <c r="X31">
        <v>46.204999999999998</v>
      </c>
      <c r="Y31" s="19">
        <v>-8.9999999999999998E-4</v>
      </c>
      <c r="AB31" s="110">
        <f t="shared" si="18"/>
        <v>40220</v>
      </c>
      <c r="AC31" s="108">
        <f t="shared" si="14"/>
        <v>4826.8500000000004</v>
      </c>
      <c r="AD31" s="28">
        <f t="shared" si="15"/>
        <v>46.354999999999997</v>
      </c>
      <c r="AE31" s="28">
        <f t="shared" si="16"/>
        <v>104.12792579009817</v>
      </c>
      <c r="AF31" s="31">
        <f t="shared" si="17"/>
        <v>1.4859850176133449E-2</v>
      </c>
      <c r="AJ31" s="110">
        <f t="shared" si="19"/>
        <v>40226</v>
      </c>
      <c r="AK31" s="31">
        <f t="shared" si="12"/>
        <v>4.1999999999999997E-3</v>
      </c>
      <c r="AL31" s="115">
        <f t="shared" si="13"/>
        <v>7.1744490154381779E-3</v>
      </c>
      <c r="AM31" s="100"/>
      <c r="BR31" s="18" t="e">
        <f t="shared" si="0"/>
        <v>#N/A</v>
      </c>
      <c r="BS31" s="6">
        <f t="shared" si="1"/>
        <v>0</v>
      </c>
      <c r="BT31" s="6">
        <f t="shared" si="2"/>
        <v>0</v>
      </c>
    </row>
    <row r="32" spans="2:72" ht="14.45">
      <c r="B32" s="110">
        <v>40225</v>
      </c>
      <c r="C32" s="106">
        <v>1094.9000000000001</v>
      </c>
      <c r="D32" s="106">
        <v>1079.0999999999999</v>
      </c>
      <c r="E32" s="106">
        <v>1095.7</v>
      </c>
      <c r="F32" s="106">
        <v>1079.0999999999999</v>
      </c>
      <c r="G32" s="28"/>
      <c r="H32" s="107">
        <v>1.7999999999999999E-2</v>
      </c>
      <c r="K32" s="110">
        <v>40224</v>
      </c>
      <c r="L32" s="106">
        <v>4801.95</v>
      </c>
      <c r="M32" s="106">
        <v>4827.8999999999996</v>
      </c>
      <c r="N32" s="106">
        <v>4845.6000000000004</v>
      </c>
      <c r="O32" s="106">
        <v>4783.8999999999996</v>
      </c>
      <c r="P32" s="28" t="s">
        <v>2643</v>
      </c>
      <c r="Q32" s="107">
        <v>-5.1999999999999998E-3</v>
      </c>
      <c r="T32" s="110">
        <v>40220</v>
      </c>
      <c r="U32" s="28">
        <v>46.354999999999997</v>
      </c>
      <c r="V32">
        <v>46.354999999999997</v>
      </c>
      <c r="W32">
        <v>46.524999999999999</v>
      </c>
      <c r="X32">
        <v>46.325000000000003</v>
      </c>
      <c r="Y32" s="19">
        <v>-2.0000000000000001E-4</v>
      </c>
      <c r="AB32" s="110">
        <f t="shared" si="18"/>
        <v>40224</v>
      </c>
      <c r="AC32" s="108">
        <f t="shared" si="14"/>
        <v>4801.95</v>
      </c>
      <c r="AD32" s="28">
        <f t="shared" si="15"/>
        <v>46.354999999999997</v>
      </c>
      <c r="AE32" s="28">
        <f t="shared" si="16"/>
        <v>103.59076690756122</v>
      </c>
      <c r="AF32" s="31">
        <f t="shared" si="17"/>
        <v>-5.1586438360422537E-3</v>
      </c>
      <c r="AJ32" s="110">
        <f t="shared" si="19"/>
        <v>40227</v>
      </c>
      <c r="AK32" s="31">
        <f t="shared" si="12"/>
        <v>6.6E-3</v>
      </c>
      <c r="AL32" s="115">
        <f t="shared" si="13"/>
        <v>-7.0621840835872751E-3</v>
      </c>
      <c r="AM32" s="100"/>
      <c r="BR32" s="18">
        <f t="shared" si="0"/>
        <v>40225</v>
      </c>
      <c r="BS32" s="6">
        <f t="shared" si="1"/>
        <v>1.7999999999999999E-2</v>
      </c>
      <c r="BT32" s="6">
        <f t="shared" si="2"/>
        <v>1.12E-2</v>
      </c>
    </row>
    <row r="33" spans="2:72" ht="14.45">
      <c r="B33" s="110">
        <v>40226</v>
      </c>
      <c r="C33" s="106">
        <v>1099.5</v>
      </c>
      <c r="D33" s="106">
        <v>1096.0999999999999</v>
      </c>
      <c r="E33" s="106">
        <v>1101</v>
      </c>
      <c r="F33" s="106">
        <v>1094.7</v>
      </c>
      <c r="G33" s="28"/>
      <c r="H33" s="107">
        <v>4.1999999999999997E-3</v>
      </c>
      <c r="K33" s="110">
        <v>40225</v>
      </c>
      <c r="L33" s="106">
        <v>4855.75</v>
      </c>
      <c r="M33" s="106">
        <v>4801.8</v>
      </c>
      <c r="N33" s="106">
        <v>4880</v>
      </c>
      <c r="O33" s="106">
        <v>4791.3500000000004</v>
      </c>
      <c r="P33" s="28" t="s">
        <v>2644</v>
      </c>
      <c r="Q33" s="107">
        <v>1.12E-2</v>
      </c>
      <c r="T33" s="110">
        <v>40221</v>
      </c>
      <c r="U33" s="28">
        <v>46.424999999999997</v>
      </c>
      <c r="V33">
        <v>46.445</v>
      </c>
      <c r="W33">
        <v>46.515000000000001</v>
      </c>
      <c r="X33">
        <v>46.185000000000002</v>
      </c>
      <c r="Y33" s="19">
        <v>1.5E-3</v>
      </c>
      <c r="AB33" s="110">
        <f t="shared" si="18"/>
        <v>40225</v>
      </c>
      <c r="AC33" s="108">
        <f t="shared" si="14"/>
        <v>4855.75</v>
      </c>
      <c r="AD33" s="28">
        <f t="shared" si="15"/>
        <v>45.954999999999998</v>
      </c>
      <c r="AE33" s="28">
        <f t="shared" si="16"/>
        <v>105.66314873245567</v>
      </c>
      <c r="AF33" s="31">
        <f t="shared" si="17"/>
        <v>2.0005468506123947E-2</v>
      </c>
      <c r="AJ33" s="110">
        <f t="shared" si="19"/>
        <v>40228</v>
      </c>
      <c r="AK33" s="31">
        <f t="shared" si="12"/>
        <v>2.2000000000000001E-3</v>
      </c>
      <c r="AL33" s="115">
        <f t="shared" si="13"/>
        <v>-6.9419325898033568E-3</v>
      </c>
      <c r="AM33" s="100"/>
      <c r="BR33" s="18">
        <f t="shared" si="0"/>
        <v>40226</v>
      </c>
      <c r="BS33" s="6">
        <f t="shared" si="1"/>
        <v>4.1999999999999997E-3</v>
      </c>
      <c r="BT33" s="6">
        <f t="shared" si="2"/>
        <v>1.2E-2</v>
      </c>
    </row>
    <row r="34" spans="2:72" ht="14.45">
      <c r="B34" s="110">
        <v>40227</v>
      </c>
      <c r="C34" s="106">
        <v>1106.8</v>
      </c>
      <c r="D34" s="106">
        <v>1099</v>
      </c>
      <c r="E34" s="106">
        <v>1108.2</v>
      </c>
      <c r="F34" s="106">
        <v>1097.5</v>
      </c>
      <c r="G34" s="28"/>
      <c r="H34" s="107">
        <v>6.6E-3</v>
      </c>
      <c r="K34" s="110">
        <v>40226</v>
      </c>
      <c r="L34" s="106">
        <v>4914</v>
      </c>
      <c r="M34" s="106">
        <v>4858.6499999999996</v>
      </c>
      <c r="N34" s="106">
        <v>4929.7</v>
      </c>
      <c r="O34" s="106">
        <v>4857.6000000000004</v>
      </c>
      <c r="P34" s="28" t="s">
        <v>2645</v>
      </c>
      <c r="Q34" s="107">
        <v>1.2E-2</v>
      </c>
      <c r="T34" s="110">
        <v>40224</v>
      </c>
      <c r="U34" s="28">
        <v>46.354999999999997</v>
      </c>
      <c r="V34">
        <v>46.325000000000003</v>
      </c>
      <c r="W34">
        <v>46.465000000000003</v>
      </c>
      <c r="X34">
        <v>46.255000000000003</v>
      </c>
      <c r="Y34" s="19">
        <v>-1.5E-3</v>
      </c>
      <c r="AB34" s="110">
        <f t="shared" si="18"/>
        <v>40226</v>
      </c>
      <c r="AC34" s="108">
        <f t="shared" si="14"/>
        <v>4914</v>
      </c>
      <c r="AD34" s="28">
        <f t="shared" si="15"/>
        <v>46.174999999999997</v>
      </c>
      <c r="AE34" s="28">
        <f t="shared" si="16"/>
        <v>106.42122360584733</v>
      </c>
      <c r="AF34" s="31">
        <f t="shared" si="17"/>
        <v>7.1744490154381779E-3</v>
      </c>
      <c r="AJ34" s="110">
        <f t="shared" si="19"/>
        <v>40231</v>
      </c>
      <c r="AK34" s="31">
        <f t="shared" si="12"/>
        <v>-1.1000000000000001E-3</v>
      </c>
      <c r="AL34" s="115">
        <f t="shared" si="13"/>
        <v>3.3515554953686966E-3</v>
      </c>
      <c r="AM34" s="100"/>
      <c r="BR34" s="18">
        <f t="shared" si="0"/>
        <v>40227</v>
      </c>
      <c r="BS34" s="6">
        <f t="shared" si="1"/>
        <v>6.6E-3</v>
      </c>
      <c r="BT34" s="6">
        <f t="shared" si="2"/>
        <v>-5.3E-3</v>
      </c>
    </row>
    <row r="35" spans="2:72" ht="14.45">
      <c r="B35" s="110">
        <v>40228</v>
      </c>
      <c r="C35" s="106">
        <v>1109.2</v>
      </c>
      <c r="D35" s="106">
        <v>1105.5</v>
      </c>
      <c r="E35" s="106">
        <v>1112.4000000000001</v>
      </c>
      <c r="F35" s="106">
        <v>1100.8</v>
      </c>
      <c r="G35" s="28"/>
      <c r="H35" s="107">
        <v>2.2000000000000001E-3</v>
      </c>
      <c r="K35" s="110">
        <v>40227</v>
      </c>
      <c r="L35" s="106">
        <v>4887.75</v>
      </c>
      <c r="M35" s="106">
        <v>4915.1000000000004</v>
      </c>
      <c r="N35" s="106">
        <v>4922.05</v>
      </c>
      <c r="O35" s="106">
        <v>4873.7</v>
      </c>
      <c r="P35" s="28" t="s">
        <v>2646</v>
      </c>
      <c r="Q35" s="107">
        <v>-5.3E-3</v>
      </c>
      <c r="T35" s="110">
        <v>40225</v>
      </c>
      <c r="U35" s="28">
        <v>45.954999999999998</v>
      </c>
      <c r="V35">
        <v>46.354999999999997</v>
      </c>
      <c r="W35">
        <v>46.314999999999998</v>
      </c>
      <c r="X35">
        <v>45.954999999999998</v>
      </c>
      <c r="Y35" s="19">
        <v>-8.6E-3</v>
      </c>
      <c r="AB35" s="110">
        <f t="shared" si="18"/>
        <v>40227</v>
      </c>
      <c r="AC35" s="108">
        <f t="shared" si="14"/>
        <v>4887.75</v>
      </c>
      <c r="AD35" s="28">
        <f t="shared" si="15"/>
        <v>46.255000000000003</v>
      </c>
      <c r="AE35" s="28">
        <f t="shared" si="16"/>
        <v>105.66965733434223</v>
      </c>
      <c r="AF35" s="31">
        <f t="shared" si="17"/>
        <v>-7.0621840835872751E-3</v>
      </c>
      <c r="AJ35" s="110">
        <f t="shared" si="19"/>
        <v>40232</v>
      </c>
      <c r="AK35" s="31">
        <f t="shared" si="12"/>
        <v>-1.21E-2</v>
      </c>
      <c r="AL35" s="115">
        <f t="shared" si="13"/>
        <v>-4.3987802958656008E-4</v>
      </c>
      <c r="AM35" s="100"/>
      <c r="BR35" s="18">
        <f t="shared" si="0"/>
        <v>40228</v>
      </c>
      <c r="BS35" s="6">
        <f t="shared" si="1"/>
        <v>2.2000000000000001E-3</v>
      </c>
      <c r="BT35" s="6">
        <f t="shared" si="2"/>
        <v>-8.8000000000000005E-3</v>
      </c>
    </row>
    <row r="36" spans="2:72" ht="14.45">
      <c r="B36" s="110">
        <v>40231</v>
      </c>
      <c r="C36" s="106">
        <v>1108</v>
      </c>
      <c r="D36" s="106">
        <v>1110</v>
      </c>
      <c r="E36" s="106">
        <v>1112.3</v>
      </c>
      <c r="F36" s="106">
        <v>1105.4000000000001</v>
      </c>
      <c r="G36" s="28"/>
      <c r="H36" s="107">
        <v>-1.1000000000000001E-3</v>
      </c>
      <c r="K36" s="110">
        <v>40228</v>
      </c>
      <c r="L36" s="106">
        <v>4844.8999999999996</v>
      </c>
      <c r="M36" s="106">
        <v>4887.3</v>
      </c>
      <c r="N36" s="106">
        <v>4887.3</v>
      </c>
      <c r="O36" s="106">
        <v>4805.55</v>
      </c>
      <c r="P36" s="28" t="s">
        <v>2647</v>
      </c>
      <c r="Q36" s="107">
        <v>-8.8000000000000005E-3</v>
      </c>
      <c r="T36" s="110">
        <v>40226</v>
      </c>
      <c r="U36" s="28">
        <v>46.174999999999997</v>
      </c>
      <c r="V36">
        <v>45.884999999999998</v>
      </c>
      <c r="W36">
        <v>46.174999999999997</v>
      </c>
      <c r="X36">
        <v>45.744999999999997</v>
      </c>
      <c r="Y36" s="19">
        <v>4.7999999999999996E-3</v>
      </c>
      <c r="AB36" s="110">
        <f t="shared" si="18"/>
        <v>40228</v>
      </c>
      <c r="AC36" s="108">
        <f t="shared" si="14"/>
        <v>4844.8999999999996</v>
      </c>
      <c r="AD36" s="28">
        <f t="shared" si="15"/>
        <v>46.17</v>
      </c>
      <c r="AE36" s="28">
        <f t="shared" si="16"/>
        <v>104.93610569633961</v>
      </c>
      <c r="AF36" s="31">
        <f t="shared" si="17"/>
        <v>-6.9419325898033568E-3</v>
      </c>
      <c r="AJ36" s="110">
        <f t="shared" si="19"/>
        <v>40233</v>
      </c>
      <c r="AK36" s="31">
        <f t="shared" si="12"/>
        <v>9.7000000000000003E-3</v>
      </c>
      <c r="AL36" s="115">
        <f t="shared" si="13"/>
        <v>-2.7821016152341782E-3</v>
      </c>
      <c r="AM36" s="100"/>
      <c r="BR36" s="18">
        <f t="shared" si="0"/>
        <v>40231</v>
      </c>
      <c r="BS36" s="6">
        <f t="shared" si="1"/>
        <v>-1.1000000000000001E-3</v>
      </c>
      <c r="BT36" s="6">
        <f t="shared" si="2"/>
        <v>2.3999999999999998E-3</v>
      </c>
    </row>
    <row r="37" spans="2:72" ht="14.45">
      <c r="B37" s="110">
        <v>40232</v>
      </c>
      <c r="C37" s="106">
        <v>1094.5999999999999</v>
      </c>
      <c r="D37" s="106">
        <v>1107.5</v>
      </c>
      <c r="E37" s="106">
        <v>1108.5999999999999</v>
      </c>
      <c r="F37" s="106">
        <v>1092.2</v>
      </c>
      <c r="G37" s="28"/>
      <c r="H37" s="107">
        <v>-1.21E-2</v>
      </c>
      <c r="K37" s="110">
        <v>40231</v>
      </c>
      <c r="L37" s="106">
        <v>4856.3999999999996</v>
      </c>
      <c r="M37" s="106">
        <v>4849.3500000000004</v>
      </c>
      <c r="N37" s="106">
        <v>4912.05</v>
      </c>
      <c r="O37" s="106">
        <v>4845.8999999999996</v>
      </c>
      <c r="P37" s="28" t="s">
        <v>2648</v>
      </c>
      <c r="Q37" s="107">
        <v>2.3999999999999998E-3</v>
      </c>
      <c r="T37" s="110">
        <v>40227</v>
      </c>
      <c r="U37" s="28">
        <v>46.255000000000003</v>
      </c>
      <c r="V37">
        <v>46.075000000000003</v>
      </c>
      <c r="W37">
        <v>46.354999999999997</v>
      </c>
      <c r="X37">
        <v>45.924999999999997</v>
      </c>
      <c r="Y37" s="19">
        <v>1.6999999999999999E-3</v>
      </c>
      <c r="AB37" s="110">
        <f t="shared" si="18"/>
        <v>40231</v>
      </c>
      <c r="AC37" s="108">
        <f t="shared" si="14"/>
        <v>4856.3999999999996</v>
      </c>
      <c r="AD37" s="28">
        <f t="shared" si="15"/>
        <v>46.125</v>
      </c>
      <c r="AE37" s="28">
        <f t="shared" si="16"/>
        <v>105.28780487804877</v>
      </c>
      <c r="AF37" s="31">
        <f t="shared" si="17"/>
        <v>3.3515554953686966E-3</v>
      </c>
      <c r="AJ37" s="110">
        <f t="shared" si="19"/>
        <v>40234</v>
      </c>
      <c r="AK37" s="31">
        <f t="shared" si="12"/>
        <v>-2.0999999999999999E-3</v>
      </c>
      <c r="AL37" s="115">
        <f t="shared" si="13"/>
        <v>-1.7040479737329139E-3</v>
      </c>
      <c r="AM37" s="100"/>
      <c r="BR37" s="18">
        <f t="shared" si="0"/>
        <v>40232</v>
      </c>
      <c r="BS37" s="6">
        <f t="shared" si="1"/>
        <v>-1.21E-2</v>
      </c>
      <c r="BT37" s="6">
        <f t="shared" si="2"/>
        <v>2.8E-3</v>
      </c>
    </row>
    <row r="38" spans="2:72" ht="14.45">
      <c r="B38" s="110">
        <v>40233</v>
      </c>
      <c r="C38" s="106">
        <v>1105.2</v>
      </c>
      <c r="D38" s="106">
        <v>1095.9000000000001</v>
      </c>
      <c r="E38" s="106">
        <v>1106.4000000000001</v>
      </c>
      <c r="F38" s="106">
        <v>1095.5</v>
      </c>
      <c r="G38" s="28"/>
      <c r="H38" s="107">
        <v>9.7000000000000003E-3</v>
      </c>
      <c r="K38" s="110">
        <v>40232</v>
      </c>
      <c r="L38" s="106">
        <v>4870.05</v>
      </c>
      <c r="M38" s="106">
        <v>4856.6000000000004</v>
      </c>
      <c r="N38" s="106">
        <v>4884.1000000000004</v>
      </c>
      <c r="O38" s="106">
        <v>4833.1499999999996</v>
      </c>
      <c r="P38" s="28" t="s">
        <v>2649</v>
      </c>
      <c r="Q38" s="107">
        <v>2.8E-3</v>
      </c>
      <c r="T38" s="110">
        <v>40228</v>
      </c>
      <c r="U38" s="28">
        <v>46.17</v>
      </c>
      <c r="V38">
        <v>46.27</v>
      </c>
      <c r="W38">
        <v>46.51</v>
      </c>
      <c r="X38">
        <v>46</v>
      </c>
      <c r="Y38" s="19">
        <v>-1.8E-3</v>
      </c>
      <c r="AB38" s="110">
        <f t="shared" si="18"/>
        <v>40232</v>
      </c>
      <c r="AC38" s="108">
        <f t="shared" si="14"/>
        <v>4870.05</v>
      </c>
      <c r="AD38" s="28">
        <f t="shared" si="15"/>
        <v>46.274999999999999</v>
      </c>
      <c r="AE38" s="28">
        <f t="shared" si="16"/>
        <v>105.24149108589953</v>
      </c>
      <c r="AF38" s="31">
        <f t="shared" si="17"/>
        <v>-4.3987802958656008E-4</v>
      </c>
      <c r="AJ38" s="110">
        <f t="shared" si="19"/>
        <v>40235</v>
      </c>
      <c r="AK38" s="31">
        <f t="shared" si="12"/>
        <v>1.5E-3</v>
      </c>
      <c r="AL38" s="115">
        <f t="shared" si="13"/>
        <v>1.9022293475352114E-2</v>
      </c>
      <c r="AM38" s="100"/>
      <c r="BR38" s="18">
        <f t="shared" si="0"/>
        <v>40233</v>
      </c>
      <c r="BS38" s="6">
        <f t="shared" si="1"/>
        <v>9.7000000000000003E-3</v>
      </c>
      <c r="BT38" s="6">
        <f t="shared" si="2"/>
        <v>-2.3999999999999998E-3</v>
      </c>
    </row>
    <row r="39" spans="2:72" ht="14.45">
      <c r="B39" s="110">
        <v>40234</v>
      </c>
      <c r="C39" s="106">
        <v>1102.9000000000001</v>
      </c>
      <c r="D39" s="106">
        <v>1101.2</v>
      </c>
      <c r="E39" s="106">
        <v>1103.5</v>
      </c>
      <c r="F39" s="106">
        <v>1086</v>
      </c>
      <c r="G39" s="28"/>
      <c r="H39" s="107">
        <v>-2.0999999999999999E-3</v>
      </c>
      <c r="K39" s="110">
        <v>40233</v>
      </c>
      <c r="L39" s="106">
        <v>4858.6000000000004</v>
      </c>
      <c r="M39" s="106">
        <v>4869.55</v>
      </c>
      <c r="N39" s="106">
        <v>4880.55</v>
      </c>
      <c r="O39" s="106">
        <v>4834.6499999999996</v>
      </c>
      <c r="P39" s="28" t="s">
        <v>2650</v>
      </c>
      <c r="Q39" s="107">
        <v>-2.3999999999999998E-3</v>
      </c>
      <c r="T39" s="110">
        <v>40231</v>
      </c>
      <c r="U39" s="28">
        <v>46.125</v>
      </c>
      <c r="V39">
        <v>46.134999999999998</v>
      </c>
      <c r="W39">
        <v>46.265000000000001</v>
      </c>
      <c r="X39">
        <v>45.975000000000001</v>
      </c>
      <c r="Y39" s="19">
        <v>-1E-3</v>
      </c>
      <c r="AB39" s="110">
        <f t="shared" si="18"/>
        <v>40233</v>
      </c>
      <c r="AC39" s="108">
        <f t="shared" si="14"/>
        <v>4858.6000000000004</v>
      </c>
      <c r="AD39" s="28">
        <f t="shared" si="15"/>
        <v>46.295000000000002</v>
      </c>
      <c r="AE39" s="28">
        <f t="shared" si="16"/>
        <v>104.94869856355979</v>
      </c>
      <c r="AF39" s="31">
        <f t="shared" si="17"/>
        <v>-2.7821016152341782E-3</v>
      </c>
      <c r="AJ39" s="110">
        <f t="shared" ref="AJ39:AJ54" si="20">VLOOKUP(B42,AB:AF,1,FALSE)</f>
        <v>40239</v>
      </c>
      <c r="AK39" s="31">
        <f t="shared" si="12"/>
        <v>2.3E-3</v>
      </c>
      <c r="AL39" s="115">
        <f t="shared" si="13"/>
        <v>2.8181622618537627E-2</v>
      </c>
      <c r="AM39" s="100"/>
      <c r="BR39" s="18">
        <f t="shared" si="0"/>
        <v>40234</v>
      </c>
      <c r="BS39" s="6">
        <f t="shared" si="1"/>
        <v>-2.0999999999999999E-3</v>
      </c>
      <c r="BT39" s="6">
        <f t="shared" si="2"/>
        <v>2.0000000000000001E-4</v>
      </c>
    </row>
    <row r="40" spans="2:72" ht="14.45">
      <c r="B40" s="110">
        <v>40235</v>
      </c>
      <c r="C40" s="106">
        <v>1104.5</v>
      </c>
      <c r="D40" s="106">
        <v>1103.0999999999999</v>
      </c>
      <c r="E40" s="106">
        <v>1107.2</v>
      </c>
      <c r="F40" s="106">
        <v>1097.5999999999999</v>
      </c>
      <c r="G40" s="28"/>
      <c r="H40" s="107">
        <v>1.5E-3</v>
      </c>
      <c r="K40" s="110">
        <v>40234</v>
      </c>
      <c r="L40" s="106">
        <v>4859.75</v>
      </c>
      <c r="M40" s="106">
        <v>4859</v>
      </c>
      <c r="N40" s="106">
        <v>4880.1499999999996</v>
      </c>
      <c r="O40" s="106">
        <v>4835.6000000000004</v>
      </c>
      <c r="P40" s="28" t="s">
        <v>2651</v>
      </c>
      <c r="Q40" s="107">
        <v>2.0000000000000001E-4</v>
      </c>
      <c r="T40" s="110">
        <v>40232</v>
      </c>
      <c r="U40" s="28">
        <v>46.274999999999999</v>
      </c>
      <c r="V40">
        <v>46.125</v>
      </c>
      <c r="W40">
        <v>46.274999999999999</v>
      </c>
      <c r="X40">
        <v>45.954999999999998</v>
      </c>
      <c r="Y40" s="19">
        <v>3.3E-3</v>
      </c>
      <c r="AB40" s="110">
        <f t="shared" si="18"/>
        <v>40234</v>
      </c>
      <c r="AC40" s="108">
        <f t="shared" si="14"/>
        <v>4859.75</v>
      </c>
      <c r="AD40" s="28">
        <f t="shared" si="15"/>
        <v>46.384999999999998</v>
      </c>
      <c r="AE40" s="28">
        <f t="shared" si="16"/>
        <v>104.76986094642665</v>
      </c>
      <c r="AF40" s="31">
        <f t="shared" si="17"/>
        <v>-1.7040479737329139E-3</v>
      </c>
      <c r="AJ40" s="110">
        <f t="shared" si="20"/>
        <v>40240</v>
      </c>
      <c r="AK40" s="31">
        <f t="shared" si="12"/>
        <v>4.0000000000000002E-4</v>
      </c>
      <c r="AL40" s="115">
        <f t="shared" si="13"/>
        <v>1.426058360000515E-2</v>
      </c>
      <c r="AM40" s="100"/>
      <c r="BR40" s="18">
        <f t="shared" si="0"/>
        <v>40235</v>
      </c>
      <c r="BS40" s="6">
        <f t="shared" si="1"/>
        <v>1.5E-3</v>
      </c>
      <c r="BT40" s="6">
        <f t="shared" si="2"/>
        <v>1.29E-2</v>
      </c>
    </row>
    <row r="41" spans="2:72" ht="14.45">
      <c r="B41" s="110">
        <v>40238</v>
      </c>
      <c r="C41" s="106">
        <v>1115.7</v>
      </c>
      <c r="D41" s="106">
        <v>1105.4000000000001</v>
      </c>
      <c r="E41" s="106">
        <v>1116.0999999999999</v>
      </c>
      <c r="F41" s="106">
        <v>1105.4000000000001</v>
      </c>
      <c r="G41" s="28"/>
      <c r="H41" s="107">
        <v>1.01E-2</v>
      </c>
      <c r="K41" s="110">
        <v>40235</v>
      </c>
      <c r="L41" s="106">
        <v>4922.3</v>
      </c>
      <c r="M41" s="106">
        <v>4858.5</v>
      </c>
      <c r="N41" s="106">
        <v>4992</v>
      </c>
      <c r="O41" s="106">
        <v>4858.45</v>
      </c>
      <c r="P41" s="28" t="s">
        <v>2652</v>
      </c>
      <c r="Q41" s="107">
        <v>1.29E-2</v>
      </c>
      <c r="T41" s="110">
        <v>40233</v>
      </c>
      <c r="U41" s="28">
        <v>46.295000000000002</v>
      </c>
      <c r="V41">
        <v>46.265000000000001</v>
      </c>
      <c r="W41">
        <v>46.375</v>
      </c>
      <c r="X41">
        <v>46.045000000000002</v>
      </c>
      <c r="Y41" s="19">
        <v>4.0000000000000002E-4</v>
      </c>
      <c r="AB41" s="110">
        <f t="shared" si="18"/>
        <v>40235</v>
      </c>
      <c r="AC41" s="108">
        <f t="shared" si="14"/>
        <v>4922.3</v>
      </c>
      <c r="AD41" s="28">
        <f t="shared" si="15"/>
        <v>46.104999999999997</v>
      </c>
      <c r="AE41" s="28">
        <f t="shared" si="16"/>
        <v>106.76282398872141</v>
      </c>
      <c r="AF41" s="31">
        <f t="shared" si="17"/>
        <v>1.9022293475352114E-2</v>
      </c>
      <c r="AJ41" s="110">
        <f t="shared" si="20"/>
        <v>40241</v>
      </c>
      <c r="AK41" s="31">
        <f t="shared" si="12"/>
        <v>3.8E-3</v>
      </c>
      <c r="AL41" s="115">
        <f t="shared" si="13"/>
        <v>-3.6140773541163407E-3</v>
      </c>
      <c r="AM41" s="100"/>
      <c r="BR41" s="18" t="e">
        <f t="shared" si="0"/>
        <v>#N/A</v>
      </c>
      <c r="BS41" s="6">
        <f t="shared" si="1"/>
        <v>0</v>
      </c>
      <c r="BT41" s="6">
        <f t="shared" si="2"/>
        <v>0</v>
      </c>
    </row>
    <row r="42" spans="2:72" ht="14.45">
      <c r="B42" s="110">
        <v>40239</v>
      </c>
      <c r="C42" s="106">
        <v>1118.3</v>
      </c>
      <c r="D42" s="106">
        <v>1117</v>
      </c>
      <c r="E42" s="106">
        <v>1123.5</v>
      </c>
      <c r="F42" s="106">
        <v>1116.5</v>
      </c>
      <c r="G42" s="28"/>
      <c r="H42" s="107">
        <v>2.3E-3</v>
      </c>
      <c r="K42" s="110">
        <v>40239</v>
      </c>
      <c r="L42" s="106">
        <v>5017</v>
      </c>
      <c r="M42" s="106">
        <v>4935.6000000000004</v>
      </c>
      <c r="N42" s="106">
        <v>5029.45</v>
      </c>
      <c r="O42" s="106">
        <v>4935.3500000000004</v>
      </c>
      <c r="P42" s="28" t="s">
        <v>2653</v>
      </c>
      <c r="Q42" s="107">
        <v>1.9199999999999998E-2</v>
      </c>
      <c r="T42" s="110">
        <v>40234</v>
      </c>
      <c r="U42" s="28">
        <v>46.384999999999998</v>
      </c>
      <c r="V42">
        <v>46.365000000000002</v>
      </c>
      <c r="W42">
        <v>46.534999999999997</v>
      </c>
      <c r="X42">
        <v>46.125</v>
      </c>
      <c r="Y42" s="19">
        <v>1.9E-3</v>
      </c>
      <c r="AB42" s="110">
        <f t="shared" si="18"/>
        <v>40239</v>
      </c>
      <c r="AC42" s="108">
        <f t="shared" si="14"/>
        <v>5017</v>
      </c>
      <c r="AD42" s="28">
        <f t="shared" si="15"/>
        <v>45.704000000000001</v>
      </c>
      <c r="AE42" s="28">
        <f t="shared" si="16"/>
        <v>109.77157360406092</v>
      </c>
      <c r="AF42" s="31">
        <f t="shared" si="17"/>
        <v>2.8181622618537627E-2</v>
      </c>
      <c r="AJ42" s="110">
        <f t="shared" si="20"/>
        <v>40242</v>
      </c>
      <c r="AK42" s="31">
        <f t="shared" si="12"/>
        <v>1.4E-2</v>
      </c>
      <c r="AL42" s="115">
        <f t="shared" si="13"/>
        <v>9.1556705613002887E-3</v>
      </c>
      <c r="AM42" s="100"/>
      <c r="BR42" s="18">
        <f t="shared" si="0"/>
        <v>40239</v>
      </c>
      <c r="BS42" s="6">
        <f t="shared" si="1"/>
        <v>2.3E-3</v>
      </c>
      <c r="BT42" s="6">
        <f t="shared" si="2"/>
        <v>1.9199999999999998E-2</v>
      </c>
    </row>
    <row r="43" spans="2:72" ht="14.45">
      <c r="B43" s="110">
        <v>40240</v>
      </c>
      <c r="C43" s="106">
        <v>1118.8</v>
      </c>
      <c r="D43" s="106">
        <v>1119.4000000000001</v>
      </c>
      <c r="E43" s="106">
        <v>1125.5999999999999</v>
      </c>
      <c r="F43" s="106">
        <v>1116.5999999999999</v>
      </c>
      <c r="G43" s="28"/>
      <c r="H43" s="107">
        <v>4.0000000000000002E-4</v>
      </c>
      <c r="K43" s="110">
        <v>40240</v>
      </c>
      <c r="L43" s="106">
        <v>5088.1000000000004</v>
      </c>
      <c r="M43" s="106">
        <v>5015.8</v>
      </c>
      <c r="N43" s="106">
        <v>5093.25</v>
      </c>
      <c r="O43" s="106">
        <v>5015.1000000000004</v>
      </c>
      <c r="P43" s="28" t="s">
        <v>2654</v>
      </c>
      <c r="Q43" s="107">
        <v>1.4200000000000001E-2</v>
      </c>
      <c r="T43" s="110">
        <v>40235</v>
      </c>
      <c r="U43" s="28">
        <v>46.104999999999997</v>
      </c>
      <c r="V43">
        <v>46.284999999999997</v>
      </c>
      <c r="W43">
        <v>46.344999999999999</v>
      </c>
      <c r="X43">
        <v>46.075000000000003</v>
      </c>
      <c r="Y43" s="19">
        <v>-6.0000000000000001E-3</v>
      </c>
      <c r="AB43" s="110">
        <f t="shared" si="18"/>
        <v>40240</v>
      </c>
      <c r="AC43" s="108">
        <f t="shared" si="14"/>
        <v>5088.1000000000004</v>
      </c>
      <c r="AD43" s="28">
        <f t="shared" si="15"/>
        <v>45.7</v>
      </c>
      <c r="AE43" s="28">
        <f t="shared" si="16"/>
        <v>111.33698030634574</v>
      </c>
      <c r="AF43" s="31">
        <f t="shared" si="17"/>
        <v>1.426058360000515E-2</v>
      </c>
      <c r="AJ43" s="110">
        <f t="shared" si="20"/>
        <v>40245</v>
      </c>
      <c r="AK43" s="31">
        <f t="shared" si="12"/>
        <v>-2.0000000000000001E-4</v>
      </c>
      <c r="AL43" s="115">
        <f t="shared" si="13"/>
        <v>5.167860962814963E-3</v>
      </c>
      <c r="AM43" s="100"/>
      <c r="BR43" s="18">
        <f t="shared" si="0"/>
        <v>40240</v>
      </c>
      <c r="BS43" s="6">
        <f t="shared" si="1"/>
        <v>4.0000000000000002E-4</v>
      </c>
      <c r="BT43" s="6">
        <f t="shared" si="2"/>
        <v>1.4200000000000001E-2</v>
      </c>
    </row>
    <row r="44" spans="2:72" ht="14.45">
      <c r="B44" s="110">
        <v>40241</v>
      </c>
      <c r="C44" s="106">
        <v>1123</v>
      </c>
      <c r="D44" s="106">
        <v>1119.0999999999999</v>
      </c>
      <c r="E44" s="106">
        <v>1123.7</v>
      </c>
      <c r="F44" s="106">
        <v>1116.7</v>
      </c>
      <c r="G44" s="28"/>
      <c r="H44" s="107">
        <v>3.8E-3</v>
      </c>
      <c r="K44" s="110">
        <v>40241</v>
      </c>
      <c r="L44" s="106">
        <v>5080.25</v>
      </c>
      <c r="M44" s="106">
        <v>5096.95</v>
      </c>
      <c r="N44" s="106">
        <v>5096.95</v>
      </c>
      <c r="O44" s="106">
        <v>5049</v>
      </c>
      <c r="P44" s="28" t="s">
        <v>2655</v>
      </c>
      <c r="Q44" s="107">
        <v>-1.5E-3</v>
      </c>
      <c r="T44" s="110">
        <v>40238</v>
      </c>
      <c r="U44" s="28">
        <v>46.005000000000003</v>
      </c>
      <c r="V44">
        <v>46.085000000000001</v>
      </c>
      <c r="W44">
        <v>46.146999999999998</v>
      </c>
      <c r="X44">
        <v>45.954999999999998</v>
      </c>
      <c r="Y44" s="19">
        <v>-2.2000000000000001E-3</v>
      </c>
      <c r="AB44" s="110">
        <f t="shared" si="18"/>
        <v>40241</v>
      </c>
      <c r="AC44" s="108">
        <f t="shared" si="14"/>
        <v>5080.25</v>
      </c>
      <c r="AD44" s="28">
        <f t="shared" si="15"/>
        <v>45.795000000000002</v>
      </c>
      <c r="AE44" s="28">
        <f t="shared" si="16"/>
        <v>110.93459984714488</v>
      </c>
      <c r="AF44" s="31">
        <f t="shared" si="17"/>
        <v>-3.6140773541163407E-3</v>
      </c>
      <c r="AJ44" s="110">
        <f t="shared" si="20"/>
        <v>40246</v>
      </c>
      <c r="AK44" s="31">
        <f t="shared" si="12"/>
        <v>1.8E-3</v>
      </c>
      <c r="AL44" s="115">
        <f t="shared" si="13"/>
        <v>-5.5922081704717908E-3</v>
      </c>
      <c r="AM44" s="100"/>
      <c r="BR44" s="18">
        <f t="shared" si="0"/>
        <v>40241</v>
      </c>
      <c r="BS44" s="6">
        <f t="shared" si="1"/>
        <v>3.8E-3</v>
      </c>
      <c r="BT44" s="6">
        <f t="shared" si="2"/>
        <v>-1.5E-3</v>
      </c>
    </row>
    <row r="45" spans="2:72" ht="14.45">
      <c r="B45" s="110">
        <v>40242</v>
      </c>
      <c r="C45" s="106">
        <v>1138.7</v>
      </c>
      <c r="D45" s="106">
        <v>1125.0999999999999</v>
      </c>
      <c r="E45" s="106">
        <v>1139.4000000000001</v>
      </c>
      <c r="F45" s="106">
        <v>1125.0999999999999</v>
      </c>
      <c r="G45" s="28"/>
      <c r="H45" s="107">
        <v>1.4E-2</v>
      </c>
      <c r="K45" s="110">
        <v>40242</v>
      </c>
      <c r="L45" s="106">
        <v>5088.7</v>
      </c>
      <c r="M45" s="106">
        <v>5080.55</v>
      </c>
      <c r="N45" s="106">
        <v>5118.6499999999996</v>
      </c>
      <c r="O45" s="106">
        <v>5068.05</v>
      </c>
      <c r="P45" s="28" t="s">
        <v>2656</v>
      </c>
      <c r="Q45" s="107">
        <v>1.6999999999999999E-3</v>
      </c>
      <c r="T45" s="110">
        <v>40239</v>
      </c>
      <c r="U45" s="28">
        <v>45.704000000000001</v>
      </c>
      <c r="V45">
        <v>46.024000000000001</v>
      </c>
      <c r="W45">
        <v>46.094000000000001</v>
      </c>
      <c r="X45">
        <v>45.704000000000001</v>
      </c>
      <c r="Y45" s="19">
        <v>-6.4999999999999997E-3</v>
      </c>
      <c r="AB45" s="110">
        <f t="shared" si="18"/>
        <v>40242</v>
      </c>
      <c r="AC45" s="108">
        <f t="shared" si="14"/>
        <v>5088.7</v>
      </c>
      <c r="AD45" s="28">
        <f t="shared" si="15"/>
        <v>45.454999999999998</v>
      </c>
      <c r="AE45" s="28">
        <f t="shared" si="16"/>
        <v>111.95028049719502</v>
      </c>
      <c r="AF45" s="31">
        <f t="shared" si="17"/>
        <v>9.1556705613002887E-3</v>
      </c>
      <c r="AJ45" s="110">
        <f t="shared" si="20"/>
        <v>40247</v>
      </c>
      <c r="AK45" s="31">
        <f t="shared" si="12"/>
        <v>4.4999999999999997E-3</v>
      </c>
      <c r="AL45" s="115">
        <f t="shared" si="13"/>
        <v>6.6449727510835555E-3</v>
      </c>
      <c r="AM45" s="100"/>
      <c r="BR45" s="18">
        <f t="shared" si="0"/>
        <v>40242</v>
      </c>
      <c r="BS45" s="6">
        <f t="shared" si="1"/>
        <v>1.4E-2</v>
      </c>
      <c r="BT45" s="6">
        <f t="shared" si="2"/>
        <v>1.6999999999999999E-3</v>
      </c>
    </row>
    <row r="46" spans="2:72" ht="14.45">
      <c r="B46" s="110">
        <v>40245</v>
      </c>
      <c r="C46" s="106">
        <v>1138.5</v>
      </c>
      <c r="D46" s="106">
        <v>1138.4000000000001</v>
      </c>
      <c r="E46" s="106">
        <v>1141</v>
      </c>
      <c r="F46" s="106">
        <v>1136.8</v>
      </c>
      <c r="G46" s="28"/>
      <c r="H46" s="107">
        <v>-2.0000000000000001E-4</v>
      </c>
      <c r="K46" s="110">
        <v>40245</v>
      </c>
      <c r="L46" s="106">
        <v>5124</v>
      </c>
      <c r="M46" s="106">
        <v>5092.1499999999996</v>
      </c>
      <c r="N46" s="106">
        <v>5147.1000000000004</v>
      </c>
      <c r="O46" s="106">
        <v>5092.1499999999996</v>
      </c>
      <c r="P46" s="28" t="s">
        <v>2657</v>
      </c>
      <c r="Q46" s="107">
        <v>6.8999999999999999E-3</v>
      </c>
      <c r="T46" s="110">
        <v>40240</v>
      </c>
      <c r="U46" s="28">
        <v>45.7</v>
      </c>
      <c r="V46">
        <v>45.71</v>
      </c>
      <c r="W46">
        <v>45.93</v>
      </c>
      <c r="X46">
        <v>45.57</v>
      </c>
      <c r="Y46" s="19">
        <v>-1E-4</v>
      </c>
      <c r="AB46" s="110">
        <f t="shared" si="18"/>
        <v>40245</v>
      </c>
      <c r="AC46" s="108">
        <f t="shared" si="14"/>
        <v>5124</v>
      </c>
      <c r="AD46" s="28">
        <f t="shared" si="15"/>
        <v>45.534999999999997</v>
      </c>
      <c r="AE46" s="28">
        <f t="shared" si="16"/>
        <v>112.52882398155266</v>
      </c>
      <c r="AF46" s="31">
        <f t="shared" si="17"/>
        <v>5.167860962814963E-3</v>
      </c>
      <c r="AJ46" s="110">
        <f t="shared" si="20"/>
        <v>40248</v>
      </c>
      <c r="AK46" s="31">
        <f t="shared" si="12"/>
        <v>4.0000000000000001E-3</v>
      </c>
      <c r="AL46" s="115">
        <f t="shared" si="13"/>
        <v>1.257843998827779E-3</v>
      </c>
      <c r="AM46" s="100"/>
      <c r="BR46" s="18">
        <f t="shared" si="0"/>
        <v>40245</v>
      </c>
      <c r="BS46" s="6">
        <f t="shared" si="1"/>
        <v>-2.0000000000000001E-4</v>
      </c>
      <c r="BT46" s="6">
        <f t="shared" si="2"/>
        <v>6.8999999999999999E-3</v>
      </c>
    </row>
    <row r="47" spans="2:72" ht="14.45">
      <c r="B47" s="110">
        <v>40246</v>
      </c>
      <c r="C47" s="106">
        <v>1140.5</v>
      </c>
      <c r="D47" s="106">
        <v>1137.5999999999999</v>
      </c>
      <c r="E47" s="106">
        <v>1145.4000000000001</v>
      </c>
      <c r="F47" s="106">
        <v>1134.9000000000001</v>
      </c>
      <c r="G47" s="28"/>
      <c r="H47" s="107">
        <v>1.8E-3</v>
      </c>
      <c r="K47" s="110">
        <v>40246</v>
      </c>
      <c r="L47" s="106">
        <v>5101.5</v>
      </c>
      <c r="M47" s="106">
        <v>5121.05</v>
      </c>
      <c r="N47" s="106">
        <v>5131.8</v>
      </c>
      <c r="O47" s="106">
        <v>5094.3500000000004</v>
      </c>
      <c r="P47" s="28" t="s">
        <v>2658</v>
      </c>
      <c r="Q47" s="107">
        <v>-4.4000000000000003E-3</v>
      </c>
      <c r="T47" s="110">
        <v>40241</v>
      </c>
      <c r="U47" s="28">
        <v>45.795000000000002</v>
      </c>
      <c r="V47">
        <v>45.695</v>
      </c>
      <c r="W47">
        <v>45.895000000000003</v>
      </c>
      <c r="X47">
        <v>45.515000000000001</v>
      </c>
      <c r="Y47" s="19">
        <v>2.0999999999999999E-3</v>
      </c>
      <c r="AB47" s="110">
        <f t="shared" si="18"/>
        <v>40246</v>
      </c>
      <c r="AC47" s="108">
        <f t="shared" si="14"/>
        <v>5101.5</v>
      </c>
      <c r="AD47" s="28">
        <f t="shared" si="15"/>
        <v>45.59</v>
      </c>
      <c r="AE47" s="28">
        <f t="shared" si="16"/>
        <v>111.89953937266944</v>
      </c>
      <c r="AF47" s="31">
        <f t="shared" si="17"/>
        <v>-5.5922081704717908E-3</v>
      </c>
      <c r="AJ47" s="110">
        <f t="shared" si="20"/>
        <v>40249</v>
      </c>
      <c r="AK47" s="31">
        <f t="shared" si="12"/>
        <v>-2.0000000000000001E-4</v>
      </c>
      <c r="AL47" s="115">
        <f t="shared" si="13"/>
        <v>1.801807892985785E-3</v>
      </c>
      <c r="AM47" s="100"/>
      <c r="BR47" s="18">
        <f t="shared" si="0"/>
        <v>40246</v>
      </c>
      <c r="BS47" s="6">
        <f t="shared" si="1"/>
        <v>1.8E-3</v>
      </c>
      <c r="BT47" s="6">
        <f t="shared" si="2"/>
        <v>-4.4000000000000003E-3</v>
      </c>
    </row>
    <row r="48" spans="2:72" ht="14.45">
      <c r="B48" s="110">
        <v>40247</v>
      </c>
      <c r="C48" s="106">
        <v>1145.5999999999999</v>
      </c>
      <c r="D48" s="106">
        <v>1140.2</v>
      </c>
      <c r="E48" s="106">
        <v>1148.3</v>
      </c>
      <c r="F48" s="106">
        <v>1140.0999999999999</v>
      </c>
      <c r="G48" s="28"/>
      <c r="H48" s="107">
        <v>4.4999999999999997E-3</v>
      </c>
      <c r="K48" s="110">
        <v>40247</v>
      </c>
      <c r="L48" s="106">
        <v>5116.25</v>
      </c>
      <c r="M48" s="106">
        <v>5101.6000000000004</v>
      </c>
      <c r="N48" s="106">
        <v>5137.3999999999996</v>
      </c>
      <c r="O48" s="106">
        <v>5092.05</v>
      </c>
      <c r="P48" s="28" t="s">
        <v>2659</v>
      </c>
      <c r="Q48" s="107">
        <v>2.8999999999999998E-3</v>
      </c>
      <c r="T48" s="110">
        <v>40242</v>
      </c>
      <c r="U48" s="28">
        <v>45.454999999999998</v>
      </c>
      <c r="V48">
        <v>45.795000000000002</v>
      </c>
      <c r="W48">
        <v>45.835000000000001</v>
      </c>
      <c r="X48">
        <v>45.454999999999998</v>
      </c>
      <c r="Y48" s="19">
        <v>-7.4000000000000003E-3</v>
      </c>
      <c r="AB48" s="110">
        <f t="shared" si="18"/>
        <v>40247</v>
      </c>
      <c r="AC48" s="108">
        <f t="shared" si="14"/>
        <v>5116.25</v>
      </c>
      <c r="AD48" s="28">
        <f t="shared" si="15"/>
        <v>45.42</v>
      </c>
      <c r="AE48" s="28">
        <f t="shared" si="16"/>
        <v>112.64310876265962</v>
      </c>
      <c r="AF48" s="31">
        <f t="shared" si="17"/>
        <v>6.6449727510835555E-3</v>
      </c>
      <c r="AJ48" s="110">
        <f t="shared" si="20"/>
        <v>40252</v>
      </c>
      <c r="AK48" s="31">
        <f t="shared" si="12"/>
        <v>4.0000000000000002E-4</v>
      </c>
      <c r="AL48" s="115">
        <f t="shared" si="13"/>
        <v>-3.7680022128667723E-3</v>
      </c>
      <c r="AM48" s="100"/>
      <c r="BR48" s="18">
        <f t="shared" si="0"/>
        <v>40247</v>
      </c>
      <c r="BS48" s="6">
        <f t="shared" si="1"/>
        <v>4.4999999999999997E-3</v>
      </c>
      <c r="BT48" s="6">
        <f t="shared" si="2"/>
        <v>2.8999999999999998E-3</v>
      </c>
    </row>
    <row r="49" spans="2:72" ht="14.45">
      <c r="B49" s="110">
        <v>40248</v>
      </c>
      <c r="C49" s="106">
        <v>1150.2</v>
      </c>
      <c r="D49" s="106">
        <v>1144</v>
      </c>
      <c r="E49" s="106">
        <v>1150.2</v>
      </c>
      <c r="F49" s="106">
        <v>1139</v>
      </c>
      <c r="G49" s="28"/>
      <c r="H49" s="107">
        <v>4.0000000000000001E-3</v>
      </c>
      <c r="K49" s="110">
        <v>40248</v>
      </c>
      <c r="L49" s="106">
        <v>5133.3999999999996</v>
      </c>
      <c r="M49" s="106">
        <v>5116.3500000000004</v>
      </c>
      <c r="N49" s="106">
        <v>5152.6000000000004</v>
      </c>
      <c r="O49" s="106">
        <v>5102.1000000000004</v>
      </c>
      <c r="P49" s="28" t="s">
        <v>2660</v>
      </c>
      <c r="Q49" s="107">
        <v>3.3999999999999998E-3</v>
      </c>
      <c r="T49" s="110">
        <v>40245</v>
      </c>
      <c r="U49" s="28">
        <v>45.534999999999997</v>
      </c>
      <c r="V49">
        <v>45.454999999999998</v>
      </c>
      <c r="W49">
        <v>45.545000000000002</v>
      </c>
      <c r="X49">
        <v>45.395000000000003</v>
      </c>
      <c r="Y49" s="19">
        <v>1.8E-3</v>
      </c>
      <c r="AB49" s="110">
        <f t="shared" si="18"/>
        <v>40248</v>
      </c>
      <c r="AC49" s="108">
        <f t="shared" si="14"/>
        <v>5133.3999999999996</v>
      </c>
      <c r="AD49" s="28">
        <f t="shared" si="15"/>
        <v>45.515000000000001</v>
      </c>
      <c r="AE49" s="28">
        <f t="shared" si="16"/>
        <v>112.78479622102603</v>
      </c>
      <c r="AF49" s="31">
        <f t="shared" si="17"/>
        <v>1.257843998827779E-3</v>
      </c>
      <c r="AJ49" s="110">
        <f t="shared" si="20"/>
        <v>40253</v>
      </c>
      <c r="AK49" s="31">
        <f t="shared" si="12"/>
        <v>7.7999999999999996E-3</v>
      </c>
      <c r="AL49" s="115">
        <f t="shared" si="13"/>
        <v>1.4494086303942E-2</v>
      </c>
      <c r="AM49" s="100"/>
      <c r="BR49" s="18">
        <f t="shared" si="0"/>
        <v>40248</v>
      </c>
      <c r="BS49" s="6">
        <f t="shared" si="1"/>
        <v>4.0000000000000001E-3</v>
      </c>
      <c r="BT49" s="6">
        <f t="shared" si="2"/>
        <v>3.3999999999999998E-3</v>
      </c>
    </row>
    <row r="50" spans="2:72" ht="14.45">
      <c r="B50" s="110">
        <v>40249</v>
      </c>
      <c r="C50" s="106">
        <v>1150</v>
      </c>
      <c r="D50" s="106">
        <v>1151.7</v>
      </c>
      <c r="E50" s="106">
        <v>1153.4000000000001</v>
      </c>
      <c r="F50" s="106">
        <v>1147</v>
      </c>
      <c r="G50" s="28"/>
      <c r="H50" s="107">
        <v>-2.0000000000000001E-4</v>
      </c>
      <c r="K50" s="110">
        <v>40249</v>
      </c>
      <c r="L50" s="106">
        <v>5137</v>
      </c>
      <c r="M50" s="106">
        <v>5131.8</v>
      </c>
      <c r="N50" s="106">
        <v>5158.1000000000004</v>
      </c>
      <c r="O50" s="106">
        <v>5122.1000000000004</v>
      </c>
      <c r="P50" s="28" t="s">
        <v>2661</v>
      </c>
      <c r="Q50" s="107">
        <v>6.9999999999999999E-4</v>
      </c>
      <c r="T50" s="110">
        <v>40246</v>
      </c>
      <c r="U50" s="28">
        <v>45.59</v>
      </c>
      <c r="V50">
        <v>45.55</v>
      </c>
      <c r="W50">
        <v>45.66</v>
      </c>
      <c r="X50">
        <v>45.47</v>
      </c>
      <c r="Y50" s="19">
        <v>1.1999999999999999E-3</v>
      </c>
      <c r="AB50" s="110">
        <f t="shared" si="18"/>
        <v>40249</v>
      </c>
      <c r="AC50" s="108">
        <f t="shared" si="14"/>
        <v>5137</v>
      </c>
      <c r="AD50" s="28">
        <f t="shared" si="15"/>
        <v>45.465000000000003</v>
      </c>
      <c r="AE50" s="28">
        <f t="shared" si="16"/>
        <v>112.98801275706586</v>
      </c>
      <c r="AF50" s="31">
        <f t="shared" si="17"/>
        <v>1.801807892985785E-3</v>
      </c>
      <c r="AJ50" s="110">
        <f t="shared" si="20"/>
        <v>40254</v>
      </c>
      <c r="AK50" s="31">
        <f t="shared" si="12"/>
        <v>5.7999999999999996E-3</v>
      </c>
      <c r="AL50" s="115">
        <f t="shared" si="13"/>
        <v>9.2738880827440973E-3</v>
      </c>
      <c r="AM50" s="100"/>
      <c r="BR50" s="18">
        <f t="shared" si="0"/>
        <v>40249</v>
      </c>
      <c r="BS50" s="6">
        <f t="shared" si="1"/>
        <v>-2.0000000000000001E-4</v>
      </c>
      <c r="BT50" s="6">
        <f t="shared" si="2"/>
        <v>6.9999999999999999E-4</v>
      </c>
    </row>
    <row r="51" spans="2:72" ht="14.45">
      <c r="B51" s="110">
        <v>40252</v>
      </c>
      <c r="C51" s="106">
        <v>1150.5</v>
      </c>
      <c r="D51" s="106">
        <v>1148.5</v>
      </c>
      <c r="E51" s="106">
        <v>1151</v>
      </c>
      <c r="F51" s="106">
        <v>1141.5</v>
      </c>
      <c r="G51" s="28"/>
      <c r="H51" s="107">
        <v>4.0000000000000002E-4</v>
      </c>
      <c r="K51" s="110">
        <v>40252</v>
      </c>
      <c r="L51" s="106">
        <v>5128.8999999999996</v>
      </c>
      <c r="M51" s="106">
        <v>5134.45</v>
      </c>
      <c r="N51" s="106">
        <v>5151.05</v>
      </c>
      <c r="O51" s="106">
        <v>5101.2</v>
      </c>
      <c r="P51" s="28" t="s">
        <v>2662</v>
      </c>
      <c r="Q51" s="107">
        <v>-1.6000000000000001E-3</v>
      </c>
      <c r="T51" s="110">
        <v>40247</v>
      </c>
      <c r="U51" s="28">
        <v>45.42</v>
      </c>
      <c r="V51">
        <v>45.48</v>
      </c>
      <c r="W51">
        <v>45.542999999999999</v>
      </c>
      <c r="X51">
        <v>45.34</v>
      </c>
      <c r="Y51" s="19">
        <v>-3.7000000000000002E-3</v>
      </c>
      <c r="AB51" s="110">
        <f t="shared" si="18"/>
        <v>40252</v>
      </c>
      <c r="AC51" s="108">
        <f t="shared" si="14"/>
        <v>5128.8999999999996</v>
      </c>
      <c r="AD51" s="28">
        <f t="shared" si="15"/>
        <v>45.564999999999998</v>
      </c>
      <c r="AE51" s="28">
        <f t="shared" si="16"/>
        <v>112.56227367496982</v>
      </c>
      <c r="AF51" s="31">
        <f t="shared" si="17"/>
        <v>-3.7680022128667723E-3</v>
      </c>
      <c r="AJ51" s="110">
        <f t="shared" si="20"/>
        <v>40255</v>
      </c>
      <c r="AK51" s="31">
        <f t="shared" si="12"/>
        <v>-2.9999999999999997E-4</v>
      </c>
      <c r="AL51" s="115">
        <f t="shared" si="13"/>
        <v>9.1197631529693624E-4</v>
      </c>
      <c r="AM51" s="100"/>
      <c r="BR51" s="18">
        <f t="shared" si="0"/>
        <v>40252</v>
      </c>
      <c r="BS51" s="6">
        <f t="shared" si="1"/>
        <v>4.0000000000000002E-4</v>
      </c>
      <c r="BT51" s="6">
        <f t="shared" si="2"/>
        <v>-1.6000000000000001E-3</v>
      </c>
    </row>
    <row r="52" spans="2:72" ht="14.45">
      <c r="B52" s="110">
        <v>40253</v>
      </c>
      <c r="C52" s="106">
        <v>1159.5</v>
      </c>
      <c r="D52" s="106">
        <v>1150.8</v>
      </c>
      <c r="E52" s="106">
        <v>1160.3</v>
      </c>
      <c r="F52" s="106">
        <v>1150.3</v>
      </c>
      <c r="G52" s="28"/>
      <c r="H52" s="107">
        <v>7.7999999999999996E-3</v>
      </c>
      <c r="K52" s="110">
        <v>40253</v>
      </c>
      <c r="L52" s="106">
        <v>5198.1000000000004</v>
      </c>
      <c r="M52" s="106">
        <v>5128.95</v>
      </c>
      <c r="N52" s="106">
        <v>5209.25</v>
      </c>
      <c r="O52" s="106">
        <v>5125.7</v>
      </c>
      <c r="P52" s="28" t="s">
        <v>2663</v>
      </c>
      <c r="Q52" s="107">
        <v>1.35E-2</v>
      </c>
      <c r="T52" s="110">
        <v>40248</v>
      </c>
      <c r="U52" s="28">
        <v>45.515000000000001</v>
      </c>
      <c r="V52">
        <v>45.335000000000001</v>
      </c>
      <c r="W52">
        <v>45.637999999999998</v>
      </c>
      <c r="X52">
        <v>45.255000000000003</v>
      </c>
      <c r="Y52" s="19">
        <v>2.0999999999999999E-3</v>
      </c>
      <c r="AB52" s="110">
        <f t="shared" si="18"/>
        <v>40253</v>
      </c>
      <c r="AC52" s="108">
        <f t="shared" si="14"/>
        <v>5198.1000000000004</v>
      </c>
      <c r="AD52" s="28">
        <f t="shared" si="15"/>
        <v>45.52</v>
      </c>
      <c r="AE52" s="28">
        <f t="shared" si="16"/>
        <v>114.19376098418277</v>
      </c>
      <c r="AF52" s="31">
        <f t="shared" si="17"/>
        <v>1.4494086303942E-2</v>
      </c>
      <c r="AJ52" s="110">
        <f t="shared" si="20"/>
        <v>40256</v>
      </c>
      <c r="AK52" s="31">
        <f t="shared" si="12"/>
        <v>-5.1000000000000004E-3</v>
      </c>
      <c r="AL52" s="115">
        <f t="shared" si="13"/>
        <v>3.6629765805509251E-3</v>
      </c>
      <c r="AM52" s="100"/>
      <c r="BR52" s="18">
        <f t="shared" si="0"/>
        <v>40253</v>
      </c>
      <c r="BS52" s="6">
        <f t="shared" si="1"/>
        <v>7.7999999999999996E-3</v>
      </c>
      <c r="BT52" s="6">
        <f t="shared" si="2"/>
        <v>1.35E-2</v>
      </c>
    </row>
    <row r="53" spans="2:72" ht="14.45">
      <c r="B53" s="110">
        <v>40254</v>
      </c>
      <c r="C53" s="106">
        <v>1166.2</v>
      </c>
      <c r="D53" s="106">
        <v>1159.9000000000001</v>
      </c>
      <c r="E53" s="106">
        <v>1169.8</v>
      </c>
      <c r="F53" s="106">
        <v>1159.9000000000001</v>
      </c>
      <c r="G53" s="28"/>
      <c r="H53" s="107">
        <v>5.7999999999999996E-3</v>
      </c>
      <c r="K53" s="110">
        <v>40254</v>
      </c>
      <c r="L53" s="106">
        <v>5231.8999999999996</v>
      </c>
      <c r="M53" s="106">
        <v>5198.45</v>
      </c>
      <c r="N53" s="106">
        <v>5260.5</v>
      </c>
      <c r="O53" s="106">
        <v>5177.1499999999996</v>
      </c>
      <c r="P53" s="28" t="s">
        <v>2664</v>
      </c>
      <c r="Q53" s="107">
        <v>6.4999999999999997E-3</v>
      </c>
      <c r="T53" s="110">
        <v>40249</v>
      </c>
      <c r="U53" s="28">
        <v>45.465000000000003</v>
      </c>
      <c r="V53">
        <v>45.505000000000003</v>
      </c>
      <c r="W53">
        <v>45.564999999999998</v>
      </c>
      <c r="X53">
        <v>45.375</v>
      </c>
      <c r="Y53" s="19">
        <v>-1.1000000000000001E-3</v>
      </c>
      <c r="AB53" s="110">
        <f t="shared" si="18"/>
        <v>40254</v>
      </c>
      <c r="AC53" s="108">
        <f t="shared" si="14"/>
        <v>5231.8999999999996</v>
      </c>
      <c r="AD53" s="28">
        <f t="shared" si="15"/>
        <v>45.395000000000003</v>
      </c>
      <c r="AE53" s="28">
        <f t="shared" si="16"/>
        <v>115.25278114329771</v>
      </c>
      <c r="AF53" s="31">
        <f t="shared" si="17"/>
        <v>9.2738880827440973E-3</v>
      </c>
      <c r="AJ53" s="110">
        <f t="shared" si="20"/>
        <v>40259</v>
      </c>
      <c r="AK53" s="31">
        <f t="shared" si="12"/>
        <v>5.1000000000000004E-3</v>
      </c>
      <c r="AL53" s="115">
        <f t="shared" si="13"/>
        <v>-1.1814338928404666E-2</v>
      </c>
      <c r="AM53" s="100"/>
      <c r="BR53" s="18">
        <f t="shared" si="0"/>
        <v>40254</v>
      </c>
      <c r="BS53" s="6">
        <f t="shared" si="1"/>
        <v>5.7999999999999996E-3</v>
      </c>
      <c r="BT53" s="6">
        <f t="shared" si="2"/>
        <v>6.4999999999999997E-3</v>
      </c>
    </row>
    <row r="54" spans="2:72" ht="14.45">
      <c r="B54" s="110">
        <v>40255</v>
      </c>
      <c r="C54" s="106">
        <v>1165.8</v>
      </c>
      <c r="D54" s="106">
        <v>1166.0999999999999</v>
      </c>
      <c r="E54" s="106">
        <v>1167.8</v>
      </c>
      <c r="F54" s="106">
        <v>1161.2</v>
      </c>
      <c r="G54" s="28"/>
      <c r="H54" s="107">
        <v>-2.9999999999999997E-4</v>
      </c>
      <c r="K54" s="110">
        <v>40255</v>
      </c>
      <c r="L54" s="106">
        <v>5245.9</v>
      </c>
      <c r="M54" s="106">
        <v>5232.55</v>
      </c>
      <c r="N54" s="106">
        <v>5255.65</v>
      </c>
      <c r="O54" s="106">
        <v>5214.3999999999996</v>
      </c>
      <c r="P54" s="28" t="s">
        <v>2665</v>
      </c>
      <c r="Q54" s="107">
        <v>2.7000000000000001E-3</v>
      </c>
      <c r="T54" s="110">
        <v>40252</v>
      </c>
      <c r="U54" s="28">
        <v>45.564999999999998</v>
      </c>
      <c r="V54">
        <v>45.454999999999998</v>
      </c>
      <c r="W54">
        <v>45.69</v>
      </c>
      <c r="X54">
        <v>45.265000000000001</v>
      </c>
      <c r="Y54" s="19">
        <v>2.2000000000000001E-3</v>
      </c>
      <c r="AB54" s="110">
        <f t="shared" si="18"/>
        <v>40255</v>
      </c>
      <c r="AC54" s="108">
        <f t="shared" si="14"/>
        <v>5245.9</v>
      </c>
      <c r="AD54" s="28">
        <f t="shared" si="15"/>
        <v>45.475000000000001</v>
      </c>
      <c r="AE54" s="28">
        <f t="shared" si="16"/>
        <v>115.35788894997251</v>
      </c>
      <c r="AF54" s="31">
        <f t="shared" si="17"/>
        <v>9.1197631529693624E-4</v>
      </c>
      <c r="AJ54" s="110">
        <f t="shared" si="20"/>
        <v>40260</v>
      </c>
      <c r="AK54" s="31">
        <f t="shared" si="12"/>
        <v>7.1999999999999998E-3</v>
      </c>
      <c r="AL54" s="115">
        <f t="shared" si="13"/>
        <v>5.1871903396905061E-3</v>
      </c>
      <c r="AM54" s="100"/>
      <c r="BR54" s="18">
        <f t="shared" si="0"/>
        <v>40255</v>
      </c>
      <c r="BS54" s="6">
        <f t="shared" si="1"/>
        <v>-2.9999999999999997E-4</v>
      </c>
      <c r="BT54" s="6">
        <f t="shared" si="2"/>
        <v>2.7000000000000001E-3</v>
      </c>
    </row>
    <row r="55" spans="2:72" ht="14.45">
      <c r="B55" s="110">
        <v>40256</v>
      </c>
      <c r="C55" s="106">
        <v>1159.9000000000001</v>
      </c>
      <c r="D55" s="106">
        <v>1166.7</v>
      </c>
      <c r="E55" s="106">
        <v>1169.2</v>
      </c>
      <c r="F55" s="106">
        <v>1155.3</v>
      </c>
      <c r="G55" s="28"/>
      <c r="H55" s="107">
        <v>-5.1000000000000004E-3</v>
      </c>
      <c r="K55" s="110">
        <v>40256</v>
      </c>
      <c r="L55" s="106">
        <v>5262.8</v>
      </c>
      <c r="M55" s="106">
        <v>5246.8</v>
      </c>
      <c r="N55" s="106">
        <v>5269.95</v>
      </c>
      <c r="O55" s="106">
        <v>5237.1000000000004</v>
      </c>
      <c r="P55" s="28" t="s">
        <v>2666</v>
      </c>
      <c r="Q55" s="107">
        <v>3.2000000000000002E-3</v>
      </c>
      <c r="T55" s="110">
        <v>40253</v>
      </c>
      <c r="U55" s="28">
        <v>45.52</v>
      </c>
      <c r="V55">
        <v>45.48</v>
      </c>
      <c r="W55">
        <v>45.62</v>
      </c>
      <c r="X55">
        <v>45.39</v>
      </c>
      <c r="Y55" s="19">
        <v>-1E-3</v>
      </c>
      <c r="AB55" s="110">
        <f t="shared" si="18"/>
        <v>40256</v>
      </c>
      <c r="AC55" s="108">
        <f t="shared" si="14"/>
        <v>5262.8</v>
      </c>
      <c r="AD55" s="28">
        <f t="shared" si="15"/>
        <v>45.454999999999998</v>
      </c>
      <c r="AE55" s="28">
        <f t="shared" si="16"/>
        <v>115.78044219557805</v>
      </c>
      <c r="AF55" s="31">
        <f t="shared" si="17"/>
        <v>3.6629765805509251E-3</v>
      </c>
      <c r="AJ55" s="110">
        <f t="shared" ref="AJ55:AJ67" si="21">VLOOKUP(B59,AB:AF,1,FALSE)</f>
        <v>40262</v>
      </c>
      <c r="AK55" s="31">
        <f t="shared" si="12"/>
        <v>-1.6999999999999999E-3</v>
      </c>
      <c r="AL55" s="115">
        <f t="shared" si="13"/>
        <v>6.8281164022321317E-3</v>
      </c>
      <c r="AM55" s="100"/>
      <c r="BR55" s="18">
        <f t="shared" si="0"/>
        <v>40256</v>
      </c>
      <c r="BS55" s="6">
        <f t="shared" si="1"/>
        <v>-5.1000000000000004E-3</v>
      </c>
      <c r="BT55" s="6">
        <f t="shared" si="2"/>
        <v>3.2000000000000002E-3</v>
      </c>
    </row>
    <row r="56" spans="2:72" ht="14.45">
      <c r="B56" s="110">
        <v>40259</v>
      </c>
      <c r="C56" s="106">
        <v>1165.8</v>
      </c>
      <c r="D56" s="106">
        <v>1157.2</v>
      </c>
      <c r="E56" s="106">
        <v>1167.8</v>
      </c>
      <c r="F56" s="106">
        <v>1152.9000000000001</v>
      </c>
      <c r="G56" s="28"/>
      <c r="H56" s="107">
        <v>5.1000000000000004E-3</v>
      </c>
      <c r="K56" s="110">
        <v>40259</v>
      </c>
      <c r="L56" s="106">
        <v>5205.2</v>
      </c>
      <c r="M56" s="106">
        <v>5260.95</v>
      </c>
      <c r="N56" s="106">
        <v>5260.95</v>
      </c>
      <c r="O56" s="106">
        <v>5187.05</v>
      </c>
      <c r="P56" s="28" t="s">
        <v>2667</v>
      </c>
      <c r="Q56" s="107">
        <v>-1.09E-2</v>
      </c>
      <c r="T56" s="110">
        <v>40254</v>
      </c>
      <c r="U56" s="28">
        <v>45.395000000000003</v>
      </c>
      <c r="V56">
        <v>45.454999999999998</v>
      </c>
      <c r="W56">
        <v>45.505000000000003</v>
      </c>
      <c r="X56">
        <v>45.295000000000002</v>
      </c>
      <c r="Y56" s="19">
        <v>-2.7000000000000001E-3</v>
      </c>
      <c r="AB56" s="110">
        <f t="shared" si="18"/>
        <v>40259</v>
      </c>
      <c r="AC56" s="108">
        <f t="shared" si="14"/>
        <v>5205.2</v>
      </c>
      <c r="AD56" s="28">
        <f t="shared" si="15"/>
        <v>45.494999999999997</v>
      </c>
      <c r="AE56" s="28">
        <f t="shared" si="16"/>
        <v>114.41257281019892</v>
      </c>
      <c r="AF56" s="31">
        <f t="shared" si="17"/>
        <v>-1.1814338928404666E-2</v>
      </c>
      <c r="AJ56" s="110">
        <f t="shared" si="21"/>
        <v>40263</v>
      </c>
      <c r="AK56" s="31">
        <f t="shared" si="12"/>
        <v>8.0000000000000004E-4</v>
      </c>
      <c r="AL56" s="115">
        <f t="shared" si="13"/>
        <v>1.0668936928179162E-2</v>
      </c>
      <c r="AM56" s="100"/>
      <c r="BR56" s="18">
        <f t="shared" si="0"/>
        <v>40259</v>
      </c>
      <c r="BS56" s="6">
        <f t="shared" si="1"/>
        <v>5.1000000000000004E-3</v>
      </c>
      <c r="BT56" s="6">
        <f t="shared" si="2"/>
        <v>-1.09E-2</v>
      </c>
    </row>
    <row r="57" spans="2:72" ht="14.45">
      <c r="B57" s="110">
        <v>40260</v>
      </c>
      <c r="C57" s="106">
        <v>1174.2</v>
      </c>
      <c r="D57" s="106">
        <v>1166.5</v>
      </c>
      <c r="E57" s="106">
        <v>1174.7</v>
      </c>
      <c r="F57" s="106">
        <v>1163.8</v>
      </c>
      <c r="G57" s="28"/>
      <c r="H57" s="107">
        <v>7.1999999999999998E-3</v>
      </c>
      <c r="K57" s="110">
        <v>40260</v>
      </c>
      <c r="L57" s="106">
        <v>5225.3</v>
      </c>
      <c r="M57" s="106">
        <v>5205.8500000000004</v>
      </c>
      <c r="N57" s="106">
        <v>5243.6</v>
      </c>
      <c r="O57" s="106">
        <v>5193.3999999999996</v>
      </c>
      <c r="P57" s="28" t="s">
        <v>2668</v>
      </c>
      <c r="Q57" s="107">
        <v>3.8999999999999998E-3</v>
      </c>
      <c r="T57" s="110">
        <v>40255</v>
      </c>
      <c r="U57" s="28">
        <v>45.475000000000001</v>
      </c>
      <c r="V57">
        <v>45.344999999999999</v>
      </c>
      <c r="W57">
        <v>45.555</v>
      </c>
      <c r="X57">
        <v>45.234999999999999</v>
      </c>
      <c r="Y57" s="19">
        <v>1.8E-3</v>
      </c>
      <c r="AB57" s="110">
        <f t="shared" si="18"/>
        <v>40260</v>
      </c>
      <c r="AC57" s="108">
        <f t="shared" si="14"/>
        <v>5225.3</v>
      </c>
      <c r="AD57" s="28">
        <f t="shared" si="15"/>
        <v>45.435000000000002</v>
      </c>
      <c r="AE57" s="28">
        <f t="shared" si="16"/>
        <v>115.00605260261912</v>
      </c>
      <c r="AF57" s="31">
        <f t="shared" si="17"/>
        <v>5.1871903396905061E-3</v>
      </c>
      <c r="AJ57" s="110">
        <f t="shared" si="21"/>
        <v>40266</v>
      </c>
      <c r="AK57" s="31">
        <f t="shared" si="12"/>
        <v>5.7000000000000002E-3</v>
      </c>
      <c r="AL57" s="115">
        <f t="shared" si="13"/>
        <v>9.3142771730527762E-3</v>
      </c>
      <c r="AM57" s="100"/>
      <c r="BR57" s="18">
        <f t="shared" si="0"/>
        <v>40260</v>
      </c>
      <c r="BS57" s="6">
        <f t="shared" si="1"/>
        <v>7.1999999999999998E-3</v>
      </c>
      <c r="BT57" s="6">
        <f t="shared" si="2"/>
        <v>3.8999999999999998E-3</v>
      </c>
    </row>
    <row r="58" spans="2:72" ht="14.45">
      <c r="B58" s="110">
        <v>40261</v>
      </c>
      <c r="C58" s="106">
        <v>1167.7</v>
      </c>
      <c r="D58" s="106">
        <v>1172.7</v>
      </c>
      <c r="E58" s="106">
        <v>1173</v>
      </c>
      <c r="F58" s="106">
        <v>1166</v>
      </c>
      <c r="G58" s="28"/>
      <c r="H58" s="107">
        <v>-5.4999999999999997E-3</v>
      </c>
      <c r="K58" s="110">
        <v>40262</v>
      </c>
      <c r="L58" s="106">
        <v>5260.4</v>
      </c>
      <c r="M58" s="106">
        <v>5225.3</v>
      </c>
      <c r="N58" s="106">
        <v>5267.3</v>
      </c>
      <c r="O58" s="106">
        <v>5202.95</v>
      </c>
      <c r="P58" s="28" t="s">
        <v>2669</v>
      </c>
      <c r="Q58" s="107">
        <v>6.7000000000000002E-3</v>
      </c>
      <c r="T58" s="110">
        <v>40256</v>
      </c>
      <c r="U58" s="28">
        <v>45.454999999999998</v>
      </c>
      <c r="V58">
        <v>45.344999999999999</v>
      </c>
      <c r="W58">
        <v>45.537999999999997</v>
      </c>
      <c r="X58">
        <v>45.274999999999999</v>
      </c>
      <c r="Y58" s="19">
        <v>-4.0000000000000002E-4</v>
      </c>
      <c r="AB58" s="110">
        <f t="shared" si="18"/>
        <v>40262</v>
      </c>
      <c r="AC58" s="108">
        <f t="shared" si="14"/>
        <v>5260.4</v>
      </c>
      <c r="AD58" s="28">
        <f t="shared" si="15"/>
        <v>45.43</v>
      </c>
      <c r="AE58" s="28">
        <f t="shared" si="16"/>
        <v>115.79132731675104</v>
      </c>
      <c r="AF58" s="31">
        <f t="shared" si="17"/>
        <v>6.8281164022321317E-3</v>
      </c>
      <c r="AJ58" s="110">
        <f t="shared" si="21"/>
        <v>40267</v>
      </c>
      <c r="AK58" s="31">
        <f t="shared" si="12"/>
        <v>1E-4</v>
      </c>
      <c r="AL58" s="115">
        <f t="shared" si="13"/>
        <v>-1.0483832677803728E-2</v>
      </c>
      <c r="AM58" s="100"/>
      <c r="BR58" s="18" t="e">
        <f t="shared" si="0"/>
        <v>#N/A</v>
      </c>
      <c r="BS58" s="6">
        <f t="shared" si="1"/>
        <v>0</v>
      </c>
      <c r="BT58" s="6">
        <f t="shared" si="2"/>
        <v>0</v>
      </c>
    </row>
    <row r="59" spans="2:72" ht="14.45">
      <c r="B59" s="110">
        <v>40262</v>
      </c>
      <c r="C59" s="106">
        <v>1165.7</v>
      </c>
      <c r="D59" s="106">
        <v>1170</v>
      </c>
      <c r="E59" s="106">
        <v>1180.7</v>
      </c>
      <c r="F59" s="106">
        <v>1165.0999999999999</v>
      </c>
      <c r="G59" s="28"/>
      <c r="H59" s="107">
        <v>-1.6999999999999999E-3</v>
      </c>
      <c r="K59" s="110">
        <v>40263</v>
      </c>
      <c r="L59" s="106">
        <v>5282</v>
      </c>
      <c r="M59" s="106">
        <v>5260.55</v>
      </c>
      <c r="N59" s="106">
        <v>5293.75</v>
      </c>
      <c r="O59" s="106">
        <v>5260.55</v>
      </c>
      <c r="P59" s="28" t="s">
        <v>2670</v>
      </c>
      <c r="Q59" s="107">
        <v>4.1000000000000003E-3</v>
      </c>
      <c r="T59" s="110">
        <v>40259</v>
      </c>
      <c r="U59" s="28">
        <v>45.494999999999997</v>
      </c>
      <c r="V59">
        <v>45.524999999999999</v>
      </c>
      <c r="W59">
        <v>45.615000000000002</v>
      </c>
      <c r="X59">
        <v>45.335000000000001</v>
      </c>
      <c r="Y59" s="19">
        <v>8.9999999999999998E-4</v>
      </c>
      <c r="AB59" s="110">
        <f t="shared" si="18"/>
        <v>40263</v>
      </c>
      <c r="AC59" s="108">
        <f t="shared" si="14"/>
        <v>5282</v>
      </c>
      <c r="AD59" s="28">
        <f t="shared" si="15"/>
        <v>45.134999999999998</v>
      </c>
      <c r="AE59" s="28">
        <f t="shared" si="16"/>
        <v>117.02669768472362</v>
      </c>
      <c r="AF59" s="31">
        <f t="shared" si="17"/>
        <v>1.0668936928179162E-2</v>
      </c>
      <c r="AJ59" s="110">
        <f t="shared" si="21"/>
        <v>40268</v>
      </c>
      <c r="AK59" s="31">
        <f t="shared" si="12"/>
        <v>-3.3E-3</v>
      </c>
      <c r="AL59" s="115">
        <f t="shared" si="13"/>
        <v>1.9136358000775289E-3</v>
      </c>
      <c r="AM59" s="100"/>
      <c r="BR59" s="18">
        <f t="shared" si="0"/>
        <v>40262</v>
      </c>
      <c r="BS59" s="6">
        <f t="shared" si="1"/>
        <v>-1.6999999999999999E-3</v>
      </c>
      <c r="BT59" s="6">
        <f t="shared" si="2"/>
        <v>6.7000000000000002E-3</v>
      </c>
    </row>
    <row r="60" spans="2:72" ht="14.45">
      <c r="B60" s="110">
        <v>40263</v>
      </c>
      <c r="C60" s="106">
        <v>1166.5999999999999</v>
      </c>
      <c r="D60" s="106">
        <v>1167.5999999999999</v>
      </c>
      <c r="E60" s="106">
        <v>1173.9000000000001</v>
      </c>
      <c r="F60" s="106">
        <v>1161.5</v>
      </c>
      <c r="G60" s="28"/>
      <c r="H60" s="107">
        <v>8.0000000000000004E-4</v>
      </c>
      <c r="K60" s="110">
        <v>40266</v>
      </c>
      <c r="L60" s="106">
        <v>5302.85</v>
      </c>
      <c r="M60" s="106">
        <v>5283.9</v>
      </c>
      <c r="N60" s="106">
        <v>5329.55</v>
      </c>
      <c r="O60" s="106">
        <v>5242.1499999999996</v>
      </c>
      <c r="P60" s="28" t="s">
        <v>2671</v>
      </c>
      <c r="Q60" s="107">
        <v>3.8999999999999998E-3</v>
      </c>
      <c r="T60" s="110">
        <v>40260</v>
      </c>
      <c r="U60" s="28">
        <v>45.435000000000002</v>
      </c>
      <c r="V60">
        <v>45.424999999999997</v>
      </c>
      <c r="W60">
        <v>45.634999999999998</v>
      </c>
      <c r="X60">
        <v>45.295000000000002</v>
      </c>
      <c r="Y60" s="19">
        <v>-1.2999999999999999E-3</v>
      </c>
      <c r="AB60" s="110">
        <f t="shared" si="18"/>
        <v>40266</v>
      </c>
      <c r="AC60" s="108">
        <f t="shared" si="14"/>
        <v>5302.85</v>
      </c>
      <c r="AD60" s="28">
        <f t="shared" si="15"/>
        <v>44.895000000000003</v>
      </c>
      <c r="AE60" s="28">
        <f t="shared" si="16"/>
        <v>118.11671678360619</v>
      </c>
      <c r="AF60" s="31">
        <f t="shared" si="17"/>
        <v>9.3142771730527762E-3</v>
      </c>
      <c r="AJ60" s="110">
        <f t="shared" si="21"/>
        <v>40269</v>
      </c>
      <c r="AK60" s="31">
        <f t="shared" si="12"/>
        <v>7.4000000000000003E-3</v>
      </c>
      <c r="AL60" s="115">
        <f t="shared" si="13"/>
        <v>8.1119658446604515E-3</v>
      </c>
      <c r="AM60" s="100"/>
      <c r="BR60" s="18">
        <f t="shared" si="0"/>
        <v>40263</v>
      </c>
      <c r="BS60" s="6">
        <f t="shared" si="1"/>
        <v>8.0000000000000004E-4</v>
      </c>
      <c r="BT60" s="6">
        <f t="shared" si="2"/>
        <v>4.1000000000000003E-3</v>
      </c>
    </row>
    <row r="61" spans="2:72" ht="14.45">
      <c r="B61" s="110">
        <v>40266</v>
      </c>
      <c r="C61" s="106">
        <v>1173.2</v>
      </c>
      <c r="D61" s="106">
        <v>1167.7</v>
      </c>
      <c r="E61" s="106">
        <v>1174.8</v>
      </c>
      <c r="F61" s="106">
        <v>1167.7</v>
      </c>
      <c r="G61" s="28"/>
      <c r="H61" s="107">
        <v>5.7000000000000002E-3</v>
      </c>
      <c r="K61" s="110">
        <v>40267</v>
      </c>
      <c r="L61" s="106">
        <v>5262.45</v>
      </c>
      <c r="M61" s="106">
        <v>5302.95</v>
      </c>
      <c r="N61" s="106">
        <v>5325</v>
      </c>
      <c r="O61" s="106">
        <v>5251.35</v>
      </c>
      <c r="P61" s="28" t="s">
        <v>2672</v>
      </c>
      <c r="Q61" s="107">
        <v>-7.6E-3</v>
      </c>
      <c r="T61" s="110">
        <v>40261</v>
      </c>
      <c r="U61" s="28">
        <v>45.432000000000002</v>
      </c>
      <c r="V61">
        <v>45.343000000000004</v>
      </c>
      <c r="W61">
        <v>45.652999999999999</v>
      </c>
      <c r="X61">
        <v>45.241999999999997</v>
      </c>
      <c r="Y61" s="19">
        <v>-1E-4</v>
      </c>
      <c r="AB61" s="110">
        <f t="shared" si="18"/>
        <v>40267</v>
      </c>
      <c r="AC61" s="108">
        <f t="shared" si="14"/>
        <v>5262.45</v>
      </c>
      <c r="AD61" s="28">
        <f t="shared" si="15"/>
        <v>45.024999999999999</v>
      </c>
      <c r="AE61" s="28">
        <f t="shared" si="16"/>
        <v>116.87840088839533</v>
      </c>
      <c r="AF61" s="31">
        <f t="shared" si="17"/>
        <v>-1.0483832677803728E-2</v>
      </c>
      <c r="AJ61" s="110">
        <f t="shared" si="21"/>
        <v>40273</v>
      </c>
      <c r="AK61" s="31">
        <f t="shared" si="12"/>
        <v>7.9000000000000008E-3</v>
      </c>
      <c r="AL61" s="115">
        <f t="shared" si="13"/>
        <v>2.4555114225980335E-2</v>
      </c>
      <c r="AM61" s="100"/>
      <c r="BR61" s="18">
        <f t="shared" si="0"/>
        <v>40266</v>
      </c>
      <c r="BS61" s="6">
        <f t="shared" si="1"/>
        <v>5.7000000000000002E-3</v>
      </c>
      <c r="BT61" s="6">
        <f t="shared" si="2"/>
        <v>3.8999999999999998E-3</v>
      </c>
    </row>
    <row r="62" spans="2:72" ht="14.45">
      <c r="B62" s="110">
        <v>40267</v>
      </c>
      <c r="C62" s="106">
        <v>1173.3</v>
      </c>
      <c r="D62" s="106">
        <v>1173.8</v>
      </c>
      <c r="E62" s="106">
        <v>1177.8</v>
      </c>
      <c r="F62" s="106">
        <v>1168.9000000000001</v>
      </c>
      <c r="G62" s="28"/>
      <c r="H62" s="107">
        <v>1E-4</v>
      </c>
      <c r="K62" s="110">
        <v>40268</v>
      </c>
      <c r="L62" s="106">
        <v>5249.1</v>
      </c>
      <c r="M62" s="106">
        <v>5260.4</v>
      </c>
      <c r="N62" s="106">
        <v>5293.9</v>
      </c>
      <c r="O62" s="106">
        <v>5235.1499999999996</v>
      </c>
      <c r="P62" s="28" t="s">
        <v>2673</v>
      </c>
      <c r="Q62" s="107">
        <v>-2.5000000000000001E-3</v>
      </c>
      <c r="T62" s="110">
        <v>40262</v>
      </c>
      <c r="U62" s="28">
        <v>45.43</v>
      </c>
      <c r="V62">
        <v>45.42</v>
      </c>
      <c r="W62">
        <v>45.71</v>
      </c>
      <c r="X62">
        <v>45.28</v>
      </c>
      <c r="Y62" s="19">
        <v>0</v>
      </c>
      <c r="AB62" s="110">
        <f t="shared" si="18"/>
        <v>40268</v>
      </c>
      <c r="AC62" s="108">
        <f t="shared" si="14"/>
        <v>5249.1</v>
      </c>
      <c r="AD62" s="28">
        <f t="shared" si="15"/>
        <v>44.825000000000003</v>
      </c>
      <c r="AE62" s="28">
        <f t="shared" si="16"/>
        <v>117.10206358059119</v>
      </c>
      <c r="AF62" s="31">
        <f t="shared" si="17"/>
        <v>1.9136358000775289E-3</v>
      </c>
      <c r="AJ62" s="110">
        <f t="shared" si="21"/>
        <v>40274</v>
      </c>
      <c r="AK62" s="31">
        <f t="shared" si="12"/>
        <v>1.6999999999999999E-3</v>
      </c>
      <c r="AL62" s="115">
        <f t="shared" si="13"/>
        <v>-1.3470519684228854E-3</v>
      </c>
      <c r="AM62" s="100"/>
      <c r="BR62" s="18">
        <f t="shared" si="0"/>
        <v>40267</v>
      </c>
      <c r="BS62" s="6">
        <f t="shared" si="1"/>
        <v>1E-4</v>
      </c>
      <c r="BT62" s="6">
        <f t="shared" si="2"/>
        <v>-7.6E-3</v>
      </c>
    </row>
    <row r="63" spans="2:72" ht="14.45">
      <c r="B63" s="110">
        <v>40268</v>
      </c>
      <c r="C63" s="106">
        <v>1169.4000000000001</v>
      </c>
      <c r="D63" s="106">
        <v>1171.8</v>
      </c>
      <c r="E63" s="106">
        <v>1174.5999999999999</v>
      </c>
      <c r="F63" s="106">
        <v>1165.8</v>
      </c>
      <c r="G63" s="28"/>
      <c r="H63" s="107">
        <v>-3.3E-3</v>
      </c>
      <c r="K63" s="110">
        <v>40269</v>
      </c>
      <c r="L63" s="106">
        <v>5290.5</v>
      </c>
      <c r="M63" s="106">
        <v>5249.2</v>
      </c>
      <c r="N63" s="106">
        <v>5298.6</v>
      </c>
      <c r="O63" s="106">
        <v>5249.2</v>
      </c>
      <c r="P63" s="28" t="s">
        <v>2674</v>
      </c>
      <c r="Q63" s="107">
        <v>7.9000000000000008E-3</v>
      </c>
      <c r="T63" s="110">
        <v>40263</v>
      </c>
      <c r="U63" s="28">
        <v>45.134999999999998</v>
      </c>
      <c r="V63">
        <v>45.524999999999999</v>
      </c>
      <c r="W63">
        <v>45.555</v>
      </c>
      <c r="X63">
        <v>45.125</v>
      </c>
      <c r="Y63" s="19">
        <v>-6.4999999999999997E-3</v>
      </c>
      <c r="AB63" s="110">
        <f t="shared" si="18"/>
        <v>40269</v>
      </c>
      <c r="AC63" s="108">
        <f t="shared" si="14"/>
        <v>5290.5</v>
      </c>
      <c r="AD63" s="28">
        <f t="shared" si="15"/>
        <v>44.814999999999998</v>
      </c>
      <c r="AE63" s="28">
        <f t="shared" si="16"/>
        <v>118.05199152069621</v>
      </c>
      <c r="AF63" s="31">
        <f t="shared" si="17"/>
        <v>8.1119658446604515E-3</v>
      </c>
      <c r="AJ63" s="110">
        <f t="shared" si="21"/>
        <v>40275</v>
      </c>
      <c r="AK63" s="31">
        <f t="shared" si="12"/>
        <v>-5.7999999999999996E-3</v>
      </c>
      <c r="AL63" s="115">
        <f t="shared" si="13"/>
        <v>1.5669112528828855E-3</v>
      </c>
      <c r="AM63" s="100"/>
      <c r="BR63" s="18">
        <f t="shared" si="0"/>
        <v>40268</v>
      </c>
      <c r="BS63" s="6">
        <f t="shared" si="1"/>
        <v>-3.3E-3</v>
      </c>
      <c r="BT63" s="6">
        <f t="shared" si="2"/>
        <v>-2.5000000000000001E-3</v>
      </c>
    </row>
    <row r="64" spans="2:72" ht="14.45">
      <c r="B64" s="110">
        <v>40269</v>
      </c>
      <c r="C64" s="106">
        <v>1178.0999999999999</v>
      </c>
      <c r="D64" s="106">
        <v>1171.2</v>
      </c>
      <c r="E64" s="106">
        <v>1181.4000000000001</v>
      </c>
      <c r="F64" s="106">
        <v>1170.7</v>
      </c>
      <c r="G64" s="28"/>
      <c r="H64" s="107">
        <v>7.4000000000000003E-3</v>
      </c>
      <c r="K64" s="110">
        <v>40273</v>
      </c>
      <c r="L64" s="106">
        <v>5368.4</v>
      </c>
      <c r="M64" s="106">
        <v>5291.4</v>
      </c>
      <c r="N64" s="106">
        <v>5377.55</v>
      </c>
      <c r="O64" s="106">
        <v>5291.4</v>
      </c>
      <c r="P64" s="28" t="s">
        <v>2675</v>
      </c>
      <c r="Q64" s="107">
        <v>1.47E-2</v>
      </c>
      <c r="T64" s="110">
        <v>40266</v>
      </c>
      <c r="U64" s="28">
        <v>44.895000000000003</v>
      </c>
      <c r="V64">
        <v>45.064999999999998</v>
      </c>
      <c r="W64">
        <v>45.174999999999997</v>
      </c>
      <c r="X64">
        <v>44.814999999999998</v>
      </c>
      <c r="Y64" s="19">
        <v>-5.3E-3</v>
      </c>
      <c r="AB64" s="110">
        <f t="shared" si="18"/>
        <v>40273</v>
      </c>
      <c r="AC64" s="108">
        <f t="shared" si="14"/>
        <v>5368.4</v>
      </c>
      <c r="AD64" s="28">
        <f t="shared" si="15"/>
        <v>44.384999999999998</v>
      </c>
      <c r="AE64" s="28">
        <f t="shared" si="16"/>
        <v>120.95077165709135</v>
      </c>
      <c r="AF64" s="31">
        <f t="shared" si="17"/>
        <v>2.4555114225980335E-2</v>
      </c>
      <c r="AJ64" s="110">
        <f t="shared" si="21"/>
        <v>40276</v>
      </c>
      <c r="AK64" s="31">
        <f t="shared" si="12"/>
        <v>3.3E-3</v>
      </c>
      <c r="AL64" s="115">
        <f t="shared" si="13"/>
        <v>-1.1682070755646756E-2</v>
      </c>
      <c r="AM64" s="100"/>
      <c r="BR64" s="18">
        <f t="shared" si="0"/>
        <v>40269</v>
      </c>
      <c r="BS64" s="6">
        <f t="shared" si="1"/>
        <v>7.4000000000000003E-3</v>
      </c>
      <c r="BT64" s="6">
        <f t="shared" si="2"/>
        <v>7.9000000000000008E-3</v>
      </c>
    </row>
    <row r="65" spans="2:72" ht="14.45">
      <c r="B65" s="110">
        <v>40273</v>
      </c>
      <c r="C65" s="106">
        <v>1187.4000000000001</v>
      </c>
      <c r="D65" s="106">
        <v>1178.7</v>
      </c>
      <c r="E65" s="106">
        <v>1187.7</v>
      </c>
      <c r="F65" s="106">
        <v>1178.7</v>
      </c>
      <c r="G65" s="28"/>
      <c r="H65" s="107">
        <v>7.9000000000000008E-3</v>
      </c>
      <c r="K65" s="110">
        <v>40274</v>
      </c>
      <c r="L65" s="106">
        <v>5366</v>
      </c>
      <c r="M65" s="106">
        <v>5369.65</v>
      </c>
      <c r="N65" s="106">
        <v>5388.65</v>
      </c>
      <c r="O65" s="106">
        <v>5351.7</v>
      </c>
      <c r="P65" s="28" t="s">
        <v>2676</v>
      </c>
      <c r="Q65" s="107">
        <v>-4.0000000000000002E-4</v>
      </c>
      <c r="T65" s="110">
        <v>40267</v>
      </c>
      <c r="U65" s="28">
        <v>45.024999999999999</v>
      </c>
      <c r="V65">
        <v>44.825000000000003</v>
      </c>
      <c r="W65">
        <v>45.17</v>
      </c>
      <c r="X65">
        <v>44.774999999999999</v>
      </c>
      <c r="Y65" s="19">
        <v>2.8999999999999998E-3</v>
      </c>
      <c r="AB65" s="110">
        <f t="shared" si="18"/>
        <v>40274</v>
      </c>
      <c r="AC65" s="108">
        <f t="shared" si="14"/>
        <v>5366</v>
      </c>
      <c r="AD65" s="28">
        <f t="shared" si="15"/>
        <v>44.424999999999997</v>
      </c>
      <c r="AE65" s="28">
        <f t="shared" si="16"/>
        <v>120.7878446820484</v>
      </c>
      <c r="AF65" s="31">
        <f t="shared" si="17"/>
        <v>-1.3470519684228854E-3</v>
      </c>
      <c r="AJ65" s="110">
        <f t="shared" si="21"/>
        <v>40277</v>
      </c>
      <c r="AK65" s="31">
        <f t="shared" si="12"/>
        <v>6.7000000000000002E-3</v>
      </c>
      <c r="AL65" s="115">
        <f t="shared" si="13"/>
        <v>1.5149787503432322E-2</v>
      </c>
      <c r="AM65" s="100"/>
      <c r="BR65" s="18">
        <f t="shared" si="0"/>
        <v>40273</v>
      </c>
      <c r="BS65" s="6">
        <f t="shared" si="1"/>
        <v>7.9000000000000008E-3</v>
      </c>
      <c r="BT65" s="6">
        <f t="shared" si="2"/>
        <v>1.47E-2</v>
      </c>
    </row>
    <row r="66" spans="2:72" ht="14.45">
      <c r="B66" s="110">
        <v>40274</v>
      </c>
      <c r="C66" s="106">
        <v>1189.4000000000001</v>
      </c>
      <c r="D66" s="106">
        <v>1186</v>
      </c>
      <c r="E66" s="106">
        <v>1191.8</v>
      </c>
      <c r="F66" s="106">
        <v>1182.8</v>
      </c>
      <c r="G66" s="28"/>
      <c r="H66" s="107">
        <v>1.6999999999999999E-3</v>
      </c>
      <c r="K66" s="110">
        <v>40275</v>
      </c>
      <c r="L66" s="106">
        <v>5374.65</v>
      </c>
      <c r="M66" s="106">
        <v>5365.7</v>
      </c>
      <c r="N66" s="106">
        <v>5399.65</v>
      </c>
      <c r="O66" s="106">
        <v>5345.05</v>
      </c>
      <c r="P66" s="28" t="s">
        <v>2677</v>
      </c>
      <c r="Q66" s="107">
        <v>1.6000000000000001E-3</v>
      </c>
      <c r="T66" s="110">
        <v>40268</v>
      </c>
      <c r="U66" s="28">
        <v>44.825000000000003</v>
      </c>
      <c r="V66">
        <v>44.935000000000002</v>
      </c>
      <c r="W66">
        <v>45.204999999999998</v>
      </c>
      <c r="X66">
        <v>44.825000000000003</v>
      </c>
      <c r="Y66" s="19">
        <v>-4.4000000000000003E-3</v>
      </c>
      <c r="AB66" s="110">
        <f t="shared" si="18"/>
        <v>40275</v>
      </c>
      <c r="AC66" s="108">
        <f t="shared" si="14"/>
        <v>5374.65</v>
      </c>
      <c r="AD66" s="28">
        <f t="shared" si="15"/>
        <v>44.427</v>
      </c>
      <c r="AE66" s="28">
        <f t="shared" si="16"/>
        <v>120.97710851509217</v>
      </c>
      <c r="AF66" s="31">
        <f t="shared" si="17"/>
        <v>1.5669112528828855E-3</v>
      </c>
      <c r="AJ66" s="110">
        <f t="shared" si="21"/>
        <v>40280</v>
      </c>
      <c r="AK66" s="31">
        <f t="shared" si="12"/>
        <v>1.8E-3</v>
      </c>
      <c r="AL66" s="115">
        <f t="shared" si="13"/>
        <v>-1.1052446115852654E-2</v>
      </c>
      <c r="AM66" s="100"/>
      <c r="BR66" s="18">
        <f t="shared" si="0"/>
        <v>40274</v>
      </c>
      <c r="BS66" s="6">
        <f t="shared" si="1"/>
        <v>1.6999999999999999E-3</v>
      </c>
      <c r="BT66" s="6">
        <f t="shared" si="2"/>
        <v>-4.0000000000000002E-4</v>
      </c>
    </row>
    <row r="67" spans="2:72" ht="14.45">
      <c r="B67" s="110">
        <v>40275</v>
      </c>
      <c r="C67" s="106">
        <v>1182.5</v>
      </c>
      <c r="D67" s="106">
        <v>1188.2</v>
      </c>
      <c r="E67" s="106">
        <v>1189.5999999999999</v>
      </c>
      <c r="F67" s="106">
        <v>1177.2</v>
      </c>
      <c r="G67" s="28"/>
      <c r="H67" s="107">
        <v>-5.7999999999999996E-3</v>
      </c>
      <c r="K67" s="110">
        <v>40276</v>
      </c>
      <c r="L67" s="106">
        <v>5304.45</v>
      </c>
      <c r="M67" s="106">
        <v>5376.3</v>
      </c>
      <c r="N67" s="106">
        <v>5383.65</v>
      </c>
      <c r="O67" s="106">
        <v>5290.25</v>
      </c>
      <c r="P67" s="28" t="s">
        <v>2678</v>
      </c>
      <c r="Q67" s="107">
        <v>-1.3100000000000001E-2</v>
      </c>
      <c r="T67" s="110">
        <v>40269</v>
      </c>
      <c r="U67" s="28">
        <v>44.814999999999998</v>
      </c>
      <c r="V67">
        <v>44.924999999999997</v>
      </c>
      <c r="W67">
        <v>44.924999999999997</v>
      </c>
      <c r="X67">
        <v>44.625</v>
      </c>
      <c r="Y67" s="19">
        <v>-2.0000000000000001E-4</v>
      </c>
      <c r="AB67" s="110">
        <f t="shared" si="18"/>
        <v>40276</v>
      </c>
      <c r="AC67" s="108">
        <f t="shared" si="14"/>
        <v>5304.45</v>
      </c>
      <c r="AD67" s="28">
        <f t="shared" si="15"/>
        <v>44.365000000000002</v>
      </c>
      <c r="AE67" s="28">
        <f t="shared" si="16"/>
        <v>119.5638453736053</v>
      </c>
      <c r="AF67" s="31">
        <f t="shared" si="17"/>
        <v>-1.1682070755646756E-2</v>
      </c>
      <c r="AJ67" s="110">
        <f t="shared" si="21"/>
        <v>40281</v>
      </c>
      <c r="AK67" s="31">
        <f t="shared" si="12"/>
        <v>6.9999999999999999E-4</v>
      </c>
      <c r="AL67" s="115">
        <f t="shared" si="13"/>
        <v>-4.4796076401162344E-3</v>
      </c>
      <c r="AM67" s="100"/>
      <c r="BR67" s="18">
        <f t="shared" ref="BR67:BR130" si="22">VLOOKUP(B67,K:Q,1,FALSE)</f>
        <v>40275</v>
      </c>
      <c r="BS67" s="6">
        <f t="shared" ref="BS67:BS130" si="23">IFERROR(VLOOKUP(BR67,B:H,7,FALSE),0)</f>
        <v>-5.7999999999999996E-3</v>
      </c>
      <c r="BT67" s="6">
        <f t="shared" ref="BT67:BT130" si="24">IFERROR(VLOOKUP(BR67,K:Q,7,FALSE),0)</f>
        <v>1.6000000000000001E-3</v>
      </c>
    </row>
    <row r="68" spans="2:72" ht="14.45">
      <c r="B68" s="110">
        <v>40276</v>
      </c>
      <c r="C68" s="106">
        <v>1186.4000000000001</v>
      </c>
      <c r="D68" s="106">
        <v>1181.8</v>
      </c>
      <c r="E68" s="106">
        <v>1188.5</v>
      </c>
      <c r="F68" s="106">
        <v>1175.0999999999999</v>
      </c>
      <c r="G68" s="28"/>
      <c r="H68" s="107">
        <v>3.3E-3</v>
      </c>
      <c r="K68" s="110">
        <v>40277</v>
      </c>
      <c r="L68" s="106">
        <v>5361.75</v>
      </c>
      <c r="M68" s="106">
        <v>5302.4</v>
      </c>
      <c r="N68" s="106">
        <v>5377.45</v>
      </c>
      <c r="O68" s="106">
        <v>5302.25</v>
      </c>
      <c r="P68" s="28" t="s">
        <v>2679</v>
      </c>
      <c r="Q68" s="107">
        <v>1.0800000000000001E-2</v>
      </c>
      <c r="T68" s="110">
        <v>40270</v>
      </c>
      <c r="U68" s="28">
        <v>44.765000000000001</v>
      </c>
      <c r="V68">
        <v>44.715000000000003</v>
      </c>
      <c r="W68">
        <v>44.765000000000001</v>
      </c>
      <c r="X68">
        <v>44.625</v>
      </c>
      <c r="Y68" s="19">
        <v>-1.1000000000000001E-3</v>
      </c>
      <c r="AB68" s="110">
        <f t="shared" si="18"/>
        <v>40277</v>
      </c>
      <c r="AC68" s="108">
        <f t="shared" si="14"/>
        <v>5361.75</v>
      </c>
      <c r="AD68" s="28">
        <f t="shared" si="15"/>
        <v>44.174999999999997</v>
      </c>
      <c r="AE68" s="28">
        <f t="shared" ref="AE68:AE131" si="25">AC68/AD68</f>
        <v>121.37521222410867</v>
      </c>
      <c r="AF68" s="31">
        <f t="shared" si="17"/>
        <v>1.5149787503432322E-2</v>
      </c>
      <c r="AJ68" s="110">
        <f t="shared" ref="AJ68:AJ99" si="26">VLOOKUP(B73,AB:AF,1,FALSE)</f>
        <v>40283</v>
      </c>
      <c r="AK68" s="31">
        <f t="shared" si="12"/>
        <v>8.0000000000000004E-4</v>
      </c>
      <c r="AL68" s="115">
        <f t="shared" si="13"/>
        <v>-4.8028973342867376E-3</v>
      </c>
      <c r="AM68" s="100"/>
      <c r="BR68" s="18">
        <f t="shared" si="22"/>
        <v>40276</v>
      </c>
      <c r="BS68" s="6">
        <f t="shared" si="23"/>
        <v>3.3E-3</v>
      </c>
      <c r="BT68" s="6">
        <f t="shared" si="24"/>
        <v>-1.3100000000000001E-2</v>
      </c>
    </row>
    <row r="69" spans="2:72" ht="14.45">
      <c r="B69" s="110">
        <v>40277</v>
      </c>
      <c r="C69" s="106">
        <v>1194.4000000000001</v>
      </c>
      <c r="D69" s="106">
        <v>1187.5</v>
      </c>
      <c r="E69" s="106">
        <v>1194.7</v>
      </c>
      <c r="F69" s="106">
        <v>1187.2</v>
      </c>
      <c r="G69" s="28"/>
      <c r="H69" s="107">
        <v>6.7000000000000002E-3</v>
      </c>
      <c r="K69" s="110">
        <v>40280</v>
      </c>
      <c r="L69" s="106">
        <v>5339.7</v>
      </c>
      <c r="M69" s="106">
        <v>5354.15</v>
      </c>
      <c r="N69" s="106">
        <v>5382.15</v>
      </c>
      <c r="O69" s="106">
        <v>5324.9</v>
      </c>
      <c r="P69" s="28" t="s">
        <v>2680</v>
      </c>
      <c r="Q69" s="107">
        <v>-4.1000000000000003E-3</v>
      </c>
      <c r="T69" s="110">
        <v>40273</v>
      </c>
      <c r="U69" s="28">
        <v>44.384999999999998</v>
      </c>
      <c r="V69">
        <v>44.734999999999999</v>
      </c>
      <c r="W69">
        <v>44.805</v>
      </c>
      <c r="X69">
        <v>44.375</v>
      </c>
      <c r="Y69" s="19">
        <v>-8.5000000000000006E-3</v>
      </c>
      <c r="AB69" s="110">
        <f t="shared" si="18"/>
        <v>40280</v>
      </c>
      <c r="AC69" s="108">
        <f t="shared" si="14"/>
        <v>5339.7</v>
      </c>
      <c r="AD69" s="28">
        <f t="shared" si="15"/>
        <v>44.484999999999999</v>
      </c>
      <c r="AE69" s="28">
        <f t="shared" si="25"/>
        <v>120.03371923120153</v>
      </c>
      <c r="AF69" s="31">
        <f t="shared" ref="AF69:AF132" si="27">AE69/AE68-1</f>
        <v>-1.1052446115852654E-2</v>
      </c>
      <c r="AJ69" s="110">
        <f t="shared" si="26"/>
        <v>40284</v>
      </c>
      <c r="AK69" s="31">
        <f t="shared" si="12"/>
        <v>-1.6199999999999999E-2</v>
      </c>
      <c r="AL69" s="115">
        <f t="shared" si="13"/>
        <v>-5.0813178748232435E-4</v>
      </c>
      <c r="AM69" s="100"/>
      <c r="BR69" s="18">
        <f t="shared" si="22"/>
        <v>40277</v>
      </c>
      <c r="BS69" s="6">
        <f t="shared" si="23"/>
        <v>6.7000000000000002E-3</v>
      </c>
      <c r="BT69" s="6">
        <f t="shared" si="24"/>
        <v>1.0800000000000001E-2</v>
      </c>
    </row>
    <row r="70" spans="2:72" ht="14.45">
      <c r="B70" s="110">
        <v>40280</v>
      </c>
      <c r="C70" s="106">
        <v>1196.5</v>
      </c>
      <c r="D70" s="106">
        <v>1194.9000000000001</v>
      </c>
      <c r="E70" s="106">
        <v>1199.2</v>
      </c>
      <c r="F70" s="106">
        <v>1194.7</v>
      </c>
      <c r="G70" s="28"/>
      <c r="H70" s="107">
        <v>1.8E-3</v>
      </c>
      <c r="K70" s="110">
        <v>40281</v>
      </c>
      <c r="L70" s="106">
        <v>5322.95</v>
      </c>
      <c r="M70" s="106">
        <v>5340.85</v>
      </c>
      <c r="N70" s="106">
        <v>5356.5</v>
      </c>
      <c r="O70" s="106">
        <v>5301.7</v>
      </c>
      <c r="P70" s="28" t="s">
        <v>2681</v>
      </c>
      <c r="Q70" s="107">
        <v>-3.0999999999999999E-3</v>
      </c>
      <c r="T70" s="110">
        <v>40274</v>
      </c>
      <c r="U70" s="28">
        <v>44.424999999999997</v>
      </c>
      <c r="V70">
        <v>44.375</v>
      </c>
      <c r="W70">
        <v>44.585000000000001</v>
      </c>
      <c r="X70">
        <v>44.274999999999999</v>
      </c>
      <c r="Y70" s="19">
        <v>8.9999999999999998E-4</v>
      </c>
      <c r="AB70" s="110">
        <f t="shared" si="18"/>
        <v>40281</v>
      </c>
      <c r="AC70" s="108">
        <f t="shared" si="14"/>
        <v>5322.95</v>
      </c>
      <c r="AD70" s="28">
        <f t="shared" si="15"/>
        <v>44.545000000000002</v>
      </c>
      <c r="AE70" s="28">
        <f t="shared" si="25"/>
        <v>119.49601526546188</v>
      </c>
      <c r="AF70" s="31">
        <f t="shared" si="27"/>
        <v>-4.4796076401162344E-3</v>
      </c>
      <c r="AJ70" s="110">
        <f t="shared" si="26"/>
        <v>40287</v>
      </c>
      <c r="AK70" s="31">
        <f t="shared" si="12"/>
        <v>4.4999999999999997E-3</v>
      </c>
      <c r="AL70" s="115">
        <f t="shared" si="13"/>
        <v>-2.1369279282421494E-2</v>
      </c>
      <c r="AM70" s="100"/>
      <c r="BR70" s="18">
        <f t="shared" si="22"/>
        <v>40280</v>
      </c>
      <c r="BS70" s="6">
        <f t="shared" si="23"/>
        <v>1.8E-3</v>
      </c>
      <c r="BT70" s="6">
        <f t="shared" si="24"/>
        <v>-4.1000000000000003E-3</v>
      </c>
    </row>
    <row r="71" spans="2:72" ht="14.45">
      <c r="B71" s="110">
        <v>40281</v>
      </c>
      <c r="C71" s="106">
        <v>1197.3</v>
      </c>
      <c r="D71" s="106">
        <v>1195.9000000000001</v>
      </c>
      <c r="E71" s="106">
        <v>1199</v>
      </c>
      <c r="F71" s="106">
        <v>1188.8</v>
      </c>
      <c r="G71" s="28"/>
      <c r="H71" s="107">
        <v>6.9999999999999999E-4</v>
      </c>
      <c r="K71" s="110">
        <v>40283</v>
      </c>
      <c r="L71" s="106">
        <v>5273.6</v>
      </c>
      <c r="M71" s="106">
        <v>5323.3</v>
      </c>
      <c r="N71" s="106">
        <v>5373.15</v>
      </c>
      <c r="O71" s="106">
        <v>5265.3</v>
      </c>
      <c r="P71" s="28" t="s">
        <v>2682</v>
      </c>
      <c r="Q71" s="107">
        <v>-9.2999999999999992E-3</v>
      </c>
      <c r="T71" s="110">
        <v>40275</v>
      </c>
      <c r="U71" s="28">
        <v>44.427</v>
      </c>
      <c r="V71">
        <v>44.328000000000003</v>
      </c>
      <c r="W71">
        <v>44.603000000000002</v>
      </c>
      <c r="X71">
        <v>44.286999999999999</v>
      </c>
      <c r="Y71" s="19">
        <v>0</v>
      </c>
      <c r="AB71" s="110">
        <f t="shared" si="18"/>
        <v>40283</v>
      </c>
      <c r="AC71" s="108">
        <f t="shared" si="14"/>
        <v>5273.6</v>
      </c>
      <c r="AD71" s="28">
        <f t="shared" si="15"/>
        <v>44.344999999999999</v>
      </c>
      <c r="AE71" s="28">
        <f t="shared" si="25"/>
        <v>118.9220881722855</v>
      </c>
      <c r="AF71" s="31">
        <f t="shared" si="27"/>
        <v>-4.8028973342867376E-3</v>
      </c>
      <c r="AJ71" s="110">
        <f t="shared" si="26"/>
        <v>40288</v>
      </c>
      <c r="AK71" s="31">
        <f t="shared" si="12"/>
        <v>8.0999999999999996E-3</v>
      </c>
      <c r="AL71" s="115">
        <f t="shared" si="13"/>
        <v>1.0050245762366794E-2</v>
      </c>
      <c r="AM71" s="100"/>
      <c r="BR71" s="18">
        <f t="shared" si="22"/>
        <v>40281</v>
      </c>
      <c r="BS71" s="6">
        <f t="shared" si="23"/>
        <v>6.9999999999999999E-4</v>
      </c>
      <c r="BT71" s="6">
        <f t="shared" si="24"/>
        <v>-3.0999999999999999E-3</v>
      </c>
    </row>
    <row r="72" spans="2:72" ht="14.45">
      <c r="B72" s="110">
        <v>40282</v>
      </c>
      <c r="C72" s="106">
        <v>1210.7</v>
      </c>
      <c r="D72" s="106">
        <v>1198.7</v>
      </c>
      <c r="E72" s="106">
        <v>1210.7</v>
      </c>
      <c r="F72" s="106">
        <v>1198.7</v>
      </c>
      <c r="G72" s="28"/>
      <c r="H72" s="107">
        <v>1.12E-2</v>
      </c>
      <c r="K72" s="110">
        <v>40284</v>
      </c>
      <c r="L72" s="106">
        <v>5262.6</v>
      </c>
      <c r="M72" s="106">
        <v>5273.4</v>
      </c>
      <c r="N72" s="106">
        <v>5283.05</v>
      </c>
      <c r="O72" s="106">
        <v>5237.55</v>
      </c>
      <c r="P72" s="28" t="s">
        <v>2683</v>
      </c>
      <c r="Q72" s="107">
        <v>-2.0999999999999999E-3</v>
      </c>
      <c r="T72" s="110">
        <v>40276</v>
      </c>
      <c r="U72" s="28">
        <v>44.365000000000002</v>
      </c>
      <c r="V72">
        <v>44.354999999999997</v>
      </c>
      <c r="W72">
        <v>44.718000000000004</v>
      </c>
      <c r="X72">
        <v>44.314999999999998</v>
      </c>
      <c r="Y72" s="19">
        <v>-1.4E-3</v>
      </c>
      <c r="AB72" s="110">
        <f t="shared" si="18"/>
        <v>40284</v>
      </c>
      <c r="AC72" s="108">
        <f t="shared" si="14"/>
        <v>5262.6</v>
      </c>
      <c r="AD72" s="28">
        <f t="shared" si="15"/>
        <v>44.274999999999999</v>
      </c>
      <c r="AE72" s="28">
        <f t="shared" si="25"/>
        <v>118.86166007905139</v>
      </c>
      <c r="AF72" s="31">
        <f t="shared" si="27"/>
        <v>-5.0813178748232435E-4</v>
      </c>
      <c r="AJ72" s="110">
        <f t="shared" si="26"/>
        <v>40289</v>
      </c>
      <c r="AK72" s="31">
        <f t="shared" si="12"/>
        <v>-1.1000000000000001E-3</v>
      </c>
      <c r="AL72" s="115">
        <f t="shared" si="13"/>
        <v>1.9294665272318046E-3</v>
      </c>
      <c r="AM72" s="100"/>
      <c r="BR72" s="18" t="e">
        <f t="shared" si="22"/>
        <v>#N/A</v>
      </c>
      <c r="BS72" s="6">
        <f t="shared" si="23"/>
        <v>0</v>
      </c>
      <c r="BT72" s="6">
        <f t="shared" si="24"/>
        <v>0</v>
      </c>
    </row>
    <row r="73" spans="2:72" ht="14.45">
      <c r="B73" s="110">
        <v>40283</v>
      </c>
      <c r="C73" s="106">
        <v>1211.7</v>
      </c>
      <c r="D73" s="106">
        <v>1210.8</v>
      </c>
      <c r="E73" s="106">
        <v>1213.9000000000001</v>
      </c>
      <c r="F73" s="106">
        <v>1208.5</v>
      </c>
      <c r="G73" s="28"/>
      <c r="H73" s="107">
        <v>8.0000000000000004E-4</v>
      </c>
      <c r="K73" s="110">
        <v>40287</v>
      </c>
      <c r="L73" s="106">
        <v>5203.6499999999996</v>
      </c>
      <c r="M73" s="106">
        <v>5279.05</v>
      </c>
      <c r="N73" s="106">
        <v>5279.05</v>
      </c>
      <c r="O73" s="106">
        <v>5160.8999999999996</v>
      </c>
      <c r="P73" s="28" t="s">
        <v>2684</v>
      </c>
      <c r="Q73" s="107">
        <v>-1.12E-2</v>
      </c>
      <c r="T73" s="110">
        <v>40277</v>
      </c>
      <c r="U73" s="28">
        <v>44.174999999999997</v>
      </c>
      <c r="V73">
        <v>44.344999999999999</v>
      </c>
      <c r="W73">
        <v>44.465000000000003</v>
      </c>
      <c r="X73">
        <v>44.164999999999999</v>
      </c>
      <c r="Y73" s="19">
        <v>-4.3E-3</v>
      </c>
      <c r="AB73" s="110">
        <f t="shared" si="18"/>
        <v>40287</v>
      </c>
      <c r="AC73" s="108">
        <f t="shared" si="14"/>
        <v>5203.6499999999996</v>
      </c>
      <c r="AD73" s="28">
        <f t="shared" si="15"/>
        <v>44.734999999999999</v>
      </c>
      <c r="AE73" s="28">
        <f t="shared" si="25"/>
        <v>116.32167206884989</v>
      </c>
      <c r="AF73" s="31">
        <f t="shared" si="27"/>
        <v>-2.1369279282421494E-2</v>
      </c>
      <c r="AJ73" s="110">
        <f t="shared" si="26"/>
        <v>40290</v>
      </c>
      <c r="AK73" s="31">
        <f t="shared" si="12"/>
        <v>2.3E-3</v>
      </c>
      <c r="AL73" s="115">
        <f t="shared" si="13"/>
        <v>5.112849813828424E-3</v>
      </c>
      <c r="AM73" s="100"/>
      <c r="BR73" s="18">
        <f t="shared" si="22"/>
        <v>40283</v>
      </c>
      <c r="BS73" s="6">
        <f t="shared" si="23"/>
        <v>8.0000000000000004E-4</v>
      </c>
      <c r="BT73" s="6">
        <f t="shared" si="24"/>
        <v>-9.2999999999999992E-3</v>
      </c>
    </row>
    <row r="74" spans="2:72" ht="14.45">
      <c r="B74" s="110">
        <v>40284</v>
      </c>
      <c r="C74" s="106">
        <v>1192.0999999999999</v>
      </c>
      <c r="D74" s="106">
        <v>1210.2</v>
      </c>
      <c r="E74" s="106">
        <v>1210.2</v>
      </c>
      <c r="F74" s="106">
        <v>1186.8</v>
      </c>
      <c r="G74" s="28"/>
      <c r="H74" s="107">
        <v>-1.6199999999999999E-2</v>
      </c>
      <c r="K74" s="110">
        <v>40288</v>
      </c>
      <c r="L74" s="106">
        <v>5230.1000000000004</v>
      </c>
      <c r="M74" s="106">
        <v>5208.3</v>
      </c>
      <c r="N74" s="106">
        <v>5257.25</v>
      </c>
      <c r="O74" s="106">
        <v>5208.3</v>
      </c>
      <c r="P74" s="28" t="s">
        <v>2685</v>
      </c>
      <c r="Q74" s="107">
        <v>5.1000000000000004E-3</v>
      </c>
      <c r="T74" s="110">
        <v>40280</v>
      </c>
      <c r="U74" s="28">
        <v>44.484999999999999</v>
      </c>
      <c r="V74">
        <v>44.174999999999997</v>
      </c>
      <c r="W74">
        <v>44.53</v>
      </c>
      <c r="X74">
        <v>44.125</v>
      </c>
      <c r="Y74" s="19">
        <v>7.0000000000000001E-3</v>
      </c>
      <c r="AB74" s="110">
        <f t="shared" si="18"/>
        <v>40288</v>
      </c>
      <c r="AC74" s="108">
        <f t="shared" si="14"/>
        <v>5230.1000000000004</v>
      </c>
      <c r="AD74" s="28">
        <f t="shared" si="15"/>
        <v>44.515000000000001</v>
      </c>
      <c r="AE74" s="28">
        <f t="shared" si="25"/>
        <v>117.49073346063126</v>
      </c>
      <c r="AF74" s="31">
        <f t="shared" si="27"/>
        <v>1.0050245762366794E-2</v>
      </c>
      <c r="AJ74" s="110">
        <f t="shared" si="26"/>
        <v>40291</v>
      </c>
      <c r="AK74" s="31">
        <f t="shared" si="12"/>
        <v>7.1000000000000004E-3</v>
      </c>
      <c r="AL74" s="115">
        <f t="shared" si="13"/>
        <v>1.1591939596322209E-2</v>
      </c>
      <c r="AM74" s="100"/>
      <c r="BR74" s="18">
        <f t="shared" si="22"/>
        <v>40284</v>
      </c>
      <c r="BS74" s="6">
        <f t="shared" si="23"/>
        <v>-1.6199999999999999E-2</v>
      </c>
      <c r="BT74" s="6">
        <f t="shared" si="24"/>
        <v>-2.0999999999999999E-3</v>
      </c>
    </row>
    <row r="75" spans="2:72" ht="14.45">
      <c r="B75" s="110">
        <v>40287</v>
      </c>
      <c r="C75" s="106">
        <v>1197.5</v>
      </c>
      <c r="D75" s="106">
        <v>1192.0999999999999</v>
      </c>
      <c r="E75" s="106">
        <v>1197.9000000000001</v>
      </c>
      <c r="F75" s="106">
        <v>1183.7</v>
      </c>
      <c r="G75" s="28"/>
      <c r="H75" s="107">
        <v>4.4999999999999997E-3</v>
      </c>
      <c r="K75" s="110">
        <v>40289</v>
      </c>
      <c r="L75" s="106">
        <v>5244.9</v>
      </c>
      <c r="M75" s="106">
        <v>5230.3</v>
      </c>
      <c r="N75" s="106">
        <v>5266.3</v>
      </c>
      <c r="O75" s="106">
        <v>5230.3</v>
      </c>
      <c r="P75" s="28" t="s">
        <v>2686</v>
      </c>
      <c r="Q75" s="107">
        <v>2.8E-3</v>
      </c>
      <c r="T75" s="110">
        <v>40281</v>
      </c>
      <c r="U75" s="28">
        <v>44.545000000000002</v>
      </c>
      <c r="V75">
        <v>44.344999999999999</v>
      </c>
      <c r="W75">
        <v>44.704999999999998</v>
      </c>
      <c r="X75">
        <v>44.295000000000002</v>
      </c>
      <c r="Y75" s="19">
        <v>1.2999999999999999E-3</v>
      </c>
      <c r="AB75" s="110">
        <f t="shared" si="18"/>
        <v>40289</v>
      </c>
      <c r="AC75" s="108">
        <f t="shared" si="14"/>
        <v>5244.9</v>
      </c>
      <c r="AD75" s="28">
        <f t="shared" si="15"/>
        <v>44.555</v>
      </c>
      <c r="AE75" s="28">
        <f t="shared" si="25"/>
        <v>117.71742789810347</v>
      </c>
      <c r="AF75" s="31">
        <f t="shared" si="27"/>
        <v>1.9294665272318046E-3</v>
      </c>
      <c r="AJ75" s="110">
        <f t="shared" si="26"/>
        <v>40294</v>
      </c>
      <c r="AK75" s="31">
        <f t="shared" si="12"/>
        <v>-4.4000000000000003E-3</v>
      </c>
      <c r="AL75" s="115">
        <f t="shared" si="13"/>
        <v>1.6513489420286742E-3</v>
      </c>
      <c r="AM75" s="100"/>
      <c r="BR75" s="18">
        <f t="shared" si="22"/>
        <v>40287</v>
      </c>
      <c r="BS75" s="6">
        <f t="shared" si="23"/>
        <v>4.4999999999999997E-3</v>
      </c>
      <c r="BT75" s="6">
        <f t="shared" si="24"/>
        <v>-1.12E-2</v>
      </c>
    </row>
    <row r="76" spans="2:72" ht="14.45">
      <c r="B76" s="110">
        <v>40288</v>
      </c>
      <c r="C76" s="106">
        <v>1207.2</v>
      </c>
      <c r="D76" s="106">
        <v>1199</v>
      </c>
      <c r="E76" s="106">
        <v>1208.5999999999999</v>
      </c>
      <c r="F76" s="106">
        <v>1199</v>
      </c>
      <c r="G76" s="28"/>
      <c r="H76" s="107">
        <v>8.0999999999999996E-3</v>
      </c>
      <c r="K76" s="110">
        <v>40290</v>
      </c>
      <c r="L76" s="106">
        <v>5269.35</v>
      </c>
      <c r="M76" s="106">
        <v>5248.6</v>
      </c>
      <c r="N76" s="106">
        <v>5331.8</v>
      </c>
      <c r="O76" s="106">
        <v>5221.1000000000004</v>
      </c>
      <c r="P76" s="28" t="s">
        <v>2687</v>
      </c>
      <c r="Q76" s="107">
        <v>4.7000000000000002E-3</v>
      </c>
      <c r="T76" s="110">
        <v>40282</v>
      </c>
      <c r="U76" s="28">
        <v>44.215000000000003</v>
      </c>
      <c r="V76">
        <v>44.454999999999998</v>
      </c>
      <c r="W76">
        <v>44.454999999999998</v>
      </c>
      <c r="X76">
        <v>44.174999999999997</v>
      </c>
      <c r="Y76" s="19">
        <v>-7.4000000000000003E-3</v>
      </c>
      <c r="AB76" s="110">
        <f t="shared" si="18"/>
        <v>40290</v>
      </c>
      <c r="AC76" s="108">
        <f t="shared" si="14"/>
        <v>5269.35</v>
      </c>
      <c r="AD76" s="28">
        <f t="shared" si="15"/>
        <v>44.534999999999997</v>
      </c>
      <c r="AE76" s="28">
        <f t="shared" si="25"/>
        <v>118.31929942741665</v>
      </c>
      <c r="AF76" s="31">
        <f t="shared" si="27"/>
        <v>5.112849813828424E-3</v>
      </c>
      <c r="AJ76" s="110">
        <f t="shared" si="26"/>
        <v>40295</v>
      </c>
      <c r="AK76" s="31">
        <f t="shared" si="12"/>
        <v>-2.3300000000000001E-2</v>
      </c>
      <c r="AL76" s="115">
        <f t="shared" si="13"/>
        <v>-3.7711616083307975E-3</v>
      </c>
      <c r="AM76" s="100"/>
      <c r="BR76" s="18">
        <f t="shared" si="22"/>
        <v>40288</v>
      </c>
      <c r="BS76" s="6">
        <f t="shared" si="23"/>
        <v>8.0999999999999996E-3</v>
      </c>
      <c r="BT76" s="6">
        <f t="shared" si="24"/>
        <v>5.1000000000000004E-3</v>
      </c>
    </row>
    <row r="77" spans="2:72" ht="14.45">
      <c r="B77" s="110">
        <v>40289</v>
      </c>
      <c r="C77" s="106">
        <v>1205.9000000000001</v>
      </c>
      <c r="D77" s="106">
        <v>1207.2</v>
      </c>
      <c r="E77" s="106">
        <v>1211</v>
      </c>
      <c r="F77" s="106">
        <v>1198.8</v>
      </c>
      <c r="G77" s="28"/>
      <c r="H77" s="107">
        <v>-1.1000000000000001E-3</v>
      </c>
      <c r="K77" s="110">
        <v>40291</v>
      </c>
      <c r="L77" s="106">
        <v>5304.1</v>
      </c>
      <c r="M77" s="106">
        <v>5269.65</v>
      </c>
      <c r="N77" s="106">
        <v>5311.05</v>
      </c>
      <c r="O77" s="106">
        <v>5269.65</v>
      </c>
      <c r="P77" s="28" t="s">
        <v>2688</v>
      </c>
      <c r="Q77" s="107">
        <v>6.6E-3</v>
      </c>
      <c r="T77" s="110">
        <v>40283</v>
      </c>
      <c r="U77" s="28">
        <v>44.344999999999999</v>
      </c>
      <c r="V77">
        <v>44.164999999999999</v>
      </c>
      <c r="W77">
        <v>44.515000000000001</v>
      </c>
      <c r="X77">
        <v>44.075000000000003</v>
      </c>
      <c r="Y77" s="19">
        <v>2.8999999999999998E-3</v>
      </c>
      <c r="AB77" s="110">
        <f t="shared" si="18"/>
        <v>40291</v>
      </c>
      <c r="AC77" s="108">
        <f t="shared" si="14"/>
        <v>5304.1</v>
      </c>
      <c r="AD77" s="28">
        <f t="shared" si="15"/>
        <v>44.314999999999998</v>
      </c>
      <c r="AE77" s="28">
        <f t="shared" si="25"/>
        <v>119.69084959945843</v>
      </c>
      <c r="AF77" s="31">
        <f t="shared" si="27"/>
        <v>1.1591939596322209E-2</v>
      </c>
      <c r="AJ77" s="110">
        <f t="shared" si="26"/>
        <v>40296</v>
      </c>
      <c r="AK77" s="31">
        <f t="shared" si="12"/>
        <v>6.4999999999999997E-3</v>
      </c>
      <c r="AL77" s="115">
        <f t="shared" si="13"/>
        <v>-2.1902115445188053E-2</v>
      </c>
      <c r="AM77" s="100"/>
      <c r="BR77" s="18">
        <f t="shared" si="22"/>
        <v>40289</v>
      </c>
      <c r="BS77" s="6">
        <f t="shared" si="23"/>
        <v>-1.1000000000000001E-3</v>
      </c>
      <c r="BT77" s="6">
        <f t="shared" si="24"/>
        <v>2.8E-3</v>
      </c>
    </row>
    <row r="78" spans="2:72" ht="14.45">
      <c r="B78" s="110">
        <v>40290</v>
      </c>
      <c r="C78" s="106">
        <v>1208.7</v>
      </c>
      <c r="D78" s="106">
        <v>1202.5</v>
      </c>
      <c r="E78" s="106">
        <v>1210.3</v>
      </c>
      <c r="F78" s="106">
        <v>1190.2</v>
      </c>
      <c r="G78" s="28"/>
      <c r="H78" s="107">
        <v>2.3E-3</v>
      </c>
      <c r="K78" s="110">
        <v>40294</v>
      </c>
      <c r="L78" s="106">
        <v>5322.45</v>
      </c>
      <c r="M78" s="106">
        <v>5299.35</v>
      </c>
      <c r="N78" s="106">
        <v>5342.35</v>
      </c>
      <c r="O78" s="106">
        <v>5299.35</v>
      </c>
      <c r="P78" s="28" t="s">
        <v>2689</v>
      </c>
      <c r="Q78" s="107">
        <v>3.5000000000000001E-3</v>
      </c>
      <c r="T78" s="110">
        <v>40284</v>
      </c>
      <c r="U78" s="28">
        <v>44.274999999999999</v>
      </c>
      <c r="V78">
        <v>44.284999999999997</v>
      </c>
      <c r="W78">
        <v>44.604999999999997</v>
      </c>
      <c r="X78">
        <v>44.215000000000003</v>
      </c>
      <c r="Y78" s="19">
        <v>-1.6000000000000001E-3</v>
      </c>
      <c r="AB78" s="110">
        <f t="shared" si="18"/>
        <v>40294</v>
      </c>
      <c r="AC78" s="108">
        <f t="shared" si="14"/>
        <v>5322.45</v>
      </c>
      <c r="AD78" s="28">
        <f t="shared" si="15"/>
        <v>44.395000000000003</v>
      </c>
      <c r="AE78" s="28">
        <f t="shared" si="25"/>
        <v>119.888500957315</v>
      </c>
      <c r="AF78" s="31">
        <f t="shared" si="27"/>
        <v>1.6513489420286742E-3</v>
      </c>
      <c r="AJ78" s="110">
        <f t="shared" si="26"/>
        <v>40297</v>
      </c>
      <c r="AK78" s="31">
        <f t="shared" si="12"/>
        <v>1.29E-2</v>
      </c>
      <c r="AL78" s="115">
        <f t="shared" si="13"/>
        <v>1.0021952624190256E-2</v>
      </c>
      <c r="AM78" s="100"/>
      <c r="BR78" s="18">
        <f t="shared" si="22"/>
        <v>40290</v>
      </c>
      <c r="BS78" s="6">
        <f t="shared" si="23"/>
        <v>2.3E-3</v>
      </c>
      <c r="BT78" s="6">
        <f t="shared" si="24"/>
        <v>4.7000000000000002E-3</v>
      </c>
    </row>
    <row r="79" spans="2:72" ht="14.45">
      <c r="B79" s="110">
        <v>40291</v>
      </c>
      <c r="C79" s="106">
        <v>1217.3</v>
      </c>
      <c r="D79" s="106">
        <v>1207.9000000000001</v>
      </c>
      <c r="E79" s="106">
        <v>1217.3</v>
      </c>
      <c r="F79" s="106">
        <v>1205.0999999999999</v>
      </c>
      <c r="G79" s="28"/>
      <c r="H79" s="107">
        <v>7.1000000000000004E-3</v>
      </c>
      <c r="K79" s="110">
        <v>40295</v>
      </c>
      <c r="L79" s="106">
        <v>5308.35</v>
      </c>
      <c r="M79" s="106">
        <v>5322.1</v>
      </c>
      <c r="N79" s="106">
        <v>5330.55</v>
      </c>
      <c r="O79" s="106">
        <v>5301.4</v>
      </c>
      <c r="P79" s="28" t="s">
        <v>2690</v>
      </c>
      <c r="Q79" s="107">
        <v>-2.5999999999999999E-3</v>
      </c>
      <c r="T79" s="110">
        <v>40287</v>
      </c>
      <c r="U79" s="28">
        <v>44.734999999999999</v>
      </c>
      <c r="V79">
        <v>44.234999999999999</v>
      </c>
      <c r="W79">
        <v>44.755000000000003</v>
      </c>
      <c r="X79">
        <v>44.195</v>
      </c>
      <c r="Y79" s="19">
        <v>1.04E-2</v>
      </c>
      <c r="AB79" s="110">
        <f t="shared" si="18"/>
        <v>40295</v>
      </c>
      <c r="AC79" s="108">
        <f t="shared" si="14"/>
        <v>5308.35</v>
      </c>
      <c r="AD79" s="28">
        <f t="shared" si="15"/>
        <v>44.445</v>
      </c>
      <c r="AE79" s="28">
        <f t="shared" si="25"/>
        <v>119.43638204522445</v>
      </c>
      <c r="AF79" s="31">
        <f t="shared" si="27"/>
        <v>-3.7711616083307975E-3</v>
      </c>
      <c r="AJ79" s="110">
        <f t="shared" si="26"/>
        <v>40298</v>
      </c>
      <c r="AK79" s="31">
        <f t="shared" si="12"/>
        <v>-1.67E-2</v>
      </c>
      <c r="AL79" s="115">
        <f t="shared" si="13"/>
        <v>1.0324870620810778E-2</v>
      </c>
      <c r="AM79" s="100"/>
      <c r="BR79" s="18">
        <f t="shared" si="22"/>
        <v>40291</v>
      </c>
      <c r="BS79" s="6">
        <f t="shared" si="23"/>
        <v>7.1000000000000004E-3</v>
      </c>
      <c r="BT79" s="6">
        <f t="shared" si="24"/>
        <v>6.6E-3</v>
      </c>
    </row>
    <row r="80" spans="2:72" ht="14.45">
      <c r="B80" s="110">
        <v>40294</v>
      </c>
      <c r="C80" s="106">
        <v>1212</v>
      </c>
      <c r="D80" s="106">
        <v>1217.0999999999999</v>
      </c>
      <c r="E80" s="106">
        <v>1219.8</v>
      </c>
      <c r="F80" s="106">
        <v>1211.0999999999999</v>
      </c>
      <c r="G80" s="28"/>
      <c r="H80" s="107">
        <v>-4.4000000000000003E-3</v>
      </c>
      <c r="K80" s="110">
        <v>40296</v>
      </c>
      <c r="L80" s="106">
        <v>5215.45</v>
      </c>
      <c r="M80" s="106">
        <v>5308.2</v>
      </c>
      <c r="N80" s="106">
        <v>5308.25</v>
      </c>
      <c r="O80" s="106">
        <v>5202.45</v>
      </c>
      <c r="P80" s="28" t="s">
        <v>2691</v>
      </c>
      <c r="Q80" s="107">
        <v>-1.7500000000000002E-2</v>
      </c>
      <c r="T80" s="110">
        <v>40288</v>
      </c>
      <c r="U80" s="28">
        <v>44.515000000000001</v>
      </c>
      <c r="V80">
        <v>44.655000000000001</v>
      </c>
      <c r="W80">
        <v>44.655000000000001</v>
      </c>
      <c r="X80">
        <v>44.414999999999999</v>
      </c>
      <c r="Y80" s="19">
        <v>-4.8999999999999998E-3</v>
      </c>
      <c r="AB80" s="110">
        <f t="shared" si="18"/>
        <v>40296</v>
      </c>
      <c r="AC80" s="108">
        <f t="shared" si="14"/>
        <v>5215.45</v>
      </c>
      <c r="AD80" s="28">
        <f t="shared" si="15"/>
        <v>44.645000000000003</v>
      </c>
      <c r="AE80" s="28">
        <f t="shared" si="25"/>
        <v>116.82047261731435</v>
      </c>
      <c r="AF80" s="31">
        <f t="shared" si="27"/>
        <v>-2.1902115445188053E-2</v>
      </c>
      <c r="AJ80" s="110">
        <f t="shared" si="26"/>
        <v>40301</v>
      </c>
      <c r="AK80" s="31">
        <f t="shared" si="12"/>
        <v>1.3100000000000001E-2</v>
      </c>
      <c r="AL80" s="115">
        <f t="shared" si="13"/>
        <v>-1.5913518139851979E-2</v>
      </c>
      <c r="AM80" s="100"/>
      <c r="BR80" s="18">
        <f t="shared" si="22"/>
        <v>40294</v>
      </c>
      <c r="BS80" s="6">
        <f t="shared" si="23"/>
        <v>-4.4000000000000003E-3</v>
      </c>
      <c r="BT80" s="6">
        <f t="shared" si="24"/>
        <v>3.5000000000000001E-3</v>
      </c>
    </row>
    <row r="81" spans="2:72" ht="14.45">
      <c r="B81" s="110">
        <v>40295</v>
      </c>
      <c r="C81" s="106">
        <v>1183.7</v>
      </c>
      <c r="D81" s="106">
        <v>1209.9000000000001</v>
      </c>
      <c r="E81" s="106">
        <v>1211.4000000000001</v>
      </c>
      <c r="F81" s="106">
        <v>1181.5999999999999</v>
      </c>
      <c r="G81" s="28"/>
      <c r="H81" s="107">
        <v>-2.3300000000000001E-2</v>
      </c>
      <c r="K81" s="110">
        <v>40297</v>
      </c>
      <c r="L81" s="106">
        <v>5254.15</v>
      </c>
      <c r="M81" s="106">
        <v>5215.25</v>
      </c>
      <c r="N81" s="106">
        <v>5264.75</v>
      </c>
      <c r="O81" s="106">
        <v>5214.8</v>
      </c>
      <c r="P81" s="28" t="s">
        <v>2692</v>
      </c>
      <c r="Q81" s="107">
        <v>7.4000000000000003E-3</v>
      </c>
      <c r="T81" s="110">
        <v>40289</v>
      </c>
      <c r="U81" s="28">
        <v>44.555</v>
      </c>
      <c r="V81">
        <v>44.384999999999998</v>
      </c>
      <c r="W81">
        <v>44.57</v>
      </c>
      <c r="X81">
        <v>44.234999999999999</v>
      </c>
      <c r="Y81" s="19">
        <v>8.9999999999999998E-4</v>
      </c>
      <c r="AB81" s="110">
        <f t="shared" si="18"/>
        <v>40297</v>
      </c>
      <c r="AC81" s="108">
        <f t="shared" si="14"/>
        <v>5254.15</v>
      </c>
      <c r="AD81" s="28">
        <f t="shared" si="15"/>
        <v>44.53</v>
      </c>
      <c r="AE81" s="28">
        <f t="shared" si="25"/>
        <v>117.9912418594206</v>
      </c>
      <c r="AF81" s="31">
        <f t="shared" si="27"/>
        <v>1.0021952624190256E-2</v>
      </c>
      <c r="AJ81" s="110">
        <f t="shared" si="26"/>
        <v>40302</v>
      </c>
      <c r="AK81" s="31">
        <f t="shared" si="12"/>
        <v>-2.3900000000000001E-2</v>
      </c>
      <c r="AL81" s="115">
        <f t="shared" si="13"/>
        <v>-1.6315705101270783E-2</v>
      </c>
      <c r="AM81" s="100"/>
      <c r="BR81" s="18">
        <f t="shared" si="22"/>
        <v>40295</v>
      </c>
      <c r="BS81" s="6">
        <f t="shared" si="23"/>
        <v>-2.3300000000000001E-2</v>
      </c>
      <c r="BT81" s="6">
        <f t="shared" si="24"/>
        <v>-2.5999999999999999E-3</v>
      </c>
    </row>
    <row r="82" spans="2:72" ht="14.45">
      <c r="B82" s="110">
        <v>40296</v>
      </c>
      <c r="C82" s="106">
        <v>1191.4000000000001</v>
      </c>
      <c r="D82" s="106">
        <v>1184.5999999999999</v>
      </c>
      <c r="E82" s="106">
        <v>1195</v>
      </c>
      <c r="F82" s="106">
        <v>1181.8</v>
      </c>
      <c r="G82" s="28"/>
      <c r="H82" s="107">
        <v>6.4999999999999997E-3</v>
      </c>
      <c r="K82" s="110">
        <v>40298</v>
      </c>
      <c r="L82" s="106">
        <v>5278</v>
      </c>
      <c r="M82" s="106">
        <v>5254.2</v>
      </c>
      <c r="N82" s="106">
        <v>5294.8</v>
      </c>
      <c r="O82" s="106">
        <v>5254.2</v>
      </c>
      <c r="P82" s="28" t="s">
        <v>2693</v>
      </c>
      <c r="Q82" s="107">
        <v>4.4999999999999997E-3</v>
      </c>
      <c r="T82" s="110">
        <v>40290</v>
      </c>
      <c r="U82" s="28">
        <v>44.534999999999997</v>
      </c>
      <c r="V82">
        <v>44.555</v>
      </c>
      <c r="W82">
        <v>44.604999999999997</v>
      </c>
      <c r="X82">
        <v>44.274999999999999</v>
      </c>
      <c r="Y82" s="19">
        <v>-4.0000000000000002E-4</v>
      </c>
      <c r="AB82" s="110">
        <f t="shared" si="18"/>
        <v>40298</v>
      </c>
      <c r="AC82" s="108">
        <f t="shared" si="14"/>
        <v>5278</v>
      </c>
      <c r="AD82" s="28">
        <f t="shared" si="15"/>
        <v>44.274999999999999</v>
      </c>
      <c r="AE82" s="28">
        <f t="shared" si="25"/>
        <v>119.20948616600791</v>
      </c>
      <c r="AF82" s="31">
        <f t="shared" si="27"/>
        <v>1.0324870620810778E-2</v>
      </c>
      <c r="AJ82" s="110">
        <f t="shared" si="26"/>
        <v>40303</v>
      </c>
      <c r="AK82" s="31">
        <f t="shared" ref="AK82:AK145" si="28">IFERROR(VLOOKUP(AJ82,B:H,7,FALSE),0)</f>
        <v>-6.6E-3</v>
      </c>
      <c r="AL82" s="115">
        <f t="shared" ref="AL82:AL145" si="29">IFERROR(VLOOKUP(AJ82,AB:AF,5,FALSE),0)</f>
        <v>-9.2472701859080964E-3</v>
      </c>
      <c r="AM82" s="100"/>
      <c r="BR82" s="18">
        <f t="shared" si="22"/>
        <v>40296</v>
      </c>
      <c r="BS82" s="6">
        <f t="shared" si="23"/>
        <v>6.4999999999999997E-3</v>
      </c>
      <c r="BT82" s="6">
        <f t="shared" si="24"/>
        <v>-1.7500000000000002E-2</v>
      </c>
    </row>
    <row r="83" spans="2:72" ht="14.45">
      <c r="B83" s="110">
        <v>40297</v>
      </c>
      <c r="C83" s="106">
        <v>1206.8</v>
      </c>
      <c r="D83" s="106">
        <v>1193.3</v>
      </c>
      <c r="E83" s="106">
        <v>1209.4000000000001</v>
      </c>
      <c r="F83" s="106">
        <v>1193.3</v>
      </c>
      <c r="G83" s="28"/>
      <c r="H83" s="107">
        <v>1.29E-2</v>
      </c>
      <c r="K83" s="110">
        <v>40301</v>
      </c>
      <c r="L83" s="106">
        <v>5222.75</v>
      </c>
      <c r="M83" s="106">
        <v>5278.4</v>
      </c>
      <c r="N83" s="106">
        <v>5278.7</v>
      </c>
      <c r="O83" s="106">
        <v>5210.05</v>
      </c>
      <c r="P83" s="28" t="s">
        <v>2694</v>
      </c>
      <c r="Q83" s="107">
        <v>-1.0500000000000001E-2</v>
      </c>
      <c r="T83" s="110">
        <v>40291</v>
      </c>
      <c r="U83" s="28">
        <v>44.314999999999998</v>
      </c>
      <c r="V83">
        <v>44.414999999999999</v>
      </c>
      <c r="W83">
        <v>44.655000000000001</v>
      </c>
      <c r="X83">
        <v>44.314999999999998</v>
      </c>
      <c r="Y83" s="19">
        <v>-4.8999999999999998E-3</v>
      </c>
      <c r="AB83" s="110">
        <f t="shared" si="18"/>
        <v>40301</v>
      </c>
      <c r="AC83" s="108">
        <f t="shared" si="14"/>
        <v>5222.75</v>
      </c>
      <c r="AD83" s="28">
        <f t="shared" si="15"/>
        <v>44.52</v>
      </c>
      <c r="AE83" s="28">
        <f t="shared" si="25"/>
        <v>117.31244384546271</v>
      </c>
      <c r="AF83" s="31">
        <f t="shared" si="27"/>
        <v>-1.5913518139851979E-2</v>
      </c>
      <c r="AJ83" s="110">
        <f t="shared" si="26"/>
        <v>40304</v>
      </c>
      <c r="AK83" s="31">
        <f t="shared" si="28"/>
        <v>-3.2300000000000002E-2</v>
      </c>
      <c r="AL83" s="115">
        <f t="shared" si="29"/>
        <v>-2.105790343908065E-2</v>
      </c>
      <c r="AM83" s="100"/>
      <c r="BR83" s="18">
        <f t="shared" si="22"/>
        <v>40297</v>
      </c>
      <c r="BS83" s="6">
        <f t="shared" si="23"/>
        <v>1.29E-2</v>
      </c>
      <c r="BT83" s="6">
        <f t="shared" si="24"/>
        <v>7.4000000000000003E-3</v>
      </c>
    </row>
    <row r="84" spans="2:72" ht="14.45">
      <c r="B84" s="110">
        <v>40298</v>
      </c>
      <c r="C84" s="106">
        <v>1186.7</v>
      </c>
      <c r="D84" s="106">
        <v>1206.8</v>
      </c>
      <c r="E84" s="106">
        <v>1208</v>
      </c>
      <c r="F84" s="106">
        <v>1186.3</v>
      </c>
      <c r="G84" s="28"/>
      <c r="H84" s="107">
        <v>-1.67E-2</v>
      </c>
      <c r="K84" s="110">
        <v>40302</v>
      </c>
      <c r="L84" s="106">
        <v>5148.5</v>
      </c>
      <c r="M84" s="106">
        <v>5223.8999999999996</v>
      </c>
      <c r="N84" s="106">
        <v>5250.15</v>
      </c>
      <c r="O84" s="106">
        <v>5134.8500000000004</v>
      </c>
      <c r="P84" s="28" t="s">
        <v>2695</v>
      </c>
      <c r="Q84" s="107">
        <v>-1.4200000000000001E-2</v>
      </c>
      <c r="T84" s="110">
        <v>40294</v>
      </c>
      <c r="U84" s="28">
        <v>44.395000000000003</v>
      </c>
      <c r="V84">
        <v>44.284999999999997</v>
      </c>
      <c r="W84">
        <v>44.43</v>
      </c>
      <c r="X84">
        <v>44.145000000000003</v>
      </c>
      <c r="Y84" s="19">
        <v>1.8E-3</v>
      </c>
      <c r="AB84" s="110">
        <f t="shared" si="18"/>
        <v>40302</v>
      </c>
      <c r="AC84" s="108">
        <f t="shared" si="14"/>
        <v>5148.5</v>
      </c>
      <c r="AD84" s="28">
        <f t="shared" si="15"/>
        <v>44.615000000000002</v>
      </c>
      <c r="AE84" s="28">
        <f t="shared" si="25"/>
        <v>115.39840860697075</v>
      </c>
      <c r="AF84" s="31">
        <f t="shared" si="27"/>
        <v>-1.6315705101270783E-2</v>
      </c>
      <c r="AJ84" s="110">
        <f t="shared" si="26"/>
        <v>40305</v>
      </c>
      <c r="AK84" s="31">
        <f t="shared" si="28"/>
        <v>-1.5299999999999999E-2</v>
      </c>
      <c r="AL84" s="115">
        <f t="shared" si="29"/>
        <v>-1.6030792270062544E-2</v>
      </c>
      <c r="AM84" s="100"/>
      <c r="BR84" s="18">
        <f t="shared" si="22"/>
        <v>40298</v>
      </c>
      <c r="BS84" s="6">
        <f t="shared" si="23"/>
        <v>-1.67E-2</v>
      </c>
      <c r="BT84" s="6">
        <f t="shared" si="24"/>
        <v>4.4999999999999997E-3</v>
      </c>
    </row>
    <row r="85" spans="2:72" ht="14.45">
      <c r="B85" s="110">
        <v>40301</v>
      </c>
      <c r="C85" s="106">
        <v>1202.3</v>
      </c>
      <c r="D85" s="106">
        <v>1188.5999999999999</v>
      </c>
      <c r="E85" s="106">
        <v>1205.0999999999999</v>
      </c>
      <c r="F85" s="106">
        <v>1188.5999999999999</v>
      </c>
      <c r="G85" s="28"/>
      <c r="H85" s="107">
        <v>1.3100000000000001E-2</v>
      </c>
      <c r="K85" s="110">
        <v>40303</v>
      </c>
      <c r="L85" s="106">
        <v>5124.8999999999996</v>
      </c>
      <c r="M85" s="106">
        <v>5148.3500000000004</v>
      </c>
      <c r="N85" s="106">
        <v>5148.3500000000004</v>
      </c>
      <c r="O85" s="106">
        <v>5056.5</v>
      </c>
      <c r="P85" s="28" t="s">
        <v>2696</v>
      </c>
      <c r="Q85" s="107">
        <v>-4.5999999999999999E-3</v>
      </c>
      <c r="T85" s="110">
        <v>40295</v>
      </c>
      <c r="U85" s="28">
        <v>44.445</v>
      </c>
      <c r="V85">
        <v>44.325000000000003</v>
      </c>
      <c r="W85">
        <v>44.484999999999999</v>
      </c>
      <c r="X85">
        <v>44.155000000000001</v>
      </c>
      <c r="Y85" s="19">
        <v>1.1000000000000001E-3</v>
      </c>
      <c r="AB85" s="110">
        <f t="shared" si="18"/>
        <v>40303</v>
      </c>
      <c r="AC85" s="108">
        <f t="shared" si="14"/>
        <v>5124.8999999999996</v>
      </c>
      <c r="AD85" s="28">
        <f t="shared" si="15"/>
        <v>44.825000000000003</v>
      </c>
      <c r="AE85" s="28">
        <f t="shared" si="25"/>
        <v>114.33128834355827</v>
      </c>
      <c r="AF85" s="31">
        <f t="shared" si="27"/>
        <v>-9.2472701859080964E-3</v>
      </c>
      <c r="AJ85" s="110">
        <f t="shared" si="26"/>
        <v>40308</v>
      </c>
      <c r="AK85" s="31">
        <f t="shared" si="28"/>
        <v>4.3900000000000002E-2</v>
      </c>
      <c r="AL85" s="115">
        <f t="shared" si="29"/>
        <v>5.1483449096587419E-2</v>
      </c>
      <c r="AM85" s="100"/>
      <c r="BR85" s="18">
        <f t="shared" si="22"/>
        <v>40301</v>
      </c>
      <c r="BS85" s="6">
        <f t="shared" si="23"/>
        <v>1.3100000000000001E-2</v>
      </c>
      <c r="BT85" s="6">
        <f t="shared" si="24"/>
        <v>-1.0500000000000001E-2</v>
      </c>
    </row>
    <row r="86" spans="2:72" ht="14.45">
      <c r="B86" s="110">
        <v>40302</v>
      </c>
      <c r="C86" s="106">
        <v>1173.5999999999999</v>
      </c>
      <c r="D86" s="106">
        <v>1197.5</v>
      </c>
      <c r="E86" s="106">
        <v>1197.5</v>
      </c>
      <c r="F86" s="106">
        <v>1168.0999999999999</v>
      </c>
      <c r="G86" s="28"/>
      <c r="H86" s="107">
        <v>-2.3900000000000001E-2</v>
      </c>
      <c r="K86" s="110">
        <v>40304</v>
      </c>
      <c r="L86" s="106">
        <v>5090.8500000000004</v>
      </c>
      <c r="M86" s="106">
        <v>5124.3999999999996</v>
      </c>
      <c r="N86" s="106">
        <v>5124.8999999999996</v>
      </c>
      <c r="O86" s="106">
        <v>5037.75</v>
      </c>
      <c r="P86" s="28" t="s">
        <v>2697</v>
      </c>
      <c r="Q86" s="107">
        <v>-6.6E-3</v>
      </c>
      <c r="T86" s="110">
        <v>40296</v>
      </c>
      <c r="U86" s="28">
        <v>44.645000000000003</v>
      </c>
      <c r="V86">
        <v>44.445</v>
      </c>
      <c r="W86">
        <v>44.755000000000003</v>
      </c>
      <c r="X86">
        <v>44.354999999999997</v>
      </c>
      <c r="Y86" s="19">
        <v>4.4999999999999997E-3</v>
      </c>
      <c r="AB86" s="110">
        <f t="shared" si="18"/>
        <v>40304</v>
      </c>
      <c r="AC86" s="108">
        <f t="shared" si="14"/>
        <v>5090.8500000000004</v>
      </c>
      <c r="AD86" s="28">
        <f t="shared" si="15"/>
        <v>45.484999999999999</v>
      </c>
      <c r="AE86" s="28">
        <f t="shared" si="25"/>
        <v>111.92371111355394</v>
      </c>
      <c r="AF86" s="31">
        <f t="shared" si="27"/>
        <v>-2.105790343908065E-2</v>
      </c>
      <c r="AJ86" s="110">
        <f t="shared" si="26"/>
        <v>40309</v>
      </c>
      <c r="AK86" s="31">
        <f t="shared" si="28"/>
        <v>-3.3999999999999998E-3</v>
      </c>
      <c r="AL86" s="115">
        <f t="shared" si="29"/>
        <v>-1.6434568252809534E-2</v>
      </c>
      <c r="AM86" s="100"/>
      <c r="BR86" s="18">
        <f t="shared" si="22"/>
        <v>40302</v>
      </c>
      <c r="BS86" s="6">
        <f t="shared" si="23"/>
        <v>-2.3900000000000001E-2</v>
      </c>
      <c r="BT86" s="6">
        <f t="shared" si="24"/>
        <v>-1.4200000000000001E-2</v>
      </c>
    </row>
    <row r="87" spans="2:72" ht="14.45">
      <c r="B87" s="110">
        <v>40303</v>
      </c>
      <c r="C87" s="106">
        <v>1165.9000000000001</v>
      </c>
      <c r="D87" s="106">
        <v>1169.2</v>
      </c>
      <c r="E87" s="106">
        <v>1176</v>
      </c>
      <c r="F87" s="106">
        <v>1158.2</v>
      </c>
      <c r="G87" s="28"/>
      <c r="H87" s="107">
        <v>-6.6E-3</v>
      </c>
      <c r="K87" s="110">
        <v>40305</v>
      </c>
      <c r="L87" s="106">
        <v>5018.05</v>
      </c>
      <c r="M87" s="106">
        <v>5072.3</v>
      </c>
      <c r="N87" s="106">
        <v>5085.6499999999996</v>
      </c>
      <c r="O87" s="106">
        <v>4984.6000000000004</v>
      </c>
      <c r="P87" s="28" t="s">
        <v>2698</v>
      </c>
      <c r="Q87" s="107">
        <v>-1.43E-2</v>
      </c>
      <c r="T87" s="110">
        <v>40297</v>
      </c>
      <c r="U87" s="28">
        <v>44.53</v>
      </c>
      <c r="V87">
        <v>44.64</v>
      </c>
      <c r="W87">
        <v>44.66</v>
      </c>
      <c r="X87">
        <v>44.45</v>
      </c>
      <c r="Y87" s="19">
        <v>-2.5999999999999999E-3</v>
      </c>
      <c r="AB87" s="110">
        <f t="shared" si="18"/>
        <v>40305</v>
      </c>
      <c r="AC87" s="108">
        <f t="shared" si="14"/>
        <v>5018.05</v>
      </c>
      <c r="AD87" s="28">
        <f t="shared" si="15"/>
        <v>45.564999999999998</v>
      </c>
      <c r="AE87" s="28">
        <f t="shared" si="25"/>
        <v>110.12948535059806</v>
      </c>
      <c r="AF87" s="31">
        <f t="shared" si="27"/>
        <v>-1.6030792270062544E-2</v>
      </c>
      <c r="AJ87" s="110">
        <f t="shared" si="26"/>
        <v>40310</v>
      </c>
      <c r="AK87" s="31">
        <f t="shared" si="28"/>
        <v>1.38E-2</v>
      </c>
      <c r="AL87" s="115">
        <f t="shared" si="29"/>
        <v>6.670114851525577E-3</v>
      </c>
      <c r="AM87" s="100"/>
      <c r="BR87" s="18">
        <f t="shared" si="22"/>
        <v>40303</v>
      </c>
      <c r="BS87" s="6">
        <f t="shared" si="23"/>
        <v>-6.6E-3</v>
      </c>
      <c r="BT87" s="6">
        <f t="shared" si="24"/>
        <v>-4.5999999999999999E-3</v>
      </c>
    </row>
    <row r="88" spans="2:72" ht="14.45">
      <c r="B88" s="110">
        <v>40304</v>
      </c>
      <c r="C88" s="106">
        <v>1128.2</v>
      </c>
      <c r="D88" s="106">
        <v>1164.4000000000001</v>
      </c>
      <c r="E88" s="106">
        <v>1167.5999999999999</v>
      </c>
      <c r="F88" s="106">
        <v>1065.8</v>
      </c>
      <c r="G88" s="28"/>
      <c r="H88" s="107">
        <v>-3.2300000000000002E-2</v>
      </c>
      <c r="K88" s="110">
        <v>40308</v>
      </c>
      <c r="L88" s="106">
        <v>5193.6000000000004</v>
      </c>
      <c r="M88" s="106">
        <v>5026.6000000000004</v>
      </c>
      <c r="N88" s="106">
        <v>5203.3</v>
      </c>
      <c r="O88" s="106">
        <v>5026.6000000000004</v>
      </c>
      <c r="P88" s="28" t="s">
        <v>2699</v>
      </c>
      <c r="Q88" s="107">
        <v>3.5000000000000003E-2</v>
      </c>
      <c r="T88" s="110">
        <v>40298</v>
      </c>
      <c r="U88" s="28">
        <v>44.274999999999999</v>
      </c>
      <c r="V88">
        <v>44.424999999999997</v>
      </c>
      <c r="W88">
        <v>44.49</v>
      </c>
      <c r="X88">
        <v>44.225000000000001</v>
      </c>
      <c r="Y88" s="19">
        <v>-5.7000000000000002E-3</v>
      </c>
      <c r="AB88" s="110">
        <f t="shared" si="18"/>
        <v>40308</v>
      </c>
      <c r="AC88" s="108">
        <f t="shared" si="14"/>
        <v>5193.6000000000004</v>
      </c>
      <c r="AD88" s="28">
        <f t="shared" si="15"/>
        <v>44.85</v>
      </c>
      <c r="AE88" s="28">
        <f t="shared" si="25"/>
        <v>115.79933110367894</v>
      </c>
      <c r="AF88" s="31">
        <f t="shared" si="27"/>
        <v>5.1483449096587419E-2</v>
      </c>
      <c r="AJ88" s="110">
        <f t="shared" si="26"/>
        <v>40311</v>
      </c>
      <c r="AK88" s="31">
        <f t="shared" si="28"/>
        <v>-1.2200000000000001E-2</v>
      </c>
      <c r="AL88" s="115">
        <f t="shared" si="29"/>
        <v>2.0867195813401018E-3</v>
      </c>
      <c r="AM88" s="100"/>
      <c r="BR88" s="18">
        <f t="shared" si="22"/>
        <v>40304</v>
      </c>
      <c r="BS88" s="6">
        <f t="shared" si="23"/>
        <v>-3.2300000000000002E-2</v>
      </c>
      <c r="BT88" s="6">
        <f t="shared" si="24"/>
        <v>-6.6E-3</v>
      </c>
    </row>
    <row r="89" spans="2:72" ht="14.45">
      <c r="B89" s="110">
        <v>40305</v>
      </c>
      <c r="C89" s="106">
        <v>1110.9000000000001</v>
      </c>
      <c r="D89" s="106">
        <v>1127</v>
      </c>
      <c r="E89" s="106">
        <v>1135.0999999999999</v>
      </c>
      <c r="F89" s="106">
        <v>1094.2</v>
      </c>
      <c r="G89" s="28"/>
      <c r="H89" s="107">
        <v>-1.5299999999999999E-2</v>
      </c>
      <c r="K89" s="110">
        <v>40309</v>
      </c>
      <c r="L89" s="106">
        <v>5136.1499999999996</v>
      </c>
      <c r="M89" s="106">
        <v>5189.75</v>
      </c>
      <c r="N89" s="106">
        <v>5206.7</v>
      </c>
      <c r="O89" s="106">
        <v>5126.5</v>
      </c>
      <c r="P89" s="28" t="s">
        <v>2700</v>
      </c>
      <c r="Q89" s="107">
        <v>-1.11E-2</v>
      </c>
      <c r="T89" s="110">
        <v>40301</v>
      </c>
      <c r="U89" s="28">
        <v>44.52</v>
      </c>
      <c r="V89">
        <v>44.204999999999998</v>
      </c>
      <c r="W89">
        <v>44.604999999999997</v>
      </c>
      <c r="X89">
        <v>44.185000000000002</v>
      </c>
      <c r="Y89" s="19">
        <v>5.4999999999999997E-3</v>
      </c>
      <c r="AB89" s="110">
        <f t="shared" si="18"/>
        <v>40309</v>
      </c>
      <c r="AC89" s="108">
        <f t="shared" si="14"/>
        <v>5136.1499999999996</v>
      </c>
      <c r="AD89" s="28">
        <f t="shared" si="15"/>
        <v>45.094999999999999</v>
      </c>
      <c r="AE89" s="28">
        <f t="shared" si="25"/>
        <v>113.89621909302583</v>
      </c>
      <c r="AF89" s="31">
        <f t="shared" si="27"/>
        <v>-1.6434568252809534E-2</v>
      </c>
      <c r="AJ89" s="110">
        <f t="shared" si="26"/>
        <v>40312</v>
      </c>
      <c r="AK89" s="31">
        <f t="shared" si="28"/>
        <v>-1.8700000000000001E-2</v>
      </c>
      <c r="AL89" s="115">
        <f t="shared" si="29"/>
        <v>-2.083459346397043E-2</v>
      </c>
      <c r="AM89" s="100"/>
      <c r="BR89" s="18">
        <f t="shared" si="22"/>
        <v>40305</v>
      </c>
      <c r="BS89" s="6">
        <f t="shared" si="23"/>
        <v>-1.5299999999999999E-2</v>
      </c>
      <c r="BT89" s="6">
        <f t="shared" si="24"/>
        <v>-1.43E-2</v>
      </c>
    </row>
    <row r="90" spans="2:72" ht="14.45">
      <c r="B90" s="110">
        <v>40308</v>
      </c>
      <c r="C90" s="106">
        <v>1159.7</v>
      </c>
      <c r="D90" s="106">
        <v>1122.3</v>
      </c>
      <c r="E90" s="106">
        <v>1163.8</v>
      </c>
      <c r="F90" s="106">
        <v>1122.3</v>
      </c>
      <c r="G90" s="28"/>
      <c r="H90" s="107">
        <v>4.3900000000000002E-2</v>
      </c>
      <c r="K90" s="110">
        <v>40310</v>
      </c>
      <c r="L90" s="106">
        <v>5156.6499999999996</v>
      </c>
      <c r="M90" s="106">
        <v>5133.75</v>
      </c>
      <c r="N90" s="106">
        <v>5172.8500000000004</v>
      </c>
      <c r="O90" s="106">
        <v>5098.8</v>
      </c>
      <c r="P90" s="28" t="s">
        <v>2701</v>
      </c>
      <c r="Q90" s="107">
        <v>4.0000000000000001E-3</v>
      </c>
      <c r="T90" s="110">
        <v>40302</v>
      </c>
      <c r="U90" s="28">
        <v>44.615000000000002</v>
      </c>
      <c r="V90">
        <v>44.454999999999998</v>
      </c>
      <c r="W90">
        <v>44.64</v>
      </c>
      <c r="X90">
        <v>44.335000000000001</v>
      </c>
      <c r="Y90" s="19">
        <v>2.0999999999999999E-3</v>
      </c>
      <c r="AB90" s="110">
        <f t="shared" si="18"/>
        <v>40310</v>
      </c>
      <c r="AC90" s="108">
        <f t="shared" si="14"/>
        <v>5156.6499999999996</v>
      </c>
      <c r="AD90" s="28">
        <f t="shared" si="15"/>
        <v>44.975000000000001</v>
      </c>
      <c r="AE90" s="28">
        <f t="shared" si="25"/>
        <v>114.65591995553083</v>
      </c>
      <c r="AF90" s="31">
        <f t="shared" si="27"/>
        <v>6.670114851525577E-3</v>
      </c>
      <c r="AJ90" s="110">
        <f t="shared" si="26"/>
        <v>40315</v>
      </c>
      <c r="AK90" s="31">
        <f t="shared" si="28"/>
        <v>1.1000000000000001E-3</v>
      </c>
      <c r="AL90" s="115">
        <f t="shared" si="29"/>
        <v>-1.1834845696256813E-2</v>
      </c>
      <c r="AM90" s="100"/>
      <c r="BR90" s="18">
        <f t="shared" si="22"/>
        <v>40308</v>
      </c>
      <c r="BS90" s="6">
        <f t="shared" si="23"/>
        <v>4.3900000000000002E-2</v>
      </c>
      <c r="BT90" s="6">
        <f t="shared" si="24"/>
        <v>3.5000000000000003E-2</v>
      </c>
    </row>
    <row r="91" spans="2:72" ht="14.45">
      <c r="B91" s="110">
        <v>40309</v>
      </c>
      <c r="C91" s="106">
        <v>1155.8</v>
      </c>
      <c r="D91" s="106">
        <v>1156.4000000000001</v>
      </c>
      <c r="E91" s="106">
        <v>1170.5</v>
      </c>
      <c r="F91" s="106">
        <v>1147.7</v>
      </c>
      <c r="G91" s="28"/>
      <c r="H91" s="107">
        <v>-3.3999999999999998E-3</v>
      </c>
      <c r="K91" s="110">
        <v>40311</v>
      </c>
      <c r="L91" s="106">
        <v>5178.8999999999996</v>
      </c>
      <c r="M91" s="106">
        <v>5157.55</v>
      </c>
      <c r="N91" s="106">
        <v>5212.7</v>
      </c>
      <c r="O91" s="106">
        <v>5147.95</v>
      </c>
      <c r="P91" s="28" t="s">
        <v>2702</v>
      </c>
      <c r="Q91" s="107">
        <v>4.3E-3</v>
      </c>
      <c r="T91" s="110">
        <v>40303</v>
      </c>
      <c r="U91" s="28">
        <v>44.825000000000003</v>
      </c>
      <c r="V91">
        <v>44.505000000000003</v>
      </c>
      <c r="W91">
        <v>44.987000000000002</v>
      </c>
      <c r="X91">
        <v>44.475000000000001</v>
      </c>
      <c r="Y91" s="19">
        <v>4.7000000000000002E-3</v>
      </c>
      <c r="AB91" s="110">
        <f t="shared" si="18"/>
        <v>40311</v>
      </c>
      <c r="AC91" s="108">
        <f t="shared" ref="AC91:AC154" si="30">IFERROR(VLOOKUP(AB91,K:Q,2,FALSE),0)</f>
        <v>5178.8999999999996</v>
      </c>
      <c r="AD91" s="28">
        <f t="shared" ref="AD91:AD154" si="31">VLOOKUP(AB91,T:Y,2,FALSE)</f>
        <v>45.075000000000003</v>
      </c>
      <c r="AE91" s="28">
        <f t="shared" si="25"/>
        <v>114.89517470881862</v>
      </c>
      <c r="AF91" s="31">
        <f t="shared" si="27"/>
        <v>2.0867195813401018E-3</v>
      </c>
      <c r="AJ91" s="110">
        <f t="shared" si="26"/>
        <v>40316</v>
      </c>
      <c r="AK91" s="31">
        <f t="shared" si="28"/>
        <v>-1.4200000000000001E-2</v>
      </c>
      <c r="AL91" s="115">
        <f t="shared" si="29"/>
        <v>-5.1167905520044243E-4</v>
      </c>
      <c r="AM91" s="100"/>
      <c r="BR91" s="18">
        <f t="shared" si="22"/>
        <v>40309</v>
      </c>
      <c r="BS91" s="6">
        <f t="shared" si="23"/>
        <v>-3.3999999999999998E-3</v>
      </c>
      <c r="BT91" s="6">
        <f t="shared" si="24"/>
        <v>-1.11E-2</v>
      </c>
    </row>
    <row r="92" spans="2:72" ht="14.45">
      <c r="B92" s="110">
        <v>40310</v>
      </c>
      <c r="C92" s="106">
        <v>1171.7</v>
      </c>
      <c r="D92" s="106">
        <v>1155.4000000000001</v>
      </c>
      <c r="E92" s="106">
        <v>1172.9000000000001</v>
      </c>
      <c r="F92" s="106">
        <v>1155.4000000000001</v>
      </c>
      <c r="G92" s="28"/>
      <c r="H92" s="107">
        <v>1.38E-2</v>
      </c>
      <c r="K92" s="110">
        <v>40312</v>
      </c>
      <c r="L92" s="106">
        <v>5093.5</v>
      </c>
      <c r="M92" s="106">
        <v>5180.55</v>
      </c>
      <c r="N92" s="106">
        <v>5192.75</v>
      </c>
      <c r="O92" s="106">
        <v>5070.95</v>
      </c>
      <c r="P92" s="28" t="s">
        <v>2703</v>
      </c>
      <c r="Q92" s="107">
        <v>-1.6500000000000001E-2</v>
      </c>
      <c r="T92" s="110">
        <v>40304</v>
      </c>
      <c r="U92" s="28">
        <v>45.484999999999999</v>
      </c>
      <c r="V92">
        <v>44.795000000000002</v>
      </c>
      <c r="W92">
        <v>45.484999999999999</v>
      </c>
      <c r="X92">
        <v>44.744999999999997</v>
      </c>
      <c r="Y92" s="19">
        <v>1.47E-2</v>
      </c>
      <c r="AB92" s="110">
        <f t="shared" ref="AB92:AB155" si="32">VLOOKUP(K92,T:Y,1,FALSE)</f>
        <v>40312</v>
      </c>
      <c r="AC92" s="108">
        <f t="shared" si="30"/>
        <v>5093.5</v>
      </c>
      <c r="AD92" s="28">
        <f t="shared" si="31"/>
        <v>45.274999999999999</v>
      </c>
      <c r="AE92" s="28">
        <f t="shared" si="25"/>
        <v>112.50138045278852</v>
      </c>
      <c r="AF92" s="31">
        <f t="shared" si="27"/>
        <v>-2.083459346397043E-2</v>
      </c>
      <c r="AJ92" s="110">
        <f t="shared" si="26"/>
        <v>40317</v>
      </c>
      <c r="AK92" s="31">
        <f t="shared" si="28"/>
        <v>-5.1999999999999998E-3</v>
      </c>
      <c r="AL92" s="115">
        <f t="shared" si="29"/>
        <v>-4.5053960064593057E-2</v>
      </c>
      <c r="AM92" s="100"/>
      <c r="BR92" s="18">
        <f t="shared" si="22"/>
        <v>40310</v>
      </c>
      <c r="BS92" s="6">
        <f t="shared" si="23"/>
        <v>1.38E-2</v>
      </c>
      <c r="BT92" s="6">
        <f t="shared" si="24"/>
        <v>4.0000000000000001E-3</v>
      </c>
    </row>
    <row r="93" spans="2:72" ht="14.45">
      <c r="B93" s="110">
        <v>40311</v>
      </c>
      <c r="C93" s="106">
        <v>1157.4000000000001</v>
      </c>
      <c r="D93" s="106">
        <v>1170</v>
      </c>
      <c r="E93" s="106">
        <v>1173.5999999999999</v>
      </c>
      <c r="F93" s="106">
        <v>1156.0999999999999</v>
      </c>
      <c r="G93" s="28"/>
      <c r="H93" s="107">
        <v>-1.2200000000000001E-2</v>
      </c>
      <c r="K93" s="110">
        <v>40315</v>
      </c>
      <c r="L93" s="106">
        <v>5059.8999999999996</v>
      </c>
      <c r="M93" s="106">
        <v>5093.8999999999996</v>
      </c>
      <c r="N93" s="106">
        <v>5094.55</v>
      </c>
      <c r="O93" s="106">
        <v>4966.25</v>
      </c>
      <c r="P93" s="28" t="s">
        <v>2704</v>
      </c>
      <c r="Q93" s="107">
        <v>-6.6E-3</v>
      </c>
      <c r="T93" s="110">
        <v>40305</v>
      </c>
      <c r="U93" s="28">
        <v>45.564999999999998</v>
      </c>
      <c r="V93">
        <v>45.395000000000003</v>
      </c>
      <c r="W93">
        <v>45.75</v>
      </c>
      <c r="X93">
        <v>45.344999999999999</v>
      </c>
      <c r="Y93" s="19">
        <v>1.8E-3</v>
      </c>
      <c r="AB93" s="110">
        <f t="shared" si="32"/>
        <v>40315</v>
      </c>
      <c r="AC93" s="108">
        <f t="shared" si="30"/>
        <v>5059.8999999999996</v>
      </c>
      <c r="AD93" s="28">
        <f t="shared" si="31"/>
        <v>45.515000000000001</v>
      </c>
      <c r="AE93" s="28">
        <f t="shared" si="25"/>
        <v>111.16994397451388</v>
      </c>
      <c r="AF93" s="31">
        <f t="shared" si="27"/>
        <v>-1.1834845696256813E-2</v>
      </c>
      <c r="AJ93" s="110">
        <f t="shared" si="26"/>
        <v>40318</v>
      </c>
      <c r="AK93" s="31">
        <f t="shared" si="28"/>
        <v>-3.8899999999999997E-2</v>
      </c>
      <c r="AL93" s="115">
        <f t="shared" si="29"/>
        <v>-3.9856156489901373E-3</v>
      </c>
      <c r="AM93" s="100"/>
      <c r="BR93" s="18">
        <f t="shared" si="22"/>
        <v>40311</v>
      </c>
      <c r="BS93" s="6">
        <f t="shared" si="23"/>
        <v>-1.2200000000000001E-2</v>
      </c>
      <c r="BT93" s="6">
        <f t="shared" si="24"/>
        <v>4.3E-3</v>
      </c>
    </row>
    <row r="94" spans="2:72" ht="14.45">
      <c r="B94" s="110">
        <v>40312</v>
      </c>
      <c r="C94" s="106">
        <v>1135.7</v>
      </c>
      <c r="D94" s="106">
        <v>1157.2</v>
      </c>
      <c r="E94" s="106">
        <v>1157.2</v>
      </c>
      <c r="F94" s="106">
        <v>1126.0999999999999</v>
      </c>
      <c r="G94" s="28"/>
      <c r="H94" s="107">
        <v>-1.8700000000000001E-2</v>
      </c>
      <c r="K94" s="110">
        <v>40316</v>
      </c>
      <c r="L94" s="106">
        <v>5066.2</v>
      </c>
      <c r="M94" s="106">
        <v>5059.55</v>
      </c>
      <c r="N94" s="106">
        <v>5105.2</v>
      </c>
      <c r="O94" s="106">
        <v>5024.25</v>
      </c>
      <c r="P94" s="28" t="s">
        <v>2705</v>
      </c>
      <c r="Q94" s="107">
        <v>1.1999999999999999E-3</v>
      </c>
      <c r="T94" s="110">
        <v>40308</v>
      </c>
      <c r="U94" s="28">
        <v>44.85</v>
      </c>
      <c r="V94">
        <v>45.384999999999998</v>
      </c>
      <c r="W94">
        <v>45.384999999999998</v>
      </c>
      <c r="X94">
        <v>44.755000000000003</v>
      </c>
      <c r="Y94" s="19">
        <v>-1.5699999999999999E-2</v>
      </c>
      <c r="AB94" s="110">
        <f t="shared" si="32"/>
        <v>40316</v>
      </c>
      <c r="AC94" s="108">
        <f t="shared" si="30"/>
        <v>5066.2</v>
      </c>
      <c r="AD94" s="28">
        <f t="shared" si="31"/>
        <v>45.594999999999999</v>
      </c>
      <c r="AE94" s="28">
        <f t="shared" si="25"/>
        <v>111.11306064261431</v>
      </c>
      <c r="AF94" s="31">
        <f t="shared" si="27"/>
        <v>-5.1167905520044243E-4</v>
      </c>
      <c r="AJ94" s="110">
        <f t="shared" si="26"/>
        <v>40319</v>
      </c>
      <c r="AK94" s="31">
        <f t="shared" si="28"/>
        <v>1.4999999999999999E-2</v>
      </c>
      <c r="AL94" s="115">
        <f t="shared" si="29"/>
        <v>-5.6612166038174649E-3</v>
      </c>
      <c r="AM94" s="100"/>
      <c r="BR94" s="18">
        <f t="shared" si="22"/>
        <v>40312</v>
      </c>
      <c r="BS94" s="6">
        <f t="shared" si="23"/>
        <v>-1.8700000000000001E-2</v>
      </c>
      <c r="BT94" s="6">
        <f t="shared" si="24"/>
        <v>-1.6500000000000001E-2</v>
      </c>
    </row>
    <row r="95" spans="2:72" ht="14.45">
      <c r="B95" s="110">
        <v>40315</v>
      </c>
      <c r="C95" s="106">
        <v>1136.9000000000001</v>
      </c>
      <c r="D95" s="106">
        <v>1136.5</v>
      </c>
      <c r="E95" s="106">
        <v>1141.9000000000001</v>
      </c>
      <c r="F95" s="106">
        <v>1115</v>
      </c>
      <c r="G95" s="28"/>
      <c r="H95" s="107">
        <v>1.1000000000000001E-3</v>
      </c>
      <c r="K95" s="110">
        <v>40317</v>
      </c>
      <c r="L95" s="106">
        <v>4919.6499999999996</v>
      </c>
      <c r="M95" s="106">
        <v>5065.1000000000004</v>
      </c>
      <c r="N95" s="106">
        <v>5065.1000000000004</v>
      </c>
      <c r="O95" s="106">
        <v>4908.1499999999996</v>
      </c>
      <c r="P95" s="28" t="s">
        <v>2706</v>
      </c>
      <c r="Q95" s="107">
        <v>-2.8899999999999999E-2</v>
      </c>
      <c r="T95" s="110">
        <v>40309</v>
      </c>
      <c r="U95" s="28">
        <v>45.094999999999999</v>
      </c>
      <c r="V95">
        <v>44.765000000000001</v>
      </c>
      <c r="W95">
        <v>45.35</v>
      </c>
      <c r="X95">
        <v>44.685000000000002</v>
      </c>
      <c r="Y95" s="19">
        <v>5.4999999999999997E-3</v>
      </c>
      <c r="AB95" s="110">
        <f t="shared" si="32"/>
        <v>40317</v>
      </c>
      <c r="AC95" s="108">
        <f t="shared" si="30"/>
        <v>4919.6499999999996</v>
      </c>
      <c r="AD95" s="28">
        <f t="shared" si="31"/>
        <v>46.365000000000002</v>
      </c>
      <c r="AE95" s="28">
        <f t="shared" si="25"/>
        <v>106.10697724576727</v>
      </c>
      <c r="AF95" s="31">
        <f t="shared" si="27"/>
        <v>-4.5053960064593057E-2</v>
      </c>
      <c r="AJ95" s="110">
        <f t="shared" si="26"/>
        <v>40322</v>
      </c>
      <c r="AK95" s="31">
        <f t="shared" si="28"/>
        <v>-1.29E-2</v>
      </c>
      <c r="AL95" s="115">
        <f t="shared" si="29"/>
        <v>1.5285845323742553E-3</v>
      </c>
      <c r="AM95" s="100"/>
      <c r="BR95" s="18">
        <f t="shared" si="22"/>
        <v>40315</v>
      </c>
      <c r="BS95" s="6">
        <f t="shared" si="23"/>
        <v>1.1000000000000001E-3</v>
      </c>
      <c r="BT95" s="6">
        <f t="shared" si="24"/>
        <v>-6.6E-3</v>
      </c>
    </row>
    <row r="96" spans="2:72" ht="14.45">
      <c r="B96" s="110">
        <v>40316</v>
      </c>
      <c r="C96" s="106">
        <v>1120.8</v>
      </c>
      <c r="D96" s="106">
        <v>1138.8</v>
      </c>
      <c r="E96" s="106">
        <v>1148.7</v>
      </c>
      <c r="F96" s="106">
        <v>1117.2</v>
      </c>
      <c r="G96" s="28"/>
      <c r="H96" s="107">
        <v>-1.4200000000000001E-2</v>
      </c>
      <c r="K96" s="110">
        <v>40318</v>
      </c>
      <c r="L96" s="106">
        <v>4947.6000000000004</v>
      </c>
      <c r="M96" s="106">
        <v>4924.3</v>
      </c>
      <c r="N96" s="106">
        <v>4980.25</v>
      </c>
      <c r="O96" s="106">
        <v>4924.3</v>
      </c>
      <c r="P96" s="28" t="s">
        <v>2707</v>
      </c>
      <c r="Q96" s="107">
        <v>5.7000000000000002E-3</v>
      </c>
      <c r="T96" s="110">
        <v>40310</v>
      </c>
      <c r="U96" s="28">
        <v>44.975000000000001</v>
      </c>
      <c r="V96">
        <v>45.335000000000001</v>
      </c>
      <c r="W96">
        <v>45.39</v>
      </c>
      <c r="X96">
        <v>44.875</v>
      </c>
      <c r="Y96" s="19">
        <v>-2.7000000000000001E-3</v>
      </c>
      <c r="AB96" s="110">
        <f t="shared" si="32"/>
        <v>40318</v>
      </c>
      <c r="AC96" s="108">
        <f t="shared" si="30"/>
        <v>4947.6000000000004</v>
      </c>
      <c r="AD96" s="28">
        <f t="shared" si="31"/>
        <v>46.814999999999998</v>
      </c>
      <c r="AE96" s="28">
        <f t="shared" si="25"/>
        <v>105.6840756167895</v>
      </c>
      <c r="AF96" s="31">
        <f t="shared" si="27"/>
        <v>-3.9856156489901373E-3</v>
      </c>
      <c r="AJ96" s="110">
        <f t="shared" si="26"/>
        <v>40323</v>
      </c>
      <c r="AK96" s="31">
        <f t="shared" si="28"/>
        <v>2.9999999999999997E-4</v>
      </c>
      <c r="AL96" s="115">
        <f t="shared" si="29"/>
        <v>-3.8800535397150782E-2</v>
      </c>
      <c r="AM96" s="100"/>
      <c r="BR96" s="18">
        <f t="shared" si="22"/>
        <v>40316</v>
      </c>
      <c r="BS96" s="6">
        <f t="shared" si="23"/>
        <v>-1.4200000000000001E-2</v>
      </c>
      <c r="BT96" s="6">
        <f t="shared" si="24"/>
        <v>1.1999999999999999E-3</v>
      </c>
    </row>
    <row r="97" spans="2:72" ht="14.45">
      <c r="B97" s="110">
        <v>40317</v>
      </c>
      <c r="C97" s="106">
        <v>1115</v>
      </c>
      <c r="D97" s="106">
        <v>1119.5999999999999</v>
      </c>
      <c r="E97" s="106">
        <v>1124.3</v>
      </c>
      <c r="F97" s="106">
        <v>1100.7</v>
      </c>
      <c r="G97" s="28"/>
      <c r="H97" s="107">
        <v>-5.1999999999999998E-3</v>
      </c>
      <c r="K97" s="110">
        <v>40319</v>
      </c>
      <c r="L97" s="106">
        <v>4931.1499999999996</v>
      </c>
      <c r="M97" s="106">
        <v>4946.7</v>
      </c>
      <c r="N97" s="106">
        <v>4946.7</v>
      </c>
      <c r="O97" s="106">
        <v>4842.3</v>
      </c>
      <c r="P97" s="28" t="s">
        <v>2708</v>
      </c>
      <c r="Q97" s="107">
        <v>-3.3E-3</v>
      </c>
      <c r="T97" s="110">
        <v>40311</v>
      </c>
      <c r="U97" s="28">
        <v>45.075000000000003</v>
      </c>
      <c r="V97">
        <v>44.825000000000003</v>
      </c>
      <c r="W97">
        <v>45.164999999999999</v>
      </c>
      <c r="X97">
        <v>44.784999999999997</v>
      </c>
      <c r="Y97" s="19">
        <v>2.2000000000000001E-3</v>
      </c>
      <c r="AB97" s="110">
        <f t="shared" si="32"/>
        <v>40319</v>
      </c>
      <c r="AC97" s="108">
        <f t="shared" si="30"/>
        <v>4931.1499999999996</v>
      </c>
      <c r="AD97" s="28">
        <f t="shared" si="31"/>
        <v>46.924999999999997</v>
      </c>
      <c r="AE97" s="28">
        <f t="shared" si="25"/>
        <v>105.08577517314863</v>
      </c>
      <c r="AF97" s="31">
        <f t="shared" si="27"/>
        <v>-5.6612166038174649E-3</v>
      </c>
      <c r="AJ97" s="110">
        <f t="shared" si="26"/>
        <v>40324</v>
      </c>
      <c r="AK97" s="31">
        <f t="shared" si="28"/>
        <v>-5.5999999999999999E-3</v>
      </c>
      <c r="AL97" s="115">
        <f t="shared" si="29"/>
        <v>3.1486081892740492E-2</v>
      </c>
      <c r="AM97" s="100"/>
      <c r="BR97" s="18">
        <f t="shared" si="22"/>
        <v>40317</v>
      </c>
      <c r="BS97" s="6">
        <f t="shared" si="23"/>
        <v>-5.1999999999999998E-3</v>
      </c>
      <c r="BT97" s="6">
        <f t="shared" si="24"/>
        <v>-2.8899999999999999E-2</v>
      </c>
    </row>
    <row r="98" spans="2:72" ht="14.45">
      <c r="B98" s="110">
        <v>40318</v>
      </c>
      <c r="C98" s="106">
        <v>1071.5999999999999</v>
      </c>
      <c r="D98" s="106">
        <v>1107.3</v>
      </c>
      <c r="E98" s="106">
        <v>1107.3</v>
      </c>
      <c r="F98" s="106">
        <v>1071.5999999999999</v>
      </c>
      <c r="G98" s="28"/>
      <c r="H98" s="107">
        <v>-3.8899999999999997E-2</v>
      </c>
      <c r="K98" s="110">
        <v>40322</v>
      </c>
      <c r="L98" s="106">
        <v>4943.95</v>
      </c>
      <c r="M98" s="106">
        <v>4944.3</v>
      </c>
      <c r="N98" s="106">
        <v>5029.55</v>
      </c>
      <c r="O98" s="106">
        <v>4923.45</v>
      </c>
      <c r="P98" s="28" t="s">
        <v>2709</v>
      </c>
      <c r="Q98" s="107">
        <v>2.5999999999999999E-3</v>
      </c>
      <c r="T98" s="110">
        <v>40312</v>
      </c>
      <c r="U98" s="28">
        <v>45.274999999999999</v>
      </c>
      <c r="V98">
        <v>44.975000000000001</v>
      </c>
      <c r="W98">
        <v>45.284999999999997</v>
      </c>
      <c r="X98">
        <v>44.875</v>
      </c>
      <c r="Y98" s="19">
        <v>4.4000000000000003E-3</v>
      </c>
      <c r="AB98" s="110">
        <f t="shared" si="32"/>
        <v>40322</v>
      </c>
      <c r="AC98" s="108">
        <f t="shared" si="30"/>
        <v>4943.95</v>
      </c>
      <c r="AD98" s="28">
        <f t="shared" si="31"/>
        <v>46.975000000000001</v>
      </c>
      <c r="AE98" s="28">
        <f t="shared" si="25"/>
        <v>105.24640766365087</v>
      </c>
      <c r="AF98" s="31">
        <f t="shared" si="27"/>
        <v>1.5285845323742553E-3</v>
      </c>
      <c r="AJ98" s="110">
        <f t="shared" si="26"/>
        <v>40325</v>
      </c>
      <c r="AK98" s="31">
        <f t="shared" si="28"/>
        <v>3.2899999999999999E-2</v>
      </c>
      <c r="AL98" s="115">
        <f t="shared" si="29"/>
        <v>2.5698795899901983E-2</v>
      </c>
      <c r="AM98" s="100"/>
      <c r="BR98" s="18">
        <f t="shared" si="22"/>
        <v>40318</v>
      </c>
      <c r="BS98" s="6">
        <f t="shared" si="23"/>
        <v>-3.8899999999999997E-2</v>
      </c>
      <c r="BT98" s="6">
        <f t="shared" si="24"/>
        <v>5.7000000000000002E-3</v>
      </c>
    </row>
    <row r="99" spans="2:72" ht="14.45">
      <c r="B99" s="110">
        <v>40319</v>
      </c>
      <c r="C99" s="106">
        <v>1087.7</v>
      </c>
      <c r="D99" s="106">
        <v>1067.3</v>
      </c>
      <c r="E99" s="106">
        <v>1090.2</v>
      </c>
      <c r="F99" s="106">
        <v>1055.9000000000001</v>
      </c>
      <c r="G99" s="28"/>
      <c r="H99" s="107">
        <v>1.4999999999999999E-2</v>
      </c>
      <c r="K99" s="110">
        <v>40323</v>
      </c>
      <c r="L99" s="106">
        <v>4806.75</v>
      </c>
      <c r="M99" s="106">
        <v>4945.3</v>
      </c>
      <c r="N99" s="106">
        <v>4946.6000000000004</v>
      </c>
      <c r="O99" s="106">
        <v>4786.45</v>
      </c>
      <c r="P99" s="28" t="s">
        <v>2710</v>
      </c>
      <c r="Q99" s="107">
        <v>-2.7799999999999998E-2</v>
      </c>
      <c r="T99" s="110">
        <v>40315</v>
      </c>
      <c r="U99" s="28">
        <v>45.515000000000001</v>
      </c>
      <c r="V99">
        <v>45.145000000000003</v>
      </c>
      <c r="W99">
        <v>45.795000000000002</v>
      </c>
      <c r="X99">
        <v>45.064999999999998</v>
      </c>
      <c r="Y99" s="19">
        <v>5.3E-3</v>
      </c>
      <c r="AB99" s="110">
        <f t="shared" si="32"/>
        <v>40323</v>
      </c>
      <c r="AC99" s="108">
        <f t="shared" si="30"/>
        <v>4806.75</v>
      </c>
      <c r="AD99" s="28">
        <f t="shared" si="31"/>
        <v>47.515000000000001</v>
      </c>
      <c r="AE99" s="28">
        <f t="shared" si="25"/>
        <v>101.16279069767442</v>
      </c>
      <c r="AF99" s="31">
        <f t="shared" si="27"/>
        <v>-3.8800535397150782E-2</v>
      </c>
      <c r="AJ99" s="110">
        <f t="shared" si="26"/>
        <v>40326</v>
      </c>
      <c r="AK99" s="31">
        <f t="shared" si="28"/>
        <v>-1.24E-2</v>
      </c>
      <c r="AL99" s="115">
        <f t="shared" si="29"/>
        <v>2.1863496979417141E-2</v>
      </c>
      <c r="AM99" s="100"/>
      <c r="BR99" s="18">
        <f t="shared" si="22"/>
        <v>40319</v>
      </c>
      <c r="BS99" s="6">
        <f t="shared" si="23"/>
        <v>1.4999999999999999E-2</v>
      </c>
      <c r="BT99" s="6">
        <f t="shared" si="24"/>
        <v>-3.3E-3</v>
      </c>
    </row>
    <row r="100" spans="2:72" ht="14.45">
      <c r="B100" s="110">
        <v>40322</v>
      </c>
      <c r="C100" s="106">
        <v>1073.7</v>
      </c>
      <c r="D100" s="106">
        <v>1084.8</v>
      </c>
      <c r="E100" s="106">
        <v>1090</v>
      </c>
      <c r="F100" s="106">
        <v>1072.7</v>
      </c>
      <c r="G100" s="28"/>
      <c r="H100" s="107">
        <v>-1.29E-2</v>
      </c>
      <c r="K100" s="110">
        <v>40324</v>
      </c>
      <c r="L100" s="106">
        <v>4917.3999999999996</v>
      </c>
      <c r="M100" s="106">
        <v>4807.3</v>
      </c>
      <c r="N100" s="106">
        <v>4925.45</v>
      </c>
      <c r="O100" s="106">
        <v>4807.3</v>
      </c>
      <c r="P100" s="28" t="s">
        <v>2711</v>
      </c>
      <c r="Q100" s="107">
        <v>2.3E-2</v>
      </c>
      <c r="T100" s="110">
        <v>40316</v>
      </c>
      <c r="U100" s="28">
        <v>45.594999999999999</v>
      </c>
      <c r="V100">
        <v>45.405000000000001</v>
      </c>
      <c r="W100">
        <v>45.695</v>
      </c>
      <c r="X100">
        <v>45.344999999999999</v>
      </c>
      <c r="Y100" s="19">
        <v>1.8E-3</v>
      </c>
      <c r="AB100" s="110">
        <f t="shared" si="32"/>
        <v>40324</v>
      </c>
      <c r="AC100" s="108">
        <f t="shared" si="30"/>
        <v>4917.3999999999996</v>
      </c>
      <c r="AD100" s="28">
        <f t="shared" si="31"/>
        <v>47.125</v>
      </c>
      <c r="AE100" s="28">
        <f t="shared" si="25"/>
        <v>104.34801061007957</v>
      </c>
      <c r="AF100" s="31">
        <f t="shared" si="27"/>
        <v>3.1486081892740492E-2</v>
      </c>
      <c r="AJ100" s="110">
        <f t="shared" ref="AJ100:AJ131" si="33">VLOOKUP(B105,AB:AF,1,FALSE)</f>
        <v>40330</v>
      </c>
      <c r="AK100" s="31">
        <f t="shared" si="28"/>
        <v>-1.72E-2</v>
      </c>
      <c r="AL100" s="115">
        <f t="shared" si="29"/>
        <v>-3.9196873062032012E-2</v>
      </c>
      <c r="AM100" s="100"/>
      <c r="BR100" s="18">
        <f t="shared" si="22"/>
        <v>40322</v>
      </c>
      <c r="BS100" s="6">
        <f t="shared" si="23"/>
        <v>-1.29E-2</v>
      </c>
      <c r="BT100" s="6">
        <f t="shared" si="24"/>
        <v>2.5999999999999999E-3</v>
      </c>
    </row>
    <row r="101" spans="2:72" ht="14.45">
      <c r="B101" s="110">
        <v>40323</v>
      </c>
      <c r="C101" s="106">
        <v>1074</v>
      </c>
      <c r="D101" s="106">
        <v>1067.4000000000001</v>
      </c>
      <c r="E101" s="106">
        <v>1074.8</v>
      </c>
      <c r="F101" s="106">
        <v>1040.8</v>
      </c>
      <c r="G101" s="28"/>
      <c r="H101" s="107">
        <v>2.9999999999999997E-4</v>
      </c>
      <c r="K101" s="110">
        <v>40325</v>
      </c>
      <c r="L101" s="106">
        <v>5003.1000000000004</v>
      </c>
      <c r="M101" s="106">
        <v>4915.1499999999996</v>
      </c>
      <c r="N101" s="106">
        <v>5016.6000000000004</v>
      </c>
      <c r="O101" s="106">
        <v>4897.6000000000004</v>
      </c>
      <c r="P101" s="28" t="s">
        <v>2712</v>
      </c>
      <c r="Q101" s="107">
        <v>1.7399999999999999E-2</v>
      </c>
      <c r="T101" s="110">
        <v>40317</v>
      </c>
      <c r="U101" s="28">
        <v>46.365000000000002</v>
      </c>
      <c r="V101">
        <v>45.454999999999998</v>
      </c>
      <c r="W101">
        <v>46.414999999999999</v>
      </c>
      <c r="X101">
        <v>45.384999999999998</v>
      </c>
      <c r="Y101" s="19">
        <v>1.6899999999999998E-2</v>
      </c>
      <c r="AB101" s="110">
        <f t="shared" si="32"/>
        <v>40325</v>
      </c>
      <c r="AC101" s="108">
        <f t="shared" si="30"/>
        <v>5003.1000000000004</v>
      </c>
      <c r="AD101" s="28">
        <f t="shared" si="31"/>
        <v>46.744999999999997</v>
      </c>
      <c r="AE101" s="28">
        <f t="shared" si="25"/>
        <v>107.02962883730882</v>
      </c>
      <c r="AF101" s="31">
        <f t="shared" si="27"/>
        <v>2.5698795899901983E-2</v>
      </c>
      <c r="AJ101" s="110">
        <f t="shared" si="33"/>
        <v>40331</v>
      </c>
      <c r="AK101" s="31">
        <f t="shared" si="28"/>
        <v>2.5899999999999999E-2</v>
      </c>
      <c r="AL101" s="115">
        <f t="shared" si="29"/>
        <v>1.364385756347386E-2</v>
      </c>
      <c r="AM101" s="100"/>
      <c r="BR101" s="18">
        <f t="shared" si="22"/>
        <v>40323</v>
      </c>
      <c r="BS101" s="6">
        <f t="shared" si="23"/>
        <v>2.9999999999999997E-4</v>
      </c>
      <c r="BT101" s="6">
        <f t="shared" si="24"/>
        <v>-2.7799999999999998E-2</v>
      </c>
    </row>
    <row r="102" spans="2:72" ht="14.45">
      <c r="B102" s="110">
        <v>40324</v>
      </c>
      <c r="C102" s="106">
        <v>1068</v>
      </c>
      <c r="D102" s="106">
        <v>1075.5</v>
      </c>
      <c r="E102" s="106">
        <v>1090.8</v>
      </c>
      <c r="F102" s="106">
        <v>1065.5999999999999</v>
      </c>
      <c r="G102" s="28"/>
      <c r="H102" s="107">
        <v>-5.5999999999999999E-3</v>
      </c>
      <c r="K102" s="110">
        <v>40326</v>
      </c>
      <c r="L102" s="106">
        <v>5066.55</v>
      </c>
      <c r="M102" s="106">
        <v>5005.6000000000004</v>
      </c>
      <c r="N102" s="106">
        <v>5077.25</v>
      </c>
      <c r="O102" s="106">
        <v>5005.6000000000004</v>
      </c>
      <c r="P102" s="28" t="s">
        <v>2713</v>
      </c>
      <c r="Q102" s="107">
        <v>1.2699999999999999E-2</v>
      </c>
      <c r="T102" s="110">
        <v>40318</v>
      </c>
      <c r="U102" s="28">
        <v>46.814999999999998</v>
      </c>
      <c r="V102">
        <v>46.195</v>
      </c>
      <c r="W102">
        <v>46.825000000000003</v>
      </c>
      <c r="X102">
        <v>46.005000000000003</v>
      </c>
      <c r="Y102" s="19">
        <v>9.7000000000000003E-3</v>
      </c>
      <c r="AB102" s="110">
        <f t="shared" si="32"/>
        <v>40326</v>
      </c>
      <c r="AC102" s="108">
        <f t="shared" si="30"/>
        <v>5066.55</v>
      </c>
      <c r="AD102" s="28">
        <f t="shared" si="31"/>
        <v>46.325000000000003</v>
      </c>
      <c r="AE102" s="28">
        <f t="shared" si="25"/>
        <v>109.36967080410146</v>
      </c>
      <c r="AF102" s="31">
        <f t="shared" si="27"/>
        <v>2.1863496979417141E-2</v>
      </c>
      <c r="AJ102" s="110">
        <f t="shared" si="33"/>
        <v>40332</v>
      </c>
      <c r="AK102" s="31">
        <f t="shared" si="28"/>
        <v>4.0000000000000001E-3</v>
      </c>
      <c r="AL102" s="115">
        <f t="shared" si="29"/>
        <v>2.5149370458345865E-2</v>
      </c>
      <c r="AM102" s="100"/>
      <c r="BR102" s="18">
        <f t="shared" si="22"/>
        <v>40324</v>
      </c>
      <c r="BS102" s="6">
        <f t="shared" si="23"/>
        <v>-5.5999999999999999E-3</v>
      </c>
      <c r="BT102" s="6">
        <f t="shared" si="24"/>
        <v>2.3E-2</v>
      </c>
    </row>
    <row r="103" spans="2:72" ht="14.45">
      <c r="B103" s="110">
        <v>40325</v>
      </c>
      <c r="C103" s="106">
        <v>1103.0999999999999</v>
      </c>
      <c r="D103" s="106">
        <v>1074.3</v>
      </c>
      <c r="E103" s="106">
        <v>1103.5</v>
      </c>
      <c r="F103" s="106">
        <v>1074.3</v>
      </c>
      <c r="G103" s="28"/>
      <c r="H103" s="107">
        <v>3.2899999999999999E-2</v>
      </c>
      <c r="K103" s="110">
        <v>40329</v>
      </c>
      <c r="L103" s="106">
        <v>5086.3</v>
      </c>
      <c r="M103" s="106">
        <v>5076.1000000000004</v>
      </c>
      <c r="N103" s="106">
        <v>5097.6000000000004</v>
      </c>
      <c r="O103" s="106">
        <v>5038.55</v>
      </c>
      <c r="P103" s="28" t="s">
        <v>2714</v>
      </c>
      <c r="Q103" s="107">
        <v>3.8999999999999998E-3</v>
      </c>
      <c r="T103" s="110">
        <v>40319</v>
      </c>
      <c r="U103" s="28">
        <v>46.924999999999997</v>
      </c>
      <c r="V103">
        <v>46.835000000000001</v>
      </c>
      <c r="W103">
        <v>47.354999999999997</v>
      </c>
      <c r="X103">
        <v>46.784999999999997</v>
      </c>
      <c r="Y103" s="19">
        <v>2.3E-3</v>
      </c>
      <c r="AB103" s="110">
        <f t="shared" si="32"/>
        <v>40329</v>
      </c>
      <c r="AC103" s="108">
        <f t="shared" si="30"/>
        <v>5086.3</v>
      </c>
      <c r="AD103" s="28">
        <f t="shared" si="31"/>
        <v>46.365000000000002</v>
      </c>
      <c r="AE103" s="28">
        <f t="shared" si="25"/>
        <v>109.70128329558935</v>
      </c>
      <c r="AF103" s="31">
        <f t="shared" si="27"/>
        <v>3.0320333694873192E-3</v>
      </c>
      <c r="AJ103" s="110">
        <f t="shared" si="33"/>
        <v>40333</v>
      </c>
      <c r="AK103" s="31">
        <f t="shared" si="28"/>
        <v>-3.44E-2</v>
      </c>
      <c r="AL103" s="115">
        <f t="shared" si="29"/>
        <v>6.9436969058367382E-5</v>
      </c>
      <c r="AM103" s="100"/>
      <c r="BR103" s="18">
        <f t="shared" si="22"/>
        <v>40325</v>
      </c>
      <c r="BS103" s="6">
        <f t="shared" si="23"/>
        <v>3.2899999999999999E-2</v>
      </c>
      <c r="BT103" s="6">
        <f t="shared" si="24"/>
        <v>1.7399999999999999E-2</v>
      </c>
    </row>
    <row r="104" spans="2:72" ht="14.45">
      <c r="B104" s="110">
        <v>40326</v>
      </c>
      <c r="C104" s="106">
        <v>1089.4000000000001</v>
      </c>
      <c r="D104" s="106">
        <v>1102.5999999999999</v>
      </c>
      <c r="E104" s="106">
        <v>1102.5999999999999</v>
      </c>
      <c r="F104" s="106">
        <v>1084.8</v>
      </c>
      <c r="G104" s="28"/>
      <c r="H104" s="107">
        <v>-1.24E-2</v>
      </c>
      <c r="K104" s="110">
        <v>40330</v>
      </c>
      <c r="L104" s="106">
        <v>4970.2</v>
      </c>
      <c r="M104" s="106">
        <v>5086.25</v>
      </c>
      <c r="N104" s="106">
        <v>5086.95</v>
      </c>
      <c r="O104" s="106">
        <v>4961.05</v>
      </c>
      <c r="P104" s="28" t="s">
        <v>2715</v>
      </c>
      <c r="Q104" s="107">
        <v>-2.2800000000000001E-2</v>
      </c>
      <c r="T104" s="110">
        <v>40322</v>
      </c>
      <c r="U104" s="28">
        <v>46.975000000000001</v>
      </c>
      <c r="V104">
        <v>46.954999999999998</v>
      </c>
      <c r="W104">
        <v>47.034999999999997</v>
      </c>
      <c r="X104">
        <v>46.594999999999999</v>
      </c>
      <c r="Y104" s="19">
        <v>1.1000000000000001E-3</v>
      </c>
      <c r="AB104" s="110">
        <f t="shared" si="32"/>
        <v>40330</v>
      </c>
      <c r="AC104" s="108">
        <f t="shared" si="30"/>
        <v>4970.2</v>
      </c>
      <c r="AD104" s="28">
        <f t="shared" si="31"/>
        <v>47.155000000000001</v>
      </c>
      <c r="AE104" s="28">
        <f t="shared" si="25"/>
        <v>105.40133601951013</v>
      </c>
      <c r="AF104" s="31">
        <f t="shared" si="27"/>
        <v>-3.9196873062032012E-2</v>
      </c>
      <c r="AJ104" s="110">
        <f t="shared" si="33"/>
        <v>40336</v>
      </c>
      <c r="AK104" s="31">
        <f t="shared" si="28"/>
        <v>-1.35E-2</v>
      </c>
      <c r="AL104" s="115">
        <f t="shared" si="29"/>
        <v>-2.4031709456899364E-2</v>
      </c>
      <c r="AM104" s="100"/>
      <c r="BR104" s="18">
        <f t="shared" si="22"/>
        <v>40326</v>
      </c>
      <c r="BS104" s="6">
        <f t="shared" si="23"/>
        <v>-1.24E-2</v>
      </c>
      <c r="BT104" s="6">
        <f t="shared" si="24"/>
        <v>1.2699999999999999E-2</v>
      </c>
    </row>
    <row r="105" spans="2:72" ht="14.45">
      <c r="B105" s="110">
        <v>40330</v>
      </c>
      <c r="C105" s="106">
        <v>1070.7</v>
      </c>
      <c r="D105" s="106">
        <v>1087.3</v>
      </c>
      <c r="E105" s="106">
        <v>1094.8</v>
      </c>
      <c r="F105" s="106">
        <v>1069.9000000000001</v>
      </c>
      <c r="G105" s="28"/>
      <c r="H105" s="107">
        <v>-1.72E-2</v>
      </c>
      <c r="K105" s="110">
        <v>40331</v>
      </c>
      <c r="L105" s="106">
        <v>5019.8500000000004</v>
      </c>
      <c r="M105" s="106">
        <v>4970.75</v>
      </c>
      <c r="N105" s="106">
        <v>5031.2</v>
      </c>
      <c r="O105" s="106">
        <v>4967.05</v>
      </c>
      <c r="P105" s="28" t="s">
        <v>2716</v>
      </c>
      <c r="Q105" s="107">
        <v>0.01</v>
      </c>
      <c r="T105" s="110">
        <v>40323</v>
      </c>
      <c r="U105" s="28">
        <v>47.515000000000001</v>
      </c>
      <c r="V105">
        <v>46.844999999999999</v>
      </c>
      <c r="W105">
        <v>47.765000000000001</v>
      </c>
      <c r="X105">
        <v>46.725000000000001</v>
      </c>
      <c r="Y105" s="19">
        <v>1.15E-2</v>
      </c>
      <c r="AB105" s="110">
        <f t="shared" si="32"/>
        <v>40331</v>
      </c>
      <c r="AC105" s="108">
        <f t="shared" si="30"/>
        <v>5019.8500000000004</v>
      </c>
      <c r="AD105" s="28">
        <f t="shared" si="31"/>
        <v>46.984999999999999</v>
      </c>
      <c r="AE105" s="28">
        <f t="shared" si="25"/>
        <v>106.83941683516016</v>
      </c>
      <c r="AF105" s="31">
        <f t="shared" si="27"/>
        <v>1.364385756347386E-2</v>
      </c>
      <c r="AJ105" s="110">
        <f t="shared" si="33"/>
        <v>40337</v>
      </c>
      <c r="AK105" s="31">
        <f t="shared" si="28"/>
        <v>1.09E-2</v>
      </c>
      <c r="AL105" s="115">
        <f t="shared" si="29"/>
        <v>-4.3479009261403467E-3</v>
      </c>
      <c r="AM105" s="100"/>
      <c r="BR105" s="18">
        <f t="shared" si="22"/>
        <v>40330</v>
      </c>
      <c r="BS105" s="6">
        <f t="shared" si="23"/>
        <v>-1.72E-2</v>
      </c>
      <c r="BT105" s="6">
        <f t="shared" si="24"/>
        <v>-2.2800000000000001E-2</v>
      </c>
    </row>
    <row r="106" spans="2:72" ht="14.45">
      <c r="B106" s="110">
        <v>40331</v>
      </c>
      <c r="C106" s="106">
        <v>1098.4000000000001</v>
      </c>
      <c r="D106" s="106">
        <v>1073</v>
      </c>
      <c r="E106" s="106">
        <v>1098.5999999999999</v>
      </c>
      <c r="F106" s="106">
        <v>1072</v>
      </c>
      <c r="G106" s="28"/>
      <c r="H106" s="107">
        <v>2.5899999999999999E-2</v>
      </c>
      <c r="K106" s="110">
        <v>40332</v>
      </c>
      <c r="L106" s="106">
        <v>5110.5</v>
      </c>
      <c r="M106" s="106">
        <v>5020.1499999999996</v>
      </c>
      <c r="N106" s="106">
        <v>5125.7</v>
      </c>
      <c r="O106" s="106">
        <v>5020.1499999999996</v>
      </c>
      <c r="P106" s="28" t="s">
        <v>2717</v>
      </c>
      <c r="Q106" s="107">
        <v>1.8100000000000002E-2</v>
      </c>
      <c r="T106" s="110">
        <v>40324</v>
      </c>
      <c r="U106" s="28">
        <v>47.125</v>
      </c>
      <c r="V106">
        <v>47.725000000000001</v>
      </c>
      <c r="W106">
        <v>47.725000000000001</v>
      </c>
      <c r="X106">
        <v>47.094999999999999</v>
      </c>
      <c r="Y106" s="19">
        <v>-8.2000000000000007E-3</v>
      </c>
      <c r="AB106" s="110">
        <f t="shared" si="32"/>
        <v>40332</v>
      </c>
      <c r="AC106" s="108">
        <f t="shared" si="30"/>
        <v>5110.5</v>
      </c>
      <c r="AD106" s="28">
        <f t="shared" si="31"/>
        <v>46.66</v>
      </c>
      <c r="AE106" s="28">
        <f t="shared" si="25"/>
        <v>109.52636090870125</v>
      </c>
      <c r="AF106" s="31">
        <f t="shared" si="27"/>
        <v>2.5149370458345865E-2</v>
      </c>
      <c r="AJ106" s="110">
        <f t="shared" si="33"/>
        <v>40338</v>
      </c>
      <c r="AK106" s="31">
        <f t="shared" si="28"/>
        <v>-5.8999999999999999E-3</v>
      </c>
      <c r="AL106" s="115">
        <f t="shared" si="29"/>
        <v>-7.6534798928329373E-4</v>
      </c>
      <c r="AM106" s="100"/>
      <c r="BR106" s="18">
        <f t="shared" si="22"/>
        <v>40331</v>
      </c>
      <c r="BS106" s="6">
        <f t="shared" si="23"/>
        <v>2.5899999999999999E-2</v>
      </c>
      <c r="BT106" s="6">
        <f t="shared" si="24"/>
        <v>0.01</v>
      </c>
    </row>
    <row r="107" spans="2:72" ht="14.45">
      <c r="B107" s="110">
        <v>40332</v>
      </c>
      <c r="C107" s="106">
        <v>1102.8</v>
      </c>
      <c r="D107" s="106">
        <v>1098.8</v>
      </c>
      <c r="E107" s="106">
        <v>1105.7</v>
      </c>
      <c r="F107" s="106">
        <v>1091.8</v>
      </c>
      <c r="G107" s="28"/>
      <c r="H107" s="107">
        <v>4.0000000000000001E-3</v>
      </c>
      <c r="K107" s="110">
        <v>40333</v>
      </c>
      <c r="L107" s="106">
        <v>5135.5</v>
      </c>
      <c r="M107" s="106">
        <v>5112.6000000000004</v>
      </c>
      <c r="N107" s="106">
        <v>5147.8999999999996</v>
      </c>
      <c r="O107" s="106">
        <v>5091.6000000000004</v>
      </c>
      <c r="P107" s="28" t="s">
        <v>2718</v>
      </c>
      <c r="Q107" s="107">
        <v>4.8999999999999998E-3</v>
      </c>
      <c r="T107" s="110">
        <v>40325</v>
      </c>
      <c r="U107" s="28">
        <v>46.744999999999997</v>
      </c>
      <c r="V107">
        <v>47.024999999999999</v>
      </c>
      <c r="W107">
        <v>47.075000000000003</v>
      </c>
      <c r="X107">
        <v>46.725000000000001</v>
      </c>
      <c r="Y107" s="19">
        <v>-8.0999999999999996E-3</v>
      </c>
      <c r="AB107" s="110">
        <f t="shared" si="32"/>
        <v>40333</v>
      </c>
      <c r="AC107" s="108">
        <f t="shared" si="30"/>
        <v>5135.5</v>
      </c>
      <c r="AD107" s="28">
        <f t="shared" si="31"/>
        <v>46.884999999999998</v>
      </c>
      <c r="AE107" s="28">
        <f t="shared" si="25"/>
        <v>109.53396608723473</v>
      </c>
      <c r="AF107" s="31">
        <f t="shared" si="27"/>
        <v>6.9436969058367382E-5</v>
      </c>
      <c r="AJ107" s="110">
        <f t="shared" si="33"/>
        <v>40339</v>
      </c>
      <c r="AK107" s="31">
        <f t="shared" si="28"/>
        <v>2.9499999999999998E-2</v>
      </c>
      <c r="AL107" s="115">
        <f t="shared" si="29"/>
        <v>2.0870352268441694E-2</v>
      </c>
      <c r="AM107" s="100"/>
      <c r="BR107" s="18">
        <f t="shared" si="22"/>
        <v>40332</v>
      </c>
      <c r="BS107" s="6">
        <f t="shared" si="23"/>
        <v>4.0000000000000001E-3</v>
      </c>
      <c r="BT107" s="6">
        <f t="shared" si="24"/>
        <v>1.8100000000000002E-2</v>
      </c>
    </row>
    <row r="108" spans="2:72" ht="14.45">
      <c r="B108" s="110">
        <v>40333</v>
      </c>
      <c r="C108" s="106">
        <v>1064.9000000000001</v>
      </c>
      <c r="D108" s="106">
        <v>1098.4000000000001</v>
      </c>
      <c r="E108" s="106">
        <v>1098.4000000000001</v>
      </c>
      <c r="F108" s="106">
        <v>1060.5</v>
      </c>
      <c r="G108" s="28"/>
      <c r="H108" s="107">
        <v>-3.44E-2</v>
      </c>
      <c r="K108" s="110">
        <v>40336</v>
      </c>
      <c r="L108" s="106">
        <v>5034</v>
      </c>
      <c r="M108" s="106">
        <v>5132.95</v>
      </c>
      <c r="N108" s="106">
        <v>5132.95</v>
      </c>
      <c r="O108" s="106">
        <v>5004.25</v>
      </c>
      <c r="P108" s="28" t="s">
        <v>2719</v>
      </c>
      <c r="Q108" s="107">
        <v>-1.9800000000000002E-2</v>
      </c>
      <c r="T108" s="110">
        <v>40326</v>
      </c>
      <c r="U108" s="28">
        <v>46.325000000000003</v>
      </c>
      <c r="V108">
        <v>46.645000000000003</v>
      </c>
      <c r="W108">
        <v>46.784999999999997</v>
      </c>
      <c r="X108">
        <v>46.325000000000003</v>
      </c>
      <c r="Y108" s="19">
        <v>-8.9999999999999993E-3</v>
      </c>
      <c r="AB108" s="110">
        <f t="shared" si="32"/>
        <v>40336</v>
      </c>
      <c r="AC108" s="108">
        <f t="shared" si="30"/>
        <v>5034</v>
      </c>
      <c r="AD108" s="28">
        <f t="shared" si="31"/>
        <v>47.09</v>
      </c>
      <c r="AE108" s="28">
        <f t="shared" si="25"/>
        <v>106.90167763856444</v>
      </c>
      <c r="AF108" s="31">
        <f t="shared" si="27"/>
        <v>-2.4031709456899364E-2</v>
      </c>
      <c r="AJ108" s="110">
        <f t="shared" si="33"/>
        <v>40340</v>
      </c>
      <c r="AK108" s="31">
        <f t="shared" si="28"/>
        <v>4.4000000000000003E-3</v>
      </c>
      <c r="AL108" s="115">
        <f t="shared" si="29"/>
        <v>8.0238648446422367E-3</v>
      </c>
      <c r="AM108" s="100"/>
      <c r="BR108" s="18">
        <f t="shared" si="22"/>
        <v>40333</v>
      </c>
      <c r="BS108" s="6">
        <f t="shared" si="23"/>
        <v>-3.44E-2</v>
      </c>
      <c r="BT108" s="6">
        <f t="shared" si="24"/>
        <v>4.8999999999999998E-3</v>
      </c>
    </row>
    <row r="109" spans="2:72" ht="14.45">
      <c r="B109" s="110">
        <v>40336</v>
      </c>
      <c r="C109" s="106">
        <v>1050.5</v>
      </c>
      <c r="D109" s="106">
        <v>1065.8</v>
      </c>
      <c r="E109" s="106">
        <v>1071.4000000000001</v>
      </c>
      <c r="F109" s="106">
        <v>1049.9000000000001</v>
      </c>
      <c r="G109" s="28"/>
      <c r="H109" s="107">
        <v>-1.35E-2</v>
      </c>
      <c r="K109" s="110">
        <v>40337</v>
      </c>
      <c r="L109" s="106">
        <v>4987.1000000000004</v>
      </c>
      <c r="M109" s="106">
        <v>5036.7</v>
      </c>
      <c r="N109" s="106">
        <v>5071.3500000000004</v>
      </c>
      <c r="O109" s="106">
        <v>4967.3</v>
      </c>
      <c r="P109" s="28" t="s">
        <v>2720</v>
      </c>
      <c r="Q109" s="107">
        <v>-9.2999999999999992E-3</v>
      </c>
      <c r="T109" s="110">
        <v>40329</v>
      </c>
      <c r="U109" s="28">
        <v>46.365000000000002</v>
      </c>
      <c r="V109">
        <v>46.225000000000001</v>
      </c>
      <c r="W109">
        <v>46.594999999999999</v>
      </c>
      <c r="X109">
        <v>46.174999999999997</v>
      </c>
      <c r="Y109" s="19">
        <v>8.9999999999999998E-4</v>
      </c>
      <c r="AB109" s="110">
        <f t="shared" si="32"/>
        <v>40337</v>
      </c>
      <c r="AC109" s="108">
        <f t="shared" si="30"/>
        <v>4987.1000000000004</v>
      </c>
      <c r="AD109" s="28">
        <f t="shared" si="31"/>
        <v>46.854999999999997</v>
      </c>
      <c r="AE109" s="28">
        <f t="shared" si="25"/>
        <v>106.43687973535377</v>
      </c>
      <c r="AF109" s="31">
        <f t="shared" si="27"/>
        <v>-4.3479009261403467E-3</v>
      </c>
      <c r="AJ109" s="110">
        <f t="shared" si="33"/>
        <v>40343</v>
      </c>
      <c r="AK109" s="31">
        <f t="shared" si="28"/>
        <v>-1.8E-3</v>
      </c>
      <c r="AL109" s="115">
        <f t="shared" si="29"/>
        <v>2.1418997378683358E-2</v>
      </c>
      <c r="AM109" s="100"/>
      <c r="BR109" s="18">
        <f t="shared" si="22"/>
        <v>40336</v>
      </c>
      <c r="BS109" s="6">
        <f t="shared" si="23"/>
        <v>-1.35E-2</v>
      </c>
      <c r="BT109" s="6">
        <f t="shared" si="24"/>
        <v>-1.9800000000000002E-2</v>
      </c>
    </row>
    <row r="110" spans="2:72" ht="14.45">
      <c r="B110" s="110">
        <v>40337</v>
      </c>
      <c r="C110" s="106">
        <v>1062</v>
      </c>
      <c r="D110" s="106">
        <v>1050.8</v>
      </c>
      <c r="E110" s="106">
        <v>1063.2</v>
      </c>
      <c r="F110" s="106">
        <v>1042.2</v>
      </c>
      <c r="G110" s="28"/>
      <c r="H110" s="107">
        <v>1.09E-2</v>
      </c>
      <c r="K110" s="110">
        <v>40338</v>
      </c>
      <c r="L110" s="106">
        <v>5000.3</v>
      </c>
      <c r="M110" s="106">
        <v>4985.05</v>
      </c>
      <c r="N110" s="106">
        <v>5050.6000000000004</v>
      </c>
      <c r="O110" s="106">
        <v>4980.1000000000004</v>
      </c>
      <c r="P110" s="28" t="s">
        <v>2721</v>
      </c>
      <c r="Q110" s="107">
        <v>2.5999999999999999E-3</v>
      </c>
      <c r="T110" s="110">
        <v>40330</v>
      </c>
      <c r="U110" s="28">
        <v>47.155000000000001</v>
      </c>
      <c r="V110">
        <v>46.305</v>
      </c>
      <c r="W110">
        <v>47.204999999999998</v>
      </c>
      <c r="X110">
        <v>46.185000000000002</v>
      </c>
      <c r="Y110" s="19">
        <v>1.7000000000000001E-2</v>
      </c>
      <c r="AB110" s="110">
        <f t="shared" si="32"/>
        <v>40338</v>
      </c>
      <c r="AC110" s="108">
        <f t="shared" si="30"/>
        <v>5000.3</v>
      </c>
      <c r="AD110" s="28">
        <f t="shared" si="31"/>
        <v>47.015000000000001</v>
      </c>
      <c r="AE110" s="28">
        <f t="shared" si="25"/>
        <v>106.35541848346273</v>
      </c>
      <c r="AF110" s="31">
        <f t="shared" si="27"/>
        <v>-7.6534798928329373E-4</v>
      </c>
      <c r="AJ110" s="110">
        <f t="shared" si="33"/>
        <v>40344</v>
      </c>
      <c r="AK110" s="31">
        <f t="shared" si="28"/>
        <v>2.35E-2</v>
      </c>
      <c r="AL110" s="115">
        <f t="shared" si="29"/>
        <v>7.5596185117183801E-3</v>
      </c>
      <c r="AM110" s="100"/>
      <c r="BR110" s="18">
        <f t="shared" si="22"/>
        <v>40337</v>
      </c>
      <c r="BS110" s="6">
        <f t="shared" si="23"/>
        <v>1.09E-2</v>
      </c>
      <c r="BT110" s="6">
        <f t="shared" si="24"/>
        <v>-9.2999999999999992E-3</v>
      </c>
    </row>
    <row r="111" spans="2:72" ht="14.45">
      <c r="B111" s="110">
        <v>40338</v>
      </c>
      <c r="C111" s="106">
        <v>1055.7</v>
      </c>
      <c r="D111" s="106">
        <v>1062.8</v>
      </c>
      <c r="E111" s="106">
        <v>1077.7</v>
      </c>
      <c r="F111" s="106">
        <v>1052.2</v>
      </c>
      <c r="G111" s="28"/>
      <c r="H111" s="107">
        <v>-5.8999999999999999E-3</v>
      </c>
      <c r="K111" s="110">
        <v>40339</v>
      </c>
      <c r="L111" s="106">
        <v>5078.6000000000004</v>
      </c>
      <c r="M111" s="106">
        <v>4999.6000000000004</v>
      </c>
      <c r="N111" s="106">
        <v>5085.2</v>
      </c>
      <c r="O111" s="106">
        <v>4997.6000000000004</v>
      </c>
      <c r="P111" s="28" t="s">
        <v>2722</v>
      </c>
      <c r="Q111" s="107">
        <v>1.5699999999999999E-2</v>
      </c>
      <c r="T111" s="110">
        <v>40331</v>
      </c>
      <c r="U111" s="28">
        <v>46.984999999999999</v>
      </c>
      <c r="V111">
        <v>47.048000000000002</v>
      </c>
      <c r="W111">
        <v>47.274999999999999</v>
      </c>
      <c r="X111">
        <v>46.725000000000001</v>
      </c>
      <c r="Y111" s="19">
        <v>-3.5999999999999999E-3</v>
      </c>
      <c r="AB111" s="110">
        <f t="shared" si="32"/>
        <v>40339</v>
      </c>
      <c r="AC111" s="108">
        <f t="shared" si="30"/>
        <v>5078.6000000000004</v>
      </c>
      <c r="AD111" s="28">
        <f t="shared" si="31"/>
        <v>46.774999999999999</v>
      </c>
      <c r="AE111" s="28">
        <f t="shared" si="25"/>
        <v>108.57509353287013</v>
      </c>
      <c r="AF111" s="31">
        <f t="shared" si="27"/>
        <v>2.0870352268441694E-2</v>
      </c>
      <c r="AJ111" s="110">
        <f t="shared" si="33"/>
        <v>40345</v>
      </c>
      <c r="AK111" s="31">
        <f t="shared" si="28"/>
        <v>-5.0000000000000001E-4</v>
      </c>
      <c r="AL111" s="115">
        <f t="shared" si="29"/>
        <v>1.4583480386662906E-3</v>
      </c>
      <c r="AM111" s="100"/>
      <c r="BR111" s="18">
        <f t="shared" si="22"/>
        <v>40338</v>
      </c>
      <c r="BS111" s="6">
        <f t="shared" si="23"/>
        <v>-5.8999999999999999E-3</v>
      </c>
      <c r="BT111" s="6">
        <f t="shared" si="24"/>
        <v>2.5999999999999999E-3</v>
      </c>
    </row>
    <row r="112" spans="2:72" ht="14.45">
      <c r="B112" s="110">
        <v>40339</v>
      </c>
      <c r="C112" s="106">
        <v>1086.8</v>
      </c>
      <c r="D112" s="106">
        <v>1058.8</v>
      </c>
      <c r="E112" s="106">
        <v>1087.8</v>
      </c>
      <c r="F112" s="106">
        <v>1058.8</v>
      </c>
      <c r="G112" s="28"/>
      <c r="H112" s="107">
        <v>2.9499999999999998E-2</v>
      </c>
      <c r="K112" s="110">
        <v>40340</v>
      </c>
      <c r="L112" s="106">
        <v>5119.3500000000004</v>
      </c>
      <c r="M112" s="106">
        <v>5078.75</v>
      </c>
      <c r="N112" s="106">
        <v>5139.05</v>
      </c>
      <c r="O112" s="106">
        <v>5078.75</v>
      </c>
      <c r="P112" s="28" t="s">
        <v>2723</v>
      </c>
      <c r="Q112" s="107">
        <v>8.0000000000000002E-3</v>
      </c>
      <c r="T112" s="110">
        <v>40332</v>
      </c>
      <c r="U112" s="28">
        <v>46.66</v>
      </c>
      <c r="V112">
        <v>46.86</v>
      </c>
      <c r="W112">
        <v>46.86</v>
      </c>
      <c r="X112">
        <v>46.35</v>
      </c>
      <c r="Y112" s="19">
        <v>-6.8999999999999999E-3</v>
      </c>
      <c r="AB112" s="110">
        <f t="shared" si="32"/>
        <v>40340</v>
      </c>
      <c r="AC112" s="108">
        <f t="shared" si="30"/>
        <v>5119.3500000000004</v>
      </c>
      <c r="AD112" s="28">
        <f t="shared" si="31"/>
        <v>46.774999999999999</v>
      </c>
      <c r="AE112" s="28">
        <f t="shared" si="25"/>
        <v>109.44628540887227</v>
      </c>
      <c r="AF112" s="31">
        <f t="shared" si="27"/>
        <v>8.0238648446422367E-3</v>
      </c>
      <c r="AJ112" s="110">
        <f t="shared" si="33"/>
        <v>40346</v>
      </c>
      <c r="AK112" s="31">
        <f t="shared" si="28"/>
        <v>1.2999999999999999E-3</v>
      </c>
      <c r="AL112" s="115">
        <f t="shared" si="29"/>
        <v>1.1636738198425478E-2</v>
      </c>
      <c r="AM112" s="100"/>
      <c r="BR112" s="18">
        <f t="shared" si="22"/>
        <v>40339</v>
      </c>
      <c r="BS112" s="6">
        <f t="shared" si="23"/>
        <v>2.9499999999999998E-2</v>
      </c>
      <c r="BT112" s="6">
        <f t="shared" si="24"/>
        <v>1.5699999999999999E-2</v>
      </c>
    </row>
    <row r="113" spans="2:72" ht="14.45">
      <c r="B113" s="110">
        <v>40340</v>
      </c>
      <c r="C113" s="106">
        <v>1091.5999999999999</v>
      </c>
      <c r="D113" s="106">
        <v>1082.7</v>
      </c>
      <c r="E113" s="106">
        <v>1092.2</v>
      </c>
      <c r="F113" s="106">
        <v>1077.0999999999999</v>
      </c>
      <c r="G113" s="28"/>
      <c r="H113" s="107">
        <v>4.4000000000000003E-3</v>
      </c>
      <c r="K113" s="110">
        <v>40343</v>
      </c>
      <c r="L113" s="106">
        <v>5197.7</v>
      </c>
      <c r="M113" s="106">
        <v>5120.1499999999996</v>
      </c>
      <c r="N113" s="106">
        <v>5201.25</v>
      </c>
      <c r="O113" s="106">
        <v>5120.1499999999996</v>
      </c>
      <c r="P113" s="28" t="s">
        <v>2724</v>
      </c>
      <c r="Q113" s="107">
        <v>1.5299999999999999E-2</v>
      </c>
      <c r="T113" s="110">
        <v>40333</v>
      </c>
      <c r="U113" s="28">
        <v>46.884999999999998</v>
      </c>
      <c r="V113">
        <v>46.494999999999997</v>
      </c>
      <c r="W113">
        <v>46.884999999999998</v>
      </c>
      <c r="X113">
        <v>46.354999999999997</v>
      </c>
      <c r="Y113" s="19">
        <v>4.7999999999999996E-3</v>
      </c>
      <c r="AB113" s="110">
        <f t="shared" si="32"/>
        <v>40343</v>
      </c>
      <c r="AC113" s="108">
        <f t="shared" si="30"/>
        <v>5197.7</v>
      </c>
      <c r="AD113" s="28">
        <f t="shared" si="31"/>
        <v>46.494999999999997</v>
      </c>
      <c r="AE113" s="28">
        <f t="shared" si="25"/>
        <v>111.79051510915153</v>
      </c>
      <c r="AF113" s="31">
        <f t="shared" si="27"/>
        <v>2.1418997378683358E-2</v>
      </c>
      <c r="AJ113" s="110">
        <f t="shared" si="33"/>
        <v>40347</v>
      </c>
      <c r="AK113" s="31">
        <f t="shared" si="28"/>
        <v>1.2999999999999999E-3</v>
      </c>
      <c r="AL113" s="115">
        <f t="shared" si="29"/>
        <v>1.7953685454397128E-3</v>
      </c>
      <c r="AM113" s="100"/>
      <c r="BR113" s="18">
        <f t="shared" si="22"/>
        <v>40340</v>
      </c>
      <c r="BS113" s="6">
        <f t="shared" si="23"/>
        <v>4.4000000000000003E-3</v>
      </c>
      <c r="BT113" s="6">
        <f t="shared" si="24"/>
        <v>8.0000000000000002E-3</v>
      </c>
    </row>
    <row r="114" spans="2:72" ht="14.45">
      <c r="B114" s="110">
        <v>40343</v>
      </c>
      <c r="C114" s="106">
        <v>1089.5999999999999</v>
      </c>
      <c r="D114" s="106">
        <v>1095</v>
      </c>
      <c r="E114" s="106">
        <v>1105.9000000000001</v>
      </c>
      <c r="F114" s="106">
        <v>1089</v>
      </c>
      <c r="G114" s="28"/>
      <c r="H114" s="107">
        <v>-1.8E-3</v>
      </c>
      <c r="K114" s="110">
        <v>40344</v>
      </c>
      <c r="L114" s="106">
        <v>5222.3500000000004</v>
      </c>
      <c r="M114" s="106">
        <v>5201.3</v>
      </c>
      <c r="N114" s="106">
        <v>5231.45</v>
      </c>
      <c r="O114" s="106">
        <v>5171.05</v>
      </c>
      <c r="P114" s="28" t="s">
        <v>2725</v>
      </c>
      <c r="Q114" s="107">
        <v>4.7000000000000002E-3</v>
      </c>
      <c r="T114" s="110">
        <v>40336</v>
      </c>
      <c r="U114" s="28">
        <v>47.09</v>
      </c>
      <c r="V114">
        <v>46.835000000000001</v>
      </c>
      <c r="W114">
        <v>47.454999999999998</v>
      </c>
      <c r="X114">
        <v>46.585000000000001</v>
      </c>
      <c r="Y114" s="19">
        <v>4.4000000000000003E-3</v>
      </c>
      <c r="AB114" s="110">
        <f t="shared" si="32"/>
        <v>40344</v>
      </c>
      <c r="AC114" s="108">
        <f t="shared" si="30"/>
        <v>5222.3500000000004</v>
      </c>
      <c r="AD114" s="28">
        <f t="shared" si="31"/>
        <v>46.365000000000002</v>
      </c>
      <c r="AE114" s="28">
        <f t="shared" si="25"/>
        <v>112.63560875660519</v>
      </c>
      <c r="AF114" s="31">
        <f t="shared" si="27"/>
        <v>7.5596185117183801E-3</v>
      </c>
      <c r="AJ114" s="110">
        <f t="shared" si="33"/>
        <v>40350</v>
      </c>
      <c r="AK114" s="31">
        <f t="shared" si="28"/>
        <v>-3.8E-3</v>
      </c>
      <c r="AL114" s="115">
        <f t="shared" si="29"/>
        <v>2.5252441290796623E-2</v>
      </c>
      <c r="AM114" s="100"/>
      <c r="BR114" s="18">
        <f t="shared" si="22"/>
        <v>40343</v>
      </c>
      <c r="BS114" s="6">
        <f t="shared" si="23"/>
        <v>-1.8E-3</v>
      </c>
      <c r="BT114" s="6">
        <f t="shared" si="24"/>
        <v>1.5299999999999999E-2</v>
      </c>
    </row>
    <row r="115" spans="2:72" ht="14.45">
      <c r="B115" s="110">
        <v>40344</v>
      </c>
      <c r="C115" s="106">
        <v>1115.2</v>
      </c>
      <c r="D115" s="106">
        <v>1091.2</v>
      </c>
      <c r="E115" s="106">
        <v>1115.5999999999999</v>
      </c>
      <c r="F115" s="106">
        <v>1091.2</v>
      </c>
      <c r="G115" s="28"/>
      <c r="H115" s="107">
        <v>2.35E-2</v>
      </c>
      <c r="K115" s="110">
        <v>40345</v>
      </c>
      <c r="L115" s="106">
        <v>5233.3500000000004</v>
      </c>
      <c r="M115" s="106">
        <v>5225.05</v>
      </c>
      <c r="N115" s="106">
        <v>5255.65</v>
      </c>
      <c r="O115" s="106">
        <v>5214.8999999999996</v>
      </c>
      <c r="P115" s="28" t="s">
        <v>2726</v>
      </c>
      <c r="Q115" s="107">
        <v>2.0999999999999999E-3</v>
      </c>
      <c r="T115" s="110">
        <v>40337</v>
      </c>
      <c r="U115" s="28">
        <v>46.854999999999997</v>
      </c>
      <c r="V115">
        <v>47.034999999999997</v>
      </c>
      <c r="W115">
        <v>47.155000000000001</v>
      </c>
      <c r="X115">
        <v>46.835000000000001</v>
      </c>
      <c r="Y115" s="19">
        <v>-5.0000000000000001E-3</v>
      </c>
      <c r="AB115" s="110">
        <f t="shared" si="32"/>
        <v>40345</v>
      </c>
      <c r="AC115" s="108">
        <f t="shared" si="30"/>
        <v>5233.3500000000004</v>
      </c>
      <c r="AD115" s="28">
        <f t="shared" si="31"/>
        <v>46.395000000000003</v>
      </c>
      <c r="AE115" s="28">
        <f t="shared" si="25"/>
        <v>112.79987067571936</v>
      </c>
      <c r="AF115" s="31">
        <f t="shared" si="27"/>
        <v>1.4583480386662906E-3</v>
      </c>
      <c r="AJ115" s="110">
        <f t="shared" si="33"/>
        <v>40351</v>
      </c>
      <c r="AK115" s="31">
        <f t="shared" si="28"/>
        <v>-1.61E-2</v>
      </c>
      <c r="AL115" s="115">
        <f t="shared" si="29"/>
        <v>-1.4845377864205034E-2</v>
      </c>
      <c r="AM115" s="100"/>
      <c r="BR115" s="18">
        <f t="shared" si="22"/>
        <v>40344</v>
      </c>
      <c r="BS115" s="6">
        <f t="shared" si="23"/>
        <v>2.35E-2</v>
      </c>
      <c r="BT115" s="6">
        <f t="shared" si="24"/>
        <v>4.7000000000000002E-3</v>
      </c>
    </row>
    <row r="116" spans="2:72" ht="14.45">
      <c r="B116" s="110">
        <v>40345</v>
      </c>
      <c r="C116" s="106">
        <v>1114.5999999999999</v>
      </c>
      <c r="D116" s="106">
        <v>1114</v>
      </c>
      <c r="E116" s="106">
        <v>1118.7</v>
      </c>
      <c r="F116" s="106">
        <v>1107.0999999999999</v>
      </c>
      <c r="G116" s="28"/>
      <c r="H116" s="107">
        <v>-5.0000000000000001E-4</v>
      </c>
      <c r="K116" s="110">
        <v>40346</v>
      </c>
      <c r="L116" s="106">
        <v>5274.85</v>
      </c>
      <c r="M116" s="106">
        <v>5233.6499999999996</v>
      </c>
      <c r="N116" s="106">
        <v>5285.55</v>
      </c>
      <c r="O116" s="106">
        <v>5206.55</v>
      </c>
      <c r="P116" s="28" t="s">
        <v>2727</v>
      </c>
      <c r="Q116" s="107">
        <v>7.9000000000000008E-3</v>
      </c>
      <c r="T116" s="110">
        <v>40338</v>
      </c>
      <c r="U116" s="28">
        <v>47.015000000000001</v>
      </c>
      <c r="V116">
        <v>46.755000000000003</v>
      </c>
      <c r="W116">
        <v>47.145000000000003</v>
      </c>
      <c r="X116">
        <v>46.575000000000003</v>
      </c>
      <c r="Y116" s="19">
        <v>3.3999999999999998E-3</v>
      </c>
      <c r="AB116" s="110">
        <f t="shared" si="32"/>
        <v>40346</v>
      </c>
      <c r="AC116" s="108">
        <f t="shared" si="30"/>
        <v>5274.85</v>
      </c>
      <c r="AD116" s="28">
        <f t="shared" si="31"/>
        <v>46.225000000000001</v>
      </c>
      <c r="AE116" s="28">
        <f t="shared" si="25"/>
        <v>114.11249323958897</v>
      </c>
      <c r="AF116" s="31">
        <f t="shared" si="27"/>
        <v>1.1636738198425478E-2</v>
      </c>
      <c r="AJ116" s="110">
        <f t="shared" si="33"/>
        <v>40352</v>
      </c>
      <c r="AK116" s="31">
        <f t="shared" si="28"/>
        <v>-3.0000000000000001E-3</v>
      </c>
      <c r="AL116" s="115">
        <f t="shared" si="29"/>
        <v>-1.57746476119347E-3</v>
      </c>
      <c r="AM116" s="100"/>
      <c r="BR116" s="18">
        <f t="shared" si="22"/>
        <v>40345</v>
      </c>
      <c r="BS116" s="6">
        <f t="shared" si="23"/>
        <v>-5.0000000000000001E-4</v>
      </c>
      <c r="BT116" s="6">
        <f t="shared" si="24"/>
        <v>2.0999999999999999E-3</v>
      </c>
    </row>
    <row r="117" spans="2:72" ht="14.45">
      <c r="B117" s="110">
        <v>40346</v>
      </c>
      <c r="C117" s="106">
        <v>1116</v>
      </c>
      <c r="D117" s="106">
        <v>1116</v>
      </c>
      <c r="E117" s="106">
        <v>1117.7</v>
      </c>
      <c r="F117" s="106">
        <v>1105.9000000000001</v>
      </c>
      <c r="G117" s="28"/>
      <c r="H117" s="107">
        <v>1.2999999999999999E-3</v>
      </c>
      <c r="K117" s="110">
        <v>40347</v>
      </c>
      <c r="L117" s="106">
        <v>5262.6</v>
      </c>
      <c r="M117" s="106">
        <v>5274.95</v>
      </c>
      <c r="N117" s="106">
        <v>5302.3</v>
      </c>
      <c r="O117" s="106">
        <v>5245.5</v>
      </c>
      <c r="P117" s="28" t="s">
        <v>2728</v>
      </c>
      <c r="Q117" s="107">
        <v>-2.3E-3</v>
      </c>
      <c r="T117" s="110">
        <v>40339</v>
      </c>
      <c r="U117" s="28">
        <v>46.774999999999999</v>
      </c>
      <c r="V117">
        <v>46.924999999999997</v>
      </c>
      <c r="W117">
        <v>47.104999999999997</v>
      </c>
      <c r="X117">
        <v>46.674999999999997</v>
      </c>
      <c r="Y117" s="19">
        <v>-5.1000000000000004E-3</v>
      </c>
      <c r="AB117" s="110">
        <f t="shared" si="32"/>
        <v>40347</v>
      </c>
      <c r="AC117" s="108">
        <f t="shared" si="30"/>
        <v>5262.6</v>
      </c>
      <c r="AD117" s="28">
        <f t="shared" si="31"/>
        <v>46.034999999999997</v>
      </c>
      <c r="AE117" s="28">
        <f t="shared" si="25"/>
        <v>114.31736722059304</v>
      </c>
      <c r="AF117" s="31">
        <f t="shared" si="27"/>
        <v>1.7953685454397128E-3</v>
      </c>
      <c r="AJ117" s="110">
        <f t="shared" si="33"/>
        <v>40353</v>
      </c>
      <c r="AK117" s="31">
        <f t="shared" si="28"/>
        <v>-1.6799999999999999E-2</v>
      </c>
      <c r="AL117" s="115">
        <f t="shared" si="29"/>
        <v>-7.358203174412381E-3</v>
      </c>
      <c r="AM117" s="100"/>
      <c r="BR117" s="18">
        <f t="shared" si="22"/>
        <v>40346</v>
      </c>
      <c r="BS117" s="6">
        <f t="shared" si="23"/>
        <v>1.2999999999999999E-3</v>
      </c>
      <c r="BT117" s="6">
        <f t="shared" si="24"/>
        <v>7.9000000000000008E-3</v>
      </c>
    </row>
    <row r="118" spans="2:72" ht="14.45">
      <c r="B118" s="110">
        <v>40347</v>
      </c>
      <c r="C118" s="106">
        <v>1117.5</v>
      </c>
      <c r="D118" s="106">
        <v>1116.2</v>
      </c>
      <c r="E118" s="106">
        <v>1121</v>
      </c>
      <c r="F118" s="106">
        <v>1113.9000000000001</v>
      </c>
      <c r="G118" s="28"/>
      <c r="H118" s="107">
        <v>1.2999999999999999E-3</v>
      </c>
      <c r="K118" s="110">
        <v>40350</v>
      </c>
      <c r="L118" s="106">
        <v>5353.3</v>
      </c>
      <c r="M118" s="106">
        <v>5266.5</v>
      </c>
      <c r="N118" s="106">
        <v>5366.75</v>
      </c>
      <c r="O118" s="106">
        <v>5266.5</v>
      </c>
      <c r="P118" s="28" t="s">
        <v>2729</v>
      </c>
      <c r="Q118" s="107">
        <v>1.72E-2</v>
      </c>
      <c r="T118" s="110">
        <v>40340</v>
      </c>
      <c r="U118" s="28">
        <v>46.774999999999999</v>
      </c>
      <c r="V118">
        <v>46.744999999999997</v>
      </c>
      <c r="W118">
        <v>46.93</v>
      </c>
      <c r="X118">
        <v>46.365000000000002</v>
      </c>
      <c r="Y118" s="19">
        <v>0</v>
      </c>
      <c r="AB118" s="110">
        <f t="shared" si="32"/>
        <v>40350</v>
      </c>
      <c r="AC118" s="108">
        <f t="shared" si="30"/>
        <v>5353.3</v>
      </c>
      <c r="AD118" s="28">
        <f t="shared" si="31"/>
        <v>45.674999999999997</v>
      </c>
      <c r="AE118" s="28">
        <f t="shared" si="25"/>
        <v>117.2041598248495</v>
      </c>
      <c r="AF118" s="31">
        <f t="shared" si="27"/>
        <v>2.5252441290796623E-2</v>
      </c>
      <c r="AJ118" s="110">
        <f t="shared" si="33"/>
        <v>40354</v>
      </c>
      <c r="AK118" s="31">
        <f t="shared" si="28"/>
        <v>2.8999999999999998E-3</v>
      </c>
      <c r="AL118" s="115">
        <f t="shared" si="29"/>
        <v>-6.6150303627465767E-4</v>
      </c>
      <c r="AM118" s="100"/>
      <c r="BR118" s="18">
        <f t="shared" si="22"/>
        <v>40347</v>
      </c>
      <c r="BS118" s="6">
        <f t="shared" si="23"/>
        <v>1.2999999999999999E-3</v>
      </c>
      <c r="BT118" s="6">
        <f t="shared" si="24"/>
        <v>-2.3E-3</v>
      </c>
    </row>
    <row r="119" spans="2:72" ht="14.45">
      <c r="B119" s="110">
        <v>40350</v>
      </c>
      <c r="C119" s="106">
        <v>1113.2</v>
      </c>
      <c r="D119" s="106">
        <v>1122.8</v>
      </c>
      <c r="E119" s="106">
        <v>1131.2</v>
      </c>
      <c r="F119" s="106">
        <v>1108.2</v>
      </c>
      <c r="G119" s="28"/>
      <c r="H119" s="107">
        <v>-3.8E-3</v>
      </c>
      <c r="K119" s="110">
        <v>40351</v>
      </c>
      <c r="L119" s="106">
        <v>5316.55</v>
      </c>
      <c r="M119" s="106">
        <v>5353.95</v>
      </c>
      <c r="N119" s="106">
        <v>5354.35</v>
      </c>
      <c r="O119" s="106">
        <v>5311.05</v>
      </c>
      <c r="P119" s="28" t="s">
        <v>2730</v>
      </c>
      <c r="Q119" s="107">
        <v>-6.8999999999999999E-3</v>
      </c>
      <c r="T119" s="110">
        <v>40343</v>
      </c>
      <c r="U119" s="28">
        <v>46.494999999999997</v>
      </c>
      <c r="V119">
        <v>46.725000000000001</v>
      </c>
      <c r="W119">
        <v>46.725000000000001</v>
      </c>
      <c r="X119">
        <v>46.405000000000001</v>
      </c>
      <c r="Y119" s="19">
        <v>-6.0000000000000001E-3</v>
      </c>
      <c r="AB119" s="110">
        <f t="shared" si="32"/>
        <v>40351</v>
      </c>
      <c r="AC119" s="108">
        <f t="shared" si="30"/>
        <v>5316.55</v>
      </c>
      <c r="AD119" s="28">
        <f t="shared" si="31"/>
        <v>46.045000000000002</v>
      </c>
      <c r="AE119" s="28">
        <f t="shared" si="25"/>
        <v>115.46421978499293</v>
      </c>
      <c r="AF119" s="31">
        <f t="shared" si="27"/>
        <v>-1.4845377864205034E-2</v>
      </c>
      <c r="AJ119" s="110">
        <f t="shared" si="33"/>
        <v>40357</v>
      </c>
      <c r="AK119" s="31">
        <f t="shared" si="28"/>
        <v>-2E-3</v>
      </c>
      <c r="AL119" s="115">
        <f t="shared" si="29"/>
        <v>9.3838433967752266E-3</v>
      </c>
      <c r="AM119" s="100"/>
      <c r="BR119" s="18">
        <f t="shared" si="22"/>
        <v>40350</v>
      </c>
      <c r="BS119" s="6">
        <f t="shared" si="23"/>
        <v>-3.8E-3</v>
      </c>
      <c r="BT119" s="6">
        <f t="shared" si="24"/>
        <v>1.72E-2</v>
      </c>
    </row>
    <row r="120" spans="2:72" ht="14.45">
      <c r="B120" s="110">
        <v>40351</v>
      </c>
      <c r="C120" s="106">
        <v>1095.3</v>
      </c>
      <c r="D120" s="106">
        <v>1113.9000000000001</v>
      </c>
      <c r="E120" s="106">
        <v>1118.5</v>
      </c>
      <c r="F120" s="106">
        <v>1094.2</v>
      </c>
      <c r="G120" s="28"/>
      <c r="H120" s="107">
        <v>-1.61E-2</v>
      </c>
      <c r="K120" s="110">
        <v>40352</v>
      </c>
      <c r="L120" s="106">
        <v>5323.15</v>
      </c>
      <c r="M120" s="106">
        <v>5316.15</v>
      </c>
      <c r="N120" s="106">
        <v>5333.3</v>
      </c>
      <c r="O120" s="106">
        <v>5288.15</v>
      </c>
      <c r="P120" s="28" t="s">
        <v>2731</v>
      </c>
      <c r="Q120" s="107">
        <v>1.1999999999999999E-3</v>
      </c>
      <c r="T120" s="110">
        <v>40344</v>
      </c>
      <c r="U120" s="28">
        <v>46.365000000000002</v>
      </c>
      <c r="V120">
        <v>46.475000000000001</v>
      </c>
      <c r="W120">
        <v>46.784999999999997</v>
      </c>
      <c r="X120">
        <v>46.195</v>
      </c>
      <c r="Y120" s="19">
        <v>-2.8E-3</v>
      </c>
      <c r="AB120" s="110">
        <f t="shared" si="32"/>
        <v>40352</v>
      </c>
      <c r="AC120" s="108">
        <f t="shared" si="30"/>
        <v>5323.15</v>
      </c>
      <c r="AD120" s="28">
        <f t="shared" si="31"/>
        <v>46.174999999999997</v>
      </c>
      <c r="AE120" s="28">
        <f t="shared" si="25"/>
        <v>115.28207904710341</v>
      </c>
      <c r="AF120" s="31">
        <f t="shared" si="27"/>
        <v>-1.57746476119347E-3</v>
      </c>
      <c r="AJ120" s="110">
        <f t="shared" si="33"/>
        <v>40358</v>
      </c>
      <c r="AK120" s="31">
        <f t="shared" si="28"/>
        <v>-3.1099999999999999E-2</v>
      </c>
      <c r="AL120" s="115">
        <f t="shared" si="29"/>
        <v>-2.0438764120179864E-2</v>
      </c>
      <c r="AM120" s="100"/>
      <c r="BR120" s="18">
        <f t="shared" si="22"/>
        <v>40351</v>
      </c>
      <c r="BS120" s="6">
        <f t="shared" si="23"/>
        <v>-1.61E-2</v>
      </c>
      <c r="BT120" s="6">
        <f t="shared" si="24"/>
        <v>-6.8999999999999999E-3</v>
      </c>
    </row>
    <row r="121" spans="2:72" ht="14.45">
      <c r="B121" s="110">
        <v>40352</v>
      </c>
      <c r="C121" s="106">
        <v>1092</v>
      </c>
      <c r="D121" s="106">
        <v>1095.5999999999999</v>
      </c>
      <c r="E121" s="106">
        <v>1099.5999999999999</v>
      </c>
      <c r="F121" s="106">
        <v>1085.3</v>
      </c>
      <c r="G121" s="28"/>
      <c r="H121" s="107">
        <v>-3.0000000000000001E-3</v>
      </c>
      <c r="K121" s="110">
        <v>40353</v>
      </c>
      <c r="L121" s="106">
        <v>5320.6</v>
      </c>
      <c r="M121" s="106">
        <v>5323.25</v>
      </c>
      <c r="N121" s="106">
        <v>5348.3</v>
      </c>
      <c r="O121" s="106">
        <v>5284.55</v>
      </c>
      <c r="P121" s="28" t="s">
        <v>2732</v>
      </c>
      <c r="Q121" s="107">
        <v>-5.0000000000000001E-4</v>
      </c>
      <c r="T121" s="110">
        <v>40345</v>
      </c>
      <c r="U121" s="28">
        <v>46.395000000000003</v>
      </c>
      <c r="V121">
        <v>46.265000000000001</v>
      </c>
      <c r="W121">
        <v>46.674999999999997</v>
      </c>
      <c r="X121">
        <v>46.104999999999997</v>
      </c>
      <c r="Y121" s="19">
        <v>5.9999999999999995E-4</v>
      </c>
      <c r="AB121" s="110">
        <f t="shared" si="32"/>
        <v>40353</v>
      </c>
      <c r="AC121" s="108">
        <f t="shared" si="30"/>
        <v>5320.6</v>
      </c>
      <c r="AD121" s="28">
        <f t="shared" si="31"/>
        <v>46.494999999999997</v>
      </c>
      <c r="AE121" s="28">
        <f t="shared" si="25"/>
        <v>114.43381008710615</v>
      </c>
      <c r="AF121" s="31">
        <f t="shared" si="27"/>
        <v>-7.358203174412381E-3</v>
      </c>
      <c r="AJ121" s="110">
        <f t="shared" si="33"/>
        <v>40359</v>
      </c>
      <c r="AK121" s="31">
        <f t="shared" si="28"/>
        <v>-1.01E-2</v>
      </c>
      <c r="AL121" s="115">
        <f t="shared" si="29"/>
        <v>1.1591241521485607E-2</v>
      </c>
      <c r="AM121" s="100"/>
      <c r="BR121" s="18">
        <f t="shared" si="22"/>
        <v>40352</v>
      </c>
      <c r="BS121" s="6">
        <f t="shared" si="23"/>
        <v>-3.0000000000000001E-3</v>
      </c>
      <c r="BT121" s="6">
        <f t="shared" si="24"/>
        <v>1.1999999999999999E-3</v>
      </c>
    </row>
    <row r="122" spans="2:72" ht="14.45">
      <c r="B122" s="110">
        <v>40353</v>
      </c>
      <c r="C122" s="106">
        <v>1073.7</v>
      </c>
      <c r="D122" s="106">
        <v>1090.9000000000001</v>
      </c>
      <c r="E122" s="106">
        <v>1090.9000000000001</v>
      </c>
      <c r="F122" s="106">
        <v>1071.5999999999999</v>
      </c>
      <c r="G122" s="28"/>
      <c r="H122" s="107">
        <v>-1.6799999999999999E-2</v>
      </c>
      <c r="K122" s="110">
        <v>40354</v>
      </c>
      <c r="L122" s="106">
        <v>5269.05</v>
      </c>
      <c r="M122" s="106">
        <v>5320.5</v>
      </c>
      <c r="N122" s="106">
        <v>5320.5</v>
      </c>
      <c r="O122" s="106">
        <v>5259.9</v>
      </c>
      <c r="P122" s="28" t="s">
        <v>2733</v>
      </c>
      <c r="Q122" s="107">
        <v>-9.7000000000000003E-3</v>
      </c>
      <c r="T122" s="110">
        <v>40346</v>
      </c>
      <c r="U122" s="28">
        <v>46.225000000000001</v>
      </c>
      <c r="V122">
        <v>46.325000000000003</v>
      </c>
      <c r="W122">
        <v>46.655000000000001</v>
      </c>
      <c r="X122">
        <v>46.115000000000002</v>
      </c>
      <c r="Y122" s="19">
        <v>-3.7000000000000002E-3</v>
      </c>
      <c r="AB122" s="110">
        <f t="shared" si="32"/>
        <v>40354</v>
      </c>
      <c r="AC122" s="108">
        <f t="shared" si="30"/>
        <v>5269.05</v>
      </c>
      <c r="AD122" s="28">
        <f t="shared" si="31"/>
        <v>46.075000000000003</v>
      </c>
      <c r="AE122" s="28">
        <f t="shared" si="25"/>
        <v>114.35811177428106</v>
      </c>
      <c r="AF122" s="31">
        <f t="shared" si="27"/>
        <v>-6.6150303627465767E-4</v>
      </c>
      <c r="AJ122" s="110">
        <f t="shared" si="33"/>
        <v>40360</v>
      </c>
      <c r="AK122" s="31">
        <f t="shared" si="28"/>
        <v>-3.2000000000000002E-3</v>
      </c>
      <c r="AL122" s="115">
        <f t="shared" si="29"/>
        <v>-1.4471871657753987E-2</v>
      </c>
      <c r="AM122" s="100"/>
      <c r="BR122" s="18">
        <f t="shared" si="22"/>
        <v>40353</v>
      </c>
      <c r="BS122" s="6">
        <f t="shared" si="23"/>
        <v>-1.6799999999999999E-2</v>
      </c>
      <c r="BT122" s="6">
        <f t="shared" si="24"/>
        <v>-5.0000000000000001E-4</v>
      </c>
    </row>
    <row r="123" spans="2:72" ht="14.45">
      <c r="B123" s="110">
        <v>40354</v>
      </c>
      <c r="C123" s="106">
        <v>1076.8</v>
      </c>
      <c r="D123" s="106">
        <v>1075.0999999999999</v>
      </c>
      <c r="E123" s="106">
        <v>1083.5999999999999</v>
      </c>
      <c r="F123" s="106">
        <v>1067.9000000000001</v>
      </c>
      <c r="G123" s="28"/>
      <c r="H123" s="107">
        <v>2.8999999999999998E-3</v>
      </c>
      <c r="K123" s="110">
        <v>40357</v>
      </c>
      <c r="L123" s="106">
        <v>5333.5</v>
      </c>
      <c r="M123" s="106">
        <v>5271.1</v>
      </c>
      <c r="N123" s="106">
        <v>5339.45</v>
      </c>
      <c r="O123" s="106">
        <v>5270.75</v>
      </c>
      <c r="P123" s="28" t="s">
        <v>2734</v>
      </c>
      <c r="Q123" s="107">
        <v>1.2200000000000001E-2</v>
      </c>
      <c r="T123" s="110">
        <v>40347</v>
      </c>
      <c r="U123" s="28">
        <v>46.034999999999997</v>
      </c>
      <c r="V123">
        <v>46.075000000000003</v>
      </c>
      <c r="W123">
        <v>46.284999999999997</v>
      </c>
      <c r="X123">
        <v>45.924999999999997</v>
      </c>
      <c r="Y123" s="19">
        <v>-4.1000000000000003E-3</v>
      </c>
      <c r="AB123" s="110">
        <f t="shared" si="32"/>
        <v>40357</v>
      </c>
      <c r="AC123" s="108">
        <f t="shared" si="30"/>
        <v>5333.5</v>
      </c>
      <c r="AD123" s="28">
        <f t="shared" si="31"/>
        <v>46.204999999999998</v>
      </c>
      <c r="AE123" s="28">
        <f t="shared" si="25"/>
        <v>115.43123038632183</v>
      </c>
      <c r="AF123" s="31">
        <f t="shared" si="27"/>
        <v>9.3838433967752266E-3</v>
      </c>
      <c r="AJ123" s="110">
        <f t="shared" si="33"/>
        <v>40361</v>
      </c>
      <c r="AK123" s="31">
        <f t="shared" si="28"/>
        <v>-4.7000000000000002E-3</v>
      </c>
      <c r="AL123" s="115">
        <f t="shared" si="29"/>
        <v>-2.723083368244561E-3</v>
      </c>
      <c r="AM123" s="100"/>
      <c r="BR123" s="18">
        <f t="shared" si="22"/>
        <v>40354</v>
      </c>
      <c r="BS123" s="6">
        <f t="shared" si="23"/>
        <v>2.8999999999999998E-3</v>
      </c>
      <c r="BT123" s="6">
        <f t="shared" si="24"/>
        <v>-9.7000000000000003E-3</v>
      </c>
    </row>
    <row r="124" spans="2:72" ht="14.45">
      <c r="B124" s="110">
        <v>40357</v>
      </c>
      <c r="C124" s="106">
        <v>1074.5999999999999</v>
      </c>
      <c r="D124" s="106">
        <v>1077.5</v>
      </c>
      <c r="E124" s="106">
        <v>1082.5999999999999</v>
      </c>
      <c r="F124" s="106">
        <v>1071.5</v>
      </c>
      <c r="G124" s="28"/>
      <c r="H124" s="107">
        <v>-2E-3</v>
      </c>
      <c r="K124" s="110">
        <v>40358</v>
      </c>
      <c r="L124" s="106">
        <v>5256.15</v>
      </c>
      <c r="M124" s="106">
        <v>5333.55</v>
      </c>
      <c r="N124" s="106">
        <v>5334.15</v>
      </c>
      <c r="O124" s="106">
        <v>5235.8</v>
      </c>
      <c r="P124" s="28" t="s">
        <v>2735</v>
      </c>
      <c r="Q124" s="107">
        <v>-1.4500000000000001E-2</v>
      </c>
      <c r="T124" s="110">
        <v>40350</v>
      </c>
      <c r="U124" s="28">
        <v>45.674999999999997</v>
      </c>
      <c r="V124">
        <v>45.965000000000003</v>
      </c>
      <c r="W124">
        <v>45.965000000000003</v>
      </c>
      <c r="X124">
        <v>45.534999999999997</v>
      </c>
      <c r="Y124" s="19">
        <v>-7.7999999999999996E-3</v>
      </c>
      <c r="AB124" s="110">
        <f t="shared" si="32"/>
        <v>40358</v>
      </c>
      <c r="AC124" s="108">
        <f t="shared" si="30"/>
        <v>5256.15</v>
      </c>
      <c r="AD124" s="28">
        <f t="shared" si="31"/>
        <v>46.484999999999999</v>
      </c>
      <c r="AE124" s="28">
        <f t="shared" si="25"/>
        <v>113.07195869635366</v>
      </c>
      <c r="AF124" s="31">
        <f t="shared" si="27"/>
        <v>-2.0438764120179864E-2</v>
      </c>
      <c r="AJ124" s="110">
        <f t="shared" si="33"/>
        <v>40365</v>
      </c>
      <c r="AK124" s="31">
        <f t="shared" si="28"/>
        <v>5.4000000000000003E-3</v>
      </c>
      <c r="AL124" s="115">
        <f t="shared" si="29"/>
        <v>1.0259063752323438E-2</v>
      </c>
      <c r="AM124" s="100"/>
      <c r="BR124" s="18">
        <f t="shared" si="22"/>
        <v>40357</v>
      </c>
      <c r="BS124" s="6">
        <f t="shared" si="23"/>
        <v>-2E-3</v>
      </c>
      <c r="BT124" s="6">
        <f t="shared" si="24"/>
        <v>1.2200000000000001E-2</v>
      </c>
    </row>
    <row r="125" spans="2:72" ht="14.45">
      <c r="B125" s="110">
        <v>40358</v>
      </c>
      <c r="C125" s="106">
        <v>1041.2</v>
      </c>
      <c r="D125" s="106">
        <v>1071.0999999999999</v>
      </c>
      <c r="E125" s="106">
        <v>1071.0999999999999</v>
      </c>
      <c r="F125" s="106">
        <v>1035.2</v>
      </c>
      <c r="G125" s="28"/>
      <c r="H125" s="107">
        <v>-3.1099999999999999E-2</v>
      </c>
      <c r="K125" s="110">
        <v>40359</v>
      </c>
      <c r="L125" s="106">
        <v>5312.5</v>
      </c>
      <c r="M125" s="106">
        <v>5254.25</v>
      </c>
      <c r="N125" s="106">
        <v>5320.35</v>
      </c>
      <c r="O125" s="106">
        <v>5210</v>
      </c>
      <c r="P125" s="28" t="s">
        <v>2736</v>
      </c>
      <c r="Q125" s="107">
        <v>1.0699999999999999E-2</v>
      </c>
      <c r="T125" s="110">
        <v>40351</v>
      </c>
      <c r="U125" s="28">
        <v>46.045000000000002</v>
      </c>
      <c r="V125">
        <v>45.585000000000001</v>
      </c>
      <c r="W125">
        <v>46.305</v>
      </c>
      <c r="X125">
        <v>45.515000000000001</v>
      </c>
      <c r="Y125" s="19">
        <v>8.0999999999999996E-3</v>
      </c>
      <c r="AB125" s="110">
        <f t="shared" si="32"/>
        <v>40359</v>
      </c>
      <c r="AC125" s="108">
        <f t="shared" si="30"/>
        <v>5312.5</v>
      </c>
      <c r="AD125" s="28">
        <f t="shared" si="31"/>
        <v>46.445</v>
      </c>
      <c r="AE125" s="28">
        <f t="shared" si="25"/>
        <v>114.38260307891053</v>
      </c>
      <c r="AF125" s="31">
        <f t="shared" si="27"/>
        <v>1.1591241521485607E-2</v>
      </c>
      <c r="AJ125" s="110">
        <f t="shared" si="33"/>
        <v>40366</v>
      </c>
      <c r="AK125" s="31">
        <f t="shared" si="28"/>
        <v>3.1300000000000001E-2</v>
      </c>
      <c r="AL125" s="115">
        <f t="shared" si="29"/>
        <v>-1.4334584372451942E-2</v>
      </c>
      <c r="AM125" s="100"/>
      <c r="BR125" s="18">
        <f t="shared" si="22"/>
        <v>40358</v>
      </c>
      <c r="BS125" s="6">
        <f t="shared" si="23"/>
        <v>-3.1099999999999999E-2</v>
      </c>
      <c r="BT125" s="6">
        <f t="shared" si="24"/>
        <v>-1.4500000000000001E-2</v>
      </c>
    </row>
    <row r="126" spans="2:72" ht="14.45">
      <c r="B126" s="110">
        <v>40359</v>
      </c>
      <c r="C126" s="106">
        <v>1030.7</v>
      </c>
      <c r="D126" s="106">
        <v>1040.5999999999999</v>
      </c>
      <c r="E126" s="106">
        <v>1048.0999999999999</v>
      </c>
      <c r="F126" s="106">
        <v>1028.3</v>
      </c>
      <c r="G126" s="28"/>
      <c r="H126" s="107">
        <v>-1.01E-2</v>
      </c>
      <c r="K126" s="110">
        <v>40360</v>
      </c>
      <c r="L126" s="106">
        <v>5251.4</v>
      </c>
      <c r="M126" s="106">
        <v>5312.05</v>
      </c>
      <c r="N126" s="106">
        <v>5312.55</v>
      </c>
      <c r="O126" s="106">
        <v>5232.1000000000004</v>
      </c>
      <c r="P126" s="28" t="s">
        <v>2737</v>
      </c>
      <c r="Q126" s="107">
        <v>-1.15E-2</v>
      </c>
      <c r="T126" s="110">
        <v>40352</v>
      </c>
      <c r="U126" s="28">
        <v>46.174999999999997</v>
      </c>
      <c r="V126">
        <v>46.244999999999997</v>
      </c>
      <c r="W126">
        <v>46.354999999999997</v>
      </c>
      <c r="X126">
        <v>45.945</v>
      </c>
      <c r="Y126" s="19">
        <v>2.8E-3</v>
      </c>
      <c r="AB126" s="110">
        <f t="shared" si="32"/>
        <v>40360</v>
      </c>
      <c r="AC126" s="108">
        <f t="shared" si="30"/>
        <v>5251.4</v>
      </c>
      <c r="AD126" s="28">
        <f t="shared" si="31"/>
        <v>46.585000000000001</v>
      </c>
      <c r="AE126" s="28">
        <f t="shared" si="25"/>
        <v>112.72727272727272</v>
      </c>
      <c r="AF126" s="31">
        <f t="shared" si="27"/>
        <v>-1.4471871657753987E-2</v>
      </c>
      <c r="AJ126" s="110">
        <f t="shared" si="33"/>
        <v>40367</v>
      </c>
      <c r="AK126" s="31">
        <f t="shared" si="28"/>
        <v>9.2999999999999992E-3</v>
      </c>
      <c r="AL126" s="115">
        <f t="shared" si="29"/>
        <v>1.4152752026541648E-2</v>
      </c>
      <c r="AM126" s="100"/>
      <c r="BR126" s="18">
        <f t="shared" si="22"/>
        <v>40359</v>
      </c>
      <c r="BS126" s="6">
        <f t="shared" si="23"/>
        <v>-1.01E-2</v>
      </c>
      <c r="BT126" s="6">
        <f t="shared" si="24"/>
        <v>1.0699999999999999E-2</v>
      </c>
    </row>
    <row r="127" spans="2:72" ht="14.45">
      <c r="B127" s="110">
        <v>40360</v>
      </c>
      <c r="C127" s="106">
        <v>1027.4000000000001</v>
      </c>
      <c r="D127" s="106">
        <v>1031.0999999999999</v>
      </c>
      <c r="E127" s="106">
        <v>1033.5999999999999</v>
      </c>
      <c r="F127" s="106">
        <v>1010.9</v>
      </c>
      <c r="G127" s="28"/>
      <c r="H127" s="107">
        <v>-3.2000000000000002E-3</v>
      </c>
      <c r="K127" s="110">
        <v>40361</v>
      </c>
      <c r="L127" s="106">
        <v>5237.1000000000004</v>
      </c>
      <c r="M127" s="106">
        <v>5251.25</v>
      </c>
      <c r="N127" s="106">
        <v>5277.25</v>
      </c>
      <c r="O127" s="106">
        <v>5225.6000000000004</v>
      </c>
      <c r="P127" s="28" t="s">
        <v>2738</v>
      </c>
      <c r="Q127" s="107">
        <v>-2.7000000000000001E-3</v>
      </c>
      <c r="T127" s="110">
        <v>40353</v>
      </c>
      <c r="U127" s="28">
        <v>46.494999999999997</v>
      </c>
      <c r="V127">
        <v>46.094999999999999</v>
      </c>
      <c r="W127">
        <v>46.585000000000001</v>
      </c>
      <c r="X127">
        <v>45.805</v>
      </c>
      <c r="Y127" s="19">
        <v>6.8999999999999999E-3</v>
      </c>
      <c r="AB127" s="110">
        <f t="shared" si="32"/>
        <v>40361</v>
      </c>
      <c r="AC127" s="108">
        <f t="shared" si="30"/>
        <v>5237.1000000000004</v>
      </c>
      <c r="AD127" s="28">
        <f t="shared" si="31"/>
        <v>46.585000000000001</v>
      </c>
      <c r="AE127" s="28">
        <f t="shared" si="25"/>
        <v>112.42030696576151</v>
      </c>
      <c r="AF127" s="31">
        <f t="shared" si="27"/>
        <v>-2.723083368244561E-3</v>
      </c>
      <c r="AJ127" s="110">
        <f t="shared" si="33"/>
        <v>40368</v>
      </c>
      <c r="AK127" s="31">
        <f t="shared" si="28"/>
        <v>7.3000000000000001E-3</v>
      </c>
      <c r="AL127" s="115">
        <f t="shared" si="29"/>
        <v>1.465442575907705E-2</v>
      </c>
      <c r="AM127" s="100"/>
      <c r="BR127" s="18">
        <f t="shared" si="22"/>
        <v>40360</v>
      </c>
      <c r="BS127" s="6">
        <f t="shared" si="23"/>
        <v>-3.2000000000000002E-3</v>
      </c>
      <c r="BT127" s="6">
        <f t="shared" si="24"/>
        <v>-1.15E-2</v>
      </c>
    </row>
    <row r="128" spans="2:72" ht="14.45">
      <c r="B128" s="110">
        <v>40361</v>
      </c>
      <c r="C128" s="106">
        <v>1022.6</v>
      </c>
      <c r="D128" s="106">
        <v>1027.7</v>
      </c>
      <c r="E128" s="106">
        <v>1033</v>
      </c>
      <c r="F128" s="106">
        <v>1015.9</v>
      </c>
      <c r="G128" s="28"/>
      <c r="H128" s="107">
        <v>-4.7000000000000002E-3</v>
      </c>
      <c r="K128" s="110">
        <v>40364</v>
      </c>
      <c r="L128" s="106">
        <v>5235.8999999999996</v>
      </c>
      <c r="M128" s="106">
        <v>5237</v>
      </c>
      <c r="N128" s="106">
        <v>5252.75</v>
      </c>
      <c r="O128" s="106">
        <v>5225.8500000000004</v>
      </c>
      <c r="P128" s="28" t="s">
        <v>2739</v>
      </c>
      <c r="Q128" s="107">
        <v>-2.0000000000000001E-4</v>
      </c>
      <c r="T128" s="110">
        <v>40354</v>
      </c>
      <c r="U128" s="28">
        <v>46.075000000000003</v>
      </c>
      <c r="V128">
        <v>46.424999999999997</v>
      </c>
      <c r="W128">
        <v>46.655000000000001</v>
      </c>
      <c r="X128">
        <v>46.075000000000003</v>
      </c>
      <c r="Y128" s="19">
        <v>-8.9999999999999993E-3</v>
      </c>
      <c r="AB128" s="110">
        <f t="shared" si="32"/>
        <v>40364</v>
      </c>
      <c r="AC128" s="108">
        <f t="shared" si="30"/>
        <v>5235.8999999999996</v>
      </c>
      <c r="AD128" s="28">
        <f t="shared" si="31"/>
        <v>46.774999999999999</v>
      </c>
      <c r="AE128" s="28">
        <f t="shared" si="25"/>
        <v>111.93800106894709</v>
      </c>
      <c r="AF128" s="31">
        <f t="shared" si="27"/>
        <v>-4.2902026318191178E-3</v>
      </c>
      <c r="AJ128" s="110">
        <f t="shared" si="33"/>
        <v>40371</v>
      </c>
      <c r="AK128" s="31">
        <f t="shared" si="28"/>
        <v>6.9999999999999999E-4</v>
      </c>
      <c r="AL128" s="115">
        <f t="shared" si="29"/>
        <v>5.2768182730362767E-3</v>
      </c>
      <c r="AM128" s="100"/>
      <c r="BR128" s="18">
        <f t="shared" si="22"/>
        <v>40361</v>
      </c>
      <c r="BS128" s="6">
        <f t="shared" si="23"/>
        <v>-4.7000000000000002E-3</v>
      </c>
      <c r="BT128" s="6">
        <f t="shared" si="24"/>
        <v>-2.7000000000000001E-3</v>
      </c>
    </row>
    <row r="129" spans="2:72" ht="14.45">
      <c r="B129" s="110">
        <v>40365</v>
      </c>
      <c r="C129" s="106">
        <v>1028.0999999999999</v>
      </c>
      <c r="D129" s="106">
        <v>1028.0999999999999</v>
      </c>
      <c r="E129" s="106">
        <v>1042.5</v>
      </c>
      <c r="F129" s="106">
        <v>1018.4</v>
      </c>
      <c r="G129" s="28"/>
      <c r="H129" s="107">
        <v>5.4000000000000003E-3</v>
      </c>
      <c r="K129" s="110">
        <v>40365</v>
      </c>
      <c r="L129" s="106">
        <v>5289.05</v>
      </c>
      <c r="M129" s="106">
        <v>5236.1000000000004</v>
      </c>
      <c r="N129" s="106">
        <v>5297.45</v>
      </c>
      <c r="O129" s="106">
        <v>5231.5</v>
      </c>
      <c r="P129" s="28" t="s">
        <v>2740</v>
      </c>
      <c r="Q129" s="107">
        <v>1.0200000000000001E-2</v>
      </c>
      <c r="T129" s="110">
        <v>40357</v>
      </c>
      <c r="U129" s="28">
        <v>46.204999999999998</v>
      </c>
      <c r="V129">
        <v>46.015000000000001</v>
      </c>
      <c r="W129">
        <v>46.234999999999999</v>
      </c>
      <c r="X129">
        <v>45.805</v>
      </c>
      <c r="Y129" s="19">
        <v>2.8E-3</v>
      </c>
      <c r="AB129" s="110">
        <f t="shared" si="32"/>
        <v>40365</v>
      </c>
      <c r="AC129" s="108">
        <f t="shared" si="30"/>
        <v>5289.05</v>
      </c>
      <c r="AD129" s="28">
        <f t="shared" si="31"/>
        <v>46.77</v>
      </c>
      <c r="AE129" s="28">
        <f t="shared" si="25"/>
        <v>113.08638015822108</v>
      </c>
      <c r="AF129" s="31">
        <f t="shared" si="27"/>
        <v>1.0259063752323438E-2</v>
      </c>
      <c r="AJ129" s="110">
        <f t="shared" si="33"/>
        <v>40372</v>
      </c>
      <c r="AK129" s="31">
        <f t="shared" si="28"/>
        <v>1.5299999999999999E-2</v>
      </c>
      <c r="AL129" s="115">
        <f t="shared" si="29"/>
        <v>1.4554774966653028E-3</v>
      </c>
      <c r="AM129" s="100"/>
      <c r="BR129" s="18">
        <f t="shared" si="22"/>
        <v>40365</v>
      </c>
      <c r="BS129" s="6">
        <f t="shared" si="23"/>
        <v>5.4000000000000003E-3</v>
      </c>
      <c r="BT129" s="6">
        <f t="shared" si="24"/>
        <v>1.0200000000000001E-2</v>
      </c>
    </row>
    <row r="130" spans="2:72" ht="14.45">
      <c r="B130" s="110">
        <v>40366</v>
      </c>
      <c r="C130" s="106">
        <v>1060.3</v>
      </c>
      <c r="D130" s="106">
        <v>1028.5</v>
      </c>
      <c r="E130" s="106">
        <v>1060.9000000000001</v>
      </c>
      <c r="F130" s="106">
        <v>1028.5</v>
      </c>
      <c r="G130" s="28"/>
      <c r="H130" s="107">
        <v>3.1300000000000001E-2</v>
      </c>
      <c r="K130" s="110">
        <v>40366</v>
      </c>
      <c r="L130" s="106">
        <v>5241.1000000000004</v>
      </c>
      <c r="M130" s="106">
        <v>5293.1</v>
      </c>
      <c r="N130" s="106">
        <v>5296.75</v>
      </c>
      <c r="O130" s="106">
        <v>5233.45</v>
      </c>
      <c r="P130" s="28" t="s">
        <v>2741</v>
      </c>
      <c r="Q130" s="107">
        <v>-9.1000000000000004E-3</v>
      </c>
      <c r="T130" s="110">
        <v>40358</v>
      </c>
      <c r="U130" s="28">
        <v>46.484999999999999</v>
      </c>
      <c r="V130">
        <v>46.075000000000003</v>
      </c>
      <c r="W130">
        <v>46.604999999999997</v>
      </c>
      <c r="X130">
        <v>45.884999999999998</v>
      </c>
      <c r="Y130" s="19">
        <v>6.1000000000000004E-3</v>
      </c>
      <c r="AB130" s="110">
        <f t="shared" si="32"/>
        <v>40366</v>
      </c>
      <c r="AC130" s="108">
        <f t="shared" si="30"/>
        <v>5241.1000000000004</v>
      </c>
      <c r="AD130" s="28">
        <f t="shared" si="31"/>
        <v>47.02</v>
      </c>
      <c r="AE130" s="28">
        <f t="shared" si="25"/>
        <v>111.46533390046788</v>
      </c>
      <c r="AF130" s="31">
        <f t="shared" si="27"/>
        <v>-1.4334584372451942E-2</v>
      </c>
      <c r="AJ130" s="110">
        <f t="shared" si="33"/>
        <v>40373</v>
      </c>
      <c r="AK130" s="31">
        <f t="shared" si="28"/>
        <v>-1E-4</v>
      </c>
      <c r="AL130" s="115">
        <f t="shared" si="29"/>
        <v>-1.2968846180023696E-3</v>
      </c>
      <c r="AM130" s="100"/>
      <c r="BR130" s="18">
        <f t="shared" si="22"/>
        <v>40366</v>
      </c>
      <c r="BS130" s="6">
        <f t="shared" si="23"/>
        <v>3.1300000000000001E-2</v>
      </c>
      <c r="BT130" s="6">
        <f t="shared" si="24"/>
        <v>-9.1000000000000004E-3</v>
      </c>
    </row>
    <row r="131" spans="2:72" ht="14.45">
      <c r="B131" s="110">
        <v>40367</v>
      </c>
      <c r="C131" s="106">
        <v>1070.2</v>
      </c>
      <c r="D131" s="106">
        <v>1062.9000000000001</v>
      </c>
      <c r="E131" s="106">
        <v>1071.2</v>
      </c>
      <c r="F131" s="106">
        <v>1058.2</v>
      </c>
      <c r="G131" s="28"/>
      <c r="H131" s="107">
        <v>9.2999999999999992E-3</v>
      </c>
      <c r="K131" s="110">
        <v>40367</v>
      </c>
      <c r="L131" s="106">
        <v>5296.85</v>
      </c>
      <c r="M131" s="106">
        <v>5242</v>
      </c>
      <c r="N131" s="106">
        <v>5320.5</v>
      </c>
      <c r="O131" s="106">
        <v>5242</v>
      </c>
      <c r="P131" s="28" t="s">
        <v>2742</v>
      </c>
      <c r="Q131" s="107">
        <v>1.06E-2</v>
      </c>
      <c r="T131" s="110">
        <v>40359</v>
      </c>
      <c r="U131" s="28">
        <v>46.445</v>
      </c>
      <c r="V131">
        <v>46.344999999999999</v>
      </c>
      <c r="W131">
        <v>46.695</v>
      </c>
      <c r="X131">
        <v>46.185000000000002</v>
      </c>
      <c r="Y131" s="19">
        <v>-8.9999999999999998E-4</v>
      </c>
      <c r="AB131" s="110">
        <f t="shared" si="32"/>
        <v>40367</v>
      </c>
      <c r="AC131" s="108">
        <f t="shared" si="30"/>
        <v>5296.85</v>
      </c>
      <c r="AD131" s="28">
        <f t="shared" si="31"/>
        <v>46.856999999999999</v>
      </c>
      <c r="AE131" s="28">
        <f t="shared" si="25"/>
        <v>113.04287513071687</v>
      </c>
      <c r="AF131" s="31">
        <f t="shared" si="27"/>
        <v>1.4152752026541648E-2</v>
      </c>
      <c r="AJ131" s="110">
        <f t="shared" si="33"/>
        <v>40374</v>
      </c>
      <c r="AK131" s="31">
        <f t="shared" si="28"/>
        <v>1.1999999999999999E-3</v>
      </c>
      <c r="AL131" s="115">
        <f t="shared" si="29"/>
        <v>5.5416225498938765E-4</v>
      </c>
      <c r="AM131" s="100"/>
      <c r="BR131" s="18">
        <f t="shared" ref="BR131:BR194" si="34">VLOOKUP(B131,K:Q,1,FALSE)</f>
        <v>40367</v>
      </c>
      <c r="BS131" s="6">
        <f t="shared" ref="BS131:BS194" si="35">IFERROR(VLOOKUP(BR131,B:H,7,FALSE),0)</f>
        <v>9.2999999999999992E-3</v>
      </c>
      <c r="BT131" s="6">
        <f t="shared" ref="BT131:BT194" si="36">IFERROR(VLOOKUP(BR131,K:Q,7,FALSE),0)</f>
        <v>1.06E-2</v>
      </c>
    </row>
    <row r="132" spans="2:72" ht="14.45">
      <c r="B132" s="110">
        <v>40368</v>
      </c>
      <c r="C132" s="106">
        <v>1078</v>
      </c>
      <c r="D132" s="106">
        <v>1070.5</v>
      </c>
      <c r="E132" s="106">
        <v>1078.2</v>
      </c>
      <c r="F132" s="106">
        <v>1068.0999999999999</v>
      </c>
      <c r="G132" s="28"/>
      <c r="H132" s="107">
        <v>7.3000000000000001E-3</v>
      </c>
      <c r="K132" s="110">
        <v>40368</v>
      </c>
      <c r="L132" s="106">
        <v>5352.45</v>
      </c>
      <c r="M132" s="106">
        <v>5297.2</v>
      </c>
      <c r="N132" s="106">
        <v>5359.05</v>
      </c>
      <c r="O132" s="106">
        <v>5297.2</v>
      </c>
      <c r="P132" s="28" t="s">
        <v>2743</v>
      </c>
      <c r="Q132" s="107">
        <v>1.0500000000000001E-2</v>
      </c>
      <c r="T132" s="110">
        <v>40360</v>
      </c>
      <c r="U132" s="28">
        <v>46.585000000000001</v>
      </c>
      <c r="V132">
        <v>46.344999999999999</v>
      </c>
      <c r="W132">
        <v>46.777999999999999</v>
      </c>
      <c r="X132">
        <v>46.295000000000002</v>
      </c>
      <c r="Y132" s="19">
        <v>3.0000000000000001E-3</v>
      </c>
      <c r="AB132" s="110">
        <f t="shared" si="32"/>
        <v>40368</v>
      </c>
      <c r="AC132" s="108">
        <f t="shared" si="30"/>
        <v>5352.45</v>
      </c>
      <c r="AD132" s="28">
        <f t="shared" si="31"/>
        <v>46.664999999999999</v>
      </c>
      <c r="AE132" s="28">
        <f t="shared" ref="AE132:AE195" si="37">AC132/AD132</f>
        <v>114.69945355191257</v>
      </c>
      <c r="AF132" s="31">
        <f t="shared" si="27"/>
        <v>1.465442575907705E-2</v>
      </c>
      <c r="AJ132" s="110">
        <f t="shared" ref="AJ132:AJ163" si="38">VLOOKUP(B137,AB:AF,1,FALSE)</f>
        <v>40375</v>
      </c>
      <c r="AK132" s="31">
        <f t="shared" si="28"/>
        <v>-2.8799999999999999E-2</v>
      </c>
      <c r="AL132" s="115">
        <f t="shared" si="29"/>
        <v>4.5580851365167874E-4</v>
      </c>
      <c r="AM132" s="100"/>
      <c r="BR132" s="18">
        <f t="shared" si="34"/>
        <v>40368</v>
      </c>
      <c r="BS132" s="6">
        <f t="shared" si="35"/>
        <v>7.3000000000000001E-3</v>
      </c>
      <c r="BT132" s="6">
        <f t="shared" si="36"/>
        <v>1.0500000000000001E-2</v>
      </c>
    </row>
    <row r="133" spans="2:72" ht="14.45">
      <c r="B133" s="110">
        <v>40371</v>
      </c>
      <c r="C133" s="106">
        <v>1078.8</v>
      </c>
      <c r="D133" s="106">
        <v>1077.2</v>
      </c>
      <c r="E133" s="106">
        <v>1080.8</v>
      </c>
      <c r="F133" s="106">
        <v>1070.5</v>
      </c>
      <c r="G133" s="28"/>
      <c r="H133" s="107">
        <v>6.9999999999999999E-4</v>
      </c>
      <c r="K133" s="110">
        <v>40371</v>
      </c>
      <c r="L133" s="106">
        <v>5383</v>
      </c>
      <c r="M133" s="106">
        <v>5352.25</v>
      </c>
      <c r="N133" s="106">
        <v>5402.7</v>
      </c>
      <c r="O133" s="106">
        <v>5351.6</v>
      </c>
      <c r="P133" s="28" t="s">
        <v>2744</v>
      </c>
      <c r="Q133" s="107">
        <v>5.7000000000000002E-3</v>
      </c>
      <c r="T133" s="110">
        <v>40361</v>
      </c>
      <c r="U133" s="28">
        <v>46.585000000000001</v>
      </c>
      <c r="V133">
        <v>46.475000000000001</v>
      </c>
      <c r="W133">
        <v>46.814999999999998</v>
      </c>
      <c r="X133">
        <v>46.284999999999997</v>
      </c>
      <c r="Y133" s="19">
        <v>0</v>
      </c>
      <c r="AB133" s="110">
        <f t="shared" si="32"/>
        <v>40371</v>
      </c>
      <c r="AC133" s="108">
        <f t="shared" si="30"/>
        <v>5383</v>
      </c>
      <c r="AD133" s="28">
        <f t="shared" si="31"/>
        <v>46.685000000000002</v>
      </c>
      <c r="AE133" s="28">
        <f t="shared" si="37"/>
        <v>115.30470172432258</v>
      </c>
      <c r="AF133" s="31">
        <f t="shared" ref="AF133:AF196" si="39">AE133/AE132-1</f>
        <v>5.2768182730362767E-3</v>
      </c>
      <c r="AJ133" s="110">
        <f t="shared" si="38"/>
        <v>40378</v>
      </c>
      <c r="AK133" s="31">
        <f t="shared" si="28"/>
        <v>5.8999999999999999E-3</v>
      </c>
      <c r="AL133" s="115">
        <f t="shared" si="29"/>
        <v>-9.6473754925403554E-3</v>
      </c>
      <c r="AM133" s="100"/>
      <c r="BR133" s="18">
        <f t="shared" si="34"/>
        <v>40371</v>
      </c>
      <c r="BS133" s="6">
        <f t="shared" si="35"/>
        <v>6.9999999999999999E-4</v>
      </c>
      <c r="BT133" s="6">
        <f t="shared" si="36"/>
        <v>5.7000000000000002E-3</v>
      </c>
    </row>
    <row r="134" spans="2:72" ht="14.45">
      <c r="B134" s="110">
        <v>40372</v>
      </c>
      <c r="C134" s="106">
        <v>1095.3</v>
      </c>
      <c r="D134" s="106">
        <v>1080.7</v>
      </c>
      <c r="E134" s="106">
        <v>1099.5</v>
      </c>
      <c r="F134" s="106">
        <v>1080.7</v>
      </c>
      <c r="G134" s="28"/>
      <c r="H134" s="107">
        <v>1.5299999999999999E-2</v>
      </c>
      <c r="K134" s="110">
        <v>40372</v>
      </c>
      <c r="L134" s="106">
        <v>5400.65</v>
      </c>
      <c r="M134" s="106">
        <v>5370.2</v>
      </c>
      <c r="N134" s="106">
        <v>5406.2</v>
      </c>
      <c r="O134" s="106">
        <v>5357.85</v>
      </c>
      <c r="P134" s="28" t="s">
        <v>2745</v>
      </c>
      <c r="Q134" s="107">
        <v>3.3E-3</v>
      </c>
      <c r="T134" s="110">
        <v>40364</v>
      </c>
      <c r="U134" s="28">
        <v>46.774999999999999</v>
      </c>
      <c r="V134">
        <v>46.465000000000003</v>
      </c>
      <c r="W134">
        <v>46.844999999999999</v>
      </c>
      <c r="X134">
        <v>46.314999999999998</v>
      </c>
      <c r="Y134" s="19">
        <v>4.1000000000000003E-3</v>
      </c>
      <c r="AB134" s="110">
        <f t="shared" si="32"/>
        <v>40372</v>
      </c>
      <c r="AC134" s="108">
        <f t="shared" si="30"/>
        <v>5400.65</v>
      </c>
      <c r="AD134" s="28">
        <f t="shared" si="31"/>
        <v>46.77</v>
      </c>
      <c r="AE134" s="28">
        <f t="shared" si="37"/>
        <v>115.47252512294205</v>
      </c>
      <c r="AF134" s="31">
        <f t="shared" si="39"/>
        <v>1.4554774966653028E-3</v>
      </c>
      <c r="AJ134" s="110">
        <f t="shared" si="38"/>
        <v>40379</v>
      </c>
      <c r="AK134" s="31">
        <f t="shared" si="28"/>
        <v>1.15E-2</v>
      </c>
      <c r="AL134" s="115">
        <f t="shared" si="29"/>
        <v>-6.7981215708832199E-3</v>
      </c>
      <c r="AM134" s="100"/>
      <c r="BR134" s="18">
        <f t="shared" si="34"/>
        <v>40372</v>
      </c>
      <c r="BS134" s="6">
        <f t="shared" si="35"/>
        <v>1.5299999999999999E-2</v>
      </c>
      <c r="BT134" s="6">
        <f t="shared" si="36"/>
        <v>3.3E-3</v>
      </c>
    </row>
    <row r="135" spans="2:72" ht="14.45">
      <c r="B135" s="110">
        <v>40373</v>
      </c>
      <c r="C135" s="106">
        <v>1095.2</v>
      </c>
      <c r="D135" s="106">
        <v>1095.5999999999999</v>
      </c>
      <c r="E135" s="106">
        <v>1099.0999999999999</v>
      </c>
      <c r="F135" s="106">
        <v>1087.7</v>
      </c>
      <c r="G135" s="28"/>
      <c r="H135" s="107">
        <v>-1E-4</v>
      </c>
      <c r="K135" s="110">
        <v>40373</v>
      </c>
      <c r="L135" s="106">
        <v>5386.15</v>
      </c>
      <c r="M135" s="106">
        <v>5402</v>
      </c>
      <c r="N135" s="106">
        <v>5453.45</v>
      </c>
      <c r="O135" s="106">
        <v>5371.7</v>
      </c>
      <c r="P135" s="28" t="s">
        <v>2746</v>
      </c>
      <c r="Q135" s="107">
        <v>-2.7000000000000001E-3</v>
      </c>
      <c r="T135" s="110">
        <v>40365</v>
      </c>
      <c r="U135" s="28">
        <v>46.77</v>
      </c>
      <c r="V135">
        <v>46.79</v>
      </c>
      <c r="W135">
        <v>46.93</v>
      </c>
      <c r="X135">
        <v>46.55</v>
      </c>
      <c r="Y135" s="19">
        <v>-1E-4</v>
      </c>
      <c r="AB135" s="110">
        <f t="shared" si="32"/>
        <v>40373</v>
      </c>
      <c r="AC135" s="108">
        <f t="shared" si="30"/>
        <v>5386.15</v>
      </c>
      <c r="AD135" s="28">
        <f t="shared" si="31"/>
        <v>46.704999999999998</v>
      </c>
      <c r="AE135" s="28">
        <f t="shared" si="37"/>
        <v>115.32277058130821</v>
      </c>
      <c r="AF135" s="31">
        <f t="shared" si="39"/>
        <v>-1.2968846180023696E-3</v>
      </c>
      <c r="AJ135" s="110">
        <f t="shared" si="38"/>
        <v>40380</v>
      </c>
      <c r="AK135" s="31">
        <f t="shared" si="28"/>
        <v>-1.2800000000000001E-2</v>
      </c>
      <c r="AL135" s="115">
        <f t="shared" si="29"/>
        <v>8.1860224742924537E-3</v>
      </c>
      <c r="AM135" s="100"/>
      <c r="BR135" s="18">
        <f t="shared" si="34"/>
        <v>40373</v>
      </c>
      <c r="BS135" s="6">
        <f t="shared" si="35"/>
        <v>-1E-4</v>
      </c>
      <c r="BT135" s="6">
        <f t="shared" si="36"/>
        <v>-2.7000000000000001E-3</v>
      </c>
    </row>
    <row r="136" spans="2:72" ht="14.45">
      <c r="B136" s="110">
        <v>40374</v>
      </c>
      <c r="C136" s="106">
        <v>1096.5</v>
      </c>
      <c r="D136" s="106">
        <v>1094.5</v>
      </c>
      <c r="E136" s="106">
        <v>1098.7</v>
      </c>
      <c r="F136" s="106">
        <v>1080.5</v>
      </c>
      <c r="G136" s="28"/>
      <c r="H136" s="107">
        <v>1.1999999999999999E-3</v>
      </c>
      <c r="K136" s="110">
        <v>40374</v>
      </c>
      <c r="L136" s="106">
        <v>5378.75</v>
      </c>
      <c r="M136" s="106">
        <v>5387.1</v>
      </c>
      <c r="N136" s="106">
        <v>5399.2</v>
      </c>
      <c r="O136" s="106">
        <v>5360.6</v>
      </c>
      <c r="P136" s="28" t="s">
        <v>2747</v>
      </c>
      <c r="Q136" s="107">
        <v>-1.4E-3</v>
      </c>
      <c r="T136" s="110">
        <v>40366</v>
      </c>
      <c r="U136" s="28">
        <v>47.02</v>
      </c>
      <c r="V136">
        <v>46.655000000000001</v>
      </c>
      <c r="W136">
        <v>47.155000000000001</v>
      </c>
      <c r="X136">
        <v>46.424999999999997</v>
      </c>
      <c r="Y136" s="19">
        <v>5.3E-3</v>
      </c>
      <c r="AB136" s="110">
        <f t="shared" si="32"/>
        <v>40374</v>
      </c>
      <c r="AC136" s="108">
        <f t="shared" si="30"/>
        <v>5378.75</v>
      </c>
      <c r="AD136" s="28">
        <f t="shared" si="31"/>
        <v>46.615000000000002</v>
      </c>
      <c r="AE136" s="28">
        <f t="shared" si="37"/>
        <v>115.38667810790517</v>
      </c>
      <c r="AF136" s="31">
        <f t="shared" si="39"/>
        <v>5.5416225498938765E-4</v>
      </c>
      <c r="AJ136" s="110">
        <f t="shared" si="38"/>
        <v>40381</v>
      </c>
      <c r="AK136" s="31">
        <f t="shared" si="28"/>
        <v>2.2499999999999999E-2</v>
      </c>
      <c r="AL136" s="115">
        <f t="shared" si="29"/>
        <v>8.7453419029537294E-3</v>
      </c>
      <c r="AM136" s="100"/>
      <c r="BR136" s="18">
        <f t="shared" si="34"/>
        <v>40374</v>
      </c>
      <c r="BS136" s="6">
        <f t="shared" si="35"/>
        <v>1.1999999999999999E-3</v>
      </c>
      <c r="BT136" s="6">
        <f t="shared" si="36"/>
        <v>-1.4E-3</v>
      </c>
    </row>
    <row r="137" spans="2:72" ht="14.45">
      <c r="B137" s="110">
        <v>40375</v>
      </c>
      <c r="C137" s="106">
        <v>1064.9000000000001</v>
      </c>
      <c r="D137" s="106">
        <v>1093.8</v>
      </c>
      <c r="E137" s="106">
        <v>1093.8</v>
      </c>
      <c r="F137" s="106">
        <v>1063.3</v>
      </c>
      <c r="G137" s="28"/>
      <c r="H137" s="107">
        <v>-2.8799999999999999E-2</v>
      </c>
      <c r="K137" s="110">
        <v>40375</v>
      </c>
      <c r="L137" s="106">
        <v>5393.9</v>
      </c>
      <c r="M137" s="106">
        <v>5376.65</v>
      </c>
      <c r="N137" s="106">
        <v>5401.35</v>
      </c>
      <c r="O137" s="106">
        <v>5374.4</v>
      </c>
      <c r="P137" s="28" t="s">
        <v>2748</v>
      </c>
      <c r="Q137" s="107">
        <v>2.8E-3</v>
      </c>
      <c r="T137" s="110">
        <v>40367</v>
      </c>
      <c r="U137" s="28">
        <v>46.856999999999999</v>
      </c>
      <c r="V137">
        <v>46.884999999999998</v>
      </c>
      <c r="W137">
        <v>46.94</v>
      </c>
      <c r="X137">
        <v>46.575000000000003</v>
      </c>
      <c r="Y137" s="19">
        <v>-3.5000000000000001E-3</v>
      </c>
      <c r="AB137" s="110">
        <f t="shared" si="32"/>
        <v>40375</v>
      </c>
      <c r="AC137" s="108">
        <f t="shared" si="30"/>
        <v>5393.9</v>
      </c>
      <c r="AD137" s="28">
        <f t="shared" si="31"/>
        <v>46.725000000000001</v>
      </c>
      <c r="AE137" s="28">
        <f t="shared" si="37"/>
        <v>115.43927233814873</v>
      </c>
      <c r="AF137" s="31">
        <f t="shared" si="39"/>
        <v>4.5580851365167874E-4</v>
      </c>
      <c r="AJ137" s="110">
        <f t="shared" si="38"/>
        <v>40382</v>
      </c>
      <c r="AK137" s="31">
        <f t="shared" si="28"/>
        <v>8.2000000000000007E-3</v>
      </c>
      <c r="AL137" s="115">
        <f t="shared" si="29"/>
        <v>5.7959287047970598E-3</v>
      </c>
      <c r="AM137" s="100"/>
      <c r="BR137" s="18">
        <f t="shared" si="34"/>
        <v>40375</v>
      </c>
      <c r="BS137" s="6">
        <f t="shared" si="35"/>
        <v>-2.8799999999999999E-2</v>
      </c>
      <c r="BT137" s="6">
        <f t="shared" si="36"/>
        <v>2.8E-3</v>
      </c>
    </row>
    <row r="138" spans="2:72" ht="14.45">
      <c r="B138" s="110">
        <v>40378</v>
      </c>
      <c r="C138" s="106">
        <v>1071.2</v>
      </c>
      <c r="D138" s="106">
        <v>1066.8</v>
      </c>
      <c r="E138" s="106">
        <v>1074.7</v>
      </c>
      <c r="F138" s="106">
        <v>1061.0999999999999</v>
      </c>
      <c r="G138" s="28"/>
      <c r="H138" s="107">
        <v>5.8999999999999999E-3</v>
      </c>
      <c r="K138" s="110">
        <v>40378</v>
      </c>
      <c r="L138" s="106">
        <v>5386.45</v>
      </c>
      <c r="M138" s="106">
        <v>5392.7</v>
      </c>
      <c r="N138" s="106">
        <v>5409.1</v>
      </c>
      <c r="O138" s="106">
        <v>5361.5</v>
      </c>
      <c r="P138" s="28" t="s">
        <v>2749</v>
      </c>
      <c r="Q138" s="107">
        <v>-1.4E-3</v>
      </c>
      <c r="T138" s="110">
        <v>40368</v>
      </c>
      <c r="U138" s="28">
        <v>46.664999999999999</v>
      </c>
      <c r="V138">
        <v>46.685000000000002</v>
      </c>
      <c r="W138">
        <v>46.795000000000002</v>
      </c>
      <c r="X138">
        <v>46.534999999999997</v>
      </c>
      <c r="Y138" s="19">
        <v>-4.1000000000000003E-3</v>
      </c>
      <c r="AB138" s="110">
        <f t="shared" si="32"/>
        <v>40378</v>
      </c>
      <c r="AC138" s="108">
        <f t="shared" si="30"/>
        <v>5386.45</v>
      </c>
      <c r="AD138" s="28">
        <f t="shared" si="31"/>
        <v>47.115000000000002</v>
      </c>
      <c r="AE138" s="28">
        <f t="shared" si="37"/>
        <v>114.32558633131698</v>
      </c>
      <c r="AF138" s="31">
        <f t="shared" si="39"/>
        <v>-9.6473754925403554E-3</v>
      </c>
      <c r="AJ138" s="110">
        <f t="shared" si="38"/>
        <v>40385</v>
      </c>
      <c r="AK138" s="31">
        <f t="shared" si="28"/>
        <v>1.12E-2</v>
      </c>
      <c r="AL138" s="115">
        <f t="shared" si="29"/>
        <v>-8.5558431454088035E-3</v>
      </c>
      <c r="AM138" s="100"/>
      <c r="BR138" s="18">
        <f t="shared" si="34"/>
        <v>40378</v>
      </c>
      <c r="BS138" s="6">
        <f t="shared" si="35"/>
        <v>5.8999999999999999E-3</v>
      </c>
      <c r="BT138" s="6">
        <f t="shared" si="36"/>
        <v>-1.4E-3</v>
      </c>
    </row>
    <row r="139" spans="2:72" ht="14.45">
      <c r="B139" s="110">
        <v>40379</v>
      </c>
      <c r="C139" s="106">
        <v>1083.5</v>
      </c>
      <c r="D139" s="106">
        <v>1064.5</v>
      </c>
      <c r="E139" s="106">
        <v>1083.9000000000001</v>
      </c>
      <c r="F139" s="106">
        <v>1056.9000000000001</v>
      </c>
      <c r="G139" s="28"/>
      <c r="H139" s="107">
        <v>1.15E-2</v>
      </c>
      <c r="K139" s="110">
        <v>40379</v>
      </c>
      <c r="L139" s="106">
        <v>5368</v>
      </c>
      <c r="M139" s="106">
        <v>5387</v>
      </c>
      <c r="N139" s="106">
        <v>5416.45</v>
      </c>
      <c r="O139" s="106">
        <v>5353.6</v>
      </c>
      <c r="P139" s="28" t="s">
        <v>2750</v>
      </c>
      <c r="Q139" s="107">
        <v>-3.3999999999999998E-3</v>
      </c>
      <c r="T139" s="110">
        <v>40371</v>
      </c>
      <c r="U139" s="28">
        <v>46.685000000000002</v>
      </c>
      <c r="V139">
        <v>46.575000000000003</v>
      </c>
      <c r="W139">
        <v>46.884999999999998</v>
      </c>
      <c r="X139">
        <v>46.344999999999999</v>
      </c>
      <c r="Y139" s="19">
        <v>4.0000000000000002E-4</v>
      </c>
      <c r="AB139" s="110">
        <f t="shared" si="32"/>
        <v>40379</v>
      </c>
      <c r="AC139" s="108">
        <f t="shared" si="30"/>
        <v>5368</v>
      </c>
      <c r="AD139" s="28">
        <f t="shared" si="31"/>
        <v>47.274999999999999</v>
      </c>
      <c r="AE139" s="28">
        <f t="shared" si="37"/>
        <v>113.54838709677419</v>
      </c>
      <c r="AF139" s="31">
        <f t="shared" si="39"/>
        <v>-6.7981215708832199E-3</v>
      </c>
      <c r="AJ139" s="110">
        <f t="shared" si="38"/>
        <v>40386</v>
      </c>
      <c r="AK139" s="31">
        <f t="shared" si="28"/>
        <v>-1.1000000000000001E-3</v>
      </c>
      <c r="AL139" s="115">
        <f t="shared" si="29"/>
        <v>1.0807153122573521E-2</v>
      </c>
      <c r="AM139" s="100"/>
      <c r="BR139" s="18">
        <f t="shared" si="34"/>
        <v>40379</v>
      </c>
      <c r="BS139" s="6">
        <f t="shared" si="35"/>
        <v>1.15E-2</v>
      </c>
      <c r="BT139" s="6">
        <f t="shared" si="36"/>
        <v>-3.3999999999999998E-3</v>
      </c>
    </row>
    <row r="140" spans="2:72" ht="14.45">
      <c r="B140" s="110">
        <v>40380</v>
      </c>
      <c r="C140" s="106">
        <v>1069.5999999999999</v>
      </c>
      <c r="D140" s="106">
        <v>1086.7</v>
      </c>
      <c r="E140" s="106">
        <v>1089</v>
      </c>
      <c r="F140" s="106">
        <v>1065.2</v>
      </c>
      <c r="G140" s="28"/>
      <c r="H140" s="107">
        <v>-1.2800000000000001E-2</v>
      </c>
      <c r="K140" s="110">
        <v>40380</v>
      </c>
      <c r="L140" s="106">
        <v>5399.35</v>
      </c>
      <c r="M140" s="106">
        <v>5368.85</v>
      </c>
      <c r="N140" s="106">
        <v>5409.1</v>
      </c>
      <c r="O140" s="106">
        <v>5368.85</v>
      </c>
      <c r="P140" s="28" t="s">
        <v>2751</v>
      </c>
      <c r="Q140" s="107">
        <v>5.7999999999999996E-3</v>
      </c>
      <c r="T140" s="110">
        <v>40372</v>
      </c>
      <c r="U140" s="28">
        <v>46.77</v>
      </c>
      <c r="V140">
        <v>46.655000000000001</v>
      </c>
      <c r="W140">
        <v>46.95</v>
      </c>
      <c r="X140">
        <v>46.325000000000003</v>
      </c>
      <c r="Y140" s="19">
        <v>1.8E-3</v>
      </c>
      <c r="AB140" s="110">
        <f t="shared" si="32"/>
        <v>40380</v>
      </c>
      <c r="AC140" s="108">
        <f t="shared" si="30"/>
        <v>5399.35</v>
      </c>
      <c r="AD140" s="28">
        <f t="shared" si="31"/>
        <v>47.164999999999999</v>
      </c>
      <c r="AE140" s="28">
        <f t="shared" si="37"/>
        <v>114.47789674546804</v>
      </c>
      <c r="AF140" s="31">
        <f t="shared" si="39"/>
        <v>8.1860224742924537E-3</v>
      </c>
      <c r="AJ140" s="110">
        <f t="shared" si="38"/>
        <v>40387</v>
      </c>
      <c r="AK140" s="31">
        <f t="shared" si="28"/>
        <v>-6.8999999999999999E-3</v>
      </c>
      <c r="AL140" s="115">
        <f t="shared" si="29"/>
        <v>-8.3177267716251224E-3</v>
      </c>
      <c r="AM140" s="100"/>
      <c r="BR140" s="18">
        <f t="shared" si="34"/>
        <v>40380</v>
      </c>
      <c r="BS140" s="6">
        <f t="shared" si="35"/>
        <v>-1.2800000000000001E-2</v>
      </c>
      <c r="BT140" s="6">
        <f t="shared" si="36"/>
        <v>5.7999999999999996E-3</v>
      </c>
    </row>
    <row r="141" spans="2:72" ht="14.45">
      <c r="B141" s="110">
        <v>40381</v>
      </c>
      <c r="C141" s="106">
        <v>1093.7</v>
      </c>
      <c r="D141" s="106">
        <v>1072.0999999999999</v>
      </c>
      <c r="E141" s="106">
        <v>1097.5</v>
      </c>
      <c r="F141" s="106">
        <v>1072.0999999999999</v>
      </c>
      <c r="G141" s="28"/>
      <c r="H141" s="107">
        <v>2.2499999999999999E-2</v>
      </c>
      <c r="K141" s="110">
        <v>40381</v>
      </c>
      <c r="L141" s="106">
        <v>5441.95</v>
      </c>
      <c r="M141" s="106">
        <v>5399.15</v>
      </c>
      <c r="N141" s="106">
        <v>5447.15</v>
      </c>
      <c r="O141" s="106">
        <v>5372.2</v>
      </c>
      <c r="P141" s="28" t="s">
        <v>2752</v>
      </c>
      <c r="Q141" s="107">
        <v>7.9000000000000008E-3</v>
      </c>
      <c r="T141" s="110">
        <v>40373</v>
      </c>
      <c r="U141" s="28">
        <v>46.704999999999998</v>
      </c>
      <c r="V141">
        <v>46.685000000000002</v>
      </c>
      <c r="W141">
        <v>46.835000000000001</v>
      </c>
      <c r="X141">
        <v>46.405000000000001</v>
      </c>
      <c r="Y141" s="19">
        <v>-1.4E-3</v>
      </c>
      <c r="AB141" s="110">
        <f t="shared" si="32"/>
        <v>40381</v>
      </c>
      <c r="AC141" s="108">
        <f t="shared" si="30"/>
        <v>5441.95</v>
      </c>
      <c r="AD141" s="28">
        <f t="shared" si="31"/>
        <v>47.125</v>
      </c>
      <c r="AE141" s="28">
        <f t="shared" si="37"/>
        <v>115.47904509283819</v>
      </c>
      <c r="AF141" s="31">
        <f t="shared" si="39"/>
        <v>8.7453419029537294E-3</v>
      </c>
      <c r="AJ141" s="110">
        <f t="shared" si="38"/>
        <v>40388</v>
      </c>
      <c r="AK141" s="31">
        <f t="shared" si="28"/>
        <v>-4.1999999999999997E-3</v>
      </c>
      <c r="AL141" s="115">
        <f t="shared" si="29"/>
        <v>6.9047683350715872E-3</v>
      </c>
      <c r="AM141" s="100"/>
      <c r="BR141" s="18">
        <f t="shared" si="34"/>
        <v>40381</v>
      </c>
      <c r="BS141" s="6">
        <f t="shared" si="35"/>
        <v>2.2499999999999999E-2</v>
      </c>
      <c r="BT141" s="6">
        <f t="shared" si="36"/>
        <v>7.9000000000000008E-3</v>
      </c>
    </row>
    <row r="142" spans="2:72" ht="14.45">
      <c r="B142" s="110">
        <v>40382</v>
      </c>
      <c r="C142" s="106">
        <v>1102.7</v>
      </c>
      <c r="D142" s="106">
        <v>1092.2</v>
      </c>
      <c r="E142" s="106">
        <v>1103.7</v>
      </c>
      <c r="F142" s="106">
        <v>1087.9000000000001</v>
      </c>
      <c r="G142" s="28"/>
      <c r="H142" s="107">
        <v>8.2000000000000007E-3</v>
      </c>
      <c r="K142" s="110">
        <v>40382</v>
      </c>
      <c r="L142" s="106">
        <v>5449.1</v>
      </c>
      <c r="M142" s="106">
        <v>5441.9</v>
      </c>
      <c r="N142" s="106">
        <v>5477.5</v>
      </c>
      <c r="O142" s="106">
        <v>5435.15</v>
      </c>
      <c r="P142" s="28" t="s">
        <v>2753</v>
      </c>
      <c r="Q142" s="107">
        <v>1.2999999999999999E-3</v>
      </c>
      <c r="T142" s="110">
        <v>40374</v>
      </c>
      <c r="U142" s="28">
        <v>46.615000000000002</v>
      </c>
      <c r="V142">
        <v>46.564999999999998</v>
      </c>
      <c r="W142">
        <v>46.78</v>
      </c>
      <c r="X142">
        <v>46.314999999999998</v>
      </c>
      <c r="Y142" s="19">
        <v>-1.9E-3</v>
      </c>
      <c r="AB142" s="110">
        <f t="shared" si="32"/>
        <v>40382</v>
      </c>
      <c r="AC142" s="108">
        <f t="shared" si="30"/>
        <v>5449.1</v>
      </c>
      <c r="AD142" s="28">
        <f t="shared" si="31"/>
        <v>46.914999999999999</v>
      </c>
      <c r="AE142" s="28">
        <f t="shared" si="37"/>
        <v>116.14835340509433</v>
      </c>
      <c r="AF142" s="31">
        <f t="shared" si="39"/>
        <v>5.7959287047970598E-3</v>
      </c>
      <c r="AJ142" s="110">
        <f t="shared" si="38"/>
        <v>40389</v>
      </c>
      <c r="AK142" s="31">
        <f t="shared" si="28"/>
        <v>1E-4</v>
      </c>
      <c r="AL142" s="115">
        <f t="shared" si="29"/>
        <v>-4.8127620651098324E-3</v>
      </c>
      <c r="AM142" s="100"/>
      <c r="BR142" s="18">
        <f t="shared" si="34"/>
        <v>40382</v>
      </c>
      <c r="BS142" s="6">
        <f t="shared" si="35"/>
        <v>8.2000000000000007E-3</v>
      </c>
      <c r="BT142" s="6">
        <f t="shared" si="36"/>
        <v>1.2999999999999999E-3</v>
      </c>
    </row>
    <row r="143" spans="2:72" ht="14.45">
      <c r="B143" s="110">
        <v>40385</v>
      </c>
      <c r="C143" s="106">
        <v>1115</v>
      </c>
      <c r="D143" s="106">
        <v>1102.9000000000001</v>
      </c>
      <c r="E143" s="106">
        <v>1115</v>
      </c>
      <c r="F143" s="106">
        <v>1101.3</v>
      </c>
      <c r="G143" s="28"/>
      <c r="H143" s="107">
        <v>1.12E-2</v>
      </c>
      <c r="K143" s="110">
        <v>40385</v>
      </c>
      <c r="L143" s="106">
        <v>5418.6</v>
      </c>
      <c r="M143" s="106">
        <v>5446.55</v>
      </c>
      <c r="N143" s="106">
        <v>5466.25</v>
      </c>
      <c r="O143" s="106">
        <v>5409.2</v>
      </c>
      <c r="P143" s="28" t="s">
        <v>2754</v>
      </c>
      <c r="Q143" s="107">
        <v>-5.5999999999999999E-3</v>
      </c>
      <c r="T143" s="110">
        <v>40375</v>
      </c>
      <c r="U143" s="28">
        <v>46.725000000000001</v>
      </c>
      <c r="V143">
        <v>46.634999999999998</v>
      </c>
      <c r="W143">
        <v>46.945</v>
      </c>
      <c r="X143">
        <v>46.244999999999997</v>
      </c>
      <c r="Y143" s="19">
        <v>2.3999999999999998E-3</v>
      </c>
      <c r="AB143" s="110">
        <f t="shared" si="32"/>
        <v>40385</v>
      </c>
      <c r="AC143" s="108">
        <f t="shared" si="30"/>
        <v>5418.6</v>
      </c>
      <c r="AD143" s="28">
        <f t="shared" si="31"/>
        <v>47.055</v>
      </c>
      <c r="AE143" s="28">
        <f t="shared" si="37"/>
        <v>115.15460631176283</v>
      </c>
      <c r="AF143" s="31">
        <f t="shared" si="39"/>
        <v>-8.5558431454088035E-3</v>
      </c>
      <c r="AJ143" s="110">
        <f t="shared" si="38"/>
        <v>40392</v>
      </c>
      <c r="AK143" s="31">
        <f t="shared" si="28"/>
        <v>2.2100000000000002E-2</v>
      </c>
      <c r="AL143" s="115">
        <f t="shared" si="29"/>
        <v>1.5433826031355347E-2</v>
      </c>
      <c r="AM143" s="100"/>
      <c r="BR143" s="18">
        <f t="shared" si="34"/>
        <v>40385</v>
      </c>
      <c r="BS143" s="6">
        <f t="shared" si="35"/>
        <v>1.12E-2</v>
      </c>
      <c r="BT143" s="6">
        <f t="shared" si="36"/>
        <v>-5.5999999999999999E-3</v>
      </c>
    </row>
    <row r="144" spans="2:72" ht="14.45">
      <c r="B144" s="110">
        <v>40386</v>
      </c>
      <c r="C144" s="106">
        <v>1113.8</v>
      </c>
      <c r="D144" s="106">
        <v>1117.4000000000001</v>
      </c>
      <c r="E144" s="106">
        <v>1121</v>
      </c>
      <c r="F144" s="106">
        <v>1109.8</v>
      </c>
      <c r="G144" s="28"/>
      <c r="H144" s="107">
        <v>-1.1000000000000001E-3</v>
      </c>
      <c r="K144" s="110">
        <v>40386</v>
      </c>
      <c r="L144" s="106">
        <v>5430.6</v>
      </c>
      <c r="M144" s="106">
        <v>5420.2</v>
      </c>
      <c r="N144" s="106">
        <v>5450.95</v>
      </c>
      <c r="O144" s="106">
        <v>5407.2</v>
      </c>
      <c r="P144" s="28" t="s">
        <v>2755</v>
      </c>
      <c r="Q144" s="107">
        <v>2.2000000000000001E-3</v>
      </c>
      <c r="T144" s="110">
        <v>40378</v>
      </c>
      <c r="U144" s="28">
        <v>47.115000000000002</v>
      </c>
      <c r="V144">
        <v>46.604999999999997</v>
      </c>
      <c r="W144">
        <v>47.13</v>
      </c>
      <c r="X144">
        <v>46.604999999999997</v>
      </c>
      <c r="Y144" s="19">
        <v>8.3000000000000001E-3</v>
      </c>
      <c r="AB144" s="110">
        <f t="shared" si="32"/>
        <v>40386</v>
      </c>
      <c r="AC144" s="108">
        <f t="shared" si="30"/>
        <v>5430.6</v>
      </c>
      <c r="AD144" s="28">
        <f t="shared" si="31"/>
        <v>46.655000000000001</v>
      </c>
      <c r="AE144" s="28">
        <f t="shared" si="37"/>
        <v>116.39909977494374</v>
      </c>
      <c r="AF144" s="31">
        <f t="shared" si="39"/>
        <v>1.0807153122573521E-2</v>
      </c>
      <c r="AJ144" s="110">
        <f t="shared" si="38"/>
        <v>40393</v>
      </c>
      <c r="AK144" s="31">
        <f t="shared" si="28"/>
        <v>-4.7999999999999996E-3</v>
      </c>
      <c r="AL144" s="115">
        <f t="shared" si="29"/>
        <v>3.1898733012618585E-3</v>
      </c>
      <c r="AM144" s="100"/>
      <c r="BR144" s="18">
        <f t="shared" si="34"/>
        <v>40386</v>
      </c>
      <c r="BS144" s="6">
        <f t="shared" si="35"/>
        <v>-1.1000000000000001E-3</v>
      </c>
      <c r="BT144" s="6">
        <f t="shared" si="36"/>
        <v>2.2000000000000001E-3</v>
      </c>
    </row>
    <row r="145" spans="2:72" ht="14.45">
      <c r="B145" s="110">
        <v>40387</v>
      </c>
      <c r="C145" s="106">
        <v>1106.0999999999999</v>
      </c>
      <c r="D145" s="106">
        <v>1112.8</v>
      </c>
      <c r="E145" s="106">
        <v>1114.7</v>
      </c>
      <c r="F145" s="106">
        <v>1103.0999999999999</v>
      </c>
      <c r="G145" s="28"/>
      <c r="H145" s="107">
        <v>-6.8999999999999999E-3</v>
      </c>
      <c r="K145" s="110">
        <v>40387</v>
      </c>
      <c r="L145" s="106">
        <v>5397.55</v>
      </c>
      <c r="M145" s="106">
        <v>5436.1</v>
      </c>
      <c r="N145" s="106">
        <v>5447.85</v>
      </c>
      <c r="O145" s="106">
        <v>5386.25</v>
      </c>
      <c r="P145" s="28" t="s">
        <v>2756</v>
      </c>
      <c r="Q145" s="107">
        <v>-6.1000000000000004E-3</v>
      </c>
      <c r="T145" s="110">
        <v>40379</v>
      </c>
      <c r="U145" s="28">
        <v>47.274999999999999</v>
      </c>
      <c r="V145">
        <v>47.085000000000001</v>
      </c>
      <c r="W145">
        <v>47.435000000000002</v>
      </c>
      <c r="X145">
        <v>46.924999999999997</v>
      </c>
      <c r="Y145" s="19">
        <v>3.3999999999999998E-3</v>
      </c>
      <c r="AB145" s="110">
        <f t="shared" si="32"/>
        <v>40387</v>
      </c>
      <c r="AC145" s="108">
        <f t="shared" si="30"/>
        <v>5397.55</v>
      </c>
      <c r="AD145" s="28">
        <f t="shared" si="31"/>
        <v>46.76</v>
      </c>
      <c r="AE145" s="28">
        <f t="shared" si="37"/>
        <v>115.43092386655262</v>
      </c>
      <c r="AF145" s="31">
        <f t="shared" si="39"/>
        <v>-8.3177267716251224E-3</v>
      </c>
      <c r="AJ145" s="110">
        <f t="shared" si="38"/>
        <v>40394</v>
      </c>
      <c r="AK145" s="31">
        <f t="shared" si="28"/>
        <v>6.0000000000000001E-3</v>
      </c>
      <c r="AL145" s="115">
        <f t="shared" si="29"/>
        <v>1.1226404496951226E-2</v>
      </c>
      <c r="AM145" s="100"/>
      <c r="BR145" s="18">
        <f t="shared" si="34"/>
        <v>40387</v>
      </c>
      <c r="BS145" s="6">
        <f t="shared" si="35"/>
        <v>-6.8999999999999999E-3</v>
      </c>
      <c r="BT145" s="6">
        <f t="shared" si="36"/>
        <v>-6.1000000000000004E-3</v>
      </c>
    </row>
    <row r="146" spans="2:72" ht="14.45">
      <c r="B146" s="110">
        <v>40388</v>
      </c>
      <c r="C146" s="106">
        <v>1101.5</v>
      </c>
      <c r="D146" s="106">
        <v>1108.0999999999999</v>
      </c>
      <c r="E146" s="106">
        <v>1115.9000000000001</v>
      </c>
      <c r="F146" s="106">
        <v>1092.8</v>
      </c>
      <c r="G146" s="28"/>
      <c r="H146" s="107">
        <v>-4.1999999999999997E-3</v>
      </c>
      <c r="K146" s="110">
        <v>40388</v>
      </c>
      <c r="L146" s="106">
        <v>5408.9</v>
      </c>
      <c r="M146" s="106">
        <v>5397.85</v>
      </c>
      <c r="N146" s="106">
        <v>5415.85</v>
      </c>
      <c r="O146" s="106">
        <v>5381.55</v>
      </c>
      <c r="P146" s="28" t="s">
        <v>2757</v>
      </c>
      <c r="Q146" s="107">
        <v>2.0999999999999999E-3</v>
      </c>
      <c r="T146" s="110">
        <v>40380</v>
      </c>
      <c r="U146" s="28">
        <v>47.164999999999999</v>
      </c>
      <c r="V146">
        <v>47.174999999999997</v>
      </c>
      <c r="W146">
        <v>47.325000000000003</v>
      </c>
      <c r="X146">
        <v>46.905000000000001</v>
      </c>
      <c r="Y146" s="19">
        <v>-2.3E-3</v>
      </c>
      <c r="AB146" s="110">
        <f t="shared" si="32"/>
        <v>40388</v>
      </c>
      <c r="AC146" s="108">
        <f t="shared" si="30"/>
        <v>5408.9</v>
      </c>
      <c r="AD146" s="28">
        <f t="shared" si="31"/>
        <v>46.536999999999999</v>
      </c>
      <c r="AE146" s="28">
        <f t="shared" si="37"/>
        <v>116.22794765455444</v>
      </c>
      <c r="AF146" s="31">
        <f t="shared" si="39"/>
        <v>6.9047683350715872E-3</v>
      </c>
      <c r="AJ146" s="110">
        <f t="shared" si="38"/>
        <v>40395</v>
      </c>
      <c r="AK146" s="31">
        <f t="shared" ref="AK146:AK209" si="40">IFERROR(VLOOKUP(AJ146,B:H,7,FALSE),0)</f>
        <v>-1.1999999999999999E-3</v>
      </c>
      <c r="AL146" s="115">
        <f t="shared" ref="AL146:AL209" si="41">IFERROR(VLOOKUP(AJ146,AB:AF,5,FALSE),0)</f>
        <v>-8.0101645065573379E-3</v>
      </c>
      <c r="AM146" s="100"/>
      <c r="BR146" s="18">
        <f t="shared" si="34"/>
        <v>40388</v>
      </c>
      <c r="BS146" s="6">
        <f t="shared" si="35"/>
        <v>-4.1999999999999997E-3</v>
      </c>
      <c r="BT146" s="6">
        <f t="shared" si="36"/>
        <v>2.0999999999999999E-3</v>
      </c>
    </row>
    <row r="147" spans="2:72" ht="14.45">
      <c r="B147" s="110">
        <v>40389</v>
      </c>
      <c r="C147" s="106">
        <v>1101.5999999999999</v>
      </c>
      <c r="D147" s="106">
        <v>1098.4000000000001</v>
      </c>
      <c r="E147" s="106">
        <v>1106.4000000000001</v>
      </c>
      <c r="F147" s="106">
        <v>1088</v>
      </c>
      <c r="G147" s="28"/>
      <c r="H147" s="107">
        <v>1E-4</v>
      </c>
      <c r="K147" s="110">
        <v>40389</v>
      </c>
      <c r="L147" s="106">
        <v>5367.6</v>
      </c>
      <c r="M147" s="106">
        <v>5408.4</v>
      </c>
      <c r="N147" s="106">
        <v>5413.25</v>
      </c>
      <c r="O147" s="106">
        <v>5349.2</v>
      </c>
      <c r="P147" s="28" t="s">
        <v>2758</v>
      </c>
      <c r="Q147" s="107">
        <v>-7.6E-3</v>
      </c>
      <c r="T147" s="110">
        <v>40381</v>
      </c>
      <c r="U147" s="28">
        <v>47.125</v>
      </c>
      <c r="V147">
        <v>47.064999999999998</v>
      </c>
      <c r="W147">
        <v>47.35</v>
      </c>
      <c r="X147">
        <v>46.865000000000002</v>
      </c>
      <c r="Y147" s="19">
        <v>-8.0000000000000004E-4</v>
      </c>
      <c r="AB147" s="110">
        <f t="shared" si="32"/>
        <v>40389</v>
      </c>
      <c r="AC147" s="108">
        <f t="shared" si="30"/>
        <v>5367.6</v>
      </c>
      <c r="AD147" s="28">
        <f t="shared" si="31"/>
        <v>46.405000000000001</v>
      </c>
      <c r="AE147" s="28">
        <f t="shared" si="37"/>
        <v>115.66857019717703</v>
      </c>
      <c r="AF147" s="31">
        <f t="shared" si="39"/>
        <v>-4.8127620651098324E-3</v>
      </c>
      <c r="AJ147" s="110">
        <f t="shared" si="38"/>
        <v>40396</v>
      </c>
      <c r="AK147" s="31">
        <f t="shared" si="40"/>
        <v>-3.7000000000000002E-3</v>
      </c>
      <c r="AL147" s="115">
        <f t="shared" si="41"/>
        <v>7.3035442354929536E-4</v>
      </c>
      <c r="AM147" s="100"/>
      <c r="BR147" s="18">
        <f t="shared" si="34"/>
        <v>40389</v>
      </c>
      <c r="BS147" s="6">
        <f t="shared" si="35"/>
        <v>1E-4</v>
      </c>
      <c r="BT147" s="6">
        <f t="shared" si="36"/>
        <v>-7.6E-3</v>
      </c>
    </row>
    <row r="148" spans="2:72" ht="14.45">
      <c r="B148" s="110">
        <v>40392</v>
      </c>
      <c r="C148" s="106">
        <v>1125.9000000000001</v>
      </c>
      <c r="D148" s="106">
        <v>1107.5</v>
      </c>
      <c r="E148" s="106">
        <v>1127.3</v>
      </c>
      <c r="F148" s="106">
        <v>1107.5</v>
      </c>
      <c r="G148" s="28"/>
      <c r="H148" s="107">
        <v>2.2100000000000002E-2</v>
      </c>
      <c r="K148" s="110">
        <v>40392</v>
      </c>
      <c r="L148" s="106">
        <v>5431.65</v>
      </c>
      <c r="M148" s="106">
        <v>5369.55</v>
      </c>
      <c r="N148" s="106">
        <v>5438.85</v>
      </c>
      <c r="O148" s="106">
        <v>5351.3</v>
      </c>
      <c r="P148" s="28" t="s">
        <v>2759</v>
      </c>
      <c r="Q148" s="107">
        <v>1.1900000000000001E-2</v>
      </c>
      <c r="T148" s="110">
        <v>40382</v>
      </c>
      <c r="U148" s="28">
        <v>46.914999999999999</v>
      </c>
      <c r="V148">
        <v>47.104999999999997</v>
      </c>
      <c r="W148">
        <v>47.104999999999997</v>
      </c>
      <c r="X148">
        <v>46.744999999999997</v>
      </c>
      <c r="Y148" s="19">
        <v>-4.4999999999999997E-3</v>
      </c>
      <c r="AB148" s="110">
        <f t="shared" si="32"/>
        <v>40392</v>
      </c>
      <c r="AC148" s="108">
        <f t="shared" si="30"/>
        <v>5431.65</v>
      </c>
      <c r="AD148" s="28">
        <f t="shared" si="31"/>
        <v>46.244999999999997</v>
      </c>
      <c r="AE148" s="28">
        <f t="shared" si="37"/>
        <v>117.45377878689588</v>
      </c>
      <c r="AF148" s="31">
        <f t="shared" si="39"/>
        <v>1.5433826031355347E-2</v>
      </c>
      <c r="AJ148" s="110">
        <f t="shared" si="38"/>
        <v>40399</v>
      </c>
      <c r="AK148" s="31">
        <f t="shared" si="40"/>
        <v>5.4999999999999997E-3</v>
      </c>
      <c r="AL148" s="115">
        <f t="shared" si="41"/>
        <v>5.5611106315593961E-3</v>
      </c>
      <c r="AM148" s="100"/>
      <c r="BR148" s="18">
        <f t="shared" si="34"/>
        <v>40392</v>
      </c>
      <c r="BS148" s="6">
        <f t="shared" si="35"/>
        <v>2.2100000000000002E-2</v>
      </c>
      <c r="BT148" s="6">
        <f t="shared" si="36"/>
        <v>1.1900000000000001E-2</v>
      </c>
    </row>
    <row r="149" spans="2:72" ht="14.45">
      <c r="B149" s="110">
        <v>40393</v>
      </c>
      <c r="C149" s="106">
        <v>1120.5</v>
      </c>
      <c r="D149" s="106">
        <v>1125.3</v>
      </c>
      <c r="E149" s="106">
        <v>1125.4000000000001</v>
      </c>
      <c r="F149" s="106">
        <v>1116.8</v>
      </c>
      <c r="G149" s="28"/>
      <c r="H149" s="107">
        <v>-4.7999999999999996E-3</v>
      </c>
      <c r="K149" s="110">
        <v>40393</v>
      </c>
      <c r="L149" s="106">
        <v>5439.55</v>
      </c>
      <c r="M149" s="106">
        <v>5432.5</v>
      </c>
      <c r="N149" s="106">
        <v>5459.2</v>
      </c>
      <c r="O149" s="106">
        <v>5426.4</v>
      </c>
      <c r="P149" s="28" t="s">
        <v>2760</v>
      </c>
      <c r="Q149" s="107">
        <v>1.5E-3</v>
      </c>
      <c r="T149" s="110">
        <v>40385</v>
      </c>
      <c r="U149" s="28">
        <v>47.055</v>
      </c>
      <c r="V149">
        <v>46.844999999999999</v>
      </c>
      <c r="W149">
        <v>47.055</v>
      </c>
      <c r="X149">
        <v>46.634999999999998</v>
      </c>
      <c r="Y149" s="19">
        <v>3.0000000000000001E-3</v>
      </c>
      <c r="AB149" s="110">
        <f t="shared" si="32"/>
        <v>40393</v>
      </c>
      <c r="AC149" s="108">
        <f t="shared" si="30"/>
        <v>5439.55</v>
      </c>
      <c r="AD149" s="28">
        <f t="shared" si="31"/>
        <v>46.164999999999999</v>
      </c>
      <c r="AE149" s="28">
        <f t="shared" si="37"/>
        <v>117.82844145998051</v>
      </c>
      <c r="AF149" s="31">
        <f t="shared" si="39"/>
        <v>3.1898733012618585E-3</v>
      </c>
      <c r="AJ149" s="110">
        <f t="shared" si="38"/>
        <v>40400</v>
      </c>
      <c r="AK149" s="31">
        <f t="shared" si="40"/>
        <v>-5.8999999999999999E-3</v>
      </c>
      <c r="AL149" s="115">
        <f t="shared" si="41"/>
        <v>-1.0538184792614036E-2</v>
      </c>
      <c r="AM149" s="100"/>
      <c r="BR149" s="18">
        <f t="shared" si="34"/>
        <v>40393</v>
      </c>
      <c r="BS149" s="6">
        <f t="shared" si="35"/>
        <v>-4.7999999999999996E-3</v>
      </c>
      <c r="BT149" s="6">
        <f t="shared" si="36"/>
        <v>1.5E-3</v>
      </c>
    </row>
    <row r="150" spans="2:72" ht="14.45">
      <c r="B150" s="110">
        <v>40394</v>
      </c>
      <c r="C150" s="106">
        <v>1127.2</v>
      </c>
      <c r="D150" s="106">
        <v>1121.0999999999999</v>
      </c>
      <c r="E150" s="106">
        <v>1128.8</v>
      </c>
      <c r="F150" s="106">
        <v>1119.5</v>
      </c>
      <c r="G150" s="28"/>
      <c r="H150" s="107">
        <v>6.0000000000000001E-3</v>
      </c>
      <c r="K150" s="110">
        <v>40394</v>
      </c>
      <c r="L150" s="106">
        <v>5467.85</v>
      </c>
      <c r="M150" s="106">
        <v>5441.35</v>
      </c>
      <c r="N150" s="106">
        <v>5481.9</v>
      </c>
      <c r="O150" s="106">
        <v>5428.4</v>
      </c>
      <c r="P150" s="28" t="s">
        <v>2761</v>
      </c>
      <c r="Q150" s="107">
        <v>5.1999999999999998E-3</v>
      </c>
      <c r="T150" s="110">
        <v>40386</v>
      </c>
      <c r="U150" s="28">
        <v>46.655000000000001</v>
      </c>
      <c r="V150">
        <v>47.045000000000002</v>
      </c>
      <c r="W150">
        <v>47.045000000000002</v>
      </c>
      <c r="X150">
        <v>46.645000000000003</v>
      </c>
      <c r="Y150" s="19">
        <v>-8.5000000000000006E-3</v>
      </c>
      <c r="AB150" s="110">
        <f t="shared" si="32"/>
        <v>40394</v>
      </c>
      <c r="AC150" s="108">
        <f t="shared" si="30"/>
        <v>5467.85</v>
      </c>
      <c r="AD150" s="28">
        <f t="shared" si="31"/>
        <v>45.89</v>
      </c>
      <c r="AE150" s="28">
        <f t="shared" si="37"/>
        <v>119.15123120505558</v>
      </c>
      <c r="AF150" s="31">
        <f t="shared" si="39"/>
        <v>1.1226404496951226E-2</v>
      </c>
      <c r="AJ150" s="110">
        <f t="shared" si="38"/>
        <v>40401</v>
      </c>
      <c r="AK150" s="31">
        <f t="shared" si="40"/>
        <v>-2.8199999999999999E-2</v>
      </c>
      <c r="AL150" s="115">
        <f t="shared" si="41"/>
        <v>-1.3825776106945242E-2</v>
      </c>
      <c r="AM150" s="100"/>
      <c r="BR150" s="18">
        <f t="shared" si="34"/>
        <v>40394</v>
      </c>
      <c r="BS150" s="6">
        <f t="shared" si="35"/>
        <v>6.0000000000000001E-3</v>
      </c>
      <c r="BT150" s="6">
        <f t="shared" si="36"/>
        <v>5.1999999999999998E-3</v>
      </c>
    </row>
    <row r="151" spans="2:72" ht="14.45">
      <c r="B151" s="110">
        <v>40395</v>
      </c>
      <c r="C151" s="106">
        <v>1125.8</v>
      </c>
      <c r="D151" s="106">
        <v>1125.8</v>
      </c>
      <c r="E151" s="106">
        <v>1126.5999999999999</v>
      </c>
      <c r="F151" s="106">
        <v>1118.8</v>
      </c>
      <c r="G151" s="28"/>
      <c r="H151" s="107">
        <v>-1.1999999999999999E-3</v>
      </c>
      <c r="K151" s="110">
        <v>40395</v>
      </c>
      <c r="L151" s="106">
        <v>5447.1</v>
      </c>
      <c r="M151" s="106">
        <v>5470.15</v>
      </c>
      <c r="N151" s="106">
        <v>5487.15</v>
      </c>
      <c r="O151" s="106">
        <v>5443.1</v>
      </c>
      <c r="P151" s="28" t="s">
        <v>2762</v>
      </c>
      <c r="Q151" s="107">
        <v>-3.8E-3</v>
      </c>
      <c r="T151" s="110">
        <v>40387</v>
      </c>
      <c r="U151" s="28">
        <v>46.76</v>
      </c>
      <c r="V151">
        <v>46.585000000000001</v>
      </c>
      <c r="W151">
        <v>46.8</v>
      </c>
      <c r="X151">
        <v>46.414999999999999</v>
      </c>
      <c r="Y151" s="19">
        <v>2.3E-3</v>
      </c>
      <c r="AB151" s="110">
        <f t="shared" si="32"/>
        <v>40395</v>
      </c>
      <c r="AC151" s="108">
        <f t="shared" si="30"/>
        <v>5447.1</v>
      </c>
      <c r="AD151" s="28">
        <f t="shared" si="31"/>
        <v>46.085000000000001</v>
      </c>
      <c r="AE151" s="28">
        <f t="shared" si="37"/>
        <v>118.19681024194423</v>
      </c>
      <c r="AF151" s="31">
        <f t="shared" si="39"/>
        <v>-8.0101645065573379E-3</v>
      </c>
      <c r="AJ151" s="110">
        <f t="shared" si="38"/>
        <v>40402</v>
      </c>
      <c r="AK151" s="31">
        <f t="shared" si="40"/>
        <v>-5.4000000000000003E-3</v>
      </c>
      <c r="AL151" s="115">
        <f t="shared" si="41"/>
        <v>-2.1543136651682726E-3</v>
      </c>
      <c r="AM151" s="100"/>
      <c r="BR151" s="18">
        <f t="shared" si="34"/>
        <v>40395</v>
      </c>
      <c r="BS151" s="6">
        <f t="shared" si="35"/>
        <v>-1.1999999999999999E-3</v>
      </c>
      <c r="BT151" s="6">
        <f t="shared" si="36"/>
        <v>-3.8E-3</v>
      </c>
    </row>
    <row r="152" spans="2:72" ht="14.45">
      <c r="B152" s="110">
        <v>40396</v>
      </c>
      <c r="C152" s="106">
        <v>1121.5999999999999</v>
      </c>
      <c r="D152" s="106">
        <v>1122.0999999999999</v>
      </c>
      <c r="E152" s="106">
        <v>1123.0999999999999</v>
      </c>
      <c r="F152" s="106">
        <v>1107.2</v>
      </c>
      <c r="G152" s="28"/>
      <c r="H152" s="107">
        <v>-3.7000000000000002E-3</v>
      </c>
      <c r="K152" s="110">
        <v>40396</v>
      </c>
      <c r="L152" s="106">
        <v>5439.25</v>
      </c>
      <c r="M152" s="106">
        <v>5448.25</v>
      </c>
      <c r="N152" s="106">
        <v>5471.9</v>
      </c>
      <c r="O152" s="106">
        <v>5431.35</v>
      </c>
      <c r="P152" s="28" t="s">
        <v>2763</v>
      </c>
      <c r="Q152" s="107">
        <v>-1.4E-3</v>
      </c>
      <c r="T152" s="110">
        <v>40388</v>
      </c>
      <c r="U152" s="28">
        <v>46.536999999999999</v>
      </c>
      <c r="V152">
        <v>46.634999999999998</v>
      </c>
      <c r="W152">
        <v>46.755000000000003</v>
      </c>
      <c r="X152">
        <v>46.325000000000003</v>
      </c>
      <c r="Y152" s="19">
        <v>-4.7999999999999996E-3</v>
      </c>
      <c r="AB152" s="110">
        <f t="shared" si="32"/>
        <v>40396</v>
      </c>
      <c r="AC152" s="108">
        <f t="shared" si="30"/>
        <v>5439.25</v>
      </c>
      <c r="AD152" s="28">
        <f t="shared" si="31"/>
        <v>45.984999999999999</v>
      </c>
      <c r="AE152" s="28">
        <f t="shared" si="37"/>
        <v>118.28313580515386</v>
      </c>
      <c r="AF152" s="31">
        <f t="shared" si="39"/>
        <v>7.3035442354929536E-4</v>
      </c>
      <c r="AJ152" s="110">
        <f t="shared" si="38"/>
        <v>40403</v>
      </c>
      <c r="AK152" s="31">
        <f t="shared" si="40"/>
        <v>-4.1000000000000003E-3</v>
      </c>
      <c r="AL152" s="115">
        <f t="shared" si="41"/>
        <v>9.7121901786776377E-3</v>
      </c>
      <c r="AM152" s="100"/>
      <c r="BR152" s="18">
        <f t="shared" si="34"/>
        <v>40396</v>
      </c>
      <c r="BS152" s="6">
        <f t="shared" si="35"/>
        <v>-3.7000000000000002E-3</v>
      </c>
      <c r="BT152" s="6">
        <f t="shared" si="36"/>
        <v>-1.4E-3</v>
      </c>
    </row>
    <row r="153" spans="2:72" ht="14.45">
      <c r="B153" s="110">
        <v>40399</v>
      </c>
      <c r="C153" s="106">
        <v>1127.8</v>
      </c>
      <c r="D153" s="106">
        <v>1122.8</v>
      </c>
      <c r="E153" s="106">
        <v>1129.2</v>
      </c>
      <c r="F153" s="106">
        <v>1120.9000000000001</v>
      </c>
      <c r="G153" s="28"/>
      <c r="H153" s="107">
        <v>5.4999999999999997E-3</v>
      </c>
      <c r="K153" s="110">
        <v>40399</v>
      </c>
      <c r="L153" s="106">
        <v>5486.15</v>
      </c>
      <c r="M153" s="106">
        <v>5439.8</v>
      </c>
      <c r="N153" s="106">
        <v>5492.3</v>
      </c>
      <c r="O153" s="106">
        <v>5433.25</v>
      </c>
      <c r="P153" s="28" t="s">
        <v>2764</v>
      </c>
      <c r="Q153" s="107">
        <v>8.6E-3</v>
      </c>
      <c r="T153" s="110">
        <v>40389</v>
      </c>
      <c r="U153" s="28">
        <v>46.405000000000001</v>
      </c>
      <c r="V153">
        <v>46.405000000000001</v>
      </c>
      <c r="W153">
        <v>46.615000000000002</v>
      </c>
      <c r="X153">
        <v>46.314999999999998</v>
      </c>
      <c r="Y153" s="19">
        <v>-2.8E-3</v>
      </c>
      <c r="AB153" s="110">
        <f t="shared" si="32"/>
        <v>40399</v>
      </c>
      <c r="AC153" s="108">
        <f t="shared" si="30"/>
        <v>5486.15</v>
      </c>
      <c r="AD153" s="28">
        <f t="shared" si="31"/>
        <v>46.125</v>
      </c>
      <c r="AE153" s="28">
        <f t="shared" si="37"/>
        <v>118.94092140921408</v>
      </c>
      <c r="AF153" s="31">
        <f t="shared" si="39"/>
        <v>5.5611106315593961E-3</v>
      </c>
      <c r="AJ153" s="110">
        <f t="shared" si="38"/>
        <v>40406</v>
      </c>
      <c r="AK153" s="31">
        <f t="shared" si="40"/>
        <v>2.0000000000000001E-4</v>
      </c>
      <c r="AL153" s="115">
        <f t="shared" si="41"/>
        <v>-9.9155806348906195E-3</v>
      </c>
      <c r="AM153" s="100"/>
      <c r="BR153" s="18">
        <f t="shared" si="34"/>
        <v>40399</v>
      </c>
      <c r="BS153" s="6">
        <f t="shared" si="35"/>
        <v>5.4999999999999997E-3</v>
      </c>
      <c r="BT153" s="6">
        <f t="shared" si="36"/>
        <v>8.6E-3</v>
      </c>
    </row>
    <row r="154" spans="2:72" ht="14.45">
      <c r="B154" s="110">
        <v>40400</v>
      </c>
      <c r="C154" s="106">
        <v>1121.0999999999999</v>
      </c>
      <c r="D154" s="106">
        <v>1122.9000000000001</v>
      </c>
      <c r="E154" s="106">
        <v>1127.2</v>
      </c>
      <c r="F154" s="106">
        <v>1111.5999999999999</v>
      </c>
      <c r="G154" s="28"/>
      <c r="H154" s="107">
        <v>-5.8999999999999999E-3</v>
      </c>
      <c r="K154" s="110">
        <v>40400</v>
      </c>
      <c r="L154" s="106">
        <v>5460.7</v>
      </c>
      <c r="M154" s="106">
        <v>5486.8</v>
      </c>
      <c r="N154" s="106">
        <v>5491.45</v>
      </c>
      <c r="O154" s="106">
        <v>5445.35</v>
      </c>
      <c r="P154" s="28" t="s">
        <v>2765</v>
      </c>
      <c r="Q154" s="107">
        <v>-4.5999999999999999E-3</v>
      </c>
      <c r="T154" s="110">
        <v>40392</v>
      </c>
      <c r="U154" s="28">
        <v>46.244999999999997</v>
      </c>
      <c r="V154">
        <v>46.325000000000003</v>
      </c>
      <c r="W154">
        <v>46.325000000000003</v>
      </c>
      <c r="X154">
        <v>46.094999999999999</v>
      </c>
      <c r="Y154" s="19">
        <v>-3.3999999999999998E-3</v>
      </c>
      <c r="AB154" s="110">
        <f t="shared" si="32"/>
        <v>40400</v>
      </c>
      <c r="AC154" s="108">
        <f t="shared" si="30"/>
        <v>5460.7</v>
      </c>
      <c r="AD154" s="28">
        <f t="shared" si="31"/>
        <v>46.4</v>
      </c>
      <c r="AE154" s="28">
        <f t="shared" si="37"/>
        <v>117.6875</v>
      </c>
      <c r="AF154" s="31">
        <f t="shared" si="39"/>
        <v>-1.0538184792614036E-2</v>
      </c>
      <c r="AJ154" s="110">
        <f t="shared" si="38"/>
        <v>40407</v>
      </c>
      <c r="AK154" s="31">
        <f t="shared" si="40"/>
        <v>1.21E-2</v>
      </c>
      <c r="AL154" s="115">
        <f t="shared" si="41"/>
        <v>2.554503348779491E-3</v>
      </c>
      <c r="AM154" s="100"/>
      <c r="BR154" s="18">
        <f t="shared" si="34"/>
        <v>40400</v>
      </c>
      <c r="BS154" s="6">
        <f t="shared" si="35"/>
        <v>-5.8999999999999999E-3</v>
      </c>
      <c r="BT154" s="6">
        <f t="shared" si="36"/>
        <v>-4.5999999999999999E-3</v>
      </c>
    </row>
    <row r="155" spans="2:72" ht="14.45">
      <c r="B155" s="110">
        <v>40401</v>
      </c>
      <c r="C155" s="106">
        <v>1089.5</v>
      </c>
      <c r="D155" s="106">
        <v>1116.9000000000001</v>
      </c>
      <c r="E155" s="106">
        <v>1116.9000000000001</v>
      </c>
      <c r="F155" s="106">
        <v>1088.5</v>
      </c>
      <c r="G155" s="28"/>
      <c r="H155" s="107">
        <v>-2.8199999999999999E-2</v>
      </c>
      <c r="K155" s="110">
        <v>40401</v>
      </c>
      <c r="L155" s="106">
        <v>5420.6</v>
      </c>
      <c r="M155" s="106">
        <v>5460.7</v>
      </c>
      <c r="N155" s="106">
        <v>5474.6</v>
      </c>
      <c r="O155" s="106">
        <v>5412</v>
      </c>
      <c r="P155" s="28" t="s">
        <v>2766</v>
      </c>
      <c r="Q155" s="107">
        <v>-7.3000000000000001E-3</v>
      </c>
      <c r="T155" s="110">
        <v>40393</v>
      </c>
      <c r="U155" s="28">
        <v>46.164999999999999</v>
      </c>
      <c r="V155">
        <v>46.085000000000001</v>
      </c>
      <c r="W155">
        <v>46.244999999999997</v>
      </c>
      <c r="X155">
        <v>45.814999999999998</v>
      </c>
      <c r="Y155" s="19">
        <v>-1.6999999999999999E-3</v>
      </c>
      <c r="AB155" s="110">
        <f t="shared" si="32"/>
        <v>40401</v>
      </c>
      <c r="AC155" s="108">
        <f t="shared" ref="AC155:AC218" si="42">IFERROR(VLOOKUP(AB155,K:Q,2,FALSE),0)</f>
        <v>5420.6</v>
      </c>
      <c r="AD155" s="28">
        <f t="shared" ref="AD155:AD218" si="43">VLOOKUP(AB155,T:Y,2,FALSE)</f>
        <v>46.704999999999998</v>
      </c>
      <c r="AE155" s="28">
        <f t="shared" si="37"/>
        <v>116.06037897441388</v>
      </c>
      <c r="AF155" s="31">
        <f t="shared" si="39"/>
        <v>-1.3825776106945242E-2</v>
      </c>
      <c r="AJ155" s="110">
        <f t="shared" si="38"/>
        <v>40408</v>
      </c>
      <c r="AK155" s="31">
        <f t="shared" si="40"/>
        <v>1.6000000000000001E-3</v>
      </c>
      <c r="AL155" s="115">
        <f t="shared" si="41"/>
        <v>1.385309675045554E-2</v>
      </c>
      <c r="AM155" s="100"/>
      <c r="BR155" s="18">
        <f t="shared" si="34"/>
        <v>40401</v>
      </c>
      <c r="BS155" s="6">
        <f t="shared" si="35"/>
        <v>-2.8199999999999999E-2</v>
      </c>
      <c r="BT155" s="6">
        <f t="shared" si="36"/>
        <v>-7.3000000000000001E-3</v>
      </c>
    </row>
    <row r="156" spans="2:72" ht="14.45">
      <c r="B156" s="110">
        <v>40402</v>
      </c>
      <c r="C156" s="106">
        <v>1083.5999999999999</v>
      </c>
      <c r="D156" s="106">
        <v>1081.5</v>
      </c>
      <c r="E156" s="106">
        <v>1086.7</v>
      </c>
      <c r="F156" s="106">
        <v>1076.7</v>
      </c>
      <c r="G156" s="28"/>
      <c r="H156" s="107">
        <v>-5.4000000000000003E-3</v>
      </c>
      <c r="K156" s="110">
        <v>40402</v>
      </c>
      <c r="L156" s="106">
        <v>5416.45</v>
      </c>
      <c r="M156" s="106">
        <v>5418.7</v>
      </c>
      <c r="N156" s="106">
        <v>5431.1</v>
      </c>
      <c r="O156" s="106">
        <v>5372.45</v>
      </c>
      <c r="P156" s="28" t="s">
        <v>2767</v>
      </c>
      <c r="Q156" s="107">
        <v>-8.0000000000000004E-4</v>
      </c>
      <c r="T156" s="110">
        <v>40394</v>
      </c>
      <c r="U156" s="28">
        <v>45.89</v>
      </c>
      <c r="V156">
        <v>46.05</v>
      </c>
      <c r="W156">
        <v>46.314999999999998</v>
      </c>
      <c r="X156">
        <v>45.76</v>
      </c>
      <c r="Y156" s="19">
        <v>-6.0000000000000001E-3</v>
      </c>
      <c r="AB156" s="110">
        <f t="shared" ref="AB156:AB219" si="44">VLOOKUP(K156,T:Y,1,FALSE)</f>
        <v>40402</v>
      </c>
      <c r="AC156" s="108">
        <f t="shared" si="42"/>
        <v>5416.45</v>
      </c>
      <c r="AD156" s="28">
        <f t="shared" si="43"/>
        <v>46.77</v>
      </c>
      <c r="AE156" s="28">
        <f t="shared" si="37"/>
        <v>115.81034851400469</v>
      </c>
      <c r="AF156" s="31">
        <f t="shared" si="39"/>
        <v>-2.1543136651682726E-3</v>
      </c>
      <c r="AJ156" s="110">
        <f t="shared" si="38"/>
        <v>40409</v>
      </c>
      <c r="AK156" s="31">
        <f t="shared" si="40"/>
        <v>-1.7000000000000001E-2</v>
      </c>
      <c r="AL156" s="115">
        <f t="shared" si="41"/>
        <v>1.2163968307656425E-2</v>
      </c>
      <c r="AM156" s="100"/>
      <c r="BR156" s="18">
        <f t="shared" si="34"/>
        <v>40402</v>
      </c>
      <c r="BS156" s="6">
        <f t="shared" si="35"/>
        <v>-5.4000000000000003E-3</v>
      </c>
      <c r="BT156" s="6">
        <f t="shared" si="36"/>
        <v>-8.0000000000000004E-4</v>
      </c>
    </row>
    <row r="157" spans="2:72" ht="14.45">
      <c r="B157" s="110">
        <v>40403</v>
      </c>
      <c r="C157" s="106">
        <v>1079.2</v>
      </c>
      <c r="D157" s="106">
        <v>1082.2</v>
      </c>
      <c r="E157" s="106">
        <v>1086.2</v>
      </c>
      <c r="F157" s="106">
        <v>1079</v>
      </c>
      <c r="G157" s="28"/>
      <c r="H157" s="107">
        <v>-4.1000000000000003E-3</v>
      </c>
      <c r="K157" s="110">
        <v>40403</v>
      </c>
      <c r="L157" s="106">
        <v>5452.1</v>
      </c>
      <c r="M157" s="106">
        <v>5420.65</v>
      </c>
      <c r="N157" s="106">
        <v>5476.5</v>
      </c>
      <c r="O157" s="106">
        <v>5415.5</v>
      </c>
      <c r="P157" s="28" t="s">
        <v>2768</v>
      </c>
      <c r="Q157" s="107">
        <v>6.6E-3</v>
      </c>
      <c r="T157" s="110">
        <v>40395</v>
      </c>
      <c r="U157" s="28">
        <v>46.085000000000001</v>
      </c>
      <c r="V157">
        <v>45.905000000000001</v>
      </c>
      <c r="W157">
        <v>46.29</v>
      </c>
      <c r="X157">
        <v>45.734999999999999</v>
      </c>
      <c r="Y157" s="19">
        <v>4.1999999999999997E-3</v>
      </c>
      <c r="AB157" s="110">
        <f t="shared" si="44"/>
        <v>40403</v>
      </c>
      <c r="AC157" s="108">
        <f t="shared" si="42"/>
        <v>5452.1</v>
      </c>
      <c r="AD157" s="28">
        <f t="shared" si="43"/>
        <v>46.625</v>
      </c>
      <c r="AE157" s="28">
        <f t="shared" si="37"/>
        <v>116.93512064343165</v>
      </c>
      <c r="AF157" s="31">
        <f t="shared" si="39"/>
        <v>9.7121901786776377E-3</v>
      </c>
      <c r="AJ157" s="110">
        <f t="shared" si="38"/>
        <v>40410</v>
      </c>
      <c r="AK157" s="31">
        <f t="shared" si="40"/>
        <v>-3.5999999999999999E-3</v>
      </c>
      <c r="AL157" s="115">
        <f t="shared" si="41"/>
        <v>-3.9081295182348263E-3</v>
      </c>
      <c r="AM157" s="100"/>
      <c r="BR157" s="18">
        <f t="shared" si="34"/>
        <v>40403</v>
      </c>
      <c r="BS157" s="6">
        <f t="shared" si="35"/>
        <v>-4.1000000000000003E-3</v>
      </c>
      <c r="BT157" s="6">
        <f t="shared" si="36"/>
        <v>6.6E-3</v>
      </c>
    </row>
    <row r="158" spans="2:72" ht="14.45">
      <c r="B158" s="110">
        <v>40406</v>
      </c>
      <c r="C158" s="106">
        <v>1079.4000000000001</v>
      </c>
      <c r="D158" s="106">
        <v>1077.5</v>
      </c>
      <c r="E158" s="106">
        <v>1082.5999999999999</v>
      </c>
      <c r="F158" s="106">
        <v>1069.5</v>
      </c>
      <c r="G158" s="28"/>
      <c r="H158" s="107">
        <v>2.0000000000000001E-4</v>
      </c>
      <c r="K158" s="110">
        <v>40406</v>
      </c>
      <c r="L158" s="106">
        <v>5418.3</v>
      </c>
      <c r="M158" s="106">
        <v>5452.1</v>
      </c>
      <c r="N158" s="106">
        <v>5465.25</v>
      </c>
      <c r="O158" s="106">
        <v>5397.4</v>
      </c>
      <c r="P158" s="28" t="s">
        <v>2769</v>
      </c>
      <c r="Q158" s="107">
        <v>-6.1999999999999998E-3</v>
      </c>
      <c r="T158" s="110">
        <v>40396</v>
      </c>
      <c r="U158" s="28">
        <v>45.984999999999999</v>
      </c>
      <c r="V158">
        <v>45.994999999999997</v>
      </c>
      <c r="W158">
        <v>46.203000000000003</v>
      </c>
      <c r="X158">
        <v>45.755000000000003</v>
      </c>
      <c r="Y158" s="19">
        <v>-2.2000000000000001E-3</v>
      </c>
      <c r="AB158" s="110">
        <f t="shared" si="44"/>
        <v>40406</v>
      </c>
      <c r="AC158" s="108">
        <f t="shared" si="42"/>
        <v>5418.3</v>
      </c>
      <c r="AD158" s="28">
        <f t="shared" si="43"/>
        <v>46.8</v>
      </c>
      <c r="AE158" s="28">
        <f t="shared" si="37"/>
        <v>115.77564102564104</v>
      </c>
      <c r="AF158" s="31">
        <f t="shared" si="39"/>
        <v>-9.9155806348906195E-3</v>
      </c>
      <c r="AJ158" s="110">
        <f t="shared" si="38"/>
        <v>40413</v>
      </c>
      <c r="AK158" s="31">
        <f t="shared" si="40"/>
        <v>-4.0000000000000001E-3</v>
      </c>
      <c r="AL158" s="115">
        <f t="shared" si="41"/>
        <v>1.678765804195459E-3</v>
      </c>
      <c r="AM158" s="100"/>
      <c r="BR158" s="18">
        <f t="shared" si="34"/>
        <v>40406</v>
      </c>
      <c r="BS158" s="6">
        <f t="shared" si="35"/>
        <v>2.0000000000000001E-4</v>
      </c>
      <c r="BT158" s="6">
        <f t="shared" si="36"/>
        <v>-6.1999999999999998E-3</v>
      </c>
    </row>
    <row r="159" spans="2:72" ht="14.45">
      <c r="B159" s="110">
        <v>40407</v>
      </c>
      <c r="C159" s="106">
        <v>1092.5</v>
      </c>
      <c r="D159" s="106">
        <v>1081.2</v>
      </c>
      <c r="E159" s="106">
        <v>1100.0999999999999</v>
      </c>
      <c r="F159" s="106">
        <v>1081.2</v>
      </c>
      <c r="G159" s="28"/>
      <c r="H159" s="107">
        <v>1.21E-2</v>
      </c>
      <c r="K159" s="110">
        <v>40407</v>
      </c>
      <c r="L159" s="106">
        <v>5414.15</v>
      </c>
      <c r="M159" s="106">
        <v>5422.15</v>
      </c>
      <c r="N159" s="106">
        <v>5443.55</v>
      </c>
      <c r="O159" s="106">
        <v>5408.8</v>
      </c>
      <c r="P159" s="28" t="s">
        <v>2770</v>
      </c>
      <c r="Q159" s="107">
        <v>-8.0000000000000004E-4</v>
      </c>
      <c r="T159" s="110">
        <v>40399</v>
      </c>
      <c r="U159" s="28">
        <v>46.125</v>
      </c>
      <c r="V159">
        <v>45.884999999999998</v>
      </c>
      <c r="W159">
        <v>46.155000000000001</v>
      </c>
      <c r="X159">
        <v>45.734999999999999</v>
      </c>
      <c r="Y159" s="19">
        <v>3.0000000000000001E-3</v>
      </c>
      <c r="AB159" s="110">
        <f t="shared" si="44"/>
        <v>40407</v>
      </c>
      <c r="AC159" s="108">
        <f t="shared" si="42"/>
        <v>5414.15</v>
      </c>
      <c r="AD159" s="28">
        <f t="shared" si="43"/>
        <v>46.645000000000003</v>
      </c>
      <c r="AE159" s="28">
        <f t="shared" si="37"/>
        <v>116.07139028834814</v>
      </c>
      <c r="AF159" s="31">
        <f t="shared" si="39"/>
        <v>2.554503348779491E-3</v>
      </c>
      <c r="AJ159" s="110">
        <f t="shared" si="38"/>
        <v>40414</v>
      </c>
      <c r="AK159" s="31">
        <f t="shared" si="40"/>
        <v>-1.4500000000000001E-2</v>
      </c>
      <c r="AL159" s="115">
        <f t="shared" si="41"/>
        <v>-1.2431753367871834E-2</v>
      </c>
      <c r="AM159" s="100"/>
      <c r="BR159" s="18">
        <f t="shared" si="34"/>
        <v>40407</v>
      </c>
      <c r="BS159" s="6">
        <f t="shared" si="35"/>
        <v>1.21E-2</v>
      </c>
      <c r="BT159" s="6">
        <f t="shared" si="36"/>
        <v>-8.0000000000000004E-4</v>
      </c>
    </row>
    <row r="160" spans="2:72" ht="14.45">
      <c r="B160" s="110">
        <v>40408</v>
      </c>
      <c r="C160" s="106">
        <v>1094.2</v>
      </c>
      <c r="D160" s="106">
        <v>1092.0999999999999</v>
      </c>
      <c r="E160" s="106">
        <v>1099.8</v>
      </c>
      <c r="F160" s="106">
        <v>1085.8</v>
      </c>
      <c r="G160" s="28"/>
      <c r="H160" s="107">
        <v>1.6000000000000001E-3</v>
      </c>
      <c r="K160" s="110">
        <v>40408</v>
      </c>
      <c r="L160" s="106">
        <v>5479.15</v>
      </c>
      <c r="M160" s="106">
        <v>5416.25</v>
      </c>
      <c r="N160" s="106">
        <v>5487.95</v>
      </c>
      <c r="O160" s="106">
        <v>5416.25</v>
      </c>
      <c r="P160" s="28" t="s">
        <v>2771</v>
      </c>
      <c r="Q160" s="107">
        <v>1.2E-2</v>
      </c>
      <c r="T160" s="110">
        <v>40400</v>
      </c>
      <c r="U160" s="28">
        <v>46.4</v>
      </c>
      <c r="V160">
        <v>45.99</v>
      </c>
      <c r="W160">
        <v>46.435000000000002</v>
      </c>
      <c r="X160">
        <v>45.76</v>
      </c>
      <c r="Y160" s="19">
        <v>6.0000000000000001E-3</v>
      </c>
      <c r="AB160" s="110">
        <f t="shared" si="44"/>
        <v>40408</v>
      </c>
      <c r="AC160" s="108">
        <f t="shared" si="42"/>
        <v>5479.15</v>
      </c>
      <c r="AD160" s="28">
        <f t="shared" si="43"/>
        <v>46.56</v>
      </c>
      <c r="AE160" s="28">
        <f t="shared" si="37"/>
        <v>117.6793384879725</v>
      </c>
      <c r="AF160" s="31">
        <f t="shared" si="39"/>
        <v>1.385309675045554E-2</v>
      </c>
      <c r="AJ160" s="110">
        <f t="shared" si="38"/>
        <v>40415</v>
      </c>
      <c r="AK160" s="31">
        <f t="shared" si="40"/>
        <v>3.2000000000000002E-3</v>
      </c>
      <c r="AL160" s="115">
        <f t="shared" si="41"/>
        <v>-7.7655265117800854E-3</v>
      </c>
      <c r="AM160" s="100"/>
      <c r="BR160" s="18">
        <f t="shared" si="34"/>
        <v>40408</v>
      </c>
      <c r="BS160" s="6">
        <f t="shared" si="35"/>
        <v>1.6000000000000001E-3</v>
      </c>
      <c r="BT160" s="6">
        <f t="shared" si="36"/>
        <v>1.2E-2</v>
      </c>
    </row>
    <row r="161" spans="2:72" ht="14.45">
      <c r="B161" s="110">
        <v>40409</v>
      </c>
      <c r="C161" s="106">
        <v>1075.5999999999999</v>
      </c>
      <c r="D161" s="106">
        <v>1092.4000000000001</v>
      </c>
      <c r="E161" s="106">
        <v>1092.4000000000001</v>
      </c>
      <c r="F161" s="106">
        <v>1070.7</v>
      </c>
      <c r="G161" s="28"/>
      <c r="H161" s="107">
        <v>-1.7000000000000001E-2</v>
      </c>
      <c r="K161" s="110">
        <v>40409</v>
      </c>
      <c r="L161" s="106">
        <v>5540.2</v>
      </c>
      <c r="M161" s="106">
        <v>5478.25</v>
      </c>
      <c r="N161" s="106">
        <v>5544.7</v>
      </c>
      <c r="O161" s="106">
        <v>5478.1</v>
      </c>
      <c r="P161" s="28" t="s">
        <v>2772</v>
      </c>
      <c r="Q161" s="107">
        <v>1.11E-2</v>
      </c>
      <c r="T161" s="110">
        <v>40401</v>
      </c>
      <c r="U161" s="28">
        <v>46.704999999999998</v>
      </c>
      <c r="V161">
        <v>46.244999999999997</v>
      </c>
      <c r="W161">
        <v>46.71</v>
      </c>
      <c r="X161">
        <v>46.055</v>
      </c>
      <c r="Y161" s="19">
        <v>6.6E-3</v>
      </c>
      <c r="AB161" s="110">
        <f t="shared" si="44"/>
        <v>40409</v>
      </c>
      <c r="AC161" s="108">
        <f t="shared" si="42"/>
        <v>5540.2</v>
      </c>
      <c r="AD161" s="28">
        <f t="shared" si="43"/>
        <v>46.512999999999998</v>
      </c>
      <c r="AE161" s="28">
        <f t="shared" si="37"/>
        <v>119.11078623180616</v>
      </c>
      <c r="AF161" s="31">
        <f t="shared" si="39"/>
        <v>1.2163968307656425E-2</v>
      </c>
      <c r="AJ161" s="110">
        <f t="shared" si="38"/>
        <v>40416</v>
      </c>
      <c r="AK161" s="31">
        <f t="shared" si="40"/>
        <v>-7.7000000000000002E-3</v>
      </c>
      <c r="AL161" s="115">
        <f t="shared" si="41"/>
        <v>4.1312260052022154E-3</v>
      </c>
      <c r="AM161" s="100"/>
      <c r="BR161" s="18">
        <f t="shared" si="34"/>
        <v>40409</v>
      </c>
      <c r="BS161" s="6">
        <f t="shared" si="35"/>
        <v>-1.7000000000000001E-2</v>
      </c>
      <c r="BT161" s="6">
        <f t="shared" si="36"/>
        <v>1.11E-2</v>
      </c>
    </row>
    <row r="162" spans="2:72" ht="14.45">
      <c r="B162" s="110">
        <v>40410</v>
      </c>
      <c r="C162" s="106">
        <v>1071.7</v>
      </c>
      <c r="D162" s="106">
        <v>1075.5999999999999</v>
      </c>
      <c r="E162" s="106">
        <v>1075.5999999999999</v>
      </c>
      <c r="F162" s="106">
        <v>1063.9000000000001</v>
      </c>
      <c r="G162" s="28"/>
      <c r="H162" s="107">
        <v>-3.5999999999999999E-3</v>
      </c>
      <c r="K162" s="110">
        <v>40410</v>
      </c>
      <c r="L162" s="106">
        <v>5530.65</v>
      </c>
      <c r="M162" s="106">
        <v>5540.8</v>
      </c>
      <c r="N162" s="106">
        <v>5546.6</v>
      </c>
      <c r="O162" s="106">
        <v>5513.35</v>
      </c>
      <c r="P162" s="28" t="s">
        <v>2773</v>
      </c>
      <c r="Q162" s="107">
        <v>-1.6999999999999999E-3</v>
      </c>
      <c r="T162" s="110">
        <v>40402</v>
      </c>
      <c r="U162" s="28">
        <v>46.77</v>
      </c>
      <c r="V162">
        <v>46.575000000000003</v>
      </c>
      <c r="W162">
        <v>47.034999999999997</v>
      </c>
      <c r="X162">
        <v>46.414999999999999</v>
      </c>
      <c r="Y162" s="19">
        <v>1.4E-3</v>
      </c>
      <c r="AB162" s="110">
        <f t="shared" si="44"/>
        <v>40410</v>
      </c>
      <c r="AC162" s="108">
        <f t="shared" si="42"/>
        <v>5530.65</v>
      </c>
      <c r="AD162" s="28">
        <f t="shared" si="43"/>
        <v>46.615000000000002</v>
      </c>
      <c r="AE162" s="28">
        <f t="shared" si="37"/>
        <v>118.64528585219348</v>
      </c>
      <c r="AF162" s="31">
        <f t="shared" si="39"/>
        <v>-3.9081295182348263E-3</v>
      </c>
      <c r="AJ162" s="110">
        <f t="shared" si="38"/>
        <v>40417</v>
      </c>
      <c r="AK162" s="31">
        <f t="shared" si="40"/>
        <v>1.66E-2</v>
      </c>
      <c r="AL162" s="115">
        <f t="shared" si="41"/>
        <v>-1.1894320118299273E-2</v>
      </c>
      <c r="AM162" s="100"/>
      <c r="BR162" s="18">
        <f t="shared" si="34"/>
        <v>40410</v>
      </c>
      <c r="BS162" s="6">
        <f t="shared" si="35"/>
        <v>-3.5999999999999999E-3</v>
      </c>
      <c r="BT162" s="6">
        <f t="shared" si="36"/>
        <v>-1.6999999999999999E-3</v>
      </c>
    </row>
    <row r="163" spans="2:72" ht="14.45">
      <c r="B163" s="110">
        <v>40413</v>
      </c>
      <c r="C163" s="106">
        <v>1067.4000000000001</v>
      </c>
      <c r="D163" s="106">
        <v>1073.4000000000001</v>
      </c>
      <c r="E163" s="106">
        <v>1081.5999999999999</v>
      </c>
      <c r="F163" s="106">
        <v>1067.0999999999999</v>
      </c>
      <c r="G163" s="28"/>
      <c r="H163" s="107">
        <v>-4.0000000000000001E-3</v>
      </c>
      <c r="K163" s="110">
        <v>40413</v>
      </c>
      <c r="L163" s="106">
        <v>5543.5</v>
      </c>
      <c r="M163" s="106">
        <v>5531.15</v>
      </c>
      <c r="N163" s="106">
        <v>5549.8</v>
      </c>
      <c r="O163" s="106">
        <v>5519.4</v>
      </c>
      <c r="P163" s="28" t="s">
        <v>2774</v>
      </c>
      <c r="Q163" s="107">
        <v>2.3E-3</v>
      </c>
      <c r="T163" s="110">
        <v>40403</v>
      </c>
      <c r="U163" s="28">
        <v>46.625</v>
      </c>
      <c r="V163">
        <v>46.645000000000003</v>
      </c>
      <c r="W163">
        <v>46.835000000000001</v>
      </c>
      <c r="X163">
        <v>46.375</v>
      </c>
      <c r="Y163" s="19">
        <v>-3.0999999999999999E-3</v>
      </c>
      <c r="AB163" s="110">
        <f t="shared" si="44"/>
        <v>40413</v>
      </c>
      <c r="AC163" s="108">
        <f t="shared" si="42"/>
        <v>5543.5</v>
      </c>
      <c r="AD163" s="28">
        <f t="shared" si="43"/>
        <v>46.645000000000003</v>
      </c>
      <c r="AE163" s="28">
        <f t="shared" si="37"/>
        <v>118.84446350091113</v>
      </c>
      <c r="AF163" s="31">
        <f t="shared" si="39"/>
        <v>1.678765804195459E-3</v>
      </c>
      <c r="AJ163" s="110">
        <f t="shared" si="38"/>
        <v>40420</v>
      </c>
      <c r="AK163" s="31">
        <f t="shared" si="40"/>
        <v>-1.47E-2</v>
      </c>
      <c r="AL163" s="115">
        <f t="shared" si="41"/>
        <v>-9.9289392525880871E-4</v>
      </c>
      <c r="AM163" s="100"/>
      <c r="BR163" s="18">
        <f t="shared" si="34"/>
        <v>40413</v>
      </c>
      <c r="BS163" s="6">
        <f t="shared" si="35"/>
        <v>-4.0000000000000001E-3</v>
      </c>
      <c r="BT163" s="6">
        <f t="shared" si="36"/>
        <v>2.3E-3</v>
      </c>
    </row>
    <row r="164" spans="2:72" ht="14.45">
      <c r="B164" s="110">
        <v>40414</v>
      </c>
      <c r="C164" s="106">
        <v>1051.9000000000001</v>
      </c>
      <c r="D164" s="106">
        <v>1063.2</v>
      </c>
      <c r="E164" s="106">
        <v>1063.2</v>
      </c>
      <c r="F164" s="106">
        <v>1046.7</v>
      </c>
      <c r="G164" s="28"/>
      <c r="H164" s="107">
        <v>-1.4500000000000001E-2</v>
      </c>
      <c r="K164" s="110">
        <v>40414</v>
      </c>
      <c r="L164" s="106">
        <v>5505.1</v>
      </c>
      <c r="M164" s="106">
        <v>5541.1</v>
      </c>
      <c r="N164" s="106">
        <v>5547.25</v>
      </c>
      <c r="O164" s="106">
        <v>5488.45</v>
      </c>
      <c r="P164" s="28" t="s">
        <v>2775</v>
      </c>
      <c r="Q164" s="107">
        <v>-6.8999999999999999E-3</v>
      </c>
      <c r="T164" s="110">
        <v>40406</v>
      </c>
      <c r="U164" s="28">
        <v>46.8</v>
      </c>
      <c r="V164">
        <v>46.545000000000002</v>
      </c>
      <c r="W164">
        <v>46.895000000000003</v>
      </c>
      <c r="X164">
        <v>46.375</v>
      </c>
      <c r="Y164" s="19">
        <v>3.8E-3</v>
      </c>
      <c r="AB164" s="110">
        <f t="shared" si="44"/>
        <v>40414</v>
      </c>
      <c r="AC164" s="108">
        <f t="shared" si="42"/>
        <v>5505.1</v>
      </c>
      <c r="AD164" s="28">
        <f t="shared" si="43"/>
        <v>46.905000000000001</v>
      </c>
      <c r="AE164" s="28">
        <f t="shared" si="37"/>
        <v>117.36701844153076</v>
      </c>
      <c r="AF164" s="31">
        <f t="shared" si="39"/>
        <v>-1.2431753367871834E-2</v>
      </c>
      <c r="AJ164" s="110">
        <f t="shared" ref="AJ164:AJ170" si="45">VLOOKUP(B169,AB:AF,1,FALSE)</f>
        <v>40421</v>
      </c>
      <c r="AK164" s="31">
        <f t="shared" si="40"/>
        <v>4.0000000000000002E-4</v>
      </c>
      <c r="AL164" s="115">
        <f t="shared" si="41"/>
        <v>-5.5891735962694256E-3</v>
      </c>
      <c r="AM164" s="100"/>
      <c r="BR164" s="18">
        <f t="shared" si="34"/>
        <v>40414</v>
      </c>
      <c r="BS164" s="6">
        <f t="shared" si="35"/>
        <v>-1.4500000000000001E-2</v>
      </c>
      <c r="BT164" s="6">
        <f t="shared" si="36"/>
        <v>-6.8999999999999999E-3</v>
      </c>
    </row>
    <row r="165" spans="2:72" ht="14.45">
      <c r="B165" s="110">
        <v>40415</v>
      </c>
      <c r="C165" s="106">
        <v>1055.3</v>
      </c>
      <c r="D165" s="106">
        <v>1049</v>
      </c>
      <c r="E165" s="106">
        <v>1059.4000000000001</v>
      </c>
      <c r="F165" s="106">
        <v>1039.8</v>
      </c>
      <c r="G165" s="28"/>
      <c r="H165" s="107">
        <v>3.2000000000000002E-3</v>
      </c>
      <c r="K165" s="110">
        <v>40415</v>
      </c>
      <c r="L165" s="106">
        <v>5462.35</v>
      </c>
      <c r="M165" s="106">
        <v>5505.3</v>
      </c>
      <c r="N165" s="106">
        <v>5506.15</v>
      </c>
      <c r="O165" s="106">
        <v>5452.55</v>
      </c>
      <c r="P165" s="28" t="s">
        <v>2776</v>
      </c>
      <c r="Q165" s="107">
        <v>-7.7999999999999996E-3</v>
      </c>
      <c r="T165" s="110">
        <v>40407</v>
      </c>
      <c r="U165" s="28">
        <v>46.645000000000003</v>
      </c>
      <c r="V165">
        <v>46.645000000000003</v>
      </c>
      <c r="W165">
        <v>46.715000000000003</v>
      </c>
      <c r="X165">
        <v>46.354999999999997</v>
      </c>
      <c r="Y165" s="19">
        <v>-3.3E-3</v>
      </c>
      <c r="AB165" s="110">
        <f t="shared" si="44"/>
        <v>40415</v>
      </c>
      <c r="AC165" s="108">
        <f t="shared" si="42"/>
        <v>5462.35</v>
      </c>
      <c r="AD165" s="28">
        <f t="shared" si="43"/>
        <v>46.905000000000001</v>
      </c>
      <c r="AE165" s="28">
        <f t="shared" si="37"/>
        <v>116.45560174821448</v>
      </c>
      <c r="AF165" s="31">
        <f t="shared" si="39"/>
        <v>-7.7655265117800854E-3</v>
      </c>
      <c r="AJ165" s="110">
        <f t="shared" si="45"/>
        <v>40422</v>
      </c>
      <c r="AK165" s="31">
        <f t="shared" si="40"/>
        <v>2.9499999999999998E-2</v>
      </c>
      <c r="AL165" s="115">
        <f t="shared" si="41"/>
        <v>2.1318463590662917E-2</v>
      </c>
      <c r="AM165" s="100"/>
      <c r="BR165" s="18">
        <f t="shared" si="34"/>
        <v>40415</v>
      </c>
      <c r="BS165" s="6">
        <f t="shared" si="35"/>
        <v>3.2000000000000002E-3</v>
      </c>
      <c r="BT165" s="6">
        <f t="shared" si="36"/>
        <v>-7.7999999999999996E-3</v>
      </c>
    </row>
    <row r="166" spans="2:72" ht="14.45">
      <c r="B166" s="110">
        <v>40416</v>
      </c>
      <c r="C166" s="106">
        <v>1047.2</v>
      </c>
      <c r="D166" s="106">
        <v>1056.3</v>
      </c>
      <c r="E166" s="106">
        <v>1061.5</v>
      </c>
      <c r="F166" s="106">
        <v>1045.4000000000001</v>
      </c>
      <c r="G166" s="28"/>
      <c r="H166" s="107">
        <v>-7.7000000000000002E-3</v>
      </c>
      <c r="K166" s="110">
        <v>40416</v>
      </c>
      <c r="L166" s="106">
        <v>5477.9</v>
      </c>
      <c r="M166" s="106">
        <v>5462.1</v>
      </c>
      <c r="N166" s="106">
        <v>5486.55</v>
      </c>
      <c r="O166" s="106">
        <v>5454.7</v>
      </c>
      <c r="P166" s="28" t="s">
        <v>2777</v>
      </c>
      <c r="Q166" s="107">
        <v>2.8E-3</v>
      </c>
      <c r="T166" s="110">
        <v>40408</v>
      </c>
      <c r="U166" s="28">
        <v>46.56</v>
      </c>
      <c r="V166">
        <v>46.494999999999997</v>
      </c>
      <c r="W166">
        <v>46.7</v>
      </c>
      <c r="X166">
        <v>46.215000000000003</v>
      </c>
      <c r="Y166" s="19">
        <v>-1.8E-3</v>
      </c>
      <c r="AB166" s="110">
        <f t="shared" si="44"/>
        <v>40416</v>
      </c>
      <c r="AC166" s="108">
        <f t="shared" si="42"/>
        <v>5477.9</v>
      </c>
      <c r="AD166" s="28">
        <f t="shared" si="43"/>
        <v>46.844999999999999</v>
      </c>
      <c r="AE166" s="28">
        <f t="shared" si="37"/>
        <v>116.93670615860817</v>
      </c>
      <c r="AF166" s="31">
        <f t="shared" si="39"/>
        <v>4.1312260052022154E-3</v>
      </c>
      <c r="AJ166" s="110">
        <f t="shared" si="45"/>
        <v>40423</v>
      </c>
      <c r="AK166" s="31">
        <f t="shared" si="40"/>
        <v>9.1000000000000004E-3</v>
      </c>
      <c r="AL166" s="115">
        <f t="shared" si="41"/>
        <v>1.5404882246845553E-3</v>
      </c>
      <c r="AM166" s="100"/>
      <c r="BR166" s="18">
        <f t="shared" si="34"/>
        <v>40416</v>
      </c>
      <c r="BS166" s="6">
        <f t="shared" si="35"/>
        <v>-7.7000000000000002E-3</v>
      </c>
      <c r="BT166" s="6">
        <f t="shared" si="36"/>
        <v>2.8E-3</v>
      </c>
    </row>
    <row r="167" spans="2:72" ht="14.45">
      <c r="B167" s="110">
        <v>40417</v>
      </c>
      <c r="C167" s="106">
        <v>1064.5999999999999</v>
      </c>
      <c r="D167" s="106">
        <v>1049.3</v>
      </c>
      <c r="E167" s="106">
        <v>1065.2</v>
      </c>
      <c r="F167" s="106">
        <v>1039.7</v>
      </c>
      <c r="G167" s="28"/>
      <c r="H167" s="107">
        <v>1.66E-2</v>
      </c>
      <c r="K167" s="110">
        <v>40417</v>
      </c>
      <c r="L167" s="106">
        <v>5408.7</v>
      </c>
      <c r="M167" s="106">
        <v>5489.6</v>
      </c>
      <c r="N167" s="106">
        <v>5495.2</v>
      </c>
      <c r="O167" s="106">
        <v>5391.95</v>
      </c>
      <c r="P167" s="28" t="s">
        <v>2778</v>
      </c>
      <c r="Q167" s="107">
        <v>-1.26E-2</v>
      </c>
      <c r="T167" s="110">
        <v>40409</v>
      </c>
      <c r="U167" s="28">
        <v>46.512999999999998</v>
      </c>
      <c r="V167">
        <v>46.406999999999996</v>
      </c>
      <c r="W167">
        <v>46.512999999999998</v>
      </c>
      <c r="X167">
        <v>46.258000000000003</v>
      </c>
      <c r="Y167" s="19">
        <v>-1E-3</v>
      </c>
      <c r="AB167" s="110">
        <f t="shared" si="44"/>
        <v>40417</v>
      </c>
      <c r="AC167" s="108">
        <f t="shared" si="42"/>
        <v>5408.7</v>
      </c>
      <c r="AD167" s="28">
        <f t="shared" si="43"/>
        <v>46.81</v>
      </c>
      <c r="AE167" s="28">
        <f t="shared" si="37"/>
        <v>115.54582354197819</v>
      </c>
      <c r="AF167" s="31">
        <f t="shared" si="39"/>
        <v>-1.1894320118299273E-2</v>
      </c>
      <c r="AJ167" s="110">
        <f t="shared" si="45"/>
        <v>40424</v>
      </c>
      <c r="AK167" s="31">
        <f t="shared" si="40"/>
        <v>1.32E-2</v>
      </c>
      <c r="AL167" s="115">
        <f t="shared" si="41"/>
        <v>3.9262324157618433E-3</v>
      </c>
      <c r="AM167" s="100"/>
      <c r="BR167" s="18">
        <f t="shared" si="34"/>
        <v>40417</v>
      </c>
      <c r="BS167" s="6">
        <f t="shared" si="35"/>
        <v>1.66E-2</v>
      </c>
      <c r="BT167" s="6">
        <f t="shared" si="36"/>
        <v>-1.26E-2</v>
      </c>
    </row>
    <row r="168" spans="2:72" ht="14.45">
      <c r="B168" s="110">
        <v>40420</v>
      </c>
      <c r="C168" s="106">
        <v>1048.9000000000001</v>
      </c>
      <c r="D168" s="106">
        <v>1062.9000000000001</v>
      </c>
      <c r="E168" s="106">
        <v>1064.4000000000001</v>
      </c>
      <c r="F168" s="106">
        <v>1048.8</v>
      </c>
      <c r="G168" s="28"/>
      <c r="H168" s="107">
        <v>-1.47E-2</v>
      </c>
      <c r="K168" s="110">
        <v>40420</v>
      </c>
      <c r="L168" s="106">
        <v>5415.45</v>
      </c>
      <c r="M168" s="106">
        <v>5408.9</v>
      </c>
      <c r="N168" s="106">
        <v>5469</v>
      </c>
      <c r="O168" s="106">
        <v>5390.35</v>
      </c>
      <c r="P168" s="28" t="s">
        <v>2779</v>
      </c>
      <c r="Q168" s="107">
        <v>1.1999999999999999E-3</v>
      </c>
      <c r="T168" s="110">
        <v>40410</v>
      </c>
      <c r="U168" s="28">
        <v>46.615000000000002</v>
      </c>
      <c r="V168">
        <v>46.445</v>
      </c>
      <c r="W168">
        <v>46.79</v>
      </c>
      <c r="X168">
        <v>46.185000000000002</v>
      </c>
      <c r="Y168" s="19">
        <v>2.2000000000000001E-3</v>
      </c>
      <c r="AB168" s="110">
        <f t="shared" si="44"/>
        <v>40420</v>
      </c>
      <c r="AC168" s="108">
        <f t="shared" si="42"/>
        <v>5415.45</v>
      </c>
      <c r="AD168" s="28">
        <f t="shared" si="43"/>
        <v>46.914999999999999</v>
      </c>
      <c r="AE168" s="28">
        <f t="shared" si="37"/>
        <v>115.43109879569434</v>
      </c>
      <c r="AF168" s="31">
        <f t="shared" si="39"/>
        <v>-9.9289392525880871E-4</v>
      </c>
      <c r="AJ168" s="110">
        <f t="shared" si="45"/>
        <v>40428</v>
      </c>
      <c r="AK168" s="31">
        <f t="shared" si="40"/>
        <v>-1.15E-2</v>
      </c>
      <c r="AL168" s="115">
        <f t="shared" si="41"/>
        <v>-1.4789375781848468E-3</v>
      </c>
      <c r="AM168" s="100"/>
      <c r="BR168" s="18">
        <f t="shared" si="34"/>
        <v>40420</v>
      </c>
      <c r="BS168" s="6">
        <f t="shared" si="35"/>
        <v>-1.47E-2</v>
      </c>
      <c r="BT168" s="6">
        <f t="shared" si="36"/>
        <v>1.1999999999999999E-3</v>
      </c>
    </row>
    <row r="169" spans="2:72" ht="14.45">
      <c r="B169" s="110">
        <v>40421</v>
      </c>
      <c r="C169" s="106">
        <v>1049.3</v>
      </c>
      <c r="D169" s="106">
        <v>1046.9000000000001</v>
      </c>
      <c r="E169" s="106">
        <v>1055.0999999999999</v>
      </c>
      <c r="F169" s="106">
        <v>1040.9000000000001</v>
      </c>
      <c r="G169" s="28"/>
      <c r="H169" s="107">
        <v>4.0000000000000002E-4</v>
      </c>
      <c r="K169" s="110">
        <v>40421</v>
      </c>
      <c r="L169" s="106">
        <v>5402.4</v>
      </c>
      <c r="M169" s="106">
        <v>5413.55</v>
      </c>
      <c r="N169" s="106">
        <v>5413.9</v>
      </c>
      <c r="O169" s="106">
        <v>5348.9</v>
      </c>
      <c r="P169" s="28" t="s">
        <v>2780</v>
      </c>
      <c r="Q169" s="107">
        <v>-2.3999999999999998E-3</v>
      </c>
      <c r="T169" s="110">
        <v>40413</v>
      </c>
      <c r="U169" s="28">
        <v>46.645000000000003</v>
      </c>
      <c r="V169">
        <v>46.564999999999998</v>
      </c>
      <c r="W169">
        <v>46.72</v>
      </c>
      <c r="X169">
        <v>46.284999999999997</v>
      </c>
      <c r="Y169" s="19">
        <v>5.9999999999999995E-4</v>
      </c>
      <c r="AB169" s="110">
        <f t="shared" si="44"/>
        <v>40421</v>
      </c>
      <c r="AC169" s="108">
        <f t="shared" si="42"/>
        <v>5402.4</v>
      </c>
      <c r="AD169" s="28">
        <f t="shared" si="43"/>
        <v>47.064999999999998</v>
      </c>
      <c r="AE169" s="28">
        <f t="shared" si="37"/>
        <v>114.78593434611707</v>
      </c>
      <c r="AF169" s="31">
        <f t="shared" si="39"/>
        <v>-5.5891735962694256E-3</v>
      </c>
      <c r="AJ169" s="110">
        <f t="shared" si="45"/>
        <v>40429</v>
      </c>
      <c r="AK169" s="31">
        <f t="shared" si="40"/>
        <v>6.4999999999999997E-3</v>
      </c>
      <c r="AL169" s="115">
        <f t="shared" si="41"/>
        <v>8.069691120752287E-3</v>
      </c>
      <c r="AM169" s="100"/>
      <c r="BR169" s="18">
        <f t="shared" si="34"/>
        <v>40421</v>
      </c>
      <c r="BS169" s="6">
        <f t="shared" si="35"/>
        <v>4.0000000000000002E-4</v>
      </c>
      <c r="BT169" s="6">
        <f t="shared" si="36"/>
        <v>-2.3999999999999998E-3</v>
      </c>
    </row>
    <row r="170" spans="2:72" ht="14.45">
      <c r="B170" s="110">
        <v>40422</v>
      </c>
      <c r="C170" s="106">
        <v>1080.3</v>
      </c>
      <c r="D170" s="106">
        <v>1049.7</v>
      </c>
      <c r="E170" s="106">
        <v>1081.3</v>
      </c>
      <c r="F170" s="106">
        <v>1049.7</v>
      </c>
      <c r="G170" s="28"/>
      <c r="H170" s="107">
        <v>2.9499999999999998E-2</v>
      </c>
      <c r="K170" s="110">
        <v>40422</v>
      </c>
      <c r="L170" s="106">
        <v>5471.85</v>
      </c>
      <c r="M170" s="106">
        <v>5403.05</v>
      </c>
      <c r="N170" s="106">
        <v>5478.6</v>
      </c>
      <c r="O170" s="106">
        <v>5403.05</v>
      </c>
      <c r="P170" s="28" t="s">
        <v>2781</v>
      </c>
      <c r="Q170" s="107">
        <v>1.29E-2</v>
      </c>
      <c r="T170" s="110">
        <v>40414</v>
      </c>
      <c r="U170" s="28">
        <v>46.905000000000001</v>
      </c>
      <c r="V170">
        <v>46.555</v>
      </c>
      <c r="W170">
        <v>47.01</v>
      </c>
      <c r="X170">
        <v>46.274999999999999</v>
      </c>
      <c r="Y170" s="19">
        <v>5.5999999999999999E-3</v>
      </c>
      <c r="AB170" s="110">
        <f t="shared" si="44"/>
        <v>40422</v>
      </c>
      <c r="AC170" s="108">
        <f t="shared" si="42"/>
        <v>5471.85</v>
      </c>
      <c r="AD170" s="28">
        <f t="shared" si="43"/>
        <v>46.674999999999997</v>
      </c>
      <c r="AE170" s="28">
        <f t="shared" si="37"/>
        <v>117.23299410819499</v>
      </c>
      <c r="AF170" s="31">
        <f t="shared" si="39"/>
        <v>2.1318463590662917E-2</v>
      </c>
      <c r="AJ170" s="110">
        <f t="shared" si="45"/>
        <v>40430</v>
      </c>
      <c r="AK170" s="31">
        <f t="shared" si="40"/>
        <v>4.7999999999999996E-3</v>
      </c>
      <c r="AL170" s="115">
        <f t="shared" si="41"/>
        <v>8.6055821094432883E-3</v>
      </c>
      <c r="AM170" s="100"/>
      <c r="BR170" s="18">
        <f t="shared" si="34"/>
        <v>40422</v>
      </c>
      <c r="BS170" s="6">
        <f t="shared" si="35"/>
        <v>2.9499999999999998E-2</v>
      </c>
      <c r="BT170" s="6">
        <f t="shared" si="36"/>
        <v>1.29E-2</v>
      </c>
    </row>
    <row r="171" spans="2:72" ht="14.45">
      <c r="B171" s="110">
        <v>40423</v>
      </c>
      <c r="C171" s="106">
        <v>1090.0999999999999</v>
      </c>
      <c r="D171" s="106">
        <v>1080.7</v>
      </c>
      <c r="E171" s="106">
        <v>1090.0999999999999</v>
      </c>
      <c r="F171" s="106">
        <v>1080.4000000000001</v>
      </c>
      <c r="G171" s="28"/>
      <c r="H171" s="107">
        <v>9.1000000000000004E-3</v>
      </c>
      <c r="K171" s="110">
        <v>40423</v>
      </c>
      <c r="L171" s="106">
        <v>5486.15</v>
      </c>
      <c r="M171" s="106">
        <v>5471.9</v>
      </c>
      <c r="N171" s="106">
        <v>5513.95</v>
      </c>
      <c r="O171" s="106">
        <v>5471.85</v>
      </c>
      <c r="P171" s="28" t="s">
        <v>2782</v>
      </c>
      <c r="Q171" s="107">
        <v>2.5999999999999999E-3</v>
      </c>
      <c r="T171" s="110">
        <v>40415</v>
      </c>
      <c r="U171" s="28">
        <v>46.905000000000001</v>
      </c>
      <c r="V171">
        <v>46.805</v>
      </c>
      <c r="W171">
        <v>47.03</v>
      </c>
      <c r="X171">
        <v>46.555</v>
      </c>
      <c r="Y171" s="19">
        <v>0</v>
      </c>
      <c r="AB171" s="110">
        <f t="shared" si="44"/>
        <v>40423</v>
      </c>
      <c r="AC171" s="108">
        <f t="shared" si="42"/>
        <v>5486.15</v>
      </c>
      <c r="AD171" s="28">
        <f t="shared" si="43"/>
        <v>46.725000000000001</v>
      </c>
      <c r="AE171" s="28">
        <f t="shared" si="37"/>
        <v>117.41359015516318</v>
      </c>
      <c r="AF171" s="31">
        <f t="shared" si="39"/>
        <v>1.5404882246845553E-3</v>
      </c>
      <c r="AJ171" s="110">
        <f t="shared" ref="AJ171:AJ217" si="46">VLOOKUP(B177,AB:AF,1,FALSE)</f>
        <v>40434</v>
      </c>
      <c r="AK171" s="31">
        <f t="shared" si="40"/>
        <v>1.12E-2</v>
      </c>
      <c r="AL171" s="115">
        <f t="shared" si="41"/>
        <v>2.2370184517527258E-2</v>
      </c>
      <c r="AM171" s="100"/>
      <c r="BR171" s="18">
        <f t="shared" si="34"/>
        <v>40423</v>
      </c>
      <c r="BS171" s="6">
        <f t="shared" si="35"/>
        <v>9.1000000000000004E-3</v>
      </c>
      <c r="BT171" s="6">
        <f t="shared" si="36"/>
        <v>2.5999999999999999E-3</v>
      </c>
    </row>
    <row r="172" spans="2:72" ht="14.45">
      <c r="B172" s="110">
        <v>40424</v>
      </c>
      <c r="C172" s="106">
        <v>1104.5</v>
      </c>
      <c r="D172" s="106">
        <v>1093.5999999999999</v>
      </c>
      <c r="E172" s="106">
        <v>1105.0999999999999</v>
      </c>
      <c r="F172" s="106">
        <v>1093.5999999999999</v>
      </c>
      <c r="G172" s="28"/>
      <c r="H172" s="107">
        <v>1.32E-2</v>
      </c>
      <c r="K172" s="110">
        <v>40424</v>
      </c>
      <c r="L172" s="106">
        <v>5479.4</v>
      </c>
      <c r="M172" s="106">
        <v>5486.3</v>
      </c>
      <c r="N172" s="106">
        <v>5510.4</v>
      </c>
      <c r="O172" s="106">
        <v>5473.65</v>
      </c>
      <c r="P172" s="28" t="s">
        <v>2783</v>
      </c>
      <c r="Q172" s="107">
        <v>-1.1999999999999999E-3</v>
      </c>
      <c r="T172" s="110">
        <v>40416</v>
      </c>
      <c r="U172" s="28">
        <v>46.844999999999999</v>
      </c>
      <c r="V172">
        <v>46.825000000000003</v>
      </c>
      <c r="W172">
        <v>46.91</v>
      </c>
      <c r="X172">
        <v>46.505000000000003</v>
      </c>
      <c r="Y172" s="19">
        <v>-1.2999999999999999E-3</v>
      </c>
      <c r="AB172" s="110">
        <f t="shared" si="44"/>
        <v>40424</v>
      </c>
      <c r="AC172" s="108">
        <f t="shared" si="42"/>
        <v>5479.4</v>
      </c>
      <c r="AD172" s="28">
        <f t="shared" si="43"/>
        <v>46.484999999999999</v>
      </c>
      <c r="AE172" s="28">
        <f t="shared" si="37"/>
        <v>117.87458319888135</v>
      </c>
      <c r="AF172" s="31">
        <f t="shared" si="39"/>
        <v>3.9262324157618433E-3</v>
      </c>
      <c r="AJ172" s="110">
        <f t="shared" si="46"/>
        <v>40435</v>
      </c>
      <c r="AK172" s="31">
        <f t="shared" si="40"/>
        <v>-6.9999999999999999E-4</v>
      </c>
      <c r="AL172" s="115">
        <f t="shared" si="41"/>
        <v>7.0417015614869793E-3</v>
      </c>
      <c r="AM172" s="100"/>
      <c r="BR172" s="18">
        <f t="shared" si="34"/>
        <v>40424</v>
      </c>
      <c r="BS172" s="6">
        <f t="shared" si="35"/>
        <v>1.32E-2</v>
      </c>
      <c r="BT172" s="6">
        <f t="shared" si="36"/>
        <v>-1.1999999999999999E-3</v>
      </c>
    </row>
    <row r="173" spans="2:72" ht="14.45">
      <c r="B173" s="110">
        <v>40428</v>
      </c>
      <c r="C173" s="106">
        <v>1091.8</v>
      </c>
      <c r="D173" s="106">
        <v>1102.5999999999999</v>
      </c>
      <c r="E173" s="106">
        <v>1102.5999999999999</v>
      </c>
      <c r="F173" s="106">
        <v>1091.2</v>
      </c>
      <c r="G173" s="28"/>
      <c r="H173" s="107">
        <v>-1.15E-2</v>
      </c>
      <c r="K173" s="110">
        <v>40427</v>
      </c>
      <c r="L173" s="106">
        <v>5576.95</v>
      </c>
      <c r="M173" s="106">
        <v>5479.55</v>
      </c>
      <c r="N173" s="106">
        <v>5589.4</v>
      </c>
      <c r="O173" s="106">
        <v>5479.55</v>
      </c>
      <c r="P173" s="28" t="s">
        <v>2784</v>
      </c>
      <c r="Q173" s="107">
        <v>1.78E-2</v>
      </c>
      <c r="T173" s="110">
        <v>40417</v>
      </c>
      <c r="U173" s="28">
        <v>46.81</v>
      </c>
      <c r="V173">
        <v>46.755000000000003</v>
      </c>
      <c r="W173">
        <v>47.01</v>
      </c>
      <c r="X173">
        <v>46.564999999999998</v>
      </c>
      <c r="Y173" s="19">
        <v>-6.9999999999999999E-4</v>
      </c>
      <c r="AB173" s="110">
        <f t="shared" si="44"/>
        <v>40427</v>
      </c>
      <c r="AC173" s="108">
        <f t="shared" si="42"/>
        <v>5576.95</v>
      </c>
      <c r="AD173" s="28">
        <f t="shared" si="43"/>
        <v>46.54</v>
      </c>
      <c r="AE173" s="28">
        <f t="shared" si="37"/>
        <v>119.83132788998711</v>
      </c>
      <c r="AF173" s="31">
        <f t="shared" si="39"/>
        <v>1.6600225748448993E-2</v>
      </c>
      <c r="AJ173" s="110">
        <f t="shared" si="46"/>
        <v>40436</v>
      </c>
      <c r="AK173" s="31">
        <f t="shared" si="40"/>
        <v>3.5999999999999999E-3</v>
      </c>
      <c r="AL173" s="115">
        <f t="shared" si="41"/>
        <v>1.2816769292427255E-2</v>
      </c>
      <c r="AM173" s="100"/>
      <c r="BR173" s="18">
        <f t="shared" si="34"/>
        <v>40428</v>
      </c>
      <c r="BS173" s="6">
        <f t="shared" si="35"/>
        <v>-1.15E-2</v>
      </c>
      <c r="BT173" s="6">
        <f t="shared" si="36"/>
        <v>4.8999999999999998E-3</v>
      </c>
    </row>
    <row r="174" spans="2:72" ht="14.45">
      <c r="B174" s="110">
        <v>40429</v>
      </c>
      <c r="C174" s="106">
        <v>1098.9000000000001</v>
      </c>
      <c r="D174" s="106">
        <v>1092.4000000000001</v>
      </c>
      <c r="E174" s="106">
        <v>1103.3</v>
      </c>
      <c r="F174" s="106">
        <v>1092.4000000000001</v>
      </c>
      <c r="G174" s="28"/>
      <c r="H174" s="107">
        <v>6.4999999999999997E-3</v>
      </c>
      <c r="K174" s="110">
        <v>40428</v>
      </c>
      <c r="L174" s="106">
        <v>5604</v>
      </c>
      <c r="M174" s="106">
        <v>5575.9</v>
      </c>
      <c r="N174" s="106">
        <v>5625.5</v>
      </c>
      <c r="O174" s="106">
        <v>5571.65</v>
      </c>
      <c r="P174" s="28" t="s">
        <v>2785</v>
      </c>
      <c r="Q174" s="107">
        <v>4.8999999999999998E-3</v>
      </c>
      <c r="T174" s="110">
        <v>40420</v>
      </c>
      <c r="U174" s="28">
        <v>46.914999999999999</v>
      </c>
      <c r="V174">
        <v>46.725000000000001</v>
      </c>
      <c r="W174">
        <v>46.935000000000002</v>
      </c>
      <c r="X174">
        <v>46.384999999999998</v>
      </c>
      <c r="Y174" s="19">
        <v>2.2000000000000001E-3</v>
      </c>
      <c r="AB174" s="110">
        <f t="shared" si="44"/>
        <v>40428</v>
      </c>
      <c r="AC174" s="108">
        <f t="shared" si="42"/>
        <v>5604</v>
      </c>
      <c r="AD174" s="28">
        <f t="shared" si="43"/>
        <v>46.835000000000001</v>
      </c>
      <c r="AE174" s="28">
        <f t="shared" si="37"/>
        <v>119.65410483612682</v>
      </c>
      <c r="AF174" s="31">
        <f t="shared" si="39"/>
        <v>-1.4789375781848468E-3</v>
      </c>
      <c r="AJ174" s="110">
        <f t="shared" si="46"/>
        <v>40437</v>
      </c>
      <c r="AK174" s="31">
        <f t="shared" si="40"/>
        <v>-4.0000000000000002E-4</v>
      </c>
      <c r="AL174" s="115">
        <f t="shared" si="41"/>
        <v>-4.3171842369438274E-3</v>
      </c>
      <c r="AM174" s="100"/>
      <c r="BR174" s="18">
        <f t="shared" si="34"/>
        <v>40429</v>
      </c>
      <c r="BS174" s="6">
        <f t="shared" si="35"/>
        <v>6.4999999999999997E-3</v>
      </c>
      <c r="BT174" s="6">
        <f t="shared" si="36"/>
        <v>6.9999999999999999E-4</v>
      </c>
    </row>
    <row r="175" spans="2:72" ht="14.45">
      <c r="B175" s="110">
        <v>40430</v>
      </c>
      <c r="C175" s="106">
        <v>1104.2</v>
      </c>
      <c r="D175" s="106">
        <v>1101.2</v>
      </c>
      <c r="E175" s="106">
        <v>1110.3</v>
      </c>
      <c r="F175" s="106">
        <v>1101.2</v>
      </c>
      <c r="G175" s="28"/>
      <c r="H175" s="107">
        <v>4.7999999999999996E-3</v>
      </c>
      <c r="K175" s="110">
        <v>40429</v>
      </c>
      <c r="L175" s="106">
        <v>5607.85</v>
      </c>
      <c r="M175" s="106">
        <v>5604.25</v>
      </c>
      <c r="N175" s="106">
        <v>5625.3</v>
      </c>
      <c r="O175" s="106">
        <v>5567.75</v>
      </c>
      <c r="P175" s="28" t="s">
        <v>2786</v>
      </c>
      <c r="Q175" s="107">
        <v>6.9999999999999999E-4</v>
      </c>
      <c r="T175" s="110">
        <v>40421</v>
      </c>
      <c r="U175" s="28">
        <v>47.064999999999998</v>
      </c>
      <c r="V175">
        <v>46.875</v>
      </c>
      <c r="W175">
        <v>47.15</v>
      </c>
      <c r="X175">
        <v>46.505000000000003</v>
      </c>
      <c r="Y175" s="19">
        <v>3.2000000000000002E-3</v>
      </c>
      <c r="AB175" s="110">
        <f t="shared" si="44"/>
        <v>40429</v>
      </c>
      <c r="AC175" s="108">
        <f t="shared" si="42"/>
        <v>5607.85</v>
      </c>
      <c r="AD175" s="28">
        <f t="shared" si="43"/>
        <v>46.491999999999997</v>
      </c>
      <c r="AE175" s="28">
        <f t="shared" si="37"/>
        <v>120.61967650348448</v>
      </c>
      <c r="AF175" s="31">
        <f t="shared" si="39"/>
        <v>8.069691120752287E-3</v>
      </c>
      <c r="AJ175" s="110">
        <f t="shared" si="46"/>
        <v>40438</v>
      </c>
      <c r="AK175" s="31">
        <f t="shared" si="40"/>
        <v>8.0000000000000004E-4</v>
      </c>
      <c r="AL175" s="115">
        <f t="shared" si="41"/>
        <v>1.6035838116622347E-2</v>
      </c>
      <c r="AM175" s="100"/>
      <c r="BR175" s="18">
        <f t="shared" si="34"/>
        <v>40430</v>
      </c>
      <c r="BS175" s="6">
        <f t="shared" si="35"/>
        <v>4.7999999999999996E-3</v>
      </c>
      <c r="BT175" s="6">
        <f t="shared" si="36"/>
        <v>5.7000000000000002E-3</v>
      </c>
    </row>
    <row r="176" spans="2:72" ht="14.45">
      <c r="B176" s="110">
        <v>40431</v>
      </c>
      <c r="C176" s="106">
        <v>1109.5</v>
      </c>
      <c r="D176" s="106">
        <v>1104.5999999999999</v>
      </c>
      <c r="E176" s="106">
        <v>1110.9000000000001</v>
      </c>
      <c r="F176" s="106">
        <v>1103.9000000000001</v>
      </c>
      <c r="G176" s="28"/>
      <c r="H176" s="107">
        <v>4.7999999999999996E-3</v>
      </c>
      <c r="K176" s="110">
        <v>40430</v>
      </c>
      <c r="L176" s="106">
        <v>5640.05</v>
      </c>
      <c r="M176" s="106">
        <v>5608.3</v>
      </c>
      <c r="N176" s="106">
        <v>5647.45</v>
      </c>
      <c r="O176" s="106">
        <v>5608.1</v>
      </c>
      <c r="P176" s="28" t="s">
        <v>2787</v>
      </c>
      <c r="Q176" s="107">
        <v>5.7000000000000002E-3</v>
      </c>
      <c r="T176" s="110">
        <v>40422</v>
      </c>
      <c r="U176" s="28">
        <v>46.674999999999997</v>
      </c>
      <c r="V176">
        <v>47.045000000000002</v>
      </c>
      <c r="W176">
        <v>47.045000000000002</v>
      </c>
      <c r="X176">
        <v>46.575000000000003</v>
      </c>
      <c r="Y176" s="19">
        <v>-8.3000000000000001E-3</v>
      </c>
      <c r="AB176" s="110">
        <f t="shared" si="44"/>
        <v>40430</v>
      </c>
      <c r="AC176" s="108">
        <f t="shared" si="42"/>
        <v>5640.05</v>
      </c>
      <c r="AD176" s="28">
        <f t="shared" si="43"/>
        <v>46.36</v>
      </c>
      <c r="AE176" s="28">
        <f t="shared" si="37"/>
        <v>121.6576790336497</v>
      </c>
      <c r="AF176" s="31">
        <f t="shared" si="39"/>
        <v>8.6055821094432883E-3</v>
      </c>
      <c r="AJ176" s="110">
        <f t="shared" si="46"/>
        <v>40441</v>
      </c>
      <c r="AK176" s="31">
        <f t="shared" si="40"/>
        <v>1.52E-2</v>
      </c>
      <c r="AL176" s="115">
        <f t="shared" si="41"/>
        <v>1.9563010453037766E-2</v>
      </c>
      <c r="AM176" s="100"/>
      <c r="BR176" s="18" t="e">
        <f t="shared" si="34"/>
        <v>#N/A</v>
      </c>
      <c r="BS176" s="6">
        <f t="shared" si="35"/>
        <v>0</v>
      </c>
      <c r="BT176" s="6">
        <f t="shared" si="36"/>
        <v>0</v>
      </c>
    </row>
    <row r="177" spans="2:72" ht="14.45">
      <c r="B177" s="110">
        <v>40434</v>
      </c>
      <c r="C177" s="106">
        <v>1121.9000000000001</v>
      </c>
      <c r="D177" s="106">
        <v>1113.4000000000001</v>
      </c>
      <c r="E177" s="106">
        <v>1123.9000000000001</v>
      </c>
      <c r="F177" s="106">
        <v>1113.4000000000001</v>
      </c>
      <c r="G177" s="28"/>
      <c r="H177" s="107">
        <v>1.12E-2</v>
      </c>
      <c r="K177" s="110">
        <v>40434</v>
      </c>
      <c r="L177" s="106">
        <v>5760</v>
      </c>
      <c r="M177" s="106">
        <v>5639.2</v>
      </c>
      <c r="N177" s="106">
        <v>5770.6</v>
      </c>
      <c r="O177" s="106">
        <v>5639.2</v>
      </c>
      <c r="P177" s="28" t="s">
        <v>2788</v>
      </c>
      <c r="Q177" s="107">
        <v>2.1299999999999999E-2</v>
      </c>
      <c r="T177" s="110">
        <v>40423</v>
      </c>
      <c r="U177" s="28">
        <v>46.725000000000001</v>
      </c>
      <c r="V177">
        <v>46.594999999999999</v>
      </c>
      <c r="W177">
        <v>46.86</v>
      </c>
      <c r="X177">
        <v>46.414999999999999</v>
      </c>
      <c r="Y177" s="19">
        <v>1.1000000000000001E-3</v>
      </c>
      <c r="AB177" s="110">
        <f t="shared" si="44"/>
        <v>40434</v>
      </c>
      <c r="AC177" s="108">
        <f t="shared" si="42"/>
        <v>5760</v>
      </c>
      <c r="AD177" s="28">
        <f t="shared" si="43"/>
        <v>46.31</v>
      </c>
      <c r="AE177" s="28">
        <f t="shared" si="37"/>
        <v>124.37918376160655</v>
      </c>
      <c r="AF177" s="31">
        <f t="shared" si="39"/>
        <v>2.2370184517527258E-2</v>
      </c>
      <c r="AJ177" s="110">
        <f t="shared" si="46"/>
        <v>40442</v>
      </c>
      <c r="AK177" s="31">
        <f t="shared" si="40"/>
        <v>-2.5000000000000001E-3</v>
      </c>
      <c r="AL177" s="115">
        <f t="shared" si="41"/>
        <v>5.6623821889338899E-3</v>
      </c>
      <c r="AM177" s="100"/>
      <c r="BR177" s="18">
        <f t="shared" si="34"/>
        <v>40434</v>
      </c>
      <c r="BS177" s="6">
        <f t="shared" si="35"/>
        <v>1.12E-2</v>
      </c>
      <c r="BT177" s="6">
        <f t="shared" si="36"/>
        <v>2.1299999999999999E-2</v>
      </c>
    </row>
    <row r="178" spans="2:72" ht="14.45">
      <c r="B178" s="110">
        <v>40435</v>
      </c>
      <c r="C178" s="106">
        <v>1121.0999999999999</v>
      </c>
      <c r="D178" s="106">
        <v>1121.2</v>
      </c>
      <c r="E178" s="106">
        <v>1127.4000000000001</v>
      </c>
      <c r="F178" s="106">
        <v>1115.5999999999999</v>
      </c>
      <c r="G178" s="28"/>
      <c r="H178" s="107">
        <v>-6.9999999999999999E-4</v>
      </c>
      <c r="K178" s="110">
        <v>40435</v>
      </c>
      <c r="L178" s="106">
        <v>5795.55</v>
      </c>
      <c r="M178" s="106">
        <v>5760.3</v>
      </c>
      <c r="N178" s="106">
        <v>5838.45</v>
      </c>
      <c r="O178" s="106">
        <v>5760.3</v>
      </c>
      <c r="P178" s="28" t="s">
        <v>2789</v>
      </c>
      <c r="Q178" s="107">
        <v>6.1999999999999998E-3</v>
      </c>
      <c r="T178" s="110">
        <v>40424</v>
      </c>
      <c r="U178" s="28">
        <v>46.484999999999999</v>
      </c>
      <c r="V178">
        <v>46.604999999999997</v>
      </c>
      <c r="W178">
        <v>46.75</v>
      </c>
      <c r="X178">
        <v>46.395000000000003</v>
      </c>
      <c r="Y178" s="19">
        <v>-5.1000000000000004E-3</v>
      </c>
      <c r="AB178" s="110">
        <f t="shared" si="44"/>
        <v>40435</v>
      </c>
      <c r="AC178" s="108">
        <f t="shared" si="42"/>
        <v>5795.55</v>
      </c>
      <c r="AD178" s="28">
        <f t="shared" si="43"/>
        <v>46.27</v>
      </c>
      <c r="AE178" s="28">
        <f t="shared" si="37"/>
        <v>125.25502485411714</v>
      </c>
      <c r="AF178" s="31">
        <f t="shared" si="39"/>
        <v>7.0417015614869793E-3</v>
      </c>
      <c r="AJ178" s="110">
        <f t="shared" si="46"/>
        <v>40443</v>
      </c>
      <c r="AK178" s="31">
        <f t="shared" si="40"/>
        <v>-4.7999999999999996E-3</v>
      </c>
      <c r="AL178" s="115">
        <f t="shared" si="41"/>
        <v>-1.2541109054772237E-3</v>
      </c>
      <c r="AM178" s="100"/>
      <c r="BR178" s="18">
        <f t="shared" si="34"/>
        <v>40435</v>
      </c>
      <c r="BS178" s="6">
        <f t="shared" si="35"/>
        <v>-6.9999999999999999E-4</v>
      </c>
      <c r="BT178" s="6">
        <f t="shared" si="36"/>
        <v>6.1999999999999998E-3</v>
      </c>
    </row>
    <row r="179" spans="2:72" ht="14.45">
      <c r="B179" s="110">
        <v>40436</v>
      </c>
      <c r="C179" s="106">
        <v>1125.0999999999999</v>
      </c>
      <c r="D179" s="106">
        <v>1119.4000000000001</v>
      </c>
      <c r="E179" s="106">
        <v>1126.5</v>
      </c>
      <c r="F179" s="106">
        <v>1114.5999999999999</v>
      </c>
      <c r="G179" s="28"/>
      <c r="H179" s="107">
        <v>3.5999999999999999E-3</v>
      </c>
      <c r="K179" s="110">
        <v>40436</v>
      </c>
      <c r="L179" s="106">
        <v>5860.95</v>
      </c>
      <c r="M179" s="106">
        <v>5795.25</v>
      </c>
      <c r="N179" s="106">
        <v>5869.45</v>
      </c>
      <c r="O179" s="106">
        <v>5792.2</v>
      </c>
      <c r="P179" s="28" t="s">
        <v>2790</v>
      </c>
      <c r="Q179" s="107">
        <v>1.1299999999999999E-2</v>
      </c>
      <c r="T179" s="110">
        <v>40427</v>
      </c>
      <c r="U179" s="28">
        <v>46.54</v>
      </c>
      <c r="V179">
        <v>46.395000000000003</v>
      </c>
      <c r="W179">
        <v>46.655000000000001</v>
      </c>
      <c r="X179">
        <v>46.155000000000001</v>
      </c>
      <c r="Y179" s="19">
        <v>1.1999999999999999E-3</v>
      </c>
      <c r="AB179" s="110">
        <f t="shared" si="44"/>
        <v>40436</v>
      </c>
      <c r="AC179" s="108">
        <f t="shared" si="42"/>
        <v>5860.95</v>
      </c>
      <c r="AD179" s="28">
        <f t="shared" si="43"/>
        <v>46.2</v>
      </c>
      <c r="AE179" s="28">
        <f t="shared" si="37"/>
        <v>126.8603896103896</v>
      </c>
      <c r="AF179" s="31">
        <f t="shared" si="39"/>
        <v>1.2816769292427255E-2</v>
      </c>
      <c r="AJ179" s="110">
        <f t="shared" si="46"/>
        <v>40444</v>
      </c>
      <c r="AK179" s="31">
        <f t="shared" si="40"/>
        <v>-8.3999999999999995E-3</v>
      </c>
      <c r="AL179" s="115">
        <f t="shared" si="41"/>
        <v>-2.8433276632925386E-3</v>
      </c>
      <c r="AM179" s="100"/>
      <c r="BR179" s="18">
        <f t="shared" si="34"/>
        <v>40436</v>
      </c>
      <c r="BS179" s="6">
        <f t="shared" si="35"/>
        <v>3.5999999999999999E-3</v>
      </c>
      <c r="BT179" s="6">
        <f t="shared" si="36"/>
        <v>1.1299999999999999E-2</v>
      </c>
    </row>
    <row r="180" spans="2:72" ht="14.45">
      <c r="B180" s="110">
        <v>40437</v>
      </c>
      <c r="C180" s="106">
        <v>1124.7</v>
      </c>
      <c r="D180" s="106">
        <v>1123.9000000000001</v>
      </c>
      <c r="E180" s="106">
        <v>1125.4000000000001</v>
      </c>
      <c r="F180" s="106">
        <v>1118.9000000000001</v>
      </c>
      <c r="G180" s="28"/>
      <c r="H180" s="107">
        <v>-4.0000000000000002E-4</v>
      </c>
      <c r="K180" s="110">
        <v>40437</v>
      </c>
      <c r="L180" s="106">
        <v>5828.7</v>
      </c>
      <c r="M180" s="106">
        <v>5861.1</v>
      </c>
      <c r="N180" s="106">
        <v>5901.65</v>
      </c>
      <c r="O180" s="106">
        <v>5815.8</v>
      </c>
      <c r="P180" s="28" t="s">
        <v>2791</v>
      </c>
      <c r="Q180" s="107">
        <v>-5.4999999999999997E-3</v>
      </c>
      <c r="T180" s="110">
        <v>40428</v>
      </c>
      <c r="U180" s="28">
        <v>46.835000000000001</v>
      </c>
      <c r="V180">
        <v>46.505000000000003</v>
      </c>
      <c r="W180">
        <v>46.91</v>
      </c>
      <c r="X180">
        <v>46.234999999999999</v>
      </c>
      <c r="Y180" s="19">
        <v>6.3E-3</v>
      </c>
      <c r="AB180" s="110">
        <f t="shared" si="44"/>
        <v>40437</v>
      </c>
      <c r="AC180" s="108">
        <f t="shared" si="42"/>
        <v>5828.7</v>
      </c>
      <c r="AD180" s="28">
        <f t="shared" si="43"/>
        <v>46.145000000000003</v>
      </c>
      <c r="AE180" s="28">
        <f t="shared" si="37"/>
        <v>126.31270993607107</v>
      </c>
      <c r="AF180" s="31">
        <f t="shared" si="39"/>
        <v>-4.3171842369438274E-3</v>
      </c>
      <c r="AJ180" s="110">
        <f t="shared" si="46"/>
        <v>40445</v>
      </c>
      <c r="AK180" s="31">
        <f t="shared" si="40"/>
        <v>2.12E-2</v>
      </c>
      <c r="AL180" s="115">
        <f t="shared" si="41"/>
        <v>1.8029224551185719E-2</v>
      </c>
      <c r="AM180" s="100"/>
      <c r="BR180" s="18">
        <f t="shared" si="34"/>
        <v>40437</v>
      </c>
      <c r="BS180" s="6">
        <f t="shared" si="35"/>
        <v>-4.0000000000000002E-4</v>
      </c>
      <c r="BT180" s="6">
        <f t="shared" si="36"/>
        <v>-5.4999999999999997E-3</v>
      </c>
    </row>
    <row r="181" spans="2:72" ht="14.45">
      <c r="B181" s="110">
        <v>40438</v>
      </c>
      <c r="C181" s="106">
        <v>1125.5999999999999</v>
      </c>
      <c r="D181" s="106">
        <v>1126.4000000000001</v>
      </c>
      <c r="E181" s="106">
        <v>1131.5</v>
      </c>
      <c r="F181" s="106">
        <v>1122.4000000000001</v>
      </c>
      <c r="G181" s="28"/>
      <c r="H181" s="107">
        <v>8.0000000000000004E-4</v>
      </c>
      <c r="K181" s="110">
        <v>40438</v>
      </c>
      <c r="L181" s="106">
        <v>5884.95</v>
      </c>
      <c r="M181" s="106">
        <v>5828.7</v>
      </c>
      <c r="N181" s="106">
        <v>5898.4</v>
      </c>
      <c r="O181" s="106">
        <v>5828.7</v>
      </c>
      <c r="P181" s="28" t="s">
        <v>2792</v>
      </c>
      <c r="Q181" s="107">
        <v>9.7000000000000003E-3</v>
      </c>
      <c r="T181" s="110">
        <v>40429</v>
      </c>
      <c r="U181" s="28">
        <v>46.491999999999997</v>
      </c>
      <c r="V181">
        <v>46.796999999999997</v>
      </c>
      <c r="W181">
        <v>46.843000000000004</v>
      </c>
      <c r="X181">
        <v>46.357999999999997</v>
      </c>
      <c r="Y181" s="19">
        <v>-7.3000000000000001E-3</v>
      </c>
      <c r="AB181" s="110">
        <f t="shared" si="44"/>
        <v>40438</v>
      </c>
      <c r="AC181" s="108">
        <f t="shared" si="42"/>
        <v>5884.95</v>
      </c>
      <c r="AD181" s="28">
        <f t="shared" si="43"/>
        <v>45.854999999999997</v>
      </c>
      <c r="AE181" s="28">
        <f t="shared" si="37"/>
        <v>128.33824010467779</v>
      </c>
      <c r="AF181" s="31">
        <f t="shared" si="39"/>
        <v>1.6035838116622347E-2</v>
      </c>
      <c r="AJ181" s="110">
        <f t="shared" si="46"/>
        <v>40448</v>
      </c>
      <c r="AK181" s="31">
        <f t="shared" si="40"/>
        <v>-5.7000000000000002E-3</v>
      </c>
      <c r="AL181" s="115">
        <f t="shared" si="41"/>
        <v>5.111007369166698E-3</v>
      </c>
      <c r="AM181" s="100"/>
      <c r="BR181" s="18">
        <f t="shared" si="34"/>
        <v>40438</v>
      </c>
      <c r="BS181" s="6">
        <f t="shared" si="35"/>
        <v>8.0000000000000004E-4</v>
      </c>
      <c r="BT181" s="6">
        <f t="shared" si="36"/>
        <v>9.7000000000000003E-3</v>
      </c>
    </row>
    <row r="182" spans="2:72" ht="14.45">
      <c r="B182" s="110">
        <v>40441</v>
      </c>
      <c r="C182" s="106">
        <v>1142.7</v>
      </c>
      <c r="D182" s="106">
        <v>1126.5999999999999</v>
      </c>
      <c r="E182" s="106">
        <v>1144.9000000000001</v>
      </c>
      <c r="F182" s="106">
        <v>1126.5999999999999</v>
      </c>
      <c r="G182" s="28"/>
      <c r="H182" s="107">
        <v>1.52E-2</v>
      </c>
      <c r="K182" s="110">
        <v>40441</v>
      </c>
      <c r="L182" s="106">
        <v>5980.45</v>
      </c>
      <c r="M182" s="106">
        <v>5885.05</v>
      </c>
      <c r="N182" s="106">
        <v>5989.5</v>
      </c>
      <c r="O182" s="106">
        <v>5885.05</v>
      </c>
      <c r="P182" s="28" t="s">
        <v>2793</v>
      </c>
      <c r="Q182" s="107">
        <v>1.6199999999999999E-2</v>
      </c>
      <c r="T182" s="110">
        <v>40430</v>
      </c>
      <c r="U182" s="28">
        <v>46.36</v>
      </c>
      <c r="V182">
        <v>46.46</v>
      </c>
      <c r="W182">
        <v>46.648000000000003</v>
      </c>
      <c r="X182">
        <v>46.21</v>
      </c>
      <c r="Y182" s="19">
        <v>-2.8E-3</v>
      </c>
      <c r="AB182" s="110">
        <f t="shared" si="44"/>
        <v>40441</v>
      </c>
      <c r="AC182" s="108">
        <f t="shared" si="42"/>
        <v>5980.45</v>
      </c>
      <c r="AD182" s="28">
        <f t="shared" si="43"/>
        <v>45.704999999999998</v>
      </c>
      <c r="AE182" s="28">
        <f t="shared" si="37"/>
        <v>130.84892243737008</v>
      </c>
      <c r="AF182" s="31">
        <f t="shared" si="39"/>
        <v>1.9563010453037766E-2</v>
      </c>
      <c r="AJ182" s="110">
        <f t="shared" si="46"/>
        <v>40449</v>
      </c>
      <c r="AK182" s="31">
        <f t="shared" si="40"/>
        <v>4.7999999999999996E-3</v>
      </c>
      <c r="AL182" s="115">
        <f t="shared" si="41"/>
        <v>-5.7485549753322207E-4</v>
      </c>
      <c r="AM182" s="100"/>
      <c r="BR182" s="18">
        <f t="shared" si="34"/>
        <v>40441</v>
      </c>
      <c r="BS182" s="6">
        <f t="shared" si="35"/>
        <v>1.52E-2</v>
      </c>
      <c r="BT182" s="6">
        <f t="shared" si="36"/>
        <v>1.6199999999999999E-2</v>
      </c>
    </row>
    <row r="183" spans="2:72" ht="14.45">
      <c r="B183" s="110">
        <v>40442</v>
      </c>
      <c r="C183" s="106">
        <v>1139.8</v>
      </c>
      <c r="D183" s="106">
        <v>1142.8</v>
      </c>
      <c r="E183" s="106">
        <v>1148.5999999999999</v>
      </c>
      <c r="F183" s="106">
        <v>1136.2</v>
      </c>
      <c r="G183" s="28"/>
      <c r="H183" s="107">
        <v>-2.5000000000000001E-3</v>
      </c>
      <c r="K183" s="110">
        <v>40442</v>
      </c>
      <c r="L183" s="106">
        <v>6009.05</v>
      </c>
      <c r="M183" s="106">
        <v>5980.5</v>
      </c>
      <c r="N183" s="106">
        <v>6032.8</v>
      </c>
      <c r="O183" s="106">
        <v>5961.85</v>
      </c>
      <c r="P183" s="28" t="s">
        <v>2794</v>
      </c>
      <c r="Q183" s="107">
        <v>4.7999999999999996E-3</v>
      </c>
      <c r="T183" s="110">
        <v>40431</v>
      </c>
      <c r="U183" s="28">
        <v>46.284999999999997</v>
      </c>
      <c r="V183">
        <v>46.295000000000002</v>
      </c>
      <c r="W183">
        <v>46.363</v>
      </c>
      <c r="X183">
        <v>46.225000000000001</v>
      </c>
      <c r="Y183" s="19">
        <v>-1.6000000000000001E-3</v>
      </c>
      <c r="AB183" s="110">
        <f t="shared" si="44"/>
        <v>40442</v>
      </c>
      <c r="AC183" s="108">
        <f t="shared" si="42"/>
        <v>6009.05</v>
      </c>
      <c r="AD183" s="28">
        <f t="shared" si="43"/>
        <v>45.664999999999999</v>
      </c>
      <c r="AE183" s="28">
        <f t="shared" si="37"/>
        <v>131.58983904522063</v>
      </c>
      <c r="AF183" s="31">
        <f t="shared" si="39"/>
        <v>5.6623821889338899E-3</v>
      </c>
      <c r="AJ183" s="110">
        <f t="shared" si="46"/>
        <v>40450</v>
      </c>
      <c r="AK183" s="31">
        <f t="shared" si="40"/>
        <v>-2.5999999999999999E-3</v>
      </c>
      <c r="AL183" s="115">
        <f t="shared" si="41"/>
        <v>-2.2441936004047314E-4</v>
      </c>
      <c r="AM183" s="100"/>
      <c r="BR183" s="18">
        <f t="shared" si="34"/>
        <v>40442</v>
      </c>
      <c r="BS183" s="6">
        <f t="shared" si="35"/>
        <v>-2.5000000000000001E-3</v>
      </c>
      <c r="BT183" s="6">
        <f t="shared" si="36"/>
        <v>4.7999999999999996E-3</v>
      </c>
    </row>
    <row r="184" spans="2:72" ht="14.45">
      <c r="B184" s="110">
        <v>40443</v>
      </c>
      <c r="C184" s="106">
        <v>1134.3</v>
      </c>
      <c r="D184" s="106">
        <v>1139.5</v>
      </c>
      <c r="E184" s="106">
        <v>1144.4000000000001</v>
      </c>
      <c r="F184" s="106">
        <v>1131.5999999999999</v>
      </c>
      <c r="G184" s="28"/>
      <c r="H184" s="107">
        <v>-4.7999999999999996E-3</v>
      </c>
      <c r="K184" s="110">
        <v>40443</v>
      </c>
      <c r="L184" s="106">
        <v>5991</v>
      </c>
      <c r="M184" s="106">
        <v>6008.4</v>
      </c>
      <c r="N184" s="106">
        <v>6037.4</v>
      </c>
      <c r="O184" s="106">
        <v>5946.45</v>
      </c>
      <c r="P184" s="28" t="s">
        <v>2795</v>
      </c>
      <c r="Q184" s="107">
        <v>-3.0000000000000001E-3</v>
      </c>
      <c r="T184" s="110">
        <v>40434</v>
      </c>
      <c r="U184" s="28">
        <v>46.31</v>
      </c>
      <c r="V184">
        <v>46.22</v>
      </c>
      <c r="W184">
        <v>46.414999999999999</v>
      </c>
      <c r="X184">
        <v>46.1</v>
      </c>
      <c r="Y184" s="19">
        <v>5.0000000000000001E-4</v>
      </c>
      <c r="AB184" s="110">
        <f t="shared" si="44"/>
        <v>40443</v>
      </c>
      <c r="AC184" s="108">
        <f t="shared" si="42"/>
        <v>5991</v>
      </c>
      <c r="AD184" s="28">
        <f t="shared" si="43"/>
        <v>45.585000000000001</v>
      </c>
      <c r="AE184" s="28">
        <f t="shared" si="37"/>
        <v>131.42481079302402</v>
      </c>
      <c r="AF184" s="31">
        <f t="shared" si="39"/>
        <v>-1.2541109054772237E-3</v>
      </c>
      <c r="AJ184" s="110">
        <f t="shared" si="46"/>
        <v>40451</v>
      </c>
      <c r="AK184" s="31">
        <f t="shared" si="40"/>
        <v>-3.0999999999999999E-3</v>
      </c>
      <c r="AL184" s="115">
        <f t="shared" si="41"/>
        <v>9.725317213661766E-3</v>
      </c>
      <c r="AM184" s="100"/>
      <c r="BR184" s="18">
        <f t="shared" si="34"/>
        <v>40443</v>
      </c>
      <c r="BS184" s="6">
        <f t="shared" si="35"/>
        <v>-4.7999999999999996E-3</v>
      </c>
      <c r="BT184" s="6">
        <f t="shared" si="36"/>
        <v>-3.0000000000000001E-3</v>
      </c>
    </row>
    <row r="185" spans="2:72" ht="14.45">
      <c r="B185" s="110">
        <v>40444</v>
      </c>
      <c r="C185" s="106">
        <v>1124.8</v>
      </c>
      <c r="D185" s="106">
        <v>1131.0999999999999</v>
      </c>
      <c r="E185" s="106">
        <v>1136.8</v>
      </c>
      <c r="F185" s="106">
        <v>1122.8</v>
      </c>
      <c r="G185" s="28"/>
      <c r="H185" s="107">
        <v>-8.3999999999999995E-3</v>
      </c>
      <c r="K185" s="110">
        <v>40444</v>
      </c>
      <c r="L185" s="106">
        <v>5959.55</v>
      </c>
      <c r="M185" s="106">
        <v>5991.05</v>
      </c>
      <c r="N185" s="106">
        <v>6006.8</v>
      </c>
      <c r="O185" s="106">
        <v>5932.4</v>
      </c>
      <c r="P185" s="28" t="s">
        <v>2796</v>
      </c>
      <c r="Q185" s="107">
        <v>-5.1999999999999998E-3</v>
      </c>
      <c r="T185" s="110">
        <v>40435</v>
      </c>
      <c r="U185" s="28">
        <v>46.27</v>
      </c>
      <c r="V185">
        <v>46.27</v>
      </c>
      <c r="W185">
        <v>46.465000000000003</v>
      </c>
      <c r="X185">
        <v>46.07</v>
      </c>
      <c r="Y185" s="19">
        <v>-8.9999999999999998E-4</v>
      </c>
      <c r="AB185" s="110">
        <f t="shared" si="44"/>
        <v>40444</v>
      </c>
      <c r="AC185" s="108">
        <f t="shared" si="42"/>
        <v>5959.55</v>
      </c>
      <c r="AD185" s="28">
        <f t="shared" si="43"/>
        <v>45.475000000000001</v>
      </c>
      <c r="AE185" s="28">
        <f t="shared" si="37"/>
        <v>131.05112699285323</v>
      </c>
      <c r="AF185" s="31">
        <f t="shared" si="39"/>
        <v>-2.8433276632925386E-3</v>
      </c>
      <c r="AJ185" s="110">
        <f t="shared" si="46"/>
        <v>40452</v>
      </c>
      <c r="AK185" s="31">
        <f t="shared" si="40"/>
        <v>4.4000000000000003E-3</v>
      </c>
      <c r="AL185" s="115">
        <f t="shared" si="41"/>
        <v>2.3291461669794122E-2</v>
      </c>
      <c r="AM185" s="100"/>
      <c r="BR185" s="18">
        <f t="shared" si="34"/>
        <v>40444</v>
      </c>
      <c r="BS185" s="6">
        <f t="shared" si="35"/>
        <v>-8.3999999999999995E-3</v>
      </c>
      <c r="BT185" s="6">
        <f t="shared" si="36"/>
        <v>-5.1999999999999998E-3</v>
      </c>
    </row>
    <row r="186" spans="2:72" ht="14.45">
      <c r="B186" s="110">
        <v>40445</v>
      </c>
      <c r="C186" s="106">
        <v>1148.7</v>
      </c>
      <c r="D186" s="106">
        <v>1131.7</v>
      </c>
      <c r="E186" s="106">
        <v>1148.9000000000001</v>
      </c>
      <c r="F186" s="106">
        <v>1131.7</v>
      </c>
      <c r="G186" s="28"/>
      <c r="H186" s="107">
        <v>2.12E-2</v>
      </c>
      <c r="K186" s="110">
        <v>40445</v>
      </c>
      <c r="L186" s="106">
        <v>6018.3</v>
      </c>
      <c r="M186" s="106">
        <v>5959.45</v>
      </c>
      <c r="N186" s="106">
        <v>6029.1</v>
      </c>
      <c r="O186" s="106">
        <v>5951.2</v>
      </c>
      <c r="P186" s="28" t="s">
        <v>2797</v>
      </c>
      <c r="Q186" s="107">
        <v>9.9000000000000008E-3</v>
      </c>
      <c r="T186" s="110">
        <v>40436</v>
      </c>
      <c r="U186" s="28">
        <v>46.2</v>
      </c>
      <c r="V186">
        <v>46.16</v>
      </c>
      <c r="W186">
        <v>46.46</v>
      </c>
      <c r="X186">
        <v>46.08</v>
      </c>
      <c r="Y186" s="19">
        <v>-1.5E-3</v>
      </c>
      <c r="AB186" s="110">
        <f t="shared" si="44"/>
        <v>40445</v>
      </c>
      <c r="AC186" s="108">
        <f t="shared" si="42"/>
        <v>6018.3</v>
      </c>
      <c r="AD186" s="28">
        <f t="shared" si="43"/>
        <v>45.11</v>
      </c>
      <c r="AE186" s="28">
        <f t="shared" si="37"/>
        <v>133.41387718909334</v>
      </c>
      <c r="AF186" s="31">
        <f t="shared" si="39"/>
        <v>1.8029224551185719E-2</v>
      </c>
      <c r="AJ186" s="110">
        <f t="shared" si="46"/>
        <v>40455</v>
      </c>
      <c r="AK186" s="31">
        <f t="shared" si="40"/>
        <v>-8.0000000000000002E-3</v>
      </c>
      <c r="AL186" s="115">
        <f t="shared" si="41"/>
        <v>-1.9979286221265546E-3</v>
      </c>
      <c r="AM186" s="100"/>
      <c r="BR186" s="18">
        <f t="shared" si="34"/>
        <v>40445</v>
      </c>
      <c r="BS186" s="6">
        <f t="shared" si="35"/>
        <v>2.12E-2</v>
      </c>
      <c r="BT186" s="6">
        <f t="shared" si="36"/>
        <v>9.9000000000000008E-3</v>
      </c>
    </row>
    <row r="187" spans="2:72" ht="14.45">
      <c r="B187" s="110">
        <v>40448</v>
      </c>
      <c r="C187" s="106">
        <v>1142.2</v>
      </c>
      <c r="D187" s="106">
        <v>1148.5999999999999</v>
      </c>
      <c r="E187" s="106">
        <v>1149.9000000000001</v>
      </c>
      <c r="F187" s="106">
        <v>1142</v>
      </c>
      <c r="G187" s="28"/>
      <c r="H187" s="107">
        <v>-5.7000000000000002E-3</v>
      </c>
      <c r="K187" s="110">
        <v>40448</v>
      </c>
      <c r="L187" s="106">
        <v>6035.65</v>
      </c>
      <c r="M187" s="106">
        <v>6018.3</v>
      </c>
      <c r="N187" s="106">
        <v>6073.5</v>
      </c>
      <c r="O187" s="106">
        <v>6018.3</v>
      </c>
      <c r="P187" s="28" t="s">
        <v>2798</v>
      </c>
      <c r="Q187" s="107">
        <v>2.8999999999999998E-3</v>
      </c>
      <c r="T187" s="110">
        <v>40437</v>
      </c>
      <c r="U187" s="28">
        <v>46.145000000000003</v>
      </c>
      <c r="V187">
        <v>46.145000000000003</v>
      </c>
      <c r="W187">
        <v>46.414999999999999</v>
      </c>
      <c r="X187">
        <v>46.075000000000003</v>
      </c>
      <c r="Y187" s="19">
        <v>-1.1999999999999999E-3</v>
      </c>
      <c r="AB187" s="110">
        <f t="shared" si="44"/>
        <v>40448</v>
      </c>
      <c r="AC187" s="108">
        <f t="shared" si="42"/>
        <v>6035.65</v>
      </c>
      <c r="AD187" s="28">
        <f t="shared" si="43"/>
        <v>45.01</v>
      </c>
      <c r="AE187" s="28">
        <f t="shared" si="37"/>
        <v>134.09575649855589</v>
      </c>
      <c r="AF187" s="31">
        <f t="shared" si="39"/>
        <v>5.111007369166698E-3</v>
      </c>
      <c r="AJ187" s="110">
        <f t="shared" si="46"/>
        <v>40456</v>
      </c>
      <c r="AK187" s="31">
        <f t="shared" si="40"/>
        <v>2.0899999999999998E-2</v>
      </c>
      <c r="AL187" s="115">
        <f t="shared" si="41"/>
        <v>3.6446535095269184E-4</v>
      </c>
      <c r="AM187" s="100"/>
      <c r="BR187" s="18">
        <f t="shared" si="34"/>
        <v>40448</v>
      </c>
      <c r="BS187" s="6">
        <f t="shared" si="35"/>
        <v>-5.7000000000000002E-3</v>
      </c>
      <c r="BT187" s="6">
        <f t="shared" si="36"/>
        <v>2.8999999999999998E-3</v>
      </c>
    </row>
    <row r="188" spans="2:72" ht="14.45">
      <c r="B188" s="110">
        <v>40449</v>
      </c>
      <c r="C188" s="106">
        <v>1147.7</v>
      </c>
      <c r="D188" s="106">
        <v>1142.3</v>
      </c>
      <c r="E188" s="106">
        <v>1150</v>
      </c>
      <c r="F188" s="106">
        <v>1132.0999999999999</v>
      </c>
      <c r="G188" s="28"/>
      <c r="H188" s="107">
        <v>4.7999999999999996E-3</v>
      </c>
      <c r="K188" s="110">
        <v>40449</v>
      </c>
      <c r="L188" s="106">
        <v>6029.5</v>
      </c>
      <c r="M188" s="106">
        <v>6036.05</v>
      </c>
      <c r="N188" s="106">
        <v>6049.8</v>
      </c>
      <c r="O188" s="106">
        <v>5991.3</v>
      </c>
      <c r="P188" s="28" t="s">
        <v>2799</v>
      </c>
      <c r="Q188" s="107">
        <v>-1E-3</v>
      </c>
      <c r="T188" s="110">
        <v>40438</v>
      </c>
      <c r="U188" s="28">
        <v>45.854999999999997</v>
      </c>
      <c r="V188">
        <v>46.085000000000001</v>
      </c>
      <c r="W188">
        <v>46.128</v>
      </c>
      <c r="X188">
        <v>45.784999999999997</v>
      </c>
      <c r="Y188" s="19">
        <v>-6.3E-3</v>
      </c>
      <c r="AB188" s="110">
        <f t="shared" si="44"/>
        <v>40449</v>
      </c>
      <c r="AC188" s="108">
        <f t="shared" si="42"/>
        <v>6029.5</v>
      </c>
      <c r="AD188" s="28">
        <f t="shared" si="43"/>
        <v>44.99</v>
      </c>
      <c r="AE188" s="28">
        <f t="shared" si="37"/>
        <v>134.01867081573681</v>
      </c>
      <c r="AF188" s="31">
        <f t="shared" si="39"/>
        <v>-5.7485549753322207E-4</v>
      </c>
      <c r="AJ188" s="110">
        <f t="shared" si="46"/>
        <v>40457</v>
      </c>
      <c r="AK188" s="31">
        <f t="shared" si="40"/>
        <v>-6.9999999999999999E-4</v>
      </c>
      <c r="AL188" s="115">
        <f t="shared" si="41"/>
        <v>1.2076962264678803E-2</v>
      </c>
      <c r="AM188" s="100"/>
      <c r="BR188" s="18">
        <f t="shared" si="34"/>
        <v>40449</v>
      </c>
      <c r="BS188" s="6">
        <f t="shared" si="35"/>
        <v>4.7999999999999996E-3</v>
      </c>
      <c r="BT188" s="6">
        <f t="shared" si="36"/>
        <v>-1E-3</v>
      </c>
    </row>
    <row r="189" spans="2:72" ht="14.45">
      <c r="B189" s="110">
        <v>40450</v>
      </c>
      <c r="C189" s="106">
        <v>1144.7</v>
      </c>
      <c r="D189" s="106">
        <v>1146.8</v>
      </c>
      <c r="E189" s="106">
        <v>1148.5999999999999</v>
      </c>
      <c r="F189" s="106">
        <v>1140.3</v>
      </c>
      <c r="G189" s="28"/>
      <c r="H189" s="107">
        <v>-2.5999999999999999E-3</v>
      </c>
      <c r="K189" s="110">
        <v>40450</v>
      </c>
      <c r="L189" s="106">
        <v>5991.3</v>
      </c>
      <c r="M189" s="106">
        <v>6029.15</v>
      </c>
      <c r="N189" s="106">
        <v>6071.55</v>
      </c>
      <c r="O189" s="106">
        <v>5979.65</v>
      </c>
      <c r="P189" s="28" t="s">
        <v>2800</v>
      </c>
      <c r="Q189" s="107">
        <v>-6.3E-3</v>
      </c>
      <c r="T189" s="110">
        <v>40441</v>
      </c>
      <c r="U189" s="28">
        <v>45.704999999999998</v>
      </c>
      <c r="V189">
        <v>45.795000000000002</v>
      </c>
      <c r="W189">
        <v>45.884999999999998</v>
      </c>
      <c r="X189">
        <v>45.585000000000001</v>
      </c>
      <c r="Y189" s="19">
        <v>-3.3E-3</v>
      </c>
      <c r="AB189" s="110">
        <f t="shared" si="44"/>
        <v>40450</v>
      </c>
      <c r="AC189" s="108">
        <f t="shared" si="42"/>
        <v>5991.3</v>
      </c>
      <c r="AD189" s="28">
        <f t="shared" si="43"/>
        <v>44.715000000000003</v>
      </c>
      <c r="AE189" s="28">
        <f t="shared" si="37"/>
        <v>133.98859443139887</v>
      </c>
      <c r="AF189" s="31">
        <f t="shared" si="39"/>
        <v>-2.2441936004047314E-4</v>
      </c>
      <c r="AJ189" s="110">
        <f t="shared" si="46"/>
        <v>40458</v>
      </c>
      <c r="AK189" s="31">
        <f t="shared" si="40"/>
        <v>-1.6000000000000001E-3</v>
      </c>
      <c r="AL189" s="115">
        <f t="shared" si="41"/>
        <v>-1.0133160674571595E-2</v>
      </c>
      <c r="AM189" s="100"/>
      <c r="BR189" s="18">
        <f t="shared" si="34"/>
        <v>40450</v>
      </c>
      <c r="BS189" s="6">
        <f t="shared" si="35"/>
        <v>-2.5999999999999999E-3</v>
      </c>
      <c r="BT189" s="6">
        <f t="shared" si="36"/>
        <v>-6.3E-3</v>
      </c>
    </row>
    <row r="190" spans="2:72" ht="14.45">
      <c r="B190" s="110">
        <v>40451</v>
      </c>
      <c r="C190" s="106">
        <v>1141.2</v>
      </c>
      <c r="D190" s="106">
        <v>1146</v>
      </c>
      <c r="E190" s="106">
        <v>1157.2</v>
      </c>
      <c r="F190" s="106">
        <v>1136.0999999999999</v>
      </c>
      <c r="G190" s="28"/>
      <c r="H190" s="107">
        <v>-3.0999999999999999E-3</v>
      </c>
      <c r="K190" s="110">
        <v>40451</v>
      </c>
      <c r="L190" s="106">
        <v>6029.95</v>
      </c>
      <c r="M190" s="106">
        <v>5991.35</v>
      </c>
      <c r="N190" s="106">
        <v>6048.45</v>
      </c>
      <c r="O190" s="106">
        <v>5963.6</v>
      </c>
      <c r="P190" s="28" t="s">
        <v>2801</v>
      </c>
      <c r="Q190" s="107">
        <v>6.4999999999999997E-3</v>
      </c>
      <c r="T190" s="110">
        <v>40442</v>
      </c>
      <c r="U190" s="28">
        <v>45.664999999999999</v>
      </c>
      <c r="V190">
        <v>45.664999999999999</v>
      </c>
      <c r="W190">
        <v>45.835000000000001</v>
      </c>
      <c r="X190">
        <v>45.465000000000003</v>
      </c>
      <c r="Y190" s="19">
        <v>-8.9999999999999998E-4</v>
      </c>
      <c r="AB190" s="110">
        <f t="shared" si="44"/>
        <v>40451</v>
      </c>
      <c r="AC190" s="108">
        <f t="shared" si="42"/>
        <v>6029.95</v>
      </c>
      <c r="AD190" s="28">
        <f t="shared" si="43"/>
        <v>44.57</v>
      </c>
      <c r="AE190" s="28">
        <f t="shared" si="37"/>
        <v>135.29167601525688</v>
      </c>
      <c r="AF190" s="31">
        <f t="shared" si="39"/>
        <v>9.725317213661766E-3</v>
      </c>
      <c r="AJ190" s="110">
        <f t="shared" si="46"/>
        <v>40459</v>
      </c>
      <c r="AK190" s="31">
        <f t="shared" si="40"/>
        <v>6.1000000000000004E-3</v>
      </c>
      <c r="AL190" s="115">
        <f t="shared" si="41"/>
        <v>-7.5805128745447536E-3</v>
      </c>
      <c r="AM190" s="100"/>
      <c r="BR190" s="18">
        <f t="shared" si="34"/>
        <v>40451</v>
      </c>
      <c r="BS190" s="6">
        <f t="shared" si="35"/>
        <v>-3.0999999999999999E-3</v>
      </c>
      <c r="BT190" s="6">
        <f t="shared" si="36"/>
        <v>6.4999999999999997E-3</v>
      </c>
    </row>
    <row r="191" spans="2:72" ht="14.45">
      <c r="B191" s="110">
        <v>40452</v>
      </c>
      <c r="C191" s="106">
        <v>1146.2</v>
      </c>
      <c r="D191" s="106">
        <v>1143.5</v>
      </c>
      <c r="E191" s="106">
        <v>1150.3</v>
      </c>
      <c r="F191" s="106">
        <v>1139.4000000000001</v>
      </c>
      <c r="G191" s="28"/>
      <c r="H191" s="107">
        <v>4.4000000000000003E-3</v>
      </c>
      <c r="K191" s="110">
        <v>40452</v>
      </c>
      <c r="L191" s="106">
        <v>6143.4</v>
      </c>
      <c r="M191" s="106">
        <v>6030.3</v>
      </c>
      <c r="N191" s="106">
        <v>6153.1</v>
      </c>
      <c r="O191" s="106">
        <v>6030.3</v>
      </c>
      <c r="P191" s="28" t="s">
        <v>2802</v>
      </c>
      <c r="Q191" s="107">
        <v>1.8800000000000001E-2</v>
      </c>
      <c r="T191" s="110">
        <v>40443</v>
      </c>
      <c r="U191" s="28">
        <v>45.585000000000001</v>
      </c>
      <c r="V191">
        <v>45.625</v>
      </c>
      <c r="W191">
        <v>45.625</v>
      </c>
      <c r="X191">
        <v>45.414999999999999</v>
      </c>
      <c r="Y191" s="19">
        <v>-1.8E-3</v>
      </c>
      <c r="AB191" s="110">
        <f t="shared" si="44"/>
        <v>40452</v>
      </c>
      <c r="AC191" s="108">
        <f t="shared" si="42"/>
        <v>6143.4</v>
      </c>
      <c r="AD191" s="28">
        <f t="shared" si="43"/>
        <v>44.375</v>
      </c>
      <c r="AE191" s="28">
        <f t="shared" si="37"/>
        <v>138.44281690140843</v>
      </c>
      <c r="AF191" s="31">
        <f t="shared" si="39"/>
        <v>2.3291461669794122E-2</v>
      </c>
      <c r="AJ191" s="110">
        <f t="shared" si="46"/>
        <v>40462</v>
      </c>
      <c r="AK191" s="31">
        <f t="shared" si="40"/>
        <v>1E-4</v>
      </c>
      <c r="AL191" s="115">
        <f t="shared" si="41"/>
        <v>5.5348684090021916E-3</v>
      </c>
      <c r="AM191" s="100"/>
      <c r="BR191" s="18">
        <f t="shared" si="34"/>
        <v>40452</v>
      </c>
      <c r="BS191" s="6">
        <f t="shared" si="35"/>
        <v>4.4000000000000003E-3</v>
      </c>
      <c r="BT191" s="6">
        <f t="shared" si="36"/>
        <v>1.8800000000000001E-2</v>
      </c>
    </row>
    <row r="192" spans="2:72" ht="14.45">
      <c r="B192" s="110">
        <v>40455</v>
      </c>
      <c r="C192" s="106">
        <v>1137</v>
      </c>
      <c r="D192" s="106">
        <v>1145</v>
      </c>
      <c r="E192" s="106">
        <v>1148.2</v>
      </c>
      <c r="F192" s="106">
        <v>1131.9000000000001</v>
      </c>
      <c r="G192" s="28"/>
      <c r="H192" s="107">
        <v>-8.0000000000000002E-3</v>
      </c>
      <c r="K192" s="110">
        <v>40455</v>
      </c>
      <c r="L192" s="106">
        <v>6159.45</v>
      </c>
      <c r="M192" s="106">
        <v>6144.7</v>
      </c>
      <c r="N192" s="106">
        <v>6222.1</v>
      </c>
      <c r="O192" s="106">
        <v>6144.7</v>
      </c>
      <c r="P192" s="28" t="s">
        <v>2803</v>
      </c>
      <c r="Q192" s="107">
        <v>2.5999999999999999E-3</v>
      </c>
      <c r="T192" s="110">
        <v>40444</v>
      </c>
      <c r="U192" s="28">
        <v>45.475000000000001</v>
      </c>
      <c r="V192">
        <v>45.594999999999999</v>
      </c>
      <c r="W192">
        <v>45.744999999999997</v>
      </c>
      <c r="X192">
        <v>45.475000000000001</v>
      </c>
      <c r="Y192" s="19">
        <v>-2.3999999999999998E-3</v>
      </c>
      <c r="AB192" s="110">
        <f t="shared" si="44"/>
        <v>40455</v>
      </c>
      <c r="AC192" s="108">
        <f t="shared" si="42"/>
        <v>6159.45</v>
      </c>
      <c r="AD192" s="28">
        <f t="shared" si="43"/>
        <v>44.58</v>
      </c>
      <c r="AE192" s="28">
        <f t="shared" si="37"/>
        <v>138.16621803499328</v>
      </c>
      <c r="AF192" s="31">
        <f t="shared" si="39"/>
        <v>-1.9979286221265546E-3</v>
      </c>
      <c r="AJ192" s="110">
        <f t="shared" si="46"/>
        <v>40463</v>
      </c>
      <c r="AK192" s="31">
        <f t="shared" si="40"/>
        <v>3.8999999999999998E-3</v>
      </c>
      <c r="AL192" s="115">
        <f t="shared" si="41"/>
        <v>-9.7787729335465645E-3</v>
      </c>
      <c r="AM192" s="100"/>
      <c r="BR192" s="18">
        <f t="shared" si="34"/>
        <v>40455</v>
      </c>
      <c r="BS192" s="6">
        <f t="shared" si="35"/>
        <v>-8.0000000000000002E-3</v>
      </c>
      <c r="BT192" s="6">
        <f t="shared" si="36"/>
        <v>2.5999999999999999E-3</v>
      </c>
    </row>
    <row r="193" spans="2:72" ht="14.45">
      <c r="B193" s="110">
        <v>40456</v>
      </c>
      <c r="C193" s="106">
        <v>1160.8</v>
      </c>
      <c r="D193" s="106">
        <v>1140.7</v>
      </c>
      <c r="E193" s="106">
        <v>1162.8</v>
      </c>
      <c r="F193" s="106">
        <v>1140.7</v>
      </c>
      <c r="G193" s="28"/>
      <c r="H193" s="107">
        <v>2.0899999999999998E-2</v>
      </c>
      <c r="K193" s="110">
        <v>40456</v>
      </c>
      <c r="L193" s="106">
        <v>6145.8</v>
      </c>
      <c r="M193" s="106">
        <v>6159.45</v>
      </c>
      <c r="N193" s="106">
        <v>6188.35</v>
      </c>
      <c r="O193" s="106">
        <v>6118.05</v>
      </c>
      <c r="P193" s="28" t="s">
        <v>2804</v>
      </c>
      <c r="Q193" s="107">
        <v>-2.2000000000000001E-3</v>
      </c>
      <c r="T193" s="110">
        <v>40445</v>
      </c>
      <c r="U193" s="28">
        <v>45.11</v>
      </c>
      <c r="V193">
        <v>45.41</v>
      </c>
      <c r="W193">
        <v>45.61</v>
      </c>
      <c r="X193">
        <v>45.11</v>
      </c>
      <c r="Y193" s="19">
        <v>-8.0000000000000002E-3</v>
      </c>
      <c r="AB193" s="110">
        <f t="shared" si="44"/>
        <v>40456</v>
      </c>
      <c r="AC193" s="108">
        <f t="shared" si="42"/>
        <v>6145.8</v>
      </c>
      <c r="AD193" s="28">
        <f t="shared" si="43"/>
        <v>44.465000000000003</v>
      </c>
      <c r="AE193" s="28">
        <f t="shared" si="37"/>
        <v>138.21657483413921</v>
      </c>
      <c r="AF193" s="31">
        <f t="shared" si="39"/>
        <v>3.6446535095269184E-4</v>
      </c>
      <c r="AJ193" s="110">
        <f t="shared" si="46"/>
        <v>40464</v>
      </c>
      <c r="AK193" s="31">
        <f t="shared" si="40"/>
        <v>7.1000000000000004E-3</v>
      </c>
      <c r="AL193" s="115">
        <f t="shared" si="41"/>
        <v>2.693806954545841E-2</v>
      </c>
      <c r="AM193" s="100"/>
      <c r="BR193" s="18">
        <f t="shared" si="34"/>
        <v>40456</v>
      </c>
      <c r="BS193" s="6">
        <f t="shared" si="35"/>
        <v>2.0899999999999998E-2</v>
      </c>
      <c r="BT193" s="6">
        <f t="shared" si="36"/>
        <v>-2.2000000000000001E-3</v>
      </c>
    </row>
    <row r="194" spans="2:72" ht="14.45">
      <c r="B194" s="110">
        <v>40457</v>
      </c>
      <c r="C194" s="106">
        <v>1160</v>
      </c>
      <c r="D194" s="106">
        <v>1159.8</v>
      </c>
      <c r="E194" s="106">
        <v>1162.3</v>
      </c>
      <c r="F194" s="106">
        <v>1154.8</v>
      </c>
      <c r="G194" s="28"/>
      <c r="H194" s="107">
        <v>-6.9999999999999999E-4</v>
      </c>
      <c r="K194" s="110">
        <v>40457</v>
      </c>
      <c r="L194" s="106">
        <v>6186.45</v>
      </c>
      <c r="M194" s="106">
        <v>6150.95</v>
      </c>
      <c r="N194" s="106">
        <v>6223.4</v>
      </c>
      <c r="O194" s="106">
        <v>6148.6</v>
      </c>
      <c r="P194" s="28" t="s">
        <v>2693</v>
      </c>
      <c r="Q194" s="107">
        <v>6.6E-3</v>
      </c>
      <c r="T194" s="110">
        <v>40448</v>
      </c>
      <c r="U194" s="28">
        <v>45.01</v>
      </c>
      <c r="V194">
        <v>45.064999999999998</v>
      </c>
      <c r="W194">
        <v>45.204999999999998</v>
      </c>
      <c r="X194">
        <v>44.935000000000002</v>
      </c>
      <c r="Y194" s="19">
        <v>-2.2000000000000001E-3</v>
      </c>
      <c r="AB194" s="110">
        <f t="shared" si="44"/>
        <v>40457</v>
      </c>
      <c r="AC194" s="108">
        <f t="shared" si="42"/>
        <v>6186.45</v>
      </c>
      <c r="AD194" s="28">
        <f t="shared" si="43"/>
        <v>44.225000000000001</v>
      </c>
      <c r="AE194" s="28">
        <f t="shared" si="37"/>
        <v>139.88581119276427</v>
      </c>
      <c r="AF194" s="31">
        <f t="shared" si="39"/>
        <v>1.2076962264678803E-2</v>
      </c>
      <c r="AJ194" s="110">
        <f t="shared" si="46"/>
        <v>40465</v>
      </c>
      <c r="AK194" s="31">
        <f t="shared" si="40"/>
        <v>-3.5999999999999999E-3</v>
      </c>
      <c r="AL194" s="115">
        <f t="shared" si="41"/>
        <v>-3.2298205278257219E-3</v>
      </c>
      <c r="AM194" s="100"/>
      <c r="BR194" s="18">
        <f t="shared" si="34"/>
        <v>40457</v>
      </c>
      <c r="BS194" s="6">
        <f t="shared" si="35"/>
        <v>-6.9999999999999999E-4</v>
      </c>
      <c r="BT194" s="6">
        <f t="shared" si="36"/>
        <v>6.6E-3</v>
      </c>
    </row>
    <row r="195" spans="2:72" ht="14.45">
      <c r="B195" s="110">
        <v>40458</v>
      </c>
      <c r="C195" s="106">
        <v>1158.0999999999999</v>
      </c>
      <c r="D195" s="106">
        <v>1161.5999999999999</v>
      </c>
      <c r="E195" s="106">
        <v>1163.9000000000001</v>
      </c>
      <c r="F195" s="106">
        <v>1151.4000000000001</v>
      </c>
      <c r="G195" s="28"/>
      <c r="H195" s="107">
        <v>-1.6000000000000001E-3</v>
      </c>
      <c r="K195" s="110">
        <v>40458</v>
      </c>
      <c r="L195" s="106">
        <v>6120.3</v>
      </c>
      <c r="M195" s="106">
        <v>6186.85</v>
      </c>
      <c r="N195" s="106">
        <v>6199.45</v>
      </c>
      <c r="O195" s="106">
        <v>6107.5</v>
      </c>
      <c r="P195" s="28" t="s">
        <v>2805</v>
      </c>
      <c r="Q195" s="107">
        <v>-1.0699999999999999E-2</v>
      </c>
      <c r="T195" s="110">
        <v>40449</v>
      </c>
      <c r="U195" s="28">
        <v>44.99</v>
      </c>
      <c r="V195">
        <v>44.97</v>
      </c>
      <c r="W195">
        <v>45.295000000000002</v>
      </c>
      <c r="X195">
        <v>44.83</v>
      </c>
      <c r="Y195" s="19">
        <v>-4.0000000000000002E-4</v>
      </c>
      <c r="AB195" s="110">
        <f t="shared" si="44"/>
        <v>40458</v>
      </c>
      <c r="AC195" s="108">
        <f t="shared" si="42"/>
        <v>6120.3</v>
      </c>
      <c r="AD195" s="28">
        <f t="shared" si="43"/>
        <v>44.2</v>
      </c>
      <c r="AE195" s="28">
        <f t="shared" si="37"/>
        <v>138.46832579185519</v>
      </c>
      <c r="AF195" s="31">
        <f t="shared" si="39"/>
        <v>-1.0133160674571595E-2</v>
      </c>
      <c r="AJ195" s="110">
        <f t="shared" si="46"/>
        <v>40466</v>
      </c>
      <c r="AK195" s="31">
        <f t="shared" si="40"/>
        <v>2E-3</v>
      </c>
      <c r="AL195" s="115">
        <f t="shared" si="41"/>
        <v>-1.7899812858587993E-2</v>
      </c>
      <c r="AM195" s="100"/>
      <c r="BR195" s="18">
        <f t="shared" ref="BR195:BR258" si="47">VLOOKUP(B195,K:Q,1,FALSE)</f>
        <v>40458</v>
      </c>
      <c r="BS195" s="6">
        <f t="shared" ref="BS195:BS258" si="48">IFERROR(VLOOKUP(BR195,B:H,7,FALSE),0)</f>
        <v>-1.6000000000000001E-3</v>
      </c>
      <c r="BT195" s="6">
        <f t="shared" ref="BT195:BT258" si="49">IFERROR(VLOOKUP(BR195,K:Q,7,FALSE),0)</f>
        <v>-1.0699999999999999E-2</v>
      </c>
    </row>
    <row r="196" spans="2:72" ht="14.45">
      <c r="B196" s="110">
        <v>40459</v>
      </c>
      <c r="C196" s="106">
        <v>1165.2</v>
      </c>
      <c r="D196" s="106">
        <v>1158.4000000000001</v>
      </c>
      <c r="E196" s="106">
        <v>1167.7</v>
      </c>
      <c r="F196" s="106">
        <v>1155.5999999999999</v>
      </c>
      <c r="G196" s="28"/>
      <c r="H196" s="107">
        <v>6.1000000000000004E-3</v>
      </c>
      <c r="K196" s="110">
        <v>40459</v>
      </c>
      <c r="L196" s="106">
        <v>6103.45</v>
      </c>
      <c r="M196" s="106">
        <v>6121.4</v>
      </c>
      <c r="N196" s="106">
        <v>6148.6</v>
      </c>
      <c r="O196" s="106">
        <v>6067</v>
      </c>
      <c r="P196" s="28" t="s">
        <v>2806</v>
      </c>
      <c r="Q196" s="107">
        <v>-2.8E-3</v>
      </c>
      <c r="T196" s="110">
        <v>40450</v>
      </c>
      <c r="U196" s="28">
        <v>44.715000000000003</v>
      </c>
      <c r="V196">
        <v>44.965000000000003</v>
      </c>
      <c r="W196">
        <v>45.104999999999997</v>
      </c>
      <c r="X196">
        <v>44.715000000000003</v>
      </c>
      <c r="Y196" s="19">
        <v>-6.1000000000000004E-3</v>
      </c>
      <c r="AB196" s="110">
        <f t="shared" si="44"/>
        <v>40459</v>
      </c>
      <c r="AC196" s="108">
        <f t="shared" si="42"/>
        <v>6103.45</v>
      </c>
      <c r="AD196" s="28">
        <f t="shared" si="43"/>
        <v>44.414999999999999</v>
      </c>
      <c r="AE196" s="28">
        <f t="shared" ref="AE196:AE259" si="50">AC196/AD196</f>
        <v>137.41866486547337</v>
      </c>
      <c r="AF196" s="31">
        <f t="shared" si="39"/>
        <v>-7.5805128745447536E-3</v>
      </c>
      <c r="AJ196" s="110">
        <f t="shared" si="46"/>
        <v>40469</v>
      </c>
      <c r="AK196" s="31">
        <f t="shared" si="40"/>
        <v>7.1999999999999998E-3</v>
      </c>
      <c r="AL196" s="115">
        <f t="shared" si="41"/>
        <v>-2.107986472277168E-3</v>
      </c>
      <c r="AM196" s="100"/>
      <c r="BR196" s="18">
        <f t="shared" si="47"/>
        <v>40459</v>
      </c>
      <c r="BS196" s="6">
        <f t="shared" si="48"/>
        <v>6.1000000000000004E-3</v>
      </c>
      <c r="BT196" s="6">
        <f t="shared" si="49"/>
        <v>-2.8E-3</v>
      </c>
    </row>
    <row r="197" spans="2:72" ht="14.45">
      <c r="B197" s="110">
        <v>40462</v>
      </c>
      <c r="C197" s="106">
        <v>1165.3</v>
      </c>
      <c r="D197" s="106">
        <v>1165.3</v>
      </c>
      <c r="E197" s="106">
        <v>1168.7</v>
      </c>
      <c r="F197" s="106">
        <v>1162</v>
      </c>
      <c r="G197" s="28"/>
      <c r="H197" s="107">
        <v>1E-4</v>
      </c>
      <c r="K197" s="110">
        <v>40462</v>
      </c>
      <c r="L197" s="106">
        <v>6135.85</v>
      </c>
      <c r="M197" s="106">
        <v>6105.95</v>
      </c>
      <c r="N197" s="106">
        <v>6187.75</v>
      </c>
      <c r="O197" s="106">
        <v>6105.95</v>
      </c>
      <c r="P197" s="28" t="s">
        <v>2807</v>
      </c>
      <c r="Q197" s="107">
        <v>5.3E-3</v>
      </c>
      <c r="T197" s="110">
        <v>40451</v>
      </c>
      <c r="U197" s="28">
        <v>44.57</v>
      </c>
      <c r="V197">
        <v>44.67</v>
      </c>
      <c r="W197">
        <v>44.67</v>
      </c>
      <c r="X197">
        <v>44.55</v>
      </c>
      <c r="Y197" s="19">
        <v>-3.2000000000000002E-3</v>
      </c>
      <c r="AB197" s="110">
        <f t="shared" si="44"/>
        <v>40462</v>
      </c>
      <c r="AC197" s="108">
        <f t="shared" si="42"/>
        <v>6135.85</v>
      </c>
      <c r="AD197" s="28">
        <f t="shared" si="43"/>
        <v>44.405000000000001</v>
      </c>
      <c r="AE197" s="28">
        <f t="shared" si="50"/>
        <v>138.17925909244454</v>
      </c>
      <c r="AF197" s="31">
        <f t="shared" ref="AF197:AF260" si="51">AE197/AE196-1</f>
        <v>5.5348684090021916E-3</v>
      </c>
      <c r="AJ197" s="110">
        <f t="shared" si="46"/>
        <v>40470</v>
      </c>
      <c r="AK197" s="31">
        <f t="shared" si="40"/>
        <v>-1.5900000000000001E-2</v>
      </c>
      <c r="AL197" s="115">
        <f t="shared" si="41"/>
        <v>-1.0019815035346991E-2</v>
      </c>
      <c r="AM197" s="100"/>
      <c r="BR197" s="18">
        <f t="shared" si="47"/>
        <v>40462</v>
      </c>
      <c r="BS197" s="6">
        <f t="shared" si="48"/>
        <v>1E-4</v>
      </c>
      <c r="BT197" s="6">
        <f t="shared" si="49"/>
        <v>5.3E-3</v>
      </c>
    </row>
    <row r="198" spans="2:72" ht="14.45">
      <c r="B198" s="110">
        <v>40463</v>
      </c>
      <c r="C198" s="106">
        <v>1169.8</v>
      </c>
      <c r="D198" s="106">
        <v>1164.3</v>
      </c>
      <c r="E198" s="106">
        <v>1172.5999999999999</v>
      </c>
      <c r="F198" s="106">
        <v>1155.7</v>
      </c>
      <c r="G198" s="28"/>
      <c r="H198" s="107">
        <v>3.8999999999999998E-3</v>
      </c>
      <c r="K198" s="110">
        <v>40463</v>
      </c>
      <c r="L198" s="106">
        <v>6090.9</v>
      </c>
      <c r="M198" s="106">
        <v>6135.95</v>
      </c>
      <c r="N198" s="106">
        <v>6144.95</v>
      </c>
      <c r="O198" s="106">
        <v>6057.95</v>
      </c>
      <c r="P198" s="28" t="s">
        <v>2808</v>
      </c>
      <c r="Q198" s="107">
        <v>-7.3000000000000001E-3</v>
      </c>
      <c r="T198" s="110">
        <v>40452</v>
      </c>
      <c r="U198" s="28">
        <v>44.375</v>
      </c>
      <c r="V198">
        <v>44.555</v>
      </c>
      <c r="W198">
        <v>44.844999999999999</v>
      </c>
      <c r="X198">
        <v>44.365000000000002</v>
      </c>
      <c r="Y198" s="19">
        <v>-4.4000000000000003E-3</v>
      </c>
      <c r="AB198" s="110">
        <f t="shared" si="44"/>
        <v>40463</v>
      </c>
      <c r="AC198" s="108">
        <f t="shared" si="42"/>
        <v>6090.9</v>
      </c>
      <c r="AD198" s="28">
        <f t="shared" si="43"/>
        <v>44.515000000000001</v>
      </c>
      <c r="AE198" s="28">
        <f t="shared" si="50"/>
        <v>136.82803549365383</v>
      </c>
      <c r="AF198" s="31">
        <f t="shared" si="51"/>
        <v>-9.7787729335465645E-3</v>
      </c>
      <c r="AJ198" s="110">
        <f t="shared" si="46"/>
        <v>40471</v>
      </c>
      <c r="AK198" s="31">
        <f t="shared" si="40"/>
        <v>1.0500000000000001E-2</v>
      </c>
      <c r="AL198" s="115">
        <f t="shared" si="41"/>
        <v>-5.2565256958928552E-3</v>
      </c>
      <c r="AM198" s="100"/>
      <c r="BR198" s="18">
        <f t="shared" si="47"/>
        <v>40463</v>
      </c>
      <c r="BS198" s="6">
        <f t="shared" si="48"/>
        <v>3.8999999999999998E-3</v>
      </c>
      <c r="BT198" s="6">
        <f t="shared" si="49"/>
        <v>-7.3000000000000001E-3</v>
      </c>
    </row>
    <row r="199" spans="2:72" ht="14.45">
      <c r="B199" s="110">
        <v>40464</v>
      </c>
      <c r="C199" s="106">
        <v>1178.0999999999999</v>
      </c>
      <c r="D199" s="106">
        <v>1171.3</v>
      </c>
      <c r="E199" s="106">
        <v>1184.4000000000001</v>
      </c>
      <c r="F199" s="106">
        <v>1171.3</v>
      </c>
      <c r="G199" s="28"/>
      <c r="H199" s="107">
        <v>7.1000000000000004E-3</v>
      </c>
      <c r="K199" s="110">
        <v>40464</v>
      </c>
      <c r="L199" s="106">
        <v>6233.9</v>
      </c>
      <c r="M199" s="106">
        <v>6091.45</v>
      </c>
      <c r="N199" s="106">
        <v>6240.25</v>
      </c>
      <c r="O199" s="106">
        <v>6089.75</v>
      </c>
      <c r="P199" s="28" t="s">
        <v>2809</v>
      </c>
      <c r="Q199" s="107">
        <v>2.35E-2</v>
      </c>
      <c r="T199" s="110">
        <v>40455</v>
      </c>
      <c r="U199" s="28">
        <v>44.58</v>
      </c>
      <c r="V199">
        <v>44.325000000000003</v>
      </c>
      <c r="W199">
        <v>44.645000000000003</v>
      </c>
      <c r="X199">
        <v>44.204999999999998</v>
      </c>
      <c r="Y199" s="19">
        <v>4.5999999999999999E-3</v>
      </c>
      <c r="AB199" s="110">
        <f t="shared" si="44"/>
        <v>40464</v>
      </c>
      <c r="AC199" s="108">
        <f t="shared" si="42"/>
        <v>6233.9</v>
      </c>
      <c r="AD199" s="28">
        <f t="shared" si="43"/>
        <v>44.365000000000002</v>
      </c>
      <c r="AE199" s="28">
        <f t="shared" si="50"/>
        <v>140.51391862955032</v>
      </c>
      <c r="AF199" s="31">
        <f t="shared" si="51"/>
        <v>2.693806954545841E-2</v>
      </c>
      <c r="AJ199" s="110">
        <f t="shared" si="46"/>
        <v>40472</v>
      </c>
      <c r="AK199" s="31">
        <f t="shared" si="40"/>
        <v>1.8E-3</v>
      </c>
      <c r="AL199" s="115">
        <f t="shared" si="41"/>
        <v>1.8693516300912094E-2</v>
      </c>
      <c r="AM199" s="100"/>
      <c r="BR199" s="18">
        <f t="shared" si="47"/>
        <v>40464</v>
      </c>
      <c r="BS199" s="6">
        <f t="shared" si="48"/>
        <v>7.1000000000000004E-3</v>
      </c>
      <c r="BT199" s="6">
        <f t="shared" si="49"/>
        <v>2.35E-2</v>
      </c>
    </row>
    <row r="200" spans="2:72" ht="14.45">
      <c r="B200" s="110">
        <v>40465</v>
      </c>
      <c r="C200" s="106">
        <v>1173.8</v>
      </c>
      <c r="D200" s="106">
        <v>1177.8</v>
      </c>
      <c r="E200" s="106">
        <v>1178.9000000000001</v>
      </c>
      <c r="F200" s="106">
        <v>1166.7</v>
      </c>
      <c r="G200" s="28"/>
      <c r="H200" s="107">
        <v>-3.5999999999999999E-3</v>
      </c>
      <c r="K200" s="110">
        <v>40465</v>
      </c>
      <c r="L200" s="106">
        <v>6177.35</v>
      </c>
      <c r="M200" s="106">
        <v>6234.3</v>
      </c>
      <c r="N200" s="106">
        <v>6284.1</v>
      </c>
      <c r="O200" s="106">
        <v>6157.9</v>
      </c>
      <c r="P200" s="28" t="s">
        <v>2810</v>
      </c>
      <c r="Q200" s="107">
        <v>-9.1000000000000004E-3</v>
      </c>
      <c r="T200" s="110">
        <v>40456</v>
      </c>
      <c r="U200" s="28">
        <v>44.465000000000003</v>
      </c>
      <c r="V200">
        <v>44.534999999999997</v>
      </c>
      <c r="W200">
        <v>44.79</v>
      </c>
      <c r="X200">
        <v>44.414999999999999</v>
      </c>
      <c r="Y200" s="19">
        <v>-2.5999999999999999E-3</v>
      </c>
      <c r="AB200" s="110">
        <f t="shared" si="44"/>
        <v>40465</v>
      </c>
      <c r="AC200" s="108">
        <f t="shared" si="42"/>
        <v>6177.35</v>
      </c>
      <c r="AD200" s="28">
        <f t="shared" si="43"/>
        <v>44.104999999999997</v>
      </c>
      <c r="AE200" s="28">
        <f t="shared" si="50"/>
        <v>140.06008389071536</v>
      </c>
      <c r="AF200" s="31">
        <f t="shared" si="51"/>
        <v>-3.2298205278257219E-3</v>
      </c>
      <c r="AJ200" s="110">
        <f t="shared" si="46"/>
        <v>40473</v>
      </c>
      <c r="AK200" s="31">
        <f t="shared" si="40"/>
        <v>2.3999999999999998E-3</v>
      </c>
      <c r="AL200" s="115">
        <f t="shared" si="41"/>
        <v>-1.0388479607151724E-2</v>
      </c>
      <c r="AM200" s="100"/>
      <c r="BR200" s="18">
        <f t="shared" si="47"/>
        <v>40465</v>
      </c>
      <c r="BS200" s="6">
        <f t="shared" si="48"/>
        <v>-3.5999999999999999E-3</v>
      </c>
      <c r="BT200" s="6">
        <f t="shared" si="49"/>
        <v>-9.1000000000000004E-3</v>
      </c>
    </row>
    <row r="201" spans="2:72" ht="14.45">
      <c r="B201" s="110">
        <v>40466</v>
      </c>
      <c r="C201" s="106">
        <v>1176.2</v>
      </c>
      <c r="D201" s="106">
        <v>1177.5</v>
      </c>
      <c r="E201" s="106">
        <v>1181.2</v>
      </c>
      <c r="F201" s="106">
        <v>1167.0999999999999</v>
      </c>
      <c r="G201" s="28"/>
      <c r="H201" s="107">
        <v>2E-3</v>
      </c>
      <c r="K201" s="110">
        <v>40466</v>
      </c>
      <c r="L201" s="106">
        <v>6062.65</v>
      </c>
      <c r="M201" s="106">
        <v>6175.9</v>
      </c>
      <c r="N201" s="106">
        <v>6200.6</v>
      </c>
      <c r="O201" s="106">
        <v>6050.35</v>
      </c>
      <c r="P201" s="28" t="s">
        <v>2811</v>
      </c>
      <c r="Q201" s="107">
        <v>-1.8599999999999998E-2</v>
      </c>
      <c r="T201" s="110">
        <v>40457</v>
      </c>
      <c r="U201" s="28">
        <v>44.225000000000001</v>
      </c>
      <c r="V201">
        <v>44.445</v>
      </c>
      <c r="W201">
        <v>44.575000000000003</v>
      </c>
      <c r="X201">
        <v>44.174999999999997</v>
      </c>
      <c r="Y201" s="19">
        <v>-5.4000000000000003E-3</v>
      </c>
      <c r="AB201" s="110">
        <f t="shared" si="44"/>
        <v>40466</v>
      </c>
      <c r="AC201" s="108">
        <f t="shared" si="42"/>
        <v>6062.65</v>
      </c>
      <c r="AD201" s="28">
        <f t="shared" si="43"/>
        <v>44.075000000000003</v>
      </c>
      <c r="AE201" s="28">
        <f t="shared" si="50"/>
        <v>137.55303460011342</v>
      </c>
      <c r="AF201" s="31">
        <f t="shared" si="51"/>
        <v>-1.7899812858587993E-2</v>
      </c>
      <c r="AJ201" s="110">
        <f t="shared" si="46"/>
        <v>40476</v>
      </c>
      <c r="AK201" s="31">
        <f t="shared" si="40"/>
        <v>2.0999999999999999E-3</v>
      </c>
      <c r="AL201" s="115">
        <f t="shared" si="41"/>
        <v>1.0183761381215906E-2</v>
      </c>
      <c r="AM201" s="100"/>
      <c r="BR201" s="18">
        <f t="shared" si="47"/>
        <v>40466</v>
      </c>
      <c r="BS201" s="6">
        <f t="shared" si="48"/>
        <v>2E-3</v>
      </c>
      <c r="BT201" s="6">
        <f t="shared" si="49"/>
        <v>-1.8599999999999998E-2</v>
      </c>
    </row>
    <row r="202" spans="2:72" ht="14.45">
      <c r="B202" s="110">
        <v>40469</v>
      </c>
      <c r="C202" s="106">
        <v>1184.7</v>
      </c>
      <c r="D202" s="106">
        <v>1176.8</v>
      </c>
      <c r="E202" s="106">
        <v>1185.5</v>
      </c>
      <c r="F202" s="106">
        <v>1174.5</v>
      </c>
      <c r="G202" s="28"/>
      <c r="H202" s="107">
        <v>7.1999999999999998E-3</v>
      </c>
      <c r="K202" s="110">
        <v>40469</v>
      </c>
      <c r="L202" s="106">
        <v>6075.95</v>
      </c>
      <c r="M202" s="106">
        <v>6112.75</v>
      </c>
      <c r="N202" s="106">
        <v>6115.1</v>
      </c>
      <c r="O202" s="106">
        <v>5985.1</v>
      </c>
      <c r="P202" s="28" t="s">
        <v>2812</v>
      </c>
      <c r="Q202" s="107">
        <v>2.2000000000000001E-3</v>
      </c>
      <c r="T202" s="110">
        <v>40458</v>
      </c>
      <c r="U202" s="28">
        <v>44.2</v>
      </c>
      <c r="V202">
        <v>44.174999999999997</v>
      </c>
      <c r="W202">
        <v>44.435000000000002</v>
      </c>
      <c r="X202">
        <v>44.055</v>
      </c>
      <c r="Y202" s="19">
        <v>-5.9999999999999995E-4</v>
      </c>
      <c r="AB202" s="110">
        <f t="shared" si="44"/>
        <v>40469</v>
      </c>
      <c r="AC202" s="108">
        <f t="shared" si="42"/>
        <v>6075.95</v>
      </c>
      <c r="AD202" s="28">
        <f t="shared" si="43"/>
        <v>44.265000000000001</v>
      </c>
      <c r="AE202" s="28">
        <f t="shared" si="50"/>
        <v>137.26307466395571</v>
      </c>
      <c r="AF202" s="31">
        <f t="shared" si="51"/>
        <v>-2.107986472277168E-3</v>
      </c>
      <c r="AJ202" s="110">
        <f t="shared" si="46"/>
        <v>40477</v>
      </c>
      <c r="AK202" s="31">
        <f t="shared" si="40"/>
        <v>0</v>
      </c>
      <c r="AL202" s="115">
        <f t="shared" si="41"/>
        <v>-5.8031688392725655E-3</v>
      </c>
      <c r="AM202" s="100"/>
      <c r="BR202" s="18">
        <f t="shared" si="47"/>
        <v>40469</v>
      </c>
      <c r="BS202" s="6">
        <f t="shared" si="48"/>
        <v>7.1999999999999998E-3</v>
      </c>
      <c r="BT202" s="6">
        <f t="shared" si="49"/>
        <v>2.2000000000000001E-3</v>
      </c>
    </row>
    <row r="203" spans="2:72" ht="14.45">
      <c r="B203" s="110">
        <v>40470</v>
      </c>
      <c r="C203" s="106">
        <v>1165.9000000000001</v>
      </c>
      <c r="D203" s="106">
        <v>1178.5999999999999</v>
      </c>
      <c r="E203" s="106">
        <v>1178.5999999999999</v>
      </c>
      <c r="F203" s="106">
        <v>1159.7</v>
      </c>
      <c r="G203" s="28"/>
      <c r="H203" s="107">
        <v>-1.5900000000000001E-2</v>
      </c>
      <c r="K203" s="110">
        <v>40470</v>
      </c>
      <c r="L203" s="106">
        <v>6027.3</v>
      </c>
      <c r="M203" s="106">
        <v>6114.45</v>
      </c>
      <c r="N203" s="106">
        <v>6127.05</v>
      </c>
      <c r="O203" s="106">
        <v>6008.15</v>
      </c>
      <c r="P203" s="28" t="s">
        <v>2813</v>
      </c>
      <c r="Q203" s="107">
        <v>-8.0000000000000002E-3</v>
      </c>
      <c r="T203" s="110">
        <v>40459</v>
      </c>
      <c r="U203" s="28">
        <v>44.414999999999999</v>
      </c>
      <c r="V203">
        <v>44.174999999999997</v>
      </c>
      <c r="W203">
        <v>44.52</v>
      </c>
      <c r="X203">
        <v>44.134999999999998</v>
      </c>
      <c r="Y203" s="19">
        <v>4.8999999999999998E-3</v>
      </c>
      <c r="AB203" s="110">
        <f t="shared" si="44"/>
        <v>40470</v>
      </c>
      <c r="AC203" s="108">
        <f t="shared" si="42"/>
        <v>6027.3</v>
      </c>
      <c r="AD203" s="28">
        <f t="shared" si="43"/>
        <v>44.354999999999997</v>
      </c>
      <c r="AE203" s="28">
        <f t="shared" si="50"/>
        <v>135.88772404463984</v>
      </c>
      <c r="AF203" s="31">
        <f t="shared" si="51"/>
        <v>-1.0019815035346991E-2</v>
      </c>
      <c r="AJ203" s="110">
        <f t="shared" si="46"/>
        <v>40478</v>
      </c>
      <c r="AK203" s="31">
        <f t="shared" si="40"/>
        <v>-2.5999999999999999E-3</v>
      </c>
      <c r="AL203" s="115">
        <f t="shared" si="41"/>
        <v>-1.1624905814757391E-2</v>
      </c>
      <c r="AM203" s="100"/>
      <c r="BR203" s="18">
        <f t="shared" si="47"/>
        <v>40470</v>
      </c>
      <c r="BS203" s="6">
        <f t="shared" si="48"/>
        <v>-1.5900000000000001E-2</v>
      </c>
      <c r="BT203" s="6">
        <f t="shared" si="49"/>
        <v>-8.0000000000000002E-3</v>
      </c>
    </row>
    <row r="204" spans="2:72" ht="14.45">
      <c r="B204" s="110">
        <v>40471</v>
      </c>
      <c r="C204" s="106">
        <v>1178.2</v>
      </c>
      <c r="D204" s="106">
        <v>1166.7</v>
      </c>
      <c r="E204" s="106">
        <v>1182.9000000000001</v>
      </c>
      <c r="F204" s="106">
        <v>1166.7</v>
      </c>
      <c r="G204" s="28"/>
      <c r="H204" s="107">
        <v>1.0500000000000001E-2</v>
      </c>
      <c r="K204" s="110">
        <v>40471</v>
      </c>
      <c r="L204" s="106">
        <v>5982.1</v>
      </c>
      <c r="M204" s="106">
        <v>6002.95</v>
      </c>
      <c r="N204" s="106">
        <v>6038.1</v>
      </c>
      <c r="O204" s="106">
        <v>5966.75</v>
      </c>
      <c r="P204" s="28" t="s">
        <v>2814</v>
      </c>
      <c r="Q204" s="107">
        <v>-7.4999999999999997E-3</v>
      </c>
      <c r="T204" s="110">
        <v>40462</v>
      </c>
      <c r="U204" s="28">
        <v>44.405000000000001</v>
      </c>
      <c r="V204">
        <v>44.344999999999999</v>
      </c>
      <c r="W204">
        <v>44.445</v>
      </c>
      <c r="X204">
        <v>44.185000000000002</v>
      </c>
      <c r="Y204" s="19">
        <v>-2.0000000000000001E-4</v>
      </c>
      <c r="AB204" s="110">
        <f t="shared" si="44"/>
        <v>40471</v>
      </c>
      <c r="AC204" s="108">
        <f t="shared" si="42"/>
        <v>5982.1</v>
      </c>
      <c r="AD204" s="28">
        <f t="shared" si="43"/>
        <v>44.255000000000003</v>
      </c>
      <c r="AE204" s="28">
        <f t="shared" si="50"/>
        <v>135.17342673144279</v>
      </c>
      <c r="AF204" s="31">
        <f t="shared" si="51"/>
        <v>-5.2565256958928552E-3</v>
      </c>
      <c r="AJ204" s="110">
        <f t="shared" si="46"/>
        <v>40479</v>
      </c>
      <c r="AK204" s="31">
        <f t="shared" si="40"/>
        <v>1.1000000000000001E-3</v>
      </c>
      <c r="AL204" s="115">
        <f t="shared" si="41"/>
        <v>-2.8035376574558901E-3</v>
      </c>
      <c r="AM204" s="100"/>
      <c r="BR204" s="18">
        <f t="shared" si="47"/>
        <v>40471</v>
      </c>
      <c r="BS204" s="6">
        <f t="shared" si="48"/>
        <v>1.0500000000000001E-2</v>
      </c>
      <c r="BT204" s="6">
        <f t="shared" si="49"/>
        <v>-7.4999999999999997E-3</v>
      </c>
    </row>
    <row r="205" spans="2:72" ht="14.45">
      <c r="B205" s="110">
        <v>40472</v>
      </c>
      <c r="C205" s="106">
        <v>1180.3</v>
      </c>
      <c r="D205" s="106">
        <v>1179.8</v>
      </c>
      <c r="E205" s="106">
        <v>1189.4000000000001</v>
      </c>
      <c r="F205" s="106">
        <v>1171.2</v>
      </c>
      <c r="G205" s="28"/>
      <c r="H205" s="107">
        <v>1.8E-3</v>
      </c>
      <c r="K205" s="110">
        <v>40472</v>
      </c>
      <c r="L205" s="106">
        <v>6101.5</v>
      </c>
      <c r="M205" s="106">
        <v>6008.9</v>
      </c>
      <c r="N205" s="106">
        <v>6113.5</v>
      </c>
      <c r="O205" s="106">
        <v>5984.9</v>
      </c>
      <c r="P205" s="28" t="s">
        <v>2815</v>
      </c>
      <c r="Q205" s="107">
        <v>0.02</v>
      </c>
      <c r="T205" s="110">
        <v>40463</v>
      </c>
      <c r="U205" s="28">
        <v>44.515000000000001</v>
      </c>
      <c r="V205">
        <v>44.344999999999999</v>
      </c>
      <c r="W205">
        <v>44.79</v>
      </c>
      <c r="X205">
        <v>44.255000000000003</v>
      </c>
      <c r="Y205" s="19">
        <v>2.5000000000000001E-3</v>
      </c>
      <c r="AB205" s="110">
        <f t="shared" si="44"/>
        <v>40472</v>
      </c>
      <c r="AC205" s="108">
        <f t="shared" si="42"/>
        <v>6101.5</v>
      </c>
      <c r="AD205" s="28">
        <f t="shared" si="43"/>
        <v>44.31</v>
      </c>
      <c r="AE205" s="28">
        <f t="shared" si="50"/>
        <v>137.70029338749717</v>
      </c>
      <c r="AF205" s="31">
        <f t="shared" si="51"/>
        <v>1.8693516300912094E-2</v>
      </c>
      <c r="AJ205" s="110">
        <f t="shared" si="46"/>
        <v>40480</v>
      </c>
      <c r="AK205" s="31">
        <f t="shared" si="40"/>
        <v>-4.0000000000000002E-4</v>
      </c>
      <c r="AL205" s="115">
        <f t="shared" si="41"/>
        <v>6.4840593832131699E-3</v>
      </c>
      <c r="AM205" s="100"/>
      <c r="BR205" s="18">
        <f t="shared" si="47"/>
        <v>40472</v>
      </c>
      <c r="BS205" s="6">
        <f t="shared" si="48"/>
        <v>1.8E-3</v>
      </c>
      <c r="BT205" s="6">
        <f t="shared" si="49"/>
        <v>0.02</v>
      </c>
    </row>
    <row r="206" spans="2:72" ht="14.45">
      <c r="B206" s="110">
        <v>40473</v>
      </c>
      <c r="C206" s="106">
        <v>1183.0999999999999</v>
      </c>
      <c r="D206" s="106">
        <v>1180.5</v>
      </c>
      <c r="E206" s="106">
        <v>1183.9000000000001</v>
      </c>
      <c r="F206" s="106">
        <v>1179</v>
      </c>
      <c r="G206" s="28"/>
      <c r="H206" s="107">
        <v>2.3999999999999998E-3</v>
      </c>
      <c r="K206" s="110">
        <v>40473</v>
      </c>
      <c r="L206" s="106">
        <v>6066.05</v>
      </c>
      <c r="M206" s="106">
        <v>6113.4</v>
      </c>
      <c r="N206" s="106">
        <v>6121.1</v>
      </c>
      <c r="O206" s="106">
        <v>6041.35</v>
      </c>
      <c r="P206" s="28" t="s">
        <v>2816</v>
      </c>
      <c r="Q206" s="107">
        <v>-5.7999999999999996E-3</v>
      </c>
      <c r="T206" s="110">
        <v>40464</v>
      </c>
      <c r="U206" s="28">
        <v>44.365000000000002</v>
      </c>
      <c r="V206">
        <v>44.475000000000001</v>
      </c>
      <c r="W206">
        <v>44.594999999999999</v>
      </c>
      <c r="X206">
        <v>44.305</v>
      </c>
      <c r="Y206" s="19">
        <v>-3.3999999999999998E-3</v>
      </c>
      <c r="AB206" s="110">
        <f t="shared" si="44"/>
        <v>40473</v>
      </c>
      <c r="AC206" s="108">
        <f t="shared" si="42"/>
        <v>6066.05</v>
      </c>
      <c r="AD206" s="28">
        <f t="shared" si="43"/>
        <v>44.515000000000001</v>
      </c>
      <c r="AE206" s="28">
        <f t="shared" si="50"/>
        <v>136.26979669774235</v>
      </c>
      <c r="AF206" s="31">
        <f t="shared" si="51"/>
        <v>-1.0388479607151724E-2</v>
      </c>
      <c r="AJ206" s="110">
        <f t="shared" si="46"/>
        <v>40483</v>
      </c>
      <c r="AK206" s="31">
        <f t="shared" si="40"/>
        <v>8.9999999999999998E-4</v>
      </c>
      <c r="AL206" s="115">
        <f t="shared" si="41"/>
        <v>1.3277990373641968E-2</v>
      </c>
      <c r="AM206" s="100"/>
      <c r="BR206" s="18">
        <f t="shared" si="47"/>
        <v>40473</v>
      </c>
      <c r="BS206" s="6">
        <f t="shared" si="48"/>
        <v>2.3999999999999998E-3</v>
      </c>
      <c r="BT206" s="6">
        <f t="shared" si="49"/>
        <v>-5.7999999999999996E-3</v>
      </c>
    </row>
    <row r="207" spans="2:72" ht="14.45">
      <c r="B207" s="110">
        <v>40476</v>
      </c>
      <c r="C207" s="106">
        <v>1185.5999999999999</v>
      </c>
      <c r="D207" s="106">
        <v>1184.7</v>
      </c>
      <c r="E207" s="106">
        <v>1196.0999999999999</v>
      </c>
      <c r="F207" s="106">
        <v>1184.7</v>
      </c>
      <c r="G207" s="28"/>
      <c r="H207" s="107">
        <v>2.0999999999999999E-3</v>
      </c>
      <c r="K207" s="110">
        <v>40476</v>
      </c>
      <c r="L207" s="106">
        <v>6105.8</v>
      </c>
      <c r="M207" s="106">
        <v>6101.25</v>
      </c>
      <c r="N207" s="106">
        <v>6151.3</v>
      </c>
      <c r="O207" s="106">
        <v>6094.6</v>
      </c>
      <c r="P207" s="28" t="s">
        <v>2817</v>
      </c>
      <c r="Q207" s="107">
        <v>6.6E-3</v>
      </c>
      <c r="T207" s="110">
        <v>40465</v>
      </c>
      <c r="U207" s="28">
        <v>44.104999999999997</v>
      </c>
      <c r="V207">
        <v>44.284999999999997</v>
      </c>
      <c r="W207">
        <v>44.325000000000003</v>
      </c>
      <c r="X207">
        <v>44.055</v>
      </c>
      <c r="Y207" s="19">
        <v>-5.8999999999999999E-3</v>
      </c>
      <c r="AB207" s="110">
        <f t="shared" si="44"/>
        <v>40476</v>
      </c>
      <c r="AC207" s="108">
        <f t="shared" si="42"/>
        <v>6105.8</v>
      </c>
      <c r="AD207" s="28">
        <f t="shared" si="43"/>
        <v>44.354999999999997</v>
      </c>
      <c r="AE207" s="28">
        <f t="shared" si="50"/>
        <v>137.65753579077895</v>
      </c>
      <c r="AF207" s="31">
        <f t="shared" si="51"/>
        <v>1.0183761381215906E-2</v>
      </c>
      <c r="AJ207" s="110">
        <f t="shared" si="46"/>
        <v>40484</v>
      </c>
      <c r="AK207" s="31">
        <f t="shared" si="40"/>
        <v>7.7999999999999996E-3</v>
      </c>
      <c r="AL207" s="115">
        <f t="shared" si="41"/>
        <v>2.4913322609871891E-3</v>
      </c>
      <c r="AM207" s="100"/>
      <c r="BR207" s="18">
        <f t="shared" si="47"/>
        <v>40476</v>
      </c>
      <c r="BS207" s="6">
        <f t="shared" si="48"/>
        <v>2.0999999999999999E-3</v>
      </c>
      <c r="BT207" s="6">
        <f t="shared" si="49"/>
        <v>6.6E-3</v>
      </c>
    </row>
    <row r="208" spans="2:72" ht="14.45">
      <c r="B208" s="110">
        <v>40477</v>
      </c>
      <c r="C208" s="106">
        <v>1185.5999999999999</v>
      </c>
      <c r="D208" s="106">
        <v>1184.9000000000001</v>
      </c>
      <c r="E208" s="106">
        <v>1187.0999999999999</v>
      </c>
      <c r="F208" s="106">
        <v>1177.7</v>
      </c>
      <c r="G208" s="28"/>
      <c r="H208" s="107">
        <v>0</v>
      </c>
      <c r="K208" s="110">
        <v>40477</v>
      </c>
      <c r="L208" s="106">
        <v>6082</v>
      </c>
      <c r="M208" s="106">
        <v>6116.3</v>
      </c>
      <c r="N208" s="106">
        <v>6120.25</v>
      </c>
      <c r="O208" s="106">
        <v>6074.65</v>
      </c>
      <c r="P208" s="28" t="s">
        <v>2818</v>
      </c>
      <c r="Q208" s="107">
        <v>-3.8999999999999998E-3</v>
      </c>
      <c r="T208" s="110">
        <v>40466</v>
      </c>
      <c r="U208" s="28">
        <v>44.075000000000003</v>
      </c>
      <c r="V208">
        <v>44.104999999999997</v>
      </c>
      <c r="W208">
        <v>44.274999999999999</v>
      </c>
      <c r="X208">
        <v>43.994999999999997</v>
      </c>
      <c r="Y208" s="19">
        <v>-6.9999999999999999E-4</v>
      </c>
      <c r="AB208" s="110">
        <f t="shared" si="44"/>
        <v>40477</v>
      </c>
      <c r="AC208" s="108">
        <f t="shared" si="42"/>
        <v>6082</v>
      </c>
      <c r="AD208" s="28">
        <f t="shared" si="43"/>
        <v>44.44</v>
      </c>
      <c r="AE208" s="28">
        <f t="shared" si="50"/>
        <v>136.85868586858686</v>
      </c>
      <c r="AF208" s="31">
        <f t="shared" si="51"/>
        <v>-5.8031688392725655E-3</v>
      </c>
      <c r="AJ208" s="110">
        <f t="shared" si="46"/>
        <v>40485</v>
      </c>
      <c r="AK208" s="31">
        <f t="shared" si="40"/>
        <v>3.7000000000000002E-3</v>
      </c>
      <c r="AL208" s="115">
        <f t="shared" si="41"/>
        <v>7.1226281279701542E-3</v>
      </c>
      <c r="AM208" s="100"/>
      <c r="BR208" s="18">
        <f t="shared" si="47"/>
        <v>40477</v>
      </c>
      <c r="BS208" s="6">
        <f t="shared" si="48"/>
        <v>0</v>
      </c>
      <c r="BT208" s="6">
        <f t="shared" si="49"/>
        <v>-3.8999999999999998E-3</v>
      </c>
    </row>
    <row r="209" spans="2:72" ht="14.45">
      <c r="B209" s="110">
        <v>40478</v>
      </c>
      <c r="C209" s="106">
        <v>1182.5</v>
      </c>
      <c r="D209" s="106">
        <v>1183.8</v>
      </c>
      <c r="E209" s="106">
        <v>1183.8</v>
      </c>
      <c r="F209" s="106">
        <v>1171.7</v>
      </c>
      <c r="G209" s="28"/>
      <c r="H209" s="107">
        <v>-2.5999999999999999E-3</v>
      </c>
      <c r="K209" s="110">
        <v>40478</v>
      </c>
      <c r="L209" s="106">
        <v>6012.65</v>
      </c>
      <c r="M209" s="106">
        <v>6075.45</v>
      </c>
      <c r="N209" s="106">
        <v>6075.95</v>
      </c>
      <c r="O209" s="106">
        <v>5987.55</v>
      </c>
      <c r="P209" s="28" t="s">
        <v>2819</v>
      </c>
      <c r="Q209" s="107">
        <v>-1.14E-2</v>
      </c>
      <c r="T209" s="110">
        <v>40469</v>
      </c>
      <c r="U209" s="28">
        <v>44.265000000000001</v>
      </c>
      <c r="V209">
        <v>44.055</v>
      </c>
      <c r="W209">
        <v>44.424999999999997</v>
      </c>
      <c r="X209">
        <v>44.015000000000001</v>
      </c>
      <c r="Y209" s="19">
        <v>4.3E-3</v>
      </c>
      <c r="AB209" s="110">
        <f t="shared" si="44"/>
        <v>40478</v>
      </c>
      <c r="AC209" s="108">
        <f t="shared" si="42"/>
        <v>6012.65</v>
      </c>
      <c r="AD209" s="28">
        <f t="shared" si="43"/>
        <v>44.45</v>
      </c>
      <c r="AE209" s="28">
        <f t="shared" si="50"/>
        <v>135.26771653543307</v>
      </c>
      <c r="AF209" s="31">
        <f t="shared" si="51"/>
        <v>-1.1624905814757391E-2</v>
      </c>
      <c r="AJ209" s="110">
        <f t="shared" si="46"/>
        <v>40486</v>
      </c>
      <c r="AK209" s="31">
        <f t="shared" si="40"/>
        <v>1.9300000000000001E-2</v>
      </c>
      <c r="AL209" s="115">
        <f t="shared" si="41"/>
        <v>2.7917004227814957E-2</v>
      </c>
      <c r="AM209" s="100"/>
      <c r="BR209" s="18">
        <f t="shared" si="47"/>
        <v>40478</v>
      </c>
      <c r="BS209" s="6">
        <f t="shared" si="48"/>
        <v>-2.5999999999999999E-3</v>
      </c>
      <c r="BT209" s="6">
        <f t="shared" si="49"/>
        <v>-1.14E-2</v>
      </c>
    </row>
    <row r="210" spans="2:72" ht="14.45">
      <c r="B210" s="110">
        <v>40479</v>
      </c>
      <c r="C210" s="106">
        <v>1183.8</v>
      </c>
      <c r="D210" s="106">
        <v>1184.5</v>
      </c>
      <c r="E210" s="106">
        <v>1189.5</v>
      </c>
      <c r="F210" s="106">
        <v>1177.0999999999999</v>
      </c>
      <c r="G210" s="28"/>
      <c r="H210" s="107">
        <v>1.1000000000000001E-3</v>
      </c>
      <c r="K210" s="110">
        <v>40479</v>
      </c>
      <c r="L210" s="106">
        <v>5987.7</v>
      </c>
      <c r="M210" s="106">
        <v>6039.95</v>
      </c>
      <c r="N210" s="106">
        <v>6071.1</v>
      </c>
      <c r="O210" s="106">
        <v>5968.1</v>
      </c>
      <c r="P210" s="28" t="s">
        <v>2820</v>
      </c>
      <c r="Q210" s="107">
        <v>-4.1000000000000003E-3</v>
      </c>
      <c r="T210" s="110">
        <v>40470</v>
      </c>
      <c r="U210" s="28">
        <v>44.354999999999997</v>
      </c>
      <c r="V210">
        <v>44.215000000000003</v>
      </c>
      <c r="W210">
        <v>44.51</v>
      </c>
      <c r="X210">
        <v>44.005000000000003</v>
      </c>
      <c r="Y210" s="19">
        <v>2E-3</v>
      </c>
      <c r="AB210" s="110">
        <f t="shared" si="44"/>
        <v>40479</v>
      </c>
      <c r="AC210" s="108">
        <f t="shared" si="42"/>
        <v>5987.7</v>
      </c>
      <c r="AD210" s="28">
        <f t="shared" si="43"/>
        <v>44.39</v>
      </c>
      <c r="AE210" s="28">
        <f t="shared" si="50"/>
        <v>134.8884883982879</v>
      </c>
      <c r="AF210" s="31">
        <f t="shared" si="51"/>
        <v>-2.8035376574558901E-3</v>
      </c>
      <c r="AJ210" s="110">
        <f t="shared" si="46"/>
        <v>40487</v>
      </c>
      <c r="AK210" s="31">
        <f t="shared" ref="AK210:AK273" si="52">IFERROR(VLOOKUP(AJ210,B:H,7,FALSE),0)</f>
        <v>3.8E-3</v>
      </c>
      <c r="AL210" s="115">
        <f t="shared" ref="AL210:AL273" si="53">IFERROR(VLOOKUP(AJ210,AB:AF,5,FALSE),0)</f>
        <v>6.5949616252336529E-3</v>
      </c>
      <c r="AM210" s="100"/>
      <c r="BR210" s="18">
        <f t="shared" si="47"/>
        <v>40479</v>
      </c>
      <c r="BS210" s="6">
        <f t="shared" si="48"/>
        <v>1.1000000000000001E-3</v>
      </c>
      <c r="BT210" s="6">
        <f t="shared" si="49"/>
        <v>-4.1000000000000003E-3</v>
      </c>
    </row>
    <row r="211" spans="2:72" ht="14.45">
      <c r="B211" s="110">
        <v>40480</v>
      </c>
      <c r="C211" s="106">
        <v>1183.3</v>
      </c>
      <c r="D211" s="106">
        <v>1183.9000000000001</v>
      </c>
      <c r="E211" s="106">
        <v>1185.5</v>
      </c>
      <c r="F211" s="106">
        <v>1179.7</v>
      </c>
      <c r="G211" s="28"/>
      <c r="H211" s="107">
        <v>-4.0000000000000002E-4</v>
      </c>
      <c r="K211" s="110">
        <v>40480</v>
      </c>
      <c r="L211" s="106">
        <v>6017.7</v>
      </c>
      <c r="M211" s="106">
        <v>6021.15</v>
      </c>
      <c r="N211" s="106">
        <v>6032.65</v>
      </c>
      <c r="O211" s="106">
        <v>5937.1</v>
      </c>
      <c r="P211" s="28" t="s">
        <v>2821</v>
      </c>
      <c r="Q211" s="107">
        <v>5.0000000000000001E-3</v>
      </c>
      <c r="T211" s="110">
        <v>40471</v>
      </c>
      <c r="U211" s="28">
        <v>44.255000000000003</v>
      </c>
      <c r="V211">
        <v>44.335000000000001</v>
      </c>
      <c r="W211">
        <v>44.505000000000003</v>
      </c>
      <c r="X211">
        <v>44.215000000000003</v>
      </c>
      <c r="Y211" s="19">
        <v>-2.3E-3</v>
      </c>
      <c r="AB211" s="110">
        <f t="shared" si="44"/>
        <v>40480</v>
      </c>
      <c r="AC211" s="108">
        <f t="shared" si="42"/>
        <v>6017.7</v>
      </c>
      <c r="AD211" s="28">
        <f t="shared" si="43"/>
        <v>44.325000000000003</v>
      </c>
      <c r="AE211" s="28">
        <f t="shared" si="50"/>
        <v>135.76311336717427</v>
      </c>
      <c r="AF211" s="31">
        <f t="shared" si="51"/>
        <v>6.4840593832131699E-3</v>
      </c>
      <c r="AJ211" s="110">
        <f t="shared" si="46"/>
        <v>40490</v>
      </c>
      <c r="AK211" s="31">
        <f t="shared" si="52"/>
        <v>-2.0999999999999999E-3</v>
      </c>
      <c r="AL211" s="115">
        <f t="shared" si="53"/>
        <v>-1.5741149607864657E-2</v>
      </c>
      <c r="AM211" s="100"/>
      <c r="BR211" s="18">
        <f t="shared" si="47"/>
        <v>40480</v>
      </c>
      <c r="BS211" s="6">
        <f t="shared" si="48"/>
        <v>-4.0000000000000002E-4</v>
      </c>
      <c r="BT211" s="6">
        <f t="shared" si="49"/>
        <v>5.0000000000000001E-3</v>
      </c>
    </row>
    <row r="212" spans="2:72" ht="14.45">
      <c r="B212" s="110">
        <v>40483</v>
      </c>
      <c r="C212" s="106">
        <v>1184.4000000000001</v>
      </c>
      <c r="D212" s="106">
        <v>1185.7</v>
      </c>
      <c r="E212" s="106">
        <v>1195.8</v>
      </c>
      <c r="F212" s="106">
        <v>1177.7</v>
      </c>
      <c r="G212" s="28"/>
      <c r="H212" s="107">
        <v>8.9999999999999998E-4</v>
      </c>
      <c r="K212" s="110">
        <v>40483</v>
      </c>
      <c r="L212" s="106">
        <v>6117.55</v>
      </c>
      <c r="M212" s="106">
        <v>6092.3</v>
      </c>
      <c r="N212" s="106">
        <v>6132.4</v>
      </c>
      <c r="O212" s="106">
        <v>6084.75</v>
      </c>
      <c r="P212" s="28" t="s">
        <v>2822</v>
      </c>
      <c r="Q212" s="107">
        <v>1.66E-2</v>
      </c>
      <c r="T212" s="110">
        <v>40472</v>
      </c>
      <c r="U212" s="28">
        <v>44.31</v>
      </c>
      <c r="V212">
        <v>44.195</v>
      </c>
      <c r="W212">
        <v>44.435000000000002</v>
      </c>
      <c r="X212">
        <v>44.155000000000001</v>
      </c>
      <c r="Y212" s="19">
        <v>1.1999999999999999E-3</v>
      </c>
      <c r="AB212" s="110">
        <f t="shared" si="44"/>
        <v>40483</v>
      </c>
      <c r="AC212" s="108">
        <f t="shared" si="42"/>
        <v>6117.55</v>
      </c>
      <c r="AD212" s="28">
        <f t="shared" si="43"/>
        <v>44.47</v>
      </c>
      <c r="AE212" s="28">
        <f t="shared" si="50"/>
        <v>137.56577467955927</v>
      </c>
      <c r="AF212" s="31">
        <f t="shared" si="51"/>
        <v>1.3277990373641968E-2</v>
      </c>
      <c r="AJ212" s="110">
        <f t="shared" si="46"/>
        <v>40491</v>
      </c>
      <c r="AK212" s="31">
        <f t="shared" si="52"/>
        <v>-8.0000000000000002E-3</v>
      </c>
      <c r="AL212" s="115">
        <f t="shared" si="53"/>
        <v>4.5192246381433598E-3</v>
      </c>
      <c r="AM212" s="100"/>
      <c r="BR212" s="18">
        <f t="shared" si="47"/>
        <v>40483</v>
      </c>
      <c r="BS212" s="6">
        <f t="shared" si="48"/>
        <v>8.9999999999999998E-4</v>
      </c>
      <c r="BT212" s="6">
        <f t="shared" si="49"/>
        <v>1.66E-2</v>
      </c>
    </row>
    <row r="213" spans="2:72" ht="14.45">
      <c r="B213" s="110">
        <v>40484</v>
      </c>
      <c r="C213" s="106">
        <v>1193.5999999999999</v>
      </c>
      <c r="D213" s="106">
        <v>1187.9000000000001</v>
      </c>
      <c r="E213" s="106">
        <v>1195.9000000000001</v>
      </c>
      <c r="F213" s="106">
        <v>1187.9000000000001</v>
      </c>
      <c r="G213" s="28"/>
      <c r="H213" s="107">
        <v>7.7999999999999996E-3</v>
      </c>
      <c r="K213" s="110">
        <v>40484</v>
      </c>
      <c r="L213" s="106">
        <v>6119</v>
      </c>
      <c r="M213" s="106">
        <v>6127.55</v>
      </c>
      <c r="N213" s="106">
        <v>6138.1</v>
      </c>
      <c r="O213" s="106">
        <v>6094.4</v>
      </c>
      <c r="P213" s="28" t="s">
        <v>2823</v>
      </c>
      <c r="Q213" s="107">
        <v>2.0000000000000001E-4</v>
      </c>
      <c r="T213" s="110">
        <v>40473</v>
      </c>
      <c r="U213" s="28">
        <v>44.515000000000001</v>
      </c>
      <c r="V213">
        <v>44.265000000000001</v>
      </c>
      <c r="W213">
        <v>44.615000000000002</v>
      </c>
      <c r="X213">
        <v>44.164999999999999</v>
      </c>
      <c r="Y213" s="19">
        <v>4.5999999999999999E-3</v>
      </c>
      <c r="AB213" s="110">
        <f t="shared" si="44"/>
        <v>40484</v>
      </c>
      <c r="AC213" s="108">
        <f t="shared" si="42"/>
        <v>6119</v>
      </c>
      <c r="AD213" s="28">
        <f t="shared" si="43"/>
        <v>44.37</v>
      </c>
      <c r="AE213" s="28">
        <f t="shared" si="50"/>
        <v>137.90849673202615</v>
      </c>
      <c r="AF213" s="31">
        <f t="shared" si="51"/>
        <v>2.4913322609871891E-3</v>
      </c>
      <c r="AJ213" s="110">
        <f t="shared" si="46"/>
        <v>40492</v>
      </c>
      <c r="AK213" s="31">
        <f t="shared" si="52"/>
        <v>4.4000000000000003E-3</v>
      </c>
      <c r="AL213" s="115">
        <f t="shared" si="53"/>
        <v>-2.9781271521699404E-3</v>
      </c>
      <c r="AM213" s="100"/>
      <c r="BR213" s="18">
        <f t="shared" si="47"/>
        <v>40484</v>
      </c>
      <c r="BS213" s="6">
        <f t="shared" si="48"/>
        <v>7.7999999999999996E-3</v>
      </c>
      <c r="BT213" s="6">
        <f t="shared" si="49"/>
        <v>2.0000000000000001E-4</v>
      </c>
    </row>
    <row r="214" spans="2:72" ht="14.45">
      <c r="B214" s="110">
        <v>40485</v>
      </c>
      <c r="C214" s="106">
        <v>1198</v>
      </c>
      <c r="D214" s="106">
        <v>1193.8</v>
      </c>
      <c r="E214" s="106">
        <v>1198.3</v>
      </c>
      <c r="F214" s="106">
        <v>1183.5999999999999</v>
      </c>
      <c r="G214" s="28"/>
      <c r="H214" s="107">
        <v>3.7000000000000002E-3</v>
      </c>
      <c r="K214" s="110">
        <v>40485</v>
      </c>
      <c r="L214" s="106">
        <v>6160.5</v>
      </c>
      <c r="M214" s="106">
        <v>6150.6</v>
      </c>
      <c r="N214" s="106">
        <v>6182.5</v>
      </c>
      <c r="O214" s="106">
        <v>6146.8</v>
      </c>
      <c r="P214" s="28" t="s">
        <v>2824</v>
      </c>
      <c r="Q214" s="107">
        <v>6.7999999999999996E-3</v>
      </c>
      <c r="T214" s="110">
        <v>40476</v>
      </c>
      <c r="U214" s="28">
        <v>44.354999999999997</v>
      </c>
      <c r="V214">
        <v>44.445</v>
      </c>
      <c r="W214">
        <v>44.45</v>
      </c>
      <c r="X214">
        <v>44.255000000000003</v>
      </c>
      <c r="Y214" s="19">
        <v>-3.5999999999999999E-3</v>
      </c>
      <c r="AB214" s="110">
        <f t="shared" si="44"/>
        <v>40485</v>
      </c>
      <c r="AC214" s="108">
        <f t="shared" si="42"/>
        <v>6160.5</v>
      </c>
      <c r="AD214" s="28">
        <f t="shared" si="43"/>
        <v>44.354999999999997</v>
      </c>
      <c r="AE214" s="28">
        <f t="shared" si="50"/>
        <v>138.89076766993577</v>
      </c>
      <c r="AF214" s="31">
        <f t="shared" si="51"/>
        <v>7.1226281279701542E-3</v>
      </c>
      <c r="AJ214" s="110">
        <f t="shared" si="46"/>
        <v>40493</v>
      </c>
      <c r="AK214" s="31">
        <f t="shared" si="52"/>
        <v>-4.3E-3</v>
      </c>
      <c r="AL214" s="115">
        <f t="shared" si="53"/>
        <v>-1.7966387235340164E-2</v>
      </c>
      <c r="AM214" s="100"/>
      <c r="BR214" s="18">
        <f t="shared" si="47"/>
        <v>40485</v>
      </c>
      <c r="BS214" s="6">
        <f t="shared" si="48"/>
        <v>3.7000000000000002E-3</v>
      </c>
      <c r="BT214" s="6">
        <f t="shared" si="49"/>
        <v>6.7999999999999996E-3</v>
      </c>
    </row>
    <row r="215" spans="2:72" ht="14.45">
      <c r="B215" s="110">
        <v>40486</v>
      </c>
      <c r="C215" s="106">
        <v>1221.0999999999999</v>
      </c>
      <c r="D215" s="106">
        <v>1198.3</v>
      </c>
      <c r="E215" s="106">
        <v>1221.2</v>
      </c>
      <c r="F215" s="106">
        <v>1198.3</v>
      </c>
      <c r="G215" s="28"/>
      <c r="H215" s="107">
        <v>1.9300000000000001E-2</v>
      </c>
      <c r="K215" s="110">
        <v>40486</v>
      </c>
      <c r="L215" s="106">
        <v>6281.8</v>
      </c>
      <c r="M215" s="106">
        <v>6209.6</v>
      </c>
      <c r="N215" s="106">
        <v>6290.15</v>
      </c>
      <c r="O215" s="106">
        <v>6199.35</v>
      </c>
      <c r="P215" s="28" t="s">
        <v>2825</v>
      </c>
      <c r="Q215" s="107">
        <v>1.9699999999999999E-2</v>
      </c>
      <c r="T215" s="110">
        <v>40477</v>
      </c>
      <c r="U215" s="28">
        <v>44.44</v>
      </c>
      <c r="V215">
        <v>44.305</v>
      </c>
      <c r="W215">
        <v>44.555</v>
      </c>
      <c r="X215">
        <v>44.185000000000002</v>
      </c>
      <c r="Y215" s="19">
        <v>1.9E-3</v>
      </c>
      <c r="AB215" s="110">
        <f t="shared" si="44"/>
        <v>40486</v>
      </c>
      <c r="AC215" s="108">
        <f t="shared" si="42"/>
        <v>6281.8</v>
      </c>
      <c r="AD215" s="28">
        <f t="shared" si="43"/>
        <v>44</v>
      </c>
      <c r="AE215" s="28">
        <f t="shared" si="50"/>
        <v>142.76818181818183</v>
      </c>
      <c r="AF215" s="31">
        <f t="shared" si="51"/>
        <v>2.7917004227814957E-2</v>
      </c>
      <c r="AJ215" s="110">
        <f t="shared" si="46"/>
        <v>40494</v>
      </c>
      <c r="AK215" s="31">
        <f t="shared" si="52"/>
        <v>-1.18E-2</v>
      </c>
      <c r="AL215" s="115">
        <f t="shared" si="53"/>
        <v>-2.5483158833397579E-2</v>
      </c>
      <c r="AM215" s="100"/>
      <c r="BR215" s="18">
        <f t="shared" si="47"/>
        <v>40486</v>
      </c>
      <c r="BS215" s="6">
        <f t="shared" si="48"/>
        <v>1.9300000000000001E-2</v>
      </c>
      <c r="BT215" s="6">
        <f t="shared" si="49"/>
        <v>1.9699999999999999E-2</v>
      </c>
    </row>
    <row r="216" spans="2:72" ht="14.45">
      <c r="B216" s="110">
        <v>40487</v>
      </c>
      <c r="C216" s="106">
        <v>1225.8</v>
      </c>
      <c r="D216" s="106">
        <v>1221.2</v>
      </c>
      <c r="E216" s="106">
        <v>1227.0999999999999</v>
      </c>
      <c r="F216" s="106">
        <v>1220.3</v>
      </c>
      <c r="G216" s="28"/>
      <c r="H216" s="107">
        <v>3.8E-3</v>
      </c>
      <c r="K216" s="110">
        <v>40487</v>
      </c>
      <c r="L216" s="106">
        <v>6312.45</v>
      </c>
      <c r="M216" s="106">
        <v>6321.85</v>
      </c>
      <c r="N216" s="106">
        <v>6338.5</v>
      </c>
      <c r="O216" s="106">
        <v>6303.1</v>
      </c>
      <c r="P216" s="28" t="s">
        <v>2826</v>
      </c>
      <c r="Q216" s="107">
        <v>4.8999999999999998E-3</v>
      </c>
      <c r="T216" s="110">
        <v>40478</v>
      </c>
      <c r="U216" s="28">
        <v>44.45</v>
      </c>
      <c r="V216">
        <v>44.395000000000003</v>
      </c>
      <c r="W216">
        <v>44.634999999999998</v>
      </c>
      <c r="X216">
        <v>44.314999999999998</v>
      </c>
      <c r="Y216" s="19">
        <v>2.0000000000000001E-4</v>
      </c>
      <c r="AB216" s="110">
        <f t="shared" si="44"/>
        <v>40487</v>
      </c>
      <c r="AC216" s="108">
        <f t="shared" si="42"/>
        <v>6312.45</v>
      </c>
      <c r="AD216" s="28">
        <f t="shared" si="43"/>
        <v>43.924999999999997</v>
      </c>
      <c r="AE216" s="28">
        <f t="shared" si="50"/>
        <v>143.70973249857713</v>
      </c>
      <c r="AF216" s="31">
        <f t="shared" si="51"/>
        <v>6.5949616252336529E-3</v>
      </c>
      <c r="AJ216" s="110">
        <f t="shared" si="46"/>
        <v>40497</v>
      </c>
      <c r="AK216" s="31">
        <f t="shared" si="52"/>
        <v>-1.1999999999999999E-3</v>
      </c>
      <c r="AL216" s="115">
        <f t="shared" si="53"/>
        <v>-1.251152568982894E-3</v>
      </c>
      <c r="AM216" s="100"/>
      <c r="BR216" s="18">
        <f t="shared" si="47"/>
        <v>40487</v>
      </c>
      <c r="BS216" s="6">
        <f t="shared" si="48"/>
        <v>3.8E-3</v>
      </c>
      <c r="BT216" s="6">
        <f t="shared" si="49"/>
        <v>4.8999999999999998E-3</v>
      </c>
    </row>
    <row r="217" spans="2:72" ht="14.45">
      <c r="B217" s="110">
        <v>40490</v>
      </c>
      <c r="C217" s="106">
        <v>1223.2</v>
      </c>
      <c r="D217" s="106">
        <v>1223.2</v>
      </c>
      <c r="E217" s="106">
        <v>1224.5999999999999</v>
      </c>
      <c r="F217" s="106">
        <v>1217.5</v>
      </c>
      <c r="G217" s="28"/>
      <c r="H217" s="107">
        <v>-2.0999999999999999E-3</v>
      </c>
      <c r="K217" s="110">
        <v>40490</v>
      </c>
      <c r="L217" s="106">
        <v>6273.2</v>
      </c>
      <c r="M217" s="106">
        <v>6335.25</v>
      </c>
      <c r="N217" s="106">
        <v>6335.9</v>
      </c>
      <c r="O217" s="106">
        <v>6265.35</v>
      </c>
      <c r="P217" s="28" t="s">
        <v>2827</v>
      </c>
      <c r="Q217" s="107">
        <v>-6.1999999999999998E-3</v>
      </c>
      <c r="T217" s="110">
        <v>40479</v>
      </c>
      <c r="U217" s="28">
        <v>44.39</v>
      </c>
      <c r="V217">
        <v>44.42</v>
      </c>
      <c r="W217">
        <v>44.58</v>
      </c>
      <c r="X217">
        <v>44.23</v>
      </c>
      <c r="Y217" s="19">
        <v>-1.2999999999999999E-3</v>
      </c>
      <c r="AB217" s="110">
        <f t="shared" si="44"/>
        <v>40490</v>
      </c>
      <c r="AC217" s="108">
        <f t="shared" si="42"/>
        <v>6273.2</v>
      </c>
      <c r="AD217" s="28">
        <f t="shared" si="43"/>
        <v>44.35</v>
      </c>
      <c r="AE217" s="28">
        <f t="shared" si="50"/>
        <v>141.44757609921081</v>
      </c>
      <c r="AF217" s="31">
        <f t="shared" si="51"/>
        <v>-1.5741149607864657E-2</v>
      </c>
      <c r="AJ217" s="110">
        <f t="shared" si="46"/>
        <v>40498</v>
      </c>
      <c r="AK217" s="31">
        <f t="shared" si="52"/>
        <v>-1.6299999999999999E-2</v>
      </c>
      <c r="AL217" s="115">
        <f t="shared" si="53"/>
        <v>-2.4084500720669588E-2</v>
      </c>
      <c r="AM217" s="100"/>
      <c r="BR217" s="18">
        <f t="shared" si="47"/>
        <v>40490</v>
      </c>
      <c r="BS217" s="6">
        <f t="shared" si="48"/>
        <v>-2.0999999999999999E-3</v>
      </c>
      <c r="BT217" s="6">
        <f t="shared" si="49"/>
        <v>-6.1999999999999998E-3</v>
      </c>
    </row>
    <row r="218" spans="2:72" ht="14.45">
      <c r="B218" s="110">
        <v>40491</v>
      </c>
      <c r="C218" s="106">
        <v>1213.4000000000001</v>
      </c>
      <c r="D218" s="106">
        <v>1223.5999999999999</v>
      </c>
      <c r="E218" s="106">
        <v>1226.8</v>
      </c>
      <c r="F218" s="106">
        <v>1208.9000000000001</v>
      </c>
      <c r="G218" s="28"/>
      <c r="H218" s="107">
        <v>-8.0000000000000002E-3</v>
      </c>
      <c r="K218" s="110">
        <v>40491</v>
      </c>
      <c r="L218" s="106">
        <v>6301.55</v>
      </c>
      <c r="M218" s="106">
        <v>6281</v>
      </c>
      <c r="N218" s="106">
        <v>6310.9</v>
      </c>
      <c r="O218" s="106">
        <v>6243.55</v>
      </c>
      <c r="P218" s="28" t="s">
        <v>2828</v>
      </c>
      <c r="Q218" s="107">
        <v>4.4999999999999997E-3</v>
      </c>
      <c r="T218" s="110">
        <v>40480</v>
      </c>
      <c r="U218" s="28">
        <v>44.325000000000003</v>
      </c>
      <c r="V218">
        <v>44.325000000000003</v>
      </c>
      <c r="W218">
        <v>44.585000000000001</v>
      </c>
      <c r="X218">
        <v>44.244999999999997</v>
      </c>
      <c r="Y218" s="19">
        <v>-1.5E-3</v>
      </c>
      <c r="AB218" s="110">
        <f t="shared" si="44"/>
        <v>40491</v>
      </c>
      <c r="AC218" s="108">
        <f t="shared" si="42"/>
        <v>6301.55</v>
      </c>
      <c r="AD218" s="28">
        <f t="shared" si="43"/>
        <v>44.35</v>
      </c>
      <c r="AE218" s="28">
        <f t="shared" si="50"/>
        <v>142.08680947012402</v>
      </c>
      <c r="AF218" s="31">
        <f t="shared" si="51"/>
        <v>4.5192246381433598E-3</v>
      </c>
      <c r="AJ218" s="110">
        <f t="shared" ref="AJ218:AJ281" si="54">VLOOKUP(B225,AB:AF,1,FALSE)</f>
        <v>40500</v>
      </c>
      <c r="AK218" s="31">
        <f t="shared" si="52"/>
        <v>1.54E-2</v>
      </c>
      <c r="AL218" s="115">
        <f t="shared" si="53"/>
        <v>3.0144192390144653E-3</v>
      </c>
      <c r="AM218" s="100"/>
      <c r="BR218" s="18">
        <f t="shared" si="47"/>
        <v>40491</v>
      </c>
      <c r="BS218" s="6">
        <f t="shared" si="48"/>
        <v>-8.0000000000000002E-3</v>
      </c>
      <c r="BT218" s="6">
        <f t="shared" si="49"/>
        <v>4.4999999999999997E-3</v>
      </c>
    </row>
    <row r="219" spans="2:72" ht="14.45">
      <c r="B219" s="110">
        <v>40492</v>
      </c>
      <c r="C219" s="106">
        <v>1218.7</v>
      </c>
      <c r="D219" s="106">
        <v>1213.0999999999999</v>
      </c>
      <c r="E219" s="106">
        <v>1218.8</v>
      </c>
      <c r="F219" s="106">
        <v>1204.3</v>
      </c>
      <c r="G219" s="28"/>
      <c r="H219" s="107">
        <v>4.4000000000000003E-3</v>
      </c>
      <c r="K219" s="110">
        <v>40492</v>
      </c>
      <c r="L219" s="106">
        <v>6275.7</v>
      </c>
      <c r="M219" s="106">
        <v>6303.2</v>
      </c>
      <c r="N219" s="106">
        <v>6307.65</v>
      </c>
      <c r="O219" s="106">
        <v>6269.25</v>
      </c>
      <c r="P219" s="28" t="s">
        <v>2829</v>
      </c>
      <c r="Q219" s="107">
        <v>-4.1000000000000003E-3</v>
      </c>
      <c r="T219" s="110">
        <v>40483</v>
      </c>
      <c r="U219" s="28">
        <v>44.47</v>
      </c>
      <c r="V219">
        <v>44.274999999999999</v>
      </c>
      <c r="W219">
        <v>44.484999999999999</v>
      </c>
      <c r="X219">
        <v>44.204999999999998</v>
      </c>
      <c r="Y219" s="19">
        <v>3.3E-3</v>
      </c>
      <c r="AB219" s="110">
        <f t="shared" si="44"/>
        <v>40492</v>
      </c>
      <c r="AC219" s="108">
        <f t="shared" ref="AC219:AC282" si="55">IFERROR(VLOOKUP(AB219,K:Q,2,FALSE),0)</f>
        <v>6275.7</v>
      </c>
      <c r="AD219" s="28">
        <f t="shared" ref="AD219:AD282" si="56">VLOOKUP(AB219,T:Y,2,FALSE)</f>
        <v>44.3</v>
      </c>
      <c r="AE219" s="28">
        <f t="shared" si="50"/>
        <v>141.66365688487585</v>
      </c>
      <c r="AF219" s="31">
        <f t="shared" si="51"/>
        <v>-2.9781271521699404E-3</v>
      </c>
      <c r="AJ219" s="110">
        <f t="shared" si="54"/>
        <v>40501</v>
      </c>
      <c r="AK219" s="31">
        <f t="shared" si="52"/>
        <v>2.5000000000000001E-3</v>
      </c>
      <c r="AL219" s="115">
        <f t="shared" si="53"/>
        <v>-1.8412267029146667E-2</v>
      </c>
      <c r="AM219" s="100"/>
      <c r="BR219" s="18">
        <f t="shared" si="47"/>
        <v>40492</v>
      </c>
      <c r="BS219" s="6">
        <f t="shared" si="48"/>
        <v>4.4000000000000003E-3</v>
      </c>
      <c r="BT219" s="6">
        <f t="shared" si="49"/>
        <v>-4.1000000000000003E-3</v>
      </c>
    </row>
    <row r="220" spans="2:72" ht="14.45">
      <c r="B220" s="110">
        <v>40493</v>
      </c>
      <c r="C220" s="106">
        <v>1213.5</v>
      </c>
      <c r="D220" s="106">
        <v>1213</v>
      </c>
      <c r="E220" s="106">
        <v>1215.5</v>
      </c>
      <c r="F220" s="106">
        <v>1204.5</v>
      </c>
      <c r="G220" s="28"/>
      <c r="H220" s="107">
        <v>-4.3E-3</v>
      </c>
      <c r="K220" s="110">
        <v>40493</v>
      </c>
      <c r="L220" s="106">
        <v>6194.25</v>
      </c>
      <c r="M220" s="106">
        <v>6286.35</v>
      </c>
      <c r="N220" s="106">
        <v>6296.55</v>
      </c>
      <c r="O220" s="106">
        <v>6179.5</v>
      </c>
      <c r="P220" s="28" t="s">
        <v>2830</v>
      </c>
      <c r="Q220" s="107">
        <v>-1.2999999999999999E-2</v>
      </c>
      <c r="T220" s="110">
        <v>40484</v>
      </c>
      <c r="U220" s="28">
        <v>44.37</v>
      </c>
      <c r="V220">
        <v>44.354999999999997</v>
      </c>
      <c r="W220">
        <v>44.484999999999999</v>
      </c>
      <c r="X220">
        <v>44.265000000000001</v>
      </c>
      <c r="Y220" s="19">
        <v>-2.2000000000000001E-3</v>
      </c>
      <c r="AB220" s="110">
        <f t="shared" ref="AB220:AB283" si="57">VLOOKUP(K220,T:Y,1,FALSE)</f>
        <v>40493</v>
      </c>
      <c r="AC220" s="108">
        <f t="shared" si="55"/>
        <v>6194.25</v>
      </c>
      <c r="AD220" s="28">
        <f t="shared" si="56"/>
        <v>44.524999999999999</v>
      </c>
      <c r="AE220" s="28">
        <f t="shared" si="50"/>
        <v>139.11847276810781</v>
      </c>
      <c r="AF220" s="31">
        <f t="shared" si="51"/>
        <v>-1.7966387235340164E-2</v>
      </c>
      <c r="AJ220" s="110">
        <f t="shared" si="54"/>
        <v>40504</v>
      </c>
      <c r="AK220" s="31">
        <f t="shared" si="52"/>
        <v>-1.6000000000000001E-3</v>
      </c>
      <c r="AL220" s="115">
        <f t="shared" si="53"/>
        <v>1.6057582242901214E-2</v>
      </c>
      <c r="AM220" s="100"/>
      <c r="BR220" s="18">
        <f t="shared" si="47"/>
        <v>40493</v>
      </c>
      <c r="BS220" s="6">
        <f t="shared" si="48"/>
        <v>-4.3E-3</v>
      </c>
      <c r="BT220" s="6">
        <f t="shared" si="49"/>
        <v>-1.2999999999999999E-2</v>
      </c>
    </row>
    <row r="221" spans="2:72" ht="14.45">
      <c r="B221" s="110">
        <v>40494</v>
      </c>
      <c r="C221" s="106">
        <v>1199.2</v>
      </c>
      <c r="D221" s="106">
        <v>1209.0999999999999</v>
      </c>
      <c r="E221" s="106">
        <v>1210.5</v>
      </c>
      <c r="F221" s="106">
        <v>1194.0999999999999</v>
      </c>
      <c r="G221" s="28"/>
      <c r="H221" s="107">
        <v>-1.18E-2</v>
      </c>
      <c r="K221" s="110">
        <v>40494</v>
      </c>
      <c r="L221" s="106">
        <v>6071.65</v>
      </c>
      <c r="M221" s="106">
        <v>6182.3</v>
      </c>
      <c r="N221" s="106">
        <v>6202.5</v>
      </c>
      <c r="O221" s="106">
        <v>6056.75</v>
      </c>
      <c r="P221" s="28" t="s">
        <v>2831</v>
      </c>
      <c r="Q221" s="107">
        <v>-1.9800000000000002E-2</v>
      </c>
      <c r="T221" s="110">
        <v>40485</v>
      </c>
      <c r="U221" s="28">
        <v>44.354999999999997</v>
      </c>
      <c r="V221">
        <v>44.314999999999998</v>
      </c>
      <c r="W221">
        <v>44.427</v>
      </c>
      <c r="X221">
        <v>44.134999999999998</v>
      </c>
      <c r="Y221" s="19">
        <v>-2.9999999999999997E-4</v>
      </c>
      <c r="AB221" s="110">
        <f t="shared" si="57"/>
        <v>40494</v>
      </c>
      <c r="AC221" s="108">
        <f t="shared" si="55"/>
        <v>6071.65</v>
      </c>
      <c r="AD221" s="28">
        <f t="shared" si="56"/>
        <v>44.784999999999997</v>
      </c>
      <c r="AE221" s="28">
        <f t="shared" si="50"/>
        <v>135.57329462989841</v>
      </c>
      <c r="AF221" s="31">
        <f t="shared" si="51"/>
        <v>-2.5483158833397579E-2</v>
      </c>
      <c r="AJ221" s="110">
        <f t="shared" si="54"/>
        <v>40505</v>
      </c>
      <c r="AK221" s="31">
        <f t="shared" si="52"/>
        <v>-1.43E-2</v>
      </c>
      <c r="AL221" s="115">
        <f t="shared" si="53"/>
        <v>-1.4687986645031348E-2</v>
      </c>
      <c r="AM221" s="100"/>
      <c r="BR221" s="18">
        <f t="shared" si="47"/>
        <v>40494</v>
      </c>
      <c r="BS221" s="6">
        <f t="shared" si="48"/>
        <v>-1.18E-2</v>
      </c>
      <c r="BT221" s="6">
        <f t="shared" si="49"/>
        <v>-1.9800000000000002E-2</v>
      </c>
    </row>
    <row r="222" spans="2:72" ht="14.45">
      <c r="B222" s="110">
        <v>40497</v>
      </c>
      <c r="C222" s="106">
        <v>1197.8</v>
      </c>
      <c r="D222" s="106">
        <v>1200.4000000000001</v>
      </c>
      <c r="E222" s="106">
        <v>1207.4000000000001</v>
      </c>
      <c r="F222" s="106">
        <v>1197.2</v>
      </c>
      <c r="G222" s="28"/>
      <c r="H222" s="107">
        <v>-1.1999999999999999E-3</v>
      </c>
      <c r="K222" s="110">
        <v>40497</v>
      </c>
      <c r="L222" s="106">
        <v>6121.6</v>
      </c>
      <c r="M222" s="106">
        <v>6079.9</v>
      </c>
      <c r="N222" s="106">
        <v>6128.75</v>
      </c>
      <c r="O222" s="106">
        <v>6039.4</v>
      </c>
      <c r="P222" s="28" t="s">
        <v>2832</v>
      </c>
      <c r="Q222" s="107">
        <v>8.2000000000000007E-3</v>
      </c>
      <c r="T222" s="110">
        <v>40486</v>
      </c>
      <c r="U222" s="28">
        <v>44</v>
      </c>
      <c r="V222">
        <v>44.22</v>
      </c>
      <c r="W222">
        <v>44.354999999999997</v>
      </c>
      <c r="X222">
        <v>44</v>
      </c>
      <c r="Y222" s="19">
        <v>-8.0000000000000002E-3</v>
      </c>
      <c r="AB222" s="110">
        <f t="shared" si="57"/>
        <v>40497</v>
      </c>
      <c r="AC222" s="108">
        <f t="shared" si="55"/>
        <v>6121.6</v>
      </c>
      <c r="AD222" s="28">
        <f t="shared" si="56"/>
        <v>45.21</v>
      </c>
      <c r="AE222" s="28">
        <f t="shared" si="50"/>
        <v>135.40367175403674</v>
      </c>
      <c r="AF222" s="31">
        <f t="shared" si="51"/>
        <v>-1.251152568982894E-3</v>
      </c>
      <c r="AJ222" s="110">
        <f t="shared" si="54"/>
        <v>40506</v>
      </c>
      <c r="AK222" s="31">
        <f t="shared" si="52"/>
        <v>1.49E-2</v>
      </c>
      <c r="AL222" s="115">
        <f t="shared" si="53"/>
        <v>-1.4869487587168329E-2</v>
      </c>
      <c r="AM222" s="100"/>
      <c r="BR222" s="18">
        <f t="shared" si="47"/>
        <v>40497</v>
      </c>
      <c r="BS222" s="6">
        <f t="shared" si="48"/>
        <v>-1.1999999999999999E-3</v>
      </c>
      <c r="BT222" s="6">
        <f t="shared" si="49"/>
        <v>8.2000000000000007E-3</v>
      </c>
    </row>
    <row r="223" spans="2:72" ht="14.45">
      <c r="B223" s="110">
        <v>40498</v>
      </c>
      <c r="C223" s="106">
        <v>1178.3</v>
      </c>
      <c r="D223" s="106">
        <v>1194.8</v>
      </c>
      <c r="E223" s="106">
        <v>1194.8</v>
      </c>
      <c r="F223" s="106">
        <v>1173</v>
      </c>
      <c r="G223" s="28"/>
      <c r="H223" s="107">
        <v>-1.6299999999999999E-2</v>
      </c>
      <c r="K223" s="110">
        <v>40498</v>
      </c>
      <c r="L223" s="106">
        <v>5988.7</v>
      </c>
      <c r="M223" s="106">
        <v>6143.45</v>
      </c>
      <c r="N223" s="106">
        <v>6144.05</v>
      </c>
      <c r="O223" s="106">
        <v>5970.6</v>
      </c>
      <c r="P223" s="28" t="s">
        <v>2833</v>
      </c>
      <c r="Q223" s="107">
        <v>-2.1700000000000001E-2</v>
      </c>
      <c r="T223" s="110">
        <v>40487</v>
      </c>
      <c r="U223" s="28">
        <v>43.924999999999997</v>
      </c>
      <c r="V223">
        <v>43.975000000000001</v>
      </c>
      <c r="W223">
        <v>43.975000000000001</v>
      </c>
      <c r="X223">
        <v>43.865000000000002</v>
      </c>
      <c r="Y223" s="19">
        <v>-1.6999999999999999E-3</v>
      </c>
      <c r="AB223" s="110">
        <f t="shared" si="57"/>
        <v>40498</v>
      </c>
      <c r="AC223" s="108">
        <f t="shared" si="55"/>
        <v>5988.7</v>
      </c>
      <c r="AD223" s="28">
        <f t="shared" si="56"/>
        <v>45.32</v>
      </c>
      <c r="AE223" s="28">
        <f t="shared" si="50"/>
        <v>132.14254192409533</v>
      </c>
      <c r="AF223" s="31">
        <f t="shared" si="51"/>
        <v>-2.4084500720669588E-2</v>
      </c>
      <c r="AJ223" s="110">
        <f t="shared" si="54"/>
        <v>40508</v>
      </c>
      <c r="AK223" s="31">
        <f t="shared" si="52"/>
        <v>-7.4000000000000003E-3</v>
      </c>
      <c r="AL223" s="115">
        <f t="shared" si="53"/>
        <v>-1.3868731808261647E-2</v>
      </c>
      <c r="AM223" s="100"/>
      <c r="BR223" s="18">
        <f t="shared" si="47"/>
        <v>40498</v>
      </c>
      <c r="BS223" s="6">
        <f t="shared" si="48"/>
        <v>-1.6299999999999999E-2</v>
      </c>
      <c r="BT223" s="6">
        <f t="shared" si="49"/>
        <v>-2.1700000000000001E-2</v>
      </c>
    </row>
    <row r="224" spans="2:72" ht="14.45">
      <c r="B224" s="110">
        <v>40499</v>
      </c>
      <c r="C224" s="106">
        <v>1178.5999999999999</v>
      </c>
      <c r="D224" s="106">
        <v>1178.3</v>
      </c>
      <c r="E224" s="106">
        <v>1183.5999999999999</v>
      </c>
      <c r="F224" s="106">
        <v>1175.8</v>
      </c>
      <c r="G224" s="28"/>
      <c r="H224" s="107">
        <v>2.9999999999999997E-4</v>
      </c>
      <c r="K224" s="110">
        <v>40500</v>
      </c>
      <c r="L224" s="106">
        <v>5998.8</v>
      </c>
      <c r="M224" s="106">
        <v>6075.95</v>
      </c>
      <c r="N224" s="106">
        <v>6076.2</v>
      </c>
      <c r="O224" s="106">
        <v>5906.75</v>
      </c>
      <c r="P224" s="28" t="s">
        <v>2834</v>
      </c>
      <c r="Q224" s="107">
        <v>1.6999999999999999E-3</v>
      </c>
      <c r="T224" s="110">
        <v>40490</v>
      </c>
      <c r="U224" s="28">
        <v>44.35</v>
      </c>
      <c r="V224">
        <v>43.89</v>
      </c>
      <c r="W224">
        <v>44.47</v>
      </c>
      <c r="X224">
        <v>43.83</v>
      </c>
      <c r="Y224" s="19">
        <v>9.7000000000000003E-3</v>
      </c>
      <c r="AB224" s="110">
        <f t="shared" si="57"/>
        <v>40500</v>
      </c>
      <c r="AC224" s="108">
        <f t="shared" si="55"/>
        <v>5998.8</v>
      </c>
      <c r="AD224" s="28">
        <f t="shared" si="56"/>
        <v>45.26</v>
      </c>
      <c r="AE224" s="28">
        <f t="shared" si="50"/>
        <v>132.5408749447636</v>
      </c>
      <c r="AF224" s="31">
        <f t="shared" si="51"/>
        <v>3.0144192390144653E-3</v>
      </c>
      <c r="AJ224" s="110">
        <f t="shared" si="54"/>
        <v>40511</v>
      </c>
      <c r="AK224" s="31">
        <f t="shared" si="52"/>
        <v>-1.2999999999999999E-3</v>
      </c>
      <c r="AL224" s="115">
        <f t="shared" si="53"/>
        <v>1.3569311277045193E-2</v>
      </c>
      <c r="AM224" s="100"/>
      <c r="BR224" s="18" t="e">
        <f t="shared" si="47"/>
        <v>#N/A</v>
      </c>
      <c r="BS224" s="6">
        <f t="shared" si="48"/>
        <v>0</v>
      </c>
      <c r="BT224" s="6">
        <f t="shared" si="49"/>
        <v>0</v>
      </c>
    </row>
    <row r="225" spans="2:72" ht="14.45">
      <c r="B225" s="110">
        <v>40500</v>
      </c>
      <c r="C225" s="106">
        <v>1196.7</v>
      </c>
      <c r="D225" s="106">
        <v>1183.8</v>
      </c>
      <c r="E225" s="106">
        <v>1200.3</v>
      </c>
      <c r="F225" s="106">
        <v>1183.8</v>
      </c>
      <c r="G225" s="28"/>
      <c r="H225" s="107">
        <v>1.54E-2</v>
      </c>
      <c r="K225" s="110">
        <v>40501</v>
      </c>
      <c r="L225" s="106">
        <v>5890.3</v>
      </c>
      <c r="M225" s="106">
        <v>6011.3</v>
      </c>
      <c r="N225" s="106">
        <v>6013.25</v>
      </c>
      <c r="O225" s="106">
        <v>5863.95</v>
      </c>
      <c r="P225" s="28" t="s">
        <v>2835</v>
      </c>
      <c r="Q225" s="107">
        <v>-1.8100000000000002E-2</v>
      </c>
      <c r="T225" s="110">
        <v>40491</v>
      </c>
      <c r="U225" s="28">
        <v>44.35</v>
      </c>
      <c r="V225">
        <v>44.39</v>
      </c>
      <c r="W225">
        <v>44.48</v>
      </c>
      <c r="X225">
        <v>44.21</v>
      </c>
      <c r="Y225" s="19">
        <v>0</v>
      </c>
      <c r="AB225" s="110">
        <f t="shared" si="57"/>
        <v>40501</v>
      </c>
      <c r="AC225" s="108">
        <f t="shared" si="55"/>
        <v>5890.3</v>
      </c>
      <c r="AD225" s="28">
        <f t="shared" si="56"/>
        <v>45.274999999999999</v>
      </c>
      <c r="AE225" s="28">
        <f t="shared" si="50"/>
        <v>130.10049696300388</v>
      </c>
      <c r="AF225" s="31">
        <f t="shared" si="51"/>
        <v>-1.8412267029146667E-2</v>
      </c>
      <c r="AJ225" s="110">
        <f t="shared" si="54"/>
        <v>40512</v>
      </c>
      <c r="AK225" s="31">
        <f t="shared" si="52"/>
        <v>-6.1000000000000004E-3</v>
      </c>
      <c r="AL225" s="115">
        <f t="shared" si="53"/>
        <v>6.1578325481059792E-3</v>
      </c>
      <c r="AM225" s="100"/>
      <c r="BR225" s="18">
        <f t="shared" si="47"/>
        <v>40500</v>
      </c>
      <c r="BS225" s="6">
        <f t="shared" si="48"/>
        <v>1.54E-2</v>
      </c>
      <c r="BT225" s="6">
        <f t="shared" si="49"/>
        <v>1.6999999999999999E-3</v>
      </c>
    </row>
    <row r="226" spans="2:72" ht="14.45">
      <c r="B226" s="110">
        <v>40501</v>
      </c>
      <c r="C226" s="106">
        <v>1199.7</v>
      </c>
      <c r="D226" s="106">
        <v>1196.0999999999999</v>
      </c>
      <c r="E226" s="106">
        <v>1200</v>
      </c>
      <c r="F226" s="106">
        <v>1189.4000000000001</v>
      </c>
      <c r="G226" s="28"/>
      <c r="H226" s="107">
        <v>2.5000000000000001E-3</v>
      </c>
      <c r="K226" s="110">
        <v>40504</v>
      </c>
      <c r="L226" s="106">
        <v>6010</v>
      </c>
      <c r="M226" s="106">
        <v>5920.9</v>
      </c>
      <c r="N226" s="106">
        <v>6020.25</v>
      </c>
      <c r="O226" s="106">
        <v>5905.15</v>
      </c>
      <c r="P226" s="28" t="s">
        <v>2836</v>
      </c>
      <c r="Q226" s="107">
        <v>2.0299999999999999E-2</v>
      </c>
      <c r="T226" s="110">
        <v>40492</v>
      </c>
      <c r="U226" s="28">
        <v>44.3</v>
      </c>
      <c r="V226">
        <v>44.33</v>
      </c>
      <c r="W226">
        <v>44.465000000000003</v>
      </c>
      <c r="X226">
        <v>44.2</v>
      </c>
      <c r="Y226" s="19">
        <v>-1.1000000000000001E-3</v>
      </c>
      <c r="AB226" s="110">
        <f t="shared" si="57"/>
        <v>40504</v>
      </c>
      <c r="AC226" s="108">
        <f t="shared" si="55"/>
        <v>6010</v>
      </c>
      <c r="AD226" s="28">
        <f t="shared" si="56"/>
        <v>45.465000000000003</v>
      </c>
      <c r="AE226" s="28">
        <f t="shared" si="50"/>
        <v>132.18959639282963</v>
      </c>
      <c r="AF226" s="31">
        <f t="shared" si="51"/>
        <v>1.6057582242901214E-2</v>
      </c>
      <c r="AJ226" s="110">
        <f t="shared" si="54"/>
        <v>40513</v>
      </c>
      <c r="AK226" s="31">
        <f t="shared" si="52"/>
        <v>2.1700000000000001E-2</v>
      </c>
      <c r="AL226" s="115">
        <f t="shared" si="53"/>
        <v>2.808584263776237E-2</v>
      </c>
      <c r="AM226" s="100"/>
      <c r="BR226" s="18">
        <f t="shared" si="47"/>
        <v>40501</v>
      </c>
      <c r="BS226" s="6">
        <f t="shared" si="48"/>
        <v>2.5000000000000001E-3</v>
      </c>
      <c r="BT226" s="6">
        <f t="shared" si="49"/>
        <v>-1.8100000000000002E-2</v>
      </c>
    </row>
    <row r="227" spans="2:72" ht="14.45">
      <c r="B227" s="110">
        <v>40504</v>
      </c>
      <c r="C227" s="106">
        <v>1197.8</v>
      </c>
      <c r="D227" s="106">
        <v>1198.0999999999999</v>
      </c>
      <c r="E227" s="106">
        <v>1198.9000000000001</v>
      </c>
      <c r="F227" s="106">
        <v>1184.5999999999999</v>
      </c>
      <c r="G227" s="28"/>
      <c r="H227" s="107">
        <v>-1.6000000000000001E-3</v>
      </c>
      <c r="K227" s="110">
        <v>40505</v>
      </c>
      <c r="L227" s="106">
        <v>5934.75</v>
      </c>
      <c r="M227" s="106">
        <v>5971.55</v>
      </c>
      <c r="N227" s="106">
        <v>5973.35</v>
      </c>
      <c r="O227" s="106">
        <v>5824.95</v>
      </c>
      <c r="P227" s="28" t="s">
        <v>2837</v>
      </c>
      <c r="Q227" s="107">
        <v>-1.2500000000000001E-2</v>
      </c>
      <c r="T227" s="110">
        <v>40493</v>
      </c>
      <c r="U227" s="28">
        <v>44.524999999999999</v>
      </c>
      <c r="V227">
        <v>44.325000000000003</v>
      </c>
      <c r="W227">
        <v>44.524999999999999</v>
      </c>
      <c r="X227">
        <v>44.145000000000003</v>
      </c>
      <c r="Y227" s="19">
        <v>5.1000000000000004E-3</v>
      </c>
      <c r="AB227" s="110">
        <f t="shared" si="57"/>
        <v>40505</v>
      </c>
      <c r="AC227" s="108">
        <f t="shared" si="55"/>
        <v>5934.75</v>
      </c>
      <c r="AD227" s="28">
        <f t="shared" si="56"/>
        <v>45.564999999999998</v>
      </c>
      <c r="AE227" s="28">
        <f t="shared" si="50"/>
        <v>130.24799736639966</v>
      </c>
      <c r="AF227" s="31">
        <f t="shared" si="51"/>
        <v>-1.4687986645031348E-2</v>
      </c>
      <c r="AJ227" s="110">
        <f t="shared" si="54"/>
        <v>40514</v>
      </c>
      <c r="AK227" s="31">
        <f t="shared" si="52"/>
        <v>1.2800000000000001E-2</v>
      </c>
      <c r="AL227" s="115">
        <f t="shared" si="53"/>
        <v>1.1761089389331181E-2</v>
      </c>
      <c r="AM227" s="100"/>
      <c r="BR227" s="18">
        <f t="shared" si="47"/>
        <v>40504</v>
      </c>
      <c r="BS227" s="6">
        <f t="shared" si="48"/>
        <v>-1.6000000000000001E-3</v>
      </c>
      <c r="BT227" s="6">
        <f t="shared" si="49"/>
        <v>2.0299999999999999E-2</v>
      </c>
    </row>
    <row r="228" spans="2:72" ht="14.45">
      <c r="B228" s="110">
        <v>40505</v>
      </c>
      <c r="C228" s="106">
        <v>1180.7</v>
      </c>
      <c r="D228" s="106">
        <v>1192.5</v>
      </c>
      <c r="E228" s="106">
        <v>1192.5</v>
      </c>
      <c r="F228" s="106">
        <v>1176.9000000000001</v>
      </c>
      <c r="G228" s="28"/>
      <c r="H228" s="107">
        <v>-1.43E-2</v>
      </c>
      <c r="K228" s="110">
        <v>40506</v>
      </c>
      <c r="L228" s="106">
        <v>5865.75</v>
      </c>
      <c r="M228" s="106">
        <v>5946.8</v>
      </c>
      <c r="N228" s="106">
        <v>5976.65</v>
      </c>
      <c r="O228" s="106">
        <v>5833.6</v>
      </c>
      <c r="P228" s="28" t="s">
        <v>2838</v>
      </c>
      <c r="Q228" s="107">
        <v>-1.1599999999999999E-2</v>
      </c>
      <c r="T228" s="110">
        <v>40494</v>
      </c>
      <c r="U228" s="28">
        <v>44.784999999999997</v>
      </c>
      <c r="V228">
        <v>44.505000000000003</v>
      </c>
      <c r="W228">
        <v>44.884999999999998</v>
      </c>
      <c r="X228">
        <v>44.195</v>
      </c>
      <c r="Y228" s="19">
        <v>5.7999999999999996E-3</v>
      </c>
      <c r="AB228" s="110">
        <f t="shared" si="57"/>
        <v>40506</v>
      </c>
      <c r="AC228" s="108">
        <f t="shared" si="55"/>
        <v>5865.75</v>
      </c>
      <c r="AD228" s="28">
        <f t="shared" si="56"/>
        <v>45.715000000000003</v>
      </c>
      <c r="AE228" s="28">
        <f t="shared" si="50"/>
        <v>128.31127638630645</v>
      </c>
      <c r="AF228" s="31">
        <f t="shared" si="51"/>
        <v>-1.4869487587168329E-2</v>
      </c>
      <c r="AJ228" s="110">
        <f t="shared" si="54"/>
        <v>40515</v>
      </c>
      <c r="AK228" s="31">
        <f t="shared" si="52"/>
        <v>2.5999999999999999E-3</v>
      </c>
      <c r="AL228" s="115">
        <f t="shared" si="53"/>
        <v>2.0717865774564359E-3</v>
      </c>
      <c r="AM228" s="100"/>
      <c r="BR228" s="18">
        <f t="shared" si="47"/>
        <v>40505</v>
      </c>
      <c r="BS228" s="6">
        <f t="shared" si="48"/>
        <v>-1.43E-2</v>
      </c>
      <c r="BT228" s="6">
        <f t="shared" si="49"/>
        <v>-1.2500000000000001E-2</v>
      </c>
    </row>
    <row r="229" spans="2:72" ht="14.45">
      <c r="B229" s="110">
        <v>40506</v>
      </c>
      <c r="C229" s="106">
        <v>1198.3</v>
      </c>
      <c r="D229" s="106">
        <v>1183.7</v>
      </c>
      <c r="E229" s="106">
        <v>1198.5999999999999</v>
      </c>
      <c r="F229" s="106">
        <v>1183.7</v>
      </c>
      <c r="G229" s="28"/>
      <c r="H229" s="107">
        <v>1.49E-2</v>
      </c>
      <c r="K229" s="110">
        <v>40507</v>
      </c>
      <c r="L229" s="106">
        <v>5799.75</v>
      </c>
      <c r="M229" s="106">
        <v>5883.95</v>
      </c>
      <c r="N229" s="106">
        <v>5907.1</v>
      </c>
      <c r="O229" s="106">
        <v>5780.35</v>
      </c>
      <c r="P229" s="28" t="s">
        <v>2839</v>
      </c>
      <c r="Q229" s="107">
        <v>-1.1299999999999999E-2</v>
      </c>
      <c r="T229" s="110">
        <v>40497</v>
      </c>
      <c r="U229" s="28">
        <v>45.21</v>
      </c>
      <c r="V229">
        <v>44.72</v>
      </c>
      <c r="W229">
        <v>45.26</v>
      </c>
      <c r="X229">
        <v>44.58</v>
      </c>
      <c r="Y229" s="19">
        <v>9.4999999999999998E-3</v>
      </c>
      <c r="AB229" s="110">
        <f t="shared" si="57"/>
        <v>40507</v>
      </c>
      <c r="AC229" s="108">
        <f t="shared" si="55"/>
        <v>5799.75</v>
      </c>
      <c r="AD229" s="28">
        <f t="shared" si="56"/>
        <v>45.564999999999998</v>
      </c>
      <c r="AE229" s="28">
        <f t="shared" si="50"/>
        <v>127.2851969713596</v>
      </c>
      <c r="AF229" s="31">
        <f t="shared" si="51"/>
        <v>-7.9967984408294557E-3</v>
      </c>
      <c r="AJ229" s="110">
        <f t="shared" si="54"/>
        <v>40518</v>
      </c>
      <c r="AK229" s="31">
        <f t="shared" si="52"/>
        <v>-1.2999999999999999E-3</v>
      </c>
      <c r="AL229" s="115">
        <f t="shared" si="53"/>
        <v>1.9158470737481448E-3</v>
      </c>
      <c r="AM229" s="100"/>
      <c r="BR229" s="18">
        <f t="shared" si="47"/>
        <v>40506</v>
      </c>
      <c r="BS229" s="6">
        <f t="shared" si="48"/>
        <v>1.49E-2</v>
      </c>
      <c r="BT229" s="6">
        <f t="shared" si="49"/>
        <v>-1.1599999999999999E-2</v>
      </c>
    </row>
    <row r="230" spans="2:72" ht="14.45">
      <c r="B230" s="110">
        <v>40508</v>
      </c>
      <c r="C230" s="106">
        <v>1189.4000000000001</v>
      </c>
      <c r="D230" s="106">
        <v>1194.2</v>
      </c>
      <c r="E230" s="106">
        <v>1194.2</v>
      </c>
      <c r="F230" s="106">
        <v>1186.9000000000001</v>
      </c>
      <c r="G230" s="28"/>
      <c r="H230" s="107">
        <v>-7.4000000000000003E-3</v>
      </c>
      <c r="K230" s="110">
        <v>40508</v>
      </c>
      <c r="L230" s="106">
        <v>5751.95</v>
      </c>
      <c r="M230" s="106">
        <v>5828.55</v>
      </c>
      <c r="N230" s="106">
        <v>5838.5</v>
      </c>
      <c r="O230" s="106">
        <v>5690.35</v>
      </c>
      <c r="P230" s="28" t="s">
        <v>2840</v>
      </c>
      <c r="Q230" s="107">
        <v>-8.2000000000000007E-3</v>
      </c>
      <c r="T230" s="110">
        <v>40498</v>
      </c>
      <c r="U230" s="28">
        <v>45.32</v>
      </c>
      <c r="V230">
        <v>45.2</v>
      </c>
      <c r="W230">
        <v>45.55</v>
      </c>
      <c r="X230">
        <v>44.99</v>
      </c>
      <c r="Y230" s="19">
        <v>2.3999999999999998E-3</v>
      </c>
      <c r="AB230" s="110">
        <f t="shared" si="57"/>
        <v>40508</v>
      </c>
      <c r="AC230" s="108">
        <f t="shared" si="55"/>
        <v>5751.95</v>
      </c>
      <c r="AD230" s="28">
        <f t="shared" si="56"/>
        <v>45.825000000000003</v>
      </c>
      <c r="AE230" s="28">
        <f t="shared" si="50"/>
        <v>125.51991271140206</v>
      </c>
      <c r="AF230" s="31">
        <f t="shared" si="51"/>
        <v>-1.3868731808261647E-2</v>
      </c>
      <c r="AJ230" s="110">
        <f t="shared" si="54"/>
        <v>40519</v>
      </c>
      <c r="AK230" s="31">
        <f t="shared" si="52"/>
        <v>5.9999999999999995E-4</v>
      </c>
      <c r="AL230" s="115">
        <f t="shared" si="53"/>
        <v>-2.7312911343111423E-3</v>
      </c>
      <c r="AM230" s="100"/>
      <c r="BR230" s="18">
        <f t="shared" si="47"/>
        <v>40508</v>
      </c>
      <c r="BS230" s="6">
        <f t="shared" si="48"/>
        <v>-7.4000000000000003E-3</v>
      </c>
      <c r="BT230" s="6">
        <f t="shared" si="49"/>
        <v>-8.2000000000000007E-3</v>
      </c>
    </row>
    <row r="231" spans="2:72" ht="14.45">
      <c r="B231" s="110">
        <v>40511</v>
      </c>
      <c r="C231" s="106">
        <v>1187.8</v>
      </c>
      <c r="D231" s="106">
        <v>1189.0999999999999</v>
      </c>
      <c r="E231" s="106">
        <v>1190.3</v>
      </c>
      <c r="F231" s="106">
        <v>1173.5999999999999</v>
      </c>
      <c r="G231" s="28"/>
      <c r="H231" s="107">
        <v>-1.2999999999999999E-3</v>
      </c>
      <c r="K231" s="110">
        <v>40511</v>
      </c>
      <c r="L231" s="106">
        <v>5830</v>
      </c>
      <c r="M231" s="106">
        <v>5789.95</v>
      </c>
      <c r="N231" s="106">
        <v>5843.15</v>
      </c>
      <c r="O231" s="106">
        <v>5754.7</v>
      </c>
      <c r="P231" s="28" t="s">
        <v>2841</v>
      </c>
      <c r="Q231" s="107">
        <v>1.3599999999999999E-2</v>
      </c>
      <c r="T231" s="110">
        <v>40499</v>
      </c>
      <c r="U231" s="28">
        <v>45.115000000000002</v>
      </c>
      <c r="V231">
        <v>45.335000000000001</v>
      </c>
      <c r="W231">
        <v>45.335000000000001</v>
      </c>
      <c r="X231">
        <v>45.034999999999997</v>
      </c>
      <c r="Y231" s="19">
        <v>-4.4999999999999997E-3</v>
      </c>
      <c r="AB231" s="110">
        <f t="shared" si="57"/>
        <v>40511</v>
      </c>
      <c r="AC231" s="108">
        <f t="shared" si="55"/>
        <v>5830</v>
      </c>
      <c r="AD231" s="28">
        <f t="shared" si="56"/>
        <v>45.825000000000003</v>
      </c>
      <c r="AE231" s="28">
        <f t="shared" si="50"/>
        <v>127.22313147845063</v>
      </c>
      <c r="AF231" s="31">
        <f t="shared" si="51"/>
        <v>1.3569311277045193E-2</v>
      </c>
      <c r="AJ231" s="110">
        <f t="shared" si="54"/>
        <v>40520</v>
      </c>
      <c r="AK231" s="31">
        <f t="shared" si="52"/>
        <v>3.7000000000000002E-3</v>
      </c>
      <c r="AL231" s="115">
        <f t="shared" si="53"/>
        <v>-1.6358209955040559E-2</v>
      </c>
      <c r="AM231" s="100"/>
      <c r="BR231" s="18">
        <f t="shared" si="47"/>
        <v>40511</v>
      </c>
      <c r="BS231" s="6">
        <f t="shared" si="48"/>
        <v>-1.2999999999999999E-3</v>
      </c>
      <c r="BT231" s="6">
        <f t="shared" si="49"/>
        <v>1.3599999999999999E-2</v>
      </c>
    </row>
    <row r="232" spans="2:72" ht="14.45">
      <c r="B232" s="110">
        <v>40512</v>
      </c>
      <c r="C232" s="106">
        <v>1180.5</v>
      </c>
      <c r="D232" s="106">
        <v>1183</v>
      </c>
      <c r="E232" s="106">
        <v>1187.4000000000001</v>
      </c>
      <c r="F232" s="106">
        <v>1174.0999999999999</v>
      </c>
      <c r="G232" s="28"/>
      <c r="H232" s="107">
        <v>-6.1000000000000004E-3</v>
      </c>
      <c r="K232" s="110">
        <v>40512</v>
      </c>
      <c r="L232" s="106">
        <v>5862.7</v>
      </c>
      <c r="M232" s="106">
        <v>5811.6</v>
      </c>
      <c r="N232" s="106">
        <v>5892.25</v>
      </c>
      <c r="O232" s="106">
        <v>5768.35</v>
      </c>
      <c r="P232" s="28" t="s">
        <v>2842</v>
      </c>
      <c r="Q232" s="107">
        <v>5.5999999999999999E-3</v>
      </c>
      <c r="T232" s="110">
        <v>40500</v>
      </c>
      <c r="U232" s="28">
        <v>45.26</v>
      </c>
      <c r="V232">
        <v>45.02</v>
      </c>
      <c r="W232">
        <v>45.59</v>
      </c>
      <c r="X232">
        <v>44.97</v>
      </c>
      <c r="Y232" s="19">
        <v>3.2000000000000002E-3</v>
      </c>
      <c r="AB232" s="110">
        <f t="shared" si="57"/>
        <v>40512</v>
      </c>
      <c r="AC232" s="108">
        <f t="shared" si="55"/>
        <v>5862.7</v>
      </c>
      <c r="AD232" s="28">
        <f t="shared" si="56"/>
        <v>45.8</v>
      </c>
      <c r="AE232" s="28">
        <f t="shared" si="50"/>
        <v>128.00655021834061</v>
      </c>
      <c r="AF232" s="31">
        <f t="shared" si="51"/>
        <v>6.1578325481059792E-3</v>
      </c>
      <c r="AJ232" s="110">
        <f t="shared" si="54"/>
        <v>40521</v>
      </c>
      <c r="AK232" s="31">
        <f t="shared" si="52"/>
        <v>3.8E-3</v>
      </c>
      <c r="AL232" s="115">
        <f t="shared" si="53"/>
        <v>-2.6052040754290795E-2</v>
      </c>
      <c r="AM232" s="100"/>
      <c r="BR232" s="18">
        <f t="shared" si="47"/>
        <v>40512</v>
      </c>
      <c r="BS232" s="6">
        <f t="shared" si="48"/>
        <v>-6.1000000000000004E-3</v>
      </c>
      <c r="BT232" s="6">
        <f t="shared" si="49"/>
        <v>5.5999999999999999E-3</v>
      </c>
    </row>
    <row r="233" spans="2:72" ht="14.45">
      <c r="B233" s="110">
        <v>40513</v>
      </c>
      <c r="C233" s="106">
        <v>1206.0999999999999</v>
      </c>
      <c r="D233" s="106">
        <v>1186.5999999999999</v>
      </c>
      <c r="E233" s="106">
        <v>1207.5999999999999</v>
      </c>
      <c r="F233" s="106">
        <v>1186.5999999999999</v>
      </c>
      <c r="G233" s="28"/>
      <c r="H233" s="107">
        <v>2.1700000000000001E-2</v>
      </c>
      <c r="K233" s="110">
        <v>40513</v>
      </c>
      <c r="L233" s="106">
        <v>5960.9</v>
      </c>
      <c r="M233" s="106">
        <v>5871</v>
      </c>
      <c r="N233" s="106">
        <v>5971</v>
      </c>
      <c r="O233" s="106">
        <v>5865.55</v>
      </c>
      <c r="P233" s="28" t="s">
        <v>2843</v>
      </c>
      <c r="Q233" s="107">
        <v>1.67E-2</v>
      </c>
      <c r="T233" s="110">
        <v>40501</v>
      </c>
      <c r="U233" s="28">
        <v>45.274999999999999</v>
      </c>
      <c r="V233">
        <v>45.265000000000001</v>
      </c>
      <c r="W233">
        <v>45.414999999999999</v>
      </c>
      <c r="X233">
        <v>45.104999999999997</v>
      </c>
      <c r="Y233" s="19">
        <v>2.9999999999999997E-4</v>
      </c>
      <c r="AB233" s="110">
        <f t="shared" si="57"/>
        <v>40513</v>
      </c>
      <c r="AC233" s="108">
        <f t="shared" si="55"/>
        <v>5960.9</v>
      </c>
      <c r="AD233" s="28">
        <f t="shared" si="56"/>
        <v>45.295000000000002</v>
      </c>
      <c r="AE233" s="28">
        <f t="shared" si="50"/>
        <v>131.60172204437575</v>
      </c>
      <c r="AF233" s="31">
        <f t="shared" si="51"/>
        <v>2.808584263776237E-2</v>
      </c>
      <c r="AJ233" s="110">
        <f t="shared" si="54"/>
        <v>40522</v>
      </c>
      <c r="AK233" s="31">
        <f t="shared" si="52"/>
        <v>6.0000000000000001E-3</v>
      </c>
      <c r="AL233" s="115">
        <f t="shared" si="53"/>
        <v>1.9593792699642787E-2</v>
      </c>
      <c r="AM233" s="100"/>
      <c r="BR233" s="18">
        <f t="shared" si="47"/>
        <v>40513</v>
      </c>
      <c r="BS233" s="6">
        <f t="shared" si="48"/>
        <v>2.1700000000000001E-2</v>
      </c>
      <c r="BT233" s="6">
        <f t="shared" si="49"/>
        <v>1.67E-2</v>
      </c>
    </row>
    <row r="234" spans="2:72" ht="14.45">
      <c r="B234" s="110">
        <v>40514</v>
      </c>
      <c r="C234" s="106">
        <v>1221.5</v>
      </c>
      <c r="D234" s="106">
        <v>1206.8</v>
      </c>
      <c r="E234" s="106">
        <v>1221.9000000000001</v>
      </c>
      <c r="F234" s="106">
        <v>1206.8</v>
      </c>
      <c r="G234" s="28"/>
      <c r="H234" s="107">
        <v>1.2800000000000001E-2</v>
      </c>
      <c r="K234" s="110">
        <v>40514</v>
      </c>
      <c r="L234" s="106">
        <v>6011.7</v>
      </c>
      <c r="M234" s="106">
        <v>6023.05</v>
      </c>
      <c r="N234" s="106">
        <v>6029.5</v>
      </c>
      <c r="O234" s="106">
        <v>5980.6</v>
      </c>
      <c r="P234" s="28" t="s">
        <v>2844</v>
      </c>
      <c r="Q234" s="107">
        <v>8.5000000000000006E-3</v>
      </c>
      <c r="T234" s="110">
        <v>40504</v>
      </c>
      <c r="U234" s="28">
        <v>45.465000000000003</v>
      </c>
      <c r="V234">
        <v>45.215000000000003</v>
      </c>
      <c r="W234">
        <v>45.505000000000003</v>
      </c>
      <c r="X234">
        <v>45.034999999999997</v>
      </c>
      <c r="Y234" s="19">
        <v>4.1999999999999997E-3</v>
      </c>
      <c r="AB234" s="110">
        <f t="shared" si="57"/>
        <v>40514</v>
      </c>
      <c r="AC234" s="108">
        <f t="shared" si="55"/>
        <v>6011.7</v>
      </c>
      <c r="AD234" s="28">
        <f t="shared" si="56"/>
        <v>45.15</v>
      </c>
      <c r="AE234" s="28">
        <f t="shared" si="50"/>
        <v>133.14950166112956</v>
      </c>
      <c r="AF234" s="31">
        <f t="shared" si="51"/>
        <v>1.1761089389331181E-2</v>
      </c>
      <c r="AJ234" s="110">
        <f t="shared" si="54"/>
        <v>40525</v>
      </c>
      <c r="AK234" s="31">
        <f t="shared" si="52"/>
        <v>1E-4</v>
      </c>
      <c r="AL234" s="115">
        <f t="shared" si="53"/>
        <v>3.8561206141525251E-3</v>
      </c>
      <c r="AM234" s="100"/>
      <c r="BR234" s="18">
        <f t="shared" si="47"/>
        <v>40514</v>
      </c>
      <c r="BS234" s="6">
        <f t="shared" si="48"/>
        <v>1.2800000000000001E-2</v>
      </c>
      <c r="BT234" s="6">
        <f t="shared" si="49"/>
        <v>8.5000000000000006E-3</v>
      </c>
    </row>
    <row r="235" spans="2:72" ht="14.45">
      <c r="B235" s="110">
        <v>40515</v>
      </c>
      <c r="C235" s="106">
        <v>1224.7</v>
      </c>
      <c r="D235" s="106">
        <v>1219.9000000000001</v>
      </c>
      <c r="E235" s="106">
        <v>1225.5999999999999</v>
      </c>
      <c r="F235" s="106">
        <v>1216.8</v>
      </c>
      <c r="G235" s="28"/>
      <c r="H235" s="107">
        <v>2.5999999999999999E-3</v>
      </c>
      <c r="K235" s="110">
        <v>40515</v>
      </c>
      <c r="L235" s="106">
        <v>5992.8</v>
      </c>
      <c r="M235" s="106">
        <v>6013.35</v>
      </c>
      <c r="N235" s="106">
        <v>6025.4</v>
      </c>
      <c r="O235" s="106">
        <v>5964.25</v>
      </c>
      <c r="P235" s="28" t="s">
        <v>2845</v>
      </c>
      <c r="Q235" s="107">
        <v>-3.0999999999999999E-3</v>
      </c>
      <c r="T235" s="110">
        <v>40505</v>
      </c>
      <c r="U235" s="28">
        <v>45.564999999999998</v>
      </c>
      <c r="V235">
        <v>45.43</v>
      </c>
      <c r="W235">
        <v>45.76</v>
      </c>
      <c r="X235">
        <v>45.325000000000003</v>
      </c>
      <c r="Y235" s="19">
        <v>2.2000000000000001E-3</v>
      </c>
      <c r="AB235" s="110">
        <f t="shared" si="57"/>
        <v>40515</v>
      </c>
      <c r="AC235" s="108">
        <f t="shared" si="55"/>
        <v>5992.8</v>
      </c>
      <c r="AD235" s="28">
        <f t="shared" si="56"/>
        <v>44.914999999999999</v>
      </c>
      <c r="AE235" s="28">
        <f t="shared" si="50"/>
        <v>133.4253590114661</v>
      </c>
      <c r="AF235" s="31">
        <f t="shared" si="51"/>
        <v>2.0717865774564359E-3</v>
      </c>
      <c r="AJ235" s="110">
        <f t="shared" si="54"/>
        <v>40526</v>
      </c>
      <c r="AK235" s="31">
        <f t="shared" si="52"/>
        <v>8.9999999999999998E-4</v>
      </c>
      <c r="AL235" s="115">
        <f t="shared" si="53"/>
        <v>1.2037238064248168E-2</v>
      </c>
      <c r="AM235" s="100"/>
      <c r="BR235" s="18">
        <f t="shared" si="47"/>
        <v>40515</v>
      </c>
      <c r="BS235" s="6">
        <f t="shared" si="48"/>
        <v>2.5999999999999999E-3</v>
      </c>
      <c r="BT235" s="6">
        <f t="shared" si="49"/>
        <v>-3.0999999999999999E-3</v>
      </c>
    </row>
    <row r="236" spans="2:72" ht="14.45">
      <c r="B236" s="110">
        <v>40518</v>
      </c>
      <c r="C236" s="106">
        <v>1223.0999999999999</v>
      </c>
      <c r="D236" s="106">
        <v>1223.9000000000001</v>
      </c>
      <c r="E236" s="106">
        <v>1225.8</v>
      </c>
      <c r="F236" s="106">
        <v>1220.7</v>
      </c>
      <c r="G236" s="28"/>
      <c r="H236" s="107">
        <v>-1.2999999999999999E-3</v>
      </c>
      <c r="K236" s="110">
        <v>40518</v>
      </c>
      <c r="L236" s="106">
        <v>5992.25</v>
      </c>
      <c r="M236" s="106">
        <v>6033.65</v>
      </c>
      <c r="N236" s="106">
        <v>6069.45</v>
      </c>
      <c r="O236" s="106">
        <v>5981.7</v>
      </c>
      <c r="P236" s="28" t="s">
        <v>2846</v>
      </c>
      <c r="Q236" s="107">
        <v>-1E-4</v>
      </c>
      <c r="T236" s="110">
        <v>40506</v>
      </c>
      <c r="U236" s="28">
        <v>45.715000000000003</v>
      </c>
      <c r="V236">
        <v>45.575000000000003</v>
      </c>
      <c r="W236">
        <v>45.905000000000001</v>
      </c>
      <c r="X236">
        <v>45.42</v>
      </c>
      <c r="Y236" s="19">
        <v>3.3E-3</v>
      </c>
      <c r="AB236" s="110">
        <f t="shared" si="57"/>
        <v>40518</v>
      </c>
      <c r="AC236" s="108">
        <f t="shared" si="55"/>
        <v>5992.25</v>
      </c>
      <c r="AD236" s="28">
        <f t="shared" si="56"/>
        <v>44.825000000000003</v>
      </c>
      <c r="AE236" s="28">
        <f t="shared" si="50"/>
        <v>133.68098159509202</v>
      </c>
      <c r="AF236" s="31">
        <f t="shared" si="51"/>
        <v>1.9158470737481448E-3</v>
      </c>
      <c r="AJ236" s="110">
        <f t="shared" si="54"/>
        <v>40527</v>
      </c>
      <c r="AK236" s="31">
        <f t="shared" si="52"/>
        <v>-5.1999999999999998E-3</v>
      </c>
      <c r="AL236" s="115">
        <f t="shared" si="53"/>
        <v>-1.8068335186364415E-2</v>
      </c>
      <c r="AM236" s="100"/>
      <c r="BR236" s="18">
        <f t="shared" si="47"/>
        <v>40518</v>
      </c>
      <c r="BS236" s="6">
        <f t="shared" si="48"/>
        <v>-1.2999999999999999E-3</v>
      </c>
      <c r="BT236" s="6">
        <f t="shared" si="49"/>
        <v>-1E-4</v>
      </c>
    </row>
    <row r="237" spans="2:72" ht="14.45">
      <c r="B237" s="110">
        <v>40519</v>
      </c>
      <c r="C237" s="106">
        <v>1223.8</v>
      </c>
      <c r="D237" s="106">
        <v>1227.2</v>
      </c>
      <c r="E237" s="106">
        <v>1235</v>
      </c>
      <c r="F237" s="106">
        <v>1223.2</v>
      </c>
      <c r="G237" s="28"/>
      <c r="H237" s="107">
        <v>5.9999999999999995E-4</v>
      </c>
      <c r="K237" s="110">
        <v>40519</v>
      </c>
      <c r="L237" s="106">
        <v>5976.55</v>
      </c>
      <c r="M237" s="106">
        <v>5995.05</v>
      </c>
      <c r="N237" s="106">
        <v>6001</v>
      </c>
      <c r="O237" s="106">
        <v>5939.7</v>
      </c>
      <c r="P237" s="28" t="s">
        <v>2847</v>
      </c>
      <c r="Q237" s="107">
        <v>-2.5999999999999999E-3</v>
      </c>
      <c r="T237" s="110">
        <v>40507</v>
      </c>
      <c r="U237" s="28">
        <v>45.564999999999998</v>
      </c>
      <c r="V237">
        <v>45.704999999999998</v>
      </c>
      <c r="W237">
        <v>45.767000000000003</v>
      </c>
      <c r="X237">
        <v>45.47</v>
      </c>
      <c r="Y237" s="19">
        <v>-3.3E-3</v>
      </c>
      <c r="AB237" s="110">
        <f t="shared" si="57"/>
        <v>40519</v>
      </c>
      <c r="AC237" s="108">
        <f t="shared" si="55"/>
        <v>5976.55</v>
      </c>
      <c r="AD237" s="28">
        <f t="shared" si="56"/>
        <v>44.83</v>
      </c>
      <c r="AE237" s="28">
        <f t="shared" si="50"/>
        <v>133.31585991523534</v>
      </c>
      <c r="AF237" s="31">
        <f t="shared" si="51"/>
        <v>-2.7312911343111423E-3</v>
      </c>
      <c r="AJ237" s="110">
        <f t="shared" si="54"/>
        <v>40528</v>
      </c>
      <c r="AK237" s="31">
        <f t="shared" si="52"/>
        <v>6.1999999999999998E-3</v>
      </c>
      <c r="AL237" s="115">
        <f t="shared" si="53"/>
        <v>7.4258768978252565E-3</v>
      </c>
      <c r="AM237" s="100"/>
      <c r="BR237" s="18">
        <f t="shared" si="47"/>
        <v>40519</v>
      </c>
      <c r="BS237" s="6">
        <f t="shared" si="48"/>
        <v>5.9999999999999995E-4</v>
      </c>
      <c r="BT237" s="6">
        <f t="shared" si="49"/>
        <v>-2.5999999999999999E-3</v>
      </c>
    </row>
    <row r="238" spans="2:72" ht="14.45" hidden="1">
      <c r="B238" s="110">
        <v>40520</v>
      </c>
      <c r="C238" s="106">
        <v>1228.3</v>
      </c>
      <c r="D238" s="106">
        <v>1225</v>
      </c>
      <c r="E238" s="106">
        <v>1228.9000000000001</v>
      </c>
      <c r="F238" s="106">
        <v>1219.5</v>
      </c>
      <c r="G238" s="28"/>
      <c r="H238" s="107">
        <v>3.7000000000000002E-3</v>
      </c>
      <c r="K238" s="110">
        <v>40520</v>
      </c>
      <c r="L238" s="106">
        <v>5903.7</v>
      </c>
      <c r="M238" s="106">
        <v>5954.4</v>
      </c>
      <c r="N238" s="106">
        <v>5960</v>
      </c>
      <c r="O238" s="106">
        <v>5878.6</v>
      </c>
      <c r="P238" s="28" t="s">
        <v>2848</v>
      </c>
      <c r="Q238" s="107">
        <v>-1.2200000000000001E-2</v>
      </c>
      <c r="T238" s="110">
        <v>40508</v>
      </c>
      <c r="U238" s="28">
        <v>45.825000000000003</v>
      </c>
      <c r="V238">
        <v>45.54</v>
      </c>
      <c r="W238">
        <v>45.91</v>
      </c>
      <c r="X238">
        <v>45.35</v>
      </c>
      <c r="Y238" s="19">
        <v>5.7000000000000002E-3</v>
      </c>
      <c r="AB238" s="110">
        <f t="shared" si="57"/>
        <v>40520</v>
      </c>
      <c r="AC238" s="108">
        <f t="shared" si="55"/>
        <v>5903.7</v>
      </c>
      <c r="AD238" s="28">
        <f t="shared" si="56"/>
        <v>45.02</v>
      </c>
      <c r="AE238" s="28">
        <f t="shared" si="50"/>
        <v>131.13505108840513</v>
      </c>
      <c r="AF238" s="31">
        <f t="shared" si="51"/>
        <v>-1.6358209955040559E-2</v>
      </c>
      <c r="AJ238" s="110" t="e">
        <f t="shared" si="54"/>
        <v>#N/A</v>
      </c>
      <c r="AK238" s="31">
        <f t="shared" si="52"/>
        <v>0</v>
      </c>
      <c r="AL238" s="115">
        <f t="shared" si="53"/>
        <v>0</v>
      </c>
      <c r="AM238" s="100"/>
      <c r="BR238" s="18">
        <f t="shared" si="47"/>
        <v>40520</v>
      </c>
      <c r="BS238" s="6">
        <f t="shared" si="48"/>
        <v>3.7000000000000002E-3</v>
      </c>
      <c r="BT238" s="6">
        <f t="shared" si="49"/>
        <v>-1.2200000000000001E-2</v>
      </c>
    </row>
    <row r="239" spans="2:72" ht="14.45">
      <c r="B239" s="110">
        <v>40521</v>
      </c>
      <c r="C239" s="106">
        <v>1233</v>
      </c>
      <c r="D239" s="106">
        <v>1230.0999999999999</v>
      </c>
      <c r="E239" s="106">
        <v>1234.7</v>
      </c>
      <c r="F239" s="106">
        <v>1226.8</v>
      </c>
      <c r="G239" s="28"/>
      <c r="H239" s="107">
        <v>3.8E-3</v>
      </c>
      <c r="K239" s="110">
        <v>40521</v>
      </c>
      <c r="L239" s="106">
        <v>5766.5</v>
      </c>
      <c r="M239" s="106">
        <v>5924.25</v>
      </c>
      <c r="N239" s="106">
        <v>5927.3</v>
      </c>
      <c r="O239" s="106">
        <v>5742.3</v>
      </c>
      <c r="P239" s="28" t="s">
        <v>2849</v>
      </c>
      <c r="Q239" s="107">
        <v>-2.3199999999999998E-2</v>
      </c>
      <c r="T239" s="110">
        <v>40511</v>
      </c>
      <c r="U239" s="28">
        <v>45.825000000000003</v>
      </c>
      <c r="V239">
        <v>45.774999999999999</v>
      </c>
      <c r="W239">
        <v>46.02</v>
      </c>
      <c r="X239">
        <v>45.68</v>
      </c>
      <c r="Y239" s="19">
        <v>0</v>
      </c>
      <c r="AB239" s="110">
        <f t="shared" si="57"/>
        <v>40521</v>
      </c>
      <c r="AC239" s="108">
        <f t="shared" si="55"/>
        <v>5766.5</v>
      </c>
      <c r="AD239" s="28">
        <f t="shared" si="56"/>
        <v>45.15</v>
      </c>
      <c r="AE239" s="28">
        <f t="shared" si="50"/>
        <v>127.718715393134</v>
      </c>
      <c r="AF239" s="31">
        <f t="shared" si="51"/>
        <v>-2.6052040754290795E-2</v>
      </c>
      <c r="AJ239" s="110">
        <f t="shared" si="54"/>
        <v>40532</v>
      </c>
      <c r="AK239" s="31">
        <f t="shared" si="52"/>
        <v>2.5999999999999999E-3</v>
      </c>
      <c r="AL239" s="115">
        <f t="shared" si="53"/>
        <v>1.9184241688499082E-3</v>
      </c>
      <c r="AM239" s="100"/>
      <c r="BR239" s="18">
        <f t="shared" si="47"/>
        <v>40521</v>
      </c>
      <c r="BS239" s="6">
        <f t="shared" si="48"/>
        <v>3.8E-3</v>
      </c>
      <c r="BT239" s="6">
        <f t="shared" si="49"/>
        <v>-2.3199999999999998E-2</v>
      </c>
    </row>
    <row r="240" spans="2:72" ht="14.45">
      <c r="B240" s="110">
        <v>40522</v>
      </c>
      <c r="C240" s="106">
        <v>1240.4000000000001</v>
      </c>
      <c r="D240" s="106">
        <v>1233.8</v>
      </c>
      <c r="E240" s="106">
        <v>1240.4000000000001</v>
      </c>
      <c r="F240" s="106">
        <v>1232.5999999999999</v>
      </c>
      <c r="G240" s="28"/>
      <c r="H240" s="107">
        <v>6.0000000000000001E-3</v>
      </c>
      <c r="K240" s="110">
        <v>40522</v>
      </c>
      <c r="L240" s="106">
        <v>5857.35</v>
      </c>
      <c r="M240" s="106">
        <v>5761</v>
      </c>
      <c r="N240" s="106">
        <v>5865.5</v>
      </c>
      <c r="O240" s="106">
        <v>5721.15</v>
      </c>
      <c r="P240" s="28" t="s">
        <v>2850</v>
      </c>
      <c r="Q240" s="107">
        <v>1.5800000000000002E-2</v>
      </c>
      <c r="T240" s="110">
        <v>40512</v>
      </c>
      <c r="U240" s="28">
        <v>45.8</v>
      </c>
      <c r="V240">
        <v>45.95</v>
      </c>
      <c r="W240">
        <v>46.13</v>
      </c>
      <c r="X240">
        <v>45.75</v>
      </c>
      <c r="Y240" s="19">
        <v>-5.0000000000000001E-4</v>
      </c>
      <c r="AB240" s="110">
        <f t="shared" si="57"/>
        <v>40522</v>
      </c>
      <c r="AC240" s="108">
        <f t="shared" si="55"/>
        <v>5857.35</v>
      </c>
      <c r="AD240" s="28">
        <f t="shared" si="56"/>
        <v>44.98</v>
      </c>
      <c r="AE240" s="28">
        <f t="shared" si="50"/>
        <v>130.22120942641175</v>
      </c>
      <c r="AF240" s="31">
        <f t="shared" si="51"/>
        <v>1.9593792699642787E-2</v>
      </c>
      <c r="AJ240" s="110">
        <f t="shared" si="54"/>
        <v>40533</v>
      </c>
      <c r="AK240" s="31">
        <f t="shared" si="52"/>
        <v>6.0000000000000001E-3</v>
      </c>
      <c r="AL240" s="115">
        <f t="shared" si="53"/>
        <v>1.2249033539016185E-2</v>
      </c>
      <c r="AM240" s="100"/>
      <c r="BR240" s="18">
        <f t="shared" si="47"/>
        <v>40522</v>
      </c>
      <c r="BS240" s="6">
        <f t="shared" si="48"/>
        <v>6.0000000000000001E-3</v>
      </c>
      <c r="BT240" s="6">
        <f t="shared" si="49"/>
        <v>1.5800000000000002E-2</v>
      </c>
    </row>
    <row r="241" spans="2:72" ht="14.45">
      <c r="B241" s="110">
        <v>40525</v>
      </c>
      <c r="C241" s="106">
        <v>1240.5</v>
      </c>
      <c r="D241" s="106">
        <v>1242.5</v>
      </c>
      <c r="E241" s="106">
        <v>1246.7</v>
      </c>
      <c r="F241" s="106">
        <v>1240.3</v>
      </c>
      <c r="G241" s="28"/>
      <c r="H241" s="107">
        <v>1E-4</v>
      </c>
      <c r="K241" s="110">
        <v>40525</v>
      </c>
      <c r="L241" s="106">
        <v>5907.65</v>
      </c>
      <c r="M241" s="106">
        <v>5882.65</v>
      </c>
      <c r="N241" s="106">
        <v>5913.8</v>
      </c>
      <c r="O241" s="106">
        <v>5795.9</v>
      </c>
      <c r="P241" s="28" t="s">
        <v>2851</v>
      </c>
      <c r="Q241" s="107">
        <v>8.6E-3</v>
      </c>
      <c r="T241" s="110">
        <v>40513</v>
      </c>
      <c r="U241" s="28">
        <v>45.295000000000002</v>
      </c>
      <c r="V241">
        <v>45.905000000000001</v>
      </c>
      <c r="W241">
        <v>45.905000000000001</v>
      </c>
      <c r="X241">
        <v>45.274999999999999</v>
      </c>
      <c r="Y241" s="19">
        <v>-1.0999999999999999E-2</v>
      </c>
      <c r="AB241" s="110">
        <f t="shared" si="57"/>
        <v>40525</v>
      </c>
      <c r="AC241" s="108">
        <f t="shared" si="55"/>
        <v>5907.65</v>
      </c>
      <c r="AD241" s="28">
        <f t="shared" si="56"/>
        <v>45.192</v>
      </c>
      <c r="AE241" s="28">
        <f t="shared" si="50"/>
        <v>130.7233581164808</v>
      </c>
      <c r="AF241" s="31">
        <f t="shared" si="51"/>
        <v>3.8561206141525251E-3</v>
      </c>
      <c r="AJ241" s="110">
        <f t="shared" si="54"/>
        <v>40534</v>
      </c>
      <c r="AK241" s="31">
        <f t="shared" si="52"/>
        <v>3.3E-3</v>
      </c>
      <c r="AL241" s="115">
        <f t="shared" si="53"/>
        <v>1.2784702043688867E-3</v>
      </c>
      <c r="AM241" s="100"/>
      <c r="BR241" s="18">
        <f t="shared" si="47"/>
        <v>40525</v>
      </c>
      <c r="BS241" s="6">
        <f t="shared" si="48"/>
        <v>1E-4</v>
      </c>
      <c r="BT241" s="6">
        <f t="shared" si="49"/>
        <v>8.6E-3</v>
      </c>
    </row>
    <row r="242" spans="2:72" ht="14.45">
      <c r="B242" s="110">
        <v>40526</v>
      </c>
      <c r="C242" s="106">
        <v>1241.5999999999999</v>
      </c>
      <c r="D242" s="106">
        <v>1241.8</v>
      </c>
      <c r="E242" s="106">
        <v>1246.5999999999999</v>
      </c>
      <c r="F242" s="106">
        <v>1238.2</v>
      </c>
      <c r="G242" s="28"/>
      <c r="H242" s="107">
        <v>8.9999999999999998E-4</v>
      </c>
      <c r="K242" s="110">
        <v>40526</v>
      </c>
      <c r="L242" s="106">
        <v>5944.1</v>
      </c>
      <c r="M242" s="106">
        <v>5928.7</v>
      </c>
      <c r="N242" s="106">
        <v>5953.95</v>
      </c>
      <c r="O242" s="106">
        <v>5888.75</v>
      </c>
      <c r="P242" s="28" t="s">
        <v>2852</v>
      </c>
      <c r="Q242" s="107">
        <v>6.1999999999999998E-3</v>
      </c>
      <c r="T242" s="110">
        <v>40514</v>
      </c>
      <c r="U242" s="28">
        <v>45.15</v>
      </c>
      <c r="V242">
        <v>45.39</v>
      </c>
      <c r="W242">
        <v>45.405000000000001</v>
      </c>
      <c r="X242">
        <v>45.07</v>
      </c>
      <c r="Y242" s="19">
        <v>-3.2000000000000002E-3</v>
      </c>
      <c r="AB242" s="110">
        <f t="shared" si="57"/>
        <v>40526</v>
      </c>
      <c r="AC242" s="108">
        <f t="shared" si="55"/>
        <v>5944.1</v>
      </c>
      <c r="AD242" s="28">
        <f t="shared" si="56"/>
        <v>44.93</v>
      </c>
      <c r="AE242" s="28">
        <f t="shared" si="50"/>
        <v>132.29690629868685</v>
      </c>
      <c r="AF242" s="31">
        <f t="shared" si="51"/>
        <v>1.2037238064248168E-2</v>
      </c>
      <c r="AJ242" s="110">
        <f t="shared" si="54"/>
        <v>40535</v>
      </c>
      <c r="AK242" s="31">
        <f t="shared" si="52"/>
        <v>-1.6000000000000001E-3</v>
      </c>
      <c r="AL242" s="115">
        <f t="shared" si="53"/>
        <v>-1.7328470551443154E-3</v>
      </c>
      <c r="AM242" s="100"/>
      <c r="BR242" s="18">
        <f t="shared" si="47"/>
        <v>40526</v>
      </c>
      <c r="BS242" s="6">
        <f t="shared" si="48"/>
        <v>8.9999999999999998E-4</v>
      </c>
      <c r="BT242" s="6">
        <f t="shared" si="49"/>
        <v>6.1999999999999998E-3</v>
      </c>
    </row>
    <row r="243" spans="2:72" ht="14.45">
      <c r="B243" s="110">
        <v>40527</v>
      </c>
      <c r="C243" s="106">
        <v>1235.2</v>
      </c>
      <c r="D243" s="106">
        <v>1241.5999999999999</v>
      </c>
      <c r="E243" s="106">
        <v>1244.2</v>
      </c>
      <c r="F243" s="106">
        <v>1234</v>
      </c>
      <c r="G243" s="28"/>
      <c r="H243" s="107">
        <v>-5.1999999999999998E-3</v>
      </c>
      <c r="K243" s="110">
        <v>40527</v>
      </c>
      <c r="L243" s="106">
        <v>5892.3</v>
      </c>
      <c r="M243" s="106">
        <v>5931.15</v>
      </c>
      <c r="N243" s="106">
        <v>5942.75</v>
      </c>
      <c r="O243" s="106">
        <v>5865.8</v>
      </c>
      <c r="P243" s="28" t="s">
        <v>2853</v>
      </c>
      <c r="Q243" s="107">
        <v>-8.6999999999999994E-3</v>
      </c>
      <c r="T243" s="110">
        <v>40515</v>
      </c>
      <c r="U243" s="28">
        <v>44.914999999999999</v>
      </c>
      <c r="V243">
        <v>45.125</v>
      </c>
      <c r="W243">
        <v>45.225000000000001</v>
      </c>
      <c r="X243">
        <v>44.905000000000001</v>
      </c>
      <c r="Y243" s="19">
        <v>-5.1999999999999998E-3</v>
      </c>
      <c r="AB243" s="110">
        <f t="shared" si="57"/>
        <v>40527</v>
      </c>
      <c r="AC243" s="108">
        <f t="shared" si="55"/>
        <v>5892.3</v>
      </c>
      <c r="AD243" s="28">
        <f t="shared" si="56"/>
        <v>45.357999999999997</v>
      </c>
      <c r="AE243" s="28">
        <f t="shared" si="50"/>
        <v>129.90652145156312</v>
      </c>
      <c r="AF243" s="31">
        <f t="shared" si="51"/>
        <v>-1.8068335186364415E-2</v>
      </c>
      <c r="AJ243" s="110">
        <f t="shared" si="54"/>
        <v>40539</v>
      </c>
      <c r="AK243" s="31">
        <f t="shared" si="52"/>
        <v>5.9999999999999995E-4</v>
      </c>
      <c r="AL243" s="115">
        <f t="shared" si="53"/>
        <v>-4.456503378496679E-3</v>
      </c>
      <c r="AM243" s="100"/>
      <c r="BR243" s="18">
        <f t="shared" si="47"/>
        <v>40527</v>
      </c>
      <c r="BS243" s="6">
        <f t="shared" si="48"/>
        <v>-5.1999999999999998E-3</v>
      </c>
      <c r="BT243" s="6">
        <f t="shared" si="49"/>
        <v>-8.6999999999999994E-3</v>
      </c>
    </row>
    <row r="244" spans="2:72" ht="14.45">
      <c r="B244" s="110">
        <v>40528</v>
      </c>
      <c r="C244" s="106">
        <v>1242.9000000000001</v>
      </c>
      <c r="D244" s="106">
        <v>1236.3</v>
      </c>
      <c r="E244" s="106">
        <v>1243.8</v>
      </c>
      <c r="F244" s="106">
        <v>1232.8</v>
      </c>
      <c r="G244" s="28"/>
      <c r="H244" s="107">
        <v>6.1999999999999998E-3</v>
      </c>
      <c r="K244" s="110">
        <v>40528</v>
      </c>
      <c r="L244" s="106">
        <v>5948.75</v>
      </c>
      <c r="M244" s="106">
        <v>5910.55</v>
      </c>
      <c r="N244" s="106">
        <v>5956.15</v>
      </c>
      <c r="O244" s="106">
        <v>5855.05</v>
      </c>
      <c r="P244" s="28" t="s">
        <v>2854</v>
      </c>
      <c r="Q244" s="107">
        <v>9.5999999999999992E-3</v>
      </c>
      <c r="T244" s="110">
        <v>40518</v>
      </c>
      <c r="U244" s="28">
        <v>44.825000000000003</v>
      </c>
      <c r="V244">
        <v>44.835000000000001</v>
      </c>
      <c r="W244">
        <v>45.055</v>
      </c>
      <c r="X244">
        <v>44.744999999999997</v>
      </c>
      <c r="Y244" s="19">
        <v>-2E-3</v>
      </c>
      <c r="AB244" s="110">
        <f t="shared" si="57"/>
        <v>40528</v>
      </c>
      <c r="AC244" s="108">
        <f t="shared" si="55"/>
        <v>5948.75</v>
      </c>
      <c r="AD244" s="28">
        <f t="shared" si="56"/>
        <v>45.454999999999998</v>
      </c>
      <c r="AE244" s="28">
        <f t="shared" si="50"/>
        <v>130.87119128808712</v>
      </c>
      <c r="AF244" s="31">
        <f t="shared" si="51"/>
        <v>7.4258768978252565E-3</v>
      </c>
      <c r="AJ244" s="110">
        <f t="shared" si="54"/>
        <v>40540</v>
      </c>
      <c r="AK244" s="31">
        <f t="shared" si="52"/>
        <v>8.0000000000000004E-4</v>
      </c>
      <c r="AL244" s="115">
        <f t="shared" si="53"/>
        <v>3.0950416121673374E-3</v>
      </c>
      <c r="AM244" s="100"/>
      <c r="BR244" s="18">
        <f t="shared" si="47"/>
        <v>40528</v>
      </c>
      <c r="BS244" s="6">
        <f t="shared" si="48"/>
        <v>6.1999999999999998E-3</v>
      </c>
      <c r="BT244" s="6">
        <f t="shared" si="49"/>
        <v>9.5999999999999992E-3</v>
      </c>
    </row>
    <row r="245" spans="2:72" ht="14.45">
      <c r="B245" s="110">
        <v>40529</v>
      </c>
      <c r="C245" s="106">
        <v>1243.9000000000001</v>
      </c>
      <c r="D245" s="106">
        <v>1243.5999999999999</v>
      </c>
      <c r="E245" s="106">
        <v>1245.8</v>
      </c>
      <c r="F245" s="106">
        <v>1239.9000000000001</v>
      </c>
      <c r="G245" s="28"/>
      <c r="H245" s="107">
        <v>8.0000000000000004E-4</v>
      </c>
      <c r="K245" s="110">
        <v>40532</v>
      </c>
      <c r="L245" s="106">
        <v>5947.05</v>
      </c>
      <c r="M245" s="106">
        <v>5926.85</v>
      </c>
      <c r="N245" s="106">
        <v>5985</v>
      </c>
      <c r="O245" s="106">
        <v>5900.25</v>
      </c>
      <c r="P245" s="28" t="s">
        <v>2855</v>
      </c>
      <c r="Q245" s="107">
        <v>-2.9999999999999997E-4</v>
      </c>
      <c r="T245" s="110">
        <v>40519</v>
      </c>
      <c r="U245" s="28">
        <v>44.83</v>
      </c>
      <c r="V245">
        <v>44.78</v>
      </c>
      <c r="W245">
        <v>44.88</v>
      </c>
      <c r="X245">
        <v>44.59</v>
      </c>
      <c r="Y245" s="19">
        <v>1E-4</v>
      </c>
      <c r="AB245" s="110">
        <f t="shared" si="57"/>
        <v>40532</v>
      </c>
      <c r="AC245" s="108">
        <f t="shared" si="55"/>
        <v>5947.05</v>
      </c>
      <c r="AD245" s="28">
        <f t="shared" si="56"/>
        <v>45.354999999999997</v>
      </c>
      <c r="AE245" s="28">
        <f t="shared" si="50"/>
        <v>131.12225774446037</v>
      </c>
      <c r="AF245" s="31">
        <f t="shared" si="51"/>
        <v>1.9184241688499082E-3</v>
      </c>
      <c r="AJ245" s="110">
        <f t="shared" si="54"/>
        <v>40541</v>
      </c>
      <c r="AK245" s="31">
        <f t="shared" si="52"/>
        <v>1E-3</v>
      </c>
      <c r="AL245" s="115">
        <f t="shared" si="53"/>
        <v>1.1294297236347894E-2</v>
      </c>
      <c r="AM245" s="100"/>
      <c r="BR245" s="18" t="e">
        <f t="shared" si="47"/>
        <v>#N/A</v>
      </c>
      <c r="BS245" s="6">
        <f t="shared" si="48"/>
        <v>0</v>
      </c>
      <c r="BT245" s="6">
        <f t="shared" si="49"/>
        <v>0</v>
      </c>
    </row>
    <row r="246" spans="2:72" ht="14.45">
      <c r="B246" s="110">
        <v>40532</v>
      </c>
      <c r="C246" s="106">
        <v>1247.0999999999999</v>
      </c>
      <c r="D246" s="106">
        <v>1245.8</v>
      </c>
      <c r="E246" s="106">
        <v>1250.2</v>
      </c>
      <c r="F246" s="106">
        <v>1241.5</v>
      </c>
      <c r="G246" s="28"/>
      <c r="H246" s="107">
        <v>2.5999999999999999E-3</v>
      </c>
      <c r="K246" s="110">
        <v>40533</v>
      </c>
      <c r="L246" s="106">
        <v>6000.65</v>
      </c>
      <c r="M246" s="106">
        <v>5960.4</v>
      </c>
      <c r="N246" s="106">
        <v>6007.45</v>
      </c>
      <c r="O246" s="106">
        <v>5960.05</v>
      </c>
      <c r="P246" s="28" t="s">
        <v>2856</v>
      </c>
      <c r="Q246" s="107">
        <v>8.9999999999999993E-3</v>
      </c>
      <c r="T246" s="110">
        <v>40520</v>
      </c>
      <c r="U246" s="28">
        <v>45.02</v>
      </c>
      <c r="V246">
        <v>44.83</v>
      </c>
      <c r="W246">
        <v>45.22</v>
      </c>
      <c r="X246">
        <v>44.71</v>
      </c>
      <c r="Y246" s="19">
        <v>4.1999999999999997E-3</v>
      </c>
      <c r="AB246" s="110">
        <f t="shared" si="57"/>
        <v>40533</v>
      </c>
      <c r="AC246" s="108">
        <f t="shared" si="55"/>
        <v>6000.65</v>
      </c>
      <c r="AD246" s="28">
        <f t="shared" si="56"/>
        <v>45.21</v>
      </c>
      <c r="AE246" s="28">
        <f t="shared" si="50"/>
        <v>132.72837867728379</v>
      </c>
      <c r="AF246" s="31">
        <f t="shared" si="51"/>
        <v>1.2249033539016185E-2</v>
      </c>
      <c r="AJ246" s="110">
        <f t="shared" si="54"/>
        <v>40542</v>
      </c>
      <c r="AK246" s="31">
        <f t="shared" si="52"/>
        <v>-1.5E-3</v>
      </c>
      <c r="AL246" s="115">
        <f t="shared" si="53"/>
        <v>9.5428982800245254E-3</v>
      </c>
      <c r="AM246" s="100"/>
      <c r="BR246" s="18">
        <f t="shared" si="47"/>
        <v>40532</v>
      </c>
      <c r="BS246" s="6">
        <f t="shared" si="48"/>
        <v>2.5999999999999999E-3</v>
      </c>
      <c r="BT246" s="6">
        <f t="shared" si="49"/>
        <v>-2.9999999999999997E-4</v>
      </c>
    </row>
    <row r="247" spans="2:72" ht="14.45">
      <c r="B247" s="110">
        <v>40533</v>
      </c>
      <c r="C247" s="106">
        <v>1254.5999999999999</v>
      </c>
      <c r="D247" s="106">
        <v>1249.4000000000001</v>
      </c>
      <c r="E247" s="106">
        <v>1255.8</v>
      </c>
      <c r="F247" s="106">
        <v>1249.4000000000001</v>
      </c>
      <c r="G247" s="28"/>
      <c r="H247" s="107">
        <v>6.0000000000000001E-3</v>
      </c>
      <c r="K247" s="110">
        <v>40534</v>
      </c>
      <c r="L247" s="106">
        <v>5984.4</v>
      </c>
      <c r="M247" s="106">
        <v>6019</v>
      </c>
      <c r="N247" s="106">
        <v>6023.8</v>
      </c>
      <c r="O247" s="106">
        <v>5958</v>
      </c>
      <c r="P247" s="28" t="s">
        <v>2857</v>
      </c>
      <c r="Q247" s="107">
        <v>-2.7000000000000001E-3</v>
      </c>
      <c r="T247" s="110">
        <v>40521</v>
      </c>
      <c r="U247" s="28">
        <v>45.15</v>
      </c>
      <c r="V247">
        <v>45.076999999999998</v>
      </c>
      <c r="W247">
        <v>45.335000000000001</v>
      </c>
      <c r="X247">
        <v>44.91</v>
      </c>
      <c r="Y247" s="19">
        <v>2.8999999999999998E-3</v>
      </c>
      <c r="AB247" s="110">
        <f t="shared" si="57"/>
        <v>40534</v>
      </c>
      <c r="AC247" s="108">
        <f t="shared" si="55"/>
        <v>5984.4</v>
      </c>
      <c r="AD247" s="28">
        <f t="shared" si="56"/>
        <v>45.03</v>
      </c>
      <c r="AE247" s="28">
        <f t="shared" si="50"/>
        <v>132.89806795469687</v>
      </c>
      <c r="AF247" s="31">
        <f t="shared" si="51"/>
        <v>1.2784702043688867E-3</v>
      </c>
      <c r="AJ247" s="110">
        <f t="shared" si="54"/>
        <v>40543</v>
      </c>
      <c r="AK247" s="31">
        <f t="shared" si="52"/>
        <v>-2.0000000000000001E-4</v>
      </c>
      <c r="AL247" s="115">
        <f t="shared" si="53"/>
        <v>7.9815263530373937E-3</v>
      </c>
      <c r="AM247" s="100"/>
      <c r="BR247" s="18">
        <f t="shared" si="47"/>
        <v>40533</v>
      </c>
      <c r="BS247" s="6">
        <f t="shared" si="48"/>
        <v>6.0000000000000001E-3</v>
      </c>
      <c r="BT247" s="6">
        <f t="shared" si="49"/>
        <v>8.9999999999999993E-3</v>
      </c>
    </row>
    <row r="248" spans="2:72" ht="14.45">
      <c r="B248" s="110">
        <v>40534</v>
      </c>
      <c r="C248" s="106">
        <v>1258.8</v>
      </c>
      <c r="D248" s="106">
        <v>1254.9000000000001</v>
      </c>
      <c r="E248" s="106">
        <v>1259.4000000000001</v>
      </c>
      <c r="F248" s="106">
        <v>1254.9000000000001</v>
      </c>
      <c r="G248" s="28"/>
      <c r="H248" s="107">
        <v>3.3E-3</v>
      </c>
      <c r="K248" s="110">
        <v>40535</v>
      </c>
      <c r="L248" s="106">
        <v>5980</v>
      </c>
      <c r="M248" s="106">
        <v>6005.9</v>
      </c>
      <c r="N248" s="106">
        <v>6006.45</v>
      </c>
      <c r="O248" s="106">
        <v>5964.6</v>
      </c>
      <c r="P248" s="28" t="s">
        <v>2858</v>
      </c>
      <c r="Q248" s="107">
        <v>-6.9999999999999999E-4</v>
      </c>
      <c r="T248" s="110">
        <v>40522</v>
      </c>
      <c r="U248" s="28">
        <v>44.98</v>
      </c>
      <c r="V248">
        <v>45.23</v>
      </c>
      <c r="W248">
        <v>45.37</v>
      </c>
      <c r="X248">
        <v>44.97</v>
      </c>
      <c r="Y248" s="19">
        <v>-3.8E-3</v>
      </c>
      <c r="AB248" s="110">
        <f t="shared" si="57"/>
        <v>40535</v>
      </c>
      <c r="AC248" s="108">
        <f t="shared" si="55"/>
        <v>5980</v>
      </c>
      <c r="AD248" s="28">
        <f t="shared" si="56"/>
        <v>45.075000000000003</v>
      </c>
      <c r="AE248" s="28">
        <f t="shared" si="50"/>
        <v>132.66777592900721</v>
      </c>
      <c r="AF248" s="31">
        <f t="shared" si="51"/>
        <v>-1.7328470551443154E-3</v>
      </c>
      <c r="AJ248" s="110">
        <f t="shared" si="54"/>
        <v>40546</v>
      </c>
      <c r="AK248" s="31">
        <f t="shared" si="52"/>
        <v>1.14E-2</v>
      </c>
      <c r="AL248" s="115">
        <f t="shared" si="53"/>
        <v>5.7450025604830479E-3</v>
      </c>
      <c r="AM248" s="100"/>
      <c r="BR248" s="18">
        <f t="shared" si="47"/>
        <v>40534</v>
      </c>
      <c r="BS248" s="6">
        <f t="shared" si="48"/>
        <v>3.3E-3</v>
      </c>
      <c r="BT248" s="6">
        <f t="shared" si="49"/>
        <v>-2.7000000000000001E-3</v>
      </c>
    </row>
    <row r="249" spans="2:72" ht="14.45">
      <c r="B249" s="110">
        <v>40535</v>
      </c>
      <c r="C249" s="106">
        <v>1256.8</v>
      </c>
      <c r="D249" s="106">
        <v>1257.5</v>
      </c>
      <c r="E249" s="106">
        <v>1258.5999999999999</v>
      </c>
      <c r="F249" s="106">
        <v>1254</v>
      </c>
      <c r="G249" s="28"/>
      <c r="H249" s="107">
        <v>-1.6000000000000001E-3</v>
      </c>
      <c r="K249" s="110">
        <v>40536</v>
      </c>
      <c r="L249" s="106">
        <v>6011.6</v>
      </c>
      <c r="M249" s="106">
        <v>5940.25</v>
      </c>
      <c r="N249" s="106">
        <v>6017.35</v>
      </c>
      <c r="O249" s="106">
        <v>5940.25</v>
      </c>
      <c r="P249" s="28" t="s">
        <v>2859</v>
      </c>
      <c r="Q249" s="107">
        <v>5.3E-3</v>
      </c>
      <c r="T249" s="110">
        <v>40525</v>
      </c>
      <c r="U249" s="28">
        <v>45.192</v>
      </c>
      <c r="V249">
        <v>44.933</v>
      </c>
      <c r="W249">
        <v>45.277999999999999</v>
      </c>
      <c r="X249">
        <v>44.853000000000002</v>
      </c>
      <c r="Y249" s="19">
        <v>4.7000000000000002E-3</v>
      </c>
      <c r="AB249" s="110">
        <f t="shared" si="57"/>
        <v>40536</v>
      </c>
      <c r="AC249" s="108">
        <f t="shared" si="55"/>
        <v>6011.6</v>
      </c>
      <c r="AD249" s="28">
        <f t="shared" si="56"/>
        <v>45.03</v>
      </c>
      <c r="AE249" s="28">
        <f t="shared" si="50"/>
        <v>133.50210970464136</v>
      </c>
      <c r="AF249" s="31">
        <f t="shared" si="51"/>
        <v>6.288895474366063E-3</v>
      </c>
      <c r="AJ249" s="110">
        <f t="shared" si="54"/>
        <v>40547</v>
      </c>
      <c r="AK249" s="31">
        <f t="shared" si="52"/>
        <v>-1.2999999999999999E-3</v>
      </c>
      <c r="AL249" s="115">
        <f t="shared" si="53"/>
        <v>-8.3822427563399193E-3</v>
      </c>
      <c r="AM249" s="100"/>
      <c r="BR249" s="18">
        <f t="shared" si="47"/>
        <v>40535</v>
      </c>
      <c r="BS249" s="6">
        <f t="shared" si="48"/>
        <v>-1.6000000000000001E-3</v>
      </c>
      <c r="BT249" s="6">
        <f t="shared" si="49"/>
        <v>-6.9999999999999999E-4</v>
      </c>
    </row>
    <row r="250" spans="2:72" ht="14.45">
      <c r="B250" s="110">
        <v>40539</v>
      </c>
      <c r="C250" s="106">
        <v>1257.5</v>
      </c>
      <c r="D250" s="106">
        <v>1254.7</v>
      </c>
      <c r="E250" s="106">
        <v>1258.4000000000001</v>
      </c>
      <c r="F250" s="106">
        <v>1251.5</v>
      </c>
      <c r="G250" s="28"/>
      <c r="H250" s="107">
        <v>5.9999999999999995E-4</v>
      </c>
      <c r="K250" s="110">
        <v>40539</v>
      </c>
      <c r="L250" s="106">
        <v>5998.1</v>
      </c>
      <c r="M250" s="106">
        <v>6013.3</v>
      </c>
      <c r="N250" s="106">
        <v>6045.75</v>
      </c>
      <c r="O250" s="106">
        <v>5991.1</v>
      </c>
      <c r="P250" s="28" t="s">
        <v>2860</v>
      </c>
      <c r="Q250" s="107">
        <v>-2.2000000000000001E-3</v>
      </c>
      <c r="T250" s="110">
        <v>40526</v>
      </c>
      <c r="U250" s="28">
        <v>44.93</v>
      </c>
      <c r="V250">
        <v>45.145000000000003</v>
      </c>
      <c r="W250">
        <v>45.145000000000003</v>
      </c>
      <c r="X250">
        <v>44.87</v>
      </c>
      <c r="Y250" s="19">
        <v>-5.7999999999999996E-3</v>
      </c>
      <c r="AB250" s="110">
        <f t="shared" si="57"/>
        <v>40539</v>
      </c>
      <c r="AC250" s="108">
        <f t="shared" si="55"/>
        <v>5998.1</v>
      </c>
      <c r="AD250" s="28">
        <f t="shared" si="56"/>
        <v>45.13</v>
      </c>
      <c r="AE250" s="28">
        <f t="shared" si="50"/>
        <v>132.90715710170619</v>
      </c>
      <c r="AF250" s="31">
        <f t="shared" si="51"/>
        <v>-4.456503378496679E-3</v>
      </c>
      <c r="AJ250" s="110">
        <f t="shared" si="54"/>
        <v>40548</v>
      </c>
      <c r="AK250" s="31">
        <f t="shared" si="52"/>
        <v>5.0000000000000001E-3</v>
      </c>
      <c r="AL250" s="115">
        <f t="shared" si="53"/>
        <v>-1.9666281071365921E-2</v>
      </c>
      <c r="AM250" s="100"/>
      <c r="BR250" s="18">
        <f t="shared" si="47"/>
        <v>40539</v>
      </c>
      <c r="BS250" s="6">
        <f t="shared" si="48"/>
        <v>5.9999999999999995E-4</v>
      </c>
      <c r="BT250" s="6">
        <f t="shared" si="49"/>
        <v>-2.2000000000000001E-3</v>
      </c>
    </row>
    <row r="251" spans="2:72" ht="14.45">
      <c r="B251" s="110">
        <v>40540</v>
      </c>
      <c r="C251" s="106">
        <v>1258.5</v>
      </c>
      <c r="D251" s="106">
        <v>1259.0999999999999</v>
      </c>
      <c r="E251" s="106">
        <v>1259.9000000000001</v>
      </c>
      <c r="F251" s="106">
        <v>1256.2</v>
      </c>
      <c r="G251" s="28"/>
      <c r="H251" s="107">
        <v>8.0000000000000004E-4</v>
      </c>
      <c r="K251" s="110">
        <v>40540</v>
      </c>
      <c r="L251" s="106">
        <v>5996</v>
      </c>
      <c r="M251" s="106">
        <v>6005.35</v>
      </c>
      <c r="N251" s="106">
        <v>6010.9</v>
      </c>
      <c r="O251" s="106">
        <v>5982.25</v>
      </c>
      <c r="P251" s="28" t="s">
        <v>2861</v>
      </c>
      <c r="Q251" s="107">
        <v>-4.0000000000000002E-4</v>
      </c>
      <c r="T251" s="110">
        <v>40527</v>
      </c>
      <c r="U251" s="28">
        <v>45.357999999999997</v>
      </c>
      <c r="V251">
        <v>44.953000000000003</v>
      </c>
      <c r="W251">
        <v>45.578000000000003</v>
      </c>
      <c r="X251">
        <v>44.837000000000003</v>
      </c>
      <c r="Y251" s="19">
        <v>9.4999999999999998E-3</v>
      </c>
      <c r="AB251" s="110">
        <f t="shared" si="57"/>
        <v>40540</v>
      </c>
      <c r="AC251" s="108">
        <f t="shared" si="55"/>
        <v>5996</v>
      </c>
      <c r="AD251" s="28">
        <f t="shared" si="56"/>
        <v>44.975000000000001</v>
      </c>
      <c r="AE251" s="28">
        <f t="shared" si="50"/>
        <v>133.31851028349084</v>
      </c>
      <c r="AF251" s="31">
        <f t="shared" si="51"/>
        <v>3.0950416121673374E-3</v>
      </c>
      <c r="AJ251" s="110">
        <f t="shared" si="54"/>
        <v>40549</v>
      </c>
      <c r="AK251" s="31">
        <f t="shared" si="52"/>
        <v>-2.2000000000000001E-3</v>
      </c>
      <c r="AL251" s="115">
        <f t="shared" si="53"/>
        <v>-5.847331545093204E-3</v>
      </c>
      <c r="AM251" s="100"/>
      <c r="BR251" s="18">
        <f t="shared" si="47"/>
        <v>40540</v>
      </c>
      <c r="BS251" s="6">
        <f t="shared" si="48"/>
        <v>8.0000000000000004E-4</v>
      </c>
      <c r="BT251" s="6">
        <f t="shared" si="49"/>
        <v>-4.0000000000000002E-4</v>
      </c>
    </row>
    <row r="252" spans="2:72" ht="14.45">
      <c r="B252" s="110">
        <v>40541</v>
      </c>
      <c r="C252" s="106">
        <v>1259.8</v>
      </c>
      <c r="D252" s="106">
        <v>1258.8</v>
      </c>
      <c r="E252" s="106">
        <v>1262.5999999999999</v>
      </c>
      <c r="F252" s="106">
        <v>1258.8</v>
      </c>
      <c r="G252" s="28"/>
      <c r="H252" s="107">
        <v>1E-3</v>
      </c>
      <c r="K252" s="110">
        <v>40541</v>
      </c>
      <c r="L252" s="106">
        <v>6060.35</v>
      </c>
      <c r="M252" s="106">
        <v>6005.15</v>
      </c>
      <c r="N252" s="106">
        <v>6067.55</v>
      </c>
      <c r="O252" s="106">
        <v>6002.85</v>
      </c>
      <c r="P252" s="28" t="s">
        <v>2862</v>
      </c>
      <c r="Q252" s="107">
        <v>1.0699999999999999E-2</v>
      </c>
      <c r="T252" s="110">
        <v>40528</v>
      </c>
      <c r="U252" s="28">
        <v>45.454999999999998</v>
      </c>
      <c r="V252">
        <v>45.41</v>
      </c>
      <c r="W252">
        <v>45.625</v>
      </c>
      <c r="X252">
        <v>45.225000000000001</v>
      </c>
      <c r="Y252" s="19">
        <v>2.0999999999999999E-3</v>
      </c>
      <c r="AB252" s="110">
        <f t="shared" si="57"/>
        <v>40541</v>
      </c>
      <c r="AC252" s="108">
        <f t="shared" si="55"/>
        <v>6060.35</v>
      </c>
      <c r="AD252" s="28">
        <f t="shared" si="56"/>
        <v>44.95</v>
      </c>
      <c r="AE252" s="28">
        <f t="shared" si="50"/>
        <v>134.8242491657397</v>
      </c>
      <c r="AF252" s="31">
        <f t="shared" si="51"/>
        <v>1.1294297236347894E-2</v>
      </c>
      <c r="AJ252" s="110">
        <f t="shared" si="54"/>
        <v>40550</v>
      </c>
      <c r="AK252" s="31">
        <f t="shared" si="52"/>
        <v>-1.8E-3</v>
      </c>
      <c r="AL252" s="115">
        <f t="shared" si="53"/>
        <v>-2.3750671681891489E-2</v>
      </c>
      <c r="AM252" s="100"/>
      <c r="BR252" s="18">
        <f t="shared" si="47"/>
        <v>40541</v>
      </c>
      <c r="BS252" s="6">
        <f t="shared" si="48"/>
        <v>1E-3</v>
      </c>
      <c r="BT252" s="6">
        <f t="shared" si="49"/>
        <v>1.0699999999999999E-2</v>
      </c>
    </row>
    <row r="253" spans="2:72" ht="14.45">
      <c r="B253" s="110">
        <v>40542</v>
      </c>
      <c r="C253" s="106">
        <v>1257.9000000000001</v>
      </c>
      <c r="D253" s="106">
        <v>1259.4000000000001</v>
      </c>
      <c r="E253" s="106">
        <v>1261.0999999999999</v>
      </c>
      <c r="F253" s="106">
        <v>1256.3</v>
      </c>
      <c r="G253" s="28"/>
      <c r="H253" s="107">
        <v>-1.5E-3</v>
      </c>
      <c r="K253" s="110">
        <v>40542</v>
      </c>
      <c r="L253" s="106">
        <v>6101.85</v>
      </c>
      <c r="M253" s="106">
        <v>6062.35</v>
      </c>
      <c r="N253" s="106">
        <v>6106.4</v>
      </c>
      <c r="O253" s="106">
        <v>6062.35</v>
      </c>
      <c r="P253" s="28" t="s">
        <v>2863</v>
      </c>
      <c r="Q253" s="107">
        <v>6.7999999999999996E-3</v>
      </c>
      <c r="T253" s="110">
        <v>40529</v>
      </c>
      <c r="U253" s="28">
        <v>45.174999999999997</v>
      </c>
      <c r="V253">
        <v>45.465000000000003</v>
      </c>
      <c r="W253">
        <v>45.465000000000003</v>
      </c>
      <c r="X253">
        <v>45.174999999999997</v>
      </c>
      <c r="Y253" s="19">
        <v>-6.1999999999999998E-3</v>
      </c>
      <c r="AB253" s="110">
        <f t="shared" si="57"/>
        <v>40542</v>
      </c>
      <c r="AC253" s="108">
        <f t="shared" si="55"/>
        <v>6101.85</v>
      </c>
      <c r="AD253" s="28">
        <f t="shared" si="56"/>
        <v>44.83</v>
      </c>
      <c r="AE253" s="28">
        <f t="shared" si="50"/>
        <v>136.11086326120903</v>
      </c>
      <c r="AF253" s="31">
        <f t="shared" si="51"/>
        <v>9.5428982800245254E-3</v>
      </c>
      <c r="AJ253" s="110">
        <f t="shared" si="54"/>
        <v>40553</v>
      </c>
      <c r="AK253" s="31">
        <f t="shared" si="52"/>
        <v>-1.2999999999999999E-3</v>
      </c>
      <c r="AL253" s="115">
        <f t="shared" si="53"/>
        <v>-2.3899099877691454E-2</v>
      </c>
      <c r="AM253" s="100"/>
      <c r="BR253" s="18">
        <f t="shared" si="47"/>
        <v>40542</v>
      </c>
      <c r="BS253" s="6">
        <f t="shared" si="48"/>
        <v>-1.5E-3</v>
      </c>
      <c r="BT253" s="6">
        <f t="shared" si="49"/>
        <v>6.7999999999999996E-3</v>
      </c>
    </row>
    <row r="254" spans="2:72" ht="14.45">
      <c r="B254" s="110">
        <v>40543</v>
      </c>
      <c r="C254" s="106">
        <v>1257.5999999999999</v>
      </c>
      <c r="D254" s="106">
        <v>1256.8</v>
      </c>
      <c r="E254" s="106">
        <v>1259.3</v>
      </c>
      <c r="F254" s="106">
        <v>1254.2</v>
      </c>
      <c r="G254" s="28"/>
      <c r="H254" s="107">
        <v>-2.0000000000000001E-4</v>
      </c>
      <c r="K254" s="110">
        <v>40543</v>
      </c>
      <c r="L254" s="106">
        <v>6134.5</v>
      </c>
      <c r="M254" s="106">
        <v>6105.1</v>
      </c>
      <c r="N254" s="106">
        <v>6147.3</v>
      </c>
      <c r="O254" s="106">
        <v>6103.55</v>
      </c>
      <c r="P254" s="28" t="s">
        <v>2864</v>
      </c>
      <c r="Q254" s="107">
        <v>5.4000000000000003E-3</v>
      </c>
      <c r="T254" s="110">
        <v>40532</v>
      </c>
      <c r="U254" s="28">
        <v>45.354999999999997</v>
      </c>
      <c r="V254">
        <v>45.155000000000001</v>
      </c>
      <c r="W254">
        <v>45.674999999999997</v>
      </c>
      <c r="X254">
        <v>45.134999999999998</v>
      </c>
      <c r="Y254" s="19">
        <v>4.0000000000000001E-3</v>
      </c>
      <c r="AB254" s="110">
        <f t="shared" si="57"/>
        <v>40543</v>
      </c>
      <c r="AC254" s="108">
        <f t="shared" si="55"/>
        <v>6134.5</v>
      </c>
      <c r="AD254" s="28">
        <f t="shared" si="56"/>
        <v>44.713000000000001</v>
      </c>
      <c r="AE254" s="28">
        <f t="shared" si="50"/>
        <v>137.19723570326303</v>
      </c>
      <c r="AF254" s="31">
        <f t="shared" si="51"/>
        <v>7.9815263530373937E-3</v>
      </c>
      <c r="AJ254" s="110">
        <f t="shared" si="54"/>
        <v>40554</v>
      </c>
      <c r="AK254" s="31">
        <f t="shared" si="52"/>
        <v>3.7000000000000002E-3</v>
      </c>
      <c r="AL254" s="115">
        <f t="shared" si="53"/>
        <v>2.793555770936651E-3</v>
      </c>
      <c r="AM254" s="100"/>
      <c r="BR254" s="18">
        <f t="shared" si="47"/>
        <v>40543</v>
      </c>
      <c r="BS254" s="6">
        <f t="shared" si="48"/>
        <v>-2.0000000000000001E-4</v>
      </c>
      <c r="BT254" s="6">
        <f t="shared" si="49"/>
        <v>5.4000000000000003E-3</v>
      </c>
    </row>
    <row r="255" spans="2:72" ht="14.45">
      <c r="B255" s="110">
        <v>40546</v>
      </c>
      <c r="C255" s="106">
        <v>1271.9000000000001</v>
      </c>
      <c r="D255" s="106">
        <v>1257.5999999999999</v>
      </c>
      <c r="E255" s="106">
        <v>1276.2</v>
      </c>
      <c r="F255" s="106">
        <v>1257.5999999999999</v>
      </c>
      <c r="G255" s="28"/>
      <c r="H255" s="107">
        <v>1.14E-2</v>
      </c>
      <c r="K255" s="110">
        <v>40546</v>
      </c>
      <c r="L255" s="106">
        <v>6157.6</v>
      </c>
      <c r="M255" s="106">
        <v>6177.45</v>
      </c>
      <c r="N255" s="106">
        <v>6178.55</v>
      </c>
      <c r="O255" s="106">
        <v>6147.2</v>
      </c>
      <c r="P255" s="28" t="s">
        <v>2865</v>
      </c>
      <c r="Q255" s="107">
        <v>3.8E-3</v>
      </c>
      <c r="T255" s="110">
        <v>40533</v>
      </c>
      <c r="U255" s="28">
        <v>45.21</v>
      </c>
      <c r="V255">
        <v>45.49</v>
      </c>
      <c r="W255">
        <v>45.49</v>
      </c>
      <c r="X255">
        <v>45.14</v>
      </c>
      <c r="Y255" s="19">
        <v>-3.2000000000000002E-3</v>
      </c>
      <c r="AB255" s="110">
        <f t="shared" si="57"/>
        <v>40546</v>
      </c>
      <c r="AC255" s="108">
        <f t="shared" si="55"/>
        <v>6157.6</v>
      </c>
      <c r="AD255" s="28">
        <f t="shared" si="56"/>
        <v>44.625</v>
      </c>
      <c r="AE255" s="28">
        <f t="shared" si="50"/>
        <v>137.98543417366949</v>
      </c>
      <c r="AF255" s="31">
        <f t="shared" si="51"/>
        <v>5.7450025604830479E-3</v>
      </c>
      <c r="AJ255" s="110">
        <f t="shared" si="54"/>
        <v>40555</v>
      </c>
      <c r="AK255" s="31">
        <f t="shared" si="52"/>
        <v>8.9999999999999993E-3</v>
      </c>
      <c r="AL255" s="115">
        <f t="shared" si="53"/>
        <v>2.2024632141656841E-2</v>
      </c>
      <c r="AM255" s="100"/>
      <c r="BR255" s="18">
        <f t="shared" si="47"/>
        <v>40546</v>
      </c>
      <c r="BS255" s="6">
        <f t="shared" si="48"/>
        <v>1.14E-2</v>
      </c>
      <c r="BT255" s="6">
        <f t="shared" si="49"/>
        <v>3.8E-3</v>
      </c>
    </row>
    <row r="256" spans="2:72" ht="14.45">
      <c r="B256" s="110">
        <v>40547</v>
      </c>
      <c r="C256" s="106">
        <v>1270.2</v>
      </c>
      <c r="D256" s="106">
        <v>1273</v>
      </c>
      <c r="E256" s="106">
        <v>1274.0999999999999</v>
      </c>
      <c r="F256" s="106">
        <v>1262.7</v>
      </c>
      <c r="G256" s="28"/>
      <c r="H256" s="107">
        <v>-1.2999999999999999E-3</v>
      </c>
      <c r="K256" s="110">
        <v>40547</v>
      </c>
      <c r="L256" s="106">
        <v>6146.35</v>
      </c>
      <c r="M256" s="106">
        <v>6172.75</v>
      </c>
      <c r="N256" s="106">
        <v>6181.05</v>
      </c>
      <c r="O256" s="106">
        <v>6124.4</v>
      </c>
      <c r="P256" s="28" t="s">
        <v>2866</v>
      </c>
      <c r="Q256" s="107">
        <v>-1.8E-3</v>
      </c>
      <c r="T256" s="110">
        <v>40534</v>
      </c>
      <c r="U256" s="28">
        <v>45.03</v>
      </c>
      <c r="V256">
        <v>45.244999999999997</v>
      </c>
      <c r="W256">
        <v>45.28</v>
      </c>
      <c r="X256">
        <v>44.97</v>
      </c>
      <c r="Y256" s="19">
        <v>-4.0000000000000001E-3</v>
      </c>
      <c r="AB256" s="110">
        <f t="shared" si="57"/>
        <v>40547</v>
      </c>
      <c r="AC256" s="108">
        <f t="shared" si="55"/>
        <v>6146.35</v>
      </c>
      <c r="AD256" s="28">
        <f t="shared" si="56"/>
        <v>44.92</v>
      </c>
      <c r="AE256" s="28">
        <f t="shared" si="50"/>
        <v>136.82880676758683</v>
      </c>
      <c r="AF256" s="31">
        <f t="shared" si="51"/>
        <v>-8.3822427563399193E-3</v>
      </c>
      <c r="AJ256" s="110">
        <f t="shared" si="54"/>
        <v>40556</v>
      </c>
      <c r="AK256" s="31">
        <f t="shared" si="52"/>
        <v>-1.6999999999999999E-3</v>
      </c>
      <c r="AL256" s="115">
        <f t="shared" si="53"/>
        <v>-2.1490697820834126E-2</v>
      </c>
      <c r="AM256" s="100"/>
      <c r="BR256" s="18">
        <f t="shared" si="47"/>
        <v>40547</v>
      </c>
      <c r="BS256" s="6">
        <f t="shared" si="48"/>
        <v>-1.2999999999999999E-3</v>
      </c>
      <c r="BT256" s="6">
        <f t="shared" si="49"/>
        <v>-1.8E-3</v>
      </c>
    </row>
    <row r="257" spans="2:72" ht="14.45">
      <c r="B257" s="110">
        <v>40548</v>
      </c>
      <c r="C257" s="106">
        <v>1276.5999999999999</v>
      </c>
      <c r="D257" s="106">
        <v>1268.8</v>
      </c>
      <c r="E257" s="106">
        <v>1277.5999999999999</v>
      </c>
      <c r="F257" s="106">
        <v>1265.4000000000001</v>
      </c>
      <c r="G257" s="28"/>
      <c r="H257" s="107">
        <v>5.0000000000000001E-3</v>
      </c>
      <c r="K257" s="110">
        <v>40548</v>
      </c>
      <c r="L257" s="106">
        <v>6079.8</v>
      </c>
      <c r="M257" s="106">
        <v>6141.35</v>
      </c>
      <c r="N257" s="106">
        <v>6141.35</v>
      </c>
      <c r="O257" s="106">
        <v>6062.35</v>
      </c>
      <c r="P257" s="28" t="s">
        <v>2867</v>
      </c>
      <c r="Q257" s="107">
        <v>-1.0800000000000001E-2</v>
      </c>
      <c r="T257" s="110">
        <v>40535</v>
      </c>
      <c r="U257" s="28">
        <v>45.075000000000003</v>
      </c>
      <c r="V257">
        <v>45.1</v>
      </c>
      <c r="W257">
        <v>45.185000000000002</v>
      </c>
      <c r="X257">
        <v>44.914999999999999</v>
      </c>
      <c r="Y257" s="19">
        <v>1E-3</v>
      </c>
      <c r="AB257" s="110">
        <f t="shared" si="57"/>
        <v>40548</v>
      </c>
      <c r="AC257" s="108">
        <f t="shared" si="55"/>
        <v>6079.8</v>
      </c>
      <c r="AD257" s="28">
        <f t="shared" si="56"/>
        <v>45.325000000000003</v>
      </c>
      <c r="AE257" s="28">
        <f t="shared" si="50"/>
        <v>134.13789299503586</v>
      </c>
      <c r="AF257" s="31">
        <f t="shared" si="51"/>
        <v>-1.9666281071365921E-2</v>
      </c>
      <c r="AJ257" s="110">
        <f t="shared" si="54"/>
        <v>40557</v>
      </c>
      <c r="AK257" s="31">
        <f t="shared" si="52"/>
        <v>7.3000000000000001E-3</v>
      </c>
      <c r="AL257" s="115">
        <f t="shared" si="53"/>
        <v>-2.1909021357271796E-2</v>
      </c>
      <c r="AM257" s="100"/>
      <c r="BR257" s="18">
        <f t="shared" si="47"/>
        <v>40548</v>
      </c>
      <c r="BS257" s="6">
        <f t="shared" si="48"/>
        <v>5.0000000000000001E-3</v>
      </c>
      <c r="BT257" s="6">
        <f t="shared" si="49"/>
        <v>-1.0800000000000001E-2</v>
      </c>
    </row>
    <row r="258" spans="2:72" ht="14.45">
      <c r="B258" s="110">
        <v>40549</v>
      </c>
      <c r="C258" s="106">
        <v>1273.8</v>
      </c>
      <c r="D258" s="106">
        <v>1276.3</v>
      </c>
      <c r="E258" s="106">
        <v>1278.2</v>
      </c>
      <c r="F258" s="106">
        <v>1270.4000000000001</v>
      </c>
      <c r="G258" s="28"/>
      <c r="H258" s="107">
        <v>-2.2000000000000001E-3</v>
      </c>
      <c r="K258" s="110">
        <v>40549</v>
      </c>
      <c r="L258" s="106">
        <v>6048.25</v>
      </c>
      <c r="M258" s="106">
        <v>6107</v>
      </c>
      <c r="N258" s="106">
        <v>6116.15</v>
      </c>
      <c r="O258" s="106">
        <v>6022.3</v>
      </c>
      <c r="P258" s="28" t="s">
        <v>2868</v>
      </c>
      <c r="Q258" s="107">
        <v>-5.1999999999999998E-3</v>
      </c>
      <c r="T258" s="110">
        <v>40536</v>
      </c>
      <c r="U258" s="28">
        <v>45.03</v>
      </c>
      <c r="V258">
        <v>45.18</v>
      </c>
      <c r="W258">
        <v>45.26</v>
      </c>
      <c r="X258">
        <v>44.99</v>
      </c>
      <c r="Y258" s="19">
        <v>-1E-3</v>
      </c>
      <c r="AB258" s="110">
        <f t="shared" si="57"/>
        <v>40549</v>
      </c>
      <c r="AC258" s="108">
        <f t="shared" si="55"/>
        <v>6048.25</v>
      </c>
      <c r="AD258" s="28">
        <f t="shared" si="56"/>
        <v>45.354999999999997</v>
      </c>
      <c r="AE258" s="28">
        <f t="shared" si="50"/>
        <v>133.35354426193365</v>
      </c>
      <c r="AF258" s="31">
        <f t="shared" si="51"/>
        <v>-5.847331545093204E-3</v>
      </c>
      <c r="AJ258" s="110">
        <f t="shared" si="54"/>
        <v>40561</v>
      </c>
      <c r="AK258" s="31">
        <f t="shared" si="52"/>
        <v>1.4E-3</v>
      </c>
      <c r="AL258" s="115">
        <f t="shared" si="53"/>
        <v>1.2700669527974551E-2</v>
      </c>
      <c r="AM258" s="100"/>
      <c r="BR258" s="18">
        <f t="shared" si="47"/>
        <v>40549</v>
      </c>
      <c r="BS258" s="6">
        <f t="shared" si="48"/>
        <v>-2.2000000000000001E-3</v>
      </c>
      <c r="BT258" s="6">
        <f t="shared" si="49"/>
        <v>-5.1999999999999998E-3</v>
      </c>
    </row>
    <row r="259" spans="2:72" ht="14.45">
      <c r="B259" s="110">
        <v>40550</v>
      </c>
      <c r="C259" s="106">
        <v>1271.5</v>
      </c>
      <c r="D259" s="106">
        <v>1274.4000000000001</v>
      </c>
      <c r="E259" s="106">
        <v>1276.8</v>
      </c>
      <c r="F259" s="106">
        <v>1261.7</v>
      </c>
      <c r="G259" s="28"/>
      <c r="H259" s="107">
        <v>-1.8E-3</v>
      </c>
      <c r="K259" s="110">
        <v>40550</v>
      </c>
      <c r="L259" s="106">
        <v>5904.6</v>
      </c>
      <c r="M259" s="106">
        <v>6030.9</v>
      </c>
      <c r="N259" s="106">
        <v>6051.2</v>
      </c>
      <c r="O259" s="106">
        <v>5883.6</v>
      </c>
      <c r="P259" s="28" t="s">
        <v>2869</v>
      </c>
      <c r="Q259" s="107">
        <v>-2.3800000000000002E-2</v>
      </c>
      <c r="T259" s="110">
        <v>40539</v>
      </c>
      <c r="U259" s="28">
        <v>45.13</v>
      </c>
      <c r="V259">
        <v>44.99</v>
      </c>
      <c r="W259">
        <v>45.3</v>
      </c>
      <c r="X259">
        <v>44.92</v>
      </c>
      <c r="Y259" s="19">
        <v>2.2000000000000001E-3</v>
      </c>
      <c r="AB259" s="110">
        <f t="shared" si="57"/>
        <v>40550</v>
      </c>
      <c r="AC259" s="108">
        <f t="shared" si="55"/>
        <v>5904.6</v>
      </c>
      <c r="AD259" s="28">
        <f t="shared" si="56"/>
        <v>45.354999999999997</v>
      </c>
      <c r="AE259" s="28">
        <f t="shared" si="50"/>
        <v>130.18630801455188</v>
      </c>
      <c r="AF259" s="31">
        <f t="shared" si="51"/>
        <v>-2.3750671681891489E-2</v>
      </c>
      <c r="AJ259" s="110">
        <f t="shared" si="54"/>
        <v>40562</v>
      </c>
      <c r="AK259" s="31">
        <f t="shared" si="52"/>
        <v>-1.01E-2</v>
      </c>
      <c r="AL259" s="115">
        <f t="shared" si="53"/>
        <v>-3.2428234570083259E-3</v>
      </c>
      <c r="AM259" s="100"/>
      <c r="BR259" s="18">
        <f t="shared" ref="BR259:BR322" si="58">VLOOKUP(B259,K:Q,1,FALSE)</f>
        <v>40550</v>
      </c>
      <c r="BS259" s="6">
        <f t="shared" ref="BS259:BS322" si="59">IFERROR(VLOOKUP(BR259,B:H,7,FALSE),0)</f>
        <v>-1.8E-3</v>
      </c>
      <c r="BT259" s="6">
        <f t="shared" ref="BT259:BT322" si="60">IFERROR(VLOOKUP(BR259,K:Q,7,FALSE),0)</f>
        <v>-2.3800000000000002E-2</v>
      </c>
    </row>
    <row r="260" spans="2:72" ht="14.45">
      <c r="B260" s="110">
        <v>40553</v>
      </c>
      <c r="C260" s="106">
        <v>1269.8</v>
      </c>
      <c r="D260" s="106">
        <v>1270.8</v>
      </c>
      <c r="E260" s="106">
        <v>1271.5</v>
      </c>
      <c r="F260" s="106">
        <v>1262.2</v>
      </c>
      <c r="G260" s="28"/>
      <c r="H260" s="107">
        <v>-1.2999999999999999E-3</v>
      </c>
      <c r="K260" s="110">
        <v>40553</v>
      </c>
      <c r="L260" s="106">
        <v>5762.85</v>
      </c>
      <c r="M260" s="106">
        <v>5901.3</v>
      </c>
      <c r="N260" s="106">
        <v>5907.25</v>
      </c>
      <c r="O260" s="106">
        <v>5740.95</v>
      </c>
      <c r="P260" s="28" t="s">
        <v>2870</v>
      </c>
      <c r="Q260" s="107">
        <v>-2.4E-2</v>
      </c>
      <c r="T260" s="110">
        <v>40540</v>
      </c>
      <c r="U260" s="28">
        <v>44.975000000000001</v>
      </c>
      <c r="V260">
        <v>45.265000000000001</v>
      </c>
      <c r="W260">
        <v>45.265000000000001</v>
      </c>
      <c r="X260">
        <v>44.975000000000001</v>
      </c>
      <c r="Y260" s="19">
        <v>-3.3999999999999998E-3</v>
      </c>
      <c r="AB260" s="110">
        <f t="shared" si="57"/>
        <v>40553</v>
      </c>
      <c r="AC260" s="108">
        <f t="shared" si="55"/>
        <v>5762.85</v>
      </c>
      <c r="AD260" s="28">
        <f t="shared" si="56"/>
        <v>45.35</v>
      </c>
      <c r="AE260" s="28">
        <f t="shared" ref="AE260:AE323" si="61">AC260/AD260</f>
        <v>127.0749724366042</v>
      </c>
      <c r="AF260" s="31">
        <f t="shared" si="51"/>
        <v>-2.3899099877691454E-2</v>
      </c>
      <c r="AJ260" s="110">
        <f t="shared" si="54"/>
        <v>40563</v>
      </c>
      <c r="AK260" s="31">
        <f t="shared" si="52"/>
        <v>-1.1999999999999999E-3</v>
      </c>
      <c r="AL260" s="115">
        <f t="shared" si="53"/>
        <v>-4.1877292130567678E-3</v>
      </c>
      <c r="AM260" s="100"/>
      <c r="BR260" s="18">
        <f t="shared" si="58"/>
        <v>40553</v>
      </c>
      <c r="BS260" s="6">
        <f t="shared" si="59"/>
        <v>-1.2999999999999999E-3</v>
      </c>
      <c r="BT260" s="6">
        <f t="shared" si="60"/>
        <v>-2.4E-2</v>
      </c>
    </row>
    <row r="261" spans="2:72" ht="14.45">
      <c r="B261" s="110">
        <v>40554</v>
      </c>
      <c r="C261" s="106">
        <v>1274.5</v>
      </c>
      <c r="D261" s="106">
        <v>1272.5999999999999</v>
      </c>
      <c r="E261" s="106">
        <v>1277.2</v>
      </c>
      <c r="F261" s="106">
        <v>1269.5999999999999</v>
      </c>
      <c r="G261" s="28"/>
      <c r="H261" s="107">
        <v>3.7000000000000002E-3</v>
      </c>
      <c r="K261" s="110">
        <v>40554</v>
      </c>
      <c r="L261" s="106">
        <v>5754.1</v>
      </c>
      <c r="M261" s="106">
        <v>5767.95</v>
      </c>
      <c r="N261" s="106">
        <v>5842.6</v>
      </c>
      <c r="O261" s="106">
        <v>5698.2</v>
      </c>
      <c r="P261" s="28" t="s">
        <v>2871</v>
      </c>
      <c r="Q261" s="107">
        <v>-1.5E-3</v>
      </c>
      <c r="T261" s="110">
        <v>40541</v>
      </c>
      <c r="U261" s="28">
        <v>44.95</v>
      </c>
      <c r="V261">
        <v>45.1</v>
      </c>
      <c r="W261">
        <v>45.164999999999999</v>
      </c>
      <c r="X261">
        <v>44.95</v>
      </c>
      <c r="Y261" s="19">
        <v>-5.9999999999999995E-4</v>
      </c>
      <c r="AB261" s="110">
        <f t="shared" si="57"/>
        <v>40554</v>
      </c>
      <c r="AC261" s="108">
        <f t="shared" si="55"/>
        <v>5754.1</v>
      </c>
      <c r="AD261" s="28">
        <f t="shared" si="56"/>
        <v>45.155000000000001</v>
      </c>
      <c r="AE261" s="28">
        <f t="shared" si="61"/>
        <v>127.4299634591961</v>
      </c>
      <c r="AF261" s="31">
        <f t="shared" ref="AF261:AF324" si="62">AE261/AE260-1</f>
        <v>2.793555770936651E-3</v>
      </c>
      <c r="AJ261" s="110">
        <f t="shared" si="54"/>
        <v>40564</v>
      </c>
      <c r="AK261" s="31">
        <f t="shared" si="52"/>
        <v>2.3E-3</v>
      </c>
      <c r="AL261" s="115">
        <f t="shared" si="53"/>
        <v>-1.4415818279212012E-3</v>
      </c>
      <c r="AM261" s="100"/>
      <c r="BR261" s="18">
        <f t="shared" si="58"/>
        <v>40554</v>
      </c>
      <c r="BS261" s="6">
        <f t="shared" si="59"/>
        <v>3.7000000000000002E-3</v>
      </c>
      <c r="BT261" s="6">
        <f t="shared" si="60"/>
        <v>-1.5E-3</v>
      </c>
    </row>
    <row r="262" spans="2:72" ht="14.45">
      <c r="B262" s="110">
        <v>40555</v>
      </c>
      <c r="C262" s="106">
        <v>1286</v>
      </c>
      <c r="D262" s="106">
        <v>1275.7</v>
      </c>
      <c r="E262" s="106">
        <v>1286.9000000000001</v>
      </c>
      <c r="F262" s="106">
        <v>1275.7</v>
      </c>
      <c r="G262" s="28"/>
      <c r="H262" s="107">
        <v>8.9999999999999993E-3</v>
      </c>
      <c r="K262" s="110">
        <v>40555</v>
      </c>
      <c r="L262" s="106">
        <v>5863.25</v>
      </c>
      <c r="M262" s="106">
        <v>5800.05</v>
      </c>
      <c r="N262" s="106">
        <v>5874.2</v>
      </c>
      <c r="O262" s="106">
        <v>5711.3</v>
      </c>
      <c r="P262" s="28" t="s">
        <v>2872</v>
      </c>
      <c r="Q262" s="107">
        <v>1.9E-2</v>
      </c>
      <c r="T262" s="110">
        <v>40542</v>
      </c>
      <c r="U262" s="28">
        <v>44.83</v>
      </c>
      <c r="V262">
        <v>45.06</v>
      </c>
      <c r="W262">
        <v>45.06</v>
      </c>
      <c r="X262">
        <v>44.82</v>
      </c>
      <c r="Y262" s="19">
        <v>-2.7000000000000001E-3</v>
      </c>
      <c r="AB262" s="110">
        <f t="shared" si="57"/>
        <v>40555</v>
      </c>
      <c r="AC262" s="108">
        <f t="shared" si="55"/>
        <v>5863.25</v>
      </c>
      <c r="AD262" s="28">
        <f t="shared" si="56"/>
        <v>45.02</v>
      </c>
      <c r="AE262" s="28">
        <f t="shared" si="61"/>
        <v>130.23656152820968</v>
      </c>
      <c r="AF262" s="31">
        <f t="shared" si="62"/>
        <v>2.2024632141656841E-2</v>
      </c>
      <c r="AJ262" s="110">
        <f t="shared" si="54"/>
        <v>40567</v>
      </c>
      <c r="AK262" s="31">
        <f t="shared" si="52"/>
        <v>5.7999999999999996E-3</v>
      </c>
      <c r="AL262" s="115">
        <f t="shared" si="53"/>
        <v>1.1754475347073301E-2</v>
      </c>
      <c r="AM262" s="100"/>
      <c r="BR262" s="18">
        <f t="shared" si="58"/>
        <v>40555</v>
      </c>
      <c r="BS262" s="6">
        <f t="shared" si="59"/>
        <v>8.9999999999999993E-3</v>
      </c>
      <c r="BT262" s="6">
        <f t="shared" si="60"/>
        <v>1.9E-2</v>
      </c>
    </row>
    <row r="263" spans="2:72" ht="14.45">
      <c r="B263" s="110">
        <v>40556</v>
      </c>
      <c r="C263" s="106">
        <v>1283.8</v>
      </c>
      <c r="D263" s="106">
        <v>1285.8</v>
      </c>
      <c r="E263" s="106">
        <v>1286.7</v>
      </c>
      <c r="F263" s="106">
        <v>1280.5</v>
      </c>
      <c r="G263" s="28"/>
      <c r="H263" s="107">
        <v>-1.6999999999999999E-3</v>
      </c>
      <c r="K263" s="110">
        <v>40556</v>
      </c>
      <c r="L263" s="106">
        <v>5751.9</v>
      </c>
      <c r="M263" s="106">
        <v>5850.75</v>
      </c>
      <c r="N263" s="106">
        <v>5857.75</v>
      </c>
      <c r="O263" s="106">
        <v>5736.7</v>
      </c>
      <c r="P263" s="28" t="s">
        <v>2873</v>
      </c>
      <c r="Q263" s="107">
        <v>-1.9E-2</v>
      </c>
      <c r="T263" s="110">
        <v>40543</v>
      </c>
      <c r="U263" s="28">
        <v>44.713000000000001</v>
      </c>
      <c r="V263">
        <v>44.963000000000001</v>
      </c>
      <c r="W263">
        <v>44.963000000000001</v>
      </c>
      <c r="X263">
        <v>44.661999999999999</v>
      </c>
      <c r="Y263" s="19">
        <v>-2.5999999999999999E-3</v>
      </c>
      <c r="AB263" s="110">
        <f t="shared" si="57"/>
        <v>40556</v>
      </c>
      <c r="AC263" s="108">
        <f t="shared" si="55"/>
        <v>5751.9</v>
      </c>
      <c r="AD263" s="28">
        <f t="shared" si="56"/>
        <v>45.134999999999998</v>
      </c>
      <c r="AE263" s="28">
        <f t="shared" si="61"/>
        <v>127.43768693918246</v>
      </c>
      <c r="AF263" s="31">
        <f t="shared" si="62"/>
        <v>-2.1490697820834126E-2</v>
      </c>
      <c r="AJ263" s="110">
        <f t="shared" si="54"/>
        <v>40568</v>
      </c>
      <c r="AK263" s="31">
        <f t="shared" si="52"/>
        <v>2.9999999999999997E-4</v>
      </c>
      <c r="AL263" s="115">
        <f t="shared" si="53"/>
        <v>-1.4923893184110693E-2</v>
      </c>
      <c r="AM263" s="100"/>
      <c r="BR263" s="18">
        <f t="shared" si="58"/>
        <v>40556</v>
      </c>
      <c r="BS263" s="6">
        <f t="shared" si="59"/>
        <v>-1.6999999999999999E-3</v>
      </c>
      <c r="BT263" s="6">
        <f t="shared" si="60"/>
        <v>-1.9E-2</v>
      </c>
    </row>
    <row r="264" spans="2:72" ht="14.45" hidden="1">
      <c r="B264" s="110">
        <v>40557</v>
      </c>
      <c r="C264" s="106">
        <v>1293.2</v>
      </c>
      <c r="D264" s="106">
        <v>1282.9000000000001</v>
      </c>
      <c r="E264" s="106">
        <v>1293.2</v>
      </c>
      <c r="F264" s="106">
        <v>1281.2</v>
      </c>
      <c r="G264" s="28"/>
      <c r="H264" s="107">
        <v>7.3000000000000001E-3</v>
      </c>
      <c r="K264" s="110">
        <v>40557</v>
      </c>
      <c r="L264" s="106">
        <v>5654.55</v>
      </c>
      <c r="M264" s="106">
        <v>5752.1</v>
      </c>
      <c r="N264" s="106">
        <v>5833.65</v>
      </c>
      <c r="O264" s="106">
        <v>5639.65</v>
      </c>
      <c r="P264" s="28" t="s">
        <v>2874</v>
      </c>
      <c r="Q264" s="107">
        <v>-1.6899999999999998E-2</v>
      </c>
      <c r="T264" s="110">
        <v>40546</v>
      </c>
      <c r="U264" s="28">
        <v>44.625</v>
      </c>
      <c r="V264">
        <v>44.634999999999998</v>
      </c>
      <c r="W264">
        <v>44.805</v>
      </c>
      <c r="X264">
        <v>44.575000000000003</v>
      </c>
      <c r="Y264" s="19">
        <v>-2E-3</v>
      </c>
      <c r="AB264" s="110">
        <f t="shared" si="57"/>
        <v>40557</v>
      </c>
      <c r="AC264" s="108">
        <f t="shared" si="55"/>
        <v>5654.55</v>
      </c>
      <c r="AD264" s="28">
        <f t="shared" si="56"/>
        <v>45.365000000000002</v>
      </c>
      <c r="AE264" s="28">
        <f t="shared" si="61"/>
        <v>124.64565193431059</v>
      </c>
      <c r="AF264" s="31">
        <f t="shared" si="62"/>
        <v>-2.1909021357271796E-2</v>
      </c>
      <c r="AJ264" s="110" t="e">
        <f t="shared" si="54"/>
        <v>#N/A</v>
      </c>
      <c r="AK264" s="31">
        <f t="shared" si="52"/>
        <v>0</v>
      </c>
      <c r="AL264" s="115">
        <f t="shared" si="53"/>
        <v>0</v>
      </c>
      <c r="AM264" s="100"/>
      <c r="BR264" s="18">
        <f t="shared" si="58"/>
        <v>40557</v>
      </c>
      <c r="BS264" s="6">
        <f t="shared" si="59"/>
        <v>7.3000000000000001E-3</v>
      </c>
      <c r="BT264" s="6">
        <f t="shared" si="60"/>
        <v>-1.6899999999999998E-2</v>
      </c>
    </row>
    <row r="265" spans="2:72" ht="14.45">
      <c r="B265" s="110">
        <v>40561</v>
      </c>
      <c r="C265" s="106">
        <v>1295</v>
      </c>
      <c r="D265" s="106">
        <v>1293.2</v>
      </c>
      <c r="E265" s="106">
        <v>1296.0999999999999</v>
      </c>
      <c r="F265" s="106">
        <v>1290.2</v>
      </c>
      <c r="G265" s="28"/>
      <c r="H265" s="107">
        <v>1.4E-3</v>
      </c>
      <c r="K265" s="110">
        <v>40560</v>
      </c>
      <c r="L265" s="106">
        <v>5654.75</v>
      </c>
      <c r="M265" s="106">
        <v>5648.8</v>
      </c>
      <c r="N265" s="106">
        <v>5696.15</v>
      </c>
      <c r="O265" s="106">
        <v>5624.15</v>
      </c>
      <c r="P265" s="28" t="s">
        <v>2875</v>
      </c>
      <c r="Q265" s="107">
        <v>0</v>
      </c>
      <c r="T265" s="110">
        <v>40547</v>
      </c>
      <c r="U265" s="28">
        <v>44.92</v>
      </c>
      <c r="V265">
        <v>44.61</v>
      </c>
      <c r="W265">
        <v>45.11</v>
      </c>
      <c r="X265">
        <v>44.53</v>
      </c>
      <c r="Y265" s="19">
        <v>6.6E-3</v>
      </c>
      <c r="AB265" s="110">
        <f t="shared" si="57"/>
        <v>40560</v>
      </c>
      <c r="AC265" s="108">
        <f t="shared" si="55"/>
        <v>5654.75</v>
      </c>
      <c r="AD265" s="28">
        <f t="shared" si="56"/>
        <v>45.465000000000003</v>
      </c>
      <c r="AE265" s="28">
        <f t="shared" si="61"/>
        <v>124.37589354448475</v>
      </c>
      <c r="AF265" s="31">
        <f t="shared" si="62"/>
        <v>-2.164202165415352E-3</v>
      </c>
      <c r="AJ265" s="110">
        <f t="shared" si="54"/>
        <v>40570</v>
      </c>
      <c r="AK265" s="31">
        <f t="shared" si="52"/>
        <v>2.2000000000000001E-3</v>
      </c>
      <c r="AL265" s="115">
        <f t="shared" si="53"/>
        <v>-1.0280818515452594E-2</v>
      </c>
      <c r="AM265" s="100"/>
      <c r="BR265" s="18">
        <f t="shared" si="58"/>
        <v>40561</v>
      </c>
      <c r="BS265" s="6">
        <f t="shared" si="59"/>
        <v>1.4E-3</v>
      </c>
      <c r="BT265" s="6">
        <f t="shared" si="60"/>
        <v>1.23E-2</v>
      </c>
    </row>
    <row r="266" spans="2:72" ht="14.45">
      <c r="B266" s="110">
        <v>40562</v>
      </c>
      <c r="C266" s="106">
        <v>1281.9000000000001</v>
      </c>
      <c r="D266" s="106">
        <v>1294.5</v>
      </c>
      <c r="E266" s="106">
        <v>1294.5999999999999</v>
      </c>
      <c r="F266" s="106">
        <v>1278.9000000000001</v>
      </c>
      <c r="G266" s="28"/>
      <c r="H266" s="107">
        <v>-1.01E-2</v>
      </c>
      <c r="K266" s="110">
        <v>40561</v>
      </c>
      <c r="L266" s="106">
        <v>5724.05</v>
      </c>
      <c r="M266" s="106">
        <v>5682.55</v>
      </c>
      <c r="N266" s="106">
        <v>5730.5</v>
      </c>
      <c r="O266" s="106">
        <v>5671.25</v>
      </c>
      <c r="P266" s="28" t="s">
        <v>2876</v>
      </c>
      <c r="Q266" s="107">
        <v>1.23E-2</v>
      </c>
      <c r="T266" s="110">
        <v>40548</v>
      </c>
      <c r="U266" s="28">
        <v>45.325000000000003</v>
      </c>
      <c r="V266">
        <v>45.005000000000003</v>
      </c>
      <c r="W266">
        <v>45.465000000000003</v>
      </c>
      <c r="X266">
        <v>44.905000000000001</v>
      </c>
      <c r="Y266" s="19">
        <v>8.9999999999999993E-3</v>
      </c>
      <c r="AB266" s="110">
        <f t="shared" si="57"/>
        <v>40561</v>
      </c>
      <c r="AC266" s="108">
        <f t="shared" si="55"/>
        <v>5724.05</v>
      </c>
      <c r="AD266" s="28">
        <f t="shared" si="56"/>
        <v>45.445</v>
      </c>
      <c r="AE266" s="28">
        <f t="shared" si="61"/>
        <v>125.95555066563979</v>
      </c>
      <c r="AF266" s="31">
        <f t="shared" si="62"/>
        <v>1.2700669527974551E-2</v>
      </c>
      <c r="AJ266" s="110">
        <f t="shared" si="54"/>
        <v>40571</v>
      </c>
      <c r="AK266" s="31">
        <f t="shared" si="52"/>
        <v>-1.7899999999999999E-2</v>
      </c>
      <c r="AL266" s="115">
        <f t="shared" si="53"/>
        <v>-2.5224492800171361E-2</v>
      </c>
      <c r="AM266" s="100"/>
      <c r="BR266" s="18">
        <f t="shared" si="58"/>
        <v>40562</v>
      </c>
      <c r="BS266" s="6">
        <f t="shared" si="59"/>
        <v>-1.01E-2</v>
      </c>
      <c r="BT266" s="6">
        <f t="shared" si="60"/>
        <v>-5.7999999999999996E-3</v>
      </c>
    </row>
    <row r="267" spans="2:72" ht="14.45">
      <c r="B267" s="110">
        <v>40563</v>
      </c>
      <c r="C267" s="106">
        <v>1280.3</v>
      </c>
      <c r="D267" s="106">
        <v>1280.8</v>
      </c>
      <c r="E267" s="106">
        <v>1283.3</v>
      </c>
      <c r="F267" s="106">
        <v>1271.3</v>
      </c>
      <c r="G267" s="28"/>
      <c r="H267" s="107">
        <v>-1.1999999999999999E-3</v>
      </c>
      <c r="K267" s="110">
        <v>40562</v>
      </c>
      <c r="L267" s="106">
        <v>5691.05</v>
      </c>
      <c r="M267" s="106">
        <v>5737.35</v>
      </c>
      <c r="N267" s="106">
        <v>5747.65</v>
      </c>
      <c r="O267" s="106">
        <v>5662.55</v>
      </c>
      <c r="P267" s="28" t="s">
        <v>2877</v>
      </c>
      <c r="Q267" s="107">
        <v>-5.7999999999999996E-3</v>
      </c>
      <c r="T267" s="110">
        <v>40549</v>
      </c>
      <c r="U267" s="28">
        <v>45.354999999999997</v>
      </c>
      <c r="V267">
        <v>45.347000000000001</v>
      </c>
      <c r="W267">
        <v>45.45</v>
      </c>
      <c r="X267">
        <v>45.115000000000002</v>
      </c>
      <c r="Y267" s="19">
        <v>6.9999999999999999E-4</v>
      </c>
      <c r="AB267" s="110">
        <f t="shared" si="57"/>
        <v>40562</v>
      </c>
      <c r="AC267" s="108">
        <f t="shared" si="55"/>
        <v>5691.05</v>
      </c>
      <c r="AD267" s="28">
        <f t="shared" si="56"/>
        <v>45.33</v>
      </c>
      <c r="AE267" s="28">
        <f t="shared" si="61"/>
        <v>125.54709905140085</v>
      </c>
      <c r="AF267" s="31">
        <f t="shared" si="62"/>
        <v>-3.2428234570083259E-3</v>
      </c>
      <c r="AJ267" s="110">
        <f t="shared" si="54"/>
        <v>40574</v>
      </c>
      <c r="AK267" s="31">
        <f t="shared" si="52"/>
        <v>7.7000000000000002E-3</v>
      </c>
      <c r="AL267" s="115">
        <f t="shared" si="53"/>
        <v>9.3689475413127887E-4</v>
      </c>
      <c r="AM267" s="100"/>
      <c r="BR267" s="18">
        <f t="shared" si="58"/>
        <v>40563</v>
      </c>
      <c r="BS267" s="6">
        <f t="shared" si="59"/>
        <v>-1.1999999999999999E-3</v>
      </c>
      <c r="BT267" s="6">
        <f t="shared" si="60"/>
        <v>3.5999999999999999E-3</v>
      </c>
    </row>
    <row r="268" spans="2:72" ht="14.45">
      <c r="B268" s="110">
        <v>40564</v>
      </c>
      <c r="C268" s="106">
        <v>1283.3</v>
      </c>
      <c r="D268" s="106">
        <v>1283.5999999999999</v>
      </c>
      <c r="E268" s="106">
        <v>1291.2</v>
      </c>
      <c r="F268" s="106">
        <v>1282.0999999999999</v>
      </c>
      <c r="G268" s="28"/>
      <c r="H268" s="107">
        <v>2.3E-3</v>
      </c>
      <c r="K268" s="110">
        <v>40563</v>
      </c>
      <c r="L268" s="106">
        <v>5711.6</v>
      </c>
      <c r="M268" s="106">
        <v>5656</v>
      </c>
      <c r="N268" s="106">
        <v>5729.45</v>
      </c>
      <c r="O268" s="106">
        <v>5634.5</v>
      </c>
      <c r="P268" s="28" t="s">
        <v>2878</v>
      </c>
      <c r="Q268" s="107">
        <v>3.5999999999999999E-3</v>
      </c>
      <c r="T268" s="110">
        <v>40550</v>
      </c>
      <c r="U268" s="28">
        <v>45.354999999999997</v>
      </c>
      <c r="V268">
        <v>45.255000000000003</v>
      </c>
      <c r="W268">
        <v>45.534999999999997</v>
      </c>
      <c r="X268">
        <v>45.134999999999998</v>
      </c>
      <c r="Y268" s="19">
        <v>0</v>
      </c>
      <c r="AB268" s="110">
        <f t="shared" si="57"/>
        <v>40563</v>
      </c>
      <c r="AC268" s="108">
        <f t="shared" si="55"/>
        <v>5711.6</v>
      </c>
      <c r="AD268" s="28">
        <f t="shared" si="56"/>
        <v>45.685000000000002</v>
      </c>
      <c r="AE268" s="28">
        <f t="shared" si="61"/>
        <v>125.02134179708877</v>
      </c>
      <c r="AF268" s="31">
        <f t="shared" si="62"/>
        <v>-4.1877292130567678E-3</v>
      </c>
      <c r="AJ268" s="110">
        <f t="shared" si="54"/>
        <v>40575</v>
      </c>
      <c r="AK268" s="31">
        <f t="shared" si="52"/>
        <v>1.67E-2</v>
      </c>
      <c r="AL268" s="115">
        <f t="shared" si="53"/>
        <v>-7.9920867365983472E-3</v>
      </c>
      <c r="AM268" s="100"/>
      <c r="BR268" s="18">
        <f t="shared" si="58"/>
        <v>40564</v>
      </c>
      <c r="BS268" s="6">
        <f t="shared" si="59"/>
        <v>2.3E-3</v>
      </c>
      <c r="BT268" s="6">
        <f t="shared" si="60"/>
        <v>-2.5999999999999999E-3</v>
      </c>
    </row>
    <row r="269" spans="2:72" ht="14.45">
      <c r="B269" s="110">
        <v>40567</v>
      </c>
      <c r="C269" s="106">
        <v>1290.8</v>
      </c>
      <c r="D269" s="106">
        <v>1283.3</v>
      </c>
      <c r="E269" s="106">
        <v>1291.9000000000001</v>
      </c>
      <c r="F269" s="106">
        <v>1282.5</v>
      </c>
      <c r="G269" s="28"/>
      <c r="H269" s="107">
        <v>5.7999999999999996E-3</v>
      </c>
      <c r="K269" s="110">
        <v>40564</v>
      </c>
      <c r="L269" s="106">
        <v>5696.5</v>
      </c>
      <c r="M269" s="106">
        <v>5692.05</v>
      </c>
      <c r="N269" s="106">
        <v>5717.55</v>
      </c>
      <c r="O269" s="106">
        <v>5674.5</v>
      </c>
      <c r="P269" s="28" t="s">
        <v>2879</v>
      </c>
      <c r="Q269" s="107">
        <v>-2.5999999999999999E-3</v>
      </c>
      <c r="T269" s="110">
        <v>40553</v>
      </c>
      <c r="U269" s="28">
        <v>45.35</v>
      </c>
      <c r="V269">
        <v>45.29</v>
      </c>
      <c r="W269">
        <v>45.57</v>
      </c>
      <c r="X269">
        <v>45.234999999999999</v>
      </c>
      <c r="Y269" s="19">
        <v>-1E-4</v>
      </c>
      <c r="AB269" s="110">
        <f t="shared" si="57"/>
        <v>40564</v>
      </c>
      <c r="AC269" s="108">
        <f t="shared" si="55"/>
        <v>5696.5</v>
      </c>
      <c r="AD269" s="28">
        <f t="shared" si="56"/>
        <v>45.63</v>
      </c>
      <c r="AE269" s="28">
        <f t="shared" si="61"/>
        <v>124.84111330265176</v>
      </c>
      <c r="AF269" s="31">
        <f t="shared" si="62"/>
        <v>-1.4415818279212012E-3</v>
      </c>
      <c r="AJ269" s="110">
        <f t="shared" si="54"/>
        <v>40576</v>
      </c>
      <c r="AK269" s="31">
        <f t="shared" si="52"/>
        <v>-2.8E-3</v>
      </c>
      <c r="AL269" s="115">
        <f t="shared" si="53"/>
        <v>9.153299390152192E-5</v>
      </c>
      <c r="AM269" s="100"/>
      <c r="BR269" s="18">
        <f t="shared" si="58"/>
        <v>40567</v>
      </c>
      <c r="BS269" s="6">
        <f t="shared" si="59"/>
        <v>5.7999999999999996E-3</v>
      </c>
      <c r="BT269" s="6">
        <f t="shared" si="60"/>
        <v>8.2000000000000007E-3</v>
      </c>
    </row>
    <row r="270" spans="2:72" ht="14.45">
      <c r="B270" s="110">
        <v>40568</v>
      </c>
      <c r="C270" s="106">
        <v>1291.2</v>
      </c>
      <c r="D270" s="106">
        <v>1288.2</v>
      </c>
      <c r="E270" s="106">
        <v>1291.3</v>
      </c>
      <c r="F270" s="106">
        <v>1281.0999999999999</v>
      </c>
      <c r="G270" s="28"/>
      <c r="H270" s="107">
        <v>2.9999999999999997E-4</v>
      </c>
      <c r="K270" s="110">
        <v>40567</v>
      </c>
      <c r="L270" s="106">
        <v>5743.25</v>
      </c>
      <c r="M270" s="106">
        <v>5717.1</v>
      </c>
      <c r="N270" s="106">
        <v>5756</v>
      </c>
      <c r="O270" s="106">
        <v>5697.75</v>
      </c>
      <c r="P270" s="28" t="s">
        <v>2880</v>
      </c>
      <c r="Q270" s="107">
        <v>8.2000000000000007E-3</v>
      </c>
      <c r="T270" s="110">
        <v>40554</v>
      </c>
      <c r="U270" s="28">
        <v>45.155000000000001</v>
      </c>
      <c r="V270">
        <v>45.47</v>
      </c>
      <c r="W270">
        <v>45.47</v>
      </c>
      <c r="X270">
        <v>45.075000000000003</v>
      </c>
      <c r="Y270" s="19">
        <v>-4.3E-3</v>
      </c>
      <c r="AB270" s="110">
        <f t="shared" si="57"/>
        <v>40567</v>
      </c>
      <c r="AC270" s="108">
        <f t="shared" si="55"/>
        <v>5743.25</v>
      </c>
      <c r="AD270" s="28">
        <f t="shared" si="56"/>
        <v>45.47</v>
      </c>
      <c r="AE270" s="28">
        <f t="shared" si="61"/>
        <v>126.30855509126897</v>
      </c>
      <c r="AF270" s="31">
        <f t="shared" si="62"/>
        <v>1.1754475347073301E-2</v>
      </c>
      <c r="AJ270" s="110">
        <f t="shared" si="54"/>
        <v>40577</v>
      </c>
      <c r="AK270" s="31">
        <f t="shared" si="52"/>
        <v>2.3999999999999998E-3</v>
      </c>
      <c r="AL270" s="115">
        <f t="shared" si="53"/>
        <v>1.7554578199717064E-2</v>
      </c>
      <c r="AM270" s="100"/>
      <c r="BR270" s="18">
        <f t="shared" si="58"/>
        <v>40568</v>
      </c>
      <c r="BS270" s="6">
        <f t="shared" si="59"/>
        <v>2.9999999999999997E-4</v>
      </c>
      <c r="BT270" s="6">
        <f t="shared" si="60"/>
        <v>-9.7000000000000003E-3</v>
      </c>
    </row>
    <row r="271" spans="2:72" ht="14.45">
      <c r="B271" s="110">
        <v>40569</v>
      </c>
      <c r="C271" s="106">
        <v>1296.5999999999999</v>
      </c>
      <c r="D271" s="106">
        <v>1292</v>
      </c>
      <c r="E271" s="106">
        <v>1299.7</v>
      </c>
      <c r="F271" s="106">
        <v>1292</v>
      </c>
      <c r="G271" s="28"/>
      <c r="H271" s="107">
        <v>4.1999999999999997E-3</v>
      </c>
      <c r="K271" s="110">
        <v>40568</v>
      </c>
      <c r="L271" s="106">
        <v>5687.4</v>
      </c>
      <c r="M271" s="106">
        <v>5763.3</v>
      </c>
      <c r="N271" s="106">
        <v>5801.55</v>
      </c>
      <c r="O271" s="106">
        <v>5680.65</v>
      </c>
      <c r="P271" s="28" t="s">
        <v>2881</v>
      </c>
      <c r="Q271" s="107">
        <v>-9.7000000000000003E-3</v>
      </c>
      <c r="T271" s="110">
        <v>40555</v>
      </c>
      <c r="U271" s="28">
        <v>45.02</v>
      </c>
      <c r="V271">
        <v>45.1</v>
      </c>
      <c r="W271">
        <v>45.225000000000001</v>
      </c>
      <c r="X271">
        <v>45.02</v>
      </c>
      <c r="Y271" s="19">
        <v>-3.0000000000000001E-3</v>
      </c>
      <c r="AB271" s="110">
        <f t="shared" si="57"/>
        <v>40568</v>
      </c>
      <c r="AC271" s="108">
        <f t="shared" si="55"/>
        <v>5687.4</v>
      </c>
      <c r="AD271" s="28">
        <f t="shared" si="56"/>
        <v>45.71</v>
      </c>
      <c r="AE271" s="28">
        <f t="shared" si="61"/>
        <v>124.42353970684751</v>
      </c>
      <c r="AF271" s="31">
        <f t="shared" si="62"/>
        <v>-1.4923893184110693E-2</v>
      </c>
      <c r="AJ271" s="110">
        <f t="shared" si="54"/>
        <v>40578</v>
      </c>
      <c r="AK271" s="31">
        <f t="shared" si="52"/>
        <v>2.8999999999999998E-3</v>
      </c>
      <c r="AL271" s="115">
        <f t="shared" si="53"/>
        <v>-2.3917117219320994E-2</v>
      </c>
      <c r="AM271" s="100"/>
      <c r="BR271" s="18" t="e">
        <f t="shared" si="58"/>
        <v>#N/A</v>
      </c>
      <c r="BS271" s="6">
        <f t="shared" si="59"/>
        <v>0</v>
      </c>
      <c r="BT271" s="6">
        <f t="shared" si="60"/>
        <v>0</v>
      </c>
    </row>
    <row r="272" spans="2:72" ht="14.45">
      <c r="B272" s="110">
        <v>40570</v>
      </c>
      <c r="C272" s="106">
        <v>1299.5</v>
      </c>
      <c r="D272" s="106">
        <v>1297.5</v>
      </c>
      <c r="E272" s="106">
        <v>1301.3</v>
      </c>
      <c r="F272" s="106">
        <v>1294.4000000000001</v>
      </c>
      <c r="G272" s="28"/>
      <c r="H272" s="107">
        <v>2.2000000000000001E-3</v>
      </c>
      <c r="K272" s="110">
        <v>40570</v>
      </c>
      <c r="L272" s="106">
        <v>5604.3</v>
      </c>
      <c r="M272" s="106">
        <v>5725.3</v>
      </c>
      <c r="N272" s="106">
        <v>5726.1</v>
      </c>
      <c r="O272" s="106">
        <v>5594.95</v>
      </c>
      <c r="P272" s="28" t="s">
        <v>2882</v>
      </c>
      <c r="Q272" s="107">
        <v>-1.46E-2</v>
      </c>
      <c r="T272" s="110">
        <v>40556</v>
      </c>
      <c r="U272" s="28">
        <v>45.134999999999998</v>
      </c>
      <c r="V272">
        <v>45.145000000000003</v>
      </c>
      <c r="W272">
        <v>45.284999999999997</v>
      </c>
      <c r="X272">
        <v>44.905000000000001</v>
      </c>
      <c r="Y272" s="19">
        <v>2.5999999999999999E-3</v>
      </c>
      <c r="AB272" s="110">
        <f t="shared" si="57"/>
        <v>40570</v>
      </c>
      <c r="AC272" s="108">
        <f t="shared" si="55"/>
        <v>5604.3</v>
      </c>
      <c r="AD272" s="28">
        <f t="shared" si="56"/>
        <v>45.51</v>
      </c>
      <c r="AE272" s="28">
        <f t="shared" si="61"/>
        <v>123.1443638760712</v>
      </c>
      <c r="AF272" s="31">
        <f t="shared" si="62"/>
        <v>-1.0280818515452594E-2</v>
      </c>
      <c r="AJ272" s="110">
        <f t="shared" si="54"/>
        <v>40581</v>
      </c>
      <c r="AK272" s="31">
        <f t="shared" si="52"/>
        <v>6.1999999999999998E-3</v>
      </c>
      <c r="AL272" s="115">
        <f t="shared" si="53"/>
        <v>5.5623081218623138E-3</v>
      </c>
      <c r="AM272" s="100"/>
      <c r="BR272" s="18">
        <f t="shared" si="58"/>
        <v>40570</v>
      </c>
      <c r="BS272" s="6">
        <f t="shared" si="59"/>
        <v>2.2000000000000001E-3</v>
      </c>
      <c r="BT272" s="6">
        <f t="shared" si="60"/>
        <v>-1.46E-2</v>
      </c>
    </row>
    <row r="273" spans="2:72" ht="14.45">
      <c r="B273" s="110">
        <v>40571</v>
      </c>
      <c r="C273" s="106">
        <v>1276.3</v>
      </c>
      <c r="D273" s="106">
        <v>1299.5999999999999</v>
      </c>
      <c r="E273" s="106">
        <v>1302.7</v>
      </c>
      <c r="F273" s="106">
        <v>1275.0999999999999</v>
      </c>
      <c r="G273" s="28"/>
      <c r="H273" s="107">
        <v>-1.7899999999999999E-2</v>
      </c>
      <c r="K273" s="110">
        <v>40571</v>
      </c>
      <c r="L273" s="106">
        <v>5512.15</v>
      </c>
      <c r="M273" s="106">
        <v>5614</v>
      </c>
      <c r="N273" s="106">
        <v>5614.4</v>
      </c>
      <c r="O273" s="106">
        <v>5459.55</v>
      </c>
      <c r="P273" s="28" t="s">
        <v>2883</v>
      </c>
      <c r="Q273" s="107">
        <v>-1.6400000000000001E-2</v>
      </c>
      <c r="T273" s="110">
        <v>40557</v>
      </c>
      <c r="U273" s="28">
        <v>45.365000000000002</v>
      </c>
      <c r="V273">
        <v>45.094999999999999</v>
      </c>
      <c r="W273">
        <v>45.465000000000003</v>
      </c>
      <c r="X273">
        <v>44.984999999999999</v>
      </c>
      <c r="Y273" s="19">
        <v>5.1000000000000004E-3</v>
      </c>
      <c r="AB273" s="110">
        <f t="shared" si="57"/>
        <v>40571</v>
      </c>
      <c r="AC273" s="108">
        <f t="shared" si="55"/>
        <v>5512.15</v>
      </c>
      <c r="AD273" s="28">
        <f t="shared" si="56"/>
        <v>45.92</v>
      </c>
      <c r="AE273" s="28">
        <f t="shared" si="61"/>
        <v>120.03810975609755</v>
      </c>
      <c r="AF273" s="31">
        <f t="shared" si="62"/>
        <v>-2.5224492800171361E-2</v>
      </c>
      <c r="AJ273" s="110">
        <f t="shared" si="54"/>
        <v>40582</v>
      </c>
      <c r="AK273" s="31">
        <f t="shared" si="52"/>
        <v>4.1999999999999997E-3</v>
      </c>
      <c r="AL273" s="115">
        <f t="shared" si="53"/>
        <v>-1.3506319194801941E-2</v>
      </c>
      <c r="AM273" s="100"/>
      <c r="BR273" s="18">
        <f t="shared" si="58"/>
        <v>40571</v>
      </c>
      <c r="BS273" s="6">
        <f t="shared" si="59"/>
        <v>-1.7899999999999999E-2</v>
      </c>
      <c r="BT273" s="6">
        <f t="shared" si="60"/>
        <v>-1.6400000000000001E-2</v>
      </c>
    </row>
    <row r="274" spans="2:72" ht="14.45">
      <c r="B274" s="110">
        <v>40574</v>
      </c>
      <c r="C274" s="106">
        <v>1286.0999999999999</v>
      </c>
      <c r="D274" s="106">
        <v>1276.5</v>
      </c>
      <c r="E274" s="106">
        <v>1287.2</v>
      </c>
      <c r="F274" s="106">
        <v>1276.5</v>
      </c>
      <c r="G274" s="28"/>
      <c r="H274" s="107">
        <v>7.7000000000000002E-3</v>
      </c>
      <c r="K274" s="110">
        <v>40574</v>
      </c>
      <c r="L274" s="106">
        <v>5505.9</v>
      </c>
      <c r="M274" s="106">
        <v>5452.55</v>
      </c>
      <c r="N274" s="106">
        <v>5526.85</v>
      </c>
      <c r="O274" s="106">
        <v>5416.65</v>
      </c>
      <c r="P274" s="28" t="s">
        <v>2884</v>
      </c>
      <c r="Q274" s="107">
        <v>-1.1000000000000001E-3</v>
      </c>
      <c r="T274" s="110">
        <v>40560</v>
      </c>
      <c r="U274" s="28">
        <v>45.465000000000003</v>
      </c>
      <c r="V274">
        <v>45.305</v>
      </c>
      <c r="W274">
        <v>45.664999999999999</v>
      </c>
      <c r="X274">
        <v>45.195</v>
      </c>
      <c r="Y274" s="19">
        <v>2.2000000000000001E-3</v>
      </c>
      <c r="AB274" s="110">
        <f t="shared" si="57"/>
        <v>40574</v>
      </c>
      <c r="AC274" s="108">
        <f t="shared" si="55"/>
        <v>5505.9</v>
      </c>
      <c r="AD274" s="28">
        <f t="shared" si="56"/>
        <v>45.825000000000003</v>
      </c>
      <c r="AE274" s="28">
        <f t="shared" si="61"/>
        <v>120.15057283142389</v>
      </c>
      <c r="AF274" s="31">
        <f t="shared" si="62"/>
        <v>9.3689475413127887E-4</v>
      </c>
      <c r="AJ274" s="110">
        <f t="shared" si="54"/>
        <v>40583</v>
      </c>
      <c r="AK274" s="31">
        <f t="shared" ref="AK274:AK337" si="63">IFERROR(VLOOKUP(AJ274,B:H,7,FALSE),0)</f>
        <v>-2.8E-3</v>
      </c>
      <c r="AL274" s="115">
        <f t="shared" ref="AL274:AL337" si="64">IFERROR(VLOOKUP(AJ274,AB:AF,5,FALSE),0)</f>
        <v>-1.7297228911431817E-2</v>
      </c>
      <c r="AM274" s="100"/>
      <c r="BR274" s="18">
        <f t="shared" si="58"/>
        <v>40574</v>
      </c>
      <c r="BS274" s="6">
        <f t="shared" si="59"/>
        <v>7.7000000000000002E-3</v>
      </c>
      <c r="BT274" s="6">
        <f t="shared" si="60"/>
        <v>-1.1000000000000001E-3</v>
      </c>
    </row>
    <row r="275" spans="2:72" ht="14.45">
      <c r="B275" s="110">
        <v>40575</v>
      </c>
      <c r="C275" s="106">
        <v>1307.5999999999999</v>
      </c>
      <c r="D275" s="106">
        <v>1289.0999999999999</v>
      </c>
      <c r="E275" s="106">
        <v>1308.9000000000001</v>
      </c>
      <c r="F275" s="106">
        <v>1289.0999999999999</v>
      </c>
      <c r="G275" s="28"/>
      <c r="H275" s="107">
        <v>1.67E-2</v>
      </c>
      <c r="K275" s="110">
        <v>40575</v>
      </c>
      <c r="L275" s="106">
        <v>5417.2</v>
      </c>
      <c r="M275" s="106">
        <v>5537.3</v>
      </c>
      <c r="N275" s="106">
        <v>5539.15</v>
      </c>
      <c r="O275" s="106">
        <v>5402</v>
      </c>
      <c r="P275" s="28" t="s">
        <v>2885</v>
      </c>
      <c r="Q275" s="107">
        <v>-1.61E-2</v>
      </c>
      <c r="T275" s="110">
        <v>40561</v>
      </c>
      <c r="U275" s="28">
        <v>45.445</v>
      </c>
      <c r="V275">
        <v>45.53</v>
      </c>
      <c r="W275">
        <v>45.58</v>
      </c>
      <c r="X275">
        <v>45.314999999999998</v>
      </c>
      <c r="Y275" s="19">
        <v>-4.0000000000000002E-4</v>
      </c>
      <c r="AB275" s="110">
        <f t="shared" si="57"/>
        <v>40575</v>
      </c>
      <c r="AC275" s="108">
        <f t="shared" si="55"/>
        <v>5417.2</v>
      </c>
      <c r="AD275" s="28">
        <f t="shared" si="56"/>
        <v>45.45</v>
      </c>
      <c r="AE275" s="28">
        <f t="shared" si="61"/>
        <v>119.19031903190317</v>
      </c>
      <c r="AF275" s="31">
        <f t="shared" si="62"/>
        <v>-7.9920867365983472E-3</v>
      </c>
      <c r="AJ275" s="110">
        <f t="shared" si="54"/>
        <v>40584</v>
      </c>
      <c r="AK275" s="31">
        <f t="shared" si="63"/>
        <v>8.0000000000000004E-4</v>
      </c>
      <c r="AL275" s="115">
        <f t="shared" si="64"/>
        <v>-8.2234832752571263E-3</v>
      </c>
      <c r="AM275" s="100"/>
      <c r="BR275" s="18">
        <f t="shared" si="58"/>
        <v>40575</v>
      </c>
      <c r="BS275" s="6">
        <f t="shared" si="59"/>
        <v>1.67E-2</v>
      </c>
      <c r="BT275" s="6">
        <f t="shared" si="60"/>
        <v>-1.61E-2</v>
      </c>
    </row>
    <row r="276" spans="2:72" ht="14.45">
      <c r="B276" s="110">
        <v>40576</v>
      </c>
      <c r="C276" s="106">
        <v>1304</v>
      </c>
      <c r="D276" s="106">
        <v>1305.9000000000001</v>
      </c>
      <c r="E276" s="106">
        <v>1307.5999999999999</v>
      </c>
      <c r="F276" s="106">
        <v>1302.5999999999999</v>
      </c>
      <c r="G276" s="28"/>
      <c r="H276" s="107">
        <v>-2.8E-3</v>
      </c>
      <c r="K276" s="110">
        <v>40576</v>
      </c>
      <c r="L276" s="106">
        <v>5432</v>
      </c>
      <c r="M276" s="106">
        <v>5469.55</v>
      </c>
      <c r="N276" s="106">
        <v>5490.6</v>
      </c>
      <c r="O276" s="106">
        <v>5415.65</v>
      </c>
      <c r="P276" s="28" t="s">
        <v>2886</v>
      </c>
      <c r="Q276" s="107">
        <v>2.7000000000000001E-3</v>
      </c>
      <c r="T276" s="110">
        <v>40562</v>
      </c>
      <c r="U276" s="28">
        <v>45.33</v>
      </c>
      <c r="V276">
        <v>45.41</v>
      </c>
      <c r="W276">
        <v>45.55</v>
      </c>
      <c r="X276">
        <v>45.26</v>
      </c>
      <c r="Y276" s="19">
        <v>-2.5000000000000001E-3</v>
      </c>
      <c r="AB276" s="110">
        <f t="shared" si="57"/>
        <v>40576</v>
      </c>
      <c r="AC276" s="108">
        <f t="shared" si="55"/>
        <v>5432</v>
      </c>
      <c r="AD276" s="28">
        <f t="shared" si="56"/>
        <v>45.57</v>
      </c>
      <c r="AE276" s="28">
        <f t="shared" si="61"/>
        <v>119.20122887864824</v>
      </c>
      <c r="AF276" s="31">
        <f t="shared" si="62"/>
        <v>9.153299390152192E-5</v>
      </c>
      <c r="AJ276" s="110">
        <f t="shared" si="54"/>
        <v>40585</v>
      </c>
      <c r="AK276" s="31">
        <f t="shared" si="63"/>
        <v>5.4999999999999997E-3</v>
      </c>
      <c r="AL276" s="115">
        <f t="shared" si="64"/>
        <v>1.7003399104151384E-2</v>
      </c>
      <c r="AM276" s="100"/>
      <c r="BR276" s="18">
        <f t="shared" si="58"/>
        <v>40576</v>
      </c>
      <c r="BS276" s="6">
        <f t="shared" si="59"/>
        <v>-2.8E-3</v>
      </c>
      <c r="BT276" s="6">
        <f t="shared" si="60"/>
        <v>2.7000000000000001E-3</v>
      </c>
    </row>
    <row r="277" spans="2:72" ht="14.45">
      <c r="B277" s="110">
        <v>40577</v>
      </c>
      <c r="C277" s="106">
        <v>1307.0999999999999</v>
      </c>
      <c r="D277" s="106">
        <v>1302.8</v>
      </c>
      <c r="E277" s="106">
        <v>1308.5999999999999</v>
      </c>
      <c r="F277" s="106">
        <v>1294.8</v>
      </c>
      <c r="G277" s="28"/>
      <c r="H277" s="107">
        <v>2.3999999999999998E-3</v>
      </c>
      <c r="K277" s="110">
        <v>40577</v>
      </c>
      <c r="L277" s="106">
        <v>5526.75</v>
      </c>
      <c r="M277" s="106">
        <v>5430.45</v>
      </c>
      <c r="N277" s="106">
        <v>5532.65</v>
      </c>
      <c r="O277" s="106">
        <v>5418</v>
      </c>
      <c r="P277" s="28" t="s">
        <v>2887</v>
      </c>
      <c r="Q277" s="107">
        <v>1.7399999999999999E-2</v>
      </c>
      <c r="T277" s="110">
        <v>40563</v>
      </c>
      <c r="U277" s="28">
        <v>45.685000000000002</v>
      </c>
      <c r="V277">
        <v>45.465000000000003</v>
      </c>
      <c r="W277">
        <v>45.844999999999999</v>
      </c>
      <c r="X277">
        <v>45.234999999999999</v>
      </c>
      <c r="Y277" s="19">
        <v>7.7999999999999996E-3</v>
      </c>
      <c r="AB277" s="110">
        <f t="shared" si="57"/>
        <v>40577</v>
      </c>
      <c r="AC277" s="108">
        <f t="shared" si="55"/>
        <v>5526.75</v>
      </c>
      <c r="AD277" s="28">
        <f t="shared" si="56"/>
        <v>45.564999999999998</v>
      </c>
      <c r="AE277" s="28">
        <f t="shared" si="61"/>
        <v>121.29375617250084</v>
      </c>
      <c r="AF277" s="31">
        <f t="shared" si="62"/>
        <v>1.7554578199717064E-2</v>
      </c>
      <c r="AJ277" s="110">
        <f t="shared" si="54"/>
        <v>40588</v>
      </c>
      <c r="AK277" s="31">
        <f t="shared" si="63"/>
        <v>2.3E-3</v>
      </c>
      <c r="AL277" s="115">
        <f t="shared" si="64"/>
        <v>3.1679457189368154E-2</v>
      </c>
      <c r="AM277" s="100"/>
      <c r="BR277" s="18">
        <f t="shared" si="58"/>
        <v>40577</v>
      </c>
      <c r="BS277" s="6">
        <f t="shared" si="59"/>
        <v>2.3999999999999998E-3</v>
      </c>
      <c r="BT277" s="6">
        <f t="shared" si="60"/>
        <v>1.7399999999999999E-2</v>
      </c>
    </row>
    <row r="278" spans="2:72" ht="14.45">
      <c r="B278" s="110">
        <v>40578</v>
      </c>
      <c r="C278" s="106">
        <v>1310.9</v>
      </c>
      <c r="D278" s="106">
        <v>1307</v>
      </c>
      <c r="E278" s="106">
        <v>1311</v>
      </c>
      <c r="F278" s="106">
        <v>1301.7</v>
      </c>
      <c r="G278" s="28"/>
      <c r="H278" s="107">
        <v>2.8999999999999998E-3</v>
      </c>
      <c r="K278" s="110">
        <v>40578</v>
      </c>
      <c r="L278" s="106">
        <v>5395.75</v>
      </c>
      <c r="M278" s="106">
        <v>5519.9</v>
      </c>
      <c r="N278" s="106">
        <v>5556.3</v>
      </c>
      <c r="O278" s="106">
        <v>5369.05</v>
      </c>
      <c r="P278" s="28" t="s">
        <v>2888</v>
      </c>
      <c r="Q278" s="107">
        <v>-2.3699999999999999E-2</v>
      </c>
      <c r="T278" s="110">
        <v>40564</v>
      </c>
      <c r="U278" s="28">
        <v>45.63</v>
      </c>
      <c r="V278">
        <v>45.56</v>
      </c>
      <c r="W278">
        <v>45.79</v>
      </c>
      <c r="X278">
        <v>45.46</v>
      </c>
      <c r="Y278" s="19">
        <v>-1.1999999999999999E-3</v>
      </c>
      <c r="AB278" s="110">
        <f t="shared" si="57"/>
        <v>40578</v>
      </c>
      <c r="AC278" s="108">
        <f t="shared" si="55"/>
        <v>5395.75</v>
      </c>
      <c r="AD278" s="28">
        <f t="shared" si="56"/>
        <v>45.575000000000003</v>
      </c>
      <c r="AE278" s="28">
        <f t="shared" si="61"/>
        <v>118.39275918815139</v>
      </c>
      <c r="AF278" s="31">
        <f t="shared" si="62"/>
        <v>-2.3917117219320994E-2</v>
      </c>
      <c r="AJ278" s="110">
        <f t="shared" si="54"/>
        <v>40589</v>
      </c>
      <c r="AK278" s="31">
        <f t="shared" si="63"/>
        <v>-3.2000000000000002E-3</v>
      </c>
      <c r="AL278" s="115">
        <f t="shared" si="64"/>
        <v>2.9263888052002418E-3</v>
      </c>
      <c r="AM278" s="100"/>
      <c r="BR278" s="18">
        <f t="shared" si="58"/>
        <v>40578</v>
      </c>
      <c r="BS278" s="6">
        <f t="shared" si="59"/>
        <v>2.8999999999999998E-3</v>
      </c>
      <c r="BT278" s="6">
        <f t="shared" si="60"/>
        <v>-2.3699999999999999E-2</v>
      </c>
    </row>
    <row r="279" spans="2:72" ht="14.45">
      <c r="B279" s="110">
        <v>40581</v>
      </c>
      <c r="C279" s="106">
        <v>1319</v>
      </c>
      <c r="D279" s="106">
        <v>1311.8</v>
      </c>
      <c r="E279" s="106">
        <v>1322.8</v>
      </c>
      <c r="F279" s="106">
        <v>1311.8</v>
      </c>
      <c r="G279" s="28"/>
      <c r="H279" s="107">
        <v>6.1999999999999998E-3</v>
      </c>
      <c r="K279" s="110">
        <v>40581</v>
      </c>
      <c r="L279" s="106">
        <v>5396</v>
      </c>
      <c r="M279" s="106">
        <v>5430.15</v>
      </c>
      <c r="N279" s="106">
        <v>5440.35</v>
      </c>
      <c r="O279" s="106">
        <v>5376.95</v>
      </c>
      <c r="P279" s="28" t="s">
        <v>2889</v>
      </c>
      <c r="Q279" s="107">
        <v>0</v>
      </c>
      <c r="T279" s="110">
        <v>40567</v>
      </c>
      <c r="U279" s="28">
        <v>45.47</v>
      </c>
      <c r="V279">
        <v>45.56</v>
      </c>
      <c r="W279">
        <v>45.71</v>
      </c>
      <c r="X279">
        <v>45.47</v>
      </c>
      <c r="Y279" s="19">
        <v>-3.5000000000000001E-3</v>
      </c>
      <c r="AB279" s="110">
        <f t="shared" si="57"/>
        <v>40581</v>
      </c>
      <c r="AC279" s="108">
        <f t="shared" si="55"/>
        <v>5396</v>
      </c>
      <c r="AD279" s="28">
        <f t="shared" si="56"/>
        <v>45.325000000000003</v>
      </c>
      <c r="AE279" s="28">
        <f t="shared" si="61"/>
        <v>119.05129619415332</v>
      </c>
      <c r="AF279" s="31">
        <f t="shared" si="62"/>
        <v>5.5623081218623138E-3</v>
      </c>
      <c r="AJ279" s="110">
        <f t="shared" si="54"/>
        <v>40590</v>
      </c>
      <c r="AK279" s="31">
        <f t="shared" si="63"/>
        <v>6.3E-3</v>
      </c>
      <c r="AL279" s="115">
        <f t="shared" si="64"/>
        <v>2.3303958147076198E-3</v>
      </c>
      <c r="AM279" s="100"/>
      <c r="BR279" s="18">
        <f t="shared" si="58"/>
        <v>40581</v>
      </c>
      <c r="BS279" s="6">
        <f t="shared" si="59"/>
        <v>6.1999999999999998E-3</v>
      </c>
      <c r="BT279" s="6">
        <f t="shared" si="60"/>
        <v>0</v>
      </c>
    </row>
    <row r="280" spans="2:72" ht="14.45">
      <c r="B280" s="110">
        <v>40582</v>
      </c>
      <c r="C280" s="106">
        <v>1324.6</v>
      </c>
      <c r="D280" s="106">
        <v>1318.8</v>
      </c>
      <c r="E280" s="106">
        <v>1324.9</v>
      </c>
      <c r="F280" s="106">
        <v>1316</v>
      </c>
      <c r="G280" s="28"/>
      <c r="H280" s="107">
        <v>4.1999999999999997E-3</v>
      </c>
      <c r="K280" s="110">
        <v>40582</v>
      </c>
      <c r="L280" s="106">
        <v>5312.55</v>
      </c>
      <c r="M280" s="106">
        <v>5432.35</v>
      </c>
      <c r="N280" s="106">
        <v>5432.35</v>
      </c>
      <c r="O280" s="106">
        <v>5303.4</v>
      </c>
      <c r="P280" s="28" t="s">
        <v>2890</v>
      </c>
      <c r="Q280" s="107">
        <v>-1.55E-2</v>
      </c>
      <c r="T280" s="110">
        <v>40568</v>
      </c>
      <c r="U280" s="28">
        <v>45.71</v>
      </c>
      <c r="V280">
        <v>45.47</v>
      </c>
      <c r="W280">
        <v>45.82</v>
      </c>
      <c r="X280">
        <v>45.43</v>
      </c>
      <c r="Y280" s="19">
        <v>5.3E-3</v>
      </c>
      <c r="AB280" s="110">
        <f t="shared" si="57"/>
        <v>40582</v>
      </c>
      <c r="AC280" s="108">
        <f t="shared" si="55"/>
        <v>5312.55</v>
      </c>
      <c r="AD280" s="28">
        <f t="shared" si="56"/>
        <v>45.234999999999999</v>
      </c>
      <c r="AE280" s="28">
        <f t="shared" si="61"/>
        <v>117.44335138720018</v>
      </c>
      <c r="AF280" s="31">
        <f t="shared" si="62"/>
        <v>-1.3506319194801941E-2</v>
      </c>
      <c r="AJ280" s="110">
        <f t="shared" si="54"/>
        <v>40591</v>
      </c>
      <c r="AK280" s="31">
        <f t="shared" si="63"/>
        <v>3.0999999999999999E-3</v>
      </c>
      <c r="AL280" s="115">
        <f t="shared" si="64"/>
        <v>1.4941459891065767E-2</v>
      </c>
      <c r="AM280" s="100"/>
      <c r="BR280" s="18">
        <f t="shared" si="58"/>
        <v>40582</v>
      </c>
      <c r="BS280" s="6">
        <f t="shared" si="59"/>
        <v>4.1999999999999997E-3</v>
      </c>
      <c r="BT280" s="6">
        <f t="shared" si="60"/>
        <v>-1.55E-2</v>
      </c>
    </row>
    <row r="281" spans="2:72" ht="14.45">
      <c r="B281" s="110">
        <v>40583</v>
      </c>
      <c r="C281" s="106">
        <v>1320.9</v>
      </c>
      <c r="D281" s="106">
        <v>1322.5</v>
      </c>
      <c r="E281" s="106">
        <v>1324.5</v>
      </c>
      <c r="F281" s="106">
        <v>1314.9</v>
      </c>
      <c r="G281" s="28"/>
      <c r="H281" s="107">
        <v>-2.8E-3</v>
      </c>
      <c r="K281" s="110">
        <v>40583</v>
      </c>
      <c r="L281" s="106">
        <v>5253.55</v>
      </c>
      <c r="M281" s="106">
        <v>5293.05</v>
      </c>
      <c r="N281" s="106">
        <v>5339.45</v>
      </c>
      <c r="O281" s="106">
        <v>5225.6499999999996</v>
      </c>
      <c r="P281" s="28" t="s">
        <v>2891</v>
      </c>
      <c r="Q281" s="107">
        <v>-1.11E-2</v>
      </c>
      <c r="T281" s="110">
        <v>40569</v>
      </c>
      <c r="U281" s="28">
        <v>45.475000000000001</v>
      </c>
      <c r="V281">
        <v>45.734999999999999</v>
      </c>
      <c r="W281">
        <v>45.734999999999999</v>
      </c>
      <c r="X281">
        <v>45.475000000000001</v>
      </c>
      <c r="Y281" s="19">
        <v>-5.1000000000000004E-3</v>
      </c>
      <c r="AB281" s="110">
        <f t="shared" si="57"/>
        <v>40583</v>
      </c>
      <c r="AC281" s="108">
        <f t="shared" si="55"/>
        <v>5253.55</v>
      </c>
      <c r="AD281" s="28">
        <f t="shared" si="56"/>
        <v>45.52</v>
      </c>
      <c r="AE281" s="28">
        <f t="shared" si="61"/>
        <v>115.41190685413005</v>
      </c>
      <c r="AF281" s="31">
        <f t="shared" si="62"/>
        <v>-1.7297228911431817E-2</v>
      </c>
      <c r="AJ281" s="110">
        <f t="shared" si="54"/>
        <v>40592</v>
      </c>
      <c r="AK281" s="31">
        <f t="shared" si="63"/>
        <v>1.9E-3</v>
      </c>
      <c r="AL281" s="115">
        <f t="shared" si="64"/>
        <v>-1.2503472244538627E-2</v>
      </c>
      <c r="AM281" s="100"/>
      <c r="BR281" s="18">
        <f t="shared" si="58"/>
        <v>40583</v>
      </c>
      <c r="BS281" s="6">
        <f t="shared" si="59"/>
        <v>-2.8E-3</v>
      </c>
      <c r="BT281" s="6">
        <f t="shared" si="60"/>
        <v>-1.11E-2</v>
      </c>
    </row>
    <row r="282" spans="2:72" ht="14.45">
      <c r="B282" s="110">
        <v>40584</v>
      </c>
      <c r="C282" s="106">
        <v>1321.9</v>
      </c>
      <c r="D282" s="106">
        <v>1318.1</v>
      </c>
      <c r="E282" s="106">
        <v>1322.8</v>
      </c>
      <c r="F282" s="106">
        <v>1311.7</v>
      </c>
      <c r="G282" s="28"/>
      <c r="H282" s="107">
        <v>8.0000000000000004E-4</v>
      </c>
      <c r="K282" s="110">
        <v>40584</v>
      </c>
      <c r="L282" s="106">
        <v>5225.8</v>
      </c>
      <c r="M282" s="106">
        <v>5246.05</v>
      </c>
      <c r="N282" s="106">
        <v>5272.6</v>
      </c>
      <c r="O282" s="106">
        <v>5196.8</v>
      </c>
      <c r="P282" s="28" t="s">
        <v>2892</v>
      </c>
      <c r="Q282" s="107">
        <v>-5.3E-3</v>
      </c>
      <c r="T282" s="110">
        <v>40570</v>
      </c>
      <c r="U282" s="28">
        <v>45.51</v>
      </c>
      <c r="V282">
        <v>45.51</v>
      </c>
      <c r="W282">
        <v>45.69</v>
      </c>
      <c r="X282">
        <v>45.41</v>
      </c>
      <c r="Y282" s="19">
        <v>8.0000000000000004E-4</v>
      </c>
      <c r="AB282" s="110">
        <f t="shared" si="57"/>
        <v>40584</v>
      </c>
      <c r="AC282" s="108">
        <f t="shared" si="55"/>
        <v>5225.8</v>
      </c>
      <c r="AD282" s="28">
        <f t="shared" si="56"/>
        <v>45.655000000000001</v>
      </c>
      <c r="AE282" s="28">
        <f t="shared" si="61"/>
        <v>114.46281896834958</v>
      </c>
      <c r="AF282" s="31">
        <f t="shared" si="62"/>
        <v>-8.2234832752571263E-3</v>
      </c>
      <c r="AJ282" s="110">
        <f t="shared" ref="AJ282:AJ345" si="65">VLOOKUP(B289,AB:AF,1,FALSE)</f>
        <v>40596</v>
      </c>
      <c r="AK282" s="31">
        <f t="shared" si="63"/>
        <v>-2.06E-2</v>
      </c>
      <c r="AL282" s="115">
        <f t="shared" si="64"/>
        <v>-1.3997282139942668E-2</v>
      </c>
      <c r="AM282" s="100"/>
      <c r="BR282" s="18">
        <f t="shared" si="58"/>
        <v>40584</v>
      </c>
      <c r="BS282" s="6">
        <f t="shared" si="59"/>
        <v>8.0000000000000004E-4</v>
      </c>
      <c r="BT282" s="6">
        <f t="shared" si="60"/>
        <v>-5.3E-3</v>
      </c>
    </row>
    <row r="283" spans="2:72" ht="14.45">
      <c r="B283" s="110">
        <v>40585</v>
      </c>
      <c r="C283" s="106">
        <v>1329.2</v>
      </c>
      <c r="D283" s="106">
        <v>1318.7</v>
      </c>
      <c r="E283" s="106">
        <v>1330.8</v>
      </c>
      <c r="F283" s="106">
        <v>1316.1</v>
      </c>
      <c r="G283" s="28"/>
      <c r="H283" s="107">
        <v>5.4999999999999997E-3</v>
      </c>
      <c r="K283" s="110">
        <v>40585</v>
      </c>
      <c r="L283" s="106">
        <v>5310</v>
      </c>
      <c r="M283" s="106">
        <v>5219.6499999999996</v>
      </c>
      <c r="N283" s="106">
        <v>5319.45</v>
      </c>
      <c r="O283" s="106">
        <v>5177.7</v>
      </c>
      <c r="P283" s="28" t="s">
        <v>2893</v>
      </c>
      <c r="Q283" s="107">
        <v>1.61E-2</v>
      </c>
      <c r="T283" s="110">
        <v>40571</v>
      </c>
      <c r="U283" s="28">
        <v>45.92</v>
      </c>
      <c r="V283">
        <v>45.59</v>
      </c>
      <c r="W283">
        <v>45.92</v>
      </c>
      <c r="X283">
        <v>45.42</v>
      </c>
      <c r="Y283" s="19">
        <v>8.9999999999999993E-3</v>
      </c>
      <c r="AB283" s="110">
        <f t="shared" si="57"/>
        <v>40585</v>
      </c>
      <c r="AC283" s="108">
        <f t="shared" ref="AC283:AC346" si="66">IFERROR(VLOOKUP(AB283,K:Q,2,FALSE),0)</f>
        <v>5310</v>
      </c>
      <c r="AD283" s="28">
        <f t="shared" ref="AD283:AD346" si="67">VLOOKUP(AB283,T:Y,2,FALSE)</f>
        <v>45.615000000000002</v>
      </c>
      <c r="AE283" s="28">
        <f t="shared" si="61"/>
        <v>116.40907596185465</v>
      </c>
      <c r="AF283" s="31">
        <f t="shared" si="62"/>
        <v>1.7003399104151384E-2</v>
      </c>
      <c r="AJ283" s="110">
        <f t="shared" si="65"/>
        <v>40597</v>
      </c>
      <c r="AK283" s="31">
        <f t="shared" si="63"/>
        <v>-6.1000000000000004E-3</v>
      </c>
      <c r="AL283" s="115">
        <f t="shared" si="64"/>
        <v>-3.7284284045181471E-3</v>
      </c>
      <c r="AM283" s="100"/>
      <c r="BR283" s="18">
        <f t="shared" si="58"/>
        <v>40585</v>
      </c>
      <c r="BS283" s="6">
        <f t="shared" si="59"/>
        <v>5.4999999999999997E-3</v>
      </c>
      <c r="BT283" s="6">
        <f t="shared" si="60"/>
        <v>1.61E-2</v>
      </c>
    </row>
    <row r="284" spans="2:72" ht="14.45">
      <c r="B284" s="110">
        <v>40588</v>
      </c>
      <c r="C284" s="106">
        <v>1332.3</v>
      </c>
      <c r="D284" s="106">
        <v>1328.7</v>
      </c>
      <c r="E284" s="106">
        <v>1333</v>
      </c>
      <c r="F284" s="106">
        <v>1326.9</v>
      </c>
      <c r="G284" s="28"/>
      <c r="H284" s="107">
        <v>2.3E-3</v>
      </c>
      <c r="K284" s="110">
        <v>40588</v>
      </c>
      <c r="L284" s="106">
        <v>5456</v>
      </c>
      <c r="M284" s="106">
        <v>5340.25</v>
      </c>
      <c r="N284" s="106">
        <v>5463.8</v>
      </c>
      <c r="O284" s="106">
        <v>5340.25</v>
      </c>
      <c r="P284" s="28" t="s">
        <v>2894</v>
      </c>
      <c r="Q284" s="107">
        <v>2.75E-2</v>
      </c>
      <c r="T284" s="110">
        <v>40574</v>
      </c>
      <c r="U284" s="28">
        <v>45.825000000000003</v>
      </c>
      <c r="V284">
        <v>45.825000000000003</v>
      </c>
      <c r="W284">
        <v>46.034999999999997</v>
      </c>
      <c r="X284">
        <v>45.744999999999997</v>
      </c>
      <c r="Y284" s="19">
        <v>-2.0999999999999999E-3</v>
      </c>
      <c r="AB284" s="110">
        <f t="shared" ref="AB284:AB347" si="68">VLOOKUP(K284,T:Y,1,FALSE)</f>
        <v>40588</v>
      </c>
      <c r="AC284" s="108">
        <f t="shared" si="66"/>
        <v>5456</v>
      </c>
      <c r="AD284" s="28">
        <f t="shared" si="67"/>
        <v>45.43</v>
      </c>
      <c r="AE284" s="28">
        <f t="shared" si="61"/>
        <v>120.09685230024213</v>
      </c>
      <c r="AF284" s="31">
        <f t="shared" si="62"/>
        <v>3.1679457189368154E-2</v>
      </c>
      <c r="AJ284" s="110">
        <f t="shared" si="65"/>
        <v>40598</v>
      </c>
      <c r="AK284" s="31">
        <f t="shared" si="63"/>
        <v>-1E-3</v>
      </c>
      <c r="AL284" s="115">
        <f t="shared" si="64"/>
        <v>-3.9577125645660183E-2</v>
      </c>
      <c r="AM284" s="100"/>
      <c r="BR284" s="18">
        <f t="shared" si="58"/>
        <v>40588</v>
      </c>
      <c r="BS284" s="6">
        <f t="shared" si="59"/>
        <v>2.3E-3</v>
      </c>
      <c r="BT284" s="6">
        <f t="shared" si="60"/>
        <v>2.75E-2</v>
      </c>
    </row>
    <row r="285" spans="2:72" ht="14.45">
      <c r="B285" s="110">
        <v>40589</v>
      </c>
      <c r="C285" s="106">
        <v>1328</v>
      </c>
      <c r="D285" s="106">
        <v>1330.4</v>
      </c>
      <c r="E285" s="106">
        <v>1330.4</v>
      </c>
      <c r="F285" s="106">
        <v>1324.6</v>
      </c>
      <c r="G285" s="28"/>
      <c r="H285" s="107">
        <v>-3.2000000000000002E-3</v>
      </c>
      <c r="K285" s="110">
        <v>40589</v>
      </c>
      <c r="L285" s="106">
        <v>5481</v>
      </c>
      <c r="M285" s="106">
        <v>5467.75</v>
      </c>
      <c r="N285" s="106">
        <v>5506.5</v>
      </c>
      <c r="O285" s="106">
        <v>5408.35</v>
      </c>
      <c r="P285" s="28" t="s">
        <v>2895</v>
      </c>
      <c r="Q285" s="107">
        <v>4.5999999999999999E-3</v>
      </c>
      <c r="T285" s="110">
        <v>40575</v>
      </c>
      <c r="U285" s="28">
        <v>45.45</v>
      </c>
      <c r="V285">
        <v>45.92</v>
      </c>
      <c r="W285">
        <v>45.95</v>
      </c>
      <c r="X285">
        <v>45.42</v>
      </c>
      <c r="Y285" s="19">
        <v>-8.2000000000000007E-3</v>
      </c>
      <c r="AB285" s="110">
        <f t="shared" si="68"/>
        <v>40589</v>
      </c>
      <c r="AC285" s="108">
        <f t="shared" si="66"/>
        <v>5481</v>
      </c>
      <c r="AD285" s="28">
        <f t="shared" si="67"/>
        <v>45.505000000000003</v>
      </c>
      <c r="AE285" s="28">
        <f t="shared" si="61"/>
        <v>120.44830238435335</v>
      </c>
      <c r="AF285" s="31">
        <f t="shared" si="62"/>
        <v>2.9263888052002418E-3</v>
      </c>
      <c r="AJ285" s="110">
        <f t="shared" si="65"/>
        <v>40599</v>
      </c>
      <c r="AK285" s="31">
        <f t="shared" si="63"/>
        <v>1.06E-2</v>
      </c>
      <c r="AL285" s="115">
        <f t="shared" si="64"/>
        <v>1.1212272209813801E-2</v>
      </c>
      <c r="AM285" s="100"/>
      <c r="BR285" s="18">
        <f t="shared" si="58"/>
        <v>40589</v>
      </c>
      <c r="BS285" s="6">
        <f t="shared" si="59"/>
        <v>-3.2000000000000002E-3</v>
      </c>
      <c r="BT285" s="6">
        <f t="shared" si="60"/>
        <v>4.5999999999999999E-3</v>
      </c>
    </row>
    <row r="286" spans="2:72" ht="14.45">
      <c r="B286" s="110">
        <v>40590</v>
      </c>
      <c r="C286" s="106">
        <v>1336.3</v>
      </c>
      <c r="D286" s="106">
        <v>1329.5</v>
      </c>
      <c r="E286" s="106">
        <v>1337.6</v>
      </c>
      <c r="F286" s="106">
        <v>1329.5</v>
      </c>
      <c r="G286" s="28"/>
      <c r="H286" s="107">
        <v>6.3E-3</v>
      </c>
      <c r="K286" s="110">
        <v>40590</v>
      </c>
      <c r="L286" s="106">
        <v>5481.7</v>
      </c>
      <c r="M286" s="106">
        <v>5467.6</v>
      </c>
      <c r="N286" s="106">
        <v>5504.8</v>
      </c>
      <c r="O286" s="106">
        <v>5460.35</v>
      </c>
      <c r="P286" s="28" t="s">
        <v>2896</v>
      </c>
      <c r="Q286" s="107">
        <v>1E-4</v>
      </c>
      <c r="T286" s="110">
        <v>40576</v>
      </c>
      <c r="U286" s="28">
        <v>45.57</v>
      </c>
      <c r="V286">
        <v>45.43</v>
      </c>
      <c r="W286">
        <v>45.704999999999998</v>
      </c>
      <c r="X286">
        <v>45.37</v>
      </c>
      <c r="Y286" s="19">
        <v>2.5999999999999999E-3</v>
      </c>
      <c r="AB286" s="110">
        <f t="shared" si="68"/>
        <v>40590</v>
      </c>
      <c r="AC286" s="108">
        <f t="shared" si="66"/>
        <v>5481.7</v>
      </c>
      <c r="AD286" s="28">
        <f t="shared" si="67"/>
        <v>45.405000000000001</v>
      </c>
      <c r="AE286" s="28">
        <f t="shared" si="61"/>
        <v>120.72899460411848</v>
      </c>
      <c r="AF286" s="31">
        <f t="shared" si="62"/>
        <v>2.3303958147076198E-3</v>
      </c>
      <c r="AJ286" s="110">
        <f t="shared" si="65"/>
        <v>40602</v>
      </c>
      <c r="AK286" s="31">
        <f t="shared" si="63"/>
        <v>5.4999999999999997E-3</v>
      </c>
      <c r="AL286" s="115">
        <f t="shared" si="64"/>
        <v>5.8221810318828116E-3</v>
      </c>
      <c r="AM286" s="100"/>
      <c r="BR286" s="18">
        <f t="shared" si="58"/>
        <v>40590</v>
      </c>
      <c r="BS286" s="6">
        <f t="shared" si="59"/>
        <v>6.3E-3</v>
      </c>
      <c r="BT286" s="6">
        <f t="shared" si="60"/>
        <v>1E-4</v>
      </c>
    </row>
    <row r="287" spans="2:72" ht="14.45">
      <c r="B287" s="110">
        <v>40591</v>
      </c>
      <c r="C287" s="106">
        <v>1340.4</v>
      </c>
      <c r="D287" s="106">
        <v>1334.4</v>
      </c>
      <c r="E287" s="106">
        <v>1341.5</v>
      </c>
      <c r="F287" s="106">
        <v>1331</v>
      </c>
      <c r="G287" s="28"/>
      <c r="H287" s="107">
        <v>3.0999999999999999E-3</v>
      </c>
      <c r="K287" s="110">
        <v>40591</v>
      </c>
      <c r="L287" s="106">
        <v>5546.45</v>
      </c>
      <c r="M287" s="106">
        <v>5501.7</v>
      </c>
      <c r="N287" s="106">
        <v>5553</v>
      </c>
      <c r="O287" s="106">
        <v>5463.4</v>
      </c>
      <c r="P287" s="28" t="s">
        <v>2897</v>
      </c>
      <c r="Q287" s="107">
        <v>1.18E-2</v>
      </c>
      <c r="T287" s="110">
        <v>40577</v>
      </c>
      <c r="U287" s="28">
        <v>45.564999999999998</v>
      </c>
      <c r="V287">
        <v>45.634999999999998</v>
      </c>
      <c r="W287">
        <v>45.695</v>
      </c>
      <c r="X287">
        <v>45.445</v>
      </c>
      <c r="Y287" s="19">
        <v>-1E-4</v>
      </c>
      <c r="AB287" s="110">
        <f t="shared" si="68"/>
        <v>40591</v>
      </c>
      <c r="AC287" s="108">
        <f t="shared" si="66"/>
        <v>5546.45</v>
      </c>
      <c r="AD287" s="28">
        <f t="shared" si="67"/>
        <v>45.265000000000001</v>
      </c>
      <c r="AE287" s="28">
        <f t="shared" si="61"/>
        <v>122.53286203468463</v>
      </c>
      <c r="AF287" s="31">
        <f t="shared" si="62"/>
        <v>1.4941459891065767E-2</v>
      </c>
      <c r="AJ287" s="110">
        <f t="shared" si="65"/>
        <v>40603</v>
      </c>
      <c r="AK287" s="31">
        <f t="shared" si="63"/>
        <v>-1.5699999999999999E-2</v>
      </c>
      <c r="AL287" s="115">
        <f t="shared" si="64"/>
        <v>4.4912002399352113E-2</v>
      </c>
      <c r="AM287" s="100"/>
      <c r="BR287" s="18">
        <f t="shared" si="58"/>
        <v>40591</v>
      </c>
      <c r="BS287" s="6">
        <f t="shared" si="59"/>
        <v>3.0999999999999999E-3</v>
      </c>
      <c r="BT287" s="6">
        <f t="shared" si="60"/>
        <v>1.18E-2</v>
      </c>
    </row>
    <row r="288" spans="2:72" ht="14.45" hidden="1">
      <c r="B288" s="110">
        <v>40592</v>
      </c>
      <c r="C288" s="106">
        <v>1343</v>
      </c>
      <c r="D288" s="106">
        <v>1340.4</v>
      </c>
      <c r="E288" s="106">
        <v>1344.1</v>
      </c>
      <c r="F288" s="106">
        <v>1338.1</v>
      </c>
      <c r="G288" s="28"/>
      <c r="H288" s="107">
        <v>1.9E-3</v>
      </c>
      <c r="K288" s="110">
        <v>40592</v>
      </c>
      <c r="L288" s="106">
        <v>5458.95</v>
      </c>
      <c r="M288" s="106">
        <v>5557.55</v>
      </c>
      <c r="N288" s="106">
        <v>5599.25</v>
      </c>
      <c r="O288" s="106">
        <v>5441.95</v>
      </c>
      <c r="P288" s="28" t="s">
        <v>2898</v>
      </c>
      <c r="Q288" s="107">
        <v>-1.5800000000000002E-2</v>
      </c>
      <c r="T288" s="110">
        <v>40578</v>
      </c>
      <c r="U288" s="28">
        <v>45.575000000000003</v>
      </c>
      <c r="V288">
        <v>45.564999999999998</v>
      </c>
      <c r="W288">
        <v>45.695</v>
      </c>
      <c r="X288">
        <v>45.445</v>
      </c>
      <c r="Y288" s="19">
        <v>2.0000000000000001E-4</v>
      </c>
      <c r="AB288" s="110">
        <f t="shared" si="68"/>
        <v>40592</v>
      </c>
      <c r="AC288" s="108">
        <f t="shared" si="66"/>
        <v>5458.95</v>
      </c>
      <c r="AD288" s="28">
        <f t="shared" si="67"/>
        <v>45.115000000000002</v>
      </c>
      <c r="AE288" s="28">
        <f t="shared" si="61"/>
        <v>121.00077579519007</v>
      </c>
      <c r="AF288" s="31">
        <f t="shared" si="62"/>
        <v>-1.2503472244538627E-2</v>
      </c>
      <c r="AJ288" s="110" t="e">
        <f t="shared" si="65"/>
        <v>#N/A</v>
      </c>
      <c r="AK288" s="31">
        <f t="shared" si="63"/>
        <v>0</v>
      </c>
      <c r="AL288" s="115">
        <f t="shared" si="64"/>
        <v>0</v>
      </c>
      <c r="AM288" s="100"/>
      <c r="BR288" s="18">
        <f t="shared" si="58"/>
        <v>40592</v>
      </c>
      <c r="BS288" s="6">
        <f t="shared" si="59"/>
        <v>1.9E-3</v>
      </c>
      <c r="BT288" s="6">
        <f t="shared" si="60"/>
        <v>-1.5800000000000002E-2</v>
      </c>
    </row>
    <row r="289" spans="2:72" ht="14.45">
      <c r="B289" s="110">
        <v>40596</v>
      </c>
      <c r="C289" s="106">
        <v>1315.4</v>
      </c>
      <c r="D289" s="106">
        <v>1338.9</v>
      </c>
      <c r="E289" s="106">
        <v>1338.9</v>
      </c>
      <c r="F289" s="106">
        <v>1312.3</v>
      </c>
      <c r="G289" s="28"/>
      <c r="H289" s="107">
        <v>-2.06E-2</v>
      </c>
      <c r="K289" s="110">
        <v>40595</v>
      </c>
      <c r="L289" s="106">
        <v>5518.6</v>
      </c>
      <c r="M289" s="106">
        <v>5456.6</v>
      </c>
      <c r="N289" s="106">
        <v>5526.25</v>
      </c>
      <c r="O289" s="106">
        <v>5413.1</v>
      </c>
      <c r="P289" s="28" t="s">
        <v>2899</v>
      </c>
      <c r="Q289" s="107">
        <v>1.09E-2</v>
      </c>
      <c r="T289" s="110">
        <v>40581</v>
      </c>
      <c r="U289" s="28">
        <v>45.325000000000003</v>
      </c>
      <c r="V289">
        <v>45.515000000000001</v>
      </c>
      <c r="W289">
        <v>45.664999999999999</v>
      </c>
      <c r="X289">
        <v>45.314999999999998</v>
      </c>
      <c r="Y289" s="19">
        <v>-5.4999999999999997E-3</v>
      </c>
      <c r="AB289" s="110">
        <f t="shared" si="68"/>
        <v>40595</v>
      </c>
      <c r="AC289" s="108">
        <f t="shared" si="66"/>
        <v>5518.6</v>
      </c>
      <c r="AD289" s="28">
        <f t="shared" si="67"/>
        <v>44.945</v>
      </c>
      <c r="AE289" s="28">
        <f t="shared" si="61"/>
        <v>122.78562687729448</v>
      </c>
      <c r="AF289" s="31">
        <f t="shared" si="62"/>
        <v>1.4750740814468033E-2</v>
      </c>
      <c r="AJ289" s="110">
        <f t="shared" si="65"/>
        <v>40605</v>
      </c>
      <c r="AK289" s="31">
        <f t="shared" si="63"/>
        <v>1.7299999999999999E-2</v>
      </c>
      <c r="AL289" s="115">
        <f t="shared" si="64"/>
        <v>2.0702629001267958E-3</v>
      </c>
      <c r="AM289" s="100"/>
      <c r="BR289" s="18">
        <f t="shared" si="58"/>
        <v>40596</v>
      </c>
      <c r="BS289" s="6">
        <f t="shared" si="59"/>
        <v>-2.06E-2</v>
      </c>
      <c r="BT289" s="6">
        <f t="shared" si="60"/>
        <v>-8.9999999999999993E-3</v>
      </c>
    </row>
    <row r="290" spans="2:72" ht="14.45">
      <c r="B290" s="110">
        <v>40597</v>
      </c>
      <c r="C290" s="106">
        <v>1307.4000000000001</v>
      </c>
      <c r="D290" s="106">
        <v>1315.4</v>
      </c>
      <c r="E290" s="106">
        <v>1317.9</v>
      </c>
      <c r="F290" s="106">
        <v>1299.5</v>
      </c>
      <c r="G290" s="28"/>
      <c r="H290" s="107">
        <v>-6.1000000000000004E-3</v>
      </c>
      <c r="K290" s="110">
        <v>40596</v>
      </c>
      <c r="L290" s="106">
        <v>5469.2</v>
      </c>
      <c r="M290" s="106">
        <v>5504.4</v>
      </c>
      <c r="N290" s="106">
        <v>5519.45</v>
      </c>
      <c r="O290" s="106">
        <v>5437.3</v>
      </c>
      <c r="P290" s="28" t="s">
        <v>2900</v>
      </c>
      <c r="Q290" s="107">
        <v>-8.9999999999999993E-3</v>
      </c>
      <c r="T290" s="110">
        <v>40582</v>
      </c>
      <c r="U290" s="28">
        <v>45.234999999999999</v>
      </c>
      <c r="V290">
        <v>45.314999999999998</v>
      </c>
      <c r="W290">
        <v>45.43</v>
      </c>
      <c r="X290">
        <v>45.164999999999999</v>
      </c>
      <c r="Y290" s="19">
        <v>-2E-3</v>
      </c>
      <c r="AB290" s="110">
        <f t="shared" si="68"/>
        <v>40596</v>
      </c>
      <c r="AC290" s="108">
        <f t="shared" si="66"/>
        <v>5469.2</v>
      </c>
      <c r="AD290" s="28">
        <f t="shared" si="67"/>
        <v>45.174999999999997</v>
      </c>
      <c r="AE290" s="28">
        <f t="shared" si="61"/>
        <v>121.06696181516325</v>
      </c>
      <c r="AF290" s="31">
        <f t="shared" si="62"/>
        <v>-1.3997282139942668E-2</v>
      </c>
      <c r="AJ290" s="110">
        <f t="shared" si="65"/>
        <v>40606</v>
      </c>
      <c r="AK290" s="31">
        <f t="shared" si="63"/>
        <v>-7.4000000000000003E-3</v>
      </c>
      <c r="AL290" s="115">
        <f t="shared" si="64"/>
        <v>-3.1909066980939649E-4</v>
      </c>
      <c r="AM290" s="100"/>
      <c r="BR290" s="18">
        <f t="shared" si="58"/>
        <v>40597</v>
      </c>
      <c r="BS290" s="6">
        <f t="shared" si="59"/>
        <v>-6.1000000000000004E-3</v>
      </c>
      <c r="BT290" s="6">
        <f t="shared" si="60"/>
        <v>-5.7999999999999996E-3</v>
      </c>
    </row>
    <row r="291" spans="2:72" ht="14.45">
      <c r="B291" s="110">
        <v>40598</v>
      </c>
      <c r="C291" s="106">
        <v>1306.0999999999999</v>
      </c>
      <c r="D291" s="106">
        <v>1307.0999999999999</v>
      </c>
      <c r="E291" s="106">
        <v>1310.9</v>
      </c>
      <c r="F291" s="106">
        <v>1294.3</v>
      </c>
      <c r="G291" s="28"/>
      <c r="H291" s="107">
        <v>-1E-3</v>
      </c>
      <c r="K291" s="110">
        <v>40597</v>
      </c>
      <c r="L291" s="106">
        <v>5437.35</v>
      </c>
      <c r="M291" s="106">
        <v>5452.45</v>
      </c>
      <c r="N291" s="106">
        <v>5495.2</v>
      </c>
      <c r="O291" s="106">
        <v>5427.55</v>
      </c>
      <c r="P291" s="28" t="s">
        <v>2901</v>
      </c>
      <c r="Q291" s="107">
        <v>-5.7999999999999996E-3</v>
      </c>
      <c r="T291" s="110">
        <v>40583</v>
      </c>
      <c r="U291" s="28">
        <v>45.52</v>
      </c>
      <c r="V291">
        <v>45.31</v>
      </c>
      <c r="W291">
        <v>45.53</v>
      </c>
      <c r="X291">
        <v>45.08</v>
      </c>
      <c r="Y291" s="19">
        <v>6.3E-3</v>
      </c>
      <c r="AB291" s="110">
        <f t="shared" si="68"/>
        <v>40597</v>
      </c>
      <c r="AC291" s="108">
        <f t="shared" si="66"/>
        <v>5437.35</v>
      </c>
      <c r="AD291" s="28">
        <f t="shared" si="67"/>
        <v>45.08</v>
      </c>
      <c r="AE291" s="28">
        <f t="shared" si="61"/>
        <v>120.61557231588289</v>
      </c>
      <c r="AF291" s="31">
        <f t="shared" si="62"/>
        <v>-3.7284284045181471E-3</v>
      </c>
      <c r="AJ291" s="110">
        <f t="shared" si="65"/>
        <v>40609</v>
      </c>
      <c r="AK291" s="31">
        <f t="shared" si="63"/>
        <v>-8.3999999999999995E-3</v>
      </c>
      <c r="AL291" s="115">
        <f t="shared" si="64"/>
        <v>-1.551260303277513E-2</v>
      </c>
      <c r="AM291" s="100"/>
      <c r="BR291" s="18">
        <f t="shared" si="58"/>
        <v>40598</v>
      </c>
      <c r="BS291" s="6">
        <f t="shared" si="59"/>
        <v>-1E-3</v>
      </c>
      <c r="BT291" s="6">
        <f t="shared" si="60"/>
        <v>-3.2099999999999997E-2</v>
      </c>
    </row>
    <row r="292" spans="2:72" ht="14.45">
      <c r="B292" s="110">
        <v>40599</v>
      </c>
      <c r="C292" s="106">
        <v>1319.9</v>
      </c>
      <c r="D292" s="106">
        <v>1307.3</v>
      </c>
      <c r="E292" s="106">
        <v>1320.6</v>
      </c>
      <c r="F292" s="106">
        <v>1307.3</v>
      </c>
      <c r="G292" s="28"/>
      <c r="H292" s="107">
        <v>1.06E-2</v>
      </c>
      <c r="K292" s="110">
        <v>40598</v>
      </c>
      <c r="L292" s="106">
        <v>5262.7</v>
      </c>
      <c r="M292" s="106">
        <v>5408.75</v>
      </c>
      <c r="N292" s="106">
        <v>5423.4</v>
      </c>
      <c r="O292" s="106">
        <v>5242.5</v>
      </c>
      <c r="P292" s="28" t="s">
        <v>2902</v>
      </c>
      <c r="Q292" s="107">
        <v>-3.2099999999999997E-2</v>
      </c>
      <c r="T292" s="110">
        <v>40584</v>
      </c>
      <c r="U292" s="28">
        <v>45.655000000000001</v>
      </c>
      <c r="V292">
        <v>45.49</v>
      </c>
      <c r="W292">
        <v>45.765000000000001</v>
      </c>
      <c r="X292">
        <v>45.295000000000002</v>
      </c>
      <c r="Y292" s="19">
        <v>3.0000000000000001E-3</v>
      </c>
      <c r="AB292" s="110">
        <f t="shared" si="68"/>
        <v>40598</v>
      </c>
      <c r="AC292" s="108">
        <f t="shared" si="66"/>
        <v>5262.7</v>
      </c>
      <c r="AD292" s="28">
        <f t="shared" si="67"/>
        <v>45.43</v>
      </c>
      <c r="AE292" s="28">
        <f t="shared" si="61"/>
        <v>115.84195465551397</v>
      </c>
      <c r="AF292" s="31">
        <f t="shared" si="62"/>
        <v>-3.9577125645660183E-2</v>
      </c>
      <c r="AJ292" s="110">
        <f t="shared" si="65"/>
        <v>40610</v>
      </c>
      <c r="AK292" s="31">
        <f t="shared" si="63"/>
        <v>8.8999999999999999E-3</v>
      </c>
      <c r="AL292" s="115">
        <f t="shared" si="64"/>
        <v>9.6549492701558659E-3</v>
      </c>
      <c r="AM292" s="100"/>
      <c r="BR292" s="18">
        <f t="shared" si="58"/>
        <v>40599</v>
      </c>
      <c r="BS292" s="6">
        <f t="shared" si="59"/>
        <v>1.06E-2</v>
      </c>
      <c r="BT292" s="6">
        <f t="shared" si="60"/>
        <v>7.7999999999999996E-3</v>
      </c>
    </row>
    <row r="293" spans="2:72" ht="14.45">
      <c r="B293" s="110">
        <v>40602</v>
      </c>
      <c r="C293" s="106">
        <v>1327.2</v>
      </c>
      <c r="D293" s="106">
        <v>1321.6</v>
      </c>
      <c r="E293" s="106">
        <v>1329.4</v>
      </c>
      <c r="F293" s="106">
        <v>1320.5</v>
      </c>
      <c r="G293" s="28"/>
      <c r="H293" s="107">
        <v>5.4999999999999997E-3</v>
      </c>
      <c r="K293" s="110">
        <v>40599</v>
      </c>
      <c r="L293" s="106">
        <v>5303.55</v>
      </c>
      <c r="M293" s="106">
        <v>5321.05</v>
      </c>
      <c r="N293" s="106">
        <v>5338.2</v>
      </c>
      <c r="O293" s="106">
        <v>5232.75</v>
      </c>
      <c r="P293" s="28" t="s">
        <v>2903</v>
      </c>
      <c r="Q293" s="107">
        <v>7.7999999999999996E-3</v>
      </c>
      <c r="T293" s="110">
        <v>40585</v>
      </c>
      <c r="U293" s="28">
        <v>45.615000000000002</v>
      </c>
      <c r="V293">
        <v>45.74</v>
      </c>
      <c r="W293">
        <v>45.795000000000002</v>
      </c>
      <c r="X293">
        <v>45.534999999999997</v>
      </c>
      <c r="Y293" s="19">
        <v>-8.9999999999999998E-4</v>
      </c>
      <c r="AB293" s="110">
        <f t="shared" si="68"/>
        <v>40599</v>
      </c>
      <c r="AC293" s="108">
        <f t="shared" si="66"/>
        <v>5303.55</v>
      </c>
      <c r="AD293" s="28">
        <f t="shared" si="67"/>
        <v>45.274999999999999</v>
      </c>
      <c r="AE293" s="28">
        <f t="shared" si="61"/>
        <v>117.1408061844285</v>
      </c>
      <c r="AF293" s="31">
        <f t="shared" si="62"/>
        <v>1.1212272209813801E-2</v>
      </c>
      <c r="AJ293" s="110">
        <f t="shared" si="65"/>
        <v>40611</v>
      </c>
      <c r="AK293" s="31">
        <f t="shared" si="63"/>
        <v>-1.4E-3</v>
      </c>
      <c r="AL293" s="115">
        <f t="shared" si="64"/>
        <v>4.7479075639902391E-3</v>
      </c>
      <c r="AM293" s="100"/>
      <c r="BR293" s="18">
        <f t="shared" si="58"/>
        <v>40602</v>
      </c>
      <c r="BS293" s="6">
        <f t="shared" si="59"/>
        <v>5.4999999999999997E-3</v>
      </c>
      <c r="BT293" s="6">
        <f t="shared" si="60"/>
        <v>5.5999999999999999E-3</v>
      </c>
    </row>
    <row r="294" spans="2:72" ht="14.45">
      <c r="B294" s="110">
        <v>40603</v>
      </c>
      <c r="C294" s="106">
        <v>1306.3</v>
      </c>
      <c r="D294" s="106">
        <v>1328.6</v>
      </c>
      <c r="E294" s="106">
        <v>1332.1</v>
      </c>
      <c r="F294" s="106">
        <v>1306.0999999999999</v>
      </c>
      <c r="G294" s="28"/>
      <c r="H294" s="107">
        <v>-1.5699999999999999E-2</v>
      </c>
      <c r="K294" s="110">
        <v>40602</v>
      </c>
      <c r="L294" s="106">
        <v>5333.25</v>
      </c>
      <c r="M294" s="106">
        <v>5330.15</v>
      </c>
      <c r="N294" s="106">
        <v>5477</v>
      </c>
      <c r="O294" s="106">
        <v>5308.6</v>
      </c>
      <c r="P294" s="28" t="s">
        <v>2904</v>
      </c>
      <c r="Q294" s="107">
        <v>5.5999999999999999E-3</v>
      </c>
      <c r="T294" s="110">
        <v>40588</v>
      </c>
      <c r="U294" s="28">
        <v>45.43</v>
      </c>
      <c r="V294">
        <v>45.49</v>
      </c>
      <c r="W294">
        <v>45.61</v>
      </c>
      <c r="X294">
        <v>45.43</v>
      </c>
      <c r="Y294" s="19">
        <v>-4.1000000000000003E-3</v>
      </c>
      <c r="AB294" s="110">
        <f t="shared" si="68"/>
        <v>40602</v>
      </c>
      <c r="AC294" s="108">
        <f t="shared" si="66"/>
        <v>5333.25</v>
      </c>
      <c r="AD294" s="28">
        <f t="shared" si="67"/>
        <v>45.265000000000001</v>
      </c>
      <c r="AE294" s="28">
        <f t="shared" si="61"/>
        <v>117.82282116425495</v>
      </c>
      <c r="AF294" s="31">
        <f t="shared" si="62"/>
        <v>5.8221810318828116E-3</v>
      </c>
      <c r="AJ294" s="110">
        <f t="shared" si="65"/>
        <v>40612</v>
      </c>
      <c r="AK294" s="31">
        <f t="shared" si="63"/>
        <v>-1.89E-2</v>
      </c>
      <c r="AL294" s="115">
        <f t="shared" si="64"/>
        <v>-1.1460333121148913E-2</v>
      </c>
      <c r="AM294" s="100"/>
      <c r="BR294" s="18">
        <f t="shared" si="58"/>
        <v>40603</v>
      </c>
      <c r="BS294" s="6">
        <f t="shared" si="59"/>
        <v>-1.5699999999999999E-2</v>
      </c>
      <c r="BT294" s="6">
        <f t="shared" si="60"/>
        <v>3.5400000000000001E-2</v>
      </c>
    </row>
    <row r="295" spans="2:72" ht="14.45">
      <c r="B295" s="110">
        <v>40604</v>
      </c>
      <c r="C295" s="106">
        <v>1308.4000000000001</v>
      </c>
      <c r="D295" s="106">
        <v>1305.5</v>
      </c>
      <c r="E295" s="106">
        <v>1314.2</v>
      </c>
      <c r="F295" s="106">
        <v>1302.5999999999999</v>
      </c>
      <c r="G295" s="28"/>
      <c r="H295" s="107">
        <v>1.6000000000000001E-3</v>
      </c>
      <c r="K295" s="110">
        <v>40603</v>
      </c>
      <c r="L295" s="106">
        <v>5522.3</v>
      </c>
      <c r="M295" s="106">
        <v>5382</v>
      </c>
      <c r="N295" s="106">
        <v>5533.05</v>
      </c>
      <c r="O295" s="106">
        <v>5373.55</v>
      </c>
      <c r="P295" s="28" t="s">
        <v>2905</v>
      </c>
      <c r="Q295" s="107">
        <v>3.5400000000000001E-2</v>
      </c>
      <c r="T295" s="110">
        <v>40589</v>
      </c>
      <c r="U295" s="28">
        <v>45.505000000000003</v>
      </c>
      <c r="V295">
        <v>45.414999999999999</v>
      </c>
      <c r="W295">
        <v>45.555</v>
      </c>
      <c r="X295">
        <v>45.375</v>
      </c>
      <c r="Y295" s="19">
        <v>1.6999999999999999E-3</v>
      </c>
      <c r="AB295" s="110">
        <f t="shared" si="68"/>
        <v>40603</v>
      </c>
      <c r="AC295" s="108">
        <f t="shared" si="66"/>
        <v>5522.3</v>
      </c>
      <c r="AD295" s="28">
        <f t="shared" si="67"/>
        <v>44.854999999999997</v>
      </c>
      <c r="AE295" s="28">
        <f t="shared" si="61"/>
        <v>123.11447999108239</v>
      </c>
      <c r="AF295" s="31">
        <f t="shared" si="62"/>
        <v>4.4912002399352113E-2</v>
      </c>
      <c r="AJ295" s="110">
        <f t="shared" si="65"/>
        <v>40613</v>
      </c>
      <c r="AK295" s="31">
        <f t="shared" si="63"/>
        <v>7.1000000000000004E-3</v>
      </c>
      <c r="AL295" s="115">
        <f t="shared" si="64"/>
        <v>-7.809691210630354E-3</v>
      </c>
      <c r="AM295" s="100"/>
      <c r="BR295" s="18" t="e">
        <f t="shared" si="58"/>
        <v>#N/A</v>
      </c>
      <c r="BS295" s="6">
        <f t="shared" si="59"/>
        <v>0</v>
      </c>
      <c r="BT295" s="6">
        <f t="shared" si="60"/>
        <v>0</v>
      </c>
    </row>
    <row r="296" spans="2:72" ht="14.45">
      <c r="B296" s="110">
        <v>40605</v>
      </c>
      <c r="C296" s="106">
        <v>1331</v>
      </c>
      <c r="D296" s="106">
        <v>1312.4</v>
      </c>
      <c r="E296" s="106">
        <v>1332.3</v>
      </c>
      <c r="F296" s="106">
        <v>1312.4</v>
      </c>
      <c r="G296" s="28"/>
      <c r="H296" s="107">
        <v>1.7299999999999999E-2</v>
      </c>
      <c r="K296" s="110">
        <v>40605</v>
      </c>
      <c r="L296" s="106">
        <v>5536.2</v>
      </c>
      <c r="M296" s="106">
        <v>5478.45</v>
      </c>
      <c r="N296" s="106">
        <v>5570.75</v>
      </c>
      <c r="O296" s="106">
        <v>5468.25</v>
      </c>
      <c r="P296" s="28" t="s">
        <v>2906</v>
      </c>
      <c r="Q296" s="107">
        <v>2.5000000000000001E-3</v>
      </c>
      <c r="T296" s="110">
        <v>40590</v>
      </c>
      <c r="U296" s="28">
        <v>45.405000000000001</v>
      </c>
      <c r="V296">
        <v>45.534999999999997</v>
      </c>
      <c r="W296">
        <v>45.534999999999997</v>
      </c>
      <c r="X296">
        <v>45.344999999999999</v>
      </c>
      <c r="Y296" s="19">
        <v>-2.2000000000000001E-3</v>
      </c>
      <c r="AB296" s="110">
        <f t="shared" si="68"/>
        <v>40605</v>
      </c>
      <c r="AC296" s="108">
        <f t="shared" si="66"/>
        <v>5536.2</v>
      </c>
      <c r="AD296" s="28">
        <f t="shared" si="67"/>
        <v>44.875</v>
      </c>
      <c r="AE296" s="28">
        <f t="shared" si="61"/>
        <v>123.36935933147632</v>
      </c>
      <c r="AF296" s="31">
        <f t="shared" si="62"/>
        <v>2.0702629001267958E-3</v>
      </c>
      <c r="AJ296" s="110">
        <f t="shared" si="65"/>
        <v>40616</v>
      </c>
      <c r="AK296" s="31">
        <f t="shared" si="63"/>
        <v>-6.1000000000000004E-3</v>
      </c>
      <c r="AL296" s="115">
        <f t="shared" si="64"/>
        <v>1.5914875085489832E-2</v>
      </c>
      <c r="AM296" s="100"/>
      <c r="BR296" s="18">
        <f t="shared" si="58"/>
        <v>40605</v>
      </c>
      <c r="BS296" s="6">
        <f t="shared" si="59"/>
        <v>1.7299999999999999E-2</v>
      </c>
      <c r="BT296" s="6">
        <f t="shared" si="60"/>
        <v>2.5000000000000001E-3</v>
      </c>
    </row>
    <row r="297" spans="2:72" ht="14.45">
      <c r="B297" s="110">
        <v>40606</v>
      </c>
      <c r="C297" s="106">
        <v>1321.2</v>
      </c>
      <c r="D297" s="106">
        <v>1330.7</v>
      </c>
      <c r="E297" s="106">
        <v>1331.1</v>
      </c>
      <c r="F297" s="106">
        <v>1312.6</v>
      </c>
      <c r="G297" s="28"/>
      <c r="H297" s="107">
        <v>-7.4000000000000003E-3</v>
      </c>
      <c r="K297" s="110">
        <v>40606</v>
      </c>
      <c r="L297" s="106">
        <v>5538.75</v>
      </c>
      <c r="M297" s="106">
        <v>5586.2</v>
      </c>
      <c r="N297" s="106">
        <v>5608.2</v>
      </c>
      <c r="O297" s="106">
        <v>5524.1</v>
      </c>
      <c r="P297" s="28" t="s">
        <v>2907</v>
      </c>
      <c r="Q297" s="107">
        <v>5.0000000000000001E-4</v>
      </c>
      <c r="T297" s="110">
        <v>40591</v>
      </c>
      <c r="U297" s="28">
        <v>45.265000000000001</v>
      </c>
      <c r="V297">
        <v>45.534999999999997</v>
      </c>
      <c r="W297">
        <v>45.534999999999997</v>
      </c>
      <c r="X297">
        <v>45.265000000000001</v>
      </c>
      <c r="Y297" s="19">
        <v>-3.0999999999999999E-3</v>
      </c>
      <c r="AB297" s="110">
        <f t="shared" si="68"/>
        <v>40606</v>
      </c>
      <c r="AC297" s="108">
        <f t="shared" si="66"/>
        <v>5538.75</v>
      </c>
      <c r="AD297" s="28">
        <f t="shared" si="67"/>
        <v>44.91</v>
      </c>
      <c r="AE297" s="28">
        <f t="shared" si="61"/>
        <v>123.32999331997328</v>
      </c>
      <c r="AF297" s="31">
        <f t="shared" si="62"/>
        <v>-3.1909066980939649E-4</v>
      </c>
      <c r="AJ297" s="110">
        <f t="shared" si="65"/>
        <v>40617</v>
      </c>
      <c r="AK297" s="31">
        <f t="shared" si="63"/>
        <v>-1.12E-2</v>
      </c>
      <c r="AL297" s="115">
        <f t="shared" si="64"/>
        <v>-1.7086972979275972E-2</v>
      </c>
      <c r="AM297" s="100"/>
      <c r="BR297" s="18">
        <f t="shared" si="58"/>
        <v>40606</v>
      </c>
      <c r="BS297" s="6">
        <f t="shared" si="59"/>
        <v>-7.4000000000000003E-3</v>
      </c>
      <c r="BT297" s="6">
        <f t="shared" si="60"/>
        <v>5.0000000000000001E-4</v>
      </c>
    </row>
    <row r="298" spans="2:72" ht="14.45">
      <c r="B298" s="110">
        <v>40609</v>
      </c>
      <c r="C298" s="106">
        <v>1310.0999999999999</v>
      </c>
      <c r="D298" s="106">
        <v>1322.7</v>
      </c>
      <c r="E298" s="106">
        <v>1327.7</v>
      </c>
      <c r="F298" s="106">
        <v>1304</v>
      </c>
      <c r="G298" s="28"/>
      <c r="H298" s="107">
        <v>-8.3999999999999995E-3</v>
      </c>
      <c r="K298" s="110">
        <v>40609</v>
      </c>
      <c r="L298" s="106">
        <v>5463.15</v>
      </c>
      <c r="M298" s="106">
        <v>5490.05</v>
      </c>
      <c r="N298" s="106">
        <v>5491.25</v>
      </c>
      <c r="O298" s="106">
        <v>5408.45</v>
      </c>
      <c r="P298" s="28" t="s">
        <v>2908</v>
      </c>
      <c r="Q298" s="107">
        <v>-1.3599999999999999E-2</v>
      </c>
      <c r="T298" s="110">
        <v>40592</v>
      </c>
      <c r="U298" s="28">
        <v>45.115000000000002</v>
      </c>
      <c r="V298">
        <v>45.35</v>
      </c>
      <c r="W298">
        <v>45.35</v>
      </c>
      <c r="X298">
        <v>45.134999999999998</v>
      </c>
      <c r="Y298" s="19">
        <v>-3.3E-3</v>
      </c>
      <c r="AB298" s="110">
        <f t="shared" si="68"/>
        <v>40609</v>
      </c>
      <c r="AC298" s="108">
        <f t="shared" si="66"/>
        <v>5463.15</v>
      </c>
      <c r="AD298" s="28">
        <f t="shared" si="67"/>
        <v>44.994999999999997</v>
      </c>
      <c r="AE298" s="28">
        <f t="shared" si="61"/>
        <v>121.41682409156573</v>
      </c>
      <c r="AF298" s="31">
        <f t="shared" si="62"/>
        <v>-1.551260303277513E-2</v>
      </c>
      <c r="AJ298" s="110">
        <f t="shared" si="65"/>
        <v>40618</v>
      </c>
      <c r="AK298" s="31">
        <f t="shared" si="63"/>
        <v>-1.95E-2</v>
      </c>
      <c r="AL298" s="115">
        <f t="shared" si="64"/>
        <v>1.2630071497148121E-2</v>
      </c>
      <c r="AM298" s="100"/>
      <c r="BR298" s="18">
        <f t="shared" si="58"/>
        <v>40609</v>
      </c>
      <c r="BS298" s="6">
        <f t="shared" si="59"/>
        <v>-8.3999999999999995E-3</v>
      </c>
      <c r="BT298" s="6">
        <f t="shared" si="60"/>
        <v>-1.3599999999999999E-2</v>
      </c>
    </row>
    <row r="299" spans="2:72" ht="14.45">
      <c r="B299" s="110">
        <v>40610</v>
      </c>
      <c r="C299" s="106">
        <v>1321.8</v>
      </c>
      <c r="D299" s="106">
        <v>1311</v>
      </c>
      <c r="E299" s="106">
        <v>1325.7</v>
      </c>
      <c r="F299" s="106">
        <v>1306.9000000000001</v>
      </c>
      <c r="G299" s="28"/>
      <c r="H299" s="107">
        <v>8.8999999999999999E-3</v>
      </c>
      <c r="K299" s="110">
        <v>40610</v>
      </c>
      <c r="L299" s="106">
        <v>5520.8</v>
      </c>
      <c r="M299" s="106">
        <v>5466.1</v>
      </c>
      <c r="N299" s="106">
        <v>5530.55</v>
      </c>
      <c r="O299" s="106">
        <v>5464.75</v>
      </c>
      <c r="P299" s="28" t="s">
        <v>2909</v>
      </c>
      <c r="Q299" s="107">
        <v>1.06E-2</v>
      </c>
      <c r="T299" s="110">
        <v>40595</v>
      </c>
      <c r="U299" s="28">
        <v>44.945</v>
      </c>
      <c r="V299">
        <v>45.075000000000003</v>
      </c>
      <c r="W299">
        <v>45.204999999999998</v>
      </c>
      <c r="X299">
        <v>44.924999999999997</v>
      </c>
      <c r="Y299" s="19">
        <v>-3.8E-3</v>
      </c>
      <c r="AB299" s="110">
        <f t="shared" si="68"/>
        <v>40610</v>
      </c>
      <c r="AC299" s="108">
        <f t="shared" si="66"/>
        <v>5520.8</v>
      </c>
      <c r="AD299" s="28">
        <f t="shared" si="67"/>
        <v>45.034999999999997</v>
      </c>
      <c r="AE299" s="28">
        <f t="shared" si="61"/>
        <v>122.58909736871324</v>
      </c>
      <c r="AF299" s="31">
        <f t="shared" si="62"/>
        <v>9.6549492701558659E-3</v>
      </c>
      <c r="AJ299" s="110">
        <f t="shared" si="65"/>
        <v>40619</v>
      </c>
      <c r="AK299" s="31">
        <f t="shared" si="63"/>
        <v>1.34E-2</v>
      </c>
      <c r="AL299" s="115">
        <f t="shared" si="64"/>
        <v>-1.2688341407109505E-2</v>
      </c>
      <c r="AM299" s="100"/>
      <c r="BR299" s="18">
        <f t="shared" si="58"/>
        <v>40610</v>
      </c>
      <c r="BS299" s="6">
        <f t="shared" si="59"/>
        <v>8.8999999999999999E-3</v>
      </c>
      <c r="BT299" s="6">
        <f t="shared" si="60"/>
        <v>1.06E-2</v>
      </c>
    </row>
    <row r="300" spans="2:72" ht="14.45">
      <c r="B300" s="110">
        <v>40611</v>
      </c>
      <c r="C300" s="106">
        <v>1320</v>
      </c>
      <c r="D300" s="106">
        <v>1319.9</v>
      </c>
      <c r="E300" s="106">
        <v>1323.2</v>
      </c>
      <c r="F300" s="106">
        <v>1312.3</v>
      </c>
      <c r="G300" s="28"/>
      <c r="H300" s="107">
        <v>-1.4E-3</v>
      </c>
      <c r="K300" s="110">
        <v>40611</v>
      </c>
      <c r="L300" s="106">
        <v>5531</v>
      </c>
      <c r="M300" s="106">
        <v>5542.4</v>
      </c>
      <c r="N300" s="106">
        <v>5563.3</v>
      </c>
      <c r="O300" s="106">
        <v>5477.45</v>
      </c>
      <c r="P300" s="28" t="s">
        <v>2910</v>
      </c>
      <c r="Q300" s="107">
        <v>1.8E-3</v>
      </c>
      <c r="T300" s="110">
        <v>40596</v>
      </c>
      <c r="U300" s="28">
        <v>45.174999999999997</v>
      </c>
      <c r="V300">
        <v>45</v>
      </c>
      <c r="W300">
        <v>45.354999999999997</v>
      </c>
      <c r="X300">
        <v>44.875</v>
      </c>
      <c r="Y300" s="19">
        <v>5.1000000000000004E-3</v>
      </c>
      <c r="AB300" s="110">
        <f t="shared" si="68"/>
        <v>40611</v>
      </c>
      <c r="AC300" s="108">
        <f t="shared" si="66"/>
        <v>5531</v>
      </c>
      <c r="AD300" s="28">
        <f t="shared" si="67"/>
        <v>44.905000000000001</v>
      </c>
      <c r="AE300" s="28">
        <f t="shared" si="61"/>
        <v>123.17113907137289</v>
      </c>
      <c r="AF300" s="31">
        <f t="shared" si="62"/>
        <v>4.7479075639902391E-3</v>
      </c>
      <c r="AJ300" s="110">
        <f t="shared" si="65"/>
        <v>40620</v>
      </c>
      <c r="AK300" s="31">
        <f t="shared" si="63"/>
        <v>4.3E-3</v>
      </c>
      <c r="AL300" s="115">
        <f t="shared" si="64"/>
        <v>-1.0215547955719773E-2</v>
      </c>
      <c r="AM300" s="100"/>
      <c r="BR300" s="18">
        <f t="shared" si="58"/>
        <v>40611</v>
      </c>
      <c r="BS300" s="6">
        <f t="shared" si="59"/>
        <v>-1.4E-3</v>
      </c>
      <c r="BT300" s="6">
        <f t="shared" si="60"/>
        <v>1.8E-3</v>
      </c>
    </row>
    <row r="301" spans="2:72" ht="14.45">
      <c r="B301" s="110">
        <v>40612</v>
      </c>
      <c r="C301" s="106">
        <v>1295.0999999999999</v>
      </c>
      <c r="D301" s="106">
        <v>1315.7</v>
      </c>
      <c r="E301" s="106">
        <v>1315.7</v>
      </c>
      <c r="F301" s="106">
        <v>1294.2</v>
      </c>
      <c r="G301" s="28"/>
      <c r="H301" s="107">
        <v>-1.89E-2</v>
      </c>
      <c r="K301" s="110">
        <v>40612</v>
      </c>
      <c r="L301" s="106">
        <v>5494.4</v>
      </c>
      <c r="M301" s="106">
        <v>5516.1</v>
      </c>
      <c r="N301" s="106">
        <v>5516.3</v>
      </c>
      <c r="O301" s="106">
        <v>5468.45</v>
      </c>
      <c r="P301" s="28" t="s">
        <v>2911</v>
      </c>
      <c r="Q301" s="107">
        <v>-6.6E-3</v>
      </c>
      <c r="T301" s="110">
        <v>40597</v>
      </c>
      <c r="U301" s="28">
        <v>45.08</v>
      </c>
      <c r="V301">
        <v>45.28</v>
      </c>
      <c r="W301">
        <v>45.31</v>
      </c>
      <c r="X301">
        <v>45.03</v>
      </c>
      <c r="Y301" s="19">
        <v>-2.0999999999999999E-3</v>
      </c>
      <c r="AB301" s="110">
        <f t="shared" si="68"/>
        <v>40612</v>
      </c>
      <c r="AC301" s="108">
        <f t="shared" si="66"/>
        <v>5494.4</v>
      </c>
      <c r="AD301" s="28">
        <f t="shared" si="67"/>
        <v>45.125</v>
      </c>
      <c r="AE301" s="28">
        <f t="shared" si="61"/>
        <v>121.7595567867036</v>
      </c>
      <c r="AF301" s="31">
        <f t="shared" si="62"/>
        <v>-1.1460333121148913E-2</v>
      </c>
      <c r="AJ301" s="110">
        <f t="shared" si="65"/>
        <v>40623</v>
      </c>
      <c r="AK301" s="31">
        <f t="shared" si="63"/>
        <v>1.4999999999999999E-2</v>
      </c>
      <c r="AL301" s="115">
        <f t="shared" si="64"/>
        <v>-1.2217655826153306E-3</v>
      </c>
      <c r="AM301" s="100"/>
      <c r="BR301" s="18">
        <f t="shared" si="58"/>
        <v>40612</v>
      </c>
      <c r="BS301" s="6">
        <f t="shared" si="59"/>
        <v>-1.89E-2</v>
      </c>
      <c r="BT301" s="6">
        <f t="shared" si="60"/>
        <v>-6.6E-3</v>
      </c>
    </row>
    <row r="302" spans="2:72" ht="14.45">
      <c r="B302" s="110">
        <v>40613</v>
      </c>
      <c r="C302" s="106">
        <v>1304.3</v>
      </c>
      <c r="D302" s="106">
        <v>1293.4000000000001</v>
      </c>
      <c r="E302" s="106">
        <v>1308.3</v>
      </c>
      <c r="F302" s="106">
        <v>1292</v>
      </c>
      <c r="G302" s="28"/>
      <c r="H302" s="107">
        <v>7.1000000000000004E-3</v>
      </c>
      <c r="K302" s="110">
        <v>40613</v>
      </c>
      <c r="L302" s="106">
        <v>5445.45</v>
      </c>
      <c r="M302" s="106">
        <v>5456.15</v>
      </c>
      <c r="N302" s="106">
        <v>5502.7</v>
      </c>
      <c r="O302" s="106">
        <v>5411.55</v>
      </c>
      <c r="P302" s="28" t="s">
        <v>2912</v>
      </c>
      <c r="Q302" s="107">
        <v>-8.8999999999999999E-3</v>
      </c>
      <c r="T302" s="110">
        <v>40598</v>
      </c>
      <c r="U302" s="28">
        <v>45.43</v>
      </c>
      <c r="V302">
        <v>45.145000000000003</v>
      </c>
      <c r="W302">
        <v>45.512999999999998</v>
      </c>
      <c r="X302">
        <v>44.96</v>
      </c>
      <c r="Y302" s="19">
        <v>7.7999999999999996E-3</v>
      </c>
      <c r="AB302" s="110">
        <f t="shared" si="68"/>
        <v>40613</v>
      </c>
      <c r="AC302" s="108">
        <f t="shared" si="66"/>
        <v>5445.45</v>
      </c>
      <c r="AD302" s="28">
        <f t="shared" si="67"/>
        <v>45.075000000000003</v>
      </c>
      <c r="AE302" s="28">
        <f t="shared" si="61"/>
        <v>120.80865224625623</v>
      </c>
      <c r="AF302" s="31">
        <f t="shared" si="62"/>
        <v>-7.809691210630354E-3</v>
      </c>
      <c r="AJ302" s="110">
        <f t="shared" si="65"/>
        <v>40624</v>
      </c>
      <c r="AK302" s="31">
        <f t="shared" si="63"/>
        <v>-3.5000000000000001E-3</v>
      </c>
      <c r="AL302" s="115">
        <f t="shared" si="64"/>
        <v>1.1850905938265877E-2</v>
      </c>
      <c r="AM302" s="100"/>
      <c r="BR302" s="18">
        <f t="shared" si="58"/>
        <v>40613</v>
      </c>
      <c r="BS302" s="6">
        <f t="shared" si="59"/>
        <v>7.1000000000000004E-3</v>
      </c>
      <c r="BT302" s="6">
        <f t="shared" si="60"/>
        <v>-8.8999999999999999E-3</v>
      </c>
    </row>
    <row r="303" spans="2:72" ht="14.45">
      <c r="B303" s="110">
        <v>40616</v>
      </c>
      <c r="C303" s="106">
        <v>1296.4000000000001</v>
      </c>
      <c r="D303" s="106">
        <v>1301.2</v>
      </c>
      <c r="E303" s="106">
        <v>1301.2</v>
      </c>
      <c r="F303" s="106">
        <v>1286.4000000000001</v>
      </c>
      <c r="G303" s="28"/>
      <c r="H303" s="107">
        <v>-6.1000000000000004E-3</v>
      </c>
      <c r="K303" s="110">
        <v>40616</v>
      </c>
      <c r="L303" s="106">
        <v>5531.5</v>
      </c>
      <c r="M303" s="106">
        <v>5436.5</v>
      </c>
      <c r="N303" s="106">
        <v>5537.3</v>
      </c>
      <c r="O303" s="106">
        <v>5434.25</v>
      </c>
      <c r="P303" s="28" t="s">
        <v>2913</v>
      </c>
      <c r="Q303" s="107">
        <v>1.5800000000000002E-2</v>
      </c>
      <c r="T303" s="110">
        <v>40599</v>
      </c>
      <c r="U303" s="28">
        <v>45.274999999999999</v>
      </c>
      <c r="V303">
        <v>45.494999999999997</v>
      </c>
      <c r="W303">
        <v>45.494999999999997</v>
      </c>
      <c r="X303">
        <v>45.274999999999999</v>
      </c>
      <c r="Y303" s="19">
        <v>-3.3999999999999998E-3</v>
      </c>
      <c r="AB303" s="110">
        <f t="shared" si="68"/>
        <v>40616</v>
      </c>
      <c r="AC303" s="108">
        <f t="shared" si="66"/>
        <v>5531.5</v>
      </c>
      <c r="AD303" s="28">
        <f t="shared" si="67"/>
        <v>45.07</v>
      </c>
      <c r="AE303" s="28">
        <f t="shared" si="61"/>
        <v>122.73130685600178</v>
      </c>
      <c r="AF303" s="31">
        <f t="shared" si="62"/>
        <v>1.5914875085489832E-2</v>
      </c>
      <c r="AJ303" s="110">
        <f t="shared" si="65"/>
        <v>40625</v>
      </c>
      <c r="AK303" s="31">
        <f t="shared" si="63"/>
        <v>2.8999999999999998E-3</v>
      </c>
      <c r="AL303" s="115">
        <f t="shared" si="64"/>
        <v>1.4185859825016189E-2</v>
      </c>
      <c r="AM303" s="100"/>
      <c r="BR303" s="18">
        <f t="shared" si="58"/>
        <v>40616</v>
      </c>
      <c r="BS303" s="6">
        <f t="shared" si="59"/>
        <v>-6.1000000000000004E-3</v>
      </c>
      <c r="BT303" s="6">
        <f t="shared" si="60"/>
        <v>1.5800000000000002E-2</v>
      </c>
    </row>
    <row r="304" spans="2:72" ht="14.45">
      <c r="B304" s="110">
        <v>40617</v>
      </c>
      <c r="C304" s="106">
        <v>1281.9000000000001</v>
      </c>
      <c r="D304" s="106">
        <v>1288.5</v>
      </c>
      <c r="E304" s="106">
        <v>1288.5</v>
      </c>
      <c r="F304" s="106">
        <v>1261.0999999999999</v>
      </c>
      <c r="G304" s="28"/>
      <c r="H304" s="107">
        <v>-1.12E-2</v>
      </c>
      <c r="K304" s="110">
        <v>40617</v>
      </c>
      <c r="L304" s="106">
        <v>5449.65</v>
      </c>
      <c r="M304" s="106">
        <v>5420</v>
      </c>
      <c r="N304" s="106">
        <v>5497.85</v>
      </c>
      <c r="O304" s="106">
        <v>5373.65</v>
      </c>
      <c r="P304" s="28" t="s">
        <v>2914</v>
      </c>
      <c r="Q304" s="107">
        <v>-1.4800000000000001E-2</v>
      </c>
      <c r="T304" s="110">
        <v>40602</v>
      </c>
      <c r="U304" s="28">
        <v>45.265000000000001</v>
      </c>
      <c r="V304">
        <v>45.225000000000001</v>
      </c>
      <c r="W304">
        <v>45.314999999999998</v>
      </c>
      <c r="X304">
        <v>45.18</v>
      </c>
      <c r="Y304" s="19">
        <v>-2.0000000000000001E-4</v>
      </c>
      <c r="AB304" s="110">
        <f t="shared" si="68"/>
        <v>40617</v>
      </c>
      <c r="AC304" s="108">
        <f t="shared" si="66"/>
        <v>5449.65</v>
      </c>
      <c r="AD304" s="28">
        <f t="shared" si="67"/>
        <v>45.174999999999997</v>
      </c>
      <c r="AE304" s="28">
        <f t="shared" si="61"/>
        <v>120.63420033204206</v>
      </c>
      <c r="AF304" s="31">
        <f t="shared" si="62"/>
        <v>-1.7086972979275972E-2</v>
      </c>
      <c r="AJ304" s="110">
        <f t="shared" si="65"/>
        <v>40626</v>
      </c>
      <c r="AK304" s="31">
        <f t="shared" si="63"/>
        <v>9.4000000000000004E-3</v>
      </c>
      <c r="AL304" s="115">
        <f t="shared" si="64"/>
        <v>1.0285199993352645E-2</v>
      </c>
      <c r="AM304" s="100"/>
      <c r="BR304" s="18">
        <f t="shared" si="58"/>
        <v>40617</v>
      </c>
      <c r="BS304" s="6">
        <f t="shared" si="59"/>
        <v>-1.12E-2</v>
      </c>
      <c r="BT304" s="6">
        <f t="shared" si="60"/>
        <v>-1.4800000000000001E-2</v>
      </c>
    </row>
    <row r="305" spans="2:72" ht="14.45">
      <c r="B305" s="110">
        <v>40618</v>
      </c>
      <c r="C305" s="106">
        <v>1256.9000000000001</v>
      </c>
      <c r="D305" s="106">
        <v>1279.5</v>
      </c>
      <c r="E305" s="106">
        <v>1280.9000000000001</v>
      </c>
      <c r="F305" s="106">
        <v>1249</v>
      </c>
      <c r="G305" s="28"/>
      <c r="H305" s="107">
        <v>-1.95E-2</v>
      </c>
      <c r="K305" s="110">
        <v>40618</v>
      </c>
      <c r="L305" s="106">
        <v>5511.15</v>
      </c>
      <c r="M305" s="106">
        <v>5475.95</v>
      </c>
      <c r="N305" s="106">
        <v>5535.1</v>
      </c>
      <c r="O305" s="106">
        <v>5475.95</v>
      </c>
      <c r="P305" s="28" t="s">
        <v>2915</v>
      </c>
      <c r="Q305" s="107">
        <v>1.1299999999999999E-2</v>
      </c>
      <c r="T305" s="110">
        <v>40603</v>
      </c>
      <c r="U305" s="28">
        <v>44.854999999999997</v>
      </c>
      <c r="V305">
        <v>45.284999999999997</v>
      </c>
      <c r="W305">
        <v>45.284999999999997</v>
      </c>
      <c r="X305">
        <v>44.844999999999999</v>
      </c>
      <c r="Y305" s="19">
        <v>-9.1000000000000004E-3</v>
      </c>
      <c r="AB305" s="110">
        <f t="shared" si="68"/>
        <v>40618</v>
      </c>
      <c r="AC305" s="108">
        <f t="shared" si="66"/>
        <v>5511.15</v>
      </c>
      <c r="AD305" s="28">
        <f t="shared" si="67"/>
        <v>45.115000000000002</v>
      </c>
      <c r="AE305" s="28">
        <f t="shared" si="61"/>
        <v>122.15781890723704</v>
      </c>
      <c r="AF305" s="31">
        <f t="shared" si="62"/>
        <v>1.2630071497148121E-2</v>
      </c>
      <c r="AJ305" s="110">
        <f t="shared" si="65"/>
        <v>40627</v>
      </c>
      <c r="AK305" s="31">
        <f t="shared" si="63"/>
        <v>3.0999999999999999E-3</v>
      </c>
      <c r="AL305" s="115">
        <f t="shared" si="64"/>
        <v>2.318840101566888E-2</v>
      </c>
      <c r="AM305" s="100"/>
      <c r="BR305" s="18">
        <f t="shared" si="58"/>
        <v>40618</v>
      </c>
      <c r="BS305" s="6">
        <f t="shared" si="59"/>
        <v>-1.95E-2</v>
      </c>
      <c r="BT305" s="6">
        <f t="shared" si="60"/>
        <v>1.1299999999999999E-2</v>
      </c>
    </row>
    <row r="306" spans="2:72" ht="14.45">
      <c r="B306" s="110">
        <v>40619</v>
      </c>
      <c r="C306" s="106">
        <v>1273.7</v>
      </c>
      <c r="D306" s="106">
        <v>1261.5999999999999</v>
      </c>
      <c r="E306" s="106">
        <v>1278.9000000000001</v>
      </c>
      <c r="F306" s="106">
        <v>1261.5999999999999</v>
      </c>
      <c r="G306" s="28"/>
      <c r="H306" s="107">
        <v>1.34E-2</v>
      </c>
      <c r="K306" s="110">
        <v>40619</v>
      </c>
      <c r="L306" s="106">
        <v>5446.65</v>
      </c>
      <c r="M306" s="106">
        <v>5455.4</v>
      </c>
      <c r="N306" s="106">
        <v>5510.05</v>
      </c>
      <c r="O306" s="106">
        <v>5435.3</v>
      </c>
      <c r="P306" s="28" t="s">
        <v>2916</v>
      </c>
      <c r="Q306" s="107">
        <v>-1.17E-2</v>
      </c>
      <c r="T306" s="110">
        <v>40604</v>
      </c>
      <c r="U306" s="28">
        <v>44.825000000000003</v>
      </c>
      <c r="V306">
        <v>44.954999999999998</v>
      </c>
      <c r="W306">
        <v>44.954999999999998</v>
      </c>
      <c r="X306">
        <v>44.814999999999998</v>
      </c>
      <c r="Y306" s="19">
        <v>-6.9999999999999999E-4</v>
      </c>
      <c r="AB306" s="110">
        <f t="shared" si="68"/>
        <v>40619</v>
      </c>
      <c r="AC306" s="108">
        <f t="shared" si="66"/>
        <v>5446.65</v>
      </c>
      <c r="AD306" s="28">
        <f t="shared" si="67"/>
        <v>45.16</v>
      </c>
      <c r="AE306" s="28">
        <f t="shared" si="61"/>
        <v>120.60783879539416</v>
      </c>
      <c r="AF306" s="31">
        <f t="shared" si="62"/>
        <v>-1.2688341407109505E-2</v>
      </c>
      <c r="AJ306" s="110">
        <f t="shared" si="65"/>
        <v>40630</v>
      </c>
      <c r="AK306" s="31">
        <f t="shared" si="63"/>
        <v>-2.7000000000000001E-3</v>
      </c>
      <c r="AL306" s="115">
        <f t="shared" si="64"/>
        <v>3.7034059793834562E-3</v>
      </c>
      <c r="AM306" s="100"/>
      <c r="BR306" s="18">
        <f t="shared" si="58"/>
        <v>40619</v>
      </c>
      <c r="BS306" s="6">
        <f t="shared" si="59"/>
        <v>1.34E-2</v>
      </c>
      <c r="BT306" s="6">
        <f t="shared" si="60"/>
        <v>-1.17E-2</v>
      </c>
    </row>
    <row r="307" spans="2:72" ht="14.45">
      <c r="B307" s="110">
        <v>40620</v>
      </c>
      <c r="C307" s="106">
        <v>1279.2</v>
      </c>
      <c r="D307" s="106">
        <v>1276.7</v>
      </c>
      <c r="E307" s="106">
        <v>1288.9000000000001</v>
      </c>
      <c r="F307" s="106">
        <v>1276.2</v>
      </c>
      <c r="G307" s="28"/>
      <c r="H307" s="107">
        <v>4.3E-3</v>
      </c>
      <c r="K307" s="110">
        <v>40620</v>
      </c>
      <c r="L307" s="106">
        <v>5373.7</v>
      </c>
      <c r="M307" s="106">
        <v>5475.35</v>
      </c>
      <c r="N307" s="106">
        <v>5483.05</v>
      </c>
      <c r="O307" s="106">
        <v>5366.4</v>
      </c>
      <c r="P307" s="28" t="s">
        <v>2917</v>
      </c>
      <c r="Q307" s="107">
        <v>-1.34E-2</v>
      </c>
      <c r="T307" s="110">
        <v>40605</v>
      </c>
      <c r="U307" s="28">
        <v>44.875</v>
      </c>
      <c r="V307">
        <v>44.965000000000003</v>
      </c>
      <c r="W307">
        <v>45.1</v>
      </c>
      <c r="X307">
        <v>44.825000000000003</v>
      </c>
      <c r="Y307" s="19">
        <v>1.1000000000000001E-3</v>
      </c>
      <c r="AB307" s="110">
        <f t="shared" si="68"/>
        <v>40620</v>
      </c>
      <c r="AC307" s="108">
        <f t="shared" si="66"/>
        <v>5373.7</v>
      </c>
      <c r="AD307" s="28">
        <f t="shared" si="67"/>
        <v>45.015000000000001</v>
      </c>
      <c r="AE307" s="28">
        <f t="shared" si="61"/>
        <v>119.3757636343441</v>
      </c>
      <c r="AF307" s="31">
        <f t="shared" si="62"/>
        <v>-1.0215547955719773E-2</v>
      </c>
      <c r="AJ307" s="110">
        <f t="shared" si="65"/>
        <v>40631</v>
      </c>
      <c r="AK307" s="31">
        <f t="shared" si="63"/>
        <v>7.0000000000000001E-3</v>
      </c>
      <c r="AL307" s="115">
        <f t="shared" si="64"/>
        <v>1.1115997407217248E-2</v>
      </c>
      <c r="AM307" s="100"/>
      <c r="BR307" s="18">
        <f t="shared" si="58"/>
        <v>40620</v>
      </c>
      <c r="BS307" s="6">
        <f t="shared" si="59"/>
        <v>4.3E-3</v>
      </c>
      <c r="BT307" s="6">
        <f t="shared" si="60"/>
        <v>-1.34E-2</v>
      </c>
    </row>
    <row r="308" spans="2:72" ht="14.45">
      <c r="B308" s="110">
        <v>40623</v>
      </c>
      <c r="C308" s="106">
        <v>1298.4000000000001</v>
      </c>
      <c r="D308" s="106">
        <v>1281.7</v>
      </c>
      <c r="E308" s="106">
        <v>1300.5999999999999</v>
      </c>
      <c r="F308" s="106">
        <v>1281.7</v>
      </c>
      <c r="G308" s="28"/>
      <c r="H308" s="107">
        <v>1.4999999999999999E-2</v>
      </c>
      <c r="K308" s="110">
        <v>40623</v>
      </c>
      <c r="L308" s="106">
        <v>5364.75</v>
      </c>
      <c r="M308" s="106">
        <v>5408.75</v>
      </c>
      <c r="N308" s="106">
        <v>5413.3</v>
      </c>
      <c r="O308" s="106">
        <v>5348.2</v>
      </c>
      <c r="P308" s="28" t="s">
        <v>2918</v>
      </c>
      <c r="Q308" s="107">
        <v>-1.6999999999999999E-3</v>
      </c>
      <c r="T308" s="110">
        <v>40606</v>
      </c>
      <c r="U308" s="28">
        <v>44.91</v>
      </c>
      <c r="V308">
        <v>44.88</v>
      </c>
      <c r="W308">
        <v>45.052</v>
      </c>
      <c r="X308">
        <v>44.82</v>
      </c>
      <c r="Y308" s="19">
        <v>8.0000000000000004E-4</v>
      </c>
      <c r="AB308" s="110">
        <f t="shared" si="68"/>
        <v>40623</v>
      </c>
      <c r="AC308" s="108">
        <f t="shared" si="66"/>
        <v>5364.75</v>
      </c>
      <c r="AD308" s="28">
        <f t="shared" si="67"/>
        <v>44.994999999999997</v>
      </c>
      <c r="AE308" s="28">
        <f t="shared" si="61"/>
        <v>119.22991443493723</v>
      </c>
      <c r="AF308" s="31">
        <f t="shared" si="62"/>
        <v>-1.2217655826153306E-3</v>
      </c>
      <c r="AJ308" s="110">
        <f t="shared" si="65"/>
        <v>40632</v>
      </c>
      <c r="AK308" s="31">
        <f t="shared" si="63"/>
        <v>6.7000000000000002E-3</v>
      </c>
      <c r="AL308" s="115">
        <f t="shared" si="64"/>
        <v>1.0299378957461469E-2</v>
      </c>
      <c r="AM308" s="100"/>
      <c r="BR308" s="18">
        <f t="shared" si="58"/>
        <v>40623</v>
      </c>
      <c r="BS308" s="6">
        <f t="shared" si="59"/>
        <v>1.4999999999999999E-2</v>
      </c>
      <c r="BT308" s="6">
        <f t="shared" si="60"/>
        <v>-1.6999999999999999E-3</v>
      </c>
    </row>
    <row r="309" spans="2:72" ht="14.45">
      <c r="B309" s="110">
        <v>40624</v>
      </c>
      <c r="C309" s="106">
        <v>1293.8</v>
      </c>
      <c r="D309" s="106">
        <v>1298.3</v>
      </c>
      <c r="E309" s="106">
        <v>1299.3</v>
      </c>
      <c r="F309" s="106">
        <v>1292.7</v>
      </c>
      <c r="G309" s="28"/>
      <c r="H309" s="107">
        <v>-3.5000000000000001E-3</v>
      </c>
      <c r="K309" s="110">
        <v>40624</v>
      </c>
      <c r="L309" s="106">
        <v>5413.85</v>
      </c>
      <c r="M309" s="106">
        <v>5390.85</v>
      </c>
      <c r="N309" s="106">
        <v>5428.15</v>
      </c>
      <c r="O309" s="106">
        <v>5376.15</v>
      </c>
      <c r="P309" s="28" t="s">
        <v>2919</v>
      </c>
      <c r="Q309" s="107">
        <v>9.1999999999999998E-3</v>
      </c>
      <c r="T309" s="110">
        <v>40609</v>
      </c>
      <c r="U309" s="28">
        <v>44.994999999999997</v>
      </c>
      <c r="V309">
        <v>44.875</v>
      </c>
      <c r="W309">
        <v>45.2</v>
      </c>
      <c r="X309">
        <v>44.835000000000001</v>
      </c>
      <c r="Y309" s="19">
        <v>1.9E-3</v>
      </c>
      <c r="AB309" s="110">
        <f t="shared" si="68"/>
        <v>40624</v>
      </c>
      <c r="AC309" s="108">
        <f t="shared" si="66"/>
        <v>5413.85</v>
      </c>
      <c r="AD309" s="28">
        <f t="shared" si="67"/>
        <v>44.875</v>
      </c>
      <c r="AE309" s="28">
        <f t="shared" si="61"/>
        <v>120.64289693593315</v>
      </c>
      <c r="AF309" s="31">
        <f t="shared" si="62"/>
        <v>1.1850905938265877E-2</v>
      </c>
      <c r="AJ309" s="110">
        <f t="shared" si="65"/>
        <v>40633</v>
      </c>
      <c r="AK309" s="31">
        <f t="shared" si="63"/>
        <v>-1.9E-3</v>
      </c>
      <c r="AL309" s="115">
        <f t="shared" si="64"/>
        <v>1.011538109483312E-2</v>
      </c>
      <c r="AM309" s="100"/>
      <c r="BR309" s="18">
        <f t="shared" si="58"/>
        <v>40624</v>
      </c>
      <c r="BS309" s="6">
        <f t="shared" si="59"/>
        <v>-3.5000000000000001E-3</v>
      </c>
      <c r="BT309" s="6">
        <f t="shared" si="60"/>
        <v>9.1999999999999998E-3</v>
      </c>
    </row>
    <row r="310" spans="2:72" ht="14.45">
      <c r="B310" s="110">
        <v>40625</v>
      </c>
      <c r="C310" s="106">
        <v>1297.5</v>
      </c>
      <c r="D310" s="106">
        <v>1292.2</v>
      </c>
      <c r="E310" s="106">
        <v>1300.5</v>
      </c>
      <c r="F310" s="106">
        <v>1284</v>
      </c>
      <c r="G310" s="28"/>
      <c r="H310" s="107">
        <v>2.8999999999999998E-3</v>
      </c>
      <c r="K310" s="110">
        <v>40625</v>
      </c>
      <c r="L310" s="106">
        <v>5480.25</v>
      </c>
      <c r="M310" s="106">
        <v>5411.4</v>
      </c>
      <c r="N310" s="106">
        <v>5484.95</v>
      </c>
      <c r="O310" s="106">
        <v>5401.95</v>
      </c>
      <c r="P310" s="28" t="s">
        <v>2920</v>
      </c>
      <c r="Q310" s="107">
        <v>1.23E-2</v>
      </c>
      <c r="T310" s="110">
        <v>40610</v>
      </c>
      <c r="U310" s="28">
        <v>45.034999999999997</v>
      </c>
      <c r="V310">
        <v>45.05</v>
      </c>
      <c r="W310">
        <v>45.125</v>
      </c>
      <c r="X310">
        <v>44.875</v>
      </c>
      <c r="Y310" s="19">
        <v>8.9999999999999998E-4</v>
      </c>
      <c r="AB310" s="110">
        <f t="shared" si="68"/>
        <v>40625</v>
      </c>
      <c r="AC310" s="108">
        <f t="shared" si="66"/>
        <v>5480.25</v>
      </c>
      <c r="AD310" s="28">
        <f t="shared" si="67"/>
        <v>44.79</v>
      </c>
      <c r="AE310" s="28">
        <f t="shared" si="61"/>
        <v>122.35432016075016</v>
      </c>
      <c r="AF310" s="31">
        <f t="shared" si="62"/>
        <v>1.4185859825016189E-2</v>
      </c>
      <c r="AJ310" s="110">
        <f t="shared" si="65"/>
        <v>40634</v>
      </c>
      <c r="AK310" s="31">
        <f t="shared" si="63"/>
        <v>5.0000000000000001E-3</v>
      </c>
      <c r="AL310" s="115">
        <f t="shared" si="64"/>
        <v>1.8294402233218765E-3</v>
      </c>
      <c r="AM310" s="100"/>
      <c r="BR310" s="18">
        <f t="shared" si="58"/>
        <v>40625</v>
      </c>
      <c r="BS310" s="6">
        <f t="shared" si="59"/>
        <v>2.8999999999999998E-3</v>
      </c>
      <c r="BT310" s="6">
        <f t="shared" si="60"/>
        <v>1.23E-2</v>
      </c>
    </row>
    <row r="311" spans="2:72" ht="14.45">
      <c r="B311" s="110">
        <v>40626</v>
      </c>
      <c r="C311" s="106">
        <v>1309.7</v>
      </c>
      <c r="D311" s="106">
        <v>1300.5999999999999</v>
      </c>
      <c r="E311" s="106">
        <v>1311.3</v>
      </c>
      <c r="F311" s="106">
        <v>1297.7</v>
      </c>
      <c r="G311" s="28"/>
      <c r="H311" s="107">
        <v>9.4000000000000004E-3</v>
      </c>
      <c r="K311" s="110">
        <v>40626</v>
      </c>
      <c r="L311" s="106">
        <v>5522.4</v>
      </c>
      <c r="M311" s="106">
        <v>5501.8</v>
      </c>
      <c r="N311" s="106">
        <v>5529</v>
      </c>
      <c r="O311" s="106">
        <v>5496.1</v>
      </c>
      <c r="P311" s="28" t="s">
        <v>2921</v>
      </c>
      <c r="Q311" s="107">
        <v>7.7000000000000002E-3</v>
      </c>
      <c r="T311" s="110">
        <v>40611</v>
      </c>
      <c r="U311" s="28">
        <v>44.905000000000001</v>
      </c>
      <c r="V311">
        <v>45.1</v>
      </c>
      <c r="W311">
        <v>45.1</v>
      </c>
      <c r="X311">
        <v>44.905000000000001</v>
      </c>
      <c r="Y311" s="19">
        <v>-2.8999999999999998E-3</v>
      </c>
      <c r="AB311" s="110">
        <f t="shared" si="68"/>
        <v>40626</v>
      </c>
      <c r="AC311" s="108">
        <f t="shared" si="66"/>
        <v>5522.4</v>
      </c>
      <c r="AD311" s="28">
        <f t="shared" si="67"/>
        <v>44.674999999999997</v>
      </c>
      <c r="AE311" s="28">
        <f t="shared" si="61"/>
        <v>123.61275881365417</v>
      </c>
      <c r="AF311" s="31">
        <f t="shared" si="62"/>
        <v>1.0285199993352645E-2</v>
      </c>
      <c r="AJ311" s="110">
        <f t="shared" si="65"/>
        <v>40637</v>
      </c>
      <c r="AK311" s="31">
        <f t="shared" si="63"/>
        <v>4.0000000000000002E-4</v>
      </c>
      <c r="AL311" s="115">
        <f t="shared" si="64"/>
        <v>1.4143373297516915E-2</v>
      </c>
      <c r="AM311" s="100"/>
      <c r="BR311" s="18">
        <f t="shared" si="58"/>
        <v>40626</v>
      </c>
      <c r="BS311" s="6">
        <f t="shared" si="59"/>
        <v>9.4000000000000004E-3</v>
      </c>
      <c r="BT311" s="6">
        <f t="shared" si="60"/>
        <v>7.7000000000000002E-3</v>
      </c>
    </row>
    <row r="312" spans="2:72" ht="14.45">
      <c r="B312" s="110">
        <v>40627</v>
      </c>
      <c r="C312" s="106">
        <v>1313.8</v>
      </c>
      <c r="D312" s="106">
        <v>1311.8</v>
      </c>
      <c r="E312" s="106">
        <v>1319.2</v>
      </c>
      <c r="F312" s="106">
        <v>1310.2</v>
      </c>
      <c r="G312" s="28"/>
      <c r="H312" s="107">
        <v>3.0999999999999999E-3</v>
      </c>
      <c r="K312" s="110">
        <v>40627</v>
      </c>
      <c r="L312" s="106">
        <v>5654.25</v>
      </c>
      <c r="M312" s="106">
        <v>5588.65</v>
      </c>
      <c r="N312" s="106">
        <v>5667.1</v>
      </c>
      <c r="O312" s="106">
        <v>5560.95</v>
      </c>
      <c r="P312" s="28" t="s">
        <v>2922</v>
      </c>
      <c r="Q312" s="107">
        <v>2.3900000000000001E-2</v>
      </c>
      <c r="T312" s="110">
        <v>40612</v>
      </c>
      <c r="U312" s="28">
        <v>45.125</v>
      </c>
      <c r="V312">
        <v>45.015000000000001</v>
      </c>
      <c r="W312">
        <v>45.2</v>
      </c>
      <c r="X312">
        <v>44.875</v>
      </c>
      <c r="Y312" s="19">
        <v>4.8999999999999998E-3</v>
      </c>
      <c r="AB312" s="110">
        <f t="shared" si="68"/>
        <v>40627</v>
      </c>
      <c r="AC312" s="108">
        <f t="shared" si="66"/>
        <v>5654.25</v>
      </c>
      <c r="AD312" s="28">
        <f t="shared" si="67"/>
        <v>44.704999999999998</v>
      </c>
      <c r="AE312" s="28">
        <f t="shared" si="61"/>
        <v>126.47914103567834</v>
      </c>
      <c r="AF312" s="31">
        <f t="shared" si="62"/>
        <v>2.318840101566888E-2</v>
      </c>
      <c r="AJ312" s="110">
        <f t="shared" si="65"/>
        <v>40638</v>
      </c>
      <c r="AK312" s="31">
        <f t="shared" si="63"/>
        <v>-2.0000000000000001E-4</v>
      </c>
      <c r="AL312" s="115">
        <f t="shared" si="64"/>
        <v>1.8504704779671588E-3</v>
      </c>
      <c r="AM312" s="100"/>
      <c r="BR312" s="18">
        <f t="shared" si="58"/>
        <v>40627</v>
      </c>
      <c r="BS312" s="6">
        <f t="shared" si="59"/>
        <v>3.0999999999999999E-3</v>
      </c>
      <c r="BT312" s="6">
        <f t="shared" si="60"/>
        <v>2.3900000000000001E-2</v>
      </c>
    </row>
    <row r="313" spans="2:72" ht="14.45">
      <c r="B313" s="110">
        <v>40630</v>
      </c>
      <c r="C313" s="106">
        <v>1310.2</v>
      </c>
      <c r="D313" s="106">
        <v>1315.5</v>
      </c>
      <c r="E313" s="106">
        <v>1319.7</v>
      </c>
      <c r="F313" s="106">
        <v>1310.2</v>
      </c>
      <c r="G313" s="28"/>
      <c r="H313" s="107">
        <v>-2.7000000000000001E-3</v>
      </c>
      <c r="K313" s="110">
        <v>40630</v>
      </c>
      <c r="L313" s="106">
        <v>5687.25</v>
      </c>
      <c r="M313" s="106">
        <v>5645.25</v>
      </c>
      <c r="N313" s="106">
        <v>5709.1</v>
      </c>
      <c r="O313" s="106">
        <v>5643.2</v>
      </c>
      <c r="P313" s="28" t="s">
        <v>2923</v>
      </c>
      <c r="Q313" s="107">
        <v>5.7999999999999996E-3</v>
      </c>
      <c r="T313" s="110">
        <v>40613</v>
      </c>
      <c r="U313" s="28">
        <v>45.075000000000003</v>
      </c>
      <c r="V313">
        <v>45.085000000000001</v>
      </c>
      <c r="W313">
        <v>45.3</v>
      </c>
      <c r="X313">
        <v>45.034999999999997</v>
      </c>
      <c r="Y313" s="19">
        <v>-1.1000000000000001E-3</v>
      </c>
      <c r="AB313" s="110">
        <f t="shared" si="68"/>
        <v>40630</v>
      </c>
      <c r="AC313" s="108">
        <f t="shared" si="66"/>
        <v>5687.25</v>
      </c>
      <c r="AD313" s="28">
        <f t="shared" si="67"/>
        <v>44.8</v>
      </c>
      <c r="AE313" s="28">
        <f t="shared" si="61"/>
        <v>126.94754464285715</v>
      </c>
      <c r="AF313" s="31">
        <f t="shared" si="62"/>
        <v>3.7034059793834562E-3</v>
      </c>
      <c r="AJ313" s="110">
        <f t="shared" si="65"/>
        <v>40639</v>
      </c>
      <c r="AK313" s="31">
        <f t="shared" si="63"/>
        <v>2.2000000000000001E-3</v>
      </c>
      <c r="AL313" s="115">
        <f t="shared" si="64"/>
        <v>2.5581658799249674E-3</v>
      </c>
      <c r="AM313" s="100"/>
      <c r="BR313" s="18">
        <f t="shared" si="58"/>
        <v>40630</v>
      </c>
      <c r="BS313" s="6">
        <f t="shared" si="59"/>
        <v>-2.7000000000000001E-3</v>
      </c>
      <c r="BT313" s="6">
        <f t="shared" si="60"/>
        <v>5.7999999999999996E-3</v>
      </c>
    </row>
    <row r="314" spans="2:72" ht="14.45">
      <c r="B314" s="110">
        <v>40631</v>
      </c>
      <c r="C314" s="106">
        <v>1319.4</v>
      </c>
      <c r="D314" s="106">
        <v>1309.4000000000001</v>
      </c>
      <c r="E314" s="106">
        <v>1319.5</v>
      </c>
      <c r="F314" s="106">
        <v>1305.3</v>
      </c>
      <c r="G314" s="28"/>
      <c r="H314" s="107">
        <v>7.0000000000000001E-3</v>
      </c>
      <c r="K314" s="110">
        <v>40631</v>
      </c>
      <c r="L314" s="106">
        <v>5736.35</v>
      </c>
      <c r="M314" s="106">
        <v>5686.5</v>
      </c>
      <c r="N314" s="106">
        <v>5770.35</v>
      </c>
      <c r="O314" s="106">
        <v>5680.7</v>
      </c>
      <c r="P314" s="28" t="s">
        <v>2924</v>
      </c>
      <c r="Q314" s="107">
        <v>8.6E-3</v>
      </c>
      <c r="T314" s="110">
        <v>40616</v>
      </c>
      <c r="U314" s="28">
        <v>45.07</v>
      </c>
      <c r="V314">
        <v>45.16</v>
      </c>
      <c r="W314">
        <v>45.215000000000003</v>
      </c>
      <c r="X314">
        <v>44.96</v>
      </c>
      <c r="Y314" s="19">
        <v>-1E-4</v>
      </c>
      <c r="AB314" s="110">
        <f t="shared" si="68"/>
        <v>40631</v>
      </c>
      <c r="AC314" s="108">
        <f t="shared" si="66"/>
        <v>5736.35</v>
      </c>
      <c r="AD314" s="28">
        <f t="shared" si="67"/>
        <v>44.69</v>
      </c>
      <c r="AE314" s="28">
        <f t="shared" si="61"/>
        <v>128.35869321995975</v>
      </c>
      <c r="AF314" s="31">
        <f t="shared" si="62"/>
        <v>1.1115997407217248E-2</v>
      </c>
      <c r="AJ314" s="110">
        <f t="shared" si="65"/>
        <v>40640</v>
      </c>
      <c r="AK314" s="31">
        <f t="shared" si="63"/>
        <v>-1.5E-3</v>
      </c>
      <c r="AL314" s="115">
        <f t="shared" si="64"/>
        <v>-3.9646835540929626E-3</v>
      </c>
      <c r="AM314" s="100"/>
      <c r="BR314" s="18">
        <f t="shared" si="58"/>
        <v>40631</v>
      </c>
      <c r="BS314" s="6">
        <f t="shared" si="59"/>
        <v>7.0000000000000001E-3</v>
      </c>
      <c r="BT314" s="6">
        <f t="shared" si="60"/>
        <v>8.6E-3</v>
      </c>
    </row>
    <row r="315" spans="2:72" ht="14.45">
      <c r="B315" s="110">
        <v>40632</v>
      </c>
      <c r="C315" s="106">
        <v>1328.3</v>
      </c>
      <c r="D315" s="106">
        <v>1321.9</v>
      </c>
      <c r="E315" s="106">
        <v>1331.7</v>
      </c>
      <c r="F315" s="106">
        <v>1321.9</v>
      </c>
      <c r="G315" s="28"/>
      <c r="H315" s="107">
        <v>6.7000000000000002E-3</v>
      </c>
      <c r="K315" s="110">
        <v>40632</v>
      </c>
      <c r="L315" s="106">
        <v>5787.65</v>
      </c>
      <c r="M315" s="106">
        <v>5755.8</v>
      </c>
      <c r="N315" s="106">
        <v>5803.15</v>
      </c>
      <c r="O315" s="106">
        <v>5753.9</v>
      </c>
      <c r="P315" s="28" t="s">
        <v>2925</v>
      </c>
      <c r="Q315" s="107">
        <v>8.8999999999999999E-3</v>
      </c>
      <c r="T315" s="110">
        <v>40617</v>
      </c>
      <c r="U315" s="28">
        <v>45.174999999999997</v>
      </c>
      <c r="V315">
        <v>45.034999999999997</v>
      </c>
      <c r="W315">
        <v>45.377000000000002</v>
      </c>
      <c r="X315">
        <v>44.954999999999998</v>
      </c>
      <c r="Y315" s="19">
        <v>2.3E-3</v>
      </c>
      <c r="AB315" s="110">
        <f t="shared" si="68"/>
        <v>40632</v>
      </c>
      <c r="AC315" s="108">
        <f t="shared" si="66"/>
        <v>5787.65</v>
      </c>
      <c r="AD315" s="28">
        <f t="shared" si="67"/>
        <v>44.63</v>
      </c>
      <c r="AE315" s="28">
        <f t="shared" si="61"/>
        <v>129.68070804391664</v>
      </c>
      <c r="AF315" s="31">
        <f t="shared" si="62"/>
        <v>1.0299378957461469E-2</v>
      </c>
      <c r="AJ315" s="110">
        <f t="shared" si="65"/>
        <v>40641</v>
      </c>
      <c r="AK315" s="31">
        <f t="shared" si="63"/>
        <v>-4.0000000000000001E-3</v>
      </c>
      <c r="AL315" s="115">
        <f t="shared" si="64"/>
        <v>-4.6100769569554778E-3</v>
      </c>
      <c r="AM315" s="100"/>
      <c r="BR315" s="18">
        <f t="shared" si="58"/>
        <v>40632</v>
      </c>
      <c r="BS315" s="6">
        <f t="shared" si="59"/>
        <v>6.7000000000000002E-3</v>
      </c>
      <c r="BT315" s="6">
        <f t="shared" si="60"/>
        <v>8.8999999999999999E-3</v>
      </c>
    </row>
    <row r="316" spans="2:72" ht="14.45">
      <c r="B316" s="110">
        <v>40633</v>
      </c>
      <c r="C316" s="106">
        <v>1325.8</v>
      </c>
      <c r="D316" s="106">
        <v>1327.4</v>
      </c>
      <c r="E316" s="106">
        <v>1329.8</v>
      </c>
      <c r="F316" s="106">
        <v>1325</v>
      </c>
      <c r="G316" s="28"/>
      <c r="H316" s="107">
        <v>-1.9E-3</v>
      </c>
      <c r="K316" s="110">
        <v>40633</v>
      </c>
      <c r="L316" s="106">
        <v>5833.75</v>
      </c>
      <c r="M316" s="106">
        <v>5803.05</v>
      </c>
      <c r="N316" s="106">
        <v>5872</v>
      </c>
      <c r="O316" s="106">
        <v>5778.65</v>
      </c>
      <c r="P316" s="28" t="s">
        <v>2926</v>
      </c>
      <c r="Q316" s="107">
        <v>8.0000000000000002E-3</v>
      </c>
      <c r="T316" s="110">
        <v>40618</v>
      </c>
      <c r="U316" s="28">
        <v>45.115000000000002</v>
      </c>
      <c r="V316">
        <v>45.145000000000003</v>
      </c>
      <c r="W316">
        <v>45.284999999999997</v>
      </c>
      <c r="X316">
        <v>44.994999999999997</v>
      </c>
      <c r="Y316" s="19">
        <v>-1.2999999999999999E-3</v>
      </c>
      <c r="AB316" s="110">
        <f t="shared" si="68"/>
        <v>40633</v>
      </c>
      <c r="AC316" s="108">
        <f t="shared" si="66"/>
        <v>5833.75</v>
      </c>
      <c r="AD316" s="28">
        <f t="shared" si="67"/>
        <v>44.534999999999997</v>
      </c>
      <c r="AE316" s="28">
        <f t="shared" si="61"/>
        <v>130.99247782642865</v>
      </c>
      <c r="AF316" s="31">
        <f t="shared" si="62"/>
        <v>1.011538109483312E-2</v>
      </c>
      <c r="AJ316" s="110">
        <f t="shared" si="65"/>
        <v>40644</v>
      </c>
      <c r="AK316" s="31">
        <f t="shared" si="63"/>
        <v>-2.8E-3</v>
      </c>
      <c r="AL316" s="115">
        <f t="shared" si="64"/>
        <v>-1.6331767334459735E-2</v>
      </c>
      <c r="AM316" s="100"/>
      <c r="BR316" s="18">
        <f t="shared" si="58"/>
        <v>40633</v>
      </c>
      <c r="BS316" s="6">
        <f t="shared" si="59"/>
        <v>-1.9E-3</v>
      </c>
      <c r="BT316" s="6">
        <f t="shared" si="60"/>
        <v>8.0000000000000002E-3</v>
      </c>
    </row>
    <row r="317" spans="2:72" ht="14.45" hidden="1">
      <c r="B317" s="110">
        <v>40634</v>
      </c>
      <c r="C317" s="106">
        <v>1332.4</v>
      </c>
      <c r="D317" s="106">
        <v>1329.5</v>
      </c>
      <c r="E317" s="106">
        <v>1337.8</v>
      </c>
      <c r="F317" s="106">
        <v>1328.9</v>
      </c>
      <c r="G317" s="28"/>
      <c r="H317" s="107">
        <v>5.0000000000000001E-3</v>
      </c>
      <c r="K317" s="110">
        <v>40634</v>
      </c>
      <c r="L317" s="106">
        <v>5826.05</v>
      </c>
      <c r="M317" s="106">
        <v>5835</v>
      </c>
      <c r="N317" s="106">
        <v>5860.2</v>
      </c>
      <c r="O317" s="106">
        <v>5810.4</v>
      </c>
      <c r="P317" s="28" t="s">
        <v>2927</v>
      </c>
      <c r="Q317" s="107">
        <v>-1.2999999999999999E-3</v>
      </c>
      <c r="T317" s="110">
        <v>40619</v>
      </c>
      <c r="U317" s="28">
        <v>45.16</v>
      </c>
      <c r="V317">
        <v>45.09</v>
      </c>
      <c r="W317">
        <v>45.295000000000002</v>
      </c>
      <c r="X317">
        <v>45.05</v>
      </c>
      <c r="Y317" s="19">
        <v>1E-3</v>
      </c>
      <c r="AB317" s="110">
        <f t="shared" si="68"/>
        <v>40634</v>
      </c>
      <c r="AC317" s="108">
        <f t="shared" si="66"/>
        <v>5826.05</v>
      </c>
      <c r="AD317" s="28">
        <f t="shared" si="67"/>
        <v>44.395000000000003</v>
      </c>
      <c r="AE317" s="28">
        <f t="shared" si="61"/>
        <v>131.23212073431694</v>
      </c>
      <c r="AF317" s="31">
        <f t="shared" si="62"/>
        <v>1.8294402233218765E-3</v>
      </c>
      <c r="AJ317" s="110" t="e">
        <f t="shared" si="65"/>
        <v>#N/A</v>
      </c>
      <c r="AK317" s="31">
        <f t="shared" si="63"/>
        <v>0</v>
      </c>
      <c r="AL317" s="115">
        <f t="shared" si="64"/>
        <v>0</v>
      </c>
      <c r="AM317" s="100"/>
      <c r="BR317" s="18">
        <f t="shared" si="58"/>
        <v>40634</v>
      </c>
      <c r="BS317" s="6">
        <f t="shared" si="59"/>
        <v>5.0000000000000001E-3</v>
      </c>
      <c r="BT317" s="6">
        <f t="shared" si="60"/>
        <v>-1.2999999999999999E-3</v>
      </c>
    </row>
    <row r="318" spans="2:72" ht="14.45">
      <c r="B318" s="110">
        <v>40637</v>
      </c>
      <c r="C318" s="106">
        <v>1332.9</v>
      </c>
      <c r="D318" s="106">
        <v>1333.6</v>
      </c>
      <c r="E318" s="106">
        <v>1336.7</v>
      </c>
      <c r="F318" s="106">
        <v>1329.1</v>
      </c>
      <c r="G318" s="28"/>
      <c r="H318" s="107">
        <v>4.0000000000000002E-4</v>
      </c>
      <c r="K318" s="110">
        <v>40637</v>
      </c>
      <c r="L318" s="106">
        <v>5908.45</v>
      </c>
      <c r="M318" s="106">
        <v>5842</v>
      </c>
      <c r="N318" s="106">
        <v>5918.7</v>
      </c>
      <c r="O318" s="106">
        <v>5833.2</v>
      </c>
      <c r="P318" s="28" t="s">
        <v>2928</v>
      </c>
      <c r="Q318" s="107">
        <v>1.41E-2</v>
      </c>
      <c r="T318" s="110">
        <v>40620</v>
      </c>
      <c r="U318" s="28">
        <v>45.015000000000001</v>
      </c>
      <c r="V318">
        <v>45.115000000000002</v>
      </c>
      <c r="W318">
        <v>45.155000000000001</v>
      </c>
      <c r="X318">
        <v>45.005000000000003</v>
      </c>
      <c r="Y318" s="19">
        <v>-3.2000000000000002E-3</v>
      </c>
      <c r="AB318" s="110">
        <f t="shared" si="68"/>
        <v>40637</v>
      </c>
      <c r="AC318" s="108">
        <f t="shared" si="66"/>
        <v>5908.45</v>
      </c>
      <c r="AD318" s="28">
        <f t="shared" si="67"/>
        <v>44.395000000000003</v>
      </c>
      <c r="AE318" s="28">
        <f t="shared" si="61"/>
        <v>133.0881856064872</v>
      </c>
      <c r="AF318" s="31">
        <f t="shared" si="62"/>
        <v>1.4143373297516915E-2</v>
      </c>
      <c r="AJ318" s="110">
        <f t="shared" si="65"/>
        <v>40646</v>
      </c>
      <c r="AK318" s="31">
        <f t="shared" si="63"/>
        <v>2.0000000000000001E-4</v>
      </c>
      <c r="AL318" s="115">
        <f t="shared" si="64"/>
        <v>1.8415857090470222E-2</v>
      </c>
      <c r="AM318" s="100"/>
      <c r="BR318" s="18">
        <f t="shared" si="58"/>
        <v>40637</v>
      </c>
      <c r="BS318" s="6">
        <f t="shared" si="59"/>
        <v>4.0000000000000002E-4</v>
      </c>
      <c r="BT318" s="6">
        <f t="shared" si="60"/>
        <v>1.41E-2</v>
      </c>
    </row>
    <row r="319" spans="2:72" ht="14.45" hidden="1">
      <c r="B319" s="110">
        <v>40638</v>
      </c>
      <c r="C319" s="106">
        <v>1332.6</v>
      </c>
      <c r="D319" s="106">
        <v>1332</v>
      </c>
      <c r="E319" s="106">
        <v>1338.2</v>
      </c>
      <c r="F319" s="106">
        <v>1330</v>
      </c>
      <c r="G319" s="28"/>
      <c r="H319" s="107">
        <v>-2.0000000000000001E-4</v>
      </c>
      <c r="K319" s="110">
        <v>40638</v>
      </c>
      <c r="L319" s="106">
        <v>5910.05</v>
      </c>
      <c r="M319" s="106">
        <v>5923.85</v>
      </c>
      <c r="N319" s="106">
        <v>5928.65</v>
      </c>
      <c r="O319" s="106">
        <v>5855.85</v>
      </c>
      <c r="P319" s="28" t="s">
        <v>2929</v>
      </c>
      <c r="Q319" s="107">
        <v>2.9999999999999997E-4</v>
      </c>
      <c r="T319" s="110">
        <v>40623</v>
      </c>
      <c r="U319" s="28">
        <v>44.994999999999997</v>
      </c>
      <c r="V319">
        <v>44.945</v>
      </c>
      <c r="W319">
        <v>45.11</v>
      </c>
      <c r="X319">
        <v>44.924999999999997</v>
      </c>
      <c r="Y319" s="19">
        <v>-4.0000000000000002E-4</v>
      </c>
      <c r="AB319" s="110">
        <f t="shared" si="68"/>
        <v>40638</v>
      </c>
      <c r="AC319" s="108">
        <f t="shared" si="66"/>
        <v>5910.05</v>
      </c>
      <c r="AD319" s="28">
        <f t="shared" si="67"/>
        <v>44.325000000000003</v>
      </c>
      <c r="AE319" s="28">
        <f t="shared" si="61"/>
        <v>133.33446136491821</v>
      </c>
      <c r="AF319" s="31">
        <f t="shared" si="62"/>
        <v>1.8504704779671588E-3</v>
      </c>
      <c r="AJ319" s="110" t="e">
        <f t="shared" si="65"/>
        <v>#N/A</v>
      </c>
      <c r="AK319" s="31">
        <f t="shared" si="63"/>
        <v>0</v>
      </c>
      <c r="AL319" s="115">
        <f t="shared" si="64"/>
        <v>0</v>
      </c>
      <c r="AM319" s="100"/>
      <c r="BR319" s="18">
        <f t="shared" si="58"/>
        <v>40638</v>
      </c>
      <c r="BS319" s="6">
        <f t="shared" si="59"/>
        <v>-2.0000000000000001E-4</v>
      </c>
      <c r="BT319" s="6">
        <f t="shared" si="60"/>
        <v>2.9999999999999997E-4</v>
      </c>
    </row>
    <row r="320" spans="2:72" ht="14.45">
      <c r="B320" s="110">
        <v>40639</v>
      </c>
      <c r="C320" s="106">
        <v>1335.5</v>
      </c>
      <c r="D320" s="106">
        <v>1335.9</v>
      </c>
      <c r="E320" s="106">
        <v>1339.4</v>
      </c>
      <c r="F320" s="106">
        <v>1331.1</v>
      </c>
      <c r="G320" s="28"/>
      <c r="H320" s="107">
        <v>2.2000000000000001E-3</v>
      </c>
      <c r="K320" s="110">
        <v>40639</v>
      </c>
      <c r="L320" s="106">
        <v>5891.75</v>
      </c>
      <c r="M320" s="106">
        <v>5908</v>
      </c>
      <c r="N320" s="106">
        <v>5944.45</v>
      </c>
      <c r="O320" s="106">
        <v>5868.8</v>
      </c>
      <c r="P320" s="28" t="s">
        <v>2930</v>
      </c>
      <c r="Q320" s="107">
        <v>-3.0999999999999999E-3</v>
      </c>
      <c r="T320" s="110">
        <v>40624</v>
      </c>
      <c r="U320" s="28">
        <v>44.875</v>
      </c>
      <c r="V320">
        <v>44.965000000000003</v>
      </c>
      <c r="W320">
        <v>45.04</v>
      </c>
      <c r="X320">
        <v>44.875</v>
      </c>
      <c r="Y320" s="19">
        <v>-2.7000000000000001E-3</v>
      </c>
      <c r="AB320" s="110">
        <f t="shared" si="68"/>
        <v>40639</v>
      </c>
      <c r="AC320" s="108">
        <f t="shared" si="66"/>
        <v>5891.75</v>
      </c>
      <c r="AD320" s="28">
        <f t="shared" si="67"/>
        <v>44.075000000000003</v>
      </c>
      <c r="AE320" s="28">
        <f t="shared" si="61"/>
        <v>133.67555303460011</v>
      </c>
      <c r="AF320" s="31">
        <f t="shared" si="62"/>
        <v>2.5581658799249674E-3</v>
      </c>
      <c r="AJ320" s="110">
        <f t="shared" si="65"/>
        <v>40648</v>
      </c>
      <c r="AK320" s="31">
        <f t="shared" si="63"/>
        <v>4.0000000000000001E-3</v>
      </c>
      <c r="AL320" s="115">
        <f t="shared" si="64"/>
        <v>-9.1451440270433615E-3</v>
      </c>
      <c r="AM320" s="100"/>
      <c r="BR320" s="18">
        <f t="shared" si="58"/>
        <v>40639</v>
      </c>
      <c r="BS320" s="6">
        <f t="shared" si="59"/>
        <v>2.2000000000000001E-3</v>
      </c>
      <c r="BT320" s="6">
        <f t="shared" si="60"/>
        <v>-3.0999999999999999E-3</v>
      </c>
    </row>
    <row r="321" spans="2:72" ht="14.45">
      <c r="B321" s="110">
        <v>40640</v>
      </c>
      <c r="C321" s="106">
        <v>1333.5</v>
      </c>
      <c r="D321" s="106">
        <v>1334.8</v>
      </c>
      <c r="E321" s="106">
        <v>1338.8</v>
      </c>
      <c r="F321" s="106">
        <v>1326.6</v>
      </c>
      <c r="G321" s="28"/>
      <c r="H321" s="107">
        <v>-1.5E-3</v>
      </c>
      <c r="K321" s="110">
        <v>40640</v>
      </c>
      <c r="L321" s="106">
        <v>5885.7</v>
      </c>
      <c r="M321" s="106">
        <v>5888.55</v>
      </c>
      <c r="N321" s="106">
        <v>5906.1</v>
      </c>
      <c r="O321" s="106">
        <v>5866.25</v>
      </c>
      <c r="P321" s="28" t="s">
        <v>2931</v>
      </c>
      <c r="Q321" s="107">
        <v>-1E-3</v>
      </c>
      <c r="T321" s="110">
        <v>40625</v>
      </c>
      <c r="U321" s="28">
        <v>44.79</v>
      </c>
      <c r="V321">
        <v>44.86</v>
      </c>
      <c r="W321">
        <v>45.034999999999997</v>
      </c>
      <c r="X321">
        <v>44.76</v>
      </c>
      <c r="Y321" s="19">
        <v>-1.9E-3</v>
      </c>
      <c r="AB321" s="110">
        <f t="shared" si="68"/>
        <v>40640</v>
      </c>
      <c r="AC321" s="108">
        <f t="shared" si="66"/>
        <v>5885.7</v>
      </c>
      <c r="AD321" s="28">
        <f t="shared" si="67"/>
        <v>44.204999999999998</v>
      </c>
      <c r="AE321" s="28">
        <f t="shared" si="61"/>
        <v>133.14557176789955</v>
      </c>
      <c r="AF321" s="31">
        <f t="shared" si="62"/>
        <v>-3.9646835540929626E-3</v>
      </c>
      <c r="AJ321" s="110">
        <f t="shared" si="65"/>
        <v>40651</v>
      </c>
      <c r="AK321" s="31">
        <f t="shared" si="63"/>
        <v>-1.11E-2</v>
      </c>
      <c r="AL321" s="115">
        <f t="shared" si="64"/>
        <v>-2.1910342122855697E-2</v>
      </c>
      <c r="AM321" s="100"/>
      <c r="BR321" s="18">
        <f t="shared" si="58"/>
        <v>40640</v>
      </c>
      <c r="BS321" s="6">
        <f t="shared" si="59"/>
        <v>-1.5E-3</v>
      </c>
      <c r="BT321" s="6">
        <f t="shared" si="60"/>
        <v>-1E-3</v>
      </c>
    </row>
    <row r="322" spans="2:72" ht="14.45">
      <c r="B322" s="110">
        <v>40641</v>
      </c>
      <c r="C322" s="106">
        <v>1328.2</v>
      </c>
      <c r="D322" s="106">
        <v>1336.2</v>
      </c>
      <c r="E322" s="106">
        <v>1339.5</v>
      </c>
      <c r="F322" s="106">
        <v>1322.9</v>
      </c>
      <c r="G322" s="28"/>
      <c r="H322" s="107">
        <v>-4.0000000000000001E-3</v>
      </c>
      <c r="K322" s="110">
        <v>40641</v>
      </c>
      <c r="L322" s="106">
        <v>5842</v>
      </c>
      <c r="M322" s="106">
        <v>5886.75</v>
      </c>
      <c r="N322" s="106">
        <v>5926.95</v>
      </c>
      <c r="O322" s="106">
        <v>5822</v>
      </c>
      <c r="P322" s="28" t="s">
        <v>2932</v>
      </c>
      <c r="Q322" s="107">
        <v>-7.4000000000000003E-3</v>
      </c>
      <c r="T322" s="110">
        <v>40626</v>
      </c>
      <c r="U322" s="28">
        <v>44.674999999999997</v>
      </c>
      <c r="V322">
        <v>44.774999999999999</v>
      </c>
      <c r="W322">
        <v>44.914999999999999</v>
      </c>
      <c r="X322">
        <v>44.674999999999997</v>
      </c>
      <c r="Y322" s="19">
        <v>-2.5999999999999999E-3</v>
      </c>
      <c r="AB322" s="110">
        <f t="shared" si="68"/>
        <v>40641</v>
      </c>
      <c r="AC322" s="108">
        <f t="shared" si="66"/>
        <v>5842</v>
      </c>
      <c r="AD322" s="28">
        <f t="shared" si="67"/>
        <v>44.08</v>
      </c>
      <c r="AE322" s="28">
        <f t="shared" si="61"/>
        <v>132.5317604355717</v>
      </c>
      <c r="AF322" s="31">
        <f t="shared" si="62"/>
        <v>-4.6100769569554778E-3</v>
      </c>
      <c r="AJ322" s="110">
        <f t="shared" si="65"/>
        <v>40652</v>
      </c>
      <c r="AK322" s="31">
        <f t="shared" si="63"/>
        <v>5.7000000000000002E-3</v>
      </c>
      <c r="AL322" s="115">
        <f t="shared" si="64"/>
        <v>5.1941110104742894E-3</v>
      </c>
      <c r="AM322" s="100"/>
      <c r="BR322" s="18">
        <f t="shared" si="58"/>
        <v>40641</v>
      </c>
      <c r="BS322" s="6">
        <f t="shared" si="59"/>
        <v>-4.0000000000000001E-3</v>
      </c>
      <c r="BT322" s="6">
        <f t="shared" si="60"/>
        <v>-7.4000000000000003E-3</v>
      </c>
    </row>
    <row r="323" spans="2:72" ht="14.45">
      <c r="B323" s="110">
        <v>40644</v>
      </c>
      <c r="C323" s="106">
        <v>1324.5</v>
      </c>
      <c r="D323" s="106">
        <v>1329</v>
      </c>
      <c r="E323" s="106">
        <v>1333.8</v>
      </c>
      <c r="F323" s="106">
        <v>1321.1</v>
      </c>
      <c r="G323" s="28"/>
      <c r="H323" s="107">
        <v>-2.8E-3</v>
      </c>
      <c r="K323" s="110">
        <v>40644</v>
      </c>
      <c r="L323" s="106">
        <v>5785.7</v>
      </c>
      <c r="M323" s="106">
        <v>5805.35</v>
      </c>
      <c r="N323" s="106">
        <v>5830.3</v>
      </c>
      <c r="O323" s="106">
        <v>5777.9</v>
      </c>
      <c r="P323" s="28" t="s">
        <v>2933</v>
      </c>
      <c r="Q323" s="107">
        <v>-9.5999999999999992E-3</v>
      </c>
      <c r="T323" s="110">
        <v>40627</v>
      </c>
      <c r="U323" s="28">
        <v>44.704999999999998</v>
      </c>
      <c r="V323">
        <v>44.634999999999998</v>
      </c>
      <c r="W323">
        <v>44.726999999999997</v>
      </c>
      <c r="X323">
        <v>44.524999999999999</v>
      </c>
      <c r="Y323" s="19">
        <v>6.9999999999999999E-4</v>
      </c>
      <c r="AB323" s="110">
        <f t="shared" si="68"/>
        <v>40644</v>
      </c>
      <c r="AC323" s="108">
        <f t="shared" si="66"/>
        <v>5785.7</v>
      </c>
      <c r="AD323" s="28">
        <f t="shared" si="67"/>
        <v>44.38</v>
      </c>
      <c r="AE323" s="28">
        <f t="shared" si="61"/>
        <v>130.36728255971158</v>
      </c>
      <c r="AF323" s="31">
        <f t="shared" si="62"/>
        <v>-1.6331767334459735E-2</v>
      </c>
      <c r="AJ323" s="110">
        <f t="shared" si="65"/>
        <v>40653</v>
      </c>
      <c r="AK323" s="31">
        <f t="shared" si="63"/>
        <v>1.3599999999999999E-2</v>
      </c>
      <c r="AL323" s="115">
        <f t="shared" si="64"/>
        <v>2.1850500521633176E-2</v>
      </c>
      <c r="AM323" s="100"/>
      <c r="BR323" s="18">
        <f t="shared" ref="BR323:BR386" si="69">VLOOKUP(B323,K:Q,1,FALSE)</f>
        <v>40644</v>
      </c>
      <c r="BS323" s="6">
        <f t="shared" ref="BS323:BS386" si="70">IFERROR(VLOOKUP(BR323,B:H,7,FALSE),0)</f>
        <v>-2.8E-3</v>
      </c>
      <c r="BT323" s="6">
        <f t="shared" ref="BT323:BT386" si="71">IFERROR(VLOOKUP(BR323,K:Q,7,FALSE),0)</f>
        <v>-9.5999999999999992E-3</v>
      </c>
    </row>
    <row r="324" spans="2:72" ht="14.45">
      <c r="B324" s="110">
        <v>40645</v>
      </c>
      <c r="C324" s="106">
        <v>1314.2</v>
      </c>
      <c r="D324" s="106">
        <v>1322</v>
      </c>
      <c r="E324" s="106">
        <v>1322</v>
      </c>
      <c r="F324" s="106">
        <v>1309.5</v>
      </c>
      <c r="G324" s="28"/>
      <c r="H324" s="107">
        <v>-7.7999999999999996E-3</v>
      </c>
      <c r="K324" s="110">
        <v>40646</v>
      </c>
      <c r="L324" s="106">
        <v>5911.5</v>
      </c>
      <c r="M324" s="106">
        <v>5747.95</v>
      </c>
      <c r="N324" s="106">
        <v>5923.6</v>
      </c>
      <c r="O324" s="106">
        <v>5735.55</v>
      </c>
      <c r="P324" s="28" t="s">
        <v>2934</v>
      </c>
      <c r="Q324" s="107">
        <v>2.1700000000000001E-2</v>
      </c>
      <c r="T324" s="110">
        <v>40630</v>
      </c>
      <c r="U324" s="28">
        <v>44.8</v>
      </c>
      <c r="V324">
        <v>44.66</v>
      </c>
      <c r="W324">
        <v>44.917999999999999</v>
      </c>
      <c r="X324">
        <v>44.6</v>
      </c>
      <c r="Y324" s="19">
        <v>2.0999999999999999E-3</v>
      </c>
      <c r="AB324" s="110">
        <f t="shared" si="68"/>
        <v>40646</v>
      </c>
      <c r="AC324" s="108">
        <f t="shared" si="66"/>
        <v>5911.5</v>
      </c>
      <c r="AD324" s="28">
        <f t="shared" si="67"/>
        <v>44.524999999999999</v>
      </c>
      <c r="AE324" s="28">
        <f t="shared" ref="AE324:AE387" si="72">AC324/AD324</f>
        <v>132.76810780460417</v>
      </c>
      <c r="AF324" s="31">
        <f t="shared" si="62"/>
        <v>1.8415857090470222E-2</v>
      </c>
      <c r="AJ324" s="110">
        <f t="shared" si="65"/>
        <v>40654</v>
      </c>
      <c r="AK324" s="31">
        <f t="shared" si="63"/>
        <v>5.3E-3</v>
      </c>
      <c r="AL324" s="115">
        <f t="shared" si="64"/>
        <v>3.2686863024773416E-3</v>
      </c>
      <c r="AM324" s="100"/>
      <c r="BR324" s="18" t="e">
        <f t="shared" si="69"/>
        <v>#N/A</v>
      </c>
      <c r="BS324" s="6">
        <f t="shared" si="70"/>
        <v>0</v>
      </c>
      <c r="BT324" s="6">
        <f t="shared" si="71"/>
        <v>0</v>
      </c>
    </row>
    <row r="325" spans="2:72" ht="14.45">
      <c r="B325" s="110">
        <v>40646</v>
      </c>
      <c r="C325" s="106">
        <v>1314.4</v>
      </c>
      <c r="D325" s="106">
        <v>1314</v>
      </c>
      <c r="E325" s="106">
        <v>1321.3</v>
      </c>
      <c r="F325" s="106">
        <v>1309.2</v>
      </c>
      <c r="G325" s="28"/>
      <c r="H325" s="107">
        <v>2.0000000000000001E-4</v>
      </c>
      <c r="K325" s="110">
        <v>40648</v>
      </c>
      <c r="L325" s="106">
        <v>5824.55</v>
      </c>
      <c r="M325" s="106">
        <v>5898.75</v>
      </c>
      <c r="N325" s="106">
        <v>5907.35</v>
      </c>
      <c r="O325" s="106">
        <v>5806.45</v>
      </c>
      <c r="P325" s="28" t="s">
        <v>2935</v>
      </c>
      <c r="Q325" s="107">
        <v>-1.47E-2</v>
      </c>
      <c r="T325" s="110">
        <v>40631</v>
      </c>
      <c r="U325" s="28">
        <v>44.69</v>
      </c>
      <c r="V325">
        <v>44.75</v>
      </c>
      <c r="W325">
        <v>44.83</v>
      </c>
      <c r="X325">
        <v>44.66</v>
      </c>
      <c r="Y325" s="19">
        <v>-2.5000000000000001E-3</v>
      </c>
      <c r="AB325" s="110">
        <f t="shared" si="68"/>
        <v>40648</v>
      </c>
      <c r="AC325" s="108">
        <f t="shared" si="66"/>
        <v>5824.55</v>
      </c>
      <c r="AD325" s="28">
        <f t="shared" si="67"/>
        <v>44.274999999999999</v>
      </c>
      <c r="AE325" s="28">
        <f t="shared" si="72"/>
        <v>131.55392433653304</v>
      </c>
      <c r="AF325" s="31">
        <f t="shared" ref="AF325:AF388" si="73">AE325/AE324-1</f>
        <v>-9.1451440270433615E-3</v>
      </c>
      <c r="AJ325" s="110">
        <f t="shared" si="65"/>
        <v>40658</v>
      </c>
      <c r="AK325" s="31">
        <f t="shared" si="63"/>
        <v>-1.6000000000000001E-3</v>
      </c>
      <c r="AL325" s="115">
        <f t="shared" si="64"/>
        <v>-3.417483460428028E-3</v>
      </c>
      <c r="AM325" s="100"/>
      <c r="BR325" s="18">
        <f t="shared" si="69"/>
        <v>40646</v>
      </c>
      <c r="BS325" s="6">
        <f t="shared" si="70"/>
        <v>2.0000000000000001E-4</v>
      </c>
      <c r="BT325" s="6">
        <f t="shared" si="71"/>
        <v>2.1700000000000001E-2</v>
      </c>
    </row>
    <row r="326" spans="2:72" ht="14.45">
      <c r="B326" s="110">
        <v>40647</v>
      </c>
      <c r="C326" s="106">
        <v>1314.5</v>
      </c>
      <c r="D326" s="106">
        <v>1311.1</v>
      </c>
      <c r="E326" s="106">
        <v>1316.8</v>
      </c>
      <c r="F326" s="106">
        <v>1302.4000000000001</v>
      </c>
      <c r="G326" s="28"/>
      <c r="H326" s="107">
        <v>1E-4</v>
      </c>
      <c r="K326" s="110">
        <v>40651</v>
      </c>
      <c r="L326" s="106">
        <v>5729.1</v>
      </c>
      <c r="M326" s="106">
        <v>5824.35</v>
      </c>
      <c r="N326" s="106">
        <v>5897.9</v>
      </c>
      <c r="O326" s="106">
        <v>5722.25</v>
      </c>
      <c r="P326" s="28" t="s">
        <v>2936</v>
      </c>
      <c r="Q326" s="107">
        <v>-1.6400000000000001E-2</v>
      </c>
      <c r="T326" s="110">
        <v>40632</v>
      </c>
      <c r="U326" s="28">
        <v>44.63</v>
      </c>
      <c r="V326">
        <v>44.7</v>
      </c>
      <c r="W326">
        <v>44.81</v>
      </c>
      <c r="X326">
        <v>44.62</v>
      </c>
      <c r="Y326" s="19">
        <v>-1.2999999999999999E-3</v>
      </c>
      <c r="AB326" s="110">
        <f t="shared" si="68"/>
        <v>40651</v>
      </c>
      <c r="AC326" s="108">
        <f t="shared" si="66"/>
        <v>5729.1</v>
      </c>
      <c r="AD326" s="28">
        <f t="shared" si="67"/>
        <v>44.524999999999999</v>
      </c>
      <c r="AE326" s="28">
        <f t="shared" si="72"/>
        <v>128.67153284671534</v>
      </c>
      <c r="AF326" s="31">
        <f t="shared" si="73"/>
        <v>-2.1910342122855697E-2</v>
      </c>
      <c r="AJ326" s="110">
        <f t="shared" si="65"/>
        <v>40659</v>
      </c>
      <c r="AK326" s="31">
        <f t="shared" si="63"/>
        <v>8.9999999999999993E-3</v>
      </c>
      <c r="AL326" s="115">
        <f t="shared" si="64"/>
        <v>-1.8242629928036935E-3</v>
      </c>
      <c r="AM326" s="100"/>
      <c r="BR326" s="18" t="e">
        <f t="shared" si="69"/>
        <v>#N/A</v>
      </c>
      <c r="BS326" s="6">
        <f t="shared" si="70"/>
        <v>0</v>
      </c>
      <c r="BT326" s="6">
        <f t="shared" si="71"/>
        <v>0</v>
      </c>
    </row>
    <row r="327" spans="2:72" ht="14.45">
      <c r="B327" s="110">
        <v>40648</v>
      </c>
      <c r="C327" s="106">
        <v>1319.7</v>
      </c>
      <c r="D327" s="106">
        <v>1314.5</v>
      </c>
      <c r="E327" s="106">
        <v>1322.9</v>
      </c>
      <c r="F327" s="106">
        <v>1313.7</v>
      </c>
      <c r="G327" s="28"/>
      <c r="H327" s="107">
        <v>4.0000000000000001E-3</v>
      </c>
      <c r="K327" s="110">
        <v>40652</v>
      </c>
      <c r="L327" s="106">
        <v>5740.75</v>
      </c>
      <c r="M327" s="106">
        <v>5716</v>
      </c>
      <c r="N327" s="106">
        <v>5762.95</v>
      </c>
      <c r="O327" s="106">
        <v>5693.25</v>
      </c>
      <c r="P327" s="28" t="s">
        <v>2937</v>
      </c>
      <c r="Q327" s="107">
        <v>2E-3</v>
      </c>
      <c r="T327" s="110">
        <v>40633</v>
      </c>
      <c r="U327" s="28">
        <v>44.534999999999997</v>
      </c>
      <c r="V327">
        <v>44.634999999999998</v>
      </c>
      <c r="W327">
        <v>44.74</v>
      </c>
      <c r="X327">
        <v>44.515000000000001</v>
      </c>
      <c r="Y327" s="19">
        <v>-2.0999999999999999E-3</v>
      </c>
      <c r="AB327" s="110">
        <f t="shared" si="68"/>
        <v>40652</v>
      </c>
      <c r="AC327" s="108">
        <f t="shared" si="66"/>
        <v>5740.75</v>
      </c>
      <c r="AD327" s="28">
        <f t="shared" si="67"/>
        <v>44.384999999999998</v>
      </c>
      <c r="AE327" s="28">
        <f t="shared" si="72"/>
        <v>129.33986707220907</v>
      </c>
      <c r="AF327" s="31">
        <f t="shared" si="73"/>
        <v>5.1941110104742894E-3</v>
      </c>
      <c r="AJ327" s="110">
        <f t="shared" si="65"/>
        <v>40660</v>
      </c>
      <c r="AK327" s="31">
        <f t="shared" si="63"/>
        <v>6.3E-3</v>
      </c>
      <c r="AL327" s="115">
        <f t="shared" si="64"/>
        <v>-2.403389121391486E-3</v>
      </c>
      <c r="AM327" s="100"/>
      <c r="BR327" s="18">
        <f t="shared" si="69"/>
        <v>40648</v>
      </c>
      <c r="BS327" s="6">
        <f t="shared" si="70"/>
        <v>4.0000000000000001E-3</v>
      </c>
      <c r="BT327" s="6">
        <f t="shared" si="71"/>
        <v>-1.47E-2</v>
      </c>
    </row>
    <row r="328" spans="2:72" ht="14.45">
      <c r="B328" s="110">
        <v>40651</v>
      </c>
      <c r="C328" s="106">
        <v>1305.0999999999999</v>
      </c>
      <c r="D328" s="106">
        <v>1313.3</v>
      </c>
      <c r="E328" s="106">
        <v>1313.3</v>
      </c>
      <c r="F328" s="106">
        <v>1294.7</v>
      </c>
      <c r="G328" s="28"/>
      <c r="H328" s="107">
        <v>-1.11E-2</v>
      </c>
      <c r="K328" s="110">
        <v>40653</v>
      </c>
      <c r="L328" s="106">
        <v>5851.65</v>
      </c>
      <c r="M328" s="106">
        <v>5786.05</v>
      </c>
      <c r="N328" s="106">
        <v>5857.35</v>
      </c>
      <c r="O328" s="106">
        <v>5759.65</v>
      </c>
      <c r="P328" s="28" t="s">
        <v>2938</v>
      </c>
      <c r="Q328" s="107">
        <v>1.9300000000000001E-2</v>
      </c>
      <c r="T328" s="110">
        <v>40634</v>
      </c>
      <c r="U328" s="28">
        <v>44.395000000000003</v>
      </c>
      <c r="V328">
        <v>44.505000000000003</v>
      </c>
      <c r="W328">
        <v>44.545000000000002</v>
      </c>
      <c r="X328">
        <v>44.395000000000003</v>
      </c>
      <c r="Y328" s="19">
        <v>-3.0999999999999999E-3</v>
      </c>
      <c r="AB328" s="110">
        <f t="shared" si="68"/>
        <v>40653</v>
      </c>
      <c r="AC328" s="108">
        <f t="shared" si="66"/>
        <v>5851.65</v>
      </c>
      <c r="AD328" s="28">
        <f t="shared" si="67"/>
        <v>44.274999999999999</v>
      </c>
      <c r="AE328" s="28">
        <f t="shared" si="72"/>
        <v>132.16600790513834</v>
      </c>
      <c r="AF328" s="31">
        <f t="shared" si="73"/>
        <v>2.1850500521633176E-2</v>
      </c>
      <c r="AJ328" s="110">
        <f t="shared" si="65"/>
        <v>40661</v>
      </c>
      <c r="AK328" s="31">
        <f t="shared" si="63"/>
        <v>3.5000000000000001E-3</v>
      </c>
      <c r="AL328" s="115">
        <f t="shared" si="64"/>
        <v>-7.7453864826030339E-3</v>
      </c>
      <c r="AM328" s="100"/>
      <c r="BR328" s="18">
        <f t="shared" si="69"/>
        <v>40651</v>
      </c>
      <c r="BS328" s="6">
        <f t="shared" si="70"/>
        <v>-1.11E-2</v>
      </c>
      <c r="BT328" s="6">
        <f t="shared" si="71"/>
        <v>-1.6400000000000001E-2</v>
      </c>
    </row>
    <row r="329" spans="2:72" ht="14.45">
      <c r="B329" s="110">
        <v>40652</v>
      </c>
      <c r="C329" s="106">
        <v>1312.6</v>
      </c>
      <c r="D329" s="106">
        <v>1306</v>
      </c>
      <c r="E329" s="106">
        <v>1312.7</v>
      </c>
      <c r="F329" s="106">
        <v>1304</v>
      </c>
      <c r="G329" s="28"/>
      <c r="H329" s="107">
        <v>5.7000000000000002E-3</v>
      </c>
      <c r="K329" s="110">
        <v>40654</v>
      </c>
      <c r="L329" s="106">
        <v>5884.7</v>
      </c>
      <c r="M329" s="106">
        <v>5882.85</v>
      </c>
      <c r="N329" s="106">
        <v>5912.9</v>
      </c>
      <c r="O329" s="106">
        <v>5864.35</v>
      </c>
      <c r="P329" s="28" t="s">
        <v>2939</v>
      </c>
      <c r="Q329" s="107">
        <v>5.5999999999999999E-3</v>
      </c>
      <c r="T329" s="110">
        <v>40637</v>
      </c>
      <c r="U329" s="28">
        <v>44.395000000000003</v>
      </c>
      <c r="V329">
        <v>44.414999999999999</v>
      </c>
      <c r="W329">
        <v>44.435000000000002</v>
      </c>
      <c r="X329">
        <v>44.271999999999998</v>
      </c>
      <c r="Y329" s="19">
        <v>0</v>
      </c>
      <c r="AB329" s="110">
        <f t="shared" si="68"/>
        <v>40654</v>
      </c>
      <c r="AC329" s="108">
        <f t="shared" si="66"/>
        <v>5884.7</v>
      </c>
      <c r="AD329" s="28">
        <f t="shared" si="67"/>
        <v>44.38</v>
      </c>
      <c r="AE329" s="28">
        <f t="shared" si="72"/>
        <v>132.59801712483099</v>
      </c>
      <c r="AF329" s="31">
        <f t="shared" si="73"/>
        <v>3.2686863024773416E-3</v>
      </c>
      <c r="AJ329" s="110">
        <f t="shared" si="65"/>
        <v>40662</v>
      </c>
      <c r="AK329" s="31">
        <f t="shared" si="63"/>
        <v>2.3E-3</v>
      </c>
      <c r="AL329" s="115">
        <f t="shared" si="64"/>
        <v>-4.9787892403524436E-3</v>
      </c>
      <c r="AM329" s="100"/>
      <c r="BR329" s="18">
        <f t="shared" si="69"/>
        <v>40652</v>
      </c>
      <c r="BS329" s="6">
        <f t="shared" si="70"/>
        <v>5.7000000000000002E-3</v>
      </c>
      <c r="BT329" s="6">
        <f t="shared" si="71"/>
        <v>2E-3</v>
      </c>
    </row>
    <row r="330" spans="2:72" ht="14.45">
      <c r="B330" s="110">
        <v>40653</v>
      </c>
      <c r="C330" s="106">
        <v>1330.4</v>
      </c>
      <c r="D330" s="106">
        <v>1319.1</v>
      </c>
      <c r="E330" s="106">
        <v>1332.7</v>
      </c>
      <c r="F330" s="106">
        <v>1319.1</v>
      </c>
      <c r="G330" s="28"/>
      <c r="H330" s="107">
        <v>1.3599999999999999E-2</v>
      </c>
      <c r="K330" s="110">
        <v>40658</v>
      </c>
      <c r="L330" s="106">
        <v>5874.5</v>
      </c>
      <c r="M330" s="106">
        <v>5859.6</v>
      </c>
      <c r="N330" s="106">
        <v>5906.6</v>
      </c>
      <c r="O330" s="106">
        <v>5857</v>
      </c>
      <c r="P330" s="28" t="s">
        <v>2940</v>
      </c>
      <c r="Q330" s="107">
        <v>-1.6999999999999999E-3</v>
      </c>
      <c r="T330" s="110">
        <v>40638</v>
      </c>
      <c r="U330" s="28">
        <v>44.325000000000003</v>
      </c>
      <c r="V330">
        <v>44.365000000000002</v>
      </c>
      <c r="W330">
        <v>44.493000000000002</v>
      </c>
      <c r="X330">
        <v>44.255000000000003</v>
      </c>
      <c r="Y330" s="19">
        <v>-1.6000000000000001E-3</v>
      </c>
      <c r="AB330" s="110">
        <f t="shared" si="68"/>
        <v>40658</v>
      </c>
      <c r="AC330" s="108">
        <f t="shared" si="66"/>
        <v>5874.5</v>
      </c>
      <c r="AD330" s="28">
        <f t="shared" si="67"/>
        <v>44.454999999999998</v>
      </c>
      <c r="AE330" s="28">
        <f t="shared" si="72"/>
        <v>132.14486559442133</v>
      </c>
      <c r="AF330" s="31">
        <f t="shared" si="73"/>
        <v>-3.417483460428028E-3</v>
      </c>
      <c r="AJ330" s="110">
        <f t="shared" si="65"/>
        <v>40665</v>
      </c>
      <c r="AK330" s="31">
        <f t="shared" si="63"/>
        <v>-1.8E-3</v>
      </c>
      <c r="AL330" s="115">
        <f t="shared" si="64"/>
        <v>-8.9431935206966129E-3</v>
      </c>
      <c r="AM330" s="100"/>
      <c r="BR330" s="18">
        <f t="shared" si="69"/>
        <v>40653</v>
      </c>
      <c r="BS330" s="6">
        <f t="shared" si="70"/>
        <v>1.3599999999999999E-2</v>
      </c>
      <c r="BT330" s="6">
        <f t="shared" si="71"/>
        <v>1.9300000000000001E-2</v>
      </c>
    </row>
    <row r="331" spans="2:72" ht="14.45">
      <c r="B331" s="110">
        <v>40654</v>
      </c>
      <c r="C331" s="106">
        <v>1337.4</v>
      </c>
      <c r="D331" s="106">
        <v>1333.2</v>
      </c>
      <c r="E331" s="106">
        <v>1337.5</v>
      </c>
      <c r="F331" s="106">
        <v>1332.8</v>
      </c>
      <c r="G331" s="28"/>
      <c r="H331" s="107">
        <v>5.3E-3</v>
      </c>
      <c r="K331" s="110">
        <v>40659</v>
      </c>
      <c r="L331" s="106">
        <v>5868.4</v>
      </c>
      <c r="M331" s="106">
        <v>5876.85</v>
      </c>
      <c r="N331" s="106">
        <v>5893.2</v>
      </c>
      <c r="O331" s="106">
        <v>5791.55</v>
      </c>
      <c r="P331" s="28" t="s">
        <v>2941</v>
      </c>
      <c r="Q331" s="107">
        <v>-1E-3</v>
      </c>
      <c r="T331" s="110">
        <v>40639</v>
      </c>
      <c r="U331" s="28">
        <v>44.075000000000003</v>
      </c>
      <c r="V331">
        <v>44.295000000000002</v>
      </c>
      <c r="W331">
        <v>44.3</v>
      </c>
      <c r="X331">
        <v>44.064999999999998</v>
      </c>
      <c r="Y331" s="19">
        <v>-5.5999999999999999E-3</v>
      </c>
      <c r="AB331" s="110">
        <f t="shared" si="68"/>
        <v>40659</v>
      </c>
      <c r="AC331" s="108">
        <f t="shared" si="66"/>
        <v>5868.4</v>
      </c>
      <c r="AD331" s="28">
        <f t="shared" si="67"/>
        <v>44.49</v>
      </c>
      <c r="AE331" s="28">
        <f t="shared" si="72"/>
        <v>131.90379860642841</v>
      </c>
      <c r="AF331" s="31">
        <f t="shared" si="73"/>
        <v>-1.8242629928036935E-3</v>
      </c>
      <c r="AJ331" s="110">
        <f t="shared" si="65"/>
        <v>40666</v>
      </c>
      <c r="AK331" s="31">
        <f t="shared" si="63"/>
        <v>-3.3999999999999998E-3</v>
      </c>
      <c r="AL331" s="115">
        <f t="shared" si="64"/>
        <v>-2.8252083930876637E-2</v>
      </c>
      <c r="AM331" s="100"/>
      <c r="BR331" s="18">
        <f t="shared" si="69"/>
        <v>40654</v>
      </c>
      <c r="BS331" s="6">
        <f t="shared" si="70"/>
        <v>5.3E-3</v>
      </c>
      <c r="BT331" s="6">
        <f t="shared" si="71"/>
        <v>5.5999999999999999E-3</v>
      </c>
    </row>
    <row r="332" spans="2:72" ht="14.45">
      <c r="B332" s="110">
        <v>40658</v>
      </c>
      <c r="C332" s="106">
        <v>1335.2</v>
      </c>
      <c r="D332" s="106">
        <v>1337.1</v>
      </c>
      <c r="E332" s="106">
        <v>1337.5</v>
      </c>
      <c r="F332" s="106">
        <v>1331.5</v>
      </c>
      <c r="G332" s="28"/>
      <c r="H332" s="107">
        <v>-1.6000000000000001E-3</v>
      </c>
      <c r="K332" s="110">
        <v>40660</v>
      </c>
      <c r="L332" s="106">
        <v>5833.9</v>
      </c>
      <c r="M332" s="106">
        <v>5884.2</v>
      </c>
      <c r="N332" s="106">
        <v>5892.35</v>
      </c>
      <c r="O332" s="106">
        <v>5819.95</v>
      </c>
      <c r="P332" s="28" t="s">
        <v>2942</v>
      </c>
      <c r="Q332" s="107">
        <v>-5.8999999999999999E-3</v>
      </c>
      <c r="T332" s="110">
        <v>40640</v>
      </c>
      <c r="U332" s="28">
        <v>44.204999999999998</v>
      </c>
      <c r="V332">
        <v>44.05</v>
      </c>
      <c r="W332">
        <v>44.28</v>
      </c>
      <c r="X332">
        <v>43.987000000000002</v>
      </c>
      <c r="Y332" s="19">
        <v>2.8999999999999998E-3</v>
      </c>
      <c r="AB332" s="110">
        <f t="shared" si="68"/>
        <v>40660</v>
      </c>
      <c r="AC332" s="108">
        <f t="shared" si="66"/>
        <v>5833.9</v>
      </c>
      <c r="AD332" s="28">
        <f t="shared" si="67"/>
        <v>44.335000000000001</v>
      </c>
      <c r="AE332" s="28">
        <f t="shared" si="72"/>
        <v>131.58678245178751</v>
      </c>
      <c r="AF332" s="31">
        <f t="shared" si="73"/>
        <v>-2.403389121391486E-3</v>
      </c>
      <c r="AJ332" s="110">
        <f t="shared" si="65"/>
        <v>40667</v>
      </c>
      <c r="AK332" s="31">
        <f t="shared" si="63"/>
        <v>-6.8999999999999999E-3</v>
      </c>
      <c r="AL332" s="115">
        <f t="shared" si="64"/>
        <v>-2.35770816174663E-3</v>
      </c>
      <c r="AM332" s="100"/>
      <c r="BR332" s="18">
        <f t="shared" si="69"/>
        <v>40658</v>
      </c>
      <c r="BS332" s="6">
        <f t="shared" si="70"/>
        <v>-1.6000000000000001E-3</v>
      </c>
      <c r="BT332" s="6">
        <f t="shared" si="71"/>
        <v>-1.6999999999999999E-3</v>
      </c>
    </row>
    <row r="333" spans="2:72" ht="14.45">
      <c r="B333" s="110">
        <v>40659</v>
      </c>
      <c r="C333" s="106">
        <v>1347.2</v>
      </c>
      <c r="D333" s="106">
        <v>1336.8</v>
      </c>
      <c r="E333" s="106">
        <v>1349.5</v>
      </c>
      <c r="F333" s="106">
        <v>1336.8</v>
      </c>
      <c r="G333" s="28"/>
      <c r="H333" s="107">
        <v>8.9999999999999993E-3</v>
      </c>
      <c r="K333" s="110">
        <v>40661</v>
      </c>
      <c r="L333" s="106">
        <v>5785.45</v>
      </c>
      <c r="M333" s="106">
        <v>5851.35</v>
      </c>
      <c r="N333" s="106">
        <v>5856.4</v>
      </c>
      <c r="O333" s="106">
        <v>5776.95</v>
      </c>
      <c r="P333" s="28" t="s">
        <v>2943</v>
      </c>
      <c r="Q333" s="107">
        <v>-8.3000000000000001E-3</v>
      </c>
      <c r="T333" s="110">
        <v>40641</v>
      </c>
      <c r="U333" s="28">
        <v>44.08</v>
      </c>
      <c r="V333">
        <v>44.17</v>
      </c>
      <c r="W333">
        <v>44.17</v>
      </c>
      <c r="X333">
        <v>44</v>
      </c>
      <c r="Y333" s="19">
        <v>-2.8E-3</v>
      </c>
      <c r="AB333" s="110">
        <f t="shared" si="68"/>
        <v>40661</v>
      </c>
      <c r="AC333" s="108">
        <f t="shared" si="66"/>
        <v>5785.45</v>
      </c>
      <c r="AD333" s="28">
        <f t="shared" si="67"/>
        <v>44.31</v>
      </c>
      <c r="AE333" s="28">
        <f t="shared" si="72"/>
        <v>130.56759196569621</v>
      </c>
      <c r="AF333" s="31">
        <f t="shared" si="73"/>
        <v>-7.7453864826030339E-3</v>
      </c>
      <c r="AJ333" s="110">
        <f t="shared" si="65"/>
        <v>40668</v>
      </c>
      <c r="AK333" s="31">
        <f t="shared" si="63"/>
        <v>-9.1000000000000004E-3</v>
      </c>
      <c r="AL333" s="115">
        <f t="shared" si="64"/>
        <v>-2.2881195213211525E-2</v>
      </c>
      <c r="AM333" s="100"/>
      <c r="BR333" s="18">
        <f t="shared" si="69"/>
        <v>40659</v>
      </c>
      <c r="BS333" s="6">
        <f t="shared" si="70"/>
        <v>8.9999999999999993E-3</v>
      </c>
      <c r="BT333" s="6">
        <f t="shared" si="71"/>
        <v>-1E-3</v>
      </c>
    </row>
    <row r="334" spans="2:72" ht="14.45">
      <c r="B334" s="110">
        <v>40660</v>
      </c>
      <c r="C334" s="106">
        <v>1355.7</v>
      </c>
      <c r="D334" s="106">
        <v>1348.4</v>
      </c>
      <c r="E334" s="106">
        <v>1357.5</v>
      </c>
      <c r="F334" s="106">
        <v>1344.2</v>
      </c>
      <c r="G334" s="28"/>
      <c r="H334" s="107">
        <v>6.3E-3</v>
      </c>
      <c r="K334" s="110">
        <v>40662</v>
      </c>
      <c r="L334" s="106">
        <v>5749.5</v>
      </c>
      <c r="M334" s="106">
        <v>5782.5</v>
      </c>
      <c r="N334" s="106">
        <v>5804.3</v>
      </c>
      <c r="O334" s="106">
        <v>5706.05</v>
      </c>
      <c r="P334" s="28" t="s">
        <v>2944</v>
      </c>
      <c r="Q334" s="107">
        <v>-6.1999999999999998E-3</v>
      </c>
      <c r="T334" s="110">
        <v>40644</v>
      </c>
      <c r="U334" s="28">
        <v>44.38</v>
      </c>
      <c r="V334">
        <v>44.04</v>
      </c>
      <c r="W334">
        <v>44.411999999999999</v>
      </c>
      <c r="X334">
        <v>43.902000000000001</v>
      </c>
      <c r="Y334" s="19">
        <v>6.7999999999999996E-3</v>
      </c>
      <c r="AB334" s="110">
        <f t="shared" si="68"/>
        <v>40662</v>
      </c>
      <c r="AC334" s="108">
        <f t="shared" si="66"/>
        <v>5749.5</v>
      </c>
      <c r="AD334" s="28">
        <f t="shared" si="67"/>
        <v>44.255000000000003</v>
      </c>
      <c r="AE334" s="28">
        <f t="shared" si="72"/>
        <v>129.91752344367868</v>
      </c>
      <c r="AF334" s="31">
        <f t="shared" si="73"/>
        <v>-4.9787892403524436E-3</v>
      </c>
      <c r="AJ334" s="110">
        <f t="shared" si="65"/>
        <v>40669</v>
      </c>
      <c r="AK334" s="31">
        <f t="shared" si="63"/>
        <v>3.8E-3</v>
      </c>
      <c r="AL334" s="115">
        <f t="shared" si="64"/>
        <v>1.7572617853967465E-2</v>
      </c>
      <c r="AM334" s="100"/>
      <c r="BR334" s="18">
        <f t="shared" si="69"/>
        <v>40660</v>
      </c>
      <c r="BS334" s="6">
        <f t="shared" si="70"/>
        <v>6.3E-3</v>
      </c>
      <c r="BT334" s="6">
        <f t="shared" si="71"/>
        <v>-5.8999999999999999E-3</v>
      </c>
    </row>
    <row r="335" spans="2:72" ht="14.45">
      <c r="B335" s="110">
        <v>40661</v>
      </c>
      <c r="C335" s="106">
        <v>1360.5</v>
      </c>
      <c r="D335" s="106">
        <v>1353.9</v>
      </c>
      <c r="E335" s="106">
        <v>1361.7</v>
      </c>
      <c r="F335" s="106">
        <v>1353.6</v>
      </c>
      <c r="G335" s="28"/>
      <c r="H335" s="107">
        <v>3.5000000000000001E-3</v>
      </c>
      <c r="K335" s="110">
        <v>40665</v>
      </c>
      <c r="L335" s="106">
        <v>5701.3</v>
      </c>
      <c r="M335" s="106">
        <v>5766.9</v>
      </c>
      <c r="N335" s="106">
        <v>5775.25</v>
      </c>
      <c r="O335" s="106">
        <v>5687.7</v>
      </c>
      <c r="P335" s="28" t="s">
        <v>2945</v>
      </c>
      <c r="Q335" s="107">
        <v>-8.3999999999999995E-3</v>
      </c>
      <c r="T335" s="110">
        <v>40645</v>
      </c>
      <c r="U335" s="28">
        <v>44.204999999999998</v>
      </c>
      <c r="V335">
        <v>44.274999999999999</v>
      </c>
      <c r="W335">
        <v>44.274999999999999</v>
      </c>
      <c r="X335">
        <v>44.18</v>
      </c>
      <c r="Y335" s="19">
        <v>-3.8999999999999998E-3</v>
      </c>
      <c r="AB335" s="110">
        <f t="shared" si="68"/>
        <v>40665</v>
      </c>
      <c r="AC335" s="108">
        <f t="shared" si="66"/>
        <v>5701.3</v>
      </c>
      <c r="AD335" s="28">
        <f t="shared" si="67"/>
        <v>44.28</v>
      </c>
      <c r="AE335" s="28">
        <f t="shared" si="72"/>
        <v>128.75564588979222</v>
      </c>
      <c r="AF335" s="31">
        <f t="shared" si="73"/>
        <v>-8.9431935206966129E-3</v>
      </c>
      <c r="AJ335" s="110">
        <f t="shared" si="65"/>
        <v>40672</v>
      </c>
      <c r="AK335" s="31">
        <f t="shared" si="63"/>
        <v>4.5999999999999999E-3</v>
      </c>
      <c r="AL335" s="115">
        <f t="shared" si="64"/>
        <v>8.319518005210913E-4</v>
      </c>
      <c r="AM335" s="100"/>
      <c r="BR335" s="18">
        <f t="shared" si="69"/>
        <v>40661</v>
      </c>
      <c r="BS335" s="6">
        <f t="shared" si="70"/>
        <v>3.5000000000000001E-3</v>
      </c>
      <c r="BT335" s="6">
        <f t="shared" si="71"/>
        <v>-8.3000000000000001E-3</v>
      </c>
    </row>
    <row r="336" spans="2:72" ht="14.45">
      <c r="B336" s="110">
        <v>40662</v>
      </c>
      <c r="C336" s="106">
        <v>1363.6</v>
      </c>
      <c r="D336" s="106">
        <v>1360.1</v>
      </c>
      <c r="E336" s="106">
        <v>1364.6</v>
      </c>
      <c r="F336" s="106">
        <v>1358.7</v>
      </c>
      <c r="G336" s="28"/>
      <c r="H336" s="107">
        <v>2.3E-3</v>
      </c>
      <c r="K336" s="110">
        <v>40666</v>
      </c>
      <c r="L336" s="106">
        <v>5565.25</v>
      </c>
      <c r="M336" s="106">
        <v>5689.7</v>
      </c>
      <c r="N336" s="106">
        <v>5710.8</v>
      </c>
      <c r="O336" s="106">
        <v>5554.85</v>
      </c>
      <c r="P336" s="28" t="s">
        <v>2946</v>
      </c>
      <c r="Q336" s="107">
        <v>-2.3900000000000001E-2</v>
      </c>
      <c r="T336" s="110">
        <v>40646</v>
      </c>
      <c r="U336" s="28">
        <v>44.524999999999999</v>
      </c>
      <c r="V336">
        <v>44.575000000000003</v>
      </c>
      <c r="W336">
        <v>44.601999999999997</v>
      </c>
      <c r="X336">
        <v>44.414999999999999</v>
      </c>
      <c r="Y336" s="19">
        <v>7.1999999999999998E-3</v>
      </c>
      <c r="AB336" s="110">
        <f t="shared" si="68"/>
        <v>40666</v>
      </c>
      <c r="AC336" s="108">
        <f t="shared" si="66"/>
        <v>5565.25</v>
      </c>
      <c r="AD336" s="28">
        <f t="shared" si="67"/>
        <v>44.48</v>
      </c>
      <c r="AE336" s="28">
        <f t="shared" si="72"/>
        <v>125.11803057553958</v>
      </c>
      <c r="AF336" s="31">
        <f t="shared" si="73"/>
        <v>-2.8252083930876637E-2</v>
      </c>
      <c r="AJ336" s="110">
        <f t="shared" si="65"/>
        <v>40673</v>
      </c>
      <c r="AK336" s="31">
        <f t="shared" si="63"/>
        <v>8.0999999999999996E-3</v>
      </c>
      <c r="AL336" s="115">
        <f t="shared" si="64"/>
        <v>-3.0014296071551039E-3</v>
      </c>
      <c r="AM336" s="100"/>
      <c r="BR336" s="18">
        <f t="shared" si="69"/>
        <v>40662</v>
      </c>
      <c r="BS336" s="6">
        <f t="shared" si="70"/>
        <v>2.3E-3</v>
      </c>
      <c r="BT336" s="6">
        <f t="shared" si="71"/>
        <v>-6.1999999999999998E-3</v>
      </c>
    </row>
    <row r="337" spans="2:72" ht="14.45">
      <c r="B337" s="110">
        <v>40665</v>
      </c>
      <c r="C337" s="106">
        <v>1361.2</v>
      </c>
      <c r="D337" s="106">
        <v>1365.2</v>
      </c>
      <c r="E337" s="106">
        <v>1370.6</v>
      </c>
      <c r="F337" s="106">
        <v>1358.6</v>
      </c>
      <c r="G337" s="28"/>
      <c r="H337" s="107">
        <v>-1.8E-3</v>
      </c>
      <c r="K337" s="110">
        <v>40667</v>
      </c>
      <c r="L337" s="106">
        <v>5537.15</v>
      </c>
      <c r="M337" s="106">
        <v>5567.7</v>
      </c>
      <c r="N337" s="106">
        <v>5578.8</v>
      </c>
      <c r="O337" s="106">
        <v>5503</v>
      </c>
      <c r="P337" s="28" t="s">
        <v>2947</v>
      </c>
      <c r="Q337" s="107">
        <v>-5.0000000000000001E-3</v>
      </c>
      <c r="T337" s="110">
        <v>40647</v>
      </c>
      <c r="U337" s="28">
        <v>44.505000000000003</v>
      </c>
      <c r="V337">
        <v>44.424999999999997</v>
      </c>
      <c r="W337">
        <v>44.505000000000003</v>
      </c>
      <c r="X337">
        <v>44.271999999999998</v>
      </c>
      <c r="Y337" s="19">
        <v>-4.0000000000000002E-4</v>
      </c>
      <c r="AB337" s="110">
        <f t="shared" si="68"/>
        <v>40667</v>
      </c>
      <c r="AC337" s="108">
        <f t="shared" si="66"/>
        <v>5537.15</v>
      </c>
      <c r="AD337" s="28">
        <f t="shared" si="67"/>
        <v>44.36</v>
      </c>
      <c r="AE337" s="28">
        <f t="shared" si="72"/>
        <v>124.82303877366996</v>
      </c>
      <c r="AF337" s="31">
        <f t="shared" si="73"/>
        <v>-2.35770816174663E-3</v>
      </c>
      <c r="AJ337" s="110">
        <f t="shared" si="65"/>
        <v>40674</v>
      </c>
      <c r="AK337" s="31">
        <f t="shared" si="63"/>
        <v>-1.11E-2</v>
      </c>
      <c r="AL337" s="115">
        <f t="shared" si="64"/>
        <v>7.5601446145348028E-3</v>
      </c>
      <c r="AM337" s="100"/>
      <c r="BR337" s="18">
        <f t="shared" si="69"/>
        <v>40665</v>
      </c>
      <c r="BS337" s="6">
        <f t="shared" si="70"/>
        <v>-1.8E-3</v>
      </c>
      <c r="BT337" s="6">
        <f t="shared" si="71"/>
        <v>-8.3999999999999995E-3</v>
      </c>
    </row>
    <row r="338" spans="2:72" ht="14.45">
      <c r="B338" s="110">
        <v>40666</v>
      </c>
      <c r="C338" s="106">
        <v>1356.6</v>
      </c>
      <c r="D338" s="106">
        <v>1359.8</v>
      </c>
      <c r="E338" s="106">
        <v>1360.8</v>
      </c>
      <c r="F338" s="106">
        <v>1349.5</v>
      </c>
      <c r="G338" s="28"/>
      <c r="H338" s="107">
        <v>-3.3999999999999998E-3</v>
      </c>
      <c r="K338" s="110">
        <v>40668</v>
      </c>
      <c r="L338" s="106">
        <v>5459.85</v>
      </c>
      <c r="M338" s="106">
        <v>5531.6</v>
      </c>
      <c r="N338" s="106">
        <v>5560.3</v>
      </c>
      <c r="O338" s="106">
        <v>5443.65</v>
      </c>
      <c r="P338" s="28" t="s">
        <v>2948</v>
      </c>
      <c r="Q338" s="107">
        <v>-1.4E-2</v>
      </c>
      <c r="T338" s="110">
        <v>40648</v>
      </c>
      <c r="U338" s="28">
        <v>44.274999999999999</v>
      </c>
      <c r="V338">
        <v>44.424999999999997</v>
      </c>
      <c r="W338">
        <v>44.6</v>
      </c>
      <c r="X338">
        <v>44.274999999999999</v>
      </c>
      <c r="Y338" s="19">
        <v>-5.1999999999999998E-3</v>
      </c>
      <c r="AB338" s="110">
        <f t="shared" si="68"/>
        <v>40668</v>
      </c>
      <c r="AC338" s="108">
        <f t="shared" si="66"/>
        <v>5459.85</v>
      </c>
      <c r="AD338" s="28">
        <f t="shared" si="67"/>
        <v>44.765000000000001</v>
      </c>
      <c r="AE338" s="28">
        <f t="shared" si="72"/>
        <v>121.96693845638335</v>
      </c>
      <c r="AF338" s="31">
        <f t="shared" si="73"/>
        <v>-2.2881195213211525E-2</v>
      </c>
      <c r="AJ338" s="110">
        <f t="shared" si="65"/>
        <v>40675</v>
      </c>
      <c r="AK338" s="31">
        <f t="shared" ref="AK338:AK401" si="74">IFERROR(VLOOKUP(AJ338,B:H,7,FALSE),0)</f>
        <v>4.8999999999999998E-3</v>
      </c>
      <c r="AL338" s="115">
        <f t="shared" ref="AL338:AL401" si="75">IFERROR(VLOOKUP(AJ338,AB:AF,5,FALSE),0)</f>
        <v>-2.2680015793260178E-2</v>
      </c>
      <c r="AM338" s="100"/>
      <c r="BR338" s="18">
        <f t="shared" si="69"/>
        <v>40666</v>
      </c>
      <c r="BS338" s="6">
        <f t="shared" si="70"/>
        <v>-3.3999999999999998E-3</v>
      </c>
      <c r="BT338" s="6">
        <f t="shared" si="71"/>
        <v>-2.3900000000000001E-2</v>
      </c>
    </row>
    <row r="339" spans="2:72" ht="14.45">
      <c r="B339" s="110">
        <v>40667</v>
      </c>
      <c r="C339" s="106">
        <v>1347.3</v>
      </c>
      <c r="D339" s="106">
        <v>1355.9</v>
      </c>
      <c r="E339" s="106">
        <v>1355.9</v>
      </c>
      <c r="F339" s="106">
        <v>1341.5</v>
      </c>
      <c r="G339" s="28"/>
      <c r="H339" s="107">
        <v>-6.8999999999999999E-3</v>
      </c>
      <c r="K339" s="110">
        <v>40669</v>
      </c>
      <c r="L339" s="106">
        <v>5551.45</v>
      </c>
      <c r="M339" s="106">
        <v>5477.65</v>
      </c>
      <c r="N339" s="106">
        <v>5564.4</v>
      </c>
      <c r="O339" s="106">
        <v>5472.45</v>
      </c>
      <c r="P339" s="28" t="s">
        <v>2949</v>
      </c>
      <c r="Q339" s="107">
        <v>1.6799999999999999E-2</v>
      </c>
      <c r="T339" s="110">
        <v>40651</v>
      </c>
      <c r="U339" s="28">
        <v>44.524999999999999</v>
      </c>
      <c r="V339">
        <v>44.234999999999999</v>
      </c>
      <c r="W339">
        <v>44.534999999999997</v>
      </c>
      <c r="X339">
        <v>44.174999999999997</v>
      </c>
      <c r="Y339" s="19">
        <v>5.5999999999999999E-3</v>
      </c>
      <c r="AB339" s="110">
        <f t="shared" si="68"/>
        <v>40669</v>
      </c>
      <c r="AC339" s="108">
        <f t="shared" si="66"/>
        <v>5551.45</v>
      </c>
      <c r="AD339" s="28">
        <f t="shared" si="67"/>
        <v>44.73</v>
      </c>
      <c r="AE339" s="28">
        <f t="shared" si="72"/>
        <v>124.11021685669573</v>
      </c>
      <c r="AF339" s="31">
        <f t="shared" si="73"/>
        <v>1.7572617853967465E-2</v>
      </c>
      <c r="AJ339" s="110">
        <f t="shared" si="65"/>
        <v>40676</v>
      </c>
      <c r="AK339" s="31">
        <f t="shared" si="74"/>
        <v>-8.0999999999999996E-3</v>
      </c>
      <c r="AL339" s="115">
        <f t="shared" si="75"/>
        <v>1.3452285074466275E-2</v>
      </c>
      <c r="AM339" s="100"/>
      <c r="BR339" s="18">
        <f t="shared" si="69"/>
        <v>40667</v>
      </c>
      <c r="BS339" s="6">
        <f t="shared" si="70"/>
        <v>-6.8999999999999999E-3</v>
      </c>
      <c r="BT339" s="6">
        <f t="shared" si="71"/>
        <v>-5.0000000000000001E-3</v>
      </c>
    </row>
    <row r="340" spans="2:72" ht="14.45">
      <c r="B340" s="110">
        <v>40668</v>
      </c>
      <c r="C340" s="106">
        <v>1335.1</v>
      </c>
      <c r="D340" s="106">
        <v>1344.2</v>
      </c>
      <c r="E340" s="106">
        <v>1348</v>
      </c>
      <c r="F340" s="106">
        <v>1329.2</v>
      </c>
      <c r="G340" s="28"/>
      <c r="H340" s="107">
        <v>-9.1000000000000004E-3</v>
      </c>
      <c r="K340" s="110">
        <v>40672</v>
      </c>
      <c r="L340" s="106">
        <v>5551.1</v>
      </c>
      <c r="M340" s="106">
        <v>5575.2</v>
      </c>
      <c r="N340" s="106">
        <v>5586.05</v>
      </c>
      <c r="O340" s="106">
        <v>5502.4</v>
      </c>
      <c r="P340" s="28" t="s">
        <v>2950</v>
      </c>
      <c r="Q340" s="107">
        <v>-1E-4</v>
      </c>
      <c r="T340" s="110">
        <v>40652</v>
      </c>
      <c r="U340" s="28">
        <v>44.384999999999998</v>
      </c>
      <c r="V340">
        <v>44.414999999999999</v>
      </c>
      <c r="W340">
        <v>44.71</v>
      </c>
      <c r="X340">
        <v>44.277000000000001</v>
      </c>
      <c r="Y340" s="19">
        <v>-3.0999999999999999E-3</v>
      </c>
      <c r="AB340" s="110">
        <f t="shared" si="68"/>
        <v>40672</v>
      </c>
      <c r="AC340" s="108">
        <f t="shared" si="66"/>
        <v>5551.1</v>
      </c>
      <c r="AD340" s="28">
        <f t="shared" si="67"/>
        <v>44.69</v>
      </c>
      <c r="AE340" s="28">
        <f t="shared" si="72"/>
        <v>124.21347057507273</v>
      </c>
      <c r="AF340" s="31">
        <f t="shared" si="73"/>
        <v>8.319518005210913E-4</v>
      </c>
      <c r="AJ340" s="110">
        <f t="shared" si="65"/>
        <v>40679</v>
      </c>
      <c r="AK340" s="31">
        <f t="shared" si="74"/>
        <v>-6.1999999999999998E-3</v>
      </c>
      <c r="AL340" s="115">
        <f t="shared" si="75"/>
        <v>-1.4620380500110275E-2</v>
      </c>
      <c r="AM340" s="100"/>
      <c r="BR340" s="18">
        <f t="shared" si="69"/>
        <v>40668</v>
      </c>
      <c r="BS340" s="6">
        <f t="shared" si="70"/>
        <v>-9.1000000000000004E-3</v>
      </c>
      <c r="BT340" s="6">
        <f t="shared" si="71"/>
        <v>-1.4E-2</v>
      </c>
    </row>
    <row r="341" spans="2:72" ht="14.45">
      <c r="B341" s="110">
        <v>40669</v>
      </c>
      <c r="C341" s="106">
        <v>1340.2</v>
      </c>
      <c r="D341" s="106">
        <v>1340.2</v>
      </c>
      <c r="E341" s="106">
        <v>1354.4</v>
      </c>
      <c r="F341" s="106">
        <v>1335.6</v>
      </c>
      <c r="G341" s="28"/>
      <c r="H341" s="107">
        <v>3.8E-3</v>
      </c>
      <c r="K341" s="110">
        <v>40673</v>
      </c>
      <c r="L341" s="106">
        <v>5541.25</v>
      </c>
      <c r="M341" s="106">
        <v>5555.55</v>
      </c>
      <c r="N341" s="106">
        <v>5592.9</v>
      </c>
      <c r="O341" s="106">
        <v>5514.55</v>
      </c>
      <c r="P341" s="28" t="s">
        <v>2951</v>
      </c>
      <c r="Q341" s="107">
        <v>-1.8E-3</v>
      </c>
      <c r="T341" s="110">
        <v>40653</v>
      </c>
      <c r="U341" s="28">
        <v>44.274999999999999</v>
      </c>
      <c r="V341">
        <v>44.354999999999997</v>
      </c>
      <c r="W341">
        <v>44.454999999999998</v>
      </c>
      <c r="X341">
        <v>44.265000000000001</v>
      </c>
      <c r="Y341" s="19">
        <v>-2.5000000000000001E-3</v>
      </c>
      <c r="AB341" s="110">
        <f t="shared" si="68"/>
        <v>40673</v>
      </c>
      <c r="AC341" s="108">
        <f t="shared" si="66"/>
        <v>5541.25</v>
      </c>
      <c r="AD341" s="28">
        <f t="shared" si="67"/>
        <v>44.744999999999997</v>
      </c>
      <c r="AE341" s="28">
        <f t="shared" si="72"/>
        <v>123.84065258688122</v>
      </c>
      <c r="AF341" s="31">
        <f t="shared" si="73"/>
        <v>-3.0014296071551039E-3</v>
      </c>
      <c r="AJ341" s="110">
        <f t="shared" si="65"/>
        <v>40680</v>
      </c>
      <c r="AK341" s="31">
        <f t="shared" si="74"/>
        <v>-4.0000000000000002E-4</v>
      </c>
      <c r="AL341" s="115">
        <f t="shared" si="75"/>
        <v>-1.0152928957747331E-2</v>
      </c>
      <c r="AM341" s="100"/>
      <c r="BR341" s="18">
        <f t="shared" si="69"/>
        <v>40669</v>
      </c>
      <c r="BS341" s="6">
        <f t="shared" si="70"/>
        <v>3.8E-3</v>
      </c>
      <c r="BT341" s="6">
        <f t="shared" si="71"/>
        <v>1.6799999999999999E-2</v>
      </c>
    </row>
    <row r="342" spans="2:72" ht="14.45">
      <c r="B342" s="110">
        <v>40672</v>
      </c>
      <c r="C342" s="106">
        <v>1346.3</v>
      </c>
      <c r="D342" s="106">
        <v>1340.2</v>
      </c>
      <c r="E342" s="106">
        <v>1349.4</v>
      </c>
      <c r="F342" s="106">
        <v>1338.6</v>
      </c>
      <c r="G342" s="28"/>
      <c r="H342" s="107">
        <v>4.5999999999999999E-3</v>
      </c>
      <c r="K342" s="110">
        <v>40674</v>
      </c>
      <c r="L342" s="106">
        <v>5565.05</v>
      </c>
      <c r="M342" s="106">
        <v>5547.2</v>
      </c>
      <c r="N342" s="106">
        <v>5574.7</v>
      </c>
      <c r="O342" s="106">
        <v>5525</v>
      </c>
      <c r="P342" s="28" t="s">
        <v>2952</v>
      </c>
      <c r="Q342" s="107">
        <v>4.3E-3</v>
      </c>
      <c r="T342" s="110">
        <v>40654</v>
      </c>
      <c r="U342" s="28">
        <v>44.38</v>
      </c>
      <c r="V342">
        <v>44.21</v>
      </c>
      <c r="W342">
        <v>44.45</v>
      </c>
      <c r="X342">
        <v>44.12</v>
      </c>
      <c r="Y342" s="19">
        <v>2.3999999999999998E-3</v>
      </c>
      <c r="AB342" s="110">
        <f t="shared" si="68"/>
        <v>40674</v>
      </c>
      <c r="AC342" s="108">
        <f t="shared" si="66"/>
        <v>5565.05</v>
      </c>
      <c r="AD342" s="28">
        <f t="shared" si="67"/>
        <v>44.6</v>
      </c>
      <c r="AE342" s="28">
        <f t="shared" si="72"/>
        <v>124.77690582959642</v>
      </c>
      <c r="AF342" s="31">
        <f t="shared" si="73"/>
        <v>7.5601446145348028E-3</v>
      </c>
      <c r="AJ342" s="110">
        <f t="shared" si="65"/>
        <v>40681</v>
      </c>
      <c r="AK342" s="31">
        <f t="shared" si="74"/>
        <v>8.8000000000000005E-3</v>
      </c>
      <c r="AL342" s="115">
        <f t="shared" si="75"/>
        <v>-2.1574712252350192E-3</v>
      </c>
      <c r="AM342" s="100"/>
      <c r="BR342" s="18">
        <f t="shared" si="69"/>
        <v>40672</v>
      </c>
      <c r="BS342" s="6">
        <f t="shared" si="70"/>
        <v>4.5999999999999999E-3</v>
      </c>
      <c r="BT342" s="6">
        <f t="shared" si="71"/>
        <v>-1E-4</v>
      </c>
    </row>
    <row r="343" spans="2:72" ht="14.45">
      <c r="B343" s="110">
        <v>40673</v>
      </c>
      <c r="C343" s="106">
        <v>1357.2</v>
      </c>
      <c r="D343" s="106">
        <v>1348.3</v>
      </c>
      <c r="E343" s="106">
        <v>1359.4</v>
      </c>
      <c r="F343" s="106">
        <v>1348.3</v>
      </c>
      <c r="G343" s="28"/>
      <c r="H343" s="107">
        <v>8.0999999999999996E-3</v>
      </c>
      <c r="K343" s="110">
        <v>40675</v>
      </c>
      <c r="L343" s="106">
        <v>5486.15</v>
      </c>
      <c r="M343" s="106">
        <v>5537.8</v>
      </c>
      <c r="N343" s="106">
        <v>5572.5</v>
      </c>
      <c r="O343" s="106">
        <v>5476.3</v>
      </c>
      <c r="P343" s="28" t="s">
        <v>2953</v>
      </c>
      <c r="Q343" s="107">
        <v>-1.4200000000000001E-2</v>
      </c>
      <c r="T343" s="110">
        <v>40655</v>
      </c>
      <c r="U343" s="28">
        <v>44.19</v>
      </c>
      <c r="V343">
        <v>44.31</v>
      </c>
      <c r="W343">
        <v>44.31</v>
      </c>
      <c r="X343">
        <v>44.19</v>
      </c>
      <c r="Y343" s="19">
        <v>-4.3E-3</v>
      </c>
      <c r="AB343" s="110">
        <f t="shared" si="68"/>
        <v>40675</v>
      </c>
      <c r="AC343" s="108">
        <f t="shared" si="66"/>
        <v>5486.15</v>
      </c>
      <c r="AD343" s="28">
        <f t="shared" si="67"/>
        <v>44.988</v>
      </c>
      <c r="AE343" s="28">
        <f t="shared" si="72"/>
        <v>121.94696363474704</v>
      </c>
      <c r="AF343" s="31">
        <f t="shared" si="73"/>
        <v>-2.2680015793260178E-2</v>
      </c>
      <c r="AJ343" s="110">
        <f t="shared" si="65"/>
        <v>40682</v>
      </c>
      <c r="AK343" s="31">
        <f t="shared" si="74"/>
        <v>2.2000000000000001E-3</v>
      </c>
      <c r="AL343" s="115">
        <f t="shared" si="75"/>
        <v>3.3874911586839751E-3</v>
      </c>
      <c r="AM343" s="100"/>
      <c r="BR343" s="18">
        <f t="shared" si="69"/>
        <v>40673</v>
      </c>
      <c r="BS343" s="6">
        <f t="shared" si="70"/>
        <v>8.0999999999999996E-3</v>
      </c>
      <c r="BT343" s="6">
        <f t="shared" si="71"/>
        <v>-1.8E-3</v>
      </c>
    </row>
    <row r="344" spans="2:72" ht="14.45">
      <c r="B344" s="110">
        <v>40674</v>
      </c>
      <c r="C344" s="106">
        <v>1342.1</v>
      </c>
      <c r="D344" s="106">
        <v>1354.5</v>
      </c>
      <c r="E344" s="106">
        <v>1354.5</v>
      </c>
      <c r="F344" s="106">
        <v>1336.4</v>
      </c>
      <c r="G344" s="28"/>
      <c r="H344" s="107">
        <v>-1.11E-2</v>
      </c>
      <c r="K344" s="110">
        <v>40676</v>
      </c>
      <c r="L344" s="106">
        <v>5544.75</v>
      </c>
      <c r="M344" s="106">
        <v>5492.35</v>
      </c>
      <c r="N344" s="106">
        <v>5605</v>
      </c>
      <c r="O344" s="106">
        <v>5472.15</v>
      </c>
      <c r="P344" s="28" t="s">
        <v>2954</v>
      </c>
      <c r="Q344" s="107">
        <v>1.0699999999999999E-2</v>
      </c>
      <c r="T344" s="110">
        <v>40658</v>
      </c>
      <c r="U344" s="28">
        <v>44.454999999999998</v>
      </c>
      <c r="V344">
        <v>44.197000000000003</v>
      </c>
      <c r="W344">
        <v>44.55</v>
      </c>
      <c r="X344">
        <v>44.145000000000003</v>
      </c>
      <c r="Y344" s="19">
        <v>6.0000000000000001E-3</v>
      </c>
      <c r="AB344" s="110">
        <f t="shared" si="68"/>
        <v>40676</v>
      </c>
      <c r="AC344" s="108">
        <f t="shared" si="66"/>
        <v>5544.75</v>
      </c>
      <c r="AD344" s="28">
        <f t="shared" si="67"/>
        <v>44.865000000000002</v>
      </c>
      <c r="AE344" s="28">
        <f t="shared" si="72"/>
        <v>123.58742895352724</v>
      </c>
      <c r="AF344" s="31">
        <f t="shared" si="73"/>
        <v>1.3452285074466275E-2</v>
      </c>
      <c r="AJ344" s="110">
        <f t="shared" si="65"/>
        <v>40683</v>
      </c>
      <c r="AK344" s="31">
        <f t="shared" si="74"/>
        <v>-7.7000000000000002E-3</v>
      </c>
      <c r="AL344" s="115">
        <f t="shared" si="75"/>
        <v>1.1293337010213289E-2</v>
      </c>
      <c r="AM344" s="100"/>
      <c r="BR344" s="18">
        <f t="shared" si="69"/>
        <v>40674</v>
      </c>
      <c r="BS344" s="6">
        <f t="shared" si="70"/>
        <v>-1.11E-2</v>
      </c>
      <c r="BT344" s="6">
        <f t="shared" si="71"/>
        <v>4.3E-3</v>
      </c>
    </row>
    <row r="345" spans="2:72" ht="14.45">
      <c r="B345" s="110">
        <v>40675</v>
      </c>
      <c r="C345" s="106">
        <v>1348.7</v>
      </c>
      <c r="D345" s="106">
        <v>1339.4</v>
      </c>
      <c r="E345" s="106">
        <v>1351</v>
      </c>
      <c r="F345" s="106">
        <v>1332</v>
      </c>
      <c r="G345" s="28"/>
      <c r="H345" s="107">
        <v>4.8999999999999998E-3</v>
      </c>
      <c r="K345" s="110">
        <v>40679</v>
      </c>
      <c r="L345" s="106">
        <v>5499</v>
      </c>
      <c r="M345" s="106">
        <v>5541.7</v>
      </c>
      <c r="N345" s="106">
        <v>5541.8</v>
      </c>
      <c r="O345" s="106">
        <v>5487.65</v>
      </c>
      <c r="P345" s="28" t="s">
        <v>2955</v>
      </c>
      <c r="Q345" s="107">
        <v>-8.3000000000000001E-3</v>
      </c>
      <c r="T345" s="110">
        <v>40659</v>
      </c>
      <c r="U345" s="28">
        <v>44.49</v>
      </c>
      <c r="V345">
        <v>44.39</v>
      </c>
      <c r="W345">
        <v>44.637999999999998</v>
      </c>
      <c r="X345">
        <v>44.29</v>
      </c>
      <c r="Y345" s="19">
        <v>8.0000000000000004E-4</v>
      </c>
      <c r="AB345" s="110">
        <f t="shared" si="68"/>
        <v>40679</v>
      </c>
      <c r="AC345" s="108">
        <f t="shared" si="66"/>
        <v>5499</v>
      </c>
      <c r="AD345" s="28">
        <f t="shared" si="67"/>
        <v>45.155000000000001</v>
      </c>
      <c r="AE345" s="28">
        <f t="shared" si="72"/>
        <v>121.78053371719632</v>
      </c>
      <c r="AF345" s="31">
        <f t="shared" si="73"/>
        <v>-1.4620380500110275E-2</v>
      </c>
      <c r="AJ345" s="110">
        <f t="shared" si="65"/>
        <v>40686</v>
      </c>
      <c r="AK345" s="31">
        <f t="shared" si="74"/>
        <v>-1.1900000000000001E-2</v>
      </c>
      <c r="AL345" s="115">
        <f t="shared" si="75"/>
        <v>-2.426857138727101E-2</v>
      </c>
      <c r="AM345" s="100"/>
      <c r="BR345" s="18">
        <f t="shared" si="69"/>
        <v>40675</v>
      </c>
      <c r="BS345" s="6">
        <f t="shared" si="70"/>
        <v>4.8999999999999998E-3</v>
      </c>
      <c r="BT345" s="6">
        <f t="shared" si="71"/>
        <v>-1.4200000000000001E-2</v>
      </c>
    </row>
    <row r="346" spans="2:72" ht="14.45">
      <c r="B346" s="110">
        <v>40676</v>
      </c>
      <c r="C346" s="106">
        <v>1337.8</v>
      </c>
      <c r="D346" s="106">
        <v>1348.7</v>
      </c>
      <c r="E346" s="106">
        <v>1350.5</v>
      </c>
      <c r="F346" s="106">
        <v>1333.4</v>
      </c>
      <c r="G346" s="28"/>
      <c r="H346" s="107">
        <v>-8.0999999999999996E-3</v>
      </c>
      <c r="K346" s="110">
        <v>40680</v>
      </c>
      <c r="L346" s="106">
        <v>5438.95</v>
      </c>
      <c r="M346" s="106">
        <v>5496.1</v>
      </c>
      <c r="N346" s="106">
        <v>5523.85</v>
      </c>
      <c r="O346" s="106">
        <v>5421.05</v>
      </c>
      <c r="P346" s="28" t="s">
        <v>2956</v>
      </c>
      <c r="Q346" s="107">
        <v>-1.09E-2</v>
      </c>
      <c r="T346" s="110">
        <v>40660</v>
      </c>
      <c r="U346" s="28">
        <v>44.335000000000001</v>
      </c>
      <c r="V346">
        <v>44.435000000000002</v>
      </c>
      <c r="W346">
        <v>44.502000000000002</v>
      </c>
      <c r="X346">
        <v>44.335000000000001</v>
      </c>
      <c r="Y346" s="19">
        <v>-3.5000000000000001E-3</v>
      </c>
      <c r="AB346" s="110">
        <f t="shared" si="68"/>
        <v>40680</v>
      </c>
      <c r="AC346" s="108">
        <f t="shared" si="66"/>
        <v>5438.95</v>
      </c>
      <c r="AD346" s="28">
        <f t="shared" si="67"/>
        <v>45.12</v>
      </c>
      <c r="AE346" s="28">
        <f t="shared" si="72"/>
        <v>120.54410460992908</v>
      </c>
      <c r="AF346" s="31">
        <f t="shared" si="73"/>
        <v>-1.0152928957747331E-2</v>
      </c>
      <c r="AJ346" s="110">
        <f t="shared" ref="AJ346:AJ409" si="76">VLOOKUP(B353,AB:AF,1,FALSE)</f>
        <v>40687</v>
      </c>
      <c r="AK346" s="31">
        <f t="shared" si="74"/>
        <v>-8.0000000000000004E-4</v>
      </c>
      <c r="AL346" s="115">
        <f t="shared" si="75"/>
        <v>1.8731344533500227E-3</v>
      </c>
      <c r="AM346" s="100"/>
      <c r="BR346" s="18">
        <f t="shared" si="69"/>
        <v>40676</v>
      </c>
      <c r="BS346" s="6">
        <f t="shared" si="70"/>
        <v>-8.0999999999999996E-3</v>
      </c>
      <c r="BT346" s="6">
        <f t="shared" si="71"/>
        <v>1.0699999999999999E-2</v>
      </c>
    </row>
    <row r="347" spans="2:72" ht="14.45">
      <c r="B347" s="110">
        <v>40679</v>
      </c>
      <c r="C347" s="106">
        <v>1329.5</v>
      </c>
      <c r="D347" s="106">
        <v>1334.8</v>
      </c>
      <c r="E347" s="106">
        <v>1343.3</v>
      </c>
      <c r="F347" s="106">
        <v>1327.3</v>
      </c>
      <c r="G347" s="28"/>
      <c r="H347" s="107">
        <v>-6.1999999999999998E-3</v>
      </c>
      <c r="K347" s="110">
        <v>40681</v>
      </c>
      <c r="L347" s="106">
        <v>5420.6</v>
      </c>
      <c r="M347" s="106">
        <v>5448.2</v>
      </c>
      <c r="N347" s="106">
        <v>5460.5</v>
      </c>
      <c r="O347" s="106">
        <v>5401.25</v>
      </c>
      <c r="P347" s="28" t="s">
        <v>2957</v>
      </c>
      <c r="Q347" s="107">
        <v>-3.3999999999999998E-3</v>
      </c>
      <c r="T347" s="110">
        <v>40661</v>
      </c>
      <c r="U347" s="28">
        <v>44.31</v>
      </c>
      <c r="V347">
        <v>44.32</v>
      </c>
      <c r="W347">
        <v>44.46</v>
      </c>
      <c r="X347">
        <v>44.23</v>
      </c>
      <c r="Y347" s="19">
        <v>-5.9999999999999995E-4</v>
      </c>
      <c r="AB347" s="110">
        <f t="shared" si="68"/>
        <v>40681</v>
      </c>
      <c r="AC347" s="108">
        <f t="shared" ref="AC347:AC410" si="77">IFERROR(VLOOKUP(AB347,K:Q,2,FALSE),0)</f>
        <v>5420.6</v>
      </c>
      <c r="AD347" s="28">
        <f t="shared" ref="AD347:AD410" si="78">VLOOKUP(AB347,T:Y,2,FALSE)</f>
        <v>45.064999999999998</v>
      </c>
      <c r="AE347" s="28">
        <f t="shared" si="72"/>
        <v>120.28403417286144</v>
      </c>
      <c r="AF347" s="31">
        <f t="shared" si="73"/>
        <v>-2.1574712252350192E-3</v>
      </c>
      <c r="AJ347" s="110">
        <f t="shared" si="76"/>
        <v>40688</v>
      </c>
      <c r="AK347" s="31">
        <f t="shared" si="74"/>
        <v>3.2000000000000002E-3</v>
      </c>
      <c r="AL347" s="115">
        <f t="shared" si="75"/>
        <v>-1.0914382448080628E-2</v>
      </c>
      <c r="AM347" s="100"/>
      <c r="BR347" s="18">
        <f t="shared" si="69"/>
        <v>40679</v>
      </c>
      <c r="BS347" s="6">
        <f t="shared" si="70"/>
        <v>-6.1999999999999998E-3</v>
      </c>
      <c r="BT347" s="6">
        <f t="shared" si="71"/>
        <v>-8.3000000000000001E-3</v>
      </c>
    </row>
    <row r="348" spans="2:72" ht="14.45">
      <c r="B348" s="110">
        <v>40680</v>
      </c>
      <c r="C348" s="106">
        <v>1329</v>
      </c>
      <c r="D348" s="106">
        <v>1326.1</v>
      </c>
      <c r="E348" s="106">
        <v>1330.4</v>
      </c>
      <c r="F348" s="106">
        <v>1318.5</v>
      </c>
      <c r="G348" s="28"/>
      <c r="H348" s="107">
        <v>-4.0000000000000002E-4</v>
      </c>
      <c r="K348" s="110">
        <v>40682</v>
      </c>
      <c r="L348" s="106">
        <v>5428.1</v>
      </c>
      <c r="M348" s="106">
        <v>5448.15</v>
      </c>
      <c r="N348" s="106">
        <v>5452.6</v>
      </c>
      <c r="O348" s="106">
        <v>5411.25</v>
      </c>
      <c r="P348" s="28" t="s">
        <v>2958</v>
      </c>
      <c r="Q348" s="107">
        <v>1.4E-3</v>
      </c>
      <c r="T348" s="110">
        <v>40662</v>
      </c>
      <c r="U348" s="28">
        <v>44.255000000000003</v>
      </c>
      <c r="V348">
        <v>44.317</v>
      </c>
      <c r="W348">
        <v>44.484999999999999</v>
      </c>
      <c r="X348">
        <v>44.195</v>
      </c>
      <c r="Y348" s="19">
        <v>-1.1999999999999999E-3</v>
      </c>
      <c r="AB348" s="110">
        <f t="shared" ref="AB348:AB411" si="79">VLOOKUP(K348,T:Y,1,FALSE)</f>
        <v>40682</v>
      </c>
      <c r="AC348" s="108">
        <f t="shared" si="77"/>
        <v>5428.1</v>
      </c>
      <c r="AD348" s="28">
        <f t="shared" si="78"/>
        <v>44.975000000000001</v>
      </c>
      <c r="AE348" s="28">
        <f t="shared" si="72"/>
        <v>120.69149527515286</v>
      </c>
      <c r="AF348" s="31">
        <f t="shared" si="73"/>
        <v>3.3874911586839751E-3</v>
      </c>
      <c r="AJ348" s="110">
        <f t="shared" si="76"/>
        <v>40689</v>
      </c>
      <c r="AK348" s="31">
        <f t="shared" si="74"/>
        <v>3.8999999999999998E-3</v>
      </c>
      <c r="AL348" s="115">
        <f t="shared" si="75"/>
        <v>1.2299478361141203E-2</v>
      </c>
      <c r="AM348" s="100"/>
      <c r="BR348" s="18">
        <f t="shared" si="69"/>
        <v>40680</v>
      </c>
      <c r="BS348" s="6">
        <f t="shared" si="70"/>
        <v>-4.0000000000000002E-4</v>
      </c>
      <c r="BT348" s="6">
        <f t="shared" si="71"/>
        <v>-1.09E-2</v>
      </c>
    </row>
    <row r="349" spans="2:72" ht="14.45">
      <c r="B349" s="110">
        <v>40681</v>
      </c>
      <c r="C349" s="106">
        <v>1340.7</v>
      </c>
      <c r="D349" s="106">
        <v>1328.5</v>
      </c>
      <c r="E349" s="106">
        <v>1341.8</v>
      </c>
      <c r="F349" s="106">
        <v>1326.6</v>
      </c>
      <c r="G349" s="28"/>
      <c r="H349" s="107">
        <v>8.8000000000000005E-3</v>
      </c>
      <c r="K349" s="110">
        <v>40683</v>
      </c>
      <c r="L349" s="106">
        <v>5486.35</v>
      </c>
      <c r="M349" s="106">
        <v>5450.65</v>
      </c>
      <c r="N349" s="106">
        <v>5517.55</v>
      </c>
      <c r="O349" s="106">
        <v>5432.75</v>
      </c>
      <c r="P349" s="28" t="s">
        <v>2959</v>
      </c>
      <c r="Q349" s="107">
        <v>1.0699999999999999E-2</v>
      </c>
      <c r="T349" s="110">
        <v>40665</v>
      </c>
      <c r="U349" s="28">
        <v>44.28</v>
      </c>
      <c r="V349">
        <v>44.22</v>
      </c>
      <c r="W349">
        <v>44.38</v>
      </c>
      <c r="X349">
        <v>44.15</v>
      </c>
      <c r="Y349" s="19">
        <v>5.9999999999999995E-4</v>
      </c>
      <c r="AB349" s="110">
        <f t="shared" si="79"/>
        <v>40683</v>
      </c>
      <c r="AC349" s="108">
        <f t="shared" si="77"/>
        <v>5486.35</v>
      </c>
      <c r="AD349" s="28">
        <f t="shared" si="78"/>
        <v>44.95</v>
      </c>
      <c r="AE349" s="28">
        <f t="shared" si="72"/>
        <v>122.05450500556174</v>
      </c>
      <c r="AF349" s="31">
        <f t="shared" si="73"/>
        <v>1.1293337010213289E-2</v>
      </c>
      <c r="AJ349" s="110">
        <f t="shared" si="76"/>
        <v>40690</v>
      </c>
      <c r="AK349" s="31">
        <f t="shared" si="74"/>
        <v>4.1000000000000003E-3</v>
      </c>
      <c r="AL349" s="115">
        <f t="shared" si="75"/>
        <v>1.45779163849169E-2</v>
      </c>
      <c r="AM349" s="100"/>
      <c r="BR349" s="18">
        <f t="shared" si="69"/>
        <v>40681</v>
      </c>
      <c r="BS349" s="6">
        <f t="shared" si="70"/>
        <v>8.8000000000000005E-3</v>
      </c>
      <c r="BT349" s="6">
        <f t="shared" si="71"/>
        <v>-3.3999999999999998E-3</v>
      </c>
    </row>
    <row r="350" spans="2:72" ht="14.45">
      <c r="B350" s="110">
        <v>40682</v>
      </c>
      <c r="C350" s="106">
        <v>1343.6</v>
      </c>
      <c r="D350" s="106">
        <v>1342.4</v>
      </c>
      <c r="E350" s="106">
        <v>1346.8</v>
      </c>
      <c r="F350" s="106">
        <v>1336.4</v>
      </c>
      <c r="G350" s="28"/>
      <c r="H350" s="107">
        <v>2.2000000000000001E-3</v>
      </c>
      <c r="K350" s="110">
        <v>40686</v>
      </c>
      <c r="L350" s="106">
        <v>5386.55</v>
      </c>
      <c r="M350" s="106">
        <v>5456.7</v>
      </c>
      <c r="N350" s="106">
        <v>5456.7</v>
      </c>
      <c r="O350" s="106">
        <v>5373</v>
      </c>
      <c r="P350" s="28" t="s">
        <v>2960</v>
      </c>
      <c r="Q350" s="107">
        <v>-1.8200000000000001E-2</v>
      </c>
      <c r="T350" s="110">
        <v>40666</v>
      </c>
      <c r="U350" s="28">
        <v>44.48</v>
      </c>
      <c r="V350">
        <v>44.27</v>
      </c>
      <c r="W350">
        <v>44.534999999999997</v>
      </c>
      <c r="X350">
        <v>44.22</v>
      </c>
      <c r="Y350" s="19">
        <v>4.4999999999999997E-3</v>
      </c>
      <c r="AB350" s="110">
        <f t="shared" si="79"/>
        <v>40686</v>
      </c>
      <c r="AC350" s="108">
        <f t="shared" si="77"/>
        <v>5386.55</v>
      </c>
      <c r="AD350" s="28">
        <f t="shared" si="78"/>
        <v>45.23</v>
      </c>
      <c r="AE350" s="28">
        <f t="shared" si="72"/>
        <v>119.09241653769624</v>
      </c>
      <c r="AF350" s="31">
        <f t="shared" si="73"/>
        <v>-2.426857138727101E-2</v>
      </c>
      <c r="AJ350" s="110">
        <f t="shared" si="76"/>
        <v>40694</v>
      </c>
      <c r="AK350" s="31">
        <f t="shared" si="74"/>
        <v>1.06E-2</v>
      </c>
      <c r="AL350" s="115">
        <f t="shared" si="75"/>
        <v>1.6468703125611661E-2</v>
      </c>
      <c r="AM350" s="100"/>
      <c r="BR350" s="18">
        <f t="shared" si="69"/>
        <v>40682</v>
      </c>
      <c r="BS350" s="6">
        <f t="shared" si="70"/>
        <v>2.2000000000000001E-3</v>
      </c>
      <c r="BT350" s="6">
        <f t="shared" si="71"/>
        <v>1.4E-3</v>
      </c>
    </row>
    <row r="351" spans="2:72" ht="14.45">
      <c r="B351" s="110">
        <v>40683</v>
      </c>
      <c r="C351" s="106">
        <v>1333.3</v>
      </c>
      <c r="D351" s="106">
        <v>1342</v>
      </c>
      <c r="E351" s="106">
        <v>1342</v>
      </c>
      <c r="F351" s="106">
        <v>1330.7</v>
      </c>
      <c r="G351" s="28"/>
      <c r="H351" s="107">
        <v>-7.7000000000000002E-3</v>
      </c>
      <c r="K351" s="110">
        <v>40687</v>
      </c>
      <c r="L351" s="106">
        <v>5394.85</v>
      </c>
      <c r="M351" s="106">
        <v>5385.1</v>
      </c>
      <c r="N351" s="106">
        <v>5422.6</v>
      </c>
      <c r="O351" s="106">
        <v>5367.45</v>
      </c>
      <c r="P351" s="28" t="s">
        <v>2961</v>
      </c>
      <c r="Q351" s="107">
        <v>1.5E-3</v>
      </c>
      <c r="T351" s="110">
        <v>40667</v>
      </c>
      <c r="U351" s="28">
        <v>44.36</v>
      </c>
      <c r="V351">
        <v>44.43</v>
      </c>
      <c r="W351">
        <v>44.627000000000002</v>
      </c>
      <c r="X351">
        <v>44.36</v>
      </c>
      <c r="Y351" s="19">
        <v>-2.7000000000000001E-3</v>
      </c>
      <c r="AB351" s="110">
        <f t="shared" si="79"/>
        <v>40687</v>
      </c>
      <c r="AC351" s="108">
        <f t="shared" si="77"/>
        <v>5394.85</v>
      </c>
      <c r="AD351" s="28">
        <f t="shared" si="78"/>
        <v>45.215000000000003</v>
      </c>
      <c r="AE351" s="28">
        <f t="shared" si="72"/>
        <v>119.31549264624572</v>
      </c>
      <c r="AF351" s="31">
        <f t="shared" si="73"/>
        <v>1.8731344533500227E-3</v>
      </c>
      <c r="AJ351" s="110">
        <f t="shared" si="76"/>
        <v>40695</v>
      </c>
      <c r="AK351" s="31">
        <f t="shared" si="74"/>
        <v>-2.2800000000000001E-2</v>
      </c>
      <c r="AL351" s="115">
        <f t="shared" si="75"/>
        <v>1.0550017136051526E-2</v>
      </c>
      <c r="AM351" s="100"/>
      <c r="BR351" s="18">
        <f t="shared" si="69"/>
        <v>40683</v>
      </c>
      <c r="BS351" s="6">
        <f t="shared" si="70"/>
        <v>-7.7000000000000002E-3</v>
      </c>
      <c r="BT351" s="6">
        <f t="shared" si="71"/>
        <v>1.0699999999999999E-2</v>
      </c>
    </row>
    <row r="352" spans="2:72" ht="14.45">
      <c r="B352" s="110">
        <v>40686</v>
      </c>
      <c r="C352" s="106">
        <v>1317.4</v>
      </c>
      <c r="D352" s="106">
        <v>1333.1</v>
      </c>
      <c r="E352" s="106">
        <v>1333.1</v>
      </c>
      <c r="F352" s="106">
        <v>1312.9</v>
      </c>
      <c r="G352" s="28"/>
      <c r="H352" s="107">
        <v>-1.1900000000000001E-2</v>
      </c>
      <c r="K352" s="110">
        <v>40688</v>
      </c>
      <c r="L352" s="106">
        <v>5348.95</v>
      </c>
      <c r="M352" s="106">
        <v>5389.1</v>
      </c>
      <c r="N352" s="106">
        <v>5389.1</v>
      </c>
      <c r="O352" s="106">
        <v>5328.7</v>
      </c>
      <c r="P352" s="28" t="s">
        <v>2962</v>
      </c>
      <c r="Q352" s="107">
        <v>-8.5000000000000006E-3</v>
      </c>
      <c r="T352" s="110">
        <v>40668</v>
      </c>
      <c r="U352" s="28">
        <v>44.765000000000001</v>
      </c>
      <c r="V352">
        <v>44.354999999999997</v>
      </c>
      <c r="W352">
        <v>44.77</v>
      </c>
      <c r="X352">
        <v>44.335000000000001</v>
      </c>
      <c r="Y352" s="19">
        <v>9.1000000000000004E-3</v>
      </c>
      <c r="AB352" s="110">
        <f t="shared" si="79"/>
        <v>40688</v>
      </c>
      <c r="AC352" s="108">
        <f t="shared" si="77"/>
        <v>5348.95</v>
      </c>
      <c r="AD352" s="28">
        <f t="shared" si="78"/>
        <v>45.325000000000003</v>
      </c>
      <c r="AE352" s="28">
        <f t="shared" si="72"/>
        <v>118.01323772752343</v>
      </c>
      <c r="AF352" s="31">
        <f t="shared" si="73"/>
        <v>-1.0914382448080628E-2</v>
      </c>
      <c r="AJ352" s="110">
        <f t="shared" si="76"/>
        <v>40696</v>
      </c>
      <c r="AK352" s="31">
        <f t="shared" si="74"/>
        <v>-1.1999999999999999E-3</v>
      </c>
      <c r="AL352" s="115">
        <f t="shared" si="75"/>
        <v>-7.0052838211228652E-3</v>
      </c>
      <c r="AM352" s="100"/>
      <c r="BR352" s="18">
        <f t="shared" si="69"/>
        <v>40686</v>
      </c>
      <c r="BS352" s="6">
        <f t="shared" si="70"/>
        <v>-1.1900000000000001E-2</v>
      </c>
      <c r="BT352" s="6">
        <f t="shared" si="71"/>
        <v>-1.8200000000000001E-2</v>
      </c>
    </row>
    <row r="353" spans="2:72" ht="14.45">
      <c r="B353" s="110">
        <v>40687</v>
      </c>
      <c r="C353" s="106">
        <v>1316.3</v>
      </c>
      <c r="D353" s="106">
        <v>1317.7</v>
      </c>
      <c r="E353" s="106">
        <v>1323.7</v>
      </c>
      <c r="F353" s="106">
        <v>1313.9</v>
      </c>
      <c r="G353" s="28"/>
      <c r="H353" s="107">
        <v>-8.0000000000000004E-4</v>
      </c>
      <c r="K353" s="110">
        <v>40689</v>
      </c>
      <c r="L353" s="106">
        <v>5412.35</v>
      </c>
      <c r="M353" s="106">
        <v>5372.75</v>
      </c>
      <c r="N353" s="106">
        <v>5422.2</v>
      </c>
      <c r="O353" s="106">
        <v>5356.35</v>
      </c>
      <c r="P353" s="28" t="s">
        <v>2963</v>
      </c>
      <c r="Q353" s="107">
        <v>1.1900000000000001E-2</v>
      </c>
      <c r="T353" s="110">
        <v>40669</v>
      </c>
      <c r="U353" s="28">
        <v>44.73</v>
      </c>
      <c r="V353">
        <v>44.73</v>
      </c>
      <c r="W353">
        <v>44.91</v>
      </c>
      <c r="X353">
        <v>44.62</v>
      </c>
      <c r="Y353" s="19">
        <v>-8.0000000000000004E-4</v>
      </c>
      <c r="AB353" s="110">
        <f t="shared" si="79"/>
        <v>40689</v>
      </c>
      <c r="AC353" s="108">
        <f t="shared" si="77"/>
        <v>5412.35</v>
      </c>
      <c r="AD353" s="28">
        <f t="shared" si="78"/>
        <v>45.305</v>
      </c>
      <c r="AE353" s="28">
        <f t="shared" si="72"/>
        <v>119.46473899128132</v>
      </c>
      <c r="AF353" s="31">
        <f t="shared" si="73"/>
        <v>1.2299478361141203E-2</v>
      </c>
      <c r="AJ353" s="110">
        <f t="shared" si="76"/>
        <v>40697</v>
      </c>
      <c r="AK353" s="31">
        <f t="shared" si="74"/>
        <v>-9.7000000000000003E-3</v>
      </c>
      <c r="AL353" s="115">
        <f t="shared" si="75"/>
        <v>-6.1645295659431554E-3</v>
      </c>
      <c r="AM353" s="100"/>
      <c r="BR353" s="18">
        <f t="shared" si="69"/>
        <v>40687</v>
      </c>
      <c r="BS353" s="6">
        <f t="shared" si="70"/>
        <v>-8.0000000000000004E-4</v>
      </c>
      <c r="BT353" s="6">
        <f t="shared" si="71"/>
        <v>1.5E-3</v>
      </c>
    </row>
    <row r="354" spans="2:72" ht="14.45">
      <c r="B354" s="110">
        <v>40688</v>
      </c>
      <c r="C354" s="106">
        <v>1320.5</v>
      </c>
      <c r="D354" s="106">
        <v>1316.4</v>
      </c>
      <c r="E354" s="106">
        <v>1325.9</v>
      </c>
      <c r="F354" s="106">
        <v>1311.8</v>
      </c>
      <c r="G354" s="28"/>
      <c r="H354" s="107">
        <v>3.2000000000000002E-3</v>
      </c>
      <c r="K354" s="110">
        <v>40690</v>
      </c>
      <c r="L354" s="106">
        <v>5476.1</v>
      </c>
      <c r="M354" s="106">
        <v>5413.7</v>
      </c>
      <c r="N354" s="106">
        <v>5485.8</v>
      </c>
      <c r="O354" s="106">
        <v>5413.6</v>
      </c>
      <c r="P354" s="28" t="s">
        <v>2964</v>
      </c>
      <c r="Q354" s="107">
        <v>1.18E-2</v>
      </c>
      <c r="T354" s="110">
        <v>40672</v>
      </c>
      <c r="U354" s="28">
        <v>44.69</v>
      </c>
      <c r="V354">
        <v>44.68</v>
      </c>
      <c r="W354">
        <v>44.73</v>
      </c>
      <c r="X354">
        <v>44.59</v>
      </c>
      <c r="Y354" s="19">
        <v>-8.9999999999999998E-4</v>
      </c>
      <c r="AB354" s="110">
        <f t="shared" si="79"/>
        <v>40690</v>
      </c>
      <c r="AC354" s="108">
        <f t="shared" si="77"/>
        <v>5476.1</v>
      </c>
      <c r="AD354" s="28">
        <f t="shared" si="78"/>
        <v>45.18</v>
      </c>
      <c r="AE354" s="28">
        <f t="shared" si="72"/>
        <v>121.20628596724215</v>
      </c>
      <c r="AF354" s="31">
        <f t="shared" si="73"/>
        <v>1.45779163849169E-2</v>
      </c>
      <c r="AJ354" s="110">
        <f t="shared" si="76"/>
        <v>40700</v>
      </c>
      <c r="AK354" s="31">
        <f t="shared" si="74"/>
        <v>-1.0800000000000001E-2</v>
      </c>
      <c r="AL354" s="115">
        <f t="shared" si="75"/>
        <v>4.4538100081419341E-3</v>
      </c>
      <c r="AM354" s="100"/>
      <c r="BR354" s="18">
        <f t="shared" si="69"/>
        <v>40688</v>
      </c>
      <c r="BS354" s="6">
        <f t="shared" si="70"/>
        <v>3.2000000000000002E-3</v>
      </c>
      <c r="BT354" s="6">
        <f t="shared" si="71"/>
        <v>-8.5000000000000006E-3</v>
      </c>
    </row>
    <row r="355" spans="2:72" ht="14.45">
      <c r="B355" s="110">
        <v>40689</v>
      </c>
      <c r="C355" s="106">
        <v>1325.7</v>
      </c>
      <c r="D355" s="106">
        <v>1320.6</v>
      </c>
      <c r="E355" s="106">
        <v>1328.5</v>
      </c>
      <c r="F355" s="106">
        <v>1314.4</v>
      </c>
      <c r="G355" s="28"/>
      <c r="H355" s="107">
        <v>3.8999999999999998E-3</v>
      </c>
      <c r="K355" s="110">
        <v>40693</v>
      </c>
      <c r="L355" s="106">
        <v>5473.1</v>
      </c>
      <c r="M355" s="106">
        <v>5493.75</v>
      </c>
      <c r="N355" s="106">
        <v>5509.3</v>
      </c>
      <c r="O355" s="106">
        <v>5458.6</v>
      </c>
      <c r="P355" s="28" t="s">
        <v>2965</v>
      </c>
      <c r="Q355" s="107">
        <v>-5.0000000000000001E-4</v>
      </c>
      <c r="T355" s="110">
        <v>40673</v>
      </c>
      <c r="U355" s="28">
        <v>44.744999999999997</v>
      </c>
      <c r="V355">
        <v>44.645000000000003</v>
      </c>
      <c r="W355">
        <v>44.805</v>
      </c>
      <c r="X355">
        <v>44.545000000000002</v>
      </c>
      <c r="Y355" s="19">
        <v>1.1999999999999999E-3</v>
      </c>
      <c r="AB355" s="110">
        <f t="shared" si="79"/>
        <v>40693</v>
      </c>
      <c r="AC355" s="108">
        <f t="shared" si="77"/>
        <v>5473.1</v>
      </c>
      <c r="AD355" s="28">
        <f t="shared" si="78"/>
        <v>45.085000000000001</v>
      </c>
      <c r="AE355" s="28">
        <f t="shared" si="72"/>
        <v>121.39514250859489</v>
      </c>
      <c r="AF355" s="31">
        <f t="shared" si="73"/>
        <v>1.558141476290853E-3</v>
      </c>
      <c r="AJ355" s="110">
        <f t="shared" si="76"/>
        <v>40701</v>
      </c>
      <c r="AK355" s="31">
        <f t="shared" si="74"/>
        <v>-1E-3</v>
      </c>
      <c r="AL355" s="115">
        <f t="shared" si="75"/>
        <v>6.1549438618275776E-3</v>
      </c>
      <c r="AM355" s="100"/>
      <c r="BR355" s="18">
        <f t="shared" si="69"/>
        <v>40689</v>
      </c>
      <c r="BS355" s="6">
        <f t="shared" si="70"/>
        <v>3.8999999999999998E-3</v>
      </c>
      <c r="BT355" s="6">
        <f t="shared" si="71"/>
        <v>1.1900000000000001E-2</v>
      </c>
    </row>
    <row r="356" spans="2:72" ht="14.45">
      <c r="B356" s="110">
        <v>40690</v>
      </c>
      <c r="C356" s="106">
        <v>1331.1</v>
      </c>
      <c r="D356" s="106">
        <v>1325.7</v>
      </c>
      <c r="E356" s="106">
        <v>1334.6</v>
      </c>
      <c r="F356" s="106">
        <v>1325.7</v>
      </c>
      <c r="G356" s="28"/>
      <c r="H356" s="107">
        <v>4.1000000000000003E-3</v>
      </c>
      <c r="K356" s="110">
        <v>40694</v>
      </c>
      <c r="L356" s="106">
        <v>5560.15</v>
      </c>
      <c r="M356" s="106">
        <v>5492</v>
      </c>
      <c r="N356" s="106">
        <v>5571.6</v>
      </c>
      <c r="O356" s="106">
        <v>5489.7</v>
      </c>
      <c r="P356" s="28" t="s">
        <v>2966</v>
      </c>
      <c r="Q356" s="107">
        <v>1.5900000000000001E-2</v>
      </c>
      <c r="T356" s="110">
        <v>40674</v>
      </c>
      <c r="U356" s="28">
        <v>44.6</v>
      </c>
      <c r="V356">
        <v>44.71</v>
      </c>
      <c r="W356">
        <v>44.726999999999997</v>
      </c>
      <c r="X356">
        <v>44.6</v>
      </c>
      <c r="Y356" s="19">
        <v>-3.2000000000000002E-3</v>
      </c>
      <c r="AB356" s="110">
        <f t="shared" si="79"/>
        <v>40694</v>
      </c>
      <c r="AC356" s="108">
        <f t="shared" si="77"/>
        <v>5560.15</v>
      </c>
      <c r="AD356" s="28">
        <f t="shared" si="78"/>
        <v>45.06</v>
      </c>
      <c r="AE356" s="28">
        <f t="shared" si="72"/>
        <v>123.39436307146026</v>
      </c>
      <c r="AF356" s="31">
        <f t="shared" si="73"/>
        <v>1.6468703125611661E-2</v>
      </c>
      <c r="AJ356" s="110">
        <f t="shared" si="76"/>
        <v>40702</v>
      </c>
      <c r="AK356" s="31">
        <f t="shared" si="74"/>
        <v>-4.1000000000000003E-3</v>
      </c>
      <c r="AL356" s="115">
        <f t="shared" si="75"/>
        <v>-5.9409627958981748E-3</v>
      </c>
      <c r="AM356" s="100"/>
      <c r="BR356" s="18">
        <f t="shared" si="69"/>
        <v>40690</v>
      </c>
      <c r="BS356" s="6">
        <f t="shared" si="70"/>
        <v>4.1000000000000003E-3</v>
      </c>
      <c r="BT356" s="6">
        <f t="shared" si="71"/>
        <v>1.18E-2</v>
      </c>
    </row>
    <row r="357" spans="2:72" ht="14.45">
      <c r="B357" s="110">
        <v>40694</v>
      </c>
      <c r="C357" s="106">
        <v>1345.2</v>
      </c>
      <c r="D357" s="106">
        <v>1331.1</v>
      </c>
      <c r="E357" s="106">
        <v>1345.2</v>
      </c>
      <c r="F357" s="106">
        <v>1331.1</v>
      </c>
      <c r="G357" s="28"/>
      <c r="H357" s="107">
        <v>1.06E-2</v>
      </c>
      <c r="K357" s="110">
        <v>40695</v>
      </c>
      <c r="L357" s="106">
        <v>5592</v>
      </c>
      <c r="M357" s="106">
        <v>5561.05</v>
      </c>
      <c r="N357" s="106">
        <v>5597.35</v>
      </c>
      <c r="O357" s="106">
        <v>5559.45</v>
      </c>
      <c r="P357" s="28" t="s">
        <v>2967</v>
      </c>
      <c r="Q357" s="107">
        <v>5.7000000000000002E-3</v>
      </c>
      <c r="T357" s="110">
        <v>40675</v>
      </c>
      <c r="U357" s="28">
        <v>44.988</v>
      </c>
      <c r="V357">
        <v>44.575000000000003</v>
      </c>
      <c r="W357">
        <v>45.005000000000003</v>
      </c>
      <c r="X357">
        <v>44.534999999999997</v>
      </c>
      <c r="Y357" s="19">
        <v>8.6999999999999994E-3</v>
      </c>
      <c r="AB357" s="110">
        <f t="shared" si="79"/>
        <v>40695</v>
      </c>
      <c r="AC357" s="108">
        <f t="shared" si="77"/>
        <v>5592</v>
      </c>
      <c r="AD357" s="28">
        <f t="shared" si="78"/>
        <v>44.844999999999999</v>
      </c>
      <c r="AE357" s="28">
        <f t="shared" si="72"/>
        <v>124.69617571635634</v>
      </c>
      <c r="AF357" s="31">
        <f t="shared" si="73"/>
        <v>1.0550017136051526E-2</v>
      </c>
      <c r="AJ357" s="110">
        <f t="shared" si="76"/>
        <v>40703</v>
      </c>
      <c r="AK357" s="31">
        <f t="shared" si="74"/>
        <v>7.3000000000000001E-3</v>
      </c>
      <c r="AL357" s="115">
        <f t="shared" si="75"/>
        <v>-1.7193344549794043E-3</v>
      </c>
      <c r="AM357" s="100"/>
      <c r="BR357" s="18">
        <f t="shared" si="69"/>
        <v>40694</v>
      </c>
      <c r="BS357" s="6">
        <f t="shared" si="70"/>
        <v>1.06E-2</v>
      </c>
      <c r="BT357" s="6">
        <f t="shared" si="71"/>
        <v>1.5900000000000001E-2</v>
      </c>
    </row>
    <row r="358" spans="2:72" ht="14.45">
      <c r="B358" s="110">
        <v>40695</v>
      </c>
      <c r="C358" s="106">
        <v>1314.5</v>
      </c>
      <c r="D358" s="106">
        <v>1345.2</v>
      </c>
      <c r="E358" s="106">
        <v>1345.2</v>
      </c>
      <c r="F358" s="106">
        <v>1313.7</v>
      </c>
      <c r="G358" s="28"/>
      <c r="H358" s="107">
        <v>-2.2800000000000001E-2</v>
      </c>
      <c r="K358" s="110">
        <v>40696</v>
      </c>
      <c r="L358" s="106">
        <v>5550.35</v>
      </c>
      <c r="M358" s="106">
        <v>5529.9</v>
      </c>
      <c r="N358" s="106">
        <v>5568.2</v>
      </c>
      <c r="O358" s="106">
        <v>5521.95</v>
      </c>
      <c r="P358" s="28" t="s">
        <v>2968</v>
      </c>
      <c r="Q358" s="107">
        <v>-7.4000000000000003E-3</v>
      </c>
      <c r="T358" s="110">
        <v>40676</v>
      </c>
      <c r="U358" s="28">
        <v>44.865000000000002</v>
      </c>
      <c r="V358">
        <v>44.895000000000003</v>
      </c>
      <c r="W358">
        <v>45.055</v>
      </c>
      <c r="X358">
        <v>44.765000000000001</v>
      </c>
      <c r="Y358" s="19">
        <v>-2.7000000000000001E-3</v>
      </c>
      <c r="AB358" s="110">
        <f t="shared" si="79"/>
        <v>40696</v>
      </c>
      <c r="AC358" s="108">
        <f t="shared" si="77"/>
        <v>5550.35</v>
      </c>
      <c r="AD358" s="28">
        <f t="shared" si="78"/>
        <v>44.825000000000003</v>
      </c>
      <c r="AE358" s="28">
        <f t="shared" si="72"/>
        <v>123.82264361405466</v>
      </c>
      <c r="AF358" s="31">
        <f t="shared" si="73"/>
        <v>-7.0052838211228652E-3</v>
      </c>
      <c r="AJ358" s="110">
        <f t="shared" si="76"/>
        <v>40704</v>
      </c>
      <c r="AK358" s="31">
        <f t="shared" si="74"/>
        <v>-1.4E-2</v>
      </c>
      <c r="AL358" s="115">
        <f t="shared" si="75"/>
        <v>-6.2735869791094023E-3</v>
      </c>
      <c r="AM358" s="100"/>
      <c r="BR358" s="18">
        <f t="shared" si="69"/>
        <v>40695</v>
      </c>
      <c r="BS358" s="6">
        <f t="shared" si="70"/>
        <v>-2.2800000000000001E-2</v>
      </c>
      <c r="BT358" s="6">
        <f t="shared" si="71"/>
        <v>5.7000000000000002E-3</v>
      </c>
    </row>
    <row r="359" spans="2:72" ht="14.45">
      <c r="B359" s="110">
        <v>40696</v>
      </c>
      <c r="C359" s="106">
        <v>1312.9</v>
      </c>
      <c r="D359" s="106">
        <v>1314.5</v>
      </c>
      <c r="E359" s="106">
        <v>1318</v>
      </c>
      <c r="F359" s="106">
        <v>1305.5999999999999</v>
      </c>
      <c r="G359" s="28"/>
      <c r="H359" s="107">
        <v>-1.1999999999999999E-3</v>
      </c>
      <c r="K359" s="110">
        <v>40697</v>
      </c>
      <c r="L359" s="106">
        <v>5516.75</v>
      </c>
      <c r="M359" s="106">
        <v>5565.7</v>
      </c>
      <c r="N359" s="106">
        <v>5604.95</v>
      </c>
      <c r="O359" s="106">
        <v>5507.2</v>
      </c>
      <c r="P359" s="28" t="s">
        <v>2969</v>
      </c>
      <c r="Q359" s="107">
        <v>-6.1000000000000004E-3</v>
      </c>
      <c r="T359" s="110">
        <v>40679</v>
      </c>
      <c r="U359" s="28">
        <v>45.155000000000001</v>
      </c>
      <c r="V359">
        <v>44.825000000000003</v>
      </c>
      <c r="W359">
        <v>45.18</v>
      </c>
      <c r="X359">
        <v>44.744999999999997</v>
      </c>
      <c r="Y359" s="19">
        <v>6.4999999999999997E-3</v>
      </c>
      <c r="AB359" s="110">
        <f t="shared" si="79"/>
        <v>40697</v>
      </c>
      <c r="AC359" s="108">
        <f t="shared" si="77"/>
        <v>5516.75</v>
      </c>
      <c r="AD359" s="28">
        <f t="shared" si="78"/>
        <v>44.83</v>
      </c>
      <c r="AE359" s="28">
        <f t="shared" si="72"/>
        <v>123.05933526656257</v>
      </c>
      <c r="AF359" s="31">
        <f t="shared" si="73"/>
        <v>-6.1645295659431554E-3</v>
      </c>
      <c r="AJ359" s="110">
        <f t="shared" si="76"/>
        <v>40707</v>
      </c>
      <c r="AK359" s="31">
        <f t="shared" si="74"/>
        <v>5.9999999999999995E-4</v>
      </c>
      <c r="AL359" s="115">
        <f t="shared" si="75"/>
        <v>-3.5542480004819854E-3</v>
      </c>
      <c r="AM359" s="100"/>
      <c r="BR359" s="18">
        <f t="shared" si="69"/>
        <v>40696</v>
      </c>
      <c r="BS359" s="6">
        <f t="shared" si="70"/>
        <v>-1.1999999999999999E-3</v>
      </c>
      <c r="BT359" s="6">
        <f t="shared" si="71"/>
        <v>-7.4000000000000003E-3</v>
      </c>
    </row>
    <row r="360" spans="2:72" ht="14.45">
      <c r="B360" s="110">
        <v>40697</v>
      </c>
      <c r="C360" s="106">
        <v>1300.2</v>
      </c>
      <c r="D360" s="106">
        <v>1312.9</v>
      </c>
      <c r="E360" s="106">
        <v>1312.9</v>
      </c>
      <c r="F360" s="106">
        <v>1297.9000000000001</v>
      </c>
      <c r="G360" s="28"/>
      <c r="H360" s="107">
        <v>-9.7000000000000003E-3</v>
      </c>
      <c r="K360" s="110">
        <v>40700</v>
      </c>
      <c r="L360" s="106">
        <v>5532.05</v>
      </c>
      <c r="M360" s="106">
        <v>5504.3</v>
      </c>
      <c r="N360" s="106">
        <v>5542.65</v>
      </c>
      <c r="O360" s="106">
        <v>5479.85</v>
      </c>
      <c r="P360" s="28" t="s">
        <v>2970</v>
      </c>
      <c r="Q360" s="107">
        <v>2.8E-3</v>
      </c>
      <c r="T360" s="110">
        <v>40680</v>
      </c>
      <c r="U360" s="28">
        <v>45.12</v>
      </c>
      <c r="V360">
        <v>45.08</v>
      </c>
      <c r="W360">
        <v>45.14</v>
      </c>
      <c r="X360">
        <v>44.99</v>
      </c>
      <c r="Y360" s="19">
        <v>-8.0000000000000004E-4</v>
      </c>
      <c r="AB360" s="110">
        <f t="shared" si="79"/>
        <v>40700</v>
      </c>
      <c r="AC360" s="108">
        <f t="shared" si="77"/>
        <v>5532.05</v>
      </c>
      <c r="AD360" s="28">
        <f t="shared" si="78"/>
        <v>44.755000000000003</v>
      </c>
      <c r="AE360" s="28">
        <f t="shared" si="72"/>
        <v>123.60741816556809</v>
      </c>
      <c r="AF360" s="31">
        <f t="shared" si="73"/>
        <v>4.4538100081419341E-3</v>
      </c>
      <c r="AJ360" s="110">
        <f t="shared" si="76"/>
        <v>40708</v>
      </c>
      <c r="AK360" s="31">
        <f t="shared" si="74"/>
        <v>1.2699999999999999E-2</v>
      </c>
      <c r="AL360" s="115">
        <f t="shared" si="75"/>
        <v>5.8963185769451698E-3</v>
      </c>
      <c r="AM360" s="100"/>
      <c r="BR360" s="18">
        <f t="shared" si="69"/>
        <v>40697</v>
      </c>
      <c r="BS360" s="6">
        <f t="shared" si="70"/>
        <v>-9.7000000000000003E-3</v>
      </c>
      <c r="BT360" s="6">
        <f t="shared" si="71"/>
        <v>-6.1000000000000004E-3</v>
      </c>
    </row>
    <row r="361" spans="2:72" ht="14.45">
      <c r="B361" s="110">
        <v>40700</v>
      </c>
      <c r="C361" s="106">
        <v>1286.2</v>
      </c>
      <c r="D361" s="106">
        <v>1300.3</v>
      </c>
      <c r="E361" s="106">
        <v>1300.3</v>
      </c>
      <c r="F361" s="106">
        <v>1284.7</v>
      </c>
      <c r="G361" s="28"/>
      <c r="H361" s="107">
        <v>-1.0800000000000001E-2</v>
      </c>
      <c r="K361" s="110">
        <v>40701</v>
      </c>
      <c r="L361" s="106">
        <v>5556.15</v>
      </c>
      <c r="M361" s="106">
        <v>5509.15</v>
      </c>
      <c r="N361" s="106">
        <v>5570.1</v>
      </c>
      <c r="O361" s="106">
        <v>5507.8</v>
      </c>
      <c r="P361" s="28" t="s">
        <v>2971</v>
      </c>
      <c r="Q361" s="107">
        <v>4.4000000000000003E-3</v>
      </c>
      <c r="T361" s="110">
        <v>40681</v>
      </c>
      <c r="U361" s="28">
        <v>45.064999999999998</v>
      </c>
      <c r="V361">
        <v>45.045000000000002</v>
      </c>
      <c r="W361">
        <v>45.104999999999997</v>
      </c>
      <c r="X361">
        <v>44.905000000000001</v>
      </c>
      <c r="Y361" s="19">
        <v>-1.1999999999999999E-3</v>
      </c>
      <c r="AB361" s="110">
        <f t="shared" si="79"/>
        <v>40701</v>
      </c>
      <c r="AC361" s="108">
        <f t="shared" si="77"/>
        <v>5556.15</v>
      </c>
      <c r="AD361" s="28">
        <f t="shared" si="78"/>
        <v>44.674999999999997</v>
      </c>
      <c r="AE361" s="28">
        <f t="shared" si="72"/>
        <v>124.3682148852826</v>
      </c>
      <c r="AF361" s="31">
        <f t="shared" si="73"/>
        <v>6.1549438618275776E-3</v>
      </c>
      <c r="AJ361" s="110">
        <f t="shared" si="76"/>
        <v>40709</v>
      </c>
      <c r="AK361" s="31">
        <f t="shared" si="74"/>
        <v>-1.7500000000000002E-2</v>
      </c>
      <c r="AL361" s="115">
        <f t="shared" si="75"/>
        <v>-1.0166395618957824E-2</v>
      </c>
      <c r="AM361" s="100"/>
      <c r="BR361" s="18">
        <f t="shared" si="69"/>
        <v>40700</v>
      </c>
      <c r="BS361" s="6">
        <f t="shared" si="70"/>
        <v>-1.0800000000000001E-2</v>
      </c>
      <c r="BT361" s="6">
        <f t="shared" si="71"/>
        <v>2.8E-3</v>
      </c>
    </row>
    <row r="362" spans="2:72" ht="14.45">
      <c r="B362" s="110">
        <v>40701</v>
      </c>
      <c r="C362" s="106">
        <v>1284.9000000000001</v>
      </c>
      <c r="D362" s="106">
        <v>1286.3</v>
      </c>
      <c r="E362" s="106">
        <v>1296.2</v>
      </c>
      <c r="F362" s="106">
        <v>1284.7</v>
      </c>
      <c r="G362" s="28"/>
      <c r="H362" s="107">
        <v>-1E-3</v>
      </c>
      <c r="K362" s="110">
        <v>40702</v>
      </c>
      <c r="L362" s="106">
        <v>5526.85</v>
      </c>
      <c r="M362" s="106">
        <v>5535.25</v>
      </c>
      <c r="N362" s="106">
        <v>5556.6</v>
      </c>
      <c r="O362" s="106">
        <v>5514.9</v>
      </c>
      <c r="P362" s="28" t="s">
        <v>2972</v>
      </c>
      <c r="Q362" s="107">
        <v>-5.3E-3</v>
      </c>
      <c r="T362" s="110">
        <v>40682</v>
      </c>
      <c r="U362" s="28">
        <v>44.975000000000001</v>
      </c>
      <c r="V362">
        <v>45.024999999999999</v>
      </c>
      <c r="W362">
        <v>45.045000000000002</v>
      </c>
      <c r="X362">
        <v>44.895000000000003</v>
      </c>
      <c r="Y362" s="19">
        <v>-2E-3</v>
      </c>
      <c r="AB362" s="110">
        <f t="shared" si="79"/>
        <v>40702</v>
      </c>
      <c r="AC362" s="108">
        <f t="shared" si="77"/>
        <v>5526.85</v>
      </c>
      <c r="AD362" s="28">
        <f t="shared" si="78"/>
        <v>44.704999999999998</v>
      </c>
      <c r="AE362" s="28">
        <f t="shared" si="72"/>
        <v>123.62934794765687</v>
      </c>
      <c r="AF362" s="31">
        <f t="shared" si="73"/>
        <v>-5.9409627958981748E-3</v>
      </c>
      <c r="AJ362" s="110">
        <f t="shared" si="76"/>
        <v>40710</v>
      </c>
      <c r="AK362" s="31">
        <f t="shared" si="74"/>
        <v>1.6999999999999999E-3</v>
      </c>
      <c r="AL362" s="115">
        <f t="shared" si="75"/>
        <v>-1.2294539096074475E-2</v>
      </c>
      <c r="AM362" s="100"/>
      <c r="BR362" s="18">
        <f t="shared" si="69"/>
        <v>40701</v>
      </c>
      <c r="BS362" s="6">
        <f t="shared" si="70"/>
        <v>-1E-3</v>
      </c>
      <c r="BT362" s="6">
        <f t="shared" si="71"/>
        <v>4.4000000000000003E-3</v>
      </c>
    </row>
    <row r="363" spans="2:72" ht="14.45">
      <c r="B363" s="110">
        <v>40702</v>
      </c>
      <c r="C363" s="106">
        <v>1279.5999999999999</v>
      </c>
      <c r="D363" s="106">
        <v>1284.5999999999999</v>
      </c>
      <c r="E363" s="106">
        <v>1287</v>
      </c>
      <c r="F363" s="106">
        <v>1277.4000000000001</v>
      </c>
      <c r="G363" s="28"/>
      <c r="H363" s="107">
        <v>-4.1000000000000003E-3</v>
      </c>
      <c r="K363" s="110">
        <v>40703</v>
      </c>
      <c r="L363" s="106">
        <v>5521.05</v>
      </c>
      <c r="M363" s="106">
        <v>5523.55</v>
      </c>
      <c r="N363" s="106">
        <v>5540.1</v>
      </c>
      <c r="O363" s="106">
        <v>5502.05</v>
      </c>
      <c r="P363" s="28" t="s">
        <v>2973</v>
      </c>
      <c r="Q363" s="107">
        <v>-1E-3</v>
      </c>
      <c r="T363" s="110">
        <v>40683</v>
      </c>
      <c r="U363" s="28">
        <v>44.95</v>
      </c>
      <c r="V363">
        <v>44.93</v>
      </c>
      <c r="W363">
        <v>45.024999999999999</v>
      </c>
      <c r="X363">
        <v>44.85</v>
      </c>
      <c r="Y363" s="19">
        <v>-5.9999999999999995E-4</v>
      </c>
      <c r="AB363" s="110">
        <f t="shared" si="79"/>
        <v>40703</v>
      </c>
      <c r="AC363" s="108">
        <f t="shared" si="77"/>
        <v>5521.05</v>
      </c>
      <c r="AD363" s="28">
        <f t="shared" si="78"/>
        <v>44.734999999999999</v>
      </c>
      <c r="AE363" s="28">
        <f t="shared" si="72"/>
        <v>123.41678775008383</v>
      </c>
      <c r="AF363" s="31">
        <f t="shared" si="73"/>
        <v>-1.7193344549794043E-3</v>
      </c>
      <c r="AJ363" s="110">
        <f t="shared" si="76"/>
        <v>40711</v>
      </c>
      <c r="AK363" s="31">
        <f t="shared" si="74"/>
        <v>3.0999999999999999E-3</v>
      </c>
      <c r="AL363" s="115">
        <f t="shared" si="75"/>
        <v>-3.293185713623914E-3</v>
      </c>
      <c r="AM363" s="100"/>
      <c r="BR363" s="18">
        <f t="shared" si="69"/>
        <v>40702</v>
      </c>
      <c r="BS363" s="6">
        <f t="shared" si="70"/>
        <v>-4.1000000000000003E-3</v>
      </c>
      <c r="BT363" s="6">
        <f t="shared" si="71"/>
        <v>-5.3E-3</v>
      </c>
    </row>
    <row r="364" spans="2:72" ht="14.45">
      <c r="B364" s="110">
        <v>40703</v>
      </c>
      <c r="C364" s="106">
        <v>1289</v>
      </c>
      <c r="D364" s="106">
        <v>1279.5999999999999</v>
      </c>
      <c r="E364" s="106">
        <v>1294.5</v>
      </c>
      <c r="F364" s="106">
        <v>1279.5999999999999</v>
      </c>
      <c r="G364" s="28"/>
      <c r="H364" s="107">
        <v>7.3000000000000001E-3</v>
      </c>
      <c r="K364" s="110">
        <v>40704</v>
      </c>
      <c r="L364" s="106">
        <v>5485.8</v>
      </c>
      <c r="M364" s="106">
        <v>5518.05</v>
      </c>
      <c r="N364" s="106">
        <v>5521.45</v>
      </c>
      <c r="O364" s="106">
        <v>5457.45</v>
      </c>
      <c r="P364" s="28" t="s">
        <v>2974</v>
      </c>
      <c r="Q364" s="107">
        <v>-6.4000000000000003E-3</v>
      </c>
      <c r="T364" s="110">
        <v>40686</v>
      </c>
      <c r="U364" s="28">
        <v>45.23</v>
      </c>
      <c r="V364">
        <v>44.905000000000001</v>
      </c>
      <c r="W364">
        <v>45.325000000000003</v>
      </c>
      <c r="X364">
        <v>44.895000000000003</v>
      </c>
      <c r="Y364" s="19">
        <v>6.1999999999999998E-3</v>
      </c>
      <c r="AB364" s="110">
        <f t="shared" si="79"/>
        <v>40704</v>
      </c>
      <c r="AC364" s="108">
        <f t="shared" si="77"/>
        <v>5485.8</v>
      </c>
      <c r="AD364" s="28">
        <f t="shared" si="78"/>
        <v>44.73</v>
      </c>
      <c r="AE364" s="28">
        <f t="shared" si="72"/>
        <v>122.64252179745139</v>
      </c>
      <c r="AF364" s="31">
        <f t="shared" si="73"/>
        <v>-6.2735869791094023E-3</v>
      </c>
      <c r="AJ364" s="110">
        <f t="shared" si="76"/>
        <v>40714</v>
      </c>
      <c r="AK364" s="31">
        <f t="shared" si="74"/>
        <v>5.4000000000000003E-3</v>
      </c>
      <c r="AL364" s="115">
        <f t="shared" si="75"/>
        <v>-2.457298085205073E-2</v>
      </c>
      <c r="AM364" s="100"/>
      <c r="BR364" s="18">
        <f t="shared" si="69"/>
        <v>40703</v>
      </c>
      <c r="BS364" s="6">
        <f t="shared" si="70"/>
        <v>7.3000000000000001E-3</v>
      </c>
      <c r="BT364" s="6">
        <f t="shared" si="71"/>
        <v>-1E-3</v>
      </c>
    </row>
    <row r="365" spans="2:72" ht="14.45">
      <c r="B365" s="110">
        <v>40704</v>
      </c>
      <c r="C365" s="106">
        <v>1271</v>
      </c>
      <c r="D365" s="106">
        <v>1288.5999999999999</v>
      </c>
      <c r="E365" s="106">
        <v>1288.5999999999999</v>
      </c>
      <c r="F365" s="106">
        <v>1268.3</v>
      </c>
      <c r="G365" s="28"/>
      <c r="H365" s="107">
        <v>-1.4E-2</v>
      </c>
      <c r="K365" s="110">
        <v>40707</v>
      </c>
      <c r="L365" s="106">
        <v>5482.8</v>
      </c>
      <c r="M365" s="106">
        <v>5469.85</v>
      </c>
      <c r="N365" s="106">
        <v>5496.7</v>
      </c>
      <c r="O365" s="106">
        <v>5436.95</v>
      </c>
      <c r="P365" s="28" t="s">
        <v>2975</v>
      </c>
      <c r="Q365" s="107">
        <v>-5.0000000000000001E-4</v>
      </c>
      <c r="T365" s="110">
        <v>40687</v>
      </c>
      <c r="U365" s="28">
        <v>45.215000000000003</v>
      </c>
      <c r="V365">
        <v>45.164999999999999</v>
      </c>
      <c r="W365">
        <v>45.265000000000001</v>
      </c>
      <c r="X365">
        <v>45.104999999999997</v>
      </c>
      <c r="Y365" s="19">
        <v>-2.9999999999999997E-4</v>
      </c>
      <c r="AB365" s="110">
        <f t="shared" si="79"/>
        <v>40707</v>
      </c>
      <c r="AC365" s="108">
        <f t="shared" si="77"/>
        <v>5482.8</v>
      </c>
      <c r="AD365" s="28">
        <f t="shared" si="78"/>
        <v>44.865000000000002</v>
      </c>
      <c r="AE365" s="28">
        <f t="shared" si="72"/>
        <v>122.20661985957874</v>
      </c>
      <c r="AF365" s="31">
        <f t="shared" si="73"/>
        <v>-3.5542480004819854E-3</v>
      </c>
      <c r="AJ365" s="110">
        <f t="shared" si="76"/>
        <v>40715</v>
      </c>
      <c r="AK365" s="31">
        <f t="shared" si="74"/>
        <v>1.34E-2</v>
      </c>
      <c r="AL365" s="115">
        <f t="shared" si="75"/>
        <v>6.8820598137222522E-3</v>
      </c>
      <c r="AM365" s="100"/>
      <c r="BR365" s="18">
        <f t="shared" si="69"/>
        <v>40704</v>
      </c>
      <c r="BS365" s="6">
        <f t="shared" si="70"/>
        <v>-1.4E-2</v>
      </c>
      <c r="BT365" s="6">
        <f t="shared" si="71"/>
        <v>-6.4000000000000003E-3</v>
      </c>
    </row>
    <row r="366" spans="2:72" ht="14.45">
      <c r="B366" s="110">
        <v>40707</v>
      </c>
      <c r="C366" s="106">
        <v>1271.8</v>
      </c>
      <c r="D366" s="106">
        <v>1271.3</v>
      </c>
      <c r="E366" s="106">
        <v>1277</v>
      </c>
      <c r="F366" s="106">
        <v>1265.5999999999999</v>
      </c>
      <c r="G366" s="28"/>
      <c r="H366" s="107">
        <v>5.9999999999999995E-4</v>
      </c>
      <c r="K366" s="110">
        <v>40708</v>
      </c>
      <c r="L366" s="106">
        <v>5500.5</v>
      </c>
      <c r="M366" s="106">
        <v>5485.6</v>
      </c>
      <c r="N366" s="106">
        <v>5520.15</v>
      </c>
      <c r="O366" s="106">
        <v>5484.2</v>
      </c>
      <c r="P366" s="28" t="s">
        <v>2976</v>
      </c>
      <c r="Q366" s="107">
        <v>3.2000000000000002E-3</v>
      </c>
      <c r="T366" s="110">
        <v>40688</v>
      </c>
      <c r="U366" s="28">
        <v>45.325000000000003</v>
      </c>
      <c r="V366">
        <v>45.155000000000001</v>
      </c>
      <c r="W366">
        <v>45.433</v>
      </c>
      <c r="X366">
        <v>45.094999999999999</v>
      </c>
      <c r="Y366" s="19">
        <v>2.3999999999999998E-3</v>
      </c>
      <c r="AB366" s="110">
        <f t="shared" si="79"/>
        <v>40708</v>
      </c>
      <c r="AC366" s="108">
        <f t="shared" si="77"/>
        <v>5500.5</v>
      </c>
      <c r="AD366" s="28">
        <f t="shared" si="78"/>
        <v>44.746000000000002</v>
      </c>
      <c r="AE366" s="28">
        <f t="shared" si="72"/>
        <v>122.92718902248245</v>
      </c>
      <c r="AF366" s="31">
        <f t="shared" si="73"/>
        <v>5.8963185769451698E-3</v>
      </c>
      <c r="AJ366" s="110">
        <f t="shared" si="76"/>
        <v>40716</v>
      </c>
      <c r="AK366" s="31">
        <f t="shared" si="74"/>
        <v>-6.4999999999999997E-3</v>
      </c>
      <c r="AL366" s="115">
        <f t="shared" si="75"/>
        <v>-6.4984680466562139E-4</v>
      </c>
      <c r="AM366" s="100"/>
      <c r="BR366" s="18">
        <f t="shared" si="69"/>
        <v>40707</v>
      </c>
      <c r="BS366" s="6">
        <f t="shared" si="70"/>
        <v>5.9999999999999995E-4</v>
      </c>
      <c r="BT366" s="6">
        <f t="shared" si="71"/>
        <v>-5.0000000000000001E-4</v>
      </c>
    </row>
    <row r="367" spans="2:72" ht="14.45">
      <c r="B367" s="110">
        <v>40708</v>
      </c>
      <c r="C367" s="106">
        <v>1287.9000000000001</v>
      </c>
      <c r="D367" s="106">
        <v>1272.2</v>
      </c>
      <c r="E367" s="106">
        <v>1292.5</v>
      </c>
      <c r="F367" s="106">
        <v>1272.2</v>
      </c>
      <c r="G367" s="28"/>
      <c r="H367" s="107">
        <v>1.2699999999999999E-2</v>
      </c>
      <c r="K367" s="110">
        <v>40709</v>
      </c>
      <c r="L367" s="106">
        <v>5447.5</v>
      </c>
      <c r="M367" s="106">
        <v>5494.45</v>
      </c>
      <c r="N367" s="106">
        <v>5499.35</v>
      </c>
      <c r="O367" s="106">
        <v>5438.95</v>
      </c>
      <c r="P367" s="28" t="s">
        <v>2977</v>
      </c>
      <c r="Q367" s="107">
        <v>-9.5999999999999992E-3</v>
      </c>
      <c r="T367" s="110">
        <v>40689</v>
      </c>
      <c r="U367" s="28">
        <v>45.305</v>
      </c>
      <c r="V367">
        <v>45.244999999999997</v>
      </c>
      <c r="W367">
        <v>45.335000000000001</v>
      </c>
      <c r="X367">
        <v>45.185000000000002</v>
      </c>
      <c r="Y367" s="19">
        <v>-4.0000000000000002E-4</v>
      </c>
      <c r="AB367" s="110">
        <f t="shared" si="79"/>
        <v>40709</v>
      </c>
      <c r="AC367" s="108">
        <f t="shared" si="77"/>
        <v>5447.5</v>
      </c>
      <c r="AD367" s="28">
        <f t="shared" si="78"/>
        <v>44.77</v>
      </c>
      <c r="AE367" s="28">
        <f t="shared" si="72"/>
        <v>121.67746258655349</v>
      </c>
      <c r="AF367" s="31">
        <f t="shared" si="73"/>
        <v>-1.0166395618957824E-2</v>
      </c>
      <c r="AJ367" s="110">
        <f t="shared" si="76"/>
        <v>40717</v>
      </c>
      <c r="AK367" s="31">
        <f t="shared" si="74"/>
        <v>-2.8E-3</v>
      </c>
      <c r="AL367" s="115">
        <f t="shared" si="75"/>
        <v>6.5550586804274946E-3</v>
      </c>
      <c r="AM367" s="100"/>
      <c r="BR367" s="18">
        <f t="shared" si="69"/>
        <v>40708</v>
      </c>
      <c r="BS367" s="6">
        <f t="shared" si="70"/>
        <v>1.2699999999999999E-2</v>
      </c>
      <c r="BT367" s="6">
        <f t="shared" si="71"/>
        <v>3.2000000000000002E-3</v>
      </c>
    </row>
    <row r="368" spans="2:72" ht="14.45">
      <c r="B368" s="110">
        <v>40709</v>
      </c>
      <c r="C368" s="106">
        <v>1265.4000000000001</v>
      </c>
      <c r="D368" s="106">
        <v>1287.9000000000001</v>
      </c>
      <c r="E368" s="106">
        <v>1287.9000000000001</v>
      </c>
      <c r="F368" s="106">
        <v>1261.9000000000001</v>
      </c>
      <c r="G368" s="28"/>
      <c r="H368" s="107">
        <v>-1.7500000000000002E-2</v>
      </c>
      <c r="K368" s="110">
        <v>40710</v>
      </c>
      <c r="L368" s="106">
        <v>5396.75</v>
      </c>
      <c r="M368" s="106">
        <v>5419.65</v>
      </c>
      <c r="N368" s="106">
        <v>5447.5</v>
      </c>
      <c r="O368" s="106">
        <v>5389.8</v>
      </c>
      <c r="P368" s="28" t="s">
        <v>2978</v>
      </c>
      <c r="Q368" s="107">
        <v>-9.2999999999999992E-3</v>
      </c>
      <c r="T368" s="110">
        <v>40690</v>
      </c>
      <c r="U368" s="28">
        <v>45.18</v>
      </c>
      <c r="V368">
        <v>45.23</v>
      </c>
      <c r="W368">
        <v>45.27</v>
      </c>
      <c r="X368">
        <v>45.14</v>
      </c>
      <c r="Y368" s="19">
        <v>-2.8E-3</v>
      </c>
      <c r="AB368" s="110">
        <f t="shared" si="79"/>
        <v>40710</v>
      </c>
      <c r="AC368" s="108">
        <f t="shared" si="77"/>
        <v>5396.75</v>
      </c>
      <c r="AD368" s="28">
        <f t="shared" si="78"/>
        <v>44.905000000000001</v>
      </c>
      <c r="AE368" s="28">
        <f t="shared" si="72"/>
        <v>120.18149426567197</v>
      </c>
      <c r="AF368" s="31">
        <f t="shared" si="73"/>
        <v>-1.2294539096074475E-2</v>
      </c>
      <c r="AJ368" s="110">
        <f t="shared" si="76"/>
        <v>40718</v>
      </c>
      <c r="AK368" s="31">
        <f t="shared" si="74"/>
        <v>-1.17E-2</v>
      </c>
      <c r="AL368" s="115">
        <f t="shared" si="75"/>
        <v>2.7516189142152037E-2</v>
      </c>
      <c r="AM368" s="100"/>
      <c r="BR368" s="18">
        <f t="shared" si="69"/>
        <v>40709</v>
      </c>
      <c r="BS368" s="6">
        <f t="shared" si="70"/>
        <v>-1.7500000000000002E-2</v>
      </c>
      <c r="BT368" s="6">
        <f t="shared" si="71"/>
        <v>-9.5999999999999992E-3</v>
      </c>
    </row>
    <row r="369" spans="2:72" ht="14.45">
      <c r="B369" s="110">
        <v>40710</v>
      </c>
      <c r="C369" s="106">
        <v>1267.5999999999999</v>
      </c>
      <c r="D369" s="106">
        <v>1265.5</v>
      </c>
      <c r="E369" s="106">
        <v>1274.0999999999999</v>
      </c>
      <c r="F369" s="106">
        <v>1258.0999999999999</v>
      </c>
      <c r="G369" s="28"/>
      <c r="H369" s="107">
        <v>1.6999999999999999E-3</v>
      </c>
      <c r="K369" s="110">
        <v>40711</v>
      </c>
      <c r="L369" s="106">
        <v>5366.4</v>
      </c>
      <c r="M369" s="106">
        <v>5412.5</v>
      </c>
      <c r="N369" s="106">
        <v>5421.15</v>
      </c>
      <c r="O369" s="106">
        <v>5355.85</v>
      </c>
      <c r="P369" s="28" t="s">
        <v>2979</v>
      </c>
      <c r="Q369" s="107">
        <v>-5.5999999999999999E-3</v>
      </c>
      <c r="T369" s="110">
        <v>40693</v>
      </c>
      <c r="U369" s="28">
        <v>45.085000000000001</v>
      </c>
      <c r="V369">
        <v>45.104999999999997</v>
      </c>
      <c r="W369">
        <v>45.143000000000001</v>
      </c>
      <c r="X369">
        <v>44.997</v>
      </c>
      <c r="Y369" s="19">
        <v>-2.0999999999999999E-3</v>
      </c>
      <c r="AB369" s="110">
        <f t="shared" si="79"/>
        <v>40711</v>
      </c>
      <c r="AC369" s="108">
        <f t="shared" si="77"/>
        <v>5366.4</v>
      </c>
      <c r="AD369" s="28">
        <f t="shared" si="78"/>
        <v>44.8</v>
      </c>
      <c r="AE369" s="28">
        <f t="shared" si="72"/>
        <v>119.78571428571429</v>
      </c>
      <c r="AF369" s="31">
        <f t="shared" si="73"/>
        <v>-3.293185713623914E-3</v>
      </c>
      <c r="AJ369" s="110">
        <f t="shared" si="76"/>
        <v>40721</v>
      </c>
      <c r="AK369" s="31">
        <f t="shared" si="74"/>
        <v>9.1000000000000004E-3</v>
      </c>
      <c r="AL369" s="115">
        <f t="shared" si="75"/>
        <v>9.2193346230673434E-3</v>
      </c>
      <c r="AM369" s="100"/>
      <c r="BR369" s="18">
        <f t="shared" si="69"/>
        <v>40710</v>
      </c>
      <c r="BS369" s="6">
        <f t="shared" si="70"/>
        <v>1.6999999999999999E-3</v>
      </c>
      <c r="BT369" s="6">
        <f t="shared" si="71"/>
        <v>-9.2999999999999992E-3</v>
      </c>
    </row>
    <row r="370" spans="2:72" ht="14.45">
      <c r="B370" s="110">
        <v>40711</v>
      </c>
      <c r="C370" s="106">
        <v>1271.5</v>
      </c>
      <c r="D370" s="106">
        <v>1268.5999999999999</v>
      </c>
      <c r="E370" s="106">
        <v>1279.8</v>
      </c>
      <c r="F370" s="106">
        <v>1267.4000000000001</v>
      </c>
      <c r="G370" s="28"/>
      <c r="H370" s="107">
        <v>3.0999999999999999E-3</v>
      </c>
      <c r="K370" s="110">
        <v>40714</v>
      </c>
      <c r="L370" s="106">
        <v>5257.9</v>
      </c>
      <c r="M370" s="106">
        <v>5372.2</v>
      </c>
      <c r="N370" s="106">
        <v>5377.4</v>
      </c>
      <c r="O370" s="106">
        <v>5195.8999999999996</v>
      </c>
      <c r="P370" s="28" t="s">
        <v>2980</v>
      </c>
      <c r="Q370" s="107">
        <v>-2.0199999999999999E-2</v>
      </c>
      <c r="T370" s="110">
        <v>40694</v>
      </c>
      <c r="U370" s="28">
        <v>45.06</v>
      </c>
      <c r="V370">
        <v>45.045000000000002</v>
      </c>
      <c r="W370">
        <v>45.093000000000004</v>
      </c>
      <c r="X370">
        <v>44.924999999999997</v>
      </c>
      <c r="Y370" s="19">
        <v>-5.9999999999999995E-4</v>
      </c>
      <c r="AB370" s="110">
        <f t="shared" si="79"/>
        <v>40714</v>
      </c>
      <c r="AC370" s="108">
        <f t="shared" si="77"/>
        <v>5257.9</v>
      </c>
      <c r="AD370" s="28">
        <f t="shared" si="78"/>
        <v>45</v>
      </c>
      <c r="AE370" s="28">
        <f t="shared" si="72"/>
        <v>116.84222222222222</v>
      </c>
      <c r="AF370" s="31">
        <f t="shared" si="73"/>
        <v>-2.457298085205073E-2</v>
      </c>
      <c r="AJ370" s="110">
        <f t="shared" si="76"/>
        <v>40722</v>
      </c>
      <c r="AK370" s="31">
        <f t="shared" si="74"/>
        <v>1.2999999999999999E-2</v>
      </c>
      <c r="AL370" s="115">
        <f t="shared" si="75"/>
        <v>3.2722474492647979E-3</v>
      </c>
      <c r="AM370" s="100"/>
      <c r="BR370" s="18">
        <f t="shared" si="69"/>
        <v>40711</v>
      </c>
      <c r="BS370" s="6">
        <f t="shared" si="70"/>
        <v>3.0999999999999999E-3</v>
      </c>
      <c r="BT370" s="6">
        <f t="shared" si="71"/>
        <v>-5.5999999999999999E-3</v>
      </c>
    </row>
    <row r="371" spans="2:72" ht="14.45">
      <c r="B371" s="110">
        <v>40714</v>
      </c>
      <c r="C371" s="106">
        <v>1278.4000000000001</v>
      </c>
      <c r="D371" s="106">
        <v>1271.5</v>
      </c>
      <c r="E371" s="106">
        <v>1280.4000000000001</v>
      </c>
      <c r="F371" s="106">
        <v>1267.5999999999999</v>
      </c>
      <c r="G371" s="28"/>
      <c r="H371" s="107">
        <v>5.4000000000000003E-3</v>
      </c>
      <c r="K371" s="110">
        <v>40715</v>
      </c>
      <c r="L371" s="106">
        <v>5275.85</v>
      </c>
      <c r="M371" s="106">
        <v>5280.8</v>
      </c>
      <c r="N371" s="106">
        <v>5322.45</v>
      </c>
      <c r="O371" s="106">
        <v>5257</v>
      </c>
      <c r="P371" s="28" t="s">
        <v>2981</v>
      </c>
      <c r="Q371" s="107">
        <v>3.3999999999999998E-3</v>
      </c>
      <c r="T371" s="110">
        <v>40695</v>
      </c>
      <c r="U371" s="28">
        <v>44.844999999999999</v>
      </c>
      <c r="V371">
        <v>45.005000000000003</v>
      </c>
      <c r="W371">
        <v>45.005000000000003</v>
      </c>
      <c r="X371">
        <v>44.774999999999999</v>
      </c>
      <c r="Y371" s="19">
        <v>-4.7999999999999996E-3</v>
      </c>
      <c r="AB371" s="110">
        <f t="shared" si="79"/>
        <v>40715</v>
      </c>
      <c r="AC371" s="108">
        <f t="shared" si="77"/>
        <v>5275.85</v>
      </c>
      <c r="AD371" s="28">
        <f t="shared" si="78"/>
        <v>44.844999999999999</v>
      </c>
      <c r="AE371" s="28">
        <f t="shared" si="72"/>
        <v>117.64633738432379</v>
      </c>
      <c r="AF371" s="31">
        <f t="shared" si="73"/>
        <v>6.8820598137222522E-3</v>
      </c>
      <c r="AJ371" s="110">
        <f t="shared" si="76"/>
        <v>40723</v>
      </c>
      <c r="AK371" s="31">
        <f t="shared" si="74"/>
        <v>8.3000000000000001E-3</v>
      </c>
      <c r="AL371" s="115">
        <f t="shared" si="75"/>
        <v>1.3884742568784025E-2</v>
      </c>
      <c r="AM371" s="100"/>
      <c r="BR371" s="18">
        <f t="shared" si="69"/>
        <v>40714</v>
      </c>
      <c r="BS371" s="6">
        <f t="shared" si="70"/>
        <v>5.4000000000000003E-3</v>
      </c>
      <c r="BT371" s="6">
        <f t="shared" si="71"/>
        <v>-2.0199999999999999E-2</v>
      </c>
    </row>
    <row r="372" spans="2:72" ht="14.45">
      <c r="B372" s="110">
        <v>40715</v>
      </c>
      <c r="C372" s="106">
        <v>1295.5</v>
      </c>
      <c r="D372" s="106">
        <v>1278.4000000000001</v>
      </c>
      <c r="E372" s="106">
        <v>1297.5999999999999</v>
      </c>
      <c r="F372" s="106">
        <v>1278.4000000000001</v>
      </c>
      <c r="G372" s="28"/>
      <c r="H372" s="107">
        <v>1.34E-2</v>
      </c>
      <c r="K372" s="110">
        <v>40716</v>
      </c>
      <c r="L372" s="106">
        <v>5278.3</v>
      </c>
      <c r="M372" s="106">
        <v>5304.65</v>
      </c>
      <c r="N372" s="106">
        <v>5310.5</v>
      </c>
      <c r="O372" s="106">
        <v>5262.5</v>
      </c>
      <c r="P372" s="28" t="s">
        <v>2982</v>
      </c>
      <c r="Q372" s="107">
        <v>5.0000000000000001E-4</v>
      </c>
      <c r="T372" s="110">
        <v>40696</v>
      </c>
      <c r="U372" s="28">
        <v>44.825000000000003</v>
      </c>
      <c r="V372">
        <v>44.805</v>
      </c>
      <c r="W372">
        <v>44.984999999999999</v>
      </c>
      <c r="X372">
        <v>44.805</v>
      </c>
      <c r="Y372" s="19">
        <v>-4.0000000000000002E-4</v>
      </c>
      <c r="AB372" s="110">
        <f t="shared" si="79"/>
        <v>40716</v>
      </c>
      <c r="AC372" s="108">
        <f t="shared" si="77"/>
        <v>5278.3</v>
      </c>
      <c r="AD372" s="28">
        <f t="shared" si="78"/>
        <v>44.895000000000003</v>
      </c>
      <c r="AE372" s="28">
        <f t="shared" si="72"/>
        <v>117.56988528789397</v>
      </c>
      <c r="AF372" s="31">
        <f t="shared" si="73"/>
        <v>-6.4984680466562139E-4</v>
      </c>
      <c r="AJ372" s="110">
        <f t="shared" si="76"/>
        <v>40724</v>
      </c>
      <c r="AK372" s="31">
        <f t="shared" si="74"/>
        <v>1.01E-2</v>
      </c>
      <c r="AL372" s="115">
        <f t="shared" si="75"/>
        <v>1.2105474985501186E-2</v>
      </c>
      <c r="AM372" s="100"/>
      <c r="BR372" s="18">
        <f t="shared" si="69"/>
        <v>40715</v>
      </c>
      <c r="BS372" s="6">
        <f t="shared" si="70"/>
        <v>1.34E-2</v>
      </c>
      <c r="BT372" s="6">
        <f t="shared" si="71"/>
        <v>3.3999999999999998E-3</v>
      </c>
    </row>
    <row r="373" spans="2:72" ht="14.45">
      <c r="B373" s="110">
        <v>40716</v>
      </c>
      <c r="C373" s="106">
        <v>1287.0999999999999</v>
      </c>
      <c r="D373" s="106">
        <v>1295.5</v>
      </c>
      <c r="E373" s="106">
        <v>1298.5999999999999</v>
      </c>
      <c r="F373" s="106">
        <v>1286.8</v>
      </c>
      <c r="G373" s="28"/>
      <c r="H373" s="107">
        <v>-6.4999999999999997E-3</v>
      </c>
      <c r="K373" s="110">
        <v>40717</v>
      </c>
      <c r="L373" s="106">
        <v>5320</v>
      </c>
      <c r="M373" s="106">
        <v>5269.1</v>
      </c>
      <c r="N373" s="106">
        <v>5330.6</v>
      </c>
      <c r="O373" s="106">
        <v>5252.25</v>
      </c>
      <c r="P373" s="28" t="s">
        <v>2983</v>
      </c>
      <c r="Q373" s="107">
        <v>7.9000000000000008E-3</v>
      </c>
      <c r="T373" s="110">
        <v>40697</v>
      </c>
      <c r="U373" s="28">
        <v>44.83</v>
      </c>
      <c r="V373">
        <v>44.77</v>
      </c>
      <c r="W373">
        <v>44.93</v>
      </c>
      <c r="X373">
        <v>44.7</v>
      </c>
      <c r="Y373" s="19">
        <v>1E-4</v>
      </c>
      <c r="AB373" s="110">
        <f t="shared" si="79"/>
        <v>40717</v>
      </c>
      <c r="AC373" s="108">
        <f t="shared" si="77"/>
        <v>5320</v>
      </c>
      <c r="AD373" s="28">
        <f t="shared" si="78"/>
        <v>44.954999999999998</v>
      </c>
      <c r="AE373" s="28">
        <f t="shared" si="72"/>
        <v>118.34056278500724</v>
      </c>
      <c r="AF373" s="31">
        <f t="shared" si="73"/>
        <v>6.5550586804274946E-3</v>
      </c>
      <c r="AJ373" s="110">
        <f t="shared" si="76"/>
        <v>40725</v>
      </c>
      <c r="AK373" s="31">
        <f t="shared" si="74"/>
        <v>1.4500000000000001E-2</v>
      </c>
      <c r="AL373" s="115">
        <f t="shared" si="75"/>
        <v>-2.0140256603838891E-3</v>
      </c>
      <c r="AM373" s="100"/>
      <c r="BR373" s="18">
        <f t="shared" si="69"/>
        <v>40716</v>
      </c>
      <c r="BS373" s="6">
        <f t="shared" si="70"/>
        <v>-6.4999999999999997E-3</v>
      </c>
      <c r="BT373" s="6">
        <f t="shared" si="71"/>
        <v>5.0000000000000001E-4</v>
      </c>
    </row>
    <row r="374" spans="2:72" ht="14.45">
      <c r="B374" s="110">
        <v>40717</v>
      </c>
      <c r="C374" s="106">
        <v>1283.5</v>
      </c>
      <c r="D374" s="106">
        <v>1286.5999999999999</v>
      </c>
      <c r="E374" s="106">
        <v>1286.5999999999999</v>
      </c>
      <c r="F374" s="106">
        <v>1262.9000000000001</v>
      </c>
      <c r="G374" s="28"/>
      <c r="H374" s="107">
        <v>-2.8E-3</v>
      </c>
      <c r="K374" s="110">
        <v>40718</v>
      </c>
      <c r="L374" s="106">
        <v>5471.25</v>
      </c>
      <c r="M374" s="106">
        <v>5343.4</v>
      </c>
      <c r="N374" s="106">
        <v>5477.85</v>
      </c>
      <c r="O374" s="106">
        <v>5343.4</v>
      </c>
      <c r="P374" s="28" t="s">
        <v>2984</v>
      </c>
      <c r="Q374" s="107">
        <v>2.8400000000000002E-2</v>
      </c>
      <c r="T374" s="110">
        <v>40700</v>
      </c>
      <c r="U374" s="28">
        <v>44.755000000000003</v>
      </c>
      <c r="V374">
        <v>44.744999999999997</v>
      </c>
      <c r="W374">
        <v>44.825000000000003</v>
      </c>
      <c r="X374">
        <v>44.645000000000003</v>
      </c>
      <c r="Y374" s="19">
        <v>-1.6999999999999999E-3</v>
      </c>
      <c r="AB374" s="110">
        <f t="shared" si="79"/>
        <v>40718</v>
      </c>
      <c r="AC374" s="108">
        <f t="shared" si="77"/>
        <v>5471.25</v>
      </c>
      <c r="AD374" s="28">
        <f t="shared" si="78"/>
        <v>44.994999999999997</v>
      </c>
      <c r="AE374" s="28">
        <f t="shared" si="72"/>
        <v>121.59684409378821</v>
      </c>
      <c r="AF374" s="31">
        <f t="shared" si="73"/>
        <v>2.7516189142152037E-2</v>
      </c>
      <c r="AJ374" s="110">
        <f t="shared" si="76"/>
        <v>40729</v>
      </c>
      <c r="AK374" s="31">
        <f t="shared" si="74"/>
        <v>-1.2999999999999999E-3</v>
      </c>
      <c r="AL374" s="115">
        <f t="shared" si="75"/>
        <v>-3.2563489956640712E-3</v>
      </c>
      <c r="AM374" s="100"/>
      <c r="BR374" s="18">
        <f t="shared" si="69"/>
        <v>40717</v>
      </c>
      <c r="BS374" s="6">
        <f t="shared" si="70"/>
        <v>-2.8E-3</v>
      </c>
      <c r="BT374" s="6">
        <f t="shared" si="71"/>
        <v>7.9000000000000008E-3</v>
      </c>
    </row>
    <row r="375" spans="2:72" ht="14.45">
      <c r="B375" s="110">
        <v>40718</v>
      </c>
      <c r="C375" s="106">
        <v>1268.5</v>
      </c>
      <c r="D375" s="106">
        <v>1283</v>
      </c>
      <c r="E375" s="106">
        <v>1283.9000000000001</v>
      </c>
      <c r="F375" s="106">
        <v>1267.2</v>
      </c>
      <c r="G375" s="28"/>
      <c r="H375" s="107">
        <v>-1.17E-2</v>
      </c>
      <c r="K375" s="110">
        <v>40721</v>
      </c>
      <c r="L375" s="106">
        <v>5526.6</v>
      </c>
      <c r="M375" s="106">
        <v>5441.2</v>
      </c>
      <c r="N375" s="106">
        <v>5552.65</v>
      </c>
      <c r="O375" s="106">
        <v>5434.25</v>
      </c>
      <c r="P375" s="28" t="s">
        <v>2985</v>
      </c>
      <c r="Q375" s="107">
        <v>1.01E-2</v>
      </c>
      <c r="T375" s="110">
        <v>40701</v>
      </c>
      <c r="U375" s="28">
        <v>44.674999999999997</v>
      </c>
      <c r="V375">
        <v>44.685000000000002</v>
      </c>
      <c r="W375">
        <v>44.83</v>
      </c>
      <c r="X375">
        <v>44.575000000000003</v>
      </c>
      <c r="Y375" s="19">
        <v>-1.8E-3</v>
      </c>
      <c r="AB375" s="110">
        <f t="shared" si="79"/>
        <v>40721</v>
      </c>
      <c r="AC375" s="108">
        <f t="shared" si="77"/>
        <v>5526.6</v>
      </c>
      <c r="AD375" s="28">
        <f t="shared" si="78"/>
        <v>45.034999999999997</v>
      </c>
      <c r="AE375" s="28">
        <f t="shared" si="72"/>
        <v>122.71788608859778</v>
      </c>
      <c r="AF375" s="31">
        <f t="shared" si="73"/>
        <v>9.2193346230673434E-3</v>
      </c>
      <c r="AJ375" s="110">
        <f t="shared" si="76"/>
        <v>40730</v>
      </c>
      <c r="AK375" s="31">
        <f t="shared" si="74"/>
        <v>1E-3</v>
      </c>
      <c r="AL375" s="115">
        <f t="shared" si="75"/>
        <v>-2.3035053340825229E-3</v>
      </c>
      <c r="AM375" s="100"/>
      <c r="BR375" s="18">
        <f t="shared" si="69"/>
        <v>40718</v>
      </c>
      <c r="BS375" s="6">
        <f t="shared" si="70"/>
        <v>-1.17E-2</v>
      </c>
      <c r="BT375" s="6">
        <f t="shared" si="71"/>
        <v>2.8400000000000002E-2</v>
      </c>
    </row>
    <row r="376" spans="2:72" ht="14.45">
      <c r="B376" s="110">
        <v>40721</v>
      </c>
      <c r="C376" s="106">
        <v>1280.0999999999999</v>
      </c>
      <c r="D376" s="106">
        <v>1268.4000000000001</v>
      </c>
      <c r="E376" s="106">
        <v>1284.9000000000001</v>
      </c>
      <c r="F376" s="106">
        <v>1267.5</v>
      </c>
      <c r="G376" s="28"/>
      <c r="H376" s="107">
        <v>9.1000000000000004E-3</v>
      </c>
      <c r="K376" s="110">
        <v>40722</v>
      </c>
      <c r="L376" s="106">
        <v>5545.3</v>
      </c>
      <c r="M376" s="106">
        <v>5548.85</v>
      </c>
      <c r="N376" s="106">
        <v>5558.3</v>
      </c>
      <c r="O376" s="106">
        <v>5496.35</v>
      </c>
      <c r="P376" s="28" t="s">
        <v>2986</v>
      </c>
      <c r="Q376" s="107">
        <v>3.3999999999999998E-3</v>
      </c>
      <c r="T376" s="110">
        <v>40702</v>
      </c>
      <c r="U376" s="28">
        <v>44.704999999999998</v>
      </c>
      <c r="V376">
        <v>44.634999999999998</v>
      </c>
      <c r="W376">
        <v>44.755000000000003</v>
      </c>
      <c r="X376">
        <v>44.524999999999999</v>
      </c>
      <c r="Y376" s="19">
        <v>6.9999999999999999E-4</v>
      </c>
      <c r="AB376" s="110">
        <f t="shared" si="79"/>
        <v>40722</v>
      </c>
      <c r="AC376" s="108">
        <f t="shared" si="77"/>
        <v>5545.3</v>
      </c>
      <c r="AD376" s="28">
        <f t="shared" si="78"/>
        <v>45.04</v>
      </c>
      <c r="AE376" s="28">
        <f t="shared" si="72"/>
        <v>123.11944937833037</v>
      </c>
      <c r="AF376" s="31">
        <f t="shared" si="73"/>
        <v>3.2722474492647979E-3</v>
      </c>
      <c r="AJ376" s="110">
        <f t="shared" si="76"/>
        <v>40731</v>
      </c>
      <c r="AK376" s="31">
        <f t="shared" si="74"/>
        <v>1.0500000000000001E-2</v>
      </c>
      <c r="AL376" s="115">
        <f t="shared" si="75"/>
        <v>2.2998340801209105E-2</v>
      </c>
      <c r="AM376" s="100"/>
      <c r="BR376" s="18">
        <f t="shared" si="69"/>
        <v>40721</v>
      </c>
      <c r="BS376" s="6">
        <f t="shared" si="70"/>
        <v>9.1000000000000004E-3</v>
      </c>
      <c r="BT376" s="6">
        <f t="shared" si="71"/>
        <v>1.01E-2</v>
      </c>
    </row>
    <row r="377" spans="2:72" ht="14.45">
      <c r="B377" s="110">
        <v>40722</v>
      </c>
      <c r="C377" s="106">
        <v>1296.7</v>
      </c>
      <c r="D377" s="106">
        <v>1280.2</v>
      </c>
      <c r="E377" s="106">
        <v>1296.8</v>
      </c>
      <c r="F377" s="106">
        <v>1280.2</v>
      </c>
      <c r="G377" s="28"/>
      <c r="H377" s="107">
        <v>1.2999999999999999E-2</v>
      </c>
      <c r="K377" s="110">
        <v>40723</v>
      </c>
      <c r="L377" s="106">
        <v>5600.45</v>
      </c>
      <c r="M377" s="106">
        <v>5566.5</v>
      </c>
      <c r="N377" s="106">
        <v>5608.65</v>
      </c>
      <c r="O377" s="106">
        <v>5566.5</v>
      </c>
      <c r="P377" s="28" t="s">
        <v>2987</v>
      </c>
      <c r="Q377" s="107">
        <v>9.9000000000000008E-3</v>
      </c>
      <c r="T377" s="110">
        <v>40703</v>
      </c>
      <c r="U377" s="28">
        <v>44.734999999999999</v>
      </c>
      <c r="V377">
        <v>44.655000000000001</v>
      </c>
      <c r="W377">
        <v>44.77</v>
      </c>
      <c r="X377">
        <v>44.545000000000002</v>
      </c>
      <c r="Y377" s="19">
        <v>6.9999999999999999E-4</v>
      </c>
      <c r="AB377" s="110">
        <f t="shared" si="79"/>
        <v>40723</v>
      </c>
      <c r="AC377" s="108">
        <f t="shared" si="77"/>
        <v>5600.45</v>
      </c>
      <c r="AD377" s="28">
        <f t="shared" si="78"/>
        <v>44.865000000000002</v>
      </c>
      <c r="AE377" s="28">
        <f t="shared" si="72"/>
        <v>124.82893123815892</v>
      </c>
      <c r="AF377" s="31">
        <f t="shared" si="73"/>
        <v>1.3884742568784025E-2</v>
      </c>
      <c r="AJ377" s="110">
        <f t="shared" si="76"/>
        <v>40732</v>
      </c>
      <c r="AK377" s="31">
        <f t="shared" si="74"/>
        <v>-6.8999999999999999E-3</v>
      </c>
      <c r="AL377" s="115">
        <f t="shared" si="75"/>
        <v>-1.4148309408866022E-2</v>
      </c>
      <c r="AM377" s="100"/>
      <c r="BR377" s="18">
        <f t="shared" si="69"/>
        <v>40722</v>
      </c>
      <c r="BS377" s="6">
        <f t="shared" si="70"/>
        <v>1.2999999999999999E-2</v>
      </c>
      <c r="BT377" s="6">
        <f t="shared" si="71"/>
        <v>3.3999999999999998E-3</v>
      </c>
    </row>
    <row r="378" spans="2:72" ht="14.45">
      <c r="B378" s="110">
        <v>40723</v>
      </c>
      <c r="C378" s="106">
        <v>1307.4000000000001</v>
      </c>
      <c r="D378" s="106">
        <v>1296.8</v>
      </c>
      <c r="E378" s="106">
        <v>1309.2</v>
      </c>
      <c r="F378" s="106">
        <v>1296.8</v>
      </c>
      <c r="G378" s="28"/>
      <c r="H378" s="107">
        <v>8.3000000000000001E-3</v>
      </c>
      <c r="K378" s="110">
        <v>40724</v>
      </c>
      <c r="L378" s="106">
        <v>5647.4</v>
      </c>
      <c r="M378" s="106">
        <v>5614.5</v>
      </c>
      <c r="N378" s="106">
        <v>5657.9</v>
      </c>
      <c r="O378" s="106">
        <v>5606.1</v>
      </c>
      <c r="P378" s="28" t="s">
        <v>2988</v>
      </c>
      <c r="Q378" s="107">
        <v>8.3999999999999995E-3</v>
      </c>
      <c r="T378" s="110">
        <v>40704</v>
      </c>
      <c r="U378" s="28">
        <v>44.73</v>
      </c>
      <c r="V378">
        <v>44.67</v>
      </c>
      <c r="W378">
        <v>44.773000000000003</v>
      </c>
      <c r="X378">
        <v>44.55</v>
      </c>
      <c r="Y378" s="19">
        <v>-1E-4</v>
      </c>
      <c r="AB378" s="110">
        <f t="shared" si="79"/>
        <v>40724</v>
      </c>
      <c r="AC378" s="108">
        <f t="shared" si="77"/>
        <v>5647.4</v>
      </c>
      <c r="AD378" s="28">
        <f t="shared" si="78"/>
        <v>44.7</v>
      </c>
      <c r="AE378" s="28">
        <f t="shared" si="72"/>
        <v>126.34004474272929</v>
      </c>
      <c r="AF378" s="31">
        <f t="shared" si="73"/>
        <v>1.2105474985501186E-2</v>
      </c>
      <c r="AJ378" s="110">
        <f t="shared" si="76"/>
        <v>40735</v>
      </c>
      <c r="AK378" s="31">
        <f t="shared" si="74"/>
        <v>-1.8100000000000002E-2</v>
      </c>
      <c r="AL378" s="115">
        <f t="shared" si="75"/>
        <v>-1.0211890896727804E-2</v>
      </c>
      <c r="AM378" s="100"/>
      <c r="BR378" s="18">
        <f t="shared" si="69"/>
        <v>40723</v>
      </c>
      <c r="BS378" s="6">
        <f t="shared" si="70"/>
        <v>8.3000000000000001E-3</v>
      </c>
      <c r="BT378" s="6">
        <f t="shared" si="71"/>
        <v>9.9000000000000008E-3</v>
      </c>
    </row>
    <row r="379" spans="2:72" ht="14.45">
      <c r="B379" s="110">
        <v>40724</v>
      </c>
      <c r="C379" s="106">
        <v>1320.6</v>
      </c>
      <c r="D379" s="106">
        <v>1307.5999999999999</v>
      </c>
      <c r="E379" s="106">
        <v>1322</v>
      </c>
      <c r="F379" s="106">
        <v>1307.5999999999999</v>
      </c>
      <c r="G379" s="28"/>
      <c r="H379" s="107">
        <v>1.01E-2</v>
      </c>
      <c r="K379" s="110">
        <v>40725</v>
      </c>
      <c r="L379" s="106">
        <v>5627.2</v>
      </c>
      <c r="M379" s="106">
        <v>5705.75</v>
      </c>
      <c r="N379" s="106">
        <v>5705.8</v>
      </c>
      <c r="O379" s="106">
        <v>5609.75</v>
      </c>
      <c r="P379" s="28" t="s">
        <v>2989</v>
      </c>
      <c r="Q379" s="107">
        <v>-3.5999999999999999E-3</v>
      </c>
      <c r="T379" s="110">
        <v>40707</v>
      </c>
      <c r="U379" s="28">
        <v>44.865000000000002</v>
      </c>
      <c r="V379">
        <v>44.69</v>
      </c>
      <c r="W379">
        <v>44.92</v>
      </c>
      <c r="X379">
        <v>44.61</v>
      </c>
      <c r="Y379" s="19">
        <v>3.0000000000000001E-3</v>
      </c>
      <c r="AB379" s="110">
        <f t="shared" si="79"/>
        <v>40725</v>
      </c>
      <c r="AC379" s="108">
        <f t="shared" si="77"/>
        <v>5627.2</v>
      </c>
      <c r="AD379" s="28">
        <f t="shared" si="78"/>
        <v>44.63</v>
      </c>
      <c r="AE379" s="28">
        <f t="shared" si="72"/>
        <v>126.08559265068338</v>
      </c>
      <c r="AF379" s="31">
        <f t="shared" si="73"/>
        <v>-2.0140256603838891E-3</v>
      </c>
      <c r="AJ379" s="110">
        <f t="shared" si="76"/>
        <v>40736</v>
      </c>
      <c r="AK379" s="31">
        <f t="shared" si="74"/>
        <v>-4.4999999999999997E-3</v>
      </c>
      <c r="AL379" s="115">
        <f t="shared" si="75"/>
        <v>-2.0858783095680788E-2</v>
      </c>
      <c r="AM379" s="100"/>
      <c r="BR379" s="18">
        <f t="shared" si="69"/>
        <v>40724</v>
      </c>
      <c r="BS379" s="6">
        <f t="shared" si="70"/>
        <v>1.01E-2</v>
      </c>
      <c r="BT379" s="6">
        <f t="shared" si="71"/>
        <v>8.3999999999999995E-3</v>
      </c>
    </row>
    <row r="380" spans="2:72" ht="14.45">
      <c r="B380" s="110">
        <v>40725</v>
      </c>
      <c r="C380" s="106">
        <v>1339.7</v>
      </c>
      <c r="D380" s="106">
        <v>1320.6</v>
      </c>
      <c r="E380" s="106">
        <v>1341</v>
      </c>
      <c r="F380" s="106">
        <v>1318.2</v>
      </c>
      <c r="G380" s="28"/>
      <c r="H380" s="107">
        <v>1.4500000000000001E-2</v>
      </c>
      <c r="K380" s="110">
        <v>40728</v>
      </c>
      <c r="L380" s="106">
        <v>5650.5</v>
      </c>
      <c r="M380" s="106">
        <v>5679.55</v>
      </c>
      <c r="N380" s="106">
        <v>5679.65</v>
      </c>
      <c r="O380" s="106">
        <v>5633.1</v>
      </c>
      <c r="P380" s="28" t="s">
        <v>2990</v>
      </c>
      <c r="Q380" s="107">
        <v>4.1000000000000003E-3</v>
      </c>
      <c r="T380" s="110">
        <v>40708</v>
      </c>
      <c r="U380" s="28">
        <v>44.746000000000002</v>
      </c>
      <c r="V380">
        <v>44.789000000000001</v>
      </c>
      <c r="W380">
        <v>44.863999999999997</v>
      </c>
      <c r="X380">
        <v>44.619</v>
      </c>
      <c r="Y380" s="19">
        <v>-2.7000000000000001E-3</v>
      </c>
      <c r="AB380" s="110">
        <f t="shared" si="79"/>
        <v>40728</v>
      </c>
      <c r="AC380" s="108">
        <f t="shared" si="77"/>
        <v>5650.5</v>
      </c>
      <c r="AD380" s="28">
        <f t="shared" si="78"/>
        <v>44.43</v>
      </c>
      <c r="AE380" s="28">
        <f t="shared" si="72"/>
        <v>127.17758271438217</v>
      </c>
      <c r="AF380" s="31">
        <f t="shared" si="73"/>
        <v>8.6607045320721276E-3</v>
      </c>
      <c r="AJ380" s="110">
        <f t="shared" si="76"/>
        <v>40737</v>
      </c>
      <c r="AK380" s="31">
        <f t="shared" si="74"/>
        <v>3.0999999999999999E-3</v>
      </c>
      <c r="AL380" s="115">
        <f t="shared" si="75"/>
        <v>1.4816851874343229E-2</v>
      </c>
      <c r="AM380" s="100"/>
      <c r="BR380" s="18">
        <f t="shared" si="69"/>
        <v>40725</v>
      </c>
      <c r="BS380" s="6">
        <f t="shared" si="70"/>
        <v>1.4500000000000001E-2</v>
      </c>
      <c r="BT380" s="6">
        <f t="shared" si="71"/>
        <v>-3.5999999999999999E-3</v>
      </c>
    </row>
    <row r="381" spans="2:72" ht="14.45">
      <c r="B381" s="110">
        <v>40729</v>
      </c>
      <c r="C381" s="106">
        <v>1337.9</v>
      </c>
      <c r="D381" s="106">
        <v>1339.6</v>
      </c>
      <c r="E381" s="106">
        <v>1340.9</v>
      </c>
      <c r="F381" s="106">
        <v>1334.3</v>
      </c>
      <c r="G381" s="28"/>
      <c r="H381" s="107">
        <v>-1.2999999999999999E-3</v>
      </c>
      <c r="K381" s="110">
        <v>40729</v>
      </c>
      <c r="L381" s="106">
        <v>5632.1</v>
      </c>
      <c r="M381" s="106">
        <v>5659.85</v>
      </c>
      <c r="N381" s="106">
        <v>5659.85</v>
      </c>
      <c r="O381" s="106">
        <v>5612.3</v>
      </c>
      <c r="P381" s="28" t="s">
        <v>2991</v>
      </c>
      <c r="Q381" s="107">
        <v>-3.3E-3</v>
      </c>
      <c r="T381" s="110">
        <v>40709</v>
      </c>
      <c r="U381" s="28">
        <v>44.77</v>
      </c>
      <c r="V381">
        <v>44.66</v>
      </c>
      <c r="W381">
        <v>44.84</v>
      </c>
      <c r="X381">
        <v>44.55</v>
      </c>
      <c r="Y381" s="19">
        <v>5.0000000000000001E-4</v>
      </c>
      <c r="AB381" s="110">
        <f t="shared" si="79"/>
        <v>40729</v>
      </c>
      <c r="AC381" s="108">
        <f t="shared" si="77"/>
        <v>5632.1</v>
      </c>
      <c r="AD381" s="28">
        <f t="shared" si="78"/>
        <v>44.43</v>
      </c>
      <c r="AE381" s="28">
        <f t="shared" si="72"/>
        <v>126.76344812063921</v>
      </c>
      <c r="AF381" s="31">
        <f t="shared" si="73"/>
        <v>-3.2563489956640712E-3</v>
      </c>
      <c r="AJ381" s="110">
        <f t="shared" si="76"/>
        <v>40738</v>
      </c>
      <c r="AK381" s="31">
        <f t="shared" si="74"/>
        <v>-6.7000000000000002E-3</v>
      </c>
      <c r="AL381" s="115">
        <f t="shared" si="75"/>
        <v>3.0197175329180759E-3</v>
      </c>
      <c r="AM381" s="100"/>
      <c r="BR381" s="18">
        <f t="shared" si="69"/>
        <v>40729</v>
      </c>
      <c r="BS381" s="6">
        <f t="shared" si="70"/>
        <v>-1.2999999999999999E-3</v>
      </c>
      <c r="BT381" s="6">
        <f t="shared" si="71"/>
        <v>-3.3E-3</v>
      </c>
    </row>
    <row r="382" spans="2:72" ht="14.45">
      <c r="B382" s="110">
        <v>40730</v>
      </c>
      <c r="C382" s="106">
        <v>1339.2</v>
      </c>
      <c r="D382" s="106">
        <v>1337.6</v>
      </c>
      <c r="E382" s="106">
        <v>1340.9</v>
      </c>
      <c r="F382" s="106">
        <v>1330.9</v>
      </c>
      <c r="G382" s="28"/>
      <c r="H382" s="107">
        <v>1E-3</v>
      </c>
      <c r="K382" s="110">
        <v>40730</v>
      </c>
      <c r="L382" s="106">
        <v>5625.45</v>
      </c>
      <c r="M382" s="106">
        <v>5622.7</v>
      </c>
      <c r="N382" s="106">
        <v>5655.4</v>
      </c>
      <c r="O382" s="106">
        <v>5610.75</v>
      </c>
      <c r="P382" s="28" t="s">
        <v>2992</v>
      </c>
      <c r="Q382" s="107">
        <v>-1.1999999999999999E-3</v>
      </c>
      <c r="T382" s="110">
        <v>40710</v>
      </c>
      <c r="U382" s="28">
        <v>44.905000000000001</v>
      </c>
      <c r="V382">
        <v>44.67</v>
      </c>
      <c r="W382">
        <v>44.97</v>
      </c>
      <c r="X382">
        <v>44.62</v>
      </c>
      <c r="Y382" s="19">
        <v>3.0000000000000001E-3</v>
      </c>
      <c r="AB382" s="110">
        <f t="shared" si="79"/>
        <v>40730</v>
      </c>
      <c r="AC382" s="108">
        <f t="shared" si="77"/>
        <v>5625.45</v>
      </c>
      <c r="AD382" s="28">
        <f t="shared" si="78"/>
        <v>44.48</v>
      </c>
      <c r="AE382" s="28">
        <f t="shared" si="72"/>
        <v>126.47144784172663</v>
      </c>
      <c r="AF382" s="31">
        <f t="shared" si="73"/>
        <v>-2.3035053340825229E-3</v>
      </c>
      <c r="AJ382" s="110">
        <f t="shared" si="76"/>
        <v>40739</v>
      </c>
      <c r="AK382" s="31">
        <f t="shared" si="74"/>
        <v>5.4999999999999997E-3</v>
      </c>
      <c r="AL382" s="115">
        <f t="shared" si="75"/>
        <v>-3.563298182168495E-3</v>
      </c>
      <c r="AM382" s="100"/>
      <c r="BR382" s="18">
        <f t="shared" si="69"/>
        <v>40730</v>
      </c>
      <c r="BS382" s="6">
        <f t="shared" si="70"/>
        <v>1E-3</v>
      </c>
      <c r="BT382" s="6">
        <f t="shared" si="71"/>
        <v>-1.1999999999999999E-3</v>
      </c>
    </row>
    <row r="383" spans="2:72" ht="14.45">
      <c r="B383" s="110">
        <v>40731</v>
      </c>
      <c r="C383" s="106">
        <v>1353.2</v>
      </c>
      <c r="D383" s="106">
        <v>1339.6</v>
      </c>
      <c r="E383" s="106">
        <v>1356.5</v>
      </c>
      <c r="F383" s="106">
        <v>1339.6</v>
      </c>
      <c r="G383" s="28"/>
      <c r="H383" s="107">
        <v>1.0500000000000001E-2</v>
      </c>
      <c r="K383" s="110">
        <v>40731</v>
      </c>
      <c r="L383" s="106">
        <v>5728.95</v>
      </c>
      <c r="M383" s="106">
        <v>5633.35</v>
      </c>
      <c r="N383" s="106">
        <v>5737.15</v>
      </c>
      <c r="O383" s="106">
        <v>5632.95</v>
      </c>
      <c r="P383" s="28" t="s">
        <v>2993</v>
      </c>
      <c r="Q383" s="107">
        <v>1.84E-2</v>
      </c>
      <c r="T383" s="110">
        <v>40711</v>
      </c>
      <c r="U383" s="28">
        <v>44.8</v>
      </c>
      <c r="V383">
        <v>44.85</v>
      </c>
      <c r="W383">
        <v>44.975000000000001</v>
      </c>
      <c r="X383">
        <v>44.76</v>
      </c>
      <c r="Y383" s="19">
        <v>-2.3E-3</v>
      </c>
      <c r="AB383" s="110">
        <f t="shared" si="79"/>
        <v>40731</v>
      </c>
      <c r="AC383" s="108">
        <f t="shared" si="77"/>
        <v>5728.95</v>
      </c>
      <c r="AD383" s="28">
        <f t="shared" si="78"/>
        <v>44.28</v>
      </c>
      <c r="AE383" s="28">
        <f t="shared" si="72"/>
        <v>129.380081300813</v>
      </c>
      <c r="AF383" s="31">
        <f t="shared" si="73"/>
        <v>2.2998340801209105E-2</v>
      </c>
      <c r="AJ383" s="110">
        <f t="shared" si="76"/>
        <v>40742</v>
      </c>
      <c r="AK383" s="31">
        <f t="shared" si="74"/>
        <v>-8.0999999999999996E-3</v>
      </c>
      <c r="AL383" s="115">
        <f t="shared" si="75"/>
        <v>-3.748332253780684E-3</v>
      </c>
      <c r="AM383" s="100"/>
      <c r="BR383" s="18">
        <f t="shared" si="69"/>
        <v>40731</v>
      </c>
      <c r="BS383" s="6">
        <f t="shared" si="70"/>
        <v>1.0500000000000001E-2</v>
      </c>
      <c r="BT383" s="6">
        <f t="shared" si="71"/>
        <v>1.84E-2</v>
      </c>
    </row>
    <row r="384" spans="2:72" ht="14.45">
      <c r="B384" s="110">
        <v>40732</v>
      </c>
      <c r="C384" s="106">
        <v>1343.8</v>
      </c>
      <c r="D384" s="106">
        <v>1352.4</v>
      </c>
      <c r="E384" s="106">
        <v>1352.4</v>
      </c>
      <c r="F384" s="106">
        <v>1333.7</v>
      </c>
      <c r="G384" s="28"/>
      <c r="H384" s="107">
        <v>-6.8999999999999999E-3</v>
      </c>
      <c r="K384" s="110">
        <v>40732</v>
      </c>
      <c r="L384" s="106">
        <v>5660.65</v>
      </c>
      <c r="M384" s="106">
        <v>5734.65</v>
      </c>
      <c r="N384" s="106">
        <v>5740.4</v>
      </c>
      <c r="O384" s="106">
        <v>5651.05</v>
      </c>
      <c r="P384" s="28" t="s">
        <v>2994</v>
      </c>
      <c r="Q384" s="107">
        <v>-1.1900000000000001E-2</v>
      </c>
      <c r="T384" s="110">
        <v>40714</v>
      </c>
      <c r="U384" s="28">
        <v>45</v>
      </c>
      <c r="V384">
        <v>44.74</v>
      </c>
      <c r="W384">
        <v>45.064999999999998</v>
      </c>
      <c r="X384">
        <v>44.63</v>
      </c>
      <c r="Y384" s="19">
        <v>4.4999999999999997E-3</v>
      </c>
      <c r="AB384" s="110">
        <f t="shared" si="79"/>
        <v>40732</v>
      </c>
      <c r="AC384" s="108">
        <f t="shared" si="77"/>
        <v>5660.65</v>
      </c>
      <c r="AD384" s="28">
        <f t="shared" si="78"/>
        <v>44.38</v>
      </c>
      <c r="AE384" s="28">
        <f t="shared" si="72"/>
        <v>127.54957187922486</v>
      </c>
      <c r="AF384" s="31">
        <f t="shared" si="73"/>
        <v>-1.4148309408866022E-2</v>
      </c>
      <c r="AJ384" s="110">
        <f t="shared" si="76"/>
        <v>40743</v>
      </c>
      <c r="AK384" s="31">
        <f t="shared" si="74"/>
        <v>1.6299999999999999E-2</v>
      </c>
      <c r="AL384" s="115">
        <f t="shared" si="75"/>
        <v>1.0052380072646194E-2</v>
      </c>
      <c r="AM384" s="100"/>
      <c r="BR384" s="18">
        <f t="shared" si="69"/>
        <v>40732</v>
      </c>
      <c r="BS384" s="6">
        <f t="shared" si="70"/>
        <v>-6.8999999999999999E-3</v>
      </c>
      <c r="BT384" s="6">
        <f t="shared" si="71"/>
        <v>-1.1900000000000001E-2</v>
      </c>
    </row>
    <row r="385" spans="2:72" ht="14.45">
      <c r="B385" s="110">
        <v>40735</v>
      </c>
      <c r="C385" s="106">
        <v>1319.5</v>
      </c>
      <c r="D385" s="106">
        <v>1343.3</v>
      </c>
      <c r="E385" s="106">
        <v>1343.3</v>
      </c>
      <c r="F385" s="106">
        <v>1316.4</v>
      </c>
      <c r="G385" s="28"/>
      <c r="H385" s="107">
        <v>-1.8100000000000002E-2</v>
      </c>
      <c r="K385" s="110">
        <v>40735</v>
      </c>
      <c r="L385" s="106">
        <v>5616.1</v>
      </c>
      <c r="M385" s="106">
        <v>5648.05</v>
      </c>
      <c r="N385" s="106">
        <v>5652.9</v>
      </c>
      <c r="O385" s="106">
        <v>5601.7</v>
      </c>
      <c r="P385" s="28" t="s">
        <v>2995</v>
      </c>
      <c r="Q385" s="107">
        <v>-7.9000000000000008E-3</v>
      </c>
      <c r="T385" s="110">
        <v>40715</v>
      </c>
      <c r="U385" s="28">
        <v>44.844999999999999</v>
      </c>
      <c r="V385">
        <v>44.91</v>
      </c>
      <c r="W385">
        <v>44.975000000000001</v>
      </c>
      <c r="X385">
        <v>44.78</v>
      </c>
      <c r="Y385" s="19">
        <v>-3.3999999999999998E-3</v>
      </c>
      <c r="AB385" s="110">
        <f t="shared" si="79"/>
        <v>40735</v>
      </c>
      <c r="AC385" s="108">
        <f t="shared" si="77"/>
        <v>5616.1</v>
      </c>
      <c r="AD385" s="28">
        <f t="shared" si="78"/>
        <v>44.484999999999999</v>
      </c>
      <c r="AE385" s="28">
        <f t="shared" si="72"/>
        <v>126.24704956726987</v>
      </c>
      <c r="AF385" s="31">
        <f t="shared" si="73"/>
        <v>-1.0211890896727804E-2</v>
      </c>
      <c r="AJ385" s="110">
        <f t="shared" si="76"/>
        <v>40744</v>
      </c>
      <c r="AK385" s="31">
        <f t="shared" si="74"/>
        <v>-6.9999999999999999E-4</v>
      </c>
      <c r="AL385" s="115">
        <f t="shared" si="75"/>
        <v>-7.2795408193931932E-3</v>
      </c>
      <c r="AM385" s="100"/>
      <c r="BR385" s="18">
        <f t="shared" si="69"/>
        <v>40735</v>
      </c>
      <c r="BS385" s="6">
        <f t="shared" si="70"/>
        <v>-1.8100000000000002E-2</v>
      </c>
      <c r="BT385" s="6">
        <f t="shared" si="71"/>
        <v>-7.9000000000000008E-3</v>
      </c>
    </row>
    <row r="386" spans="2:72" ht="14.45">
      <c r="B386" s="110">
        <v>40736</v>
      </c>
      <c r="C386" s="106">
        <v>1313.6</v>
      </c>
      <c r="D386" s="106">
        <v>1319.6</v>
      </c>
      <c r="E386" s="106">
        <v>1327.2</v>
      </c>
      <c r="F386" s="106">
        <v>1313.3</v>
      </c>
      <c r="G386" s="28"/>
      <c r="H386" s="107">
        <v>-4.4999999999999997E-3</v>
      </c>
      <c r="K386" s="110">
        <v>40736</v>
      </c>
      <c r="L386" s="106">
        <v>5526.15</v>
      </c>
      <c r="M386" s="106">
        <v>5556.9</v>
      </c>
      <c r="N386" s="106">
        <v>5580.25</v>
      </c>
      <c r="O386" s="106">
        <v>5496.95</v>
      </c>
      <c r="P386" s="28" t="s">
        <v>2996</v>
      </c>
      <c r="Q386" s="107">
        <v>-1.6E-2</v>
      </c>
      <c r="T386" s="110">
        <v>40716</v>
      </c>
      <c r="U386" s="28">
        <v>44.895000000000003</v>
      </c>
      <c r="V386">
        <v>44.76</v>
      </c>
      <c r="W386">
        <v>44.914999999999999</v>
      </c>
      <c r="X386">
        <v>44.64</v>
      </c>
      <c r="Y386" s="19">
        <v>1.1000000000000001E-3</v>
      </c>
      <c r="AB386" s="110">
        <f t="shared" si="79"/>
        <v>40736</v>
      </c>
      <c r="AC386" s="108">
        <f t="shared" si="77"/>
        <v>5526.15</v>
      </c>
      <c r="AD386" s="28">
        <f t="shared" si="78"/>
        <v>44.704999999999998</v>
      </c>
      <c r="AE386" s="28">
        <f t="shared" si="72"/>
        <v>123.61368974387652</v>
      </c>
      <c r="AF386" s="31">
        <f t="shared" si="73"/>
        <v>-2.0858783095680788E-2</v>
      </c>
      <c r="AJ386" s="110">
        <f t="shared" si="76"/>
        <v>40745</v>
      </c>
      <c r="AK386" s="31">
        <f t="shared" si="74"/>
        <v>1.3599999999999999E-2</v>
      </c>
      <c r="AL386" s="115">
        <f t="shared" si="75"/>
        <v>-3.562774886072928E-3</v>
      </c>
      <c r="AM386" s="100"/>
      <c r="BR386" s="18">
        <f t="shared" si="69"/>
        <v>40736</v>
      </c>
      <c r="BS386" s="6">
        <f t="shared" si="70"/>
        <v>-4.4999999999999997E-3</v>
      </c>
      <c r="BT386" s="6">
        <f t="shared" si="71"/>
        <v>-1.6E-2</v>
      </c>
    </row>
    <row r="387" spans="2:72" ht="14.45">
      <c r="B387" s="110">
        <v>40737</v>
      </c>
      <c r="C387" s="106">
        <v>1317.7</v>
      </c>
      <c r="D387" s="106">
        <v>1314.5</v>
      </c>
      <c r="E387" s="106">
        <v>1331.5</v>
      </c>
      <c r="F387" s="106">
        <v>1314.5</v>
      </c>
      <c r="G387" s="28"/>
      <c r="H387" s="107">
        <v>3.0999999999999999E-3</v>
      </c>
      <c r="K387" s="110">
        <v>40737</v>
      </c>
      <c r="L387" s="106">
        <v>5585.45</v>
      </c>
      <c r="M387" s="106">
        <v>5542.05</v>
      </c>
      <c r="N387" s="106">
        <v>5596.15</v>
      </c>
      <c r="O387" s="106">
        <v>5541.4</v>
      </c>
      <c r="P387" s="28" t="s">
        <v>2997</v>
      </c>
      <c r="Q387" s="107">
        <v>1.0699999999999999E-2</v>
      </c>
      <c r="T387" s="110">
        <v>40717</v>
      </c>
      <c r="U387" s="28">
        <v>44.954999999999998</v>
      </c>
      <c r="V387">
        <v>44.81</v>
      </c>
      <c r="W387">
        <v>45.01</v>
      </c>
      <c r="X387">
        <v>44.66</v>
      </c>
      <c r="Y387" s="19">
        <v>1.2999999999999999E-3</v>
      </c>
      <c r="AB387" s="110">
        <f t="shared" si="79"/>
        <v>40737</v>
      </c>
      <c r="AC387" s="108">
        <f t="shared" si="77"/>
        <v>5585.45</v>
      </c>
      <c r="AD387" s="28">
        <f t="shared" si="78"/>
        <v>44.524999999999999</v>
      </c>
      <c r="AE387" s="28">
        <f t="shared" si="72"/>
        <v>125.44525547445255</v>
      </c>
      <c r="AF387" s="31">
        <f t="shared" si="73"/>
        <v>1.4816851874343229E-2</v>
      </c>
      <c r="AJ387" s="110">
        <f t="shared" si="76"/>
        <v>40746</v>
      </c>
      <c r="AK387" s="31">
        <f t="shared" si="74"/>
        <v>8.9999999999999998E-4</v>
      </c>
      <c r="AL387" s="115">
        <f t="shared" si="75"/>
        <v>1.792566410475871E-2</v>
      </c>
      <c r="AM387" s="100"/>
      <c r="BR387" s="18">
        <f t="shared" ref="BR387:BR450" si="80">VLOOKUP(B387,K:Q,1,FALSE)</f>
        <v>40737</v>
      </c>
      <c r="BS387" s="6">
        <f t="shared" ref="BS387:BS450" si="81">IFERROR(VLOOKUP(BR387,B:H,7,FALSE),0)</f>
        <v>3.0999999999999999E-3</v>
      </c>
      <c r="BT387" s="6">
        <f t="shared" ref="BT387:BT450" si="82">IFERROR(VLOOKUP(BR387,K:Q,7,FALSE),0)</f>
        <v>1.0699999999999999E-2</v>
      </c>
    </row>
    <row r="388" spans="2:72" ht="14.45">
      <c r="B388" s="110">
        <v>40738</v>
      </c>
      <c r="C388" s="106">
        <v>1308.9000000000001</v>
      </c>
      <c r="D388" s="106">
        <v>1317.7</v>
      </c>
      <c r="E388" s="106">
        <v>1326.9</v>
      </c>
      <c r="F388" s="106">
        <v>1306.5</v>
      </c>
      <c r="G388" s="28"/>
      <c r="H388" s="107">
        <v>-6.7000000000000002E-3</v>
      </c>
      <c r="K388" s="110">
        <v>40738</v>
      </c>
      <c r="L388" s="106">
        <v>5599.8</v>
      </c>
      <c r="M388" s="106">
        <v>5569</v>
      </c>
      <c r="N388" s="106">
        <v>5653.95</v>
      </c>
      <c r="O388" s="106">
        <v>5541.7</v>
      </c>
      <c r="P388" s="28" t="s">
        <v>2998</v>
      </c>
      <c r="Q388" s="107">
        <v>2.5999999999999999E-3</v>
      </c>
      <c r="T388" s="110">
        <v>40718</v>
      </c>
      <c r="U388" s="28">
        <v>44.994999999999997</v>
      </c>
      <c r="V388">
        <v>44.844999999999999</v>
      </c>
      <c r="W388">
        <v>45.024999999999999</v>
      </c>
      <c r="X388">
        <v>44.784999999999997</v>
      </c>
      <c r="Y388" s="19">
        <v>8.9999999999999998E-4</v>
      </c>
      <c r="AB388" s="110">
        <f t="shared" si="79"/>
        <v>40738</v>
      </c>
      <c r="AC388" s="108">
        <f t="shared" si="77"/>
        <v>5599.8</v>
      </c>
      <c r="AD388" s="28">
        <f t="shared" si="78"/>
        <v>44.505000000000003</v>
      </c>
      <c r="AE388" s="28">
        <f t="shared" ref="AE388:AE451" si="83">AC388/AD388</f>
        <v>125.82406471183013</v>
      </c>
      <c r="AF388" s="31">
        <f t="shared" si="73"/>
        <v>3.0197175329180759E-3</v>
      </c>
      <c r="AJ388" s="110">
        <f t="shared" si="76"/>
        <v>40749</v>
      </c>
      <c r="AK388" s="31">
        <f t="shared" si="74"/>
        <v>-5.7000000000000002E-3</v>
      </c>
      <c r="AL388" s="115">
        <f t="shared" si="75"/>
        <v>7.0915194074792076E-3</v>
      </c>
      <c r="AM388" s="100"/>
      <c r="BR388" s="18">
        <f t="shared" si="80"/>
        <v>40738</v>
      </c>
      <c r="BS388" s="6">
        <f t="shared" si="81"/>
        <v>-6.7000000000000002E-3</v>
      </c>
      <c r="BT388" s="6">
        <f t="shared" si="82"/>
        <v>2.5999999999999999E-3</v>
      </c>
    </row>
    <row r="389" spans="2:72" ht="14.45">
      <c r="B389" s="110">
        <v>40739</v>
      </c>
      <c r="C389" s="106">
        <v>1316.1</v>
      </c>
      <c r="D389" s="106">
        <v>1308.9000000000001</v>
      </c>
      <c r="E389" s="106">
        <v>1317.7</v>
      </c>
      <c r="F389" s="106">
        <v>1307.5</v>
      </c>
      <c r="G389" s="28"/>
      <c r="H389" s="107">
        <v>5.4999999999999997E-3</v>
      </c>
      <c r="K389" s="110">
        <v>40739</v>
      </c>
      <c r="L389" s="106">
        <v>5581.1</v>
      </c>
      <c r="M389" s="106">
        <v>5602.95</v>
      </c>
      <c r="N389" s="106">
        <v>5631.7</v>
      </c>
      <c r="O389" s="106">
        <v>5562.75</v>
      </c>
      <c r="P389" s="28" t="s">
        <v>2999</v>
      </c>
      <c r="Q389" s="107">
        <v>-3.3E-3</v>
      </c>
      <c r="T389" s="110">
        <v>40721</v>
      </c>
      <c r="U389" s="28">
        <v>45.034999999999997</v>
      </c>
      <c r="V389">
        <v>44.91</v>
      </c>
      <c r="W389">
        <v>45.15</v>
      </c>
      <c r="X389">
        <v>44.82</v>
      </c>
      <c r="Y389" s="19">
        <v>8.9999999999999998E-4</v>
      </c>
      <c r="AB389" s="110">
        <f t="shared" si="79"/>
        <v>40739</v>
      </c>
      <c r="AC389" s="108">
        <f t="shared" si="77"/>
        <v>5581.1</v>
      </c>
      <c r="AD389" s="28">
        <f t="shared" si="78"/>
        <v>44.515000000000001</v>
      </c>
      <c r="AE389" s="28">
        <f t="shared" si="83"/>
        <v>125.37571605076941</v>
      </c>
      <c r="AF389" s="31">
        <f t="shared" ref="AF389:AF452" si="84">AE389/AE388-1</f>
        <v>-3.563298182168495E-3</v>
      </c>
      <c r="AJ389" s="110">
        <f t="shared" si="76"/>
        <v>40750</v>
      </c>
      <c r="AK389" s="31">
        <f t="shared" si="74"/>
        <v>-4.1000000000000003E-3</v>
      </c>
      <c r="AL389" s="115">
        <f t="shared" si="75"/>
        <v>-1.3676974179669177E-2</v>
      </c>
      <c r="AM389" s="100"/>
      <c r="BR389" s="18">
        <f t="shared" si="80"/>
        <v>40739</v>
      </c>
      <c r="BS389" s="6">
        <f t="shared" si="81"/>
        <v>5.4999999999999997E-3</v>
      </c>
      <c r="BT389" s="6">
        <f t="shared" si="82"/>
        <v>-3.3E-3</v>
      </c>
    </row>
    <row r="390" spans="2:72" ht="14.45">
      <c r="B390" s="110">
        <v>40742</v>
      </c>
      <c r="C390" s="106">
        <v>1305.4000000000001</v>
      </c>
      <c r="D390" s="106">
        <v>1315.9</v>
      </c>
      <c r="E390" s="106">
        <v>1315.9</v>
      </c>
      <c r="F390" s="106">
        <v>1295.9000000000001</v>
      </c>
      <c r="G390" s="28"/>
      <c r="H390" s="107">
        <v>-8.0999999999999996E-3</v>
      </c>
      <c r="K390" s="110">
        <v>40742</v>
      </c>
      <c r="L390" s="106">
        <v>5567.05</v>
      </c>
      <c r="M390" s="106">
        <v>5581.75</v>
      </c>
      <c r="N390" s="106">
        <v>5596.6</v>
      </c>
      <c r="O390" s="106">
        <v>5550.95</v>
      </c>
      <c r="P390" s="28" t="s">
        <v>3000</v>
      </c>
      <c r="Q390" s="107">
        <v>-2.5000000000000001E-3</v>
      </c>
      <c r="T390" s="110">
        <v>40722</v>
      </c>
      <c r="U390" s="28">
        <v>45.04</v>
      </c>
      <c r="V390">
        <v>44.96</v>
      </c>
      <c r="W390">
        <v>45.075000000000003</v>
      </c>
      <c r="X390">
        <v>44.85</v>
      </c>
      <c r="Y390" s="19">
        <v>1E-4</v>
      </c>
      <c r="AB390" s="110">
        <f t="shared" si="79"/>
        <v>40742</v>
      </c>
      <c r="AC390" s="108">
        <f t="shared" si="77"/>
        <v>5567.05</v>
      </c>
      <c r="AD390" s="28">
        <f t="shared" si="78"/>
        <v>44.57</v>
      </c>
      <c r="AE390" s="28">
        <f t="shared" si="83"/>
        <v>124.90576621045547</v>
      </c>
      <c r="AF390" s="31">
        <f t="shared" si="84"/>
        <v>-3.748332253780684E-3</v>
      </c>
      <c r="AJ390" s="110">
        <f t="shared" si="76"/>
        <v>40751</v>
      </c>
      <c r="AK390" s="31">
        <f t="shared" si="74"/>
        <v>-2.0299999999999999E-2</v>
      </c>
      <c r="AL390" s="115">
        <f t="shared" si="75"/>
        <v>-2.8874401069665101E-3</v>
      </c>
      <c r="AM390" s="100"/>
      <c r="BR390" s="18">
        <f t="shared" si="80"/>
        <v>40742</v>
      </c>
      <c r="BS390" s="6">
        <f t="shared" si="81"/>
        <v>-8.0999999999999996E-3</v>
      </c>
      <c r="BT390" s="6">
        <f t="shared" si="82"/>
        <v>-2.5000000000000001E-3</v>
      </c>
    </row>
    <row r="391" spans="2:72" ht="14.45">
      <c r="B391" s="110">
        <v>40743</v>
      </c>
      <c r="C391" s="106">
        <v>1326.7</v>
      </c>
      <c r="D391" s="106">
        <v>1307.0999999999999</v>
      </c>
      <c r="E391" s="106">
        <v>1328.1</v>
      </c>
      <c r="F391" s="106">
        <v>1307.0999999999999</v>
      </c>
      <c r="G391" s="28"/>
      <c r="H391" s="107">
        <v>1.6299999999999999E-2</v>
      </c>
      <c r="K391" s="110">
        <v>40743</v>
      </c>
      <c r="L391" s="106">
        <v>5613.55</v>
      </c>
      <c r="M391" s="106">
        <v>5569.85</v>
      </c>
      <c r="N391" s="106">
        <v>5627.65</v>
      </c>
      <c r="O391" s="106">
        <v>5557.2</v>
      </c>
      <c r="P391" s="28" t="s">
        <v>3001</v>
      </c>
      <c r="Q391" s="107">
        <v>8.3999999999999995E-3</v>
      </c>
      <c r="T391" s="110">
        <v>40723</v>
      </c>
      <c r="U391" s="28">
        <v>44.865000000000002</v>
      </c>
      <c r="V391">
        <v>44.96</v>
      </c>
      <c r="W391">
        <v>45.05</v>
      </c>
      <c r="X391">
        <v>44.75</v>
      </c>
      <c r="Y391" s="19">
        <v>-3.8999999999999998E-3</v>
      </c>
      <c r="AB391" s="110">
        <f t="shared" si="79"/>
        <v>40743</v>
      </c>
      <c r="AC391" s="108">
        <f t="shared" si="77"/>
        <v>5613.55</v>
      </c>
      <c r="AD391" s="28">
        <f t="shared" si="78"/>
        <v>44.494999999999997</v>
      </c>
      <c r="AE391" s="28">
        <f t="shared" si="83"/>
        <v>126.16136644566807</v>
      </c>
      <c r="AF391" s="31">
        <f t="shared" si="84"/>
        <v>1.0052380072646194E-2</v>
      </c>
      <c r="AJ391" s="110">
        <f t="shared" si="76"/>
        <v>40752</v>
      </c>
      <c r="AK391" s="31">
        <f t="shared" si="74"/>
        <v>-3.2000000000000002E-3</v>
      </c>
      <c r="AL391" s="115">
        <f t="shared" si="75"/>
        <v>-1.0533555170607722E-2</v>
      </c>
      <c r="AM391" s="100"/>
      <c r="BR391" s="18">
        <f t="shared" si="80"/>
        <v>40743</v>
      </c>
      <c r="BS391" s="6">
        <f t="shared" si="81"/>
        <v>1.6299999999999999E-2</v>
      </c>
      <c r="BT391" s="6">
        <f t="shared" si="82"/>
        <v>8.3999999999999995E-3</v>
      </c>
    </row>
    <row r="392" spans="2:72" ht="14.45">
      <c r="B392" s="110">
        <v>40744</v>
      </c>
      <c r="C392" s="106">
        <v>1325.8</v>
      </c>
      <c r="D392" s="106">
        <v>1328.7</v>
      </c>
      <c r="E392" s="106">
        <v>1330.4</v>
      </c>
      <c r="F392" s="106">
        <v>1323.7</v>
      </c>
      <c r="G392" s="28"/>
      <c r="H392" s="107">
        <v>-6.9999999999999999E-4</v>
      </c>
      <c r="K392" s="110">
        <v>40744</v>
      </c>
      <c r="L392" s="106">
        <v>5567.05</v>
      </c>
      <c r="M392" s="106">
        <v>5642.05</v>
      </c>
      <c r="N392" s="106">
        <v>5645.4</v>
      </c>
      <c r="O392" s="106">
        <v>5555.1</v>
      </c>
      <c r="P392" s="28" t="s">
        <v>3002</v>
      </c>
      <c r="Q392" s="107">
        <v>-8.3000000000000001E-3</v>
      </c>
      <c r="T392" s="110">
        <v>40724</v>
      </c>
      <c r="U392" s="28">
        <v>44.7</v>
      </c>
      <c r="V392">
        <v>44.79</v>
      </c>
      <c r="W392">
        <v>44.79</v>
      </c>
      <c r="X392">
        <v>44.55</v>
      </c>
      <c r="Y392" s="19">
        <v>-3.7000000000000002E-3</v>
      </c>
      <c r="AB392" s="110">
        <f t="shared" si="79"/>
        <v>40744</v>
      </c>
      <c r="AC392" s="108">
        <f t="shared" si="77"/>
        <v>5567.05</v>
      </c>
      <c r="AD392" s="28">
        <f t="shared" si="78"/>
        <v>44.45</v>
      </c>
      <c r="AE392" s="28">
        <f t="shared" si="83"/>
        <v>125.2429696287964</v>
      </c>
      <c r="AF392" s="31">
        <f t="shared" si="84"/>
        <v>-7.2795408193931932E-3</v>
      </c>
      <c r="AJ392" s="110">
        <f t="shared" si="76"/>
        <v>40753</v>
      </c>
      <c r="AK392" s="31">
        <f t="shared" si="74"/>
        <v>-6.4999999999999997E-3</v>
      </c>
      <c r="AL392" s="115">
        <f t="shared" si="75"/>
        <v>-3.985218419124803E-3</v>
      </c>
      <c r="AM392" s="100"/>
      <c r="BR392" s="18">
        <f t="shared" si="80"/>
        <v>40744</v>
      </c>
      <c r="BS392" s="6">
        <f t="shared" si="81"/>
        <v>-6.9999999999999999E-4</v>
      </c>
      <c r="BT392" s="6">
        <f t="shared" si="82"/>
        <v>-8.3000000000000001E-3</v>
      </c>
    </row>
    <row r="393" spans="2:72" ht="14.45">
      <c r="B393" s="110">
        <v>40745</v>
      </c>
      <c r="C393" s="106">
        <v>1343.8</v>
      </c>
      <c r="D393" s="106">
        <v>1325.7</v>
      </c>
      <c r="E393" s="106">
        <v>1347</v>
      </c>
      <c r="F393" s="106">
        <v>1325.7</v>
      </c>
      <c r="G393" s="28"/>
      <c r="H393" s="107">
        <v>1.3599999999999999E-2</v>
      </c>
      <c r="K393" s="110">
        <v>40745</v>
      </c>
      <c r="L393" s="106">
        <v>5541.6</v>
      </c>
      <c r="M393" s="106">
        <v>5554.6</v>
      </c>
      <c r="N393" s="106">
        <v>5578.9</v>
      </c>
      <c r="O393" s="106">
        <v>5532.7</v>
      </c>
      <c r="P393" s="28" t="s">
        <v>3003</v>
      </c>
      <c r="Q393" s="107">
        <v>-4.5999999999999999E-3</v>
      </c>
      <c r="T393" s="110">
        <v>40725</v>
      </c>
      <c r="U393" s="28">
        <v>44.63</v>
      </c>
      <c r="V393">
        <v>44.66</v>
      </c>
      <c r="W393">
        <v>44.664999999999999</v>
      </c>
      <c r="X393">
        <v>44.5</v>
      </c>
      <c r="Y393" s="19">
        <v>-1.6000000000000001E-3</v>
      </c>
      <c r="AB393" s="110">
        <f t="shared" si="79"/>
        <v>40745</v>
      </c>
      <c r="AC393" s="108">
        <f t="shared" si="77"/>
        <v>5541.6</v>
      </c>
      <c r="AD393" s="28">
        <f t="shared" si="78"/>
        <v>44.405000000000001</v>
      </c>
      <c r="AE393" s="28">
        <f t="shared" si="83"/>
        <v>124.79675712194573</v>
      </c>
      <c r="AF393" s="31">
        <f t="shared" si="84"/>
        <v>-3.562774886072928E-3</v>
      </c>
      <c r="AJ393" s="110">
        <f t="shared" si="76"/>
        <v>40756</v>
      </c>
      <c r="AK393" s="31">
        <f t="shared" si="74"/>
        <v>-4.1999999999999997E-3</v>
      </c>
      <c r="AL393" s="115">
        <f t="shared" si="75"/>
        <v>9.5449786486905275E-3</v>
      </c>
      <c r="AM393" s="100"/>
      <c r="BR393" s="18">
        <f t="shared" si="80"/>
        <v>40745</v>
      </c>
      <c r="BS393" s="6">
        <f t="shared" si="81"/>
        <v>1.3599999999999999E-2</v>
      </c>
      <c r="BT393" s="6">
        <f t="shared" si="82"/>
        <v>-4.5999999999999999E-3</v>
      </c>
    </row>
    <row r="394" spans="2:72" ht="14.45">
      <c r="B394" s="110">
        <v>40746</v>
      </c>
      <c r="C394" s="106">
        <v>1345</v>
      </c>
      <c r="D394" s="106">
        <v>1343.8</v>
      </c>
      <c r="E394" s="106">
        <v>1346.1</v>
      </c>
      <c r="F394" s="106">
        <v>1337</v>
      </c>
      <c r="G394" s="28"/>
      <c r="H394" s="107">
        <v>8.9999999999999998E-4</v>
      </c>
      <c r="K394" s="110">
        <v>40746</v>
      </c>
      <c r="L394" s="106">
        <v>5633.95</v>
      </c>
      <c r="M394" s="106">
        <v>5576.95</v>
      </c>
      <c r="N394" s="106">
        <v>5642.2</v>
      </c>
      <c r="O394" s="106">
        <v>5567.1</v>
      </c>
      <c r="P394" s="28" t="s">
        <v>3004</v>
      </c>
      <c r="Q394" s="107">
        <v>1.67E-2</v>
      </c>
      <c r="T394" s="110">
        <v>40728</v>
      </c>
      <c r="U394" s="28">
        <v>44.43</v>
      </c>
      <c r="V394">
        <v>44.55</v>
      </c>
      <c r="W394">
        <v>44.55</v>
      </c>
      <c r="X394">
        <v>44.34</v>
      </c>
      <c r="Y394" s="19">
        <v>-4.4999999999999997E-3</v>
      </c>
      <c r="AB394" s="110">
        <f t="shared" si="79"/>
        <v>40746</v>
      </c>
      <c r="AC394" s="108">
        <f t="shared" si="77"/>
        <v>5633.95</v>
      </c>
      <c r="AD394" s="28">
        <f t="shared" si="78"/>
        <v>44.35</v>
      </c>
      <c r="AE394" s="28">
        <f t="shared" si="83"/>
        <v>127.03382187147687</v>
      </c>
      <c r="AF394" s="31">
        <f t="shared" si="84"/>
        <v>1.792566410475871E-2</v>
      </c>
      <c r="AJ394" s="110">
        <f t="shared" si="76"/>
        <v>40757</v>
      </c>
      <c r="AK394" s="31">
        <f t="shared" si="74"/>
        <v>-2.5600000000000001E-2</v>
      </c>
      <c r="AL394" s="115">
        <f t="shared" si="75"/>
        <v>-1.4721895922446993E-2</v>
      </c>
      <c r="AM394" s="100"/>
      <c r="BR394" s="18">
        <f t="shared" si="80"/>
        <v>40746</v>
      </c>
      <c r="BS394" s="6">
        <f t="shared" si="81"/>
        <v>8.9999999999999998E-4</v>
      </c>
      <c r="BT394" s="6">
        <f t="shared" si="82"/>
        <v>1.67E-2</v>
      </c>
    </row>
    <row r="395" spans="2:72" ht="14.45">
      <c r="B395" s="110">
        <v>40749</v>
      </c>
      <c r="C395" s="106">
        <v>1337.4</v>
      </c>
      <c r="D395" s="106">
        <v>1344.3</v>
      </c>
      <c r="E395" s="106">
        <v>1344.3</v>
      </c>
      <c r="F395" s="106">
        <v>1331.1</v>
      </c>
      <c r="G395" s="28"/>
      <c r="H395" s="107">
        <v>-5.7000000000000002E-3</v>
      </c>
      <c r="K395" s="110">
        <v>40749</v>
      </c>
      <c r="L395" s="106">
        <v>5680.3</v>
      </c>
      <c r="M395" s="106">
        <v>5633.8</v>
      </c>
      <c r="N395" s="106">
        <v>5700.55</v>
      </c>
      <c r="O395" s="106">
        <v>5616.7</v>
      </c>
      <c r="P395" s="28" t="s">
        <v>3005</v>
      </c>
      <c r="Q395" s="107">
        <v>8.2000000000000007E-3</v>
      </c>
      <c r="T395" s="110">
        <v>40729</v>
      </c>
      <c r="U395" s="28">
        <v>44.43</v>
      </c>
      <c r="V395">
        <v>44.432000000000002</v>
      </c>
      <c r="W395">
        <v>44.545000000000002</v>
      </c>
      <c r="X395">
        <v>44.35</v>
      </c>
      <c r="Y395" s="19">
        <v>0</v>
      </c>
      <c r="AB395" s="110">
        <f t="shared" si="79"/>
        <v>40749</v>
      </c>
      <c r="AC395" s="108">
        <f t="shared" si="77"/>
        <v>5680.3</v>
      </c>
      <c r="AD395" s="28">
        <f t="shared" si="78"/>
        <v>44.4</v>
      </c>
      <c r="AE395" s="28">
        <f t="shared" si="83"/>
        <v>127.9346846846847</v>
      </c>
      <c r="AF395" s="31">
        <f t="shared" si="84"/>
        <v>7.0915194074792076E-3</v>
      </c>
      <c r="AJ395" s="110">
        <f t="shared" si="76"/>
        <v>40758</v>
      </c>
      <c r="AK395" s="31">
        <f t="shared" si="74"/>
        <v>5.0000000000000001E-3</v>
      </c>
      <c r="AL395" s="115">
        <f t="shared" si="75"/>
        <v>-1.1160392801386032E-2</v>
      </c>
      <c r="AM395" s="100"/>
      <c r="BR395" s="18">
        <f t="shared" si="80"/>
        <v>40749</v>
      </c>
      <c r="BS395" s="6">
        <f t="shared" si="81"/>
        <v>-5.7000000000000002E-3</v>
      </c>
      <c r="BT395" s="6">
        <f t="shared" si="82"/>
        <v>8.2000000000000007E-3</v>
      </c>
    </row>
    <row r="396" spans="2:72" ht="14.45">
      <c r="B396" s="110">
        <v>40750</v>
      </c>
      <c r="C396" s="106">
        <v>1331.9</v>
      </c>
      <c r="D396" s="106">
        <v>1337.4</v>
      </c>
      <c r="E396" s="106">
        <v>1338.5</v>
      </c>
      <c r="F396" s="106">
        <v>1329.6</v>
      </c>
      <c r="G396" s="28"/>
      <c r="H396" s="107">
        <v>-4.1000000000000003E-3</v>
      </c>
      <c r="K396" s="110">
        <v>40750</v>
      </c>
      <c r="L396" s="106">
        <v>5574.85</v>
      </c>
      <c r="M396" s="106">
        <v>5688.45</v>
      </c>
      <c r="N396" s="106">
        <v>5702.25</v>
      </c>
      <c r="O396" s="106">
        <v>5560.15</v>
      </c>
      <c r="P396" s="28" t="s">
        <v>3006</v>
      </c>
      <c r="Q396" s="107">
        <v>-1.8599999999999998E-2</v>
      </c>
      <c r="T396" s="110">
        <v>40730</v>
      </c>
      <c r="U396" s="28">
        <v>44.48</v>
      </c>
      <c r="V396">
        <v>44.402000000000001</v>
      </c>
      <c r="W396">
        <v>44.505000000000003</v>
      </c>
      <c r="X396">
        <v>44.335000000000001</v>
      </c>
      <c r="Y396" s="19">
        <v>1.1000000000000001E-3</v>
      </c>
      <c r="AB396" s="110">
        <f t="shared" si="79"/>
        <v>40750</v>
      </c>
      <c r="AC396" s="108">
        <f t="shared" si="77"/>
        <v>5574.85</v>
      </c>
      <c r="AD396" s="28">
        <f t="shared" si="78"/>
        <v>44.18</v>
      </c>
      <c r="AE396" s="28">
        <f t="shared" si="83"/>
        <v>126.18492530556814</v>
      </c>
      <c r="AF396" s="31">
        <f t="shared" si="84"/>
        <v>-1.3676974179669177E-2</v>
      </c>
      <c r="AJ396" s="110">
        <f t="shared" si="76"/>
        <v>40759</v>
      </c>
      <c r="AK396" s="31">
        <f t="shared" si="74"/>
        <v>-4.7800000000000002E-2</v>
      </c>
      <c r="AL396" s="115">
        <f t="shared" si="75"/>
        <v>-1.8600092302267557E-2</v>
      </c>
      <c r="AM396" s="100"/>
      <c r="BR396" s="18">
        <f t="shared" si="80"/>
        <v>40750</v>
      </c>
      <c r="BS396" s="6">
        <f t="shared" si="81"/>
        <v>-4.1000000000000003E-3</v>
      </c>
      <c r="BT396" s="6">
        <f t="shared" si="82"/>
        <v>-1.8599999999999998E-2</v>
      </c>
    </row>
    <row r="397" spans="2:72" ht="14.45">
      <c r="B397" s="110">
        <v>40751</v>
      </c>
      <c r="C397" s="106">
        <v>1304.9000000000001</v>
      </c>
      <c r="D397" s="106">
        <v>1331.9</v>
      </c>
      <c r="E397" s="106">
        <v>1331.9</v>
      </c>
      <c r="F397" s="106">
        <v>1303.5</v>
      </c>
      <c r="G397" s="28"/>
      <c r="H397" s="107">
        <v>-2.0299999999999999E-2</v>
      </c>
      <c r="K397" s="110">
        <v>40751</v>
      </c>
      <c r="L397" s="106">
        <v>5546.8</v>
      </c>
      <c r="M397" s="106">
        <v>5588.55</v>
      </c>
      <c r="N397" s="106">
        <v>5591.7</v>
      </c>
      <c r="O397" s="106">
        <v>5521.5</v>
      </c>
      <c r="P397" s="28" t="s">
        <v>3007</v>
      </c>
      <c r="Q397" s="107">
        <v>-5.0000000000000001E-3</v>
      </c>
      <c r="T397" s="110">
        <v>40731</v>
      </c>
      <c r="U397" s="28">
        <v>44.28</v>
      </c>
      <c r="V397">
        <v>44.42</v>
      </c>
      <c r="W397">
        <v>44.462000000000003</v>
      </c>
      <c r="X397">
        <v>44.28</v>
      </c>
      <c r="Y397" s="19">
        <v>-4.4999999999999997E-3</v>
      </c>
      <c r="AB397" s="110">
        <f t="shared" si="79"/>
        <v>40751</v>
      </c>
      <c r="AC397" s="108">
        <f t="shared" si="77"/>
        <v>5546.8</v>
      </c>
      <c r="AD397" s="28">
        <f t="shared" si="78"/>
        <v>44.085000000000001</v>
      </c>
      <c r="AE397" s="28">
        <f t="shared" si="83"/>
        <v>125.82057389134627</v>
      </c>
      <c r="AF397" s="31">
        <f t="shared" si="84"/>
        <v>-2.8874401069665101E-3</v>
      </c>
      <c r="AJ397" s="110">
        <f t="shared" si="76"/>
        <v>40760</v>
      </c>
      <c r="AK397" s="31">
        <f t="shared" si="74"/>
        <v>-5.9999999999999995E-4</v>
      </c>
      <c r="AL397" s="115">
        <f t="shared" si="75"/>
        <v>-2.6434386349067251E-2</v>
      </c>
      <c r="AM397" s="100"/>
      <c r="BR397" s="18">
        <f t="shared" si="80"/>
        <v>40751</v>
      </c>
      <c r="BS397" s="6">
        <f t="shared" si="81"/>
        <v>-2.0299999999999999E-2</v>
      </c>
      <c r="BT397" s="6">
        <f t="shared" si="82"/>
        <v>-5.0000000000000001E-3</v>
      </c>
    </row>
    <row r="398" spans="2:72" ht="14.45">
      <c r="B398" s="110">
        <v>40752</v>
      </c>
      <c r="C398" s="106">
        <v>1300.7</v>
      </c>
      <c r="D398" s="106">
        <v>1304.8</v>
      </c>
      <c r="E398" s="106">
        <v>1316.3</v>
      </c>
      <c r="F398" s="106">
        <v>1299.2</v>
      </c>
      <c r="G398" s="28"/>
      <c r="H398" s="107">
        <v>-3.2000000000000002E-3</v>
      </c>
      <c r="K398" s="110">
        <v>40752</v>
      </c>
      <c r="L398" s="106">
        <v>5487.75</v>
      </c>
      <c r="M398" s="106">
        <v>5492.4</v>
      </c>
      <c r="N398" s="106">
        <v>5512.1</v>
      </c>
      <c r="O398" s="106">
        <v>5475.65</v>
      </c>
      <c r="P398" s="28" t="s">
        <v>3008</v>
      </c>
      <c r="Q398" s="107">
        <v>-1.06E-2</v>
      </c>
      <c r="T398" s="110">
        <v>40732</v>
      </c>
      <c r="U398" s="28">
        <v>44.38</v>
      </c>
      <c r="V398">
        <v>44.25</v>
      </c>
      <c r="W398">
        <v>44.42</v>
      </c>
      <c r="X398">
        <v>44.2</v>
      </c>
      <c r="Y398" s="19">
        <v>2.3E-3</v>
      </c>
      <c r="AB398" s="110">
        <f t="shared" si="79"/>
        <v>40752</v>
      </c>
      <c r="AC398" s="108">
        <f t="shared" si="77"/>
        <v>5487.75</v>
      </c>
      <c r="AD398" s="28">
        <f t="shared" si="78"/>
        <v>44.08</v>
      </c>
      <c r="AE398" s="28">
        <f t="shared" si="83"/>
        <v>124.49523593466425</v>
      </c>
      <c r="AF398" s="31">
        <f t="shared" si="84"/>
        <v>-1.0533555170607722E-2</v>
      </c>
      <c r="AJ398" s="110">
        <f t="shared" si="76"/>
        <v>40763</v>
      </c>
      <c r="AK398" s="31">
        <f t="shared" si="74"/>
        <v>-6.6600000000000006E-2</v>
      </c>
      <c r="AL398" s="115">
        <f t="shared" si="75"/>
        <v>-2.3258350907214398E-2</v>
      </c>
      <c r="AM398" s="100"/>
      <c r="BR398" s="18">
        <f t="shared" si="80"/>
        <v>40752</v>
      </c>
      <c r="BS398" s="6">
        <f t="shared" si="81"/>
        <v>-3.2000000000000002E-3</v>
      </c>
      <c r="BT398" s="6">
        <f t="shared" si="82"/>
        <v>-1.06E-2</v>
      </c>
    </row>
    <row r="399" spans="2:72" ht="14.45">
      <c r="B399" s="110">
        <v>40753</v>
      </c>
      <c r="C399" s="106">
        <v>1292.3</v>
      </c>
      <c r="D399" s="106">
        <v>1300.0999999999999</v>
      </c>
      <c r="E399" s="106">
        <v>1304.2</v>
      </c>
      <c r="F399" s="106">
        <v>1282.9000000000001</v>
      </c>
      <c r="G399" s="28"/>
      <c r="H399" s="107">
        <v>-6.4999999999999997E-3</v>
      </c>
      <c r="K399" s="110">
        <v>40753</v>
      </c>
      <c r="L399" s="106">
        <v>5482</v>
      </c>
      <c r="M399" s="106">
        <v>5479</v>
      </c>
      <c r="N399" s="106">
        <v>5520.3</v>
      </c>
      <c r="O399" s="106">
        <v>5453.95</v>
      </c>
      <c r="P399" s="28" t="s">
        <v>3009</v>
      </c>
      <c r="Q399" s="107">
        <v>-1E-3</v>
      </c>
      <c r="T399" s="110">
        <v>40735</v>
      </c>
      <c r="U399" s="28">
        <v>44.484999999999999</v>
      </c>
      <c r="V399">
        <v>44.344999999999999</v>
      </c>
      <c r="W399">
        <v>44.497999999999998</v>
      </c>
      <c r="X399">
        <v>44.295000000000002</v>
      </c>
      <c r="Y399" s="19">
        <v>2.3999999999999998E-3</v>
      </c>
      <c r="AB399" s="110">
        <f t="shared" si="79"/>
        <v>40753</v>
      </c>
      <c r="AC399" s="108">
        <f t="shared" si="77"/>
        <v>5482</v>
      </c>
      <c r="AD399" s="28">
        <f t="shared" si="78"/>
        <v>44.21</v>
      </c>
      <c r="AE399" s="28">
        <f t="shared" si="83"/>
        <v>123.99909522732413</v>
      </c>
      <c r="AF399" s="31">
        <f t="shared" si="84"/>
        <v>-3.985218419124803E-3</v>
      </c>
      <c r="AJ399" s="110">
        <f t="shared" si="76"/>
        <v>40764</v>
      </c>
      <c r="AK399" s="31">
        <f t="shared" si="74"/>
        <v>4.7300000000000002E-2</v>
      </c>
      <c r="AL399" s="115">
        <f t="shared" si="75"/>
        <v>-1.4179843482523213E-2</v>
      </c>
      <c r="AM399" s="100"/>
      <c r="BR399" s="18">
        <f t="shared" si="80"/>
        <v>40753</v>
      </c>
      <c r="BS399" s="6">
        <f t="shared" si="81"/>
        <v>-6.4999999999999997E-3</v>
      </c>
      <c r="BT399" s="6">
        <f t="shared" si="82"/>
        <v>-1E-3</v>
      </c>
    </row>
    <row r="400" spans="2:72" ht="14.45">
      <c r="B400" s="110">
        <v>40756</v>
      </c>
      <c r="C400" s="106">
        <v>1286.9000000000001</v>
      </c>
      <c r="D400" s="106">
        <v>1292.5999999999999</v>
      </c>
      <c r="E400" s="106">
        <v>1307.4000000000001</v>
      </c>
      <c r="F400" s="106">
        <v>1274.7</v>
      </c>
      <c r="G400" s="28"/>
      <c r="H400" s="107">
        <v>-4.1999999999999997E-3</v>
      </c>
      <c r="K400" s="110">
        <v>40756</v>
      </c>
      <c r="L400" s="106">
        <v>5516.8</v>
      </c>
      <c r="M400" s="106">
        <v>5527.5</v>
      </c>
      <c r="N400" s="106">
        <v>5551.9</v>
      </c>
      <c r="O400" s="106">
        <v>5486.45</v>
      </c>
      <c r="P400" s="28" t="s">
        <v>3010</v>
      </c>
      <c r="Q400" s="107">
        <v>6.3E-3</v>
      </c>
      <c r="T400" s="110">
        <v>40736</v>
      </c>
      <c r="U400" s="28">
        <v>44.704999999999998</v>
      </c>
      <c r="V400">
        <v>44.45</v>
      </c>
      <c r="W400">
        <v>44.77</v>
      </c>
      <c r="X400">
        <v>44.4</v>
      </c>
      <c r="Y400" s="19">
        <v>4.8999999999999998E-3</v>
      </c>
      <c r="AB400" s="110">
        <f t="shared" si="79"/>
        <v>40756</v>
      </c>
      <c r="AC400" s="108">
        <f t="shared" si="77"/>
        <v>5516.8</v>
      </c>
      <c r="AD400" s="28">
        <f t="shared" si="78"/>
        <v>44.07</v>
      </c>
      <c r="AE400" s="28">
        <f t="shared" si="83"/>
        <v>125.1826639437259</v>
      </c>
      <c r="AF400" s="31">
        <f t="shared" si="84"/>
        <v>9.5449786486905275E-3</v>
      </c>
      <c r="AJ400" s="110">
        <f t="shared" si="76"/>
        <v>40765</v>
      </c>
      <c r="AK400" s="31">
        <f t="shared" si="74"/>
        <v>-4.41E-2</v>
      </c>
      <c r="AL400" s="115">
        <f t="shared" si="75"/>
        <v>1.6365175566997126E-2</v>
      </c>
      <c r="AM400" s="100"/>
      <c r="BR400" s="18">
        <f t="shared" si="80"/>
        <v>40756</v>
      </c>
      <c r="BS400" s="6">
        <f t="shared" si="81"/>
        <v>-4.1999999999999997E-3</v>
      </c>
      <c r="BT400" s="6">
        <f t="shared" si="82"/>
        <v>6.3E-3</v>
      </c>
    </row>
    <row r="401" spans="2:72" ht="14.45">
      <c r="B401" s="110">
        <v>40757</v>
      </c>
      <c r="C401" s="106">
        <v>1254</v>
      </c>
      <c r="D401" s="106">
        <v>1286.5999999999999</v>
      </c>
      <c r="E401" s="106">
        <v>1286.5999999999999</v>
      </c>
      <c r="F401" s="106">
        <v>1254</v>
      </c>
      <c r="G401" s="28"/>
      <c r="H401" s="107">
        <v>-2.5600000000000001E-2</v>
      </c>
      <c r="K401" s="110">
        <v>40757</v>
      </c>
      <c r="L401" s="106">
        <v>5456.55</v>
      </c>
      <c r="M401" s="106">
        <v>5493.2</v>
      </c>
      <c r="N401" s="106">
        <v>5496.3</v>
      </c>
      <c r="O401" s="106">
        <v>5433.65</v>
      </c>
      <c r="P401" s="28" t="s">
        <v>3011</v>
      </c>
      <c r="Q401" s="107">
        <v>-1.09E-2</v>
      </c>
      <c r="T401" s="110">
        <v>40737</v>
      </c>
      <c r="U401" s="28">
        <v>44.524999999999999</v>
      </c>
      <c r="V401">
        <v>44.585000000000001</v>
      </c>
      <c r="W401">
        <v>44.63</v>
      </c>
      <c r="X401">
        <v>44.515000000000001</v>
      </c>
      <c r="Y401" s="19">
        <v>-4.0000000000000001E-3</v>
      </c>
      <c r="AB401" s="110">
        <f t="shared" si="79"/>
        <v>40757</v>
      </c>
      <c r="AC401" s="108">
        <f t="shared" si="77"/>
        <v>5456.55</v>
      </c>
      <c r="AD401" s="28">
        <f t="shared" si="78"/>
        <v>44.24</v>
      </c>
      <c r="AE401" s="28">
        <f t="shared" si="83"/>
        <v>123.33973779385171</v>
      </c>
      <c r="AF401" s="31">
        <f t="shared" si="84"/>
        <v>-1.4721895922446993E-2</v>
      </c>
      <c r="AJ401" s="110">
        <f t="shared" si="76"/>
        <v>40766</v>
      </c>
      <c r="AK401" s="31">
        <f t="shared" si="74"/>
        <v>4.6199999999999998E-2</v>
      </c>
      <c r="AL401" s="115">
        <f t="shared" si="75"/>
        <v>-7.9059417228736217E-3</v>
      </c>
      <c r="AM401" s="100"/>
      <c r="BR401" s="18">
        <f t="shared" si="80"/>
        <v>40757</v>
      </c>
      <c r="BS401" s="6">
        <f t="shared" si="81"/>
        <v>-2.5600000000000001E-2</v>
      </c>
      <c r="BT401" s="6">
        <f t="shared" si="82"/>
        <v>-1.09E-2</v>
      </c>
    </row>
    <row r="402" spans="2:72" ht="14.45">
      <c r="B402" s="110">
        <v>40758</v>
      </c>
      <c r="C402" s="106">
        <v>1260.3</v>
      </c>
      <c r="D402" s="106">
        <v>1254.2</v>
      </c>
      <c r="E402" s="106">
        <v>1261.2</v>
      </c>
      <c r="F402" s="106">
        <v>1234.5999999999999</v>
      </c>
      <c r="G402" s="28"/>
      <c r="H402" s="107">
        <v>5.0000000000000001E-3</v>
      </c>
      <c r="K402" s="110">
        <v>40758</v>
      </c>
      <c r="L402" s="106">
        <v>5404.8</v>
      </c>
      <c r="M402" s="106">
        <v>5402</v>
      </c>
      <c r="N402" s="106">
        <v>5422.6</v>
      </c>
      <c r="O402" s="106">
        <v>5378.85</v>
      </c>
      <c r="P402" s="28" t="s">
        <v>3012</v>
      </c>
      <c r="Q402" s="107">
        <v>-9.4999999999999998E-3</v>
      </c>
      <c r="T402" s="110">
        <v>40738</v>
      </c>
      <c r="U402" s="28">
        <v>44.505000000000003</v>
      </c>
      <c r="V402">
        <v>44.44</v>
      </c>
      <c r="W402">
        <v>44.57</v>
      </c>
      <c r="X402">
        <v>44.43</v>
      </c>
      <c r="Y402" s="19">
        <v>-4.0000000000000002E-4</v>
      </c>
      <c r="AB402" s="110">
        <f t="shared" si="79"/>
        <v>40758</v>
      </c>
      <c r="AC402" s="108">
        <f t="shared" si="77"/>
        <v>5404.8</v>
      </c>
      <c r="AD402" s="28">
        <f t="shared" si="78"/>
        <v>44.314999999999998</v>
      </c>
      <c r="AE402" s="28">
        <f t="shared" si="83"/>
        <v>121.96321787205237</v>
      </c>
      <c r="AF402" s="31">
        <f t="shared" si="84"/>
        <v>-1.1160392801386032E-2</v>
      </c>
      <c r="AJ402" s="110">
        <f t="shared" si="76"/>
        <v>40767</v>
      </c>
      <c r="AK402" s="31">
        <f t="shared" ref="AK402:AK465" si="85">IFERROR(VLOOKUP(AJ402,B:H,7,FALSE),0)</f>
        <v>5.3E-3</v>
      </c>
      <c r="AL402" s="115">
        <f t="shared" ref="AL402:AL465" si="86">IFERROR(VLOOKUP(AJ402,AB:AF,5,FALSE),0)</f>
        <v>-1.2392019772733964E-2</v>
      </c>
      <c r="AM402" s="100"/>
      <c r="BR402" s="18">
        <f t="shared" si="80"/>
        <v>40758</v>
      </c>
      <c r="BS402" s="6">
        <f t="shared" si="81"/>
        <v>5.0000000000000001E-3</v>
      </c>
      <c r="BT402" s="6">
        <f t="shared" si="82"/>
        <v>-9.4999999999999998E-3</v>
      </c>
    </row>
    <row r="403" spans="2:72" ht="14.45" hidden="1">
      <c r="B403" s="110">
        <v>40759</v>
      </c>
      <c r="C403" s="106">
        <v>1200.0999999999999</v>
      </c>
      <c r="D403" s="106">
        <v>1260.2</v>
      </c>
      <c r="E403" s="106">
        <v>1260.2</v>
      </c>
      <c r="F403" s="106">
        <v>1199.5</v>
      </c>
      <c r="G403" s="28"/>
      <c r="H403" s="107">
        <v>-4.7800000000000002E-2</v>
      </c>
      <c r="K403" s="110">
        <v>40759</v>
      </c>
      <c r="L403" s="106">
        <v>5331.8</v>
      </c>
      <c r="M403" s="106">
        <v>5412.4</v>
      </c>
      <c r="N403" s="106">
        <v>5434.5</v>
      </c>
      <c r="O403" s="106">
        <v>5323.15</v>
      </c>
      <c r="P403" s="28" t="s">
        <v>3013</v>
      </c>
      <c r="Q403" s="107">
        <v>-1.35E-2</v>
      </c>
      <c r="T403" s="110">
        <v>40739</v>
      </c>
      <c r="U403" s="28">
        <v>44.515000000000001</v>
      </c>
      <c r="V403">
        <v>44.454999999999998</v>
      </c>
      <c r="W403">
        <v>44.59</v>
      </c>
      <c r="X403">
        <v>44.405000000000001</v>
      </c>
      <c r="Y403" s="19">
        <v>2.0000000000000001E-4</v>
      </c>
      <c r="AB403" s="110">
        <f t="shared" si="79"/>
        <v>40759</v>
      </c>
      <c r="AC403" s="108">
        <f t="shared" si="77"/>
        <v>5331.8</v>
      </c>
      <c r="AD403" s="28">
        <f t="shared" si="78"/>
        <v>44.545000000000002</v>
      </c>
      <c r="AE403" s="28">
        <f t="shared" si="83"/>
        <v>119.69469076215063</v>
      </c>
      <c r="AF403" s="31">
        <f t="shared" si="84"/>
        <v>-1.8600092302267557E-2</v>
      </c>
      <c r="AJ403" s="110" t="e">
        <f t="shared" si="76"/>
        <v>#N/A</v>
      </c>
      <c r="AK403" s="31">
        <f t="shared" si="85"/>
        <v>0</v>
      </c>
      <c r="AL403" s="115">
        <f t="shared" si="86"/>
        <v>0</v>
      </c>
      <c r="AM403" s="100"/>
      <c r="BR403" s="18">
        <f t="shared" si="80"/>
        <v>40759</v>
      </c>
      <c r="BS403" s="6">
        <f t="shared" si="81"/>
        <v>-4.7800000000000002E-2</v>
      </c>
      <c r="BT403" s="6">
        <f t="shared" si="82"/>
        <v>-1.35E-2</v>
      </c>
    </row>
    <row r="404" spans="2:72" ht="14.45">
      <c r="B404" s="110">
        <v>40760</v>
      </c>
      <c r="C404" s="106">
        <v>1199.4000000000001</v>
      </c>
      <c r="D404" s="106">
        <v>1200.3</v>
      </c>
      <c r="E404" s="106">
        <v>1218.0999999999999</v>
      </c>
      <c r="F404" s="106">
        <v>1168.0999999999999</v>
      </c>
      <c r="G404" s="28"/>
      <c r="H404" s="107">
        <v>-5.9999999999999995E-4</v>
      </c>
      <c r="K404" s="110">
        <v>40760</v>
      </c>
      <c r="L404" s="106">
        <v>5211.25</v>
      </c>
      <c r="M404" s="106">
        <v>5204.3500000000004</v>
      </c>
      <c r="N404" s="106">
        <v>5229.6499999999996</v>
      </c>
      <c r="O404" s="106">
        <v>5116.45</v>
      </c>
      <c r="P404" s="28" t="s">
        <v>3014</v>
      </c>
      <c r="Q404" s="107">
        <v>-2.2599999999999999E-2</v>
      </c>
      <c r="T404" s="110">
        <v>40742</v>
      </c>
      <c r="U404" s="28">
        <v>44.57</v>
      </c>
      <c r="V404">
        <v>44.44</v>
      </c>
      <c r="W404">
        <v>44.67</v>
      </c>
      <c r="X404">
        <v>44.39</v>
      </c>
      <c r="Y404" s="19">
        <v>1.1999999999999999E-3</v>
      </c>
      <c r="AB404" s="110">
        <f t="shared" si="79"/>
        <v>40760</v>
      </c>
      <c r="AC404" s="108">
        <f t="shared" si="77"/>
        <v>5211.25</v>
      </c>
      <c r="AD404" s="28">
        <f t="shared" si="78"/>
        <v>44.72</v>
      </c>
      <c r="AE404" s="28">
        <f t="shared" si="83"/>
        <v>116.53063506261181</v>
      </c>
      <c r="AF404" s="31">
        <f t="shared" si="84"/>
        <v>-2.6434386349067251E-2</v>
      </c>
      <c r="AJ404" s="110">
        <f t="shared" si="76"/>
        <v>40771</v>
      </c>
      <c r="AK404" s="31">
        <f t="shared" si="85"/>
        <v>-9.7000000000000003E-3</v>
      </c>
      <c r="AL404" s="115">
        <f t="shared" si="86"/>
        <v>-6.9950698367770014E-3</v>
      </c>
      <c r="AM404" s="100"/>
      <c r="BR404" s="18">
        <f t="shared" si="80"/>
        <v>40760</v>
      </c>
      <c r="BS404" s="6">
        <f t="shared" si="81"/>
        <v>-5.9999999999999995E-4</v>
      </c>
      <c r="BT404" s="6">
        <f t="shared" si="82"/>
        <v>-2.2599999999999999E-2</v>
      </c>
    </row>
    <row r="405" spans="2:72" ht="14.45">
      <c r="B405" s="110">
        <v>40763</v>
      </c>
      <c r="C405" s="106">
        <v>1119.5</v>
      </c>
      <c r="D405" s="106">
        <v>1198.5</v>
      </c>
      <c r="E405" s="106">
        <v>1198.5</v>
      </c>
      <c r="F405" s="106">
        <v>1119.3</v>
      </c>
      <c r="G405" s="28"/>
      <c r="H405" s="107">
        <v>-6.6600000000000006E-2</v>
      </c>
      <c r="K405" s="110">
        <v>40763</v>
      </c>
      <c r="L405" s="106">
        <v>5118.5</v>
      </c>
      <c r="M405" s="106">
        <v>5083.8500000000004</v>
      </c>
      <c r="N405" s="106">
        <v>5204.2</v>
      </c>
      <c r="O405" s="106">
        <v>5054.05</v>
      </c>
      <c r="P405" s="28" t="s">
        <v>3015</v>
      </c>
      <c r="Q405" s="107">
        <v>-1.78E-2</v>
      </c>
      <c r="T405" s="110">
        <v>40743</v>
      </c>
      <c r="U405" s="28">
        <v>44.494999999999997</v>
      </c>
      <c r="V405">
        <v>44.51</v>
      </c>
      <c r="W405">
        <v>44.604999999999997</v>
      </c>
      <c r="X405">
        <v>44.44</v>
      </c>
      <c r="Y405" s="19">
        <v>-1.6999999999999999E-3</v>
      </c>
      <c r="AB405" s="110">
        <f t="shared" si="79"/>
        <v>40763</v>
      </c>
      <c r="AC405" s="108">
        <f t="shared" si="77"/>
        <v>5118.5</v>
      </c>
      <c r="AD405" s="28">
        <f t="shared" si="78"/>
        <v>44.97</v>
      </c>
      <c r="AE405" s="28">
        <f t="shared" si="83"/>
        <v>113.82032466088503</v>
      </c>
      <c r="AF405" s="31">
        <f t="shared" si="84"/>
        <v>-2.3258350907214398E-2</v>
      </c>
      <c r="AJ405" s="110">
        <f t="shared" si="76"/>
        <v>40772</v>
      </c>
      <c r="AK405" s="31">
        <f t="shared" si="85"/>
        <v>8.9999999999999998E-4</v>
      </c>
      <c r="AL405" s="115">
        <f t="shared" si="86"/>
        <v>3.5776126571711586E-3</v>
      </c>
      <c r="AM405" s="100"/>
      <c r="BR405" s="18">
        <f t="shared" si="80"/>
        <v>40763</v>
      </c>
      <c r="BS405" s="6">
        <f t="shared" si="81"/>
        <v>-6.6600000000000006E-2</v>
      </c>
      <c r="BT405" s="6">
        <f t="shared" si="82"/>
        <v>-1.78E-2</v>
      </c>
    </row>
    <row r="406" spans="2:72" ht="14.45">
      <c r="B406" s="110">
        <v>40764</v>
      </c>
      <c r="C406" s="106">
        <v>1172.5</v>
      </c>
      <c r="D406" s="106">
        <v>1120.2</v>
      </c>
      <c r="E406" s="106">
        <v>1172.9000000000001</v>
      </c>
      <c r="F406" s="106">
        <v>1101.5</v>
      </c>
      <c r="G406" s="28"/>
      <c r="H406" s="107">
        <v>4.7300000000000002E-2</v>
      </c>
      <c r="K406" s="110">
        <v>40764</v>
      </c>
      <c r="L406" s="106">
        <v>5072.8500000000004</v>
      </c>
      <c r="M406" s="106">
        <v>4947.8999999999996</v>
      </c>
      <c r="N406" s="106">
        <v>5167</v>
      </c>
      <c r="O406" s="106">
        <v>4946.45</v>
      </c>
      <c r="P406" s="28" t="s">
        <v>3016</v>
      </c>
      <c r="Q406" s="107">
        <v>-8.8999999999999999E-3</v>
      </c>
      <c r="T406" s="110">
        <v>40744</v>
      </c>
      <c r="U406" s="28">
        <v>44.45</v>
      </c>
      <c r="V406">
        <v>44.424999999999997</v>
      </c>
      <c r="W406">
        <v>44.505000000000003</v>
      </c>
      <c r="X406">
        <v>44.365000000000002</v>
      </c>
      <c r="Y406" s="19">
        <v>-1E-3</v>
      </c>
      <c r="AB406" s="110">
        <f t="shared" si="79"/>
        <v>40764</v>
      </c>
      <c r="AC406" s="108">
        <f t="shared" si="77"/>
        <v>5072.8500000000004</v>
      </c>
      <c r="AD406" s="28">
        <f t="shared" si="78"/>
        <v>45.21</v>
      </c>
      <c r="AE406" s="28">
        <f t="shared" si="83"/>
        <v>112.20637027206371</v>
      </c>
      <c r="AF406" s="31">
        <f t="shared" si="84"/>
        <v>-1.4179843482523213E-2</v>
      </c>
      <c r="AJ406" s="110">
        <f t="shared" si="76"/>
        <v>40773</v>
      </c>
      <c r="AK406" s="31">
        <f t="shared" si="85"/>
        <v>-4.4600000000000001E-2</v>
      </c>
      <c r="AL406" s="115">
        <f t="shared" si="86"/>
        <v>-2.9398612234589283E-2</v>
      </c>
      <c r="AM406" s="100"/>
      <c r="BR406" s="18">
        <f t="shared" si="80"/>
        <v>40764</v>
      </c>
      <c r="BS406" s="6">
        <f t="shared" si="81"/>
        <v>4.7300000000000002E-2</v>
      </c>
      <c r="BT406" s="6">
        <f t="shared" si="82"/>
        <v>-8.8999999999999999E-3</v>
      </c>
    </row>
    <row r="407" spans="2:72" ht="14.45">
      <c r="B407" s="110">
        <v>40765</v>
      </c>
      <c r="C407" s="106">
        <v>1120.8</v>
      </c>
      <c r="D407" s="106">
        <v>1171.8</v>
      </c>
      <c r="E407" s="106">
        <v>1171.8</v>
      </c>
      <c r="F407" s="106">
        <v>1118</v>
      </c>
      <c r="G407" s="28"/>
      <c r="H407" s="107">
        <v>-4.41E-2</v>
      </c>
      <c r="K407" s="110">
        <v>40765</v>
      </c>
      <c r="L407" s="106">
        <v>5161</v>
      </c>
      <c r="M407" s="106">
        <v>5196.55</v>
      </c>
      <c r="N407" s="106">
        <v>5197.95</v>
      </c>
      <c r="O407" s="106">
        <v>5123.3500000000004</v>
      </c>
      <c r="P407" s="28" t="s">
        <v>3017</v>
      </c>
      <c r="Q407" s="107">
        <v>1.7399999999999999E-2</v>
      </c>
      <c r="T407" s="110">
        <v>40745</v>
      </c>
      <c r="U407" s="28">
        <v>44.405000000000001</v>
      </c>
      <c r="V407">
        <v>44.405000000000001</v>
      </c>
      <c r="W407">
        <v>44.531999999999996</v>
      </c>
      <c r="X407">
        <v>44.335000000000001</v>
      </c>
      <c r="Y407" s="19">
        <v>-1E-3</v>
      </c>
      <c r="AB407" s="110">
        <f t="shared" si="79"/>
        <v>40765</v>
      </c>
      <c r="AC407" s="108">
        <f t="shared" si="77"/>
        <v>5161</v>
      </c>
      <c r="AD407" s="28">
        <f t="shared" si="78"/>
        <v>45.255000000000003</v>
      </c>
      <c r="AE407" s="28">
        <f t="shared" si="83"/>
        <v>114.04264722130151</v>
      </c>
      <c r="AF407" s="31">
        <f t="shared" si="84"/>
        <v>1.6365175566997126E-2</v>
      </c>
      <c r="AJ407" s="110">
        <f t="shared" si="76"/>
        <v>40774</v>
      </c>
      <c r="AK407" s="31">
        <f t="shared" si="85"/>
        <v>-1.5100000000000001E-2</v>
      </c>
      <c r="AL407" s="115">
        <f t="shared" si="86"/>
        <v>-1.8313035919298337E-2</v>
      </c>
      <c r="AM407" s="100"/>
      <c r="BR407" s="18">
        <f t="shared" si="80"/>
        <v>40765</v>
      </c>
      <c r="BS407" s="6">
        <f t="shared" si="81"/>
        <v>-4.41E-2</v>
      </c>
      <c r="BT407" s="6">
        <f t="shared" si="82"/>
        <v>1.7399999999999999E-2</v>
      </c>
    </row>
    <row r="408" spans="2:72" ht="14.45">
      <c r="B408" s="110">
        <v>40766</v>
      </c>
      <c r="C408" s="106">
        <v>1172.5999999999999</v>
      </c>
      <c r="D408" s="106">
        <v>1121.3</v>
      </c>
      <c r="E408" s="106">
        <v>1186.3</v>
      </c>
      <c r="F408" s="106">
        <v>1121.3</v>
      </c>
      <c r="G408" s="28"/>
      <c r="H408" s="107">
        <v>4.6199999999999998E-2</v>
      </c>
      <c r="K408" s="110">
        <v>40766</v>
      </c>
      <c r="L408" s="106">
        <v>5138.3</v>
      </c>
      <c r="M408" s="106">
        <v>5128</v>
      </c>
      <c r="N408" s="106">
        <v>5184.95</v>
      </c>
      <c r="O408" s="106">
        <v>5121</v>
      </c>
      <c r="P408" s="28" t="s">
        <v>3018</v>
      </c>
      <c r="Q408" s="107">
        <v>-4.4000000000000003E-3</v>
      </c>
      <c r="T408" s="110">
        <v>40746</v>
      </c>
      <c r="U408" s="28">
        <v>44.35</v>
      </c>
      <c r="V408">
        <v>44.36</v>
      </c>
      <c r="W408">
        <v>44.417000000000002</v>
      </c>
      <c r="X408">
        <v>44.27</v>
      </c>
      <c r="Y408" s="19">
        <v>-1.1999999999999999E-3</v>
      </c>
      <c r="AB408" s="110">
        <f t="shared" si="79"/>
        <v>40766</v>
      </c>
      <c r="AC408" s="108">
        <f t="shared" si="77"/>
        <v>5138.3</v>
      </c>
      <c r="AD408" s="28">
        <f t="shared" si="78"/>
        <v>45.414999999999999</v>
      </c>
      <c r="AE408" s="28">
        <f t="shared" si="83"/>
        <v>113.14103269844766</v>
      </c>
      <c r="AF408" s="31">
        <f t="shared" si="84"/>
        <v>-7.9059417228736217E-3</v>
      </c>
      <c r="AJ408" s="110">
        <f t="shared" si="76"/>
        <v>40777</v>
      </c>
      <c r="AK408" s="31">
        <f t="shared" si="85"/>
        <v>2.9999999999999997E-4</v>
      </c>
      <c r="AL408" s="115">
        <f t="shared" si="86"/>
        <v>1.3187096645580043E-2</v>
      </c>
      <c r="AM408" s="100"/>
      <c r="BR408" s="18">
        <f t="shared" si="80"/>
        <v>40766</v>
      </c>
      <c r="BS408" s="6">
        <f t="shared" si="81"/>
        <v>4.6199999999999998E-2</v>
      </c>
      <c r="BT408" s="6">
        <f t="shared" si="82"/>
        <v>-4.4000000000000003E-3</v>
      </c>
    </row>
    <row r="409" spans="2:72" ht="14.45">
      <c r="B409" s="110">
        <v>40767</v>
      </c>
      <c r="C409" s="106">
        <v>1178.8</v>
      </c>
      <c r="D409" s="106">
        <v>1172.9000000000001</v>
      </c>
      <c r="E409" s="106">
        <v>1189</v>
      </c>
      <c r="F409" s="106">
        <v>1170.7</v>
      </c>
      <c r="G409" s="28"/>
      <c r="H409" s="107">
        <v>5.3E-3</v>
      </c>
      <c r="K409" s="110">
        <v>40767</v>
      </c>
      <c r="L409" s="106">
        <v>5072.95</v>
      </c>
      <c r="M409" s="106">
        <v>5194.3999999999996</v>
      </c>
      <c r="N409" s="106">
        <v>5194.45</v>
      </c>
      <c r="O409" s="106">
        <v>5053.3500000000004</v>
      </c>
      <c r="P409" s="28" t="s">
        <v>3019</v>
      </c>
      <c r="Q409" s="107">
        <v>-1.2699999999999999E-2</v>
      </c>
      <c r="T409" s="110">
        <v>40749</v>
      </c>
      <c r="U409" s="28">
        <v>44.4</v>
      </c>
      <c r="V409">
        <v>44.274999999999999</v>
      </c>
      <c r="W409">
        <v>44.442</v>
      </c>
      <c r="X409">
        <v>44.244999999999997</v>
      </c>
      <c r="Y409" s="19">
        <v>1.1000000000000001E-3</v>
      </c>
      <c r="AB409" s="110">
        <f t="shared" si="79"/>
        <v>40767</v>
      </c>
      <c r="AC409" s="108">
        <f t="shared" si="77"/>
        <v>5072.95</v>
      </c>
      <c r="AD409" s="28">
        <f t="shared" si="78"/>
        <v>45.4</v>
      </c>
      <c r="AE409" s="28">
        <f t="shared" si="83"/>
        <v>111.73898678414096</v>
      </c>
      <c r="AF409" s="31">
        <f t="shared" si="84"/>
        <v>-1.2392019772733964E-2</v>
      </c>
      <c r="AJ409" s="110">
        <f t="shared" si="76"/>
        <v>40778</v>
      </c>
      <c r="AK409" s="31">
        <f t="shared" si="85"/>
        <v>3.4299999999999997E-2</v>
      </c>
      <c r="AL409" s="115">
        <f t="shared" si="86"/>
        <v>9.0091864823478307E-3</v>
      </c>
      <c r="AM409" s="100"/>
      <c r="BR409" s="18">
        <f t="shared" si="80"/>
        <v>40767</v>
      </c>
      <c r="BS409" s="6">
        <f t="shared" si="81"/>
        <v>5.3E-3</v>
      </c>
      <c r="BT409" s="6">
        <f t="shared" si="82"/>
        <v>-1.2699999999999999E-2</v>
      </c>
    </row>
    <row r="410" spans="2:72" ht="14.45">
      <c r="B410" s="110">
        <v>40770</v>
      </c>
      <c r="C410" s="106">
        <v>1204.5</v>
      </c>
      <c r="D410" s="106">
        <v>1178.9000000000001</v>
      </c>
      <c r="E410" s="106">
        <v>1204.5</v>
      </c>
      <c r="F410" s="106">
        <v>1178.9000000000001</v>
      </c>
      <c r="G410" s="28"/>
      <c r="H410" s="107">
        <v>2.18E-2</v>
      </c>
      <c r="K410" s="110">
        <v>40771</v>
      </c>
      <c r="L410" s="106">
        <v>5035.8</v>
      </c>
      <c r="M410" s="106">
        <v>5125.75</v>
      </c>
      <c r="N410" s="106">
        <v>5132.2</v>
      </c>
      <c r="O410" s="106">
        <v>5015.3999999999996</v>
      </c>
      <c r="P410" s="28" t="s">
        <v>3020</v>
      </c>
      <c r="Q410" s="107">
        <v>-7.3000000000000001E-3</v>
      </c>
      <c r="T410" s="110">
        <v>40750</v>
      </c>
      <c r="U410" s="28">
        <v>44.18</v>
      </c>
      <c r="V410">
        <v>44.344999999999999</v>
      </c>
      <c r="W410">
        <v>44.344999999999999</v>
      </c>
      <c r="X410">
        <v>44.085000000000001</v>
      </c>
      <c r="Y410" s="19">
        <v>-5.0000000000000001E-3</v>
      </c>
      <c r="AB410" s="110">
        <f t="shared" si="79"/>
        <v>40771</v>
      </c>
      <c r="AC410" s="108">
        <f t="shared" si="77"/>
        <v>5035.8</v>
      </c>
      <c r="AD410" s="28">
        <f t="shared" si="78"/>
        <v>45.384999999999998</v>
      </c>
      <c r="AE410" s="28">
        <f t="shared" si="83"/>
        <v>110.95736476809519</v>
      </c>
      <c r="AF410" s="31">
        <f t="shared" si="84"/>
        <v>-6.9950698367770014E-3</v>
      </c>
      <c r="AJ410" s="110">
        <f t="shared" ref="AJ410:AJ473" si="87">VLOOKUP(B417,AB:AF,1,FALSE)</f>
        <v>40779</v>
      </c>
      <c r="AK410" s="31">
        <f t="shared" si="85"/>
        <v>1.32E-2</v>
      </c>
      <c r="AL410" s="115">
        <f t="shared" si="86"/>
        <v>-2.0070729991725211E-2</v>
      </c>
      <c r="AM410" s="100"/>
      <c r="BR410" s="18" t="e">
        <f t="shared" si="80"/>
        <v>#N/A</v>
      </c>
      <c r="BS410" s="6">
        <f t="shared" si="81"/>
        <v>0</v>
      </c>
      <c r="BT410" s="6">
        <f t="shared" si="82"/>
        <v>0</v>
      </c>
    </row>
    <row r="411" spans="2:72" ht="14.45">
      <c r="B411" s="110">
        <v>40771</v>
      </c>
      <c r="C411" s="106">
        <v>1192.8</v>
      </c>
      <c r="D411" s="106">
        <v>1204.2</v>
      </c>
      <c r="E411" s="106">
        <v>1204.2</v>
      </c>
      <c r="F411" s="106">
        <v>1180.5</v>
      </c>
      <c r="G411" s="28"/>
      <c r="H411" s="107">
        <v>-9.7000000000000003E-3</v>
      </c>
      <c r="K411" s="110">
        <v>40772</v>
      </c>
      <c r="L411" s="106">
        <v>5056.6000000000004</v>
      </c>
      <c r="M411" s="106">
        <v>5030.3</v>
      </c>
      <c r="N411" s="106">
        <v>5112.1499999999996</v>
      </c>
      <c r="O411" s="106">
        <v>5017.25</v>
      </c>
      <c r="P411" s="28" t="s">
        <v>3021</v>
      </c>
      <c r="Q411" s="107">
        <v>4.1000000000000003E-3</v>
      </c>
      <c r="T411" s="110">
        <v>40751</v>
      </c>
      <c r="U411" s="28">
        <v>44.085000000000001</v>
      </c>
      <c r="V411">
        <v>44.125</v>
      </c>
      <c r="W411">
        <v>44.174999999999997</v>
      </c>
      <c r="X411">
        <v>43.854999999999997</v>
      </c>
      <c r="Y411" s="19">
        <v>-2.2000000000000001E-3</v>
      </c>
      <c r="AB411" s="110">
        <f t="shared" si="79"/>
        <v>40772</v>
      </c>
      <c r="AC411" s="108">
        <f t="shared" ref="AC411:AC474" si="88">IFERROR(VLOOKUP(AB411,K:Q,2,FALSE),0)</f>
        <v>5056.6000000000004</v>
      </c>
      <c r="AD411" s="28">
        <f t="shared" ref="AD411:AD474" si="89">VLOOKUP(AB411,T:Y,2,FALSE)</f>
        <v>45.41</v>
      </c>
      <c r="AE411" s="28">
        <f t="shared" si="83"/>
        <v>111.35432724069589</v>
      </c>
      <c r="AF411" s="31">
        <f t="shared" si="84"/>
        <v>3.5776126571711586E-3</v>
      </c>
      <c r="AJ411" s="110">
        <f t="shared" si="87"/>
        <v>40780</v>
      </c>
      <c r="AK411" s="31">
        <f t="shared" si="85"/>
        <v>-1.55E-2</v>
      </c>
      <c r="AL411" s="115">
        <f t="shared" si="86"/>
        <v>-1.1159011993370771E-2</v>
      </c>
      <c r="AM411" s="100"/>
      <c r="BR411" s="18">
        <f t="shared" si="80"/>
        <v>40771</v>
      </c>
      <c r="BS411" s="6">
        <f t="shared" si="81"/>
        <v>-9.7000000000000003E-3</v>
      </c>
      <c r="BT411" s="6">
        <f t="shared" si="82"/>
        <v>-7.3000000000000001E-3</v>
      </c>
    </row>
    <row r="412" spans="2:72" ht="14.45">
      <c r="B412" s="110">
        <v>40772</v>
      </c>
      <c r="C412" s="106">
        <v>1193.9000000000001</v>
      </c>
      <c r="D412" s="106">
        <v>1192.9000000000001</v>
      </c>
      <c r="E412" s="106">
        <v>1208.5</v>
      </c>
      <c r="F412" s="106">
        <v>1184.4000000000001</v>
      </c>
      <c r="G412" s="28"/>
      <c r="H412" s="107">
        <v>8.9999999999999998E-4</v>
      </c>
      <c r="K412" s="110">
        <v>40773</v>
      </c>
      <c r="L412" s="106">
        <v>4944.1499999999996</v>
      </c>
      <c r="M412" s="106">
        <v>5077.95</v>
      </c>
      <c r="N412" s="106">
        <v>5078.6000000000004</v>
      </c>
      <c r="O412" s="106">
        <v>4932.1499999999996</v>
      </c>
      <c r="P412" s="28" t="s">
        <v>2828</v>
      </c>
      <c r="Q412" s="107">
        <v>-2.2200000000000001E-2</v>
      </c>
      <c r="T412" s="110">
        <v>40752</v>
      </c>
      <c r="U412" s="28">
        <v>44.08</v>
      </c>
      <c r="V412">
        <v>44.024999999999999</v>
      </c>
      <c r="W412">
        <v>44.177</v>
      </c>
      <c r="X412">
        <v>43.984999999999999</v>
      </c>
      <c r="Y412" s="19">
        <v>-1E-4</v>
      </c>
      <c r="AB412" s="110">
        <f t="shared" ref="AB412:AB475" si="90">VLOOKUP(K412,T:Y,1,FALSE)</f>
        <v>40773</v>
      </c>
      <c r="AC412" s="108">
        <f t="shared" si="88"/>
        <v>4944.1499999999996</v>
      </c>
      <c r="AD412" s="28">
        <f t="shared" si="89"/>
        <v>45.744999999999997</v>
      </c>
      <c r="AE412" s="28">
        <f t="shared" si="83"/>
        <v>108.08066455350311</v>
      </c>
      <c r="AF412" s="31">
        <f t="shared" si="84"/>
        <v>-2.9398612234589283E-2</v>
      </c>
      <c r="AJ412" s="110">
        <f t="shared" si="87"/>
        <v>40781</v>
      </c>
      <c r="AK412" s="31">
        <f t="shared" si="85"/>
        <v>1.5100000000000001E-2</v>
      </c>
      <c r="AL412" s="115">
        <f t="shared" si="86"/>
        <v>-2.1412587380282511E-2</v>
      </c>
      <c r="AM412" s="100"/>
      <c r="BR412" s="18">
        <f t="shared" si="80"/>
        <v>40772</v>
      </c>
      <c r="BS412" s="6">
        <f t="shared" si="81"/>
        <v>8.9999999999999998E-4</v>
      </c>
      <c r="BT412" s="6">
        <f t="shared" si="82"/>
        <v>4.1000000000000003E-3</v>
      </c>
    </row>
    <row r="413" spans="2:72" ht="14.45">
      <c r="B413" s="110">
        <v>40773</v>
      </c>
      <c r="C413" s="106">
        <v>1140.7</v>
      </c>
      <c r="D413" s="106">
        <v>1189.5999999999999</v>
      </c>
      <c r="E413" s="106">
        <v>1189.5999999999999</v>
      </c>
      <c r="F413" s="106">
        <v>1131</v>
      </c>
      <c r="G413" s="28"/>
      <c r="H413" s="107">
        <v>-4.4600000000000001E-2</v>
      </c>
      <c r="K413" s="110">
        <v>40774</v>
      </c>
      <c r="L413" s="106">
        <v>4845.6499999999996</v>
      </c>
      <c r="M413" s="106">
        <v>4859.3</v>
      </c>
      <c r="N413" s="106">
        <v>4893.6000000000004</v>
      </c>
      <c r="O413" s="106">
        <v>4796.1000000000004</v>
      </c>
      <c r="P413" s="28" t="s">
        <v>3022</v>
      </c>
      <c r="Q413" s="107">
        <v>-1.9900000000000001E-2</v>
      </c>
      <c r="T413" s="110">
        <v>40753</v>
      </c>
      <c r="U413" s="28">
        <v>44.21</v>
      </c>
      <c r="V413">
        <v>44.02</v>
      </c>
      <c r="W413">
        <v>44.25</v>
      </c>
      <c r="X413">
        <v>43.96</v>
      </c>
      <c r="Y413" s="19">
        <v>2.8999999999999998E-3</v>
      </c>
      <c r="AB413" s="110">
        <f t="shared" si="90"/>
        <v>40774</v>
      </c>
      <c r="AC413" s="108">
        <f t="shared" si="88"/>
        <v>4845.6499999999996</v>
      </c>
      <c r="AD413" s="28">
        <f t="shared" si="89"/>
        <v>45.67</v>
      </c>
      <c r="AE413" s="28">
        <f t="shared" si="83"/>
        <v>106.10137946135318</v>
      </c>
      <c r="AF413" s="31">
        <f t="shared" si="84"/>
        <v>-1.8313035919298337E-2</v>
      </c>
      <c r="AJ413" s="110">
        <f t="shared" si="87"/>
        <v>40784</v>
      </c>
      <c r="AK413" s="31">
        <f t="shared" si="85"/>
        <v>2.8299999999999999E-2</v>
      </c>
      <c r="AL413" s="115">
        <f t="shared" si="86"/>
        <v>3.8547561222340043E-2</v>
      </c>
      <c r="AM413" s="100"/>
      <c r="BR413" s="18">
        <f t="shared" si="80"/>
        <v>40773</v>
      </c>
      <c r="BS413" s="6">
        <f t="shared" si="81"/>
        <v>-4.4600000000000001E-2</v>
      </c>
      <c r="BT413" s="6">
        <f t="shared" si="82"/>
        <v>-2.2200000000000001E-2</v>
      </c>
    </row>
    <row r="414" spans="2:72" ht="14.45">
      <c r="B414" s="110">
        <v>40774</v>
      </c>
      <c r="C414" s="106">
        <v>1123.5</v>
      </c>
      <c r="D414" s="106">
        <v>1140.5</v>
      </c>
      <c r="E414" s="106">
        <v>1154.5</v>
      </c>
      <c r="F414" s="106">
        <v>1122</v>
      </c>
      <c r="G414" s="28"/>
      <c r="H414" s="107">
        <v>-1.5100000000000001E-2</v>
      </c>
      <c r="K414" s="110">
        <v>40777</v>
      </c>
      <c r="L414" s="106">
        <v>4898.8</v>
      </c>
      <c r="M414" s="106">
        <v>4843.7</v>
      </c>
      <c r="N414" s="106">
        <v>4910.05</v>
      </c>
      <c r="O414" s="106">
        <v>4808.75</v>
      </c>
      <c r="P414" s="28" t="s">
        <v>3023</v>
      </c>
      <c r="Q414" s="107">
        <v>1.0999999999999999E-2</v>
      </c>
      <c r="T414" s="110">
        <v>40756</v>
      </c>
      <c r="U414" s="28">
        <v>44.07</v>
      </c>
      <c r="V414">
        <v>44.104999999999997</v>
      </c>
      <c r="W414">
        <v>44.107999999999997</v>
      </c>
      <c r="X414">
        <v>43.994999999999997</v>
      </c>
      <c r="Y414" s="19">
        <v>-3.2000000000000002E-3</v>
      </c>
      <c r="AB414" s="110">
        <f t="shared" si="90"/>
        <v>40777</v>
      </c>
      <c r="AC414" s="108">
        <f t="shared" si="88"/>
        <v>4898.8</v>
      </c>
      <c r="AD414" s="28">
        <f t="shared" si="89"/>
        <v>45.57</v>
      </c>
      <c r="AE414" s="28">
        <f t="shared" si="83"/>
        <v>107.5005486065394</v>
      </c>
      <c r="AF414" s="31">
        <f t="shared" si="84"/>
        <v>1.3187096645580043E-2</v>
      </c>
      <c r="AJ414" s="110">
        <f t="shared" si="87"/>
        <v>40785</v>
      </c>
      <c r="AK414" s="31">
        <f t="shared" si="85"/>
        <v>2.3E-3</v>
      </c>
      <c r="AL414" s="115">
        <f t="shared" si="86"/>
        <v>1.5774112030409349E-2</v>
      </c>
      <c r="AM414" s="100"/>
      <c r="BR414" s="18">
        <f t="shared" si="80"/>
        <v>40774</v>
      </c>
      <c r="BS414" s="6">
        <f t="shared" si="81"/>
        <v>-1.5100000000000001E-2</v>
      </c>
      <c r="BT414" s="6">
        <f t="shared" si="82"/>
        <v>-1.9900000000000001E-2</v>
      </c>
    </row>
    <row r="415" spans="2:72" ht="14.45" hidden="1">
      <c r="B415" s="110">
        <v>40777</v>
      </c>
      <c r="C415" s="106">
        <v>1123.8</v>
      </c>
      <c r="D415" s="106">
        <v>1123.5</v>
      </c>
      <c r="E415" s="106">
        <v>1145.5</v>
      </c>
      <c r="F415" s="106">
        <v>1121.0999999999999</v>
      </c>
      <c r="G415" s="28"/>
      <c r="H415" s="107">
        <v>2.9999999999999997E-4</v>
      </c>
      <c r="K415" s="110">
        <v>40778</v>
      </c>
      <c r="L415" s="106">
        <v>4948.8999999999996</v>
      </c>
      <c r="M415" s="106">
        <v>4925.1499999999996</v>
      </c>
      <c r="N415" s="106">
        <v>4965.8</v>
      </c>
      <c r="O415" s="106">
        <v>4863.8</v>
      </c>
      <c r="P415" s="28" t="s">
        <v>3024</v>
      </c>
      <c r="Q415" s="107">
        <v>1.0200000000000001E-2</v>
      </c>
      <c r="T415" s="110">
        <v>40757</v>
      </c>
      <c r="U415" s="28">
        <v>44.24</v>
      </c>
      <c r="V415">
        <v>44.01</v>
      </c>
      <c r="W415">
        <v>44.34</v>
      </c>
      <c r="X415">
        <v>43.97</v>
      </c>
      <c r="Y415" s="19">
        <v>3.8999999999999998E-3</v>
      </c>
      <c r="AB415" s="110">
        <f t="shared" si="90"/>
        <v>40778</v>
      </c>
      <c r="AC415" s="108">
        <f t="shared" si="88"/>
        <v>4948.8999999999996</v>
      </c>
      <c r="AD415" s="28">
        <f t="shared" si="89"/>
        <v>45.625</v>
      </c>
      <c r="AE415" s="28">
        <f t="shared" si="83"/>
        <v>108.4690410958904</v>
      </c>
      <c r="AF415" s="31">
        <f t="shared" si="84"/>
        <v>9.0091864823478307E-3</v>
      </c>
      <c r="AJ415" s="110" t="e">
        <f t="shared" si="87"/>
        <v>#N/A</v>
      </c>
      <c r="AK415" s="31">
        <f t="shared" si="85"/>
        <v>0</v>
      </c>
      <c r="AL415" s="115">
        <f t="shared" si="86"/>
        <v>0</v>
      </c>
      <c r="AM415" s="100"/>
      <c r="BR415" s="18">
        <f t="shared" si="80"/>
        <v>40777</v>
      </c>
      <c r="BS415" s="6">
        <f t="shared" si="81"/>
        <v>2.9999999999999997E-4</v>
      </c>
      <c r="BT415" s="6">
        <f t="shared" si="82"/>
        <v>1.0999999999999999E-2</v>
      </c>
    </row>
    <row r="416" spans="2:72" ht="14.45" hidden="1">
      <c r="B416" s="110">
        <v>40778</v>
      </c>
      <c r="C416" s="106">
        <v>1162.3</v>
      </c>
      <c r="D416" s="106">
        <v>1124.4000000000001</v>
      </c>
      <c r="E416" s="106">
        <v>1162.3</v>
      </c>
      <c r="F416" s="106">
        <v>1122.9000000000001</v>
      </c>
      <c r="G416" s="28"/>
      <c r="H416" s="107">
        <v>3.4299999999999997E-2</v>
      </c>
      <c r="K416" s="110">
        <v>40779</v>
      </c>
      <c r="L416" s="106">
        <v>4888.8999999999996</v>
      </c>
      <c r="M416" s="106">
        <v>4934.3500000000004</v>
      </c>
      <c r="N416" s="106">
        <v>4962.3999999999996</v>
      </c>
      <c r="O416" s="106">
        <v>4875.3</v>
      </c>
      <c r="P416" s="28" t="s">
        <v>3025</v>
      </c>
      <c r="Q416" s="107">
        <v>-1.21E-2</v>
      </c>
      <c r="T416" s="110">
        <v>40758</v>
      </c>
      <c r="U416" s="28">
        <v>44.314999999999998</v>
      </c>
      <c r="V416">
        <v>44.185000000000002</v>
      </c>
      <c r="W416">
        <v>44.41</v>
      </c>
      <c r="X416">
        <v>44.155000000000001</v>
      </c>
      <c r="Y416" s="19">
        <v>1.6999999999999999E-3</v>
      </c>
      <c r="AB416" s="110">
        <f t="shared" si="90"/>
        <v>40779</v>
      </c>
      <c r="AC416" s="108">
        <f t="shared" si="88"/>
        <v>4888.8999999999996</v>
      </c>
      <c r="AD416" s="28">
        <f t="shared" si="89"/>
        <v>45.994999999999997</v>
      </c>
      <c r="AE416" s="28">
        <f t="shared" si="83"/>
        <v>106.29198825959344</v>
      </c>
      <c r="AF416" s="31">
        <f t="shared" si="84"/>
        <v>-2.0070729991725211E-2</v>
      </c>
      <c r="AJ416" s="110" t="e">
        <f t="shared" si="87"/>
        <v>#N/A</v>
      </c>
      <c r="AK416" s="31">
        <f t="shared" si="85"/>
        <v>0</v>
      </c>
      <c r="AL416" s="115">
        <f t="shared" si="86"/>
        <v>0</v>
      </c>
      <c r="AM416" s="100"/>
      <c r="BR416" s="18">
        <f t="shared" si="80"/>
        <v>40778</v>
      </c>
      <c r="BS416" s="6">
        <f t="shared" si="81"/>
        <v>3.4299999999999997E-2</v>
      </c>
      <c r="BT416" s="6">
        <f t="shared" si="82"/>
        <v>1.0200000000000001E-2</v>
      </c>
    </row>
    <row r="417" spans="2:72" ht="14.45">
      <c r="B417" s="110">
        <v>40779</v>
      </c>
      <c r="C417" s="106">
        <v>1177.5999999999999</v>
      </c>
      <c r="D417" s="106">
        <v>1162.2</v>
      </c>
      <c r="E417" s="106">
        <v>1178.5999999999999</v>
      </c>
      <c r="F417" s="106">
        <v>1156.3</v>
      </c>
      <c r="G417" s="28"/>
      <c r="H417" s="107">
        <v>1.32E-2</v>
      </c>
      <c r="K417" s="110">
        <v>40780</v>
      </c>
      <c r="L417" s="106">
        <v>4839.6000000000004</v>
      </c>
      <c r="M417" s="106">
        <v>4914.6499999999996</v>
      </c>
      <c r="N417" s="106">
        <v>4915.8500000000004</v>
      </c>
      <c r="O417" s="106">
        <v>4825.05</v>
      </c>
      <c r="P417" s="28" t="s">
        <v>3026</v>
      </c>
      <c r="Q417" s="107">
        <v>-1.01E-2</v>
      </c>
      <c r="T417" s="110">
        <v>40759</v>
      </c>
      <c r="U417" s="28">
        <v>44.545000000000002</v>
      </c>
      <c r="V417">
        <v>44.244999999999997</v>
      </c>
      <c r="W417">
        <v>44.58</v>
      </c>
      <c r="X417">
        <v>44.164999999999999</v>
      </c>
      <c r="Y417" s="19">
        <v>5.1999999999999998E-3</v>
      </c>
      <c r="AB417" s="110">
        <f t="shared" si="90"/>
        <v>40780</v>
      </c>
      <c r="AC417" s="108">
        <f t="shared" si="88"/>
        <v>4839.6000000000004</v>
      </c>
      <c r="AD417" s="28">
        <f t="shared" si="89"/>
        <v>46.045000000000002</v>
      </c>
      <c r="AE417" s="28">
        <f t="shared" si="83"/>
        <v>105.10587468780541</v>
      </c>
      <c r="AF417" s="31">
        <f t="shared" si="84"/>
        <v>-1.1159011993370771E-2</v>
      </c>
      <c r="AJ417" s="110">
        <f t="shared" si="87"/>
        <v>40788</v>
      </c>
      <c r="AK417" s="31">
        <f t="shared" si="85"/>
        <v>-2.52E-2</v>
      </c>
      <c r="AL417" s="115">
        <f t="shared" si="86"/>
        <v>1.4511960554269177E-2</v>
      </c>
      <c r="AM417" s="100"/>
      <c r="BR417" s="18">
        <f t="shared" si="80"/>
        <v>40779</v>
      </c>
      <c r="BS417" s="6">
        <f t="shared" si="81"/>
        <v>1.32E-2</v>
      </c>
      <c r="BT417" s="6">
        <f t="shared" si="82"/>
        <v>-1.21E-2</v>
      </c>
    </row>
    <row r="418" spans="2:72" ht="14.45">
      <c r="B418" s="110">
        <v>40780</v>
      </c>
      <c r="C418" s="106">
        <v>1159.3</v>
      </c>
      <c r="D418" s="106">
        <v>1176.7</v>
      </c>
      <c r="E418" s="106">
        <v>1190.7</v>
      </c>
      <c r="F418" s="106">
        <v>1155.5</v>
      </c>
      <c r="G418" s="28"/>
      <c r="H418" s="107">
        <v>-1.55E-2</v>
      </c>
      <c r="K418" s="110">
        <v>40781</v>
      </c>
      <c r="L418" s="106">
        <v>4747.8</v>
      </c>
      <c r="M418" s="106">
        <v>4839.25</v>
      </c>
      <c r="N418" s="106">
        <v>4872</v>
      </c>
      <c r="O418" s="106">
        <v>4720</v>
      </c>
      <c r="P418" s="28" t="s">
        <v>3027</v>
      </c>
      <c r="Q418" s="107">
        <v>-1.9E-2</v>
      </c>
      <c r="T418" s="110">
        <v>40760</v>
      </c>
      <c r="U418" s="28">
        <v>44.72</v>
      </c>
      <c r="V418">
        <v>44.46</v>
      </c>
      <c r="W418">
        <v>44.854999999999997</v>
      </c>
      <c r="X418">
        <v>44.43</v>
      </c>
      <c r="Y418" s="19">
        <v>3.8999999999999998E-3</v>
      </c>
      <c r="AB418" s="110">
        <f t="shared" si="90"/>
        <v>40781</v>
      </c>
      <c r="AC418" s="108">
        <f t="shared" si="88"/>
        <v>4747.8</v>
      </c>
      <c r="AD418" s="28">
        <f t="shared" si="89"/>
        <v>46.16</v>
      </c>
      <c r="AE418" s="28">
        <f t="shared" si="83"/>
        <v>102.85528596187176</v>
      </c>
      <c r="AF418" s="31">
        <f t="shared" si="84"/>
        <v>-2.1412587380282511E-2</v>
      </c>
      <c r="AJ418" s="110">
        <f t="shared" si="87"/>
        <v>40792</v>
      </c>
      <c r="AK418" s="31">
        <f t="shared" si="85"/>
        <v>-7.4999999999999997E-3</v>
      </c>
      <c r="AL418" s="115">
        <f t="shared" si="86"/>
        <v>6.6954220471926451E-3</v>
      </c>
      <c r="AM418" s="100"/>
      <c r="BR418" s="18">
        <f t="shared" si="80"/>
        <v>40780</v>
      </c>
      <c r="BS418" s="6">
        <f t="shared" si="81"/>
        <v>-1.55E-2</v>
      </c>
      <c r="BT418" s="6">
        <f t="shared" si="82"/>
        <v>-1.01E-2</v>
      </c>
    </row>
    <row r="419" spans="2:72" ht="14.45">
      <c r="B419" s="110">
        <v>40781</v>
      </c>
      <c r="C419" s="106">
        <v>1176.8</v>
      </c>
      <c r="D419" s="106">
        <v>1158.8</v>
      </c>
      <c r="E419" s="106">
        <v>1181.2</v>
      </c>
      <c r="F419" s="106">
        <v>1135.9000000000001</v>
      </c>
      <c r="G419" s="28"/>
      <c r="H419" s="107">
        <v>1.5100000000000001E-2</v>
      </c>
      <c r="K419" s="110">
        <v>40784</v>
      </c>
      <c r="L419" s="106">
        <v>4919.6000000000004</v>
      </c>
      <c r="M419" s="106">
        <v>4806.2</v>
      </c>
      <c r="N419" s="106">
        <v>4934.3999999999996</v>
      </c>
      <c r="O419" s="106">
        <v>4806.05</v>
      </c>
      <c r="P419" s="28" t="s">
        <v>3028</v>
      </c>
      <c r="Q419" s="107">
        <v>3.6200000000000003E-2</v>
      </c>
      <c r="T419" s="110">
        <v>40763</v>
      </c>
      <c r="U419" s="28">
        <v>44.97</v>
      </c>
      <c r="V419">
        <v>44.645000000000003</v>
      </c>
      <c r="W419">
        <v>45.064999999999998</v>
      </c>
      <c r="X419">
        <v>44.575000000000003</v>
      </c>
      <c r="Y419" s="19">
        <v>5.5999999999999999E-3</v>
      </c>
      <c r="AB419" s="110">
        <f t="shared" si="90"/>
        <v>40784</v>
      </c>
      <c r="AC419" s="108">
        <f t="shared" si="88"/>
        <v>4919.6000000000004</v>
      </c>
      <c r="AD419" s="28">
        <f t="shared" si="89"/>
        <v>46.055</v>
      </c>
      <c r="AE419" s="28">
        <f t="shared" si="83"/>
        <v>106.8201063945283</v>
      </c>
      <c r="AF419" s="31">
        <f t="shared" si="84"/>
        <v>3.8547561222340043E-2</v>
      </c>
      <c r="AJ419" s="110">
        <f t="shared" si="87"/>
        <v>40793</v>
      </c>
      <c r="AK419" s="31">
        <f t="shared" si="85"/>
        <v>2.87E-2</v>
      </c>
      <c r="AL419" s="115">
        <f t="shared" si="86"/>
        <v>1.0820772302394532E-2</v>
      </c>
      <c r="AM419" s="100"/>
      <c r="BR419" s="18">
        <f t="shared" si="80"/>
        <v>40781</v>
      </c>
      <c r="BS419" s="6">
        <f t="shared" si="81"/>
        <v>1.5100000000000001E-2</v>
      </c>
      <c r="BT419" s="6">
        <f t="shared" si="82"/>
        <v>-1.9E-2</v>
      </c>
    </row>
    <row r="420" spans="2:72" ht="14.45">
      <c r="B420" s="110">
        <v>40784</v>
      </c>
      <c r="C420" s="106">
        <v>1210.0999999999999</v>
      </c>
      <c r="D420" s="106">
        <v>1177.9000000000001</v>
      </c>
      <c r="E420" s="106">
        <v>1210.3</v>
      </c>
      <c r="F420" s="106">
        <v>1177.9000000000001</v>
      </c>
      <c r="G420" s="28"/>
      <c r="H420" s="107">
        <v>2.8299999999999999E-2</v>
      </c>
      <c r="K420" s="110">
        <v>40785</v>
      </c>
      <c r="L420" s="106">
        <v>5001</v>
      </c>
      <c r="M420" s="106">
        <v>4973.25</v>
      </c>
      <c r="N420" s="106">
        <v>5016.25</v>
      </c>
      <c r="O420" s="106">
        <v>4927.55</v>
      </c>
      <c r="P420" s="28" t="s">
        <v>3029</v>
      </c>
      <c r="Q420" s="107">
        <v>1.6500000000000001E-2</v>
      </c>
      <c r="T420" s="110">
        <v>40764</v>
      </c>
      <c r="U420" s="28">
        <v>45.21</v>
      </c>
      <c r="V420">
        <v>44.905000000000001</v>
      </c>
      <c r="W420">
        <v>45.395000000000003</v>
      </c>
      <c r="X420">
        <v>44.905000000000001</v>
      </c>
      <c r="Y420" s="19">
        <v>5.3E-3</v>
      </c>
      <c r="AB420" s="110">
        <f t="shared" si="90"/>
        <v>40785</v>
      </c>
      <c r="AC420" s="108">
        <f t="shared" si="88"/>
        <v>5001</v>
      </c>
      <c r="AD420" s="28">
        <f t="shared" si="89"/>
        <v>46.09</v>
      </c>
      <c r="AE420" s="28">
        <f t="shared" si="83"/>
        <v>108.50509871989584</v>
      </c>
      <c r="AF420" s="31">
        <f t="shared" si="84"/>
        <v>1.5774112030409349E-2</v>
      </c>
      <c r="AJ420" s="110">
        <f t="shared" si="87"/>
        <v>40794</v>
      </c>
      <c r="AK420" s="31">
        <f t="shared" si="85"/>
        <v>-1.06E-2</v>
      </c>
      <c r="AL420" s="115">
        <f t="shared" si="86"/>
        <v>5.0366056396331516E-3</v>
      </c>
      <c r="AM420" s="100"/>
      <c r="BR420" s="18">
        <f t="shared" si="80"/>
        <v>40784</v>
      </c>
      <c r="BS420" s="6">
        <f t="shared" si="81"/>
        <v>2.8299999999999999E-2</v>
      </c>
      <c r="BT420" s="6">
        <f t="shared" si="82"/>
        <v>3.6200000000000003E-2</v>
      </c>
    </row>
    <row r="421" spans="2:72" ht="14.45">
      <c r="B421" s="110">
        <v>40785</v>
      </c>
      <c r="C421" s="106">
        <v>1212.9000000000001</v>
      </c>
      <c r="D421" s="106">
        <v>1209.8</v>
      </c>
      <c r="E421" s="106">
        <v>1220.0999999999999</v>
      </c>
      <c r="F421" s="106">
        <v>1195.8</v>
      </c>
      <c r="G421" s="28"/>
      <c r="H421" s="107">
        <v>2.3E-3</v>
      </c>
      <c r="K421" s="110">
        <v>40788</v>
      </c>
      <c r="L421" s="106">
        <v>5040</v>
      </c>
      <c r="M421" s="106">
        <v>5109.8</v>
      </c>
      <c r="N421" s="106">
        <v>5113.7</v>
      </c>
      <c r="O421" s="106">
        <v>4993.3500000000004</v>
      </c>
      <c r="P421" s="28" t="s">
        <v>3030</v>
      </c>
      <c r="Q421" s="107">
        <v>7.7999999999999996E-3</v>
      </c>
      <c r="T421" s="110">
        <v>40765</v>
      </c>
      <c r="U421" s="28">
        <v>45.255000000000003</v>
      </c>
      <c r="V421">
        <v>45.104999999999997</v>
      </c>
      <c r="W421">
        <v>45.354999999999997</v>
      </c>
      <c r="X421">
        <v>44.95</v>
      </c>
      <c r="Y421" s="19">
        <v>1E-3</v>
      </c>
      <c r="AB421" s="110">
        <f t="shared" si="90"/>
        <v>40788</v>
      </c>
      <c r="AC421" s="108">
        <f t="shared" si="88"/>
        <v>5040</v>
      </c>
      <c r="AD421" s="28">
        <f t="shared" si="89"/>
        <v>45.784999999999997</v>
      </c>
      <c r="AE421" s="28">
        <f t="shared" si="83"/>
        <v>110.07972043245606</v>
      </c>
      <c r="AF421" s="31">
        <f t="shared" si="84"/>
        <v>1.4511960554269177E-2</v>
      </c>
      <c r="AJ421" s="110">
        <f t="shared" si="87"/>
        <v>40795</v>
      </c>
      <c r="AK421" s="31">
        <f t="shared" si="85"/>
        <v>-2.6700000000000002E-2</v>
      </c>
      <c r="AL421" s="115">
        <f t="shared" si="86"/>
        <v>-2.453764791439661E-2</v>
      </c>
      <c r="AM421" s="100"/>
      <c r="BR421" s="18">
        <f t="shared" si="80"/>
        <v>40785</v>
      </c>
      <c r="BS421" s="6">
        <f t="shared" si="81"/>
        <v>2.3E-3</v>
      </c>
      <c r="BT421" s="6">
        <f t="shared" si="82"/>
        <v>1.6500000000000001E-2</v>
      </c>
    </row>
    <row r="422" spans="2:72" ht="14.45">
      <c r="B422" s="110">
        <v>40786</v>
      </c>
      <c r="C422" s="106">
        <v>1218.9000000000001</v>
      </c>
      <c r="D422" s="106">
        <v>1213</v>
      </c>
      <c r="E422" s="106">
        <v>1230.7</v>
      </c>
      <c r="F422" s="106">
        <v>1209.3</v>
      </c>
      <c r="G422" s="28"/>
      <c r="H422" s="107">
        <v>4.8999999999999998E-3</v>
      </c>
      <c r="K422" s="110">
        <v>40791</v>
      </c>
      <c r="L422" s="106">
        <v>5017.2</v>
      </c>
      <c r="M422" s="106">
        <v>4998.8999999999996</v>
      </c>
      <c r="N422" s="106">
        <v>5030.3</v>
      </c>
      <c r="O422" s="106">
        <v>4964.45</v>
      </c>
      <c r="P422" s="28" t="s">
        <v>3031</v>
      </c>
      <c r="Q422" s="107">
        <v>-4.4999999999999997E-3</v>
      </c>
      <c r="T422" s="110">
        <v>40766</v>
      </c>
      <c r="U422" s="28">
        <v>45.414999999999999</v>
      </c>
      <c r="V422">
        <v>45.174999999999997</v>
      </c>
      <c r="W422">
        <v>45.454999999999998</v>
      </c>
      <c r="X422">
        <v>45.164999999999999</v>
      </c>
      <c r="Y422" s="19">
        <v>3.5000000000000001E-3</v>
      </c>
      <c r="AB422" s="110">
        <f t="shared" si="90"/>
        <v>40791</v>
      </c>
      <c r="AC422" s="108">
        <f t="shared" si="88"/>
        <v>5017.2</v>
      </c>
      <c r="AD422" s="28">
        <f t="shared" si="89"/>
        <v>45.991999999999997</v>
      </c>
      <c r="AE422" s="28">
        <f t="shared" si="83"/>
        <v>109.08853713689338</v>
      </c>
      <c r="AF422" s="31">
        <f t="shared" si="84"/>
        <v>-9.0042315847891352E-3</v>
      </c>
      <c r="AJ422" s="110">
        <f t="shared" si="87"/>
        <v>40798</v>
      </c>
      <c r="AK422" s="31">
        <f t="shared" si="85"/>
        <v>7.0000000000000001E-3</v>
      </c>
      <c r="AL422" s="115">
        <f t="shared" si="86"/>
        <v>-3.7482524420427099E-2</v>
      </c>
      <c r="AM422" s="100"/>
      <c r="BR422" s="18" t="e">
        <f t="shared" si="80"/>
        <v>#N/A</v>
      </c>
      <c r="BS422" s="6">
        <f t="shared" si="81"/>
        <v>0</v>
      </c>
      <c r="BT422" s="6">
        <f t="shared" si="82"/>
        <v>0</v>
      </c>
    </row>
    <row r="423" spans="2:72" ht="14.45">
      <c r="B423" s="110">
        <v>40787</v>
      </c>
      <c r="C423" s="106">
        <v>1204.4000000000001</v>
      </c>
      <c r="D423" s="106">
        <v>1219.0999999999999</v>
      </c>
      <c r="E423" s="106">
        <v>1229.3</v>
      </c>
      <c r="F423" s="106">
        <v>1203.8</v>
      </c>
      <c r="G423" s="28"/>
      <c r="H423" s="107">
        <v>-1.1900000000000001E-2</v>
      </c>
      <c r="K423" s="110">
        <v>40792</v>
      </c>
      <c r="L423" s="106">
        <v>5064.3</v>
      </c>
      <c r="M423" s="106">
        <v>4993.3500000000004</v>
      </c>
      <c r="N423" s="106">
        <v>5072.8999999999996</v>
      </c>
      <c r="O423" s="106">
        <v>4942.8999999999996</v>
      </c>
      <c r="P423" s="28" t="s">
        <v>3032</v>
      </c>
      <c r="Q423" s="107">
        <v>9.4000000000000004E-3</v>
      </c>
      <c r="T423" s="110">
        <v>40767</v>
      </c>
      <c r="U423" s="28">
        <v>45.4</v>
      </c>
      <c r="V423">
        <v>45.32</v>
      </c>
      <c r="W423">
        <v>45.46</v>
      </c>
      <c r="X423">
        <v>45.19</v>
      </c>
      <c r="Y423" s="19">
        <v>-2.9999999999999997E-4</v>
      </c>
      <c r="AB423" s="110">
        <f t="shared" si="90"/>
        <v>40792</v>
      </c>
      <c r="AC423" s="108">
        <f t="shared" si="88"/>
        <v>5064.3</v>
      </c>
      <c r="AD423" s="28">
        <f t="shared" si="89"/>
        <v>46.115000000000002</v>
      </c>
      <c r="AE423" s="28">
        <f t="shared" si="83"/>
        <v>109.81893093353573</v>
      </c>
      <c r="AF423" s="31">
        <f t="shared" si="84"/>
        <v>6.6954220471926451E-3</v>
      </c>
      <c r="AJ423" s="110">
        <f t="shared" si="87"/>
        <v>40799</v>
      </c>
      <c r="AK423" s="31">
        <f t="shared" si="85"/>
        <v>9.1000000000000004E-3</v>
      </c>
      <c r="AL423" s="115">
        <f t="shared" si="86"/>
        <v>-8.9473152022147007E-3</v>
      </c>
      <c r="AM423" s="100"/>
      <c r="BR423" s="18" t="e">
        <f t="shared" si="80"/>
        <v>#N/A</v>
      </c>
      <c r="BS423" s="6">
        <f t="shared" si="81"/>
        <v>0</v>
      </c>
      <c r="BT423" s="6">
        <f t="shared" si="82"/>
        <v>0</v>
      </c>
    </row>
    <row r="424" spans="2:72" ht="14.45">
      <c r="B424" s="110">
        <v>40788</v>
      </c>
      <c r="C424" s="106">
        <v>1174</v>
      </c>
      <c r="D424" s="106">
        <v>1203.9000000000001</v>
      </c>
      <c r="E424" s="106">
        <v>1203.9000000000001</v>
      </c>
      <c r="F424" s="106">
        <v>1170.5999999999999</v>
      </c>
      <c r="G424" s="28"/>
      <c r="H424" s="107">
        <v>-2.52E-2</v>
      </c>
      <c r="K424" s="110">
        <v>40793</v>
      </c>
      <c r="L424" s="106">
        <v>5124.6499999999996</v>
      </c>
      <c r="M424" s="106">
        <v>5080.1499999999996</v>
      </c>
      <c r="N424" s="106">
        <v>5154.5</v>
      </c>
      <c r="O424" s="106">
        <v>5076.3</v>
      </c>
      <c r="P424" s="28" t="s">
        <v>3033</v>
      </c>
      <c r="Q424" s="107">
        <v>1.1900000000000001E-2</v>
      </c>
      <c r="T424" s="110">
        <v>40770</v>
      </c>
      <c r="U424" s="28">
        <v>45.344999999999999</v>
      </c>
      <c r="V424">
        <v>45.295000000000002</v>
      </c>
      <c r="W424">
        <v>45.345999999999997</v>
      </c>
      <c r="X424">
        <v>45.185000000000002</v>
      </c>
      <c r="Y424" s="19">
        <v>-1.1999999999999999E-3</v>
      </c>
      <c r="AB424" s="110">
        <f t="shared" si="90"/>
        <v>40793</v>
      </c>
      <c r="AC424" s="108">
        <f t="shared" si="88"/>
        <v>5124.6499999999996</v>
      </c>
      <c r="AD424" s="28">
        <f t="shared" si="89"/>
        <v>46.164999999999999</v>
      </c>
      <c r="AE424" s="28">
        <f t="shared" si="83"/>
        <v>111.00725657965991</v>
      </c>
      <c r="AF424" s="31">
        <f t="shared" si="84"/>
        <v>1.0820772302394532E-2</v>
      </c>
      <c r="AJ424" s="110">
        <f t="shared" si="87"/>
        <v>40800</v>
      </c>
      <c r="AK424" s="31">
        <f t="shared" si="85"/>
        <v>1.35E-2</v>
      </c>
      <c r="AL424" s="115">
        <f t="shared" si="86"/>
        <v>1.3426504896688396E-2</v>
      </c>
      <c r="AM424" s="100"/>
      <c r="BR424" s="18">
        <f t="shared" si="80"/>
        <v>40788</v>
      </c>
      <c r="BS424" s="6">
        <f t="shared" si="81"/>
        <v>-2.52E-2</v>
      </c>
      <c r="BT424" s="6">
        <f t="shared" si="82"/>
        <v>7.7999999999999996E-3</v>
      </c>
    </row>
    <row r="425" spans="2:72" ht="14.45">
      <c r="B425" s="110">
        <v>40792</v>
      </c>
      <c r="C425" s="106">
        <v>1165.2</v>
      </c>
      <c r="D425" s="106">
        <v>1174</v>
      </c>
      <c r="E425" s="106">
        <v>1174</v>
      </c>
      <c r="F425" s="106">
        <v>1140.0999999999999</v>
      </c>
      <c r="G425" s="28"/>
      <c r="H425" s="107">
        <v>-7.4999999999999997E-3</v>
      </c>
      <c r="K425" s="110">
        <v>40794</v>
      </c>
      <c r="L425" s="106">
        <v>5153.25</v>
      </c>
      <c r="M425" s="106">
        <v>5139.2</v>
      </c>
      <c r="N425" s="106">
        <v>5169.25</v>
      </c>
      <c r="O425" s="106">
        <v>5098.25</v>
      </c>
      <c r="P425" s="28" t="s">
        <v>3034</v>
      </c>
      <c r="Q425" s="107">
        <v>5.5999999999999999E-3</v>
      </c>
      <c r="T425" s="110">
        <v>40771</v>
      </c>
      <c r="U425" s="28">
        <v>45.384999999999998</v>
      </c>
      <c r="V425">
        <v>45.244999999999997</v>
      </c>
      <c r="W425">
        <v>45.39</v>
      </c>
      <c r="X425">
        <v>45.104999999999997</v>
      </c>
      <c r="Y425" s="19">
        <v>8.9999999999999998E-4</v>
      </c>
      <c r="AB425" s="110">
        <f t="shared" si="90"/>
        <v>40794</v>
      </c>
      <c r="AC425" s="108">
        <f t="shared" si="88"/>
        <v>5153.25</v>
      </c>
      <c r="AD425" s="28">
        <f t="shared" si="89"/>
        <v>46.19</v>
      </c>
      <c r="AE425" s="28">
        <f t="shared" si="83"/>
        <v>111.56635635418922</v>
      </c>
      <c r="AF425" s="31">
        <f t="shared" si="84"/>
        <v>5.0366056396331516E-3</v>
      </c>
      <c r="AJ425" s="110">
        <f t="shared" si="87"/>
        <v>40801</v>
      </c>
      <c r="AK425" s="31">
        <f t="shared" si="85"/>
        <v>1.72E-2</v>
      </c>
      <c r="AL425" s="115">
        <f t="shared" si="86"/>
        <v>1.4194864897935311E-2</v>
      </c>
      <c r="AM425" s="100"/>
      <c r="BR425" s="18">
        <f t="shared" si="80"/>
        <v>40792</v>
      </c>
      <c r="BS425" s="6">
        <f t="shared" si="81"/>
        <v>-7.4999999999999997E-3</v>
      </c>
      <c r="BT425" s="6">
        <f t="shared" si="82"/>
        <v>9.4000000000000004E-3</v>
      </c>
    </row>
    <row r="426" spans="2:72" ht="14.45">
      <c r="B426" s="110">
        <v>40793</v>
      </c>
      <c r="C426" s="106">
        <v>1198.5999999999999</v>
      </c>
      <c r="D426" s="106">
        <v>1165.8</v>
      </c>
      <c r="E426" s="106">
        <v>1198.5999999999999</v>
      </c>
      <c r="F426" s="106">
        <v>1165.8</v>
      </c>
      <c r="G426" s="28"/>
      <c r="H426" s="107">
        <v>2.87E-2</v>
      </c>
      <c r="K426" s="110">
        <v>40795</v>
      </c>
      <c r="L426" s="106">
        <v>5059.45</v>
      </c>
      <c r="M426" s="106">
        <v>5161.3</v>
      </c>
      <c r="N426" s="106">
        <v>5163.75</v>
      </c>
      <c r="O426" s="106">
        <v>5046.8</v>
      </c>
      <c r="P426" s="28" t="s">
        <v>3035</v>
      </c>
      <c r="Q426" s="107">
        <v>-1.8200000000000001E-2</v>
      </c>
      <c r="T426" s="110">
        <v>40772</v>
      </c>
      <c r="U426" s="28">
        <v>45.41</v>
      </c>
      <c r="V426">
        <v>45.255000000000003</v>
      </c>
      <c r="W426">
        <v>45.46</v>
      </c>
      <c r="X426">
        <v>45.134999999999998</v>
      </c>
      <c r="Y426" s="19">
        <v>5.9999999999999995E-4</v>
      </c>
      <c r="AB426" s="110">
        <f t="shared" si="90"/>
        <v>40795</v>
      </c>
      <c r="AC426" s="108">
        <f t="shared" si="88"/>
        <v>5059.45</v>
      </c>
      <c r="AD426" s="28">
        <f t="shared" si="89"/>
        <v>46.49</v>
      </c>
      <c r="AE426" s="28">
        <f t="shared" si="83"/>
        <v>108.82878038287802</v>
      </c>
      <c r="AF426" s="31">
        <f t="shared" si="84"/>
        <v>-2.453764791439661E-2</v>
      </c>
      <c r="AJ426" s="110">
        <f t="shared" si="87"/>
        <v>40802</v>
      </c>
      <c r="AK426" s="31">
        <f t="shared" si="85"/>
        <v>5.7000000000000002E-3</v>
      </c>
      <c r="AL426" s="115">
        <f t="shared" si="86"/>
        <v>6.7638180636897527E-3</v>
      </c>
      <c r="AM426" s="100"/>
      <c r="BR426" s="18">
        <f t="shared" si="80"/>
        <v>40793</v>
      </c>
      <c r="BS426" s="6">
        <f t="shared" si="81"/>
        <v>2.87E-2</v>
      </c>
      <c r="BT426" s="6">
        <f t="shared" si="82"/>
        <v>1.1900000000000001E-2</v>
      </c>
    </row>
    <row r="427" spans="2:72" ht="14.45">
      <c r="B427" s="110">
        <v>40794</v>
      </c>
      <c r="C427" s="106">
        <v>1185.9000000000001</v>
      </c>
      <c r="D427" s="106">
        <v>1198</v>
      </c>
      <c r="E427" s="106">
        <v>1204.4000000000001</v>
      </c>
      <c r="F427" s="106">
        <v>1183.3</v>
      </c>
      <c r="G427" s="28"/>
      <c r="H427" s="107">
        <v>-1.06E-2</v>
      </c>
      <c r="K427" s="110">
        <v>40798</v>
      </c>
      <c r="L427" s="106">
        <v>4946.8</v>
      </c>
      <c r="M427" s="106">
        <v>4981.7</v>
      </c>
      <c r="N427" s="106">
        <v>4985.6000000000004</v>
      </c>
      <c r="O427" s="106">
        <v>4911.25</v>
      </c>
      <c r="P427" s="28" t="s">
        <v>3036</v>
      </c>
      <c r="Q427" s="107">
        <v>-2.23E-2</v>
      </c>
      <c r="T427" s="110">
        <v>40773</v>
      </c>
      <c r="U427" s="28">
        <v>45.744999999999997</v>
      </c>
      <c r="V427">
        <v>45.305</v>
      </c>
      <c r="W427">
        <v>45.752000000000002</v>
      </c>
      <c r="X427">
        <v>45.234999999999999</v>
      </c>
      <c r="Y427" s="19">
        <v>7.4000000000000003E-3</v>
      </c>
      <c r="AB427" s="110">
        <f t="shared" si="90"/>
        <v>40798</v>
      </c>
      <c r="AC427" s="108">
        <f t="shared" si="88"/>
        <v>4946.8</v>
      </c>
      <c r="AD427" s="28">
        <f t="shared" si="89"/>
        <v>47.225000000000001</v>
      </c>
      <c r="AE427" s="28">
        <f t="shared" si="83"/>
        <v>104.7496029645315</v>
      </c>
      <c r="AF427" s="31">
        <f t="shared" si="84"/>
        <v>-3.7482524420427099E-2</v>
      </c>
      <c r="AJ427" s="110">
        <f t="shared" si="87"/>
        <v>40805</v>
      </c>
      <c r="AK427" s="31">
        <f t="shared" si="85"/>
        <v>-9.7999999999999997E-3</v>
      </c>
      <c r="AL427" s="115">
        <f t="shared" si="86"/>
        <v>-2.0223134761984007E-2</v>
      </c>
      <c r="AM427" s="100"/>
      <c r="BR427" s="18">
        <f t="shared" si="80"/>
        <v>40794</v>
      </c>
      <c r="BS427" s="6">
        <f t="shared" si="81"/>
        <v>-1.06E-2</v>
      </c>
      <c r="BT427" s="6">
        <f t="shared" si="82"/>
        <v>5.5999999999999999E-3</v>
      </c>
    </row>
    <row r="428" spans="2:72" ht="14.45">
      <c r="B428" s="110">
        <v>40795</v>
      </c>
      <c r="C428" s="106">
        <v>1154.2</v>
      </c>
      <c r="D428" s="106">
        <v>1185.4000000000001</v>
      </c>
      <c r="E428" s="106">
        <v>1185.4000000000001</v>
      </c>
      <c r="F428" s="106">
        <v>1148.4000000000001</v>
      </c>
      <c r="G428" s="28"/>
      <c r="H428" s="107">
        <v>-2.6700000000000002E-2</v>
      </c>
      <c r="K428" s="110">
        <v>40799</v>
      </c>
      <c r="L428" s="106">
        <v>4940.95</v>
      </c>
      <c r="M428" s="106">
        <v>4977.8</v>
      </c>
      <c r="N428" s="106">
        <v>5030.1499999999996</v>
      </c>
      <c r="O428" s="106">
        <v>4911.05</v>
      </c>
      <c r="P428" s="28" t="s">
        <v>3037</v>
      </c>
      <c r="Q428" s="107">
        <v>-1.1999999999999999E-3</v>
      </c>
      <c r="T428" s="110">
        <v>40774</v>
      </c>
      <c r="U428" s="28">
        <v>45.67</v>
      </c>
      <c r="V428">
        <v>45.65</v>
      </c>
      <c r="W428">
        <v>45.755000000000003</v>
      </c>
      <c r="X428">
        <v>45.59</v>
      </c>
      <c r="Y428" s="19">
        <v>-1.6000000000000001E-3</v>
      </c>
      <c r="AB428" s="110">
        <f t="shared" si="90"/>
        <v>40799</v>
      </c>
      <c r="AC428" s="108">
        <f t="shared" si="88"/>
        <v>4940.95</v>
      </c>
      <c r="AD428" s="28">
        <f t="shared" si="89"/>
        <v>47.594999999999999</v>
      </c>
      <c r="AE428" s="28">
        <f t="shared" si="83"/>
        <v>103.812375249501</v>
      </c>
      <c r="AF428" s="31">
        <f t="shared" si="84"/>
        <v>-8.9473152022147007E-3</v>
      </c>
      <c r="AJ428" s="110">
        <f t="shared" si="87"/>
        <v>40806</v>
      </c>
      <c r="AK428" s="31">
        <f t="shared" si="85"/>
        <v>-1.6999999999999999E-3</v>
      </c>
      <c r="AL428" s="115">
        <f t="shared" si="86"/>
        <v>1.6304532174872488E-2</v>
      </c>
      <c r="AM428" s="100"/>
      <c r="BR428" s="18">
        <f t="shared" si="80"/>
        <v>40795</v>
      </c>
      <c r="BS428" s="6">
        <f t="shared" si="81"/>
        <v>-2.6700000000000002E-2</v>
      </c>
      <c r="BT428" s="6">
        <f t="shared" si="82"/>
        <v>-1.8200000000000001E-2</v>
      </c>
    </row>
    <row r="429" spans="2:72" ht="14.45">
      <c r="B429" s="110">
        <v>40798</v>
      </c>
      <c r="C429" s="106">
        <v>1162.3</v>
      </c>
      <c r="D429" s="106">
        <v>1153.5</v>
      </c>
      <c r="E429" s="106">
        <v>1162.5</v>
      </c>
      <c r="F429" s="106">
        <v>1136.0999999999999</v>
      </c>
      <c r="G429" s="28"/>
      <c r="H429" s="107">
        <v>7.0000000000000001E-3</v>
      </c>
      <c r="K429" s="110">
        <v>40800</v>
      </c>
      <c r="L429" s="106">
        <v>5012.55</v>
      </c>
      <c r="M429" s="106">
        <v>4965.05</v>
      </c>
      <c r="N429" s="106">
        <v>5026.1499999999996</v>
      </c>
      <c r="O429" s="106">
        <v>4917.3999999999996</v>
      </c>
      <c r="P429" s="28" t="s">
        <v>3038</v>
      </c>
      <c r="Q429" s="107">
        <v>1.4500000000000001E-2</v>
      </c>
      <c r="T429" s="110">
        <v>40777</v>
      </c>
      <c r="U429" s="28">
        <v>45.57</v>
      </c>
      <c r="V429">
        <v>45.755000000000003</v>
      </c>
      <c r="W429">
        <v>46.094999999999999</v>
      </c>
      <c r="X429">
        <v>45.57</v>
      </c>
      <c r="Y429" s="19">
        <v>-2.2000000000000001E-3</v>
      </c>
      <c r="AB429" s="110">
        <f t="shared" si="90"/>
        <v>40800</v>
      </c>
      <c r="AC429" s="108">
        <f t="shared" si="88"/>
        <v>5012.55</v>
      </c>
      <c r="AD429" s="28">
        <f t="shared" si="89"/>
        <v>47.645000000000003</v>
      </c>
      <c r="AE429" s="28">
        <f t="shared" si="83"/>
        <v>105.20621261412529</v>
      </c>
      <c r="AF429" s="31">
        <f t="shared" si="84"/>
        <v>1.3426504896688396E-2</v>
      </c>
      <c r="AJ429" s="110">
        <f t="shared" si="87"/>
        <v>40807</v>
      </c>
      <c r="AK429" s="31">
        <f t="shared" si="85"/>
        <v>-2.9399999999999999E-2</v>
      </c>
      <c r="AL429" s="115">
        <f t="shared" si="86"/>
        <v>-7.0344416148678812E-3</v>
      </c>
      <c r="AM429" s="100"/>
      <c r="BR429" s="18">
        <f t="shared" si="80"/>
        <v>40798</v>
      </c>
      <c r="BS429" s="6">
        <f t="shared" si="81"/>
        <v>7.0000000000000001E-3</v>
      </c>
      <c r="BT429" s="6">
        <f t="shared" si="82"/>
        <v>-2.23E-2</v>
      </c>
    </row>
    <row r="430" spans="2:72" ht="14.45">
      <c r="B430" s="110">
        <v>40799</v>
      </c>
      <c r="C430" s="106">
        <v>1172.9000000000001</v>
      </c>
      <c r="D430" s="106">
        <v>1162.5999999999999</v>
      </c>
      <c r="E430" s="106">
        <v>1176.4000000000001</v>
      </c>
      <c r="F430" s="106">
        <v>1157.4000000000001</v>
      </c>
      <c r="G430" s="28"/>
      <c r="H430" s="107">
        <v>9.1000000000000004E-3</v>
      </c>
      <c r="K430" s="110">
        <v>40801</v>
      </c>
      <c r="L430" s="106">
        <v>5075.7</v>
      </c>
      <c r="M430" s="106">
        <v>5062.3500000000004</v>
      </c>
      <c r="N430" s="106">
        <v>5091.45</v>
      </c>
      <c r="O430" s="106">
        <v>4967.45</v>
      </c>
      <c r="P430" s="28" t="s">
        <v>3039</v>
      </c>
      <c r="Q430" s="107">
        <v>1.26E-2</v>
      </c>
      <c r="T430" s="110">
        <v>40778</v>
      </c>
      <c r="U430" s="28">
        <v>45.625</v>
      </c>
      <c r="V430">
        <v>45.664999999999999</v>
      </c>
      <c r="W430">
        <v>45.758000000000003</v>
      </c>
      <c r="X430">
        <v>45.524999999999999</v>
      </c>
      <c r="Y430" s="19">
        <v>1.1999999999999999E-3</v>
      </c>
      <c r="AB430" s="110">
        <f t="shared" si="90"/>
        <v>40801</v>
      </c>
      <c r="AC430" s="108">
        <f t="shared" si="88"/>
        <v>5075.7</v>
      </c>
      <c r="AD430" s="28">
        <f t="shared" si="89"/>
        <v>47.57</v>
      </c>
      <c r="AE430" s="28">
        <f t="shared" si="83"/>
        <v>106.69960058860626</v>
      </c>
      <c r="AF430" s="31">
        <f t="shared" si="84"/>
        <v>1.4194864897935311E-2</v>
      </c>
      <c r="AJ430" s="110">
        <f t="shared" si="87"/>
        <v>40808</v>
      </c>
      <c r="AK430" s="31">
        <f t="shared" si="85"/>
        <v>-3.1899999999999998E-2</v>
      </c>
      <c r="AL430" s="115">
        <f t="shared" si="86"/>
        <v>-6.491986738001132E-2</v>
      </c>
      <c r="AM430" s="100"/>
      <c r="BR430" s="18">
        <f t="shared" si="80"/>
        <v>40799</v>
      </c>
      <c r="BS430" s="6">
        <f t="shared" si="81"/>
        <v>9.1000000000000004E-3</v>
      </c>
      <c r="BT430" s="6">
        <f t="shared" si="82"/>
        <v>-1.1999999999999999E-3</v>
      </c>
    </row>
    <row r="431" spans="2:72" ht="14.45">
      <c r="B431" s="110">
        <v>40800</v>
      </c>
      <c r="C431" s="106">
        <v>1188.7</v>
      </c>
      <c r="D431" s="106">
        <v>1173.3</v>
      </c>
      <c r="E431" s="106">
        <v>1202.4000000000001</v>
      </c>
      <c r="F431" s="106">
        <v>1162.7</v>
      </c>
      <c r="G431" s="28"/>
      <c r="H431" s="107">
        <v>1.35E-2</v>
      </c>
      <c r="K431" s="110">
        <v>40802</v>
      </c>
      <c r="L431" s="106">
        <v>5084.25</v>
      </c>
      <c r="M431" s="106">
        <v>5123.3500000000004</v>
      </c>
      <c r="N431" s="106">
        <v>5143.6000000000004</v>
      </c>
      <c r="O431" s="106">
        <v>5068.1000000000004</v>
      </c>
      <c r="P431" s="28" t="s">
        <v>3040</v>
      </c>
      <c r="Q431" s="107">
        <v>1.6999999999999999E-3</v>
      </c>
      <c r="T431" s="110">
        <v>40779</v>
      </c>
      <c r="U431" s="28">
        <v>45.994999999999997</v>
      </c>
      <c r="V431">
        <v>45.534999999999997</v>
      </c>
      <c r="W431">
        <v>46.045000000000002</v>
      </c>
      <c r="X431">
        <v>45.494999999999997</v>
      </c>
      <c r="Y431" s="19">
        <v>8.0999999999999996E-3</v>
      </c>
      <c r="AB431" s="110">
        <f t="shared" si="90"/>
        <v>40802</v>
      </c>
      <c r="AC431" s="108">
        <f t="shared" si="88"/>
        <v>5084.25</v>
      </c>
      <c r="AD431" s="28">
        <f t="shared" si="89"/>
        <v>47.33</v>
      </c>
      <c r="AE431" s="28">
        <f t="shared" si="83"/>
        <v>107.42129727445595</v>
      </c>
      <c r="AF431" s="31">
        <f t="shared" si="84"/>
        <v>6.7638180636897527E-3</v>
      </c>
      <c r="AJ431" s="110">
        <f t="shared" si="87"/>
        <v>40809</v>
      </c>
      <c r="AK431" s="31">
        <f t="shared" si="85"/>
        <v>6.0000000000000001E-3</v>
      </c>
      <c r="AL431" s="115">
        <f t="shared" si="86"/>
        <v>-6.8458584469344164E-3</v>
      </c>
      <c r="AM431" s="100"/>
      <c r="BR431" s="18">
        <f t="shared" si="80"/>
        <v>40800</v>
      </c>
      <c r="BS431" s="6">
        <f t="shared" si="81"/>
        <v>1.35E-2</v>
      </c>
      <c r="BT431" s="6">
        <f t="shared" si="82"/>
        <v>1.4500000000000001E-2</v>
      </c>
    </row>
    <row r="432" spans="2:72" ht="14.45">
      <c r="B432" s="110">
        <v>40801</v>
      </c>
      <c r="C432" s="106">
        <v>1209.0999999999999</v>
      </c>
      <c r="D432" s="106">
        <v>1189.4000000000001</v>
      </c>
      <c r="E432" s="106">
        <v>1209.0999999999999</v>
      </c>
      <c r="F432" s="106">
        <v>1189.4000000000001</v>
      </c>
      <c r="G432" s="28"/>
      <c r="H432" s="107">
        <v>1.72E-2</v>
      </c>
      <c r="K432" s="110">
        <v>40805</v>
      </c>
      <c r="L432" s="106">
        <v>5031.95</v>
      </c>
      <c r="M432" s="106">
        <v>5068.3999999999996</v>
      </c>
      <c r="N432" s="106">
        <v>5068.3999999999996</v>
      </c>
      <c r="O432" s="106">
        <v>5019.25</v>
      </c>
      <c r="P432" s="28" t="s">
        <v>3041</v>
      </c>
      <c r="Q432" s="107">
        <v>-1.03E-2</v>
      </c>
      <c r="T432" s="110">
        <v>40780</v>
      </c>
      <c r="U432" s="28">
        <v>46.045000000000002</v>
      </c>
      <c r="V432">
        <v>45.895000000000003</v>
      </c>
      <c r="W432">
        <v>46.22</v>
      </c>
      <c r="X432">
        <v>45.805</v>
      </c>
      <c r="Y432" s="19">
        <v>1.1000000000000001E-3</v>
      </c>
      <c r="AB432" s="110">
        <f t="shared" si="90"/>
        <v>40805</v>
      </c>
      <c r="AC432" s="108">
        <f t="shared" si="88"/>
        <v>5031.95</v>
      </c>
      <c r="AD432" s="28">
        <f t="shared" si="89"/>
        <v>47.81</v>
      </c>
      <c r="AE432" s="28">
        <f t="shared" si="83"/>
        <v>105.24890190336748</v>
      </c>
      <c r="AF432" s="31">
        <f t="shared" si="84"/>
        <v>-2.0223134761984007E-2</v>
      </c>
      <c r="AJ432" s="110">
        <f t="shared" si="87"/>
        <v>40812</v>
      </c>
      <c r="AK432" s="31">
        <f t="shared" si="85"/>
        <v>2.3400000000000001E-2</v>
      </c>
      <c r="AL432" s="115">
        <f t="shared" si="86"/>
        <v>-8.6545862013867048E-3</v>
      </c>
      <c r="AM432" s="100"/>
      <c r="BR432" s="18">
        <f t="shared" si="80"/>
        <v>40801</v>
      </c>
      <c r="BS432" s="6">
        <f t="shared" si="81"/>
        <v>1.72E-2</v>
      </c>
      <c r="BT432" s="6">
        <f t="shared" si="82"/>
        <v>1.26E-2</v>
      </c>
    </row>
    <row r="433" spans="2:72" ht="14.45">
      <c r="B433" s="110">
        <v>40802</v>
      </c>
      <c r="C433" s="106">
        <v>1216</v>
      </c>
      <c r="D433" s="106">
        <v>1209.2</v>
      </c>
      <c r="E433" s="106">
        <v>1220.0999999999999</v>
      </c>
      <c r="F433" s="106">
        <v>1204.5</v>
      </c>
      <c r="G433" s="28"/>
      <c r="H433" s="107">
        <v>5.7000000000000002E-3</v>
      </c>
      <c r="K433" s="110">
        <v>40806</v>
      </c>
      <c r="L433" s="106">
        <v>5140.2</v>
      </c>
      <c r="M433" s="106">
        <v>5042.55</v>
      </c>
      <c r="N433" s="106">
        <v>5149.8999999999996</v>
      </c>
      <c r="O433" s="106">
        <v>5035.25</v>
      </c>
      <c r="P433" s="28" t="s">
        <v>3042</v>
      </c>
      <c r="Q433" s="107">
        <v>2.1499999999999998E-2</v>
      </c>
      <c r="T433" s="110">
        <v>40781</v>
      </c>
      <c r="U433" s="28">
        <v>46.16</v>
      </c>
      <c r="V433">
        <v>45.96</v>
      </c>
      <c r="W433">
        <v>46.19</v>
      </c>
      <c r="X433">
        <v>45.88</v>
      </c>
      <c r="Y433" s="19">
        <v>2.5000000000000001E-3</v>
      </c>
      <c r="AB433" s="110">
        <f t="shared" si="90"/>
        <v>40806</v>
      </c>
      <c r="AC433" s="108">
        <f t="shared" si="88"/>
        <v>5140.2</v>
      </c>
      <c r="AD433" s="28">
        <f t="shared" si="89"/>
        <v>48.055</v>
      </c>
      <c r="AE433" s="28">
        <f t="shared" si="83"/>
        <v>106.96493601082094</v>
      </c>
      <c r="AF433" s="31">
        <f t="shared" si="84"/>
        <v>1.6304532174872488E-2</v>
      </c>
      <c r="AJ433" s="110">
        <f t="shared" si="87"/>
        <v>40813</v>
      </c>
      <c r="AK433" s="31">
        <f t="shared" si="85"/>
        <v>1.0699999999999999E-2</v>
      </c>
      <c r="AL433" s="115">
        <f t="shared" si="86"/>
        <v>3.9339507153009823E-2</v>
      </c>
      <c r="AM433" s="100"/>
      <c r="BR433" s="18">
        <f t="shared" si="80"/>
        <v>40802</v>
      </c>
      <c r="BS433" s="6">
        <f t="shared" si="81"/>
        <v>5.7000000000000002E-3</v>
      </c>
      <c r="BT433" s="6">
        <f t="shared" si="82"/>
        <v>1.6999999999999999E-3</v>
      </c>
    </row>
    <row r="434" spans="2:72" ht="14.45">
      <c r="B434" s="110">
        <v>40805</v>
      </c>
      <c r="C434" s="106">
        <v>1204.0999999999999</v>
      </c>
      <c r="D434" s="106">
        <v>1215</v>
      </c>
      <c r="E434" s="106">
        <v>1215</v>
      </c>
      <c r="F434" s="106">
        <v>1188.4000000000001</v>
      </c>
      <c r="G434" s="28"/>
      <c r="H434" s="107">
        <v>-9.7999999999999997E-3</v>
      </c>
      <c r="K434" s="110">
        <v>40807</v>
      </c>
      <c r="L434" s="106">
        <v>5133.25</v>
      </c>
      <c r="M434" s="106">
        <v>5153.75</v>
      </c>
      <c r="N434" s="106">
        <v>5168.3999999999996</v>
      </c>
      <c r="O434" s="106">
        <v>5109.8500000000004</v>
      </c>
      <c r="P434" s="28" t="s">
        <v>3043</v>
      </c>
      <c r="Q434" s="107">
        <v>-1.4E-3</v>
      </c>
      <c r="T434" s="110">
        <v>40784</v>
      </c>
      <c r="U434" s="28">
        <v>46.055</v>
      </c>
      <c r="V434">
        <v>46.055</v>
      </c>
      <c r="W434">
        <v>46.075000000000003</v>
      </c>
      <c r="X434">
        <v>45.77</v>
      </c>
      <c r="Y434" s="19">
        <v>-2.3E-3</v>
      </c>
      <c r="AB434" s="110">
        <f t="shared" si="90"/>
        <v>40807</v>
      </c>
      <c r="AC434" s="108">
        <f t="shared" si="88"/>
        <v>5133.25</v>
      </c>
      <c r="AD434" s="28">
        <f t="shared" si="89"/>
        <v>48.33</v>
      </c>
      <c r="AE434" s="28">
        <f t="shared" si="83"/>
        <v>106.21249741361474</v>
      </c>
      <c r="AF434" s="31">
        <f t="shared" si="84"/>
        <v>-7.0344416148678812E-3</v>
      </c>
      <c r="AJ434" s="110">
        <f t="shared" si="87"/>
        <v>40814</v>
      </c>
      <c r="AK434" s="31">
        <f t="shared" si="85"/>
        <v>-2.07E-2</v>
      </c>
      <c r="AL434" s="115">
        <f t="shared" si="86"/>
        <v>-8.7469862801854426E-3</v>
      </c>
      <c r="AM434" s="100"/>
      <c r="BR434" s="18">
        <f t="shared" si="80"/>
        <v>40805</v>
      </c>
      <c r="BS434" s="6">
        <f t="shared" si="81"/>
        <v>-9.7999999999999997E-3</v>
      </c>
      <c r="BT434" s="6">
        <f t="shared" si="82"/>
        <v>-1.03E-2</v>
      </c>
    </row>
    <row r="435" spans="2:72" ht="14.45">
      <c r="B435" s="110">
        <v>40806</v>
      </c>
      <c r="C435" s="106">
        <v>1202.0999999999999</v>
      </c>
      <c r="D435" s="106">
        <v>1204.5</v>
      </c>
      <c r="E435" s="106">
        <v>1220.4000000000001</v>
      </c>
      <c r="F435" s="106">
        <v>1201.3</v>
      </c>
      <c r="G435" s="28"/>
      <c r="H435" s="107">
        <v>-1.6999999999999999E-3</v>
      </c>
      <c r="K435" s="110">
        <v>40808</v>
      </c>
      <c r="L435" s="106">
        <v>4923.6499999999996</v>
      </c>
      <c r="M435" s="106">
        <v>5054.45</v>
      </c>
      <c r="N435" s="106">
        <v>5059.8500000000004</v>
      </c>
      <c r="O435" s="106">
        <v>4907.75</v>
      </c>
      <c r="P435" s="28" t="s">
        <v>3044</v>
      </c>
      <c r="Q435" s="107">
        <v>-4.0800000000000003E-2</v>
      </c>
      <c r="T435" s="110">
        <v>40785</v>
      </c>
      <c r="U435" s="28">
        <v>46.09</v>
      </c>
      <c r="V435">
        <v>45.954999999999998</v>
      </c>
      <c r="W435">
        <v>46.145000000000003</v>
      </c>
      <c r="X435">
        <v>45.9</v>
      </c>
      <c r="Y435" s="19">
        <v>8.0000000000000004E-4</v>
      </c>
      <c r="AB435" s="110">
        <f t="shared" si="90"/>
        <v>40808</v>
      </c>
      <c r="AC435" s="108">
        <f t="shared" si="88"/>
        <v>4923.6499999999996</v>
      </c>
      <c r="AD435" s="28">
        <f t="shared" si="89"/>
        <v>49.575000000000003</v>
      </c>
      <c r="AE435" s="28">
        <f t="shared" si="83"/>
        <v>99.317196167423077</v>
      </c>
      <c r="AF435" s="31">
        <f t="shared" si="84"/>
        <v>-6.491986738001132E-2</v>
      </c>
      <c r="AJ435" s="110">
        <f t="shared" si="87"/>
        <v>40815</v>
      </c>
      <c r="AK435" s="31">
        <f t="shared" si="85"/>
        <v>8.0999999999999996E-3</v>
      </c>
      <c r="AL435" s="115">
        <f t="shared" si="86"/>
        <v>1.6546837702780204E-2</v>
      </c>
      <c r="AM435" s="100"/>
      <c r="BR435" s="18">
        <f t="shared" si="80"/>
        <v>40806</v>
      </c>
      <c r="BS435" s="6">
        <f t="shared" si="81"/>
        <v>-1.6999999999999999E-3</v>
      </c>
      <c r="BT435" s="6">
        <f t="shared" si="82"/>
        <v>2.1499999999999998E-2</v>
      </c>
    </row>
    <row r="436" spans="2:72" ht="14.45">
      <c r="B436" s="110">
        <v>40807</v>
      </c>
      <c r="C436" s="106">
        <v>1166.8</v>
      </c>
      <c r="D436" s="106">
        <v>1203.5999999999999</v>
      </c>
      <c r="E436" s="106">
        <v>1206.3</v>
      </c>
      <c r="F436" s="106">
        <v>1166.2</v>
      </c>
      <c r="G436" s="28"/>
      <c r="H436" s="107">
        <v>-2.9399999999999999E-2</v>
      </c>
      <c r="K436" s="110">
        <v>40809</v>
      </c>
      <c r="L436" s="106">
        <v>4867.75</v>
      </c>
      <c r="M436" s="106">
        <v>4873.75</v>
      </c>
      <c r="N436" s="106">
        <v>4930.25</v>
      </c>
      <c r="O436" s="106">
        <v>4829.6000000000004</v>
      </c>
      <c r="P436" s="28" t="s">
        <v>3045</v>
      </c>
      <c r="Q436" s="107">
        <v>-1.14E-2</v>
      </c>
      <c r="T436" s="110">
        <v>40786</v>
      </c>
      <c r="U436" s="28">
        <v>45.8</v>
      </c>
      <c r="V436">
        <v>45.99</v>
      </c>
      <c r="W436">
        <v>45.99</v>
      </c>
      <c r="X436">
        <v>45.8</v>
      </c>
      <c r="Y436" s="19">
        <v>-6.3E-3</v>
      </c>
      <c r="AB436" s="110">
        <f t="shared" si="90"/>
        <v>40809</v>
      </c>
      <c r="AC436" s="108">
        <f t="shared" si="88"/>
        <v>4867.75</v>
      </c>
      <c r="AD436" s="28">
        <f t="shared" si="89"/>
        <v>49.35</v>
      </c>
      <c r="AE436" s="28">
        <f t="shared" si="83"/>
        <v>98.637284701114481</v>
      </c>
      <c r="AF436" s="31">
        <f t="shared" si="84"/>
        <v>-6.8458584469344164E-3</v>
      </c>
      <c r="AJ436" s="110">
        <f t="shared" si="87"/>
        <v>40816</v>
      </c>
      <c r="AK436" s="31">
        <f t="shared" si="85"/>
        <v>-2.5000000000000001E-2</v>
      </c>
      <c r="AL436" s="115">
        <f t="shared" si="86"/>
        <v>-1.5300295526236352E-2</v>
      </c>
      <c r="AM436" s="100"/>
      <c r="BR436" s="18">
        <f t="shared" si="80"/>
        <v>40807</v>
      </c>
      <c r="BS436" s="6">
        <f t="shared" si="81"/>
        <v>-2.9399999999999999E-2</v>
      </c>
      <c r="BT436" s="6">
        <f t="shared" si="82"/>
        <v>-1.4E-3</v>
      </c>
    </row>
    <row r="437" spans="2:72" ht="14.45">
      <c r="B437" s="110">
        <v>40808</v>
      </c>
      <c r="C437" s="106">
        <v>1129.5999999999999</v>
      </c>
      <c r="D437" s="106">
        <v>1164.5</v>
      </c>
      <c r="E437" s="106">
        <v>1164.5</v>
      </c>
      <c r="F437" s="106">
        <v>1114.2</v>
      </c>
      <c r="G437" s="28"/>
      <c r="H437" s="107">
        <v>-3.1899999999999998E-2</v>
      </c>
      <c r="K437" s="110">
        <v>40812</v>
      </c>
      <c r="L437" s="106">
        <v>4835.3999999999996</v>
      </c>
      <c r="M437" s="106">
        <v>4878.6000000000004</v>
      </c>
      <c r="N437" s="106">
        <v>4879.8</v>
      </c>
      <c r="O437" s="106">
        <v>4758.8500000000004</v>
      </c>
      <c r="P437" s="28" t="s">
        <v>3046</v>
      </c>
      <c r="Q437" s="107">
        <v>-6.6E-3</v>
      </c>
      <c r="T437" s="110">
        <v>40787</v>
      </c>
      <c r="U437" s="28">
        <v>45.67</v>
      </c>
      <c r="V437">
        <v>45.75</v>
      </c>
      <c r="W437">
        <v>45.76</v>
      </c>
      <c r="X437">
        <v>45.67</v>
      </c>
      <c r="Y437" s="19">
        <v>-2.8E-3</v>
      </c>
      <c r="AB437" s="110">
        <f t="shared" si="90"/>
        <v>40812</v>
      </c>
      <c r="AC437" s="108">
        <f t="shared" si="88"/>
        <v>4835.3999999999996</v>
      </c>
      <c r="AD437" s="28">
        <f t="shared" si="89"/>
        <v>49.45</v>
      </c>
      <c r="AE437" s="28">
        <f t="shared" si="83"/>
        <v>97.783619817997959</v>
      </c>
      <c r="AF437" s="31">
        <f t="shared" si="84"/>
        <v>-8.6545862013867048E-3</v>
      </c>
      <c r="AJ437" s="110">
        <f t="shared" si="87"/>
        <v>40819</v>
      </c>
      <c r="AK437" s="31">
        <f t="shared" si="85"/>
        <v>-2.8500000000000001E-2</v>
      </c>
      <c r="AL437" s="115">
        <f t="shared" si="86"/>
        <v>-2.1659583603777843E-2</v>
      </c>
      <c r="AM437" s="100"/>
      <c r="BR437" s="18">
        <f t="shared" si="80"/>
        <v>40808</v>
      </c>
      <c r="BS437" s="6">
        <f t="shared" si="81"/>
        <v>-3.1899999999999998E-2</v>
      </c>
      <c r="BT437" s="6">
        <f t="shared" si="82"/>
        <v>-4.0800000000000003E-2</v>
      </c>
    </row>
    <row r="438" spans="2:72" ht="14.45">
      <c r="B438" s="110">
        <v>40809</v>
      </c>
      <c r="C438" s="106">
        <v>1136.4000000000001</v>
      </c>
      <c r="D438" s="106">
        <v>1128.8</v>
      </c>
      <c r="E438" s="106">
        <v>1141.7</v>
      </c>
      <c r="F438" s="106">
        <v>1121.4000000000001</v>
      </c>
      <c r="G438" s="28"/>
      <c r="H438" s="107">
        <v>6.0000000000000001E-3</v>
      </c>
      <c r="K438" s="110">
        <v>40813</v>
      </c>
      <c r="L438" s="106">
        <v>4971.25</v>
      </c>
      <c r="M438" s="106">
        <v>4905.1499999999996</v>
      </c>
      <c r="N438" s="106">
        <v>4982.95</v>
      </c>
      <c r="O438" s="106">
        <v>4905.1499999999996</v>
      </c>
      <c r="P438" s="28" t="s">
        <v>3047</v>
      </c>
      <c r="Q438" s="107">
        <v>2.81E-2</v>
      </c>
      <c r="T438" s="110">
        <v>40788</v>
      </c>
      <c r="U438" s="28">
        <v>45.784999999999997</v>
      </c>
      <c r="V438">
        <v>45.655000000000001</v>
      </c>
      <c r="W438">
        <v>45.994999999999997</v>
      </c>
      <c r="X438">
        <v>45.655000000000001</v>
      </c>
      <c r="Y438" s="19">
        <v>2.5000000000000001E-3</v>
      </c>
      <c r="AB438" s="110">
        <f t="shared" si="90"/>
        <v>40813</v>
      </c>
      <c r="AC438" s="108">
        <f t="shared" si="88"/>
        <v>4971.25</v>
      </c>
      <c r="AD438" s="28">
        <f t="shared" si="89"/>
        <v>48.914999999999999</v>
      </c>
      <c r="AE438" s="28">
        <f t="shared" si="83"/>
        <v>101.63037922927528</v>
      </c>
      <c r="AF438" s="31">
        <f t="shared" si="84"/>
        <v>3.9339507153009823E-2</v>
      </c>
      <c r="AJ438" s="110">
        <f t="shared" si="87"/>
        <v>40820</v>
      </c>
      <c r="AK438" s="31">
        <f t="shared" si="85"/>
        <v>2.2599999999999999E-2</v>
      </c>
      <c r="AL438" s="115">
        <f t="shared" si="86"/>
        <v>-2.0929603575464806E-2</v>
      </c>
      <c r="AM438" s="100"/>
      <c r="BR438" s="18">
        <f t="shared" si="80"/>
        <v>40809</v>
      </c>
      <c r="BS438" s="6">
        <f t="shared" si="81"/>
        <v>6.0000000000000001E-3</v>
      </c>
      <c r="BT438" s="6">
        <f t="shared" si="82"/>
        <v>-1.14E-2</v>
      </c>
    </row>
    <row r="439" spans="2:72" ht="14.45">
      <c r="B439" s="110">
        <v>40812</v>
      </c>
      <c r="C439" s="106">
        <v>1163</v>
      </c>
      <c r="D439" s="106">
        <v>1136.9000000000001</v>
      </c>
      <c r="E439" s="106">
        <v>1164.2</v>
      </c>
      <c r="F439" s="106">
        <v>1131.0999999999999</v>
      </c>
      <c r="G439" s="28"/>
      <c r="H439" s="107">
        <v>2.3400000000000001E-2</v>
      </c>
      <c r="K439" s="110">
        <v>40814</v>
      </c>
      <c r="L439" s="106">
        <v>4945.8999999999996</v>
      </c>
      <c r="M439" s="106">
        <v>5005.5</v>
      </c>
      <c r="N439" s="106">
        <v>5006.05</v>
      </c>
      <c r="O439" s="106">
        <v>4918.45</v>
      </c>
      <c r="P439" s="28" t="s">
        <v>3048</v>
      </c>
      <c r="Q439" s="107">
        <v>-5.1000000000000004E-3</v>
      </c>
      <c r="T439" s="110">
        <v>40791</v>
      </c>
      <c r="U439" s="28">
        <v>45.991999999999997</v>
      </c>
      <c r="V439">
        <v>45.755000000000003</v>
      </c>
      <c r="W439">
        <v>46.024999999999999</v>
      </c>
      <c r="X439">
        <v>45.655000000000001</v>
      </c>
      <c r="Y439" s="19">
        <v>4.4999999999999997E-3</v>
      </c>
      <c r="AB439" s="110">
        <f t="shared" si="90"/>
        <v>40814</v>
      </c>
      <c r="AC439" s="108">
        <f t="shared" si="88"/>
        <v>4945.8999999999996</v>
      </c>
      <c r="AD439" s="28">
        <f t="shared" si="89"/>
        <v>49.094999999999999</v>
      </c>
      <c r="AE439" s="28">
        <f t="shared" si="83"/>
        <v>100.74141969650677</v>
      </c>
      <c r="AF439" s="31">
        <f t="shared" si="84"/>
        <v>-8.7469862801854426E-3</v>
      </c>
      <c r="AJ439" s="110">
        <f t="shared" si="87"/>
        <v>40821</v>
      </c>
      <c r="AK439" s="31">
        <f t="shared" si="85"/>
        <v>1.78E-2</v>
      </c>
      <c r="AL439" s="115">
        <f t="shared" si="86"/>
        <v>-3.158483729874928E-3</v>
      </c>
      <c r="AM439" s="100"/>
      <c r="BR439" s="18">
        <f t="shared" si="80"/>
        <v>40812</v>
      </c>
      <c r="BS439" s="6">
        <f t="shared" si="81"/>
        <v>2.3400000000000001E-2</v>
      </c>
      <c r="BT439" s="6">
        <f t="shared" si="82"/>
        <v>-6.6E-3</v>
      </c>
    </row>
    <row r="440" spans="2:72" ht="14.45" hidden="1">
      <c r="B440" s="110">
        <v>40813</v>
      </c>
      <c r="C440" s="106">
        <v>1175.4000000000001</v>
      </c>
      <c r="D440" s="106">
        <v>1163.3</v>
      </c>
      <c r="E440" s="106">
        <v>1195.9000000000001</v>
      </c>
      <c r="F440" s="106">
        <v>1163.3</v>
      </c>
      <c r="G440" s="28"/>
      <c r="H440" s="107">
        <v>1.0699999999999999E-2</v>
      </c>
      <c r="K440" s="110">
        <v>40815</v>
      </c>
      <c r="L440" s="106">
        <v>5015.45</v>
      </c>
      <c r="M440" s="106">
        <v>4924.2</v>
      </c>
      <c r="N440" s="106">
        <v>5034.25</v>
      </c>
      <c r="O440" s="106">
        <v>4906</v>
      </c>
      <c r="P440" s="28" t="s">
        <v>3049</v>
      </c>
      <c r="Q440" s="107">
        <v>1.41E-2</v>
      </c>
      <c r="T440" s="110">
        <v>40792</v>
      </c>
      <c r="U440" s="28">
        <v>46.115000000000002</v>
      </c>
      <c r="V440">
        <v>45.895000000000003</v>
      </c>
      <c r="W440">
        <v>46.155000000000001</v>
      </c>
      <c r="X440">
        <v>45.814999999999998</v>
      </c>
      <c r="Y440" s="19">
        <v>2.7000000000000001E-3</v>
      </c>
      <c r="AB440" s="110">
        <f t="shared" si="90"/>
        <v>40815</v>
      </c>
      <c r="AC440" s="108">
        <f t="shared" si="88"/>
        <v>5015.45</v>
      </c>
      <c r="AD440" s="28">
        <f t="shared" si="89"/>
        <v>48.975000000000001</v>
      </c>
      <c r="AE440" s="28">
        <f t="shared" si="83"/>
        <v>102.40837161817252</v>
      </c>
      <c r="AF440" s="31">
        <f t="shared" si="84"/>
        <v>1.6546837702780204E-2</v>
      </c>
      <c r="AJ440" s="110" t="e">
        <f t="shared" si="87"/>
        <v>#N/A</v>
      </c>
      <c r="AK440" s="31">
        <f t="shared" si="85"/>
        <v>0</v>
      </c>
      <c r="AL440" s="115">
        <f t="shared" si="86"/>
        <v>0</v>
      </c>
      <c r="AM440" s="100"/>
      <c r="BR440" s="18">
        <f t="shared" si="80"/>
        <v>40813</v>
      </c>
      <c r="BS440" s="6">
        <f t="shared" si="81"/>
        <v>1.0699999999999999E-2</v>
      </c>
      <c r="BT440" s="6">
        <f t="shared" si="82"/>
        <v>2.81E-2</v>
      </c>
    </row>
    <row r="441" spans="2:72" ht="14.45">
      <c r="B441" s="110">
        <v>40814</v>
      </c>
      <c r="C441" s="106">
        <v>1151.0999999999999</v>
      </c>
      <c r="D441" s="106">
        <v>1175.4000000000001</v>
      </c>
      <c r="E441" s="106">
        <v>1184.7</v>
      </c>
      <c r="F441" s="106">
        <v>1150.4000000000001</v>
      </c>
      <c r="G441" s="28"/>
      <c r="H441" s="107">
        <v>-2.07E-2</v>
      </c>
      <c r="K441" s="110">
        <v>40816</v>
      </c>
      <c r="L441" s="106">
        <v>4943.25</v>
      </c>
      <c r="M441" s="106">
        <v>4990.1499999999996</v>
      </c>
      <c r="N441" s="106">
        <v>5025.55</v>
      </c>
      <c r="O441" s="106">
        <v>4924.3</v>
      </c>
      <c r="P441" s="28" t="s">
        <v>3050</v>
      </c>
      <c r="Q441" s="107">
        <v>-1.44E-2</v>
      </c>
      <c r="T441" s="110">
        <v>40793</v>
      </c>
      <c r="U441" s="28">
        <v>46.164999999999999</v>
      </c>
      <c r="V441">
        <v>46.005000000000003</v>
      </c>
      <c r="W441">
        <v>46.19</v>
      </c>
      <c r="X441">
        <v>45.905000000000001</v>
      </c>
      <c r="Y441" s="19">
        <v>1.1000000000000001E-3</v>
      </c>
      <c r="AB441" s="110">
        <f t="shared" si="90"/>
        <v>40816</v>
      </c>
      <c r="AC441" s="108">
        <f t="shared" si="88"/>
        <v>4943.25</v>
      </c>
      <c r="AD441" s="28">
        <f t="shared" si="89"/>
        <v>49.02</v>
      </c>
      <c r="AE441" s="28">
        <f t="shared" si="83"/>
        <v>100.84149326805385</v>
      </c>
      <c r="AF441" s="31">
        <f t="shared" si="84"/>
        <v>-1.5300295526236352E-2</v>
      </c>
      <c r="AJ441" s="110">
        <f t="shared" si="87"/>
        <v>40823</v>
      </c>
      <c r="AK441" s="31">
        <f t="shared" si="85"/>
        <v>-8.2000000000000007E-3</v>
      </c>
      <c r="AL441" s="115">
        <f t="shared" si="86"/>
        <v>3.5180013968187263E-2</v>
      </c>
      <c r="AM441" s="100"/>
      <c r="BR441" s="18">
        <f t="shared" si="80"/>
        <v>40814</v>
      </c>
      <c r="BS441" s="6">
        <f t="shared" si="81"/>
        <v>-2.07E-2</v>
      </c>
      <c r="BT441" s="6">
        <f t="shared" si="82"/>
        <v>-5.1000000000000004E-3</v>
      </c>
    </row>
    <row r="442" spans="2:72" ht="14.45">
      <c r="B442" s="110">
        <v>40815</v>
      </c>
      <c r="C442" s="106">
        <v>1160.4000000000001</v>
      </c>
      <c r="D442" s="106">
        <v>1151.7</v>
      </c>
      <c r="E442" s="106">
        <v>1175.9000000000001</v>
      </c>
      <c r="F442" s="106">
        <v>1139.9000000000001</v>
      </c>
      <c r="G442" s="28"/>
      <c r="H442" s="107">
        <v>8.0999999999999996E-3</v>
      </c>
      <c r="K442" s="110">
        <v>40819</v>
      </c>
      <c r="L442" s="106">
        <v>4849.5</v>
      </c>
      <c r="M442" s="106">
        <v>4874.3999999999996</v>
      </c>
      <c r="N442" s="106">
        <v>4879.1499999999996</v>
      </c>
      <c r="O442" s="106">
        <v>4823.8999999999996</v>
      </c>
      <c r="P442" s="28" t="s">
        <v>3051</v>
      </c>
      <c r="Q442" s="107">
        <v>-1.9E-2</v>
      </c>
      <c r="T442" s="110">
        <v>40794</v>
      </c>
      <c r="U442" s="28">
        <v>46.19</v>
      </c>
      <c r="V442">
        <v>46.055</v>
      </c>
      <c r="W442">
        <v>46.274999999999999</v>
      </c>
      <c r="X442">
        <v>45.945</v>
      </c>
      <c r="Y442" s="19">
        <v>5.0000000000000001E-4</v>
      </c>
      <c r="AB442" s="110">
        <f t="shared" si="90"/>
        <v>40819</v>
      </c>
      <c r="AC442" s="108">
        <f t="shared" si="88"/>
        <v>4849.5</v>
      </c>
      <c r="AD442" s="28">
        <f t="shared" si="89"/>
        <v>49.155000000000001</v>
      </c>
      <c r="AE442" s="28">
        <f t="shared" si="83"/>
        <v>98.657308513884644</v>
      </c>
      <c r="AF442" s="31">
        <f t="shared" si="84"/>
        <v>-2.1659583603777843E-2</v>
      </c>
      <c r="AJ442" s="110">
        <f t="shared" si="87"/>
        <v>40826</v>
      </c>
      <c r="AK442" s="31">
        <f t="shared" si="85"/>
        <v>3.4099999999999998E-2</v>
      </c>
      <c r="AL442" s="115">
        <f t="shared" si="86"/>
        <v>2.0081415647756895E-2</v>
      </c>
      <c r="AM442" s="100"/>
      <c r="BR442" s="18">
        <f t="shared" si="80"/>
        <v>40815</v>
      </c>
      <c r="BS442" s="6">
        <f t="shared" si="81"/>
        <v>8.0999999999999996E-3</v>
      </c>
      <c r="BT442" s="6">
        <f t="shared" si="82"/>
        <v>1.41E-2</v>
      </c>
    </row>
    <row r="443" spans="2:72" ht="14.45">
      <c r="B443" s="110">
        <v>40816</v>
      </c>
      <c r="C443" s="106">
        <v>1131.4000000000001</v>
      </c>
      <c r="D443" s="106">
        <v>1159.9000000000001</v>
      </c>
      <c r="E443" s="106">
        <v>1159.9000000000001</v>
      </c>
      <c r="F443" s="106">
        <v>1131.3</v>
      </c>
      <c r="G443" s="28"/>
      <c r="H443" s="107">
        <v>-2.5000000000000001E-2</v>
      </c>
      <c r="K443" s="110">
        <v>40820</v>
      </c>
      <c r="L443" s="106">
        <v>4772.1499999999996</v>
      </c>
      <c r="M443" s="106">
        <v>4823.5</v>
      </c>
      <c r="N443" s="106">
        <v>4869.75</v>
      </c>
      <c r="O443" s="106">
        <v>4728.3</v>
      </c>
      <c r="P443" s="28" t="s">
        <v>3052</v>
      </c>
      <c r="Q443" s="107">
        <v>-1.6E-2</v>
      </c>
      <c r="T443" s="110">
        <v>40795</v>
      </c>
      <c r="U443" s="28">
        <v>46.49</v>
      </c>
      <c r="V443">
        <v>46.104999999999997</v>
      </c>
      <c r="W443">
        <v>46.67</v>
      </c>
      <c r="X443">
        <v>46.06</v>
      </c>
      <c r="Y443" s="19">
        <v>6.4999999999999997E-3</v>
      </c>
      <c r="AB443" s="110">
        <f t="shared" si="90"/>
        <v>40820</v>
      </c>
      <c r="AC443" s="108">
        <f t="shared" si="88"/>
        <v>4772.1499999999996</v>
      </c>
      <c r="AD443" s="28">
        <f t="shared" si="89"/>
        <v>49.405000000000001</v>
      </c>
      <c r="AE443" s="28">
        <f t="shared" si="83"/>
        <v>96.592450156866704</v>
      </c>
      <c r="AF443" s="31">
        <f t="shared" si="84"/>
        <v>-2.0929603575464806E-2</v>
      </c>
      <c r="AJ443" s="110">
        <f t="shared" si="87"/>
        <v>40827</v>
      </c>
      <c r="AK443" s="31">
        <f t="shared" si="85"/>
        <v>5.0000000000000001E-4</v>
      </c>
      <c r="AL443" s="115">
        <f t="shared" si="86"/>
        <v>-8.4441511639071765E-3</v>
      </c>
      <c r="AM443" s="100"/>
      <c r="BR443" s="18">
        <f t="shared" si="80"/>
        <v>40816</v>
      </c>
      <c r="BS443" s="6">
        <f t="shared" si="81"/>
        <v>-2.5000000000000001E-2</v>
      </c>
      <c r="BT443" s="6">
        <f t="shared" si="82"/>
        <v>-1.44E-2</v>
      </c>
    </row>
    <row r="444" spans="2:72" ht="14.45">
      <c r="B444" s="110">
        <v>40819</v>
      </c>
      <c r="C444" s="106">
        <v>1099.2</v>
      </c>
      <c r="D444" s="106">
        <v>1131.2</v>
      </c>
      <c r="E444" s="106">
        <v>1139</v>
      </c>
      <c r="F444" s="106">
        <v>1098.9000000000001</v>
      </c>
      <c r="G444" s="28"/>
      <c r="H444" s="107">
        <v>-2.8500000000000001E-2</v>
      </c>
      <c r="K444" s="110">
        <v>40821</v>
      </c>
      <c r="L444" s="106">
        <v>4751.3</v>
      </c>
      <c r="M444" s="106">
        <v>4791.3</v>
      </c>
      <c r="N444" s="106">
        <v>4827.8</v>
      </c>
      <c r="O444" s="106">
        <v>4741</v>
      </c>
      <c r="P444" s="28" t="s">
        <v>3053</v>
      </c>
      <c r="Q444" s="107">
        <v>-4.4000000000000003E-3</v>
      </c>
      <c r="T444" s="110">
        <v>40798</v>
      </c>
      <c r="U444" s="28">
        <v>47.225000000000001</v>
      </c>
      <c r="V444">
        <v>46.445</v>
      </c>
      <c r="W444">
        <v>47.234999999999999</v>
      </c>
      <c r="X444">
        <v>46.344999999999999</v>
      </c>
      <c r="Y444" s="19">
        <v>1.5800000000000002E-2</v>
      </c>
      <c r="AB444" s="110">
        <f t="shared" si="90"/>
        <v>40821</v>
      </c>
      <c r="AC444" s="108">
        <f t="shared" si="88"/>
        <v>4751.3</v>
      </c>
      <c r="AD444" s="28">
        <f t="shared" si="89"/>
        <v>49.344999999999999</v>
      </c>
      <c r="AE444" s="28">
        <f t="shared" si="83"/>
        <v>96.28736447461749</v>
      </c>
      <c r="AF444" s="31">
        <f t="shared" si="84"/>
        <v>-3.158483729874928E-3</v>
      </c>
      <c r="AJ444" s="110">
        <f t="shared" si="87"/>
        <v>40828</v>
      </c>
      <c r="AK444" s="31">
        <f t="shared" si="85"/>
        <v>9.7999999999999997E-3</v>
      </c>
      <c r="AL444" s="115">
        <f t="shared" si="86"/>
        <v>3.3201030098622963E-2</v>
      </c>
      <c r="AM444" s="100"/>
      <c r="BR444" s="18">
        <f t="shared" si="80"/>
        <v>40819</v>
      </c>
      <c r="BS444" s="6">
        <f t="shared" si="81"/>
        <v>-2.8500000000000001E-2</v>
      </c>
      <c r="BT444" s="6">
        <f t="shared" si="82"/>
        <v>-1.9E-2</v>
      </c>
    </row>
    <row r="445" spans="2:72" ht="14.45">
      <c r="B445" s="110">
        <v>40820</v>
      </c>
      <c r="C445" s="106">
        <v>1124</v>
      </c>
      <c r="D445" s="106">
        <v>1097.4000000000001</v>
      </c>
      <c r="E445" s="106">
        <v>1125.0999999999999</v>
      </c>
      <c r="F445" s="106">
        <v>1074.8</v>
      </c>
      <c r="G445" s="28"/>
      <c r="H445" s="107">
        <v>2.2599999999999999E-2</v>
      </c>
      <c r="K445" s="110">
        <v>40823</v>
      </c>
      <c r="L445" s="106">
        <v>4888.05</v>
      </c>
      <c r="M445" s="106">
        <v>4883.6499999999996</v>
      </c>
      <c r="N445" s="106">
        <v>4922.6000000000004</v>
      </c>
      <c r="O445" s="106">
        <v>4861.2</v>
      </c>
      <c r="P445" s="28" t="s">
        <v>3054</v>
      </c>
      <c r="Q445" s="107">
        <v>2.8799999999999999E-2</v>
      </c>
      <c r="T445" s="110">
        <v>40799</v>
      </c>
      <c r="U445" s="28">
        <v>47.594999999999999</v>
      </c>
      <c r="V445">
        <v>47.134999999999998</v>
      </c>
      <c r="W445">
        <v>47.66</v>
      </c>
      <c r="X445">
        <v>46.965000000000003</v>
      </c>
      <c r="Y445" s="19">
        <v>7.7999999999999996E-3</v>
      </c>
      <c r="AB445" s="110">
        <f t="shared" si="90"/>
        <v>40823</v>
      </c>
      <c r="AC445" s="108">
        <f t="shared" si="88"/>
        <v>4888.05</v>
      </c>
      <c r="AD445" s="28">
        <f t="shared" si="89"/>
        <v>49.04</v>
      </c>
      <c r="AE445" s="28">
        <f t="shared" si="83"/>
        <v>99.674755301794463</v>
      </c>
      <c r="AF445" s="31">
        <f t="shared" si="84"/>
        <v>3.5180013968187263E-2</v>
      </c>
      <c r="AJ445" s="110">
        <f t="shared" si="87"/>
        <v>40829</v>
      </c>
      <c r="AK445" s="31">
        <f t="shared" si="85"/>
        <v>-2.8999999999999998E-3</v>
      </c>
      <c r="AL445" s="115">
        <f t="shared" si="86"/>
        <v>-7.6719228855043342E-3</v>
      </c>
      <c r="AM445" s="100"/>
      <c r="BR445" s="18">
        <f t="shared" si="80"/>
        <v>40820</v>
      </c>
      <c r="BS445" s="6">
        <f t="shared" si="81"/>
        <v>2.2599999999999999E-2</v>
      </c>
      <c r="BT445" s="6">
        <f t="shared" si="82"/>
        <v>-1.6E-2</v>
      </c>
    </row>
    <row r="446" spans="2:72" ht="14.45">
      <c r="B446" s="110">
        <v>40821</v>
      </c>
      <c r="C446" s="106">
        <v>1144</v>
      </c>
      <c r="D446" s="106">
        <v>1124</v>
      </c>
      <c r="E446" s="106">
        <v>1146.0999999999999</v>
      </c>
      <c r="F446" s="106">
        <v>1115.7</v>
      </c>
      <c r="G446" s="28"/>
      <c r="H446" s="107">
        <v>1.78E-2</v>
      </c>
      <c r="K446" s="110">
        <v>40826</v>
      </c>
      <c r="L446" s="106">
        <v>4979.6000000000004</v>
      </c>
      <c r="M446" s="106">
        <v>4886.8500000000004</v>
      </c>
      <c r="N446" s="106">
        <v>4991.1499999999996</v>
      </c>
      <c r="O446" s="106">
        <v>4882.05</v>
      </c>
      <c r="P446" s="28" t="s">
        <v>3055</v>
      </c>
      <c r="Q446" s="107">
        <v>1.8700000000000001E-2</v>
      </c>
      <c r="T446" s="110">
        <v>40800</v>
      </c>
      <c r="U446" s="28">
        <v>47.645000000000003</v>
      </c>
      <c r="V446">
        <v>47.484999999999999</v>
      </c>
      <c r="W446">
        <v>48.005000000000003</v>
      </c>
      <c r="X446">
        <v>47.365000000000002</v>
      </c>
      <c r="Y446" s="19">
        <v>1.1000000000000001E-3</v>
      </c>
      <c r="AB446" s="110">
        <f t="shared" si="90"/>
        <v>40826</v>
      </c>
      <c r="AC446" s="108">
        <f t="shared" si="88"/>
        <v>4979.6000000000004</v>
      </c>
      <c r="AD446" s="28">
        <f t="shared" si="89"/>
        <v>48.975000000000001</v>
      </c>
      <c r="AE446" s="28">
        <f t="shared" si="83"/>
        <v>101.67636549259826</v>
      </c>
      <c r="AF446" s="31">
        <f t="shared" si="84"/>
        <v>2.0081415647756895E-2</v>
      </c>
      <c r="AJ446" s="110">
        <f t="shared" si="87"/>
        <v>40830</v>
      </c>
      <c r="AK446" s="31">
        <f t="shared" si="85"/>
        <v>1.7399999999999999E-2</v>
      </c>
      <c r="AL446" s="115">
        <f t="shared" si="86"/>
        <v>1.2887993669291165E-2</v>
      </c>
      <c r="AM446" s="100"/>
      <c r="BR446" s="18">
        <f t="shared" si="80"/>
        <v>40821</v>
      </c>
      <c r="BS446" s="6">
        <f t="shared" si="81"/>
        <v>1.78E-2</v>
      </c>
      <c r="BT446" s="6">
        <f t="shared" si="82"/>
        <v>-4.4000000000000003E-3</v>
      </c>
    </row>
    <row r="447" spans="2:72" ht="14.45">
      <c r="B447" s="110">
        <v>40822</v>
      </c>
      <c r="C447" s="106">
        <v>1165</v>
      </c>
      <c r="D447" s="106">
        <v>1144.0999999999999</v>
      </c>
      <c r="E447" s="106">
        <v>1165.5</v>
      </c>
      <c r="F447" s="106">
        <v>1135</v>
      </c>
      <c r="G447" s="28"/>
      <c r="H447" s="107">
        <v>1.84E-2</v>
      </c>
      <c r="K447" s="110">
        <v>40827</v>
      </c>
      <c r="L447" s="106">
        <v>4974.3500000000004</v>
      </c>
      <c r="M447" s="106">
        <v>5019.8999999999996</v>
      </c>
      <c r="N447" s="106">
        <v>5045.1000000000004</v>
      </c>
      <c r="O447" s="106">
        <v>4964</v>
      </c>
      <c r="P447" s="28" t="s">
        <v>3056</v>
      </c>
      <c r="Q447" s="107">
        <v>-1.1000000000000001E-3</v>
      </c>
      <c r="T447" s="110">
        <v>40801</v>
      </c>
      <c r="U447" s="28">
        <v>47.57</v>
      </c>
      <c r="V447">
        <v>47.55</v>
      </c>
      <c r="W447">
        <v>47.927</v>
      </c>
      <c r="X447">
        <v>47.45</v>
      </c>
      <c r="Y447" s="19">
        <v>-1.6000000000000001E-3</v>
      </c>
      <c r="AB447" s="110">
        <f t="shared" si="90"/>
        <v>40827</v>
      </c>
      <c r="AC447" s="108">
        <f t="shared" si="88"/>
        <v>4974.3500000000004</v>
      </c>
      <c r="AD447" s="28">
        <f t="shared" si="89"/>
        <v>49.34</v>
      </c>
      <c r="AE447" s="28">
        <f t="shared" si="83"/>
        <v>100.81779489258209</v>
      </c>
      <c r="AF447" s="31">
        <f t="shared" si="84"/>
        <v>-8.4441511639071765E-3</v>
      </c>
      <c r="AJ447" s="110">
        <f t="shared" si="87"/>
        <v>40833</v>
      </c>
      <c r="AK447" s="31">
        <f t="shared" si="85"/>
        <v>-1.9400000000000001E-2</v>
      </c>
      <c r="AL447" s="115">
        <f t="shared" si="86"/>
        <v>-1.4134488812398427E-3</v>
      </c>
      <c r="AM447" s="100"/>
      <c r="BR447" s="18" t="e">
        <f t="shared" si="80"/>
        <v>#N/A</v>
      </c>
      <c r="BS447" s="6">
        <f t="shared" si="81"/>
        <v>0</v>
      </c>
      <c r="BT447" s="6">
        <f t="shared" si="82"/>
        <v>0</v>
      </c>
    </row>
    <row r="448" spans="2:72" ht="14.45">
      <c r="B448" s="110">
        <v>40823</v>
      </c>
      <c r="C448" s="106">
        <v>1155.5</v>
      </c>
      <c r="D448" s="106">
        <v>1165</v>
      </c>
      <c r="E448" s="106">
        <v>1171.4000000000001</v>
      </c>
      <c r="F448" s="106">
        <v>1150.3</v>
      </c>
      <c r="G448" s="28"/>
      <c r="H448" s="107">
        <v>-8.2000000000000007E-3</v>
      </c>
      <c r="K448" s="110">
        <v>40828</v>
      </c>
      <c r="L448" s="106">
        <v>5099.3999999999996</v>
      </c>
      <c r="M448" s="106">
        <v>5011.2</v>
      </c>
      <c r="N448" s="106">
        <v>5109.8</v>
      </c>
      <c r="O448" s="106">
        <v>4997.6499999999996</v>
      </c>
      <c r="P448" s="28" t="s">
        <v>3057</v>
      </c>
      <c r="Q448" s="107">
        <v>2.5100000000000001E-2</v>
      </c>
      <c r="T448" s="110">
        <v>40802</v>
      </c>
      <c r="U448" s="28">
        <v>47.33</v>
      </c>
      <c r="V448">
        <v>47.47</v>
      </c>
      <c r="W448">
        <v>47.524999999999999</v>
      </c>
      <c r="X448">
        <v>47.17</v>
      </c>
      <c r="Y448" s="19">
        <v>-5.0000000000000001E-3</v>
      </c>
      <c r="AB448" s="110">
        <f t="shared" si="90"/>
        <v>40828</v>
      </c>
      <c r="AC448" s="108">
        <f t="shared" si="88"/>
        <v>5099.3999999999996</v>
      </c>
      <c r="AD448" s="28">
        <f t="shared" si="89"/>
        <v>48.954999999999998</v>
      </c>
      <c r="AE448" s="28">
        <f t="shared" si="83"/>
        <v>104.16504953528751</v>
      </c>
      <c r="AF448" s="31">
        <f t="shared" si="84"/>
        <v>3.3201030098622963E-2</v>
      </c>
      <c r="AJ448" s="110">
        <f t="shared" si="87"/>
        <v>40834</v>
      </c>
      <c r="AK448" s="31">
        <f t="shared" si="85"/>
        <v>2.0400000000000001E-2</v>
      </c>
      <c r="AL448" s="115">
        <f t="shared" si="86"/>
        <v>-2.2565311021187417E-2</v>
      </c>
      <c r="AM448" s="100"/>
      <c r="BR448" s="18">
        <f t="shared" si="80"/>
        <v>40823</v>
      </c>
      <c r="BS448" s="6">
        <f t="shared" si="81"/>
        <v>-8.2000000000000007E-3</v>
      </c>
      <c r="BT448" s="6">
        <f t="shared" si="82"/>
        <v>2.8799999999999999E-2</v>
      </c>
    </row>
    <row r="449" spans="2:72" ht="14.45">
      <c r="B449" s="110">
        <v>40826</v>
      </c>
      <c r="C449" s="106">
        <v>1194.9000000000001</v>
      </c>
      <c r="D449" s="106">
        <v>1158.2</v>
      </c>
      <c r="E449" s="106">
        <v>1194.9000000000001</v>
      </c>
      <c r="F449" s="106">
        <v>1158.2</v>
      </c>
      <c r="G449" s="28"/>
      <c r="H449" s="107">
        <v>3.4099999999999998E-2</v>
      </c>
      <c r="K449" s="110">
        <v>40829</v>
      </c>
      <c r="L449" s="106">
        <v>5077.8500000000004</v>
      </c>
      <c r="M449" s="106">
        <v>5130.8</v>
      </c>
      <c r="N449" s="106">
        <v>5136.95</v>
      </c>
      <c r="O449" s="106">
        <v>5067.6499999999996</v>
      </c>
      <c r="P449" s="28" t="s">
        <v>3058</v>
      </c>
      <c r="Q449" s="107">
        <v>-4.1999999999999997E-3</v>
      </c>
      <c r="T449" s="110">
        <v>40805</v>
      </c>
      <c r="U449" s="28">
        <v>47.81</v>
      </c>
      <c r="V449">
        <v>47.33</v>
      </c>
      <c r="W449">
        <v>47.844999999999999</v>
      </c>
      <c r="X449">
        <v>47.25</v>
      </c>
      <c r="Y449" s="19">
        <v>1.01E-2</v>
      </c>
      <c r="AB449" s="110">
        <f t="shared" si="90"/>
        <v>40829</v>
      </c>
      <c r="AC449" s="108">
        <f t="shared" si="88"/>
        <v>5077.8500000000004</v>
      </c>
      <c r="AD449" s="28">
        <f t="shared" si="89"/>
        <v>49.125</v>
      </c>
      <c r="AE449" s="28">
        <f t="shared" si="83"/>
        <v>103.36590330788805</v>
      </c>
      <c r="AF449" s="31">
        <f t="shared" si="84"/>
        <v>-7.6719228855043342E-3</v>
      </c>
      <c r="AJ449" s="110">
        <f t="shared" si="87"/>
        <v>40835</v>
      </c>
      <c r="AK449" s="31">
        <f t="shared" si="85"/>
        <v>-1.26E-2</v>
      </c>
      <c r="AL449" s="115">
        <f t="shared" si="86"/>
        <v>2.2980208444800754E-2</v>
      </c>
      <c r="AM449" s="100"/>
      <c r="BR449" s="18">
        <f t="shared" si="80"/>
        <v>40826</v>
      </c>
      <c r="BS449" s="6">
        <f t="shared" si="81"/>
        <v>3.4099999999999998E-2</v>
      </c>
      <c r="BT449" s="6">
        <f t="shared" si="82"/>
        <v>1.8700000000000001E-2</v>
      </c>
    </row>
    <row r="450" spans="2:72" ht="14.45">
      <c r="B450" s="110">
        <v>40827</v>
      </c>
      <c r="C450" s="106">
        <v>1195.5</v>
      </c>
      <c r="D450" s="106">
        <v>1194.5999999999999</v>
      </c>
      <c r="E450" s="106">
        <v>1199.2</v>
      </c>
      <c r="F450" s="106">
        <v>1187.3</v>
      </c>
      <c r="G450" s="28"/>
      <c r="H450" s="107">
        <v>5.0000000000000001E-4</v>
      </c>
      <c r="K450" s="110">
        <v>40830</v>
      </c>
      <c r="L450" s="106">
        <v>5132.3</v>
      </c>
      <c r="M450" s="106">
        <v>5057.3500000000004</v>
      </c>
      <c r="N450" s="106">
        <v>5141.3999999999996</v>
      </c>
      <c r="O450" s="106">
        <v>5056.6000000000004</v>
      </c>
      <c r="P450" s="28" t="s">
        <v>3059</v>
      </c>
      <c r="Q450" s="107">
        <v>1.0699999999999999E-2</v>
      </c>
      <c r="T450" s="110">
        <v>40806</v>
      </c>
      <c r="U450" s="28">
        <v>48.055</v>
      </c>
      <c r="V450">
        <v>47.685000000000002</v>
      </c>
      <c r="W450">
        <v>48.247999999999998</v>
      </c>
      <c r="X450">
        <v>47.645000000000003</v>
      </c>
      <c r="Y450" s="19">
        <v>5.1000000000000004E-3</v>
      </c>
      <c r="AB450" s="110">
        <f t="shared" si="90"/>
        <v>40830</v>
      </c>
      <c r="AC450" s="108">
        <f t="shared" si="88"/>
        <v>5132.3</v>
      </c>
      <c r="AD450" s="28">
        <f t="shared" si="89"/>
        <v>49.02</v>
      </c>
      <c r="AE450" s="28">
        <f t="shared" si="83"/>
        <v>104.69808241534068</v>
      </c>
      <c r="AF450" s="31">
        <f t="shared" si="84"/>
        <v>1.2887993669291165E-2</v>
      </c>
      <c r="AJ450" s="110">
        <f t="shared" si="87"/>
        <v>40836</v>
      </c>
      <c r="AK450" s="31">
        <f t="shared" si="85"/>
        <v>4.4999999999999997E-3</v>
      </c>
      <c r="AL450" s="115">
        <f t="shared" si="86"/>
        <v>-2.2064836360995321E-2</v>
      </c>
      <c r="AM450" s="100"/>
      <c r="BR450" s="18">
        <f t="shared" si="80"/>
        <v>40827</v>
      </c>
      <c r="BS450" s="6">
        <f t="shared" si="81"/>
        <v>5.0000000000000001E-4</v>
      </c>
      <c r="BT450" s="6">
        <f t="shared" si="82"/>
        <v>-1.1000000000000001E-3</v>
      </c>
    </row>
    <row r="451" spans="2:72" ht="14.45">
      <c r="B451" s="110">
        <v>40828</v>
      </c>
      <c r="C451" s="106">
        <v>1207.2</v>
      </c>
      <c r="D451" s="106">
        <v>1196.2</v>
      </c>
      <c r="E451" s="106">
        <v>1220.2</v>
      </c>
      <c r="F451" s="106">
        <v>1196.2</v>
      </c>
      <c r="G451" s="28"/>
      <c r="H451" s="107">
        <v>9.7999999999999997E-3</v>
      </c>
      <c r="K451" s="110">
        <v>40833</v>
      </c>
      <c r="L451" s="106">
        <v>5118.25</v>
      </c>
      <c r="M451" s="106">
        <v>5156.2</v>
      </c>
      <c r="N451" s="106">
        <v>5160.2</v>
      </c>
      <c r="O451" s="106">
        <v>5084.5</v>
      </c>
      <c r="P451" s="28" t="s">
        <v>2813</v>
      </c>
      <c r="Q451" s="107">
        <v>-2.7000000000000001E-3</v>
      </c>
      <c r="T451" s="110">
        <v>40807</v>
      </c>
      <c r="U451" s="28">
        <v>48.33</v>
      </c>
      <c r="V451">
        <v>47.97</v>
      </c>
      <c r="W451">
        <v>48.4</v>
      </c>
      <c r="X451">
        <v>47.84</v>
      </c>
      <c r="Y451" s="19">
        <v>5.7000000000000002E-3</v>
      </c>
      <c r="AB451" s="110">
        <f t="shared" si="90"/>
        <v>40833</v>
      </c>
      <c r="AC451" s="108">
        <f t="shared" si="88"/>
        <v>5118.25</v>
      </c>
      <c r="AD451" s="28">
        <f t="shared" si="89"/>
        <v>48.954999999999998</v>
      </c>
      <c r="AE451" s="28">
        <f t="shared" si="83"/>
        <v>104.55009702788276</v>
      </c>
      <c r="AF451" s="31">
        <f t="shared" si="84"/>
        <v>-1.4134488812398427E-3</v>
      </c>
      <c r="AJ451" s="110">
        <f t="shared" si="87"/>
        <v>40837</v>
      </c>
      <c r="AK451" s="31">
        <f t="shared" si="85"/>
        <v>1.8800000000000001E-2</v>
      </c>
      <c r="AL451" s="115">
        <f t="shared" si="86"/>
        <v>-9.0940562609684861E-3</v>
      </c>
      <c r="AM451" s="100"/>
      <c r="BR451" s="18">
        <f t="shared" ref="BR451:BR514" si="91">VLOOKUP(B451,K:Q,1,FALSE)</f>
        <v>40828</v>
      </c>
      <c r="BS451" s="6">
        <f t="shared" ref="BS451:BS514" si="92">IFERROR(VLOOKUP(BR451,B:H,7,FALSE),0)</f>
        <v>9.7999999999999997E-3</v>
      </c>
      <c r="BT451" s="6">
        <f t="shared" ref="BT451:BT514" si="93">IFERROR(VLOOKUP(BR451,K:Q,7,FALSE),0)</f>
        <v>2.5100000000000001E-2</v>
      </c>
    </row>
    <row r="452" spans="2:72" ht="14.45">
      <c r="B452" s="110">
        <v>40829</v>
      </c>
      <c r="C452" s="106">
        <v>1203.7</v>
      </c>
      <c r="D452" s="106">
        <v>1207</v>
      </c>
      <c r="E452" s="106">
        <v>1207.5</v>
      </c>
      <c r="F452" s="106">
        <v>1190.5999999999999</v>
      </c>
      <c r="G452" s="28"/>
      <c r="H452" s="107">
        <v>-2.8999999999999998E-3</v>
      </c>
      <c r="K452" s="110">
        <v>40834</v>
      </c>
      <c r="L452" s="106">
        <v>5037.5</v>
      </c>
      <c r="M452" s="106">
        <v>5049.45</v>
      </c>
      <c r="N452" s="106">
        <v>5057.5</v>
      </c>
      <c r="O452" s="106">
        <v>5011.05</v>
      </c>
      <c r="P452" s="28" t="s">
        <v>3060</v>
      </c>
      <c r="Q452" s="107">
        <v>-1.5800000000000002E-2</v>
      </c>
      <c r="T452" s="110">
        <v>40808</v>
      </c>
      <c r="U452" s="28">
        <v>49.575000000000003</v>
      </c>
      <c r="V452">
        <v>48.255000000000003</v>
      </c>
      <c r="W452">
        <v>49.585000000000001</v>
      </c>
      <c r="X452">
        <v>48.174999999999997</v>
      </c>
      <c r="Y452" s="19">
        <v>2.58E-2</v>
      </c>
      <c r="AB452" s="110">
        <f t="shared" si="90"/>
        <v>40834</v>
      </c>
      <c r="AC452" s="108">
        <f t="shared" si="88"/>
        <v>5037.5</v>
      </c>
      <c r="AD452" s="28">
        <f t="shared" si="89"/>
        <v>49.295000000000002</v>
      </c>
      <c r="AE452" s="28">
        <f t="shared" ref="AE452:AE515" si="94">AC452/AD452</f>
        <v>102.19089157115326</v>
      </c>
      <c r="AF452" s="31">
        <f t="shared" si="84"/>
        <v>-2.2565311021187417E-2</v>
      </c>
      <c r="AJ452" s="110">
        <f t="shared" si="87"/>
        <v>40840</v>
      </c>
      <c r="AK452" s="31">
        <f t="shared" si="85"/>
        <v>1.29E-2</v>
      </c>
      <c r="AL452" s="115">
        <f t="shared" si="86"/>
        <v>1.0090818413959202E-2</v>
      </c>
      <c r="AM452" s="100"/>
      <c r="BR452" s="18">
        <f t="shared" si="91"/>
        <v>40829</v>
      </c>
      <c r="BS452" s="6">
        <f t="shared" si="92"/>
        <v>-2.8999999999999998E-3</v>
      </c>
      <c r="BT452" s="6">
        <f t="shared" si="93"/>
        <v>-4.1999999999999997E-3</v>
      </c>
    </row>
    <row r="453" spans="2:72" ht="14.45">
      <c r="B453" s="110">
        <v>40830</v>
      </c>
      <c r="C453" s="106">
        <v>1224.5999999999999</v>
      </c>
      <c r="D453" s="106">
        <v>1205.7</v>
      </c>
      <c r="E453" s="106">
        <v>1224.5999999999999</v>
      </c>
      <c r="F453" s="106">
        <v>1205.7</v>
      </c>
      <c r="G453" s="28"/>
      <c r="H453" s="107">
        <v>1.7399999999999999E-2</v>
      </c>
      <c r="K453" s="110">
        <v>40835</v>
      </c>
      <c r="L453" s="106">
        <v>5139.1499999999996</v>
      </c>
      <c r="M453" s="106">
        <v>5080.45</v>
      </c>
      <c r="N453" s="106">
        <v>5148.05</v>
      </c>
      <c r="O453" s="106">
        <v>5075.3</v>
      </c>
      <c r="P453" s="28" t="s">
        <v>3061</v>
      </c>
      <c r="Q453" s="107">
        <v>2.0199999999999999E-2</v>
      </c>
      <c r="T453" s="110">
        <v>40809</v>
      </c>
      <c r="U453" s="28">
        <v>49.35</v>
      </c>
      <c r="V453">
        <v>49.65</v>
      </c>
      <c r="W453">
        <v>49.895000000000003</v>
      </c>
      <c r="X453">
        <v>49.045000000000002</v>
      </c>
      <c r="Y453" s="19">
        <v>-4.4999999999999997E-3</v>
      </c>
      <c r="AB453" s="110">
        <f t="shared" si="90"/>
        <v>40835</v>
      </c>
      <c r="AC453" s="108">
        <f t="shared" si="88"/>
        <v>5139.1499999999996</v>
      </c>
      <c r="AD453" s="28">
        <f t="shared" si="89"/>
        <v>49.16</v>
      </c>
      <c r="AE453" s="28">
        <f t="shared" si="94"/>
        <v>104.53925956061839</v>
      </c>
      <c r="AF453" s="31">
        <f t="shared" ref="AF453:AF516" si="95">AE453/AE452-1</f>
        <v>2.2980208444800754E-2</v>
      </c>
      <c r="AJ453" s="110">
        <f t="shared" si="87"/>
        <v>40841</v>
      </c>
      <c r="AK453" s="31">
        <f t="shared" si="85"/>
        <v>-2.01E-2</v>
      </c>
      <c r="AL453" s="115">
        <f t="shared" si="86"/>
        <v>2.4872452625169128E-2</v>
      </c>
      <c r="AM453" s="100"/>
      <c r="BR453" s="18">
        <f t="shared" si="91"/>
        <v>40830</v>
      </c>
      <c r="BS453" s="6">
        <f t="shared" si="92"/>
        <v>1.7399999999999999E-2</v>
      </c>
      <c r="BT453" s="6">
        <f t="shared" si="93"/>
        <v>1.0699999999999999E-2</v>
      </c>
    </row>
    <row r="454" spans="2:72" ht="14.45">
      <c r="B454" s="110">
        <v>40833</v>
      </c>
      <c r="C454" s="106">
        <v>1200.9000000000001</v>
      </c>
      <c r="D454" s="106">
        <v>1224.5</v>
      </c>
      <c r="E454" s="106">
        <v>1224.5</v>
      </c>
      <c r="F454" s="106">
        <v>1198.5</v>
      </c>
      <c r="G454" s="28"/>
      <c r="H454" s="107">
        <v>-1.9400000000000001E-2</v>
      </c>
      <c r="K454" s="110">
        <v>40836</v>
      </c>
      <c r="L454" s="106">
        <v>5091.8999999999996</v>
      </c>
      <c r="M454" s="106">
        <v>5086.55</v>
      </c>
      <c r="N454" s="106">
        <v>5099</v>
      </c>
      <c r="O454" s="106">
        <v>5033.95</v>
      </c>
      <c r="P454" s="28" t="s">
        <v>3062</v>
      </c>
      <c r="Q454" s="107">
        <v>-9.1999999999999998E-3</v>
      </c>
      <c r="T454" s="110">
        <v>40812</v>
      </c>
      <c r="U454" s="28">
        <v>49.45</v>
      </c>
      <c r="V454">
        <v>49.344999999999999</v>
      </c>
      <c r="W454">
        <v>49.78</v>
      </c>
      <c r="X454">
        <v>49.244999999999997</v>
      </c>
      <c r="Y454" s="19">
        <v>2E-3</v>
      </c>
      <c r="AB454" s="110">
        <f t="shared" si="90"/>
        <v>40836</v>
      </c>
      <c r="AC454" s="108">
        <f t="shared" si="88"/>
        <v>5091.8999999999996</v>
      </c>
      <c r="AD454" s="28">
        <f t="shared" si="89"/>
        <v>49.807000000000002</v>
      </c>
      <c r="AE454" s="28">
        <f t="shared" si="94"/>
        <v>102.23261790511373</v>
      </c>
      <c r="AF454" s="31">
        <f t="shared" si="95"/>
        <v>-2.2064836360995321E-2</v>
      </c>
      <c r="AJ454" s="110">
        <f t="shared" si="87"/>
        <v>40842</v>
      </c>
      <c r="AK454" s="31">
        <f t="shared" si="85"/>
        <v>1.06E-2</v>
      </c>
      <c r="AL454" s="115">
        <f t="shared" si="86"/>
        <v>1.9647122274442097E-3</v>
      </c>
      <c r="AM454" s="100"/>
      <c r="BR454" s="18">
        <f t="shared" si="91"/>
        <v>40833</v>
      </c>
      <c r="BS454" s="6">
        <f t="shared" si="92"/>
        <v>-1.9400000000000001E-2</v>
      </c>
      <c r="BT454" s="6">
        <f t="shared" si="93"/>
        <v>-2.7000000000000001E-3</v>
      </c>
    </row>
    <row r="455" spans="2:72" ht="14.45" hidden="1">
      <c r="B455" s="110">
        <v>40834</v>
      </c>
      <c r="C455" s="106">
        <v>1225.4000000000001</v>
      </c>
      <c r="D455" s="106">
        <v>1200.8</v>
      </c>
      <c r="E455" s="106">
        <v>1233.0999999999999</v>
      </c>
      <c r="F455" s="106">
        <v>1191.5</v>
      </c>
      <c r="G455" s="28"/>
      <c r="H455" s="107">
        <v>2.0400000000000001E-2</v>
      </c>
      <c r="K455" s="110">
        <v>40837</v>
      </c>
      <c r="L455" s="106">
        <v>5049.95</v>
      </c>
      <c r="M455" s="106">
        <v>5106.6000000000004</v>
      </c>
      <c r="N455" s="106">
        <v>5120.75</v>
      </c>
      <c r="O455" s="106">
        <v>5037.95</v>
      </c>
      <c r="P455" s="28" t="s">
        <v>3063</v>
      </c>
      <c r="Q455" s="107">
        <v>-8.2000000000000007E-3</v>
      </c>
      <c r="T455" s="110">
        <v>40813</v>
      </c>
      <c r="U455" s="28">
        <v>48.914999999999999</v>
      </c>
      <c r="V455">
        <v>49.365000000000002</v>
      </c>
      <c r="W455">
        <v>49.365000000000002</v>
      </c>
      <c r="X455">
        <v>48.795000000000002</v>
      </c>
      <c r="Y455" s="19">
        <v>-1.0800000000000001E-2</v>
      </c>
      <c r="AB455" s="110">
        <f t="shared" si="90"/>
        <v>40837</v>
      </c>
      <c r="AC455" s="108">
        <f t="shared" si="88"/>
        <v>5049.95</v>
      </c>
      <c r="AD455" s="28">
        <f t="shared" si="89"/>
        <v>49.85</v>
      </c>
      <c r="AE455" s="28">
        <f t="shared" si="94"/>
        <v>101.30290872617853</v>
      </c>
      <c r="AF455" s="31">
        <f t="shared" si="95"/>
        <v>-9.0940562609684861E-3</v>
      </c>
      <c r="AJ455" s="110" t="e">
        <f t="shared" si="87"/>
        <v>#N/A</v>
      </c>
      <c r="AK455" s="31">
        <f t="shared" si="85"/>
        <v>0</v>
      </c>
      <c r="AL455" s="115">
        <f t="shared" si="86"/>
        <v>0</v>
      </c>
      <c r="AM455" s="100"/>
      <c r="BR455" s="18">
        <f t="shared" si="91"/>
        <v>40834</v>
      </c>
      <c r="BS455" s="6">
        <f t="shared" si="92"/>
        <v>2.0400000000000001E-2</v>
      </c>
      <c r="BT455" s="6">
        <f t="shared" si="93"/>
        <v>-1.5800000000000002E-2</v>
      </c>
    </row>
    <row r="456" spans="2:72" ht="14.45">
      <c r="B456" s="110">
        <v>40835</v>
      </c>
      <c r="C456" s="106">
        <v>1209.9000000000001</v>
      </c>
      <c r="D456" s="106">
        <v>1223.5</v>
      </c>
      <c r="E456" s="106">
        <v>1229.5999999999999</v>
      </c>
      <c r="F456" s="106">
        <v>1206.3</v>
      </c>
      <c r="G456" s="28"/>
      <c r="H456" s="107">
        <v>-1.26E-2</v>
      </c>
      <c r="K456" s="110">
        <v>40840</v>
      </c>
      <c r="L456" s="106">
        <v>5098.3500000000004</v>
      </c>
      <c r="M456" s="106">
        <v>5114.7</v>
      </c>
      <c r="N456" s="106">
        <v>5145.6499999999996</v>
      </c>
      <c r="O456" s="106">
        <v>5084.75</v>
      </c>
      <c r="P456" s="28" t="s">
        <v>3064</v>
      </c>
      <c r="Q456" s="107">
        <v>9.5999999999999992E-3</v>
      </c>
      <c r="T456" s="110">
        <v>40814</v>
      </c>
      <c r="U456" s="28">
        <v>49.094999999999999</v>
      </c>
      <c r="V456">
        <v>48.975000000000001</v>
      </c>
      <c r="W456">
        <v>49.22</v>
      </c>
      <c r="X456">
        <v>48.655000000000001</v>
      </c>
      <c r="Y456" s="19">
        <v>3.7000000000000002E-3</v>
      </c>
      <c r="AB456" s="110">
        <f t="shared" si="90"/>
        <v>40840</v>
      </c>
      <c r="AC456" s="108">
        <f t="shared" si="88"/>
        <v>5098.3500000000004</v>
      </c>
      <c r="AD456" s="28">
        <f t="shared" si="89"/>
        <v>49.825000000000003</v>
      </c>
      <c r="AE456" s="28">
        <f t="shared" si="94"/>
        <v>102.32513798294029</v>
      </c>
      <c r="AF456" s="31">
        <f t="shared" si="95"/>
        <v>1.0090818413959202E-2</v>
      </c>
      <c r="AJ456" s="110">
        <f t="shared" si="87"/>
        <v>40844</v>
      </c>
      <c r="AK456" s="31">
        <f t="shared" si="85"/>
        <v>4.0000000000000002E-4</v>
      </c>
      <c r="AL456" s="115">
        <f t="shared" si="86"/>
        <v>4.9305534588626632E-2</v>
      </c>
      <c r="AM456" s="100"/>
      <c r="BR456" s="18">
        <f t="shared" si="91"/>
        <v>40835</v>
      </c>
      <c r="BS456" s="6">
        <f t="shared" si="92"/>
        <v>-1.26E-2</v>
      </c>
      <c r="BT456" s="6">
        <f t="shared" si="93"/>
        <v>2.0199999999999999E-2</v>
      </c>
    </row>
    <row r="457" spans="2:72" ht="14.45">
      <c r="B457" s="110">
        <v>40836</v>
      </c>
      <c r="C457" s="106">
        <v>1215.4000000000001</v>
      </c>
      <c r="D457" s="106">
        <v>1211.0999999999999</v>
      </c>
      <c r="E457" s="106">
        <v>1219.5</v>
      </c>
      <c r="F457" s="106">
        <v>1197.3</v>
      </c>
      <c r="G457" s="28"/>
      <c r="H457" s="107">
        <v>4.4999999999999997E-3</v>
      </c>
      <c r="K457" s="110">
        <v>40841</v>
      </c>
      <c r="L457" s="106">
        <v>5191.6000000000004</v>
      </c>
      <c r="M457" s="106">
        <v>5137.8999999999996</v>
      </c>
      <c r="N457" s="106">
        <v>5211</v>
      </c>
      <c r="O457" s="106">
        <v>5085.55</v>
      </c>
      <c r="P457" s="28" t="s">
        <v>3065</v>
      </c>
      <c r="Q457" s="107">
        <v>1.83E-2</v>
      </c>
      <c r="T457" s="110">
        <v>40815</v>
      </c>
      <c r="U457" s="28">
        <v>48.975000000000001</v>
      </c>
      <c r="V457">
        <v>48.994999999999997</v>
      </c>
      <c r="W457">
        <v>49.164999999999999</v>
      </c>
      <c r="X457">
        <v>48.854999999999997</v>
      </c>
      <c r="Y457" s="19">
        <v>-2.3999999999999998E-3</v>
      </c>
      <c r="AB457" s="110">
        <f t="shared" si="90"/>
        <v>40841</v>
      </c>
      <c r="AC457" s="108">
        <f t="shared" si="88"/>
        <v>5191.6000000000004</v>
      </c>
      <c r="AD457" s="28">
        <f t="shared" si="89"/>
        <v>49.505000000000003</v>
      </c>
      <c r="AE457" s="28">
        <f t="shared" si="94"/>
        <v>104.87021512978487</v>
      </c>
      <c r="AF457" s="31">
        <f t="shared" si="95"/>
        <v>2.4872452625169128E-2</v>
      </c>
      <c r="AJ457" s="110">
        <f t="shared" si="87"/>
        <v>40847</v>
      </c>
      <c r="AK457" s="31">
        <f t="shared" si="85"/>
        <v>-2.47E-2</v>
      </c>
      <c r="AL457" s="115">
        <f t="shared" si="86"/>
        <v>-7.8915113798396774E-3</v>
      </c>
      <c r="AM457" s="100"/>
      <c r="BR457" s="18">
        <f t="shared" si="91"/>
        <v>40836</v>
      </c>
      <c r="BS457" s="6">
        <f t="shared" si="92"/>
        <v>4.4999999999999997E-3</v>
      </c>
      <c r="BT457" s="6">
        <f t="shared" si="93"/>
        <v>-9.1999999999999998E-3</v>
      </c>
    </row>
    <row r="458" spans="2:72" ht="14.45">
      <c r="B458" s="110">
        <v>40837</v>
      </c>
      <c r="C458" s="106">
        <v>1238.2</v>
      </c>
      <c r="D458" s="106">
        <v>1215.4000000000001</v>
      </c>
      <c r="E458" s="106">
        <v>1239</v>
      </c>
      <c r="F458" s="106">
        <v>1215.4000000000001</v>
      </c>
      <c r="G458" s="28"/>
      <c r="H458" s="107">
        <v>1.8800000000000001E-2</v>
      </c>
      <c r="K458" s="110">
        <v>40842</v>
      </c>
      <c r="L458" s="106">
        <v>5201.8</v>
      </c>
      <c r="M458" s="106">
        <v>5214.95</v>
      </c>
      <c r="N458" s="106">
        <v>5219.25</v>
      </c>
      <c r="O458" s="106">
        <v>5196.1499999999996</v>
      </c>
      <c r="P458" s="28" t="s">
        <v>3066</v>
      </c>
      <c r="Q458" s="107">
        <v>2E-3</v>
      </c>
      <c r="T458" s="110">
        <v>40816</v>
      </c>
      <c r="U458" s="28">
        <v>49.02</v>
      </c>
      <c r="V458">
        <v>49.04</v>
      </c>
      <c r="W458">
        <v>49.23</v>
      </c>
      <c r="X458">
        <v>48.84</v>
      </c>
      <c r="Y458" s="19">
        <v>8.9999999999999998E-4</v>
      </c>
      <c r="AB458" s="110">
        <f t="shared" si="90"/>
        <v>40842</v>
      </c>
      <c r="AC458" s="108">
        <f t="shared" si="88"/>
        <v>5201.8</v>
      </c>
      <c r="AD458" s="28">
        <f t="shared" si="89"/>
        <v>49.505000000000003</v>
      </c>
      <c r="AE458" s="28">
        <f t="shared" si="94"/>
        <v>105.07625492374507</v>
      </c>
      <c r="AF458" s="31">
        <f t="shared" si="95"/>
        <v>1.9647122274442097E-3</v>
      </c>
      <c r="AJ458" s="110">
        <f t="shared" si="87"/>
        <v>40848</v>
      </c>
      <c r="AK458" s="31">
        <f t="shared" si="85"/>
        <v>-2.7900000000000001E-2</v>
      </c>
      <c r="AL458" s="115">
        <f t="shared" si="86"/>
        <v>-2.4507118890567448E-2</v>
      </c>
      <c r="AM458" s="100"/>
      <c r="BR458" s="18">
        <f t="shared" si="91"/>
        <v>40837</v>
      </c>
      <c r="BS458" s="6">
        <f t="shared" si="92"/>
        <v>1.8800000000000001E-2</v>
      </c>
      <c r="BT458" s="6">
        <f t="shared" si="93"/>
        <v>-8.2000000000000007E-3</v>
      </c>
    </row>
    <row r="459" spans="2:72" ht="14.45">
      <c r="B459" s="110">
        <v>40840</v>
      </c>
      <c r="C459" s="106">
        <v>1254.2</v>
      </c>
      <c r="D459" s="106">
        <v>1238.7</v>
      </c>
      <c r="E459" s="106">
        <v>1256.5</v>
      </c>
      <c r="F459" s="106">
        <v>1238.7</v>
      </c>
      <c r="G459" s="28"/>
      <c r="H459" s="107">
        <v>1.29E-2</v>
      </c>
      <c r="K459" s="110">
        <v>40844</v>
      </c>
      <c r="L459" s="106">
        <v>5360.7</v>
      </c>
      <c r="M459" s="106">
        <v>5341.9</v>
      </c>
      <c r="N459" s="106">
        <v>5399.7</v>
      </c>
      <c r="O459" s="106">
        <v>5322.8</v>
      </c>
      <c r="P459" s="28" t="s">
        <v>3067</v>
      </c>
      <c r="Q459" s="107">
        <v>3.0499999999999999E-2</v>
      </c>
      <c r="T459" s="110">
        <v>40819</v>
      </c>
      <c r="U459" s="28">
        <v>49.155000000000001</v>
      </c>
      <c r="V459">
        <v>48.965000000000003</v>
      </c>
      <c r="W459">
        <v>49.575000000000003</v>
      </c>
      <c r="X459">
        <v>48.914999999999999</v>
      </c>
      <c r="Y459" s="19">
        <v>2.8E-3</v>
      </c>
      <c r="AB459" s="110">
        <f t="shared" si="90"/>
        <v>40844</v>
      </c>
      <c r="AC459" s="108">
        <f t="shared" si="88"/>
        <v>5360.7</v>
      </c>
      <c r="AD459" s="28">
        <f t="shared" si="89"/>
        <v>48.62</v>
      </c>
      <c r="AE459" s="28">
        <f t="shared" si="94"/>
        <v>110.25709584533114</v>
      </c>
      <c r="AF459" s="31">
        <f t="shared" si="95"/>
        <v>4.9305534588626632E-2</v>
      </c>
      <c r="AJ459" s="110">
        <f t="shared" si="87"/>
        <v>40849</v>
      </c>
      <c r="AK459" s="31">
        <f t="shared" si="85"/>
        <v>1.61E-2</v>
      </c>
      <c r="AL459" s="115">
        <f t="shared" si="86"/>
        <v>1.9250942677861982E-3</v>
      </c>
      <c r="AM459" s="100"/>
      <c r="BR459" s="18">
        <f t="shared" si="91"/>
        <v>40840</v>
      </c>
      <c r="BS459" s="6">
        <f t="shared" si="92"/>
        <v>1.29E-2</v>
      </c>
      <c r="BT459" s="6">
        <f t="shared" si="93"/>
        <v>9.5999999999999992E-3</v>
      </c>
    </row>
    <row r="460" spans="2:72" ht="14.45">
      <c r="B460" s="110">
        <v>40841</v>
      </c>
      <c r="C460" s="106">
        <v>1229</v>
      </c>
      <c r="D460" s="106">
        <v>1254.2</v>
      </c>
      <c r="E460" s="106">
        <v>1254.2</v>
      </c>
      <c r="F460" s="106">
        <v>1226.8</v>
      </c>
      <c r="G460" s="28"/>
      <c r="H460" s="107">
        <v>-2.01E-2</v>
      </c>
      <c r="K460" s="110">
        <v>40847</v>
      </c>
      <c r="L460" s="106">
        <v>5326.6</v>
      </c>
      <c r="M460" s="106">
        <v>5358.9</v>
      </c>
      <c r="N460" s="106">
        <v>5360.25</v>
      </c>
      <c r="O460" s="106">
        <v>5314.6</v>
      </c>
      <c r="P460" s="28" t="s">
        <v>3068</v>
      </c>
      <c r="Q460" s="107">
        <v>-6.4000000000000003E-3</v>
      </c>
      <c r="T460" s="110">
        <v>40820</v>
      </c>
      <c r="U460" s="28">
        <v>49.405000000000001</v>
      </c>
      <c r="V460">
        <v>49.064999999999998</v>
      </c>
      <c r="W460">
        <v>49.475000000000001</v>
      </c>
      <c r="X460">
        <v>49.064999999999998</v>
      </c>
      <c r="Y460" s="19">
        <v>5.1000000000000004E-3</v>
      </c>
      <c r="AB460" s="110">
        <f t="shared" si="90"/>
        <v>40847</v>
      </c>
      <c r="AC460" s="108">
        <f t="shared" si="88"/>
        <v>5326.6</v>
      </c>
      <c r="AD460" s="28">
        <f t="shared" si="89"/>
        <v>48.695</v>
      </c>
      <c r="AE460" s="28">
        <f t="shared" si="94"/>
        <v>109.38700071875964</v>
      </c>
      <c r="AF460" s="31">
        <f t="shared" si="95"/>
        <v>-7.8915113798396774E-3</v>
      </c>
      <c r="AJ460" s="110">
        <f t="shared" si="87"/>
        <v>40850</v>
      </c>
      <c r="AK460" s="31">
        <f t="shared" si="85"/>
        <v>1.8800000000000001E-2</v>
      </c>
      <c r="AL460" s="115">
        <f t="shared" si="86"/>
        <v>2.2032896950077152E-3</v>
      </c>
      <c r="AM460" s="100"/>
      <c r="BR460" s="18">
        <f t="shared" si="91"/>
        <v>40841</v>
      </c>
      <c r="BS460" s="6">
        <f t="shared" si="92"/>
        <v>-2.01E-2</v>
      </c>
      <c r="BT460" s="6">
        <f t="shared" si="93"/>
        <v>1.83E-2</v>
      </c>
    </row>
    <row r="461" spans="2:72" ht="14.45">
      <c r="B461" s="110">
        <v>40842</v>
      </c>
      <c r="C461" s="106">
        <v>1242</v>
      </c>
      <c r="D461" s="106">
        <v>1229.2</v>
      </c>
      <c r="E461" s="106">
        <v>1246.3</v>
      </c>
      <c r="F461" s="106">
        <v>1221.0999999999999</v>
      </c>
      <c r="G461" s="28"/>
      <c r="H461" s="107">
        <v>1.06E-2</v>
      </c>
      <c r="K461" s="110">
        <v>40848</v>
      </c>
      <c r="L461" s="106">
        <v>5257.95</v>
      </c>
      <c r="M461" s="106">
        <v>5278.6</v>
      </c>
      <c r="N461" s="106">
        <v>5310.85</v>
      </c>
      <c r="O461" s="106">
        <v>5238.3</v>
      </c>
      <c r="P461" s="28" t="s">
        <v>3069</v>
      </c>
      <c r="Q461" s="107">
        <v>-1.29E-2</v>
      </c>
      <c r="T461" s="110">
        <v>40821</v>
      </c>
      <c r="U461" s="28">
        <v>49.344999999999999</v>
      </c>
      <c r="V461">
        <v>49.305</v>
      </c>
      <c r="W461">
        <v>49.521999999999998</v>
      </c>
      <c r="X461">
        <v>49.12</v>
      </c>
      <c r="Y461" s="19">
        <v>-1.1999999999999999E-3</v>
      </c>
      <c r="AB461" s="110">
        <f t="shared" si="90"/>
        <v>40848</v>
      </c>
      <c r="AC461" s="108">
        <f t="shared" si="88"/>
        <v>5257.95</v>
      </c>
      <c r="AD461" s="28">
        <f t="shared" si="89"/>
        <v>49.274999999999999</v>
      </c>
      <c r="AE461" s="28">
        <f t="shared" si="94"/>
        <v>106.7062404870624</v>
      </c>
      <c r="AF461" s="31">
        <f t="shared" si="95"/>
        <v>-2.4507118890567448E-2</v>
      </c>
      <c r="AJ461" s="110">
        <f t="shared" si="87"/>
        <v>40851</v>
      </c>
      <c r="AK461" s="31">
        <f t="shared" si="85"/>
        <v>-6.3E-3</v>
      </c>
      <c r="AL461" s="115">
        <f t="shared" si="86"/>
        <v>6.4733263765555105E-3</v>
      </c>
      <c r="AM461" s="100"/>
      <c r="BR461" s="18">
        <f t="shared" si="91"/>
        <v>40842</v>
      </c>
      <c r="BS461" s="6">
        <f t="shared" si="92"/>
        <v>1.06E-2</v>
      </c>
      <c r="BT461" s="6">
        <f t="shared" si="93"/>
        <v>2E-3</v>
      </c>
    </row>
    <row r="462" spans="2:72" ht="14.45" hidden="1">
      <c r="B462" s="110">
        <v>40843</v>
      </c>
      <c r="C462" s="106">
        <v>1284.5999999999999</v>
      </c>
      <c r="D462" s="106">
        <v>1244</v>
      </c>
      <c r="E462" s="106">
        <v>1292.7</v>
      </c>
      <c r="F462" s="106">
        <v>1244</v>
      </c>
      <c r="G462" s="28"/>
      <c r="H462" s="107">
        <v>3.4299999999999997E-2</v>
      </c>
      <c r="K462" s="110">
        <v>40849</v>
      </c>
      <c r="L462" s="106">
        <v>5258.45</v>
      </c>
      <c r="M462" s="106">
        <v>5216.75</v>
      </c>
      <c r="N462" s="106">
        <v>5300.1</v>
      </c>
      <c r="O462" s="106">
        <v>5204.95</v>
      </c>
      <c r="P462" s="28" t="s">
        <v>2703</v>
      </c>
      <c r="Q462" s="107">
        <v>1E-4</v>
      </c>
      <c r="T462" s="110">
        <v>40822</v>
      </c>
      <c r="U462" s="28">
        <v>49.15</v>
      </c>
      <c r="V462">
        <v>49.25</v>
      </c>
      <c r="W462">
        <v>49.26</v>
      </c>
      <c r="X462">
        <v>49.14</v>
      </c>
      <c r="Y462" s="19">
        <v>-4.0000000000000001E-3</v>
      </c>
      <c r="AB462" s="110">
        <f t="shared" si="90"/>
        <v>40849</v>
      </c>
      <c r="AC462" s="108">
        <f t="shared" si="88"/>
        <v>5258.45</v>
      </c>
      <c r="AD462" s="28">
        <f t="shared" si="89"/>
        <v>49.185000000000002</v>
      </c>
      <c r="AE462" s="28">
        <f t="shared" si="94"/>
        <v>106.91166005896106</v>
      </c>
      <c r="AF462" s="31">
        <f t="shared" si="95"/>
        <v>1.9250942677861982E-3</v>
      </c>
      <c r="AJ462" s="110" t="e">
        <f t="shared" si="87"/>
        <v>#N/A</v>
      </c>
      <c r="AK462" s="31">
        <f t="shared" si="85"/>
        <v>0</v>
      </c>
      <c r="AL462" s="115">
        <f t="shared" si="86"/>
        <v>0</v>
      </c>
      <c r="AM462" s="100"/>
      <c r="BR462" s="18" t="e">
        <f t="shared" si="91"/>
        <v>#N/A</v>
      </c>
      <c r="BS462" s="6">
        <f t="shared" si="92"/>
        <v>0</v>
      </c>
      <c r="BT462" s="6">
        <f t="shared" si="93"/>
        <v>0</v>
      </c>
    </row>
    <row r="463" spans="2:72" ht="14.45">
      <c r="B463" s="110">
        <v>40844</v>
      </c>
      <c r="C463" s="106">
        <v>1285.0999999999999</v>
      </c>
      <c r="D463" s="106">
        <v>1284.4000000000001</v>
      </c>
      <c r="E463" s="106">
        <v>1287.0999999999999</v>
      </c>
      <c r="F463" s="106">
        <v>1277</v>
      </c>
      <c r="G463" s="28"/>
      <c r="H463" s="107">
        <v>4.0000000000000002E-4</v>
      </c>
      <c r="K463" s="110">
        <v>40850</v>
      </c>
      <c r="L463" s="106">
        <v>5265.75</v>
      </c>
      <c r="M463" s="106">
        <v>5241.55</v>
      </c>
      <c r="N463" s="106">
        <v>5281.6</v>
      </c>
      <c r="O463" s="106">
        <v>5201.8500000000004</v>
      </c>
      <c r="P463" s="28" t="s">
        <v>3070</v>
      </c>
      <c r="Q463" s="107">
        <v>1.4E-3</v>
      </c>
      <c r="T463" s="110">
        <v>40823</v>
      </c>
      <c r="U463" s="28">
        <v>49.04</v>
      </c>
      <c r="V463">
        <v>49.11</v>
      </c>
      <c r="W463">
        <v>49.23</v>
      </c>
      <c r="X463">
        <v>48.9</v>
      </c>
      <c r="Y463" s="19">
        <v>-2.2000000000000001E-3</v>
      </c>
      <c r="AB463" s="110">
        <f t="shared" si="90"/>
        <v>40850</v>
      </c>
      <c r="AC463" s="108">
        <f t="shared" si="88"/>
        <v>5265.75</v>
      </c>
      <c r="AD463" s="28">
        <f t="shared" si="89"/>
        <v>49.145000000000003</v>
      </c>
      <c r="AE463" s="28">
        <f t="shared" si="94"/>
        <v>107.14721741784514</v>
      </c>
      <c r="AF463" s="31">
        <f t="shared" si="95"/>
        <v>2.2032896950077152E-3</v>
      </c>
      <c r="AJ463" s="110">
        <f t="shared" si="87"/>
        <v>40855</v>
      </c>
      <c r="AK463" s="31">
        <f t="shared" si="85"/>
        <v>1.17E-2</v>
      </c>
      <c r="AL463" s="115">
        <f t="shared" si="86"/>
        <v>-5.3182808108238611E-3</v>
      </c>
      <c r="AM463" s="100"/>
      <c r="BR463" s="18">
        <f t="shared" si="91"/>
        <v>40844</v>
      </c>
      <c r="BS463" s="6">
        <f t="shared" si="92"/>
        <v>4.0000000000000002E-4</v>
      </c>
      <c r="BT463" s="6">
        <f t="shared" si="93"/>
        <v>3.0499999999999999E-2</v>
      </c>
    </row>
    <row r="464" spans="2:72" ht="14.45">
      <c r="B464" s="110">
        <v>40847</v>
      </c>
      <c r="C464" s="106">
        <v>1253.3</v>
      </c>
      <c r="D464" s="106">
        <v>1285</v>
      </c>
      <c r="E464" s="106">
        <v>1285</v>
      </c>
      <c r="F464" s="106">
        <v>1253.2</v>
      </c>
      <c r="G464" s="28"/>
      <c r="H464" s="107">
        <v>-2.47E-2</v>
      </c>
      <c r="K464" s="110">
        <v>40851</v>
      </c>
      <c r="L464" s="106">
        <v>5284.2</v>
      </c>
      <c r="M464" s="106">
        <v>5325.4</v>
      </c>
      <c r="N464" s="106">
        <v>5326.45</v>
      </c>
      <c r="O464" s="106">
        <v>5256.8</v>
      </c>
      <c r="P464" s="28" t="s">
        <v>3071</v>
      </c>
      <c r="Q464" s="107">
        <v>3.5000000000000001E-3</v>
      </c>
      <c r="T464" s="110">
        <v>40826</v>
      </c>
      <c r="U464" s="28">
        <v>48.975000000000001</v>
      </c>
      <c r="V464">
        <v>49.015000000000001</v>
      </c>
      <c r="W464">
        <v>49.145000000000003</v>
      </c>
      <c r="X464">
        <v>48.814999999999998</v>
      </c>
      <c r="Y464" s="19">
        <v>-1.2999999999999999E-3</v>
      </c>
      <c r="AB464" s="110">
        <f t="shared" si="90"/>
        <v>40851</v>
      </c>
      <c r="AC464" s="108">
        <f t="shared" si="88"/>
        <v>5284.2</v>
      </c>
      <c r="AD464" s="28">
        <f t="shared" si="89"/>
        <v>49</v>
      </c>
      <c r="AE464" s="28">
        <f t="shared" si="94"/>
        <v>107.84081632653061</v>
      </c>
      <c r="AF464" s="31">
        <f t="shared" si="95"/>
        <v>6.4733263765555105E-3</v>
      </c>
      <c r="AJ464" s="110">
        <f t="shared" si="87"/>
        <v>40856</v>
      </c>
      <c r="AK464" s="31">
        <f t="shared" si="85"/>
        <v>-3.6700000000000003E-2</v>
      </c>
      <c r="AL464" s="115">
        <f t="shared" si="86"/>
        <v>-2.7701302379217307E-2</v>
      </c>
      <c r="AM464" s="100"/>
      <c r="BR464" s="18">
        <f t="shared" si="91"/>
        <v>40847</v>
      </c>
      <c r="BS464" s="6">
        <f t="shared" si="92"/>
        <v>-2.47E-2</v>
      </c>
      <c r="BT464" s="6">
        <f t="shared" si="93"/>
        <v>-6.4000000000000003E-3</v>
      </c>
    </row>
    <row r="465" spans="2:72" ht="14.45" hidden="1">
      <c r="B465" s="110">
        <v>40848</v>
      </c>
      <c r="C465" s="106">
        <v>1218.3</v>
      </c>
      <c r="D465" s="106">
        <v>1251</v>
      </c>
      <c r="E465" s="106">
        <v>1251</v>
      </c>
      <c r="F465" s="106">
        <v>1215.4000000000001</v>
      </c>
      <c r="G465" s="28"/>
      <c r="H465" s="107">
        <v>-2.7900000000000001E-2</v>
      </c>
      <c r="K465" s="110">
        <v>40855</v>
      </c>
      <c r="L465" s="106">
        <v>5289.35</v>
      </c>
      <c r="M465" s="106">
        <v>5292.25</v>
      </c>
      <c r="N465" s="106">
        <v>5304.25</v>
      </c>
      <c r="O465" s="106">
        <v>5252</v>
      </c>
      <c r="P465" s="28" t="s">
        <v>3072</v>
      </c>
      <c r="Q465" s="107">
        <v>1E-3</v>
      </c>
      <c r="T465" s="110">
        <v>40827</v>
      </c>
      <c r="U465" s="28">
        <v>49.34</v>
      </c>
      <c r="V465">
        <v>48.884999999999998</v>
      </c>
      <c r="W465">
        <v>49.4</v>
      </c>
      <c r="X465">
        <v>48.755000000000003</v>
      </c>
      <c r="Y465" s="19">
        <v>7.4999999999999997E-3</v>
      </c>
      <c r="AB465" s="110">
        <f t="shared" si="90"/>
        <v>40855</v>
      </c>
      <c r="AC465" s="108">
        <f t="shared" si="88"/>
        <v>5289.35</v>
      </c>
      <c r="AD465" s="28">
        <f t="shared" si="89"/>
        <v>49.31</v>
      </c>
      <c r="AE465" s="28">
        <f t="shared" si="94"/>
        <v>107.26728858243764</v>
      </c>
      <c r="AF465" s="31">
        <f t="shared" si="95"/>
        <v>-5.3182808108238611E-3</v>
      </c>
      <c r="AJ465" s="110" t="e">
        <f t="shared" si="87"/>
        <v>#N/A</v>
      </c>
      <c r="AK465" s="31">
        <f t="shared" si="85"/>
        <v>0</v>
      </c>
      <c r="AL465" s="115">
        <f t="shared" si="86"/>
        <v>0</v>
      </c>
      <c r="AM465" s="100"/>
      <c r="BR465" s="18">
        <f t="shared" si="91"/>
        <v>40848</v>
      </c>
      <c r="BS465" s="6">
        <f t="shared" si="92"/>
        <v>-2.7900000000000001E-2</v>
      </c>
      <c r="BT465" s="6">
        <f t="shared" si="93"/>
        <v>-1.29E-2</v>
      </c>
    </row>
    <row r="466" spans="2:72" ht="14.45">
      <c r="B466" s="110">
        <v>40849</v>
      </c>
      <c r="C466" s="106">
        <v>1237.9000000000001</v>
      </c>
      <c r="D466" s="106">
        <v>1219.5999999999999</v>
      </c>
      <c r="E466" s="106">
        <v>1242.5</v>
      </c>
      <c r="F466" s="106">
        <v>1219.5999999999999</v>
      </c>
      <c r="G466" s="28"/>
      <c r="H466" s="107">
        <v>1.61E-2</v>
      </c>
      <c r="K466" s="110">
        <v>40856</v>
      </c>
      <c r="L466" s="106">
        <v>5221.05</v>
      </c>
      <c r="M466" s="106">
        <v>5309.7</v>
      </c>
      <c r="N466" s="106">
        <v>5317.5</v>
      </c>
      <c r="O466" s="106">
        <v>5211.75</v>
      </c>
      <c r="P466" s="28" t="s">
        <v>3073</v>
      </c>
      <c r="Q466" s="107">
        <v>-1.29E-2</v>
      </c>
      <c r="T466" s="110">
        <v>40828</v>
      </c>
      <c r="U466" s="28">
        <v>48.954999999999998</v>
      </c>
      <c r="V466">
        <v>49.234999999999999</v>
      </c>
      <c r="W466">
        <v>49.48</v>
      </c>
      <c r="X466">
        <v>48.895000000000003</v>
      </c>
      <c r="Y466" s="19">
        <v>-7.7999999999999996E-3</v>
      </c>
      <c r="AB466" s="110">
        <f t="shared" si="90"/>
        <v>40856</v>
      </c>
      <c r="AC466" s="108">
        <f t="shared" si="88"/>
        <v>5221.05</v>
      </c>
      <c r="AD466" s="28">
        <f t="shared" si="89"/>
        <v>50.06</v>
      </c>
      <c r="AE466" s="28">
        <f t="shared" si="94"/>
        <v>104.29584498601677</v>
      </c>
      <c r="AF466" s="31">
        <f t="shared" si="95"/>
        <v>-2.7701302379217307E-2</v>
      </c>
      <c r="AJ466" s="110">
        <f t="shared" si="87"/>
        <v>40858</v>
      </c>
      <c r="AK466" s="31">
        <f t="shared" ref="AK466:AK529" si="96">IFERROR(VLOOKUP(AJ466,B:H,7,FALSE),0)</f>
        <v>1.9400000000000001E-2</v>
      </c>
      <c r="AL466" s="115">
        <f t="shared" ref="AL466:AL529" si="97">IFERROR(VLOOKUP(AJ466,AB:AF,5,FALSE),0)</f>
        <v>-8.9090955874101541E-3</v>
      </c>
      <c r="AM466" s="100"/>
      <c r="BR466" s="18">
        <f t="shared" si="91"/>
        <v>40849</v>
      </c>
      <c r="BS466" s="6">
        <f t="shared" si="92"/>
        <v>1.61E-2</v>
      </c>
      <c r="BT466" s="6">
        <f t="shared" si="93"/>
        <v>1E-4</v>
      </c>
    </row>
    <row r="467" spans="2:72" ht="14.45">
      <c r="B467" s="110">
        <v>40850</v>
      </c>
      <c r="C467" s="106">
        <v>1261.2</v>
      </c>
      <c r="D467" s="106">
        <v>1238.2</v>
      </c>
      <c r="E467" s="106">
        <v>1263.2</v>
      </c>
      <c r="F467" s="106">
        <v>1234.8</v>
      </c>
      <c r="G467" s="28"/>
      <c r="H467" s="107">
        <v>1.8800000000000001E-2</v>
      </c>
      <c r="K467" s="110">
        <v>40858</v>
      </c>
      <c r="L467" s="106">
        <v>5168.8500000000004</v>
      </c>
      <c r="M467" s="106">
        <v>5159.75</v>
      </c>
      <c r="N467" s="106">
        <v>5198.6000000000004</v>
      </c>
      <c r="O467" s="106">
        <v>5142.25</v>
      </c>
      <c r="P467" s="28" t="s">
        <v>3074</v>
      </c>
      <c r="Q467" s="107">
        <v>-0.01</v>
      </c>
      <c r="T467" s="110">
        <v>40829</v>
      </c>
      <c r="U467" s="28">
        <v>49.125</v>
      </c>
      <c r="V467">
        <v>48.965000000000003</v>
      </c>
      <c r="W467">
        <v>49.234999999999999</v>
      </c>
      <c r="X467">
        <v>48.805</v>
      </c>
      <c r="Y467" s="19">
        <v>3.5000000000000001E-3</v>
      </c>
      <c r="AB467" s="110">
        <f t="shared" si="90"/>
        <v>40858</v>
      </c>
      <c r="AC467" s="108">
        <f t="shared" si="88"/>
        <v>5168.8500000000004</v>
      </c>
      <c r="AD467" s="28">
        <f t="shared" si="89"/>
        <v>50.005000000000003</v>
      </c>
      <c r="AE467" s="28">
        <f t="shared" si="94"/>
        <v>103.36666333366664</v>
      </c>
      <c r="AF467" s="31">
        <f t="shared" si="95"/>
        <v>-8.9090955874101541E-3</v>
      </c>
      <c r="AJ467" s="110">
        <f t="shared" si="87"/>
        <v>40861</v>
      </c>
      <c r="AK467" s="31">
        <f t="shared" si="96"/>
        <v>-9.4999999999999998E-3</v>
      </c>
      <c r="AL467" s="115">
        <f t="shared" si="97"/>
        <v>-1.1870313023876644E-2</v>
      </c>
      <c r="AM467" s="100"/>
      <c r="BR467" s="18">
        <f t="shared" si="91"/>
        <v>40850</v>
      </c>
      <c r="BS467" s="6">
        <f t="shared" si="92"/>
        <v>1.8800000000000001E-2</v>
      </c>
      <c r="BT467" s="6">
        <f t="shared" si="93"/>
        <v>1.4E-3</v>
      </c>
    </row>
    <row r="468" spans="2:72" ht="14.45">
      <c r="B468" s="110">
        <v>40851</v>
      </c>
      <c r="C468" s="106">
        <v>1253.2</v>
      </c>
      <c r="D468" s="106">
        <v>1260.8</v>
      </c>
      <c r="E468" s="106">
        <v>1260.8</v>
      </c>
      <c r="F468" s="106">
        <v>1238.9000000000001</v>
      </c>
      <c r="G468" s="28"/>
      <c r="H468" s="107">
        <v>-6.3E-3</v>
      </c>
      <c r="K468" s="110">
        <v>40861</v>
      </c>
      <c r="L468" s="106">
        <v>5148.3500000000004</v>
      </c>
      <c r="M468" s="106">
        <v>5217.3500000000004</v>
      </c>
      <c r="N468" s="106">
        <v>5228.8999999999996</v>
      </c>
      <c r="O468" s="106">
        <v>5140.55</v>
      </c>
      <c r="P468" s="28" t="s">
        <v>3075</v>
      </c>
      <c r="Q468" s="107">
        <v>-4.0000000000000001E-3</v>
      </c>
      <c r="T468" s="110">
        <v>40830</v>
      </c>
      <c r="U468" s="28">
        <v>49.02</v>
      </c>
      <c r="V468">
        <v>49.06</v>
      </c>
      <c r="W468">
        <v>49.225000000000001</v>
      </c>
      <c r="X468">
        <v>48.9</v>
      </c>
      <c r="Y468" s="19">
        <v>-2.0999999999999999E-3</v>
      </c>
      <c r="AB468" s="110">
        <f t="shared" si="90"/>
        <v>40861</v>
      </c>
      <c r="AC468" s="108">
        <f t="shared" si="88"/>
        <v>5148.3500000000004</v>
      </c>
      <c r="AD468" s="28">
        <f t="shared" si="89"/>
        <v>50.405000000000001</v>
      </c>
      <c r="AE468" s="28">
        <f t="shared" si="94"/>
        <v>102.13966868366234</v>
      </c>
      <c r="AF468" s="31">
        <f t="shared" si="95"/>
        <v>-1.1870313023876644E-2</v>
      </c>
      <c r="AJ468" s="110">
        <f t="shared" si="87"/>
        <v>40862</v>
      </c>
      <c r="AK468" s="31">
        <f t="shared" si="96"/>
        <v>4.7999999999999996E-3</v>
      </c>
      <c r="AL468" s="115">
        <f t="shared" si="97"/>
        <v>-1.9884903324447145E-2</v>
      </c>
      <c r="AM468" s="100"/>
      <c r="BR468" s="18">
        <f t="shared" si="91"/>
        <v>40851</v>
      </c>
      <c r="BS468" s="6">
        <f t="shared" si="92"/>
        <v>-6.3E-3</v>
      </c>
      <c r="BT468" s="6">
        <f t="shared" si="93"/>
        <v>3.5000000000000001E-3</v>
      </c>
    </row>
    <row r="469" spans="2:72" ht="14.45">
      <c r="B469" s="110">
        <v>40854</v>
      </c>
      <c r="C469" s="106">
        <v>1261.0999999999999</v>
      </c>
      <c r="D469" s="106">
        <v>1253.2</v>
      </c>
      <c r="E469" s="106">
        <v>1261.7</v>
      </c>
      <c r="F469" s="106">
        <v>1240.8</v>
      </c>
      <c r="G469" s="28"/>
      <c r="H469" s="107">
        <v>6.3E-3</v>
      </c>
      <c r="K469" s="110">
        <v>40862</v>
      </c>
      <c r="L469" s="106">
        <v>5068.5</v>
      </c>
      <c r="M469" s="106">
        <v>5131.2</v>
      </c>
      <c r="N469" s="106">
        <v>5158.75</v>
      </c>
      <c r="O469" s="106">
        <v>5052.8500000000004</v>
      </c>
      <c r="P469" s="28" t="s">
        <v>3076</v>
      </c>
      <c r="Q469" s="107">
        <v>-1.55E-2</v>
      </c>
      <c r="T469" s="110">
        <v>40833</v>
      </c>
      <c r="U469" s="28">
        <v>48.954999999999998</v>
      </c>
      <c r="V469">
        <v>48.935000000000002</v>
      </c>
      <c r="W469">
        <v>49.034999999999997</v>
      </c>
      <c r="X469">
        <v>48.685000000000002</v>
      </c>
      <c r="Y469" s="19">
        <v>-1.2999999999999999E-3</v>
      </c>
      <c r="AB469" s="110">
        <f t="shared" si="90"/>
        <v>40862</v>
      </c>
      <c r="AC469" s="108">
        <f t="shared" si="88"/>
        <v>5068.5</v>
      </c>
      <c r="AD469" s="28">
        <f t="shared" si="89"/>
        <v>50.63</v>
      </c>
      <c r="AE469" s="28">
        <f t="shared" si="94"/>
        <v>100.10863124629665</v>
      </c>
      <c r="AF469" s="31">
        <f t="shared" si="95"/>
        <v>-1.9884903324447145E-2</v>
      </c>
      <c r="AJ469" s="110">
        <f t="shared" si="87"/>
        <v>40863</v>
      </c>
      <c r="AK469" s="31">
        <f t="shared" si="96"/>
        <v>-1.66E-2</v>
      </c>
      <c r="AL469" s="115">
        <f t="shared" si="97"/>
        <v>-9.8539331357447857E-3</v>
      </c>
      <c r="AM469" s="100"/>
      <c r="BR469" s="18" t="e">
        <f t="shared" si="91"/>
        <v>#N/A</v>
      </c>
      <c r="BS469" s="6">
        <f t="shared" si="92"/>
        <v>0</v>
      </c>
      <c r="BT469" s="6">
        <f t="shared" si="93"/>
        <v>0</v>
      </c>
    </row>
    <row r="470" spans="2:72" ht="14.45">
      <c r="B470" s="110">
        <v>40855</v>
      </c>
      <c r="C470" s="106">
        <v>1275.9000000000001</v>
      </c>
      <c r="D470" s="106">
        <v>1261.0999999999999</v>
      </c>
      <c r="E470" s="106">
        <v>1277.5</v>
      </c>
      <c r="F470" s="106">
        <v>1255</v>
      </c>
      <c r="G470" s="28"/>
      <c r="H470" s="107">
        <v>1.17E-2</v>
      </c>
      <c r="K470" s="110">
        <v>40863</v>
      </c>
      <c r="L470" s="106">
        <v>5030.45</v>
      </c>
      <c r="M470" s="106">
        <v>5059.1000000000004</v>
      </c>
      <c r="N470" s="106">
        <v>5065.2</v>
      </c>
      <c r="O470" s="106">
        <v>4989.5</v>
      </c>
      <c r="P470" s="28" t="s">
        <v>3077</v>
      </c>
      <c r="Q470" s="107">
        <v>-7.4999999999999997E-3</v>
      </c>
      <c r="T470" s="110">
        <v>40834</v>
      </c>
      <c r="U470" s="28">
        <v>49.295000000000002</v>
      </c>
      <c r="V470">
        <v>48.884999999999998</v>
      </c>
      <c r="W470">
        <v>49.395000000000003</v>
      </c>
      <c r="X470">
        <v>48.844999999999999</v>
      </c>
      <c r="Y470" s="19">
        <v>6.8999999999999999E-3</v>
      </c>
      <c r="AB470" s="110">
        <f t="shared" si="90"/>
        <v>40863</v>
      </c>
      <c r="AC470" s="108">
        <f t="shared" si="88"/>
        <v>5030.45</v>
      </c>
      <c r="AD470" s="28">
        <f t="shared" si="89"/>
        <v>50.75</v>
      </c>
      <c r="AE470" s="28">
        <f t="shared" si="94"/>
        <v>99.12216748768472</v>
      </c>
      <c r="AF470" s="31">
        <f t="shared" si="95"/>
        <v>-9.8539331357447857E-3</v>
      </c>
      <c r="AJ470" s="110">
        <f t="shared" si="87"/>
        <v>40864</v>
      </c>
      <c r="AK470" s="31">
        <f t="shared" si="96"/>
        <v>-1.6799999999999999E-2</v>
      </c>
      <c r="AL470" s="115">
        <f t="shared" si="97"/>
        <v>-2.2970763530425375E-2</v>
      </c>
      <c r="AM470" s="100"/>
      <c r="BR470" s="18">
        <f t="shared" si="91"/>
        <v>40855</v>
      </c>
      <c r="BS470" s="6">
        <f t="shared" si="92"/>
        <v>1.17E-2</v>
      </c>
      <c r="BT470" s="6">
        <f t="shared" si="93"/>
        <v>1E-3</v>
      </c>
    </row>
    <row r="471" spans="2:72" ht="14.45">
      <c r="B471" s="110">
        <v>40856</v>
      </c>
      <c r="C471" s="106">
        <v>1229.0999999999999</v>
      </c>
      <c r="D471" s="106">
        <v>1275.2</v>
      </c>
      <c r="E471" s="106">
        <v>1275.2</v>
      </c>
      <c r="F471" s="106">
        <v>1226.5999999999999</v>
      </c>
      <c r="G471" s="28"/>
      <c r="H471" s="107">
        <v>-3.6700000000000003E-2</v>
      </c>
      <c r="K471" s="110">
        <v>40864</v>
      </c>
      <c r="L471" s="106">
        <v>4934.75</v>
      </c>
      <c r="M471" s="106">
        <v>5027.1000000000004</v>
      </c>
      <c r="N471" s="106">
        <v>5036.8</v>
      </c>
      <c r="O471" s="106">
        <v>4919.45</v>
      </c>
      <c r="P471" s="28" t="s">
        <v>3078</v>
      </c>
      <c r="Q471" s="107">
        <v>-1.9E-2</v>
      </c>
      <c r="T471" s="110">
        <v>40835</v>
      </c>
      <c r="U471" s="28">
        <v>49.16</v>
      </c>
      <c r="V471">
        <v>49.215000000000003</v>
      </c>
      <c r="W471">
        <v>49.25</v>
      </c>
      <c r="X471">
        <v>49.094999999999999</v>
      </c>
      <c r="Y471" s="19">
        <v>-2.7000000000000001E-3</v>
      </c>
      <c r="AB471" s="110">
        <f t="shared" si="90"/>
        <v>40864</v>
      </c>
      <c r="AC471" s="108">
        <f t="shared" si="88"/>
        <v>4934.75</v>
      </c>
      <c r="AD471" s="28">
        <f t="shared" si="89"/>
        <v>50.954999999999998</v>
      </c>
      <c r="AE471" s="28">
        <f t="shared" si="94"/>
        <v>96.845255617701895</v>
      </c>
      <c r="AF471" s="31">
        <f t="shared" si="95"/>
        <v>-2.2970763530425375E-2</v>
      </c>
      <c r="AJ471" s="110">
        <f t="shared" si="87"/>
        <v>40865</v>
      </c>
      <c r="AK471" s="31">
        <f t="shared" si="96"/>
        <v>-2.9999999999999997E-4</v>
      </c>
      <c r="AL471" s="115">
        <f t="shared" si="97"/>
        <v>-1.1299511914370397E-2</v>
      </c>
      <c r="AM471" s="100"/>
      <c r="BR471" s="18">
        <f t="shared" si="91"/>
        <v>40856</v>
      </c>
      <c r="BS471" s="6">
        <f t="shared" si="92"/>
        <v>-3.6700000000000003E-2</v>
      </c>
      <c r="BT471" s="6">
        <f t="shared" si="93"/>
        <v>-1.29E-2</v>
      </c>
    </row>
    <row r="472" spans="2:72" ht="14.45">
      <c r="B472" s="110">
        <v>40857</v>
      </c>
      <c r="C472" s="106">
        <v>1239.7</v>
      </c>
      <c r="D472" s="106">
        <v>1229.5999999999999</v>
      </c>
      <c r="E472" s="106">
        <v>1246.2</v>
      </c>
      <c r="F472" s="106">
        <v>1227.7</v>
      </c>
      <c r="G472" s="28"/>
      <c r="H472" s="107">
        <v>8.6E-3</v>
      </c>
      <c r="K472" s="110">
        <v>40865</v>
      </c>
      <c r="L472" s="106">
        <v>4905.8</v>
      </c>
      <c r="M472" s="106">
        <v>4899.1499999999996</v>
      </c>
      <c r="N472" s="106">
        <v>4915.8999999999996</v>
      </c>
      <c r="O472" s="106">
        <v>4837.95</v>
      </c>
      <c r="P472" s="28" t="s">
        <v>3079</v>
      </c>
      <c r="Q472" s="107">
        <v>-5.8999999999999999E-3</v>
      </c>
      <c r="T472" s="110">
        <v>40836</v>
      </c>
      <c r="U472" s="28">
        <v>49.807000000000002</v>
      </c>
      <c r="V472">
        <v>49.087000000000003</v>
      </c>
      <c r="W472">
        <v>49.898000000000003</v>
      </c>
      <c r="X472">
        <v>49.027999999999999</v>
      </c>
      <c r="Y472" s="19">
        <v>1.32E-2</v>
      </c>
      <c r="AB472" s="110">
        <f t="shared" si="90"/>
        <v>40865</v>
      </c>
      <c r="AC472" s="108">
        <f t="shared" si="88"/>
        <v>4905.8</v>
      </c>
      <c r="AD472" s="28">
        <f t="shared" si="89"/>
        <v>51.234999999999999</v>
      </c>
      <c r="AE472" s="28">
        <f t="shared" si="94"/>
        <v>95.750951497999424</v>
      </c>
      <c r="AF472" s="31">
        <f t="shared" si="95"/>
        <v>-1.1299511914370397E-2</v>
      </c>
      <c r="AJ472" s="110">
        <f t="shared" si="87"/>
        <v>40868</v>
      </c>
      <c r="AK472" s="31">
        <f t="shared" si="96"/>
        <v>-1.8700000000000001E-2</v>
      </c>
      <c r="AL472" s="115">
        <f t="shared" si="97"/>
        <v>-4.1506909996100183E-2</v>
      </c>
      <c r="AM472" s="100"/>
      <c r="BR472" s="18" t="e">
        <f t="shared" si="91"/>
        <v>#N/A</v>
      </c>
      <c r="BS472" s="6">
        <f t="shared" si="92"/>
        <v>0</v>
      </c>
      <c r="BT472" s="6">
        <f t="shared" si="93"/>
        <v>0</v>
      </c>
    </row>
    <row r="473" spans="2:72" ht="14.45">
      <c r="B473" s="110">
        <v>40858</v>
      </c>
      <c r="C473" s="106">
        <v>1263.8</v>
      </c>
      <c r="D473" s="106">
        <v>1240.0999999999999</v>
      </c>
      <c r="E473" s="106">
        <v>1267</v>
      </c>
      <c r="F473" s="106">
        <v>1240.0999999999999</v>
      </c>
      <c r="G473" s="28"/>
      <c r="H473" s="107">
        <v>1.9400000000000001E-2</v>
      </c>
      <c r="K473" s="110">
        <v>40868</v>
      </c>
      <c r="L473" s="106">
        <v>4778.3500000000004</v>
      </c>
      <c r="M473" s="106">
        <v>4873.8</v>
      </c>
      <c r="N473" s="106">
        <v>4873.8</v>
      </c>
      <c r="O473" s="106">
        <v>4764.8</v>
      </c>
      <c r="P473" s="28" t="s">
        <v>2688</v>
      </c>
      <c r="Q473" s="107">
        <v>-2.5999999999999999E-2</v>
      </c>
      <c r="T473" s="110">
        <v>40837</v>
      </c>
      <c r="U473" s="28">
        <v>49.85</v>
      </c>
      <c r="V473">
        <v>49.72</v>
      </c>
      <c r="W473">
        <v>50.33</v>
      </c>
      <c r="X473">
        <v>49.65</v>
      </c>
      <c r="Y473" s="19">
        <v>8.9999999999999998E-4</v>
      </c>
      <c r="AB473" s="110">
        <f t="shared" si="90"/>
        <v>40868</v>
      </c>
      <c r="AC473" s="108">
        <f t="shared" si="88"/>
        <v>4778.3500000000004</v>
      </c>
      <c r="AD473" s="28">
        <f t="shared" si="89"/>
        <v>52.064999999999998</v>
      </c>
      <c r="AE473" s="28">
        <f t="shared" si="94"/>
        <v>91.776625372131008</v>
      </c>
      <c r="AF473" s="31">
        <f t="shared" si="95"/>
        <v>-4.1506909996100183E-2</v>
      </c>
      <c r="AJ473" s="110">
        <f t="shared" si="87"/>
        <v>40869</v>
      </c>
      <c r="AK473" s="31">
        <f t="shared" si="96"/>
        <v>-4.1999999999999997E-3</v>
      </c>
      <c r="AL473" s="115">
        <f t="shared" si="97"/>
        <v>-1.038965514231327E-3</v>
      </c>
      <c r="AM473" s="100"/>
      <c r="BR473" s="18">
        <f t="shared" si="91"/>
        <v>40858</v>
      </c>
      <c r="BS473" s="6">
        <f t="shared" si="92"/>
        <v>1.9400000000000001E-2</v>
      </c>
      <c r="BT473" s="6">
        <f t="shared" si="93"/>
        <v>-0.01</v>
      </c>
    </row>
    <row r="474" spans="2:72" ht="14.45">
      <c r="B474" s="110">
        <v>40861</v>
      </c>
      <c r="C474" s="106">
        <v>1251.8</v>
      </c>
      <c r="D474" s="106">
        <v>1263.8</v>
      </c>
      <c r="E474" s="106">
        <v>1263.8</v>
      </c>
      <c r="F474" s="106">
        <v>1246.7</v>
      </c>
      <c r="G474" s="28"/>
      <c r="H474" s="107">
        <v>-9.4999999999999998E-3</v>
      </c>
      <c r="K474" s="110">
        <v>40869</v>
      </c>
      <c r="L474" s="106">
        <v>4812.3500000000004</v>
      </c>
      <c r="M474" s="106">
        <v>4794.8500000000004</v>
      </c>
      <c r="N474" s="106">
        <v>4854</v>
      </c>
      <c r="O474" s="106">
        <v>4782.55</v>
      </c>
      <c r="P474" s="28" t="s">
        <v>3080</v>
      </c>
      <c r="Q474" s="107">
        <v>7.1000000000000004E-3</v>
      </c>
      <c r="T474" s="110">
        <v>40840</v>
      </c>
      <c r="U474" s="28">
        <v>49.825000000000003</v>
      </c>
      <c r="V474">
        <v>49.805</v>
      </c>
      <c r="W474">
        <v>50.015000000000001</v>
      </c>
      <c r="X474">
        <v>49.725000000000001</v>
      </c>
      <c r="Y474" s="19">
        <v>-5.0000000000000001E-4</v>
      </c>
      <c r="AB474" s="110">
        <f t="shared" si="90"/>
        <v>40869</v>
      </c>
      <c r="AC474" s="108">
        <f t="shared" si="88"/>
        <v>4812.3500000000004</v>
      </c>
      <c r="AD474" s="28">
        <f t="shared" si="89"/>
        <v>52.49</v>
      </c>
      <c r="AE474" s="28">
        <f t="shared" si="94"/>
        <v>91.681272623356833</v>
      </c>
      <c r="AF474" s="31">
        <f t="shared" si="95"/>
        <v>-1.038965514231327E-3</v>
      </c>
      <c r="AJ474" s="110">
        <f t="shared" ref="AJ474:AJ537" si="98">VLOOKUP(B481,AB:AF,1,FALSE)</f>
        <v>40870</v>
      </c>
      <c r="AK474" s="31">
        <f t="shared" si="96"/>
        <v>-2.2100000000000002E-2</v>
      </c>
      <c r="AL474" s="115">
        <f t="shared" si="97"/>
        <v>-1.7325587252845942E-2</v>
      </c>
      <c r="AM474" s="100"/>
      <c r="BR474" s="18">
        <f t="shared" si="91"/>
        <v>40861</v>
      </c>
      <c r="BS474" s="6">
        <f t="shared" si="92"/>
        <v>-9.4999999999999998E-3</v>
      </c>
      <c r="BT474" s="6">
        <f t="shared" si="93"/>
        <v>-4.0000000000000001E-3</v>
      </c>
    </row>
    <row r="475" spans="2:72" ht="14.45">
      <c r="B475" s="110">
        <v>40862</v>
      </c>
      <c r="C475" s="106">
        <v>1257.8</v>
      </c>
      <c r="D475" s="106">
        <v>1251.7</v>
      </c>
      <c r="E475" s="106">
        <v>1264.2</v>
      </c>
      <c r="F475" s="106">
        <v>1244.3</v>
      </c>
      <c r="G475" s="28"/>
      <c r="H475" s="107">
        <v>4.7999999999999996E-3</v>
      </c>
      <c r="K475" s="110">
        <v>40870</v>
      </c>
      <c r="L475" s="106">
        <v>4706.45</v>
      </c>
      <c r="M475" s="106">
        <v>4779.5</v>
      </c>
      <c r="N475" s="106">
        <v>4779.5</v>
      </c>
      <c r="O475" s="106">
        <v>4640.95</v>
      </c>
      <c r="P475" s="28" t="s">
        <v>3081</v>
      </c>
      <c r="Q475" s="107">
        <v>-2.1999999999999999E-2</v>
      </c>
      <c r="T475" s="110">
        <v>40841</v>
      </c>
      <c r="U475" s="28">
        <v>49.505000000000003</v>
      </c>
      <c r="V475">
        <v>49.744999999999997</v>
      </c>
      <c r="W475">
        <v>49.77</v>
      </c>
      <c r="X475">
        <v>49.384999999999998</v>
      </c>
      <c r="Y475" s="19">
        <v>-6.4000000000000003E-3</v>
      </c>
      <c r="AB475" s="110">
        <f t="shared" si="90"/>
        <v>40870</v>
      </c>
      <c r="AC475" s="108">
        <f t="shared" ref="AC475:AC538" si="99">IFERROR(VLOOKUP(AB475,K:Q,2,FALSE),0)</f>
        <v>4706.45</v>
      </c>
      <c r="AD475" s="28">
        <f t="shared" ref="AD475:AD538" si="100">VLOOKUP(AB475,T:Y,2,FALSE)</f>
        <v>52.24</v>
      </c>
      <c r="AE475" s="28">
        <f t="shared" si="94"/>
        <v>90.092840735068904</v>
      </c>
      <c r="AF475" s="31">
        <f t="shared" si="95"/>
        <v>-1.7325587252845942E-2</v>
      </c>
      <c r="AJ475" s="110">
        <f t="shared" si="98"/>
        <v>40872</v>
      </c>
      <c r="AK475" s="31">
        <f t="shared" si="96"/>
        <v>-2.7000000000000001E-3</v>
      </c>
      <c r="AL475" s="115">
        <f t="shared" si="97"/>
        <v>-1.1084617164289434E-2</v>
      </c>
      <c r="AM475" s="100"/>
      <c r="BR475" s="18">
        <f t="shared" si="91"/>
        <v>40862</v>
      </c>
      <c r="BS475" s="6">
        <f t="shared" si="92"/>
        <v>4.7999999999999996E-3</v>
      </c>
      <c r="BT475" s="6">
        <f t="shared" si="93"/>
        <v>-1.55E-2</v>
      </c>
    </row>
    <row r="476" spans="2:72" ht="14.45">
      <c r="B476" s="110">
        <v>40863</v>
      </c>
      <c r="C476" s="106">
        <v>1236.9000000000001</v>
      </c>
      <c r="D476" s="106">
        <v>1257.8</v>
      </c>
      <c r="E476" s="106">
        <v>1259.5999999999999</v>
      </c>
      <c r="F476" s="106">
        <v>1235.7</v>
      </c>
      <c r="G476" s="28"/>
      <c r="H476" s="107">
        <v>-1.66E-2</v>
      </c>
      <c r="K476" s="110">
        <v>40871</v>
      </c>
      <c r="L476" s="106">
        <v>4756.45</v>
      </c>
      <c r="M476" s="106">
        <v>4707.55</v>
      </c>
      <c r="N476" s="106">
        <v>4771.1000000000004</v>
      </c>
      <c r="O476" s="106">
        <v>4639.1000000000004</v>
      </c>
      <c r="P476" s="28" t="s">
        <v>3082</v>
      </c>
      <c r="Q476" s="107">
        <v>1.06E-2</v>
      </c>
      <c r="T476" s="110">
        <v>40842</v>
      </c>
      <c r="U476" s="28">
        <v>49.505000000000003</v>
      </c>
      <c r="V476">
        <v>49.405000000000001</v>
      </c>
      <c r="W476">
        <v>49.505000000000003</v>
      </c>
      <c r="X476">
        <v>49.344999999999999</v>
      </c>
      <c r="Y476" s="19">
        <v>0</v>
      </c>
      <c r="AB476" s="110">
        <f t="shared" ref="AB476:AB506" si="101">VLOOKUP(K476,T:Y,1,FALSE)</f>
        <v>40871</v>
      </c>
      <c r="AC476" s="108">
        <f t="shared" si="99"/>
        <v>4756.45</v>
      </c>
      <c r="AD476" s="28">
        <f t="shared" si="100"/>
        <v>52.07</v>
      </c>
      <c r="AE476" s="28">
        <f t="shared" si="94"/>
        <v>91.34722488957172</v>
      </c>
      <c r="AF476" s="31">
        <f t="shared" si="95"/>
        <v>1.3923239008430288E-2</v>
      </c>
      <c r="AJ476" s="110">
        <f t="shared" si="98"/>
        <v>40875</v>
      </c>
      <c r="AK476" s="31">
        <f t="shared" si="96"/>
        <v>2.92E-2</v>
      </c>
      <c r="AL476" s="115">
        <f t="shared" si="97"/>
        <v>3.3557157385907921E-2</v>
      </c>
      <c r="AM476" s="100"/>
      <c r="BR476" s="18">
        <f t="shared" si="91"/>
        <v>40863</v>
      </c>
      <c r="BS476" s="6">
        <f t="shared" si="92"/>
        <v>-1.66E-2</v>
      </c>
      <c r="BT476" s="6">
        <f t="shared" si="93"/>
        <v>-7.4999999999999997E-3</v>
      </c>
    </row>
    <row r="477" spans="2:72" ht="14.45">
      <c r="B477" s="110">
        <v>40864</v>
      </c>
      <c r="C477" s="106">
        <v>1216.0999999999999</v>
      </c>
      <c r="D477" s="106">
        <v>1236.5999999999999</v>
      </c>
      <c r="E477" s="106">
        <v>1237.7</v>
      </c>
      <c r="F477" s="106">
        <v>1209.4000000000001</v>
      </c>
      <c r="G477" s="28"/>
      <c r="H477" s="107">
        <v>-1.6799999999999999E-2</v>
      </c>
      <c r="K477" s="110">
        <v>40872</v>
      </c>
      <c r="L477" s="106">
        <v>4710.05</v>
      </c>
      <c r="M477" s="106">
        <v>4731.3</v>
      </c>
      <c r="N477" s="106">
        <v>4767.3</v>
      </c>
      <c r="O477" s="106">
        <v>4693.1000000000004</v>
      </c>
      <c r="P477" s="28" t="s">
        <v>3083</v>
      </c>
      <c r="Q477" s="107">
        <v>-9.7999999999999997E-3</v>
      </c>
      <c r="T477" s="110">
        <v>40843</v>
      </c>
      <c r="U477" s="28">
        <v>49.005000000000003</v>
      </c>
      <c r="V477">
        <v>49.424999999999997</v>
      </c>
      <c r="W477">
        <v>49.505000000000003</v>
      </c>
      <c r="X477">
        <v>49.005000000000003</v>
      </c>
      <c r="Y477" s="19">
        <v>-1.01E-2</v>
      </c>
      <c r="AB477" s="110">
        <f t="shared" si="101"/>
        <v>40872</v>
      </c>
      <c r="AC477" s="108">
        <f t="shared" si="99"/>
        <v>4710.05</v>
      </c>
      <c r="AD477" s="28">
        <f t="shared" si="100"/>
        <v>52.14</v>
      </c>
      <c r="AE477" s="28">
        <f t="shared" si="94"/>
        <v>90.334675872650564</v>
      </c>
      <c r="AF477" s="31">
        <f t="shared" si="95"/>
        <v>-1.1084617164289434E-2</v>
      </c>
      <c r="AJ477" s="110">
        <f t="shared" si="98"/>
        <v>40876</v>
      </c>
      <c r="AK477" s="31">
        <f t="shared" si="96"/>
        <v>2.3E-3</v>
      </c>
      <c r="AL477" s="115">
        <f t="shared" si="97"/>
        <v>-8.5691878508846742E-3</v>
      </c>
      <c r="AM477" s="100"/>
      <c r="BR477" s="18">
        <f t="shared" si="91"/>
        <v>40864</v>
      </c>
      <c r="BS477" s="6">
        <f t="shared" si="92"/>
        <v>-1.6799999999999999E-2</v>
      </c>
      <c r="BT477" s="6">
        <f t="shared" si="93"/>
        <v>-1.9E-2</v>
      </c>
    </row>
    <row r="478" spans="2:72" ht="14.45">
      <c r="B478" s="110">
        <v>40865</v>
      </c>
      <c r="C478" s="106">
        <v>1215.7</v>
      </c>
      <c r="D478" s="106">
        <v>1216.2</v>
      </c>
      <c r="E478" s="106">
        <v>1223.5</v>
      </c>
      <c r="F478" s="106">
        <v>1211.4000000000001</v>
      </c>
      <c r="G478" s="28"/>
      <c r="H478" s="107">
        <v>-2.9999999999999997E-4</v>
      </c>
      <c r="K478" s="110">
        <v>40875</v>
      </c>
      <c r="L478" s="106">
        <v>4851.3</v>
      </c>
      <c r="M478" s="106">
        <v>4769.3</v>
      </c>
      <c r="N478" s="106">
        <v>4859.1000000000004</v>
      </c>
      <c r="O478" s="106">
        <v>4766.3999999999996</v>
      </c>
      <c r="P478" s="28" t="s">
        <v>3084</v>
      </c>
      <c r="Q478" s="107">
        <v>0.03</v>
      </c>
      <c r="T478" s="110">
        <v>40844</v>
      </c>
      <c r="U478" s="28">
        <v>48.62</v>
      </c>
      <c r="V478">
        <v>48.93</v>
      </c>
      <c r="W478">
        <v>48.94</v>
      </c>
      <c r="X478">
        <v>48.62</v>
      </c>
      <c r="Y478" s="19">
        <v>-7.9000000000000008E-3</v>
      </c>
      <c r="AB478" s="110">
        <f t="shared" si="101"/>
        <v>40875</v>
      </c>
      <c r="AC478" s="108">
        <f t="shared" si="99"/>
        <v>4851.3</v>
      </c>
      <c r="AD478" s="28">
        <f t="shared" si="100"/>
        <v>51.96</v>
      </c>
      <c r="AE478" s="28">
        <f t="shared" si="94"/>
        <v>93.366050808314085</v>
      </c>
      <c r="AF478" s="31">
        <f t="shared" si="95"/>
        <v>3.3557157385907921E-2</v>
      </c>
      <c r="AJ478" s="110">
        <f t="shared" si="98"/>
        <v>40877</v>
      </c>
      <c r="AK478" s="31">
        <f t="shared" si="96"/>
        <v>4.3299999999999998E-2</v>
      </c>
      <c r="AL478" s="115">
        <f t="shared" si="97"/>
        <v>1.3647358655786146E-3</v>
      </c>
      <c r="AM478" s="100"/>
      <c r="BR478" s="18">
        <f t="shared" si="91"/>
        <v>40865</v>
      </c>
      <c r="BS478" s="6">
        <f t="shared" si="92"/>
        <v>-2.9999999999999997E-4</v>
      </c>
      <c r="BT478" s="6">
        <f t="shared" si="93"/>
        <v>-5.8999999999999999E-3</v>
      </c>
    </row>
    <row r="479" spans="2:72" ht="14.45">
      <c r="B479" s="110">
        <v>40868</v>
      </c>
      <c r="C479" s="106">
        <v>1193</v>
      </c>
      <c r="D479" s="106">
        <v>1215.5999999999999</v>
      </c>
      <c r="E479" s="106">
        <v>1215.5999999999999</v>
      </c>
      <c r="F479" s="106">
        <v>1183.2</v>
      </c>
      <c r="G479" s="28"/>
      <c r="H479" s="107">
        <v>-1.8700000000000001E-2</v>
      </c>
      <c r="K479" s="110">
        <v>40876</v>
      </c>
      <c r="L479" s="106">
        <v>4805.1000000000004</v>
      </c>
      <c r="M479" s="106">
        <v>4864.2</v>
      </c>
      <c r="N479" s="106">
        <v>4866.1000000000004</v>
      </c>
      <c r="O479" s="106">
        <v>4787.1000000000004</v>
      </c>
      <c r="P479" s="28" t="s">
        <v>3085</v>
      </c>
      <c r="Q479" s="107">
        <v>-9.4999999999999998E-3</v>
      </c>
      <c r="T479" s="110">
        <v>40847</v>
      </c>
      <c r="U479" s="28">
        <v>48.695</v>
      </c>
      <c r="V479">
        <v>48.755000000000003</v>
      </c>
      <c r="W479">
        <v>48.91</v>
      </c>
      <c r="X479">
        <v>48.534999999999997</v>
      </c>
      <c r="Y479" s="19">
        <v>1.5E-3</v>
      </c>
      <c r="AB479" s="110">
        <f t="shared" si="101"/>
        <v>40876</v>
      </c>
      <c r="AC479" s="108">
        <f t="shared" si="99"/>
        <v>4805.1000000000004</v>
      </c>
      <c r="AD479" s="28">
        <f t="shared" si="100"/>
        <v>51.91</v>
      </c>
      <c r="AE479" s="28">
        <f t="shared" si="94"/>
        <v>92.565979580042395</v>
      </c>
      <c r="AF479" s="31">
        <f t="shared" si="95"/>
        <v>-8.5691878508846742E-3</v>
      </c>
      <c r="AJ479" s="110">
        <f t="shared" si="98"/>
        <v>40878</v>
      </c>
      <c r="AK479" s="31">
        <f t="shared" si="96"/>
        <v>-1.9E-3</v>
      </c>
      <c r="AL479" s="115">
        <f t="shared" si="97"/>
        <v>3.6804018038524733E-2</v>
      </c>
      <c r="AM479" s="100"/>
      <c r="BR479" s="18">
        <f t="shared" si="91"/>
        <v>40868</v>
      </c>
      <c r="BS479" s="6">
        <f t="shared" si="92"/>
        <v>-1.8700000000000001E-2</v>
      </c>
      <c r="BT479" s="6">
        <f t="shared" si="93"/>
        <v>-2.5999999999999999E-2</v>
      </c>
    </row>
    <row r="480" spans="2:72" ht="14.45">
      <c r="B480" s="110">
        <v>40869</v>
      </c>
      <c r="C480" s="106">
        <v>1188</v>
      </c>
      <c r="D480" s="106">
        <v>1193</v>
      </c>
      <c r="E480" s="106">
        <v>1196.8</v>
      </c>
      <c r="F480" s="106">
        <v>1181.7</v>
      </c>
      <c r="G480" s="28"/>
      <c r="H480" s="107">
        <v>-4.1999999999999997E-3</v>
      </c>
      <c r="K480" s="110">
        <v>40877</v>
      </c>
      <c r="L480" s="106">
        <v>4832.05</v>
      </c>
      <c r="M480" s="106">
        <v>4766.1499999999996</v>
      </c>
      <c r="N480" s="106">
        <v>4851.55</v>
      </c>
      <c r="O480" s="106">
        <v>4754.8</v>
      </c>
      <c r="P480" s="28" t="s">
        <v>3086</v>
      </c>
      <c r="Q480" s="107">
        <v>5.5999999999999999E-3</v>
      </c>
      <c r="T480" s="110">
        <v>40848</v>
      </c>
      <c r="U480" s="28">
        <v>49.274999999999999</v>
      </c>
      <c r="V480">
        <v>48.594999999999999</v>
      </c>
      <c r="W480">
        <v>49.384999999999998</v>
      </c>
      <c r="X480">
        <v>48.594999999999999</v>
      </c>
      <c r="Y480" s="19">
        <v>1.1900000000000001E-2</v>
      </c>
      <c r="AB480" s="110">
        <f t="shared" si="101"/>
        <v>40877</v>
      </c>
      <c r="AC480" s="108">
        <f t="shared" si="99"/>
        <v>4832.05</v>
      </c>
      <c r="AD480" s="28">
        <f t="shared" si="100"/>
        <v>52.13</v>
      </c>
      <c r="AE480" s="28">
        <f t="shared" si="94"/>
        <v>92.692307692307693</v>
      </c>
      <c r="AF480" s="31">
        <f t="shared" si="95"/>
        <v>1.3647358655786146E-3</v>
      </c>
      <c r="AJ480" s="110">
        <f t="shared" si="98"/>
        <v>40879</v>
      </c>
      <c r="AK480" s="31">
        <f t="shared" si="96"/>
        <v>-2.0000000000000001E-4</v>
      </c>
      <c r="AL480" s="115">
        <f t="shared" si="97"/>
        <v>2.8153671261299529E-2</v>
      </c>
      <c r="AM480" s="100"/>
      <c r="BR480" s="18">
        <f t="shared" si="91"/>
        <v>40869</v>
      </c>
      <c r="BS480" s="6">
        <f t="shared" si="92"/>
        <v>-4.1999999999999997E-3</v>
      </c>
      <c r="BT480" s="6">
        <f t="shared" si="93"/>
        <v>7.1000000000000004E-3</v>
      </c>
    </row>
    <row r="481" spans="2:72" ht="14.45">
      <c r="B481" s="110">
        <v>40870</v>
      </c>
      <c r="C481" s="106">
        <v>1161.8</v>
      </c>
      <c r="D481" s="106">
        <v>1187.5</v>
      </c>
      <c r="E481" s="106">
        <v>1187.5</v>
      </c>
      <c r="F481" s="106">
        <v>1161.8</v>
      </c>
      <c r="G481" s="28"/>
      <c r="H481" s="107">
        <v>-2.2100000000000002E-2</v>
      </c>
      <c r="K481" s="110">
        <v>40878</v>
      </c>
      <c r="L481" s="106">
        <v>4936.8500000000004</v>
      </c>
      <c r="M481" s="106">
        <v>4970.8500000000004</v>
      </c>
      <c r="N481" s="106">
        <v>5011.8999999999996</v>
      </c>
      <c r="O481" s="106">
        <v>4916.7</v>
      </c>
      <c r="P481" s="28" t="s">
        <v>3087</v>
      </c>
      <c r="Q481" s="107">
        <v>2.1700000000000001E-2</v>
      </c>
      <c r="T481" s="110">
        <v>40849</v>
      </c>
      <c r="U481" s="28">
        <v>49.185000000000002</v>
      </c>
      <c r="V481">
        <v>49.204999999999998</v>
      </c>
      <c r="W481">
        <v>49.43</v>
      </c>
      <c r="X481">
        <v>49.104999999999997</v>
      </c>
      <c r="Y481" s="19">
        <v>-1.8E-3</v>
      </c>
      <c r="AB481" s="110">
        <f t="shared" si="101"/>
        <v>40878</v>
      </c>
      <c r="AC481" s="108">
        <f t="shared" si="99"/>
        <v>4936.8500000000004</v>
      </c>
      <c r="AD481" s="28">
        <f t="shared" si="100"/>
        <v>51.37</v>
      </c>
      <c r="AE481" s="28">
        <f t="shared" si="94"/>
        <v>96.103757056647865</v>
      </c>
      <c r="AF481" s="31">
        <f t="shared" si="95"/>
        <v>3.6804018038524733E-2</v>
      </c>
      <c r="AJ481" s="110">
        <f t="shared" si="98"/>
        <v>40882</v>
      </c>
      <c r="AK481" s="31">
        <f t="shared" si="96"/>
        <v>1.03E-2</v>
      </c>
      <c r="AL481" s="115">
        <f t="shared" si="97"/>
        <v>-5.0980375765909969E-3</v>
      </c>
      <c r="AM481" s="100"/>
      <c r="BR481" s="18">
        <f t="shared" si="91"/>
        <v>40870</v>
      </c>
      <c r="BS481" s="6">
        <f t="shared" si="92"/>
        <v>-2.2100000000000002E-2</v>
      </c>
      <c r="BT481" s="6">
        <f t="shared" si="93"/>
        <v>-2.1999999999999999E-2</v>
      </c>
    </row>
    <row r="482" spans="2:72" ht="14.45" hidden="1">
      <c r="B482" s="110">
        <v>40872</v>
      </c>
      <c r="C482" s="106">
        <v>1158.7</v>
      </c>
      <c r="D482" s="106">
        <v>1161.4000000000001</v>
      </c>
      <c r="E482" s="106">
        <v>1172.7</v>
      </c>
      <c r="F482" s="106">
        <v>1158.7</v>
      </c>
      <c r="G482" s="28"/>
      <c r="H482" s="107">
        <v>-2.7000000000000001E-3</v>
      </c>
      <c r="K482" s="110">
        <v>40879</v>
      </c>
      <c r="L482" s="106">
        <v>5050.1499999999996</v>
      </c>
      <c r="M482" s="106">
        <v>4940.8500000000004</v>
      </c>
      <c r="N482" s="106">
        <v>5062.55</v>
      </c>
      <c r="O482" s="106">
        <v>4918.3999999999996</v>
      </c>
      <c r="P482" s="28" t="s">
        <v>3088</v>
      </c>
      <c r="Q482" s="107">
        <v>2.29E-2</v>
      </c>
      <c r="T482" s="110">
        <v>40850</v>
      </c>
      <c r="U482" s="28">
        <v>49.145000000000003</v>
      </c>
      <c r="V482">
        <v>49.174999999999997</v>
      </c>
      <c r="W482">
        <v>49.561999999999998</v>
      </c>
      <c r="X482">
        <v>48.975000000000001</v>
      </c>
      <c r="Y482" s="19">
        <v>-8.0000000000000004E-4</v>
      </c>
      <c r="AB482" s="110">
        <f t="shared" si="101"/>
        <v>40879</v>
      </c>
      <c r="AC482" s="108">
        <f t="shared" si="99"/>
        <v>5050.1499999999996</v>
      </c>
      <c r="AD482" s="28">
        <f t="shared" si="100"/>
        <v>51.11</v>
      </c>
      <c r="AE482" s="28">
        <f t="shared" si="94"/>
        <v>98.809430639796517</v>
      </c>
      <c r="AF482" s="31">
        <f t="shared" si="95"/>
        <v>2.8153671261299529E-2</v>
      </c>
      <c r="AJ482" s="110" t="e">
        <f t="shared" si="98"/>
        <v>#N/A</v>
      </c>
      <c r="AK482" s="31">
        <f t="shared" si="96"/>
        <v>0</v>
      </c>
      <c r="AL482" s="115">
        <f t="shared" si="97"/>
        <v>0</v>
      </c>
      <c r="AM482" s="100"/>
      <c r="BR482" s="18">
        <f t="shared" si="91"/>
        <v>40872</v>
      </c>
      <c r="BS482" s="6">
        <f t="shared" si="92"/>
        <v>-2.7000000000000001E-3</v>
      </c>
      <c r="BT482" s="6">
        <f t="shared" si="93"/>
        <v>-9.7999999999999997E-3</v>
      </c>
    </row>
    <row r="483" spans="2:72" ht="14.45">
      <c r="B483" s="110">
        <v>40875</v>
      </c>
      <c r="C483" s="106">
        <v>1192.5</v>
      </c>
      <c r="D483" s="106">
        <v>1158.7</v>
      </c>
      <c r="E483" s="106">
        <v>1197.3</v>
      </c>
      <c r="F483" s="106">
        <v>1158.7</v>
      </c>
      <c r="G483" s="28"/>
      <c r="H483" s="107">
        <v>2.92E-2</v>
      </c>
      <c r="K483" s="110">
        <v>40882</v>
      </c>
      <c r="L483" s="106">
        <v>5039.1499999999996</v>
      </c>
      <c r="M483" s="106">
        <v>5036.5</v>
      </c>
      <c r="N483" s="106">
        <v>5055.3999999999996</v>
      </c>
      <c r="O483" s="106">
        <v>5002.55</v>
      </c>
      <c r="P483" s="28" t="s">
        <v>3089</v>
      </c>
      <c r="Q483" s="107">
        <v>-2.2000000000000001E-3</v>
      </c>
      <c r="T483" s="110">
        <v>40851</v>
      </c>
      <c r="U483" s="28">
        <v>49</v>
      </c>
      <c r="V483">
        <v>49.05</v>
      </c>
      <c r="W483">
        <v>49.29</v>
      </c>
      <c r="X483">
        <v>48.98</v>
      </c>
      <c r="Y483" s="19">
        <v>-3.0000000000000001E-3</v>
      </c>
      <c r="AB483" s="110">
        <f t="shared" si="101"/>
        <v>40882</v>
      </c>
      <c r="AC483" s="108">
        <f t="shared" si="99"/>
        <v>5039.1499999999996</v>
      </c>
      <c r="AD483" s="28">
        <f t="shared" si="100"/>
        <v>51.26</v>
      </c>
      <c r="AE483" s="28">
        <f t="shared" si="94"/>
        <v>98.305696449473274</v>
      </c>
      <c r="AF483" s="31">
        <f t="shared" si="95"/>
        <v>-5.0980375765909969E-3</v>
      </c>
      <c r="AJ483" s="110">
        <f t="shared" si="98"/>
        <v>40884</v>
      </c>
      <c r="AK483" s="31">
        <f t="shared" si="96"/>
        <v>2E-3</v>
      </c>
      <c r="AL483" s="115">
        <f t="shared" si="97"/>
        <v>-2.5461627131071474E-3</v>
      </c>
      <c r="AM483" s="100"/>
      <c r="BR483" s="18">
        <f t="shared" si="91"/>
        <v>40875</v>
      </c>
      <c r="BS483" s="6">
        <f t="shared" si="92"/>
        <v>2.92E-2</v>
      </c>
      <c r="BT483" s="6">
        <f t="shared" si="93"/>
        <v>0.03</v>
      </c>
    </row>
    <row r="484" spans="2:72" ht="14.45">
      <c r="B484" s="110">
        <v>40876</v>
      </c>
      <c r="C484" s="106">
        <v>1195.2</v>
      </c>
      <c r="D484" s="106">
        <v>1192.5999999999999</v>
      </c>
      <c r="E484" s="106">
        <v>1203.7</v>
      </c>
      <c r="F484" s="106">
        <v>1191.8</v>
      </c>
      <c r="G484" s="28"/>
      <c r="H484" s="107">
        <v>2.3E-3</v>
      </c>
      <c r="K484" s="110">
        <v>40884</v>
      </c>
      <c r="L484" s="106">
        <v>5062.6000000000004</v>
      </c>
      <c r="M484" s="106">
        <v>5050.1000000000004</v>
      </c>
      <c r="N484" s="106">
        <v>5099.25</v>
      </c>
      <c r="O484" s="106">
        <v>5032.25</v>
      </c>
      <c r="P484" s="28" t="s">
        <v>3090</v>
      </c>
      <c r="Q484" s="107">
        <v>4.7000000000000002E-3</v>
      </c>
      <c r="T484" s="110">
        <v>40854</v>
      </c>
      <c r="U484" s="28">
        <v>48.95</v>
      </c>
      <c r="V484">
        <v>49.11</v>
      </c>
      <c r="W484">
        <v>49.11</v>
      </c>
      <c r="X484">
        <v>48.94</v>
      </c>
      <c r="Y484" s="19">
        <v>-1E-3</v>
      </c>
      <c r="AB484" s="110">
        <f t="shared" si="101"/>
        <v>40884</v>
      </c>
      <c r="AC484" s="108">
        <f t="shared" si="99"/>
        <v>5062.6000000000004</v>
      </c>
      <c r="AD484" s="28">
        <f t="shared" si="100"/>
        <v>51.63</v>
      </c>
      <c r="AE484" s="28">
        <f t="shared" si="94"/>
        <v>98.05539415068759</v>
      </c>
      <c r="AF484" s="31">
        <f t="shared" si="95"/>
        <v>-2.5461627131071474E-3</v>
      </c>
      <c r="AJ484" s="110">
        <f t="shared" si="98"/>
        <v>40885</v>
      </c>
      <c r="AK484" s="31">
        <f t="shared" si="96"/>
        <v>-2.12E-2</v>
      </c>
      <c r="AL484" s="115">
        <f t="shared" si="97"/>
        <v>-2.5006571562750435E-2</v>
      </c>
      <c r="AM484" s="100"/>
      <c r="BR484" s="18">
        <f t="shared" si="91"/>
        <v>40876</v>
      </c>
      <c r="BS484" s="6">
        <f t="shared" si="92"/>
        <v>2.3E-3</v>
      </c>
      <c r="BT484" s="6">
        <f t="shared" si="93"/>
        <v>-9.4999999999999998E-3</v>
      </c>
    </row>
    <row r="485" spans="2:72" ht="14.45">
      <c r="B485" s="110">
        <v>40877</v>
      </c>
      <c r="C485" s="106">
        <v>1247</v>
      </c>
      <c r="D485" s="106">
        <v>1196.7</v>
      </c>
      <c r="E485" s="106">
        <v>1247.0999999999999</v>
      </c>
      <c r="F485" s="106">
        <v>1196.7</v>
      </c>
      <c r="G485" s="28"/>
      <c r="H485" s="107">
        <v>4.3299999999999998E-2</v>
      </c>
      <c r="K485" s="110">
        <v>40885</v>
      </c>
      <c r="L485" s="106">
        <v>4943.6499999999996</v>
      </c>
      <c r="M485" s="106">
        <v>5037.3999999999996</v>
      </c>
      <c r="N485" s="106">
        <v>5049.05</v>
      </c>
      <c r="O485" s="106">
        <v>4921.45</v>
      </c>
      <c r="P485" s="28" t="s">
        <v>3091</v>
      </c>
      <c r="Q485" s="107">
        <v>-2.35E-2</v>
      </c>
      <c r="T485" s="110">
        <v>40855</v>
      </c>
      <c r="U485" s="28">
        <v>49.31</v>
      </c>
      <c r="V485">
        <v>49.13</v>
      </c>
      <c r="W485">
        <v>49.52</v>
      </c>
      <c r="X485">
        <v>49.13</v>
      </c>
      <c r="Y485" s="19">
        <v>7.4000000000000003E-3</v>
      </c>
      <c r="AB485" s="110">
        <f t="shared" si="101"/>
        <v>40885</v>
      </c>
      <c r="AC485" s="108">
        <f t="shared" si="99"/>
        <v>4943.6499999999996</v>
      </c>
      <c r="AD485" s="28">
        <f t="shared" si="100"/>
        <v>51.71</v>
      </c>
      <c r="AE485" s="28">
        <f t="shared" si="94"/>
        <v>95.60336491974472</v>
      </c>
      <c r="AF485" s="31">
        <f t="shared" si="95"/>
        <v>-2.5006571562750435E-2</v>
      </c>
      <c r="AJ485" s="110">
        <f t="shared" si="98"/>
        <v>40886</v>
      </c>
      <c r="AK485" s="31">
        <f t="shared" si="96"/>
        <v>1.6899999999999998E-2</v>
      </c>
      <c r="AL485" s="115">
        <f t="shared" si="97"/>
        <v>-1.8696635905936954E-2</v>
      </c>
      <c r="AM485" s="100"/>
      <c r="BR485" s="18">
        <f t="shared" si="91"/>
        <v>40877</v>
      </c>
      <c r="BS485" s="6">
        <f t="shared" si="92"/>
        <v>4.3299999999999998E-2</v>
      </c>
      <c r="BT485" s="6">
        <f t="shared" si="93"/>
        <v>5.5999999999999999E-3</v>
      </c>
    </row>
    <row r="486" spans="2:72" ht="14.45">
      <c r="B486" s="110">
        <v>40878</v>
      </c>
      <c r="C486" s="106">
        <v>1244.5999999999999</v>
      </c>
      <c r="D486" s="106">
        <v>1246.9000000000001</v>
      </c>
      <c r="E486" s="106">
        <v>1251.0999999999999</v>
      </c>
      <c r="F486" s="106">
        <v>1239.7</v>
      </c>
      <c r="G486" s="28"/>
      <c r="H486" s="107">
        <v>-1.9E-3</v>
      </c>
      <c r="K486" s="110">
        <v>40886</v>
      </c>
      <c r="L486" s="106">
        <v>4866.7</v>
      </c>
      <c r="M486" s="106">
        <v>4870.75</v>
      </c>
      <c r="N486" s="106">
        <v>4918.3500000000004</v>
      </c>
      <c r="O486" s="106">
        <v>4841.75</v>
      </c>
      <c r="P486" s="28" t="s">
        <v>3092</v>
      </c>
      <c r="Q486" s="107">
        <v>-1.5599999999999999E-2</v>
      </c>
      <c r="T486" s="110">
        <v>40856</v>
      </c>
      <c r="U486" s="28">
        <v>50.06</v>
      </c>
      <c r="V486">
        <v>49.35</v>
      </c>
      <c r="W486">
        <v>50.19</v>
      </c>
      <c r="X486">
        <v>49.22</v>
      </c>
      <c r="Y486" s="19">
        <v>1.52E-2</v>
      </c>
      <c r="AB486" s="110">
        <f t="shared" si="101"/>
        <v>40886</v>
      </c>
      <c r="AC486" s="108">
        <f t="shared" si="99"/>
        <v>4866.7</v>
      </c>
      <c r="AD486" s="28">
        <f t="shared" si="100"/>
        <v>51.875</v>
      </c>
      <c r="AE486" s="28">
        <f t="shared" si="94"/>
        <v>93.815903614457824</v>
      </c>
      <c r="AF486" s="31">
        <f t="shared" si="95"/>
        <v>-1.8696635905936954E-2</v>
      </c>
      <c r="AJ486" s="110">
        <f t="shared" si="98"/>
        <v>40889</v>
      </c>
      <c r="AK486" s="31">
        <f t="shared" si="96"/>
        <v>-1.49E-2</v>
      </c>
      <c r="AL486" s="115">
        <f t="shared" si="97"/>
        <v>-3.4565186222255684E-2</v>
      </c>
      <c r="AM486" s="100"/>
      <c r="BR486" s="18">
        <f t="shared" si="91"/>
        <v>40878</v>
      </c>
      <c r="BS486" s="6">
        <f t="shared" si="92"/>
        <v>-1.9E-3</v>
      </c>
      <c r="BT486" s="6">
        <f t="shared" si="93"/>
        <v>2.1700000000000001E-2</v>
      </c>
    </row>
    <row r="487" spans="2:72" ht="14.45">
      <c r="B487" s="110">
        <v>40879</v>
      </c>
      <c r="C487" s="106">
        <v>1244.3</v>
      </c>
      <c r="D487" s="106">
        <v>1246</v>
      </c>
      <c r="E487" s="106">
        <v>1260.0999999999999</v>
      </c>
      <c r="F487" s="106">
        <v>1243.3</v>
      </c>
      <c r="G487" s="28"/>
      <c r="H487" s="107">
        <v>-2.0000000000000001E-4</v>
      </c>
      <c r="K487" s="110">
        <v>40889</v>
      </c>
      <c r="L487" s="106">
        <v>4764.6000000000004</v>
      </c>
      <c r="M487" s="106">
        <v>4906.8500000000004</v>
      </c>
      <c r="N487" s="106">
        <v>4910.25</v>
      </c>
      <c r="O487" s="106">
        <v>4755.55</v>
      </c>
      <c r="P487" s="28" t="s">
        <v>3093</v>
      </c>
      <c r="Q487" s="107">
        <v>-2.1000000000000001E-2</v>
      </c>
      <c r="T487" s="110">
        <v>40857</v>
      </c>
      <c r="U487" s="28">
        <v>49.984999999999999</v>
      </c>
      <c r="V487">
        <v>50.18</v>
      </c>
      <c r="W487">
        <v>50.18</v>
      </c>
      <c r="X487">
        <v>49.984999999999999</v>
      </c>
      <c r="Y487" s="19">
        <v>-1.5E-3</v>
      </c>
      <c r="AB487" s="110">
        <f t="shared" si="101"/>
        <v>40889</v>
      </c>
      <c r="AC487" s="108">
        <f t="shared" si="99"/>
        <v>4764.6000000000004</v>
      </c>
      <c r="AD487" s="28">
        <f t="shared" si="100"/>
        <v>52.604999999999997</v>
      </c>
      <c r="AE487" s="28">
        <f t="shared" si="94"/>
        <v>90.573139435414902</v>
      </c>
      <c r="AF487" s="31">
        <f t="shared" si="95"/>
        <v>-3.4565186222255684E-2</v>
      </c>
      <c r="AJ487" s="110">
        <f t="shared" si="98"/>
        <v>40890</v>
      </c>
      <c r="AK487" s="31">
        <f t="shared" si="96"/>
        <v>-8.6999999999999994E-3</v>
      </c>
      <c r="AL487" s="115">
        <f t="shared" si="97"/>
        <v>-1.8367451480090224E-3</v>
      </c>
      <c r="AM487" s="100"/>
      <c r="BR487" s="18">
        <f t="shared" si="91"/>
        <v>40879</v>
      </c>
      <c r="BS487" s="6">
        <f t="shared" si="92"/>
        <v>-2.0000000000000001E-4</v>
      </c>
      <c r="BT487" s="6">
        <f t="shared" si="93"/>
        <v>2.29E-2</v>
      </c>
    </row>
    <row r="488" spans="2:72" ht="14.45">
      <c r="B488" s="110">
        <v>40882</v>
      </c>
      <c r="C488" s="106">
        <v>1257.0999999999999</v>
      </c>
      <c r="D488" s="106">
        <v>1244.3</v>
      </c>
      <c r="E488" s="106">
        <v>1266.7</v>
      </c>
      <c r="F488" s="106">
        <v>1244.3</v>
      </c>
      <c r="G488" s="28"/>
      <c r="H488" s="107">
        <v>1.03E-2</v>
      </c>
      <c r="K488" s="110">
        <v>40890</v>
      </c>
      <c r="L488" s="106">
        <v>4800.6000000000004</v>
      </c>
      <c r="M488" s="106">
        <v>4733.6000000000004</v>
      </c>
      <c r="N488" s="106">
        <v>4824.7</v>
      </c>
      <c r="O488" s="106">
        <v>4728.5</v>
      </c>
      <c r="P488" s="28" t="s">
        <v>3094</v>
      </c>
      <c r="Q488" s="107">
        <v>7.6E-3</v>
      </c>
      <c r="T488" s="110">
        <v>40858</v>
      </c>
      <c r="U488" s="28">
        <v>50.005000000000003</v>
      </c>
      <c r="V488">
        <v>50.37</v>
      </c>
      <c r="W488">
        <v>50.37</v>
      </c>
      <c r="X488">
        <v>49.975000000000001</v>
      </c>
      <c r="Y488" s="19">
        <v>4.0000000000000002E-4</v>
      </c>
      <c r="AB488" s="110">
        <f t="shared" si="101"/>
        <v>40890</v>
      </c>
      <c r="AC488" s="108">
        <f t="shared" si="99"/>
        <v>4800.6000000000004</v>
      </c>
      <c r="AD488" s="28">
        <f t="shared" si="100"/>
        <v>53.1</v>
      </c>
      <c r="AE488" s="28">
        <f t="shared" si="94"/>
        <v>90.406779661016955</v>
      </c>
      <c r="AF488" s="31">
        <f t="shared" si="95"/>
        <v>-1.8367451480090224E-3</v>
      </c>
      <c r="AJ488" s="110">
        <f t="shared" si="98"/>
        <v>40891</v>
      </c>
      <c r="AK488" s="31">
        <f t="shared" si="96"/>
        <v>-1.1299999999999999E-2</v>
      </c>
      <c r="AL488" s="115">
        <f t="shared" si="97"/>
        <v>-1.7219413046228871E-2</v>
      </c>
      <c r="AM488" s="100"/>
      <c r="BR488" s="18">
        <f t="shared" si="91"/>
        <v>40882</v>
      </c>
      <c r="BS488" s="6">
        <f t="shared" si="92"/>
        <v>1.03E-2</v>
      </c>
      <c r="BT488" s="6">
        <f t="shared" si="93"/>
        <v>-2.2000000000000001E-3</v>
      </c>
    </row>
    <row r="489" spans="2:72" ht="14.45">
      <c r="B489" s="110">
        <v>40883</v>
      </c>
      <c r="C489" s="106">
        <v>1258.5</v>
      </c>
      <c r="D489" s="106">
        <v>1257.2</v>
      </c>
      <c r="E489" s="106">
        <v>1266</v>
      </c>
      <c r="F489" s="106">
        <v>1253</v>
      </c>
      <c r="G489" s="28"/>
      <c r="H489" s="107">
        <v>1.1000000000000001E-3</v>
      </c>
      <c r="K489" s="110">
        <v>40891</v>
      </c>
      <c r="L489" s="106">
        <v>4763.25</v>
      </c>
      <c r="M489" s="106">
        <v>4788.7</v>
      </c>
      <c r="N489" s="106">
        <v>4839.55</v>
      </c>
      <c r="O489" s="106">
        <v>4750.3999999999996</v>
      </c>
      <c r="P489" s="28" t="s">
        <v>3095</v>
      </c>
      <c r="Q489" s="107">
        <v>-7.7999999999999996E-3</v>
      </c>
      <c r="T489" s="110">
        <v>40861</v>
      </c>
      <c r="U489" s="28">
        <v>50.405000000000001</v>
      </c>
      <c r="V489">
        <v>49.965000000000003</v>
      </c>
      <c r="W489">
        <v>50.43</v>
      </c>
      <c r="X489">
        <v>49.865000000000002</v>
      </c>
      <c r="Y489" s="19">
        <v>8.0000000000000002E-3</v>
      </c>
      <c r="AB489" s="110">
        <f t="shared" si="101"/>
        <v>40891</v>
      </c>
      <c r="AC489" s="108">
        <f t="shared" si="99"/>
        <v>4763.25</v>
      </c>
      <c r="AD489" s="28">
        <f t="shared" si="100"/>
        <v>53.61</v>
      </c>
      <c r="AE489" s="28">
        <f t="shared" si="94"/>
        <v>88.850027979854502</v>
      </c>
      <c r="AF489" s="31">
        <f t="shared" si="95"/>
        <v>-1.7219413046228871E-2</v>
      </c>
      <c r="AJ489" s="110">
        <f t="shared" si="98"/>
        <v>40892</v>
      </c>
      <c r="AK489" s="31">
        <f t="shared" si="96"/>
        <v>3.3E-3</v>
      </c>
      <c r="AL489" s="115">
        <f t="shared" si="97"/>
        <v>-1.8723497047060667E-3</v>
      </c>
      <c r="AM489" s="100"/>
      <c r="BR489" s="18" t="e">
        <f t="shared" si="91"/>
        <v>#N/A</v>
      </c>
      <c r="BS489" s="6">
        <f t="shared" si="92"/>
        <v>0</v>
      </c>
      <c r="BT489" s="6">
        <f t="shared" si="93"/>
        <v>0</v>
      </c>
    </row>
    <row r="490" spans="2:72" ht="14.45">
      <c r="B490" s="110">
        <v>40884</v>
      </c>
      <c r="C490" s="106">
        <v>1261</v>
      </c>
      <c r="D490" s="106">
        <v>1258.0999999999999</v>
      </c>
      <c r="E490" s="106">
        <v>1267.0999999999999</v>
      </c>
      <c r="F490" s="106">
        <v>1244.8</v>
      </c>
      <c r="G490" s="28"/>
      <c r="H490" s="107">
        <v>2E-3</v>
      </c>
      <c r="K490" s="110">
        <v>40892</v>
      </c>
      <c r="L490" s="106">
        <v>4746.3500000000004</v>
      </c>
      <c r="M490" s="106">
        <v>4712.8</v>
      </c>
      <c r="N490" s="106">
        <v>4768.6499999999996</v>
      </c>
      <c r="O490" s="106">
        <v>4673.8500000000004</v>
      </c>
      <c r="P490" s="28" t="s">
        <v>3096</v>
      </c>
      <c r="Q490" s="107">
        <v>-3.5000000000000001E-3</v>
      </c>
      <c r="T490" s="110">
        <v>40862</v>
      </c>
      <c r="U490" s="28">
        <v>50.63</v>
      </c>
      <c r="V490">
        <v>50.295000000000002</v>
      </c>
      <c r="W490">
        <v>50.744999999999997</v>
      </c>
      <c r="X490">
        <v>50.18</v>
      </c>
      <c r="Y490" s="19">
        <v>4.4999999999999997E-3</v>
      </c>
      <c r="AB490" s="110">
        <f t="shared" si="101"/>
        <v>40892</v>
      </c>
      <c r="AC490" s="108">
        <f t="shared" si="99"/>
        <v>4746.3500000000004</v>
      </c>
      <c r="AD490" s="28">
        <f t="shared" si="100"/>
        <v>53.52</v>
      </c>
      <c r="AE490" s="28">
        <f t="shared" si="94"/>
        <v>88.683669656203293</v>
      </c>
      <c r="AF490" s="31">
        <f t="shared" si="95"/>
        <v>-1.8723497047060667E-3</v>
      </c>
      <c r="AJ490" s="110">
        <f t="shared" si="98"/>
        <v>40893</v>
      </c>
      <c r="AK490" s="31">
        <f t="shared" si="96"/>
        <v>3.2000000000000002E-3</v>
      </c>
      <c r="AL490" s="115">
        <f t="shared" si="97"/>
        <v>-9.2198365962414819E-4</v>
      </c>
      <c r="AM490" s="100"/>
      <c r="BR490" s="18">
        <f t="shared" si="91"/>
        <v>40884</v>
      </c>
      <c r="BS490" s="6">
        <f t="shared" si="92"/>
        <v>2E-3</v>
      </c>
      <c r="BT490" s="6">
        <f t="shared" si="93"/>
        <v>4.7000000000000002E-3</v>
      </c>
    </row>
    <row r="491" spans="2:72" ht="14.45">
      <c r="B491" s="110">
        <v>40885</v>
      </c>
      <c r="C491" s="106">
        <v>1234.3</v>
      </c>
      <c r="D491" s="106">
        <v>1260.9000000000001</v>
      </c>
      <c r="E491" s="106">
        <v>1260.9000000000001</v>
      </c>
      <c r="F491" s="106">
        <v>1231.5</v>
      </c>
      <c r="G491" s="28"/>
      <c r="H491" s="107">
        <v>-2.12E-2</v>
      </c>
      <c r="K491" s="110">
        <v>40893</v>
      </c>
      <c r="L491" s="106">
        <v>4651.6000000000004</v>
      </c>
      <c r="M491" s="106">
        <v>4752.5</v>
      </c>
      <c r="N491" s="106">
        <v>4818.8500000000004</v>
      </c>
      <c r="O491" s="106">
        <v>4628.2</v>
      </c>
      <c r="P491" s="28" t="s">
        <v>3097</v>
      </c>
      <c r="Q491" s="107">
        <v>-0.02</v>
      </c>
      <c r="T491" s="110">
        <v>40863</v>
      </c>
      <c r="U491" s="28">
        <v>50.75</v>
      </c>
      <c r="V491">
        <v>50.67</v>
      </c>
      <c r="W491">
        <v>50.97</v>
      </c>
      <c r="X491">
        <v>50.57</v>
      </c>
      <c r="Y491" s="19">
        <v>2.3999999999999998E-3</v>
      </c>
      <c r="AB491" s="110">
        <f t="shared" si="101"/>
        <v>40893</v>
      </c>
      <c r="AC491" s="108">
        <f t="shared" si="99"/>
        <v>4651.6000000000004</v>
      </c>
      <c r="AD491" s="28">
        <f t="shared" si="100"/>
        <v>52.5</v>
      </c>
      <c r="AE491" s="28">
        <f t="shared" si="94"/>
        <v>88.601904761904763</v>
      </c>
      <c r="AF491" s="31">
        <f t="shared" si="95"/>
        <v>-9.2198365962414819E-4</v>
      </c>
      <c r="AJ491" s="110">
        <f t="shared" si="98"/>
        <v>40896</v>
      </c>
      <c r="AK491" s="31">
        <f t="shared" si="96"/>
        <v>-1.18E-2</v>
      </c>
      <c r="AL491" s="115">
        <f t="shared" si="97"/>
        <v>-1.204037769216304E-2</v>
      </c>
      <c r="AM491" s="100"/>
      <c r="BR491" s="18">
        <f t="shared" si="91"/>
        <v>40885</v>
      </c>
      <c r="BS491" s="6">
        <f t="shared" si="92"/>
        <v>-2.12E-2</v>
      </c>
      <c r="BT491" s="6">
        <f t="shared" si="93"/>
        <v>-2.35E-2</v>
      </c>
    </row>
    <row r="492" spans="2:72" ht="14.45">
      <c r="B492" s="110">
        <v>40886</v>
      </c>
      <c r="C492" s="106">
        <v>1255.2</v>
      </c>
      <c r="D492" s="106">
        <v>1234.5</v>
      </c>
      <c r="E492" s="106">
        <v>1258.2</v>
      </c>
      <c r="F492" s="106">
        <v>1234.5</v>
      </c>
      <c r="G492" s="28"/>
      <c r="H492" s="107">
        <v>1.6899999999999998E-2</v>
      </c>
      <c r="K492" s="110">
        <v>40896</v>
      </c>
      <c r="L492" s="106">
        <v>4613.1000000000004</v>
      </c>
      <c r="M492" s="106">
        <v>4623.1499999999996</v>
      </c>
      <c r="N492" s="106">
        <v>4623.1499999999996</v>
      </c>
      <c r="O492" s="106">
        <v>4555.8999999999996</v>
      </c>
      <c r="P492" s="28" t="s">
        <v>3098</v>
      </c>
      <c r="Q492" s="107">
        <v>-8.3000000000000001E-3</v>
      </c>
      <c r="T492" s="110">
        <v>40864</v>
      </c>
      <c r="U492" s="28">
        <v>50.954999999999998</v>
      </c>
      <c r="V492">
        <v>50.744999999999997</v>
      </c>
      <c r="W492">
        <v>50.954999999999998</v>
      </c>
      <c r="X492">
        <v>50.594999999999999</v>
      </c>
      <c r="Y492" s="19">
        <v>4.0000000000000001E-3</v>
      </c>
      <c r="AB492" s="110">
        <f t="shared" si="101"/>
        <v>40896</v>
      </c>
      <c r="AC492" s="108">
        <f t="shared" si="99"/>
        <v>4613.1000000000004</v>
      </c>
      <c r="AD492" s="28">
        <f t="shared" si="100"/>
        <v>52.7</v>
      </c>
      <c r="AE492" s="28">
        <f t="shared" si="94"/>
        <v>87.535104364326372</v>
      </c>
      <c r="AF492" s="31">
        <f t="shared" si="95"/>
        <v>-1.204037769216304E-2</v>
      </c>
      <c r="AJ492" s="110">
        <f t="shared" si="98"/>
        <v>40897</v>
      </c>
      <c r="AK492" s="31">
        <f t="shared" si="96"/>
        <v>2.9899999999999999E-2</v>
      </c>
      <c r="AL492" s="115">
        <f t="shared" si="97"/>
        <v>-1.6242425383674042E-2</v>
      </c>
      <c r="AM492" s="100"/>
      <c r="BR492" s="18">
        <f t="shared" si="91"/>
        <v>40886</v>
      </c>
      <c r="BS492" s="6">
        <f t="shared" si="92"/>
        <v>1.6899999999999998E-2</v>
      </c>
      <c r="BT492" s="6">
        <f t="shared" si="93"/>
        <v>-1.5599999999999999E-2</v>
      </c>
    </row>
    <row r="493" spans="2:72" ht="14.45">
      <c r="B493" s="110">
        <v>40889</v>
      </c>
      <c r="C493" s="106">
        <v>1236.5</v>
      </c>
      <c r="D493" s="106">
        <v>1255</v>
      </c>
      <c r="E493" s="106">
        <v>1255</v>
      </c>
      <c r="F493" s="106">
        <v>1227.2</v>
      </c>
      <c r="G493" s="28"/>
      <c r="H493" s="107">
        <v>-1.49E-2</v>
      </c>
      <c r="K493" s="110">
        <v>40897</v>
      </c>
      <c r="L493" s="106">
        <v>4544.2</v>
      </c>
      <c r="M493" s="106">
        <v>4635.8</v>
      </c>
      <c r="N493" s="106">
        <v>4637.25</v>
      </c>
      <c r="O493" s="106">
        <v>4531.1499999999996</v>
      </c>
      <c r="P493" s="28" t="s">
        <v>3099</v>
      </c>
      <c r="Q493" s="107">
        <v>-1.49E-2</v>
      </c>
      <c r="T493" s="110">
        <v>40865</v>
      </c>
      <c r="U493" s="28">
        <v>51.234999999999999</v>
      </c>
      <c r="V493">
        <v>50.884999999999998</v>
      </c>
      <c r="W493">
        <v>51.405000000000001</v>
      </c>
      <c r="X493">
        <v>50.734999999999999</v>
      </c>
      <c r="Y493" s="19">
        <v>5.4999999999999997E-3</v>
      </c>
      <c r="AB493" s="110">
        <f t="shared" si="101"/>
        <v>40897</v>
      </c>
      <c r="AC493" s="108">
        <f t="shared" si="99"/>
        <v>4544.2</v>
      </c>
      <c r="AD493" s="28">
        <f t="shared" si="100"/>
        <v>52.77</v>
      </c>
      <c r="AE493" s="28">
        <f t="shared" si="94"/>
        <v>86.113321963236686</v>
      </c>
      <c r="AF493" s="31">
        <f t="shared" si="95"/>
        <v>-1.6242425383674042E-2</v>
      </c>
      <c r="AJ493" s="110">
        <f t="shared" si="98"/>
        <v>40898</v>
      </c>
      <c r="AK493" s="31">
        <f t="shared" si="96"/>
        <v>1.9E-3</v>
      </c>
      <c r="AL493" s="115">
        <f t="shared" si="97"/>
        <v>4.0070563483154853E-2</v>
      </c>
      <c r="AM493" s="100"/>
      <c r="BR493" s="18">
        <f t="shared" si="91"/>
        <v>40889</v>
      </c>
      <c r="BS493" s="6">
        <f t="shared" si="92"/>
        <v>-1.49E-2</v>
      </c>
      <c r="BT493" s="6">
        <f t="shared" si="93"/>
        <v>-2.1000000000000001E-2</v>
      </c>
    </row>
    <row r="494" spans="2:72" ht="14.45">
      <c r="B494" s="110">
        <v>40890</v>
      </c>
      <c r="C494" s="106">
        <v>1225.7</v>
      </c>
      <c r="D494" s="106">
        <v>1236.8</v>
      </c>
      <c r="E494" s="106">
        <v>1249.9000000000001</v>
      </c>
      <c r="F494" s="106">
        <v>1219.4000000000001</v>
      </c>
      <c r="G494" s="28"/>
      <c r="H494" s="107">
        <v>-8.6999999999999994E-3</v>
      </c>
      <c r="K494" s="110">
        <v>40898</v>
      </c>
      <c r="L494" s="106">
        <v>4693.1499999999996</v>
      </c>
      <c r="M494" s="106">
        <v>4636.45</v>
      </c>
      <c r="N494" s="106">
        <v>4707.3500000000004</v>
      </c>
      <c r="O494" s="106">
        <v>4601.95</v>
      </c>
      <c r="P494" s="28" t="s">
        <v>3100</v>
      </c>
      <c r="Q494" s="107">
        <v>3.2800000000000003E-2</v>
      </c>
      <c r="T494" s="110">
        <v>40868</v>
      </c>
      <c r="U494" s="28">
        <v>52.064999999999998</v>
      </c>
      <c r="V494">
        <v>51.174999999999997</v>
      </c>
      <c r="W494">
        <v>52.215000000000003</v>
      </c>
      <c r="X494">
        <v>51.094999999999999</v>
      </c>
      <c r="Y494" s="19">
        <v>1.6199999999999999E-2</v>
      </c>
      <c r="AB494" s="110">
        <f t="shared" si="101"/>
        <v>40898</v>
      </c>
      <c r="AC494" s="108">
        <f t="shared" si="99"/>
        <v>4693.1499999999996</v>
      </c>
      <c r="AD494" s="28">
        <f t="shared" si="100"/>
        <v>52.4</v>
      </c>
      <c r="AE494" s="28">
        <f t="shared" si="94"/>
        <v>89.563931297709914</v>
      </c>
      <c r="AF494" s="31">
        <f t="shared" si="95"/>
        <v>4.0070563483154853E-2</v>
      </c>
      <c r="AJ494" s="110">
        <f t="shared" si="98"/>
        <v>40899</v>
      </c>
      <c r="AK494" s="31">
        <f t="shared" si="96"/>
        <v>8.3000000000000001E-3</v>
      </c>
      <c r="AL494" s="115">
        <f t="shared" si="97"/>
        <v>5.5060211345485666E-3</v>
      </c>
      <c r="AM494" s="100"/>
      <c r="BR494" s="18">
        <f t="shared" si="91"/>
        <v>40890</v>
      </c>
      <c r="BS494" s="6">
        <f t="shared" si="92"/>
        <v>-8.6999999999999994E-3</v>
      </c>
      <c r="BT494" s="6">
        <f t="shared" si="93"/>
        <v>7.6E-3</v>
      </c>
    </row>
    <row r="495" spans="2:72" ht="14.45">
      <c r="B495" s="110">
        <v>40891</v>
      </c>
      <c r="C495" s="106">
        <v>1211.8</v>
      </c>
      <c r="D495" s="106">
        <v>1225.7</v>
      </c>
      <c r="E495" s="106">
        <v>1225.7</v>
      </c>
      <c r="F495" s="106">
        <v>1209.5</v>
      </c>
      <c r="G495" s="28"/>
      <c r="H495" s="107">
        <v>-1.1299999999999999E-2</v>
      </c>
      <c r="K495" s="110">
        <v>40899</v>
      </c>
      <c r="L495" s="106">
        <v>4733.8500000000004</v>
      </c>
      <c r="M495" s="106">
        <v>4636.8999999999996</v>
      </c>
      <c r="N495" s="106">
        <v>4740.6000000000004</v>
      </c>
      <c r="O495" s="106">
        <v>4632.95</v>
      </c>
      <c r="P495" s="28" t="s">
        <v>3101</v>
      </c>
      <c r="Q495" s="107">
        <v>8.6999999999999994E-3</v>
      </c>
      <c r="T495" s="110">
        <v>40869</v>
      </c>
      <c r="U495" s="28">
        <v>52.49</v>
      </c>
      <c r="V495">
        <v>52.17</v>
      </c>
      <c r="W495">
        <v>52.734999999999999</v>
      </c>
      <c r="X495">
        <v>52.02</v>
      </c>
      <c r="Y495" s="19">
        <v>8.2000000000000007E-3</v>
      </c>
      <c r="AB495" s="110">
        <f t="shared" si="101"/>
        <v>40899</v>
      </c>
      <c r="AC495" s="108">
        <f t="shared" si="99"/>
        <v>4733.8500000000004</v>
      </c>
      <c r="AD495" s="28">
        <f t="shared" si="100"/>
        <v>52.564999999999998</v>
      </c>
      <c r="AE495" s="28">
        <f t="shared" si="94"/>
        <v>90.057072196328363</v>
      </c>
      <c r="AF495" s="31">
        <f t="shared" si="95"/>
        <v>5.5060211345485666E-3</v>
      </c>
      <c r="AJ495" s="110">
        <f t="shared" si="98"/>
        <v>40900</v>
      </c>
      <c r="AK495" s="31">
        <f t="shared" si="96"/>
        <v>8.9999999999999993E-3</v>
      </c>
      <c r="AL495" s="115">
        <f t="shared" si="97"/>
        <v>-8.4375029755660025E-3</v>
      </c>
      <c r="AM495" s="100"/>
      <c r="BR495" s="18">
        <f t="shared" si="91"/>
        <v>40891</v>
      </c>
      <c r="BS495" s="6">
        <f t="shared" si="92"/>
        <v>-1.1299999999999999E-2</v>
      </c>
      <c r="BT495" s="6">
        <f t="shared" si="93"/>
        <v>-7.7999999999999996E-3</v>
      </c>
    </row>
    <row r="496" spans="2:72" ht="14.45">
      <c r="B496" s="110">
        <v>40892</v>
      </c>
      <c r="C496" s="106">
        <v>1215.8</v>
      </c>
      <c r="D496" s="106">
        <v>1212.0999999999999</v>
      </c>
      <c r="E496" s="106">
        <v>1225.5999999999999</v>
      </c>
      <c r="F496" s="106">
        <v>1212.0999999999999</v>
      </c>
      <c r="G496" s="28"/>
      <c r="H496" s="107">
        <v>3.3E-3</v>
      </c>
      <c r="K496" s="110">
        <v>40900</v>
      </c>
      <c r="L496" s="106">
        <v>4714</v>
      </c>
      <c r="M496" s="106">
        <v>4763.2</v>
      </c>
      <c r="N496" s="106">
        <v>4763.45</v>
      </c>
      <c r="O496" s="106">
        <v>4693.2</v>
      </c>
      <c r="P496" s="28" t="s">
        <v>3102</v>
      </c>
      <c r="Q496" s="107">
        <v>-4.1999999999999997E-3</v>
      </c>
      <c r="T496" s="110">
        <v>40870</v>
      </c>
      <c r="U496" s="28">
        <v>52.24</v>
      </c>
      <c r="V496">
        <v>52.45</v>
      </c>
      <c r="W496">
        <v>52.515000000000001</v>
      </c>
      <c r="X496">
        <v>51.82</v>
      </c>
      <c r="Y496" s="19">
        <v>-4.7999999999999996E-3</v>
      </c>
      <c r="AB496" s="110">
        <f t="shared" si="101"/>
        <v>40900</v>
      </c>
      <c r="AC496" s="108">
        <f t="shared" si="99"/>
        <v>4714</v>
      </c>
      <c r="AD496" s="28">
        <f t="shared" si="100"/>
        <v>52.79</v>
      </c>
      <c r="AE496" s="28">
        <f t="shared" si="94"/>
        <v>89.297215381701079</v>
      </c>
      <c r="AF496" s="31">
        <f t="shared" si="95"/>
        <v>-8.4375029755660025E-3</v>
      </c>
      <c r="AJ496" s="110">
        <f t="shared" si="98"/>
        <v>40904</v>
      </c>
      <c r="AK496" s="31">
        <f t="shared" si="96"/>
        <v>1E-4</v>
      </c>
      <c r="AL496" s="115">
        <f t="shared" si="97"/>
        <v>-9.7203420672168361E-3</v>
      </c>
      <c r="AM496" s="100"/>
      <c r="BR496" s="18">
        <f t="shared" si="91"/>
        <v>40892</v>
      </c>
      <c r="BS496" s="6">
        <f t="shared" si="92"/>
        <v>3.3E-3</v>
      </c>
      <c r="BT496" s="6">
        <f t="shared" si="93"/>
        <v>-3.5000000000000001E-3</v>
      </c>
    </row>
    <row r="497" spans="2:72" ht="14.45">
      <c r="B497" s="110">
        <v>40893</v>
      </c>
      <c r="C497" s="106">
        <v>1219.7</v>
      </c>
      <c r="D497" s="106">
        <v>1216.0999999999999</v>
      </c>
      <c r="E497" s="106">
        <v>1231</v>
      </c>
      <c r="F497" s="106">
        <v>1215.2</v>
      </c>
      <c r="G497" s="28"/>
      <c r="H497" s="107">
        <v>3.2000000000000002E-3</v>
      </c>
      <c r="K497" s="110">
        <v>40903</v>
      </c>
      <c r="L497" s="106">
        <v>4779</v>
      </c>
      <c r="M497" s="106">
        <v>4718.1499999999996</v>
      </c>
      <c r="N497" s="106">
        <v>4787.25</v>
      </c>
      <c r="O497" s="106">
        <v>4718.1499999999996</v>
      </c>
      <c r="P497" s="28" t="s">
        <v>3103</v>
      </c>
      <c r="Q497" s="107">
        <v>1.38E-2</v>
      </c>
      <c r="T497" s="110">
        <v>40871</v>
      </c>
      <c r="U497" s="28">
        <v>52.07</v>
      </c>
      <c r="V497">
        <v>52.365000000000002</v>
      </c>
      <c r="W497">
        <v>52.365000000000002</v>
      </c>
      <c r="X497">
        <v>52.024999999999999</v>
      </c>
      <c r="Y497" s="19">
        <v>-3.3E-3</v>
      </c>
      <c r="AB497" s="110">
        <f t="shared" si="101"/>
        <v>40903</v>
      </c>
      <c r="AC497" s="108">
        <f t="shared" si="99"/>
        <v>4779</v>
      </c>
      <c r="AD497" s="28">
        <f t="shared" si="100"/>
        <v>52.72</v>
      </c>
      <c r="AE497" s="28">
        <f t="shared" si="94"/>
        <v>90.648710166919571</v>
      </c>
      <c r="AF497" s="31">
        <f t="shared" si="95"/>
        <v>1.513479204745094E-2</v>
      </c>
      <c r="AJ497" s="110">
        <f t="shared" si="98"/>
        <v>40905</v>
      </c>
      <c r="AK497" s="31">
        <f t="shared" si="96"/>
        <v>-1.2500000000000001E-2</v>
      </c>
      <c r="AL497" s="115">
        <f t="shared" si="97"/>
        <v>-8.8476580934878646E-3</v>
      </c>
      <c r="AM497" s="100"/>
      <c r="BR497" s="18">
        <f t="shared" si="91"/>
        <v>40893</v>
      </c>
      <c r="BS497" s="6">
        <f t="shared" si="92"/>
        <v>3.2000000000000002E-3</v>
      </c>
      <c r="BT497" s="6">
        <f t="shared" si="93"/>
        <v>-0.02</v>
      </c>
    </row>
    <row r="498" spans="2:72" ht="14.45">
      <c r="B498" s="110">
        <v>40896</v>
      </c>
      <c r="C498" s="106">
        <v>1205.3</v>
      </c>
      <c r="D498" s="106">
        <v>1219.7</v>
      </c>
      <c r="E498" s="106">
        <v>1224.5999999999999</v>
      </c>
      <c r="F498" s="106">
        <v>1202.4000000000001</v>
      </c>
      <c r="G498" s="28"/>
      <c r="H498" s="107">
        <v>-1.18E-2</v>
      </c>
      <c r="K498" s="110">
        <v>40904</v>
      </c>
      <c r="L498" s="106">
        <v>4750.5</v>
      </c>
      <c r="M498" s="106">
        <v>4780.2</v>
      </c>
      <c r="N498" s="106">
        <v>4800.5</v>
      </c>
      <c r="O498" s="106">
        <v>4723.6499999999996</v>
      </c>
      <c r="P498" s="28" t="s">
        <v>3104</v>
      </c>
      <c r="Q498" s="107">
        <v>-6.0000000000000001E-3</v>
      </c>
      <c r="T498" s="110">
        <v>40872</v>
      </c>
      <c r="U498" s="28">
        <v>52.14</v>
      </c>
      <c r="V498">
        <v>52.075000000000003</v>
      </c>
      <c r="W498">
        <v>52.46</v>
      </c>
      <c r="X498">
        <v>51.96</v>
      </c>
      <c r="Y498" s="19">
        <v>1.2999999999999999E-3</v>
      </c>
      <c r="AB498" s="110">
        <f t="shared" si="101"/>
        <v>40904</v>
      </c>
      <c r="AC498" s="108">
        <f t="shared" si="99"/>
        <v>4750.5</v>
      </c>
      <c r="AD498" s="28">
        <f t="shared" si="100"/>
        <v>52.92</v>
      </c>
      <c r="AE498" s="28">
        <f t="shared" si="94"/>
        <v>89.767573696145121</v>
      </c>
      <c r="AF498" s="31">
        <f t="shared" si="95"/>
        <v>-9.7203420672168361E-3</v>
      </c>
      <c r="AJ498" s="110">
        <f t="shared" si="98"/>
        <v>40906</v>
      </c>
      <c r="AK498" s="31">
        <f t="shared" si="96"/>
        <v>1.0699999999999999E-2</v>
      </c>
      <c r="AL498" s="115">
        <f t="shared" si="97"/>
        <v>-1.4796747599813531E-2</v>
      </c>
      <c r="AM498" s="100"/>
      <c r="BR498" s="18">
        <f t="shared" si="91"/>
        <v>40896</v>
      </c>
      <c r="BS498" s="6">
        <f t="shared" si="92"/>
        <v>-1.18E-2</v>
      </c>
      <c r="BT498" s="6">
        <f t="shared" si="93"/>
        <v>-8.3000000000000001E-3</v>
      </c>
    </row>
    <row r="499" spans="2:72" ht="14.45">
      <c r="B499" s="110">
        <v>40897</v>
      </c>
      <c r="C499" s="106">
        <v>1241.3</v>
      </c>
      <c r="D499" s="106">
        <v>1205.7</v>
      </c>
      <c r="E499" s="106">
        <v>1242.8</v>
      </c>
      <c r="F499" s="106">
        <v>1205.7</v>
      </c>
      <c r="G499" s="28"/>
      <c r="H499" s="107">
        <v>2.9899999999999999E-2</v>
      </c>
      <c r="K499" s="110">
        <v>40905</v>
      </c>
      <c r="L499" s="106">
        <v>4705.8</v>
      </c>
      <c r="M499" s="106">
        <v>4756.2</v>
      </c>
      <c r="N499" s="106">
        <v>4756.2</v>
      </c>
      <c r="O499" s="106">
        <v>4685.6499999999996</v>
      </c>
      <c r="P499" s="28" t="s">
        <v>3105</v>
      </c>
      <c r="Q499" s="107">
        <v>-9.4000000000000004E-3</v>
      </c>
      <c r="T499" s="110">
        <v>40875</v>
      </c>
      <c r="U499" s="28">
        <v>51.96</v>
      </c>
      <c r="V499">
        <v>52.13</v>
      </c>
      <c r="W499">
        <v>52.145000000000003</v>
      </c>
      <c r="X499">
        <v>51.87</v>
      </c>
      <c r="Y499" s="19">
        <v>-3.5000000000000001E-3</v>
      </c>
      <c r="AB499" s="110">
        <f t="shared" si="101"/>
        <v>40905</v>
      </c>
      <c r="AC499" s="108">
        <f t="shared" si="99"/>
        <v>4705.8</v>
      </c>
      <c r="AD499" s="28">
        <f t="shared" si="100"/>
        <v>52.89</v>
      </c>
      <c r="AE499" s="28">
        <f t="shared" si="94"/>
        <v>88.973340896199659</v>
      </c>
      <c r="AF499" s="31">
        <f t="shared" si="95"/>
        <v>-8.8476580934878646E-3</v>
      </c>
      <c r="AJ499" s="110">
        <f t="shared" si="98"/>
        <v>40907</v>
      </c>
      <c r="AK499" s="31">
        <f t="shared" si="96"/>
        <v>-4.3E-3</v>
      </c>
      <c r="AL499" s="115">
        <f t="shared" si="97"/>
        <v>-4.911974725251067E-3</v>
      </c>
      <c r="AM499" s="100"/>
      <c r="BR499" s="18">
        <f t="shared" si="91"/>
        <v>40897</v>
      </c>
      <c r="BS499" s="6">
        <f t="shared" si="92"/>
        <v>2.9899999999999999E-2</v>
      </c>
      <c r="BT499" s="6">
        <f t="shared" si="93"/>
        <v>-1.49E-2</v>
      </c>
    </row>
    <row r="500" spans="2:72" ht="14.45">
      <c r="B500" s="110">
        <v>40898</v>
      </c>
      <c r="C500" s="106">
        <v>1243.7</v>
      </c>
      <c r="D500" s="106">
        <v>1241.2</v>
      </c>
      <c r="E500" s="106">
        <v>1245.0999999999999</v>
      </c>
      <c r="F500" s="106">
        <v>1229.5</v>
      </c>
      <c r="G500" s="28"/>
      <c r="H500" s="107">
        <v>1.9E-3</v>
      </c>
      <c r="K500" s="110">
        <v>40906</v>
      </c>
      <c r="L500" s="106">
        <v>4646.25</v>
      </c>
      <c r="M500" s="106">
        <v>4681.1499999999996</v>
      </c>
      <c r="N500" s="106">
        <v>4701.8</v>
      </c>
      <c r="O500" s="106">
        <v>4639.05</v>
      </c>
      <c r="P500" s="28" t="s">
        <v>3037</v>
      </c>
      <c r="Q500" s="107">
        <v>-1.2699999999999999E-2</v>
      </c>
      <c r="T500" s="110">
        <v>40876</v>
      </c>
      <c r="U500" s="28">
        <v>51.91</v>
      </c>
      <c r="V500">
        <v>51.965000000000003</v>
      </c>
      <c r="W500">
        <v>52.13</v>
      </c>
      <c r="X500">
        <v>51.86</v>
      </c>
      <c r="Y500" s="19">
        <v>-1E-3</v>
      </c>
      <c r="AB500" s="110">
        <f t="shared" si="101"/>
        <v>40906</v>
      </c>
      <c r="AC500" s="108">
        <f t="shared" si="99"/>
        <v>4646.25</v>
      </c>
      <c r="AD500" s="28">
        <f t="shared" si="100"/>
        <v>53.005000000000003</v>
      </c>
      <c r="AE500" s="28">
        <f t="shared" si="94"/>
        <v>87.656824827846421</v>
      </c>
      <c r="AF500" s="31">
        <f t="shared" si="95"/>
        <v>-1.4796747599813531E-2</v>
      </c>
      <c r="AJ500" s="110">
        <f t="shared" si="98"/>
        <v>40911</v>
      </c>
      <c r="AK500" s="31">
        <f t="shared" si="96"/>
        <v>1.55E-2</v>
      </c>
      <c r="AL500" s="115">
        <f t="shared" si="97"/>
        <v>3.1691833553215476E-2</v>
      </c>
      <c r="AM500" s="100"/>
      <c r="BR500" s="18">
        <f t="shared" si="91"/>
        <v>40898</v>
      </c>
      <c r="BS500" s="6">
        <f t="shared" si="92"/>
        <v>1.9E-3</v>
      </c>
      <c r="BT500" s="6">
        <f t="shared" si="93"/>
        <v>3.2800000000000003E-2</v>
      </c>
    </row>
    <row r="501" spans="2:72" ht="14.45">
      <c r="B501" s="110">
        <v>40899</v>
      </c>
      <c r="C501" s="106">
        <v>1254</v>
      </c>
      <c r="D501" s="106">
        <v>1243.7</v>
      </c>
      <c r="E501" s="106">
        <v>1255.2</v>
      </c>
      <c r="F501" s="106">
        <v>1243.7</v>
      </c>
      <c r="G501" s="28"/>
      <c r="H501" s="107">
        <v>8.3000000000000001E-3</v>
      </c>
      <c r="K501" s="110">
        <v>40907</v>
      </c>
      <c r="L501" s="106">
        <v>4624.3</v>
      </c>
      <c r="M501" s="106">
        <v>4659.95</v>
      </c>
      <c r="N501" s="106">
        <v>4690.45</v>
      </c>
      <c r="O501" s="106">
        <v>4608.8999999999996</v>
      </c>
      <c r="P501" s="28" t="s">
        <v>3106</v>
      </c>
      <c r="Q501" s="107">
        <v>-4.7000000000000002E-3</v>
      </c>
      <c r="T501" s="110">
        <v>40877</v>
      </c>
      <c r="U501" s="28">
        <v>52.13</v>
      </c>
      <c r="V501">
        <v>52.03</v>
      </c>
      <c r="W501">
        <v>52.435000000000002</v>
      </c>
      <c r="X501">
        <v>51.84</v>
      </c>
      <c r="Y501" s="19">
        <v>4.1999999999999997E-3</v>
      </c>
      <c r="AB501" s="110">
        <f t="shared" si="101"/>
        <v>40907</v>
      </c>
      <c r="AC501" s="108">
        <f t="shared" si="99"/>
        <v>4624.3</v>
      </c>
      <c r="AD501" s="28">
        <f t="shared" si="100"/>
        <v>53.015000000000001</v>
      </c>
      <c r="AE501" s="28">
        <f t="shared" si="94"/>
        <v>87.226256719796282</v>
      </c>
      <c r="AF501" s="31">
        <f t="shared" si="95"/>
        <v>-4.911974725251067E-3</v>
      </c>
      <c r="AJ501" s="110">
        <f t="shared" si="98"/>
        <v>40912</v>
      </c>
      <c r="AK501" s="31">
        <f t="shared" si="96"/>
        <v>2.0000000000000001E-4</v>
      </c>
      <c r="AL501" s="115">
        <f t="shared" si="97"/>
        <v>1.2412256757865503E-3</v>
      </c>
      <c r="AM501" s="100"/>
      <c r="BR501" s="18">
        <f t="shared" si="91"/>
        <v>40899</v>
      </c>
      <c r="BS501" s="6">
        <f t="shared" si="92"/>
        <v>8.3000000000000001E-3</v>
      </c>
      <c r="BT501" s="6">
        <f t="shared" si="93"/>
        <v>8.6999999999999994E-3</v>
      </c>
    </row>
    <row r="502" spans="2:72" ht="14.45">
      <c r="B502" s="110">
        <v>40900</v>
      </c>
      <c r="C502" s="106">
        <v>1265.3</v>
      </c>
      <c r="D502" s="106">
        <v>1254</v>
      </c>
      <c r="E502" s="106">
        <v>1265.4000000000001</v>
      </c>
      <c r="F502" s="106">
        <v>1254</v>
      </c>
      <c r="G502" s="28"/>
      <c r="H502" s="107">
        <v>8.9999999999999993E-3</v>
      </c>
      <c r="K502" s="110">
        <v>40910</v>
      </c>
      <c r="L502" s="106">
        <v>4636.75</v>
      </c>
      <c r="M502" s="106">
        <v>4640.2</v>
      </c>
      <c r="N502" s="106">
        <v>4645.95</v>
      </c>
      <c r="O502" s="106">
        <v>4588.05</v>
      </c>
      <c r="P502" s="28" t="s">
        <v>3107</v>
      </c>
      <c r="Q502" s="107">
        <v>2.7000000000000001E-3</v>
      </c>
      <c r="T502" s="110">
        <v>40878</v>
      </c>
      <c r="U502" s="28">
        <v>51.37</v>
      </c>
      <c r="V502">
        <v>52.1</v>
      </c>
      <c r="W502">
        <v>52.21</v>
      </c>
      <c r="X502">
        <v>51.37</v>
      </c>
      <c r="Y502" s="19">
        <v>-1.46E-2</v>
      </c>
      <c r="AB502" s="110">
        <f t="shared" si="101"/>
        <v>40910</v>
      </c>
      <c r="AC502" s="108">
        <f t="shared" si="99"/>
        <v>4636.75</v>
      </c>
      <c r="AD502" s="28">
        <f t="shared" si="100"/>
        <v>53.305</v>
      </c>
      <c r="AE502" s="28">
        <f t="shared" si="94"/>
        <v>86.985273426507831</v>
      </c>
      <c r="AF502" s="31">
        <f t="shared" si="95"/>
        <v>-2.7627379914121342E-3</v>
      </c>
      <c r="AJ502" s="110">
        <f t="shared" si="98"/>
        <v>40913</v>
      </c>
      <c r="AK502" s="31">
        <f t="shared" si="96"/>
        <v>3.0000000000000001E-3</v>
      </c>
      <c r="AL502" s="115">
        <f t="shared" si="97"/>
        <v>-1.2599257933421093E-4</v>
      </c>
      <c r="AM502" s="100"/>
      <c r="BR502" s="18">
        <f t="shared" si="91"/>
        <v>40900</v>
      </c>
      <c r="BS502" s="6">
        <f t="shared" si="92"/>
        <v>8.9999999999999993E-3</v>
      </c>
      <c r="BT502" s="6">
        <f t="shared" si="93"/>
        <v>-4.1999999999999997E-3</v>
      </c>
    </row>
    <row r="503" spans="2:72" ht="14.45">
      <c r="B503" s="110">
        <v>40904</v>
      </c>
      <c r="C503" s="106">
        <v>1265.4000000000001</v>
      </c>
      <c r="D503" s="106">
        <v>1265</v>
      </c>
      <c r="E503" s="106">
        <v>1269.4000000000001</v>
      </c>
      <c r="F503" s="106">
        <v>1262.3</v>
      </c>
      <c r="G503" s="28"/>
      <c r="H503" s="107">
        <v>1E-4</v>
      </c>
      <c r="K503" s="110">
        <v>40911</v>
      </c>
      <c r="L503" s="106">
        <v>4765.3</v>
      </c>
      <c r="M503" s="106">
        <v>4675.8</v>
      </c>
      <c r="N503" s="106">
        <v>4773.1000000000004</v>
      </c>
      <c r="O503" s="106">
        <v>4675.8</v>
      </c>
      <c r="P503" s="28" t="s">
        <v>3108</v>
      </c>
      <c r="Q503" s="107">
        <v>2.7699999999999999E-2</v>
      </c>
      <c r="T503" s="110">
        <v>40879</v>
      </c>
      <c r="U503" s="28">
        <v>51.11</v>
      </c>
      <c r="V503">
        <v>51.47</v>
      </c>
      <c r="W503">
        <v>51.604999999999997</v>
      </c>
      <c r="X503">
        <v>51.11</v>
      </c>
      <c r="Y503" s="19">
        <v>-5.1000000000000004E-3</v>
      </c>
      <c r="AB503" s="110">
        <f t="shared" si="101"/>
        <v>40911</v>
      </c>
      <c r="AC503" s="108">
        <f t="shared" si="99"/>
        <v>4765.3</v>
      </c>
      <c r="AD503" s="28">
        <f t="shared" si="100"/>
        <v>53.1</v>
      </c>
      <c r="AE503" s="28">
        <f t="shared" si="94"/>
        <v>89.741996233521661</v>
      </c>
      <c r="AF503" s="31">
        <f t="shared" si="95"/>
        <v>3.1691833553215476E-2</v>
      </c>
      <c r="AJ503" s="110">
        <f t="shared" si="98"/>
        <v>40914</v>
      </c>
      <c r="AK503" s="31">
        <f t="shared" si="96"/>
        <v>-2.5999999999999999E-3</v>
      </c>
      <c r="AL503" s="115">
        <f t="shared" si="97"/>
        <v>4.4835263941516157E-3</v>
      </c>
      <c r="AM503" s="100"/>
      <c r="BR503" s="18">
        <f t="shared" si="91"/>
        <v>40904</v>
      </c>
      <c r="BS503" s="6">
        <f t="shared" si="92"/>
        <v>1E-4</v>
      </c>
      <c r="BT503" s="6">
        <f t="shared" si="93"/>
        <v>-6.0000000000000001E-3</v>
      </c>
    </row>
    <row r="504" spans="2:72" ht="14.45">
      <c r="B504" s="110">
        <v>40905</v>
      </c>
      <c r="C504" s="106">
        <v>1249.5999999999999</v>
      </c>
      <c r="D504" s="106">
        <v>1265.4000000000001</v>
      </c>
      <c r="E504" s="106">
        <v>1265.8</v>
      </c>
      <c r="F504" s="106">
        <v>1248.5999999999999</v>
      </c>
      <c r="G504" s="28"/>
      <c r="H504" s="107">
        <v>-1.2500000000000001E-2</v>
      </c>
      <c r="K504" s="110">
        <v>40912</v>
      </c>
      <c r="L504" s="106">
        <v>4749.6499999999996</v>
      </c>
      <c r="M504" s="106">
        <v>4774.95</v>
      </c>
      <c r="N504" s="106">
        <v>4782.8500000000004</v>
      </c>
      <c r="O504" s="106">
        <v>4728.8500000000004</v>
      </c>
      <c r="P504" s="28" t="s">
        <v>3109</v>
      </c>
      <c r="Q504" s="107">
        <v>-3.3E-3</v>
      </c>
      <c r="T504" s="110">
        <v>40882</v>
      </c>
      <c r="U504" s="28">
        <v>51.26</v>
      </c>
      <c r="V504">
        <v>51.07</v>
      </c>
      <c r="W504">
        <v>51.472000000000001</v>
      </c>
      <c r="X504">
        <v>50.95</v>
      </c>
      <c r="Y504" s="19">
        <v>2.8999999999999998E-3</v>
      </c>
      <c r="AB504" s="110">
        <f t="shared" si="101"/>
        <v>40912</v>
      </c>
      <c r="AC504" s="108">
        <f t="shared" si="99"/>
        <v>4749.6499999999996</v>
      </c>
      <c r="AD504" s="28">
        <f t="shared" si="100"/>
        <v>52.86</v>
      </c>
      <c r="AE504" s="28">
        <f t="shared" si="94"/>
        <v>89.853386303443045</v>
      </c>
      <c r="AF504" s="31">
        <f t="shared" si="95"/>
        <v>1.2412256757865503E-3</v>
      </c>
      <c r="AJ504" s="110">
        <f t="shared" si="98"/>
        <v>40917</v>
      </c>
      <c r="AK504" s="31">
        <f t="shared" si="96"/>
        <v>2.3E-3</v>
      </c>
      <c r="AL504" s="115">
        <f t="shared" si="97"/>
        <v>2.953914748715869E-3</v>
      </c>
      <c r="AM504" s="100"/>
      <c r="BR504" s="18">
        <f t="shared" si="91"/>
        <v>40905</v>
      </c>
      <c r="BS504" s="6">
        <f t="shared" si="92"/>
        <v>-1.2500000000000001E-2</v>
      </c>
      <c r="BT504" s="6">
        <f t="shared" si="93"/>
        <v>-9.4000000000000004E-3</v>
      </c>
    </row>
    <row r="505" spans="2:72" ht="14.45">
      <c r="B505" s="110">
        <v>40906</v>
      </c>
      <c r="C505" s="106">
        <v>1263</v>
      </c>
      <c r="D505" s="106">
        <v>1249.8</v>
      </c>
      <c r="E505" s="106">
        <v>1263.5</v>
      </c>
      <c r="F505" s="106">
        <v>1249.8</v>
      </c>
      <c r="G505" s="28"/>
      <c r="H505" s="107">
        <v>1.0699999999999999E-2</v>
      </c>
      <c r="K505" s="110">
        <v>40913</v>
      </c>
      <c r="L505" s="106">
        <v>4749.95</v>
      </c>
      <c r="M505" s="106">
        <v>4749</v>
      </c>
      <c r="N505" s="106">
        <v>4779.8</v>
      </c>
      <c r="O505" s="106">
        <v>4730.1499999999996</v>
      </c>
      <c r="P505" s="28" t="s">
        <v>3110</v>
      </c>
      <c r="Q505" s="107">
        <v>1E-4</v>
      </c>
      <c r="T505" s="110">
        <v>40883</v>
      </c>
      <c r="U505" s="28">
        <v>51.24</v>
      </c>
      <c r="V505">
        <v>51.417000000000002</v>
      </c>
      <c r="W505">
        <v>51.417000000000002</v>
      </c>
      <c r="X505">
        <v>51.24</v>
      </c>
      <c r="Y505" s="19">
        <v>-4.0000000000000002E-4</v>
      </c>
      <c r="AB505" s="110">
        <f t="shared" si="101"/>
        <v>40913</v>
      </c>
      <c r="AC505" s="108">
        <f t="shared" si="99"/>
        <v>4749.95</v>
      </c>
      <c r="AD505" s="28">
        <f t="shared" si="100"/>
        <v>52.87</v>
      </c>
      <c r="AE505" s="28">
        <f t="shared" si="94"/>
        <v>89.842065443540761</v>
      </c>
      <c r="AF505" s="31">
        <f t="shared" si="95"/>
        <v>-1.2599257933421093E-4</v>
      </c>
      <c r="AJ505" s="110">
        <f t="shared" si="98"/>
        <v>40918</v>
      </c>
      <c r="AK505" s="31">
        <f t="shared" si="96"/>
        <v>8.8999999999999999E-3</v>
      </c>
      <c r="AL505" s="115">
        <f t="shared" si="97"/>
        <v>3.8360635427474588E-2</v>
      </c>
      <c r="AM505" s="100"/>
      <c r="BR505" s="18">
        <f t="shared" si="91"/>
        <v>40906</v>
      </c>
      <c r="BS505" s="6">
        <f t="shared" si="92"/>
        <v>1.0699999999999999E-2</v>
      </c>
      <c r="BT505" s="6">
        <f t="shared" si="93"/>
        <v>-1.2699999999999999E-2</v>
      </c>
    </row>
    <row r="506" spans="2:72" ht="14.45">
      <c r="B506" s="110">
        <v>40907</v>
      </c>
      <c r="C506" s="106">
        <v>1257.5999999999999</v>
      </c>
      <c r="D506" s="106">
        <v>1262.8</v>
      </c>
      <c r="E506" s="106">
        <v>1264.0999999999999</v>
      </c>
      <c r="F506" s="106">
        <v>1257.5</v>
      </c>
      <c r="G506" s="28"/>
      <c r="H506" s="107">
        <v>-4.3E-3</v>
      </c>
      <c r="K506" s="110">
        <v>40914</v>
      </c>
      <c r="L506" s="106">
        <v>4754.1000000000004</v>
      </c>
      <c r="M506" s="106">
        <v>4724.1499999999996</v>
      </c>
      <c r="N506" s="106">
        <v>4794.8999999999996</v>
      </c>
      <c r="O506" s="106">
        <v>4686.8500000000004</v>
      </c>
      <c r="P506" s="28" t="s">
        <v>3111</v>
      </c>
      <c r="Q506" s="107">
        <v>8.9999999999999998E-4</v>
      </c>
      <c r="T506" s="110">
        <v>40884</v>
      </c>
      <c r="U506" s="28">
        <v>51.63</v>
      </c>
      <c r="V506">
        <v>51.22</v>
      </c>
      <c r="W506">
        <v>51.728000000000002</v>
      </c>
      <c r="X506">
        <v>51.21</v>
      </c>
      <c r="Y506" s="19">
        <v>7.6E-3</v>
      </c>
      <c r="AB506" s="110">
        <f t="shared" si="101"/>
        <v>40914</v>
      </c>
      <c r="AC506" s="108">
        <f t="shared" si="99"/>
        <v>4754.1000000000004</v>
      </c>
      <c r="AD506" s="28">
        <f t="shared" si="100"/>
        <v>52.68</v>
      </c>
      <c r="AE506" s="28">
        <f t="shared" si="94"/>
        <v>90.244874715261972</v>
      </c>
      <c r="AF506" s="31">
        <f t="shared" si="95"/>
        <v>4.4835263941516157E-3</v>
      </c>
      <c r="AJ506" s="110">
        <f t="shared" si="98"/>
        <v>40919</v>
      </c>
      <c r="AK506" s="31">
        <f t="shared" si="96"/>
        <v>2.9999999999999997E-4</v>
      </c>
      <c r="AL506" s="115">
        <f t="shared" si="97"/>
        <v>-1.2301274041121024E-3</v>
      </c>
      <c r="AM506" s="100"/>
      <c r="BR506" s="18">
        <f t="shared" si="91"/>
        <v>40907</v>
      </c>
      <c r="BS506" s="6">
        <f t="shared" si="92"/>
        <v>-4.3E-3</v>
      </c>
      <c r="BT506" s="6">
        <f t="shared" si="93"/>
        <v>-4.7000000000000002E-3</v>
      </c>
    </row>
    <row r="507" spans="2:72" ht="14.45">
      <c r="B507" s="110">
        <v>40911</v>
      </c>
      <c r="C507" s="106">
        <v>1277.0999999999999</v>
      </c>
      <c r="D507" s="106">
        <v>1258.9000000000001</v>
      </c>
      <c r="E507" s="106">
        <v>1284.5999999999999</v>
      </c>
      <c r="F507" s="106">
        <v>1258.9000000000001</v>
      </c>
      <c r="G507" s="28"/>
      <c r="H507" s="107">
        <v>1.55E-2</v>
      </c>
      <c r="K507" s="110">
        <v>40915</v>
      </c>
      <c r="L507" s="106">
        <v>4746.8999999999996</v>
      </c>
      <c r="M507" s="106">
        <v>4755.6000000000004</v>
      </c>
      <c r="N507" s="106">
        <v>4759.3999999999996</v>
      </c>
      <c r="O507" s="106">
        <v>4743.05</v>
      </c>
      <c r="P507" s="28" t="s">
        <v>3112</v>
      </c>
      <c r="Q507" s="107">
        <v>-1.5E-3</v>
      </c>
      <c r="T507" s="110">
        <v>40885</v>
      </c>
      <c r="U507" s="28">
        <v>51.71</v>
      </c>
      <c r="V507">
        <v>51.725000000000001</v>
      </c>
      <c r="W507">
        <v>51.914999999999999</v>
      </c>
      <c r="X507">
        <v>51.54</v>
      </c>
      <c r="Y507" s="19">
        <v>1.5E-3</v>
      </c>
      <c r="AB507" s="110">
        <f>VLOOKUP(K507,T:Y,1,TRUE)</f>
        <v>40914</v>
      </c>
      <c r="AC507" s="108">
        <f t="shared" si="99"/>
        <v>4754.1000000000004</v>
      </c>
      <c r="AD507" s="28">
        <f t="shared" si="100"/>
        <v>52.68</v>
      </c>
      <c r="AE507" s="28">
        <f t="shared" si="94"/>
        <v>90.244874715261972</v>
      </c>
      <c r="AF507" s="31">
        <f t="shared" si="95"/>
        <v>0</v>
      </c>
      <c r="AJ507" s="110">
        <f t="shared" si="98"/>
        <v>40920</v>
      </c>
      <c r="AK507" s="31">
        <f t="shared" si="96"/>
        <v>2.3E-3</v>
      </c>
      <c r="AL507" s="115">
        <f t="shared" si="97"/>
        <v>-9.9771041834928464E-4</v>
      </c>
      <c r="AM507" s="100"/>
      <c r="BR507" s="18">
        <f t="shared" si="91"/>
        <v>40911</v>
      </c>
      <c r="BS507" s="6">
        <f t="shared" si="92"/>
        <v>1.55E-2</v>
      </c>
      <c r="BT507" s="6">
        <f t="shared" si="93"/>
        <v>2.7699999999999999E-2</v>
      </c>
    </row>
    <row r="508" spans="2:72" ht="14.45">
      <c r="B508" s="110">
        <v>40912</v>
      </c>
      <c r="C508" s="106">
        <v>1277.3</v>
      </c>
      <c r="D508" s="106">
        <v>1277</v>
      </c>
      <c r="E508" s="106">
        <v>1278.7</v>
      </c>
      <c r="F508" s="106">
        <v>1268.0999999999999</v>
      </c>
      <c r="G508" s="28"/>
      <c r="H508" s="107">
        <v>2.0000000000000001E-4</v>
      </c>
      <c r="K508" s="110">
        <v>40917</v>
      </c>
      <c r="L508" s="106">
        <v>4742.8</v>
      </c>
      <c r="M508" s="106">
        <v>4747.55</v>
      </c>
      <c r="N508" s="106">
        <v>4758.7</v>
      </c>
      <c r="O508" s="106">
        <v>4695.45</v>
      </c>
      <c r="P508" s="28" t="s">
        <v>3113</v>
      </c>
      <c r="Q508" s="107">
        <v>-8.9999999999999998E-4</v>
      </c>
      <c r="T508" s="110">
        <v>40886</v>
      </c>
      <c r="U508" s="28">
        <v>51.875</v>
      </c>
      <c r="V508">
        <v>51.755000000000003</v>
      </c>
      <c r="W508">
        <v>52.354999999999997</v>
      </c>
      <c r="X508">
        <v>51.664999999999999</v>
      </c>
      <c r="Y508" s="19">
        <v>3.2000000000000002E-3</v>
      </c>
      <c r="AB508" s="110">
        <f t="shared" ref="AB508:AB545" si="102">VLOOKUP(K508,T:Y,1,FALSE)</f>
        <v>40917</v>
      </c>
      <c r="AC508" s="108">
        <f t="shared" si="99"/>
        <v>4742.8</v>
      </c>
      <c r="AD508" s="28">
        <f t="shared" si="100"/>
        <v>52.4</v>
      </c>
      <c r="AE508" s="28">
        <f t="shared" si="94"/>
        <v>90.511450381679396</v>
      </c>
      <c r="AF508" s="31">
        <f t="shared" si="95"/>
        <v>2.953914748715869E-3</v>
      </c>
      <c r="AJ508" s="110">
        <f t="shared" si="98"/>
        <v>40921</v>
      </c>
      <c r="AK508" s="31">
        <f t="shared" si="96"/>
        <v>-4.8999999999999998E-3</v>
      </c>
      <c r="AL508" s="115">
        <f t="shared" si="97"/>
        <v>8.7591516963458904E-3</v>
      </c>
      <c r="AM508" s="100"/>
      <c r="BR508" s="18">
        <f t="shared" si="91"/>
        <v>40912</v>
      </c>
      <c r="BS508" s="6">
        <f t="shared" si="92"/>
        <v>2.0000000000000001E-4</v>
      </c>
      <c r="BT508" s="6">
        <f t="shared" si="93"/>
        <v>-3.3E-3</v>
      </c>
    </row>
    <row r="509" spans="2:72" ht="14.45">
      <c r="B509" s="110">
        <v>40913</v>
      </c>
      <c r="C509" s="106">
        <v>1281.0999999999999</v>
      </c>
      <c r="D509" s="106">
        <v>1277.3</v>
      </c>
      <c r="E509" s="106">
        <v>1283</v>
      </c>
      <c r="F509" s="106">
        <v>1265.3</v>
      </c>
      <c r="G509" s="28"/>
      <c r="H509" s="107">
        <v>3.0000000000000001E-3</v>
      </c>
      <c r="K509" s="110">
        <v>40918</v>
      </c>
      <c r="L509" s="106">
        <v>4849.55</v>
      </c>
      <c r="M509" s="106">
        <v>4771.8500000000004</v>
      </c>
      <c r="N509" s="106">
        <v>4855.8999999999996</v>
      </c>
      <c r="O509" s="106">
        <v>4768.25</v>
      </c>
      <c r="P509" s="28" t="s">
        <v>3114</v>
      </c>
      <c r="Q509" s="107">
        <v>2.2499999999999999E-2</v>
      </c>
      <c r="T509" s="110">
        <v>40889</v>
      </c>
      <c r="U509" s="28">
        <v>52.604999999999997</v>
      </c>
      <c r="V509">
        <v>52.174999999999997</v>
      </c>
      <c r="W509">
        <v>52.854999999999997</v>
      </c>
      <c r="X509">
        <v>52.125</v>
      </c>
      <c r="Y509" s="19">
        <v>1.41E-2</v>
      </c>
      <c r="AB509" s="110">
        <f t="shared" si="102"/>
        <v>40918</v>
      </c>
      <c r="AC509" s="108">
        <f t="shared" si="99"/>
        <v>4849.55</v>
      </c>
      <c r="AD509" s="28">
        <f t="shared" si="100"/>
        <v>51.6</v>
      </c>
      <c r="AE509" s="28">
        <f t="shared" si="94"/>
        <v>93.983527131782949</v>
      </c>
      <c r="AF509" s="31">
        <f t="shared" si="95"/>
        <v>3.8360635427474588E-2</v>
      </c>
      <c r="AJ509" s="110">
        <f t="shared" si="98"/>
        <v>40925</v>
      </c>
      <c r="AK509" s="31">
        <f t="shared" si="96"/>
        <v>3.5999999999999999E-3</v>
      </c>
      <c r="AL509" s="115">
        <f t="shared" si="97"/>
        <v>3.0498480739365119E-2</v>
      </c>
      <c r="AM509" s="100"/>
      <c r="BR509" s="18">
        <f t="shared" si="91"/>
        <v>40913</v>
      </c>
      <c r="BS509" s="6">
        <f t="shared" si="92"/>
        <v>3.0000000000000001E-3</v>
      </c>
      <c r="BT509" s="6">
        <f t="shared" si="93"/>
        <v>1E-4</v>
      </c>
    </row>
    <row r="510" spans="2:72" ht="14.45">
      <c r="B510" s="110">
        <v>40914</v>
      </c>
      <c r="C510" s="106">
        <v>1277.8</v>
      </c>
      <c r="D510" s="106">
        <v>1280.9000000000001</v>
      </c>
      <c r="E510" s="106">
        <v>1281.8</v>
      </c>
      <c r="F510" s="106">
        <v>1273.3</v>
      </c>
      <c r="G510" s="28"/>
      <c r="H510" s="107">
        <v>-2.5999999999999999E-3</v>
      </c>
      <c r="K510" s="110">
        <v>40919</v>
      </c>
      <c r="L510" s="106">
        <v>4860.95</v>
      </c>
      <c r="M510" s="106">
        <v>4863.1499999999996</v>
      </c>
      <c r="N510" s="106">
        <v>4877.2</v>
      </c>
      <c r="O510" s="106">
        <v>4841.6000000000004</v>
      </c>
      <c r="P510" s="28" t="s">
        <v>3115</v>
      </c>
      <c r="Q510" s="107">
        <v>2.3999999999999998E-3</v>
      </c>
      <c r="T510" s="110">
        <v>40890</v>
      </c>
      <c r="U510" s="28">
        <v>53.1</v>
      </c>
      <c r="V510">
        <v>52.59</v>
      </c>
      <c r="W510">
        <v>53.524999999999999</v>
      </c>
      <c r="X510">
        <v>52.56</v>
      </c>
      <c r="Y510" s="19">
        <v>9.4000000000000004E-3</v>
      </c>
      <c r="AB510" s="110">
        <f t="shared" si="102"/>
        <v>40919</v>
      </c>
      <c r="AC510" s="108">
        <f t="shared" si="99"/>
        <v>4860.95</v>
      </c>
      <c r="AD510" s="28">
        <f t="shared" si="100"/>
        <v>51.784999999999997</v>
      </c>
      <c r="AE510" s="28">
        <f t="shared" si="94"/>
        <v>93.86791541952303</v>
      </c>
      <c r="AF510" s="31">
        <f t="shared" si="95"/>
        <v>-1.2301274041121024E-3</v>
      </c>
      <c r="AJ510" s="110">
        <f t="shared" si="98"/>
        <v>40926</v>
      </c>
      <c r="AK510" s="31">
        <f t="shared" si="96"/>
        <v>1.11E-2</v>
      </c>
      <c r="AL510" s="115">
        <f t="shared" si="97"/>
        <v>7.4019247876739858E-3</v>
      </c>
      <c r="AM510" s="100"/>
      <c r="BR510" s="18">
        <f t="shared" si="91"/>
        <v>40914</v>
      </c>
      <c r="BS510" s="6">
        <f t="shared" si="92"/>
        <v>-2.5999999999999999E-3</v>
      </c>
      <c r="BT510" s="6">
        <f t="shared" si="93"/>
        <v>8.9999999999999998E-4</v>
      </c>
    </row>
    <row r="511" spans="2:72" ht="14.45">
      <c r="B511" s="110">
        <v>40917</v>
      </c>
      <c r="C511" s="106">
        <v>1280.7</v>
      </c>
      <c r="D511" s="106">
        <v>1277.8</v>
      </c>
      <c r="E511" s="106">
        <v>1282</v>
      </c>
      <c r="F511" s="106">
        <v>1274.5</v>
      </c>
      <c r="G511" s="28"/>
      <c r="H511" s="107">
        <v>2.3E-3</v>
      </c>
      <c r="K511" s="110">
        <v>40920</v>
      </c>
      <c r="L511" s="106">
        <v>4831.25</v>
      </c>
      <c r="M511" s="106">
        <v>4840.95</v>
      </c>
      <c r="N511" s="106">
        <v>4869.2</v>
      </c>
      <c r="O511" s="106">
        <v>4803.8999999999996</v>
      </c>
      <c r="P511" s="28" t="s">
        <v>3116</v>
      </c>
      <c r="Q511" s="107">
        <v>-6.1000000000000004E-3</v>
      </c>
      <c r="T511" s="110">
        <v>40891</v>
      </c>
      <c r="U511" s="28">
        <v>53.61</v>
      </c>
      <c r="V511">
        <v>53.23</v>
      </c>
      <c r="W511">
        <v>53.89</v>
      </c>
      <c r="X511">
        <v>53.15</v>
      </c>
      <c r="Y511" s="19">
        <v>9.5999999999999992E-3</v>
      </c>
      <c r="AB511" s="110">
        <f t="shared" si="102"/>
        <v>40920</v>
      </c>
      <c r="AC511" s="108">
        <f t="shared" si="99"/>
        <v>4831.25</v>
      </c>
      <c r="AD511" s="28">
        <f t="shared" si="100"/>
        <v>51.52</v>
      </c>
      <c r="AE511" s="28">
        <f t="shared" si="94"/>
        <v>93.774262422360238</v>
      </c>
      <c r="AF511" s="31">
        <f t="shared" si="95"/>
        <v>-9.9771041834928464E-4</v>
      </c>
      <c r="AJ511" s="110">
        <f t="shared" si="98"/>
        <v>40927</v>
      </c>
      <c r="AK511" s="31">
        <f t="shared" si="96"/>
        <v>5.0000000000000001E-3</v>
      </c>
      <c r="AL511" s="115">
        <f t="shared" si="97"/>
        <v>1.5862393046052414E-2</v>
      </c>
      <c r="AM511" s="100"/>
      <c r="BR511" s="18">
        <f t="shared" si="91"/>
        <v>40917</v>
      </c>
      <c r="BS511" s="6">
        <f t="shared" si="92"/>
        <v>2.3E-3</v>
      </c>
      <c r="BT511" s="6">
        <f t="shared" si="93"/>
        <v>-8.9999999999999998E-4</v>
      </c>
    </row>
    <row r="512" spans="2:72" ht="14.45">
      <c r="B512" s="110">
        <v>40918</v>
      </c>
      <c r="C512" s="106">
        <v>1292.0999999999999</v>
      </c>
      <c r="D512" s="106">
        <v>1280.8</v>
      </c>
      <c r="E512" s="106">
        <v>1296.5</v>
      </c>
      <c r="F512" s="106">
        <v>1280.8</v>
      </c>
      <c r="G512" s="28"/>
      <c r="H512" s="107">
        <v>8.8999999999999999E-3</v>
      </c>
      <c r="K512" s="110">
        <v>40921</v>
      </c>
      <c r="L512" s="106">
        <v>4866</v>
      </c>
      <c r="M512" s="106">
        <v>4861.95</v>
      </c>
      <c r="N512" s="106">
        <v>4898.8500000000004</v>
      </c>
      <c r="O512" s="106">
        <v>4834.2</v>
      </c>
      <c r="P512" s="28" t="s">
        <v>3117</v>
      </c>
      <c r="Q512" s="107">
        <v>7.1999999999999998E-3</v>
      </c>
      <c r="T512" s="110">
        <v>40892</v>
      </c>
      <c r="U512" s="28">
        <v>53.52</v>
      </c>
      <c r="V512">
        <v>53.71</v>
      </c>
      <c r="W512">
        <v>54.33</v>
      </c>
      <c r="X512">
        <v>53.52</v>
      </c>
      <c r="Y512" s="19">
        <v>-1.6999999999999999E-3</v>
      </c>
      <c r="AB512" s="110">
        <f t="shared" si="102"/>
        <v>40921</v>
      </c>
      <c r="AC512" s="108">
        <f t="shared" si="99"/>
        <v>4866</v>
      </c>
      <c r="AD512" s="28">
        <f t="shared" si="100"/>
        <v>51.44</v>
      </c>
      <c r="AE512" s="28">
        <f t="shared" si="94"/>
        <v>94.595645412130636</v>
      </c>
      <c r="AF512" s="31">
        <f t="shared" si="95"/>
        <v>8.7591516963458904E-3</v>
      </c>
      <c r="AJ512" s="110">
        <f t="shared" si="98"/>
        <v>40928</v>
      </c>
      <c r="AK512" s="31">
        <f t="shared" si="96"/>
        <v>6.9999999999999999E-4</v>
      </c>
      <c r="AL512" s="115">
        <f t="shared" si="97"/>
        <v>4.4155961169407565E-3</v>
      </c>
      <c r="AM512" s="100"/>
      <c r="BR512" s="18">
        <f t="shared" si="91"/>
        <v>40918</v>
      </c>
      <c r="BS512" s="6">
        <f t="shared" si="92"/>
        <v>8.8999999999999999E-3</v>
      </c>
      <c r="BT512" s="6">
        <f t="shared" si="93"/>
        <v>2.2499999999999999E-2</v>
      </c>
    </row>
    <row r="513" spans="2:72" ht="14.45">
      <c r="B513" s="110">
        <v>40919</v>
      </c>
      <c r="C513" s="106">
        <v>1292.5</v>
      </c>
      <c r="D513" s="106">
        <v>1292</v>
      </c>
      <c r="E513" s="106">
        <v>1293.8</v>
      </c>
      <c r="F513" s="106">
        <v>1285.4000000000001</v>
      </c>
      <c r="G513" s="28"/>
      <c r="H513" s="107">
        <v>2.9999999999999997E-4</v>
      </c>
      <c r="K513" s="110">
        <v>40924</v>
      </c>
      <c r="L513" s="106">
        <v>4873.8999999999996</v>
      </c>
      <c r="M513" s="106">
        <v>4844</v>
      </c>
      <c r="N513" s="106">
        <v>4880.8</v>
      </c>
      <c r="O513" s="106">
        <v>4827.05</v>
      </c>
      <c r="P513" s="28" t="s">
        <v>3118</v>
      </c>
      <c r="Q513" s="107">
        <v>1.6000000000000001E-3</v>
      </c>
      <c r="T513" s="110">
        <v>40893</v>
      </c>
      <c r="U513" s="28">
        <v>52.5</v>
      </c>
      <c r="V513">
        <v>53.65</v>
      </c>
      <c r="W513">
        <v>53.65</v>
      </c>
      <c r="X513">
        <v>52.21</v>
      </c>
      <c r="Y513" s="19">
        <v>-1.9099999999999999E-2</v>
      </c>
      <c r="AB513" s="110">
        <f t="shared" si="102"/>
        <v>40924</v>
      </c>
      <c r="AC513" s="108">
        <f t="shared" si="99"/>
        <v>4873.8999999999996</v>
      </c>
      <c r="AD513" s="28">
        <f t="shared" si="100"/>
        <v>51.365000000000002</v>
      </c>
      <c r="AE513" s="28">
        <f t="shared" si="94"/>
        <v>94.887569356565749</v>
      </c>
      <c r="AF513" s="31">
        <f t="shared" si="95"/>
        <v>3.0860188454053805E-3</v>
      </c>
      <c r="AJ513" s="110">
        <f t="shared" si="98"/>
        <v>40931</v>
      </c>
      <c r="AK513" s="31">
        <f t="shared" si="96"/>
        <v>5.0000000000000001E-4</v>
      </c>
      <c r="AL513" s="115">
        <f t="shared" si="97"/>
        <v>4.7352243695779617E-3</v>
      </c>
      <c r="AM513" s="100"/>
      <c r="BR513" s="18">
        <f t="shared" si="91"/>
        <v>40919</v>
      </c>
      <c r="BS513" s="6">
        <f t="shared" si="92"/>
        <v>2.9999999999999997E-4</v>
      </c>
      <c r="BT513" s="6">
        <f t="shared" si="93"/>
        <v>2.3999999999999998E-3</v>
      </c>
    </row>
    <row r="514" spans="2:72" ht="14.45">
      <c r="B514" s="110">
        <v>40920</v>
      </c>
      <c r="C514" s="106">
        <v>1295.5</v>
      </c>
      <c r="D514" s="106">
        <v>1292.5</v>
      </c>
      <c r="E514" s="106">
        <v>1296.8</v>
      </c>
      <c r="F514" s="106">
        <v>1285.8</v>
      </c>
      <c r="G514" s="28"/>
      <c r="H514" s="107">
        <v>2.3E-3</v>
      </c>
      <c r="K514" s="110">
        <v>40925</v>
      </c>
      <c r="L514" s="106">
        <v>4967.3</v>
      </c>
      <c r="M514" s="106">
        <v>4904.5</v>
      </c>
      <c r="N514" s="106">
        <v>4975.55</v>
      </c>
      <c r="O514" s="106">
        <v>4904</v>
      </c>
      <c r="P514" s="28" t="s">
        <v>3119</v>
      </c>
      <c r="Q514" s="107">
        <v>1.9199999999999998E-2</v>
      </c>
      <c r="T514" s="110">
        <v>40896</v>
      </c>
      <c r="U514" s="28">
        <v>52.7</v>
      </c>
      <c r="V514">
        <v>52.48</v>
      </c>
      <c r="W514">
        <v>53.25</v>
      </c>
      <c r="X514">
        <v>52.42</v>
      </c>
      <c r="Y514" s="19">
        <v>3.8E-3</v>
      </c>
      <c r="AB514" s="110">
        <f t="shared" si="102"/>
        <v>40925</v>
      </c>
      <c r="AC514" s="108">
        <f t="shared" si="99"/>
        <v>4967.3</v>
      </c>
      <c r="AD514" s="28">
        <f t="shared" si="100"/>
        <v>50.8</v>
      </c>
      <c r="AE514" s="28">
        <f t="shared" si="94"/>
        <v>97.781496062992133</v>
      </c>
      <c r="AF514" s="31">
        <f t="shared" si="95"/>
        <v>3.0498480739365119E-2</v>
      </c>
      <c r="AJ514" s="110">
        <f t="shared" si="98"/>
        <v>40932</v>
      </c>
      <c r="AK514" s="31">
        <f t="shared" si="96"/>
        <v>-1E-3</v>
      </c>
      <c r="AL514" s="115">
        <f t="shared" si="97"/>
        <v>1.5360161283846763E-2</v>
      </c>
      <c r="AM514" s="100"/>
      <c r="BR514" s="18">
        <f t="shared" si="91"/>
        <v>40920</v>
      </c>
      <c r="BS514" s="6">
        <f t="shared" si="92"/>
        <v>2.3E-3</v>
      </c>
      <c r="BT514" s="6">
        <f t="shared" si="93"/>
        <v>-6.1000000000000004E-3</v>
      </c>
    </row>
    <row r="515" spans="2:72" ht="14.45">
      <c r="B515" s="110">
        <v>40921</v>
      </c>
      <c r="C515" s="106">
        <v>1289.0999999999999</v>
      </c>
      <c r="D515" s="106">
        <v>1294.8</v>
      </c>
      <c r="E515" s="106">
        <v>1294.8</v>
      </c>
      <c r="F515" s="106">
        <v>1277.5999999999999</v>
      </c>
      <c r="G515" s="28"/>
      <c r="H515" s="107">
        <v>-4.8999999999999998E-3</v>
      </c>
      <c r="K515" s="110">
        <v>40926</v>
      </c>
      <c r="L515" s="106">
        <v>4955.8</v>
      </c>
      <c r="M515" s="106">
        <v>4977.75</v>
      </c>
      <c r="N515" s="106">
        <v>4980.6499999999996</v>
      </c>
      <c r="O515" s="106">
        <v>4931.05</v>
      </c>
      <c r="P515" s="28" t="s">
        <v>3120</v>
      </c>
      <c r="Q515" s="107">
        <v>-2.3E-3</v>
      </c>
      <c r="T515" s="110">
        <v>40897</v>
      </c>
      <c r="U515" s="28">
        <v>52.77</v>
      </c>
      <c r="V515">
        <v>52.79</v>
      </c>
      <c r="W515">
        <v>53.1</v>
      </c>
      <c r="X515">
        <v>52.65</v>
      </c>
      <c r="Y515" s="19">
        <v>1.2999999999999999E-3</v>
      </c>
      <c r="AB515" s="110">
        <f t="shared" si="102"/>
        <v>40926</v>
      </c>
      <c r="AC515" s="108">
        <f t="shared" si="99"/>
        <v>4955.8</v>
      </c>
      <c r="AD515" s="28">
        <f t="shared" si="100"/>
        <v>50.31</v>
      </c>
      <c r="AE515" s="28">
        <f t="shared" si="94"/>
        <v>98.505267342476643</v>
      </c>
      <c r="AF515" s="31">
        <f t="shared" si="95"/>
        <v>7.4019247876739858E-3</v>
      </c>
      <c r="AJ515" s="110">
        <f t="shared" si="98"/>
        <v>40933</v>
      </c>
      <c r="AK515" s="31">
        <f t="shared" si="96"/>
        <v>8.6E-3</v>
      </c>
      <c r="AL515" s="115">
        <f t="shared" si="97"/>
        <v>5.9356730368262944E-3</v>
      </c>
      <c r="AM515" s="100"/>
      <c r="BR515" s="18">
        <f t="shared" ref="BR515:BR578" si="103">VLOOKUP(B515,K:Q,1,FALSE)</f>
        <v>40921</v>
      </c>
      <c r="BS515" s="6">
        <f t="shared" ref="BS515:BS578" si="104">IFERROR(VLOOKUP(BR515,B:H,7,FALSE),0)</f>
        <v>-4.8999999999999998E-3</v>
      </c>
      <c r="BT515" s="6">
        <f t="shared" ref="BT515:BT578" si="105">IFERROR(VLOOKUP(BR515,K:Q,7,FALSE),0)</f>
        <v>7.1999999999999998E-3</v>
      </c>
    </row>
    <row r="516" spans="2:72" ht="14.45" hidden="1">
      <c r="B516" s="110">
        <v>40925</v>
      </c>
      <c r="C516" s="106">
        <v>1293.7</v>
      </c>
      <c r="D516" s="106">
        <v>1290.2</v>
      </c>
      <c r="E516" s="106">
        <v>1303</v>
      </c>
      <c r="F516" s="106">
        <v>1290.2</v>
      </c>
      <c r="G516" s="28"/>
      <c r="H516" s="107">
        <v>3.5999999999999999E-3</v>
      </c>
      <c r="K516" s="110">
        <v>40927</v>
      </c>
      <c r="L516" s="106">
        <v>5018.3999999999996</v>
      </c>
      <c r="M516" s="106">
        <v>4995</v>
      </c>
      <c r="N516" s="106">
        <v>5023.8</v>
      </c>
      <c r="O516" s="106">
        <v>4991.3999999999996</v>
      </c>
      <c r="P516" s="28" t="s">
        <v>3121</v>
      </c>
      <c r="Q516" s="107">
        <v>1.26E-2</v>
      </c>
      <c r="T516" s="110">
        <v>40898</v>
      </c>
      <c r="U516" s="28">
        <v>52.4</v>
      </c>
      <c r="V516">
        <v>52.88</v>
      </c>
      <c r="W516">
        <v>52.88</v>
      </c>
      <c r="X516">
        <v>52.4</v>
      </c>
      <c r="Y516" s="19">
        <v>-7.0000000000000001E-3</v>
      </c>
      <c r="AB516" s="110">
        <f t="shared" si="102"/>
        <v>40927</v>
      </c>
      <c r="AC516" s="108">
        <f t="shared" si="99"/>
        <v>5018.3999999999996</v>
      </c>
      <c r="AD516" s="28">
        <f t="shared" si="100"/>
        <v>50.15</v>
      </c>
      <c r="AE516" s="28">
        <f t="shared" ref="AE516:AE579" si="106">AC516/AD516</f>
        <v>100.06779661016948</v>
      </c>
      <c r="AF516" s="31">
        <f t="shared" si="95"/>
        <v>1.5862393046052414E-2</v>
      </c>
      <c r="AJ516" s="110" t="e">
        <f t="shared" si="98"/>
        <v>#N/A</v>
      </c>
      <c r="AK516" s="31">
        <f t="shared" si="96"/>
        <v>0</v>
      </c>
      <c r="AL516" s="115">
        <f t="shared" si="97"/>
        <v>0</v>
      </c>
      <c r="AM516" s="100"/>
      <c r="BR516" s="18">
        <f t="shared" si="103"/>
        <v>40925</v>
      </c>
      <c r="BS516" s="6">
        <f t="shared" si="104"/>
        <v>3.5999999999999999E-3</v>
      </c>
      <c r="BT516" s="6">
        <f t="shared" si="105"/>
        <v>1.9199999999999998E-2</v>
      </c>
    </row>
    <row r="517" spans="2:72" ht="14.45">
      <c r="B517" s="110">
        <v>40926</v>
      </c>
      <c r="C517" s="106">
        <v>1308</v>
      </c>
      <c r="D517" s="106">
        <v>1293.7</v>
      </c>
      <c r="E517" s="106">
        <v>1308.0999999999999</v>
      </c>
      <c r="F517" s="106">
        <v>1291</v>
      </c>
      <c r="G517" s="28"/>
      <c r="H517" s="107">
        <v>1.11E-2</v>
      </c>
      <c r="K517" s="110">
        <v>40928</v>
      </c>
      <c r="L517" s="106">
        <v>5048.6000000000004</v>
      </c>
      <c r="M517" s="106">
        <v>5044.8500000000004</v>
      </c>
      <c r="N517" s="106">
        <v>5064.1499999999996</v>
      </c>
      <c r="O517" s="106">
        <v>5004.3</v>
      </c>
      <c r="P517" s="28" t="s">
        <v>3122</v>
      </c>
      <c r="Q517" s="107">
        <v>6.0000000000000001E-3</v>
      </c>
      <c r="T517" s="110">
        <v>40899</v>
      </c>
      <c r="U517" s="28">
        <v>52.564999999999998</v>
      </c>
      <c r="V517">
        <v>52.505000000000003</v>
      </c>
      <c r="W517">
        <v>52.865000000000002</v>
      </c>
      <c r="X517">
        <v>52.424999999999997</v>
      </c>
      <c r="Y517" s="19">
        <v>3.0999999999999999E-3</v>
      </c>
      <c r="AB517" s="110">
        <f t="shared" si="102"/>
        <v>40928</v>
      </c>
      <c r="AC517" s="108">
        <f t="shared" si="99"/>
        <v>5048.6000000000004</v>
      </c>
      <c r="AD517" s="28">
        <f t="shared" si="100"/>
        <v>50.23</v>
      </c>
      <c r="AE517" s="28">
        <f t="shared" si="106"/>
        <v>100.50965558431217</v>
      </c>
      <c r="AF517" s="31">
        <f t="shared" ref="AF517:AF580" si="107">AE517/AE516-1</f>
        <v>4.4155961169407565E-3</v>
      </c>
      <c r="AJ517" s="110">
        <f t="shared" si="98"/>
        <v>40935</v>
      </c>
      <c r="AK517" s="31">
        <f t="shared" si="96"/>
        <v>-1.6000000000000001E-3</v>
      </c>
      <c r="AL517" s="115">
        <f t="shared" si="97"/>
        <v>2.1557860758215641E-2</v>
      </c>
      <c r="AM517" s="100"/>
      <c r="BR517" s="18">
        <f t="shared" si="103"/>
        <v>40926</v>
      </c>
      <c r="BS517" s="6">
        <f t="shared" si="104"/>
        <v>1.11E-2</v>
      </c>
      <c r="BT517" s="6">
        <f t="shared" si="105"/>
        <v>-2.3E-3</v>
      </c>
    </row>
    <row r="518" spans="2:72" ht="14.45">
      <c r="B518" s="110">
        <v>40927</v>
      </c>
      <c r="C518" s="106">
        <v>1314.5</v>
      </c>
      <c r="D518" s="106">
        <v>1308.0999999999999</v>
      </c>
      <c r="E518" s="106">
        <v>1315.5</v>
      </c>
      <c r="F518" s="106">
        <v>1308.0999999999999</v>
      </c>
      <c r="G518" s="28"/>
      <c r="H518" s="107">
        <v>5.0000000000000001E-3</v>
      </c>
      <c r="K518" s="110">
        <v>40931</v>
      </c>
      <c r="L518" s="106">
        <v>5046.25</v>
      </c>
      <c r="M518" s="106">
        <v>5025.3500000000004</v>
      </c>
      <c r="N518" s="106">
        <v>5059.55</v>
      </c>
      <c r="O518" s="106">
        <v>5021.3500000000004</v>
      </c>
      <c r="P518" s="28" t="s">
        <v>3123</v>
      </c>
      <c r="Q518" s="107">
        <v>-5.0000000000000001E-4</v>
      </c>
      <c r="T518" s="110">
        <v>40900</v>
      </c>
      <c r="U518" s="28">
        <v>52.79</v>
      </c>
      <c r="V518">
        <v>52.74</v>
      </c>
      <c r="W518">
        <v>52.98</v>
      </c>
      <c r="X518">
        <v>52.64</v>
      </c>
      <c r="Y518" s="19">
        <v>4.3E-3</v>
      </c>
      <c r="AB518" s="110">
        <f t="shared" si="102"/>
        <v>40931</v>
      </c>
      <c r="AC518" s="108">
        <f t="shared" si="99"/>
        <v>5046.25</v>
      </c>
      <c r="AD518" s="28">
        <f t="shared" si="100"/>
        <v>49.97</v>
      </c>
      <c r="AE518" s="28">
        <f t="shared" si="106"/>
        <v>100.9855913548129</v>
      </c>
      <c r="AF518" s="31">
        <f t="shared" si="107"/>
        <v>4.7352243695779617E-3</v>
      </c>
      <c r="AJ518" s="110">
        <f t="shared" si="98"/>
        <v>40938</v>
      </c>
      <c r="AK518" s="31">
        <f t="shared" si="96"/>
        <v>-2.5000000000000001E-3</v>
      </c>
      <c r="AL518" s="115">
        <f t="shared" si="97"/>
        <v>-2.6596372339021124E-2</v>
      </c>
      <c r="AM518" s="100"/>
      <c r="BR518" s="18">
        <f t="shared" si="103"/>
        <v>40927</v>
      </c>
      <c r="BS518" s="6">
        <f t="shared" si="104"/>
        <v>5.0000000000000001E-3</v>
      </c>
      <c r="BT518" s="6">
        <f t="shared" si="105"/>
        <v>1.26E-2</v>
      </c>
    </row>
    <row r="519" spans="2:72" ht="14.45">
      <c r="B519" s="110">
        <v>40928</v>
      </c>
      <c r="C519" s="106">
        <v>1315.4</v>
      </c>
      <c r="D519" s="106">
        <v>1314.5</v>
      </c>
      <c r="E519" s="106">
        <v>1315.4</v>
      </c>
      <c r="F519" s="106">
        <v>1309.2</v>
      </c>
      <c r="G519" s="28"/>
      <c r="H519" s="107">
        <v>6.9999999999999999E-4</v>
      </c>
      <c r="K519" s="110">
        <v>40932</v>
      </c>
      <c r="L519" s="106">
        <v>5127.3500000000004</v>
      </c>
      <c r="M519" s="106">
        <v>5064.8</v>
      </c>
      <c r="N519" s="106">
        <v>5141.05</v>
      </c>
      <c r="O519" s="106">
        <v>5049.8</v>
      </c>
      <c r="P519" s="28" t="s">
        <v>3124</v>
      </c>
      <c r="Q519" s="107">
        <v>1.61E-2</v>
      </c>
      <c r="T519" s="110">
        <v>40903</v>
      </c>
      <c r="U519" s="28">
        <v>52.72</v>
      </c>
      <c r="V519">
        <v>52.78</v>
      </c>
      <c r="W519">
        <v>52.94</v>
      </c>
      <c r="X519">
        <v>52.67</v>
      </c>
      <c r="Y519" s="19">
        <v>-1.2999999999999999E-3</v>
      </c>
      <c r="AB519" s="110">
        <f t="shared" si="102"/>
        <v>40932</v>
      </c>
      <c r="AC519" s="108">
        <f t="shared" si="99"/>
        <v>5127.3500000000004</v>
      </c>
      <c r="AD519" s="28">
        <f t="shared" si="100"/>
        <v>50.005000000000003</v>
      </c>
      <c r="AE519" s="28">
        <f t="shared" si="106"/>
        <v>102.53674632536746</v>
      </c>
      <c r="AF519" s="31">
        <f t="shared" si="107"/>
        <v>1.5360161283846763E-2</v>
      </c>
      <c r="AJ519" s="110">
        <f t="shared" si="98"/>
        <v>40939</v>
      </c>
      <c r="AK519" s="31">
        <f t="shared" si="96"/>
        <v>-5.0000000000000001E-4</v>
      </c>
      <c r="AL519" s="115">
        <f t="shared" si="97"/>
        <v>2.3760206870838463E-2</v>
      </c>
      <c r="AM519" s="100"/>
      <c r="BR519" s="18">
        <f t="shared" si="103"/>
        <v>40928</v>
      </c>
      <c r="BS519" s="6">
        <f t="shared" si="104"/>
        <v>6.9999999999999999E-4</v>
      </c>
      <c r="BT519" s="6">
        <f t="shared" si="105"/>
        <v>6.0000000000000001E-3</v>
      </c>
    </row>
    <row r="520" spans="2:72" ht="14.45">
      <c r="B520" s="110">
        <v>40931</v>
      </c>
      <c r="C520" s="106">
        <v>1316</v>
      </c>
      <c r="D520" s="106">
        <v>1315.3</v>
      </c>
      <c r="E520" s="106">
        <v>1322.3</v>
      </c>
      <c r="F520" s="106">
        <v>1309.9000000000001</v>
      </c>
      <c r="G520" s="28"/>
      <c r="H520" s="107">
        <v>5.0000000000000001E-4</v>
      </c>
      <c r="K520" s="110">
        <v>40933</v>
      </c>
      <c r="L520" s="106">
        <v>5158.3</v>
      </c>
      <c r="M520" s="106">
        <v>5151.5</v>
      </c>
      <c r="N520" s="106">
        <v>5174.1499999999996</v>
      </c>
      <c r="O520" s="106">
        <v>5130.25</v>
      </c>
      <c r="P520" s="28" t="s">
        <v>3125</v>
      </c>
      <c r="Q520" s="107">
        <v>6.0000000000000001E-3</v>
      </c>
      <c r="T520" s="110">
        <v>40904</v>
      </c>
      <c r="U520" s="28">
        <v>52.92</v>
      </c>
      <c r="V520">
        <v>52.814999999999998</v>
      </c>
      <c r="W520">
        <v>53.13</v>
      </c>
      <c r="X520">
        <v>52.76</v>
      </c>
      <c r="Y520" s="19">
        <v>3.8E-3</v>
      </c>
      <c r="AB520" s="110">
        <f t="shared" si="102"/>
        <v>40933</v>
      </c>
      <c r="AC520" s="108">
        <f t="shared" si="99"/>
        <v>5158.3</v>
      </c>
      <c r="AD520" s="28">
        <f t="shared" si="100"/>
        <v>50.01</v>
      </c>
      <c r="AE520" s="28">
        <f t="shared" si="106"/>
        <v>103.14537092581485</v>
      </c>
      <c r="AF520" s="31">
        <f t="shared" si="107"/>
        <v>5.9356730368262944E-3</v>
      </c>
      <c r="AJ520" s="110">
        <f t="shared" si="98"/>
        <v>40940</v>
      </c>
      <c r="AK520" s="31">
        <f t="shared" si="96"/>
        <v>8.8999999999999999E-3</v>
      </c>
      <c r="AL520" s="115">
        <f t="shared" si="97"/>
        <v>1.469538406115789E-2</v>
      </c>
      <c r="AM520" s="100"/>
      <c r="BR520" s="18">
        <f t="shared" si="103"/>
        <v>40931</v>
      </c>
      <c r="BS520" s="6">
        <f t="shared" si="104"/>
        <v>5.0000000000000001E-4</v>
      </c>
      <c r="BT520" s="6">
        <f t="shared" si="105"/>
        <v>-5.0000000000000001E-4</v>
      </c>
    </row>
    <row r="521" spans="2:72" ht="14.45">
      <c r="B521" s="110">
        <v>40932</v>
      </c>
      <c r="C521" s="106">
        <v>1314.7</v>
      </c>
      <c r="D521" s="106">
        <v>1316</v>
      </c>
      <c r="E521" s="106">
        <v>1316</v>
      </c>
      <c r="F521" s="106">
        <v>1306.0999999999999</v>
      </c>
      <c r="G521" s="28"/>
      <c r="H521" s="107">
        <v>-1E-3</v>
      </c>
      <c r="K521" s="110">
        <v>40935</v>
      </c>
      <c r="L521" s="106">
        <v>5204.7</v>
      </c>
      <c r="M521" s="106">
        <v>5216.75</v>
      </c>
      <c r="N521" s="106">
        <v>5217</v>
      </c>
      <c r="O521" s="106">
        <v>5162.3999999999996</v>
      </c>
      <c r="P521" s="28" t="s">
        <v>3126</v>
      </c>
      <c r="Q521" s="107">
        <v>8.9999999999999993E-3</v>
      </c>
      <c r="T521" s="110">
        <v>40905</v>
      </c>
      <c r="U521" s="28">
        <v>52.89</v>
      </c>
      <c r="V521">
        <v>53.03</v>
      </c>
      <c r="W521">
        <v>53.445</v>
      </c>
      <c r="X521">
        <v>52.86</v>
      </c>
      <c r="Y521" s="19">
        <v>-5.9999999999999995E-4</v>
      </c>
      <c r="AB521" s="110">
        <f t="shared" si="102"/>
        <v>40935</v>
      </c>
      <c r="AC521" s="108">
        <f t="shared" si="99"/>
        <v>5204.7</v>
      </c>
      <c r="AD521" s="28">
        <f t="shared" si="100"/>
        <v>49.395000000000003</v>
      </c>
      <c r="AE521" s="28">
        <f t="shared" si="106"/>
        <v>105.36896447008806</v>
      </c>
      <c r="AF521" s="31">
        <f t="shared" si="107"/>
        <v>2.1557860758215641E-2</v>
      </c>
      <c r="AJ521" s="110">
        <f t="shared" si="98"/>
        <v>40941</v>
      </c>
      <c r="AK521" s="31">
        <f t="shared" si="96"/>
        <v>1.1000000000000001E-3</v>
      </c>
      <c r="AL521" s="115">
        <f t="shared" si="97"/>
        <v>8.6873927920074756E-3</v>
      </c>
      <c r="AM521" s="100"/>
      <c r="BR521" s="18">
        <f t="shared" si="103"/>
        <v>40932</v>
      </c>
      <c r="BS521" s="6">
        <f t="shared" si="104"/>
        <v>-1E-3</v>
      </c>
      <c r="BT521" s="6">
        <f t="shared" si="105"/>
        <v>1.61E-2</v>
      </c>
    </row>
    <row r="522" spans="2:72" ht="14.45">
      <c r="B522" s="110">
        <v>40933</v>
      </c>
      <c r="C522" s="106">
        <v>1326</v>
      </c>
      <c r="D522" s="106">
        <v>1314.4</v>
      </c>
      <c r="E522" s="106">
        <v>1328.3</v>
      </c>
      <c r="F522" s="106">
        <v>1307.7</v>
      </c>
      <c r="G522" s="28"/>
      <c r="H522" s="107">
        <v>8.6E-3</v>
      </c>
      <c r="K522" s="110">
        <v>40938</v>
      </c>
      <c r="L522" s="106">
        <v>5087.3</v>
      </c>
      <c r="M522" s="106">
        <v>5163.55</v>
      </c>
      <c r="N522" s="106">
        <v>5166.1499999999996</v>
      </c>
      <c r="O522" s="106">
        <v>5076.7</v>
      </c>
      <c r="P522" s="28" t="s">
        <v>3127</v>
      </c>
      <c r="Q522" s="107">
        <v>-2.2599999999999999E-2</v>
      </c>
      <c r="T522" s="110">
        <v>40906</v>
      </c>
      <c r="U522" s="28">
        <v>53.005000000000003</v>
      </c>
      <c r="V522">
        <v>52.884999999999998</v>
      </c>
      <c r="W522">
        <v>53.494999999999997</v>
      </c>
      <c r="X522">
        <v>52.884999999999998</v>
      </c>
      <c r="Y522" s="19">
        <v>2.2000000000000001E-3</v>
      </c>
      <c r="AB522" s="110">
        <f t="shared" si="102"/>
        <v>40938</v>
      </c>
      <c r="AC522" s="108">
        <f t="shared" si="99"/>
        <v>5087.3</v>
      </c>
      <c r="AD522" s="28">
        <f t="shared" si="100"/>
        <v>49.6</v>
      </c>
      <c r="AE522" s="28">
        <f t="shared" si="106"/>
        <v>102.56653225806451</v>
      </c>
      <c r="AF522" s="31">
        <f t="shared" si="107"/>
        <v>-2.6596372339021124E-2</v>
      </c>
      <c r="AJ522" s="110">
        <f t="shared" si="98"/>
        <v>40942</v>
      </c>
      <c r="AK522" s="31">
        <f t="shared" si="96"/>
        <v>1.46E-2</v>
      </c>
      <c r="AL522" s="115">
        <f t="shared" si="97"/>
        <v>1.9452780895099941E-2</v>
      </c>
      <c r="AM522" s="100"/>
      <c r="BR522" s="18">
        <f t="shared" si="103"/>
        <v>40933</v>
      </c>
      <c r="BS522" s="6">
        <f t="shared" si="104"/>
        <v>8.6E-3</v>
      </c>
      <c r="BT522" s="6">
        <f t="shared" si="105"/>
        <v>6.0000000000000001E-3</v>
      </c>
    </row>
    <row r="523" spans="2:72" ht="14.45">
      <c r="B523" s="110">
        <v>40934</v>
      </c>
      <c r="C523" s="106">
        <v>1318.4</v>
      </c>
      <c r="D523" s="106">
        <v>1326.3</v>
      </c>
      <c r="E523" s="106">
        <v>1333.5</v>
      </c>
      <c r="F523" s="106">
        <v>1313.6</v>
      </c>
      <c r="G523" s="28"/>
      <c r="H523" s="107">
        <v>-5.7000000000000002E-3</v>
      </c>
      <c r="K523" s="110">
        <v>40939</v>
      </c>
      <c r="L523" s="106">
        <v>5199.25</v>
      </c>
      <c r="M523" s="106">
        <v>5125.25</v>
      </c>
      <c r="N523" s="106">
        <v>5215.3999999999996</v>
      </c>
      <c r="O523" s="106">
        <v>5120.1499999999996</v>
      </c>
      <c r="P523" s="28" t="s">
        <v>3128</v>
      </c>
      <c r="Q523" s="107">
        <v>2.1999999999999999E-2</v>
      </c>
      <c r="T523" s="110">
        <v>40907</v>
      </c>
      <c r="U523" s="28">
        <v>53.015000000000001</v>
      </c>
      <c r="V523">
        <v>53.005000000000003</v>
      </c>
      <c r="W523">
        <v>53.365000000000002</v>
      </c>
      <c r="X523">
        <v>52.905000000000001</v>
      </c>
      <c r="Y523" s="19">
        <v>2.0000000000000001E-4</v>
      </c>
      <c r="AB523" s="110">
        <f t="shared" si="102"/>
        <v>40939</v>
      </c>
      <c r="AC523" s="108">
        <f t="shared" si="99"/>
        <v>5199.25</v>
      </c>
      <c r="AD523" s="28">
        <f t="shared" si="100"/>
        <v>49.515000000000001</v>
      </c>
      <c r="AE523" s="28">
        <f t="shared" si="106"/>
        <v>105.00353428254064</v>
      </c>
      <c r="AF523" s="31">
        <f t="shared" si="107"/>
        <v>2.3760206870838463E-2</v>
      </c>
      <c r="AJ523" s="110">
        <f t="shared" si="98"/>
        <v>40945</v>
      </c>
      <c r="AK523" s="31">
        <f t="shared" si="96"/>
        <v>-4.0000000000000002E-4</v>
      </c>
      <c r="AL523" s="115">
        <f t="shared" si="97"/>
        <v>-2.5121667255594282E-3</v>
      </c>
      <c r="AM523" s="100"/>
      <c r="BR523" s="18" t="e">
        <f t="shared" si="103"/>
        <v>#N/A</v>
      </c>
      <c r="BS523" s="6">
        <f t="shared" si="104"/>
        <v>0</v>
      </c>
      <c r="BT523" s="6">
        <f t="shared" si="105"/>
        <v>0</v>
      </c>
    </row>
    <row r="524" spans="2:72" ht="14.45">
      <c r="B524" s="110">
        <v>40935</v>
      </c>
      <c r="C524" s="106">
        <v>1316.3</v>
      </c>
      <c r="D524" s="106">
        <v>1318.2</v>
      </c>
      <c r="E524" s="106">
        <v>1320.1</v>
      </c>
      <c r="F524" s="106">
        <v>1311.7</v>
      </c>
      <c r="G524" s="28"/>
      <c r="H524" s="107">
        <v>-1.6000000000000001E-3</v>
      </c>
      <c r="K524" s="110">
        <v>40940</v>
      </c>
      <c r="L524" s="106">
        <v>5235.7</v>
      </c>
      <c r="M524" s="106">
        <v>5198.1499999999996</v>
      </c>
      <c r="N524" s="106">
        <v>5244.6</v>
      </c>
      <c r="O524" s="106">
        <v>5159</v>
      </c>
      <c r="P524" s="28" t="s">
        <v>3129</v>
      </c>
      <c r="Q524" s="107">
        <v>7.0000000000000001E-3</v>
      </c>
      <c r="T524" s="110">
        <v>40910</v>
      </c>
      <c r="U524" s="28">
        <v>53.305</v>
      </c>
      <c r="V524">
        <v>53.26</v>
      </c>
      <c r="W524">
        <v>53.344999999999999</v>
      </c>
      <c r="X524">
        <v>53.115000000000002</v>
      </c>
      <c r="Y524" s="19">
        <v>5.4999999999999997E-3</v>
      </c>
      <c r="AB524" s="110">
        <f t="shared" si="102"/>
        <v>40940</v>
      </c>
      <c r="AC524" s="108">
        <f t="shared" si="99"/>
        <v>5235.7</v>
      </c>
      <c r="AD524" s="28">
        <f t="shared" si="100"/>
        <v>49.14</v>
      </c>
      <c r="AE524" s="28">
        <f t="shared" si="106"/>
        <v>106.54660154660154</v>
      </c>
      <c r="AF524" s="31">
        <f t="shared" si="107"/>
        <v>1.469538406115789E-2</v>
      </c>
      <c r="AJ524" s="110">
        <f t="shared" si="98"/>
        <v>40946</v>
      </c>
      <c r="AK524" s="31">
        <f t="shared" si="96"/>
        <v>2E-3</v>
      </c>
      <c r="AL524" s="115">
        <f t="shared" si="97"/>
        <v>-6.2591238801791294E-3</v>
      </c>
      <c r="AM524" s="100"/>
      <c r="BR524" s="18">
        <f t="shared" si="103"/>
        <v>40935</v>
      </c>
      <c r="BS524" s="6">
        <f t="shared" si="104"/>
        <v>-1.6000000000000001E-3</v>
      </c>
      <c r="BT524" s="6">
        <f t="shared" si="105"/>
        <v>8.9999999999999993E-3</v>
      </c>
    </row>
    <row r="525" spans="2:72" ht="14.45">
      <c r="B525" s="110">
        <v>40938</v>
      </c>
      <c r="C525" s="106">
        <v>1313</v>
      </c>
      <c r="D525" s="106">
        <v>1316.2</v>
      </c>
      <c r="E525" s="106">
        <v>1316.2</v>
      </c>
      <c r="F525" s="106">
        <v>1300.5</v>
      </c>
      <c r="G525" s="28"/>
      <c r="H525" s="107">
        <v>-2.5000000000000001E-3</v>
      </c>
      <c r="K525" s="110">
        <v>40941</v>
      </c>
      <c r="L525" s="106">
        <v>5269.9</v>
      </c>
      <c r="M525" s="106">
        <v>5272.1</v>
      </c>
      <c r="N525" s="106">
        <v>5289.95</v>
      </c>
      <c r="O525" s="106">
        <v>5225.75</v>
      </c>
      <c r="P525" s="28" t="s">
        <v>3130</v>
      </c>
      <c r="Q525" s="107">
        <v>6.4999999999999997E-3</v>
      </c>
      <c r="T525" s="110">
        <v>40911</v>
      </c>
      <c r="U525" s="28">
        <v>53.1</v>
      </c>
      <c r="V525">
        <v>53.195</v>
      </c>
      <c r="W525">
        <v>53.3</v>
      </c>
      <c r="X525">
        <v>53.1</v>
      </c>
      <c r="Y525" s="19">
        <v>-3.8E-3</v>
      </c>
      <c r="AB525" s="110">
        <f t="shared" si="102"/>
        <v>40941</v>
      </c>
      <c r="AC525" s="108">
        <f t="shared" si="99"/>
        <v>5269.9</v>
      </c>
      <c r="AD525" s="28">
        <f t="shared" si="100"/>
        <v>49.034999999999997</v>
      </c>
      <c r="AE525" s="28">
        <f t="shared" si="106"/>
        <v>107.47221372489038</v>
      </c>
      <c r="AF525" s="31">
        <f t="shared" si="107"/>
        <v>8.6873927920074756E-3</v>
      </c>
      <c r="AJ525" s="110">
        <f t="shared" si="98"/>
        <v>40947</v>
      </c>
      <c r="AK525" s="31">
        <f t="shared" si="96"/>
        <v>2.2000000000000001E-3</v>
      </c>
      <c r="AL525" s="115">
        <f t="shared" si="97"/>
        <v>7.2105437811682549E-3</v>
      </c>
      <c r="AM525" s="100"/>
      <c r="BR525" s="18">
        <f t="shared" si="103"/>
        <v>40938</v>
      </c>
      <c r="BS525" s="6">
        <f t="shared" si="104"/>
        <v>-2.5000000000000001E-3</v>
      </c>
      <c r="BT525" s="6">
        <f t="shared" si="105"/>
        <v>-2.2599999999999999E-2</v>
      </c>
    </row>
    <row r="526" spans="2:72" ht="14.45">
      <c r="B526" s="110">
        <v>40939</v>
      </c>
      <c r="C526" s="106">
        <v>1312.4</v>
      </c>
      <c r="D526" s="106">
        <v>1313.5</v>
      </c>
      <c r="E526" s="106">
        <v>1321.4</v>
      </c>
      <c r="F526" s="106">
        <v>1306.7</v>
      </c>
      <c r="G526" s="28"/>
      <c r="H526" s="107">
        <v>-5.0000000000000001E-4</v>
      </c>
      <c r="K526" s="110">
        <v>40942</v>
      </c>
      <c r="L526" s="106">
        <v>5325.85</v>
      </c>
      <c r="M526" s="106">
        <v>5276.1</v>
      </c>
      <c r="N526" s="106">
        <v>5334.85</v>
      </c>
      <c r="O526" s="106">
        <v>5255.55</v>
      </c>
      <c r="P526" s="28" t="s">
        <v>3131</v>
      </c>
      <c r="Q526" s="107">
        <v>1.06E-2</v>
      </c>
      <c r="T526" s="110">
        <v>40912</v>
      </c>
      <c r="U526" s="28">
        <v>52.86</v>
      </c>
      <c r="V526">
        <v>53.1</v>
      </c>
      <c r="W526">
        <v>53.21</v>
      </c>
      <c r="X526">
        <v>52.86</v>
      </c>
      <c r="Y526" s="19">
        <v>-4.4999999999999997E-3</v>
      </c>
      <c r="AB526" s="110">
        <f t="shared" si="102"/>
        <v>40942</v>
      </c>
      <c r="AC526" s="108">
        <f t="shared" si="99"/>
        <v>5325.85</v>
      </c>
      <c r="AD526" s="28">
        <f t="shared" si="100"/>
        <v>48.61</v>
      </c>
      <c r="AE526" s="28">
        <f t="shared" si="106"/>
        <v>109.56284715079202</v>
      </c>
      <c r="AF526" s="31">
        <f t="shared" si="107"/>
        <v>1.9452780895099941E-2</v>
      </c>
      <c r="AJ526" s="110">
        <f t="shared" si="98"/>
        <v>40948</v>
      </c>
      <c r="AK526" s="31">
        <f t="shared" si="96"/>
        <v>1.5E-3</v>
      </c>
      <c r="AL526" s="115">
        <f t="shared" si="97"/>
        <v>6.8907341428303681E-4</v>
      </c>
      <c r="AM526" s="100"/>
      <c r="BR526" s="18">
        <f t="shared" si="103"/>
        <v>40939</v>
      </c>
      <c r="BS526" s="6">
        <f t="shared" si="104"/>
        <v>-5.0000000000000001E-4</v>
      </c>
      <c r="BT526" s="6">
        <f t="shared" si="105"/>
        <v>2.1999999999999999E-2</v>
      </c>
    </row>
    <row r="527" spans="2:72" ht="14.45">
      <c r="B527" s="110">
        <v>40940</v>
      </c>
      <c r="C527" s="106">
        <v>1324.1</v>
      </c>
      <c r="D527" s="106">
        <v>1312.5</v>
      </c>
      <c r="E527" s="106">
        <v>1330.5</v>
      </c>
      <c r="F527" s="106">
        <v>1312.5</v>
      </c>
      <c r="G527" s="28"/>
      <c r="H527" s="107">
        <v>8.8999999999999999E-3</v>
      </c>
      <c r="K527" s="110">
        <v>40945</v>
      </c>
      <c r="L527" s="106">
        <v>5361.65</v>
      </c>
      <c r="M527" s="106">
        <v>5379.45</v>
      </c>
      <c r="N527" s="106">
        <v>5390.05</v>
      </c>
      <c r="O527" s="106">
        <v>5327.25</v>
      </c>
      <c r="P527" s="28" t="s">
        <v>3132</v>
      </c>
      <c r="Q527" s="107">
        <v>6.7000000000000002E-3</v>
      </c>
      <c r="T527" s="110">
        <v>40913</v>
      </c>
      <c r="U527" s="28">
        <v>52.87</v>
      </c>
      <c r="V527">
        <v>53.02</v>
      </c>
      <c r="W527">
        <v>53.06</v>
      </c>
      <c r="X527">
        <v>52.615000000000002</v>
      </c>
      <c r="Y527" s="19">
        <v>2.0000000000000001E-4</v>
      </c>
      <c r="AB527" s="110">
        <f t="shared" si="102"/>
        <v>40945</v>
      </c>
      <c r="AC527" s="108">
        <f t="shared" si="99"/>
        <v>5361.65</v>
      </c>
      <c r="AD527" s="28">
        <f t="shared" si="100"/>
        <v>49.06</v>
      </c>
      <c r="AE527" s="28">
        <f t="shared" si="106"/>
        <v>109.28760701182225</v>
      </c>
      <c r="AF527" s="31">
        <f t="shared" si="107"/>
        <v>-2.5121667255594282E-3</v>
      </c>
      <c r="AJ527" s="110">
        <f t="shared" si="98"/>
        <v>40949</v>
      </c>
      <c r="AK527" s="31">
        <f t="shared" si="96"/>
        <v>-7.0000000000000001E-3</v>
      </c>
      <c r="AL527" s="115">
        <f t="shared" si="97"/>
        <v>-3.9691923143717611E-3</v>
      </c>
      <c r="AM527" s="100"/>
      <c r="BR527" s="18">
        <f t="shared" si="103"/>
        <v>40940</v>
      </c>
      <c r="BS527" s="6">
        <f t="shared" si="104"/>
        <v>8.8999999999999999E-3</v>
      </c>
      <c r="BT527" s="6">
        <f t="shared" si="105"/>
        <v>7.0000000000000001E-3</v>
      </c>
    </row>
    <row r="528" spans="2:72" ht="14.45">
      <c r="B528" s="110">
        <v>40941</v>
      </c>
      <c r="C528" s="106">
        <v>1325.5</v>
      </c>
      <c r="D528" s="106">
        <v>1324.2</v>
      </c>
      <c r="E528" s="106">
        <v>1329.2</v>
      </c>
      <c r="F528" s="106">
        <v>1321.6</v>
      </c>
      <c r="G528" s="28"/>
      <c r="H528" s="107">
        <v>1.1000000000000001E-3</v>
      </c>
      <c r="K528" s="110">
        <v>40946</v>
      </c>
      <c r="L528" s="106">
        <v>5335.15</v>
      </c>
      <c r="M528" s="106">
        <v>5412.95</v>
      </c>
      <c r="N528" s="106">
        <v>5413.35</v>
      </c>
      <c r="O528" s="106">
        <v>5322.95</v>
      </c>
      <c r="P528" s="28" t="s">
        <v>3133</v>
      </c>
      <c r="Q528" s="107">
        <v>-4.8999999999999998E-3</v>
      </c>
      <c r="T528" s="110">
        <v>40914</v>
      </c>
      <c r="U528" s="28">
        <v>52.68</v>
      </c>
      <c r="V528">
        <v>52.872</v>
      </c>
      <c r="W528">
        <v>52.99</v>
      </c>
      <c r="X528">
        <v>52.68</v>
      </c>
      <c r="Y528" s="19">
        <v>-3.5999999999999999E-3</v>
      </c>
      <c r="AB528" s="110">
        <f t="shared" si="102"/>
        <v>40946</v>
      </c>
      <c r="AC528" s="108">
        <f t="shared" si="99"/>
        <v>5335.15</v>
      </c>
      <c r="AD528" s="28">
        <f t="shared" si="100"/>
        <v>49.125</v>
      </c>
      <c r="AE528" s="28">
        <f t="shared" si="106"/>
        <v>108.60356234096692</v>
      </c>
      <c r="AF528" s="31">
        <f t="shared" si="107"/>
        <v>-6.2591238801791294E-3</v>
      </c>
      <c r="AJ528" s="110">
        <f t="shared" si="98"/>
        <v>40952</v>
      </c>
      <c r="AK528" s="31">
        <f t="shared" si="96"/>
        <v>6.8999999999999999E-3</v>
      </c>
      <c r="AL528" s="115">
        <f t="shared" si="97"/>
        <v>5.877500381466394E-3</v>
      </c>
      <c r="AM528" s="100"/>
      <c r="BR528" s="18">
        <f t="shared" si="103"/>
        <v>40941</v>
      </c>
      <c r="BS528" s="6">
        <f t="shared" si="104"/>
        <v>1.1000000000000001E-3</v>
      </c>
      <c r="BT528" s="6">
        <f t="shared" si="105"/>
        <v>6.4999999999999997E-3</v>
      </c>
    </row>
    <row r="529" spans="2:72" ht="14.45">
      <c r="B529" s="110">
        <v>40942</v>
      </c>
      <c r="C529" s="106">
        <v>1344.9</v>
      </c>
      <c r="D529" s="106">
        <v>1326.2</v>
      </c>
      <c r="E529" s="106">
        <v>1345.3</v>
      </c>
      <c r="F529" s="106">
        <v>1326.2</v>
      </c>
      <c r="G529" s="28"/>
      <c r="H529" s="107">
        <v>1.46E-2</v>
      </c>
      <c r="K529" s="110">
        <v>40947</v>
      </c>
      <c r="L529" s="106">
        <v>5368.15</v>
      </c>
      <c r="M529" s="106">
        <v>5343.8</v>
      </c>
      <c r="N529" s="106">
        <v>5396.9</v>
      </c>
      <c r="O529" s="106">
        <v>5325.2</v>
      </c>
      <c r="P529" s="28" t="s">
        <v>3134</v>
      </c>
      <c r="Q529" s="107">
        <v>6.1999999999999998E-3</v>
      </c>
      <c r="T529" s="110">
        <v>40917</v>
      </c>
      <c r="U529" s="28">
        <v>52.4</v>
      </c>
      <c r="V529">
        <v>52.682000000000002</v>
      </c>
      <c r="W529">
        <v>52.884999999999998</v>
      </c>
      <c r="X529">
        <v>52.4</v>
      </c>
      <c r="Y529" s="19">
        <v>-5.3E-3</v>
      </c>
      <c r="AB529" s="110">
        <f t="shared" si="102"/>
        <v>40947</v>
      </c>
      <c r="AC529" s="108">
        <f t="shared" si="99"/>
        <v>5368.15</v>
      </c>
      <c r="AD529" s="28">
        <f t="shared" si="100"/>
        <v>49.075000000000003</v>
      </c>
      <c r="AE529" s="28">
        <f t="shared" si="106"/>
        <v>109.3866530820173</v>
      </c>
      <c r="AF529" s="31">
        <f t="shared" si="107"/>
        <v>7.2105437811682549E-3</v>
      </c>
      <c r="AJ529" s="110">
        <f t="shared" si="98"/>
        <v>40953</v>
      </c>
      <c r="AK529" s="31">
        <f t="shared" si="96"/>
        <v>-1E-3</v>
      </c>
      <c r="AL529" s="115">
        <f t="shared" si="97"/>
        <v>-2.1072814399952788E-3</v>
      </c>
      <c r="AM529" s="100"/>
      <c r="BR529" s="18">
        <f t="shared" si="103"/>
        <v>40942</v>
      </c>
      <c r="BS529" s="6">
        <f t="shared" si="104"/>
        <v>1.46E-2</v>
      </c>
      <c r="BT529" s="6">
        <f t="shared" si="105"/>
        <v>1.06E-2</v>
      </c>
    </row>
    <row r="530" spans="2:72" ht="14.45">
      <c r="B530" s="110">
        <v>40945</v>
      </c>
      <c r="C530" s="106">
        <v>1344.3</v>
      </c>
      <c r="D530" s="106">
        <v>1344.3</v>
      </c>
      <c r="E530" s="106">
        <v>1344.4</v>
      </c>
      <c r="F530" s="106">
        <v>1337.5</v>
      </c>
      <c r="G530" s="28"/>
      <c r="H530" s="107">
        <v>-4.0000000000000002E-4</v>
      </c>
      <c r="K530" s="110">
        <v>40948</v>
      </c>
      <c r="L530" s="106">
        <v>5412.35</v>
      </c>
      <c r="M530" s="106">
        <v>5343.05</v>
      </c>
      <c r="N530" s="106">
        <v>5423.4</v>
      </c>
      <c r="O530" s="106">
        <v>5338.9</v>
      </c>
      <c r="P530" s="28" t="s">
        <v>3135</v>
      </c>
      <c r="Q530" s="107">
        <v>8.2000000000000007E-3</v>
      </c>
      <c r="T530" s="110">
        <v>40918</v>
      </c>
      <c r="U530" s="28">
        <v>51.6</v>
      </c>
      <c r="V530">
        <v>52.402000000000001</v>
      </c>
      <c r="W530">
        <v>52.51</v>
      </c>
      <c r="X530">
        <v>51.6</v>
      </c>
      <c r="Y530" s="19">
        <v>-1.5299999999999999E-2</v>
      </c>
      <c r="AB530" s="110">
        <f t="shared" si="102"/>
        <v>40948</v>
      </c>
      <c r="AC530" s="108">
        <f t="shared" si="99"/>
        <v>5412.35</v>
      </c>
      <c r="AD530" s="28">
        <f t="shared" si="100"/>
        <v>49.445</v>
      </c>
      <c r="AE530" s="28">
        <f t="shared" si="106"/>
        <v>109.46202851653352</v>
      </c>
      <c r="AF530" s="31">
        <f t="shared" si="107"/>
        <v>6.8907341428303681E-4</v>
      </c>
      <c r="AJ530" s="110">
        <f t="shared" si="98"/>
        <v>40954</v>
      </c>
      <c r="AK530" s="31">
        <f t="shared" ref="AK530:AK593" si="108">IFERROR(VLOOKUP(AJ530,B:H,7,FALSE),0)</f>
        <v>-5.4000000000000003E-3</v>
      </c>
      <c r="AL530" s="115">
        <f t="shared" ref="AL530:AL593" si="109">IFERROR(VLOOKUP(AJ530,AB:AF,5,FALSE),0)</f>
        <v>2.357100926060185E-2</v>
      </c>
      <c r="AM530" s="100"/>
      <c r="BR530" s="18">
        <f t="shared" si="103"/>
        <v>40945</v>
      </c>
      <c r="BS530" s="6">
        <f t="shared" si="104"/>
        <v>-4.0000000000000002E-4</v>
      </c>
      <c r="BT530" s="6">
        <f t="shared" si="105"/>
        <v>6.7000000000000002E-3</v>
      </c>
    </row>
    <row r="531" spans="2:72" ht="14.45">
      <c r="B531" s="110">
        <v>40946</v>
      </c>
      <c r="C531" s="106">
        <v>1347</v>
      </c>
      <c r="D531" s="106">
        <v>1344.3</v>
      </c>
      <c r="E531" s="106">
        <v>1349.2</v>
      </c>
      <c r="F531" s="106">
        <v>1335.9</v>
      </c>
      <c r="G531" s="28"/>
      <c r="H531" s="107">
        <v>2E-3</v>
      </c>
      <c r="K531" s="110">
        <v>40949</v>
      </c>
      <c r="L531" s="106">
        <v>5381.6</v>
      </c>
      <c r="M531" s="106">
        <v>5399.8</v>
      </c>
      <c r="N531" s="106">
        <v>5427.75</v>
      </c>
      <c r="O531" s="106">
        <v>5341.05</v>
      </c>
      <c r="P531" s="28" t="s">
        <v>3136</v>
      </c>
      <c r="Q531" s="107">
        <v>-5.7000000000000002E-3</v>
      </c>
      <c r="T531" s="110">
        <v>40919</v>
      </c>
      <c r="U531" s="28">
        <v>51.784999999999997</v>
      </c>
      <c r="V531">
        <v>51.646999999999998</v>
      </c>
      <c r="W531">
        <v>51.914999999999999</v>
      </c>
      <c r="X531">
        <v>51.53</v>
      </c>
      <c r="Y531" s="19">
        <v>3.5999999999999999E-3</v>
      </c>
      <c r="AB531" s="110">
        <f t="shared" si="102"/>
        <v>40949</v>
      </c>
      <c r="AC531" s="108">
        <f t="shared" si="99"/>
        <v>5381.6</v>
      </c>
      <c r="AD531" s="28">
        <f t="shared" si="100"/>
        <v>49.36</v>
      </c>
      <c r="AE531" s="28">
        <f t="shared" si="106"/>
        <v>109.02755267423015</v>
      </c>
      <c r="AF531" s="31">
        <f t="shared" si="107"/>
        <v>-3.9691923143717611E-3</v>
      </c>
      <c r="AJ531" s="110">
        <f t="shared" si="98"/>
        <v>40955</v>
      </c>
      <c r="AK531" s="31">
        <f t="shared" si="108"/>
        <v>1.0999999999999999E-2</v>
      </c>
      <c r="AL531" s="115">
        <f t="shared" si="109"/>
        <v>1.1620373139531459E-4</v>
      </c>
      <c r="AM531" s="100"/>
      <c r="BR531" s="18">
        <f t="shared" si="103"/>
        <v>40946</v>
      </c>
      <c r="BS531" s="6">
        <f t="shared" si="104"/>
        <v>2E-3</v>
      </c>
      <c r="BT531" s="6">
        <f t="shared" si="105"/>
        <v>-4.8999999999999998E-3</v>
      </c>
    </row>
    <row r="532" spans="2:72" ht="14.45">
      <c r="B532" s="110">
        <v>40947</v>
      </c>
      <c r="C532" s="106">
        <v>1350</v>
      </c>
      <c r="D532" s="106">
        <v>1347</v>
      </c>
      <c r="E532" s="106">
        <v>1351</v>
      </c>
      <c r="F532" s="106">
        <v>1342</v>
      </c>
      <c r="G532" s="28"/>
      <c r="H532" s="107">
        <v>2.2000000000000001E-3</v>
      </c>
      <c r="K532" s="110">
        <v>40952</v>
      </c>
      <c r="L532" s="106">
        <v>5390.2</v>
      </c>
      <c r="M532" s="106">
        <v>5382.1</v>
      </c>
      <c r="N532" s="106">
        <v>5421.05</v>
      </c>
      <c r="O532" s="106">
        <v>5351.4</v>
      </c>
      <c r="P532" s="28" t="s">
        <v>3137</v>
      </c>
      <c r="Q532" s="107">
        <v>1.6000000000000001E-3</v>
      </c>
      <c r="T532" s="110">
        <v>40920</v>
      </c>
      <c r="U532" s="28">
        <v>51.52</v>
      </c>
      <c r="V532">
        <v>51.87</v>
      </c>
      <c r="W532">
        <v>51.935000000000002</v>
      </c>
      <c r="X532">
        <v>51.52</v>
      </c>
      <c r="Y532" s="19">
        <v>-5.1000000000000004E-3</v>
      </c>
      <c r="AB532" s="110">
        <f t="shared" si="102"/>
        <v>40952</v>
      </c>
      <c r="AC532" s="108">
        <f t="shared" si="99"/>
        <v>5390.2</v>
      </c>
      <c r="AD532" s="28">
        <f t="shared" si="100"/>
        <v>49.15</v>
      </c>
      <c r="AE532" s="28">
        <f t="shared" si="106"/>
        <v>109.66836215666328</v>
      </c>
      <c r="AF532" s="31">
        <f t="shared" si="107"/>
        <v>5.877500381466394E-3</v>
      </c>
      <c r="AJ532" s="110">
        <f t="shared" si="98"/>
        <v>40956</v>
      </c>
      <c r="AK532" s="31">
        <f t="shared" si="108"/>
        <v>2.3999999999999998E-3</v>
      </c>
      <c r="AL532" s="115">
        <f t="shared" si="109"/>
        <v>6.9543707902279817E-3</v>
      </c>
      <c r="AM532" s="100"/>
      <c r="BR532" s="18">
        <f t="shared" si="103"/>
        <v>40947</v>
      </c>
      <c r="BS532" s="6">
        <f t="shared" si="104"/>
        <v>2.2000000000000001E-3</v>
      </c>
      <c r="BT532" s="6">
        <f t="shared" si="105"/>
        <v>6.1999999999999998E-3</v>
      </c>
    </row>
    <row r="533" spans="2:72" ht="14.45">
      <c r="B533" s="110">
        <v>40948</v>
      </c>
      <c r="C533" s="106">
        <v>1352</v>
      </c>
      <c r="D533" s="106">
        <v>1350</v>
      </c>
      <c r="E533" s="106">
        <v>1354.3</v>
      </c>
      <c r="F533" s="106">
        <v>1344.6</v>
      </c>
      <c r="G533" s="28"/>
      <c r="H533" s="107">
        <v>1.5E-3</v>
      </c>
      <c r="K533" s="110">
        <v>40953</v>
      </c>
      <c r="L533" s="106">
        <v>5416.05</v>
      </c>
      <c r="M533" s="106">
        <v>5380.8</v>
      </c>
      <c r="N533" s="106">
        <v>5428.05</v>
      </c>
      <c r="O533" s="106">
        <v>5377.95</v>
      </c>
      <c r="P533" s="28" t="s">
        <v>3138</v>
      </c>
      <c r="Q533" s="107">
        <v>4.7999999999999996E-3</v>
      </c>
      <c r="T533" s="110">
        <v>40921</v>
      </c>
      <c r="U533" s="28">
        <v>51.44</v>
      </c>
      <c r="V533">
        <v>51.49</v>
      </c>
      <c r="W533">
        <v>51.594999999999999</v>
      </c>
      <c r="X533">
        <v>51.31</v>
      </c>
      <c r="Y533" s="19">
        <v>-1.6000000000000001E-3</v>
      </c>
      <c r="AB533" s="110">
        <f t="shared" si="102"/>
        <v>40953</v>
      </c>
      <c r="AC533" s="108">
        <f t="shared" si="99"/>
        <v>5416.05</v>
      </c>
      <c r="AD533" s="28">
        <f t="shared" si="100"/>
        <v>49.49</v>
      </c>
      <c r="AE533" s="28">
        <f t="shared" si="106"/>
        <v>109.43726005253586</v>
      </c>
      <c r="AF533" s="31">
        <f t="shared" si="107"/>
        <v>-2.1072814399952788E-3</v>
      </c>
      <c r="AJ533" s="110">
        <f t="shared" si="98"/>
        <v>40960</v>
      </c>
      <c r="AK533" s="31">
        <f t="shared" si="108"/>
        <v>6.9999999999999999E-4</v>
      </c>
      <c r="AL533" s="115">
        <f t="shared" si="109"/>
        <v>9.7480111251562196E-3</v>
      </c>
      <c r="AM533" s="100"/>
      <c r="BR533" s="18">
        <f t="shared" si="103"/>
        <v>40948</v>
      </c>
      <c r="BS533" s="6">
        <f t="shared" si="104"/>
        <v>1.5E-3</v>
      </c>
      <c r="BT533" s="6">
        <f t="shared" si="105"/>
        <v>8.2000000000000007E-3</v>
      </c>
    </row>
    <row r="534" spans="2:72" ht="14.45">
      <c r="B534" s="110">
        <v>40949</v>
      </c>
      <c r="C534" s="106">
        <v>1342.6</v>
      </c>
      <c r="D534" s="106">
        <v>1351.2</v>
      </c>
      <c r="E534" s="106">
        <v>1351.2</v>
      </c>
      <c r="F534" s="106">
        <v>1337.3</v>
      </c>
      <c r="G534" s="28"/>
      <c r="H534" s="107">
        <v>-7.0000000000000001E-3</v>
      </c>
      <c r="K534" s="110">
        <v>40954</v>
      </c>
      <c r="L534" s="106">
        <v>5531.95</v>
      </c>
      <c r="M534" s="106">
        <v>5460.6</v>
      </c>
      <c r="N534" s="106">
        <v>5542.1</v>
      </c>
      <c r="O534" s="106">
        <v>5460.6</v>
      </c>
      <c r="P534" s="28" t="s">
        <v>3139</v>
      </c>
      <c r="Q534" s="107">
        <v>2.1399999999999999E-2</v>
      </c>
      <c r="T534" s="110">
        <v>40924</v>
      </c>
      <c r="U534" s="28">
        <v>51.365000000000002</v>
      </c>
      <c r="V534">
        <v>51.436999999999998</v>
      </c>
      <c r="W534">
        <v>51.8</v>
      </c>
      <c r="X534">
        <v>51.365000000000002</v>
      </c>
      <c r="Y534" s="19">
        <v>-1.5E-3</v>
      </c>
      <c r="AB534" s="110">
        <f t="shared" si="102"/>
        <v>40954</v>
      </c>
      <c r="AC534" s="108">
        <f t="shared" si="99"/>
        <v>5531.95</v>
      </c>
      <c r="AD534" s="28">
        <f t="shared" si="100"/>
        <v>49.384999999999998</v>
      </c>
      <c r="AE534" s="28">
        <f t="shared" si="106"/>
        <v>112.01680672268908</v>
      </c>
      <c r="AF534" s="31">
        <f t="shared" si="107"/>
        <v>2.357100926060185E-2</v>
      </c>
      <c r="AJ534" s="110">
        <f t="shared" si="98"/>
        <v>40961</v>
      </c>
      <c r="AK534" s="31">
        <f t="shared" si="108"/>
        <v>-3.3E-3</v>
      </c>
      <c r="AL534" s="115">
        <f t="shared" si="109"/>
        <v>-1.7057130695685374E-2</v>
      </c>
      <c r="AM534" s="100"/>
      <c r="BR534" s="18">
        <f t="shared" si="103"/>
        <v>40949</v>
      </c>
      <c r="BS534" s="6">
        <f t="shared" si="104"/>
        <v>-7.0000000000000001E-3</v>
      </c>
      <c r="BT534" s="6">
        <f t="shared" si="105"/>
        <v>-5.7000000000000002E-3</v>
      </c>
    </row>
    <row r="535" spans="2:72" ht="14.45">
      <c r="B535" s="110">
        <v>40952</v>
      </c>
      <c r="C535" s="106">
        <v>1351.8</v>
      </c>
      <c r="D535" s="106">
        <v>1343.1</v>
      </c>
      <c r="E535" s="106">
        <v>1353.3</v>
      </c>
      <c r="F535" s="106">
        <v>1343.1</v>
      </c>
      <c r="G535" s="28"/>
      <c r="H535" s="107">
        <v>6.8999999999999999E-3</v>
      </c>
      <c r="K535" s="110">
        <v>40955</v>
      </c>
      <c r="L535" s="106">
        <v>5521.95</v>
      </c>
      <c r="M535" s="106">
        <v>5513.75</v>
      </c>
      <c r="N535" s="106">
        <v>5531.4</v>
      </c>
      <c r="O535" s="106">
        <v>5483.75</v>
      </c>
      <c r="P535" s="28" t="s">
        <v>3140</v>
      </c>
      <c r="Q535" s="107">
        <v>-1.8E-3</v>
      </c>
      <c r="T535" s="110">
        <v>40925</v>
      </c>
      <c r="U535" s="28">
        <v>50.8</v>
      </c>
      <c r="V535">
        <v>51.34</v>
      </c>
      <c r="W535">
        <v>51.34</v>
      </c>
      <c r="X535">
        <v>50.64</v>
      </c>
      <c r="Y535" s="19">
        <v>-1.0999999999999999E-2</v>
      </c>
      <c r="AB535" s="110">
        <f t="shared" si="102"/>
        <v>40955</v>
      </c>
      <c r="AC535" s="108">
        <f t="shared" si="99"/>
        <v>5521.95</v>
      </c>
      <c r="AD535" s="28">
        <f t="shared" si="100"/>
        <v>49.29</v>
      </c>
      <c r="AE535" s="28">
        <f t="shared" si="106"/>
        <v>112.02982349360924</v>
      </c>
      <c r="AF535" s="31">
        <f t="shared" si="107"/>
        <v>1.1620373139531459E-4</v>
      </c>
      <c r="AJ535" s="110">
        <f t="shared" si="98"/>
        <v>40962</v>
      </c>
      <c r="AK535" s="31">
        <f t="shared" si="108"/>
        <v>4.3E-3</v>
      </c>
      <c r="AL535" s="115">
        <f t="shared" si="109"/>
        <v>-2.5852430861689202E-3</v>
      </c>
      <c r="AM535" s="100"/>
      <c r="BR535" s="18">
        <f t="shared" si="103"/>
        <v>40952</v>
      </c>
      <c r="BS535" s="6">
        <f t="shared" si="104"/>
        <v>6.8999999999999999E-3</v>
      </c>
      <c r="BT535" s="6">
        <f t="shared" si="105"/>
        <v>1.6000000000000001E-3</v>
      </c>
    </row>
    <row r="536" spans="2:72" ht="14.45">
      <c r="B536" s="110">
        <v>40953</v>
      </c>
      <c r="C536" s="106">
        <v>1350.5</v>
      </c>
      <c r="D536" s="106">
        <v>1351.3</v>
      </c>
      <c r="E536" s="106">
        <v>1351.3</v>
      </c>
      <c r="F536" s="106">
        <v>1340.8</v>
      </c>
      <c r="G536" s="28"/>
      <c r="H536" s="107">
        <v>-1E-3</v>
      </c>
      <c r="K536" s="110">
        <v>40956</v>
      </c>
      <c r="L536" s="106">
        <v>5564.3</v>
      </c>
      <c r="M536" s="106">
        <v>5574.2</v>
      </c>
      <c r="N536" s="106">
        <v>5606.7</v>
      </c>
      <c r="O536" s="106">
        <v>5545.2</v>
      </c>
      <c r="P536" s="28" t="s">
        <v>3141</v>
      </c>
      <c r="Q536" s="107">
        <v>7.7000000000000002E-3</v>
      </c>
      <c r="T536" s="110">
        <v>40926</v>
      </c>
      <c r="U536" s="28">
        <v>50.31</v>
      </c>
      <c r="V536">
        <v>50.78</v>
      </c>
      <c r="W536">
        <v>50.875</v>
      </c>
      <c r="X536">
        <v>50.31</v>
      </c>
      <c r="Y536" s="19">
        <v>-9.5999999999999992E-3</v>
      </c>
      <c r="AB536" s="110">
        <f t="shared" si="102"/>
        <v>40956</v>
      </c>
      <c r="AC536" s="108">
        <f t="shared" si="99"/>
        <v>5564.3</v>
      </c>
      <c r="AD536" s="28">
        <f t="shared" si="100"/>
        <v>49.325000000000003</v>
      </c>
      <c r="AE536" s="28">
        <f t="shared" si="106"/>
        <v>112.80892042574759</v>
      </c>
      <c r="AF536" s="31">
        <f t="shared" si="107"/>
        <v>6.9543707902279817E-3</v>
      </c>
      <c r="AJ536" s="110">
        <f t="shared" si="98"/>
        <v>40963</v>
      </c>
      <c r="AK536" s="31">
        <f t="shared" si="108"/>
        <v>1.6000000000000001E-3</v>
      </c>
      <c r="AL536" s="115">
        <f t="shared" si="109"/>
        <v>-8.1309993548818182E-3</v>
      </c>
      <c r="AM536" s="100"/>
      <c r="BR536" s="18">
        <f t="shared" si="103"/>
        <v>40953</v>
      </c>
      <c r="BS536" s="6">
        <f t="shared" si="104"/>
        <v>-1E-3</v>
      </c>
      <c r="BT536" s="6">
        <f t="shared" si="105"/>
        <v>4.7999999999999996E-3</v>
      </c>
    </row>
    <row r="537" spans="2:72" ht="14.45">
      <c r="B537" s="110">
        <v>40954</v>
      </c>
      <c r="C537" s="106">
        <v>1343.2</v>
      </c>
      <c r="D537" s="106">
        <v>1350.5</v>
      </c>
      <c r="E537" s="106">
        <v>1355.9</v>
      </c>
      <c r="F537" s="106">
        <v>1340.8</v>
      </c>
      <c r="G537" s="28"/>
      <c r="H537" s="107">
        <v>-5.4000000000000003E-3</v>
      </c>
      <c r="K537" s="110">
        <v>40960</v>
      </c>
      <c r="L537" s="106">
        <v>5607.15</v>
      </c>
      <c r="M537" s="106">
        <v>5561.9</v>
      </c>
      <c r="N537" s="106">
        <v>5621.5</v>
      </c>
      <c r="O537" s="106">
        <v>5561.75</v>
      </c>
      <c r="P537" s="28" t="s">
        <v>3142</v>
      </c>
      <c r="Q537" s="107">
        <v>7.7000000000000002E-3</v>
      </c>
      <c r="T537" s="110">
        <v>40927</v>
      </c>
      <c r="U537" s="28">
        <v>50.15</v>
      </c>
      <c r="V537">
        <v>50.31</v>
      </c>
      <c r="W537">
        <v>50.465000000000003</v>
      </c>
      <c r="X537">
        <v>50.08</v>
      </c>
      <c r="Y537" s="19">
        <v>-3.2000000000000002E-3</v>
      </c>
      <c r="AB537" s="110">
        <f t="shared" si="102"/>
        <v>40960</v>
      </c>
      <c r="AC537" s="108">
        <f t="shared" si="99"/>
        <v>5607.15</v>
      </c>
      <c r="AD537" s="28">
        <f t="shared" si="100"/>
        <v>49.225000000000001</v>
      </c>
      <c r="AE537" s="28">
        <f t="shared" si="106"/>
        <v>113.90858303707465</v>
      </c>
      <c r="AF537" s="31">
        <f t="shared" si="107"/>
        <v>9.7480111251562196E-3</v>
      </c>
      <c r="AJ537" s="110">
        <f t="shared" si="98"/>
        <v>40966</v>
      </c>
      <c r="AK537" s="31">
        <f t="shared" si="108"/>
        <v>1.4E-3</v>
      </c>
      <c r="AL537" s="115">
        <f t="shared" si="109"/>
        <v>-3.0344257656861995E-2</v>
      </c>
      <c r="AM537" s="100"/>
      <c r="BR537" s="18">
        <f t="shared" si="103"/>
        <v>40954</v>
      </c>
      <c r="BS537" s="6">
        <f t="shared" si="104"/>
        <v>-5.4000000000000003E-3</v>
      </c>
      <c r="BT537" s="6">
        <f t="shared" si="105"/>
        <v>2.1399999999999999E-2</v>
      </c>
    </row>
    <row r="538" spans="2:72" ht="14.45">
      <c r="B538" s="110">
        <v>40955</v>
      </c>
      <c r="C538" s="106">
        <v>1358</v>
      </c>
      <c r="D538" s="106">
        <v>1342.6</v>
      </c>
      <c r="E538" s="106">
        <v>1359</v>
      </c>
      <c r="F538" s="106">
        <v>1341.2</v>
      </c>
      <c r="G538" s="28"/>
      <c r="H538" s="107">
        <v>1.0999999999999999E-2</v>
      </c>
      <c r="K538" s="110">
        <v>40961</v>
      </c>
      <c r="L538" s="106">
        <v>5505.35</v>
      </c>
      <c r="M538" s="106">
        <v>5609.75</v>
      </c>
      <c r="N538" s="106">
        <v>5629.95</v>
      </c>
      <c r="O538" s="106">
        <v>5491.35</v>
      </c>
      <c r="P538" s="28" t="s">
        <v>3143</v>
      </c>
      <c r="Q538" s="107">
        <v>-1.8200000000000001E-2</v>
      </c>
      <c r="T538" s="110">
        <v>40928</v>
      </c>
      <c r="U538" s="28">
        <v>50.23</v>
      </c>
      <c r="V538">
        <v>50.3</v>
      </c>
      <c r="W538">
        <v>50.49</v>
      </c>
      <c r="X538">
        <v>50.14</v>
      </c>
      <c r="Y538" s="19">
        <v>1.6000000000000001E-3</v>
      </c>
      <c r="AB538" s="110">
        <f t="shared" si="102"/>
        <v>40961</v>
      </c>
      <c r="AC538" s="108">
        <f t="shared" si="99"/>
        <v>5505.35</v>
      </c>
      <c r="AD538" s="28">
        <f t="shared" si="100"/>
        <v>49.17</v>
      </c>
      <c r="AE538" s="28">
        <f t="shared" si="106"/>
        <v>111.96562944885093</v>
      </c>
      <c r="AF538" s="31">
        <f t="shared" si="107"/>
        <v>-1.7057130695685374E-2</v>
      </c>
      <c r="AJ538" s="110">
        <f t="shared" ref="AJ538:AJ601" si="110">VLOOKUP(B545,AB:AF,1,FALSE)</f>
        <v>40967</v>
      </c>
      <c r="AK538" s="31">
        <f t="shared" si="108"/>
        <v>3.3999999999999998E-3</v>
      </c>
      <c r="AL538" s="115">
        <f t="shared" si="109"/>
        <v>2.2012848918579353E-2</v>
      </c>
      <c r="AM538" s="100"/>
      <c r="BR538" s="18">
        <f t="shared" si="103"/>
        <v>40955</v>
      </c>
      <c r="BS538" s="6">
        <f t="shared" si="104"/>
        <v>1.0999999999999999E-2</v>
      </c>
      <c r="BT538" s="6">
        <f t="shared" si="105"/>
        <v>-1.8E-3</v>
      </c>
    </row>
    <row r="539" spans="2:72" ht="14.45">
      <c r="B539" s="110">
        <v>40956</v>
      </c>
      <c r="C539" s="106">
        <v>1361.2</v>
      </c>
      <c r="D539" s="106">
        <v>1358.1</v>
      </c>
      <c r="E539" s="106">
        <v>1363.4</v>
      </c>
      <c r="F539" s="106">
        <v>1357.2</v>
      </c>
      <c r="G539" s="28"/>
      <c r="H539" s="107">
        <v>2.3999999999999998E-3</v>
      </c>
      <c r="K539" s="110">
        <v>40962</v>
      </c>
      <c r="L539" s="106">
        <v>5483.3</v>
      </c>
      <c r="M539" s="106">
        <v>5490.05</v>
      </c>
      <c r="N539" s="106">
        <v>5537.4</v>
      </c>
      <c r="O539" s="106">
        <v>5460.8</v>
      </c>
      <c r="P539" s="28" t="s">
        <v>3144</v>
      </c>
      <c r="Q539" s="107">
        <v>-4.0000000000000001E-3</v>
      </c>
      <c r="T539" s="110">
        <v>40931</v>
      </c>
      <c r="U539" s="28">
        <v>49.97</v>
      </c>
      <c r="V539">
        <v>50.42</v>
      </c>
      <c r="W539">
        <v>50.42</v>
      </c>
      <c r="X539">
        <v>49.97</v>
      </c>
      <c r="Y539" s="19">
        <v>-5.1999999999999998E-3</v>
      </c>
      <c r="AB539" s="110">
        <f t="shared" si="102"/>
        <v>40962</v>
      </c>
      <c r="AC539" s="108">
        <f t="shared" ref="AC539:AC602" si="111">IFERROR(VLOOKUP(AB539,K:Q,2,FALSE),0)</f>
        <v>5483.3</v>
      </c>
      <c r="AD539" s="28">
        <f t="shared" ref="AD539:AD602" si="112">VLOOKUP(AB539,T:Y,2,FALSE)</f>
        <v>49.1</v>
      </c>
      <c r="AE539" s="28">
        <f t="shared" si="106"/>
        <v>111.67617107942974</v>
      </c>
      <c r="AF539" s="31">
        <f t="shared" si="107"/>
        <v>-2.5852430861689202E-3</v>
      </c>
      <c r="AJ539" s="110">
        <f t="shared" si="110"/>
        <v>40968</v>
      </c>
      <c r="AK539" s="31">
        <f t="shared" si="108"/>
        <v>-4.7000000000000002E-3</v>
      </c>
      <c r="AL539" s="115">
        <f t="shared" si="109"/>
        <v>-1.05140404416737E-3</v>
      </c>
      <c r="AM539" s="100"/>
      <c r="BR539" s="18">
        <f t="shared" si="103"/>
        <v>40956</v>
      </c>
      <c r="BS539" s="6">
        <f t="shared" si="104"/>
        <v>2.3999999999999998E-3</v>
      </c>
      <c r="BT539" s="6">
        <f t="shared" si="105"/>
        <v>7.7000000000000002E-3</v>
      </c>
    </row>
    <row r="540" spans="2:72" ht="14.45">
      <c r="B540" s="110">
        <v>40960</v>
      </c>
      <c r="C540" s="106">
        <v>1362.2</v>
      </c>
      <c r="D540" s="106">
        <v>1361.2</v>
      </c>
      <c r="E540" s="106">
        <v>1367.8</v>
      </c>
      <c r="F540" s="106">
        <v>1358.1</v>
      </c>
      <c r="G540" s="28"/>
      <c r="H540" s="107">
        <v>6.9999999999999999E-4</v>
      </c>
      <c r="K540" s="110">
        <v>40963</v>
      </c>
      <c r="L540" s="106">
        <v>5429.3</v>
      </c>
      <c r="M540" s="106">
        <v>5479.15</v>
      </c>
      <c r="N540" s="106">
        <v>5521.4</v>
      </c>
      <c r="O540" s="106">
        <v>5405.9</v>
      </c>
      <c r="P540" s="28" t="s">
        <v>3145</v>
      </c>
      <c r="Q540" s="107">
        <v>-9.7999999999999997E-3</v>
      </c>
      <c r="T540" s="110">
        <v>40932</v>
      </c>
      <c r="U540" s="28">
        <v>50.005000000000003</v>
      </c>
      <c r="V540">
        <v>49.965000000000003</v>
      </c>
      <c r="W540">
        <v>50.185000000000002</v>
      </c>
      <c r="X540">
        <v>49.914999999999999</v>
      </c>
      <c r="Y540" s="19">
        <v>6.9999999999999999E-4</v>
      </c>
      <c r="AB540" s="110">
        <f t="shared" si="102"/>
        <v>40963</v>
      </c>
      <c r="AC540" s="108">
        <f t="shared" si="111"/>
        <v>5429.3</v>
      </c>
      <c r="AD540" s="28">
        <f t="shared" si="112"/>
        <v>49.015000000000001</v>
      </c>
      <c r="AE540" s="28">
        <f t="shared" si="106"/>
        <v>110.76813220442722</v>
      </c>
      <c r="AF540" s="31">
        <f t="shared" si="107"/>
        <v>-8.1309993548818182E-3</v>
      </c>
      <c r="AJ540" s="110">
        <f t="shared" si="110"/>
        <v>40969</v>
      </c>
      <c r="AK540" s="31">
        <f t="shared" si="108"/>
        <v>6.1999999999999998E-3</v>
      </c>
      <c r="AL540" s="115">
        <f t="shared" si="109"/>
        <v>-1.0856763722343121E-2</v>
      </c>
      <c r="AM540" s="100"/>
      <c r="BR540" s="18">
        <f t="shared" si="103"/>
        <v>40960</v>
      </c>
      <c r="BS540" s="6">
        <f t="shared" si="104"/>
        <v>6.9999999999999999E-4</v>
      </c>
      <c r="BT540" s="6">
        <f t="shared" si="105"/>
        <v>7.7000000000000002E-3</v>
      </c>
    </row>
    <row r="541" spans="2:72" ht="14.45">
      <c r="B541" s="110">
        <v>40961</v>
      </c>
      <c r="C541" s="106">
        <v>1357.7</v>
      </c>
      <c r="D541" s="106">
        <v>1362.1</v>
      </c>
      <c r="E541" s="106">
        <v>1362.7</v>
      </c>
      <c r="F541" s="106">
        <v>1355.5</v>
      </c>
      <c r="G541" s="28"/>
      <c r="H541" s="107">
        <v>-3.3E-3</v>
      </c>
      <c r="K541" s="110">
        <v>40966</v>
      </c>
      <c r="L541" s="106">
        <v>5281.2</v>
      </c>
      <c r="M541" s="106">
        <v>5448.1</v>
      </c>
      <c r="N541" s="106">
        <v>5449.8</v>
      </c>
      <c r="O541" s="106">
        <v>5268.15</v>
      </c>
      <c r="P541" s="28" t="s">
        <v>3146</v>
      </c>
      <c r="Q541" s="107">
        <v>-2.7300000000000001E-2</v>
      </c>
      <c r="T541" s="110">
        <v>40933</v>
      </c>
      <c r="U541" s="28">
        <v>50.01</v>
      </c>
      <c r="V541">
        <v>50.01</v>
      </c>
      <c r="W541">
        <v>50.255000000000003</v>
      </c>
      <c r="X541">
        <v>49.87</v>
      </c>
      <c r="Y541" s="19">
        <v>1E-4</v>
      </c>
      <c r="AB541" s="110">
        <f t="shared" si="102"/>
        <v>40966</v>
      </c>
      <c r="AC541" s="108">
        <f t="shared" si="111"/>
        <v>5281.2</v>
      </c>
      <c r="AD541" s="28">
        <f t="shared" si="112"/>
        <v>49.17</v>
      </c>
      <c r="AE541" s="28">
        <f t="shared" si="106"/>
        <v>107.40695546064673</v>
      </c>
      <c r="AF541" s="31">
        <f t="shared" si="107"/>
        <v>-3.0344257656861995E-2</v>
      </c>
      <c r="AJ541" s="110">
        <f t="shared" si="110"/>
        <v>40970</v>
      </c>
      <c r="AK541" s="31">
        <f t="shared" si="108"/>
        <v>-3.3E-3</v>
      </c>
      <c r="AL541" s="115">
        <f t="shared" si="109"/>
        <v>-2.3078679072520147E-3</v>
      </c>
      <c r="AM541" s="100"/>
      <c r="BR541" s="18">
        <f t="shared" si="103"/>
        <v>40961</v>
      </c>
      <c r="BS541" s="6">
        <f t="shared" si="104"/>
        <v>-3.3E-3</v>
      </c>
      <c r="BT541" s="6">
        <f t="shared" si="105"/>
        <v>-1.8200000000000001E-2</v>
      </c>
    </row>
    <row r="542" spans="2:72" ht="14.45">
      <c r="B542" s="110">
        <v>40962</v>
      </c>
      <c r="C542" s="106">
        <v>1363.5</v>
      </c>
      <c r="D542" s="106">
        <v>1357.5</v>
      </c>
      <c r="E542" s="106">
        <v>1364.2</v>
      </c>
      <c r="F542" s="106">
        <v>1352.3</v>
      </c>
      <c r="G542" s="28"/>
      <c r="H542" s="107">
        <v>4.3E-3</v>
      </c>
      <c r="K542" s="110">
        <v>40967</v>
      </c>
      <c r="L542" s="106">
        <v>5375.5</v>
      </c>
      <c r="M542" s="106">
        <v>5310.5</v>
      </c>
      <c r="N542" s="106">
        <v>5391.1</v>
      </c>
      <c r="O542" s="106">
        <v>5306.45</v>
      </c>
      <c r="P542" s="28" t="s">
        <v>3147</v>
      </c>
      <c r="Q542" s="107">
        <v>1.7899999999999999E-2</v>
      </c>
      <c r="T542" s="110">
        <v>40934</v>
      </c>
      <c r="U542" s="28">
        <v>49.43</v>
      </c>
      <c r="V542">
        <v>50</v>
      </c>
      <c r="W542">
        <v>50</v>
      </c>
      <c r="X542">
        <v>49.43</v>
      </c>
      <c r="Y542" s="19">
        <v>-1.1599999999999999E-2</v>
      </c>
      <c r="AB542" s="110">
        <f t="shared" si="102"/>
        <v>40967</v>
      </c>
      <c r="AC542" s="108">
        <f t="shared" si="111"/>
        <v>5375.5</v>
      </c>
      <c r="AD542" s="28">
        <f t="shared" si="112"/>
        <v>48.97</v>
      </c>
      <c r="AE542" s="28">
        <f t="shared" si="106"/>
        <v>109.77128854400654</v>
      </c>
      <c r="AF542" s="31">
        <f t="shared" si="107"/>
        <v>2.2012848918579353E-2</v>
      </c>
      <c r="AJ542" s="110">
        <f t="shared" si="110"/>
        <v>40973</v>
      </c>
      <c r="AK542" s="31">
        <f t="shared" si="108"/>
        <v>-3.8999999999999998E-3</v>
      </c>
      <c r="AL542" s="115">
        <f t="shared" si="109"/>
        <v>-2.0771179915188731E-2</v>
      </c>
      <c r="AM542" s="100"/>
      <c r="BR542" s="18">
        <f t="shared" si="103"/>
        <v>40962</v>
      </c>
      <c r="BS542" s="6">
        <f t="shared" si="104"/>
        <v>4.3E-3</v>
      </c>
      <c r="BT542" s="6">
        <f t="shared" si="105"/>
        <v>-4.0000000000000001E-3</v>
      </c>
    </row>
    <row r="543" spans="2:72" ht="14.45">
      <c r="B543" s="110">
        <v>40963</v>
      </c>
      <c r="C543" s="106">
        <v>1365.7</v>
      </c>
      <c r="D543" s="106">
        <v>1363.5</v>
      </c>
      <c r="E543" s="106">
        <v>1368.9</v>
      </c>
      <c r="F543" s="106">
        <v>1363.5</v>
      </c>
      <c r="G543" s="28"/>
      <c r="H543" s="107">
        <v>1.6000000000000001E-3</v>
      </c>
      <c r="K543" s="110">
        <v>40968</v>
      </c>
      <c r="L543" s="106">
        <v>5385.2</v>
      </c>
      <c r="M543" s="106">
        <v>5424.95</v>
      </c>
      <c r="N543" s="106">
        <v>5458.8</v>
      </c>
      <c r="O543" s="106">
        <v>5352.25</v>
      </c>
      <c r="P543" s="28" t="s">
        <v>3148</v>
      </c>
      <c r="Q543" s="107">
        <v>1.8E-3</v>
      </c>
      <c r="T543" s="110">
        <v>40935</v>
      </c>
      <c r="U543" s="28">
        <v>49.395000000000003</v>
      </c>
      <c r="V543">
        <v>49.424999999999997</v>
      </c>
      <c r="W543">
        <v>49.825000000000003</v>
      </c>
      <c r="X543">
        <v>49.305</v>
      </c>
      <c r="Y543" s="19">
        <v>-6.9999999999999999E-4</v>
      </c>
      <c r="AB543" s="110">
        <f t="shared" si="102"/>
        <v>40968</v>
      </c>
      <c r="AC543" s="108">
        <f t="shared" si="111"/>
        <v>5385.2</v>
      </c>
      <c r="AD543" s="28">
        <f t="shared" si="112"/>
        <v>49.11</v>
      </c>
      <c r="AE543" s="28">
        <f t="shared" si="106"/>
        <v>109.6558745672979</v>
      </c>
      <c r="AF543" s="31">
        <f t="shared" si="107"/>
        <v>-1.05140404416737E-3</v>
      </c>
      <c r="AJ543" s="110">
        <f t="shared" si="110"/>
        <v>40974</v>
      </c>
      <c r="AK543" s="31">
        <f t="shared" si="108"/>
        <v>-1.5299999999999999E-2</v>
      </c>
      <c r="AL543" s="115">
        <f t="shared" si="109"/>
        <v>-2.1480529620866329E-2</v>
      </c>
      <c r="AM543" s="100"/>
      <c r="BR543" s="18">
        <f t="shared" si="103"/>
        <v>40963</v>
      </c>
      <c r="BS543" s="6">
        <f t="shared" si="104"/>
        <v>1.6000000000000001E-3</v>
      </c>
      <c r="BT543" s="6">
        <f t="shared" si="105"/>
        <v>-9.7999999999999997E-3</v>
      </c>
    </row>
    <row r="544" spans="2:72" ht="14.45">
      <c r="B544" s="110">
        <v>40966</v>
      </c>
      <c r="C544" s="106">
        <v>1367.6</v>
      </c>
      <c r="D544" s="106">
        <v>1365.2</v>
      </c>
      <c r="E544" s="106">
        <v>1371.9</v>
      </c>
      <c r="F544" s="106">
        <v>1354.9</v>
      </c>
      <c r="G544" s="28"/>
      <c r="H544" s="107">
        <v>1.4E-3</v>
      </c>
      <c r="K544" s="110">
        <v>40969</v>
      </c>
      <c r="L544" s="106">
        <v>5339.75</v>
      </c>
      <c r="M544" s="106">
        <v>5366</v>
      </c>
      <c r="N544" s="106">
        <v>5372.45</v>
      </c>
      <c r="O544" s="106">
        <v>5297.5</v>
      </c>
      <c r="P544" s="28" t="s">
        <v>3149</v>
      </c>
      <c r="Q544" s="107">
        <v>-8.3999999999999995E-3</v>
      </c>
      <c r="T544" s="110">
        <v>40938</v>
      </c>
      <c r="U544" s="28">
        <v>49.6</v>
      </c>
      <c r="V544">
        <v>49.36</v>
      </c>
      <c r="W544">
        <v>49.814999999999998</v>
      </c>
      <c r="X544">
        <v>49.241999999999997</v>
      </c>
      <c r="Y544" s="19">
        <v>4.1999999999999997E-3</v>
      </c>
      <c r="AB544" s="110">
        <f t="shared" si="102"/>
        <v>40969</v>
      </c>
      <c r="AC544" s="108">
        <f t="shared" si="111"/>
        <v>5339.75</v>
      </c>
      <c r="AD544" s="28">
        <f t="shared" si="112"/>
        <v>49.23</v>
      </c>
      <c r="AE544" s="28">
        <f t="shared" si="106"/>
        <v>108.46536664635386</v>
      </c>
      <c r="AF544" s="31">
        <f t="shared" si="107"/>
        <v>-1.0856763722343121E-2</v>
      </c>
      <c r="AJ544" s="110">
        <f t="shared" si="110"/>
        <v>40975</v>
      </c>
      <c r="AK544" s="31">
        <f t="shared" si="108"/>
        <v>6.7999999999999996E-3</v>
      </c>
      <c r="AL544" s="115">
        <f t="shared" si="109"/>
        <v>1.3165102402650231E-3</v>
      </c>
      <c r="AM544" s="100"/>
      <c r="BR544" s="18">
        <f t="shared" si="103"/>
        <v>40966</v>
      </c>
      <c r="BS544" s="6">
        <f t="shared" si="104"/>
        <v>1.4E-3</v>
      </c>
      <c r="BT544" s="6">
        <f t="shared" si="105"/>
        <v>-2.7300000000000001E-2</v>
      </c>
    </row>
    <row r="545" spans="2:72" ht="14.45" hidden="1">
      <c r="B545" s="110">
        <v>40967</v>
      </c>
      <c r="C545" s="106">
        <v>1372.2</v>
      </c>
      <c r="D545" s="106">
        <v>1367.6</v>
      </c>
      <c r="E545" s="106">
        <v>1373.1</v>
      </c>
      <c r="F545" s="106">
        <v>1366</v>
      </c>
      <c r="G545" s="28"/>
      <c r="H545" s="107">
        <v>3.3999999999999998E-3</v>
      </c>
      <c r="K545" s="110">
        <v>40970</v>
      </c>
      <c r="L545" s="106">
        <v>5359.35</v>
      </c>
      <c r="M545" s="106">
        <v>5369.45</v>
      </c>
      <c r="N545" s="106">
        <v>5392.55</v>
      </c>
      <c r="O545" s="106">
        <v>5315.05</v>
      </c>
      <c r="P545" s="28" t="s">
        <v>3150</v>
      </c>
      <c r="Q545" s="107">
        <v>3.7000000000000002E-3</v>
      </c>
      <c r="T545" s="110">
        <v>40939</v>
      </c>
      <c r="U545" s="28">
        <v>49.515000000000001</v>
      </c>
      <c r="V545">
        <v>49.615000000000002</v>
      </c>
      <c r="W545">
        <v>49.755000000000003</v>
      </c>
      <c r="X545">
        <v>49.335000000000001</v>
      </c>
      <c r="Y545" s="19">
        <v>-1.6999999999999999E-3</v>
      </c>
      <c r="AB545" s="110">
        <f t="shared" si="102"/>
        <v>40970</v>
      </c>
      <c r="AC545" s="108">
        <f t="shared" si="111"/>
        <v>5359.35</v>
      </c>
      <c r="AD545" s="28">
        <f t="shared" si="112"/>
        <v>49.524999999999999</v>
      </c>
      <c r="AE545" s="28">
        <f t="shared" si="106"/>
        <v>108.21504290762242</v>
      </c>
      <c r="AF545" s="31">
        <f t="shared" si="107"/>
        <v>-2.3078679072520147E-3</v>
      </c>
      <c r="AJ545" s="110" t="e">
        <f t="shared" si="110"/>
        <v>#N/A</v>
      </c>
      <c r="AK545" s="31">
        <f t="shared" si="108"/>
        <v>0</v>
      </c>
      <c r="AL545" s="115">
        <f t="shared" si="109"/>
        <v>0</v>
      </c>
      <c r="AM545" s="100"/>
      <c r="BR545" s="18">
        <f t="shared" si="103"/>
        <v>40967</v>
      </c>
      <c r="BS545" s="6">
        <f t="shared" si="104"/>
        <v>3.3999999999999998E-3</v>
      </c>
      <c r="BT545" s="6">
        <f t="shared" si="105"/>
        <v>1.7899999999999999E-2</v>
      </c>
    </row>
    <row r="546" spans="2:72" ht="14.45">
      <c r="B546" s="110">
        <v>40968</v>
      </c>
      <c r="C546" s="106">
        <v>1365.7</v>
      </c>
      <c r="D546" s="106">
        <v>1372.2</v>
      </c>
      <c r="E546" s="106">
        <v>1378</v>
      </c>
      <c r="F546" s="106">
        <v>1363.8</v>
      </c>
      <c r="G546" s="28"/>
      <c r="H546" s="107">
        <v>-4.7000000000000002E-3</v>
      </c>
      <c r="K546" s="110">
        <v>40971</v>
      </c>
      <c r="L546" s="106">
        <v>5359.4</v>
      </c>
      <c r="M546" s="106">
        <v>5360.05</v>
      </c>
      <c r="N546" s="106">
        <v>5369.6</v>
      </c>
      <c r="O546" s="106">
        <v>5353.4</v>
      </c>
      <c r="P546" s="28" t="s">
        <v>3151</v>
      </c>
      <c r="Q546" s="107">
        <v>0</v>
      </c>
      <c r="T546" s="110">
        <v>40940</v>
      </c>
      <c r="U546" s="28">
        <v>49.14</v>
      </c>
      <c r="V546">
        <v>49.51</v>
      </c>
      <c r="W546">
        <v>49.674999999999997</v>
      </c>
      <c r="X546">
        <v>49.08</v>
      </c>
      <c r="Y546" s="19">
        <v>-7.6E-3</v>
      </c>
      <c r="AB546" s="110">
        <f>VLOOKUP(K546,T:Y,1,TRUE)</f>
        <v>40970</v>
      </c>
      <c r="AC546" s="108">
        <f t="shared" si="111"/>
        <v>5359.35</v>
      </c>
      <c r="AD546" s="28">
        <f t="shared" si="112"/>
        <v>49.524999999999999</v>
      </c>
      <c r="AE546" s="28">
        <f t="shared" si="106"/>
        <v>108.21504290762242</v>
      </c>
      <c r="AF546" s="31">
        <f t="shared" si="107"/>
        <v>0</v>
      </c>
      <c r="AJ546" s="110">
        <f t="shared" si="110"/>
        <v>40977</v>
      </c>
      <c r="AK546" s="31">
        <f t="shared" si="108"/>
        <v>3.7000000000000002E-3</v>
      </c>
      <c r="AL546" s="115">
        <f t="shared" si="109"/>
        <v>3.2341360416041409E-2</v>
      </c>
      <c r="AM546" s="100"/>
      <c r="BR546" s="18">
        <f t="shared" si="103"/>
        <v>40968</v>
      </c>
      <c r="BS546" s="6">
        <f t="shared" si="104"/>
        <v>-4.7000000000000002E-3</v>
      </c>
      <c r="BT546" s="6">
        <f t="shared" si="105"/>
        <v>1.8E-3</v>
      </c>
    </row>
    <row r="547" spans="2:72" ht="14.45">
      <c r="B547" s="110">
        <v>40969</v>
      </c>
      <c r="C547" s="106">
        <v>1374.1</v>
      </c>
      <c r="D547" s="106">
        <v>1365.9</v>
      </c>
      <c r="E547" s="106">
        <v>1376.2</v>
      </c>
      <c r="F547" s="106">
        <v>1365.9</v>
      </c>
      <c r="G547" s="28"/>
      <c r="H547" s="107">
        <v>6.1999999999999998E-3</v>
      </c>
      <c r="K547" s="110">
        <v>40973</v>
      </c>
      <c r="L547" s="106">
        <v>5280.35</v>
      </c>
      <c r="M547" s="106">
        <v>5342.55</v>
      </c>
      <c r="N547" s="106">
        <v>5344.5</v>
      </c>
      <c r="O547" s="106">
        <v>5265.7</v>
      </c>
      <c r="P547" s="28" t="s">
        <v>3152</v>
      </c>
      <c r="Q547" s="107">
        <v>-1.47E-2</v>
      </c>
      <c r="T547" s="110">
        <v>40941</v>
      </c>
      <c r="U547" s="28">
        <v>49.034999999999997</v>
      </c>
      <c r="V547">
        <v>49.134999999999998</v>
      </c>
      <c r="W547">
        <v>49.27</v>
      </c>
      <c r="X547">
        <v>48.96</v>
      </c>
      <c r="Y547" s="19">
        <v>-2.0999999999999999E-3</v>
      </c>
      <c r="AB547" s="110">
        <f t="shared" ref="AB547:AB578" si="113">VLOOKUP(K547,T:Y,1,FALSE)</f>
        <v>40973</v>
      </c>
      <c r="AC547" s="108">
        <f t="shared" si="111"/>
        <v>5280.35</v>
      </c>
      <c r="AD547" s="28">
        <f t="shared" si="112"/>
        <v>49.83</v>
      </c>
      <c r="AE547" s="28">
        <f t="shared" si="106"/>
        <v>105.96728878185833</v>
      </c>
      <c r="AF547" s="31">
        <f t="shared" si="107"/>
        <v>-2.0771179915188731E-2</v>
      </c>
      <c r="AJ547" s="110">
        <f t="shared" si="110"/>
        <v>40980</v>
      </c>
      <c r="AK547" s="31">
        <f t="shared" si="108"/>
        <v>1E-4</v>
      </c>
      <c r="AL547" s="115">
        <f t="shared" si="109"/>
        <v>5.5167875113215636E-4</v>
      </c>
      <c r="AM547" s="100"/>
      <c r="BR547" s="18">
        <f t="shared" si="103"/>
        <v>40969</v>
      </c>
      <c r="BS547" s="6">
        <f t="shared" si="104"/>
        <v>6.1999999999999998E-3</v>
      </c>
      <c r="BT547" s="6">
        <f t="shared" si="105"/>
        <v>-8.3999999999999995E-3</v>
      </c>
    </row>
    <row r="548" spans="2:72" ht="14.45">
      <c r="B548" s="110">
        <v>40970</v>
      </c>
      <c r="C548" s="106">
        <v>1369.6</v>
      </c>
      <c r="D548" s="106">
        <v>1374.1</v>
      </c>
      <c r="E548" s="106">
        <v>1374.5</v>
      </c>
      <c r="F548" s="106">
        <v>1366.4</v>
      </c>
      <c r="G548" s="28"/>
      <c r="H548" s="107">
        <v>-3.3E-3</v>
      </c>
      <c r="K548" s="110">
        <v>40974</v>
      </c>
      <c r="L548" s="106">
        <v>5222.3999999999996</v>
      </c>
      <c r="M548" s="106">
        <v>5266</v>
      </c>
      <c r="N548" s="106">
        <v>5382.05</v>
      </c>
      <c r="O548" s="106">
        <v>5206.3999999999996</v>
      </c>
      <c r="P548" s="28" t="s">
        <v>3153</v>
      </c>
      <c r="Q548" s="107">
        <v>-1.0999999999999999E-2</v>
      </c>
      <c r="T548" s="110">
        <v>40942</v>
      </c>
      <c r="U548" s="28">
        <v>48.61</v>
      </c>
      <c r="V548">
        <v>49.03</v>
      </c>
      <c r="W548">
        <v>49.2</v>
      </c>
      <c r="X548">
        <v>48.61</v>
      </c>
      <c r="Y548" s="19">
        <v>-8.6999999999999994E-3</v>
      </c>
      <c r="AB548" s="110">
        <f t="shared" si="113"/>
        <v>40974</v>
      </c>
      <c r="AC548" s="108">
        <f t="shared" si="111"/>
        <v>5222.3999999999996</v>
      </c>
      <c r="AD548" s="28">
        <f t="shared" si="112"/>
        <v>50.365000000000002</v>
      </c>
      <c r="AE548" s="28">
        <f t="shared" si="106"/>
        <v>103.69105529633673</v>
      </c>
      <c r="AF548" s="31">
        <f t="shared" si="107"/>
        <v>-2.1480529620866329E-2</v>
      </c>
      <c r="AJ548" s="110">
        <f t="shared" si="110"/>
        <v>40981</v>
      </c>
      <c r="AK548" s="31">
        <f t="shared" si="108"/>
        <v>1.8200000000000001E-2</v>
      </c>
      <c r="AL548" s="115">
        <f t="shared" si="109"/>
        <v>1.5489863743739729E-2</v>
      </c>
      <c r="AM548" s="100"/>
      <c r="BR548" s="18">
        <f t="shared" si="103"/>
        <v>40970</v>
      </c>
      <c r="BS548" s="6">
        <f t="shared" si="104"/>
        <v>-3.3E-3</v>
      </c>
      <c r="BT548" s="6">
        <f t="shared" si="105"/>
        <v>3.7000000000000002E-3</v>
      </c>
    </row>
    <row r="549" spans="2:72" ht="14.45">
      <c r="B549" s="110">
        <v>40973</v>
      </c>
      <c r="C549" s="106">
        <v>1364.3</v>
      </c>
      <c r="D549" s="106">
        <v>1369.6</v>
      </c>
      <c r="E549" s="106">
        <v>1369.6</v>
      </c>
      <c r="F549" s="106">
        <v>1359.1</v>
      </c>
      <c r="G549" s="28"/>
      <c r="H549" s="107">
        <v>-3.8999999999999998E-3</v>
      </c>
      <c r="K549" s="110">
        <v>40975</v>
      </c>
      <c r="L549" s="106">
        <v>5220.45</v>
      </c>
      <c r="M549" s="106">
        <v>5207.05</v>
      </c>
      <c r="N549" s="106">
        <v>5243.85</v>
      </c>
      <c r="O549" s="106">
        <v>5171.45</v>
      </c>
      <c r="P549" s="28" t="s">
        <v>3154</v>
      </c>
      <c r="Q549" s="107">
        <v>-4.0000000000000002E-4</v>
      </c>
      <c r="T549" s="110">
        <v>40945</v>
      </c>
      <c r="U549" s="28">
        <v>49.06</v>
      </c>
      <c r="V549">
        <v>48.604999999999997</v>
      </c>
      <c r="W549">
        <v>49.145000000000003</v>
      </c>
      <c r="X549">
        <v>48.604999999999997</v>
      </c>
      <c r="Y549" s="19">
        <v>9.2999999999999992E-3</v>
      </c>
      <c r="AB549" s="110">
        <f t="shared" si="113"/>
        <v>40975</v>
      </c>
      <c r="AC549" s="108">
        <f t="shared" si="111"/>
        <v>5220.45</v>
      </c>
      <c r="AD549" s="28">
        <f t="shared" si="112"/>
        <v>50.28</v>
      </c>
      <c r="AE549" s="28">
        <f t="shared" si="106"/>
        <v>103.82756563245823</v>
      </c>
      <c r="AF549" s="31">
        <f t="shared" si="107"/>
        <v>1.3165102402650231E-3</v>
      </c>
      <c r="AJ549" s="110">
        <f t="shared" si="110"/>
        <v>40982</v>
      </c>
      <c r="AK549" s="31">
        <f t="shared" si="108"/>
        <v>-1.1999999999999999E-3</v>
      </c>
      <c r="AL549" s="115">
        <f t="shared" si="109"/>
        <v>4.824138451719806E-3</v>
      </c>
      <c r="AM549" s="100"/>
      <c r="BR549" s="18">
        <f t="shared" si="103"/>
        <v>40973</v>
      </c>
      <c r="BS549" s="6">
        <f t="shared" si="104"/>
        <v>-3.8999999999999998E-3</v>
      </c>
      <c r="BT549" s="6">
        <f t="shared" si="105"/>
        <v>-1.47E-2</v>
      </c>
    </row>
    <row r="550" spans="2:72" ht="14.45">
      <c r="B550" s="110">
        <v>40974</v>
      </c>
      <c r="C550" s="106">
        <v>1343.4</v>
      </c>
      <c r="D550" s="106">
        <v>1363.6</v>
      </c>
      <c r="E550" s="106">
        <v>1363.6</v>
      </c>
      <c r="F550" s="106">
        <v>1340</v>
      </c>
      <c r="G550" s="28"/>
      <c r="H550" s="107">
        <v>-1.5299999999999999E-2</v>
      </c>
      <c r="K550" s="110">
        <v>40977</v>
      </c>
      <c r="L550" s="106">
        <v>5333.55</v>
      </c>
      <c r="M550" s="106">
        <v>5294.1</v>
      </c>
      <c r="N550" s="106">
        <v>5342.3</v>
      </c>
      <c r="O550" s="106">
        <v>5291.6</v>
      </c>
      <c r="P550" s="28" t="s">
        <v>3155</v>
      </c>
      <c r="Q550" s="107">
        <v>2.1700000000000001E-2</v>
      </c>
      <c r="T550" s="110">
        <v>40946</v>
      </c>
      <c r="U550" s="28">
        <v>49.125</v>
      </c>
      <c r="V550">
        <v>49.07</v>
      </c>
      <c r="W550">
        <v>49.255000000000003</v>
      </c>
      <c r="X550">
        <v>48.83</v>
      </c>
      <c r="Y550" s="19">
        <v>1.2999999999999999E-3</v>
      </c>
      <c r="AB550" s="110">
        <f t="shared" si="113"/>
        <v>40977</v>
      </c>
      <c r="AC550" s="108">
        <f t="shared" si="111"/>
        <v>5333.55</v>
      </c>
      <c r="AD550" s="28">
        <f t="shared" si="112"/>
        <v>49.76</v>
      </c>
      <c r="AE550" s="28">
        <f t="shared" si="106"/>
        <v>107.18549035369776</v>
      </c>
      <c r="AF550" s="31">
        <f t="shared" si="107"/>
        <v>3.2341360416041409E-2</v>
      </c>
      <c r="AJ550" s="110">
        <f t="shared" si="110"/>
        <v>40983</v>
      </c>
      <c r="AK550" s="31">
        <f t="shared" si="108"/>
        <v>6.0000000000000001E-3</v>
      </c>
      <c r="AL550" s="115">
        <f t="shared" si="109"/>
        <v>-2.2410232819141562E-2</v>
      </c>
      <c r="AM550" s="100"/>
      <c r="BR550" s="18">
        <f t="shared" si="103"/>
        <v>40974</v>
      </c>
      <c r="BS550" s="6">
        <f t="shared" si="104"/>
        <v>-1.5299999999999999E-2</v>
      </c>
      <c r="BT550" s="6">
        <f t="shared" si="105"/>
        <v>-1.0999999999999999E-2</v>
      </c>
    </row>
    <row r="551" spans="2:72" ht="14.45">
      <c r="B551" s="110">
        <v>40975</v>
      </c>
      <c r="C551" s="106">
        <v>1352.6</v>
      </c>
      <c r="D551" s="106">
        <v>1343.4</v>
      </c>
      <c r="E551" s="106">
        <v>1354.8</v>
      </c>
      <c r="F551" s="106">
        <v>1343.4</v>
      </c>
      <c r="G551" s="28"/>
      <c r="H551" s="107">
        <v>6.7999999999999996E-3</v>
      </c>
      <c r="K551" s="110">
        <v>40980</v>
      </c>
      <c r="L551" s="106">
        <v>5359.55</v>
      </c>
      <c r="M551" s="106">
        <v>5420.1</v>
      </c>
      <c r="N551" s="106">
        <v>5421.9</v>
      </c>
      <c r="O551" s="106">
        <v>5327.3</v>
      </c>
      <c r="P551" s="28" t="s">
        <v>3156</v>
      </c>
      <c r="Q551" s="107">
        <v>4.8999999999999998E-3</v>
      </c>
      <c r="T551" s="110">
        <v>40947</v>
      </c>
      <c r="U551" s="28">
        <v>49.075000000000003</v>
      </c>
      <c r="V551">
        <v>49.215000000000003</v>
      </c>
      <c r="W551">
        <v>49.265000000000001</v>
      </c>
      <c r="X551">
        <v>48.965000000000003</v>
      </c>
      <c r="Y551" s="19">
        <v>-1E-3</v>
      </c>
      <c r="AB551" s="110">
        <f t="shared" si="113"/>
        <v>40980</v>
      </c>
      <c r="AC551" s="108">
        <f t="shared" si="111"/>
        <v>5359.55</v>
      </c>
      <c r="AD551" s="28">
        <f t="shared" si="112"/>
        <v>49.975000000000001</v>
      </c>
      <c r="AE551" s="28">
        <f t="shared" si="106"/>
        <v>107.24462231115558</v>
      </c>
      <c r="AF551" s="31">
        <f t="shared" si="107"/>
        <v>5.5167875113215636E-4</v>
      </c>
      <c r="AJ551" s="110">
        <f t="shared" si="110"/>
        <v>40984</v>
      </c>
      <c r="AK551" s="31">
        <f t="shared" si="108"/>
        <v>1.1000000000000001E-3</v>
      </c>
      <c r="AL551" s="115">
        <f t="shared" si="109"/>
        <v>-8.5792287866623962E-3</v>
      </c>
      <c r="AM551" s="100"/>
      <c r="BR551" s="18">
        <f t="shared" si="103"/>
        <v>40975</v>
      </c>
      <c r="BS551" s="6">
        <f t="shared" si="104"/>
        <v>6.7999999999999996E-3</v>
      </c>
      <c r="BT551" s="6">
        <f t="shared" si="105"/>
        <v>-4.0000000000000002E-4</v>
      </c>
    </row>
    <row r="552" spans="2:72" ht="14.45">
      <c r="B552" s="110">
        <v>40976</v>
      </c>
      <c r="C552" s="106">
        <v>1365.9</v>
      </c>
      <c r="D552" s="106">
        <v>1352.7</v>
      </c>
      <c r="E552" s="106">
        <v>1368.7</v>
      </c>
      <c r="F552" s="106">
        <v>1352.7</v>
      </c>
      <c r="G552" s="28"/>
      <c r="H552" s="107">
        <v>9.7999999999999997E-3</v>
      </c>
      <c r="K552" s="110">
        <v>40981</v>
      </c>
      <c r="L552" s="106">
        <v>5429.5</v>
      </c>
      <c r="M552" s="106">
        <v>5391.05</v>
      </c>
      <c r="N552" s="106">
        <v>5438.65</v>
      </c>
      <c r="O552" s="106">
        <v>5390.8</v>
      </c>
      <c r="P552" s="28" t="s">
        <v>3157</v>
      </c>
      <c r="Q552" s="107">
        <v>1.3100000000000001E-2</v>
      </c>
      <c r="T552" s="110">
        <v>40948</v>
      </c>
      <c r="U552" s="28">
        <v>49.445</v>
      </c>
      <c r="V552">
        <v>49.155000000000001</v>
      </c>
      <c r="W552">
        <v>49.524999999999999</v>
      </c>
      <c r="X552">
        <v>49.055</v>
      </c>
      <c r="Y552" s="19">
        <v>7.4999999999999997E-3</v>
      </c>
      <c r="AB552" s="110">
        <f t="shared" si="113"/>
        <v>40981</v>
      </c>
      <c r="AC552" s="108">
        <f t="shared" si="111"/>
        <v>5429.5</v>
      </c>
      <c r="AD552" s="28">
        <f t="shared" si="112"/>
        <v>49.854999999999997</v>
      </c>
      <c r="AE552" s="28">
        <f t="shared" si="106"/>
        <v>108.90582689800422</v>
      </c>
      <c r="AF552" s="31">
        <f t="shared" si="107"/>
        <v>1.5489863743739729E-2</v>
      </c>
      <c r="AJ552" s="110">
        <f t="shared" si="110"/>
        <v>40987</v>
      </c>
      <c r="AK552" s="31">
        <f t="shared" si="108"/>
        <v>4.0000000000000001E-3</v>
      </c>
      <c r="AL552" s="115">
        <f t="shared" si="109"/>
        <v>-1.2132063436596452E-2</v>
      </c>
      <c r="AM552" s="100"/>
      <c r="BR552" s="18" t="e">
        <f t="shared" si="103"/>
        <v>#N/A</v>
      </c>
      <c r="BS552" s="6">
        <f t="shared" si="104"/>
        <v>0</v>
      </c>
      <c r="BT552" s="6">
        <f t="shared" si="105"/>
        <v>0</v>
      </c>
    </row>
    <row r="553" spans="2:72" ht="14.45">
      <c r="B553" s="110">
        <v>40977</v>
      </c>
      <c r="C553" s="106">
        <v>1370.9</v>
      </c>
      <c r="D553" s="106">
        <v>1366</v>
      </c>
      <c r="E553" s="106">
        <v>1374.8</v>
      </c>
      <c r="F553" s="106">
        <v>1366</v>
      </c>
      <c r="G553" s="28"/>
      <c r="H553" s="107">
        <v>3.7000000000000002E-3</v>
      </c>
      <c r="K553" s="110">
        <v>40982</v>
      </c>
      <c r="L553" s="106">
        <v>5463.9</v>
      </c>
      <c r="M553" s="106">
        <v>5490.55</v>
      </c>
      <c r="N553" s="106">
        <v>5499.4</v>
      </c>
      <c r="O553" s="106">
        <v>5437.8</v>
      </c>
      <c r="P553" s="28" t="s">
        <v>3158</v>
      </c>
      <c r="Q553" s="107">
        <v>6.3E-3</v>
      </c>
      <c r="T553" s="110">
        <v>40949</v>
      </c>
      <c r="U553" s="28">
        <v>49.36</v>
      </c>
      <c r="V553">
        <v>49.5</v>
      </c>
      <c r="W553">
        <v>49.77</v>
      </c>
      <c r="X553">
        <v>49.35</v>
      </c>
      <c r="Y553" s="19">
        <v>-1.6999999999999999E-3</v>
      </c>
      <c r="AB553" s="110">
        <f t="shared" si="113"/>
        <v>40982</v>
      </c>
      <c r="AC553" s="108">
        <f t="shared" si="111"/>
        <v>5463.9</v>
      </c>
      <c r="AD553" s="28">
        <f t="shared" si="112"/>
        <v>49.93</v>
      </c>
      <c r="AE553" s="28">
        <f t="shared" si="106"/>
        <v>109.43120368515922</v>
      </c>
      <c r="AF553" s="31">
        <f t="shared" si="107"/>
        <v>4.824138451719806E-3</v>
      </c>
      <c r="AJ553" s="110">
        <f t="shared" si="110"/>
        <v>40988</v>
      </c>
      <c r="AK553" s="31">
        <f t="shared" si="108"/>
        <v>-3.0999999999999999E-3</v>
      </c>
      <c r="AL553" s="115">
        <f t="shared" si="109"/>
        <v>-3.7619668310736598E-3</v>
      </c>
      <c r="AM553" s="100"/>
      <c r="BR553" s="18">
        <f t="shared" si="103"/>
        <v>40977</v>
      </c>
      <c r="BS553" s="6">
        <f t="shared" si="104"/>
        <v>3.7000000000000002E-3</v>
      </c>
      <c r="BT553" s="6">
        <f t="shared" si="105"/>
        <v>2.1700000000000001E-2</v>
      </c>
    </row>
    <row r="554" spans="2:72" ht="14.45">
      <c r="B554" s="110">
        <v>40980</v>
      </c>
      <c r="C554" s="106">
        <v>1371.1</v>
      </c>
      <c r="D554" s="106">
        <v>1370.8</v>
      </c>
      <c r="E554" s="106">
        <v>1373</v>
      </c>
      <c r="F554" s="106">
        <v>1366.7</v>
      </c>
      <c r="G554" s="28"/>
      <c r="H554" s="107">
        <v>1E-4</v>
      </c>
      <c r="K554" s="110">
        <v>40983</v>
      </c>
      <c r="L554" s="106">
        <v>5380.5</v>
      </c>
      <c r="M554" s="106">
        <v>5462.5</v>
      </c>
      <c r="N554" s="106">
        <v>5462.5</v>
      </c>
      <c r="O554" s="106">
        <v>5362.3</v>
      </c>
      <c r="P554" s="28" t="s">
        <v>3159</v>
      </c>
      <c r="Q554" s="107">
        <v>-1.5299999999999999E-2</v>
      </c>
      <c r="T554" s="110">
        <v>40952</v>
      </c>
      <c r="U554" s="28">
        <v>49.15</v>
      </c>
      <c r="V554">
        <v>49.36</v>
      </c>
      <c r="W554">
        <v>49.55</v>
      </c>
      <c r="X554">
        <v>49.13</v>
      </c>
      <c r="Y554" s="19">
        <v>-4.3E-3</v>
      </c>
      <c r="AB554" s="110">
        <f t="shared" si="113"/>
        <v>40983</v>
      </c>
      <c r="AC554" s="108">
        <f t="shared" si="111"/>
        <v>5380.5</v>
      </c>
      <c r="AD554" s="28">
        <f t="shared" si="112"/>
        <v>50.295000000000002</v>
      </c>
      <c r="AE554" s="28">
        <f t="shared" si="106"/>
        <v>106.9788249328959</v>
      </c>
      <c r="AF554" s="31">
        <f t="shared" si="107"/>
        <v>-2.2410232819141562E-2</v>
      </c>
      <c r="AJ554" s="110">
        <f t="shared" si="110"/>
        <v>40989</v>
      </c>
      <c r="AK554" s="31">
        <f t="shared" si="108"/>
        <v>-1.8E-3</v>
      </c>
      <c r="AL554" s="115">
        <f t="shared" si="109"/>
        <v>1.5072402211956826E-2</v>
      </c>
      <c r="AM554" s="100"/>
      <c r="BR554" s="18">
        <f t="shared" si="103"/>
        <v>40980</v>
      </c>
      <c r="BS554" s="6">
        <f t="shared" si="104"/>
        <v>1E-4</v>
      </c>
      <c r="BT554" s="6">
        <f t="shared" si="105"/>
        <v>4.8999999999999998E-3</v>
      </c>
    </row>
    <row r="555" spans="2:72" ht="14.45">
      <c r="B555" s="110">
        <v>40981</v>
      </c>
      <c r="C555" s="106">
        <v>1396</v>
      </c>
      <c r="D555" s="106">
        <v>1371.9</v>
      </c>
      <c r="E555" s="106">
        <v>1396.1</v>
      </c>
      <c r="F555" s="106">
        <v>1371.9</v>
      </c>
      <c r="G555" s="28"/>
      <c r="H555" s="107">
        <v>1.8200000000000001E-2</v>
      </c>
      <c r="K555" s="110">
        <v>40984</v>
      </c>
      <c r="L555" s="106">
        <v>5317.9</v>
      </c>
      <c r="M555" s="106">
        <v>5380.35</v>
      </c>
      <c r="N555" s="106">
        <v>5445.65</v>
      </c>
      <c r="O555" s="106">
        <v>5305</v>
      </c>
      <c r="P555" s="28" t="s">
        <v>3160</v>
      </c>
      <c r="Q555" s="107">
        <v>-1.1599999999999999E-2</v>
      </c>
      <c r="T555" s="110">
        <v>40953</v>
      </c>
      <c r="U555" s="28">
        <v>49.49</v>
      </c>
      <c r="V555">
        <v>49.2</v>
      </c>
      <c r="W555">
        <v>49.49</v>
      </c>
      <c r="X555">
        <v>49.1</v>
      </c>
      <c r="Y555" s="19">
        <v>6.8999999999999999E-3</v>
      </c>
      <c r="AB555" s="110">
        <f t="shared" si="113"/>
        <v>40984</v>
      </c>
      <c r="AC555" s="108">
        <f t="shared" si="111"/>
        <v>5317.9</v>
      </c>
      <c r="AD555" s="28">
        <f t="shared" si="112"/>
        <v>50.14</v>
      </c>
      <c r="AE555" s="28">
        <f t="shared" si="106"/>
        <v>106.06102911846828</v>
      </c>
      <c r="AF555" s="31">
        <f t="shared" si="107"/>
        <v>-8.5792287866623962E-3</v>
      </c>
      <c r="AJ555" s="110">
        <f t="shared" si="110"/>
        <v>40990</v>
      </c>
      <c r="AK555" s="31">
        <f t="shared" si="108"/>
        <v>-7.1999999999999998E-3</v>
      </c>
      <c r="AL555" s="115">
        <f t="shared" si="109"/>
        <v>-3.7982304592928506E-2</v>
      </c>
      <c r="AM555" s="100"/>
      <c r="BR555" s="18">
        <f t="shared" si="103"/>
        <v>40981</v>
      </c>
      <c r="BS555" s="6">
        <f t="shared" si="104"/>
        <v>1.8200000000000001E-2</v>
      </c>
      <c r="BT555" s="6">
        <f t="shared" si="105"/>
        <v>1.3100000000000001E-2</v>
      </c>
    </row>
    <row r="556" spans="2:72" ht="14.45">
      <c r="B556" s="110">
        <v>40982</v>
      </c>
      <c r="C556" s="106">
        <v>1394.3</v>
      </c>
      <c r="D556" s="106">
        <v>1396</v>
      </c>
      <c r="E556" s="106">
        <v>1399.4</v>
      </c>
      <c r="F556" s="106">
        <v>1390</v>
      </c>
      <c r="G556" s="28"/>
      <c r="H556" s="107">
        <v>-1.1999999999999999E-3</v>
      </c>
      <c r="K556" s="110">
        <v>40987</v>
      </c>
      <c r="L556" s="106">
        <v>5257.05</v>
      </c>
      <c r="M556" s="106">
        <v>5337.35</v>
      </c>
      <c r="N556" s="106">
        <v>5340.7</v>
      </c>
      <c r="O556" s="106">
        <v>5238.55</v>
      </c>
      <c r="P556" s="28" t="s">
        <v>3161</v>
      </c>
      <c r="Q556" s="107">
        <v>-1.14E-2</v>
      </c>
      <c r="T556" s="110">
        <v>40954</v>
      </c>
      <c r="U556" s="28">
        <v>49.384999999999998</v>
      </c>
      <c r="V556">
        <v>49.375</v>
      </c>
      <c r="W556">
        <v>49.414999999999999</v>
      </c>
      <c r="X556">
        <v>49.195</v>
      </c>
      <c r="Y556" s="19">
        <v>-2.0999999999999999E-3</v>
      </c>
      <c r="AB556" s="110">
        <f t="shared" si="113"/>
        <v>40987</v>
      </c>
      <c r="AC556" s="108">
        <f t="shared" si="111"/>
        <v>5257.05</v>
      </c>
      <c r="AD556" s="28">
        <f t="shared" si="112"/>
        <v>50.174999999999997</v>
      </c>
      <c r="AE556" s="28">
        <f t="shared" si="106"/>
        <v>104.77428998505232</v>
      </c>
      <c r="AF556" s="31">
        <f t="shared" si="107"/>
        <v>-1.2132063436596452E-2</v>
      </c>
      <c r="AJ556" s="110">
        <f t="shared" si="110"/>
        <v>40991</v>
      </c>
      <c r="AK556" s="31">
        <f t="shared" si="108"/>
        <v>3.0999999999999999E-3</v>
      </c>
      <c r="AL556" s="115">
        <f t="shared" si="109"/>
        <v>1.1882455531065261E-2</v>
      </c>
      <c r="AM556" s="100"/>
      <c r="BR556" s="18">
        <f t="shared" si="103"/>
        <v>40982</v>
      </c>
      <c r="BS556" s="6">
        <f t="shared" si="104"/>
        <v>-1.1999999999999999E-3</v>
      </c>
      <c r="BT556" s="6">
        <f t="shared" si="105"/>
        <v>6.3E-3</v>
      </c>
    </row>
    <row r="557" spans="2:72" ht="14.45">
      <c r="B557" s="110">
        <v>40983</v>
      </c>
      <c r="C557" s="106">
        <v>1402.6</v>
      </c>
      <c r="D557" s="106">
        <v>1394.2</v>
      </c>
      <c r="E557" s="106">
        <v>1402.6</v>
      </c>
      <c r="F557" s="106">
        <v>1392.8</v>
      </c>
      <c r="G557" s="28"/>
      <c r="H557" s="107">
        <v>6.0000000000000001E-3</v>
      </c>
      <c r="K557" s="110">
        <v>40988</v>
      </c>
      <c r="L557" s="106">
        <v>5274.85</v>
      </c>
      <c r="M557" s="106">
        <v>5257.15</v>
      </c>
      <c r="N557" s="106">
        <v>5297.35</v>
      </c>
      <c r="O557" s="106">
        <v>5233.25</v>
      </c>
      <c r="P557" s="28" t="s">
        <v>3162</v>
      </c>
      <c r="Q557" s="107">
        <v>3.3999999999999998E-3</v>
      </c>
      <c r="T557" s="110">
        <v>40955</v>
      </c>
      <c r="U557" s="28">
        <v>49.29</v>
      </c>
      <c r="V557">
        <v>49.295000000000002</v>
      </c>
      <c r="W557">
        <v>49.44</v>
      </c>
      <c r="X557">
        <v>49.29</v>
      </c>
      <c r="Y557" s="19">
        <v>-1.9E-3</v>
      </c>
      <c r="AB557" s="110">
        <f t="shared" si="113"/>
        <v>40988</v>
      </c>
      <c r="AC557" s="108">
        <f t="shared" si="111"/>
        <v>5274.85</v>
      </c>
      <c r="AD557" s="28">
        <f t="shared" si="112"/>
        <v>50.534999999999997</v>
      </c>
      <c r="AE557" s="28">
        <f t="shared" si="106"/>
        <v>104.38013258137926</v>
      </c>
      <c r="AF557" s="31">
        <f t="shared" si="107"/>
        <v>-3.7619668310736598E-3</v>
      </c>
      <c r="AJ557" s="110">
        <f t="shared" si="110"/>
        <v>40994</v>
      </c>
      <c r="AK557" s="31">
        <f t="shared" si="108"/>
        <v>1.3899999999999999E-2</v>
      </c>
      <c r="AL557" s="115">
        <f t="shared" si="109"/>
        <v>-1.5008739893029976E-2</v>
      </c>
      <c r="AM557" s="100"/>
      <c r="BR557" s="18">
        <f t="shared" si="103"/>
        <v>40983</v>
      </c>
      <c r="BS557" s="6">
        <f t="shared" si="104"/>
        <v>6.0000000000000001E-3</v>
      </c>
      <c r="BT557" s="6">
        <f t="shared" si="105"/>
        <v>-1.5299999999999999E-2</v>
      </c>
    </row>
    <row r="558" spans="2:72" ht="14.45">
      <c r="B558" s="110">
        <v>40984</v>
      </c>
      <c r="C558" s="106">
        <v>1404.2</v>
      </c>
      <c r="D558" s="106">
        <v>1402.5</v>
      </c>
      <c r="E558" s="106">
        <v>1405.9</v>
      </c>
      <c r="F558" s="106">
        <v>1401.5</v>
      </c>
      <c r="G558" s="28"/>
      <c r="H558" s="107">
        <v>1.1000000000000001E-3</v>
      </c>
      <c r="K558" s="110">
        <v>40989</v>
      </c>
      <c r="L558" s="106">
        <v>5364.95</v>
      </c>
      <c r="M558" s="106">
        <v>5267.2</v>
      </c>
      <c r="N558" s="106">
        <v>5372.35</v>
      </c>
      <c r="O558" s="106">
        <v>5256</v>
      </c>
      <c r="P558" s="28" t="s">
        <v>3163</v>
      </c>
      <c r="Q558" s="107">
        <v>1.7100000000000001E-2</v>
      </c>
      <c r="T558" s="110">
        <v>40956</v>
      </c>
      <c r="U558" s="28">
        <v>49.325000000000003</v>
      </c>
      <c r="V558">
        <v>49.3</v>
      </c>
      <c r="W558">
        <v>49.365000000000002</v>
      </c>
      <c r="X558">
        <v>49.145000000000003</v>
      </c>
      <c r="Y558" s="19">
        <v>6.9999999999999999E-4</v>
      </c>
      <c r="AB558" s="110">
        <f t="shared" si="113"/>
        <v>40989</v>
      </c>
      <c r="AC558" s="108">
        <f t="shared" si="111"/>
        <v>5364.95</v>
      </c>
      <c r="AD558" s="28">
        <f t="shared" si="112"/>
        <v>50.634999999999998</v>
      </c>
      <c r="AE558" s="28">
        <f t="shared" si="106"/>
        <v>105.95339192258319</v>
      </c>
      <c r="AF558" s="31">
        <f t="shared" si="107"/>
        <v>1.5072402211956826E-2</v>
      </c>
      <c r="AJ558" s="110">
        <f t="shared" si="110"/>
        <v>40995</v>
      </c>
      <c r="AK558" s="31">
        <f t="shared" si="108"/>
        <v>-2.8E-3</v>
      </c>
      <c r="AL558" s="115">
        <f t="shared" si="109"/>
        <v>1.8546850512435542E-2</v>
      </c>
      <c r="AM558" s="100"/>
      <c r="BR558" s="18">
        <f t="shared" si="103"/>
        <v>40984</v>
      </c>
      <c r="BS558" s="6">
        <f t="shared" si="104"/>
        <v>1.1000000000000001E-3</v>
      </c>
      <c r="BT558" s="6">
        <f t="shared" si="105"/>
        <v>-1.1599999999999999E-2</v>
      </c>
    </row>
    <row r="559" spans="2:72" ht="14.45">
      <c r="B559" s="110">
        <v>40987</v>
      </c>
      <c r="C559" s="106">
        <v>1409.8</v>
      </c>
      <c r="D559" s="106">
        <v>1404.2</v>
      </c>
      <c r="E559" s="106">
        <v>1414</v>
      </c>
      <c r="F559" s="106">
        <v>1402.4</v>
      </c>
      <c r="G559" s="28"/>
      <c r="H559" s="107">
        <v>4.0000000000000001E-3</v>
      </c>
      <c r="K559" s="110">
        <v>40990</v>
      </c>
      <c r="L559" s="106">
        <v>5228.45</v>
      </c>
      <c r="M559" s="106">
        <v>5361.1</v>
      </c>
      <c r="N559" s="106">
        <v>5385.95</v>
      </c>
      <c r="O559" s="106">
        <v>5205.6499999999996</v>
      </c>
      <c r="P559" s="28" t="s">
        <v>3164</v>
      </c>
      <c r="Q559" s="107">
        <v>-2.5399999999999999E-2</v>
      </c>
      <c r="T559" s="110">
        <v>40959</v>
      </c>
      <c r="U559" s="28">
        <v>49.155000000000001</v>
      </c>
      <c r="V559">
        <v>49.335000000000001</v>
      </c>
      <c r="W559">
        <v>49.335000000000001</v>
      </c>
      <c r="X559">
        <v>49.115000000000002</v>
      </c>
      <c r="Y559" s="19">
        <v>-3.3999999999999998E-3</v>
      </c>
      <c r="AB559" s="110">
        <f t="shared" si="113"/>
        <v>40990</v>
      </c>
      <c r="AC559" s="108">
        <f t="shared" si="111"/>
        <v>5228.45</v>
      </c>
      <c r="AD559" s="28">
        <f t="shared" si="112"/>
        <v>51.295000000000002</v>
      </c>
      <c r="AE559" s="28">
        <f t="shared" si="106"/>
        <v>101.92903791792571</v>
      </c>
      <c r="AF559" s="31">
        <f t="shared" si="107"/>
        <v>-3.7982304592928506E-2</v>
      </c>
      <c r="AJ559" s="110">
        <f t="shared" si="110"/>
        <v>40996</v>
      </c>
      <c r="AK559" s="31">
        <f t="shared" si="108"/>
        <v>-5.0000000000000001E-3</v>
      </c>
      <c r="AL559" s="115">
        <f t="shared" si="109"/>
        <v>-1.1377302706747638E-2</v>
      </c>
      <c r="AM559" s="100"/>
      <c r="BR559" s="18">
        <f t="shared" si="103"/>
        <v>40987</v>
      </c>
      <c r="BS559" s="6">
        <f t="shared" si="104"/>
        <v>4.0000000000000001E-3</v>
      </c>
      <c r="BT559" s="6">
        <f t="shared" si="105"/>
        <v>-1.14E-2</v>
      </c>
    </row>
    <row r="560" spans="2:72" ht="14.45">
      <c r="B560" s="110">
        <v>40988</v>
      </c>
      <c r="C560" s="106">
        <v>1405.5</v>
      </c>
      <c r="D560" s="106">
        <v>1409.6</v>
      </c>
      <c r="E560" s="106">
        <v>1409.6</v>
      </c>
      <c r="F560" s="106">
        <v>1397.7</v>
      </c>
      <c r="G560" s="28"/>
      <c r="H560" s="107">
        <v>-3.0999999999999999E-3</v>
      </c>
      <c r="K560" s="110">
        <v>40991</v>
      </c>
      <c r="L560" s="106">
        <v>5278.2</v>
      </c>
      <c r="M560" s="106">
        <v>5255.65</v>
      </c>
      <c r="N560" s="106">
        <v>5312</v>
      </c>
      <c r="O560" s="106">
        <v>5220</v>
      </c>
      <c r="P560" s="28" t="s">
        <v>3165</v>
      </c>
      <c r="Q560" s="107">
        <v>9.4999999999999998E-3</v>
      </c>
      <c r="T560" s="110">
        <v>40960</v>
      </c>
      <c r="U560" s="28">
        <v>49.225000000000001</v>
      </c>
      <c r="V560">
        <v>49.22</v>
      </c>
      <c r="W560">
        <v>49.335000000000001</v>
      </c>
      <c r="X560">
        <v>49.064999999999998</v>
      </c>
      <c r="Y560" s="19">
        <v>1.4E-3</v>
      </c>
      <c r="AB560" s="110">
        <f t="shared" si="113"/>
        <v>40991</v>
      </c>
      <c r="AC560" s="108">
        <f t="shared" si="111"/>
        <v>5278.2</v>
      </c>
      <c r="AD560" s="28">
        <f t="shared" si="112"/>
        <v>51.174999999999997</v>
      </c>
      <c r="AE560" s="28">
        <f t="shared" si="106"/>
        <v>103.14020517830973</v>
      </c>
      <c r="AF560" s="31">
        <f t="shared" si="107"/>
        <v>1.1882455531065261E-2</v>
      </c>
      <c r="AJ560" s="110">
        <f t="shared" si="110"/>
        <v>40997</v>
      </c>
      <c r="AK560" s="31">
        <f t="shared" si="108"/>
        <v>-1.6000000000000001E-3</v>
      </c>
      <c r="AL560" s="115">
        <f t="shared" si="109"/>
        <v>-1.4031094291692359E-2</v>
      </c>
      <c r="AM560" s="100"/>
      <c r="BR560" s="18">
        <f t="shared" si="103"/>
        <v>40988</v>
      </c>
      <c r="BS560" s="6">
        <f t="shared" si="104"/>
        <v>-3.0999999999999999E-3</v>
      </c>
      <c r="BT560" s="6">
        <f t="shared" si="105"/>
        <v>3.3999999999999998E-3</v>
      </c>
    </row>
    <row r="561" spans="2:72" ht="14.45">
      <c r="B561" s="110">
        <v>40989</v>
      </c>
      <c r="C561" s="106">
        <v>1402.9</v>
      </c>
      <c r="D561" s="106">
        <v>1405.5</v>
      </c>
      <c r="E561" s="106">
        <v>1407.8</v>
      </c>
      <c r="F561" s="106">
        <v>1400.6</v>
      </c>
      <c r="G561" s="28"/>
      <c r="H561" s="107">
        <v>-1.8E-3</v>
      </c>
      <c r="K561" s="110">
        <v>40994</v>
      </c>
      <c r="L561" s="106">
        <v>5184.25</v>
      </c>
      <c r="M561" s="106">
        <v>5274.35</v>
      </c>
      <c r="N561" s="106">
        <v>5274.95</v>
      </c>
      <c r="O561" s="106">
        <v>5174.8999999999996</v>
      </c>
      <c r="P561" s="28" t="s">
        <v>3166</v>
      </c>
      <c r="Q561" s="107">
        <v>-1.78E-2</v>
      </c>
      <c r="T561" s="110">
        <v>40961</v>
      </c>
      <c r="U561" s="28">
        <v>49.17</v>
      </c>
      <c r="V561">
        <v>49.314999999999998</v>
      </c>
      <c r="W561">
        <v>49.314999999999998</v>
      </c>
      <c r="X561">
        <v>49.13</v>
      </c>
      <c r="Y561" s="19">
        <v>-1.1000000000000001E-3</v>
      </c>
      <c r="AB561" s="110">
        <f t="shared" si="113"/>
        <v>40994</v>
      </c>
      <c r="AC561" s="108">
        <f t="shared" si="111"/>
        <v>5184.25</v>
      </c>
      <c r="AD561" s="28">
        <f t="shared" si="112"/>
        <v>51.03</v>
      </c>
      <c r="AE561" s="28">
        <f t="shared" si="106"/>
        <v>101.59220066627473</v>
      </c>
      <c r="AF561" s="31">
        <f t="shared" si="107"/>
        <v>-1.5008739893029976E-2</v>
      </c>
      <c r="AJ561" s="110">
        <f t="shared" si="110"/>
        <v>40998</v>
      </c>
      <c r="AK561" s="31">
        <f t="shared" si="108"/>
        <v>3.7000000000000002E-3</v>
      </c>
      <c r="AL561" s="115">
        <f t="shared" si="109"/>
        <v>3.1980465624228183E-2</v>
      </c>
      <c r="AM561" s="100"/>
      <c r="BR561" s="18">
        <f t="shared" si="103"/>
        <v>40989</v>
      </c>
      <c r="BS561" s="6">
        <f t="shared" si="104"/>
        <v>-1.8E-3</v>
      </c>
      <c r="BT561" s="6">
        <f t="shared" si="105"/>
        <v>1.7100000000000001E-2</v>
      </c>
    </row>
    <row r="562" spans="2:72" ht="14.45">
      <c r="B562" s="110">
        <v>40990</v>
      </c>
      <c r="C562" s="106">
        <v>1392.8</v>
      </c>
      <c r="D562" s="106">
        <v>1402.9</v>
      </c>
      <c r="E562" s="106">
        <v>1402.9</v>
      </c>
      <c r="F562" s="106">
        <v>1388.7</v>
      </c>
      <c r="G562" s="28"/>
      <c r="H562" s="107">
        <v>-7.1999999999999998E-3</v>
      </c>
      <c r="K562" s="110">
        <v>40995</v>
      </c>
      <c r="L562" s="106">
        <v>5243.15</v>
      </c>
      <c r="M562" s="106">
        <v>5242.95</v>
      </c>
      <c r="N562" s="106">
        <v>5277.95</v>
      </c>
      <c r="O562" s="106">
        <v>5184.6499999999996</v>
      </c>
      <c r="P562" s="28" t="s">
        <v>3167</v>
      </c>
      <c r="Q562" s="107">
        <v>1.14E-2</v>
      </c>
      <c r="T562" s="110">
        <v>40962</v>
      </c>
      <c r="U562" s="28">
        <v>49.1</v>
      </c>
      <c r="V562">
        <v>49.23</v>
      </c>
      <c r="W562">
        <v>49.33</v>
      </c>
      <c r="X562">
        <v>49.1</v>
      </c>
      <c r="Y562" s="19">
        <v>-1.4E-3</v>
      </c>
      <c r="AB562" s="110">
        <f t="shared" si="113"/>
        <v>40995</v>
      </c>
      <c r="AC562" s="108">
        <f t="shared" si="111"/>
        <v>5243.15</v>
      </c>
      <c r="AD562" s="28">
        <f t="shared" si="112"/>
        <v>50.67</v>
      </c>
      <c r="AE562" s="28">
        <f t="shared" si="106"/>
        <v>103.47641602526149</v>
      </c>
      <c r="AF562" s="31">
        <f t="shared" si="107"/>
        <v>1.8546850512435542E-2</v>
      </c>
      <c r="AJ562" s="110">
        <f t="shared" si="110"/>
        <v>41001</v>
      </c>
      <c r="AK562" s="31">
        <f t="shared" si="108"/>
        <v>7.4999999999999997E-3</v>
      </c>
      <c r="AL562" s="115">
        <f t="shared" si="109"/>
        <v>5.7031338227304662E-3</v>
      </c>
      <c r="AM562" s="100"/>
      <c r="BR562" s="18">
        <f t="shared" si="103"/>
        <v>40990</v>
      </c>
      <c r="BS562" s="6">
        <f t="shared" si="104"/>
        <v>-7.1999999999999998E-3</v>
      </c>
      <c r="BT562" s="6">
        <f t="shared" si="105"/>
        <v>-2.5399999999999999E-2</v>
      </c>
    </row>
    <row r="563" spans="2:72" ht="14.45">
      <c r="B563" s="110">
        <v>40991</v>
      </c>
      <c r="C563" s="106">
        <v>1397.1</v>
      </c>
      <c r="D563" s="106">
        <v>1392.8</v>
      </c>
      <c r="E563" s="106">
        <v>1399.2</v>
      </c>
      <c r="F563" s="106">
        <v>1386.9</v>
      </c>
      <c r="G563" s="28"/>
      <c r="H563" s="107">
        <v>3.0999999999999999E-3</v>
      </c>
      <c r="K563" s="110">
        <v>40996</v>
      </c>
      <c r="L563" s="106">
        <v>5194.75</v>
      </c>
      <c r="M563" s="106">
        <v>5231.7</v>
      </c>
      <c r="N563" s="106">
        <v>5236.55</v>
      </c>
      <c r="O563" s="106">
        <v>5169.6000000000004</v>
      </c>
      <c r="P563" s="28" t="s">
        <v>3168</v>
      </c>
      <c r="Q563" s="107">
        <v>-9.1999999999999998E-3</v>
      </c>
      <c r="T563" s="110">
        <v>40963</v>
      </c>
      <c r="U563" s="28">
        <v>49.015000000000001</v>
      </c>
      <c r="V563">
        <v>49.204999999999998</v>
      </c>
      <c r="W563">
        <v>49.204999999999998</v>
      </c>
      <c r="X563">
        <v>48.94</v>
      </c>
      <c r="Y563" s="19">
        <v>-1.6999999999999999E-3</v>
      </c>
      <c r="AB563" s="110">
        <f t="shared" si="113"/>
        <v>40996</v>
      </c>
      <c r="AC563" s="108">
        <f t="shared" si="111"/>
        <v>5194.75</v>
      </c>
      <c r="AD563" s="28">
        <f t="shared" si="112"/>
        <v>50.78</v>
      </c>
      <c r="AE563" s="28">
        <f t="shared" si="106"/>
        <v>102.29913351713273</v>
      </c>
      <c r="AF563" s="31">
        <f t="shared" si="107"/>
        <v>-1.1377302706747638E-2</v>
      </c>
      <c r="AJ563" s="110">
        <f t="shared" si="110"/>
        <v>41002</v>
      </c>
      <c r="AK563" s="31">
        <f t="shared" si="108"/>
        <v>-3.8999999999999998E-3</v>
      </c>
      <c r="AL563" s="115">
        <f t="shared" si="109"/>
        <v>1.2417668200138898E-2</v>
      </c>
      <c r="AM563" s="100"/>
      <c r="BR563" s="18">
        <f t="shared" si="103"/>
        <v>40991</v>
      </c>
      <c r="BS563" s="6">
        <f t="shared" si="104"/>
        <v>3.0999999999999999E-3</v>
      </c>
      <c r="BT563" s="6">
        <f t="shared" si="105"/>
        <v>9.4999999999999998E-3</v>
      </c>
    </row>
    <row r="564" spans="2:72" ht="14.45">
      <c r="B564" s="110">
        <v>40994</v>
      </c>
      <c r="C564" s="106">
        <v>1416.5</v>
      </c>
      <c r="D564" s="106">
        <v>1397.1</v>
      </c>
      <c r="E564" s="106">
        <v>1416.6</v>
      </c>
      <c r="F564" s="106">
        <v>1397.1</v>
      </c>
      <c r="G564" s="28"/>
      <c r="H564" s="107">
        <v>1.3899999999999999E-2</v>
      </c>
      <c r="K564" s="110">
        <v>40997</v>
      </c>
      <c r="L564" s="106">
        <v>5178.8500000000004</v>
      </c>
      <c r="M564" s="106">
        <v>5145.95</v>
      </c>
      <c r="N564" s="106">
        <v>5194.3</v>
      </c>
      <c r="O564" s="106">
        <v>5135.95</v>
      </c>
      <c r="P564" s="28" t="s">
        <v>3169</v>
      </c>
      <c r="Q564" s="107">
        <v>-3.0999999999999999E-3</v>
      </c>
      <c r="T564" s="110">
        <v>40966</v>
      </c>
      <c r="U564" s="28">
        <v>49.17</v>
      </c>
      <c r="V564">
        <v>49.01</v>
      </c>
      <c r="W564">
        <v>49.31</v>
      </c>
      <c r="X564">
        <v>48.9</v>
      </c>
      <c r="Y564" s="19">
        <v>3.2000000000000002E-3</v>
      </c>
      <c r="AB564" s="110">
        <f t="shared" si="113"/>
        <v>40997</v>
      </c>
      <c r="AC564" s="108">
        <f t="shared" si="111"/>
        <v>5178.8500000000004</v>
      </c>
      <c r="AD564" s="28">
        <f t="shared" si="112"/>
        <v>51.344999999999999</v>
      </c>
      <c r="AE564" s="28">
        <f t="shared" si="106"/>
        <v>100.86376472879542</v>
      </c>
      <c r="AF564" s="31">
        <f t="shared" si="107"/>
        <v>-1.4031094291692359E-2</v>
      </c>
      <c r="AJ564" s="110">
        <f t="shared" si="110"/>
        <v>41003</v>
      </c>
      <c r="AK564" s="31">
        <f t="shared" si="108"/>
        <v>-1.0200000000000001E-2</v>
      </c>
      <c r="AL564" s="115">
        <f t="shared" si="109"/>
        <v>-1.6178314552738993E-2</v>
      </c>
      <c r="AM564" s="100"/>
      <c r="BR564" s="18">
        <f t="shared" si="103"/>
        <v>40994</v>
      </c>
      <c r="BS564" s="6">
        <f t="shared" si="104"/>
        <v>1.3899999999999999E-2</v>
      </c>
      <c r="BT564" s="6">
        <f t="shared" si="105"/>
        <v>-1.78E-2</v>
      </c>
    </row>
    <row r="565" spans="2:72" ht="14.45" hidden="1">
      <c r="B565" s="110">
        <v>40995</v>
      </c>
      <c r="C565" s="106">
        <v>1412.5</v>
      </c>
      <c r="D565" s="106">
        <v>1416.5</v>
      </c>
      <c r="E565" s="106">
        <v>1419.2</v>
      </c>
      <c r="F565" s="106">
        <v>1412</v>
      </c>
      <c r="G565" s="28"/>
      <c r="H565" s="107">
        <v>-2.8E-3</v>
      </c>
      <c r="K565" s="110">
        <v>40998</v>
      </c>
      <c r="L565" s="106">
        <v>5295.55</v>
      </c>
      <c r="M565" s="106">
        <v>5206.6000000000004</v>
      </c>
      <c r="N565" s="106">
        <v>5307.1</v>
      </c>
      <c r="O565" s="106">
        <v>5203.6499999999996</v>
      </c>
      <c r="P565" s="28" t="s">
        <v>3170</v>
      </c>
      <c r="Q565" s="107">
        <v>2.2499999999999999E-2</v>
      </c>
      <c r="T565" s="110">
        <v>40967</v>
      </c>
      <c r="U565" s="28">
        <v>48.97</v>
      </c>
      <c r="V565">
        <v>49.23</v>
      </c>
      <c r="W565">
        <v>49.238999999999997</v>
      </c>
      <c r="X565">
        <v>48.96</v>
      </c>
      <c r="Y565" s="19">
        <v>-4.1000000000000003E-3</v>
      </c>
      <c r="AB565" s="110">
        <f t="shared" si="113"/>
        <v>40998</v>
      </c>
      <c r="AC565" s="108">
        <f t="shared" si="111"/>
        <v>5295.55</v>
      </c>
      <c r="AD565" s="28">
        <f t="shared" si="112"/>
        <v>50.875</v>
      </c>
      <c r="AE565" s="28">
        <f t="shared" si="106"/>
        <v>104.0894348894349</v>
      </c>
      <c r="AF565" s="31">
        <f t="shared" si="107"/>
        <v>3.1980465624228183E-2</v>
      </c>
      <c r="AJ565" s="110" t="e">
        <f t="shared" si="110"/>
        <v>#N/A</v>
      </c>
      <c r="AK565" s="31">
        <f t="shared" si="108"/>
        <v>0</v>
      </c>
      <c r="AL565" s="115">
        <f t="shared" si="109"/>
        <v>0</v>
      </c>
      <c r="AM565" s="100"/>
      <c r="BR565" s="18">
        <f t="shared" si="103"/>
        <v>40995</v>
      </c>
      <c r="BS565" s="6">
        <f t="shared" si="104"/>
        <v>-2.8E-3</v>
      </c>
      <c r="BT565" s="6">
        <f t="shared" si="105"/>
        <v>1.14E-2</v>
      </c>
    </row>
    <row r="566" spans="2:72" ht="14.45">
      <c r="B566" s="110">
        <v>40996</v>
      </c>
      <c r="C566" s="106">
        <v>1405.5</v>
      </c>
      <c r="D566" s="106">
        <v>1412.5</v>
      </c>
      <c r="E566" s="106">
        <v>1413.7</v>
      </c>
      <c r="F566" s="106">
        <v>1397.2</v>
      </c>
      <c r="G566" s="28"/>
      <c r="H566" s="107">
        <v>-5.0000000000000001E-3</v>
      </c>
      <c r="K566" s="110">
        <v>41001</v>
      </c>
      <c r="L566" s="106">
        <v>5317.9</v>
      </c>
      <c r="M566" s="106">
        <v>5296.35</v>
      </c>
      <c r="N566" s="106">
        <v>5331.55</v>
      </c>
      <c r="O566" s="106">
        <v>5278.8</v>
      </c>
      <c r="P566" s="28" t="s">
        <v>3171</v>
      </c>
      <c r="Q566" s="107">
        <v>4.1999999999999997E-3</v>
      </c>
      <c r="T566" s="110">
        <v>40968</v>
      </c>
      <c r="U566" s="28">
        <v>49.11</v>
      </c>
      <c r="V566">
        <v>49.08</v>
      </c>
      <c r="W566">
        <v>49.11</v>
      </c>
      <c r="X566">
        <v>48.83</v>
      </c>
      <c r="Y566" s="19">
        <v>2.8999999999999998E-3</v>
      </c>
      <c r="AB566" s="110">
        <f t="shared" si="113"/>
        <v>41001</v>
      </c>
      <c r="AC566" s="108">
        <f t="shared" si="111"/>
        <v>5317.9</v>
      </c>
      <c r="AD566" s="28">
        <f t="shared" si="112"/>
        <v>50.8</v>
      </c>
      <c r="AE566" s="28">
        <f t="shared" si="106"/>
        <v>104.68307086614173</v>
      </c>
      <c r="AF566" s="31">
        <f t="shared" si="107"/>
        <v>5.7031338227304662E-3</v>
      </c>
      <c r="AJ566" s="110">
        <f t="shared" si="110"/>
        <v>41008</v>
      </c>
      <c r="AK566" s="31">
        <f t="shared" si="108"/>
        <v>-1.14E-2</v>
      </c>
      <c r="AL566" s="115">
        <f t="shared" si="109"/>
        <v>-1.9411492263824326E-2</v>
      </c>
      <c r="AM566" s="100"/>
      <c r="BR566" s="18">
        <f t="shared" si="103"/>
        <v>40996</v>
      </c>
      <c r="BS566" s="6">
        <f t="shared" si="104"/>
        <v>-5.0000000000000001E-3</v>
      </c>
      <c r="BT566" s="6">
        <f t="shared" si="105"/>
        <v>-9.1999999999999998E-3</v>
      </c>
    </row>
    <row r="567" spans="2:72" ht="14.45">
      <c r="B567" s="110">
        <v>40997</v>
      </c>
      <c r="C567" s="106">
        <v>1403.3</v>
      </c>
      <c r="D567" s="106">
        <v>1405.4</v>
      </c>
      <c r="E567" s="106">
        <v>1405.4</v>
      </c>
      <c r="F567" s="106">
        <v>1391.6</v>
      </c>
      <c r="G567" s="28"/>
      <c r="H567" s="107">
        <v>-1.6000000000000001E-3</v>
      </c>
      <c r="K567" s="110">
        <v>41002</v>
      </c>
      <c r="L567" s="106">
        <v>5358.5</v>
      </c>
      <c r="M567" s="106">
        <v>5353.2</v>
      </c>
      <c r="N567" s="106">
        <v>5378.75</v>
      </c>
      <c r="O567" s="106">
        <v>5344.45</v>
      </c>
      <c r="P567" s="28" t="s">
        <v>2693</v>
      </c>
      <c r="Q567" s="107">
        <v>7.6E-3</v>
      </c>
      <c r="T567" s="110">
        <v>40969</v>
      </c>
      <c r="U567" s="28">
        <v>49.23</v>
      </c>
      <c r="V567">
        <v>49.015000000000001</v>
      </c>
      <c r="W567">
        <v>49.265000000000001</v>
      </c>
      <c r="X567">
        <v>49.015000000000001</v>
      </c>
      <c r="Y567" s="19">
        <v>2.3999999999999998E-3</v>
      </c>
      <c r="AB567" s="110">
        <f t="shared" si="113"/>
        <v>41002</v>
      </c>
      <c r="AC567" s="108">
        <f t="shared" si="111"/>
        <v>5358.5</v>
      </c>
      <c r="AD567" s="28">
        <f t="shared" si="112"/>
        <v>50.56</v>
      </c>
      <c r="AE567" s="28">
        <f t="shared" si="106"/>
        <v>105.9829905063291</v>
      </c>
      <c r="AF567" s="31">
        <f t="shared" si="107"/>
        <v>1.2417668200138898E-2</v>
      </c>
      <c r="AJ567" s="110">
        <f t="shared" si="110"/>
        <v>41009</v>
      </c>
      <c r="AK567" s="31">
        <f t="shared" si="108"/>
        <v>-1.7100000000000001E-2</v>
      </c>
      <c r="AL567" s="115">
        <f t="shared" si="109"/>
        <v>-3.8850050786458645E-3</v>
      </c>
      <c r="AM567" s="100"/>
      <c r="BR567" s="18">
        <f t="shared" si="103"/>
        <v>40997</v>
      </c>
      <c r="BS567" s="6">
        <f t="shared" si="104"/>
        <v>-1.6000000000000001E-3</v>
      </c>
      <c r="BT567" s="6">
        <f t="shared" si="105"/>
        <v>-3.0999999999999999E-3</v>
      </c>
    </row>
    <row r="568" spans="2:72" ht="14.45">
      <c r="B568" s="110">
        <v>40998</v>
      </c>
      <c r="C568" s="106">
        <v>1408.5</v>
      </c>
      <c r="D568" s="106">
        <v>1403.3</v>
      </c>
      <c r="E568" s="106">
        <v>1410.9</v>
      </c>
      <c r="F568" s="106">
        <v>1401.4</v>
      </c>
      <c r="G568" s="28"/>
      <c r="H568" s="107">
        <v>3.7000000000000002E-3</v>
      </c>
      <c r="K568" s="110">
        <v>41003</v>
      </c>
      <c r="L568" s="106">
        <v>5322.9</v>
      </c>
      <c r="M568" s="106">
        <v>5328.65</v>
      </c>
      <c r="N568" s="106">
        <v>5338.4</v>
      </c>
      <c r="O568" s="106">
        <v>5305.3</v>
      </c>
      <c r="P568" s="28" t="s">
        <v>3172</v>
      </c>
      <c r="Q568" s="107">
        <v>-6.6E-3</v>
      </c>
      <c r="T568" s="110">
        <v>40970</v>
      </c>
      <c r="U568" s="28">
        <v>49.524999999999999</v>
      </c>
      <c r="V568">
        <v>49.185000000000002</v>
      </c>
      <c r="W568">
        <v>49.604999999999997</v>
      </c>
      <c r="X568">
        <v>49.164999999999999</v>
      </c>
      <c r="Y568" s="19">
        <v>6.0000000000000001E-3</v>
      </c>
      <c r="AB568" s="110">
        <f t="shared" si="113"/>
        <v>41003</v>
      </c>
      <c r="AC568" s="108">
        <f t="shared" si="111"/>
        <v>5322.9</v>
      </c>
      <c r="AD568" s="28">
        <f t="shared" si="112"/>
        <v>51.05</v>
      </c>
      <c r="AE568" s="28">
        <f t="shared" si="106"/>
        <v>104.26836434867776</v>
      </c>
      <c r="AF568" s="31">
        <f t="shared" si="107"/>
        <v>-1.6178314552738993E-2</v>
      </c>
      <c r="AJ568" s="110">
        <f t="shared" si="110"/>
        <v>41010</v>
      </c>
      <c r="AK568" s="31">
        <f t="shared" si="108"/>
        <v>7.4000000000000003E-3</v>
      </c>
      <c r="AL568" s="115">
        <f t="shared" si="109"/>
        <v>-2.806998034853958E-3</v>
      </c>
      <c r="AM568" s="100"/>
      <c r="BR568" s="18">
        <f t="shared" si="103"/>
        <v>40998</v>
      </c>
      <c r="BS568" s="6">
        <f t="shared" si="104"/>
        <v>3.7000000000000002E-3</v>
      </c>
      <c r="BT568" s="6">
        <f t="shared" si="105"/>
        <v>2.2499999999999999E-2</v>
      </c>
    </row>
    <row r="569" spans="2:72" ht="14.45">
      <c r="B569" s="110">
        <v>41001</v>
      </c>
      <c r="C569" s="106">
        <v>1419</v>
      </c>
      <c r="D569" s="106">
        <v>1408.5</v>
      </c>
      <c r="E569" s="106">
        <v>1422.4</v>
      </c>
      <c r="F569" s="106">
        <v>1404.5</v>
      </c>
      <c r="G569" s="28"/>
      <c r="H569" s="107">
        <v>7.4999999999999997E-3</v>
      </c>
      <c r="K569" s="110">
        <v>41008</v>
      </c>
      <c r="L569" s="106">
        <v>5234.3999999999996</v>
      </c>
      <c r="M569" s="106">
        <v>5282.5</v>
      </c>
      <c r="N569" s="106">
        <v>5287.9</v>
      </c>
      <c r="O569" s="106">
        <v>5228</v>
      </c>
      <c r="P569" s="28" t="s">
        <v>3173</v>
      </c>
      <c r="Q569" s="107">
        <v>-1.66E-2</v>
      </c>
      <c r="T569" s="110">
        <v>40973</v>
      </c>
      <c r="U569" s="28">
        <v>49.83</v>
      </c>
      <c r="V569">
        <v>49.521999999999998</v>
      </c>
      <c r="W569">
        <v>49.96</v>
      </c>
      <c r="X569">
        <v>49.48</v>
      </c>
      <c r="Y569" s="19">
        <v>6.1999999999999998E-3</v>
      </c>
      <c r="AB569" s="110">
        <f t="shared" si="113"/>
        <v>41008</v>
      </c>
      <c r="AC569" s="108">
        <f t="shared" si="111"/>
        <v>5234.3999999999996</v>
      </c>
      <c r="AD569" s="28">
        <f t="shared" si="112"/>
        <v>51.195</v>
      </c>
      <c r="AE569" s="28">
        <f t="shared" si="106"/>
        <v>102.24435980076179</v>
      </c>
      <c r="AF569" s="31">
        <f t="shared" si="107"/>
        <v>-1.9411492263824326E-2</v>
      </c>
      <c r="AJ569" s="110">
        <f t="shared" si="110"/>
        <v>41011</v>
      </c>
      <c r="AK569" s="31">
        <f t="shared" si="108"/>
        <v>1.38E-2</v>
      </c>
      <c r="AL569" s="115">
        <f t="shared" si="109"/>
        <v>1.4098052624972546E-2</v>
      </c>
      <c r="AM569" s="100"/>
      <c r="BR569" s="18">
        <f t="shared" si="103"/>
        <v>41001</v>
      </c>
      <c r="BS569" s="6">
        <f t="shared" si="104"/>
        <v>7.4999999999999997E-3</v>
      </c>
      <c r="BT569" s="6">
        <f t="shared" si="105"/>
        <v>4.1999999999999997E-3</v>
      </c>
    </row>
    <row r="570" spans="2:72" ht="14.45">
      <c r="B570" s="110">
        <v>41002</v>
      </c>
      <c r="C570" s="106">
        <v>1413.4</v>
      </c>
      <c r="D570" s="106">
        <v>1419</v>
      </c>
      <c r="E570" s="106">
        <v>1419</v>
      </c>
      <c r="F570" s="106">
        <v>1404.6</v>
      </c>
      <c r="G570" s="28"/>
      <c r="H570" s="107">
        <v>-3.8999999999999998E-3</v>
      </c>
      <c r="K570" s="110">
        <v>41009</v>
      </c>
      <c r="L570" s="106">
        <v>5243.6</v>
      </c>
      <c r="M570" s="106">
        <v>5254.1</v>
      </c>
      <c r="N570" s="106">
        <v>5255.8</v>
      </c>
      <c r="O570" s="106">
        <v>5211.8500000000004</v>
      </c>
      <c r="P570" s="28" t="s">
        <v>3174</v>
      </c>
      <c r="Q570" s="107">
        <v>1.8E-3</v>
      </c>
      <c r="T570" s="110">
        <v>40974</v>
      </c>
      <c r="U570" s="28">
        <v>50.365000000000002</v>
      </c>
      <c r="V570">
        <v>49.84</v>
      </c>
      <c r="W570">
        <v>50.39</v>
      </c>
      <c r="X570">
        <v>49.664999999999999</v>
      </c>
      <c r="Y570" s="19">
        <v>1.0699999999999999E-2</v>
      </c>
      <c r="AB570" s="110">
        <f t="shared" si="113"/>
        <v>41009</v>
      </c>
      <c r="AC570" s="108">
        <f t="shared" si="111"/>
        <v>5243.6</v>
      </c>
      <c r="AD570" s="28">
        <f t="shared" si="112"/>
        <v>51.484999999999999</v>
      </c>
      <c r="AE570" s="28">
        <f t="shared" si="106"/>
        <v>101.84713994367293</v>
      </c>
      <c r="AF570" s="31">
        <f t="shared" si="107"/>
        <v>-3.8850050786458645E-3</v>
      </c>
      <c r="AJ570" s="110">
        <f t="shared" si="110"/>
        <v>41012</v>
      </c>
      <c r="AK570" s="31">
        <f t="shared" si="108"/>
        <v>-1.2500000000000001E-2</v>
      </c>
      <c r="AL570" s="115">
        <f t="shared" si="109"/>
        <v>-1.9181992953188787E-2</v>
      </c>
      <c r="AM570" s="100"/>
      <c r="BR570" s="18">
        <f t="shared" si="103"/>
        <v>41002</v>
      </c>
      <c r="BS570" s="6">
        <f t="shared" si="104"/>
        <v>-3.8999999999999998E-3</v>
      </c>
      <c r="BT570" s="6">
        <f t="shared" si="105"/>
        <v>7.6E-3</v>
      </c>
    </row>
    <row r="571" spans="2:72" ht="14.45">
      <c r="B571" s="110">
        <v>41003</v>
      </c>
      <c r="C571" s="106">
        <v>1399</v>
      </c>
      <c r="D571" s="106">
        <v>1413.1</v>
      </c>
      <c r="E571" s="106">
        <v>1413.1</v>
      </c>
      <c r="F571" s="106">
        <v>1394.1</v>
      </c>
      <c r="G571" s="28"/>
      <c r="H571" s="107">
        <v>-1.0200000000000001E-2</v>
      </c>
      <c r="K571" s="110">
        <v>41010</v>
      </c>
      <c r="L571" s="106">
        <v>5226.8500000000004</v>
      </c>
      <c r="M571" s="106">
        <v>5209.45</v>
      </c>
      <c r="N571" s="106">
        <v>5263.65</v>
      </c>
      <c r="O571" s="106">
        <v>5190.8</v>
      </c>
      <c r="P571" s="28" t="s">
        <v>3175</v>
      </c>
      <c r="Q571" s="107">
        <v>-3.2000000000000002E-3</v>
      </c>
      <c r="T571" s="110">
        <v>40975</v>
      </c>
      <c r="U571" s="28">
        <v>50.28</v>
      </c>
      <c r="V571">
        <v>50.37</v>
      </c>
      <c r="W571">
        <v>50.762</v>
      </c>
      <c r="X571">
        <v>50.24</v>
      </c>
      <c r="Y571" s="19">
        <v>-1.6999999999999999E-3</v>
      </c>
      <c r="AB571" s="110">
        <f t="shared" si="113"/>
        <v>41010</v>
      </c>
      <c r="AC571" s="108">
        <f t="shared" si="111"/>
        <v>5226.8500000000004</v>
      </c>
      <c r="AD571" s="28">
        <f t="shared" si="112"/>
        <v>51.465000000000003</v>
      </c>
      <c r="AE571" s="28">
        <f t="shared" si="106"/>
        <v>101.56125522199554</v>
      </c>
      <c r="AF571" s="31">
        <f t="shared" si="107"/>
        <v>-2.806998034853958E-3</v>
      </c>
      <c r="AJ571" s="110">
        <f t="shared" si="110"/>
        <v>41015</v>
      </c>
      <c r="AK571" s="31">
        <f t="shared" si="108"/>
        <v>-5.0000000000000001E-4</v>
      </c>
      <c r="AL571" s="115">
        <f t="shared" si="109"/>
        <v>2.3367524887523139E-3</v>
      </c>
      <c r="AM571" s="100"/>
      <c r="BR571" s="18">
        <f t="shared" si="103"/>
        <v>41003</v>
      </c>
      <c r="BS571" s="6">
        <f t="shared" si="104"/>
        <v>-1.0200000000000001E-2</v>
      </c>
      <c r="BT571" s="6">
        <f t="shared" si="105"/>
        <v>-6.6E-3</v>
      </c>
    </row>
    <row r="572" spans="2:72" ht="14.45">
      <c r="B572" s="110">
        <v>41004</v>
      </c>
      <c r="C572" s="106">
        <v>1398.1</v>
      </c>
      <c r="D572" s="106">
        <v>1398.8</v>
      </c>
      <c r="E572" s="106">
        <v>1401.6</v>
      </c>
      <c r="F572" s="106">
        <v>1392.9</v>
      </c>
      <c r="G572" s="28"/>
      <c r="H572" s="107">
        <v>-5.9999999999999995E-4</v>
      </c>
      <c r="K572" s="110">
        <v>41011</v>
      </c>
      <c r="L572" s="106">
        <v>5276.85</v>
      </c>
      <c r="M572" s="106">
        <v>5246.75</v>
      </c>
      <c r="N572" s="106">
        <v>5290.6</v>
      </c>
      <c r="O572" s="106">
        <v>5246.75</v>
      </c>
      <c r="P572" s="28" t="s">
        <v>3176</v>
      </c>
      <c r="Q572" s="107">
        <v>9.5999999999999992E-3</v>
      </c>
      <c r="T572" s="110">
        <v>40976</v>
      </c>
      <c r="U572" s="28">
        <v>50.08</v>
      </c>
      <c r="V572">
        <v>50.29</v>
      </c>
      <c r="W572">
        <v>50.305</v>
      </c>
      <c r="X572">
        <v>50.08</v>
      </c>
      <c r="Y572" s="19">
        <v>-4.0000000000000001E-3</v>
      </c>
      <c r="AB572" s="110">
        <f t="shared" si="113"/>
        <v>41011</v>
      </c>
      <c r="AC572" s="108">
        <f t="shared" si="111"/>
        <v>5276.85</v>
      </c>
      <c r="AD572" s="28">
        <f t="shared" si="112"/>
        <v>51.234999999999999</v>
      </c>
      <c r="AE572" s="28">
        <f t="shared" si="106"/>
        <v>102.9930711427735</v>
      </c>
      <c r="AF572" s="31">
        <f t="shared" si="107"/>
        <v>1.4098052624972546E-2</v>
      </c>
      <c r="AJ572" s="110">
        <f t="shared" si="110"/>
        <v>41016</v>
      </c>
      <c r="AK572" s="31">
        <f t="shared" si="108"/>
        <v>1.55E-2</v>
      </c>
      <c r="AL572" s="115">
        <f t="shared" si="109"/>
        <v>1.6482901902036051E-2</v>
      </c>
      <c r="AM572" s="100"/>
      <c r="BR572" s="18" t="e">
        <f t="shared" si="103"/>
        <v>#N/A</v>
      </c>
      <c r="BS572" s="6">
        <f t="shared" si="104"/>
        <v>0</v>
      </c>
      <c r="BT572" s="6">
        <f t="shared" si="105"/>
        <v>0</v>
      </c>
    </row>
    <row r="573" spans="2:72" ht="14.45">
      <c r="B573" s="110">
        <v>41008</v>
      </c>
      <c r="C573" s="106">
        <v>1382.2</v>
      </c>
      <c r="D573" s="106">
        <v>1397.5</v>
      </c>
      <c r="E573" s="106">
        <v>1397.5</v>
      </c>
      <c r="F573" s="106">
        <v>1378.2</v>
      </c>
      <c r="G573" s="28"/>
      <c r="H573" s="107">
        <v>-1.14E-2</v>
      </c>
      <c r="K573" s="110">
        <v>41012</v>
      </c>
      <c r="L573" s="106">
        <v>5207.45</v>
      </c>
      <c r="M573" s="106">
        <v>5255.7</v>
      </c>
      <c r="N573" s="106">
        <v>5306.75</v>
      </c>
      <c r="O573" s="106">
        <v>5185.3999999999996</v>
      </c>
      <c r="P573" s="28" t="s">
        <v>3177</v>
      </c>
      <c r="Q573" s="107">
        <v>-1.32E-2</v>
      </c>
      <c r="T573" s="110">
        <v>40977</v>
      </c>
      <c r="U573" s="28">
        <v>49.76</v>
      </c>
      <c r="V573">
        <v>50.05</v>
      </c>
      <c r="W573">
        <v>50.085000000000001</v>
      </c>
      <c r="X573">
        <v>49.76</v>
      </c>
      <c r="Y573" s="19">
        <v>-6.4000000000000003E-3</v>
      </c>
      <c r="AB573" s="110">
        <f t="shared" si="113"/>
        <v>41012</v>
      </c>
      <c r="AC573" s="108">
        <f t="shared" si="111"/>
        <v>5207.45</v>
      </c>
      <c r="AD573" s="28">
        <f t="shared" si="112"/>
        <v>51.55</v>
      </c>
      <c r="AE573" s="28">
        <f t="shared" si="106"/>
        <v>101.01745877788555</v>
      </c>
      <c r="AF573" s="31">
        <f t="shared" si="107"/>
        <v>-1.9181992953188787E-2</v>
      </c>
      <c r="AJ573" s="110">
        <f t="shared" si="110"/>
        <v>41017</v>
      </c>
      <c r="AK573" s="31">
        <f t="shared" si="108"/>
        <v>-4.1000000000000003E-3</v>
      </c>
      <c r="AL573" s="115">
        <f t="shared" si="109"/>
        <v>-4.5413621673078275E-3</v>
      </c>
      <c r="AM573" s="100"/>
      <c r="BR573" s="18">
        <f t="shared" si="103"/>
        <v>41008</v>
      </c>
      <c r="BS573" s="6">
        <f t="shared" si="104"/>
        <v>-1.14E-2</v>
      </c>
      <c r="BT573" s="6">
        <f t="shared" si="105"/>
        <v>-1.66E-2</v>
      </c>
    </row>
    <row r="574" spans="2:72" ht="14.45">
      <c r="B574" s="110">
        <v>41009</v>
      </c>
      <c r="C574" s="106">
        <v>1358.6</v>
      </c>
      <c r="D574" s="106">
        <v>1382.2</v>
      </c>
      <c r="E574" s="106">
        <v>1383</v>
      </c>
      <c r="F574" s="106">
        <v>1357.4</v>
      </c>
      <c r="G574" s="28"/>
      <c r="H574" s="107">
        <v>-1.7100000000000001E-2</v>
      </c>
      <c r="K574" s="110">
        <v>41015</v>
      </c>
      <c r="L574" s="106">
        <v>5226.2</v>
      </c>
      <c r="M574" s="106">
        <v>5190.6000000000004</v>
      </c>
      <c r="N574" s="106">
        <v>5233.5</v>
      </c>
      <c r="O574" s="106">
        <v>5183.5</v>
      </c>
      <c r="P574" s="28" t="s">
        <v>3178</v>
      </c>
      <c r="Q574" s="107">
        <v>3.5999999999999999E-3</v>
      </c>
      <c r="T574" s="110">
        <v>40980</v>
      </c>
      <c r="U574" s="28">
        <v>49.975000000000001</v>
      </c>
      <c r="V574">
        <v>49.73</v>
      </c>
      <c r="W574">
        <v>50.045000000000002</v>
      </c>
      <c r="X574">
        <v>49.73</v>
      </c>
      <c r="Y574" s="19">
        <v>4.3E-3</v>
      </c>
      <c r="AB574" s="110">
        <f t="shared" si="113"/>
        <v>41015</v>
      </c>
      <c r="AC574" s="108">
        <f t="shared" si="111"/>
        <v>5226.2</v>
      </c>
      <c r="AD574" s="28">
        <f t="shared" si="112"/>
        <v>51.615000000000002</v>
      </c>
      <c r="AE574" s="28">
        <f t="shared" si="106"/>
        <v>101.25351157609221</v>
      </c>
      <c r="AF574" s="31">
        <f t="shared" si="107"/>
        <v>2.3367524887523139E-3</v>
      </c>
      <c r="AJ574" s="110">
        <f t="shared" si="110"/>
        <v>41018</v>
      </c>
      <c r="AK574" s="31">
        <f t="shared" si="108"/>
        <v>-5.8999999999999999E-3</v>
      </c>
      <c r="AL574" s="115">
        <f t="shared" si="109"/>
        <v>-7.44240637129856E-4</v>
      </c>
      <c r="AM574" s="100"/>
      <c r="BR574" s="18">
        <f t="shared" si="103"/>
        <v>41009</v>
      </c>
      <c r="BS574" s="6">
        <f t="shared" si="104"/>
        <v>-1.7100000000000001E-2</v>
      </c>
      <c r="BT574" s="6">
        <f t="shared" si="105"/>
        <v>1.8E-3</v>
      </c>
    </row>
    <row r="575" spans="2:72" ht="14.45">
      <c r="B575" s="110">
        <v>41010</v>
      </c>
      <c r="C575" s="106">
        <v>1368.7</v>
      </c>
      <c r="D575" s="106">
        <v>1359</v>
      </c>
      <c r="E575" s="106">
        <v>1374.7</v>
      </c>
      <c r="F575" s="106">
        <v>1359</v>
      </c>
      <c r="G575" s="28"/>
      <c r="H575" s="107">
        <v>7.4000000000000003E-3</v>
      </c>
      <c r="K575" s="110">
        <v>41016</v>
      </c>
      <c r="L575" s="106">
        <v>5289.7</v>
      </c>
      <c r="M575" s="106">
        <v>5266.6</v>
      </c>
      <c r="N575" s="106">
        <v>5298.2</v>
      </c>
      <c r="O575" s="106">
        <v>5208.3500000000004</v>
      </c>
      <c r="P575" s="28" t="s">
        <v>3179</v>
      </c>
      <c r="Q575" s="107">
        <v>1.2200000000000001E-2</v>
      </c>
      <c r="T575" s="110">
        <v>40981</v>
      </c>
      <c r="U575" s="28">
        <v>49.854999999999997</v>
      </c>
      <c r="V575">
        <v>49.984999999999999</v>
      </c>
      <c r="W575">
        <v>50.03</v>
      </c>
      <c r="X575">
        <v>49.805</v>
      </c>
      <c r="Y575" s="19">
        <v>-2.3999999999999998E-3</v>
      </c>
      <c r="AB575" s="110">
        <f t="shared" si="113"/>
        <v>41016</v>
      </c>
      <c r="AC575" s="108">
        <f t="shared" si="111"/>
        <v>5289.7</v>
      </c>
      <c r="AD575" s="28">
        <f t="shared" si="112"/>
        <v>51.395000000000003</v>
      </c>
      <c r="AE575" s="28">
        <f t="shared" si="106"/>
        <v>102.92246327463761</v>
      </c>
      <c r="AF575" s="31">
        <f t="shared" si="107"/>
        <v>1.6482901902036051E-2</v>
      </c>
      <c r="AJ575" s="110">
        <f t="shared" si="110"/>
        <v>41019</v>
      </c>
      <c r="AK575" s="31">
        <f t="shared" si="108"/>
        <v>1.1999999999999999E-3</v>
      </c>
      <c r="AL575" s="115">
        <f t="shared" si="109"/>
        <v>-7.6014541743075759E-3</v>
      </c>
      <c r="AM575" s="100"/>
      <c r="BR575" s="18">
        <f t="shared" si="103"/>
        <v>41010</v>
      </c>
      <c r="BS575" s="6">
        <f t="shared" si="104"/>
        <v>7.4000000000000003E-3</v>
      </c>
      <c r="BT575" s="6">
        <f t="shared" si="105"/>
        <v>-3.2000000000000002E-3</v>
      </c>
    </row>
    <row r="576" spans="2:72" ht="14.45">
      <c r="B576" s="110">
        <v>41011</v>
      </c>
      <c r="C576" s="106">
        <v>1387.6</v>
      </c>
      <c r="D576" s="106">
        <v>1368.8</v>
      </c>
      <c r="E576" s="106">
        <v>1388.1</v>
      </c>
      <c r="F576" s="106">
        <v>1368.8</v>
      </c>
      <c r="G576" s="28"/>
      <c r="H576" s="107">
        <v>1.38E-2</v>
      </c>
      <c r="K576" s="110">
        <v>41017</v>
      </c>
      <c r="L576" s="106">
        <v>5300</v>
      </c>
      <c r="M576" s="106">
        <v>5320.7</v>
      </c>
      <c r="N576" s="106">
        <v>5342</v>
      </c>
      <c r="O576" s="106">
        <v>5293.45</v>
      </c>
      <c r="P576" s="28" t="s">
        <v>3180</v>
      </c>
      <c r="Q576" s="107">
        <v>1.9E-3</v>
      </c>
      <c r="T576" s="110">
        <v>40982</v>
      </c>
      <c r="U576" s="28">
        <v>49.93</v>
      </c>
      <c r="V576">
        <v>49.93</v>
      </c>
      <c r="W576">
        <v>50.03</v>
      </c>
      <c r="X576">
        <v>49.8</v>
      </c>
      <c r="Y576" s="19">
        <v>1.5E-3</v>
      </c>
      <c r="AB576" s="110">
        <f t="shared" si="113"/>
        <v>41017</v>
      </c>
      <c r="AC576" s="108">
        <f t="shared" si="111"/>
        <v>5300</v>
      </c>
      <c r="AD576" s="28">
        <f t="shared" si="112"/>
        <v>51.73</v>
      </c>
      <c r="AE576" s="28">
        <f t="shared" si="106"/>
        <v>102.45505509375604</v>
      </c>
      <c r="AF576" s="31">
        <f t="shared" si="107"/>
        <v>-4.5413621673078275E-3</v>
      </c>
      <c r="AJ576" s="110">
        <f t="shared" si="110"/>
        <v>41022</v>
      </c>
      <c r="AK576" s="31">
        <f t="shared" si="108"/>
        <v>-8.3999999999999995E-3</v>
      </c>
      <c r="AL576" s="115">
        <f t="shared" si="109"/>
        <v>-2.2874532114868784E-2</v>
      </c>
      <c r="AM576" s="100"/>
      <c r="BR576" s="18">
        <f t="shared" si="103"/>
        <v>41011</v>
      </c>
      <c r="BS576" s="6">
        <f t="shared" si="104"/>
        <v>1.38E-2</v>
      </c>
      <c r="BT576" s="6">
        <f t="shared" si="105"/>
        <v>9.5999999999999992E-3</v>
      </c>
    </row>
    <row r="577" spans="2:72" ht="14.45">
      <c r="B577" s="110">
        <v>41012</v>
      </c>
      <c r="C577" s="106">
        <v>1370.3</v>
      </c>
      <c r="D577" s="106">
        <v>1387.6</v>
      </c>
      <c r="E577" s="106">
        <v>1387.6</v>
      </c>
      <c r="F577" s="106">
        <v>1369.8</v>
      </c>
      <c r="G577" s="28"/>
      <c r="H577" s="107">
        <v>-1.2500000000000001E-2</v>
      </c>
      <c r="K577" s="110">
        <v>41018</v>
      </c>
      <c r="L577" s="106">
        <v>5332.4</v>
      </c>
      <c r="M577" s="106">
        <v>5320.6</v>
      </c>
      <c r="N577" s="106">
        <v>5342.45</v>
      </c>
      <c r="O577" s="106">
        <v>5291.3</v>
      </c>
      <c r="P577" s="28" t="s">
        <v>3181</v>
      </c>
      <c r="Q577" s="107">
        <v>6.1000000000000004E-3</v>
      </c>
      <c r="T577" s="110">
        <v>40983</v>
      </c>
      <c r="U577" s="28">
        <v>50.295000000000002</v>
      </c>
      <c r="V577">
        <v>49.924999999999997</v>
      </c>
      <c r="W577">
        <v>50.505000000000003</v>
      </c>
      <c r="X577">
        <v>49.924999999999997</v>
      </c>
      <c r="Y577" s="19">
        <v>7.3000000000000001E-3</v>
      </c>
      <c r="AB577" s="110">
        <f t="shared" si="113"/>
        <v>41018</v>
      </c>
      <c r="AC577" s="108">
        <f t="shared" si="111"/>
        <v>5332.4</v>
      </c>
      <c r="AD577" s="28">
        <f t="shared" si="112"/>
        <v>52.085000000000001</v>
      </c>
      <c r="AE577" s="28">
        <f t="shared" si="106"/>
        <v>102.37880387827589</v>
      </c>
      <c r="AF577" s="31">
        <f t="shared" si="107"/>
        <v>-7.44240637129856E-4</v>
      </c>
      <c r="AJ577" s="110">
        <f t="shared" si="110"/>
        <v>41023</v>
      </c>
      <c r="AK577" s="31">
        <f t="shared" si="108"/>
        <v>3.7000000000000002E-3</v>
      </c>
      <c r="AL577" s="115">
        <f t="shared" si="109"/>
        <v>3.2528846463830696E-4</v>
      </c>
      <c r="AM577" s="100"/>
      <c r="BR577" s="18">
        <f t="shared" si="103"/>
        <v>41012</v>
      </c>
      <c r="BS577" s="6">
        <f t="shared" si="104"/>
        <v>-1.2500000000000001E-2</v>
      </c>
      <c r="BT577" s="6">
        <f t="shared" si="105"/>
        <v>-1.32E-2</v>
      </c>
    </row>
    <row r="578" spans="2:72" ht="14.45">
      <c r="B578" s="110">
        <v>41015</v>
      </c>
      <c r="C578" s="106">
        <v>1369.6</v>
      </c>
      <c r="D578" s="106">
        <v>1370.3</v>
      </c>
      <c r="E578" s="106">
        <v>1379.7</v>
      </c>
      <c r="F578" s="106">
        <v>1365.4</v>
      </c>
      <c r="G578" s="28"/>
      <c r="H578" s="107">
        <v>-5.0000000000000001E-4</v>
      </c>
      <c r="K578" s="110">
        <v>41019</v>
      </c>
      <c r="L578" s="106">
        <v>5290.85</v>
      </c>
      <c r="M578" s="106">
        <v>5313.95</v>
      </c>
      <c r="N578" s="106">
        <v>5336.15</v>
      </c>
      <c r="O578" s="106">
        <v>5245.45</v>
      </c>
      <c r="P578" s="28" t="s">
        <v>3182</v>
      </c>
      <c r="Q578" s="107">
        <v>-7.7999999999999996E-3</v>
      </c>
      <c r="T578" s="110">
        <v>40984</v>
      </c>
      <c r="U578" s="28">
        <v>50.14</v>
      </c>
      <c r="V578">
        <v>50.39</v>
      </c>
      <c r="W578">
        <v>50.445</v>
      </c>
      <c r="X578">
        <v>50.12</v>
      </c>
      <c r="Y578" s="19">
        <v>-3.0999999999999999E-3</v>
      </c>
      <c r="AB578" s="110">
        <f t="shared" si="113"/>
        <v>41019</v>
      </c>
      <c r="AC578" s="108">
        <f t="shared" si="111"/>
        <v>5290.85</v>
      </c>
      <c r="AD578" s="28">
        <f t="shared" si="112"/>
        <v>52.075000000000003</v>
      </c>
      <c r="AE578" s="28">
        <f t="shared" si="106"/>
        <v>101.60057609217475</v>
      </c>
      <c r="AF578" s="31">
        <f t="shared" si="107"/>
        <v>-7.6014541743075759E-3</v>
      </c>
      <c r="AJ578" s="110">
        <f t="shared" si="110"/>
        <v>41024</v>
      </c>
      <c r="AK578" s="31">
        <f t="shared" si="108"/>
        <v>1.3599999999999999E-2</v>
      </c>
      <c r="AL578" s="115">
        <f t="shared" si="109"/>
        <v>-1.48565104986631E-3</v>
      </c>
      <c r="AM578" s="100"/>
      <c r="BR578" s="18">
        <f t="shared" si="103"/>
        <v>41015</v>
      </c>
      <c r="BS578" s="6">
        <f t="shared" si="104"/>
        <v>-5.0000000000000001E-4</v>
      </c>
      <c r="BT578" s="6">
        <f t="shared" si="105"/>
        <v>3.5999999999999999E-3</v>
      </c>
    </row>
    <row r="579" spans="2:72" ht="14.45">
      <c r="B579" s="110">
        <v>41016</v>
      </c>
      <c r="C579" s="106">
        <v>1390.8</v>
      </c>
      <c r="D579" s="106">
        <v>1369.6</v>
      </c>
      <c r="E579" s="106">
        <v>1392.8</v>
      </c>
      <c r="F579" s="106">
        <v>1369.6</v>
      </c>
      <c r="G579" s="28"/>
      <c r="H579" s="107">
        <v>1.55E-2</v>
      </c>
      <c r="K579" s="110">
        <v>41022</v>
      </c>
      <c r="L579" s="106">
        <v>5200.6000000000004</v>
      </c>
      <c r="M579" s="106">
        <v>5277.4</v>
      </c>
      <c r="N579" s="106">
        <v>5310.55</v>
      </c>
      <c r="O579" s="106">
        <v>5187.1499999999996</v>
      </c>
      <c r="P579" s="28" t="s">
        <v>3183</v>
      </c>
      <c r="Q579" s="107">
        <v>-1.7100000000000001E-2</v>
      </c>
      <c r="T579" s="110">
        <v>40987</v>
      </c>
      <c r="U579" s="28">
        <v>50.174999999999997</v>
      </c>
      <c r="V579">
        <v>50.185000000000002</v>
      </c>
      <c r="W579">
        <v>50.274999999999999</v>
      </c>
      <c r="X579">
        <v>50.082000000000001</v>
      </c>
      <c r="Y579" s="19">
        <v>6.9999999999999999E-4</v>
      </c>
      <c r="AB579" s="110">
        <f t="shared" ref="AB579:AB610" si="114">VLOOKUP(K579,T:Y,1,FALSE)</f>
        <v>41022</v>
      </c>
      <c r="AC579" s="108">
        <f t="shared" si="111"/>
        <v>5200.6000000000004</v>
      </c>
      <c r="AD579" s="28">
        <f t="shared" si="112"/>
        <v>52.384999999999998</v>
      </c>
      <c r="AE579" s="28">
        <f t="shared" si="106"/>
        <v>99.276510451465128</v>
      </c>
      <c r="AF579" s="31">
        <f t="shared" si="107"/>
        <v>-2.2874532114868784E-2</v>
      </c>
      <c r="AJ579" s="110">
        <f t="shared" si="110"/>
        <v>41025</v>
      </c>
      <c r="AK579" s="31">
        <f t="shared" si="108"/>
        <v>6.7000000000000002E-3</v>
      </c>
      <c r="AL579" s="115">
        <f t="shared" si="109"/>
        <v>-1.5474065461883457E-3</v>
      </c>
      <c r="AM579" s="100"/>
      <c r="BR579" s="18">
        <f t="shared" ref="BR579:BR642" si="115">VLOOKUP(B579,K:Q,1,FALSE)</f>
        <v>41016</v>
      </c>
      <c r="BS579" s="6">
        <f t="shared" ref="BS579:BS642" si="116">IFERROR(VLOOKUP(BR579,B:H,7,FALSE),0)</f>
        <v>1.55E-2</v>
      </c>
      <c r="BT579" s="6">
        <f t="shared" ref="BT579:BT642" si="117">IFERROR(VLOOKUP(BR579,K:Q,7,FALSE),0)</f>
        <v>1.2200000000000001E-2</v>
      </c>
    </row>
    <row r="580" spans="2:72" ht="14.45">
      <c r="B580" s="110">
        <v>41017</v>
      </c>
      <c r="C580" s="106">
        <v>1385.1</v>
      </c>
      <c r="D580" s="106">
        <v>1390.8</v>
      </c>
      <c r="E580" s="106">
        <v>1390.8</v>
      </c>
      <c r="F580" s="106">
        <v>1383.3</v>
      </c>
      <c r="G580" s="28"/>
      <c r="H580" s="107">
        <v>-4.1000000000000003E-3</v>
      </c>
      <c r="K580" s="110">
        <v>41023</v>
      </c>
      <c r="L580" s="106">
        <v>5222.6499999999996</v>
      </c>
      <c r="M580" s="106">
        <v>5215.8999999999996</v>
      </c>
      <c r="N580" s="106">
        <v>5232.3500000000004</v>
      </c>
      <c r="O580" s="106">
        <v>5180.3500000000004</v>
      </c>
      <c r="P580" s="28" t="s">
        <v>3184</v>
      </c>
      <c r="Q580" s="107">
        <v>4.1999999999999997E-3</v>
      </c>
      <c r="T580" s="110">
        <v>40988</v>
      </c>
      <c r="U580" s="28">
        <v>50.534999999999997</v>
      </c>
      <c r="V580">
        <v>50.244999999999997</v>
      </c>
      <c r="W580">
        <v>50.534999999999997</v>
      </c>
      <c r="X580">
        <v>50.164999999999999</v>
      </c>
      <c r="Y580" s="19">
        <v>7.1999999999999998E-3</v>
      </c>
      <c r="AB580" s="110">
        <f t="shared" si="114"/>
        <v>41023</v>
      </c>
      <c r="AC580" s="108">
        <f t="shared" si="111"/>
        <v>5222.6499999999996</v>
      </c>
      <c r="AD580" s="28">
        <f t="shared" si="112"/>
        <v>52.59</v>
      </c>
      <c r="AE580" s="28">
        <f t="shared" ref="AE580:AE643" si="118">AC580/AD580</f>
        <v>99.308803955124532</v>
      </c>
      <c r="AF580" s="31">
        <f t="shared" si="107"/>
        <v>3.2528846463830696E-4</v>
      </c>
      <c r="AJ580" s="110">
        <f t="shared" si="110"/>
        <v>41026</v>
      </c>
      <c r="AK580" s="31">
        <f t="shared" si="108"/>
        <v>2.3999999999999998E-3</v>
      </c>
      <c r="AL580" s="115">
        <f t="shared" si="109"/>
        <v>-2.2616740093438503E-3</v>
      </c>
      <c r="AM580" s="100"/>
      <c r="BR580" s="18">
        <f t="shared" si="115"/>
        <v>41017</v>
      </c>
      <c r="BS580" s="6">
        <f t="shared" si="116"/>
        <v>-4.1000000000000003E-3</v>
      </c>
      <c r="BT580" s="6">
        <f t="shared" si="117"/>
        <v>1.9E-3</v>
      </c>
    </row>
    <row r="581" spans="2:72" ht="14.45">
      <c r="B581" s="110">
        <v>41018</v>
      </c>
      <c r="C581" s="106">
        <v>1376.9</v>
      </c>
      <c r="D581" s="106">
        <v>1385.1</v>
      </c>
      <c r="E581" s="106">
        <v>1390.5</v>
      </c>
      <c r="F581" s="106">
        <v>1370.3</v>
      </c>
      <c r="G581" s="28"/>
      <c r="H581" s="107">
        <v>-5.8999999999999999E-3</v>
      </c>
      <c r="K581" s="110">
        <v>41024</v>
      </c>
      <c r="L581" s="106">
        <v>5202</v>
      </c>
      <c r="M581" s="106">
        <v>5222.2</v>
      </c>
      <c r="N581" s="106">
        <v>5236.1000000000004</v>
      </c>
      <c r="O581" s="106">
        <v>5160.6499999999996</v>
      </c>
      <c r="P581" s="28" t="s">
        <v>3185</v>
      </c>
      <c r="Q581" s="107">
        <v>-4.0000000000000001E-3</v>
      </c>
      <c r="T581" s="110">
        <v>40989</v>
      </c>
      <c r="U581" s="28">
        <v>50.634999999999998</v>
      </c>
      <c r="V581">
        <v>50.405000000000001</v>
      </c>
      <c r="W581">
        <v>50.695</v>
      </c>
      <c r="X581">
        <v>50.314999999999998</v>
      </c>
      <c r="Y581" s="19">
        <v>2E-3</v>
      </c>
      <c r="AB581" s="110">
        <f t="shared" si="114"/>
        <v>41024</v>
      </c>
      <c r="AC581" s="108">
        <f t="shared" si="111"/>
        <v>5202</v>
      </c>
      <c r="AD581" s="28">
        <f t="shared" si="112"/>
        <v>52.46</v>
      </c>
      <c r="AE581" s="28">
        <f t="shared" si="118"/>
        <v>99.161265726267629</v>
      </c>
      <c r="AF581" s="31">
        <f t="shared" ref="AF581:AF644" si="119">AE581/AE580-1</f>
        <v>-1.48565104986631E-3</v>
      </c>
      <c r="AJ581" s="110">
        <f t="shared" si="110"/>
        <v>41029</v>
      </c>
      <c r="AK581" s="31">
        <f t="shared" si="108"/>
        <v>-3.8999999999999998E-3</v>
      </c>
      <c r="AL581" s="115">
        <f t="shared" si="109"/>
        <v>8.7835339748254526E-3</v>
      </c>
      <c r="AM581" s="100"/>
      <c r="BR581" s="18">
        <f t="shared" si="115"/>
        <v>41018</v>
      </c>
      <c r="BS581" s="6">
        <f t="shared" si="116"/>
        <v>-5.8999999999999999E-3</v>
      </c>
      <c r="BT581" s="6">
        <f t="shared" si="117"/>
        <v>6.1000000000000004E-3</v>
      </c>
    </row>
    <row r="582" spans="2:72" ht="14.45" hidden="1">
      <c r="B582" s="110">
        <v>41019</v>
      </c>
      <c r="C582" s="106">
        <v>1378.5</v>
      </c>
      <c r="D582" s="106">
        <v>1377</v>
      </c>
      <c r="E582" s="106">
        <v>1387.4</v>
      </c>
      <c r="F582" s="106">
        <v>1377</v>
      </c>
      <c r="G582" s="28"/>
      <c r="H582" s="107">
        <v>1.1999999999999999E-3</v>
      </c>
      <c r="K582" s="110">
        <v>41025</v>
      </c>
      <c r="L582" s="106">
        <v>5189</v>
      </c>
      <c r="M582" s="106">
        <v>5214.75</v>
      </c>
      <c r="N582" s="106">
        <v>5215.6000000000004</v>
      </c>
      <c r="O582" s="106">
        <v>5179.05</v>
      </c>
      <c r="P582" s="28" t="s">
        <v>3186</v>
      </c>
      <c r="Q582" s="107">
        <v>-2.5000000000000001E-3</v>
      </c>
      <c r="T582" s="110">
        <v>40990</v>
      </c>
      <c r="U582" s="28">
        <v>51.295000000000002</v>
      </c>
      <c r="V582">
        <v>50.674999999999997</v>
      </c>
      <c r="W582">
        <v>51.305</v>
      </c>
      <c r="X582">
        <v>50.524999999999999</v>
      </c>
      <c r="Y582" s="19">
        <v>1.2999999999999999E-2</v>
      </c>
      <c r="AB582" s="110">
        <f t="shared" si="114"/>
        <v>41025</v>
      </c>
      <c r="AC582" s="108">
        <f t="shared" si="111"/>
        <v>5189</v>
      </c>
      <c r="AD582" s="28">
        <f t="shared" si="112"/>
        <v>52.41</v>
      </c>
      <c r="AE582" s="28">
        <f t="shared" si="118"/>
        <v>99.007822934554483</v>
      </c>
      <c r="AF582" s="31">
        <f t="shared" si="119"/>
        <v>-1.5474065461883457E-3</v>
      </c>
      <c r="AJ582" s="110" t="e">
        <f t="shared" si="110"/>
        <v>#N/A</v>
      </c>
      <c r="AK582" s="31">
        <f t="shared" si="108"/>
        <v>0</v>
      </c>
      <c r="AL582" s="115">
        <f t="shared" si="109"/>
        <v>0</v>
      </c>
      <c r="AM582" s="100"/>
      <c r="BR582" s="18">
        <f t="shared" si="115"/>
        <v>41019</v>
      </c>
      <c r="BS582" s="6">
        <f t="shared" si="116"/>
        <v>1.1999999999999999E-3</v>
      </c>
      <c r="BT582" s="6">
        <f t="shared" si="117"/>
        <v>-7.7999999999999996E-3</v>
      </c>
    </row>
    <row r="583" spans="2:72" ht="14.45">
      <c r="B583" s="110">
        <v>41022</v>
      </c>
      <c r="C583" s="106">
        <v>1366.9</v>
      </c>
      <c r="D583" s="106">
        <v>1378.5</v>
      </c>
      <c r="E583" s="106">
        <v>1378.5</v>
      </c>
      <c r="F583" s="106">
        <v>1358.8</v>
      </c>
      <c r="G583" s="28"/>
      <c r="H583" s="107">
        <v>-8.3999999999999995E-3</v>
      </c>
      <c r="K583" s="110">
        <v>41026</v>
      </c>
      <c r="L583" s="106">
        <v>5190.6000000000004</v>
      </c>
      <c r="M583" s="106">
        <v>5189</v>
      </c>
      <c r="N583" s="106">
        <v>5223.05</v>
      </c>
      <c r="O583" s="106">
        <v>5154.3</v>
      </c>
      <c r="P583" s="28" t="s">
        <v>3187</v>
      </c>
      <c r="Q583" s="107">
        <v>2.9999999999999997E-4</v>
      </c>
      <c r="T583" s="110">
        <v>40991</v>
      </c>
      <c r="U583" s="28">
        <v>51.174999999999997</v>
      </c>
      <c r="V583">
        <v>51.174999999999997</v>
      </c>
      <c r="W583">
        <v>51.244999999999997</v>
      </c>
      <c r="X583">
        <v>51.075000000000003</v>
      </c>
      <c r="Y583" s="19">
        <v>-2.3E-3</v>
      </c>
      <c r="AB583" s="110">
        <f t="shared" si="114"/>
        <v>41026</v>
      </c>
      <c r="AC583" s="108">
        <f t="shared" si="111"/>
        <v>5190.6000000000004</v>
      </c>
      <c r="AD583" s="28">
        <f t="shared" si="112"/>
        <v>52.545000000000002</v>
      </c>
      <c r="AE583" s="28">
        <f t="shared" si="118"/>
        <v>98.783899514701687</v>
      </c>
      <c r="AF583" s="31">
        <f t="shared" si="119"/>
        <v>-2.2616740093438503E-3</v>
      </c>
      <c r="AJ583" s="110">
        <f t="shared" si="110"/>
        <v>41031</v>
      </c>
      <c r="AK583" s="31">
        <f t="shared" si="108"/>
        <v>-2.5000000000000001E-3</v>
      </c>
      <c r="AL583" s="115">
        <f t="shared" si="109"/>
        <v>-7.743978150733688E-3</v>
      </c>
      <c r="AM583" s="100"/>
      <c r="BR583" s="18">
        <f t="shared" si="115"/>
        <v>41022</v>
      </c>
      <c r="BS583" s="6">
        <f t="shared" si="116"/>
        <v>-8.3999999999999995E-3</v>
      </c>
      <c r="BT583" s="6">
        <f t="shared" si="117"/>
        <v>-1.7100000000000001E-2</v>
      </c>
    </row>
    <row r="584" spans="2:72" ht="14.45">
      <c r="B584" s="110">
        <v>41023</v>
      </c>
      <c r="C584" s="106">
        <v>1372</v>
      </c>
      <c r="D584" s="106">
        <v>1367</v>
      </c>
      <c r="E584" s="106">
        <v>1375.6</v>
      </c>
      <c r="F584" s="106">
        <v>1366.8</v>
      </c>
      <c r="G584" s="28"/>
      <c r="H584" s="107">
        <v>3.7000000000000002E-3</v>
      </c>
      <c r="K584" s="110">
        <v>41029</v>
      </c>
      <c r="L584" s="106">
        <v>5248.15</v>
      </c>
      <c r="M584" s="106">
        <v>5201.45</v>
      </c>
      <c r="N584" s="106">
        <v>5262.15</v>
      </c>
      <c r="O584" s="106">
        <v>5201.45</v>
      </c>
      <c r="P584" s="28" t="s">
        <v>3188</v>
      </c>
      <c r="Q584" s="107">
        <v>1.11E-2</v>
      </c>
      <c r="T584" s="110">
        <v>40994</v>
      </c>
      <c r="U584" s="28">
        <v>51.03</v>
      </c>
      <c r="V584">
        <v>51.18</v>
      </c>
      <c r="W584">
        <v>51.494999999999997</v>
      </c>
      <c r="X584">
        <v>51.03</v>
      </c>
      <c r="Y584" s="19">
        <v>-2.8E-3</v>
      </c>
      <c r="AB584" s="110">
        <f t="shared" si="114"/>
        <v>41029</v>
      </c>
      <c r="AC584" s="108">
        <f t="shared" si="111"/>
        <v>5248.15</v>
      </c>
      <c r="AD584" s="28">
        <f t="shared" si="112"/>
        <v>52.664999999999999</v>
      </c>
      <c r="AE584" s="28">
        <f t="shared" si="118"/>
        <v>99.651571252254811</v>
      </c>
      <c r="AF584" s="31">
        <f t="shared" si="119"/>
        <v>8.7835339748254526E-3</v>
      </c>
      <c r="AJ584" s="110">
        <f t="shared" si="110"/>
        <v>41032</v>
      </c>
      <c r="AK584" s="31">
        <f t="shared" si="108"/>
        <v>-7.6E-3</v>
      </c>
      <c r="AL584" s="115">
        <f t="shared" si="109"/>
        <v>-1.6185413856428243E-2</v>
      </c>
      <c r="AM584" s="100"/>
      <c r="BR584" s="18">
        <f t="shared" si="115"/>
        <v>41023</v>
      </c>
      <c r="BS584" s="6">
        <f t="shared" si="116"/>
        <v>3.7000000000000002E-3</v>
      </c>
      <c r="BT584" s="6">
        <f t="shared" si="117"/>
        <v>4.1999999999999997E-3</v>
      </c>
    </row>
    <row r="585" spans="2:72" ht="14.45">
      <c r="B585" s="110">
        <v>41024</v>
      </c>
      <c r="C585" s="106">
        <v>1390.7</v>
      </c>
      <c r="D585" s="106">
        <v>1372.1</v>
      </c>
      <c r="E585" s="106">
        <v>1391.4</v>
      </c>
      <c r="F585" s="106">
        <v>1372.1</v>
      </c>
      <c r="G585" s="28"/>
      <c r="H585" s="107">
        <v>1.3599999999999999E-2</v>
      </c>
      <c r="K585" s="110">
        <v>41031</v>
      </c>
      <c r="L585" s="106">
        <v>5239.1499999999996</v>
      </c>
      <c r="M585" s="106">
        <v>5254.3</v>
      </c>
      <c r="N585" s="106">
        <v>5279.6</v>
      </c>
      <c r="O585" s="106">
        <v>5226.45</v>
      </c>
      <c r="P585" s="28" t="s">
        <v>3062</v>
      </c>
      <c r="Q585" s="107">
        <v>-1.6999999999999999E-3</v>
      </c>
      <c r="T585" s="110">
        <v>40995</v>
      </c>
      <c r="U585" s="28">
        <v>50.67</v>
      </c>
      <c r="V585">
        <v>51.031999999999996</v>
      </c>
      <c r="W585">
        <v>51.16</v>
      </c>
      <c r="X585">
        <v>50.57</v>
      </c>
      <c r="Y585" s="19">
        <v>-7.1000000000000004E-3</v>
      </c>
      <c r="AB585" s="110">
        <f t="shared" si="114"/>
        <v>41031</v>
      </c>
      <c r="AC585" s="108">
        <f t="shared" si="111"/>
        <v>5239.1499999999996</v>
      </c>
      <c r="AD585" s="28">
        <f t="shared" si="112"/>
        <v>52.984999999999999</v>
      </c>
      <c r="AE585" s="28">
        <f t="shared" si="118"/>
        <v>98.879871661791071</v>
      </c>
      <c r="AF585" s="31">
        <f t="shared" si="119"/>
        <v>-7.743978150733688E-3</v>
      </c>
      <c r="AJ585" s="110">
        <f t="shared" si="110"/>
        <v>41033</v>
      </c>
      <c r="AK585" s="31">
        <f t="shared" si="108"/>
        <v>-1.6199999999999999E-2</v>
      </c>
      <c r="AL585" s="115">
        <f t="shared" si="109"/>
        <v>-2.2139311995626909E-2</v>
      </c>
      <c r="AM585" s="100"/>
      <c r="BR585" s="18">
        <f t="shared" si="115"/>
        <v>41024</v>
      </c>
      <c r="BS585" s="6">
        <f t="shared" si="116"/>
        <v>1.3599999999999999E-2</v>
      </c>
      <c r="BT585" s="6">
        <f t="shared" si="117"/>
        <v>-4.0000000000000001E-3</v>
      </c>
    </row>
    <row r="586" spans="2:72" ht="14.45">
      <c r="B586" s="110">
        <v>41025</v>
      </c>
      <c r="C586" s="106">
        <v>1400</v>
      </c>
      <c r="D586" s="106">
        <v>1390.6</v>
      </c>
      <c r="E586" s="106">
        <v>1402.1</v>
      </c>
      <c r="F586" s="106">
        <v>1387.3</v>
      </c>
      <c r="G586" s="28"/>
      <c r="H586" s="107">
        <v>6.7000000000000002E-3</v>
      </c>
      <c r="K586" s="110">
        <v>41032</v>
      </c>
      <c r="L586" s="106">
        <v>5188.3999999999996</v>
      </c>
      <c r="M586" s="106">
        <v>5211.2</v>
      </c>
      <c r="N586" s="106">
        <v>5217.3</v>
      </c>
      <c r="O586" s="106">
        <v>5180.6499999999996</v>
      </c>
      <c r="P586" s="28" t="s">
        <v>3189</v>
      </c>
      <c r="Q586" s="107">
        <v>-9.7000000000000003E-3</v>
      </c>
      <c r="T586" s="110">
        <v>40996</v>
      </c>
      <c r="U586" s="28">
        <v>50.78</v>
      </c>
      <c r="V586">
        <v>50.685000000000002</v>
      </c>
      <c r="W586">
        <v>51.024999999999999</v>
      </c>
      <c r="X586">
        <v>50.594999999999999</v>
      </c>
      <c r="Y586" s="19">
        <v>2.2000000000000001E-3</v>
      </c>
      <c r="AB586" s="110">
        <f t="shared" si="114"/>
        <v>41032</v>
      </c>
      <c r="AC586" s="108">
        <f t="shared" si="111"/>
        <v>5188.3999999999996</v>
      </c>
      <c r="AD586" s="28">
        <f t="shared" si="112"/>
        <v>53.335000000000001</v>
      </c>
      <c r="AE586" s="28">
        <f t="shared" si="118"/>
        <v>97.279460016874467</v>
      </c>
      <c r="AF586" s="31">
        <f t="shared" si="119"/>
        <v>-1.6185413856428243E-2</v>
      </c>
      <c r="AJ586" s="110">
        <f t="shared" si="110"/>
        <v>41036</v>
      </c>
      <c r="AK586" s="31">
        <f t="shared" si="108"/>
        <v>4.0000000000000002E-4</v>
      </c>
      <c r="AL586" s="115">
        <f t="shared" si="109"/>
        <v>1.7352417628696104E-2</v>
      </c>
      <c r="AM586" s="100"/>
      <c r="BR586" s="18">
        <f t="shared" si="115"/>
        <v>41025</v>
      </c>
      <c r="BS586" s="6">
        <f t="shared" si="116"/>
        <v>6.7000000000000002E-3</v>
      </c>
      <c r="BT586" s="6">
        <f t="shared" si="117"/>
        <v>-2.5000000000000001E-3</v>
      </c>
    </row>
    <row r="587" spans="2:72" ht="14.45">
      <c r="B587" s="110">
        <v>41026</v>
      </c>
      <c r="C587" s="106">
        <v>1403.4</v>
      </c>
      <c r="D587" s="106">
        <v>1400.2</v>
      </c>
      <c r="E587" s="106">
        <v>1406.6</v>
      </c>
      <c r="F587" s="106">
        <v>1397.3</v>
      </c>
      <c r="G587" s="28"/>
      <c r="H587" s="107">
        <v>2.3999999999999998E-3</v>
      </c>
      <c r="K587" s="110">
        <v>41033</v>
      </c>
      <c r="L587" s="106">
        <v>5086.8500000000004</v>
      </c>
      <c r="M587" s="106">
        <v>5166.6499999999996</v>
      </c>
      <c r="N587" s="106">
        <v>5177.2</v>
      </c>
      <c r="O587" s="106">
        <v>5070.6000000000004</v>
      </c>
      <c r="P587" s="28" t="s">
        <v>3190</v>
      </c>
      <c r="Q587" s="107">
        <v>-1.9599999999999999E-2</v>
      </c>
      <c r="T587" s="110">
        <v>40997</v>
      </c>
      <c r="U587" s="28">
        <v>51.344999999999999</v>
      </c>
      <c r="V587">
        <v>50.79</v>
      </c>
      <c r="W587">
        <v>51.424999999999997</v>
      </c>
      <c r="X587">
        <v>50.744999999999997</v>
      </c>
      <c r="Y587" s="19">
        <v>1.11E-2</v>
      </c>
      <c r="AB587" s="110">
        <f t="shared" si="114"/>
        <v>41033</v>
      </c>
      <c r="AC587" s="108">
        <f t="shared" si="111"/>
        <v>5086.8500000000004</v>
      </c>
      <c r="AD587" s="28">
        <f t="shared" si="112"/>
        <v>53.475000000000001</v>
      </c>
      <c r="AE587" s="28">
        <f t="shared" si="118"/>
        <v>95.125759700794774</v>
      </c>
      <c r="AF587" s="31">
        <f t="shared" si="119"/>
        <v>-2.2139311995626909E-2</v>
      </c>
      <c r="AJ587" s="110">
        <f t="shared" si="110"/>
        <v>41037</v>
      </c>
      <c r="AK587" s="31">
        <f t="shared" si="108"/>
        <v>-4.3E-3</v>
      </c>
      <c r="AL587" s="115">
        <f t="shared" si="109"/>
        <v>-2.7483096437738275E-2</v>
      </c>
      <c r="AM587" s="100"/>
      <c r="BR587" s="18">
        <f t="shared" si="115"/>
        <v>41026</v>
      </c>
      <c r="BS587" s="6">
        <f t="shared" si="116"/>
        <v>2.3999999999999998E-3</v>
      </c>
      <c r="BT587" s="6">
        <f t="shared" si="117"/>
        <v>2.9999999999999997E-4</v>
      </c>
    </row>
    <row r="588" spans="2:72" ht="14.45">
      <c r="B588" s="110">
        <v>41029</v>
      </c>
      <c r="C588" s="106">
        <v>1397.9</v>
      </c>
      <c r="D588" s="106">
        <v>1403.3</v>
      </c>
      <c r="E588" s="106">
        <v>1403.3</v>
      </c>
      <c r="F588" s="106">
        <v>1394</v>
      </c>
      <c r="G588" s="28"/>
      <c r="H588" s="107">
        <v>-3.8999999999999998E-3</v>
      </c>
      <c r="K588" s="110">
        <v>41036</v>
      </c>
      <c r="L588" s="106">
        <v>5114.1499999999996</v>
      </c>
      <c r="M588" s="106">
        <v>5017.8</v>
      </c>
      <c r="N588" s="106">
        <v>5124.75</v>
      </c>
      <c r="O588" s="106">
        <v>4988</v>
      </c>
      <c r="P588" s="28" t="s">
        <v>3191</v>
      </c>
      <c r="Q588" s="107">
        <v>5.4000000000000003E-3</v>
      </c>
      <c r="T588" s="110">
        <v>40998</v>
      </c>
      <c r="U588" s="28">
        <v>50.875</v>
      </c>
      <c r="V588">
        <v>51.405000000000001</v>
      </c>
      <c r="W588">
        <v>51.405000000000001</v>
      </c>
      <c r="X588">
        <v>50.805</v>
      </c>
      <c r="Y588" s="19">
        <v>-9.1999999999999998E-3</v>
      </c>
      <c r="AB588" s="110">
        <f t="shared" si="114"/>
        <v>41036</v>
      </c>
      <c r="AC588" s="108">
        <f t="shared" si="111"/>
        <v>5114.1499999999996</v>
      </c>
      <c r="AD588" s="28">
        <f t="shared" si="112"/>
        <v>52.844999999999999</v>
      </c>
      <c r="AE588" s="28">
        <f t="shared" si="118"/>
        <v>96.776421610369951</v>
      </c>
      <c r="AF588" s="31">
        <f t="shared" si="119"/>
        <v>1.7352417628696104E-2</v>
      </c>
      <c r="AJ588" s="110">
        <f t="shared" si="110"/>
        <v>41038</v>
      </c>
      <c r="AK588" s="31">
        <f t="shared" si="108"/>
        <v>-6.7000000000000002E-3</v>
      </c>
      <c r="AL588" s="115">
        <f t="shared" si="109"/>
        <v>-1.6690938930596477E-2</v>
      </c>
      <c r="AM588" s="100"/>
      <c r="BR588" s="18">
        <f t="shared" si="115"/>
        <v>41029</v>
      </c>
      <c r="BS588" s="6">
        <f t="shared" si="116"/>
        <v>-3.8999999999999998E-3</v>
      </c>
      <c r="BT588" s="6">
        <f t="shared" si="117"/>
        <v>1.11E-2</v>
      </c>
    </row>
    <row r="589" spans="2:72" ht="14.45">
      <c r="B589" s="110">
        <v>41030</v>
      </c>
      <c r="C589" s="106">
        <v>1405.8</v>
      </c>
      <c r="D589" s="106">
        <v>1397.9</v>
      </c>
      <c r="E589" s="106">
        <v>1415.3</v>
      </c>
      <c r="F589" s="106">
        <v>1395.7</v>
      </c>
      <c r="G589" s="28"/>
      <c r="H589" s="107">
        <v>5.7000000000000002E-3</v>
      </c>
      <c r="K589" s="110">
        <v>41037</v>
      </c>
      <c r="L589" s="106">
        <v>4999.95</v>
      </c>
      <c r="M589" s="106">
        <v>5114.7</v>
      </c>
      <c r="N589" s="106">
        <v>5119.95</v>
      </c>
      <c r="O589" s="106">
        <v>4983.6000000000004</v>
      </c>
      <c r="P589" s="28" t="s">
        <v>3192</v>
      </c>
      <c r="Q589" s="107">
        <v>-2.23E-2</v>
      </c>
      <c r="T589" s="110">
        <v>41001</v>
      </c>
      <c r="U589" s="28">
        <v>50.8</v>
      </c>
      <c r="V589">
        <v>50.85</v>
      </c>
      <c r="W589">
        <v>50.93</v>
      </c>
      <c r="X589">
        <v>50.79</v>
      </c>
      <c r="Y589" s="19">
        <v>-1.5E-3</v>
      </c>
      <c r="AB589" s="110">
        <f t="shared" si="114"/>
        <v>41037</v>
      </c>
      <c r="AC589" s="108">
        <f t="shared" si="111"/>
        <v>4999.95</v>
      </c>
      <c r="AD589" s="28">
        <f t="shared" si="112"/>
        <v>53.125</v>
      </c>
      <c r="AE589" s="28">
        <f t="shared" si="118"/>
        <v>94.116705882352932</v>
      </c>
      <c r="AF589" s="31">
        <f t="shared" si="119"/>
        <v>-2.7483096437738275E-2</v>
      </c>
      <c r="AJ589" s="110">
        <f t="shared" si="110"/>
        <v>41039</v>
      </c>
      <c r="AK589" s="31">
        <f t="shared" si="108"/>
        <v>2.5000000000000001E-3</v>
      </c>
      <c r="AL589" s="115">
        <f t="shared" si="109"/>
        <v>7.4478092077499003E-3</v>
      </c>
      <c r="AM589" s="100"/>
      <c r="BR589" s="18" t="e">
        <f t="shared" si="115"/>
        <v>#N/A</v>
      </c>
      <c r="BS589" s="6">
        <f t="shared" si="116"/>
        <v>0</v>
      </c>
      <c r="BT589" s="6">
        <f t="shared" si="117"/>
        <v>0</v>
      </c>
    </row>
    <row r="590" spans="2:72" ht="14.45">
      <c r="B590" s="110">
        <v>41031</v>
      </c>
      <c r="C590" s="106">
        <v>1402.3</v>
      </c>
      <c r="D590" s="106">
        <v>1405.5</v>
      </c>
      <c r="E590" s="106">
        <v>1405.5</v>
      </c>
      <c r="F590" s="106">
        <v>1393.9</v>
      </c>
      <c r="G590" s="28"/>
      <c r="H590" s="107">
        <v>-2.5000000000000001E-3</v>
      </c>
      <c r="K590" s="110">
        <v>41038</v>
      </c>
      <c r="L590" s="106">
        <v>4974.8</v>
      </c>
      <c r="M590" s="106">
        <v>4967.8999999999996</v>
      </c>
      <c r="N590" s="106">
        <v>5016.25</v>
      </c>
      <c r="O590" s="106">
        <v>4956.45</v>
      </c>
      <c r="P590" s="28" t="s">
        <v>3193</v>
      </c>
      <c r="Q590" s="107">
        <v>-5.0000000000000001E-3</v>
      </c>
      <c r="T590" s="110">
        <v>41002</v>
      </c>
      <c r="U590" s="28">
        <v>50.56</v>
      </c>
      <c r="V590">
        <v>50.88</v>
      </c>
      <c r="W590">
        <v>50.88</v>
      </c>
      <c r="X590">
        <v>50.518999999999998</v>
      </c>
      <c r="Y590" s="19">
        <v>-4.7000000000000002E-3</v>
      </c>
      <c r="AB590" s="110">
        <f t="shared" si="114"/>
        <v>41038</v>
      </c>
      <c r="AC590" s="108">
        <f t="shared" si="111"/>
        <v>4974.8</v>
      </c>
      <c r="AD590" s="28">
        <f t="shared" si="112"/>
        <v>53.755000000000003</v>
      </c>
      <c r="AE590" s="28">
        <f t="shared" si="118"/>
        <v>92.545809692121665</v>
      </c>
      <c r="AF590" s="31">
        <f t="shared" si="119"/>
        <v>-1.6690938930596477E-2</v>
      </c>
      <c r="AJ590" s="110">
        <f t="shared" si="110"/>
        <v>41040</v>
      </c>
      <c r="AK590" s="31">
        <f t="shared" si="108"/>
        <v>-3.3999999999999998E-3</v>
      </c>
      <c r="AL590" s="115">
        <f t="shared" si="109"/>
        <v>-1.4350727147925291E-2</v>
      </c>
      <c r="AM590" s="100"/>
      <c r="BR590" s="18">
        <f t="shared" si="115"/>
        <v>41031</v>
      </c>
      <c r="BS590" s="6">
        <f t="shared" si="116"/>
        <v>-2.5000000000000001E-3</v>
      </c>
      <c r="BT590" s="6">
        <f t="shared" si="117"/>
        <v>-1.6999999999999999E-3</v>
      </c>
    </row>
    <row r="591" spans="2:72" ht="14.45">
      <c r="B591" s="110">
        <v>41032</v>
      </c>
      <c r="C591" s="106">
        <v>1391.6</v>
      </c>
      <c r="D591" s="106">
        <v>1402.3</v>
      </c>
      <c r="E591" s="106">
        <v>1403.1</v>
      </c>
      <c r="F591" s="106">
        <v>1388.7</v>
      </c>
      <c r="G591" s="28"/>
      <c r="H591" s="107">
        <v>-7.6E-3</v>
      </c>
      <c r="K591" s="110">
        <v>41039</v>
      </c>
      <c r="L591" s="106">
        <v>4965.7</v>
      </c>
      <c r="M591" s="106">
        <v>4984.1499999999996</v>
      </c>
      <c r="N591" s="106">
        <v>5039.3</v>
      </c>
      <c r="O591" s="106">
        <v>4950.3</v>
      </c>
      <c r="P591" s="28" t="s">
        <v>3194</v>
      </c>
      <c r="Q591" s="107">
        <v>-1.8E-3</v>
      </c>
      <c r="T591" s="110">
        <v>41003</v>
      </c>
      <c r="U591" s="28">
        <v>51.05</v>
      </c>
      <c r="V591">
        <v>50.82</v>
      </c>
      <c r="W591">
        <v>51.24</v>
      </c>
      <c r="X591">
        <v>50.81</v>
      </c>
      <c r="Y591" s="19">
        <v>9.7000000000000003E-3</v>
      </c>
      <c r="AB591" s="110">
        <f t="shared" si="114"/>
        <v>41039</v>
      </c>
      <c r="AC591" s="108">
        <f t="shared" si="111"/>
        <v>4965.7</v>
      </c>
      <c r="AD591" s="28">
        <f t="shared" si="112"/>
        <v>53.26</v>
      </c>
      <c r="AE591" s="28">
        <f t="shared" si="118"/>
        <v>93.235073225685312</v>
      </c>
      <c r="AF591" s="31">
        <f t="shared" si="119"/>
        <v>7.4478092077499003E-3</v>
      </c>
      <c r="AJ591" s="110">
        <f t="shared" si="110"/>
        <v>41043</v>
      </c>
      <c r="AK591" s="31">
        <f t="shared" si="108"/>
        <v>-1.12E-2</v>
      </c>
      <c r="AL591" s="115">
        <f t="shared" si="109"/>
        <v>-9.635691766873733E-3</v>
      </c>
      <c r="AM591" s="100"/>
      <c r="BR591" s="18">
        <f t="shared" si="115"/>
        <v>41032</v>
      </c>
      <c r="BS591" s="6">
        <f t="shared" si="116"/>
        <v>-7.6E-3</v>
      </c>
      <c r="BT591" s="6">
        <f t="shared" si="117"/>
        <v>-9.7000000000000003E-3</v>
      </c>
    </row>
    <row r="592" spans="2:72" ht="14.45">
      <c r="B592" s="110">
        <v>41033</v>
      </c>
      <c r="C592" s="106">
        <v>1369.1</v>
      </c>
      <c r="D592" s="106">
        <v>1391.5</v>
      </c>
      <c r="E592" s="106">
        <v>1391.5</v>
      </c>
      <c r="F592" s="106">
        <v>1368</v>
      </c>
      <c r="G592" s="28"/>
      <c r="H592" s="107">
        <v>-1.6199999999999999E-2</v>
      </c>
      <c r="K592" s="110">
        <v>41040</v>
      </c>
      <c r="L592" s="106">
        <v>4928.8999999999996</v>
      </c>
      <c r="M592" s="106">
        <v>4938.8500000000004</v>
      </c>
      <c r="N592" s="106">
        <v>4976.25</v>
      </c>
      <c r="O592" s="106">
        <v>4906.1499999999996</v>
      </c>
      <c r="P592" s="28" t="s">
        <v>3195</v>
      </c>
      <c r="Q592" s="107">
        <v>-7.4000000000000003E-3</v>
      </c>
      <c r="T592" s="110">
        <v>41004</v>
      </c>
      <c r="U592" s="28">
        <v>51.04</v>
      </c>
      <c r="V592">
        <v>51.12</v>
      </c>
      <c r="W592">
        <v>51.17</v>
      </c>
      <c r="X592">
        <v>50.97</v>
      </c>
      <c r="Y592" s="19">
        <v>-2.0000000000000001E-4</v>
      </c>
      <c r="AB592" s="110">
        <f t="shared" si="114"/>
        <v>41040</v>
      </c>
      <c r="AC592" s="108">
        <f t="shared" si="111"/>
        <v>4928.8999999999996</v>
      </c>
      <c r="AD592" s="28">
        <f t="shared" si="112"/>
        <v>53.634999999999998</v>
      </c>
      <c r="AE592" s="28">
        <f t="shared" si="118"/>
        <v>91.897082129206666</v>
      </c>
      <c r="AF592" s="31">
        <f t="shared" si="119"/>
        <v>-1.4350727147925291E-2</v>
      </c>
      <c r="AJ592" s="110">
        <f t="shared" si="110"/>
        <v>41044</v>
      </c>
      <c r="AK592" s="31">
        <f t="shared" si="108"/>
        <v>-5.7000000000000002E-3</v>
      </c>
      <c r="AL592" s="115">
        <f t="shared" si="109"/>
        <v>9.5653202806758042E-3</v>
      </c>
      <c r="AM592" s="100"/>
      <c r="BR592" s="18">
        <f t="shared" si="115"/>
        <v>41033</v>
      </c>
      <c r="BS592" s="6">
        <f t="shared" si="116"/>
        <v>-1.6199999999999999E-2</v>
      </c>
      <c r="BT592" s="6">
        <f t="shared" si="117"/>
        <v>-1.9599999999999999E-2</v>
      </c>
    </row>
    <row r="593" spans="2:72" ht="14.45">
      <c r="B593" s="110">
        <v>41036</v>
      </c>
      <c r="C593" s="106">
        <v>1369.6</v>
      </c>
      <c r="D593" s="106">
        <v>1368.8</v>
      </c>
      <c r="E593" s="106">
        <v>1373.9</v>
      </c>
      <c r="F593" s="106">
        <v>1363.9</v>
      </c>
      <c r="G593" s="28"/>
      <c r="H593" s="107">
        <v>4.0000000000000002E-4</v>
      </c>
      <c r="K593" s="110">
        <v>41043</v>
      </c>
      <c r="L593" s="106">
        <v>4907.8</v>
      </c>
      <c r="M593" s="106">
        <v>4934.3500000000004</v>
      </c>
      <c r="N593" s="106">
        <v>4957.2</v>
      </c>
      <c r="O593" s="106">
        <v>4874.5</v>
      </c>
      <c r="P593" s="28" t="s">
        <v>3196</v>
      </c>
      <c r="Q593" s="107">
        <v>-4.3E-3</v>
      </c>
      <c r="T593" s="110">
        <v>41005</v>
      </c>
      <c r="U593" s="28">
        <v>51.115000000000002</v>
      </c>
      <c r="V593">
        <v>51.115000000000002</v>
      </c>
      <c r="W593">
        <v>51.155000000000001</v>
      </c>
      <c r="X593">
        <v>51.005000000000003</v>
      </c>
      <c r="Y593" s="19">
        <v>1.5E-3</v>
      </c>
      <c r="AB593" s="110">
        <f t="shared" si="114"/>
        <v>41043</v>
      </c>
      <c r="AC593" s="108">
        <f t="shared" si="111"/>
        <v>4907.8</v>
      </c>
      <c r="AD593" s="28">
        <f t="shared" si="112"/>
        <v>53.924999999999997</v>
      </c>
      <c r="AE593" s="28">
        <f t="shared" si="118"/>
        <v>91.01159017153455</v>
      </c>
      <c r="AF593" s="31">
        <f t="shared" si="119"/>
        <v>-9.635691766873733E-3</v>
      </c>
      <c r="AJ593" s="110">
        <f t="shared" si="110"/>
        <v>41045</v>
      </c>
      <c r="AK593" s="31">
        <f t="shared" si="108"/>
        <v>-4.4000000000000003E-3</v>
      </c>
      <c r="AL593" s="115">
        <f t="shared" si="109"/>
        <v>-2.705309677478962E-2</v>
      </c>
      <c r="AM593" s="100"/>
      <c r="BR593" s="18">
        <f t="shared" si="115"/>
        <v>41036</v>
      </c>
      <c r="BS593" s="6">
        <f t="shared" si="116"/>
        <v>4.0000000000000002E-4</v>
      </c>
      <c r="BT593" s="6">
        <f t="shared" si="117"/>
        <v>5.4000000000000003E-3</v>
      </c>
    </row>
    <row r="594" spans="2:72" ht="14.45">
      <c r="B594" s="110">
        <v>41037</v>
      </c>
      <c r="C594" s="106">
        <v>1363.7</v>
      </c>
      <c r="D594" s="106">
        <v>1369.2</v>
      </c>
      <c r="E594" s="106">
        <v>1369.2</v>
      </c>
      <c r="F594" s="106">
        <v>1347.8</v>
      </c>
      <c r="G594" s="28"/>
      <c r="H594" s="107">
        <v>-4.3E-3</v>
      </c>
      <c r="K594" s="110">
        <v>41044</v>
      </c>
      <c r="L594" s="106">
        <v>4942.8</v>
      </c>
      <c r="M594" s="106">
        <v>4869.8500000000004</v>
      </c>
      <c r="N594" s="106">
        <v>4955.2</v>
      </c>
      <c r="O594" s="106">
        <v>4868.55</v>
      </c>
      <c r="P594" s="28" t="s">
        <v>3197</v>
      </c>
      <c r="Q594" s="107">
        <v>7.1000000000000004E-3</v>
      </c>
      <c r="T594" s="110">
        <v>41008</v>
      </c>
      <c r="U594" s="28">
        <v>51.195</v>
      </c>
      <c r="V594">
        <v>51.155000000000001</v>
      </c>
      <c r="W594">
        <v>51.412999999999997</v>
      </c>
      <c r="X594">
        <v>51.034999999999997</v>
      </c>
      <c r="Y594" s="19">
        <v>1.6000000000000001E-3</v>
      </c>
      <c r="AB594" s="110">
        <f t="shared" si="114"/>
        <v>41044</v>
      </c>
      <c r="AC594" s="108">
        <f t="shared" si="111"/>
        <v>4942.8</v>
      </c>
      <c r="AD594" s="28">
        <f t="shared" si="112"/>
        <v>53.795000000000002</v>
      </c>
      <c r="AE594" s="28">
        <f t="shared" si="118"/>
        <v>91.882145180778878</v>
      </c>
      <c r="AF594" s="31">
        <f t="shared" si="119"/>
        <v>9.5653202806758042E-3</v>
      </c>
      <c r="AJ594" s="110">
        <f t="shared" si="110"/>
        <v>41046</v>
      </c>
      <c r="AK594" s="31">
        <f t="shared" ref="AK594:AK657" si="120">IFERROR(VLOOKUP(AJ594,B:H,7,FALSE),0)</f>
        <v>-1.4999999999999999E-2</v>
      </c>
      <c r="AL594" s="115">
        <f t="shared" ref="AL594:AL657" si="121">IFERROR(VLOOKUP(AJ594,AB:AF,5,FALSE),0)</f>
        <v>2.1831165188730406E-3</v>
      </c>
      <c r="AM594" s="100"/>
      <c r="BR594" s="18">
        <f t="shared" si="115"/>
        <v>41037</v>
      </c>
      <c r="BS594" s="6">
        <f t="shared" si="116"/>
        <v>-4.3E-3</v>
      </c>
      <c r="BT594" s="6">
        <f t="shared" si="117"/>
        <v>-2.23E-2</v>
      </c>
    </row>
    <row r="595" spans="2:72" ht="14.45">
      <c r="B595" s="110">
        <v>41038</v>
      </c>
      <c r="C595" s="106">
        <v>1354.6</v>
      </c>
      <c r="D595" s="106">
        <v>1363.2</v>
      </c>
      <c r="E595" s="106">
        <v>1363.7</v>
      </c>
      <c r="F595" s="106">
        <v>1343.1</v>
      </c>
      <c r="G595" s="28"/>
      <c r="H595" s="107">
        <v>-6.7000000000000002E-3</v>
      </c>
      <c r="K595" s="110">
        <v>41045</v>
      </c>
      <c r="L595" s="106">
        <v>4858.25</v>
      </c>
      <c r="M595" s="106">
        <v>4875.3</v>
      </c>
      <c r="N595" s="106">
        <v>4882.25</v>
      </c>
      <c r="O595" s="106">
        <v>4837.05</v>
      </c>
      <c r="P595" s="28" t="s">
        <v>3198</v>
      </c>
      <c r="Q595" s="107">
        <v>-1.7100000000000001E-2</v>
      </c>
      <c r="T595" s="110">
        <v>41009</v>
      </c>
      <c r="U595" s="28">
        <v>51.484999999999999</v>
      </c>
      <c r="V595">
        <v>51.155000000000001</v>
      </c>
      <c r="W595">
        <v>51.494999999999997</v>
      </c>
      <c r="X595">
        <v>51.055</v>
      </c>
      <c r="Y595" s="19">
        <v>5.7000000000000002E-3</v>
      </c>
      <c r="AB595" s="110">
        <f t="shared" si="114"/>
        <v>41045</v>
      </c>
      <c r="AC595" s="108">
        <f t="shared" si="111"/>
        <v>4858.25</v>
      </c>
      <c r="AD595" s="28">
        <f t="shared" si="112"/>
        <v>54.344999999999999</v>
      </c>
      <c r="AE595" s="28">
        <f t="shared" si="118"/>
        <v>89.396448615327998</v>
      </c>
      <c r="AF595" s="31">
        <f t="shared" si="119"/>
        <v>-2.705309677478962E-2</v>
      </c>
      <c r="AJ595" s="110">
        <f t="shared" si="110"/>
        <v>41047</v>
      </c>
      <c r="AK595" s="31">
        <f t="shared" si="120"/>
        <v>-7.4000000000000003E-3</v>
      </c>
      <c r="AL595" s="115">
        <f t="shared" si="121"/>
        <v>3.1637553422447784E-3</v>
      </c>
      <c r="AM595" s="100"/>
      <c r="BR595" s="18">
        <f t="shared" si="115"/>
        <v>41038</v>
      </c>
      <c r="BS595" s="6">
        <f t="shared" si="116"/>
        <v>-6.7000000000000002E-3</v>
      </c>
      <c r="BT595" s="6">
        <f t="shared" si="117"/>
        <v>-5.0000000000000001E-3</v>
      </c>
    </row>
    <row r="596" spans="2:72" ht="14.45">
      <c r="B596" s="110">
        <v>41039</v>
      </c>
      <c r="C596" s="106">
        <v>1358</v>
      </c>
      <c r="D596" s="106">
        <v>1354.6</v>
      </c>
      <c r="E596" s="106">
        <v>1365.9</v>
      </c>
      <c r="F596" s="106">
        <v>1354.6</v>
      </c>
      <c r="G596" s="28"/>
      <c r="H596" s="107">
        <v>2.5000000000000001E-3</v>
      </c>
      <c r="K596" s="110">
        <v>41046</v>
      </c>
      <c r="L596" s="106">
        <v>4870.2</v>
      </c>
      <c r="M596" s="106">
        <v>4878.6000000000004</v>
      </c>
      <c r="N596" s="106">
        <v>4922.25</v>
      </c>
      <c r="O596" s="106">
        <v>4850.2</v>
      </c>
      <c r="P596" s="28" t="s">
        <v>3199</v>
      </c>
      <c r="Q596" s="107">
        <v>2.5000000000000001E-3</v>
      </c>
      <c r="T596" s="110">
        <v>41010</v>
      </c>
      <c r="U596" s="28">
        <v>51.465000000000003</v>
      </c>
      <c r="V596">
        <v>51.49</v>
      </c>
      <c r="W596">
        <v>51.655000000000001</v>
      </c>
      <c r="X596">
        <v>51.274999999999999</v>
      </c>
      <c r="Y596" s="19">
        <v>-4.0000000000000002E-4</v>
      </c>
      <c r="AB596" s="110">
        <f t="shared" si="114"/>
        <v>41046</v>
      </c>
      <c r="AC596" s="108">
        <f t="shared" si="111"/>
        <v>4870.2</v>
      </c>
      <c r="AD596" s="28">
        <f t="shared" si="112"/>
        <v>54.36</v>
      </c>
      <c r="AE596" s="28">
        <f t="shared" si="118"/>
        <v>89.5916114790287</v>
      </c>
      <c r="AF596" s="31">
        <f t="shared" si="119"/>
        <v>2.1831165188730406E-3</v>
      </c>
      <c r="AJ596" s="110">
        <f t="shared" si="110"/>
        <v>41050</v>
      </c>
      <c r="AK596" s="31">
        <f t="shared" si="120"/>
        <v>1.61E-2</v>
      </c>
      <c r="AL596" s="115">
        <f t="shared" si="121"/>
        <v>-7.1399101410501986E-3</v>
      </c>
      <c r="AM596" s="100"/>
      <c r="BR596" s="18">
        <f t="shared" si="115"/>
        <v>41039</v>
      </c>
      <c r="BS596" s="6">
        <f t="shared" si="116"/>
        <v>2.5000000000000001E-3</v>
      </c>
      <c r="BT596" s="6">
        <f t="shared" si="117"/>
        <v>-1.8E-3</v>
      </c>
    </row>
    <row r="597" spans="2:72" ht="14.45">
      <c r="B597" s="110">
        <v>41040</v>
      </c>
      <c r="C597" s="106">
        <v>1353.4</v>
      </c>
      <c r="D597" s="106">
        <v>1358.1</v>
      </c>
      <c r="E597" s="106">
        <v>1365.7</v>
      </c>
      <c r="F597" s="106">
        <v>1348.9</v>
      </c>
      <c r="G597" s="28"/>
      <c r="H597" s="107">
        <v>-3.3999999999999998E-3</v>
      </c>
      <c r="K597" s="110">
        <v>41047</v>
      </c>
      <c r="L597" s="106">
        <v>4891.45</v>
      </c>
      <c r="M597" s="106">
        <v>4796.3999999999996</v>
      </c>
      <c r="N597" s="106">
        <v>4908.5</v>
      </c>
      <c r="O597" s="106">
        <v>4788.95</v>
      </c>
      <c r="P597" s="28" t="s">
        <v>3200</v>
      </c>
      <c r="Q597" s="107">
        <v>4.4000000000000003E-3</v>
      </c>
      <c r="T597" s="110">
        <v>41011</v>
      </c>
      <c r="U597" s="28">
        <v>51.234999999999999</v>
      </c>
      <c r="V597">
        <v>51.435000000000002</v>
      </c>
      <c r="W597">
        <v>51.61</v>
      </c>
      <c r="X597">
        <v>51.225000000000001</v>
      </c>
      <c r="Y597" s="19">
        <v>-4.4999999999999997E-3</v>
      </c>
      <c r="AB597" s="110">
        <f t="shared" si="114"/>
        <v>41047</v>
      </c>
      <c r="AC597" s="108">
        <f t="shared" si="111"/>
        <v>4891.45</v>
      </c>
      <c r="AD597" s="28">
        <f t="shared" si="112"/>
        <v>54.424999999999997</v>
      </c>
      <c r="AE597" s="28">
        <f t="shared" si="118"/>
        <v>89.875057418465786</v>
      </c>
      <c r="AF597" s="31">
        <f t="shared" si="119"/>
        <v>3.1637553422447784E-3</v>
      </c>
      <c r="AJ597" s="110">
        <f t="shared" si="110"/>
        <v>41051</v>
      </c>
      <c r="AK597" s="31">
        <f t="shared" si="120"/>
        <v>5.0000000000000001E-4</v>
      </c>
      <c r="AL597" s="115">
        <f t="shared" si="121"/>
        <v>-1.5818219004900547E-2</v>
      </c>
      <c r="AM597" s="100"/>
      <c r="BR597" s="18">
        <f t="shared" si="115"/>
        <v>41040</v>
      </c>
      <c r="BS597" s="6">
        <f t="shared" si="116"/>
        <v>-3.3999999999999998E-3</v>
      </c>
      <c r="BT597" s="6">
        <f t="shared" si="117"/>
        <v>-7.4000000000000003E-3</v>
      </c>
    </row>
    <row r="598" spans="2:72" ht="14.45">
      <c r="B598" s="110">
        <v>41043</v>
      </c>
      <c r="C598" s="106">
        <v>1338.3</v>
      </c>
      <c r="D598" s="106">
        <v>1351.9</v>
      </c>
      <c r="E598" s="106">
        <v>1351.9</v>
      </c>
      <c r="F598" s="106">
        <v>1336.6</v>
      </c>
      <c r="G598" s="28"/>
      <c r="H598" s="107">
        <v>-1.12E-2</v>
      </c>
      <c r="K598" s="110">
        <v>41050</v>
      </c>
      <c r="L598" s="106">
        <v>4906.05</v>
      </c>
      <c r="M598" s="106">
        <v>4888.5</v>
      </c>
      <c r="N598" s="106">
        <v>4937.5</v>
      </c>
      <c r="O598" s="106">
        <v>4888.5</v>
      </c>
      <c r="P598" s="28" t="s">
        <v>3201</v>
      </c>
      <c r="Q598" s="107">
        <v>3.0000000000000001E-3</v>
      </c>
      <c r="T598" s="110">
        <v>41012</v>
      </c>
      <c r="U598" s="28">
        <v>51.55</v>
      </c>
      <c r="V598">
        <v>51.21</v>
      </c>
      <c r="W598">
        <v>51.58</v>
      </c>
      <c r="X598">
        <v>51.17</v>
      </c>
      <c r="Y598" s="19">
        <v>6.1000000000000004E-3</v>
      </c>
      <c r="AB598" s="110">
        <f t="shared" si="114"/>
        <v>41050</v>
      </c>
      <c r="AC598" s="108">
        <f t="shared" si="111"/>
        <v>4906.05</v>
      </c>
      <c r="AD598" s="28">
        <f t="shared" si="112"/>
        <v>54.98</v>
      </c>
      <c r="AE598" s="28">
        <f t="shared" si="118"/>
        <v>89.233357584576211</v>
      </c>
      <c r="AF598" s="31">
        <f t="shared" si="119"/>
        <v>-7.1399101410501986E-3</v>
      </c>
      <c r="AJ598" s="110">
        <f t="shared" si="110"/>
        <v>41052</v>
      </c>
      <c r="AK598" s="31">
        <f t="shared" si="120"/>
        <v>1.6999999999999999E-3</v>
      </c>
      <c r="AL598" s="115">
        <f t="shared" si="121"/>
        <v>-1.6046447677184328E-2</v>
      </c>
      <c r="AM598" s="100"/>
      <c r="BR598" s="18">
        <f t="shared" si="115"/>
        <v>41043</v>
      </c>
      <c r="BS598" s="6">
        <f t="shared" si="116"/>
        <v>-1.12E-2</v>
      </c>
      <c r="BT598" s="6">
        <f t="shared" si="117"/>
        <v>-4.3E-3</v>
      </c>
    </row>
    <row r="599" spans="2:72" ht="14.45">
      <c r="B599" s="110">
        <v>41044</v>
      </c>
      <c r="C599" s="106">
        <v>1330.7</v>
      </c>
      <c r="D599" s="106">
        <v>1338.4</v>
      </c>
      <c r="E599" s="106">
        <v>1344.9</v>
      </c>
      <c r="F599" s="106">
        <v>1328.4</v>
      </c>
      <c r="G599" s="28"/>
      <c r="H599" s="107">
        <v>-5.7000000000000002E-3</v>
      </c>
      <c r="K599" s="110">
        <v>41051</v>
      </c>
      <c r="L599" s="106">
        <v>4860.5</v>
      </c>
      <c r="M599" s="106">
        <v>4954.7</v>
      </c>
      <c r="N599" s="106">
        <v>4956.3500000000004</v>
      </c>
      <c r="O599" s="106">
        <v>4849.8999999999996</v>
      </c>
      <c r="P599" s="28" t="s">
        <v>3202</v>
      </c>
      <c r="Q599" s="107">
        <v>-9.2999999999999992E-3</v>
      </c>
      <c r="T599" s="110">
        <v>41015</v>
      </c>
      <c r="U599" s="28">
        <v>51.615000000000002</v>
      </c>
      <c r="V599">
        <v>51.54</v>
      </c>
      <c r="W599">
        <v>51.734999999999999</v>
      </c>
      <c r="X599">
        <v>51.344999999999999</v>
      </c>
      <c r="Y599" s="19">
        <v>1.2999999999999999E-3</v>
      </c>
      <c r="AB599" s="110">
        <f t="shared" si="114"/>
        <v>41051</v>
      </c>
      <c r="AC599" s="108">
        <f t="shared" si="111"/>
        <v>4860.5</v>
      </c>
      <c r="AD599" s="28">
        <f t="shared" si="112"/>
        <v>55.344999999999999</v>
      </c>
      <c r="AE599" s="28">
        <f t="shared" si="118"/>
        <v>87.821844791760782</v>
      </c>
      <c r="AF599" s="31">
        <f t="shared" si="119"/>
        <v>-1.5818219004900547E-2</v>
      </c>
      <c r="AJ599" s="110">
        <f t="shared" si="110"/>
        <v>41053</v>
      </c>
      <c r="AK599" s="31">
        <f t="shared" si="120"/>
        <v>1.4E-3</v>
      </c>
      <c r="AL599" s="115">
        <f t="shared" si="121"/>
        <v>2.5059970324643022E-2</v>
      </c>
      <c r="AM599" s="100"/>
      <c r="BR599" s="18">
        <f t="shared" si="115"/>
        <v>41044</v>
      </c>
      <c r="BS599" s="6">
        <f t="shared" si="116"/>
        <v>-5.7000000000000002E-3</v>
      </c>
      <c r="BT599" s="6">
        <f t="shared" si="117"/>
        <v>7.1000000000000004E-3</v>
      </c>
    </row>
    <row r="600" spans="2:72" ht="14.45">
      <c r="B600" s="110">
        <v>41045</v>
      </c>
      <c r="C600" s="106">
        <v>1324.8</v>
      </c>
      <c r="D600" s="106">
        <v>1330.8</v>
      </c>
      <c r="E600" s="106">
        <v>1341.8</v>
      </c>
      <c r="F600" s="106">
        <v>1324.8</v>
      </c>
      <c r="G600" s="28"/>
      <c r="H600" s="107">
        <v>-4.4000000000000003E-3</v>
      </c>
      <c r="K600" s="110">
        <v>41052</v>
      </c>
      <c r="L600" s="106">
        <v>4835.6499999999996</v>
      </c>
      <c r="M600" s="106">
        <v>4843</v>
      </c>
      <c r="N600" s="106">
        <v>4853.75</v>
      </c>
      <c r="O600" s="106">
        <v>4803.95</v>
      </c>
      <c r="P600" s="28" t="s">
        <v>3203</v>
      </c>
      <c r="Q600" s="107">
        <v>-5.1000000000000004E-3</v>
      </c>
      <c r="T600" s="110">
        <v>41016</v>
      </c>
      <c r="U600" s="28">
        <v>51.395000000000003</v>
      </c>
      <c r="V600">
        <v>51.685000000000002</v>
      </c>
      <c r="W600">
        <v>51.685000000000002</v>
      </c>
      <c r="X600">
        <v>51.395000000000003</v>
      </c>
      <c r="Y600" s="19">
        <v>-4.3E-3</v>
      </c>
      <c r="AB600" s="110">
        <f t="shared" si="114"/>
        <v>41052</v>
      </c>
      <c r="AC600" s="108">
        <f t="shared" si="111"/>
        <v>4835.6499999999996</v>
      </c>
      <c r="AD600" s="28">
        <f t="shared" si="112"/>
        <v>55.96</v>
      </c>
      <c r="AE600" s="28">
        <f t="shared" si="118"/>
        <v>86.412616154395991</v>
      </c>
      <c r="AF600" s="31">
        <f t="shared" si="119"/>
        <v>-1.6046447677184328E-2</v>
      </c>
      <c r="AJ600" s="110">
        <f t="shared" si="110"/>
        <v>41054</v>
      </c>
      <c r="AK600" s="31">
        <f t="shared" si="120"/>
        <v>-2.2000000000000001E-3</v>
      </c>
      <c r="AL600" s="115">
        <f t="shared" si="121"/>
        <v>3.1369847318125643E-3</v>
      </c>
      <c r="AM600" s="100"/>
      <c r="BR600" s="18">
        <f t="shared" si="115"/>
        <v>41045</v>
      </c>
      <c r="BS600" s="6">
        <f t="shared" si="116"/>
        <v>-4.4000000000000003E-3</v>
      </c>
      <c r="BT600" s="6">
        <f t="shared" si="117"/>
        <v>-1.7100000000000001E-2</v>
      </c>
    </row>
    <row r="601" spans="2:72" ht="14.45">
      <c r="B601" s="110">
        <v>41046</v>
      </c>
      <c r="C601" s="106">
        <v>1304.9000000000001</v>
      </c>
      <c r="D601" s="106">
        <v>1324.8</v>
      </c>
      <c r="E601" s="106">
        <v>1326.4</v>
      </c>
      <c r="F601" s="106">
        <v>1304.9000000000001</v>
      </c>
      <c r="G601" s="28"/>
      <c r="H601" s="107">
        <v>-1.4999999999999999E-2</v>
      </c>
      <c r="K601" s="110">
        <v>41053</v>
      </c>
      <c r="L601" s="106">
        <v>4921.3999999999996</v>
      </c>
      <c r="M601" s="106">
        <v>4863.3999999999996</v>
      </c>
      <c r="N601" s="106">
        <v>4931.8999999999996</v>
      </c>
      <c r="O601" s="106">
        <v>4830.1499999999996</v>
      </c>
      <c r="P601" s="28" t="s">
        <v>2924</v>
      </c>
      <c r="Q601" s="107">
        <v>1.77E-2</v>
      </c>
      <c r="T601" s="110">
        <v>41017</v>
      </c>
      <c r="U601" s="28">
        <v>51.73</v>
      </c>
      <c r="V601">
        <v>51.48</v>
      </c>
      <c r="W601">
        <v>51.84</v>
      </c>
      <c r="X601">
        <v>51.344999999999999</v>
      </c>
      <c r="Y601" s="19">
        <v>6.4999999999999997E-3</v>
      </c>
      <c r="AB601" s="110">
        <f t="shared" si="114"/>
        <v>41053</v>
      </c>
      <c r="AC601" s="108">
        <f t="shared" si="111"/>
        <v>4921.3999999999996</v>
      </c>
      <c r="AD601" s="28">
        <f t="shared" si="112"/>
        <v>55.56</v>
      </c>
      <c r="AE601" s="28">
        <f t="shared" si="118"/>
        <v>88.578113750899917</v>
      </c>
      <c r="AF601" s="31">
        <f t="shared" si="119"/>
        <v>2.5059970324643022E-2</v>
      </c>
      <c r="AJ601" s="110">
        <f t="shared" si="110"/>
        <v>41058</v>
      </c>
      <c r="AK601" s="31">
        <f t="shared" si="120"/>
        <v>1.11E-2</v>
      </c>
      <c r="AL601" s="115">
        <f t="shared" si="121"/>
        <v>-6.8453707736312319E-3</v>
      </c>
      <c r="AM601" s="100"/>
      <c r="BR601" s="18">
        <f t="shared" si="115"/>
        <v>41046</v>
      </c>
      <c r="BS601" s="6">
        <f t="shared" si="116"/>
        <v>-1.4999999999999999E-2</v>
      </c>
      <c r="BT601" s="6">
        <f t="shared" si="117"/>
        <v>2.5000000000000001E-3</v>
      </c>
    </row>
    <row r="602" spans="2:72" ht="14.45">
      <c r="B602" s="110">
        <v>41047</v>
      </c>
      <c r="C602" s="106">
        <v>1295.2</v>
      </c>
      <c r="D602" s="106">
        <v>1305</v>
      </c>
      <c r="E602" s="106">
        <v>1312.2</v>
      </c>
      <c r="F602" s="106">
        <v>1292</v>
      </c>
      <c r="G602" s="28"/>
      <c r="H602" s="107">
        <v>-7.4000000000000003E-3</v>
      </c>
      <c r="K602" s="110">
        <v>41054</v>
      </c>
      <c r="L602" s="106">
        <v>4920.3999999999996</v>
      </c>
      <c r="M602" s="106">
        <v>4905.95</v>
      </c>
      <c r="N602" s="106">
        <v>4935.8</v>
      </c>
      <c r="O602" s="106">
        <v>4889.3500000000004</v>
      </c>
      <c r="P602" s="28" t="s">
        <v>3204</v>
      </c>
      <c r="Q602" s="107">
        <v>-2.0000000000000001E-4</v>
      </c>
      <c r="T602" s="110">
        <v>41018</v>
      </c>
      <c r="U602" s="28">
        <v>52.085000000000001</v>
      </c>
      <c r="V602">
        <v>51.805</v>
      </c>
      <c r="W602">
        <v>52.18</v>
      </c>
      <c r="X602">
        <v>51.625</v>
      </c>
      <c r="Y602" s="19">
        <v>6.8999999999999999E-3</v>
      </c>
      <c r="AB602" s="110">
        <f t="shared" si="114"/>
        <v>41054</v>
      </c>
      <c r="AC602" s="108">
        <f t="shared" si="111"/>
        <v>4920.3999999999996</v>
      </c>
      <c r="AD602" s="28">
        <f t="shared" si="112"/>
        <v>55.375</v>
      </c>
      <c r="AE602" s="28">
        <f t="shared" si="118"/>
        <v>88.855981941309253</v>
      </c>
      <c r="AF602" s="31">
        <f t="shared" si="119"/>
        <v>3.1369847318125643E-3</v>
      </c>
      <c r="AJ602" s="110">
        <f t="shared" ref="AJ602:AJ665" si="122">VLOOKUP(B609,AB:AF,1,FALSE)</f>
        <v>41059</v>
      </c>
      <c r="AK602" s="31">
        <f t="shared" si="120"/>
        <v>-1.43E-2</v>
      </c>
      <c r="AL602" s="115">
        <f t="shared" si="121"/>
        <v>-1.7075130454059728E-2</v>
      </c>
      <c r="AM602" s="100"/>
      <c r="BR602" s="18">
        <f t="shared" si="115"/>
        <v>41047</v>
      </c>
      <c r="BS602" s="6">
        <f t="shared" si="116"/>
        <v>-7.4000000000000003E-3</v>
      </c>
      <c r="BT602" s="6">
        <f t="shared" si="117"/>
        <v>4.4000000000000003E-3</v>
      </c>
    </row>
    <row r="603" spans="2:72" ht="14.45">
      <c r="B603" s="110">
        <v>41050</v>
      </c>
      <c r="C603" s="106">
        <v>1316</v>
      </c>
      <c r="D603" s="106">
        <v>1295.7</v>
      </c>
      <c r="E603" s="106">
        <v>1316.4</v>
      </c>
      <c r="F603" s="106">
        <v>1295.7</v>
      </c>
      <c r="G603" s="28"/>
      <c r="H603" s="107">
        <v>1.61E-2</v>
      </c>
      <c r="K603" s="110">
        <v>41057</v>
      </c>
      <c r="L603" s="106">
        <v>4985.6499999999996</v>
      </c>
      <c r="M603" s="106">
        <v>4931.7</v>
      </c>
      <c r="N603" s="106">
        <v>4994.95</v>
      </c>
      <c r="O603" s="106">
        <v>4931.3</v>
      </c>
      <c r="P603" s="28" t="s">
        <v>3205</v>
      </c>
      <c r="Q603" s="107">
        <v>1.3299999999999999E-2</v>
      </c>
      <c r="T603" s="110">
        <v>41019</v>
      </c>
      <c r="U603" s="28">
        <v>52.075000000000003</v>
      </c>
      <c r="V603">
        <v>52.145000000000003</v>
      </c>
      <c r="W603">
        <v>52.204999999999998</v>
      </c>
      <c r="X603">
        <v>51.954999999999998</v>
      </c>
      <c r="Y603" s="19">
        <v>-2.0000000000000001E-4</v>
      </c>
      <c r="AB603" s="110">
        <f t="shared" si="114"/>
        <v>41057</v>
      </c>
      <c r="AC603" s="108">
        <f t="shared" ref="AC603:AC666" si="123">IFERROR(VLOOKUP(AB603,K:Q,2,FALSE),0)</f>
        <v>4985.6499999999996</v>
      </c>
      <c r="AD603" s="28">
        <f t="shared" ref="AD603:AD666" si="124">VLOOKUP(AB603,T:Y,2,FALSE)</f>
        <v>55.19</v>
      </c>
      <c r="AE603" s="28">
        <f t="shared" si="118"/>
        <v>90.336111614422904</v>
      </c>
      <c r="AF603" s="31">
        <f t="shared" si="119"/>
        <v>1.6657625528141651E-2</v>
      </c>
      <c r="AJ603" s="110">
        <f t="shared" si="122"/>
        <v>41060</v>
      </c>
      <c r="AK603" s="31">
        <f t="shared" si="120"/>
        <v>-2.3E-3</v>
      </c>
      <c r="AL603" s="115">
        <f t="shared" si="121"/>
        <v>-3.5778362624888649E-3</v>
      </c>
      <c r="AM603" s="100"/>
      <c r="BR603" s="18">
        <f t="shared" si="115"/>
        <v>41050</v>
      </c>
      <c r="BS603" s="6">
        <f t="shared" si="116"/>
        <v>1.61E-2</v>
      </c>
      <c r="BT603" s="6">
        <f t="shared" si="117"/>
        <v>3.0000000000000001E-3</v>
      </c>
    </row>
    <row r="604" spans="2:72" ht="14.45">
      <c r="B604" s="110">
        <v>41051</v>
      </c>
      <c r="C604" s="106">
        <v>1316.6</v>
      </c>
      <c r="D604" s="106">
        <v>1316.1</v>
      </c>
      <c r="E604" s="106">
        <v>1328.5</v>
      </c>
      <c r="F604" s="106">
        <v>1310</v>
      </c>
      <c r="G604" s="28"/>
      <c r="H604" s="107">
        <v>5.0000000000000001E-4</v>
      </c>
      <c r="K604" s="110">
        <v>41058</v>
      </c>
      <c r="L604" s="106">
        <v>4990.1000000000004</v>
      </c>
      <c r="M604" s="106">
        <v>5005.3500000000004</v>
      </c>
      <c r="N604" s="106">
        <v>5020.1499999999996</v>
      </c>
      <c r="O604" s="106">
        <v>4982.1499999999996</v>
      </c>
      <c r="P604" s="28" t="s">
        <v>3206</v>
      </c>
      <c r="Q604" s="107">
        <v>8.9999999999999998E-4</v>
      </c>
      <c r="T604" s="110">
        <v>41022</v>
      </c>
      <c r="U604" s="28">
        <v>52.384999999999998</v>
      </c>
      <c r="V604">
        <v>52.09</v>
      </c>
      <c r="W604">
        <v>52.585000000000001</v>
      </c>
      <c r="X604">
        <v>51.945</v>
      </c>
      <c r="Y604" s="19">
        <v>6.0000000000000001E-3</v>
      </c>
      <c r="AB604" s="110">
        <f t="shared" si="114"/>
        <v>41058</v>
      </c>
      <c r="AC604" s="108">
        <f t="shared" si="123"/>
        <v>4990.1000000000004</v>
      </c>
      <c r="AD604" s="28">
        <f t="shared" si="124"/>
        <v>55.62</v>
      </c>
      <c r="AE604" s="28">
        <f t="shared" si="118"/>
        <v>89.717727436174044</v>
      </c>
      <c r="AF604" s="31">
        <f t="shared" si="119"/>
        <v>-6.8453707736312319E-3</v>
      </c>
      <c r="AJ604" s="110">
        <f t="shared" si="122"/>
        <v>41061</v>
      </c>
      <c r="AK604" s="31">
        <f t="shared" si="120"/>
        <v>-2.47E-2</v>
      </c>
      <c r="AL604" s="115">
        <f t="shared" si="121"/>
        <v>-8.022165019598626E-3</v>
      </c>
      <c r="AM604" s="100"/>
      <c r="BR604" s="18">
        <f t="shared" si="115"/>
        <v>41051</v>
      </c>
      <c r="BS604" s="6">
        <f t="shared" si="116"/>
        <v>5.0000000000000001E-4</v>
      </c>
      <c r="BT604" s="6">
        <f t="shared" si="117"/>
        <v>-9.2999999999999992E-3</v>
      </c>
    </row>
    <row r="605" spans="2:72" ht="14.45">
      <c r="B605" s="110">
        <v>41052</v>
      </c>
      <c r="C605" s="106">
        <v>1318.9</v>
      </c>
      <c r="D605" s="106">
        <v>1316</v>
      </c>
      <c r="E605" s="106">
        <v>1320.7</v>
      </c>
      <c r="F605" s="106">
        <v>1296.5</v>
      </c>
      <c r="G605" s="28"/>
      <c r="H605" s="107">
        <v>1.6999999999999999E-3</v>
      </c>
      <c r="K605" s="110">
        <v>41059</v>
      </c>
      <c r="L605" s="106">
        <v>4950.75</v>
      </c>
      <c r="M605" s="106">
        <v>4964.25</v>
      </c>
      <c r="N605" s="106">
        <v>4982.25</v>
      </c>
      <c r="O605" s="106">
        <v>4944.8999999999996</v>
      </c>
      <c r="P605" s="28" t="s">
        <v>3037</v>
      </c>
      <c r="Q605" s="107">
        <v>-7.9000000000000008E-3</v>
      </c>
      <c r="T605" s="110">
        <v>41023</v>
      </c>
      <c r="U605" s="28">
        <v>52.59</v>
      </c>
      <c r="V605">
        <v>52.51</v>
      </c>
      <c r="W605">
        <v>52.875</v>
      </c>
      <c r="X605">
        <v>52.33</v>
      </c>
      <c r="Y605" s="19">
        <v>3.8999999999999998E-3</v>
      </c>
      <c r="AB605" s="110">
        <f t="shared" si="114"/>
        <v>41059</v>
      </c>
      <c r="AC605" s="108">
        <f t="shared" si="123"/>
        <v>4950.75</v>
      </c>
      <c r="AD605" s="28">
        <f t="shared" si="124"/>
        <v>56.14</v>
      </c>
      <c r="AE605" s="28">
        <f t="shared" si="118"/>
        <v>88.185785536159599</v>
      </c>
      <c r="AF605" s="31">
        <f t="shared" si="119"/>
        <v>-1.7075130454059728E-2</v>
      </c>
      <c r="AJ605" s="110">
        <f t="shared" si="122"/>
        <v>41064</v>
      </c>
      <c r="AK605" s="31">
        <f t="shared" si="120"/>
        <v>2.0000000000000001E-4</v>
      </c>
      <c r="AL605" s="115">
        <f t="shared" si="121"/>
        <v>-6.2627744734167212E-4</v>
      </c>
      <c r="AM605" s="100"/>
      <c r="BR605" s="18">
        <f t="shared" si="115"/>
        <v>41052</v>
      </c>
      <c r="BS605" s="6">
        <f t="shared" si="116"/>
        <v>1.6999999999999999E-3</v>
      </c>
      <c r="BT605" s="6">
        <f t="shared" si="117"/>
        <v>-5.1000000000000004E-3</v>
      </c>
    </row>
    <row r="606" spans="2:72" ht="14.45">
      <c r="B606" s="110">
        <v>41053</v>
      </c>
      <c r="C606" s="106">
        <v>1320.7</v>
      </c>
      <c r="D606" s="106">
        <v>1318.7</v>
      </c>
      <c r="E606" s="106">
        <v>1324.1</v>
      </c>
      <c r="F606" s="106">
        <v>1310.5</v>
      </c>
      <c r="G606" s="28"/>
      <c r="H606" s="107">
        <v>1.4E-3</v>
      </c>
      <c r="K606" s="110">
        <v>41060</v>
      </c>
      <c r="L606" s="106">
        <v>4924.25</v>
      </c>
      <c r="M606" s="106">
        <v>4896.1000000000004</v>
      </c>
      <c r="N606" s="106">
        <v>4949.25</v>
      </c>
      <c r="O606" s="106">
        <v>4883.55</v>
      </c>
      <c r="P606" s="28" t="s">
        <v>3207</v>
      </c>
      <c r="Q606" s="107">
        <v>-5.4000000000000003E-3</v>
      </c>
      <c r="T606" s="110">
        <v>41024</v>
      </c>
      <c r="U606" s="28">
        <v>52.46</v>
      </c>
      <c r="V606">
        <v>52.685000000000002</v>
      </c>
      <c r="W606">
        <v>52.755000000000003</v>
      </c>
      <c r="X606">
        <v>52.45</v>
      </c>
      <c r="Y606" s="19">
        <v>-2.5000000000000001E-3</v>
      </c>
      <c r="AB606" s="110">
        <f t="shared" si="114"/>
        <v>41060</v>
      </c>
      <c r="AC606" s="108">
        <f t="shared" si="123"/>
        <v>4924.25</v>
      </c>
      <c r="AD606" s="28">
        <f t="shared" si="124"/>
        <v>56.04</v>
      </c>
      <c r="AE606" s="28">
        <f t="shared" si="118"/>
        <v>87.870271234832259</v>
      </c>
      <c r="AF606" s="31">
        <f t="shared" si="119"/>
        <v>-3.5778362624888649E-3</v>
      </c>
      <c r="AJ606" s="110">
        <f t="shared" si="122"/>
        <v>41065</v>
      </c>
      <c r="AK606" s="31">
        <f t="shared" si="120"/>
        <v>5.7000000000000002E-3</v>
      </c>
      <c r="AL606" s="115">
        <f t="shared" si="121"/>
        <v>5.0209989904657082E-3</v>
      </c>
      <c r="AM606" s="100"/>
      <c r="BR606" s="18">
        <f t="shared" si="115"/>
        <v>41053</v>
      </c>
      <c r="BS606" s="6">
        <f t="shared" si="116"/>
        <v>1.4E-3</v>
      </c>
      <c r="BT606" s="6">
        <f t="shared" si="117"/>
        <v>1.77E-2</v>
      </c>
    </row>
    <row r="607" spans="2:72" ht="14.45">
      <c r="B607" s="110">
        <v>41054</v>
      </c>
      <c r="C607" s="106">
        <v>1317.8</v>
      </c>
      <c r="D607" s="106">
        <v>1320.8</v>
      </c>
      <c r="E607" s="106">
        <v>1324.2</v>
      </c>
      <c r="F607" s="106">
        <v>1314.2</v>
      </c>
      <c r="G607" s="28"/>
      <c r="H607" s="107">
        <v>-2.2000000000000001E-3</v>
      </c>
      <c r="K607" s="110">
        <v>41061</v>
      </c>
      <c r="L607" s="106">
        <v>4841.6000000000004</v>
      </c>
      <c r="M607" s="106">
        <v>4910.8500000000004</v>
      </c>
      <c r="N607" s="106">
        <v>4925</v>
      </c>
      <c r="O607" s="106">
        <v>4831.75</v>
      </c>
      <c r="P607" s="28" t="s">
        <v>3208</v>
      </c>
      <c r="Q607" s="107">
        <v>-1.6799999999999999E-2</v>
      </c>
      <c r="T607" s="110">
        <v>41025</v>
      </c>
      <c r="U607" s="28">
        <v>52.41</v>
      </c>
      <c r="V607">
        <v>52.55</v>
      </c>
      <c r="W607">
        <v>52.66</v>
      </c>
      <c r="X607">
        <v>52.365000000000002</v>
      </c>
      <c r="Y607" s="19">
        <v>-1E-3</v>
      </c>
      <c r="AB607" s="110">
        <f t="shared" si="114"/>
        <v>41061</v>
      </c>
      <c r="AC607" s="108">
        <f t="shared" si="123"/>
        <v>4841.6000000000004</v>
      </c>
      <c r="AD607" s="28">
        <f t="shared" si="124"/>
        <v>55.545000000000002</v>
      </c>
      <c r="AE607" s="28">
        <f t="shared" si="118"/>
        <v>87.165361418669548</v>
      </c>
      <c r="AF607" s="31">
        <f t="shared" si="119"/>
        <v>-8.022165019598626E-3</v>
      </c>
      <c r="AJ607" s="110">
        <f t="shared" si="122"/>
        <v>41066</v>
      </c>
      <c r="AK607" s="31">
        <f t="shared" si="120"/>
        <v>2.3E-2</v>
      </c>
      <c r="AL607" s="115">
        <f t="shared" si="121"/>
        <v>3.2717600332961894E-2</v>
      </c>
      <c r="AM607" s="100"/>
      <c r="BR607" s="18">
        <f t="shared" si="115"/>
        <v>41054</v>
      </c>
      <c r="BS607" s="6">
        <f t="shared" si="116"/>
        <v>-2.2000000000000001E-3</v>
      </c>
      <c r="BT607" s="6">
        <f t="shared" si="117"/>
        <v>-2.0000000000000001E-4</v>
      </c>
    </row>
    <row r="608" spans="2:72" ht="14.45">
      <c r="B608" s="110">
        <v>41058</v>
      </c>
      <c r="C608" s="106">
        <v>1332.4</v>
      </c>
      <c r="D608" s="106">
        <v>1318.9</v>
      </c>
      <c r="E608" s="106">
        <v>1334.9</v>
      </c>
      <c r="F608" s="106">
        <v>1318.9</v>
      </c>
      <c r="G608" s="28"/>
      <c r="H608" s="107">
        <v>1.11E-2</v>
      </c>
      <c r="K608" s="110">
        <v>41064</v>
      </c>
      <c r="L608" s="106">
        <v>4848.1499999999996</v>
      </c>
      <c r="M608" s="106">
        <v>4797.3</v>
      </c>
      <c r="N608" s="106">
        <v>4858.3</v>
      </c>
      <c r="O608" s="106">
        <v>4770.3500000000004</v>
      </c>
      <c r="P608" s="28" t="s">
        <v>2868</v>
      </c>
      <c r="Q608" s="107">
        <v>1.4E-3</v>
      </c>
      <c r="T608" s="110">
        <v>41026</v>
      </c>
      <c r="U608" s="28">
        <v>52.545000000000002</v>
      </c>
      <c r="V608">
        <v>52.354999999999997</v>
      </c>
      <c r="W608">
        <v>52.73</v>
      </c>
      <c r="X608">
        <v>52.265000000000001</v>
      </c>
      <c r="Y608" s="19">
        <v>2.5999999999999999E-3</v>
      </c>
      <c r="AB608" s="110">
        <f t="shared" si="114"/>
        <v>41064</v>
      </c>
      <c r="AC608" s="108">
        <f t="shared" si="123"/>
        <v>4848.1499999999996</v>
      </c>
      <c r="AD608" s="28">
        <f t="shared" si="124"/>
        <v>55.655000000000001</v>
      </c>
      <c r="AE608" s="28">
        <f t="shared" si="118"/>
        <v>87.110771718623653</v>
      </c>
      <c r="AF608" s="31">
        <f t="shared" si="119"/>
        <v>-6.2627744734167212E-4</v>
      </c>
      <c r="AJ608" s="110">
        <f t="shared" si="122"/>
        <v>41067</v>
      </c>
      <c r="AK608" s="31">
        <f t="shared" si="120"/>
        <v>-1E-4</v>
      </c>
      <c r="AL608" s="115">
        <f t="shared" si="121"/>
        <v>1.612343874083555E-2</v>
      </c>
      <c r="AM608" s="100"/>
      <c r="BR608" s="18">
        <f t="shared" si="115"/>
        <v>41058</v>
      </c>
      <c r="BS608" s="6">
        <f t="shared" si="116"/>
        <v>1.11E-2</v>
      </c>
      <c r="BT608" s="6">
        <f t="shared" si="117"/>
        <v>8.9999999999999998E-4</v>
      </c>
    </row>
    <row r="609" spans="2:72" ht="14.45">
      <c r="B609" s="110">
        <v>41059</v>
      </c>
      <c r="C609" s="106">
        <v>1313.3</v>
      </c>
      <c r="D609" s="106">
        <v>1331.2</v>
      </c>
      <c r="E609" s="106">
        <v>1331.2</v>
      </c>
      <c r="F609" s="106">
        <v>1310.8</v>
      </c>
      <c r="G609" s="28"/>
      <c r="H609" s="107">
        <v>-1.43E-2</v>
      </c>
      <c r="K609" s="110">
        <v>41065</v>
      </c>
      <c r="L609" s="106">
        <v>4863.3</v>
      </c>
      <c r="M609" s="106">
        <v>4869.45</v>
      </c>
      <c r="N609" s="106">
        <v>4898.95</v>
      </c>
      <c r="O609" s="106">
        <v>4847.7</v>
      </c>
      <c r="P609" s="28" t="s">
        <v>3209</v>
      </c>
      <c r="Q609" s="107">
        <v>3.0999999999999999E-3</v>
      </c>
      <c r="T609" s="110">
        <v>41029</v>
      </c>
      <c r="U609" s="28">
        <v>52.664999999999999</v>
      </c>
      <c r="V609">
        <v>52.524999999999999</v>
      </c>
      <c r="W609">
        <v>52.755000000000003</v>
      </c>
      <c r="X609">
        <v>52.405000000000001</v>
      </c>
      <c r="Y609" s="19">
        <v>2.3E-3</v>
      </c>
      <c r="AB609" s="110">
        <f t="shared" si="114"/>
        <v>41065</v>
      </c>
      <c r="AC609" s="108">
        <f t="shared" si="123"/>
        <v>4863.3</v>
      </c>
      <c r="AD609" s="28">
        <f t="shared" si="124"/>
        <v>55.55</v>
      </c>
      <c r="AE609" s="28">
        <f t="shared" si="118"/>
        <v>87.548154815481553</v>
      </c>
      <c r="AF609" s="31">
        <f t="shared" si="119"/>
        <v>5.0209989904657082E-3</v>
      </c>
      <c r="AJ609" s="110">
        <f t="shared" si="122"/>
        <v>41068</v>
      </c>
      <c r="AK609" s="31">
        <f t="shared" si="120"/>
        <v>8.0999999999999996E-3</v>
      </c>
      <c r="AL609" s="115">
        <f t="shared" si="121"/>
        <v>-4.6270118240081537E-3</v>
      </c>
      <c r="AM609" s="100"/>
      <c r="BR609" s="18">
        <f t="shared" si="115"/>
        <v>41059</v>
      </c>
      <c r="BS609" s="6">
        <f t="shared" si="116"/>
        <v>-1.43E-2</v>
      </c>
      <c r="BT609" s="6">
        <f t="shared" si="117"/>
        <v>-7.9000000000000008E-3</v>
      </c>
    </row>
    <row r="610" spans="2:72" ht="14.45">
      <c r="B610" s="110">
        <v>41060</v>
      </c>
      <c r="C610" s="106">
        <v>1310.3</v>
      </c>
      <c r="D610" s="106">
        <v>1313.1</v>
      </c>
      <c r="E610" s="106">
        <v>1319.7</v>
      </c>
      <c r="F610" s="106">
        <v>1298.9000000000001</v>
      </c>
      <c r="G610" s="28"/>
      <c r="H610" s="107">
        <v>-2.3E-3</v>
      </c>
      <c r="K610" s="110">
        <v>41066</v>
      </c>
      <c r="L610" s="106">
        <v>4997.1000000000004</v>
      </c>
      <c r="M610" s="106">
        <v>4886.6499999999996</v>
      </c>
      <c r="N610" s="106">
        <v>5010.45</v>
      </c>
      <c r="O610" s="106">
        <v>4886.1499999999996</v>
      </c>
      <c r="P610" s="28" t="s">
        <v>3210</v>
      </c>
      <c r="Q610" s="107">
        <v>2.75E-2</v>
      </c>
      <c r="T610" s="110">
        <v>41030</v>
      </c>
      <c r="U610" s="28">
        <v>52.505000000000003</v>
      </c>
      <c r="V610">
        <v>52.734999999999999</v>
      </c>
      <c r="W610">
        <v>52.734999999999999</v>
      </c>
      <c r="X610">
        <v>52.505000000000003</v>
      </c>
      <c r="Y610" s="19">
        <v>-3.0000000000000001E-3</v>
      </c>
      <c r="AB610" s="110">
        <f t="shared" si="114"/>
        <v>41066</v>
      </c>
      <c r="AC610" s="108">
        <f t="shared" si="123"/>
        <v>4997.1000000000004</v>
      </c>
      <c r="AD610" s="28">
        <f t="shared" si="124"/>
        <v>55.27</v>
      </c>
      <c r="AE610" s="28">
        <f t="shared" si="118"/>
        <v>90.412520354622757</v>
      </c>
      <c r="AF610" s="31">
        <f t="shared" si="119"/>
        <v>3.2717600332961894E-2</v>
      </c>
      <c r="AJ610" s="110">
        <f t="shared" si="122"/>
        <v>41071</v>
      </c>
      <c r="AK610" s="31">
        <f t="shared" si="120"/>
        <v>-1.2699999999999999E-2</v>
      </c>
      <c r="AL610" s="115">
        <f t="shared" si="121"/>
        <v>-7.7348481092904819E-3</v>
      </c>
      <c r="AM610" s="100"/>
      <c r="BR610" s="18">
        <f t="shared" si="115"/>
        <v>41060</v>
      </c>
      <c r="BS610" s="6">
        <f t="shared" si="116"/>
        <v>-2.3E-3</v>
      </c>
      <c r="BT610" s="6">
        <f t="shared" si="117"/>
        <v>-5.4000000000000003E-3</v>
      </c>
    </row>
    <row r="611" spans="2:72" ht="14.45">
      <c r="B611" s="110">
        <v>41061</v>
      </c>
      <c r="C611" s="106">
        <v>1278</v>
      </c>
      <c r="D611" s="106">
        <v>1309.9000000000001</v>
      </c>
      <c r="E611" s="106">
        <v>1309.9000000000001</v>
      </c>
      <c r="F611" s="106">
        <v>1277.2</v>
      </c>
      <c r="G611" s="28"/>
      <c r="H611" s="107">
        <v>-2.47E-2</v>
      </c>
      <c r="K611" s="110">
        <v>41067</v>
      </c>
      <c r="L611" s="106">
        <v>5049.6499999999996</v>
      </c>
      <c r="M611" s="106">
        <v>5035.3500000000004</v>
      </c>
      <c r="N611" s="106">
        <v>5059.6499999999996</v>
      </c>
      <c r="O611" s="106">
        <v>5007.75</v>
      </c>
      <c r="P611" s="28" t="s">
        <v>3211</v>
      </c>
      <c r="Q611" s="107">
        <v>1.0500000000000001E-2</v>
      </c>
      <c r="T611" s="110">
        <v>41031</v>
      </c>
      <c r="U611" s="28">
        <v>52.984999999999999</v>
      </c>
      <c r="V611">
        <v>52.6</v>
      </c>
      <c r="W611">
        <v>53.034999999999997</v>
      </c>
      <c r="X611">
        <v>52.494999999999997</v>
      </c>
      <c r="Y611" s="19">
        <v>9.1000000000000004E-3</v>
      </c>
      <c r="AB611" s="110">
        <f t="shared" ref="AB611:AB642" si="125">VLOOKUP(K611,T:Y,1,FALSE)</f>
        <v>41067</v>
      </c>
      <c r="AC611" s="108">
        <f t="shared" si="123"/>
        <v>5049.6499999999996</v>
      </c>
      <c r="AD611" s="28">
        <f t="shared" si="124"/>
        <v>54.965000000000003</v>
      </c>
      <c r="AE611" s="28">
        <f t="shared" si="118"/>
        <v>91.870281087965054</v>
      </c>
      <c r="AF611" s="31">
        <f t="shared" si="119"/>
        <v>1.612343874083555E-2</v>
      </c>
      <c r="AJ611" s="110">
        <f t="shared" si="122"/>
        <v>41072</v>
      </c>
      <c r="AK611" s="31">
        <f t="shared" si="120"/>
        <v>1.17E-2</v>
      </c>
      <c r="AL611" s="115">
        <f t="shared" si="121"/>
        <v>1.0323137449055775E-2</v>
      </c>
      <c r="AM611" s="100"/>
      <c r="BR611" s="18">
        <f t="shared" si="115"/>
        <v>41061</v>
      </c>
      <c r="BS611" s="6">
        <f t="shared" si="116"/>
        <v>-2.47E-2</v>
      </c>
      <c r="BT611" s="6">
        <f t="shared" si="117"/>
        <v>-1.6799999999999999E-2</v>
      </c>
    </row>
    <row r="612" spans="2:72" ht="14.45">
      <c r="B612" s="110">
        <v>41064</v>
      </c>
      <c r="C612" s="106">
        <v>1278.2</v>
      </c>
      <c r="D612" s="106">
        <v>1278.3</v>
      </c>
      <c r="E612" s="106">
        <v>1282.5</v>
      </c>
      <c r="F612" s="106">
        <v>1266.7</v>
      </c>
      <c r="G612" s="28"/>
      <c r="H612" s="107">
        <v>2.0000000000000001E-4</v>
      </c>
      <c r="K612" s="110">
        <v>41068</v>
      </c>
      <c r="L612" s="106">
        <v>5068.3500000000004</v>
      </c>
      <c r="M612" s="106">
        <v>5044.25</v>
      </c>
      <c r="N612" s="106">
        <v>5084.45</v>
      </c>
      <c r="O612" s="106">
        <v>4994.8</v>
      </c>
      <c r="P612" s="28" t="s">
        <v>3212</v>
      </c>
      <c r="Q612" s="107">
        <v>3.7000000000000002E-3</v>
      </c>
      <c r="T612" s="110">
        <v>41032</v>
      </c>
      <c r="U612" s="28">
        <v>53.335000000000001</v>
      </c>
      <c r="V612">
        <v>52.965000000000003</v>
      </c>
      <c r="W612">
        <v>53.475000000000001</v>
      </c>
      <c r="X612">
        <v>52.844999999999999</v>
      </c>
      <c r="Y612" s="19">
        <v>6.6E-3</v>
      </c>
      <c r="AB612" s="110">
        <f t="shared" si="125"/>
        <v>41068</v>
      </c>
      <c r="AC612" s="108">
        <f t="shared" si="123"/>
        <v>5068.3500000000004</v>
      </c>
      <c r="AD612" s="28">
        <f t="shared" si="124"/>
        <v>55.424999999999997</v>
      </c>
      <c r="AE612" s="28">
        <f t="shared" si="118"/>
        <v>91.445196211096089</v>
      </c>
      <c r="AF612" s="31">
        <f t="shared" si="119"/>
        <v>-4.6270118240081537E-3</v>
      </c>
      <c r="AJ612" s="110">
        <f t="shared" si="122"/>
        <v>41073</v>
      </c>
      <c r="AK612" s="31">
        <f t="shared" si="120"/>
        <v>-7.0000000000000001E-3</v>
      </c>
      <c r="AL612" s="115">
        <f t="shared" si="121"/>
        <v>5.3183413267221535E-3</v>
      </c>
      <c r="AM612" s="100"/>
      <c r="BR612" s="18">
        <f t="shared" si="115"/>
        <v>41064</v>
      </c>
      <c r="BS612" s="6">
        <f t="shared" si="116"/>
        <v>2.0000000000000001E-4</v>
      </c>
      <c r="BT612" s="6">
        <f t="shared" si="117"/>
        <v>1.4E-3</v>
      </c>
    </row>
    <row r="613" spans="2:72" ht="14.45">
      <c r="B613" s="110">
        <v>41065</v>
      </c>
      <c r="C613" s="106">
        <v>1285.5</v>
      </c>
      <c r="D613" s="106">
        <v>1277.8</v>
      </c>
      <c r="E613" s="106">
        <v>1287.5999999999999</v>
      </c>
      <c r="F613" s="106">
        <v>1274.2</v>
      </c>
      <c r="G613" s="28"/>
      <c r="H613" s="107">
        <v>5.7000000000000002E-3</v>
      </c>
      <c r="K613" s="110">
        <v>41071</v>
      </c>
      <c r="L613" s="106">
        <v>5054.1000000000004</v>
      </c>
      <c r="M613" s="106">
        <v>5096.7</v>
      </c>
      <c r="N613" s="106">
        <v>5124.45</v>
      </c>
      <c r="O613" s="106">
        <v>5040.7</v>
      </c>
      <c r="P613" s="28" t="s">
        <v>3213</v>
      </c>
      <c r="Q613" s="107">
        <v>-2.8E-3</v>
      </c>
      <c r="T613" s="110">
        <v>41033</v>
      </c>
      <c r="U613" s="28">
        <v>53.475000000000001</v>
      </c>
      <c r="V613">
        <v>53.414999999999999</v>
      </c>
      <c r="W613">
        <v>53.924999999999997</v>
      </c>
      <c r="X613">
        <v>53.325000000000003</v>
      </c>
      <c r="Y613" s="19">
        <v>2.5999999999999999E-3</v>
      </c>
      <c r="AB613" s="110">
        <f t="shared" si="125"/>
        <v>41071</v>
      </c>
      <c r="AC613" s="108">
        <f t="shared" si="123"/>
        <v>5054.1000000000004</v>
      </c>
      <c r="AD613" s="28">
        <f t="shared" si="124"/>
        <v>55.7</v>
      </c>
      <c r="AE613" s="28">
        <f t="shared" si="118"/>
        <v>90.737881508078999</v>
      </c>
      <c r="AF613" s="31">
        <f t="shared" si="119"/>
        <v>-7.7348481092904819E-3</v>
      </c>
      <c r="AJ613" s="110">
        <f t="shared" si="122"/>
        <v>41074</v>
      </c>
      <c r="AK613" s="31">
        <f t="shared" si="120"/>
        <v>1.0800000000000001E-2</v>
      </c>
      <c r="AL613" s="115">
        <f t="shared" si="121"/>
        <v>-1.5503940605611888E-2</v>
      </c>
      <c r="AM613" s="100"/>
      <c r="BR613" s="18">
        <f t="shared" si="115"/>
        <v>41065</v>
      </c>
      <c r="BS613" s="6">
        <f t="shared" si="116"/>
        <v>5.7000000000000002E-3</v>
      </c>
      <c r="BT613" s="6">
        <f t="shared" si="117"/>
        <v>3.0999999999999999E-3</v>
      </c>
    </row>
    <row r="614" spans="2:72" ht="14.45">
      <c r="B614" s="110">
        <v>41066</v>
      </c>
      <c r="C614" s="106">
        <v>1315.1</v>
      </c>
      <c r="D614" s="106">
        <v>1285.5999999999999</v>
      </c>
      <c r="E614" s="106">
        <v>1315.1</v>
      </c>
      <c r="F614" s="106">
        <v>1285.5999999999999</v>
      </c>
      <c r="G614" s="28"/>
      <c r="H614" s="107">
        <v>2.3E-2</v>
      </c>
      <c r="K614" s="110">
        <v>41072</v>
      </c>
      <c r="L614" s="106">
        <v>5115.8999999999996</v>
      </c>
      <c r="M614" s="106">
        <v>5015.5</v>
      </c>
      <c r="N614" s="106">
        <v>5128.8999999999996</v>
      </c>
      <c r="O614" s="106">
        <v>5015.1499999999996</v>
      </c>
      <c r="P614" s="28" t="s">
        <v>3214</v>
      </c>
      <c r="Q614" s="107">
        <v>1.2200000000000001E-2</v>
      </c>
      <c r="T614" s="110">
        <v>41036</v>
      </c>
      <c r="U614" s="28">
        <v>52.844999999999999</v>
      </c>
      <c r="V614">
        <v>53.424999999999997</v>
      </c>
      <c r="W614">
        <v>53.774999999999999</v>
      </c>
      <c r="X614">
        <v>52.825000000000003</v>
      </c>
      <c r="Y614" s="19">
        <v>-1.18E-2</v>
      </c>
      <c r="AB614" s="110">
        <f t="shared" si="125"/>
        <v>41072</v>
      </c>
      <c r="AC614" s="108">
        <f t="shared" si="123"/>
        <v>5115.8999999999996</v>
      </c>
      <c r="AD614" s="28">
        <f t="shared" si="124"/>
        <v>55.805</v>
      </c>
      <c r="AE614" s="28">
        <f t="shared" si="118"/>
        <v>91.674581130723041</v>
      </c>
      <c r="AF614" s="31">
        <f t="shared" si="119"/>
        <v>1.0323137449055775E-2</v>
      </c>
      <c r="AJ614" s="110">
        <f t="shared" si="122"/>
        <v>41075</v>
      </c>
      <c r="AK614" s="31">
        <f t="shared" si="120"/>
        <v>1.03E-2</v>
      </c>
      <c r="AL614" s="115">
        <f t="shared" si="121"/>
        <v>2.245865128588509E-2</v>
      </c>
      <c r="AM614" s="100"/>
      <c r="BR614" s="18">
        <f t="shared" si="115"/>
        <v>41066</v>
      </c>
      <c r="BS614" s="6">
        <f t="shared" si="116"/>
        <v>2.3E-2</v>
      </c>
      <c r="BT614" s="6">
        <f t="shared" si="117"/>
        <v>2.75E-2</v>
      </c>
    </row>
    <row r="615" spans="2:72" ht="14.45">
      <c r="B615" s="110">
        <v>41067</v>
      </c>
      <c r="C615" s="106">
        <v>1315</v>
      </c>
      <c r="D615" s="106">
        <v>1316.2</v>
      </c>
      <c r="E615" s="106">
        <v>1329</v>
      </c>
      <c r="F615" s="106">
        <v>1312.7</v>
      </c>
      <c r="G615" s="28"/>
      <c r="H615" s="107">
        <v>-1E-4</v>
      </c>
      <c r="K615" s="110">
        <v>41073</v>
      </c>
      <c r="L615" s="106">
        <v>5121.45</v>
      </c>
      <c r="M615" s="106">
        <v>5117.55</v>
      </c>
      <c r="N615" s="106">
        <v>5144.8999999999996</v>
      </c>
      <c r="O615" s="106">
        <v>5095.45</v>
      </c>
      <c r="P615" s="28" t="s">
        <v>3215</v>
      </c>
      <c r="Q615" s="107">
        <v>1.1000000000000001E-3</v>
      </c>
      <c r="T615" s="110">
        <v>41037</v>
      </c>
      <c r="U615" s="28">
        <v>53.125</v>
      </c>
      <c r="V615">
        <v>52.91</v>
      </c>
      <c r="W615">
        <v>53.32</v>
      </c>
      <c r="X615">
        <v>52.674999999999997</v>
      </c>
      <c r="Y615" s="19">
        <v>5.3E-3</v>
      </c>
      <c r="AB615" s="110">
        <f t="shared" si="125"/>
        <v>41073</v>
      </c>
      <c r="AC615" s="108">
        <f t="shared" si="123"/>
        <v>5121.45</v>
      </c>
      <c r="AD615" s="28">
        <f t="shared" si="124"/>
        <v>55.57</v>
      </c>
      <c r="AE615" s="28">
        <f t="shared" si="118"/>
        <v>92.162137844160512</v>
      </c>
      <c r="AF615" s="31">
        <f t="shared" si="119"/>
        <v>5.3183413267221535E-3</v>
      </c>
      <c r="AJ615" s="110">
        <f t="shared" si="122"/>
        <v>41078</v>
      </c>
      <c r="AK615" s="31">
        <f t="shared" si="120"/>
        <v>1.5E-3</v>
      </c>
      <c r="AL615" s="115">
        <f t="shared" si="121"/>
        <v>-2.2233322154515456E-2</v>
      </c>
      <c r="AM615" s="100"/>
      <c r="BR615" s="18">
        <f t="shared" si="115"/>
        <v>41067</v>
      </c>
      <c r="BS615" s="6">
        <f t="shared" si="116"/>
        <v>-1E-4</v>
      </c>
      <c r="BT615" s="6">
        <f t="shared" si="117"/>
        <v>1.0500000000000001E-2</v>
      </c>
    </row>
    <row r="616" spans="2:72" ht="14.45">
      <c r="B616" s="110">
        <v>41068</v>
      </c>
      <c r="C616" s="106">
        <v>1325.7</v>
      </c>
      <c r="D616" s="106">
        <v>1315</v>
      </c>
      <c r="E616" s="106">
        <v>1325.8</v>
      </c>
      <c r="F616" s="106">
        <v>1307.8</v>
      </c>
      <c r="G616" s="28"/>
      <c r="H616" s="107">
        <v>8.0999999999999996E-3</v>
      </c>
      <c r="K616" s="110">
        <v>41074</v>
      </c>
      <c r="L616" s="106">
        <v>5054.75</v>
      </c>
      <c r="M616" s="106">
        <v>5105.1000000000004</v>
      </c>
      <c r="N616" s="106">
        <v>5130</v>
      </c>
      <c r="O616" s="106">
        <v>5047.6000000000004</v>
      </c>
      <c r="P616" s="28" t="s">
        <v>3216</v>
      </c>
      <c r="Q616" s="107">
        <v>-1.2999999999999999E-2</v>
      </c>
      <c r="T616" s="110">
        <v>41038</v>
      </c>
      <c r="U616" s="28">
        <v>53.755000000000003</v>
      </c>
      <c r="V616">
        <v>53.125</v>
      </c>
      <c r="W616">
        <v>53.884999999999998</v>
      </c>
      <c r="X616">
        <v>53.104999999999997</v>
      </c>
      <c r="Y616" s="19">
        <v>1.1900000000000001E-2</v>
      </c>
      <c r="AB616" s="110">
        <f t="shared" si="125"/>
        <v>41074</v>
      </c>
      <c r="AC616" s="108">
        <f t="shared" si="123"/>
        <v>5054.75</v>
      </c>
      <c r="AD616" s="28">
        <f t="shared" si="124"/>
        <v>55.71</v>
      </c>
      <c r="AE616" s="28">
        <f t="shared" si="118"/>
        <v>90.733261532938428</v>
      </c>
      <c r="AF616" s="31">
        <f t="shared" si="119"/>
        <v>-1.5503940605611888E-2</v>
      </c>
      <c r="AJ616" s="110">
        <f t="shared" si="122"/>
        <v>41079</v>
      </c>
      <c r="AK616" s="31">
        <f t="shared" si="120"/>
        <v>9.7999999999999997E-3</v>
      </c>
      <c r="AL616" s="115">
        <f t="shared" si="121"/>
        <v>6.8276595819767305E-3</v>
      </c>
      <c r="AM616" s="100"/>
      <c r="BR616" s="18">
        <f t="shared" si="115"/>
        <v>41068</v>
      </c>
      <c r="BS616" s="6">
        <f t="shared" si="116"/>
        <v>8.0999999999999996E-3</v>
      </c>
      <c r="BT616" s="6">
        <f t="shared" si="117"/>
        <v>3.7000000000000002E-3</v>
      </c>
    </row>
    <row r="617" spans="2:72" ht="14.45">
      <c r="B617" s="110">
        <v>41071</v>
      </c>
      <c r="C617" s="106">
        <v>1308.9000000000001</v>
      </c>
      <c r="D617" s="106">
        <v>1325.7</v>
      </c>
      <c r="E617" s="106">
        <v>1335.5</v>
      </c>
      <c r="F617" s="106">
        <v>1307.7</v>
      </c>
      <c r="G617" s="28"/>
      <c r="H617" s="107">
        <v>-1.2699999999999999E-2</v>
      </c>
      <c r="K617" s="110">
        <v>41075</v>
      </c>
      <c r="L617" s="106">
        <v>5139.05</v>
      </c>
      <c r="M617" s="106">
        <v>5069.55</v>
      </c>
      <c r="N617" s="106">
        <v>5146.2</v>
      </c>
      <c r="O617" s="106">
        <v>5069.1499999999996</v>
      </c>
      <c r="P617" s="28" t="s">
        <v>3217</v>
      </c>
      <c r="Q617" s="107">
        <v>1.67E-2</v>
      </c>
      <c r="T617" s="110">
        <v>41039</v>
      </c>
      <c r="U617" s="28">
        <v>53.26</v>
      </c>
      <c r="V617">
        <v>53.83</v>
      </c>
      <c r="W617">
        <v>53.92</v>
      </c>
      <c r="X617">
        <v>52.954999999999998</v>
      </c>
      <c r="Y617" s="19">
        <v>-9.1999999999999998E-3</v>
      </c>
      <c r="AB617" s="110">
        <f t="shared" si="125"/>
        <v>41075</v>
      </c>
      <c r="AC617" s="108">
        <f t="shared" si="123"/>
        <v>5139.05</v>
      </c>
      <c r="AD617" s="28">
        <f t="shared" si="124"/>
        <v>55.395000000000003</v>
      </c>
      <c r="AE617" s="28">
        <f t="shared" si="118"/>
        <v>92.771008213737701</v>
      </c>
      <c r="AF617" s="31">
        <f t="shared" si="119"/>
        <v>2.245865128588509E-2</v>
      </c>
      <c r="AJ617" s="110">
        <f t="shared" si="122"/>
        <v>41080</v>
      </c>
      <c r="AK617" s="31">
        <f t="shared" si="120"/>
        <v>-1.6999999999999999E-3</v>
      </c>
      <c r="AL617" s="115">
        <f t="shared" si="121"/>
        <v>-1.4629039968964141E-3</v>
      </c>
      <c r="AM617" s="100"/>
      <c r="BR617" s="18">
        <f t="shared" si="115"/>
        <v>41071</v>
      </c>
      <c r="BS617" s="6">
        <f t="shared" si="116"/>
        <v>-1.2699999999999999E-2</v>
      </c>
      <c r="BT617" s="6">
        <f t="shared" si="117"/>
        <v>-2.8E-3</v>
      </c>
    </row>
    <row r="618" spans="2:72" ht="14.45">
      <c r="B618" s="110">
        <v>41072</v>
      </c>
      <c r="C618" s="106">
        <v>1324.2</v>
      </c>
      <c r="D618" s="106">
        <v>1309.4000000000001</v>
      </c>
      <c r="E618" s="106">
        <v>1324.3</v>
      </c>
      <c r="F618" s="106">
        <v>1306.5999999999999</v>
      </c>
      <c r="G618" s="28"/>
      <c r="H618" s="107">
        <v>1.17E-2</v>
      </c>
      <c r="K618" s="110">
        <v>41078</v>
      </c>
      <c r="L618" s="106">
        <v>5064.25</v>
      </c>
      <c r="M618" s="106">
        <v>5174</v>
      </c>
      <c r="N618" s="106">
        <v>5190.2</v>
      </c>
      <c r="O618" s="106">
        <v>5041.7</v>
      </c>
      <c r="P618" s="28" t="s">
        <v>3218</v>
      </c>
      <c r="Q618" s="107">
        <v>-1.46E-2</v>
      </c>
      <c r="T618" s="110">
        <v>41040</v>
      </c>
      <c r="U618" s="28">
        <v>53.634999999999998</v>
      </c>
      <c r="V618">
        <v>53.225000000000001</v>
      </c>
      <c r="W618">
        <v>53.695</v>
      </c>
      <c r="X618">
        <v>53.155000000000001</v>
      </c>
      <c r="Y618" s="19">
        <v>7.0000000000000001E-3</v>
      </c>
      <c r="AB618" s="110">
        <f t="shared" si="125"/>
        <v>41078</v>
      </c>
      <c r="AC618" s="108">
        <f t="shared" si="123"/>
        <v>5064.25</v>
      </c>
      <c r="AD618" s="28">
        <f t="shared" si="124"/>
        <v>55.83</v>
      </c>
      <c r="AE618" s="28">
        <f t="shared" si="118"/>
        <v>90.708400501522476</v>
      </c>
      <c r="AF618" s="31">
        <f t="shared" si="119"/>
        <v>-2.2233322154515456E-2</v>
      </c>
      <c r="AJ618" s="110">
        <f t="shared" si="122"/>
        <v>41081</v>
      </c>
      <c r="AK618" s="31">
        <f t="shared" si="120"/>
        <v>-2.23E-2</v>
      </c>
      <c r="AL618" s="115">
        <f t="shared" si="121"/>
        <v>6.7085275743732353E-3</v>
      </c>
      <c r="AM618" s="100"/>
      <c r="BR618" s="18">
        <f t="shared" si="115"/>
        <v>41072</v>
      </c>
      <c r="BS618" s="6">
        <f t="shared" si="116"/>
        <v>1.17E-2</v>
      </c>
      <c r="BT618" s="6">
        <f t="shared" si="117"/>
        <v>1.2200000000000001E-2</v>
      </c>
    </row>
    <row r="619" spans="2:72" ht="14.45">
      <c r="B619" s="110">
        <v>41073</v>
      </c>
      <c r="C619" s="106">
        <v>1314.9</v>
      </c>
      <c r="D619" s="106">
        <v>1324</v>
      </c>
      <c r="E619" s="106">
        <v>1327.3</v>
      </c>
      <c r="F619" s="106">
        <v>1310.5</v>
      </c>
      <c r="G619" s="28"/>
      <c r="H619" s="107">
        <v>-7.0000000000000001E-3</v>
      </c>
      <c r="K619" s="110">
        <v>41079</v>
      </c>
      <c r="L619" s="106">
        <v>5103.8500000000004</v>
      </c>
      <c r="M619" s="106">
        <v>5050.8</v>
      </c>
      <c r="N619" s="106">
        <v>5113.6000000000004</v>
      </c>
      <c r="O619" s="106">
        <v>5048.1000000000004</v>
      </c>
      <c r="P619" s="28" t="s">
        <v>3219</v>
      </c>
      <c r="Q619" s="107">
        <v>7.7999999999999996E-3</v>
      </c>
      <c r="T619" s="110">
        <v>41043</v>
      </c>
      <c r="U619" s="28">
        <v>53.924999999999997</v>
      </c>
      <c r="V619">
        <v>53.664999999999999</v>
      </c>
      <c r="W619">
        <v>53.975000000000001</v>
      </c>
      <c r="X619">
        <v>53.534999999999997</v>
      </c>
      <c r="Y619" s="19">
        <v>5.4000000000000003E-3</v>
      </c>
      <c r="AB619" s="110">
        <f t="shared" si="125"/>
        <v>41079</v>
      </c>
      <c r="AC619" s="108">
        <f t="shared" si="123"/>
        <v>5103.8500000000004</v>
      </c>
      <c r="AD619" s="28">
        <f t="shared" si="124"/>
        <v>55.884999999999998</v>
      </c>
      <c r="AE619" s="28">
        <f t="shared" si="118"/>
        <v>91.327726581372474</v>
      </c>
      <c r="AF619" s="31">
        <f t="shared" si="119"/>
        <v>6.8276595819767305E-3</v>
      </c>
      <c r="AJ619" s="110">
        <f t="shared" si="122"/>
        <v>41082</v>
      </c>
      <c r="AK619" s="31">
        <f t="shared" si="120"/>
        <v>7.1999999999999998E-3</v>
      </c>
      <c r="AL619" s="115">
        <f t="shared" si="121"/>
        <v>-1.8755601686998635E-2</v>
      </c>
      <c r="AM619" s="100"/>
      <c r="BR619" s="18">
        <f t="shared" si="115"/>
        <v>41073</v>
      </c>
      <c r="BS619" s="6">
        <f t="shared" si="116"/>
        <v>-7.0000000000000001E-3</v>
      </c>
      <c r="BT619" s="6">
        <f t="shared" si="117"/>
        <v>1.1000000000000001E-3</v>
      </c>
    </row>
    <row r="620" spans="2:72" ht="14.45">
      <c r="B620" s="110">
        <v>41074</v>
      </c>
      <c r="C620" s="106">
        <v>1329.1</v>
      </c>
      <c r="D620" s="106">
        <v>1314.9</v>
      </c>
      <c r="E620" s="106">
        <v>1333.7</v>
      </c>
      <c r="F620" s="106">
        <v>1314.1</v>
      </c>
      <c r="G620" s="28"/>
      <c r="H620" s="107">
        <v>1.0800000000000001E-2</v>
      </c>
      <c r="K620" s="110">
        <v>41080</v>
      </c>
      <c r="L620" s="106">
        <v>5120.55</v>
      </c>
      <c r="M620" s="106">
        <v>5114.55</v>
      </c>
      <c r="N620" s="106">
        <v>5141.7</v>
      </c>
      <c r="O620" s="106">
        <v>5100.7</v>
      </c>
      <c r="P620" s="28" t="s">
        <v>3220</v>
      </c>
      <c r="Q620" s="107">
        <v>3.3E-3</v>
      </c>
      <c r="T620" s="110">
        <v>41044</v>
      </c>
      <c r="U620" s="28">
        <v>53.795000000000002</v>
      </c>
      <c r="V620">
        <v>53.965000000000003</v>
      </c>
      <c r="W620">
        <v>54.12</v>
      </c>
      <c r="X620">
        <v>53.585000000000001</v>
      </c>
      <c r="Y620" s="19">
        <v>-2.3999999999999998E-3</v>
      </c>
      <c r="AB620" s="110">
        <f t="shared" si="125"/>
        <v>41080</v>
      </c>
      <c r="AC620" s="108">
        <f t="shared" si="123"/>
        <v>5120.55</v>
      </c>
      <c r="AD620" s="28">
        <f t="shared" si="124"/>
        <v>56.15</v>
      </c>
      <c r="AE620" s="28">
        <f t="shared" si="118"/>
        <v>91.194122885129119</v>
      </c>
      <c r="AF620" s="31">
        <f t="shared" si="119"/>
        <v>-1.4629039968964141E-3</v>
      </c>
      <c r="AJ620" s="110">
        <f t="shared" si="122"/>
        <v>41085</v>
      </c>
      <c r="AK620" s="31">
        <f t="shared" si="120"/>
        <v>-1.6E-2</v>
      </c>
      <c r="AL620" s="115">
        <f t="shared" si="121"/>
        <v>-3.3101634564306481E-3</v>
      </c>
      <c r="AM620" s="100"/>
      <c r="BR620" s="18">
        <f t="shared" si="115"/>
        <v>41074</v>
      </c>
      <c r="BS620" s="6">
        <f t="shared" si="116"/>
        <v>1.0800000000000001E-2</v>
      </c>
      <c r="BT620" s="6">
        <f t="shared" si="117"/>
        <v>-1.2999999999999999E-2</v>
      </c>
    </row>
    <row r="621" spans="2:72" ht="14.45">
      <c r="B621" s="110">
        <v>41075</v>
      </c>
      <c r="C621" s="106">
        <v>1342.8</v>
      </c>
      <c r="D621" s="106">
        <v>1329.2</v>
      </c>
      <c r="E621" s="106">
        <v>1343.3</v>
      </c>
      <c r="F621" s="106">
        <v>1329.2</v>
      </c>
      <c r="G621" s="28"/>
      <c r="H621" s="107">
        <v>1.03E-2</v>
      </c>
      <c r="K621" s="110">
        <v>41081</v>
      </c>
      <c r="L621" s="106">
        <v>5165</v>
      </c>
      <c r="M621" s="106">
        <v>5097.3500000000004</v>
      </c>
      <c r="N621" s="106">
        <v>5170.3999999999996</v>
      </c>
      <c r="O621" s="106">
        <v>5093.45</v>
      </c>
      <c r="P621" s="28" t="s">
        <v>3221</v>
      </c>
      <c r="Q621" s="107">
        <v>8.6999999999999994E-3</v>
      </c>
      <c r="T621" s="110">
        <v>41045</v>
      </c>
      <c r="U621" s="28">
        <v>54.344999999999999</v>
      </c>
      <c r="V621">
        <v>53.795000000000002</v>
      </c>
      <c r="W621">
        <v>54.52</v>
      </c>
      <c r="X621">
        <v>53.734999999999999</v>
      </c>
      <c r="Y621" s="19">
        <v>1.0200000000000001E-2</v>
      </c>
      <c r="AB621" s="110">
        <f t="shared" si="125"/>
        <v>41081</v>
      </c>
      <c r="AC621" s="108">
        <f t="shared" si="123"/>
        <v>5165</v>
      </c>
      <c r="AD621" s="28">
        <f t="shared" si="124"/>
        <v>56.26</v>
      </c>
      <c r="AE621" s="28">
        <f t="shared" si="118"/>
        <v>91.805901173124781</v>
      </c>
      <c r="AF621" s="31">
        <f t="shared" si="119"/>
        <v>6.7085275743732353E-3</v>
      </c>
      <c r="AJ621" s="110">
        <f t="shared" si="122"/>
        <v>41086</v>
      </c>
      <c r="AK621" s="31">
        <f t="shared" si="120"/>
        <v>4.7999999999999996E-3</v>
      </c>
      <c r="AL621" s="115">
        <f t="shared" si="121"/>
        <v>1.2024283186533591E-3</v>
      </c>
      <c r="AM621" s="100"/>
      <c r="BR621" s="18">
        <f t="shared" si="115"/>
        <v>41075</v>
      </c>
      <c r="BS621" s="6">
        <f t="shared" si="116"/>
        <v>1.03E-2</v>
      </c>
      <c r="BT621" s="6">
        <f t="shared" si="117"/>
        <v>1.67E-2</v>
      </c>
    </row>
    <row r="622" spans="2:72" ht="14.45">
      <c r="B622" s="110">
        <v>41078</v>
      </c>
      <c r="C622" s="106">
        <v>1344.8</v>
      </c>
      <c r="D622" s="106">
        <v>1342.4</v>
      </c>
      <c r="E622" s="106">
        <v>1348.2</v>
      </c>
      <c r="F622" s="106">
        <v>1334.5</v>
      </c>
      <c r="G622" s="28"/>
      <c r="H622" s="107">
        <v>1.5E-3</v>
      </c>
      <c r="K622" s="110">
        <v>41082</v>
      </c>
      <c r="L622" s="106">
        <v>5146.05</v>
      </c>
      <c r="M622" s="106">
        <v>5101.75</v>
      </c>
      <c r="N622" s="106">
        <v>5159.8</v>
      </c>
      <c r="O622" s="106">
        <v>5094</v>
      </c>
      <c r="P622" s="28" t="s">
        <v>3222</v>
      </c>
      <c r="Q622" s="107">
        <v>-3.7000000000000002E-3</v>
      </c>
      <c r="T622" s="110">
        <v>41046</v>
      </c>
      <c r="U622" s="28">
        <v>54.36</v>
      </c>
      <c r="V622">
        <v>54.5</v>
      </c>
      <c r="W622">
        <v>54.59</v>
      </c>
      <c r="X622">
        <v>54.21</v>
      </c>
      <c r="Y622" s="19">
        <v>2.9999999999999997E-4</v>
      </c>
      <c r="AB622" s="110">
        <f t="shared" si="125"/>
        <v>41082</v>
      </c>
      <c r="AC622" s="108">
        <f t="shared" si="123"/>
        <v>5146.05</v>
      </c>
      <c r="AD622" s="28">
        <f t="shared" si="124"/>
        <v>57.125</v>
      </c>
      <c r="AE622" s="28">
        <f t="shared" si="118"/>
        <v>90.084026258205697</v>
      </c>
      <c r="AF622" s="31">
        <f t="shared" si="119"/>
        <v>-1.8755601686998635E-2</v>
      </c>
      <c r="AJ622" s="110">
        <f t="shared" si="122"/>
        <v>41087</v>
      </c>
      <c r="AK622" s="31">
        <f t="shared" si="120"/>
        <v>8.8999999999999999E-3</v>
      </c>
      <c r="AL622" s="115">
        <f t="shared" si="121"/>
        <v>5.444215683692466E-3</v>
      </c>
      <c r="AM622" s="100"/>
      <c r="BR622" s="18">
        <f t="shared" si="115"/>
        <v>41078</v>
      </c>
      <c r="BS622" s="6">
        <f t="shared" si="116"/>
        <v>1.5E-3</v>
      </c>
      <c r="BT622" s="6">
        <f t="shared" si="117"/>
        <v>-1.46E-2</v>
      </c>
    </row>
    <row r="623" spans="2:72" ht="14.45">
      <c r="B623" s="110">
        <v>41079</v>
      </c>
      <c r="C623" s="106">
        <v>1358</v>
      </c>
      <c r="D623" s="106">
        <v>1344.8</v>
      </c>
      <c r="E623" s="106">
        <v>1363.5</v>
      </c>
      <c r="F623" s="106">
        <v>1344.8</v>
      </c>
      <c r="G623" s="28"/>
      <c r="H623" s="107">
        <v>9.7999999999999997E-3</v>
      </c>
      <c r="K623" s="110">
        <v>41085</v>
      </c>
      <c r="L623" s="106">
        <v>5114.6499999999996</v>
      </c>
      <c r="M623" s="106">
        <v>5158.5</v>
      </c>
      <c r="N623" s="106">
        <v>5194.6000000000004</v>
      </c>
      <c r="O623" s="106">
        <v>5105.6499999999996</v>
      </c>
      <c r="P623" s="28" t="s">
        <v>3223</v>
      </c>
      <c r="Q623" s="107">
        <v>-6.1000000000000004E-3</v>
      </c>
      <c r="T623" s="110">
        <v>41047</v>
      </c>
      <c r="U623" s="28">
        <v>54.424999999999997</v>
      </c>
      <c r="V623">
        <v>54.475000000000001</v>
      </c>
      <c r="W623">
        <v>54.914999999999999</v>
      </c>
      <c r="X623">
        <v>54.325000000000003</v>
      </c>
      <c r="Y623" s="19">
        <v>1.1999999999999999E-3</v>
      </c>
      <c r="AB623" s="110">
        <f t="shared" si="125"/>
        <v>41085</v>
      </c>
      <c r="AC623" s="108">
        <f t="shared" si="123"/>
        <v>5114.6499999999996</v>
      </c>
      <c r="AD623" s="28">
        <f t="shared" si="124"/>
        <v>56.965000000000003</v>
      </c>
      <c r="AE623" s="28">
        <f t="shared" si="118"/>
        <v>89.78583340647765</v>
      </c>
      <c r="AF623" s="31">
        <f t="shared" si="119"/>
        <v>-3.3101634564306481E-3</v>
      </c>
      <c r="AJ623" s="110">
        <f t="shared" si="122"/>
        <v>41088</v>
      </c>
      <c r="AK623" s="31">
        <f t="shared" si="120"/>
        <v>-2.0999999999999999E-3</v>
      </c>
      <c r="AL623" s="115">
        <f t="shared" si="121"/>
        <v>2.5554602013853067E-3</v>
      </c>
      <c r="AM623" s="100"/>
      <c r="BR623" s="18">
        <f t="shared" si="115"/>
        <v>41079</v>
      </c>
      <c r="BS623" s="6">
        <f t="shared" si="116"/>
        <v>9.7999999999999997E-3</v>
      </c>
      <c r="BT623" s="6">
        <f t="shared" si="117"/>
        <v>7.7999999999999996E-3</v>
      </c>
    </row>
    <row r="624" spans="2:72" ht="14.45">
      <c r="B624" s="110">
        <v>41080</v>
      </c>
      <c r="C624" s="106">
        <v>1355.7</v>
      </c>
      <c r="D624" s="106">
        <v>1358</v>
      </c>
      <c r="E624" s="106">
        <v>1361.6</v>
      </c>
      <c r="F624" s="106">
        <v>1346.5</v>
      </c>
      <c r="G624" s="28"/>
      <c r="H624" s="107">
        <v>-1.6999999999999999E-3</v>
      </c>
      <c r="K624" s="110">
        <v>41086</v>
      </c>
      <c r="L624" s="106">
        <v>5120.8</v>
      </c>
      <c r="M624" s="106">
        <v>5107.45</v>
      </c>
      <c r="N624" s="106">
        <v>5134.55</v>
      </c>
      <c r="O624" s="106">
        <v>5095.5</v>
      </c>
      <c r="P624" s="28" t="s">
        <v>3224</v>
      </c>
      <c r="Q624" s="107">
        <v>1.1999999999999999E-3</v>
      </c>
      <c r="T624" s="110">
        <v>41050</v>
      </c>
      <c r="U624" s="28">
        <v>54.98</v>
      </c>
      <c r="V624">
        <v>54.46</v>
      </c>
      <c r="W624">
        <v>55.06</v>
      </c>
      <c r="X624">
        <v>54.44</v>
      </c>
      <c r="Y624" s="19">
        <v>1.0200000000000001E-2</v>
      </c>
      <c r="AB624" s="110">
        <f t="shared" si="125"/>
        <v>41086</v>
      </c>
      <c r="AC624" s="108">
        <f t="shared" si="123"/>
        <v>5120.8</v>
      </c>
      <c r="AD624" s="28">
        <f t="shared" si="124"/>
        <v>56.965000000000003</v>
      </c>
      <c r="AE624" s="28">
        <f t="shared" si="118"/>
        <v>89.893794435179501</v>
      </c>
      <c r="AF624" s="31">
        <f t="shared" si="119"/>
        <v>1.2024283186533591E-3</v>
      </c>
      <c r="AJ624" s="110">
        <f t="shared" si="122"/>
        <v>41089</v>
      </c>
      <c r="AK624" s="31">
        <f t="shared" si="120"/>
        <v>2.5000000000000001E-2</v>
      </c>
      <c r="AL624" s="115">
        <f t="shared" si="121"/>
        <v>4.9484693079060005E-2</v>
      </c>
      <c r="AM624" s="100"/>
      <c r="BR624" s="18">
        <f t="shared" si="115"/>
        <v>41080</v>
      </c>
      <c r="BS624" s="6">
        <f t="shared" si="116"/>
        <v>-1.6999999999999999E-3</v>
      </c>
      <c r="BT624" s="6">
        <f t="shared" si="117"/>
        <v>3.3E-3</v>
      </c>
    </row>
    <row r="625" spans="2:72" ht="14.45">
      <c r="B625" s="110">
        <v>41081</v>
      </c>
      <c r="C625" s="106">
        <v>1325.5</v>
      </c>
      <c r="D625" s="106">
        <v>1355.4</v>
      </c>
      <c r="E625" s="106">
        <v>1358.3</v>
      </c>
      <c r="F625" s="106">
        <v>1324.4</v>
      </c>
      <c r="G625" s="28"/>
      <c r="H625" s="107">
        <v>-2.23E-2</v>
      </c>
      <c r="K625" s="110">
        <v>41087</v>
      </c>
      <c r="L625" s="106">
        <v>5141.8999999999996</v>
      </c>
      <c r="M625" s="106">
        <v>5149.45</v>
      </c>
      <c r="N625" s="106">
        <v>5160.1000000000004</v>
      </c>
      <c r="O625" s="106">
        <v>5129.25</v>
      </c>
      <c r="P625" s="28" t="s">
        <v>3225</v>
      </c>
      <c r="Q625" s="107">
        <v>4.1000000000000003E-3</v>
      </c>
      <c r="T625" s="110">
        <v>41051</v>
      </c>
      <c r="U625" s="28">
        <v>55.344999999999999</v>
      </c>
      <c r="V625">
        <v>55.034999999999997</v>
      </c>
      <c r="W625">
        <v>55.47</v>
      </c>
      <c r="X625">
        <v>54.725000000000001</v>
      </c>
      <c r="Y625" s="19">
        <v>6.6E-3</v>
      </c>
      <c r="AB625" s="110">
        <f t="shared" si="125"/>
        <v>41087</v>
      </c>
      <c r="AC625" s="108">
        <f t="shared" si="123"/>
        <v>5141.8999999999996</v>
      </c>
      <c r="AD625" s="28">
        <f t="shared" si="124"/>
        <v>56.89</v>
      </c>
      <c r="AE625" s="28">
        <f t="shared" si="118"/>
        <v>90.383195640710142</v>
      </c>
      <c r="AF625" s="31">
        <f t="shared" si="119"/>
        <v>5.444215683692466E-3</v>
      </c>
      <c r="AJ625" s="110">
        <f t="shared" si="122"/>
        <v>41092</v>
      </c>
      <c r="AK625" s="31">
        <f t="shared" si="120"/>
        <v>2.3999999999999998E-3</v>
      </c>
      <c r="AL625" s="115">
        <f t="shared" si="121"/>
        <v>2.1095028978472818E-3</v>
      </c>
      <c r="AM625" s="100"/>
      <c r="BR625" s="18">
        <f t="shared" si="115"/>
        <v>41081</v>
      </c>
      <c r="BS625" s="6">
        <f t="shared" si="116"/>
        <v>-2.23E-2</v>
      </c>
      <c r="BT625" s="6">
        <f t="shared" si="117"/>
        <v>8.6999999999999994E-3</v>
      </c>
    </row>
    <row r="626" spans="2:72" ht="14.45">
      <c r="B626" s="110">
        <v>41082</v>
      </c>
      <c r="C626" s="106">
        <v>1335</v>
      </c>
      <c r="D626" s="106">
        <v>1325.9</v>
      </c>
      <c r="E626" s="106">
        <v>1337.8</v>
      </c>
      <c r="F626" s="106">
        <v>1325.9</v>
      </c>
      <c r="G626" s="28"/>
      <c r="H626" s="107">
        <v>7.1999999999999998E-3</v>
      </c>
      <c r="K626" s="110">
        <v>41088</v>
      </c>
      <c r="L626" s="106">
        <v>5149.1499999999996</v>
      </c>
      <c r="M626" s="106">
        <v>5148.95</v>
      </c>
      <c r="N626" s="106">
        <v>5159.05</v>
      </c>
      <c r="O626" s="106">
        <v>5125.3</v>
      </c>
      <c r="P626" s="28" t="s">
        <v>3226</v>
      </c>
      <c r="Q626" s="107">
        <v>1.4E-3</v>
      </c>
      <c r="T626" s="110">
        <v>41052</v>
      </c>
      <c r="U626" s="28">
        <v>55.96</v>
      </c>
      <c r="V626">
        <v>55.395000000000003</v>
      </c>
      <c r="W626">
        <v>56.225000000000001</v>
      </c>
      <c r="X626">
        <v>55.26</v>
      </c>
      <c r="Y626" s="19">
        <v>1.11E-2</v>
      </c>
      <c r="AB626" s="110">
        <f t="shared" si="125"/>
        <v>41088</v>
      </c>
      <c r="AC626" s="108">
        <f t="shared" si="123"/>
        <v>5149.1499999999996</v>
      </c>
      <c r="AD626" s="28">
        <f t="shared" si="124"/>
        <v>56.825000000000003</v>
      </c>
      <c r="AE626" s="28">
        <f t="shared" si="118"/>
        <v>90.614166300043991</v>
      </c>
      <c r="AF626" s="31">
        <f t="shared" si="119"/>
        <v>2.5554602013853067E-3</v>
      </c>
      <c r="AJ626" s="110">
        <f t="shared" si="122"/>
        <v>41093</v>
      </c>
      <c r="AK626" s="31">
        <f t="shared" si="120"/>
        <v>6.1999999999999998E-3</v>
      </c>
      <c r="AL626" s="115">
        <f t="shared" si="121"/>
        <v>2.3388278734861601E-2</v>
      </c>
      <c r="AM626" s="100"/>
      <c r="BR626" s="18">
        <f t="shared" si="115"/>
        <v>41082</v>
      </c>
      <c r="BS626" s="6">
        <f t="shared" si="116"/>
        <v>7.1999999999999998E-3</v>
      </c>
      <c r="BT626" s="6">
        <f t="shared" si="117"/>
        <v>-3.7000000000000002E-3</v>
      </c>
    </row>
    <row r="627" spans="2:72" ht="14.45">
      <c r="B627" s="110">
        <v>41085</v>
      </c>
      <c r="C627" s="106">
        <v>1313.7</v>
      </c>
      <c r="D627" s="106">
        <v>1334.9</v>
      </c>
      <c r="E627" s="106">
        <v>1334.9</v>
      </c>
      <c r="F627" s="106">
        <v>1309.3</v>
      </c>
      <c r="G627" s="28"/>
      <c r="H627" s="107">
        <v>-1.6E-2</v>
      </c>
      <c r="K627" s="110">
        <v>41089</v>
      </c>
      <c r="L627" s="106">
        <v>5278.9</v>
      </c>
      <c r="M627" s="106">
        <v>5191.25</v>
      </c>
      <c r="N627" s="106">
        <v>5286.25</v>
      </c>
      <c r="O627" s="106">
        <v>5189</v>
      </c>
      <c r="P627" s="28" t="s">
        <v>3227</v>
      </c>
      <c r="Q627" s="107">
        <v>2.52E-2</v>
      </c>
      <c r="T627" s="110">
        <v>41053</v>
      </c>
      <c r="U627" s="28">
        <v>55.56</v>
      </c>
      <c r="V627">
        <v>56</v>
      </c>
      <c r="W627">
        <v>56.392000000000003</v>
      </c>
      <c r="X627">
        <v>55.56</v>
      </c>
      <c r="Y627" s="19">
        <v>-7.1000000000000004E-3</v>
      </c>
      <c r="AB627" s="110">
        <f t="shared" si="125"/>
        <v>41089</v>
      </c>
      <c r="AC627" s="108">
        <f t="shared" si="123"/>
        <v>5278.9</v>
      </c>
      <c r="AD627" s="28">
        <f t="shared" si="124"/>
        <v>55.51</v>
      </c>
      <c r="AE627" s="28">
        <f t="shared" si="118"/>
        <v>95.098180508016569</v>
      </c>
      <c r="AF627" s="31">
        <f t="shared" si="119"/>
        <v>4.9484693079060005E-2</v>
      </c>
      <c r="AJ627" s="110">
        <f t="shared" si="122"/>
        <v>41095</v>
      </c>
      <c r="AK627" s="31">
        <f t="shared" si="120"/>
        <v>-4.7000000000000002E-3</v>
      </c>
      <c r="AL627" s="115">
        <f t="shared" si="121"/>
        <v>-3.0093265544047787E-3</v>
      </c>
      <c r="AM627" s="100"/>
      <c r="BR627" s="18">
        <f t="shared" si="115"/>
        <v>41085</v>
      </c>
      <c r="BS627" s="6">
        <f t="shared" si="116"/>
        <v>-1.6E-2</v>
      </c>
      <c r="BT627" s="6">
        <f t="shared" si="117"/>
        <v>-6.1000000000000004E-3</v>
      </c>
    </row>
    <row r="628" spans="2:72" ht="14.45">
      <c r="B628" s="110">
        <v>41086</v>
      </c>
      <c r="C628" s="106">
        <v>1320</v>
      </c>
      <c r="D628" s="106">
        <v>1314.1</v>
      </c>
      <c r="E628" s="106">
        <v>1324.2</v>
      </c>
      <c r="F628" s="106">
        <v>1310.3</v>
      </c>
      <c r="G628" s="28"/>
      <c r="H628" s="107">
        <v>4.7999999999999996E-3</v>
      </c>
      <c r="K628" s="110">
        <v>41092</v>
      </c>
      <c r="L628" s="106">
        <v>5278.6</v>
      </c>
      <c r="M628" s="106">
        <v>5283.85</v>
      </c>
      <c r="N628" s="106">
        <v>5302.15</v>
      </c>
      <c r="O628" s="106">
        <v>5263.35</v>
      </c>
      <c r="P628" s="28" t="s">
        <v>3228</v>
      </c>
      <c r="Q628" s="107">
        <v>-1E-4</v>
      </c>
      <c r="T628" s="110">
        <v>41054</v>
      </c>
      <c r="U628" s="28">
        <v>55.375</v>
      </c>
      <c r="V628">
        <v>55.655000000000001</v>
      </c>
      <c r="W628">
        <v>56.09</v>
      </c>
      <c r="X628">
        <v>55.24</v>
      </c>
      <c r="Y628" s="19">
        <v>-3.3E-3</v>
      </c>
      <c r="AB628" s="110">
        <f t="shared" si="125"/>
        <v>41092</v>
      </c>
      <c r="AC628" s="108">
        <f t="shared" si="123"/>
        <v>5278.6</v>
      </c>
      <c r="AD628" s="28">
        <f t="shared" si="124"/>
        <v>55.39</v>
      </c>
      <c r="AE628" s="28">
        <f t="shared" si="118"/>
        <v>95.298790395378234</v>
      </c>
      <c r="AF628" s="31">
        <f t="shared" si="119"/>
        <v>2.1095028978472818E-3</v>
      </c>
      <c r="AJ628" s="110">
        <f t="shared" si="122"/>
        <v>41096</v>
      </c>
      <c r="AK628" s="31">
        <f t="shared" si="120"/>
        <v>-9.4000000000000004E-3</v>
      </c>
      <c r="AL628" s="115">
        <f t="shared" si="121"/>
        <v>-9.9582612562458817E-3</v>
      </c>
      <c r="AM628" s="100"/>
      <c r="BR628" s="18">
        <f t="shared" si="115"/>
        <v>41086</v>
      </c>
      <c r="BS628" s="6">
        <f t="shared" si="116"/>
        <v>4.7999999999999996E-3</v>
      </c>
      <c r="BT628" s="6">
        <f t="shared" si="117"/>
        <v>1.1999999999999999E-3</v>
      </c>
    </row>
    <row r="629" spans="2:72" ht="14.45">
      <c r="B629" s="110">
        <v>41087</v>
      </c>
      <c r="C629" s="106">
        <v>1331.8</v>
      </c>
      <c r="D629" s="106">
        <v>1320.7</v>
      </c>
      <c r="E629" s="106">
        <v>1334.4</v>
      </c>
      <c r="F629" s="106">
        <v>1320.7</v>
      </c>
      <c r="G629" s="28"/>
      <c r="H629" s="107">
        <v>8.8999999999999999E-3</v>
      </c>
      <c r="K629" s="110">
        <v>41093</v>
      </c>
      <c r="L629" s="106">
        <v>5287.95</v>
      </c>
      <c r="M629" s="106">
        <v>5298.85</v>
      </c>
      <c r="N629" s="106">
        <v>5317</v>
      </c>
      <c r="O629" s="106">
        <v>5265.95</v>
      </c>
      <c r="P629" s="28" t="s">
        <v>3229</v>
      </c>
      <c r="Q629" s="107">
        <v>1.8E-3</v>
      </c>
      <c r="T629" s="110">
        <v>41057</v>
      </c>
      <c r="U629" s="28">
        <v>55.19</v>
      </c>
      <c r="V629">
        <v>55.295000000000002</v>
      </c>
      <c r="W629">
        <v>55.37</v>
      </c>
      <c r="X629">
        <v>55.015000000000001</v>
      </c>
      <c r="Y629" s="19">
        <v>-3.3E-3</v>
      </c>
      <c r="AB629" s="110">
        <f t="shared" si="125"/>
        <v>41093</v>
      </c>
      <c r="AC629" s="108">
        <f t="shared" si="123"/>
        <v>5287.95</v>
      </c>
      <c r="AD629" s="28">
        <f t="shared" si="124"/>
        <v>54.22</v>
      </c>
      <c r="AE629" s="28">
        <f t="shared" si="118"/>
        <v>97.527665068240495</v>
      </c>
      <c r="AF629" s="31">
        <f t="shared" si="119"/>
        <v>2.3388278734861601E-2</v>
      </c>
      <c r="AJ629" s="110">
        <f t="shared" si="122"/>
        <v>41099</v>
      </c>
      <c r="AK629" s="31">
        <f t="shared" si="120"/>
        <v>-1.6000000000000001E-3</v>
      </c>
      <c r="AL629" s="115">
        <f t="shared" si="121"/>
        <v>-1.5677959298812882E-2</v>
      </c>
      <c r="AM629" s="100"/>
      <c r="BR629" s="18">
        <f t="shared" si="115"/>
        <v>41087</v>
      </c>
      <c r="BS629" s="6">
        <f t="shared" si="116"/>
        <v>8.8999999999999999E-3</v>
      </c>
      <c r="BT629" s="6">
        <f t="shared" si="117"/>
        <v>4.1000000000000003E-3</v>
      </c>
    </row>
    <row r="630" spans="2:72" ht="14.45">
      <c r="B630" s="110">
        <v>41088</v>
      </c>
      <c r="C630" s="106">
        <v>1329</v>
      </c>
      <c r="D630" s="106">
        <v>1331.5</v>
      </c>
      <c r="E630" s="106">
        <v>1331.5</v>
      </c>
      <c r="F630" s="106">
        <v>1313.3</v>
      </c>
      <c r="G630" s="28"/>
      <c r="H630" s="107">
        <v>-2.0999999999999999E-3</v>
      </c>
      <c r="K630" s="110">
        <v>41094</v>
      </c>
      <c r="L630" s="106">
        <v>5302.55</v>
      </c>
      <c r="M630" s="106">
        <v>5310.4</v>
      </c>
      <c r="N630" s="106">
        <v>5317.65</v>
      </c>
      <c r="O630" s="106">
        <v>5273.3</v>
      </c>
      <c r="P630" s="28" t="s">
        <v>2752</v>
      </c>
      <c r="Q630" s="107">
        <v>2.8E-3</v>
      </c>
      <c r="T630" s="110">
        <v>41058</v>
      </c>
      <c r="U630" s="28">
        <v>55.62</v>
      </c>
      <c r="V630">
        <v>55.19</v>
      </c>
      <c r="W630">
        <v>55.89</v>
      </c>
      <c r="X630">
        <v>55.11</v>
      </c>
      <c r="Y630" s="19">
        <v>7.7999999999999996E-3</v>
      </c>
      <c r="AB630" s="110">
        <f t="shared" si="125"/>
        <v>41094</v>
      </c>
      <c r="AC630" s="108">
        <f t="shared" si="123"/>
        <v>5302.55</v>
      </c>
      <c r="AD630" s="28">
        <f t="shared" si="124"/>
        <v>54.545000000000002</v>
      </c>
      <c r="AE630" s="28">
        <f t="shared" si="118"/>
        <v>97.214226785223204</v>
      </c>
      <c r="AF630" s="31">
        <f t="shared" si="119"/>
        <v>-3.2138397120240469E-3</v>
      </c>
      <c r="AJ630" s="110">
        <f t="shared" si="122"/>
        <v>41100</v>
      </c>
      <c r="AK630" s="31">
        <f t="shared" si="120"/>
        <v>-8.0999999999999996E-3</v>
      </c>
      <c r="AL630" s="115">
        <f t="shared" si="121"/>
        <v>2.1630721936848341E-2</v>
      </c>
      <c r="AM630" s="100"/>
      <c r="BR630" s="18">
        <f t="shared" si="115"/>
        <v>41088</v>
      </c>
      <c r="BS630" s="6">
        <f t="shared" si="116"/>
        <v>-2.0999999999999999E-3</v>
      </c>
      <c r="BT630" s="6">
        <f t="shared" si="117"/>
        <v>1.4E-3</v>
      </c>
    </row>
    <row r="631" spans="2:72" ht="14.45">
      <c r="B631" s="110">
        <v>41089</v>
      </c>
      <c r="C631" s="106">
        <v>1362.2</v>
      </c>
      <c r="D631" s="106">
        <v>1330.1</v>
      </c>
      <c r="E631" s="106">
        <v>1362.2</v>
      </c>
      <c r="F631" s="106">
        <v>1330.1</v>
      </c>
      <c r="G631" s="28"/>
      <c r="H631" s="107">
        <v>2.5000000000000001E-2</v>
      </c>
      <c r="K631" s="110">
        <v>41095</v>
      </c>
      <c r="L631" s="106">
        <v>5327.3</v>
      </c>
      <c r="M631" s="106">
        <v>5297.05</v>
      </c>
      <c r="N631" s="106">
        <v>5333.65</v>
      </c>
      <c r="O631" s="106">
        <v>5288.85</v>
      </c>
      <c r="P631" s="28" t="s">
        <v>3230</v>
      </c>
      <c r="Q631" s="107">
        <v>4.7000000000000002E-3</v>
      </c>
      <c r="T631" s="110">
        <v>41059</v>
      </c>
      <c r="U631" s="28">
        <v>56.14</v>
      </c>
      <c r="V631">
        <v>55.674999999999997</v>
      </c>
      <c r="W631">
        <v>56.25</v>
      </c>
      <c r="X631">
        <v>55.674999999999997</v>
      </c>
      <c r="Y631" s="19">
        <v>9.2999999999999992E-3</v>
      </c>
      <c r="AB631" s="110">
        <f t="shared" si="125"/>
        <v>41095</v>
      </c>
      <c r="AC631" s="108">
        <f t="shared" si="123"/>
        <v>5327.3</v>
      </c>
      <c r="AD631" s="28">
        <f t="shared" si="124"/>
        <v>54.965000000000003</v>
      </c>
      <c r="AE631" s="28">
        <f t="shared" si="118"/>
        <v>96.921677431092505</v>
      </c>
      <c r="AF631" s="31">
        <f t="shared" si="119"/>
        <v>-3.0093265544047787E-3</v>
      </c>
      <c r="AJ631" s="110">
        <f t="shared" si="122"/>
        <v>41101</v>
      </c>
      <c r="AK631" s="31">
        <f t="shared" si="120"/>
        <v>0</v>
      </c>
      <c r="AL631" s="115">
        <f t="shared" si="121"/>
        <v>-9.7187729731134098E-3</v>
      </c>
      <c r="AM631" s="100"/>
      <c r="BR631" s="18">
        <f t="shared" si="115"/>
        <v>41089</v>
      </c>
      <c r="BS631" s="6">
        <f t="shared" si="116"/>
        <v>2.5000000000000001E-2</v>
      </c>
      <c r="BT631" s="6">
        <f t="shared" si="117"/>
        <v>2.52E-2</v>
      </c>
    </row>
    <row r="632" spans="2:72" ht="14.45">
      <c r="B632" s="110">
        <v>41092</v>
      </c>
      <c r="C632" s="106">
        <v>1365.5</v>
      </c>
      <c r="D632" s="106">
        <v>1362.3</v>
      </c>
      <c r="E632" s="106">
        <v>1366.3</v>
      </c>
      <c r="F632" s="106">
        <v>1355.7</v>
      </c>
      <c r="G632" s="28"/>
      <c r="H632" s="107">
        <v>2.3999999999999998E-3</v>
      </c>
      <c r="K632" s="110">
        <v>41096</v>
      </c>
      <c r="L632" s="106">
        <v>5316.95</v>
      </c>
      <c r="M632" s="106">
        <v>5324.7</v>
      </c>
      <c r="N632" s="106">
        <v>5327.2</v>
      </c>
      <c r="O632" s="106">
        <v>5287.75</v>
      </c>
      <c r="P632" s="28" t="s">
        <v>3231</v>
      </c>
      <c r="Q632" s="107">
        <v>-1.9E-3</v>
      </c>
      <c r="T632" s="110">
        <v>41060</v>
      </c>
      <c r="U632" s="28">
        <v>56.04</v>
      </c>
      <c r="V632">
        <v>56.234999999999999</v>
      </c>
      <c r="W632">
        <v>56.53</v>
      </c>
      <c r="X632">
        <v>55.74</v>
      </c>
      <c r="Y632" s="19">
        <v>-1.8E-3</v>
      </c>
      <c r="AB632" s="110">
        <f t="shared" si="125"/>
        <v>41096</v>
      </c>
      <c r="AC632" s="108">
        <f t="shared" si="123"/>
        <v>5316.95</v>
      </c>
      <c r="AD632" s="28">
        <f t="shared" si="124"/>
        <v>55.41</v>
      </c>
      <c r="AE632" s="28">
        <f t="shared" si="118"/>
        <v>95.956506045840101</v>
      </c>
      <c r="AF632" s="31">
        <f t="shared" si="119"/>
        <v>-9.9582612562458817E-3</v>
      </c>
      <c r="AJ632" s="110">
        <f t="shared" si="122"/>
        <v>41102</v>
      </c>
      <c r="AK632" s="31">
        <f t="shared" si="120"/>
        <v>-5.0000000000000001E-3</v>
      </c>
      <c r="AL632" s="115">
        <f t="shared" si="121"/>
        <v>-1.8866986015487863E-2</v>
      </c>
      <c r="AM632" s="100"/>
      <c r="BR632" s="18">
        <f t="shared" si="115"/>
        <v>41092</v>
      </c>
      <c r="BS632" s="6">
        <f t="shared" si="116"/>
        <v>2.3999999999999998E-3</v>
      </c>
      <c r="BT632" s="6">
        <f t="shared" si="117"/>
        <v>-1E-4</v>
      </c>
    </row>
    <row r="633" spans="2:72" ht="14.45">
      <c r="B633" s="110">
        <v>41093</v>
      </c>
      <c r="C633" s="106">
        <v>1374</v>
      </c>
      <c r="D633" s="106">
        <v>1365.8</v>
      </c>
      <c r="E633" s="106">
        <v>1374.8</v>
      </c>
      <c r="F633" s="106">
        <v>1363.5</v>
      </c>
      <c r="G633" s="28"/>
      <c r="H633" s="107">
        <v>6.1999999999999998E-3</v>
      </c>
      <c r="K633" s="110">
        <v>41099</v>
      </c>
      <c r="L633" s="106">
        <v>5275.15</v>
      </c>
      <c r="M633" s="106">
        <v>5283.7</v>
      </c>
      <c r="N633" s="106">
        <v>5300.6</v>
      </c>
      <c r="O633" s="106">
        <v>5257.75</v>
      </c>
      <c r="P633" s="28" t="s">
        <v>3232</v>
      </c>
      <c r="Q633" s="107">
        <v>-7.9000000000000008E-3</v>
      </c>
      <c r="T633" s="110">
        <v>41061</v>
      </c>
      <c r="U633" s="28">
        <v>55.545000000000002</v>
      </c>
      <c r="V633">
        <v>56.085000000000001</v>
      </c>
      <c r="W633">
        <v>56.29</v>
      </c>
      <c r="X633">
        <v>55.45</v>
      </c>
      <c r="Y633" s="19">
        <v>-8.8000000000000005E-3</v>
      </c>
      <c r="AB633" s="110">
        <f t="shared" si="125"/>
        <v>41099</v>
      </c>
      <c r="AC633" s="108">
        <f t="shared" si="123"/>
        <v>5275.15</v>
      </c>
      <c r="AD633" s="28">
        <f t="shared" si="124"/>
        <v>55.85</v>
      </c>
      <c r="AE633" s="28">
        <f t="shared" si="118"/>
        <v>94.452103849597123</v>
      </c>
      <c r="AF633" s="31">
        <f t="shared" si="119"/>
        <v>-1.5677959298812882E-2</v>
      </c>
      <c r="AJ633" s="110">
        <f t="shared" si="122"/>
        <v>41103</v>
      </c>
      <c r="AK633" s="31">
        <f t="shared" si="120"/>
        <v>1.6500000000000001E-2</v>
      </c>
      <c r="AL633" s="115">
        <f t="shared" si="121"/>
        <v>1.1055775530100176E-2</v>
      </c>
      <c r="AM633" s="100"/>
      <c r="BR633" s="18">
        <f t="shared" si="115"/>
        <v>41093</v>
      </c>
      <c r="BS633" s="6">
        <f t="shared" si="116"/>
        <v>6.1999999999999998E-3</v>
      </c>
      <c r="BT633" s="6">
        <f t="shared" si="117"/>
        <v>1.8E-3</v>
      </c>
    </row>
    <row r="634" spans="2:72" ht="14.45">
      <c r="B634" s="110">
        <v>41095</v>
      </c>
      <c r="C634" s="106">
        <v>1367.6</v>
      </c>
      <c r="D634" s="106">
        <v>1373.7</v>
      </c>
      <c r="E634" s="106">
        <v>1373.8</v>
      </c>
      <c r="F634" s="106">
        <v>1363</v>
      </c>
      <c r="G634" s="28"/>
      <c r="H634" s="107">
        <v>-4.7000000000000002E-3</v>
      </c>
      <c r="K634" s="110">
        <v>41100</v>
      </c>
      <c r="L634" s="106">
        <v>5345.35</v>
      </c>
      <c r="M634" s="106">
        <v>5286.6</v>
      </c>
      <c r="N634" s="106">
        <v>5348.55</v>
      </c>
      <c r="O634" s="106">
        <v>5284.55</v>
      </c>
      <c r="P634" s="28" t="s">
        <v>3233</v>
      </c>
      <c r="Q634" s="107">
        <v>1.3299999999999999E-2</v>
      </c>
      <c r="T634" s="110">
        <v>41064</v>
      </c>
      <c r="U634" s="28">
        <v>55.655000000000001</v>
      </c>
      <c r="V634">
        <v>55.505000000000003</v>
      </c>
      <c r="W634">
        <v>55.68</v>
      </c>
      <c r="X634">
        <v>55.252000000000002</v>
      </c>
      <c r="Y634" s="19">
        <v>2E-3</v>
      </c>
      <c r="AB634" s="110">
        <f t="shared" si="125"/>
        <v>41100</v>
      </c>
      <c r="AC634" s="108">
        <f t="shared" si="123"/>
        <v>5345.35</v>
      </c>
      <c r="AD634" s="28">
        <f t="shared" si="124"/>
        <v>55.395000000000003</v>
      </c>
      <c r="AE634" s="28">
        <f t="shared" si="118"/>
        <v>96.495171044318084</v>
      </c>
      <c r="AF634" s="31">
        <f t="shared" si="119"/>
        <v>2.1630721936848341E-2</v>
      </c>
      <c r="AJ634" s="110">
        <f t="shared" si="122"/>
        <v>41106</v>
      </c>
      <c r="AK634" s="31">
        <f t="shared" si="120"/>
        <v>-2.3999999999999998E-3</v>
      </c>
      <c r="AL634" s="115">
        <f t="shared" si="121"/>
        <v>-4.113808443392486E-3</v>
      </c>
      <c r="AM634" s="100"/>
      <c r="BR634" s="18">
        <f t="shared" si="115"/>
        <v>41095</v>
      </c>
      <c r="BS634" s="6">
        <f t="shared" si="116"/>
        <v>-4.7000000000000002E-3</v>
      </c>
      <c r="BT634" s="6">
        <f t="shared" si="117"/>
        <v>4.7000000000000002E-3</v>
      </c>
    </row>
    <row r="635" spans="2:72" ht="14.45">
      <c r="B635" s="110">
        <v>41096</v>
      </c>
      <c r="C635" s="106">
        <v>1354.7</v>
      </c>
      <c r="D635" s="106">
        <v>1367.1</v>
      </c>
      <c r="E635" s="106">
        <v>1367.1</v>
      </c>
      <c r="F635" s="106">
        <v>1348</v>
      </c>
      <c r="G635" s="28"/>
      <c r="H635" s="107">
        <v>-9.4000000000000004E-3</v>
      </c>
      <c r="K635" s="110">
        <v>41101</v>
      </c>
      <c r="L635" s="106">
        <v>5306.3</v>
      </c>
      <c r="M635" s="106">
        <v>5315.25</v>
      </c>
      <c r="N635" s="106">
        <v>5336.45</v>
      </c>
      <c r="O635" s="106">
        <v>5300.25</v>
      </c>
      <c r="P635" s="28" t="s">
        <v>3234</v>
      </c>
      <c r="Q635" s="107">
        <v>-7.3000000000000001E-3</v>
      </c>
      <c r="T635" s="110">
        <v>41065</v>
      </c>
      <c r="U635" s="28">
        <v>55.55</v>
      </c>
      <c r="V635">
        <v>55.655000000000001</v>
      </c>
      <c r="W635">
        <v>55.92</v>
      </c>
      <c r="X635">
        <v>55.28</v>
      </c>
      <c r="Y635" s="19">
        <v>-1.9E-3</v>
      </c>
      <c r="AB635" s="110">
        <f t="shared" si="125"/>
        <v>41101</v>
      </c>
      <c r="AC635" s="108">
        <f t="shared" si="123"/>
        <v>5306.3</v>
      </c>
      <c r="AD635" s="28">
        <f t="shared" si="124"/>
        <v>55.53</v>
      </c>
      <c r="AE635" s="28">
        <f t="shared" si="118"/>
        <v>95.557356383936607</v>
      </c>
      <c r="AF635" s="31">
        <f t="shared" si="119"/>
        <v>-9.7187729731134098E-3</v>
      </c>
      <c r="AJ635" s="110">
        <f t="shared" si="122"/>
        <v>41107</v>
      </c>
      <c r="AK635" s="31">
        <f t="shared" si="120"/>
        <v>7.4999999999999997E-3</v>
      </c>
      <c r="AL635" s="115">
        <f t="shared" si="121"/>
        <v>-5.7430322190732408E-4</v>
      </c>
      <c r="AM635" s="100"/>
      <c r="BR635" s="18">
        <f t="shared" si="115"/>
        <v>41096</v>
      </c>
      <c r="BS635" s="6">
        <f t="shared" si="116"/>
        <v>-9.4000000000000004E-3</v>
      </c>
      <c r="BT635" s="6">
        <f t="shared" si="117"/>
        <v>-1.9E-3</v>
      </c>
    </row>
    <row r="636" spans="2:72" ht="14.45">
      <c r="B636" s="110">
        <v>41099</v>
      </c>
      <c r="C636" s="106">
        <v>1352.5</v>
      </c>
      <c r="D636" s="106">
        <v>1354.7</v>
      </c>
      <c r="E636" s="106">
        <v>1354.9</v>
      </c>
      <c r="F636" s="106">
        <v>1346.7</v>
      </c>
      <c r="G636" s="28"/>
      <c r="H636" s="107">
        <v>-1.6000000000000001E-3</v>
      </c>
      <c r="K636" s="110">
        <v>41102</v>
      </c>
      <c r="L636" s="106">
        <v>5235.25</v>
      </c>
      <c r="M636" s="106">
        <v>5240</v>
      </c>
      <c r="N636" s="106">
        <v>5261.75</v>
      </c>
      <c r="O636" s="106">
        <v>5217.7</v>
      </c>
      <c r="P636" s="28" t="s">
        <v>3235</v>
      </c>
      <c r="Q636" s="107">
        <v>-1.34E-2</v>
      </c>
      <c r="T636" s="110">
        <v>41066</v>
      </c>
      <c r="U636" s="28">
        <v>55.27</v>
      </c>
      <c r="V636">
        <v>55.645000000000003</v>
      </c>
      <c r="W636">
        <v>55.645000000000003</v>
      </c>
      <c r="X636">
        <v>55.27</v>
      </c>
      <c r="Y636" s="19">
        <v>-5.0000000000000001E-3</v>
      </c>
      <c r="AB636" s="110">
        <f t="shared" si="125"/>
        <v>41102</v>
      </c>
      <c r="AC636" s="108">
        <f t="shared" si="123"/>
        <v>5235.25</v>
      </c>
      <c r="AD636" s="28">
        <f t="shared" si="124"/>
        <v>55.84</v>
      </c>
      <c r="AE636" s="28">
        <f t="shared" si="118"/>
        <v>93.754477077363887</v>
      </c>
      <c r="AF636" s="31">
        <f t="shared" si="119"/>
        <v>-1.8866986015487863E-2</v>
      </c>
      <c r="AJ636" s="110">
        <f t="shared" si="122"/>
        <v>41108</v>
      </c>
      <c r="AK636" s="31">
        <f t="shared" si="120"/>
        <v>6.7000000000000002E-3</v>
      </c>
      <c r="AL636" s="115">
        <f t="shared" si="121"/>
        <v>-5.6849261789138072E-4</v>
      </c>
      <c r="AM636" s="100"/>
      <c r="BR636" s="18">
        <f t="shared" si="115"/>
        <v>41099</v>
      </c>
      <c r="BS636" s="6">
        <f t="shared" si="116"/>
        <v>-1.6000000000000001E-3</v>
      </c>
      <c r="BT636" s="6">
        <f t="shared" si="117"/>
        <v>-7.9000000000000008E-3</v>
      </c>
    </row>
    <row r="637" spans="2:72" ht="14.45">
      <c r="B637" s="110">
        <v>41100</v>
      </c>
      <c r="C637" s="106">
        <v>1341.5</v>
      </c>
      <c r="D637" s="106">
        <v>1353</v>
      </c>
      <c r="E637" s="106">
        <v>1361.5</v>
      </c>
      <c r="F637" s="106">
        <v>1336.3</v>
      </c>
      <c r="G637" s="28"/>
      <c r="H637" s="107">
        <v>-8.0999999999999996E-3</v>
      </c>
      <c r="K637" s="110">
        <v>41103</v>
      </c>
      <c r="L637" s="106">
        <v>5227.25</v>
      </c>
      <c r="M637" s="106">
        <v>5242.75</v>
      </c>
      <c r="N637" s="106">
        <v>5267.15</v>
      </c>
      <c r="O637" s="106">
        <v>5216.8500000000004</v>
      </c>
      <c r="P637" s="28" t="s">
        <v>3236</v>
      </c>
      <c r="Q637" s="107">
        <v>-1.5E-3</v>
      </c>
      <c r="T637" s="110">
        <v>41067</v>
      </c>
      <c r="U637" s="28">
        <v>54.965000000000003</v>
      </c>
      <c r="V637">
        <v>55.37</v>
      </c>
      <c r="W637">
        <v>55.37</v>
      </c>
      <c r="X637">
        <v>54.835000000000001</v>
      </c>
      <c r="Y637" s="19">
        <v>-5.4999999999999997E-3</v>
      </c>
      <c r="AB637" s="110">
        <f t="shared" si="125"/>
        <v>41103</v>
      </c>
      <c r="AC637" s="108">
        <f t="shared" si="123"/>
        <v>5227.25</v>
      </c>
      <c r="AD637" s="28">
        <f t="shared" si="124"/>
        <v>55.145000000000003</v>
      </c>
      <c r="AE637" s="28">
        <f t="shared" si="118"/>
        <v>94.79100553087315</v>
      </c>
      <c r="AF637" s="31">
        <f t="shared" si="119"/>
        <v>1.1055775530100176E-2</v>
      </c>
      <c r="AJ637" s="110">
        <f t="shared" si="122"/>
        <v>41109</v>
      </c>
      <c r="AK637" s="31">
        <f t="shared" si="120"/>
        <v>2.7000000000000001E-3</v>
      </c>
      <c r="AL637" s="115">
        <f t="shared" si="121"/>
        <v>7.7023608883592942E-3</v>
      </c>
      <c r="AM637" s="100"/>
      <c r="BR637" s="18">
        <f t="shared" si="115"/>
        <v>41100</v>
      </c>
      <c r="BS637" s="6">
        <f t="shared" si="116"/>
        <v>-8.0999999999999996E-3</v>
      </c>
      <c r="BT637" s="6">
        <f t="shared" si="117"/>
        <v>1.3299999999999999E-2</v>
      </c>
    </row>
    <row r="638" spans="2:72" ht="14.45">
      <c r="B638" s="110">
        <v>41101</v>
      </c>
      <c r="C638" s="106">
        <v>1341.5</v>
      </c>
      <c r="D638" s="106">
        <v>1341.4</v>
      </c>
      <c r="E638" s="106">
        <v>1345</v>
      </c>
      <c r="F638" s="106">
        <v>1333.2</v>
      </c>
      <c r="G638" s="28"/>
      <c r="H638" s="107">
        <v>0</v>
      </c>
      <c r="K638" s="110">
        <v>41106</v>
      </c>
      <c r="L638" s="106">
        <v>5197.25</v>
      </c>
      <c r="M638" s="106">
        <v>5232.3500000000004</v>
      </c>
      <c r="N638" s="106">
        <v>5246.85</v>
      </c>
      <c r="O638" s="106">
        <v>5190.45</v>
      </c>
      <c r="P638" s="28" t="s">
        <v>3237</v>
      </c>
      <c r="Q638" s="107">
        <v>-5.7000000000000002E-3</v>
      </c>
      <c r="T638" s="110">
        <v>41068</v>
      </c>
      <c r="U638" s="28">
        <v>55.424999999999997</v>
      </c>
      <c r="V638">
        <v>54.945</v>
      </c>
      <c r="W638">
        <v>55.66</v>
      </c>
      <c r="X638">
        <v>54.945</v>
      </c>
      <c r="Y638" s="19">
        <v>8.3999999999999995E-3</v>
      </c>
      <c r="AB638" s="110">
        <f t="shared" si="125"/>
        <v>41106</v>
      </c>
      <c r="AC638" s="108">
        <f t="shared" si="123"/>
        <v>5197.25</v>
      </c>
      <c r="AD638" s="28">
        <f t="shared" si="124"/>
        <v>55.055</v>
      </c>
      <c r="AE638" s="28">
        <f t="shared" si="118"/>
        <v>94.401053491962585</v>
      </c>
      <c r="AF638" s="31">
        <f t="shared" si="119"/>
        <v>-4.113808443392486E-3</v>
      </c>
      <c r="AJ638" s="110">
        <f t="shared" si="122"/>
        <v>41110</v>
      </c>
      <c r="AK638" s="31">
        <f t="shared" si="120"/>
        <v>-0.01</v>
      </c>
      <c r="AL638" s="115">
        <f t="shared" si="121"/>
        <v>-9.8636840168635498E-3</v>
      </c>
      <c r="AM638" s="100"/>
      <c r="BR638" s="18">
        <f t="shared" si="115"/>
        <v>41101</v>
      </c>
      <c r="BS638" s="6">
        <f t="shared" si="116"/>
        <v>0</v>
      </c>
      <c r="BT638" s="6">
        <f t="shared" si="117"/>
        <v>-7.3000000000000001E-3</v>
      </c>
    </row>
    <row r="639" spans="2:72" ht="14.45">
      <c r="B639" s="110">
        <v>41102</v>
      </c>
      <c r="C639" s="106">
        <v>1334.8</v>
      </c>
      <c r="D639" s="106">
        <v>1341.3</v>
      </c>
      <c r="E639" s="106">
        <v>1341.3</v>
      </c>
      <c r="F639" s="106">
        <v>1325.4</v>
      </c>
      <c r="G639" s="28"/>
      <c r="H639" s="107">
        <v>-5.0000000000000001E-3</v>
      </c>
      <c r="K639" s="110">
        <v>41107</v>
      </c>
      <c r="L639" s="106">
        <v>5192.8500000000004</v>
      </c>
      <c r="M639" s="106">
        <v>5228.05</v>
      </c>
      <c r="N639" s="106">
        <v>5236.7</v>
      </c>
      <c r="O639" s="106">
        <v>5181.7</v>
      </c>
      <c r="P639" s="28" t="s">
        <v>3238</v>
      </c>
      <c r="Q639" s="107">
        <v>-8.0000000000000004E-4</v>
      </c>
      <c r="T639" s="110">
        <v>41071</v>
      </c>
      <c r="U639" s="28">
        <v>55.7</v>
      </c>
      <c r="V639">
        <v>55.13</v>
      </c>
      <c r="W639">
        <v>55.825000000000003</v>
      </c>
      <c r="X639">
        <v>55.02</v>
      </c>
      <c r="Y639" s="19">
        <v>5.0000000000000001E-3</v>
      </c>
      <c r="AB639" s="110">
        <f t="shared" si="125"/>
        <v>41107</v>
      </c>
      <c r="AC639" s="108">
        <f t="shared" si="123"/>
        <v>5192.8500000000004</v>
      </c>
      <c r="AD639" s="28">
        <f t="shared" si="124"/>
        <v>55.04</v>
      </c>
      <c r="AE639" s="28">
        <f t="shared" si="118"/>
        <v>94.346838662790702</v>
      </c>
      <c r="AF639" s="31">
        <f t="shared" si="119"/>
        <v>-5.7430322190732408E-4</v>
      </c>
      <c r="AJ639" s="110">
        <f t="shared" si="122"/>
        <v>41113</v>
      </c>
      <c r="AK639" s="31">
        <f t="shared" si="120"/>
        <v>-8.9999999999999993E-3</v>
      </c>
      <c r="AL639" s="115">
        <f t="shared" si="121"/>
        <v>-2.7379174284440699E-2</v>
      </c>
      <c r="AM639" s="100"/>
      <c r="BR639" s="18">
        <f t="shared" si="115"/>
        <v>41102</v>
      </c>
      <c r="BS639" s="6">
        <f t="shared" si="116"/>
        <v>-5.0000000000000001E-3</v>
      </c>
      <c r="BT639" s="6">
        <f t="shared" si="117"/>
        <v>-1.34E-2</v>
      </c>
    </row>
    <row r="640" spans="2:72" ht="14.45">
      <c r="B640" s="110">
        <v>41103</v>
      </c>
      <c r="C640" s="106">
        <v>1356.8</v>
      </c>
      <c r="D640" s="106">
        <v>1334.8</v>
      </c>
      <c r="E640" s="106">
        <v>1357.7</v>
      </c>
      <c r="F640" s="106">
        <v>1334.8</v>
      </c>
      <c r="G640" s="28"/>
      <c r="H640" s="107">
        <v>1.6500000000000001E-2</v>
      </c>
      <c r="K640" s="110">
        <v>41108</v>
      </c>
      <c r="L640" s="106">
        <v>5216.3</v>
      </c>
      <c r="M640" s="106">
        <v>5199.1000000000004</v>
      </c>
      <c r="N640" s="106">
        <v>5222.8500000000004</v>
      </c>
      <c r="O640" s="106">
        <v>5169.05</v>
      </c>
      <c r="P640" s="28" t="s">
        <v>3239</v>
      </c>
      <c r="Q640" s="107">
        <v>4.4999999999999997E-3</v>
      </c>
      <c r="T640" s="110">
        <v>41072</v>
      </c>
      <c r="U640" s="28">
        <v>55.805</v>
      </c>
      <c r="V640">
        <v>55.74</v>
      </c>
      <c r="W640">
        <v>56.075000000000003</v>
      </c>
      <c r="X640">
        <v>55.655000000000001</v>
      </c>
      <c r="Y640" s="19">
        <v>1.9E-3</v>
      </c>
      <c r="AB640" s="110">
        <f t="shared" si="125"/>
        <v>41108</v>
      </c>
      <c r="AC640" s="108">
        <f t="shared" si="123"/>
        <v>5216.3</v>
      </c>
      <c r="AD640" s="28">
        <f t="shared" si="124"/>
        <v>55.32</v>
      </c>
      <c r="AE640" s="28">
        <f t="shared" si="118"/>
        <v>94.293203181489517</v>
      </c>
      <c r="AF640" s="31">
        <f t="shared" si="119"/>
        <v>-5.6849261789138072E-4</v>
      </c>
      <c r="AJ640" s="110">
        <f t="shared" si="122"/>
        <v>41114</v>
      </c>
      <c r="AK640" s="31">
        <f t="shared" si="120"/>
        <v>-8.9999999999999993E-3</v>
      </c>
      <c r="AL640" s="115">
        <f t="shared" si="121"/>
        <v>-2.4561394148838733E-3</v>
      </c>
      <c r="AM640" s="100"/>
      <c r="BR640" s="18">
        <f t="shared" si="115"/>
        <v>41103</v>
      </c>
      <c r="BS640" s="6">
        <f t="shared" si="116"/>
        <v>1.6500000000000001E-2</v>
      </c>
      <c r="BT640" s="6">
        <f t="shared" si="117"/>
        <v>-1.5E-3</v>
      </c>
    </row>
    <row r="641" spans="2:72" ht="14.45">
      <c r="B641" s="110">
        <v>41106</v>
      </c>
      <c r="C641" s="106">
        <v>1353.6</v>
      </c>
      <c r="D641" s="106">
        <v>1356.5</v>
      </c>
      <c r="E641" s="106">
        <v>1357.3</v>
      </c>
      <c r="F641" s="106">
        <v>1348.5</v>
      </c>
      <c r="G641" s="28"/>
      <c r="H641" s="107">
        <v>-2.3999999999999998E-3</v>
      </c>
      <c r="K641" s="110">
        <v>41109</v>
      </c>
      <c r="L641" s="106">
        <v>5242.7</v>
      </c>
      <c r="M641" s="106">
        <v>5249.85</v>
      </c>
      <c r="N641" s="106">
        <v>5257.75</v>
      </c>
      <c r="O641" s="106">
        <v>5233.1499999999996</v>
      </c>
      <c r="P641" s="28" t="s">
        <v>3240</v>
      </c>
      <c r="Q641" s="107">
        <v>5.1000000000000004E-3</v>
      </c>
      <c r="T641" s="110">
        <v>41073</v>
      </c>
      <c r="U641" s="28">
        <v>55.57</v>
      </c>
      <c r="V641">
        <v>55.805</v>
      </c>
      <c r="W641">
        <v>55.93</v>
      </c>
      <c r="X641">
        <v>55.52</v>
      </c>
      <c r="Y641" s="19">
        <v>-4.1999999999999997E-3</v>
      </c>
      <c r="AB641" s="110">
        <f t="shared" si="125"/>
        <v>41109</v>
      </c>
      <c r="AC641" s="108">
        <f t="shared" si="123"/>
        <v>5242.7</v>
      </c>
      <c r="AD641" s="28">
        <f t="shared" si="124"/>
        <v>55.174999999999997</v>
      </c>
      <c r="AE641" s="28">
        <f t="shared" si="118"/>
        <v>95.019483461712738</v>
      </c>
      <c r="AF641" s="31">
        <f t="shared" si="119"/>
        <v>7.7023608883592942E-3</v>
      </c>
      <c r="AJ641" s="110">
        <f t="shared" si="122"/>
        <v>41115</v>
      </c>
      <c r="AK641" s="31">
        <f t="shared" si="120"/>
        <v>-2.9999999999999997E-4</v>
      </c>
      <c r="AL641" s="115">
        <f t="shared" si="121"/>
        <v>-8.7041613146021657E-4</v>
      </c>
      <c r="AM641" s="100"/>
      <c r="BR641" s="18">
        <f t="shared" si="115"/>
        <v>41106</v>
      </c>
      <c r="BS641" s="6">
        <f t="shared" si="116"/>
        <v>-2.3999999999999998E-3</v>
      </c>
      <c r="BT641" s="6">
        <f t="shared" si="117"/>
        <v>-5.7000000000000002E-3</v>
      </c>
    </row>
    <row r="642" spans="2:72" ht="14.45">
      <c r="B642" s="110">
        <v>41107</v>
      </c>
      <c r="C642" s="106">
        <v>1363.7</v>
      </c>
      <c r="D642" s="106">
        <v>1353.7</v>
      </c>
      <c r="E642" s="106">
        <v>1365.4</v>
      </c>
      <c r="F642" s="106">
        <v>1345.1</v>
      </c>
      <c r="G642" s="28"/>
      <c r="H642" s="107">
        <v>7.4999999999999997E-3</v>
      </c>
      <c r="K642" s="110">
        <v>41110</v>
      </c>
      <c r="L642" s="106">
        <v>5205.1000000000004</v>
      </c>
      <c r="M642" s="106">
        <v>5233.55</v>
      </c>
      <c r="N642" s="106">
        <v>5238.7</v>
      </c>
      <c r="O642" s="106">
        <v>5197.5</v>
      </c>
      <c r="P642" s="28" t="s">
        <v>3241</v>
      </c>
      <c r="Q642" s="107">
        <v>-7.1999999999999998E-3</v>
      </c>
      <c r="T642" s="110">
        <v>41074</v>
      </c>
      <c r="U642" s="28">
        <v>55.71</v>
      </c>
      <c r="V642">
        <v>55.685000000000002</v>
      </c>
      <c r="W642">
        <v>55.89</v>
      </c>
      <c r="X642">
        <v>55.62</v>
      </c>
      <c r="Y642" s="19">
        <v>2.5000000000000001E-3</v>
      </c>
      <c r="AB642" s="110">
        <f t="shared" si="125"/>
        <v>41110</v>
      </c>
      <c r="AC642" s="108">
        <f t="shared" si="123"/>
        <v>5205.1000000000004</v>
      </c>
      <c r="AD642" s="28">
        <f t="shared" si="124"/>
        <v>55.325000000000003</v>
      </c>
      <c r="AE642" s="28">
        <f t="shared" si="118"/>
        <v>94.082241301400813</v>
      </c>
      <c r="AF642" s="31">
        <f t="shared" si="119"/>
        <v>-9.8636840168635498E-3</v>
      </c>
      <c r="AJ642" s="110">
        <f t="shared" si="122"/>
        <v>41116</v>
      </c>
      <c r="AK642" s="31">
        <f t="shared" si="120"/>
        <v>1.6500000000000001E-2</v>
      </c>
      <c r="AL642" s="115">
        <f t="shared" si="121"/>
        <v>-3.6981262615364274E-3</v>
      </c>
      <c r="AM642" s="100"/>
      <c r="BR642" s="18">
        <f t="shared" si="115"/>
        <v>41107</v>
      </c>
      <c r="BS642" s="6">
        <f t="shared" si="116"/>
        <v>7.4999999999999997E-3</v>
      </c>
      <c r="BT642" s="6">
        <f t="shared" si="117"/>
        <v>-8.0000000000000004E-4</v>
      </c>
    </row>
    <row r="643" spans="2:72" ht="14.45">
      <c r="B643" s="110">
        <v>41108</v>
      </c>
      <c r="C643" s="106">
        <v>1372.8</v>
      </c>
      <c r="D643" s="106">
        <v>1363.6</v>
      </c>
      <c r="E643" s="106">
        <v>1375.3</v>
      </c>
      <c r="F643" s="106">
        <v>1359</v>
      </c>
      <c r="G643" s="28"/>
      <c r="H643" s="107">
        <v>6.7000000000000002E-3</v>
      </c>
      <c r="K643" s="110">
        <v>41113</v>
      </c>
      <c r="L643" s="106">
        <v>5117.95</v>
      </c>
      <c r="M643" s="106">
        <v>5163.25</v>
      </c>
      <c r="N643" s="106">
        <v>5164.2</v>
      </c>
      <c r="O643" s="106">
        <v>5108.1000000000004</v>
      </c>
      <c r="P643" s="28" t="s">
        <v>3242</v>
      </c>
      <c r="Q643" s="107">
        <v>-1.67E-2</v>
      </c>
      <c r="T643" s="110">
        <v>41075</v>
      </c>
      <c r="U643" s="28">
        <v>55.395000000000003</v>
      </c>
      <c r="V643">
        <v>55.805</v>
      </c>
      <c r="W643">
        <v>55.805</v>
      </c>
      <c r="X643">
        <v>55.35</v>
      </c>
      <c r="Y643" s="19">
        <v>-5.7000000000000002E-3</v>
      </c>
      <c r="AB643" s="110">
        <f t="shared" ref="AB643:AB675" si="126">VLOOKUP(K643,T:Y,1,FALSE)</f>
        <v>41113</v>
      </c>
      <c r="AC643" s="108">
        <f t="shared" si="123"/>
        <v>5117.95</v>
      </c>
      <c r="AD643" s="28">
        <f t="shared" si="124"/>
        <v>55.93</v>
      </c>
      <c r="AE643" s="28">
        <f t="shared" si="118"/>
        <v>91.506347219738956</v>
      </c>
      <c r="AF643" s="31">
        <f t="shared" si="119"/>
        <v>-2.7379174284440699E-2</v>
      </c>
      <c r="AJ643" s="110">
        <f t="shared" si="122"/>
        <v>41117</v>
      </c>
      <c r="AK643" s="31">
        <f t="shared" si="120"/>
        <v>1.9099999999999999E-2</v>
      </c>
      <c r="AL643" s="115">
        <f t="shared" si="121"/>
        <v>1.5757024204097192E-2</v>
      </c>
      <c r="AM643" s="100"/>
      <c r="BR643" s="18">
        <f t="shared" ref="BR643:BR706" si="127">VLOOKUP(B643,K:Q,1,FALSE)</f>
        <v>41108</v>
      </c>
      <c r="BS643" s="6">
        <f t="shared" ref="BS643:BS706" si="128">IFERROR(VLOOKUP(BR643,B:H,7,FALSE),0)</f>
        <v>6.7000000000000002E-3</v>
      </c>
      <c r="BT643" s="6">
        <f t="shared" ref="BT643:BT706" si="129">IFERROR(VLOOKUP(BR643,K:Q,7,FALSE),0)</f>
        <v>4.4999999999999997E-3</v>
      </c>
    </row>
    <row r="644" spans="2:72" ht="14.45">
      <c r="B644" s="110">
        <v>41109</v>
      </c>
      <c r="C644" s="106">
        <v>1376.5</v>
      </c>
      <c r="D644" s="106">
        <v>1373</v>
      </c>
      <c r="E644" s="106">
        <v>1380.4</v>
      </c>
      <c r="F644" s="106">
        <v>1371.2</v>
      </c>
      <c r="G644" s="28"/>
      <c r="H644" s="107">
        <v>2.7000000000000001E-3</v>
      </c>
      <c r="K644" s="110">
        <v>41114</v>
      </c>
      <c r="L644" s="106">
        <v>5128.2</v>
      </c>
      <c r="M644" s="106">
        <v>5128.8</v>
      </c>
      <c r="N644" s="106">
        <v>5144</v>
      </c>
      <c r="O644" s="106">
        <v>5103.25</v>
      </c>
      <c r="P644" s="28" t="s">
        <v>3243</v>
      </c>
      <c r="Q644" s="107">
        <v>2E-3</v>
      </c>
      <c r="T644" s="110">
        <v>41078</v>
      </c>
      <c r="U644" s="28">
        <v>55.83</v>
      </c>
      <c r="V644">
        <v>55.33</v>
      </c>
      <c r="W644">
        <v>56.034999999999997</v>
      </c>
      <c r="X644">
        <v>55.27</v>
      </c>
      <c r="Y644" s="19">
        <v>7.9000000000000008E-3</v>
      </c>
      <c r="AB644" s="110">
        <f t="shared" si="126"/>
        <v>41114</v>
      </c>
      <c r="AC644" s="108">
        <f t="shared" si="123"/>
        <v>5128.2</v>
      </c>
      <c r="AD644" s="28">
        <f t="shared" si="124"/>
        <v>56.18</v>
      </c>
      <c r="AE644" s="28">
        <f t="shared" ref="AE644:AE707" si="130">AC644/AD644</f>
        <v>91.281594873620506</v>
      </c>
      <c r="AF644" s="31">
        <f t="shared" si="119"/>
        <v>-2.4561394148838733E-3</v>
      </c>
      <c r="AJ644" s="110">
        <f t="shared" si="122"/>
        <v>41120</v>
      </c>
      <c r="AK644" s="31">
        <f t="shared" si="120"/>
        <v>-5.0000000000000001E-4</v>
      </c>
      <c r="AL644" s="115">
        <f t="shared" si="121"/>
        <v>1.6196275387722059E-2</v>
      </c>
      <c r="AM644" s="100"/>
      <c r="BR644" s="18">
        <f t="shared" si="127"/>
        <v>41109</v>
      </c>
      <c r="BS644" s="6">
        <f t="shared" si="128"/>
        <v>2.7000000000000001E-3</v>
      </c>
      <c r="BT644" s="6">
        <f t="shared" si="129"/>
        <v>5.1000000000000004E-3</v>
      </c>
    </row>
    <row r="645" spans="2:72" ht="14.45">
      <c r="B645" s="110">
        <v>41110</v>
      </c>
      <c r="C645" s="106">
        <v>1362.7</v>
      </c>
      <c r="D645" s="106">
        <v>1376.5</v>
      </c>
      <c r="E645" s="106">
        <v>1376.5</v>
      </c>
      <c r="F645" s="106">
        <v>1362.2</v>
      </c>
      <c r="G645" s="28"/>
      <c r="H645" s="107">
        <v>-0.01</v>
      </c>
      <c r="K645" s="110">
        <v>41115</v>
      </c>
      <c r="L645" s="106">
        <v>5109.6000000000004</v>
      </c>
      <c r="M645" s="106">
        <v>5118.3999999999996</v>
      </c>
      <c r="N645" s="106">
        <v>5121.6000000000004</v>
      </c>
      <c r="O645" s="106">
        <v>5076.6000000000004</v>
      </c>
      <c r="P645" s="28" t="s">
        <v>3244</v>
      </c>
      <c r="Q645" s="107">
        <v>-3.5999999999999999E-3</v>
      </c>
      <c r="T645" s="110">
        <v>41079</v>
      </c>
      <c r="U645" s="28">
        <v>55.884999999999998</v>
      </c>
      <c r="V645">
        <v>55.92</v>
      </c>
      <c r="W645">
        <v>56.134999999999998</v>
      </c>
      <c r="X645">
        <v>55.795000000000002</v>
      </c>
      <c r="Y645" s="19">
        <v>1E-3</v>
      </c>
      <c r="AB645" s="110">
        <f t="shared" si="126"/>
        <v>41115</v>
      </c>
      <c r="AC645" s="108">
        <f t="shared" si="123"/>
        <v>5109.6000000000004</v>
      </c>
      <c r="AD645" s="28">
        <f t="shared" si="124"/>
        <v>56.024999999999999</v>
      </c>
      <c r="AE645" s="28">
        <f t="shared" si="130"/>
        <v>91.202141900937093</v>
      </c>
      <c r="AF645" s="31">
        <f t="shared" ref="AF645:AF708" si="131">AE645/AE644-1</f>
        <v>-8.7041613146021657E-4</v>
      </c>
      <c r="AJ645" s="110">
        <f t="shared" si="122"/>
        <v>41121</v>
      </c>
      <c r="AK645" s="31">
        <f t="shared" si="120"/>
        <v>-4.3E-3</v>
      </c>
      <c r="AL645" s="115">
        <f t="shared" si="121"/>
        <v>3.4436446592021053E-3</v>
      </c>
      <c r="AM645" s="100"/>
      <c r="BR645" s="18">
        <f t="shared" si="127"/>
        <v>41110</v>
      </c>
      <c r="BS645" s="6">
        <f t="shared" si="128"/>
        <v>-0.01</v>
      </c>
      <c r="BT645" s="6">
        <f t="shared" si="129"/>
        <v>-7.1999999999999998E-3</v>
      </c>
    </row>
    <row r="646" spans="2:72" ht="14.45">
      <c r="B646" s="110">
        <v>41113</v>
      </c>
      <c r="C646" s="106">
        <v>1350.5</v>
      </c>
      <c r="D646" s="106">
        <v>1362.3</v>
      </c>
      <c r="E646" s="106">
        <v>1362.3</v>
      </c>
      <c r="F646" s="106">
        <v>1337.6</v>
      </c>
      <c r="G646" s="28"/>
      <c r="H646" s="107">
        <v>-8.9999999999999993E-3</v>
      </c>
      <c r="K646" s="110">
        <v>41116</v>
      </c>
      <c r="L646" s="106">
        <v>5043</v>
      </c>
      <c r="M646" s="106">
        <v>5126.3</v>
      </c>
      <c r="N646" s="106">
        <v>5126.3</v>
      </c>
      <c r="O646" s="106">
        <v>5032.3999999999996</v>
      </c>
      <c r="P646" s="28" t="s">
        <v>3245</v>
      </c>
      <c r="Q646" s="107">
        <v>-1.2999999999999999E-2</v>
      </c>
      <c r="T646" s="110">
        <v>41080</v>
      </c>
      <c r="U646" s="28">
        <v>56.15</v>
      </c>
      <c r="V646">
        <v>55.96</v>
      </c>
      <c r="W646">
        <v>56.25</v>
      </c>
      <c r="X646">
        <v>55.79</v>
      </c>
      <c r="Y646" s="19">
        <v>4.7000000000000002E-3</v>
      </c>
      <c r="AB646" s="110">
        <f t="shared" si="126"/>
        <v>41116</v>
      </c>
      <c r="AC646" s="108">
        <f t="shared" si="123"/>
        <v>5043</v>
      </c>
      <c r="AD646" s="28">
        <f t="shared" si="124"/>
        <v>55.5</v>
      </c>
      <c r="AE646" s="28">
        <f t="shared" si="130"/>
        <v>90.86486486486487</v>
      </c>
      <c r="AF646" s="31">
        <f t="shared" si="131"/>
        <v>-3.6981262615364274E-3</v>
      </c>
      <c r="AJ646" s="110">
        <f t="shared" si="122"/>
        <v>41122</v>
      </c>
      <c r="AK646" s="31">
        <f t="shared" si="120"/>
        <v>-3.0000000000000001E-3</v>
      </c>
      <c r="AL646" s="115">
        <f t="shared" si="121"/>
        <v>3.7348647794035461E-3</v>
      </c>
      <c r="AM646" s="100"/>
      <c r="BR646" s="18">
        <f t="shared" si="127"/>
        <v>41113</v>
      </c>
      <c r="BS646" s="6">
        <f t="shared" si="128"/>
        <v>-8.9999999999999993E-3</v>
      </c>
      <c r="BT646" s="6">
        <f t="shared" si="129"/>
        <v>-1.67E-2</v>
      </c>
    </row>
    <row r="647" spans="2:72" ht="14.45">
      <c r="B647" s="110">
        <v>41114</v>
      </c>
      <c r="C647" s="106">
        <v>1338.3</v>
      </c>
      <c r="D647" s="106">
        <v>1350.5</v>
      </c>
      <c r="E647" s="106">
        <v>1351.5</v>
      </c>
      <c r="F647" s="106">
        <v>1329.2</v>
      </c>
      <c r="G647" s="28"/>
      <c r="H647" s="107">
        <v>-8.9999999999999993E-3</v>
      </c>
      <c r="K647" s="110">
        <v>41117</v>
      </c>
      <c r="L647" s="106">
        <v>5099.8500000000004</v>
      </c>
      <c r="M647" s="106">
        <v>5124.3</v>
      </c>
      <c r="N647" s="106">
        <v>5149.95</v>
      </c>
      <c r="O647" s="106">
        <v>5077.5</v>
      </c>
      <c r="P647" s="28" t="s">
        <v>3246</v>
      </c>
      <c r="Q647" s="107">
        <v>1.1299999999999999E-2</v>
      </c>
      <c r="T647" s="110">
        <v>41081</v>
      </c>
      <c r="U647" s="28">
        <v>56.26</v>
      </c>
      <c r="V647">
        <v>56.16</v>
      </c>
      <c r="W647">
        <v>56.564999999999998</v>
      </c>
      <c r="X647">
        <v>56.11</v>
      </c>
      <c r="Y647" s="19">
        <v>2E-3</v>
      </c>
      <c r="AB647" s="110">
        <f t="shared" si="126"/>
        <v>41117</v>
      </c>
      <c r="AC647" s="108">
        <f t="shared" si="123"/>
        <v>5099.8500000000004</v>
      </c>
      <c r="AD647" s="28">
        <f t="shared" si="124"/>
        <v>55.255000000000003</v>
      </c>
      <c r="AE647" s="28">
        <f t="shared" si="130"/>
        <v>92.296624739842557</v>
      </c>
      <c r="AF647" s="31">
        <f t="shared" si="131"/>
        <v>1.5757024204097192E-2</v>
      </c>
      <c r="AJ647" s="110">
        <f t="shared" si="122"/>
        <v>41123</v>
      </c>
      <c r="AK647" s="31">
        <f t="shared" si="120"/>
        <v>-7.3000000000000001E-3</v>
      </c>
      <c r="AL647" s="115">
        <f t="shared" si="121"/>
        <v>-9.0423355723037169E-3</v>
      </c>
      <c r="AM647" s="100"/>
      <c r="BR647" s="18">
        <f t="shared" si="127"/>
        <v>41114</v>
      </c>
      <c r="BS647" s="6">
        <f t="shared" si="128"/>
        <v>-8.9999999999999993E-3</v>
      </c>
      <c r="BT647" s="6">
        <f t="shared" si="129"/>
        <v>2E-3</v>
      </c>
    </row>
    <row r="648" spans="2:72" ht="14.45">
      <c r="B648" s="110">
        <v>41115</v>
      </c>
      <c r="C648" s="106">
        <v>1337.9</v>
      </c>
      <c r="D648" s="106">
        <v>1338.3</v>
      </c>
      <c r="E648" s="106">
        <v>1344</v>
      </c>
      <c r="F648" s="106">
        <v>1331.5</v>
      </c>
      <c r="G648" s="28"/>
      <c r="H648" s="107">
        <v>-2.9999999999999997E-4</v>
      </c>
      <c r="K648" s="110">
        <v>41120</v>
      </c>
      <c r="L648" s="106">
        <v>5199.8</v>
      </c>
      <c r="M648" s="106">
        <v>5129.75</v>
      </c>
      <c r="N648" s="106">
        <v>5206.6000000000004</v>
      </c>
      <c r="O648" s="106">
        <v>5129.75</v>
      </c>
      <c r="P648" s="28" t="s">
        <v>3247</v>
      </c>
      <c r="Q648" s="107">
        <v>1.9599999999999999E-2</v>
      </c>
      <c r="T648" s="110">
        <v>41082</v>
      </c>
      <c r="U648" s="28">
        <v>57.125</v>
      </c>
      <c r="V648">
        <v>56.305</v>
      </c>
      <c r="W648">
        <v>57.33</v>
      </c>
      <c r="X648">
        <v>56.204999999999998</v>
      </c>
      <c r="Y648" s="19">
        <v>1.54E-2</v>
      </c>
      <c r="AB648" s="110">
        <f t="shared" si="126"/>
        <v>41120</v>
      </c>
      <c r="AC648" s="108">
        <f t="shared" si="123"/>
        <v>5199.8</v>
      </c>
      <c r="AD648" s="28">
        <f t="shared" si="124"/>
        <v>55.44</v>
      </c>
      <c r="AE648" s="28">
        <f t="shared" si="130"/>
        <v>93.791486291486294</v>
      </c>
      <c r="AF648" s="31">
        <f t="shared" si="131"/>
        <v>1.6196275387722059E-2</v>
      </c>
      <c r="AJ648" s="110">
        <f t="shared" si="122"/>
        <v>41124</v>
      </c>
      <c r="AK648" s="31">
        <f t="shared" si="120"/>
        <v>1.9E-2</v>
      </c>
      <c r="AL648" s="115">
        <f t="shared" si="121"/>
        <v>-6.9452268384151417E-4</v>
      </c>
      <c r="AM648" s="100"/>
      <c r="BR648" s="18">
        <f t="shared" si="127"/>
        <v>41115</v>
      </c>
      <c r="BS648" s="6">
        <f t="shared" si="128"/>
        <v>-2.9999999999999997E-4</v>
      </c>
      <c r="BT648" s="6">
        <f t="shared" si="129"/>
        <v>-3.5999999999999999E-3</v>
      </c>
    </row>
    <row r="649" spans="2:72" ht="14.45">
      <c r="B649" s="110">
        <v>41116</v>
      </c>
      <c r="C649" s="106">
        <v>1360</v>
      </c>
      <c r="D649" s="106">
        <v>1338.2</v>
      </c>
      <c r="E649" s="106">
        <v>1363.1</v>
      </c>
      <c r="F649" s="106">
        <v>1338.2</v>
      </c>
      <c r="G649" s="28"/>
      <c r="H649" s="107">
        <v>1.6500000000000001E-2</v>
      </c>
      <c r="K649" s="110">
        <v>41121</v>
      </c>
      <c r="L649" s="106">
        <v>5229</v>
      </c>
      <c r="M649" s="106">
        <v>5214.8500000000004</v>
      </c>
      <c r="N649" s="106">
        <v>5234.55</v>
      </c>
      <c r="O649" s="106">
        <v>5154.05</v>
      </c>
      <c r="P649" s="28" t="s">
        <v>3248</v>
      </c>
      <c r="Q649" s="107">
        <v>5.5999999999999999E-3</v>
      </c>
      <c r="T649" s="110">
        <v>41085</v>
      </c>
      <c r="U649" s="28">
        <v>56.965000000000003</v>
      </c>
      <c r="V649">
        <v>56.725000000000001</v>
      </c>
      <c r="W649">
        <v>57.134999999999998</v>
      </c>
      <c r="X649">
        <v>56.38</v>
      </c>
      <c r="Y649" s="19">
        <v>-2.8E-3</v>
      </c>
      <c r="AB649" s="110">
        <f t="shared" si="126"/>
        <v>41121</v>
      </c>
      <c r="AC649" s="108">
        <f t="shared" si="123"/>
        <v>5229</v>
      </c>
      <c r="AD649" s="28">
        <f t="shared" si="124"/>
        <v>55.56</v>
      </c>
      <c r="AE649" s="28">
        <f t="shared" si="130"/>
        <v>94.114470842332608</v>
      </c>
      <c r="AF649" s="31">
        <f t="shared" si="131"/>
        <v>3.4436446592021053E-3</v>
      </c>
      <c r="AJ649" s="110">
        <f t="shared" si="122"/>
        <v>41127</v>
      </c>
      <c r="AK649" s="31">
        <f t="shared" si="120"/>
        <v>2.3E-3</v>
      </c>
      <c r="AL649" s="115">
        <f t="shared" si="121"/>
        <v>1.7012441663744715E-2</v>
      </c>
      <c r="AM649" s="100"/>
      <c r="BR649" s="18">
        <f t="shared" si="127"/>
        <v>41116</v>
      </c>
      <c r="BS649" s="6">
        <f t="shared" si="128"/>
        <v>1.6500000000000001E-2</v>
      </c>
      <c r="BT649" s="6">
        <f t="shared" si="129"/>
        <v>-1.2999999999999999E-2</v>
      </c>
    </row>
    <row r="650" spans="2:72" ht="14.45">
      <c r="B650" s="110">
        <v>41117</v>
      </c>
      <c r="C650" s="106">
        <v>1386</v>
      </c>
      <c r="D650" s="106">
        <v>1360</v>
      </c>
      <c r="E650" s="106">
        <v>1389.2</v>
      </c>
      <c r="F650" s="106">
        <v>1360</v>
      </c>
      <c r="G650" s="28"/>
      <c r="H650" s="107">
        <v>1.9099999999999999E-2</v>
      </c>
      <c r="K650" s="110">
        <v>41122</v>
      </c>
      <c r="L650" s="106">
        <v>5240.5</v>
      </c>
      <c r="M650" s="106">
        <v>5220.7</v>
      </c>
      <c r="N650" s="106">
        <v>5246.35</v>
      </c>
      <c r="O650" s="106">
        <v>5212.6499999999996</v>
      </c>
      <c r="P650" s="28" t="s">
        <v>3249</v>
      </c>
      <c r="Q650" s="107">
        <v>2.2000000000000001E-3</v>
      </c>
      <c r="T650" s="110">
        <v>41086</v>
      </c>
      <c r="U650" s="28">
        <v>56.965000000000003</v>
      </c>
      <c r="V650">
        <v>57.015000000000001</v>
      </c>
      <c r="W650">
        <v>57.204999999999998</v>
      </c>
      <c r="X650">
        <v>56.835000000000001</v>
      </c>
      <c r="Y650" s="19">
        <v>0</v>
      </c>
      <c r="AB650" s="110">
        <f t="shared" si="126"/>
        <v>41122</v>
      </c>
      <c r="AC650" s="108">
        <f t="shared" si="123"/>
        <v>5240.5</v>
      </c>
      <c r="AD650" s="28">
        <f t="shared" si="124"/>
        <v>55.475000000000001</v>
      </c>
      <c r="AE650" s="28">
        <f t="shared" si="130"/>
        <v>94.465975664713838</v>
      </c>
      <c r="AF650" s="31">
        <f t="shared" si="131"/>
        <v>3.7348647794035461E-3</v>
      </c>
      <c r="AJ650" s="110">
        <f t="shared" si="122"/>
        <v>41128</v>
      </c>
      <c r="AK650" s="31">
        <f t="shared" si="120"/>
        <v>5.1000000000000004E-3</v>
      </c>
      <c r="AL650" s="115">
        <f t="shared" si="121"/>
        <v>1.859763662289815E-2</v>
      </c>
      <c r="AM650" s="100"/>
      <c r="BR650" s="18">
        <f t="shared" si="127"/>
        <v>41117</v>
      </c>
      <c r="BS650" s="6">
        <f t="shared" si="128"/>
        <v>1.9099999999999999E-2</v>
      </c>
      <c r="BT650" s="6">
        <f t="shared" si="129"/>
        <v>1.1299999999999999E-2</v>
      </c>
    </row>
    <row r="651" spans="2:72" ht="14.45">
      <c r="B651" s="110">
        <v>41120</v>
      </c>
      <c r="C651" s="106">
        <v>1385.3</v>
      </c>
      <c r="D651" s="106">
        <v>1385.9</v>
      </c>
      <c r="E651" s="106">
        <v>1391.7</v>
      </c>
      <c r="F651" s="106">
        <v>1381.4</v>
      </c>
      <c r="G651" s="28"/>
      <c r="H651" s="107">
        <v>-5.0000000000000001E-4</v>
      </c>
      <c r="K651" s="110">
        <v>41123</v>
      </c>
      <c r="L651" s="106">
        <v>5227.75</v>
      </c>
      <c r="M651" s="106">
        <v>5233.1000000000004</v>
      </c>
      <c r="N651" s="106">
        <v>5236.8999999999996</v>
      </c>
      <c r="O651" s="106">
        <v>5209.95</v>
      </c>
      <c r="P651" s="28" t="s">
        <v>3250</v>
      </c>
      <c r="Q651" s="107">
        <v>-2.3999999999999998E-3</v>
      </c>
      <c r="T651" s="110">
        <v>41087</v>
      </c>
      <c r="U651" s="28">
        <v>56.89</v>
      </c>
      <c r="V651">
        <v>57.01</v>
      </c>
      <c r="W651">
        <v>57.25</v>
      </c>
      <c r="X651">
        <v>56.83</v>
      </c>
      <c r="Y651" s="19">
        <v>-1.2999999999999999E-3</v>
      </c>
      <c r="AB651" s="110">
        <f t="shared" si="126"/>
        <v>41123</v>
      </c>
      <c r="AC651" s="108">
        <f t="shared" si="123"/>
        <v>5227.75</v>
      </c>
      <c r="AD651" s="28">
        <f t="shared" si="124"/>
        <v>55.844999999999999</v>
      </c>
      <c r="AE651" s="28">
        <f t="shared" si="130"/>
        <v>93.611782612588414</v>
      </c>
      <c r="AF651" s="31">
        <f t="shared" si="131"/>
        <v>-9.0423355723037169E-3</v>
      </c>
      <c r="AJ651" s="110">
        <f t="shared" si="122"/>
        <v>41129</v>
      </c>
      <c r="AK651" s="31">
        <f t="shared" si="120"/>
        <v>5.9999999999999995E-4</v>
      </c>
      <c r="AL651" s="115">
        <f t="shared" si="121"/>
        <v>-3.6462902346117154E-3</v>
      </c>
      <c r="AM651" s="100"/>
      <c r="BR651" s="18">
        <f t="shared" si="127"/>
        <v>41120</v>
      </c>
      <c r="BS651" s="6">
        <f t="shared" si="128"/>
        <v>-5.0000000000000001E-4</v>
      </c>
      <c r="BT651" s="6">
        <f t="shared" si="129"/>
        <v>1.9599999999999999E-2</v>
      </c>
    </row>
    <row r="652" spans="2:72" ht="14.45">
      <c r="B652" s="110">
        <v>41121</v>
      </c>
      <c r="C652" s="106">
        <v>1379.3</v>
      </c>
      <c r="D652" s="106">
        <v>1385.3</v>
      </c>
      <c r="E652" s="106">
        <v>1387.2</v>
      </c>
      <c r="F652" s="106">
        <v>1379.2</v>
      </c>
      <c r="G652" s="28"/>
      <c r="H652" s="107">
        <v>-4.3E-3</v>
      </c>
      <c r="K652" s="110">
        <v>41124</v>
      </c>
      <c r="L652" s="106">
        <v>5215.7</v>
      </c>
      <c r="M652" s="106">
        <v>5195.6000000000004</v>
      </c>
      <c r="N652" s="106">
        <v>5220.2</v>
      </c>
      <c r="O652" s="106">
        <v>5164.6499999999996</v>
      </c>
      <c r="P652" s="28" t="s">
        <v>3251</v>
      </c>
      <c r="Q652" s="107">
        <v>-2.3E-3</v>
      </c>
      <c r="T652" s="110">
        <v>41088</v>
      </c>
      <c r="U652" s="28">
        <v>56.825000000000003</v>
      </c>
      <c r="V652">
        <v>56.984999999999999</v>
      </c>
      <c r="W652">
        <v>57.115000000000002</v>
      </c>
      <c r="X652">
        <v>56.765000000000001</v>
      </c>
      <c r="Y652" s="19">
        <v>-1.1000000000000001E-3</v>
      </c>
      <c r="AB652" s="110">
        <f t="shared" si="126"/>
        <v>41124</v>
      </c>
      <c r="AC652" s="108">
        <f t="shared" si="123"/>
        <v>5215.7</v>
      </c>
      <c r="AD652" s="28">
        <f t="shared" si="124"/>
        <v>55.755000000000003</v>
      </c>
      <c r="AE652" s="28">
        <f t="shared" si="130"/>
        <v>93.546767106089135</v>
      </c>
      <c r="AF652" s="31">
        <f t="shared" si="131"/>
        <v>-6.9452268384151417E-4</v>
      </c>
      <c r="AJ652" s="110">
        <f t="shared" si="122"/>
        <v>41130</v>
      </c>
      <c r="AK652" s="31">
        <f t="shared" si="120"/>
        <v>4.0000000000000002E-4</v>
      </c>
      <c r="AL652" s="115">
        <f t="shared" si="121"/>
        <v>-9.2190960989979587E-4</v>
      </c>
      <c r="AM652" s="100"/>
      <c r="BR652" s="18">
        <f t="shared" si="127"/>
        <v>41121</v>
      </c>
      <c r="BS652" s="6">
        <f t="shared" si="128"/>
        <v>-4.3E-3</v>
      </c>
      <c r="BT652" s="6">
        <f t="shared" si="129"/>
        <v>5.5999999999999999E-3</v>
      </c>
    </row>
    <row r="653" spans="2:72" ht="14.45">
      <c r="B653" s="110">
        <v>41122</v>
      </c>
      <c r="C653" s="106">
        <v>1375.1</v>
      </c>
      <c r="D653" s="106">
        <v>1379.3</v>
      </c>
      <c r="E653" s="106">
        <v>1385</v>
      </c>
      <c r="F653" s="106">
        <v>1373.3</v>
      </c>
      <c r="G653" s="28"/>
      <c r="H653" s="107">
        <v>-3.0000000000000001E-3</v>
      </c>
      <c r="K653" s="110">
        <v>41127</v>
      </c>
      <c r="L653" s="106">
        <v>5282.55</v>
      </c>
      <c r="M653" s="106">
        <v>5260.85</v>
      </c>
      <c r="N653" s="106">
        <v>5293.2</v>
      </c>
      <c r="O653" s="106">
        <v>5260.85</v>
      </c>
      <c r="P653" s="28" t="s">
        <v>3252</v>
      </c>
      <c r="Q653" s="107">
        <v>1.2800000000000001E-2</v>
      </c>
      <c r="T653" s="110">
        <v>41089</v>
      </c>
      <c r="U653" s="28">
        <v>55.51</v>
      </c>
      <c r="V653">
        <v>56.81</v>
      </c>
      <c r="W653">
        <v>56.81</v>
      </c>
      <c r="X653">
        <v>55.51</v>
      </c>
      <c r="Y653" s="19">
        <v>-2.3099999999999999E-2</v>
      </c>
      <c r="AB653" s="110">
        <f t="shared" si="126"/>
        <v>41127</v>
      </c>
      <c r="AC653" s="108">
        <f t="shared" si="123"/>
        <v>5282.55</v>
      </c>
      <c r="AD653" s="28">
        <f t="shared" si="124"/>
        <v>55.524999999999999</v>
      </c>
      <c r="AE653" s="28">
        <f t="shared" si="130"/>
        <v>95.138226024313383</v>
      </c>
      <c r="AF653" s="31">
        <f t="shared" si="131"/>
        <v>1.7012441663744715E-2</v>
      </c>
      <c r="AJ653" s="110">
        <f t="shared" si="122"/>
        <v>41131</v>
      </c>
      <c r="AK653" s="31">
        <f t="shared" si="120"/>
        <v>2.2000000000000001E-3</v>
      </c>
      <c r="AL653" s="115">
        <f t="shared" si="121"/>
        <v>-2.3773971597420562E-3</v>
      </c>
      <c r="AM653" s="100"/>
      <c r="BR653" s="18">
        <f t="shared" si="127"/>
        <v>41122</v>
      </c>
      <c r="BS653" s="6">
        <f t="shared" si="128"/>
        <v>-3.0000000000000001E-3</v>
      </c>
      <c r="BT653" s="6">
        <f t="shared" si="129"/>
        <v>2.2000000000000001E-3</v>
      </c>
    </row>
    <row r="654" spans="2:72" ht="14.45">
      <c r="B654" s="110">
        <v>41123</v>
      </c>
      <c r="C654" s="106">
        <v>1365</v>
      </c>
      <c r="D654" s="106">
        <v>1375.1</v>
      </c>
      <c r="E654" s="106">
        <v>1375.1</v>
      </c>
      <c r="F654" s="106">
        <v>1354.7</v>
      </c>
      <c r="G654" s="28"/>
      <c r="H654" s="107">
        <v>-7.3000000000000001E-3</v>
      </c>
      <c r="K654" s="110">
        <v>41128</v>
      </c>
      <c r="L654" s="106">
        <v>5336.7</v>
      </c>
      <c r="M654" s="106">
        <v>5295.4</v>
      </c>
      <c r="N654" s="106">
        <v>5350.1</v>
      </c>
      <c r="O654" s="106">
        <v>5281.65</v>
      </c>
      <c r="P654" s="28" t="s">
        <v>3253</v>
      </c>
      <c r="Q654" s="107">
        <v>1.03E-2</v>
      </c>
      <c r="T654" s="110">
        <v>41092</v>
      </c>
      <c r="U654" s="28">
        <v>55.39</v>
      </c>
      <c r="V654">
        <v>55.49</v>
      </c>
      <c r="W654">
        <v>55.92</v>
      </c>
      <c r="X654">
        <v>55.39</v>
      </c>
      <c r="Y654" s="19">
        <v>-2.2000000000000001E-3</v>
      </c>
      <c r="AB654" s="110">
        <f t="shared" si="126"/>
        <v>41128</v>
      </c>
      <c r="AC654" s="108">
        <f t="shared" si="123"/>
        <v>5336.7</v>
      </c>
      <c r="AD654" s="28">
        <f t="shared" si="124"/>
        <v>55.07</v>
      </c>
      <c r="AE654" s="28">
        <f t="shared" si="130"/>
        <v>96.907572180860726</v>
      </c>
      <c r="AF654" s="31">
        <f t="shared" si="131"/>
        <v>1.859763662289815E-2</v>
      </c>
      <c r="AJ654" s="110">
        <f t="shared" si="122"/>
        <v>41134</v>
      </c>
      <c r="AK654" s="31">
        <f t="shared" si="120"/>
        <v>-1.2999999999999999E-3</v>
      </c>
      <c r="AL654" s="115">
        <f t="shared" si="121"/>
        <v>4.0790720052816809E-3</v>
      </c>
      <c r="AM654" s="100"/>
      <c r="BR654" s="18">
        <f t="shared" si="127"/>
        <v>41123</v>
      </c>
      <c r="BS654" s="6">
        <f t="shared" si="128"/>
        <v>-7.3000000000000001E-3</v>
      </c>
      <c r="BT654" s="6">
        <f t="shared" si="129"/>
        <v>-2.3999999999999998E-3</v>
      </c>
    </row>
    <row r="655" spans="2:72" ht="14.45">
      <c r="B655" s="110">
        <v>41124</v>
      </c>
      <c r="C655" s="106">
        <v>1391</v>
      </c>
      <c r="D655" s="106">
        <v>1365.5</v>
      </c>
      <c r="E655" s="106">
        <v>1394.2</v>
      </c>
      <c r="F655" s="106">
        <v>1365.5</v>
      </c>
      <c r="G655" s="28"/>
      <c r="H655" s="107">
        <v>1.9E-2</v>
      </c>
      <c r="K655" s="110">
        <v>41129</v>
      </c>
      <c r="L655" s="106">
        <v>5338</v>
      </c>
      <c r="M655" s="106">
        <v>5345.25</v>
      </c>
      <c r="N655" s="106">
        <v>5377.6</v>
      </c>
      <c r="O655" s="106">
        <v>5331.05</v>
      </c>
      <c r="P655" s="28" t="s">
        <v>3254</v>
      </c>
      <c r="Q655" s="107">
        <v>2.0000000000000001E-4</v>
      </c>
      <c r="T655" s="110">
        <v>41093</v>
      </c>
      <c r="U655" s="28">
        <v>54.22</v>
      </c>
      <c r="V655">
        <v>55.44</v>
      </c>
      <c r="W655">
        <v>55.45</v>
      </c>
      <c r="X655">
        <v>54.22</v>
      </c>
      <c r="Y655" s="19">
        <v>-2.1100000000000001E-2</v>
      </c>
      <c r="AB655" s="110">
        <f t="shared" si="126"/>
        <v>41129</v>
      </c>
      <c r="AC655" s="108">
        <f t="shared" si="123"/>
        <v>5338</v>
      </c>
      <c r="AD655" s="28">
        <f t="shared" si="124"/>
        <v>55.284999999999997</v>
      </c>
      <c r="AE655" s="28">
        <f t="shared" si="130"/>
        <v>96.554219046757723</v>
      </c>
      <c r="AF655" s="31">
        <f t="shared" si="131"/>
        <v>-3.6462902346117154E-3</v>
      </c>
      <c r="AJ655" s="110">
        <f t="shared" si="122"/>
        <v>41135</v>
      </c>
      <c r="AK655" s="31">
        <f t="shared" si="120"/>
        <v>-1E-4</v>
      </c>
      <c r="AL655" s="115">
        <f t="shared" si="121"/>
        <v>1.2735572580411247E-3</v>
      </c>
      <c r="AM655" s="100"/>
      <c r="BR655" s="18">
        <f t="shared" si="127"/>
        <v>41124</v>
      </c>
      <c r="BS655" s="6">
        <f t="shared" si="128"/>
        <v>1.9E-2</v>
      </c>
      <c r="BT655" s="6">
        <f t="shared" si="129"/>
        <v>-2.3E-3</v>
      </c>
    </row>
    <row r="656" spans="2:72" ht="14.45" hidden="1">
      <c r="B656" s="110">
        <v>41127</v>
      </c>
      <c r="C656" s="106">
        <v>1394.2</v>
      </c>
      <c r="D656" s="106">
        <v>1391</v>
      </c>
      <c r="E656" s="106">
        <v>1399.6</v>
      </c>
      <c r="F656" s="106">
        <v>1391</v>
      </c>
      <c r="G656" s="28"/>
      <c r="H656" s="107">
        <v>2.3E-3</v>
      </c>
      <c r="K656" s="110">
        <v>41130</v>
      </c>
      <c r="L656" s="106">
        <v>5322.95</v>
      </c>
      <c r="M656" s="106">
        <v>5348.3</v>
      </c>
      <c r="N656" s="106">
        <v>5368.2</v>
      </c>
      <c r="O656" s="106">
        <v>5312.1</v>
      </c>
      <c r="P656" s="28" t="s">
        <v>3255</v>
      </c>
      <c r="Q656" s="107">
        <v>-2.8E-3</v>
      </c>
      <c r="T656" s="110">
        <v>41094</v>
      </c>
      <c r="U656" s="28">
        <v>54.545000000000002</v>
      </c>
      <c r="V656">
        <v>54.375</v>
      </c>
      <c r="W656">
        <v>54.865000000000002</v>
      </c>
      <c r="X656">
        <v>54.185000000000002</v>
      </c>
      <c r="Y656" s="19">
        <v>6.0000000000000001E-3</v>
      </c>
      <c r="AB656" s="110">
        <f t="shared" si="126"/>
        <v>41130</v>
      </c>
      <c r="AC656" s="108">
        <f t="shared" si="123"/>
        <v>5322.95</v>
      </c>
      <c r="AD656" s="28">
        <f t="shared" si="124"/>
        <v>55.18</v>
      </c>
      <c r="AE656" s="28">
        <f t="shared" si="130"/>
        <v>96.465204784342149</v>
      </c>
      <c r="AF656" s="31">
        <f t="shared" si="131"/>
        <v>-9.2190960989979587E-4</v>
      </c>
      <c r="AJ656" s="110" t="e">
        <f t="shared" si="122"/>
        <v>#N/A</v>
      </c>
      <c r="AK656" s="31">
        <f t="shared" si="120"/>
        <v>0</v>
      </c>
      <c r="AL656" s="115">
        <f t="shared" si="121"/>
        <v>0</v>
      </c>
      <c r="AM656" s="100"/>
      <c r="BR656" s="18">
        <f t="shared" si="127"/>
        <v>41127</v>
      </c>
      <c r="BS656" s="6">
        <f t="shared" si="128"/>
        <v>2.3E-3</v>
      </c>
      <c r="BT656" s="6">
        <f t="shared" si="129"/>
        <v>1.2800000000000001E-2</v>
      </c>
    </row>
    <row r="657" spans="2:72" ht="14.45">
      <c r="B657" s="110">
        <v>41128</v>
      </c>
      <c r="C657" s="106">
        <v>1401.3</v>
      </c>
      <c r="D657" s="106">
        <v>1394.5</v>
      </c>
      <c r="E657" s="106">
        <v>1407.1</v>
      </c>
      <c r="F657" s="106">
        <v>1394.5</v>
      </c>
      <c r="G657" s="28"/>
      <c r="H657" s="107">
        <v>5.1000000000000004E-3</v>
      </c>
      <c r="K657" s="110">
        <v>41131</v>
      </c>
      <c r="L657" s="106">
        <v>5320.4</v>
      </c>
      <c r="M657" s="106">
        <v>5308.2</v>
      </c>
      <c r="N657" s="106">
        <v>5330.1</v>
      </c>
      <c r="O657" s="106">
        <v>5294.1</v>
      </c>
      <c r="P657" s="28" t="s">
        <v>3256</v>
      </c>
      <c r="Q657" s="107">
        <v>-5.0000000000000001E-4</v>
      </c>
      <c r="T657" s="110">
        <v>41095</v>
      </c>
      <c r="U657" s="28">
        <v>54.965000000000003</v>
      </c>
      <c r="V657">
        <v>54.494999999999997</v>
      </c>
      <c r="W657">
        <v>55.234999999999999</v>
      </c>
      <c r="X657">
        <v>54.435000000000002</v>
      </c>
      <c r="Y657" s="19">
        <v>7.7000000000000002E-3</v>
      </c>
      <c r="AB657" s="110">
        <f t="shared" si="126"/>
        <v>41131</v>
      </c>
      <c r="AC657" s="108">
        <f t="shared" si="123"/>
        <v>5320.4</v>
      </c>
      <c r="AD657" s="28">
        <f t="shared" si="124"/>
        <v>55.284999999999997</v>
      </c>
      <c r="AE657" s="28">
        <f t="shared" si="130"/>
        <v>96.235868680473914</v>
      </c>
      <c r="AF657" s="31">
        <f t="shared" si="131"/>
        <v>-2.3773971597420562E-3</v>
      </c>
      <c r="AJ657" s="110">
        <f t="shared" si="122"/>
        <v>41137</v>
      </c>
      <c r="AK657" s="31">
        <f t="shared" si="120"/>
        <v>7.1000000000000004E-3</v>
      </c>
      <c r="AL657" s="115">
        <f t="shared" si="121"/>
        <v>-3.5027811878494131E-3</v>
      </c>
      <c r="AM657" s="100"/>
      <c r="BR657" s="18">
        <f t="shared" si="127"/>
        <v>41128</v>
      </c>
      <c r="BS657" s="6">
        <f t="shared" si="128"/>
        <v>5.1000000000000004E-3</v>
      </c>
      <c r="BT657" s="6">
        <f t="shared" si="129"/>
        <v>1.03E-2</v>
      </c>
    </row>
    <row r="658" spans="2:72" ht="14.45">
      <c r="B658" s="110">
        <v>41129</v>
      </c>
      <c r="C658" s="106">
        <v>1402.2</v>
      </c>
      <c r="D658" s="106">
        <v>1401.2</v>
      </c>
      <c r="E658" s="106">
        <v>1404.1</v>
      </c>
      <c r="F658" s="106">
        <v>1396.1</v>
      </c>
      <c r="G658" s="28"/>
      <c r="H658" s="107">
        <v>5.9999999999999995E-4</v>
      </c>
      <c r="K658" s="110">
        <v>41134</v>
      </c>
      <c r="L658" s="106">
        <v>5347.9</v>
      </c>
      <c r="M658" s="106">
        <v>5316.35</v>
      </c>
      <c r="N658" s="106">
        <v>5352.45</v>
      </c>
      <c r="O658" s="106">
        <v>5309.05</v>
      </c>
      <c r="P658" s="28" t="s">
        <v>3257</v>
      </c>
      <c r="Q658" s="107">
        <v>5.1999999999999998E-3</v>
      </c>
      <c r="T658" s="110">
        <v>41096</v>
      </c>
      <c r="U658" s="28">
        <v>55.41</v>
      </c>
      <c r="V658">
        <v>54.95</v>
      </c>
      <c r="W658">
        <v>55.65</v>
      </c>
      <c r="X658">
        <v>54.95</v>
      </c>
      <c r="Y658" s="19">
        <v>8.0999999999999996E-3</v>
      </c>
      <c r="AB658" s="110">
        <f t="shared" si="126"/>
        <v>41134</v>
      </c>
      <c r="AC658" s="108">
        <f t="shared" si="123"/>
        <v>5347.9</v>
      </c>
      <c r="AD658" s="28">
        <f t="shared" si="124"/>
        <v>55.344999999999999</v>
      </c>
      <c r="AE658" s="28">
        <f t="shared" si="130"/>
        <v>96.628421718312396</v>
      </c>
      <c r="AF658" s="31">
        <f t="shared" si="131"/>
        <v>4.0790720052816809E-3</v>
      </c>
      <c r="AJ658" s="110">
        <f t="shared" si="122"/>
        <v>41138</v>
      </c>
      <c r="AK658" s="31">
        <f t="shared" ref="AK658:AK721" si="132">IFERROR(VLOOKUP(AJ658,B:H,7,FALSE),0)</f>
        <v>1.9E-3</v>
      </c>
      <c r="AL658" s="115">
        <f t="shared" ref="AL658:AL721" si="133">IFERROR(VLOOKUP(AJ658,AB:AF,5,FALSE),0)</f>
        <v>-1.3502018218517486E-3</v>
      </c>
      <c r="AM658" s="100"/>
      <c r="BR658" s="18">
        <f t="shared" si="127"/>
        <v>41129</v>
      </c>
      <c r="BS658" s="6">
        <f t="shared" si="128"/>
        <v>5.9999999999999995E-4</v>
      </c>
      <c r="BT658" s="6">
        <f t="shared" si="129"/>
        <v>2.0000000000000001E-4</v>
      </c>
    </row>
    <row r="659" spans="2:72" ht="14.45" hidden="1">
      <c r="B659" s="110">
        <v>41130</v>
      </c>
      <c r="C659" s="106">
        <v>1402.8</v>
      </c>
      <c r="D659" s="106">
        <v>1402.3</v>
      </c>
      <c r="E659" s="106">
        <v>1406</v>
      </c>
      <c r="F659" s="106">
        <v>1398.8</v>
      </c>
      <c r="G659" s="28"/>
      <c r="H659" s="107">
        <v>4.0000000000000002E-4</v>
      </c>
      <c r="K659" s="110">
        <v>41135</v>
      </c>
      <c r="L659" s="106">
        <v>5380.35</v>
      </c>
      <c r="M659" s="106">
        <v>5343.25</v>
      </c>
      <c r="N659" s="106">
        <v>5387.05</v>
      </c>
      <c r="O659" s="106">
        <v>5328.8</v>
      </c>
      <c r="P659" s="28" t="s">
        <v>3258</v>
      </c>
      <c r="Q659" s="107">
        <v>6.1000000000000004E-3</v>
      </c>
      <c r="T659" s="110">
        <v>41099</v>
      </c>
      <c r="U659" s="28">
        <v>55.85</v>
      </c>
      <c r="V659">
        <v>55.933</v>
      </c>
      <c r="W659">
        <v>56.08</v>
      </c>
      <c r="X659">
        <v>55.817999999999998</v>
      </c>
      <c r="Y659" s="19">
        <v>7.9000000000000008E-3</v>
      </c>
      <c r="AB659" s="110">
        <f t="shared" si="126"/>
        <v>41135</v>
      </c>
      <c r="AC659" s="108">
        <f t="shared" si="123"/>
        <v>5380.35</v>
      </c>
      <c r="AD659" s="28">
        <f t="shared" si="124"/>
        <v>55.61</v>
      </c>
      <c r="AE659" s="28">
        <f t="shared" si="130"/>
        <v>96.751483546124803</v>
      </c>
      <c r="AF659" s="31">
        <f t="shared" si="131"/>
        <v>1.2735572580411247E-3</v>
      </c>
      <c r="AJ659" s="110" t="e">
        <f t="shared" si="122"/>
        <v>#N/A</v>
      </c>
      <c r="AK659" s="31">
        <f t="shared" si="132"/>
        <v>0</v>
      </c>
      <c r="AL659" s="115">
        <f t="shared" si="133"/>
        <v>0</v>
      </c>
      <c r="AM659" s="100"/>
      <c r="BR659" s="18">
        <f t="shared" si="127"/>
        <v>41130</v>
      </c>
      <c r="BS659" s="6">
        <f t="shared" si="128"/>
        <v>4.0000000000000002E-4</v>
      </c>
      <c r="BT659" s="6">
        <f t="shared" si="129"/>
        <v>-2.8E-3</v>
      </c>
    </row>
    <row r="660" spans="2:72" ht="14.45">
      <c r="B660" s="110">
        <v>41131</v>
      </c>
      <c r="C660" s="106">
        <v>1405.9</v>
      </c>
      <c r="D660" s="106">
        <v>1402.6</v>
      </c>
      <c r="E660" s="106">
        <v>1406</v>
      </c>
      <c r="F660" s="106">
        <v>1395.6</v>
      </c>
      <c r="G660" s="28"/>
      <c r="H660" s="107">
        <v>2.2000000000000001E-3</v>
      </c>
      <c r="K660" s="110">
        <v>41137</v>
      </c>
      <c r="L660" s="106">
        <v>5362.95</v>
      </c>
      <c r="M660" s="106">
        <v>5385.95</v>
      </c>
      <c r="N660" s="106">
        <v>5390.65</v>
      </c>
      <c r="O660" s="106">
        <v>5356.65</v>
      </c>
      <c r="P660" s="28" t="s">
        <v>3259</v>
      </c>
      <c r="Q660" s="107">
        <v>-3.2000000000000002E-3</v>
      </c>
      <c r="T660" s="110">
        <v>41100</v>
      </c>
      <c r="U660" s="28">
        <v>55.395000000000003</v>
      </c>
      <c r="V660">
        <v>55.825000000000003</v>
      </c>
      <c r="W660">
        <v>55.945</v>
      </c>
      <c r="X660">
        <v>55.335000000000001</v>
      </c>
      <c r="Y660" s="19">
        <v>-8.0999999999999996E-3</v>
      </c>
      <c r="AB660" s="110">
        <f t="shared" si="126"/>
        <v>41137</v>
      </c>
      <c r="AC660" s="108">
        <f t="shared" si="123"/>
        <v>5362.95</v>
      </c>
      <c r="AD660" s="28">
        <f t="shared" si="124"/>
        <v>55.625</v>
      </c>
      <c r="AE660" s="28">
        <f t="shared" si="130"/>
        <v>96.412584269662915</v>
      </c>
      <c r="AF660" s="31">
        <f t="shared" si="131"/>
        <v>-3.5027811878494131E-3</v>
      </c>
      <c r="AJ660" s="110">
        <f t="shared" si="122"/>
        <v>41142</v>
      </c>
      <c r="AK660" s="31">
        <f t="shared" si="132"/>
        <v>-3.5000000000000001E-3</v>
      </c>
      <c r="AL660" s="115">
        <f t="shared" si="133"/>
        <v>1.7955530636962536E-2</v>
      </c>
      <c r="AM660" s="100"/>
      <c r="BR660" s="18">
        <f t="shared" si="127"/>
        <v>41131</v>
      </c>
      <c r="BS660" s="6">
        <f t="shared" si="128"/>
        <v>2.2000000000000001E-3</v>
      </c>
      <c r="BT660" s="6">
        <f t="shared" si="129"/>
        <v>-5.0000000000000001E-4</v>
      </c>
    </row>
    <row r="661" spans="2:72" ht="14.45">
      <c r="B661" s="110">
        <v>41134</v>
      </c>
      <c r="C661" s="106">
        <v>1404.1</v>
      </c>
      <c r="D661" s="106">
        <v>1405.9</v>
      </c>
      <c r="E661" s="106">
        <v>1405.9</v>
      </c>
      <c r="F661" s="106">
        <v>1397.3</v>
      </c>
      <c r="G661" s="28"/>
      <c r="H661" s="107">
        <v>-1.2999999999999999E-3</v>
      </c>
      <c r="K661" s="110">
        <v>41138</v>
      </c>
      <c r="L661" s="106">
        <v>5366.3</v>
      </c>
      <c r="M661" s="106">
        <v>5368.6</v>
      </c>
      <c r="N661" s="106">
        <v>5399.95</v>
      </c>
      <c r="O661" s="106">
        <v>5341.7</v>
      </c>
      <c r="P661" s="28" t="s">
        <v>3260</v>
      </c>
      <c r="Q661" s="107">
        <v>5.9999999999999995E-4</v>
      </c>
      <c r="T661" s="110">
        <v>41101</v>
      </c>
      <c r="U661" s="28">
        <v>55.53</v>
      </c>
      <c r="V661">
        <v>55.4</v>
      </c>
      <c r="W661">
        <v>55.734999999999999</v>
      </c>
      <c r="X661">
        <v>55.255000000000003</v>
      </c>
      <c r="Y661" s="19">
        <v>2.3999999999999998E-3</v>
      </c>
      <c r="AB661" s="110">
        <f t="shared" si="126"/>
        <v>41138</v>
      </c>
      <c r="AC661" s="108">
        <f t="shared" si="123"/>
        <v>5366.3</v>
      </c>
      <c r="AD661" s="28">
        <f t="shared" si="124"/>
        <v>55.734999999999999</v>
      </c>
      <c r="AE661" s="28">
        <f t="shared" si="130"/>
        <v>96.28240782273258</v>
      </c>
      <c r="AF661" s="31">
        <f t="shared" si="131"/>
        <v>-1.3502018218517486E-3</v>
      </c>
      <c r="AJ661" s="110">
        <f t="shared" si="122"/>
        <v>41143</v>
      </c>
      <c r="AK661" s="31">
        <f t="shared" si="132"/>
        <v>2.0000000000000001E-4</v>
      </c>
      <c r="AL661" s="115">
        <f t="shared" si="133"/>
        <v>-4.921689259818729E-3</v>
      </c>
      <c r="AM661" s="100"/>
      <c r="BR661" s="18">
        <f t="shared" si="127"/>
        <v>41134</v>
      </c>
      <c r="BS661" s="6">
        <f t="shared" si="128"/>
        <v>-1.2999999999999999E-3</v>
      </c>
      <c r="BT661" s="6">
        <f t="shared" si="129"/>
        <v>5.1999999999999998E-3</v>
      </c>
    </row>
    <row r="662" spans="2:72" ht="14.45">
      <c r="B662" s="110">
        <v>41135</v>
      </c>
      <c r="C662" s="106">
        <v>1403.9</v>
      </c>
      <c r="D662" s="106">
        <v>1404.4</v>
      </c>
      <c r="E662" s="106">
        <v>1410</v>
      </c>
      <c r="F662" s="106">
        <v>1400.6</v>
      </c>
      <c r="G662" s="28"/>
      <c r="H662" s="107">
        <v>-1E-4</v>
      </c>
      <c r="K662" s="110">
        <v>41142</v>
      </c>
      <c r="L662" s="106">
        <v>5421</v>
      </c>
      <c r="M662" s="106">
        <v>5368.7</v>
      </c>
      <c r="N662" s="106">
        <v>5425.15</v>
      </c>
      <c r="O662" s="106">
        <v>5368.7</v>
      </c>
      <c r="P662" s="28" t="s">
        <v>3261</v>
      </c>
      <c r="Q662" s="107">
        <v>1.0200000000000001E-2</v>
      </c>
      <c r="T662" s="110">
        <v>41102</v>
      </c>
      <c r="U662" s="28">
        <v>55.84</v>
      </c>
      <c r="V662">
        <v>55.63</v>
      </c>
      <c r="W662">
        <v>55.96</v>
      </c>
      <c r="X662">
        <v>55.45</v>
      </c>
      <c r="Y662" s="19">
        <v>5.5999999999999999E-3</v>
      </c>
      <c r="AB662" s="110">
        <f t="shared" si="126"/>
        <v>41142</v>
      </c>
      <c r="AC662" s="108">
        <f t="shared" si="123"/>
        <v>5421</v>
      </c>
      <c r="AD662" s="28">
        <f t="shared" si="124"/>
        <v>55.31</v>
      </c>
      <c r="AE662" s="28">
        <f t="shared" si="130"/>
        <v>98.011209546194181</v>
      </c>
      <c r="AF662" s="31">
        <f t="shared" si="131"/>
        <v>1.7955530636962536E-2</v>
      </c>
      <c r="AJ662" s="110">
        <f t="shared" si="122"/>
        <v>41144</v>
      </c>
      <c r="AK662" s="31">
        <f t="shared" si="132"/>
        <v>-8.0999999999999996E-3</v>
      </c>
      <c r="AL662" s="115">
        <f t="shared" si="133"/>
        <v>4.7160670647974356E-3</v>
      </c>
      <c r="AM662" s="100"/>
      <c r="BR662" s="18">
        <f t="shared" si="127"/>
        <v>41135</v>
      </c>
      <c r="BS662" s="6">
        <f t="shared" si="128"/>
        <v>-1E-4</v>
      </c>
      <c r="BT662" s="6">
        <f t="shared" si="129"/>
        <v>6.1000000000000004E-3</v>
      </c>
    </row>
    <row r="663" spans="2:72" ht="14.45">
      <c r="B663" s="110">
        <v>41136</v>
      </c>
      <c r="C663" s="106">
        <v>1405.5</v>
      </c>
      <c r="D663" s="106">
        <v>1403.9</v>
      </c>
      <c r="E663" s="106">
        <v>1407.7</v>
      </c>
      <c r="F663" s="106">
        <v>1401.8</v>
      </c>
      <c r="G663" s="28"/>
      <c r="H663" s="107">
        <v>1.1000000000000001E-3</v>
      </c>
      <c r="K663" s="110">
        <v>41143</v>
      </c>
      <c r="L663" s="106">
        <v>5412.85</v>
      </c>
      <c r="M663" s="106">
        <v>5395.75</v>
      </c>
      <c r="N663" s="106">
        <v>5433.35</v>
      </c>
      <c r="O663" s="106">
        <v>5394.8</v>
      </c>
      <c r="P663" s="28" t="s">
        <v>3262</v>
      </c>
      <c r="Q663" s="107">
        <v>-1.5E-3</v>
      </c>
      <c r="T663" s="110">
        <v>41103</v>
      </c>
      <c r="U663" s="28">
        <v>55.145000000000003</v>
      </c>
      <c r="V663">
        <v>55.935000000000002</v>
      </c>
      <c r="W663">
        <v>55.935000000000002</v>
      </c>
      <c r="X663">
        <v>55.104999999999997</v>
      </c>
      <c r="Y663" s="19">
        <v>-1.24E-2</v>
      </c>
      <c r="AB663" s="110">
        <f t="shared" si="126"/>
        <v>41143</v>
      </c>
      <c r="AC663" s="108">
        <f t="shared" si="123"/>
        <v>5412.85</v>
      </c>
      <c r="AD663" s="28">
        <f t="shared" si="124"/>
        <v>55.5</v>
      </c>
      <c r="AE663" s="28">
        <f t="shared" si="130"/>
        <v>97.528828828828836</v>
      </c>
      <c r="AF663" s="31">
        <f t="shared" si="131"/>
        <v>-4.921689259818729E-3</v>
      </c>
      <c r="AJ663" s="110">
        <f t="shared" si="122"/>
        <v>41145</v>
      </c>
      <c r="AK663" s="31">
        <f t="shared" si="132"/>
        <v>6.4000000000000003E-3</v>
      </c>
      <c r="AL663" s="115">
        <f t="shared" si="133"/>
        <v>-9.5915757029426674E-3</v>
      </c>
      <c r="AM663" s="100"/>
      <c r="BR663" s="18" t="e">
        <f t="shared" si="127"/>
        <v>#N/A</v>
      </c>
      <c r="BS663" s="6">
        <f t="shared" si="128"/>
        <v>0</v>
      </c>
      <c r="BT663" s="6">
        <f t="shared" si="129"/>
        <v>0</v>
      </c>
    </row>
    <row r="664" spans="2:72" ht="14.45">
      <c r="B664" s="110">
        <v>41137</v>
      </c>
      <c r="C664" s="106">
        <v>1415.5</v>
      </c>
      <c r="D664" s="106">
        <v>1406.6</v>
      </c>
      <c r="E664" s="106">
        <v>1417.4</v>
      </c>
      <c r="F664" s="106">
        <v>1404.2</v>
      </c>
      <c r="G664" s="28"/>
      <c r="H664" s="107">
        <v>7.1000000000000004E-3</v>
      </c>
      <c r="K664" s="110">
        <v>41144</v>
      </c>
      <c r="L664" s="106">
        <v>5415.35</v>
      </c>
      <c r="M664" s="106">
        <v>5426.15</v>
      </c>
      <c r="N664" s="106">
        <v>5448.6</v>
      </c>
      <c r="O664" s="106">
        <v>5393.85</v>
      </c>
      <c r="P664" s="28" t="s">
        <v>3263</v>
      </c>
      <c r="Q664" s="107">
        <v>5.0000000000000001E-4</v>
      </c>
      <c r="T664" s="110">
        <v>41106</v>
      </c>
      <c r="U664" s="28">
        <v>55.055</v>
      </c>
      <c r="V664">
        <v>54.905000000000001</v>
      </c>
      <c r="W664">
        <v>55.375</v>
      </c>
      <c r="X664">
        <v>54.767000000000003</v>
      </c>
      <c r="Y664" s="19">
        <v>-1.6000000000000001E-3</v>
      </c>
      <c r="AB664" s="110">
        <f t="shared" si="126"/>
        <v>41144</v>
      </c>
      <c r="AC664" s="108">
        <f t="shared" si="123"/>
        <v>5415.35</v>
      </c>
      <c r="AD664" s="28">
        <f t="shared" si="124"/>
        <v>55.265000000000001</v>
      </c>
      <c r="AE664" s="28">
        <f t="shared" si="130"/>
        <v>97.988781326336749</v>
      </c>
      <c r="AF664" s="31">
        <f t="shared" si="131"/>
        <v>4.7160670647974356E-3</v>
      </c>
      <c r="AJ664" s="110">
        <f t="shared" si="122"/>
        <v>41148</v>
      </c>
      <c r="AK664" s="31">
        <f t="shared" si="132"/>
        <v>-5.0000000000000001E-4</v>
      </c>
      <c r="AL664" s="115">
        <f t="shared" si="133"/>
        <v>-1.0155019283353717E-2</v>
      </c>
      <c r="AM664" s="100"/>
      <c r="BR664" s="18">
        <f t="shared" si="127"/>
        <v>41137</v>
      </c>
      <c r="BS664" s="6">
        <f t="shared" si="128"/>
        <v>7.1000000000000004E-3</v>
      </c>
      <c r="BT664" s="6">
        <f t="shared" si="129"/>
        <v>-3.2000000000000002E-3</v>
      </c>
    </row>
    <row r="665" spans="2:72" ht="14.45">
      <c r="B665" s="110">
        <v>41138</v>
      </c>
      <c r="C665" s="106">
        <v>1418.2</v>
      </c>
      <c r="D665" s="106">
        <v>1415.8</v>
      </c>
      <c r="E665" s="106">
        <v>1418.7</v>
      </c>
      <c r="F665" s="106">
        <v>1414.7</v>
      </c>
      <c r="G665" s="28"/>
      <c r="H665" s="107">
        <v>1.9E-3</v>
      </c>
      <c r="K665" s="110">
        <v>41145</v>
      </c>
      <c r="L665" s="106">
        <v>5386.7</v>
      </c>
      <c r="M665" s="106">
        <v>5392.6</v>
      </c>
      <c r="N665" s="106">
        <v>5399.65</v>
      </c>
      <c r="O665" s="106">
        <v>5371</v>
      </c>
      <c r="P665" s="28" t="s">
        <v>3264</v>
      </c>
      <c r="Q665" s="107">
        <v>-5.3E-3</v>
      </c>
      <c r="T665" s="110">
        <v>41107</v>
      </c>
      <c r="U665" s="28">
        <v>55.04</v>
      </c>
      <c r="V665">
        <v>55.03</v>
      </c>
      <c r="W665">
        <v>55.22</v>
      </c>
      <c r="X665">
        <v>54.81</v>
      </c>
      <c r="Y665" s="19">
        <v>-2.9999999999999997E-4</v>
      </c>
      <c r="AB665" s="110">
        <f t="shared" si="126"/>
        <v>41145</v>
      </c>
      <c r="AC665" s="108">
        <f t="shared" si="123"/>
        <v>5386.7</v>
      </c>
      <c r="AD665" s="28">
        <f t="shared" si="124"/>
        <v>55.505000000000003</v>
      </c>
      <c r="AE665" s="28">
        <f t="shared" si="130"/>
        <v>97.048914512206096</v>
      </c>
      <c r="AF665" s="31">
        <f t="shared" si="131"/>
        <v>-9.5915757029426674E-3</v>
      </c>
      <c r="AJ665" s="110">
        <f t="shared" si="122"/>
        <v>41149</v>
      </c>
      <c r="AK665" s="31">
        <f t="shared" si="132"/>
        <v>-8.0000000000000004E-4</v>
      </c>
      <c r="AL665" s="115">
        <f t="shared" si="133"/>
        <v>-2.3877351132777225E-3</v>
      </c>
      <c r="AM665" s="100"/>
      <c r="BR665" s="18">
        <f t="shared" si="127"/>
        <v>41138</v>
      </c>
      <c r="BS665" s="6">
        <f t="shared" si="128"/>
        <v>1.9E-3</v>
      </c>
      <c r="BT665" s="6">
        <f t="shared" si="129"/>
        <v>5.9999999999999995E-4</v>
      </c>
    </row>
    <row r="666" spans="2:72" ht="14.45">
      <c r="B666" s="110">
        <v>41141</v>
      </c>
      <c r="C666" s="106">
        <v>1418.1</v>
      </c>
      <c r="D666" s="106">
        <v>1417.8</v>
      </c>
      <c r="E666" s="106">
        <v>1418.1</v>
      </c>
      <c r="F666" s="106">
        <v>1412.1</v>
      </c>
      <c r="G666" s="28"/>
      <c r="H666" s="107">
        <v>-1E-4</v>
      </c>
      <c r="K666" s="110">
        <v>41148</v>
      </c>
      <c r="L666" s="106">
        <v>5350.25</v>
      </c>
      <c r="M666" s="106">
        <v>5387.85</v>
      </c>
      <c r="N666" s="106">
        <v>5399.15</v>
      </c>
      <c r="O666" s="106">
        <v>5346.65</v>
      </c>
      <c r="P666" s="28" t="s">
        <v>3265</v>
      </c>
      <c r="Q666" s="107">
        <v>-6.7999999999999996E-3</v>
      </c>
      <c r="T666" s="110">
        <v>41108</v>
      </c>
      <c r="U666" s="28">
        <v>55.32</v>
      </c>
      <c r="V666">
        <v>55.11</v>
      </c>
      <c r="W666">
        <v>55.555</v>
      </c>
      <c r="X666">
        <v>54.96</v>
      </c>
      <c r="Y666" s="19">
        <v>5.1000000000000004E-3</v>
      </c>
      <c r="AB666" s="110">
        <f t="shared" si="126"/>
        <v>41148</v>
      </c>
      <c r="AC666" s="108">
        <f t="shared" si="123"/>
        <v>5350.25</v>
      </c>
      <c r="AD666" s="28">
        <f t="shared" si="124"/>
        <v>55.695</v>
      </c>
      <c r="AE666" s="28">
        <f t="shared" si="130"/>
        <v>96.063380913906101</v>
      </c>
      <c r="AF666" s="31">
        <f t="shared" si="131"/>
        <v>-1.0155019283353717E-2</v>
      </c>
      <c r="AJ666" s="110">
        <f t="shared" ref="AJ666:AJ729" si="134">VLOOKUP(B673,AB:AF,1,FALSE)</f>
        <v>41150</v>
      </c>
      <c r="AK666" s="31">
        <f t="shared" si="132"/>
        <v>8.9999999999999998E-4</v>
      </c>
      <c r="AL666" s="115">
        <f t="shared" si="133"/>
        <v>-9.4846852743311061E-3</v>
      </c>
      <c r="AM666" s="100"/>
      <c r="BR666" s="18" t="e">
        <f t="shared" si="127"/>
        <v>#N/A</v>
      </c>
      <c r="BS666" s="6">
        <f t="shared" si="128"/>
        <v>0</v>
      </c>
      <c r="BT666" s="6">
        <f t="shared" si="129"/>
        <v>0</v>
      </c>
    </row>
    <row r="667" spans="2:72" ht="14.45">
      <c r="B667" s="110">
        <v>41142</v>
      </c>
      <c r="C667" s="106">
        <v>1413.2</v>
      </c>
      <c r="D667" s="106">
        <v>1418.1</v>
      </c>
      <c r="E667" s="106">
        <v>1426.7</v>
      </c>
      <c r="F667" s="106">
        <v>1410.9</v>
      </c>
      <c r="G667" s="28"/>
      <c r="H667" s="107">
        <v>-3.5000000000000001E-3</v>
      </c>
      <c r="K667" s="110">
        <v>41149</v>
      </c>
      <c r="L667" s="106">
        <v>5334.6</v>
      </c>
      <c r="M667" s="106">
        <v>5348.05</v>
      </c>
      <c r="N667" s="106">
        <v>5359.25</v>
      </c>
      <c r="O667" s="106">
        <v>5312.6</v>
      </c>
      <c r="P667" s="28" t="s">
        <v>3266</v>
      </c>
      <c r="Q667" s="107">
        <v>-2.8999999999999998E-3</v>
      </c>
      <c r="T667" s="110">
        <v>41109</v>
      </c>
      <c r="U667" s="28">
        <v>55.174999999999997</v>
      </c>
      <c r="V667">
        <v>55.265000000000001</v>
      </c>
      <c r="W667">
        <v>55.454999999999998</v>
      </c>
      <c r="X667">
        <v>55.115000000000002</v>
      </c>
      <c r="Y667" s="19">
        <v>-2.5999999999999999E-3</v>
      </c>
      <c r="AB667" s="110">
        <f t="shared" si="126"/>
        <v>41149</v>
      </c>
      <c r="AC667" s="108">
        <f t="shared" ref="AC667:AC730" si="135">IFERROR(VLOOKUP(AB667,K:Q,2,FALSE),0)</f>
        <v>5334.6</v>
      </c>
      <c r="AD667" s="28">
        <f t="shared" ref="AD667:AD730" si="136">VLOOKUP(AB667,T:Y,2,FALSE)</f>
        <v>55.664999999999999</v>
      </c>
      <c r="AE667" s="28">
        <f t="shared" si="130"/>
        <v>95.834007006197794</v>
      </c>
      <c r="AF667" s="31">
        <f t="shared" si="131"/>
        <v>-2.3877351132777225E-3</v>
      </c>
      <c r="AJ667" s="110">
        <f t="shared" si="134"/>
        <v>41151</v>
      </c>
      <c r="AK667" s="31">
        <f t="shared" si="132"/>
        <v>-7.7999999999999996E-3</v>
      </c>
      <c r="AL667" s="115">
        <f t="shared" si="133"/>
        <v>6.4180566621230284E-3</v>
      </c>
      <c r="AM667" s="100"/>
      <c r="BR667" s="18">
        <f t="shared" si="127"/>
        <v>41142</v>
      </c>
      <c r="BS667" s="6">
        <f t="shared" si="128"/>
        <v>-3.5000000000000001E-3</v>
      </c>
      <c r="BT667" s="6">
        <f t="shared" si="129"/>
        <v>1.0200000000000001E-2</v>
      </c>
    </row>
    <row r="668" spans="2:72" ht="14.45">
      <c r="B668" s="110">
        <v>41143</v>
      </c>
      <c r="C668" s="106">
        <v>1413.5</v>
      </c>
      <c r="D668" s="106">
        <v>1413.1</v>
      </c>
      <c r="E668" s="106">
        <v>1416.1</v>
      </c>
      <c r="F668" s="106">
        <v>1406.8</v>
      </c>
      <c r="G668" s="28"/>
      <c r="H668" s="107">
        <v>2.0000000000000001E-4</v>
      </c>
      <c r="K668" s="110">
        <v>41150</v>
      </c>
      <c r="L668" s="106">
        <v>5287.8</v>
      </c>
      <c r="M668" s="106">
        <v>5343.85</v>
      </c>
      <c r="N668" s="106">
        <v>5345.5</v>
      </c>
      <c r="O668" s="106">
        <v>5282.7</v>
      </c>
      <c r="P668" s="28" t="s">
        <v>3267</v>
      </c>
      <c r="Q668" s="107">
        <v>-8.8000000000000005E-3</v>
      </c>
      <c r="T668" s="110">
        <v>41110</v>
      </c>
      <c r="U668" s="28">
        <v>55.325000000000003</v>
      </c>
      <c r="V668">
        <v>55.125</v>
      </c>
      <c r="W668">
        <v>55.335000000000001</v>
      </c>
      <c r="X668">
        <v>55.045000000000002</v>
      </c>
      <c r="Y668" s="19">
        <v>2.7000000000000001E-3</v>
      </c>
      <c r="AB668" s="110">
        <f t="shared" si="126"/>
        <v>41150</v>
      </c>
      <c r="AC668" s="108">
        <f t="shared" si="135"/>
        <v>5287.8</v>
      </c>
      <c r="AD668" s="28">
        <f t="shared" si="136"/>
        <v>55.704999999999998</v>
      </c>
      <c r="AE668" s="28">
        <f t="shared" si="130"/>
        <v>94.925051611165969</v>
      </c>
      <c r="AF668" s="31">
        <f t="shared" si="131"/>
        <v>-9.4846852743311061E-3</v>
      </c>
      <c r="AJ668" s="110">
        <f t="shared" si="134"/>
        <v>41152</v>
      </c>
      <c r="AK668" s="31">
        <f t="shared" si="132"/>
        <v>5.1000000000000004E-3</v>
      </c>
      <c r="AL668" s="115">
        <f t="shared" si="133"/>
        <v>-8.6795872742850833E-3</v>
      </c>
      <c r="AM668" s="100"/>
      <c r="BR668" s="18">
        <f t="shared" si="127"/>
        <v>41143</v>
      </c>
      <c r="BS668" s="6">
        <f t="shared" si="128"/>
        <v>2.0000000000000001E-4</v>
      </c>
      <c r="BT668" s="6">
        <f t="shared" si="129"/>
        <v>-1.5E-3</v>
      </c>
    </row>
    <row r="669" spans="2:72" ht="14.45">
      <c r="B669" s="110">
        <v>41144</v>
      </c>
      <c r="C669" s="106">
        <v>1402.1</v>
      </c>
      <c r="D669" s="106">
        <v>1413.5</v>
      </c>
      <c r="E669" s="106">
        <v>1413.5</v>
      </c>
      <c r="F669" s="106">
        <v>1400.5</v>
      </c>
      <c r="G669" s="28"/>
      <c r="H669" s="107">
        <v>-8.0999999999999996E-3</v>
      </c>
      <c r="K669" s="110">
        <v>41151</v>
      </c>
      <c r="L669" s="106">
        <v>5315.05</v>
      </c>
      <c r="M669" s="106">
        <v>5268.6</v>
      </c>
      <c r="N669" s="106">
        <v>5342.8</v>
      </c>
      <c r="O669" s="106">
        <v>5255.05</v>
      </c>
      <c r="P669" s="28" t="s">
        <v>3268</v>
      </c>
      <c r="Q669" s="107">
        <v>5.1999999999999998E-3</v>
      </c>
      <c r="T669" s="110">
        <v>41113</v>
      </c>
      <c r="U669" s="28">
        <v>55.93</v>
      </c>
      <c r="V669">
        <v>55.31</v>
      </c>
      <c r="W669">
        <v>55.984999999999999</v>
      </c>
      <c r="X669">
        <v>55.23</v>
      </c>
      <c r="Y669" s="19">
        <v>1.09E-2</v>
      </c>
      <c r="AB669" s="110">
        <f t="shared" si="126"/>
        <v>41151</v>
      </c>
      <c r="AC669" s="108">
        <f t="shared" si="135"/>
        <v>5315.05</v>
      </c>
      <c r="AD669" s="28">
        <f t="shared" si="136"/>
        <v>55.634999999999998</v>
      </c>
      <c r="AE669" s="28">
        <f t="shared" si="130"/>
        <v>95.534285971061394</v>
      </c>
      <c r="AF669" s="31">
        <f t="shared" si="131"/>
        <v>6.4180566621230284E-3</v>
      </c>
      <c r="AJ669" s="110">
        <f t="shared" si="134"/>
        <v>41156</v>
      </c>
      <c r="AK669" s="31">
        <f t="shared" si="132"/>
        <v>-1.1999999999999999E-3</v>
      </c>
      <c r="AL669" s="115">
        <f t="shared" si="133"/>
        <v>2.4103844860303703E-3</v>
      </c>
      <c r="AM669" s="100"/>
      <c r="BR669" s="18">
        <f t="shared" si="127"/>
        <v>41144</v>
      </c>
      <c r="BS669" s="6">
        <f t="shared" si="128"/>
        <v>-8.0999999999999996E-3</v>
      </c>
      <c r="BT669" s="6">
        <f t="shared" si="129"/>
        <v>5.0000000000000001E-4</v>
      </c>
    </row>
    <row r="670" spans="2:72" ht="14.45">
      <c r="B670" s="110">
        <v>41145</v>
      </c>
      <c r="C670" s="106">
        <v>1411.1</v>
      </c>
      <c r="D670" s="106">
        <v>1402</v>
      </c>
      <c r="E670" s="106">
        <v>1413.5</v>
      </c>
      <c r="F670" s="106">
        <v>1398</v>
      </c>
      <c r="G670" s="28"/>
      <c r="H670" s="107">
        <v>6.4000000000000003E-3</v>
      </c>
      <c r="K670" s="110">
        <v>41152</v>
      </c>
      <c r="L670" s="106">
        <v>5258.5</v>
      </c>
      <c r="M670" s="106">
        <v>5298.2</v>
      </c>
      <c r="N670" s="106">
        <v>5303.25</v>
      </c>
      <c r="O670" s="106">
        <v>5238.8999999999996</v>
      </c>
      <c r="P670" s="28" t="s">
        <v>3269</v>
      </c>
      <c r="Q670" s="107">
        <v>-1.06E-2</v>
      </c>
      <c r="T670" s="110">
        <v>41114</v>
      </c>
      <c r="U670" s="28">
        <v>56.18</v>
      </c>
      <c r="V670">
        <v>55.975000000000001</v>
      </c>
      <c r="W670">
        <v>56.23</v>
      </c>
      <c r="X670">
        <v>55.905000000000001</v>
      </c>
      <c r="Y670" s="19">
        <v>4.4999999999999997E-3</v>
      </c>
      <c r="AB670" s="110">
        <f t="shared" si="126"/>
        <v>41152</v>
      </c>
      <c r="AC670" s="108">
        <f t="shared" si="135"/>
        <v>5258.5</v>
      </c>
      <c r="AD670" s="28">
        <f t="shared" si="136"/>
        <v>55.524999999999999</v>
      </c>
      <c r="AE670" s="28">
        <f t="shared" si="130"/>
        <v>94.705087798289057</v>
      </c>
      <c r="AF670" s="31">
        <f t="shared" si="131"/>
        <v>-8.6795872742850833E-3</v>
      </c>
      <c r="AJ670" s="110">
        <f t="shared" si="134"/>
        <v>41157</v>
      </c>
      <c r="AK670" s="31">
        <f t="shared" si="132"/>
        <v>-1.1000000000000001E-3</v>
      </c>
      <c r="AL670" s="115">
        <f t="shared" si="133"/>
        <v>-1.4386149811302817E-2</v>
      </c>
      <c r="AM670" s="100"/>
      <c r="BR670" s="18">
        <f t="shared" si="127"/>
        <v>41145</v>
      </c>
      <c r="BS670" s="6">
        <f t="shared" si="128"/>
        <v>6.4000000000000003E-3</v>
      </c>
      <c r="BT670" s="6">
        <f t="shared" si="129"/>
        <v>-5.3E-3</v>
      </c>
    </row>
    <row r="671" spans="2:72" ht="14.45">
      <c r="B671" s="110">
        <v>41148</v>
      </c>
      <c r="C671" s="106">
        <v>1410.4</v>
      </c>
      <c r="D671" s="106">
        <v>1411.1</v>
      </c>
      <c r="E671" s="106">
        <v>1416.2</v>
      </c>
      <c r="F671" s="106">
        <v>1409.1</v>
      </c>
      <c r="G671" s="28"/>
      <c r="H671" s="107">
        <v>-5.0000000000000001E-4</v>
      </c>
      <c r="K671" s="110">
        <v>41155</v>
      </c>
      <c r="L671" s="106">
        <v>5253.75</v>
      </c>
      <c r="M671" s="106">
        <v>5276.5</v>
      </c>
      <c r="N671" s="106">
        <v>5295.8</v>
      </c>
      <c r="O671" s="106">
        <v>5243.15</v>
      </c>
      <c r="P671" s="28" t="s">
        <v>3270</v>
      </c>
      <c r="Q671" s="107">
        <v>-8.9999999999999998E-4</v>
      </c>
      <c r="T671" s="110">
        <v>41115</v>
      </c>
      <c r="U671" s="28">
        <v>56.024999999999999</v>
      </c>
      <c r="V671">
        <v>56.125</v>
      </c>
      <c r="W671">
        <v>56.445</v>
      </c>
      <c r="X671">
        <v>56.024999999999999</v>
      </c>
      <c r="Y671" s="19">
        <v>-2.8E-3</v>
      </c>
      <c r="AB671" s="110">
        <f t="shared" si="126"/>
        <v>41155</v>
      </c>
      <c r="AC671" s="108">
        <f t="shared" si="135"/>
        <v>5253.75</v>
      </c>
      <c r="AD671" s="28">
        <f t="shared" si="136"/>
        <v>55.534999999999997</v>
      </c>
      <c r="AE671" s="28">
        <f t="shared" si="130"/>
        <v>94.60250292608265</v>
      </c>
      <c r="AF671" s="31">
        <f t="shared" si="131"/>
        <v>-1.0832033905602279E-3</v>
      </c>
      <c r="AJ671" s="110">
        <f t="shared" si="134"/>
        <v>41158</v>
      </c>
      <c r="AK671" s="31">
        <f t="shared" si="132"/>
        <v>2.0500000000000001E-2</v>
      </c>
      <c r="AL671" s="115">
        <f t="shared" si="133"/>
        <v>6.842322335774087E-3</v>
      </c>
      <c r="AM671" s="100"/>
      <c r="BR671" s="18">
        <f t="shared" si="127"/>
        <v>41148</v>
      </c>
      <c r="BS671" s="6">
        <f t="shared" si="128"/>
        <v>-5.0000000000000001E-4</v>
      </c>
      <c r="BT671" s="6">
        <f t="shared" si="129"/>
        <v>-6.7999999999999996E-3</v>
      </c>
    </row>
    <row r="672" spans="2:72" ht="14.45">
      <c r="B672" s="110">
        <v>41149</v>
      </c>
      <c r="C672" s="106">
        <v>1409.3</v>
      </c>
      <c r="D672" s="106">
        <v>1410.4</v>
      </c>
      <c r="E672" s="106">
        <v>1413.6</v>
      </c>
      <c r="F672" s="106">
        <v>1405.6</v>
      </c>
      <c r="G672" s="28"/>
      <c r="H672" s="107">
        <v>-8.0000000000000004E-4</v>
      </c>
      <c r="K672" s="110">
        <v>41156</v>
      </c>
      <c r="L672" s="106">
        <v>5274</v>
      </c>
      <c r="M672" s="106">
        <v>5249.15</v>
      </c>
      <c r="N672" s="106">
        <v>5278.35</v>
      </c>
      <c r="O672" s="106">
        <v>5233.2</v>
      </c>
      <c r="P672" s="28" t="s">
        <v>3271</v>
      </c>
      <c r="Q672" s="107">
        <v>3.8999999999999998E-3</v>
      </c>
      <c r="T672" s="110">
        <v>41116</v>
      </c>
      <c r="U672" s="28">
        <v>55.5</v>
      </c>
      <c r="V672">
        <v>56.17</v>
      </c>
      <c r="W672">
        <v>56.17</v>
      </c>
      <c r="X672">
        <v>55.41</v>
      </c>
      <c r="Y672" s="19">
        <v>-9.4000000000000004E-3</v>
      </c>
      <c r="AB672" s="110">
        <f t="shared" si="126"/>
        <v>41156</v>
      </c>
      <c r="AC672" s="108">
        <f t="shared" si="135"/>
        <v>5274</v>
      </c>
      <c r="AD672" s="28">
        <f t="shared" si="136"/>
        <v>55.615000000000002</v>
      </c>
      <c r="AE672" s="28">
        <f t="shared" si="130"/>
        <v>94.830531331475314</v>
      </c>
      <c r="AF672" s="31">
        <f t="shared" si="131"/>
        <v>2.4103844860303703E-3</v>
      </c>
      <c r="AJ672" s="110">
        <f t="shared" si="134"/>
        <v>41159</v>
      </c>
      <c r="AK672" s="31">
        <f t="shared" si="132"/>
        <v>4.1000000000000003E-3</v>
      </c>
      <c r="AL672" s="115">
        <f t="shared" si="133"/>
        <v>2.5321973680965781E-2</v>
      </c>
      <c r="AM672" s="100"/>
      <c r="BR672" s="18">
        <f t="shared" si="127"/>
        <v>41149</v>
      </c>
      <c r="BS672" s="6">
        <f t="shared" si="128"/>
        <v>-8.0000000000000004E-4</v>
      </c>
      <c r="BT672" s="6">
        <f t="shared" si="129"/>
        <v>-2.8999999999999998E-3</v>
      </c>
    </row>
    <row r="673" spans="2:72" ht="14.45">
      <c r="B673" s="110">
        <v>41150</v>
      </c>
      <c r="C673" s="106">
        <v>1410.5</v>
      </c>
      <c r="D673" s="106">
        <v>1409.3</v>
      </c>
      <c r="E673" s="106">
        <v>1414</v>
      </c>
      <c r="F673" s="106">
        <v>1406.6</v>
      </c>
      <c r="G673" s="28"/>
      <c r="H673" s="107">
        <v>8.9999999999999998E-4</v>
      </c>
      <c r="K673" s="110">
        <v>41157</v>
      </c>
      <c r="L673" s="106">
        <v>5225.7</v>
      </c>
      <c r="M673" s="106">
        <v>5243.9</v>
      </c>
      <c r="N673" s="106">
        <v>5259.5</v>
      </c>
      <c r="O673" s="106">
        <v>5215.7</v>
      </c>
      <c r="P673" s="28" t="s">
        <v>3228</v>
      </c>
      <c r="Q673" s="107">
        <v>-9.1999999999999998E-3</v>
      </c>
      <c r="T673" s="110">
        <v>41117</v>
      </c>
      <c r="U673" s="28">
        <v>55.255000000000003</v>
      </c>
      <c r="V673">
        <v>55.534999999999997</v>
      </c>
      <c r="W673">
        <v>55.634999999999998</v>
      </c>
      <c r="X673">
        <v>55.244999999999997</v>
      </c>
      <c r="Y673" s="19">
        <v>-4.4000000000000003E-3</v>
      </c>
      <c r="AB673" s="110">
        <f t="shared" si="126"/>
        <v>41157</v>
      </c>
      <c r="AC673" s="108">
        <f t="shared" si="135"/>
        <v>5225.7</v>
      </c>
      <c r="AD673" s="28">
        <f t="shared" si="136"/>
        <v>55.91</v>
      </c>
      <c r="AE673" s="28">
        <f t="shared" si="130"/>
        <v>93.466285101055263</v>
      </c>
      <c r="AF673" s="31">
        <f t="shared" si="131"/>
        <v>-1.4386149811302817E-2</v>
      </c>
      <c r="AJ673" s="110">
        <f t="shared" si="134"/>
        <v>41162</v>
      </c>
      <c r="AK673" s="31">
        <f t="shared" si="132"/>
        <v>-6.1000000000000004E-3</v>
      </c>
      <c r="AL673" s="115">
        <f t="shared" si="133"/>
        <v>2.5479178321978768E-3</v>
      </c>
      <c r="AM673" s="100"/>
      <c r="BR673" s="18">
        <f t="shared" si="127"/>
        <v>41150</v>
      </c>
      <c r="BS673" s="6">
        <f t="shared" si="128"/>
        <v>8.9999999999999998E-4</v>
      </c>
      <c r="BT673" s="6">
        <f t="shared" si="129"/>
        <v>-8.8000000000000005E-3</v>
      </c>
    </row>
    <row r="674" spans="2:72" ht="14.45">
      <c r="B674" s="110">
        <v>41151</v>
      </c>
      <c r="C674" s="106">
        <v>1399.5</v>
      </c>
      <c r="D674" s="106">
        <v>1410.1</v>
      </c>
      <c r="E674" s="106">
        <v>1410.1</v>
      </c>
      <c r="F674" s="106">
        <v>1397</v>
      </c>
      <c r="G674" s="28"/>
      <c r="H674" s="107">
        <v>-7.7999999999999996E-3</v>
      </c>
      <c r="K674" s="110">
        <v>41158</v>
      </c>
      <c r="L674" s="106">
        <v>5238.3999999999996</v>
      </c>
      <c r="M674" s="106">
        <v>5217.6499999999996</v>
      </c>
      <c r="N674" s="106">
        <v>5260.6</v>
      </c>
      <c r="O674" s="106">
        <v>5217.6499999999996</v>
      </c>
      <c r="P674" s="28" t="s">
        <v>3272</v>
      </c>
      <c r="Q674" s="107">
        <v>2.3999999999999998E-3</v>
      </c>
      <c r="T674" s="110">
        <v>41120</v>
      </c>
      <c r="U674" s="28">
        <v>55.44</v>
      </c>
      <c r="V674">
        <v>55.25</v>
      </c>
      <c r="W674">
        <v>55.62</v>
      </c>
      <c r="X674">
        <v>55.14</v>
      </c>
      <c r="Y674" s="19">
        <v>3.3E-3</v>
      </c>
      <c r="AB674" s="110">
        <f t="shared" si="126"/>
        <v>41158</v>
      </c>
      <c r="AC674" s="108">
        <f t="shared" si="135"/>
        <v>5238.3999999999996</v>
      </c>
      <c r="AD674" s="28">
        <f t="shared" si="136"/>
        <v>55.664999999999999</v>
      </c>
      <c r="AE674" s="28">
        <f t="shared" si="130"/>
        <v>94.105811551244045</v>
      </c>
      <c r="AF674" s="31">
        <f t="shared" si="131"/>
        <v>6.842322335774087E-3</v>
      </c>
      <c r="AJ674" s="110">
        <f t="shared" si="134"/>
        <v>41163</v>
      </c>
      <c r="AK674" s="31">
        <f t="shared" si="132"/>
        <v>3.0999999999999999E-3</v>
      </c>
      <c r="AL674" s="115">
        <f t="shared" si="133"/>
        <v>8.4057965143693458E-3</v>
      </c>
      <c r="AM674" s="100"/>
      <c r="BR674" s="18">
        <f t="shared" si="127"/>
        <v>41151</v>
      </c>
      <c r="BS674" s="6">
        <f t="shared" si="128"/>
        <v>-7.7999999999999996E-3</v>
      </c>
      <c r="BT674" s="6">
        <f t="shared" si="129"/>
        <v>5.1999999999999998E-3</v>
      </c>
    </row>
    <row r="675" spans="2:72" ht="14.45">
      <c r="B675" s="110">
        <v>41152</v>
      </c>
      <c r="C675" s="106">
        <v>1406.6</v>
      </c>
      <c r="D675" s="106">
        <v>1400.1</v>
      </c>
      <c r="E675" s="106">
        <v>1413.1</v>
      </c>
      <c r="F675" s="106">
        <v>1399</v>
      </c>
      <c r="G675" s="28"/>
      <c r="H675" s="107">
        <v>5.1000000000000004E-3</v>
      </c>
      <c r="K675" s="110">
        <v>41159</v>
      </c>
      <c r="L675" s="106">
        <v>5342.1</v>
      </c>
      <c r="M675" s="106">
        <v>5309.45</v>
      </c>
      <c r="N675" s="106">
        <v>5347.15</v>
      </c>
      <c r="O675" s="106">
        <v>5309.2</v>
      </c>
      <c r="P675" s="28" t="s">
        <v>3273</v>
      </c>
      <c r="Q675" s="107">
        <v>1.9800000000000002E-2</v>
      </c>
      <c r="T675" s="110">
        <v>41121</v>
      </c>
      <c r="U675" s="28">
        <v>55.56</v>
      </c>
      <c r="V675">
        <v>55.594999999999999</v>
      </c>
      <c r="W675">
        <v>55.865000000000002</v>
      </c>
      <c r="X675">
        <v>55.41</v>
      </c>
      <c r="Y675" s="19">
        <v>2.2000000000000001E-3</v>
      </c>
      <c r="AB675" s="110">
        <f t="shared" si="126"/>
        <v>41159</v>
      </c>
      <c r="AC675" s="108">
        <f t="shared" si="135"/>
        <v>5342.1</v>
      </c>
      <c r="AD675" s="28">
        <f t="shared" si="136"/>
        <v>55.365000000000002</v>
      </c>
      <c r="AE675" s="28">
        <f t="shared" si="130"/>
        <v>96.488756434570575</v>
      </c>
      <c r="AF675" s="31">
        <f t="shared" si="131"/>
        <v>2.5321973680965781E-2</v>
      </c>
      <c r="AJ675" s="110">
        <f t="shared" si="134"/>
        <v>41164</v>
      </c>
      <c r="AK675" s="31">
        <f t="shared" si="132"/>
        <v>2.0999999999999999E-3</v>
      </c>
      <c r="AL675" s="115">
        <f t="shared" si="133"/>
        <v>8.3366304463057261E-3</v>
      </c>
      <c r="AM675" s="100"/>
      <c r="BR675" s="18">
        <f t="shared" si="127"/>
        <v>41152</v>
      </c>
      <c r="BS675" s="6">
        <f t="shared" si="128"/>
        <v>5.1000000000000004E-3</v>
      </c>
      <c r="BT675" s="6">
        <f t="shared" si="129"/>
        <v>-1.06E-2</v>
      </c>
    </row>
    <row r="676" spans="2:72" ht="14.45">
      <c r="B676" s="110">
        <v>41156</v>
      </c>
      <c r="C676" s="106">
        <v>1404.9</v>
      </c>
      <c r="D676" s="106">
        <v>1406.5</v>
      </c>
      <c r="E676" s="106">
        <v>1409.3</v>
      </c>
      <c r="F676" s="106">
        <v>1396.6</v>
      </c>
      <c r="G676" s="28"/>
      <c r="H676" s="107">
        <v>-1.1999999999999999E-3</v>
      </c>
      <c r="K676" s="110">
        <v>41160</v>
      </c>
      <c r="L676" s="106">
        <v>5358.7</v>
      </c>
      <c r="M676" s="106">
        <v>5343.65</v>
      </c>
      <c r="N676" s="106">
        <v>5366.3</v>
      </c>
      <c r="O676" s="106">
        <v>5343.45</v>
      </c>
      <c r="P676" s="28" t="s">
        <v>3274</v>
      </c>
      <c r="Q676" s="107">
        <v>3.0999999999999999E-3</v>
      </c>
      <c r="T676" s="110">
        <v>41122</v>
      </c>
      <c r="U676" s="28">
        <v>55.475000000000001</v>
      </c>
      <c r="V676">
        <v>55.655000000000001</v>
      </c>
      <c r="W676">
        <v>55.755000000000003</v>
      </c>
      <c r="X676">
        <v>55.424999999999997</v>
      </c>
      <c r="Y676" s="19">
        <v>-1.5E-3</v>
      </c>
      <c r="AB676" s="110">
        <f>VLOOKUP(K676,T:Y,1,TRUE)</f>
        <v>41159</v>
      </c>
      <c r="AC676" s="108">
        <f t="shared" si="135"/>
        <v>5342.1</v>
      </c>
      <c r="AD676" s="28">
        <f t="shared" si="136"/>
        <v>55.365000000000002</v>
      </c>
      <c r="AE676" s="28">
        <f t="shared" si="130"/>
        <v>96.488756434570575</v>
      </c>
      <c r="AF676" s="31">
        <f t="shared" si="131"/>
        <v>0</v>
      </c>
      <c r="AJ676" s="110">
        <f t="shared" si="134"/>
        <v>41165</v>
      </c>
      <c r="AK676" s="31">
        <f t="shared" si="132"/>
        <v>1.6299999999999999E-2</v>
      </c>
      <c r="AL676" s="115">
        <f t="shared" si="133"/>
        <v>-1.5498262443383037E-3</v>
      </c>
      <c r="AM676" s="100"/>
      <c r="BR676" s="18">
        <f t="shared" si="127"/>
        <v>41156</v>
      </c>
      <c r="BS676" s="6">
        <f t="shared" si="128"/>
        <v>-1.1999999999999999E-3</v>
      </c>
      <c r="BT676" s="6">
        <f t="shared" si="129"/>
        <v>3.8999999999999998E-3</v>
      </c>
    </row>
    <row r="677" spans="2:72" ht="14.45">
      <c r="B677" s="110">
        <v>41157</v>
      </c>
      <c r="C677" s="106">
        <v>1403.4</v>
      </c>
      <c r="D677" s="106">
        <v>1404.9</v>
      </c>
      <c r="E677" s="106">
        <v>1408.8</v>
      </c>
      <c r="F677" s="106">
        <v>1401.2</v>
      </c>
      <c r="G677" s="28"/>
      <c r="H677" s="107">
        <v>-1.1000000000000001E-3</v>
      </c>
      <c r="K677" s="110">
        <v>41162</v>
      </c>
      <c r="L677" s="106">
        <v>5363.45</v>
      </c>
      <c r="M677" s="106">
        <v>5361.9</v>
      </c>
      <c r="N677" s="106">
        <v>5375.45</v>
      </c>
      <c r="O677" s="106">
        <v>5349.1</v>
      </c>
      <c r="P677" s="28" t="s">
        <v>3275</v>
      </c>
      <c r="Q677" s="107">
        <v>8.9999999999999998E-4</v>
      </c>
      <c r="T677" s="110">
        <v>41123</v>
      </c>
      <c r="U677" s="28">
        <v>55.844999999999999</v>
      </c>
      <c r="V677">
        <v>55.475000000000001</v>
      </c>
      <c r="W677">
        <v>55.9</v>
      </c>
      <c r="X677">
        <v>55.475000000000001</v>
      </c>
      <c r="Y677" s="19">
        <v>6.7000000000000002E-3</v>
      </c>
      <c r="AB677" s="110">
        <f t="shared" ref="AB677:AB708" si="137">VLOOKUP(K677,T:Y,1,FALSE)</f>
        <v>41162</v>
      </c>
      <c r="AC677" s="108">
        <f t="shared" si="135"/>
        <v>5363.45</v>
      </c>
      <c r="AD677" s="28">
        <f t="shared" si="136"/>
        <v>55.445</v>
      </c>
      <c r="AE677" s="28">
        <f t="shared" si="130"/>
        <v>96.734601857696816</v>
      </c>
      <c r="AF677" s="31">
        <f t="shared" si="131"/>
        <v>2.5479178321978768E-3</v>
      </c>
      <c r="AJ677" s="110">
        <f t="shared" si="134"/>
        <v>41166</v>
      </c>
      <c r="AK677" s="31">
        <f t="shared" si="132"/>
        <v>4.0000000000000001E-3</v>
      </c>
      <c r="AL677" s="115">
        <f t="shared" si="133"/>
        <v>4.5832942321919035E-2</v>
      </c>
      <c r="AM677" s="100"/>
      <c r="BR677" s="18">
        <f t="shared" si="127"/>
        <v>41157</v>
      </c>
      <c r="BS677" s="6">
        <f t="shared" si="128"/>
        <v>-1.1000000000000001E-3</v>
      </c>
      <c r="BT677" s="6">
        <f t="shared" si="129"/>
        <v>-9.1999999999999998E-3</v>
      </c>
    </row>
    <row r="678" spans="2:72" ht="14.45">
      <c r="B678" s="110">
        <v>41158</v>
      </c>
      <c r="C678" s="106">
        <v>1432.1</v>
      </c>
      <c r="D678" s="106">
        <v>1403.4</v>
      </c>
      <c r="E678" s="106">
        <v>1432.1</v>
      </c>
      <c r="F678" s="106">
        <v>1403.4</v>
      </c>
      <c r="G678" s="28"/>
      <c r="H678" s="107">
        <v>2.0500000000000001E-2</v>
      </c>
      <c r="K678" s="110">
        <v>41163</v>
      </c>
      <c r="L678" s="106">
        <v>5390</v>
      </c>
      <c r="M678" s="106">
        <v>5336.1</v>
      </c>
      <c r="N678" s="106">
        <v>5393.35</v>
      </c>
      <c r="O678" s="106">
        <v>5332.1</v>
      </c>
      <c r="P678" s="28" t="s">
        <v>3276</v>
      </c>
      <c r="Q678" s="107">
        <v>5.0000000000000001E-3</v>
      </c>
      <c r="T678" s="110">
        <v>41124</v>
      </c>
      <c r="U678" s="28">
        <v>55.755000000000003</v>
      </c>
      <c r="V678">
        <v>55.844999999999999</v>
      </c>
      <c r="W678">
        <v>56.2</v>
      </c>
      <c r="X678">
        <v>55.725000000000001</v>
      </c>
      <c r="Y678" s="19">
        <v>-1.6000000000000001E-3</v>
      </c>
      <c r="AB678" s="110">
        <f t="shared" si="137"/>
        <v>41163</v>
      </c>
      <c r="AC678" s="108">
        <f t="shared" si="135"/>
        <v>5390</v>
      </c>
      <c r="AD678" s="28">
        <f t="shared" si="136"/>
        <v>55.255000000000003</v>
      </c>
      <c r="AE678" s="28">
        <f t="shared" si="130"/>
        <v>97.547733236811141</v>
      </c>
      <c r="AF678" s="31">
        <f t="shared" si="131"/>
        <v>8.4057965143693458E-3</v>
      </c>
      <c r="AJ678" s="110">
        <f t="shared" si="134"/>
        <v>41169</v>
      </c>
      <c r="AK678" s="31">
        <f t="shared" si="132"/>
        <v>-3.0999999999999999E-3</v>
      </c>
      <c r="AL678" s="115">
        <f t="shared" si="133"/>
        <v>1.3639517446667693E-2</v>
      </c>
      <c r="AM678" s="100"/>
      <c r="BR678" s="18">
        <f t="shared" si="127"/>
        <v>41158</v>
      </c>
      <c r="BS678" s="6">
        <f t="shared" si="128"/>
        <v>2.0500000000000001E-2</v>
      </c>
      <c r="BT678" s="6">
        <f t="shared" si="129"/>
        <v>2.3999999999999998E-3</v>
      </c>
    </row>
    <row r="679" spans="2:72" ht="14.45">
      <c r="B679" s="110">
        <v>41159</v>
      </c>
      <c r="C679" s="106">
        <v>1437.9</v>
      </c>
      <c r="D679" s="106">
        <v>1432.1</v>
      </c>
      <c r="E679" s="106">
        <v>1437.9</v>
      </c>
      <c r="F679" s="106">
        <v>1431.5</v>
      </c>
      <c r="G679" s="28"/>
      <c r="H679" s="107">
        <v>4.1000000000000003E-3</v>
      </c>
      <c r="K679" s="110">
        <v>41164</v>
      </c>
      <c r="L679" s="106">
        <v>5431</v>
      </c>
      <c r="M679" s="106">
        <v>5404.45</v>
      </c>
      <c r="N679" s="106">
        <v>5435.55</v>
      </c>
      <c r="O679" s="106">
        <v>5393.95</v>
      </c>
      <c r="P679" s="28" t="s">
        <v>3277</v>
      </c>
      <c r="Q679" s="107">
        <v>7.6E-3</v>
      </c>
      <c r="T679" s="110">
        <v>41127</v>
      </c>
      <c r="U679" s="28">
        <v>55.524999999999999</v>
      </c>
      <c r="V679">
        <v>55.484999999999999</v>
      </c>
      <c r="W679">
        <v>55.655000000000001</v>
      </c>
      <c r="X679">
        <v>55.234000000000002</v>
      </c>
      <c r="Y679" s="19">
        <v>-4.1000000000000003E-3</v>
      </c>
      <c r="AB679" s="110">
        <f t="shared" si="137"/>
        <v>41164</v>
      </c>
      <c r="AC679" s="108">
        <f t="shared" si="135"/>
        <v>5431</v>
      </c>
      <c r="AD679" s="28">
        <f t="shared" si="136"/>
        <v>55.215000000000003</v>
      </c>
      <c r="AE679" s="28">
        <f t="shared" si="130"/>
        <v>98.360952639681244</v>
      </c>
      <c r="AF679" s="31">
        <f t="shared" si="131"/>
        <v>8.3366304463057261E-3</v>
      </c>
      <c r="AJ679" s="110">
        <f t="shared" si="134"/>
        <v>41170</v>
      </c>
      <c r="AK679" s="31">
        <f t="shared" si="132"/>
        <v>-1.2999999999999999E-3</v>
      </c>
      <c r="AL679" s="115">
        <f t="shared" si="133"/>
        <v>-2.1439835810707075E-3</v>
      </c>
      <c r="AM679" s="100"/>
      <c r="BR679" s="18">
        <f t="shared" si="127"/>
        <v>41159</v>
      </c>
      <c r="BS679" s="6">
        <f t="shared" si="128"/>
        <v>4.1000000000000003E-3</v>
      </c>
      <c r="BT679" s="6">
        <f t="shared" si="129"/>
        <v>1.9800000000000002E-2</v>
      </c>
    </row>
    <row r="680" spans="2:72" ht="14.45" hidden="1">
      <c r="B680" s="110">
        <v>41162</v>
      </c>
      <c r="C680" s="106">
        <v>1429.1</v>
      </c>
      <c r="D680" s="106">
        <v>1437.9</v>
      </c>
      <c r="E680" s="106">
        <v>1438.7</v>
      </c>
      <c r="F680" s="106">
        <v>1429</v>
      </c>
      <c r="G680" s="28"/>
      <c r="H680" s="107">
        <v>-6.1000000000000004E-3</v>
      </c>
      <c r="K680" s="110">
        <v>41165</v>
      </c>
      <c r="L680" s="106">
        <v>5435.35</v>
      </c>
      <c r="M680" s="106">
        <v>5435.2</v>
      </c>
      <c r="N680" s="106">
        <v>5447.45</v>
      </c>
      <c r="O680" s="106">
        <v>5421.85</v>
      </c>
      <c r="P680" s="28" t="s">
        <v>3278</v>
      </c>
      <c r="Q680" s="107">
        <v>8.0000000000000004E-4</v>
      </c>
      <c r="T680" s="110">
        <v>41128</v>
      </c>
      <c r="U680" s="28">
        <v>55.07</v>
      </c>
      <c r="V680">
        <v>55.524999999999999</v>
      </c>
      <c r="W680">
        <v>55.524999999999999</v>
      </c>
      <c r="X680">
        <v>55.064999999999998</v>
      </c>
      <c r="Y680" s="19">
        <v>-8.2000000000000007E-3</v>
      </c>
      <c r="AB680" s="110">
        <f t="shared" si="137"/>
        <v>41165</v>
      </c>
      <c r="AC680" s="108">
        <f t="shared" si="135"/>
        <v>5435.35</v>
      </c>
      <c r="AD680" s="28">
        <f t="shared" si="136"/>
        <v>55.344999999999999</v>
      </c>
      <c r="AE680" s="28">
        <f t="shared" si="130"/>
        <v>98.208510253862144</v>
      </c>
      <c r="AF680" s="31">
        <f t="shared" si="131"/>
        <v>-1.5498262443383037E-3</v>
      </c>
      <c r="AJ680" s="110" t="e">
        <f t="shared" si="134"/>
        <v>#N/A</v>
      </c>
      <c r="AK680" s="31">
        <f t="shared" si="132"/>
        <v>0</v>
      </c>
      <c r="AL680" s="115">
        <f t="shared" si="133"/>
        <v>0</v>
      </c>
      <c r="AM680" s="100"/>
      <c r="BR680" s="18">
        <f t="shared" si="127"/>
        <v>41162</v>
      </c>
      <c r="BS680" s="6">
        <f t="shared" si="128"/>
        <v>-6.1000000000000004E-3</v>
      </c>
      <c r="BT680" s="6">
        <f t="shared" si="129"/>
        <v>8.9999999999999998E-4</v>
      </c>
    </row>
    <row r="681" spans="2:72" ht="14.45">
      <c r="B681" s="110">
        <v>41163</v>
      </c>
      <c r="C681" s="106">
        <v>1433.6</v>
      </c>
      <c r="D681" s="106">
        <v>1429.1</v>
      </c>
      <c r="E681" s="106">
        <v>1437.8</v>
      </c>
      <c r="F681" s="106">
        <v>1429.1</v>
      </c>
      <c r="G681" s="28"/>
      <c r="H681" s="107">
        <v>3.0999999999999999E-3</v>
      </c>
      <c r="K681" s="110">
        <v>41166</v>
      </c>
      <c r="L681" s="106">
        <v>5577.65</v>
      </c>
      <c r="M681" s="106">
        <v>5528.35</v>
      </c>
      <c r="N681" s="106">
        <v>5586.65</v>
      </c>
      <c r="O681" s="106">
        <v>5526.95</v>
      </c>
      <c r="P681" s="28" t="s">
        <v>3279</v>
      </c>
      <c r="Q681" s="107">
        <v>2.6200000000000001E-2</v>
      </c>
      <c r="T681" s="110">
        <v>41129</v>
      </c>
      <c r="U681" s="28">
        <v>55.284999999999997</v>
      </c>
      <c r="V681">
        <v>55.07</v>
      </c>
      <c r="W681">
        <v>55.424999999999997</v>
      </c>
      <c r="X681">
        <v>54.96</v>
      </c>
      <c r="Y681" s="19">
        <v>3.8999999999999998E-3</v>
      </c>
      <c r="AB681" s="110">
        <f t="shared" si="137"/>
        <v>41166</v>
      </c>
      <c r="AC681" s="108">
        <f t="shared" si="135"/>
        <v>5577.65</v>
      </c>
      <c r="AD681" s="28">
        <f t="shared" si="136"/>
        <v>54.305</v>
      </c>
      <c r="AE681" s="28">
        <f t="shared" si="130"/>
        <v>102.709695239849</v>
      </c>
      <c r="AF681" s="31">
        <f t="shared" si="131"/>
        <v>4.5832942321919035E-2</v>
      </c>
      <c r="AJ681" s="110">
        <f t="shared" si="134"/>
        <v>41172</v>
      </c>
      <c r="AK681" s="31">
        <f t="shared" si="132"/>
        <v>-5.0000000000000001E-4</v>
      </c>
      <c r="AL681" s="115">
        <f t="shared" si="133"/>
        <v>-1.4758351729285302E-2</v>
      </c>
      <c r="AM681" s="100"/>
      <c r="BR681" s="18">
        <f t="shared" si="127"/>
        <v>41163</v>
      </c>
      <c r="BS681" s="6">
        <f t="shared" si="128"/>
        <v>3.0999999999999999E-3</v>
      </c>
      <c r="BT681" s="6">
        <f t="shared" si="129"/>
        <v>5.0000000000000001E-3</v>
      </c>
    </row>
    <row r="682" spans="2:72" ht="14.45">
      <c r="B682" s="110">
        <v>41164</v>
      </c>
      <c r="C682" s="106">
        <v>1436.6</v>
      </c>
      <c r="D682" s="106">
        <v>1433.6</v>
      </c>
      <c r="E682" s="106">
        <v>1439.2</v>
      </c>
      <c r="F682" s="106">
        <v>1433</v>
      </c>
      <c r="G682" s="28"/>
      <c r="H682" s="107">
        <v>2.0999999999999999E-3</v>
      </c>
      <c r="K682" s="110">
        <v>41169</v>
      </c>
      <c r="L682" s="106">
        <v>5610</v>
      </c>
      <c r="M682" s="106">
        <v>5631.75</v>
      </c>
      <c r="N682" s="106">
        <v>5652.2</v>
      </c>
      <c r="O682" s="106">
        <v>5585.15</v>
      </c>
      <c r="P682" s="28" t="s">
        <v>3280</v>
      </c>
      <c r="Q682" s="107">
        <v>5.7999999999999996E-3</v>
      </c>
      <c r="T682" s="110">
        <v>41130</v>
      </c>
      <c r="U682" s="28">
        <v>55.18</v>
      </c>
      <c r="V682">
        <v>55.43</v>
      </c>
      <c r="W682">
        <v>55.43</v>
      </c>
      <c r="X682">
        <v>55.055</v>
      </c>
      <c r="Y682" s="19">
        <v>-1.9E-3</v>
      </c>
      <c r="AB682" s="110">
        <f t="shared" si="137"/>
        <v>41169</v>
      </c>
      <c r="AC682" s="108">
        <f t="shared" si="135"/>
        <v>5610</v>
      </c>
      <c r="AD682" s="28">
        <f t="shared" si="136"/>
        <v>53.884999999999998</v>
      </c>
      <c r="AE682" s="28">
        <f t="shared" si="130"/>
        <v>104.11060592001485</v>
      </c>
      <c r="AF682" s="31">
        <f t="shared" si="131"/>
        <v>1.3639517446667693E-2</v>
      </c>
      <c r="AJ682" s="110">
        <f t="shared" si="134"/>
        <v>41173</v>
      </c>
      <c r="AK682" s="31">
        <f t="shared" si="132"/>
        <v>-1E-4</v>
      </c>
      <c r="AL682" s="115">
        <f t="shared" si="133"/>
        <v>4.1928463326612375E-2</v>
      </c>
      <c r="AM682" s="100"/>
      <c r="BR682" s="18">
        <f t="shared" si="127"/>
        <v>41164</v>
      </c>
      <c r="BS682" s="6">
        <f t="shared" si="128"/>
        <v>2.0999999999999999E-3</v>
      </c>
      <c r="BT682" s="6">
        <f t="shared" si="129"/>
        <v>7.6E-3</v>
      </c>
    </row>
    <row r="683" spans="2:72" ht="14.45">
      <c r="B683" s="110">
        <v>41165</v>
      </c>
      <c r="C683" s="106">
        <v>1460</v>
      </c>
      <c r="D683" s="106">
        <v>1436.6</v>
      </c>
      <c r="E683" s="106">
        <v>1463.8</v>
      </c>
      <c r="F683" s="106">
        <v>1435.3</v>
      </c>
      <c r="G683" s="28"/>
      <c r="H683" s="107">
        <v>1.6299999999999999E-2</v>
      </c>
      <c r="K683" s="110">
        <v>41170</v>
      </c>
      <c r="L683" s="106">
        <v>5600.05</v>
      </c>
      <c r="M683" s="106">
        <v>5602.4</v>
      </c>
      <c r="N683" s="106">
        <v>5620.55</v>
      </c>
      <c r="O683" s="106">
        <v>5586.45</v>
      </c>
      <c r="P683" s="28" t="s">
        <v>3281</v>
      </c>
      <c r="Q683" s="107">
        <v>-1.8E-3</v>
      </c>
      <c r="T683" s="110">
        <v>41131</v>
      </c>
      <c r="U683" s="28">
        <v>55.284999999999997</v>
      </c>
      <c r="V683">
        <v>55.274999999999999</v>
      </c>
      <c r="W683">
        <v>55.475000000000001</v>
      </c>
      <c r="X683">
        <v>55.145000000000003</v>
      </c>
      <c r="Y683" s="19">
        <v>1.9E-3</v>
      </c>
      <c r="AB683" s="110">
        <f t="shared" si="137"/>
        <v>41170</v>
      </c>
      <c r="AC683" s="108">
        <f t="shared" si="135"/>
        <v>5600.05</v>
      </c>
      <c r="AD683" s="28">
        <f t="shared" si="136"/>
        <v>53.905000000000001</v>
      </c>
      <c r="AE683" s="28">
        <f t="shared" si="130"/>
        <v>103.88739449030702</v>
      </c>
      <c r="AF683" s="31">
        <f t="shared" si="131"/>
        <v>-2.1439835810707075E-3</v>
      </c>
      <c r="AJ683" s="110">
        <f t="shared" si="134"/>
        <v>41176</v>
      </c>
      <c r="AK683" s="31">
        <f t="shared" si="132"/>
        <v>-2.3E-3</v>
      </c>
      <c r="AL683" s="115">
        <f t="shared" si="133"/>
        <v>-5.1847097823538579E-3</v>
      </c>
      <c r="AM683" s="100"/>
      <c r="BR683" s="18">
        <f t="shared" si="127"/>
        <v>41165</v>
      </c>
      <c r="BS683" s="6">
        <f t="shared" si="128"/>
        <v>1.6299999999999999E-2</v>
      </c>
      <c r="BT683" s="6">
        <f t="shared" si="129"/>
        <v>8.0000000000000004E-4</v>
      </c>
    </row>
    <row r="684" spans="2:72" ht="14.45">
      <c r="B684" s="110">
        <v>41166</v>
      </c>
      <c r="C684" s="106">
        <v>1465.8</v>
      </c>
      <c r="D684" s="106">
        <v>1460.1</v>
      </c>
      <c r="E684" s="106">
        <v>1474.5</v>
      </c>
      <c r="F684" s="106">
        <v>1460.1</v>
      </c>
      <c r="G684" s="28"/>
      <c r="H684" s="107">
        <v>4.0000000000000001E-3</v>
      </c>
      <c r="K684" s="110">
        <v>41172</v>
      </c>
      <c r="L684" s="106">
        <v>5554.25</v>
      </c>
      <c r="M684" s="106">
        <v>5536.95</v>
      </c>
      <c r="N684" s="106">
        <v>5581.35</v>
      </c>
      <c r="O684" s="106">
        <v>5534.9</v>
      </c>
      <c r="P684" s="28" t="s">
        <v>3282</v>
      </c>
      <c r="Q684" s="107">
        <v>-8.2000000000000007E-3</v>
      </c>
      <c r="T684" s="110">
        <v>41134</v>
      </c>
      <c r="U684" s="28">
        <v>55.344999999999999</v>
      </c>
      <c r="V684">
        <v>55.341000000000001</v>
      </c>
      <c r="W684">
        <v>55.48</v>
      </c>
      <c r="X684">
        <v>55.188000000000002</v>
      </c>
      <c r="Y684" s="19">
        <v>1.1000000000000001E-3</v>
      </c>
      <c r="AB684" s="110">
        <f t="shared" si="137"/>
        <v>41172</v>
      </c>
      <c r="AC684" s="108">
        <f t="shared" si="135"/>
        <v>5554.25</v>
      </c>
      <c r="AD684" s="28">
        <f t="shared" si="136"/>
        <v>54.265000000000001</v>
      </c>
      <c r="AE684" s="28">
        <f t="shared" si="130"/>
        <v>102.35418778218005</v>
      </c>
      <c r="AF684" s="31">
        <f t="shared" si="131"/>
        <v>-1.4758351729285302E-2</v>
      </c>
      <c r="AJ684" s="110">
        <f t="shared" si="134"/>
        <v>41177</v>
      </c>
      <c r="AK684" s="31">
        <f t="shared" si="132"/>
        <v>-1.0500000000000001E-2</v>
      </c>
      <c r="AL684" s="115">
        <f t="shared" si="133"/>
        <v>2.1649123750084875E-3</v>
      </c>
      <c r="AM684" s="100"/>
      <c r="BR684" s="18">
        <f t="shared" si="127"/>
        <v>41166</v>
      </c>
      <c r="BS684" s="6">
        <f t="shared" si="128"/>
        <v>4.0000000000000001E-3</v>
      </c>
      <c r="BT684" s="6">
        <f t="shared" si="129"/>
        <v>2.6200000000000001E-2</v>
      </c>
    </row>
    <row r="685" spans="2:72" ht="14.45">
      <c r="B685" s="110">
        <v>41169</v>
      </c>
      <c r="C685" s="106">
        <v>1461.2</v>
      </c>
      <c r="D685" s="106">
        <v>1465.4</v>
      </c>
      <c r="E685" s="106">
        <v>1465.6</v>
      </c>
      <c r="F685" s="106">
        <v>1457.5</v>
      </c>
      <c r="G685" s="28"/>
      <c r="H685" s="107">
        <v>-3.0999999999999999E-3</v>
      </c>
      <c r="K685" s="110">
        <v>41173</v>
      </c>
      <c r="L685" s="106">
        <v>5691.15</v>
      </c>
      <c r="M685" s="106">
        <v>5577</v>
      </c>
      <c r="N685" s="106">
        <v>5720</v>
      </c>
      <c r="O685" s="106">
        <v>5575.45</v>
      </c>
      <c r="P685" s="28" t="s">
        <v>3283</v>
      </c>
      <c r="Q685" s="107">
        <v>2.46E-2</v>
      </c>
      <c r="T685" s="110">
        <v>41135</v>
      </c>
      <c r="U685" s="28">
        <v>55.61</v>
      </c>
      <c r="V685">
        <v>55.35</v>
      </c>
      <c r="W685">
        <v>55.784999999999997</v>
      </c>
      <c r="X685">
        <v>55.35</v>
      </c>
      <c r="Y685" s="19">
        <v>4.7999999999999996E-3</v>
      </c>
      <c r="AB685" s="110">
        <f t="shared" si="137"/>
        <v>41173</v>
      </c>
      <c r="AC685" s="108">
        <f t="shared" si="135"/>
        <v>5691.15</v>
      </c>
      <c r="AD685" s="28">
        <f t="shared" si="136"/>
        <v>53.365000000000002</v>
      </c>
      <c r="AE685" s="28">
        <f t="shared" si="130"/>
        <v>106.64574159093037</v>
      </c>
      <c r="AF685" s="31">
        <f t="shared" si="131"/>
        <v>4.1928463326612375E-2</v>
      </c>
      <c r="AJ685" s="110">
        <f t="shared" si="134"/>
        <v>41178</v>
      </c>
      <c r="AK685" s="31">
        <f t="shared" si="132"/>
        <v>-5.7999999999999996E-3</v>
      </c>
      <c r="AL685" s="115">
        <f t="shared" si="133"/>
        <v>-5.9398316544042595E-3</v>
      </c>
      <c r="AM685" s="100"/>
      <c r="BR685" s="18">
        <f t="shared" si="127"/>
        <v>41169</v>
      </c>
      <c r="BS685" s="6">
        <f t="shared" si="128"/>
        <v>-3.0999999999999999E-3</v>
      </c>
      <c r="BT685" s="6">
        <f t="shared" si="129"/>
        <v>5.7999999999999996E-3</v>
      </c>
    </row>
    <row r="686" spans="2:72" ht="14.45">
      <c r="B686" s="110">
        <v>41170</v>
      </c>
      <c r="C686" s="106">
        <v>1459.3</v>
      </c>
      <c r="D686" s="106">
        <v>1461.2</v>
      </c>
      <c r="E686" s="106">
        <v>1461.5</v>
      </c>
      <c r="F686" s="106">
        <v>1456.1</v>
      </c>
      <c r="G686" s="28"/>
      <c r="H686" s="107">
        <v>-1.2999999999999999E-3</v>
      </c>
      <c r="K686" s="110">
        <v>41176</v>
      </c>
      <c r="L686" s="106">
        <v>5669.6</v>
      </c>
      <c r="M686" s="106">
        <v>5691.95</v>
      </c>
      <c r="N686" s="106">
        <v>5709.85</v>
      </c>
      <c r="O686" s="106">
        <v>5662.75</v>
      </c>
      <c r="P686" s="28" t="s">
        <v>3284</v>
      </c>
      <c r="Q686" s="107">
        <v>-3.8E-3</v>
      </c>
      <c r="T686" s="110">
        <v>41136</v>
      </c>
      <c r="U686" s="28">
        <v>55.53</v>
      </c>
      <c r="V686">
        <v>55.66</v>
      </c>
      <c r="W686">
        <v>55.66</v>
      </c>
      <c r="X686">
        <v>55.53</v>
      </c>
      <c r="Y686" s="19">
        <v>-1.4E-3</v>
      </c>
      <c r="AB686" s="110">
        <f t="shared" si="137"/>
        <v>41176</v>
      </c>
      <c r="AC686" s="108">
        <f t="shared" si="135"/>
        <v>5669.6</v>
      </c>
      <c r="AD686" s="28">
        <f t="shared" si="136"/>
        <v>53.44</v>
      </c>
      <c r="AE686" s="28">
        <f t="shared" si="130"/>
        <v>106.09281437125749</v>
      </c>
      <c r="AF686" s="31">
        <f t="shared" si="131"/>
        <v>-5.1847097823538579E-3</v>
      </c>
      <c r="AJ686" s="110">
        <f t="shared" si="134"/>
        <v>41179</v>
      </c>
      <c r="AK686" s="31">
        <f t="shared" si="132"/>
        <v>9.7000000000000003E-3</v>
      </c>
      <c r="AL686" s="115">
        <f t="shared" si="133"/>
        <v>9.8811905404003753E-3</v>
      </c>
      <c r="AM686" s="100"/>
      <c r="BR686" s="18">
        <f t="shared" si="127"/>
        <v>41170</v>
      </c>
      <c r="BS686" s="6">
        <f t="shared" si="128"/>
        <v>-1.2999999999999999E-3</v>
      </c>
      <c r="BT686" s="6">
        <f t="shared" si="129"/>
        <v>-1.8E-3</v>
      </c>
    </row>
    <row r="687" spans="2:72" ht="14.45">
      <c r="B687" s="110">
        <v>41171</v>
      </c>
      <c r="C687" s="106">
        <v>1461</v>
      </c>
      <c r="D687" s="106">
        <v>1459.5</v>
      </c>
      <c r="E687" s="106">
        <v>1465.2</v>
      </c>
      <c r="F687" s="106">
        <v>1457.9</v>
      </c>
      <c r="G687" s="28"/>
      <c r="H687" s="107">
        <v>1.1999999999999999E-3</v>
      </c>
      <c r="K687" s="110">
        <v>41177</v>
      </c>
      <c r="L687" s="106">
        <v>5673.9</v>
      </c>
      <c r="M687" s="106">
        <v>5674.9</v>
      </c>
      <c r="N687" s="106">
        <v>5702.7</v>
      </c>
      <c r="O687" s="106">
        <v>5652.45</v>
      </c>
      <c r="P687" s="28" t="s">
        <v>3285</v>
      </c>
      <c r="Q687" s="107">
        <v>8.0000000000000004E-4</v>
      </c>
      <c r="T687" s="110">
        <v>41137</v>
      </c>
      <c r="U687" s="28">
        <v>55.625</v>
      </c>
      <c r="V687">
        <v>55.655000000000001</v>
      </c>
      <c r="W687">
        <v>56.04</v>
      </c>
      <c r="X687">
        <v>55.625</v>
      </c>
      <c r="Y687" s="19">
        <v>1.6999999999999999E-3</v>
      </c>
      <c r="AB687" s="110">
        <f t="shared" si="137"/>
        <v>41177</v>
      </c>
      <c r="AC687" s="108">
        <f t="shared" si="135"/>
        <v>5673.9</v>
      </c>
      <c r="AD687" s="28">
        <f t="shared" si="136"/>
        <v>53.365000000000002</v>
      </c>
      <c r="AE687" s="28">
        <f t="shared" si="130"/>
        <v>106.32249601798931</v>
      </c>
      <c r="AF687" s="31">
        <f t="shared" si="131"/>
        <v>2.1649123750084875E-3</v>
      </c>
      <c r="AJ687" s="110">
        <f t="shared" si="134"/>
        <v>41180</v>
      </c>
      <c r="AK687" s="31">
        <f t="shared" si="132"/>
        <v>-4.4999999999999997E-3</v>
      </c>
      <c r="AL687" s="115">
        <f t="shared" si="133"/>
        <v>1.0955455944546832E-2</v>
      </c>
      <c r="AM687" s="100"/>
      <c r="BR687" s="18" t="e">
        <f t="shared" si="127"/>
        <v>#N/A</v>
      </c>
      <c r="BS687" s="6">
        <f t="shared" si="128"/>
        <v>0</v>
      </c>
      <c r="BT687" s="6">
        <f t="shared" si="129"/>
        <v>0</v>
      </c>
    </row>
    <row r="688" spans="2:72" ht="14.45">
      <c r="B688" s="110">
        <v>41172</v>
      </c>
      <c r="C688" s="106">
        <v>1460.3</v>
      </c>
      <c r="D688" s="106">
        <v>1461</v>
      </c>
      <c r="E688" s="106">
        <v>1461.2</v>
      </c>
      <c r="F688" s="106">
        <v>1450</v>
      </c>
      <c r="G688" s="28"/>
      <c r="H688" s="107">
        <v>-5.0000000000000001E-4</v>
      </c>
      <c r="K688" s="110">
        <v>41178</v>
      </c>
      <c r="L688" s="106">
        <v>5663.45</v>
      </c>
      <c r="M688" s="106">
        <v>5653.4</v>
      </c>
      <c r="N688" s="106">
        <v>5672.8</v>
      </c>
      <c r="O688" s="106">
        <v>5638.65</v>
      </c>
      <c r="P688" s="28" t="s">
        <v>3286</v>
      </c>
      <c r="Q688" s="107">
        <v>-1.8E-3</v>
      </c>
      <c r="T688" s="110">
        <v>41138</v>
      </c>
      <c r="U688" s="28">
        <v>55.734999999999999</v>
      </c>
      <c r="V688">
        <v>55.625</v>
      </c>
      <c r="W688">
        <v>55.784999999999997</v>
      </c>
      <c r="X688">
        <v>55.61</v>
      </c>
      <c r="Y688" s="19">
        <v>2E-3</v>
      </c>
      <c r="AB688" s="110">
        <f t="shared" si="137"/>
        <v>41178</v>
      </c>
      <c r="AC688" s="108">
        <f t="shared" si="135"/>
        <v>5663.45</v>
      </c>
      <c r="AD688" s="28">
        <f t="shared" si="136"/>
        <v>53.585000000000001</v>
      </c>
      <c r="AE688" s="28">
        <f t="shared" si="130"/>
        <v>105.69095829056639</v>
      </c>
      <c r="AF688" s="31">
        <f t="shared" si="131"/>
        <v>-5.9398316544042595E-3</v>
      </c>
      <c r="AJ688" s="110">
        <f t="shared" si="134"/>
        <v>41183</v>
      </c>
      <c r="AK688" s="31">
        <f t="shared" si="132"/>
        <v>2.5999999999999999E-3</v>
      </c>
      <c r="AL688" s="115">
        <f t="shared" si="133"/>
        <v>1.1810716794140141E-2</v>
      </c>
      <c r="AM688" s="100"/>
      <c r="BR688" s="18">
        <f t="shared" si="127"/>
        <v>41172</v>
      </c>
      <c r="BS688" s="6">
        <f t="shared" si="128"/>
        <v>-5.0000000000000001E-4</v>
      </c>
      <c r="BT688" s="6">
        <f t="shared" si="129"/>
        <v>-8.2000000000000007E-3</v>
      </c>
    </row>
    <row r="689" spans="2:72" ht="14.45" hidden="1">
      <c r="B689" s="110">
        <v>41173</v>
      </c>
      <c r="C689" s="106">
        <v>1460.2</v>
      </c>
      <c r="D689" s="106">
        <v>1460.3</v>
      </c>
      <c r="E689" s="106">
        <v>1467.1</v>
      </c>
      <c r="F689" s="106">
        <v>1459.5</v>
      </c>
      <c r="G689" s="28"/>
      <c r="H689" s="107">
        <v>-1E-4</v>
      </c>
      <c r="K689" s="110">
        <v>41179</v>
      </c>
      <c r="L689" s="106">
        <v>5649.5</v>
      </c>
      <c r="M689" s="106">
        <v>5673.75</v>
      </c>
      <c r="N689" s="106">
        <v>5693.7</v>
      </c>
      <c r="O689" s="106">
        <v>5639.7</v>
      </c>
      <c r="P689" s="28" t="s">
        <v>3287</v>
      </c>
      <c r="Q689" s="107">
        <v>-2.5000000000000001E-3</v>
      </c>
      <c r="T689" s="110">
        <v>41141</v>
      </c>
      <c r="U689" s="28">
        <v>55.505000000000003</v>
      </c>
      <c r="V689">
        <v>55.655000000000001</v>
      </c>
      <c r="W689">
        <v>55.674999999999997</v>
      </c>
      <c r="X689">
        <v>55.505000000000003</v>
      </c>
      <c r="Y689" s="19">
        <v>-4.1000000000000003E-3</v>
      </c>
      <c r="AB689" s="110">
        <f t="shared" si="137"/>
        <v>41179</v>
      </c>
      <c r="AC689" s="108">
        <f t="shared" si="135"/>
        <v>5649.5</v>
      </c>
      <c r="AD689" s="28">
        <f t="shared" si="136"/>
        <v>52.93</v>
      </c>
      <c r="AE689" s="28">
        <f t="shared" si="130"/>
        <v>106.73531078783299</v>
      </c>
      <c r="AF689" s="31">
        <f t="shared" si="131"/>
        <v>9.8811905404003753E-3</v>
      </c>
      <c r="AJ689" s="110" t="e">
        <f t="shared" si="134"/>
        <v>#N/A</v>
      </c>
      <c r="AK689" s="31">
        <f t="shared" si="132"/>
        <v>0</v>
      </c>
      <c r="AL689" s="115">
        <f t="shared" si="133"/>
        <v>0</v>
      </c>
      <c r="AM689" s="100"/>
      <c r="BR689" s="18">
        <f t="shared" si="127"/>
        <v>41173</v>
      </c>
      <c r="BS689" s="6">
        <f t="shared" si="128"/>
        <v>-1E-4</v>
      </c>
      <c r="BT689" s="6">
        <f t="shared" si="129"/>
        <v>2.46E-2</v>
      </c>
    </row>
    <row r="690" spans="2:72" ht="14.45">
      <c r="B690" s="110">
        <v>41176</v>
      </c>
      <c r="C690" s="106">
        <v>1456.9</v>
      </c>
      <c r="D690" s="106">
        <v>1459.8</v>
      </c>
      <c r="E690" s="106">
        <v>1460.7</v>
      </c>
      <c r="F690" s="106">
        <v>1452.1</v>
      </c>
      <c r="G690" s="28"/>
      <c r="H690" s="107">
        <v>-2.3E-3</v>
      </c>
      <c r="K690" s="110">
        <v>41180</v>
      </c>
      <c r="L690" s="106">
        <v>5703.3</v>
      </c>
      <c r="M690" s="106">
        <v>5684.8</v>
      </c>
      <c r="N690" s="106">
        <v>5735.15</v>
      </c>
      <c r="O690" s="106">
        <v>5683.45</v>
      </c>
      <c r="P690" s="28" t="s">
        <v>3288</v>
      </c>
      <c r="Q690" s="107">
        <v>9.4999999999999998E-3</v>
      </c>
      <c r="T690" s="110">
        <v>41142</v>
      </c>
      <c r="U690" s="28">
        <v>55.31</v>
      </c>
      <c r="V690">
        <v>55.67</v>
      </c>
      <c r="W690">
        <v>55.67</v>
      </c>
      <c r="X690">
        <v>55.31</v>
      </c>
      <c r="Y690" s="19">
        <v>-3.5000000000000001E-3</v>
      </c>
      <c r="AB690" s="110">
        <f t="shared" si="137"/>
        <v>41180</v>
      </c>
      <c r="AC690" s="108">
        <f t="shared" si="135"/>
        <v>5703.3</v>
      </c>
      <c r="AD690" s="28">
        <f t="shared" si="136"/>
        <v>52.854999999999997</v>
      </c>
      <c r="AE690" s="28">
        <f t="shared" si="130"/>
        <v>107.90464478289661</v>
      </c>
      <c r="AF690" s="31">
        <f t="shared" si="131"/>
        <v>1.0955455944546832E-2</v>
      </c>
      <c r="AJ690" s="110">
        <f t="shared" si="134"/>
        <v>41185</v>
      </c>
      <c r="AK690" s="31">
        <f t="shared" si="132"/>
        <v>3.5999999999999999E-3</v>
      </c>
      <c r="AL690" s="115">
        <f t="shared" si="133"/>
        <v>4.8628031978779074E-3</v>
      </c>
      <c r="AM690" s="100"/>
      <c r="BR690" s="18">
        <f t="shared" si="127"/>
        <v>41176</v>
      </c>
      <c r="BS690" s="6">
        <f t="shared" si="128"/>
        <v>-2.3E-3</v>
      </c>
      <c r="BT690" s="6">
        <f t="shared" si="129"/>
        <v>-3.8E-3</v>
      </c>
    </row>
    <row r="691" spans="2:72" ht="14.45">
      <c r="B691" s="110">
        <v>41177</v>
      </c>
      <c r="C691" s="106">
        <v>1441.6</v>
      </c>
      <c r="D691" s="106">
        <v>1456.9</v>
      </c>
      <c r="E691" s="106">
        <v>1463.2</v>
      </c>
      <c r="F691" s="106">
        <v>1441.6</v>
      </c>
      <c r="G691" s="28"/>
      <c r="H691" s="107">
        <v>-1.0500000000000001E-2</v>
      </c>
      <c r="K691" s="110">
        <v>41183</v>
      </c>
      <c r="L691" s="106">
        <v>5718.8</v>
      </c>
      <c r="M691" s="106">
        <v>5704.75</v>
      </c>
      <c r="N691" s="106">
        <v>5722.95</v>
      </c>
      <c r="O691" s="106">
        <v>5694</v>
      </c>
      <c r="P691" s="28" t="s">
        <v>3289</v>
      </c>
      <c r="Q691" s="107">
        <v>2.7000000000000001E-3</v>
      </c>
      <c r="T691" s="110">
        <v>41143</v>
      </c>
      <c r="U691" s="28">
        <v>55.5</v>
      </c>
      <c r="V691">
        <v>55.365000000000002</v>
      </c>
      <c r="W691">
        <v>55.555</v>
      </c>
      <c r="X691">
        <v>55.314999999999998</v>
      </c>
      <c r="Y691" s="19">
        <v>3.3999999999999998E-3</v>
      </c>
      <c r="AB691" s="110">
        <f t="shared" si="137"/>
        <v>41183</v>
      </c>
      <c r="AC691" s="108">
        <f t="shared" si="135"/>
        <v>5718.8</v>
      </c>
      <c r="AD691" s="28">
        <f t="shared" si="136"/>
        <v>52.38</v>
      </c>
      <c r="AE691" s="28">
        <f t="shared" si="130"/>
        <v>109.1790759831997</v>
      </c>
      <c r="AF691" s="31">
        <f t="shared" si="131"/>
        <v>1.1810716794140141E-2</v>
      </c>
      <c r="AJ691" s="110">
        <f t="shared" si="134"/>
        <v>41186</v>
      </c>
      <c r="AK691" s="31">
        <f t="shared" si="132"/>
        <v>7.1999999999999998E-3</v>
      </c>
      <c r="AL691" s="115">
        <f t="shared" si="133"/>
        <v>1.9492257613856756E-2</v>
      </c>
      <c r="AM691" s="100"/>
      <c r="BR691" s="18">
        <f t="shared" si="127"/>
        <v>41177</v>
      </c>
      <c r="BS691" s="6">
        <f t="shared" si="128"/>
        <v>-1.0500000000000001E-2</v>
      </c>
      <c r="BT691" s="6">
        <f t="shared" si="129"/>
        <v>8.0000000000000004E-4</v>
      </c>
    </row>
    <row r="692" spans="2:72" ht="14.45">
      <c r="B692" s="110">
        <v>41178</v>
      </c>
      <c r="C692" s="106">
        <v>1433.3</v>
      </c>
      <c r="D692" s="106">
        <v>1441.6</v>
      </c>
      <c r="E692" s="106">
        <v>1441.6</v>
      </c>
      <c r="F692" s="106">
        <v>1430.5</v>
      </c>
      <c r="G692" s="28"/>
      <c r="H692" s="107">
        <v>-5.7999999999999996E-3</v>
      </c>
      <c r="K692" s="110">
        <v>41185</v>
      </c>
      <c r="L692" s="106">
        <v>5731.25</v>
      </c>
      <c r="M692" s="106">
        <v>5727.7</v>
      </c>
      <c r="N692" s="106">
        <v>5743.25</v>
      </c>
      <c r="O692" s="106">
        <v>5715.8</v>
      </c>
      <c r="P692" s="28" t="s">
        <v>3290</v>
      </c>
      <c r="Q692" s="107">
        <v>2.2000000000000001E-3</v>
      </c>
      <c r="T692" s="110">
        <v>41144</v>
      </c>
      <c r="U692" s="28">
        <v>55.265000000000001</v>
      </c>
      <c r="V692">
        <v>55.49</v>
      </c>
      <c r="W692">
        <v>55.49</v>
      </c>
      <c r="X692">
        <v>55.12</v>
      </c>
      <c r="Y692" s="19">
        <v>-4.1999999999999997E-3</v>
      </c>
      <c r="AB692" s="110">
        <f t="shared" si="137"/>
        <v>41185</v>
      </c>
      <c r="AC692" s="108">
        <f t="shared" si="135"/>
        <v>5731.25</v>
      </c>
      <c r="AD692" s="28">
        <f t="shared" si="136"/>
        <v>52.24</v>
      </c>
      <c r="AE692" s="28">
        <f t="shared" si="130"/>
        <v>109.70999234303216</v>
      </c>
      <c r="AF692" s="31">
        <f t="shared" si="131"/>
        <v>4.8628031978779074E-3</v>
      </c>
      <c r="AJ692" s="110">
        <f t="shared" si="134"/>
        <v>41187</v>
      </c>
      <c r="AK692" s="31">
        <f t="shared" si="132"/>
        <v>-2.9999999999999997E-4</v>
      </c>
      <c r="AL692" s="115">
        <f t="shared" si="133"/>
        <v>-1.0275220709684674E-2</v>
      </c>
      <c r="AM692" s="100"/>
      <c r="BR692" s="18">
        <f t="shared" si="127"/>
        <v>41178</v>
      </c>
      <c r="BS692" s="6">
        <f t="shared" si="128"/>
        <v>-5.7999999999999996E-3</v>
      </c>
      <c r="BT692" s="6">
        <f t="shared" si="129"/>
        <v>-1.8E-3</v>
      </c>
    </row>
    <row r="693" spans="2:72" ht="14.45">
      <c r="B693" s="110">
        <v>41179</v>
      </c>
      <c r="C693" s="106">
        <v>1447.2</v>
      </c>
      <c r="D693" s="106">
        <v>1433.4</v>
      </c>
      <c r="E693" s="106">
        <v>1450.2</v>
      </c>
      <c r="F693" s="106">
        <v>1433.4</v>
      </c>
      <c r="G693" s="28"/>
      <c r="H693" s="107">
        <v>9.7000000000000003E-3</v>
      </c>
      <c r="K693" s="110">
        <v>41186</v>
      </c>
      <c r="L693" s="106">
        <v>5787.6</v>
      </c>
      <c r="M693" s="106">
        <v>5751.55</v>
      </c>
      <c r="N693" s="106">
        <v>5807.25</v>
      </c>
      <c r="O693" s="106">
        <v>5751.35</v>
      </c>
      <c r="P693" s="28" t="s">
        <v>3291</v>
      </c>
      <c r="Q693" s="107">
        <v>9.7999999999999997E-3</v>
      </c>
      <c r="T693" s="110">
        <v>41145</v>
      </c>
      <c r="U693" s="28">
        <v>55.505000000000003</v>
      </c>
      <c r="V693">
        <v>55.265000000000001</v>
      </c>
      <c r="W693">
        <v>55.555</v>
      </c>
      <c r="X693">
        <v>55.183</v>
      </c>
      <c r="Y693" s="19">
        <v>4.3E-3</v>
      </c>
      <c r="AB693" s="110">
        <f t="shared" si="137"/>
        <v>41186</v>
      </c>
      <c r="AC693" s="108">
        <f t="shared" si="135"/>
        <v>5787.6</v>
      </c>
      <c r="AD693" s="28">
        <f t="shared" si="136"/>
        <v>51.744999999999997</v>
      </c>
      <c r="AE693" s="28">
        <f t="shared" si="130"/>
        <v>111.84848777659678</v>
      </c>
      <c r="AF693" s="31">
        <f t="shared" si="131"/>
        <v>1.9492257613856756E-2</v>
      </c>
      <c r="AJ693" s="110">
        <f t="shared" si="134"/>
        <v>41190</v>
      </c>
      <c r="AK693" s="31">
        <f t="shared" si="132"/>
        <v>-3.3999999999999998E-3</v>
      </c>
      <c r="AL693" s="115">
        <f t="shared" si="133"/>
        <v>-2.4187380834064576E-2</v>
      </c>
      <c r="AM693" s="100"/>
      <c r="BR693" s="18">
        <f t="shared" si="127"/>
        <v>41179</v>
      </c>
      <c r="BS693" s="6">
        <f t="shared" si="128"/>
        <v>9.7000000000000003E-3</v>
      </c>
      <c r="BT693" s="6">
        <f t="shared" si="129"/>
        <v>-2.5000000000000001E-3</v>
      </c>
    </row>
    <row r="694" spans="2:72" ht="14.45">
      <c r="B694" s="110">
        <v>41180</v>
      </c>
      <c r="C694" s="106">
        <v>1440.7</v>
      </c>
      <c r="D694" s="106">
        <v>1447.1</v>
      </c>
      <c r="E694" s="106">
        <v>1447.1</v>
      </c>
      <c r="F694" s="106">
        <v>1435.6</v>
      </c>
      <c r="G694" s="28"/>
      <c r="H694" s="107">
        <v>-4.4999999999999997E-3</v>
      </c>
      <c r="K694" s="110">
        <v>41187</v>
      </c>
      <c r="L694" s="106">
        <v>5746.95</v>
      </c>
      <c r="M694" s="106">
        <v>5815</v>
      </c>
      <c r="N694" s="106">
        <v>5815.35</v>
      </c>
      <c r="O694" s="106">
        <v>4888.2</v>
      </c>
      <c r="P694" s="28" t="s">
        <v>3292</v>
      </c>
      <c r="Q694" s="107">
        <v>-7.0000000000000001E-3</v>
      </c>
      <c r="T694" s="110">
        <v>41148</v>
      </c>
      <c r="U694" s="28">
        <v>55.695</v>
      </c>
      <c r="V694">
        <v>55.42</v>
      </c>
      <c r="W694">
        <v>55.725000000000001</v>
      </c>
      <c r="X694">
        <v>55.344999999999999</v>
      </c>
      <c r="Y694" s="19">
        <v>3.3999999999999998E-3</v>
      </c>
      <c r="AB694" s="110">
        <f t="shared" si="137"/>
        <v>41187</v>
      </c>
      <c r="AC694" s="108">
        <f t="shared" si="135"/>
        <v>5746.95</v>
      </c>
      <c r="AD694" s="28">
        <f t="shared" si="136"/>
        <v>51.914999999999999</v>
      </c>
      <c r="AE694" s="28">
        <f t="shared" si="130"/>
        <v>110.69921987864778</v>
      </c>
      <c r="AF694" s="31">
        <f t="shared" si="131"/>
        <v>-1.0275220709684674E-2</v>
      </c>
      <c r="AJ694" s="110">
        <f t="shared" si="134"/>
        <v>41191</v>
      </c>
      <c r="AK694" s="31">
        <f t="shared" si="132"/>
        <v>-9.9000000000000008E-3</v>
      </c>
      <c r="AL694" s="115">
        <f t="shared" si="133"/>
        <v>2.1778466250494954E-3</v>
      </c>
      <c r="AM694" s="100"/>
      <c r="BR694" s="18">
        <f t="shared" si="127"/>
        <v>41180</v>
      </c>
      <c r="BS694" s="6">
        <f t="shared" si="128"/>
        <v>-4.4999999999999997E-3</v>
      </c>
      <c r="BT694" s="6">
        <f t="shared" si="129"/>
        <v>9.4999999999999998E-3</v>
      </c>
    </row>
    <row r="695" spans="2:72" ht="14.45">
      <c r="B695" s="110">
        <v>41183</v>
      </c>
      <c r="C695" s="106">
        <v>1444.5</v>
      </c>
      <c r="D695" s="106">
        <v>1440.9</v>
      </c>
      <c r="E695" s="106">
        <v>1457.1</v>
      </c>
      <c r="F695" s="106">
        <v>1440.9</v>
      </c>
      <c r="G695" s="28"/>
      <c r="H695" s="107">
        <v>2.5999999999999999E-3</v>
      </c>
      <c r="K695" s="110">
        <v>41190</v>
      </c>
      <c r="L695" s="106">
        <v>5676</v>
      </c>
      <c r="M695" s="106">
        <v>5751.85</v>
      </c>
      <c r="N695" s="106">
        <v>5751.85</v>
      </c>
      <c r="O695" s="106">
        <v>5666.2</v>
      </c>
      <c r="P695" s="28" t="s">
        <v>3293</v>
      </c>
      <c r="Q695" s="107">
        <v>-1.23E-2</v>
      </c>
      <c r="T695" s="110">
        <v>41149</v>
      </c>
      <c r="U695" s="28">
        <v>55.664999999999999</v>
      </c>
      <c r="V695">
        <v>55.695</v>
      </c>
      <c r="W695">
        <v>55.895000000000003</v>
      </c>
      <c r="X695">
        <v>55.622999999999998</v>
      </c>
      <c r="Y695" s="19">
        <v>-5.0000000000000001E-4</v>
      </c>
      <c r="AB695" s="110">
        <f t="shared" si="137"/>
        <v>41190</v>
      </c>
      <c r="AC695" s="108">
        <f t="shared" si="135"/>
        <v>5676</v>
      </c>
      <c r="AD695" s="28">
        <f t="shared" si="136"/>
        <v>52.545000000000002</v>
      </c>
      <c r="AE695" s="28">
        <f t="shared" si="130"/>
        <v>108.02169568940907</v>
      </c>
      <c r="AF695" s="31">
        <f t="shared" si="131"/>
        <v>-2.4187380834064576E-2</v>
      </c>
      <c r="AJ695" s="110">
        <f t="shared" si="134"/>
        <v>41192</v>
      </c>
      <c r="AK695" s="31">
        <f t="shared" si="132"/>
        <v>-6.1999999999999998E-3</v>
      </c>
      <c r="AL695" s="115">
        <f t="shared" si="133"/>
        <v>-1.5360593136058864E-2</v>
      </c>
      <c r="AM695" s="100"/>
      <c r="BR695" s="18">
        <f t="shared" si="127"/>
        <v>41183</v>
      </c>
      <c r="BS695" s="6">
        <f t="shared" si="128"/>
        <v>2.5999999999999999E-3</v>
      </c>
      <c r="BT695" s="6">
        <f t="shared" si="129"/>
        <v>2.7000000000000001E-3</v>
      </c>
    </row>
    <row r="696" spans="2:72" ht="14.45">
      <c r="B696" s="110">
        <v>41184</v>
      </c>
      <c r="C696" s="106">
        <v>1445.8</v>
      </c>
      <c r="D696" s="106">
        <v>1445</v>
      </c>
      <c r="E696" s="106">
        <v>1451.5</v>
      </c>
      <c r="F696" s="106">
        <v>1439</v>
      </c>
      <c r="G696" s="28"/>
      <c r="H696" s="107">
        <v>8.9999999999999998E-4</v>
      </c>
      <c r="K696" s="110">
        <v>41191</v>
      </c>
      <c r="L696" s="106">
        <v>5704.6</v>
      </c>
      <c r="M696" s="106">
        <v>5708.15</v>
      </c>
      <c r="N696" s="106">
        <v>5728.65</v>
      </c>
      <c r="O696" s="106">
        <v>5677.9</v>
      </c>
      <c r="P696" s="28" t="s">
        <v>3294</v>
      </c>
      <c r="Q696" s="107">
        <v>5.0000000000000001E-3</v>
      </c>
      <c r="T696" s="110">
        <v>41150</v>
      </c>
      <c r="U696" s="28">
        <v>55.704999999999998</v>
      </c>
      <c r="V696">
        <v>55.67</v>
      </c>
      <c r="W696">
        <v>55.780999999999999</v>
      </c>
      <c r="X696">
        <v>55.573999999999998</v>
      </c>
      <c r="Y696" s="19">
        <v>6.9999999999999999E-4</v>
      </c>
      <c r="AB696" s="110">
        <f t="shared" si="137"/>
        <v>41191</v>
      </c>
      <c r="AC696" s="108">
        <f t="shared" si="135"/>
        <v>5704.6</v>
      </c>
      <c r="AD696" s="28">
        <f t="shared" si="136"/>
        <v>52.695</v>
      </c>
      <c r="AE696" s="28">
        <f t="shared" si="130"/>
        <v>108.25695037479838</v>
      </c>
      <c r="AF696" s="31">
        <f t="shared" si="131"/>
        <v>2.1778466250494954E-3</v>
      </c>
      <c r="AJ696" s="110">
        <f t="shared" si="134"/>
        <v>41193</v>
      </c>
      <c r="AK696" s="31">
        <f t="shared" si="132"/>
        <v>1E-4</v>
      </c>
      <c r="AL696" s="115">
        <f t="shared" si="133"/>
        <v>1.6793306155848509E-2</v>
      </c>
      <c r="AM696" s="100"/>
      <c r="BR696" s="18" t="e">
        <f t="shared" si="127"/>
        <v>#N/A</v>
      </c>
      <c r="BS696" s="6">
        <f t="shared" si="128"/>
        <v>0</v>
      </c>
      <c r="BT696" s="6">
        <f t="shared" si="129"/>
        <v>0</v>
      </c>
    </row>
    <row r="697" spans="2:72" ht="14.45">
      <c r="B697" s="110">
        <v>41185</v>
      </c>
      <c r="C697" s="106">
        <v>1451</v>
      </c>
      <c r="D697" s="106">
        <v>1446</v>
      </c>
      <c r="E697" s="106">
        <v>1454.3</v>
      </c>
      <c r="F697" s="106">
        <v>1442</v>
      </c>
      <c r="G697" s="28"/>
      <c r="H697" s="107">
        <v>3.5999999999999999E-3</v>
      </c>
      <c r="K697" s="110">
        <v>41192</v>
      </c>
      <c r="L697" s="106">
        <v>5652.15</v>
      </c>
      <c r="M697" s="106">
        <v>5671.15</v>
      </c>
      <c r="N697" s="106">
        <v>5686.5</v>
      </c>
      <c r="O697" s="106">
        <v>5647.05</v>
      </c>
      <c r="P697" s="28" t="s">
        <v>3295</v>
      </c>
      <c r="Q697" s="107">
        <v>-9.1999999999999998E-3</v>
      </c>
      <c r="T697" s="110">
        <v>41151</v>
      </c>
      <c r="U697" s="28">
        <v>55.634999999999998</v>
      </c>
      <c r="V697">
        <v>55.63</v>
      </c>
      <c r="W697">
        <v>55.755000000000003</v>
      </c>
      <c r="X697">
        <v>55.575000000000003</v>
      </c>
      <c r="Y697" s="19">
        <v>-1.2999999999999999E-3</v>
      </c>
      <c r="AB697" s="110">
        <f t="shared" si="137"/>
        <v>41192</v>
      </c>
      <c r="AC697" s="108">
        <f t="shared" si="135"/>
        <v>5652.15</v>
      </c>
      <c r="AD697" s="28">
        <f t="shared" si="136"/>
        <v>53.024999999999999</v>
      </c>
      <c r="AE697" s="28">
        <f t="shared" si="130"/>
        <v>106.59405940594058</v>
      </c>
      <c r="AF697" s="31">
        <f t="shared" si="131"/>
        <v>-1.5360593136058864E-2</v>
      </c>
      <c r="AJ697" s="110">
        <f t="shared" si="134"/>
        <v>41194</v>
      </c>
      <c r="AK697" s="31">
        <f t="shared" si="132"/>
        <v>-2.8999999999999998E-3</v>
      </c>
      <c r="AL697" s="115">
        <f t="shared" si="133"/>
        <v>-8.3364171066466763E-3</v>
      </c>
      <c r="AM697" s="100"/>
      <c r="BR697" s="18">
        <f t="shared" si="127"/>
        <v>41185</v>
      </c>
      <c r="BS697" s="6">
        <f t="shared" si="128"/>
        <v>3.5999999999999999E-3</v>
      </c>
      <c r="BT697" s="6">
        <f t="shared" si="129"/>
        <v>2.2000000000000001E-3</v>
      </c>
    </row>
    <row r="698" spans="2:72" ht="14.45">
      <c r="B698" s="110">
        <v>41186</v>
      </c>
      <c r="C698" s="106">
        <v>1461.4</v>
      </c>
      <c r="D698" s="106">
        <v>1451.1</v>
      </c>
      <c r="E698" s="106">
        <v>1463.1</v>
      </c>
      <c r="F698" s="106">
        <v>1451.1</v>
      </c>
      <c r="G698" s="28"/>
      <c r="H698" s="107">
        <v>7.1999999999999998E-3</v>
      </c>
      <c r="K698" s="110">
        <v>41193</v>
      </c>
      <c r="L698" s="106">
        <v>5708.05</v>
      </c>
      <c r="M698" s="106">
        <v>5663.5</v>
      </c>
      <c r="N698" s="106">
        <v>5721.1</v>
      </c>
      <c r="O698" s="106">
        <v>5636.95</v>
      </c>
      <c r="P698" s="28" t="s">
        <v>3296</v>
      </c>
      <c r="Q698" s="107">
        <v>9.9000000000000008E-3</v>
      </c>
      <c r="T698" s="110">
        <v>41152</v>
      </c>
      <c r="U698" s="28">
        <v>55.524999999999999</v>
      </c>
      <c r="V698">
        <v>55.634999999999998</v>
      </c>
      <c r="W698">
        <v>55.78</v>
      </c>
      <c r="X698">
        <v>55.52</v>
      </c>
      <c r="Y698" s="19">
        <v>-2E-3</v>
      </c>
      <c r="AB698" s="110">
        <f t="shared" si="137"/>
        <v>41193</v>
      </c>
      <c r="AC698" s="108">
        <f t="shared" si="135"/>
        <v>5708.05</v>
      </c>
      <c r="AD698" s="28">
        <f t="shared" si="136"/>
        <v>52.664999999999999</v>
      </c>
      <c r="AE698" s="28">
        <f t="shared" si="130"/>
        <v>108.38412607993925</v>
      </c>
      <c r="AF698" s="31">
        <f t="shared" si="131"/>
        <v>1.6793306155848509E-2</v>
      </c>
      <c r="AJ698" s="110">
        <f t="shared" si="134"/>
        <v>41197</v>
      </c>
      <c r="AK698" s="31">
        <f t="shared" si="132"/>
        <v>8.0000000000000002E-3</v>
      </c>
      <c r="AL698" s="115">
        <f t="shared" si="133"/>
        <v>-1.3361354954296578E-3</v>
      </c>
      <c r="AM698" s="100"/>
      <c r="BR698" s="18">
        <f t="shared" si="127"/>
        <v>41186</v>
      </c>
      <c r="BS698" s="6">
        <f t="shared" si="128"/>
        <v>7.1999999999999998E-3</v>
      </c>
      <c r="BT698" s="6">
        <f t="shared" si="129"/>
        <v>9.7999999999999997E-3</v>
      </c>
    </row>
    <row r="699" spans="2:72" ht="14.45">
      <c r="B699" s="110">
        <v>41187</v>
      </c>
      <c r="C699" s="106">
        <v>1460.9</v>
      </c>
      <c r="D699" s="106">
        <v>1461.4</v>
      </c>
      <c r="E699" s="106">
        <v>1471</v>
      </c>
      <c r="F699" s="106">
        <v>1456.9</v>
      </c>
      <c r="G699" s="28"/>
      <c r="H699" s="107">
        <v>-2.9999999999999997E-4</v>
      </c>
      <c r="K699" s="110">
        <v>41194</v>
      </c>
      <c r="L699" s="106">
        <v>5676.05</v>
      </c>
      <c r="M699" s="106">
        <v>5681.7</v>
      </c>
      <c r="N699" s="106">
        <v>5725</v>
      </c>
      <c r="O699" s="106">
        <v>5659.35</v>
      </c>
      <c r="P699" s="28" t="s">
        <v>3297</v>
      </c>
      <c r="Q699" s="107">
        <v>-5.5999999999999999E-3</v>
      </c>
      <c r="T699" s="110">
        <v>41155</v>
      </c>
      <c r="U699" s="28">
        <v>55.534999999999997</v>
      </c>
      <c r="V699">
        <v>55.527999999999999</v>
      </c>
      <c r="W699">
        <v>55.594999999999999</v>
      </c>
      <c r="X699">
        <v>55.405000000000001</v>
      </c>
      <c r="Y699" s="19">
        <v>2.0000000000000001E-4</v>
      </c>
      <c r="AB699" s="110">
        <f t="shared" si="137"/>
        <v>41194</v>
      </c>
      <c r="AC699" s="108">
        <f t="shared" si="135"/>
        <v>5676.05</v>
      </c>
      <c r="AD699" s="28">
        <f t="shared" si="136"/>
        <v>52.81</v>
      </c>
      <c r="AE699" s="28">
        <f t="shared" si="130"/>
        <v>107.48059079719749</v>
      </c>
      <c r="AF699" s="31">
        <f t="shared" si="131"/>
        <v>-8.3364171066466763E-3</v>
      </c>
      <c r="AJ699" s="110">
        <f t="shared" si="134"/>
        <v>41198</v>
      </c>
      <c r="AK699" s="31">
        <f t="shared" si="132"/>
        <v>1.03E-2</v>
      </c>
      <c r="AL699" s="115">
        <f t="shared" si="133"/>
        <v>-3.8934367953891158E-3</v>
      </c>
      <c r="AM699" s="100"/>
      <c r="BR699" s="18">
        <f t="shared" si="127"/>
        <v>41187</v>
      </c>
      <c r="BS699" s="6">
        <f t="shared" si="128"/>
        <v>-2.9999999999999997E-4</v>
      </c>
      <c r="BT699" s="6">
        <f t="shared" si="129"/>
        <v>-7.0000000000000001E-3</v>
      </c>
    </row>
    <row r="700" spans="2:72" ht="14.45">
      <c r="B700" s="110">
        <v>41190</v>
      </c>
      <c r="C700" s="106">
        <v>1455.9</v>
      </c>
      <c r="D700" s="106">
        <v>1460.9</v>
      </c>
      <c r="E700" s="106">
        <v>1460.9</v>
      </c>
      <c r="F700" s="106">
        <v>1453.1</v>
      </c>
      <c r="G700" s="28"/>
      <c r="H700" s="107">
        <v>-3.3999999999999998E-3</v>
      </c>
      <c r="K700" s="110">
        <v>41197</v>
      </c>
      <c r="L700" s="106">
        <v>5687.25</v>
      </c>
      <c r="M700" s="106">
        <v>5674.25</v>
      </c>
      <c r="N700" s="106">
        <v>5693.7</v>
      </c>
      <c r="O700" s="106">
        <v>5651.05</v>
      </c>
      <c r="P700" s="28" t="s">
        <v>3298</v>
      </c>
      <c r="Q700" s="107">
        <v>2E-3</v>
      </c>
      <c r="T700" s="110">
        <v>41156</v>
      </c>
      <c r="U700" s="28">
        <v>55.615000000000002</v>
      </c>
      <c r="V700">
        <v>55.534999999999997</v>
      </c>
      <c r="W700">
        <v>55.704999999999998</v>
      </c>
      <c r="X700">
        <v>55.365000000000002</v>
      </c>
      <c r="Y700" s="19">
        <v>1.4E-3</v>
      </c>
      <c r="AB700" s="110">
        <f t="shared" si="137"/>
        <v>41197</v>
      </c>
      <c r="AC700" s="108">
        <f t="shared" si="135"/>
        <v>5687.25</v>
      </c>
      <c r="AD700" s="28">
        <f t="shared" si="136"/>
        <v>52.984999999999999</v>
      </c>
      <c r="AE700" s="28">
        <f t="shared" si="130"/>
        <v>107.33698216476361</v>
      </c>
      <c r="AF700" s="31">
        <f t="shared" si="131"/>
        <v>-1.3361354954296578E-3</v>
      </c>
      <c r="AJ700" s="110">
        <f t="shared" si="134"/>
        <v>41199</v>
      </c>
      <c r="AK700" s="31">
        <f t="shared" si="132"/>
        <v>4.1000000000000003E-3</v>
      </c>
      <c r="AL700" s="115">
        <f t="shared" si="133"/>
        <v>1.4106239729774206E-3</v>
      </c>
      <c r="AM700" s="100"/>
      <c r="BR700" s="18">
        <f t="shared" si="127"/>
        <v>41190</v>
      </c>
      <c r="BS700" s="6">
        <f t="shared" si="128"/>
        <v>-3.3999999999999998E-3</v>
      </c>
      <c r="BT700" s="6">
        <f t="shared" si="129"/>
        <v>-1.23E-2</v>
      </c>
    </row>
    <row r="701" spans="2:72" ht="14.45">
      <c r="B701" s="110">
        <v>41191</v>
      </c>
      <c r="C701" s="106">
        <v>1441.5</v>
      </c>
      <c r="D701" s="106">
        <v>1455.9</v>
      </c>
      <c r="E701" s="106">
        <v>1455.9</v>
      </c>
      <c r="F701" s="106">
        <v>1441.2</v>
      </c>
      <c r="G701" s="28"/>
      <c r="H701" s="107">
        <v>-9.9000000000000008E-3</v>
      </c>
      <c r="K701" s="110">
        <v>41198</v>
      </c>
      <c r="L701" s="106">
        <v>5648</v>
      </c>
      <c r="M701" s="106">
        <v>5705.6</v>
      </c>
      <c r="N701" s="106">
        <v>5714</v>
      </c>
      <c r="O701" s="106">
        <v>5635.6</v>
      </c>
      <c r="P701" s="28" t="s">
        <v>3299</v>
      </c>
      <c r="Q701" s="107">
        <v>-6.8999999999999999E-3</v>
      </c>
      <c r="T701" s="110">
        <v>41157</v>
      </c>
      <c r="U701" s="28">
        <v>55.91</v>
      </c>
      <c r="V701">
        <v>55.655000000000001</v>
      </c>
      <c r="W701">
        <v>55.994999999999997</v>
      </c>
      <c r="X701">
        <v>55.655000000000001</v>
      </c>
      <c r="Y701" s="19">
        <v>5.3E-3</v>
      </c>
      <c r="AB701" s="110">
        <f t="shared" si="137"/>
        <v>41198</v>
      </c>
      <c r="AC701" s="108">
        <f t="shared" si="135"/>
        <v>5648</v>
      </c>
      <c r="AD701" s="28">
        <f t="shared" si="136"/>
        <v>52.825000000000003</v>
      </c>
      <c r="AE701" s="28">
        <f t="shared" si="130"/>
        <v>106.91907240889729</v>
      </c>
      <c r="AF701" s="31">
        <f t="shared" si="131"/>
        <v>-3.8934367953891158E-3</v>
      </c>
      <c r="AJ701" s="110">
        <f t="shared" si="134"/>
        <v>41200</v>
      </c>
      <c r="AK701" s="31">
        <f t="shared" si="132"/>
        <v>-2.5000000000000001E-3</v>
      </c>
      <c r="AL701" s="115">
        <f t="shared" si="133"/>
        <v>-3.434927069731919E-3</v>
      </c>
      <c r="AM701" s="100"/>
      <c r="BR701" s="18">
        <f t="shared" si="127"/>
        <v>41191</v>
      </c>
      <c r="BS701" s="6">
        <f t="shared" si="128"/>
        <v>-9.9000000000000008E-3</v>
      </c>
      <c r="BT701" s="6">
        <f t="shared" si="129"/>
        <v>5.0000000000000001E-3</v>
      </c>
    </row>
    <row r="702" spans="2:72" ht="14.45">
      <c r="B702" s="110">
        <v>41192</v>
      </c>
      <c r="C702" s="106">
        <v>1432.6</v>
      </c>
      <c r="D702" s="106">
        <v>1441.5</v>
      </c>
      <c r="E702" s="106">
        <v>1442.5</v>
      </c>
      <c r="F702" s="106">
        <v>1430.6</v>
      </c>
      <c r="G702" s="28"/>
      <c r="H702" s="107">
        <v>-6.1999999999999998E-3</v>
      </c>
      <c r="K702" s="110">
        <v>41199</v>
      </c>
      <c r="L702" s="106">
        <v>5660.25</v>
      </c>
      <c r="M702" s="106">
        <v>5681.1</v>
      </c>
      <c r="N702" s="106">
        <v>5684.35</v>
      </c>
      <c r="O702" s="106">
        <v>5633.9</v>
      </c>
      <c r="P702" s="28" t="s">
        <v>3300</v>
      </c>
      <c r="Q702" s="107">
        <v>2.2000000000000001E-3</v>
      </c>
      <c r="T702" s="110">
        <v>41158</v>
      </c>
      <c r="U702" s="28">
        <v>55.664999999999999</v>
      </c>
      <c r="V702">
        <v>55.91</v>
      </c>
      <c r="W702">
        <v>56.03</v>
      </c>
      <c r="X702">
        <v>55.625</v>
      </c>
      <c r="Y702" s="19">
        <v>-4.4000000000000003E-3</v>
      </c>
      <c r="AB702" s="110">
        <f t="shared" si="137"/>
        <v>41199</v>
      </c>
      <c r="AC702" s="108">
        <f t="shared" si="135"/>
        <v>5660.25</v>
      </c>
      <c r="AD702" s="28">
        <f t="shared" si="136"/>
        <v>52.865000000000002</v>
      </c>
      <c r="AE702" s="28">
        <f t="shared" si="130"/>
        <v>107.06989501560578</v>
      </c>
      <c r="AF702" s="31">
        <f t="shared" si="131"/>
        <v>1.4106239729774206E-3</v>
      </c>
      <c r="AJ702" s="110">
        <f t="shared" si="134"/>
        <v>41201</v>
      </c>
      <c r="AK702" s="31">
        <f t="shared" si="132"/>
        <v>-1.6500000000000001E-2</v>
      </c>
      <c r="AL702" s="115">
        <f t="shared" si="133"/>
        <v>-1.0639083402045224E-2</v>
      </c>
      <c r="AM702" s="100"/>
      <c r="BR702" s="18">
        <f t="shared" si="127"/>
        <v>41192</v>
      </c>
      <c r="BS702" s="6">
        <f t="shared" si="128"/>
        <v>-6.1999999999999998E-3</v>
      </c>
      <c r="BT702" s="6">
        <f t="shared" si="129"/>
        <v>-9.1999999999999998E-3</v>
      </c>
    </row>
    <row r="703" spans="2:72" ht="14.45">
      <c r="B703" s="110">
        <v>41193</v>
      </c>
      <c r="C703" s="106">
        <v>1432.8</v>
      </c>
      <c r="D703" s="106">
        <v>1432.8</v>
      </c>
      <c r="E703" s="106">
        <v>1443.9</v>
      </c>
      <c r="F703" s="106">
        <v>1432.8</v>
      </c>
      <c r="G703" s="28"/>
      <c r="H703" s="107">
        <v>1E-4</v>
      </c>
      <c r="K703" s="110">
        <v>41200</v>
      </c>
      <c r="L703" s="106">
        <v>5718.7</v>
      </c>
      <c r="M703" s="106">
        <v>5675.3</v>
      </c>
      <c r="N703" s="106">
        <v>5722.5</v>
      </c>
      <c r="O703" s="106">
        <v>5650.55</v>
      </c>
      <c r="P703" s="28" t="s">
        <v>3301</v>
      </c>
      <c r="Q703" s="107">
        <v>1.03E-2</v>
      </c>
      <c r="T703" s="110">
        <v>41159</v>
      </c>
      <c r="U703" s="28">
        <v>55.365000000000002</v>
      </c>
      <c r="V703">
        <v>55.664999999999999</v>
      </c>
      <c r="W703">
        <v>55.664999999999999</v>
      </c>
      <c r="X703">
        <v>55.274999999999999</v>
      </c>
      <c r="Y703" s="19">
        <v>-5.4000000000000003E-3</v>
      </c>
      <c r="AB703" s="110">
        <f t="shared" si="137"/>
        <v>41200</v>
      </c>
      <c r="AC703" s="108">
        <f t="shared" si="135"/>
        <v>5718.7</v>
      </c>
      <c r="AD703" s="28">
        <f t="shared" si="136"/>
        <v>53.594999999999999</v>
      </c>
      <c r="AE703" s="28">
        <f t="shared" si="130"/>
        <v>106.70211773486332</v>
      </c>
      <c r="AF703" s="31">
        <f t="shared" si="131"/>
        <v>-3.434927069731919E-3</v>
      </c>
      <c r="AJ703" s="110">
        <f t="shared" si="134"/>
        <v>41204</v>
      </c>
      <c r="AK703" s="31">
        <f t="shared" si="132"/>
        <v>4.0000000000000002E-4</v>
      </c>
      <c r="AL703" s="115">
        <f t="shared" si="133"/>
        <v>1.1139856263998382E-2</v>
      </c>
      <c r="AM703" s="100"/>
      <c r="BR703" s="18">
        <f t="shared" si="127"/>
        <v>41193</v>
      </c>
      <c r="BS703" s="6">
        <f t="shared" si="128"/>
        <v>1E-4</v>
      </c>
      <c r="BT703" s="6">
        <f t="shared" si="129"/>
        <v>9.9000000000000008E-3</v>
      </c>
    </row>
    <row r="704" spans="2:72" ht="14.45">
      <c r="B704" s="110">
        <v>41194</v>
      </c>
      <c r="C704" s="106">
        <v>1428.6</v>
      </c>
      <c r="D704" s="106">
        <v>1432.8</v>
      </c>
      <c r="E704" s="106">
        <v>1438.4</v>
      </c>
      <c r="F704" s="106">
        <v>1425.5</v>
      </c>
      <c r="G704" s="28"/>
      <c r="H704" s="107">
        <v>-2.8999999999999998E-3</v>
      </c>
      <c r="K704" s="110">
        <v>41201</v>
      </c>
      <c r="L704" s="106">
        <v>5684.25</v>
      </c>
      <c r="M704" s="106">
        <v>5703.3</v>
      </c>
      <c r="N704" s="106">
        <v>5711.7</v>
      </c>
      <c r="O704" s="106">
        <v>5660</v>
      </c>
      <c r="P704" s="28" t="s">
        <v>3302</v>
      </c>
      <c r="Q704" s="107">
        <v>-6.0000000000000001E-3</v>
      </c>
      <c r="T704" s="110">
        <v>41162</v>
      </c>
      <c r="U704" s="28">
        <v>55.445</v>
      </c>
      <c r="V704">
        <v>55.305</v>
      </c>
      <c r="W704">
        <v>55.48</v>
      </c>
      <c r="X704">
        <v>55.255000000000003</v>
      </c>
      <c r="Y704" s="19">
        <v>1.4E-3</v>
      </c>
      <c r="AB704" s="110">
        <f t="shared" si="137"/>
        <v>41201</v>
      </c>
      <c r="AC704" s="108">
        <f t="shared" si="135"/>
        <v>5684.25</v>
      </c>
      <c r="AD704" s="28">
        <f t="shared" si="136"/>
        <v>53.844999999999999</v>
      </c>
      <c r="AE704" s="28">
        <f t="shared" si="130"/>
        <v>105.56690500510726</v>
      </c>
      <c r="AF704" s="31">
        <f t="shared" si="131"/>
        <v>-1.0639083402045224E-2</v>
      </c>
      <c r="AJ704" s="110">
        <f t="shared" si="134"/>
        <v>41205</v>
      </c>
      <c r="AK704" s="31">
        <f t="shared" si="132"/>
        <v>-1.44E-2</v>
      </c>
      <c r="AL704" s="115">
        <f t="shared" si="133"/>
        <v>-7.5613556359597212E-3</v>
      </c>
      <c r="AM704" s="100"/>
      <c r="BR704" s="18">
        <f t="shared" si="127"/>
        <v>41194</v>
      </c>
      <c r="BS704" s="6">
        <f t="shared" si="128"/>
        <v>-2.8999999999999998E-3</v>
      </c>
      <c r="BT704" s="6">
        <f t="shared" si="129"/>
        <v>-5.5999999999999999E-3</v>
      </c>
    </row>
    <row r="705" spans="2:72" ht="14.45" hidden="1">
      <c r="B705" s="110">
        <v>41197</v>
      </c>
      <c r="C705" s="106">
        <v>1440.1</v>
      </c>
      <c r="D705" s="106">
        <v>1428.8</v>
      </c>
      <c r="E705" s="106">
        <v>1441.3</v>
      </c>
      <c r="F705" s="106">
        <v>1427.2</v>
      </c>
      <c r="G705" s="28"/>
      <c r="H705" s="107">
        <v>8.0000000000000002E-3</v>
      </c>
      <c r="K705" s="110">
        <v>41204</v>
      </c>
      <c r="L705" s="106">
        <v>5717.15</v>
      </c>
      <c r="M705" s="106">
        <v>5667.6</v>
      </c>
      <c r="N705" s="106">
        <v>5721.55</v>
      </c>
      <c r="O705" s="106">
        <v>5658.05</v>
      </c>
      <c r="P705" s="28" t="s">
        <v>3303</v>
      </c>
      <c r="Q705" s="107">
        <v>5.7999999999999996E-3</v>
      </c>
      <c r="T705" s="110">
        <v>41163</v>
      </c>
      <c r="U705" s="28">
        <v>55.255000000000003</v>
      </c>
      <c r="V705">
        <v>55.445</v>
      </c>
      <c r="W705">
        <v>55.545000000000002</v>
      </c>
      <c r="X705">
        <v>55.255000000000003</v>
      </c>
      <c r="Y705" s="19">
        <v>-3.3999999999999998E-3</v>
      </c>
      <c r="AB705" s="110">
        <f t="shared" si="137"/>
        <v>41204</v>
      </c>
      <c r="AC705" s="108">
        <f t="shared" si="135"/>
        <v>5717.15</v>
      </c>
      <c r="AD705" s="28">
        <f t="shared" si="136"/>
        <v>53.56</v>
      </c>
      <c r="AE705" s="28">
        <f t="shared" si="130"/>
        <v>106.74290515309931</v>
      </c>
      <c r="AF705" s="31">
        <f t="shared" si="131"/>
        <v>1.1139856263998382E-2</v>
      </c>
      <c r="AJ705" s="110" t="e">
        <f t="shared" si="134"/>
        <v>#N/A</v>
      </c>
      <c r="AK705" s="31">
        <f t="shared" si="132"/>
        <v>0</v>
      </c>
      <c r="AL705" s="115">
        <f t="shared" si="133"/>
        <v>0</v>
      </c>
      <c r="AM705" s="100"/>
      <c r="BR705" s="18">
        <f t="shared" si="127"/>
        <v>41197</v>
      </c>
      <c r="BS705" s="6">
        <f t="shared" si="128"/>
        <v>8.0000000000000002E-3</v>
      </c>
      <c r="BT705" s="6">
        <f t="shared" si="129"/>
        <v>2E-3</v>
      </c>
    </row>
    <row r="706" spans="2:72" ht="14.45">
      <c r="B706" s="110">
        <v>41198</v>
      </c>
      <c r="C706" s="106">
        <v>1454.9</v>
      </c>
      <c r="D706" s="106">
        <v>1440.3</v>
      </c>
      <c r="E706" s="106">
        <v>1455.5</v>
      </c>
      <c r="F706" s="106">
        <v>1440.3</v>
      </c>
      <c r="G706" s="28"/>
      <c r="H706" s="107">
        <v>1.03E-2</v>
      </c>
      <c r="K706" s="110">
        <v>41205</v>
      </c>
      <c r="L706" s="106">
        <v>5691.4</v>
      </c>
      <c r="M706" s="106">
        <v>5715.65</v>
      </c>
      <c r="N706" s="106">
        <v>5720.8</v>
      </c>
      <c r="O706" s="106">
        <v>5681.45</v>
      </c>
      <c r="P706" s="28" t="s">
        <v>3304</v>
      </c>
      <c r="Q706" s="107">
        <v>-4.4999999999999997E-3</v>
      </c>
      <c r="T706" s="110">
        <v>41164</v>
      </c>
      <c r="U706" s="28">
        <v>55.215000000000003</v>
      </c>
      <c r="V706">
        <v>55.344999999999999</v>
      </c>
      <c r="W706">
        <v>55.384999999999998</v>
      </c>
      <c r="X706">
        <v>55.08</v>
      </c>
      <c r="Y706" s="19">
        <v>-6.9999999999999999E-4</v>
      </c>
      <c r="AB706" s="110">
        <f t="shared" si="137"/>
        <v>41205</v>
      </c>
      <c r="AC706" s="108">
        <f t="shared" si="135"/>
        <v>5691.4</v>
      </c>
      <c r="AD706" s="28">
        <f t="shared" si="136"/>
        <v>53.725000000000001</v>
      </c>
      <c r="AE706" s="28">
        <f t="shared" si="130"/>
        <v>105.93578408562121</v>
      </c>
      <c r="AF706" s="31">
        <f t="shared" si="131"/>
        <v>-7.5613556359597212E-3</v>
      </c>
      <c r="AJ706" s="110">
        <f t="shared" si="134"/>
        <v>41207</v>
      </c>
      <c r="AK706" s="31">
        <f t="shared" si="132"/>
        <v>3.0000000000000001E-3</v>
      </c>
      <c r="AL706" s="115">
        <f t="shared" si="133"/>
        <v>5.6243406743927693E-3</v>
      </c>
      <c r="AM706" s="100"/>
      <c r="BR706" s="18">
        <f t="shared" si="127"/>
        <v>41198</v>
      </c>
      <c r="BS706" s="6">
        <f t="shared" si="128"/>
        <v>1.03E-2</v>
      </c>
      <c r="BT706" s="6">
        <f t="shared" si="129"/>
        <v>-6.8999999999999999E-3</v>
      </c>
    </row>
    <row r="707" spans="2:72" ht="14.45">
      <c r="B707" s="110">
        <v>41199</v>
      </c>
      <c r="C707" s="106">
        <v>1460.9</v>
      </c>
      <c r="D707" s="106">
        <v>1454.2</v>
      </c>
      <c r="E707" s="106">
        <v>1462.2</v>
      </c>
      <c r="F707" s="106">
        <v>1453.3</v>
      </c>
      <c r="G707" s="28"/>
      <c r="H707" s="107">
        <v>4.1000000000000003E-3</v>
      </c>
      <c r="K707" s="110">
        <v>41207</v>
      </c>
      <c r="L707" s="106">
        <v>5705.3</v>
      </c>
      <c r="M707" s="106">
        <v>5688.8</v>
      </c>
      <c r="N707" s="106">
        <v>5718.75</v>
      </c>
      <c r="O707" s="106">
        <v>5685.7</v>
      </c>
      <c r="P707" s="28" t="s">
        <v>3305</v>
      </c>
      <c r="Q707" s="107">
        <v>2.3999999999999998E-3</v>
      </c>
      <c r="T707" s="110">
        <v>41165</v>
      </c>
      <c r="U707" s="28">
        <v>55.344999999999999</v>
      </c>
      <c r="V707">
        <v>55.215000000000003</v>
      </c>
      <c r="W707">
        <v>55.484999999999999</v>
      </c>
      <c r="X707">
        <v>55.180999999999997</v>
      </c>
      <c r="Y707" s="19">
        <v>2.3999999999999998E-3</v>
      </c>
      <c r="AB707" s="110">
        <f t="shared" si="137"/>
        <v>41207</v>
      </c>
      <c r="AC707" s="108">
        <f t="shared" si="135"/>
        <v>5705.3</v>
      </c>
      <c r="AD707" s="28">
        <f t="shared" si="136"/>
        <v>53.555</v>
      </c>
      <c r="AE707" s="28">
        <f t="shared" si="130"/>
        <v>106.53160302492765</v>
      </c>
      <c r="AF707" s="31">
        <f t="shared" si="131"/>
        <v>5.6243406743927693E-3</v>
      </c>
      <c r="AJ707" s="110">
        <f t="shared" si="134"/>
        <v>41208</v>
      </c>
      <c r="AK707" s="31">
        <f t="shared" si="132"/>
        <v>-8.0000000000000004E-4</v>
      </c>
      <c r="AL707" s="115">
        <f t="shared" si="133"/>
        <v>-7.1863004574693745E-3</v>
      </c>
      <c r="AM707" s="100"/>
      <c r="BR707" s="18">
        <f t="shared" ref="BR707:BR770" si="138">VLOOKUP(B707,K:Q,1,FALSE)</f>
        <v>41199</v>
      </c>
      <c r="BS707" s="6">
        <f t="shared" ref="BS707:BS770" si="139">IFERROR(VLOOKUP(BR707,B:H,7,FALSE),0)</f>
        <v>4.1000000000000003E-3</v>
      </c>
      <c r="BT707" s="6">
        <f t="shared" ref="BT707:BT770" si="140">IFERROR(VLOOKUP(BR707,K:Q,7,FALSE),0)</f>
        <v>2.2000000000000001E-3</v>
      </c>
    </row>
    <row r="708" spans="2:72" ht="14.45">
      <c r="B708" s="110">
        <v>41200</v>
      </c>
      <c r="C708" s="106">
        <v>1457.3</v>
      </c>
      <c r="D708" s="106">
        <v>1460.9</v>
      </c>
      <c r="E708" s="106">
        <v>1464</v>
      </c>
      <c r="F708" s="106">
        <v>1452.6</v>
      </c>
      <c r="G708" s="28"/>
      <c r="H708" s="107">
        <v>-2.5000000000000001E-3</v>
      </c>
      <c r="K708" s="110">
        <v>41208</v>
      </c>
      <c r="L708" s="106">
        <v>5664.3</v>
      </c>
      <c r="M708" s="106">
        <v>5683.55</v>
      </c>
      <c r="N708" s="106">
        <v>5697.2</v>
      </c>
      <c r="O708" s="106">
        <v>5641.75</v>
      </c>
      <c r="P708" s="28" t="s">
        <v>3306</v>
      </c>
      <c r="Q708" s="107">
        <v>-7.1999999999999998E-3</v>
      </c>
      <c r="T708" s="110">
        <v>41166</v>
      </c>
      <c r="U708" s="28">
        <v>54.305</v>
      </c>
      <c r="V708">
        <v>55.424999999999997</v>
      </c>
      <c r="W708">
        <v>55.424999999999997</v>
      </c>
      <c r="X708">
        <v>54.295000000000002</v>
      </c>
      <c r="Y708" s="19">
        <v>-1.8800000000000001E-2</v>
      </c>
      <c r="AB708" s="110">
        <f t="shared" si="137"/>
        <v>41208</v>
      </c>
      <c r="AC708" s="108">
        <f t="shared" si="135"/>
        <v>5664.3</v>
      </c>
      <c r="AD708" s="28">
        <f t="shared" si="136"/>
        <v>53.555</v>
      </c>
      <c r="AE708" s="28">
        <f t="shared" ref="AE708:AE771" si="141">AC708/AD708</f>
        <v>105.76603491737467</v>
      </c>
      <c r="AF708" s="31">
        <f t="shared" si="131"/>
        <v>-7.1863004574693745E-3</v>
      </c>
      <c r="AJ708" s="110">
        <f t="shared" si="134"/>
        <v>41213</v>
      </c>
      <c r="AK708" s="31">
        <f t="shared" si="132"/>
        <v>2.0000000000000001E-4</v>
      </c>
      <c r="AL708" s="115">
        <f t="shared" si="133"/>
        <v>6.8795993779573461E-3</v>
      </c>
      <c r="AM708" s="100"/>
      <c r="BR708" s="18">
        <f t="shared" si="138"/>
        <v>41200</v>
      </c>
      <c r="BS708" s="6">
        <f t="shared" si="139"/>
        <v>-2.5000000000000001E-3</v>
      </c>
      <c r="BT708" s="6">
        <f t="shared" si="140"/>
        <v>1.03E-2</v>
      </c>
    </row>
    <row r="709" spans="2:72" ht="14.45">
      <c r="B709" s="110">
        <v>41201</v>
      </c>
      <c r="C709" s="106">
        <v>1433.2</v>
      </c>
      <c r="D709" s="106">
        <v>1457.3</v>
      </c>
      <c r="E709" s="106">
        <v>1457.3</v>
      </c>
      <c r="F709" s="106">
        <v>1429.8</v>
      </c>
      <c r="G709" s="28"/>
      <c r="H709" s="107">
        <v>-1.6500000000000001E-2</v>
      </c>
      <c r="K709" s="110">
        <v>41211</v>
      </c>
      <c r="L709" s="106">
        <v>5665.6</v>
      </c>
      <c r="M709" s="106">
        <v>5665.2</v>
      </c>
      <c r="N709" s="106">
        <v>5698.3</v>
      </c>
      <c r="O709" s="106">
        <v>5645.1</v>
      </c>
      <c r="P709" s="28" t="s">
        <v>3307</v>
      </c>
      <c r="Q709" s="107">
        <v>2.0000000000000001E-4</v>
      </c>
      <c r="T709" s="110">
        <v>41169</v>
      </c>
      <c r="U709" s="28">
        <v>53.884999999999998</v>
      </c>
      <c r="V709">
        <v>53.765000000000001</v>
      </c>
      <c r="W709">
        <v>54.164999999999999</v>
      </c>
      <c r="X709">
        <v>53.655000000000001</v>
      </c>
      <c r="Y709" s="19">
        <v>-7.7000000000000002E-3</v>
      </c>
      <c r="AB709" s="110">
        <f t="shared" ref="AB709:AB740" si="142">VLOOKUP(K709,T:Y,1,FALSE)</f>
        <v>41211</v>
      </c>
      <c r="AC709" s="108">
        <f t="shared" si="135"/>
        <v>5665.6</v>
      </c>
      <c r="AD709" s="28">
        <f t="shared" si="136"/>
        <v>54.085000000000001</v>
      </c>
      <c r="AE709" s="28">
        <f t="shared" si="141"/>
        <v>104.75362854765648</v>
      </c>
      <c r="AF709" s="31">
        <f t="shared" ref="AF709:AF772" si="143">AE709/AE708-1</f>
        <v>-9.5721312660448366E-3</v>
      </c>
      <c r="AJ709" s="110">
        <f t="shared" si="134"/>
        <v>41214</v>
      </c>
      <c r="AK709" s="31">
        <f t="shared" si="132"/>
        <v>1.09E-2</v>
      </c>
      <c r="AL709" s="115">
        <f t="shared" si="133"/>
        <v>7.2253053792166178E-3</v>
      </c>
      <c r="AM709" s="100"/>
      <c r="BR709" s="18">
        <f t="shared" si="138"/>
        <v>41201</v>
      </c>
      <c r="BS709" s="6">
        <f t="shared" si="139"/>
        <v>-1.6500000000000001E-2</v>
      </c>
      <c r="BT709" s="6">
        <f t="shared" si="140"/>
        <v>-6.0000000000000001E-3</v>
      </c>
    </row>
    <row r="710" spans="2:72" ht="14.45">
      <c r="B710" s="110">
        <v>41204</v>
      </c>
      <c r="C710" s="106">
        <v>1433.8</v>
      </c>
      <c r="D710" s="106">
        <v>1433.2</v>
      </c>
      <c r="E710" s="106">
        <v>1435.5</v>
      </c>
      <c r="F710" s="106">
        <v>1422.1</v>
      </c>
      <c r="G710" s="28"/>
      <c r="H710" s="107">
        <v>4.0000000000000002E-4</v>
      </c>
      <c r="K710" s="110">
        <v>41212</v>
      </c>
      <c r="L710" s="106">
        <v>5597.9</v>
      </c>
      <c r="M710" s="106">
        <v>5656.35</v>
      </c>
      <c r="N710" s="106">
        <v>5689.9</v>
      </c>
      <c r="O710" s="106">
        <v>5589.9</v>
      </c>
      <c r="P710" s="28" t="s">
        <v>3308</v>
      </c>
      <c r="Q710" s="107">
        <v>-1.1900000000000001E-2</v>
      </c>
      <c r="T710" s="110">
        <v>41170</v>
      </c>
      <c r="U710" s="28">
        <v>53.905000000000001</v>
      </c>
      <c r="V710">
        <v>54.015000000000001</v>
      </c>
      <c r="W710">
        <v>54.38</v>
      </c>
      <c r="X710">
        <v>53.905000000000001</v>
      </c>
      <c r="Y710" s="19">
        <v>4.0000000000000002E-4</v>
      </c>
      <c r="AB710" s="110">
        <f t="shared" si="142"/>
        <v>41212</v>
      </c>
      <c r="AC710" s="108">
        <f t="shared" si="135"/>
        <v>5597.9</v>
      </c>
      <c r="AD710" s="28">
        <f t="shared" si="136"/>
        <v>53.965000000000003</v>
      </c>
      <c r="AE710" s="28">
        <f t="shared" si="141"/>
        <v>103.73204854998609</v>
      </c>
      <c r="AF710" s="31">
        <f t="shared" si="143"/>
        <v>-9.7522158595740871E-3</v>
      </c>
      <c r="AJ710" s="110">
        <f t="shared" si="134"/>
        <v>41215</v>
      </c>
      <c r="AK710" s="31">
        <f t="shared" si="132"/>
        <v>-9.4000000000000004E-3</v>
      </c>
      <c r="AL710" s="115">
        <f t="shared" si="133"/>
        <v>6.4196541733427814E-3</v>
      </c>
      <c r="AM710" s="100"/>
      <c r="BR710" s="18">
        <f t="shared" si="138"/>
        <v>41204</v>
      </c>
      <c r="BS710" s="6">
        <f t="shared" si="139"/>
        <v>4.0000000000000002E-4</v>
      </c>
      <c r="BT710" s="6">
        <f t="shared" si="140"/>
        <v>5.7999999999999996E-3</v>
      </c>
    </row>
    <row r="711" spans="2:72" ht="14.45">
      <c r="B711" s="110">
        <v>41205</v>
      </c>
      <c r="C711" s="106">
        <v>1413.1</v>
      </c>
      <c r="D711" s="106">
        <v>1433.7</v>
      </c>
      <c r="E711" s="106">
        <v>1433.7</v>
      </c>
      <c r="F711" s="106">
        <v>1407.6</v>
      </c>
      <c r="G711" s="28"/>
      <c r="H711" s="107">
        <v>-1.44E-2</v>
      </c>
      <c r="K711" s="110">
        <v>41213</v>
      </c>
      <c r="L711" s="106">
        <v>5619.7</v>
      </c>
      <c r="M711" s="106">
        <v>5596.75</v>
      </c>
      <c r="N711" s="106">
        <v>5624.4</v>
      </c>
      <c r="O711" s="106">
        <v>5583.05</v>
      </c>
      <c r="P711" s="28" t="s">
        <v>3309</v>
      </c>
      <c r="Q711" s="107">
        <v>3.8999999999999998E-3</v>
      </c>
      <c r="T711" s="110">
        <v>41171</v>
      </c>
      <c r="U711" s="28">
        <v>54.024999999999999</v>
      </c>
      <c r="V711">
        <v>54.024999999999999</v>
      </c>
      <c r="W711">
        <v>54.024999999999999</v>
      </c>
      <c r="X711">
        <v>54.024999999999999</v>
      </c>
      <c r="Y711" s="19">
        <v>2.2000000000000001E-3</v>
      </c>
      <c r="AB711" s="110">
        <f t="shared" si="142"/>
        <v>41213</v>
      </c>
      <c r="AC711" s="108">
        <f t="shared" si="135"/>
        <v>5619.7</v>
      </c>
      <c r="AD711" s="28">
        <f t="shared" si="136"/>
        <v>53.805</v>
      </c>
      <c r="AE711" s="28">
        <f t="shared" si="141"/>
        <v>104.44568348666481</v>
      </c>
      <c r="AF711" s="31">
        <f t="shared" si="143"/>
        <v>6.8795993779573461E-3</v>
      </c>
      <c r="AJ711" s="110">
        <f t="shared" si="134"/>
        <v>41218</v>
      </c>
      <c r="AK711" s="31">
        <f t="shared" si="132"/>
        <v>2.2000000000000001E-3</v>
      </c>
      <c r="AL711" s="115">
        <f t="shared" si="133"/>
        <v>-1.3162510212083478E-2</v>
      </c>
      <c r="AM711" s="100"/>
      <c r="BR711" s="18">
        <f t="shared" si="138"/>
        <v>41205</v>
      </c>
      <c r="BS711" s="6">
        <f t="shared" si="139"/>
        <v>-1.44E-2</v>
      </c>
      <c r="BT711" s="6">
        <f t="shared" si="140"/>
        <v>-4.4999999999999997E-3</v>
      </c>
    </row>
    <row r="712" spans="2:72" ht="14.45">
      <c r="B712" s="110">
        <v>41206</v>
      </c>
      <c r="C712" s="106">
        <v>1408.8</v>
      </c>
      <c r="D712" s="106">
        <v>1413.2</v>
      </c>
      <c r="E712" s="106">
        <v>1420</v>
      </c>
      <c r="F712" s="106">
        <v>1407.1</v>
      </c>
      <c r="G712" s="28"/>
      <c r="H712" s="107">
        <v>-3.0000000000000001E-3</v>
      </c>
      <c r="K712" s="110">
        <v>41214</v>
      </c>
      <c r="L712" s="106">
        <v>5645.05</v>
      </c>
      <c r="M712" s="106">
        <v>5609.85</v>
      </c>
      <c r="N712" s="106">
        <v>5649.75</v>
      </c>
      <c r="O712" s="106">
        <v>5601.95</v>
      </c>
      <c r="P712" s="28" t="s">
        <v>3310</v>
      </c>
      <c r="Q712" s="107">
        <v>4.4999999999999997E-3</v>
      </c>
      <c r="T712" s="110">
        <v>41172</v>
      </c>
      <c r="U712" s="28">
        <v>54.265000000000001</v>
      </c>
      <c r="V712">
        <v>54.295000000000002</v>
      </c>
      <c r="W712">
        <v>54.42</v>
      </c>
      <c r="X712">
        <v>54.204999999999998</v>
      </c>
      <c r="Y712" s="19">
        <v>4.4000000000000003E-3</v>
      </c>
      <c r="AB712" s="110">
        <f t="shared" si="142"/>
        <v>41214</v>
      </c>
      <c r="AC712" s="108">
        <f t="shared" si="135"/>
        <v>5645.05</v>
      </c>
      <c r="AD712" s="28">
        <f t="shared" si="136"/>
        <v>53.66</v>
      </c>
      <c r="AE712" s="28">
        <f t="shared" si="141"/>
        <v>105.20033544539696</v>
      </c>
      <c r="AF712" s="31">
        <f t="shared" si="143"/>
        <v>7.2253053792166178E-3</v>
      </c>
      <c r="AJ712" s="110">
        <f t="shared" si="134"/>
        <v>41219</v>
      </c>
      <c r="AK712" s="31">
        <f t="shared" si="132"/>
        <v>7.7999999999999996E-3</v>
      </c>
      <c r="AL712" s="115">
        <f t="shared" si="133"/>
        <v>6.6758761690268731E-3</v>
      </c>
      <c r="AM712" s="100"/>
      <c r="BR712" s="18" t="e">
        <f t="shared" si="138"/>
        <v>#N/A</v>
      </c>
      <c r="BS712" s="6">
        <f t="shared" si="139"/>
        <v>0</v>
      </c>
      <c r="BT712" s="6">
        <f t="shared" si="140"/>
        <v>0</v>
      </c>
    </row>
    <row r="713" spans="2:72" ht="14.45">
      <c r="B713" s="110">
        <v>41207</v>
      </c>
      <c r="C713" s="106">
        <v>1413</v>
      </c>
      <c r="D713" s="106">
        <v>1409.7</v>
      </c>
      <c r="E713" s="106">
        <v>1421.1</v>
      </c>
      <c r="F713" s="106">
        <v>1405.1</v>
      </c>
      <c r="G713" s="28"/>
      <c r="H713" s="107">
        <v>3.0000000000000001E-3</v>
      </c>
      <c r="K713" s="110">
        <v>41215</v>
      </c>
      <c r="L713" s="106">
        <v>5697.7</v>
      </c>
      <c r="M713" s="106">
        <v>5696.35</v>
      </c>
      <c r="N713" s="106">
        <v>5711.3</v>
      </c>
      <c r="O713" s="106">
        <v>5682.55</v>
      </c>
      <c r="P713" s="28" t="s">
        <v>3311</v>
      </c>
      <c r="Q713" s="107">
        <v>9.2999999999999992E-3</v>
      </c>
      <c r="T713" s="110">
        <v>41173</v>
      </c>
      <c r="U713" s="28">
        <v>53.365000000000002</v>
      </c>
      <c r="V713">
        <v>54.295000000000002</v>
      </c>
      <c r="W713">
        <v>54.295000000000002</v>
      </c>
      <c r="X713">
        <v>53.33</v>
      </c>
      <c r="Y713" s="19">
        <v>-1.66E-2</v>
      </c>
      <c r="AB713" s="110">
        <f t="shared" si="142"/>
        <v>41215</v>
      </c>
      <c r="AC713" s="108">
        <f t="shared" si="135"/>
        <v>5697.7</v>
      </c>
      <c r="AD713" s="28">
        <f t="shared" si="136"/>
        <v>53.814999999999998</v>
      </c>
      <c r="AE713" s="28">
        <f t="shared" si="141"/>
        <v>105.87568521787605</v>
      </c>
      <c r="AF713" s="31">
        <f t="shared" si="143"/>
        <v>6.4196541733427814E-3</v>
      </c>
      <c r="AJ713" s="110">
        <f t="shared" si="134"/>
        <v>41220</v>
      </c>
      <c r="AK713" s="31">
        <f t="shared" si="132"/>
        <v>-2.3699999999999999E-2</v>
      </c>
      <c r="AL713" s="115">
        <f t="shared" si="133"/>
        <v>1.0320439353108002E-2</v>
      </c>
      <c r="AM713" s="100"/>
      <c r="BR713" s="18">
        <f t="shared" si="138"/>
        <v>41207</v>
      </c>
      <c r="BS713" s="6">
        <f t="shared" si="139"/>
        <v>3.0000000000000001E-3</v>
      </c>
      <c r="BT713" s="6">
        <f t="shared" si="140"/>
        <v>2.3999999999999998E-3</v>
      </c>
    </row>
    <row r="714" spans="2:72" ht="14.45">
      <c r="B714" s="110">
        <v>41208</v>
      </c>
      <c r="C714" s="106">
        <v>1411.9</v>
      </c>
      <c r="D714" s="106">
        <v>1413</v>
      </c>
      <c r="E714" s="106">
        <v>1417.1</v>
      </c>
      <c r="F714" s="106">
        <v>1403.3</v>
      </c>
      <c r="G714" s="28"/>
      <c r="H714" s="107">
        <v>-8.0000000000000004E-4</v>
      </c>
      <c r="K714" s="110">
        <v>41218</v>
      </c>
      <c r="L714" s="106">
        <v>5704.2</v>
      </c>
      <c r="M714" s="106">
        <v>5693.05</v>
      </c>
      <c r="N714" s="106">
        <v>5709.2</v>
      </c>
      <c r="O714" s="106">
        <v>5679.5</v>
      </c>
      <c r="P714" s="28" t="s">
        <v>3312</v>
      </c>
      <c r="Q714" s="107">
        <v>1.1000000000000001E-3</v>
      </c>
      <c r="T714" s="110">
        <v>41176</v>
      </c>
      <c r="U714" s="28">
        <v>53.44</v>
      </c>
      <c r="V714">
        <v>53.405000000000001</v>
      </c>
      <c r="W714">
        <v>53.55</v>
      </c>
      <c r="X714">
        <v>53.06</v>
      </c>
      <c r="Y714" s="19">
        <v>1.4E-3</v>
      </c>
      <c r="AB714" s="110">
        <f t="shared" si="142"/>
        <v>41218</v>
      </c>
      <c r="AC714" s="108">
        <f t="shared" si="135"/>
        <v>5704.2</v>
      </c>
      <c r="AD714" s="28">
        <f t="shared" si="136"/>
        <v>54.594999999999999</v>
      </c>
      <c r="AE714" s="28">
        <f t="shared" si="141"/>
        <v>104.48209542998443</v>
      </c>
      <c r="AF714" s="31">
        <f t="shared" si="143"/>
        <v>-1.3162510212083478E-2</v>
      </c>
      <c r="AJ714" s="110">
        <f t="shared" si="134"/>
        <v>41221</v>
      </c>
      <c r="AK714" s="31">
        <f t="shared" si="132"/>
        <v>-1.2200000000000001E-2</v>
      </c>
      <c r="AL714" s="115">
        <f t="shared" si="133"/>
        <v>-6.6386942769123269E-3</v>
      </c>
      <c r="AM714" s="100"/>
      <c r="BR714" s="18">
        <f t="shared" si="138"/>
        <v>41208</v>
      </c>
      <c r="BS714" s="6">
        <f t="shared" si="139"/>
        <v>-8.0000000000000004E-4</v>
      </c>
      <c r="BT714" s="6">
        <f t="shared" si="140"/>
        <v>-7.1999999999999998E-3</v>
      </c>
    </row>
    <row r="715" spans="2:72" ht="14.45">
      <c r="B715" s="110">
        <v>41213</v>
      </c>
      <c r="C715" s="106">
        <v>1412.2</v>
      </c>
      <c r="D715" s="106">
        <v>1411</v>
      </c>
      <c r="E715" s="106">
        <v>1418.8</v>
      </c>
      <c r="F715" s="106">
        <v>1406</v>
      </c>
      <c r="G715" s="28"/>
      <c r="H715" s="107">
        <v>2.0000000000000001E-4</v>
      </c>
      <c r="K715" s="110">
        <v>41219</v>
      </c>
      <c r="L715" s="106">
        <v>5724.4</v>
      </c>
      <c r="M715" s="106">
        <v>5694.1</v>
      </c>
      <c r="N715" s="106">
        <v>5730.8</v>
      </c>
      <c r="O715" s="106">
        <v>5693.65</v>
      </c>
      <c r="P715" s="28" t="s">
        <v>3313</v>
      </c>
      <c r="Q715" s="107">
        <v>3.5000000000000001E-3</v>
      </c>
      <c r="T715" s="110">
        <v>41177</v>
      </c>
      <c r="U715" s="28">
        <v>53.365000000000002</v>
      </c>
      <c r="V715">
        <v>53.465000000000003</v>
      </c>
      <c r="W715">
        <v>53.625</v>
      </c>
      <c r="X715">
        <v>53.25</v>
      </c>
      <c r="Y715" s="19">
        <v>-1.4E-3</v>
      </c>
      <c r="AB715" s="110">
        <f t="shared" si="142"/>
        <v>41219</v>
      </c>
      <c r="AC715" s="108">
        <f t="shared" si="135"/>
        <v>5724.4</v>
      </c>
      <c r="AD715" s="28">
        <f t="shared" si="136"/>
        <v>54.424999999999997</v>
      </c>
      <c r="AE715" s="28">
        <f t="shared" si="141"/>
        <v>105.17960496095544</v>
      </c>
      <c r="AF715" s="31">
        <f t="shared" si="143"/>
        <v>6.6758761690268731E-3</v>
      </c>
      <c r="AJ715" s="110">
        <f t="shared" si="134"/>
        <v>41222</v>
      </c>
      <c r="AK715" s="31">
        <f t="shared" si="132"/>
        <v>1.6999999999999999E-3</v>
      </c>
      <c r="AL715" s="115">
        <f t="shared" si="133"/>
        <v>-1.3322633233862957E-2</v>
      </c>
      <c r="AM715" s="100"/>
      <c r="BR715" s="18">
        <f t="shared" si="138"/>
        <v>41213</v>
      </c>
      <c r="BS715" s="6">
        <f t="shared" si="139"/>
        <v>2.0000000000000001E-4</v>
      </c>
      <c r="BT715" s="6">
        <f t="shared" si="140"/>
        <v>3.8999999999999998E-3</v>
      </c>
    </row>
    <row r="716" spans="2:72" ht="14.45">
      <c r="B716" s="110">
        <v>41214</v>
      </c>
      <c r="C716" s="106">
        <v>1427.6</v>
      </c>
      <c r="D716" s="106">
        <v>1412.2</v>
      </c>
      <c r="E716" s="106">
        <v>1428.3</v>
      </c>
      <c r="F716" s="106">
        <v>1412.2</v>
      </c>
      <c r="G716" s="28"/>
      <c r="H716" s="107">
        <v>1.09E-2</v>
      </c>
      <c r="K716" s="110">
        <v>41220</v>
      </c>
      <c r="L716" s="106">
        <v>5760.1</v>
      </c>
      <c r="M716" s="106">
        <v>5718.6</v>
      </c>
      <c r="N716" s="106">
        <v>5777.3</v>
      </c>
      <c r="O716" s="106">
        <v>5711.4</v>
      </c>
      <c r="P716" s="28" t="s">
        <v>3314</v>
      </c>
      <c r="Q716" s="107">
        <v>6.1999999999999998E-3</v>
      </c>
      <c r="T716" s="110">
        <v>41178</v>
      </c>
      <c r="U716" s="28">
        <v>53.585000000000001</v>
      </c>
      <c r="V716">
        <v>53.365000000000002</v>
      </c>
      <c r="W716">
        <v>53.634999999999998</v>
      </c>
      <c r="X716">
        <v>53.365000000000002</v>
      </c>
      <c r="Y716" s="19">
        <v>4.1000000000000003E-3</v>
      </c>
      <c r="AB716" s="110">
        <f t="shared" si="142"/>
        <v>41220</v>
      </c>
      <c r="AC716" s="108">
        <f t="shared" si="135"/>
        <v>5760.1</v>
      </c>
      <c r="AD716" s="28">
        <f t="shared" si="136"/>
        <v>54.204999999999998</v>
      </c>
      <c r="AE716" s="28">
        <f t="shared" si="141"/>
        <v>106.26510469513883</v>
      </c>
      <c r="AF716" s="31">
        <f t="shared" si="143"/>
        <v>1.0320439353108002E-2</v>
      </c>
      <c r="AJ716" s="110">
        <f t="shared" si="134"/>
        <v>41225</v>
      </c>
      <c r="AK716" s="31">
        <f t="shared" si="132"/>
        <v>1E-4</v>
      </c>
      <c r="AL716" s="115">
        <f t="shared" si="133"/>
        <v>-5.7298558650170639E-3</v>
      </c>
      <c r="AM716" s="100"/>
      <c r="BR716" s="18">
        <f t="shared" si="138"/>
        <v>41214</v>
      </c>
      <c r="BS716" s="6">
        <f t="shared" si="139"/>
        <v>1.09E-2</v>
      </c>
      <c r="BT716" s="6">
        <f t="shared" si="140"/>
        <v>4.4999999999999997E-3</v>
      </c>
    </row>
    <row r="717" spans="2:72" ht="14.45">
      <c r="B717" s="110">
        <v>41215</v>
      </c>
      <c r="C717" s="106">
        <v>1414.2</v>
      </c>
      <c r="D717" s="106">
        <v>1427.6</v>
      </c>
      <c r="E717" s="106">
        <v>1434.3</v>
      </c>
      <c r="F717" s="106">
        <v>1412.9</v>
      </c>
      <c r="G717" s="28"/>
      <c r="H717" s="107">
        <v>-9.4000000000000004E-3</v>
      </c>
      <c r="K717" s="110">
        <v>41221</v>
      </c>
      <c r="L717" s="106">
        <v>5738.75</v>
      </c>
      <c r="M717" s="106">
        <v>5709</v>
      </c>
      <c r="N717" s="106">
        <v>5744.5</v>
      </c>
      <c r="O717" s="106">
        <v>5693.95</v>
      </c>
      <c r="P717" s="28" t="s">
        <v>3315</v>
      </c>
      <c r="Q717" s="107">
        <v>-3.7000000000000002E-3</v>
      </c>
      <c r="T717" s="110">
        <v>41179</v>
      </c>
      <c r="U717" s="28">
        <v>52.93</v>
      </c>
      <c r="V717">
        <v>53.6</v>
      </c>
      <c r="W717">
        <v>53.6</v>
      </c>
      <c r="X717">
        <v>52.9</v>
      </c>
      <c r="Y717" s="19">
        <v>-1.2200000000000001E-2</v>
      </c>
      <c r="AB717" s="110">
        <f t="shared" si="142"/>
        <v>41221</v>
      </c>
      <c r="AC717" s="108">
        <f t="shared" si="135"/>
        <v>5738.75</v>
      </c>
      <c r="AD717" s="28">
        <f t="shared" si="136"/>
        <v>54.365000000000002</v>
      </c>
      <c r="AE717" s="28">
        <f t="shared" si="141"/>
        <v>105.55964315276373</v>
      </c>
      <c r="AF717" s="31">
        <f t="shared" si="143"/>
        <v>-6.6386942769123269E-3</v>
      </c>
      <c r="AJ717" s="110">
        <f t="shared" si="134"/>
        <v>41226</v>
      </c>
      <c r="AK717" s="31">
        <f t="shared" si="132"/>
        <v>-4.0000000000000001E-3</v>
      </c>
      <c r="AL717" s="115">
        <f t="shared" si="133"/>
        <v>-5.3030520632200151E-3</v>
      </c>
      <c r="AM717" s="100"/>
      <c r="BR717" s="18">
        <f t="shared" si="138"/>
        <v>41215</v>
      </c>
      <c r="BS717" s="6">
        <f t="shared" si="139"/>
        <v>-9.4000000000000004E-3</v>
      </c>
      <c r="BT717" s="6">
        <f t="shared" si="140"/>
        <v>9.2999999999999992E-3</v>
      </c>
    </row>
    <row r="718" spans="2:72" ht="14.45" hidden="1">
      <c r="B718" s="110">
        <v>41218</v>
      </c>
      <c r="C718" s="106">
        <v>1417.3</v>
      </c>
      <c r="D718" s="106">
        <v>1414</v>
      </c>
      <c r="E718" s="106">
        <v>1419.9</v>
      </c>
      <c r="F718" s="106">
        <v>1408.1</v>
      </c>
      <c r="G718" s="28"/>
      <c r="H718" s="107">
        <v>2.2000000000000001E-3</v>
      </c>
      <c r="K718" s="110">
        <v>41222</v>
      </c>
      <c r="L718" s="106">
        <v>5686.25</v>
      </c>
      <c r="M718" s="106">
        <v>5731.1</v>
      </c>
      <c r="N718" s="106">
        <v>5751.7</v>
      </c>
      <c r="O718" s="106">
        <v>5677.75</v>
      </c>
      <c r="P718" s="28" t="s">
        <v>3316</v>
      </c>
      <c r="Q718" s="107">
        <v>-9.1000000000000004E-3</v>
      </c>
      <c r="T718" s="110">
        <v>41180</v>
      </c>
      <c r="U718" s="28">
        <v>52.854999999999997</v>
      </c>
      <c r="V718">
        <v>53.015000000000001</v>
      </c>
      <c r="W718">
        <v>53.015000000000001</v>
      </c>
      <c r="X718">
        <v>52.505000000000003</v>
      </c>
      <c r="Y718" s="19">
        <v>-1.4E-3</v>
      </c>
      <c r="AB718" s="110">
        <f t="shared" si="142"/>
        <v>41222</v>
      </c>
      <c r="AC718" s="108">
        <f t="shared" si="135"/>
        <v>5686.25</v>
      </c>
      <c r="AD718" s="28">
        <f t="shared" si="136"/>
        <v>54.594999999999999</v>
      </c>
      <c r="AE718" s="28">
        <f t="shared" si="141"/>
        <v>104.15331074274201</v>
      </c>
      <c r="AF718" s="31">
        <f t="shared" si="143"/>
        <v>-1.3322633233862957E-2</v>
      </c>
      <c r="AJ718" s="110" t="e">
        <f t="shared" si="134"/>
        <v>#N/A</v>
      </c>
      <c r="AK718" s="31">
        <f t="shared" si="132"/>
        <v>0</v>
      </c>
      <c r="AL718" s="115">
        <f t="shared" si="133"/>
        <v>0</v>
      </c>
      <c r="AM718" s="100"/>
      <c r="BR718" s="18">
        <f t="shared" si="138"/>
        <v>41218</v>
      </c>
      <c r="BS718" s="6">
        <f t="shared" si="139"/>
        <v>2.2000000000000001E-3</v>
      </c>
      <c r="BT718" s="6">
        <f t="shared" si="140"/>
        <v>1.1000000000000001E-3</v>
      </c>
    </row>
    <row r="719" spans="2:72" ht="14.45">
      <c r="B719" s="110">
        <v>41219</v>
      </c>
      <c r="C719" s="106">
        <v>1428.4</v>
      </c>
      <c r="D719" s="106">
        <v>1417.3</v>
      </c>
      <c r="E719" s="106">
        <v>1433.4</v>
      </c>
      <c r="F719" s="106">
        <v>1417.3</v>
      </c>
      <c r="G719" s="28"/>
      <c r="H719" s="107">
        <v>7.7999999999999996E-3</v>
      </c>
      <c r="K719" s="110">
        <v>41225</v>
      </c>
      <c r="L719" s="106">
        <v>5683.7</v>
      </c>
      <c r="M719" s="106">
        <v>5688.45</v>
      </c>
      <c r="N719" s="106">
        <v>5718.9</v>
      </c>
      <c r="O719" s="106">
        <v>5665.75</v>
      </c>
      <c r="P719" s="28" t="s">
        <v>3317</v>
      </c>
      <c r="Q719" s="107">
        <v>-4.0000000000000002E-4</v>
      </c>
      <c r="T719" s="110">
        <v>41183</v>
      </c>
      <c r="U719" s="28">
        <v>52.38</v>
      </c>
      <c r="V719">
        <v>52.83</v>
      </c>
      <c r="W719">
        <v>53.01</v>
      </c>
      <c r="X719">
        <v>52.31</v>
      </c>
      <c r="Y719" s="19">
        <v>-8.9999999999999993E-3</v>
      </c>
      <c r="AB719" s="110">
        <f t="shared" si="142"/>
        <v>41225</v>
      </c>
      <c r="AC719" s="108">
        <f t="shared" si="135"/>
        <v>5683.7</v>
      </c>
      <c r="AD719" s="28">
        <f t="shared" si="136"/>
        <v>54.884999999999998</v>
      </c>
      <c r="AE719" s="28">
        <f t="shared" si="141"/>
        <v>103.55652728432176</v>
      </c>
      <c r="AF719" s="31">
        <f t="shared" si="143"/>
        <v>-5.7298558650170639E-3</v>
      </c>
      <c r="AJ719" s="110">
        <f t="shared" si="134"/>
        <v>41228</v>
      </c>
      <c r="AK719" s="31">
        <f t="shared" si="132"/>
        <v>-1.6000000000000001E-3</v>
      </c>
      <c r="AL719" s="115">
        <f t="shared" si="133"/>
        <v>2.0118594558882208E-4</v>
      </c>
      <c r="AM719" s="100"/>
      <c r="BR719" s="18">
        <f t="shared" si="138"/>
        <v>41219</v>
      </c>
      <c r="BS719" s="6">
        <f t="shared" si="139"/>
        <v>7.7999999999999996E-3</v>
      </c>
      <c r="BT719" s="6">
        <f t="shared" si="140"/>
        <v>3.5000000000000001E-3</v>
      </c>
    </row>
    <row r="720" spans="2:72" ht="14.45">
      <c r="B720" s="110">
        <v>41220</v>
      </c>
      <c r="C720" s="106">
        <v>1394.5</v>
      </c>
      <c r="D720" s="106">
        <v>1428.3</v>
      </c>
      <c r="E720" s="106">
        <v>1428.3</v>
      </c>
      <c r="F720" s="106">
        <v>1388.1</v>
      </c>
      <c r="G720" s="28"/>
      <c r="H720" s="107">
        <v>-2.3699999999999999E-2</v>
      </c>
      <c r="K720" s="110">
        <v>41226</v>
      </c>
      <c r="L720" s="106">
        <v>5666.95</v>
      </c>
      <c r="M720" s="106">
        <v>5689.7</v>
      </c>
      <c r="N720" s="106">
        <v>5698.25</v>
      </c>
      <c r="O720" s="106">
        <v>5660.35</v>
      </c>
      <c r="P720" s="28" t="s">
        <v>3318</v>
      </c>
      <c r="Q720" s="107">
        <v>-2.8999999999999998E-3</v>
      </c>
      <c r="T720" s="110">
        <v>41184</v>
      </c>
      <c r="U720" s="28">
        <v>52.43</v>
      </c>
      <c r="V720">
        <v>52.4</v>
      </c>
      <c r="W720">
        <v>52.445</v>
      </c>
      <c r="X720">
        <v>52.32</v>
      </c>
      <c r="Y720" s="19">
        <v>1E-3</v>
      </c>
      <c r="AB720" s="110">
        <f t="shared" si="142"/>
        <v>41226</v>
      </c>
      <c r="AC720" s="108">
        <f t="shared" si="135"/>
        <v>5666.95</v>
      </c>
      <c r="AD720" s="28">
        <f t="shared" si="136"/>
        <v>55.015000000000001</v>
      </c>
      <c r="AE720" s="28">
        <f t="shared" si="141"/>
        <v>103.00736162864673</v>
      </c>
      <c r="AF720" s="31">
        <f t="shared" si="143"/>
        <v>-5.3030520632200151E-3</v>
      </c>
      <c r="AJ720" s="110">
        <f t="shared" si="134"/>
        <v>41229</v>
      </c>
      <c r="AK720" s="31">
        <f t="shared" si="132"/>
        <v>4.8999999999999998E-3</v>
      </c>
      <c r="AL720" s="115">
        <f t="shared" si="133"/>
        <v>-1.9265148163137069E-2</v>
      </c>
      <c r="AM720" s="100"/>
      <c r="BR720" s="18">
        <f t="shared" si="138"/>
        <v>41220</v>
      </c>
      <c r="BS720" s="6">
        <f t="shared" si="139"/>
        <v>-2.3699999999999999E-2</v>
      </c>
      <c r="BT720" s="6">
        <f t="shared" si="140"/>
        <v>6.1999999999999998E-3</v>
      </c>
    </row>
    <row r="721" spans="2:72" ht="14.45">
      <c r="B721" s="110">
        <v>41221</v>
      </c>
      <c r="C721" s="106">
        <v>1377.5</v>
      </c>
      <c r="D721" s="106">
        <v>1394.5</v>
      </c>
      <c r="E721" s="106">
        <v>1401.2</v>
      </c>
      <c r="F721" s="106">
        <v>1377.5</v>
      </c>
      <c r="G721" s="28"/>
      <c r="H721" s="107">
        <v>-1.2200000000000001E-2</v>
      </c>
      <c r="K721" s="110">
        <v>41228</v>
      </c>
      <c r="L721" s="106">
        <v>5631</v>
      </c>
      <c r="M721" s="106">
        <v>5650.35</v>
      </c>
      <c r="N721" s="106">
        <v>5651.65</v>
      </c>
      <c r="O721" s="106">
        <v>5603.55</v>
      </c>
      <c r="P721" s="28" t="s">
        <v>3319</v>
      </c>
      <c r="Q721" s="107">
        <v>-6.3E-3</v>
      </c>
      <c r="T721" s="110">
        <v>41185</v>
      </c>
      <c r="U721" s="28">
        <v>52.24</v>
      </c>
      <c r="V721">
        <v>52.44</v>
      </c>
      <c r="W721">
        <v>52.58</v>
      </c>
      <c r="X721">
        <v>52.125</v>
      </c>
      <c r="Y721" s="19">
        <v>-3.5999999999999999E-3</v>
      </c>
      <c r="AB721" s="110">
        <f t="shared" si="142"/>
        <v>41228</v>
      </c>
      <c r="AC721" s="108">
        <f t="shared" si="135"/>
        <v>5631</v>
      </c>
      <c r="AD721" s="28">
        <f t="shared" si="136"/>
        <v>54.655000000000001</v>
      </c>
      <c r="AE721" s="28">
        <f t="shared" si="141"/>
        <v>103.02808526209861</v>
      </c>
      <c r="AF721" s="31">
        <f t="shared" si="143"/>
        <v>2.0118594558882208E-4</v>
      </c>
      <c r="AJ721" s="110">
        <f t="shared" si="134"/>
        <v>41232</v>
      </c>
      <c r="AK721" s="31">
        <f t="shared" si="132"/>
        <v>1.9900000000000001E-2</v>
      </c>
      <c r="AL721" s="115">
        <f t="shared" si="133"/>
        <v>2.9790559832045815E-3</v>
      </c>
      <c r="AM721" s="100"/>
      <c r="BR721" s="18">
        <f t="shared" si="138"/>
        <v>41221</v>
      </c>
      <c r="BS721" s="6">
        <f t="shared" si="139"/>
        <v>-1.2200000000000001E-2</v>
      </c>
      <c r="BT721" s="6">
        <f t="shared" si="140"/>
        <v>-3.7000000000000002E-3</v>
      </c>
    </row>
    <row r="722" spans="2:72" ht="14.45">
      <c r="B722" s="110">
        <v>41222</v>
      </c>
      <c r="C722" s="106">
        <v>1379.8</v>
      </c>
      <c r="D722" s="106">
        <v>1377.5</v>
      </c>
      <c r="E722" s="106">
        <v>1391.4</v>
      </c>
      <c r="F722" s="106">
        <v>1373</v>
      </c>
      <c r="G722" s="28"/>
      <c r="H722" s="107">
        <v>1.6999999999999999E-3</v>
      </c>
      <c r="K722" s="110">
        <v>41229</v>
      </c>
      <c r="L722" s="106">
        <v>5574.05</v>
      </c>
      <c r="M722" s="106">
        <v>5624.8</v>
      </c>
      <c r="N722" s="106">
        <v>5650.15</v>
      </c>
      <c r="O722" s="106">
        <v>5559.8</v>
      </c>
      <c r="P722" s="28" t="s">
        <v>3320</v>
      </c>
      <c r="Q722" s="107">
        <v>-1.01E-2</v>
      </c>
      <c r="T722" s="110">
        <v>41186</v>
      </c>
      <c r="U722" s="28">
        <v>51.744999999999997</v>
      </c>
      <c r="V722">
        <v>52.15</v>
      </c>
      <c r="W722">
        <v>52.225000000000001</v>
      </c>
      <c r="X722">
        <v>51.664999999999999</v>
      </c>
      <c r="Y722" s="19">
        <v>-9.4999999999999998E-3</v>
      </c>
      <c r="AB722" s="110">
        <f t="shared" si="142"/>
        <v>41229</v>
      </c>
      <c r="AC722" s="108">
        <f t="shared" si="135"/>
        <v>5574.05</v>
      </c>
      <c r="AD722" s="28">
        <f t="shared" si="136"/>
        <v>55.164999999999999</v>
      </c>
      <c r="AE722" s="28">
        <f t="shared" si="141"/>
        <v>101.04323393455996</v>
      </c>
      <c r="AF722" s="31">
        <f t="shared" si="143"/>
        <v>-1.9265148163137069E-2</v>
      </c>
      <c r="AJ722" s="110">
        <f t="shared" si="134"/>
        <v>41233</v>
      </c>
      <c r="AK722" s="31">
        <f t="shared" ref="AK722:AK785" si="144">IFERROR(VLOOKUP(AJ722,B:H,7,FALSE),0)</f>
        <v>5.9999999999999995E-4</v>
      </c>
      <c r="AL722" s="115">
        <f t="shared" ref="AL722:AL785" si="145">IFERROR(VLOOKUP(AJ722,AB:AF,5,FALSE),0)</f>
        <v>-2.3322728655451597E-3</v>
      </c>
      <c r="AM722" s="100"/>
      <c r="BR722" s="18">
        <f t="shared" si="138"/>
        <v>41222</v>
      </c>
      <c r="BS722" s="6">
        <f t="shared" si="139"/>
        <v>1.6999999999999999E-3</v>
      </c>
      <c r="BT722" s="6">
        <f t="shared" si="140"/>
        <v>-9.1000000000000004E-3</v>
      </c>
    </row>
    <row r="723" spans="2:72" ht="14.45">
      <c r="B723" s="110">
        <v>41225</v>
      </c>
      <c r="C723" s="106">
        <v>1380</v>
      </c>
      <c r="D723" s="106">
        <v>1379.9</v>
      </c>
      <c r="E723" s="106">
        <v>1384.9</v>
      </c>
      <c r="F723" s="106">
        <v>1377.2</v>
      </c>
      <c r="G723" s="28"/>
      <c r="H723" s="107">
        <v>1E-4</v>
      </c>
      <c r="K723" s="110">
        <v>41232</v>
      </c>
      <c r="L723" s="106">
        <v>5571.4</v>
      </c>
      <c r="M723" s="106">
        <v>5577.3</v>
      </c>
      <c r="N723" s="106">
        <v>5592.75</v>
      </c>
      <c r="O723" s="106">
        <v>5549.25</v>
      </c>
      <c r="P723" s="28" t="s">
        <v>3321</v>
      </c>
      <c r="Q723" s="107">
        <v>-5.0000000000000001E-4</v>
      </c>
      <c r="T723" s="110">
        <v>41187</v>
      </c>
      <c r="U723" s="28">
        <v>51.914999999999999</v>
      </c>
      <c r="V723">
        <v>51.744999999999997</v>
      </c>
      <c r="W723">
        <v>52.045000000000002</v>
      </c>
      <c r="X723">
        <v>51.365000000000002</v>
      </c>
      <c r="Y723" s="19">
        <v>3.3E-3</v>
      </c>
      <c r="AB723" s="110">
        <f t="shared" si="142"/>
        <v>41232</v>
      </c>
      <c r="AC723" s="108">
        <f t="shared" si="135"/>
        <v>5571.4</v>
      </c>
      <c r="AD723" s="28">
        <f t="shared" si="136"/>
        <v>54.975000000000001</v>
      </c>
      <c r="AE723" s="28">
        <f t="shared" si="141"/>
        <v>101.34424738517507</v>
      </c>
      <c r="AF723" s="31">
        <f t="shared" si="143"/>
        <v>2.9790559832045815E-3</v>
      </c>
      <c r="AJ723" s="110">
        <f t="shared" si="134"/>
        <v>41234</v>
      </c>
      <c r="AK723" s="31">
        <f t="shared" si="144"/>
        <v>2.3E-3</v>
      </c>
      <c r="AL723" s="115">
        <f t="shared" si="145"/>
        <v>7.5798040708512371E-3</v>
      </c>
      <c r="AM723" s="100"/>
      <c r="BR723" s="18">
        <f t="shared" si="138"/>
        <v>41225</v>
      </c>
      <c r="BS723" s="6">
        <f t="shared" si="139"/>
        <v>1E-4</v>
      </c>
      <c r="BT723" s="6">
        <f t="shared" si="140"/>
        <v>-4.0000000000000002E-4</v>
      </c>
    </row>
    <row r="724" spans="2:72" ht="14.45">
      <c r="B724" s="110">
        <v>41226</v>
      </c>
      <c r="C724" s="106">
        <v>1374.5</v>
      </c>
      <c r="D724" s="106">
        <v>1380</v>
      </c>
      <c r="E724" s="106">
        <v>1388.8</v>
      </c>
      <c r="F724" s="106">
        <v>1371.4</v>
      </c>
      <c r="G724" s="28"/>
      <c r="H724" s="107">
        <v>-4.0000000000000001E-3</v>
      </c>
      <c r="K724" s="110">
        <v>41233</v>
      </c>
      <c r="L724" s="106">
        <v>5571.55</v>
      </c>
      <c r="M724" s="106">
        <v>5604.8</v>
      </c>
      <c r="N724" s="106">
        <v>5613.7</v>
      </c>
      <c r="O724" s="106">
        <v>5548.35</v>
      </c>
      <c r="P724" s="28" t="s">
        <v>3322</v>
      </c>
      <c r="Q724" s="107">
        <v>0</v>
      </c>
      <c r="T724" s="110">
        <v>41190</v>
      </c>
      <c r="U724" s="28">
        <v>52.545000000000002</v>
      </c>
      <c r="V724">
        <v>51.884999999999998</v>
      </c>
      <c r="W724">
        <v>52.655000000000001</v>
      </c>
      <c r="X724">
        <v>51.744999999999997</v>
      </c>
      <c r="Y724" s="19">
        <v>1.21E-2</v>
      </c>
      <c r="AB724" s="110">
        <f t="shared" si="142"/>
        <v>41233</v>
      </c>
      <c r="AC724" s="108">
        <f t="shared" si="135"/>
        <v>5571.55</v>
      </c>
      <c r="AD724" s="28">
        <f t="shared" si="136"/>
        <v>55.104999999999997</v>
      </c>
      <c r="AE724" s="28">
        <f t="shared" si="141"/>
        <v>101.10788494691953</v>
      </c>
      <c r="AF724" s="31">
        <f t="shared" si="143"/>
        <v>-2.3322728655451597E-3</v>
      </c>
      <c r="AJ724" s="110">
        <f t="shared" si="134"/>
        <v>41236</v>
      </c>
      <c r="AK724" s="31">
        <f t="shared" si="144"/>
        <v>1.3100000000000001E-2</v>
      </c>
      <c r="AL724" s="115">
        <f t="shared" si="145"/>
        <v>-6.0642830101816925E-3</v>
      </c>
      <c r="AM724" s="100"/>
      <c r="BR724" s="18">
        <f t="shared" si="138"/>
        <v>41226</v>
      </c>
      <c r="BS724" s="6">
        <f t="shared" si="139"/>
        <v>-4.0000000000000001E-3</v>
      </c>
      <c r="BT724" s="6">
        <f t="shared" si="140"/>
        <v>-2.8999999999999998E-3</v>
      </c>
    </row>
    <row r="725" spans="2:72" ht="14.45">
      <c r="B725" s="110">
        <v>41227</v>
      </c>
      <c r="C725" s="106">
        <v>1355.5</v>
      </c>
      <c r="D725" s="106">
        <v>1374.6</v>
      </c>
      <c r="E725" s="106">
        <v>1380.1</v>
      </c>
      <c r="F725" s="106">
        <v>1352.5</v>
      </c>
      <c r="G725" s="28"/>
      <c r="H725" s="107">
        <v>-1.38E-2</v>
      </c>
      <c r="K725" s="110">
        <v>41234</v>
      </c>
      <c r="L725" s="106">
        <v>5614.8</v>
      </c>
      <c r="M725" s="106">
        <v>5582.5</v>
      </c>
      <c r="N725" s="106">
        <v>5620.2</v>
      </c>
      <c r="O725" s="106">
        <v>5561.4</v>
      </c>
      <c r="P725" s="28" t="s">
        <v>3323</v>
      </c>
      <c r="Q725" s="107">
        <v>7.7999999999999996E-3</v>
      </c>
      <c r="T725" s="110">
        <v>41191</v>
      </c>
      <c r="U725" s="28">
        <v>52.695</v>
      </c>
      <c r="V725">
        <v>52.655000000000001</v>
      </c>
      <c r="W725">
        <v>52.85</v>
      </c>
      <c r="X725">
        <v>52.234999999999999</v>
      </c>
      <c r="Y725" s="19">
        <v>2.8999999999999998E-3</v>
      </c>
      <c r="AB725" s="110">
        <f t="shared" si="142"/>
        <v>41234</v>
      </c>
      <c r="AC725" s="108">
        <f t="shared" si="135"/>
        <v>5614.8</v>
      </c>
      <c r="AD725" s="28">
        <f t="shared" si="136"/>
        <v>55.115000000000002</v>
      </c>
      <c r="AE725" s="28">
        <f t="shared" si="141"/>
        <v>101.87426290483535</v>
      </c>
      <c r="AF725" s="31">
        <f t="shared" si="143"/>
        <v>7.5798040708512371E-3</v>
      </c>
      <c r="AJ725" s="110">
        <f t="shared" si="134"/>
        <v>41239</v>
      </c>
      <c r="AK725" s="31">
        <f t="shared" si="144"/>
        <v>-2.0999999999999999E-3</v>
      </c>
      <c r="AL725" s="115">
        <f t="shared" si="145"/>
        <v>-1.8214103545718396E-3</v>
      </c>
      <c r="AM725" s="100"/>
      <c r="BR725" s="18" t="e">
        <f t="shared" si="138"/>
        <v>#N/A</v>
      </c>
      <c r="BS725" s="6">
        <f t="shared" si="139"/>
        <v>0</v>
      </c>
      <c r="BT725" s="6">
        <f t="shared" si="140"/>
        <v>0</v>
      </c>
    </row>
    <row r="726" spans="2:72" ht="14.45">
      <c r="B726" s="110">
        <v>41228</v>
      </c>
      <c r="C726" s="106">
        <v>1353.3</v>
      </c>
      <c r="D726" s="106">
        <v>1355.4</v>
      </c>
      <c r="E726" s="106">
        <v>1360.6</v>
      </c>
      <c r="F726" s="106">
        <v>1348</v>
      </c>
      <c r="G726" s="28"/>
      <c r="H726" s="107">
        <v>-1.6000000000000001E-3</v>
      </c>
      <c r="K726" s="110">
        <v>41235</v>
      </c>
      <c r="L726" s="106">
        <v>5627.75</v>
      </c>
      <c r="M726" s="106">
        <v>5628.6</v>
      </c>
      <c r="N726" s="106">
        <v>5643.35</v>
      </c>
      <c r="O726" s="106">
        <v>5608</v>
      </c>
      <c r="P726" s="28" t="s">
        <v>3324</v>
      </c>
      <c r="Q726" s="107">
        <v>2.3E-3</v>
      </c>
      <c r="T726" s="110">
        <v>41192</v>
      </c>
      <c r="U726" s="28">
        <v>53.024999999999999</v>
      </c>
      <c r="V726">
        <v>52.685000000000002</v>
      </c>
      <c r="W726">
        <v>53.195</v>
      </c>
      <c r="X726">
        <v>52.585000000000001</v>
      </c>
      <c r="Y726" s="19">
        <v>6.3E-3</v>
      </c>
      <c r="AB726" s="110">
        <f t="shared" si="142"/>
        <v>41235</v>
      </c>
      <c r="AC726" s="108">
        <f t="shared" si="135"/>
        <v>5627.75</v>
      </c>
      <c r="AD726" s="28">
        <f t="shared" si="136"/>
        <v>55.125</v>
      </c>
      <c r="AE726" s="28">
        <f t="shared" si="141"/>
        <v>102.0907029478458</v>
      </c>
      <c r="AF726" s="31">
        <f t="shared" si="143"/>
        <v>2.1245802113203371E-3</v>
      </c>
      <c r="AJ726" s="110">
        <f t="shared" si="134"/>
        <v>41240</v>
      </c>
      <c r="AK726" s="31">
        <f t="shared" si="144"/>
        <v>-5.3E-3</v>
      </c>
      <c r="AL726" s="115">
        <f t="shared" si="145"/>
        <v>1.9689283924811063E-2</v>
      </c>
      <c r="AM726" s="100"/>
      <c r="BR726" s="18">
        <f t="shared" si="138"/>
        <v>41228</v>
      </c>
      <c r="BS726" s="6">
        <f t="shared" si="139"/>
        <v>-1.6000000000000001E-3</v>
      </c>
      <c r="BT726" s="6">
        <f t="shared" si="140"/>
        <v>-6.3E-3</v>
      </c>
    </row>
    <row r="727" spans="2:72" ht="14.45" hidden="1">
      <c r="B727" s="110">
        <v>41229</v>
      </c>
      <c r="C727" s="106">
        <v>1359.9</v>
      </c>
      <c r="D727" s="106">
        <v>1353.4</v>
      </c>
      <c r="E727" s="106">
        <v>1362</v>
      </c>
      <c r="F727" s="106">
        <v>1343.3</v>
      </c>
      <c r="G727" s="28"/>
      <c r="H727" s="107">
        <v>4.8999999999999998E-3</v>
      </c>
      <c r="K727" s="110">
        <v>41236</v>
      </c>
      <c r="L727" s="106">
        <v>5626.6</v>
      </c>
      <c r="M727" s="106">
        <v>5635.45</v>
      </c>
      <c r="N727" s="106">
        <v>5637.75</v>
      </c>
      <c r="O727" s="106">
        <v>5593.55</v>
      </c>
      <c r="P727" s="28" t="s">
        <v>3325</v>
      </c>
      <c r="Q727" s="107">
        <v>-2.0000000000000001E-4</v>
      </c>
      <c r="T727" s="110">
        <v>41193</v>
      </c>
      <c r="U727" s="28">
        <v>52.664999999999999</v>
      </c>
      <c r="V727">
        <v>53.055</v>
      </c>
      <c r="W727">
        <v>53.18</v>
      </c>
      <c r="X727">
        <v>52.594999999999999</v>
      </c>
      <c r="Y727" s="19">
        <v>-6.7999999999999996E-3</v>
      </c>
      <c r="AB727" s="110">
        <f t="shared" si="142"/>
        <v>41236</v>
      </c>
      <c r="AC727" s="108">
        <f t="shared" si="135"/>
        <v>5626.6</v>
      </c>
      <c r="AD727" s="28">
        <f t="shared" si="136"/>
        <v>55.45</v>
      </c>
      <c r="AE727" s="28">
        <f t="shared" si="141"/>
        <v>101.47159603246168</v>
      </c>
      <c r="AF727" s="31">
        <f t="shared" si="143"/>
        <v>-6.0642830101816925E-3</v>
      </c>
      <c r="AJ727" s="110" t="e">
        <f t="shared" si="134"/>
        <v>#N/A</v>
      </c>
      <c r="AK727" s="31">
        <f t="shared" si="144"/>
        <v>0</v>
      </c>
      <c r="AL727" s="115">
        <f t="shared" si="145"/>
        <v>0</v>
      </c>
      <c r="AM727" s="100"/>
      <c r="BR727" s="18">
        <f t="shared" si="138"/>
        <v>41229</v>
      </c>
      <c r="BS727" s="6">
        <f t="shared" si="139"/>
        <v>4.8999999999999998E-3</v>
      </c>
      <c r="BT727" s="6">
        <f t="shared" si="140"/>
        <v>-1.01E-2</v>
      </c>
    </row>
    <row r="728" spans="2:72" ht="14.45">
      <c r="B728" s="110">
        <v>41232</v>
      </c>
      <c r="C728" s="106">
        <v>1386.9</v>
      </c>
      <c r="D728" s="106">
        <v>1359.9</v>
      </c>
      <c r="E728" s="106">
        <v>1386.9</v>
      </c>
      <c r="F728" s="106">
        <v>1359.9</v>
      </c>
      <c r="G728" s="28"/>
      <c r="H728" s="107">
        <v>1.9900000000000001E-2</v>
      </c>
      <c r="K728" s="110">
        <v>41239</v>
      </c>
      <c r="L728" s="106">
        <v>5635.9</v>
      </c>
      <c r="M728" s="106">
        <v>5648.65</v>
      </c>
      <c r="N728" s="106">
        <v>5649.2</v>
      </c>
      <c r="O728" s="106">
        <v>5623.45</v>
      </c>
      <c r="P728" s="28" t="s">
        <v>3326</v>
      </c>
      <c r="Q728" s="107">
        <v>1.6999999999999999E-3</v>
      </c>
      <c r="T728" s="110">
        <v>41194</v>
      </c>
      <c r="U728" s="28">
        <v>52.81</v>
      </c>
      <c r="V728">
        <v>52.674999999999997</v>
      </c>
      <c r="W728">
        <v>52.924999999999997</v>
      </c>
      <c r="X728">
        <v>52.505000000000003</v>
      </c>
      <c r="Y728" s="19">
        <v>2.8E-3</v>
      </c>
      <c r="AB728" s="110">
        <f t="shared" si="142"/>
        <v>41239</v>
      </c>
      <c r="AC728" s="108">
        <f t="shared" si="135"/>
        <v>5635.9</v>
      </c>
      <c r="AD728" s="28">
        <f t="shared" si="136"/>
        <v>55.643000000000001</v>
      </c>
      <c r="AE728" s="28">
        <f t="shared" si="141"/>
        <v>101.28677461675322</v>
      </c>
      <c r="AF728" s="31">
        <f t="shared" si="143"/>
        <v>-1.8214103545718396E-3</v>
      </c>
      <c r="AJ728" s="110">
        <f t="shared" si="134"/>
        <v>41242</v>
      </c>
      <c r="AK728" s="31">
        <f t="shared" si="144"/>
        <v>4.3E-3</v>
      </c>
      <c r="AL728" s="115">
        <f t="shared" si="145"/>
        <v>3.0692804335783253E-2</v>
      </c>
      <c r="AM728" s="100"/>
      <c r="BR728" s="18">
        <f t="shared" si="138"/>
        <v>41232</v>
      </c>
      <c r="BS728" s="6">
        <f t="shared" si="139"/>
        <v>1.9900000000000001E-2</v>
      </c>
      <c r="BT728" s="6">
        <f t="shared" si="140"/>
        <v>-5.0000000000000001E-4</v>
      </c>
    </row>
    <row r="729" spans="2:72" ht="14.45">
      <c r="B729" s="110">
        <v>41233</v>
      </c>
      <c r="C729" s="106">
        <v>1387.8</v>
      </c>
      <c r="D729" s="106">
        <v>1386.8</v>
      </c>
      <c r="E729" s="106">
        <v>1389.8</v>
      </c>
      <c r="F729" s="106">
        <v>1377</v>
      </c>
      <c r="G729" s="28"/>
      <c r="H729" s="107">
        <v>5.9999999999999995E-4</v>
      </c>
      <c r="K729" s="110">
        <v>41240</v>
      </c>
      <c r="L729" s="106">
        <v>5727.45</v>
      </c>
      <c r="M729" s="106">
        <v>5658.5</v>
      </c>
      <c r="N729" s="106">
        <v>5733.2</v>
      </c>
      <c r="O729" s="106">
        <v>5658</v>
      </c>
      <c r="P729" s="28" t="s">
        <v>3327</v>
      </c>
      <c r="Q729" s="107">
        <v>1.6199999999999999E-2</v>
      </c>
      <c r="T729" s="110">
        <v>41197</v>
      </c>
      <c r="U729" s="28">
        <v>52.984999999999999</v>
      </c>
      <c r="V729">
        <v>52.92</v>
      </c>
      <c r="W729">
        <v>53.164999999999999</v>
      </c>
      <c r="X729">
        <v>52.914999999999999</v>
      </c>
      <c r="Y729" s="19">
        <v>3.3E-3</v>
      </c>
      <c r="AB729" s="110">
        <f t="shared" si="142"/>
        <v>41240</v>
      </c>
      <c r="AC729" s="108">
        <f t="shared" si="135"/>
        <v>5727.45</v>
      </c>
      <c r="AD729" s="28">
        <f t="shared" si="136"/>
        <v>55.454999999999998</v>
      </c>
      <c r="AE729" s="28">
        <f t="shared" si="141"/>
        <v>103.28103868001082</v>
      </c>
      <c r="AF729" s="31">
        <f t="shared" si="143"/>
        <v>1.9689283924811063E-2</v>
      </c>
      <c r="AJ729" s="110">
        <f t="shared" si="134"/>
        <v>41243</v>
      </c>
      <c r="AK729" s="31">
        <f t="shared" si="144"/>
        <v>1E-4</v>
      </c>
      <c r="AL729" s="115">
        <f t="shared" si="145"/>
        <v>1.7880041079601172E-2</v>
      </c>
      <c r="AM729" s="100"/>
      <c r="BR729" s="18">
        <f t="shared" si="138"/>
        <v>41233</v>
      </c>
      <c r="BS729" s="6">
        <f t="shared" si="139"/>
        <v>5.9999999999999995E-4</v>
      </c>
      <c r="BT729" s="6">
        <f t="shared" si="140"/>
        <v>0</v>
      </c>
    </row>
    <row r="730" spans="2:72" ht="14.45">
      <c r="B730" s="110">
        <v>41234</v>
      </c>
      <c r="C730" s="106">
        <v>1391</v>
      </c>
      <c r="D730" s="106">
        <v>1387.8</v>
      </c>
      <c r="E730" s="106">
        <v>1391.2</v>
      </c>
      <c r="F730" s="106">
        <v>1386.4</v>
      </c>
      <c r="G730" s="28"/>
      <c r="H730" s="107">
        <v>2.3E-3</v>
      </c>
      <c r="K730" s="110">
        <v>41242</v>
      </c>
      <c r="L730" s="106">
        <v>5825</v>
      </c>
      <c r="M730" s="106">
        <v>5736.7</v>
      </c>
      <c r="N730" s="106">
        <v>5833.5</v>
      </c>
      <c r="O730" s="106">
        <v>5736.1</v>
      </c>
      <c r="P730" s="28" t="s">
        <v>3328</v>
      </c>
      <c r="Q730" s="107">
        <v>1.7000000000000001E-2</v>
      </c>
      <c r="T730" s="110">
        <v>41198</v>
      </c>
      <c r="U730" s="28">
        <v>52.825000000000003</v>
      </c>
      <c r="V730">
        <v>53.03</v>
      </c>
      <c r="W730">
        <v>53.03</v>
      </c>
      <c r="X730">
        <v>52.79</v>
      </c>
      <c r="Y730" s="19">
        <v>-3.0000000000000001E-3</v>
      </c>
      <c r="AB730" s="110">
        <f t="shared" si="142"/>
        <v>41242</v>
      </c>
      <c r="AC730" s="108">
        <f t="shared" si="135"/>
        <v>5825</v>
      </c>
      <c r="AD730" s="28">
        <f t="shared" si="136"/>
        <v>54.72</v>
      </c>
      <c r="AE730" s="28">
        <f t="shared" si="141"/>
        <v>106.45102339181287</v>
      </c>
      <c r="AF730" s="31">
        <f t="shared" si="143"/>
        <v>3.0692804335783253E-2</v>
      </c>
      <c r="AJ730" s="110">
        <f t="shared" ref="AJ730:AJ793" si="146">VLOOKUP(B737,AB:AF,1,FALSE)</f>
        <v>41246</v>
      </c>
      <c r="AK730" s="31">
        <f t="shared" si="144"/>
        <v>-4.7000000000000002E-3</v>
      </c>
      <c r="AL730" s="115">
        <f t="shared" si="145"/>
        <v>-1.0810367771322493E-2</v>
      </c>
      <c r="AM730" s="100"/>
      <c r="BR730" s="18">
        <f t="shared" si="138"/>
        <v>41234</v>
      </c>
      <c r="BS730" s="6">
        <f t="shared" si="139"/>
        <v>2.3E-3</v>
      </c>
      <c r="BT730" s="6">
        <f t="shared" si="140"/>
        <v>7.7999999999999996E-3</v>
      </c>
    </row>
    <row r="731" spans="2:72" ht="14.45">
      <c r="B731" s="110">
        <v>41236</v>
      </c>
      <c r="C731" s="106">
        <v>1409.2</v>
      </c>
      <c r="D731" s="106">
        <v>1391</v>
      </c>
      <c r="E731" s="106">
        <v>1409.2</v>
      </c>
      <c r="F731" s="106">
        <v>1391</v>
      </c>
      <c r="G731" s="28"/>
      <c r="H731" s="107">
        <v>1.3100000000000001E-2</v>
      </c>
      <c r="K731" s="110">
        <v>41243</v>
      </c>
      <c r="L731" s="106">
        <v>5879.85</v>
      </c>
      <c r="M731" s="106">
        <v>5836</v>
      </c>
      <c r="N731" s="106">
        <v>5885.25</v>
      </c>
      <c r="O731" s="106">
        <v>5827.85</v>
      </c>
      <c r="P731" s="28" t="s">
        <v>3329</v>
      </c>
      <c r="Q731" s="107">
        <v>9.4000000000000004E-3</v>
      </c>
      <c r="T731" s="110">
        <v>41199</v>
      </c>
      <c r="U731" s="28">
        <v>52.865000000000002</v>
      </c>
      <c r="V731">
        <v>52.844999999999999</v>
      </c>
      <c r="W731">
        <v>53.005000000000003</v>
      </c>
      <c r="X731">
        <v>52.685000000000002</v>
      </c>
      <c r="Y731" s="19">
        <v>8.0000000000000004E-4</v>
      </c>
      <c r="AB731" s="110">
        <f t="shared" si="142"/>
        <v>41243</v>
      </c>
      <c r="AC731" s="108">
        <f t="shared" ref="AC731:AC794" si="147">IFERROR(VLOOKUP(AB731,K:Q,2,FALSE),0)</f>
        <v>5879.85</v>
      </c>
      <c r="AD731" s="28">
        <f t="shared" ref="AD731:AD794" si="148">VLOOKUP(AB731,T:Y,2,FALSE)</f>
        <v>54.265000000000001</v>
      </c>
      <c r="AE731" s="28">
        <f t="shared" si="141"/>
        <v>108.35437206302406</v>
      </c>
      <c r="AF731" s="31">
        <f t="shared" si="143"/>
        <v>1.7880041079601172E-2</v>
      </c>
      <c r="AJ731" s="110">
        <f t="shared" si="146"/>
        <v>41247</v>
      </c>
      <c r="AK731" s="31">
        <f t="shared" si="144"/>
        <v>-1.8E-3</v>
      </c>
      <c r="AL731" s="115">
        <f t="shared" si="145"/>
        <v>3.6667457617987065E-3</v>
      </c>
      <c r="AM731" s="100"/>
      <c r="BR731" s="18">
        <f t="shared" si="138"/>
        <v>41236</v>
      </c>
      <c r="BS731" s="6">
        <f t="shared" si="139"/>
        <v>1.3100000000000001E-2</v>
      </c>
      <c r="BT731" s="6">
        <f t="shared" si="140"/>
        <v>-2.0000000000000001E-4</v>
      </c>
    </row>
    <row r="732" spans="2:72" ht="14.45">
      <c r="B732" s="110">
        <v>41239</v>
      </c>
      <c r="C732" s="106">
        <v>1406.3</v>
      </c>
      <c r="D732" s="106">
        <v>1409.2</v>
      </c>
      <c r="E732" s="106">
        <v>1409.2</v>
      </c>
      <c r="F732" s="106">
        <v>1397.7</v>
      </c>
      <c r="G732" s="28"/>
      <c r="H732" s="107">
        <v>-2.0999999999999999E-3</v>
      </c>
      <c r="K732" s="110">
        <v>41246</v>
      </c>
      <c r="L732" s="106">
        <v>5870.95</v>
      </c>
      <c r="M732" s="106">
        <v>5878.25</v>
      </c>
      <c r="N732" s="106">
        <v>5899.15</v>
      </c>
      <c r="O732" s="106">
        <v>5854.6</v>
      </c>
      <c r="P732" s="28" t="s">
        <v>3330</v>
      </c>
      <c r="Q732" s="107">
        <v>-1.5E-3</v>
      </c>
      <c r="T732" s="110">
        <v>41200</v>
      </c>
      <c r="U732" s="28">
        <v>53.594999999999999</v>
      </c>
      <c r="V732">
        <v>52.844999999999999</v>
      </c>
      <c r="W732">
        <v>53.594999999999999</v>
      </c>
      <c r="X732">
        <v>52.744999999999997</v>
      </c>
      <c r="Y732" s="19">
        <v>1.38E-2</v>
      </c>
      <c r="AB732" s="110">
        <f t="shared" si="142"/>
        <v>41246</v>
      </c>
      <c r="AC732" s="108">
        <f t="shared" si="147"/>
        <v>5870.95</v>
      </c>
      <c r="AD732" s="28">
        <f t="shared" si="148"/>
        <v>54.774999999999999</v>
      </c>
      <c r="AE732" s="28">
        <f t="shared" si="141"/>
        <v>107.18302145139205</v>
      </c>
      <c r="AF732" s="31">
        <f t="shared" si="143"/>
        <v>-1.0810367771322493E-2</v>
      </c>
      <c r="AJ732" s="110">
        <f t="shared" si="146"/>
        <v>41248</v>
      </c>
      <c r="AK732" s="31">
        <f t="shared" si="144"/>
        <v>1.6000000000000001E-3</v>
      </c>
      <c r="AL732" s="115">
        <f t="shared" si="145"/>
        <v>7.6160043306328085E-3</v>
      </c>
      <c r="AM732" s="100"/>
      <c r="BR732" s="18">
        <f t="shared" si="138"/>
        <v>41239</v>
      </c>
      <c r="BS732" s="6">
        <f t="shared" si="139"/>
        <v>-2.0999999999999999E-3</v>
      </c>
      <c r="BT732" s="6">
        <f t="shared" si="140"/>
        <v>1.6999999999999999E-3</v>
      </c>
    </row>
    <row r="733" spans="2:72" ht="14.45">
      <c r="B733" s="110">
        <v>41240</v>
      </c>
      <c r="C733" s="106">
        <v>1398.9</v>
      </c>
      <c r="D733" s="106">
        <v>1406.3</v>
      </c>
      <c r="E733" s="106">
        <v>1409</v>
      </c>
      <c r="F733" s="106">
        <v>1398</v>
      </c>
      <c r="G733" s="28"/>
      <c r="H733" s="107">
        <v>-5.3E-3</v>
      </c>
      <c r="K733" s="110">
        <v>41247</v>
      </c>
      <c r="L733" s="106">
        <v>5889.25</v>
      </c>
      <c r="M733" s="106">
        <v>5866.8</v>
      </c>
      <c r="N733" s="106">
        <v>5894.95</v>
      </c>
      <c r="O733" s="106">
        <v>5859</v>
      </c>
      <c r="P733" s="28" t="s">
        <v>3331</v>
      </c>
      <c r="Q733" s="107">
        <v>3.0999999999999999E-3</v>
      </c>
      <c r="T733" s="110">
        <v>41201</v>
      </c>
      <c r="U733" s="28">
        <v>53.844999999999999</v>
      </c>
      <c r="V733">
        <v>53.414999999999999</v>
      </c>
      <c r="W733">
        <v>53.994999999999997</v>
      </c>
      <c r="X733">
        <v>53.305</v>
      </c>
      <c r="Y733" s="19">
        <v>4.7000000000000002E-3</v>
      </c>
      <c r="AB733" s="110">
        <f t="shared" si="142"/>
        <v>41247</v>
      </c>
      <c r="AC733" s="108">
        <f t="shared" si="147"/>
        <v>5889.25</v>
      </c>
      <c r="AD733" s="28">
        <f t="shared" si="148"/>
        <v>54.744999999999997</v>
      </c>
      <c r="AE733" s="28">
        <f t="shared" si="141"/>
        <v>107.57603434103572</v>
      </c>
      <c r="AF733" s="31">
        <f t="shared" si="143"/>
        <v>3.6667457617987065E-3</v>
      </c>
      <c r="AJ733" s="110">
        <f t="shared" si="146"/>
        <v>41249</v>
      </c>
      <c r="AK733" s="31">
        <f t="shared" si="144"/>
        <v>3.3E-3</v>
      </c>
      <c r="AL733" s="115">
        <f t="shared" si="145"/>
        <v>8.8587605182144369E-3</v>
      </c>
      <c r="AM733" s="100"/>
      <c r="BR733" s="18">
        <f t="shared" si="138"/>
        <v>41240</v>
      </c>
      <c r="BS733" s="6">
        <f t="shared" si="139"/>
        <v>-5.3E-3</v>
      </c>
      <c r="BT733" s="6">
        <f t="shared" si="140"/>
        <v>1.6199999999999999E-2</v>
      </c>
    </row>
    <row r="734" spans="2:72" ht="14.45">
      <c r="B734" s="110">
        <v>41241</v>
      </c>
      <c r="C734" s="106">
        <v>1409.9</v>
      </c>
      <c r="D734" s="106">
        <v>1398.8</v>
      </c>
      <c r="E734" s="106">
        <v>1410.3</v>
      </c>
      <c r="F734" s="106">
        <v>1385.4</v>
      </c>
      <c r="G734" s="28"/>
      <c r="H734" s="107">
        <v>7.9000000000000008E-3</v>
      </c>
      <c r="K734" s="110">
        <v>41248</v>
      </c>
      <c r="L734" s="106">
        <v>5900.5</v>
      </c>
      <c r="M734" s="106">
        <v>5906.6</v>
      </c>
      <c r="N734" s="106">
        <v>5917.8</v>
      </c>
      <c r="O734" s="106">
        <v>5891.35</v>
      </c>
      <c r="P734" s="28" t="s">
        <v>3332</v>
      </c>
      <c r="Q734" s="107">
        <v>1.9E-3</v>
      </c>
      <c r="T734" s="110">
        <v>41204</v>
      </c>
      <c r="U734" s="28">
        <v>53.56</v>
      </c>
      <c r="V734">
        <v>53.83</v>
      </c>
      <c r="W734">
        <v>53.9</v>
      </c>
      <c r="X734">
        <v>53.445</v>
      </c>
      <c r="Y734" s="19">
        <v>-5.3E-3</v>
      </c>
      <c r="AB734" s="110">
        <f t="shared" si="142"/>
        <v>41248</v>
      </c>
      <c r="AC734" s="108">
        <f t="shared" si="147"/>
        <v>5900.5</v>
      </c>
      <c r="AD734" s="28">
        <f t="shared" si="148"/>
        <v>54.435000000000002</v>
      </c>
      <c r="AE734" s="28">
        <f t="shared" si="141"/>
        <v>108.39533388444934</v>
      </c>
      <c r="AF734" s="31">
        <f t="shared" si="143"/>
        <v>7.6160043306328085E-3</v>
      </c>
      <c r="AJ734" s="110">
        <f t="shared" si="146"/>
        <v>41250</v>
      </c>
      <c r="AK734" s="31">
        <f t="shared" si="144"/>
        <v>3.0000000000000001E-3</v>
      </c>
      <c r="AL734" s="115">
        <f t="shared" si="145"/>
        <v>-5.9783842881125926E-3</v>
      </c>
      <c r="AM734" s="100"/>
      <c r="BR734" s="18" t="e">
        <f t="shared" si="138"/>
        <v>#N/A</v>
      </c>
      <c r="BS734" s="6">
        <f t="shared" si="139"/>
        <v>0</v>
      </c>
      <c r="BT734" s="6">
        <f t="shared" si="140"/>
        <v>0</v>
      </c>
    </row>
    <row r="735" spans="2:72" ht="14.45">
      <c r="B735" s="110">
        <v>41242</v>
      </c>
      <c r="C735" s="106">
        <v>1416</v>
      </c>
      <c r="D735" s="106">
        <v>1410</v>
      </c>
      <c r="E735" s="106">
        <v>1419.7</v>
      </c>
      <c r="F735" s="106">
        <v>1409</v>
      </c>
      <c r="G735" s="28"/>
      <c r="H735" s="107">
        <v>4.3E-3</v>
      </c>
      <c r="K735" s="110">
        <v>41249</v>
      </c>
      <c r="L735" s="106">
        <v>5930.9</v>
      </c>
      <c r="M735" s="106">
        <v>5926.3</v>
      </c>
      <c r="N735" s="106">
        <v>5942.55</v>
      </c>
      <c r="O735" s="106">
        <v>5838.9</v>
      </c>
      <c r="P735" s="28" t="s">
        <v>3333</v>
      </c>
      <c r="Q735" s="107">
        <v>5.1999999999999998E-3</v>
      </c>
      <c r="T735" s="110">
        <v>41205</v>
      </c>
      <c r="U735" s="28">
        <v>53.725000000000001</v>
      </c>
      <c r="V735">
        <v>53.475000000000001</v>
      </c>
      <c r="W735">
        <v>53.844999999999999</v>
      </c>
      <c r="X735">
        <v>53.34</v>
      </c>
      <c r="Y735" s="19">
        <v>3.0999999999999999E-3</v>
      </c>
      <c r="AB735" s="110">
        <f t="shared" si="142"/>
        <v>41249</v>
      </c>
      <c r="AC735" s="108">
        <f t="shared" si="147"/>
        <v>5930.9</v>
      </c>
      <c r="AD735" s="28">
        <f t="shared" si="148"/>
        <v>54.234999999999999</v>
      </c>
      <c r="AE735" s="28">
        <f t="shared" si="141"/>
        <v>109.35558218862357</v>
      </c>
      <c r="AF735" s="31">
        <f t="shared" si="143"/>
        <v>8.8587605182144369E-3</v>
      </c>
      <c r="AJ735" s="110">
        <f t="shared" si="146"/>
        <v>41253</v>
      </c>
      <c r="AK735" s="31">
        <f t="shared" si="144"/>
        <v>2.9999999999999997E-4</v>
      </c>
      <c r="AL735" s="115">
        <f t="shared" si="145"/>
        <v>6.9896383590339894E-5</v>
      </c>
      <c r="AM735" s="100"/>
      <c r="BR735" s="18">
        <f t="shared" si="138"/>
        <v>41242</v>
      </c>
      <c r="BS735" s="6">
        <f t="shared" si="139"/>
        <v>4.3E-3</v>
      </c>
      <c r="BT735" s="6">
        <f t="shared" si="140"/>
        <v>1.7000000000000001E-2</v>
      </c>
    </row>
    <row r="736" spans="2:72" ht="14.45">
      <c r="B736" s="110">
        <v>41243</v>
      </c>
      <c r="C736" s="106">
        <v>1416.2</v>
      </c>
      <c r="D736" s="106">
        <v>1416</v>
      </c>
      <c r="E736" s="106">
        <v>1418.9</v>
      </c>
      <c r="F736" s="106">
        <v>1411.6</v>
      </c>
      <c r="G736" s="28"/>
      <c r="H736" s="107">
        <v>1E-4</v>
      </c>
      <c r="K736" s="110">
        <v>41250</v>
      </c>
      <c r="L736" s="106">
        <v>5907.4</v>
      </c>
      <c r="M736" s="106">
        <v>5934</v>
      </c>
      <c r="N736" s="106">
        <v>5949.85</v>
      </c>
      <c r="O736" s="106">
        <v>5888.65</v>
      </c>
      <c r="P736" s="28" t="s">
        <v>3334</v>
      </c>
      <c r="Q736" s="107">
        <v>-4.0000000000000001E-3</v>
      </c>
      <c r="T736" s="110">
        <v>41206</v>
      </c>
      <c r="U736" s="28">
        <v>53.74</v>
      </c>
      <c r="V736">
        <v>53.73</v>
      </c>
      <c r="W736">
        <v>53.74</v>
      </c>
      <c r="X736">
        <v>53.61</v>
      </c>
      <c r="Y736" s="19">
        <v>2.9999999999999997E-4</v>
      </c>
      <c r="AB736" s="110">
        <f t="shared" si="142"/>
        <v>41250</v>
      </c>
      <c r="AC736" s="108">
        <f t="shared" si="147"/>
        <v>5907.4</v>
      </c>
      <c r="AD736" s="28">
        <f t="shared" si="148"/>
        <v>54.344999999999999</v>
      </c>
      <c r="AE736" s="28">
        <f t="shared" si="141"/>
        <v>108.70181249424969</v>
      </c>
      <c r="AF736" s="31">
        <f t="shared" si="143"/>
        <v>-5.9783842881125926E-3</v>
      </c>
      <c r="AJ736" s="110">
        <f t="shared" si="146"/>
        <v>41254</v>
      </c>
      <c r="AK736" s="31">
        <f t="shared" si="144"/>
        <v>6.6E-3</v>
      </c>
      <c r="AL736" s="115">
        <f t="shared" si="145"/>
        <v>-5.3593294248033274E-5</v>
      </c>
      <c r="AM736" s="100"/>
      <c r="BR736" s="18">
        <f t="shared" si="138"/>
        <v>41243</v>
      </c>
      <c r="BS736" s="6">
        <f t="shared" si="139"/>
        <v>1E-4</v>
      </c>
      <c r="BT736" s="6">
        <f t="shared" si="140"/>
        <v>9.4000000000000004E-3</v>
      </c>
    </row>
    <row r="737" spans="2:72" ht="14.45">
      <c r="B737" s="110">
        <v>41246</v>
      </c>
      <c r="C737" s="106">
        <v>1409.5</v>
      </c>
      <c r="D737" s="106">
        <v>1416.3</v>
      </c>
      <c r="E737" s="106">
        <v>1423.7</v>
      </c>
      <c r="F737" s="106">
        <v>1408.5</v>
      </c>
      <c r="G737" s="28"/>
      <c r="H737" s="107">
        <v>-4.7000000000000002E-3</v>
      </c>
      <c r="K737" s="110">
        <v>41253</v>
      </c>
      <c r="L737" s="106">
        <v>5908.9</v>
      </c>
      <c r="M737" s="106">
        <v>5916.05</v>
      </c>
      <c r="N737" s="106">
        <v>5919.95</v>
      </c>
      <c r="O737" s="106">
        <v>5888.1</v>
      </c>
      <c r="P737" s="28" t="s">
        <v>3335</v>
      </c>
      <c r="Q737" s="107">
        <v>2.9999999999999997E-4</v>
      </c>
      <c r="T737" s="110">
        <v>41207</v>
      </c>
      <c r="U737" s="28">
        <v>53.555</v>
      </c>
      <c r="V737">
        <v>53.734999999999999</v>
      </c>
      <c r="W737">
        <v>53.83</v>
      </c>
      <c r="X737">
        <v>53.475000000000001</v>
      </c>
      <c r="Y737" s="19">
        <v>-3.3999999999999998E-3</v>
      </c>
      <c r="AB737" s="110">
        <f t="shared" si="142"/>
        <v>41253</v>
      </c>
      <c r="AC737" s="108">
        <f t="shared" si="147"/>
        <v>5908.9</v>
      </c>
      <c r="AD737" s="28">
        <f t="shared" si="148"/>
        <v>54.354999999999997</v>
      </c>
      <c r="AE737" s="28">
        <f t="shared" si="141"/>
        <v>108.70941035783277</v>
      </c>
      <c r="AF737" s="31">
        <f t="shared" si="143"/>
        <v>6.9896383590339894E-5</v>
      </c>
      <c r="AJ737" s="110">
        <f t="shared" si="146"/>
        <v>41255</v>
      </c>
      <c r="AK737" s="31">
        <f t="shared" si="144"/>
        <v>5.0000000000000001E-4</v>
      </c>
      <c r="AL737" s="115">
        <f t="shared" si="145"/>
        <v>3.8133253833572134E-4</v>
      </c>
      <c r="AM737" s="100"/>
      <c r="BR737" s="18">
        <f t="shared" si="138"/>
        <v>41246</v>
      </c>
      <c r="BS737" s="6">
        <f t="shared" si="139"/>
        <v>-4.7000000000000002E-3</v>
      </c>
      <c r="BT737" s="6">
        <f t="shared" si="140"/>
        <v>-1.5E-3</v>
      </c>
    </row>
    <row r="738" spans="2:72" ht="14.45">
      <c r="B738" s="110">
        <v>41247</v>
      </c>
      <c r="C738" s="106">
        <v>1407</v>
      </c>
      <c r="D738" s="106">
        <v>1409.5</v>
      </c>
      <c r="E738" s="106">
        <v>1413.1</v>
      </c>
      <c r="F738" s="106">
        <v>1403.7</v>
      </c>
      <c r="G738" s="28"/>
      <c r="H738" s="107">
        <v>-1.8E-3</v>
      </c>
      <c r="K738" s="110">
        <v>41254</v>
      </c>
      <c r="L738" s="106">
        <v>5898.8</v>
      </c>
      <c r="M738" s="106">
        <v>5923.8</v>
      </c>
      <c r="N738" s="106">
        <v>5965.15</v>
      </c>
      <c r="O738" s="106">
        <v>5865.45</v>
      </c>
      <c r="P738" s="28" t="s">
        <v>3336</v>
      </c>
      <c r="Q738" s="107">
        <v>-1.6999999999999999E-3</v>
      </c>
      <c r="T738" s="110">
        <v>41208</v>
      </c>
      <c r="U738" s="28">
        <v>53.555</v>
      </c>
      <c r="V738">
        <v>53.555</v>
      </c>
      <c r="W738">
        <v>53.585000000000001</v>
      </c>
      <c r="X738">
        <v>53.454999999999998</v>
      </c>
      <c r="Y738" s="19">
        <v>0</v>
      </c>
      <c r="AB738" s="110">
        <f t="shared" si="142"/>
        <v>41254</v>
      </c>
      <c r="AC738" s="108">
        <f t="shared" si="147"/>
        <v>5898.8</v>
      </c>
      <c r="AD738" s="28">
        <f t="shared" si="148"/>
        <v>54.265000000000001</v>
      </c>
      <c r="AE738" s="28">
        <f t="shared" si="141"/>
        <v>108.70358426241593</v>
      </c>
      <c r="AF738" s="31">
        <f t="shared" si="143"/>
        <v>-5.3593294248033274E-5</v>
      </c>
      <c r="AJ738" s="110">
        <f t="shared" si="146"/>
        <v>41256</v>
      </c>
      <c r="AK738" s="31">
        <f t="shared" si="144"/>
        <v>-6.3E-3</v>
      </c>
      <c r="AL738" s="115">
        <f t="shared" si="145"/>
        <v>-1.2944098016999583E-2</v>
      </c>
      <c r="AM738" s="100"/>
      <c r="BR738" s="18">
        <f t="shared" si="138"/>
        <v>41247</v>
      </c>
      <c r="BS738" s="6">
        <f t="shared" si="139"/>
        <v>-1.8E-3</v>
      </c>
      <c r="BT738" s="6">
        <f t="shared" si="140"/>
        <v>3.0999999999999999E-3</v>
      </c>
    </row>
    <row r="739" spans="2:72" ht="14.45">
      <c r="B739" s="110">
        <v>41248</v>
      </c>
      <c r="C739" s="106">
        <v>1409.3</v>
      </c>
      <c r="D739" s="106">
        <v>1407</v>
      </c>
      <c r="E739" s="106">
        <v>1415.6</v>
      </c>
      <c r="F739" s="106">
        <v>1398.2</v>
      </c>
      <c r="G739" s="28"/>
      <c r="H739" s="107">
        <v>1.6000000000000001E-3</v>
      </c>
      <c r="K739" s="110">
        <v>41255</v>
      </c>
      <c r="L739" s="106">
        <v>5888</v>
      </c>
      <c r="M739" s="106">
        <v>5917.8</v>
      </c>
      <c r="N739" s="106">
        <v>5924.6</v>
      </c>
      <c r="O739" s="106">
        <v>5874.25</v>
      </c>
      <c r="P739" s="28" t="s">
        <v>3337</v>
      </c>
      <c r="Q739" s="107">
        <v>-1.8E-3</v>
      </c>
      <c r="T739" s="110">
        <v>41211</v>
      </c>
      <c r="U739" s="28">
        <v>54.085000000000001</v>
      </c>
      <c r="V739">
        <v>53.854999999999997</v>
      </c>
      <c r="W739">
        <v>54.09</v>
      </c>
      <c r="X739">
        <v>53.756999999999998</v>
      </c>
      <c r="Y739" s="19">
        <v>9.9000000000000008E-3</v>
      </c>
      <c r="AB739" s="110">
        <f t="shared" si="142"/>
        <v>41255</v>
      </c>
      <c r="AC739" s="108">
        <f t="shared" si="147"/>
        <v>5888</v>
      </c>
      <c r="AD739" s="28">
        <f t="shared" si="148"/>
        <v>54.145000000000003</v>
      </c>
      <c r="AE739" s="28">
        <f t="shared" si="141"/>
        <v>108.7450364761289</v>
      </c>
      <c r="AF739" s="31">
        <f t="shared" si="143"/>
        <v>3.8133253833572134E-4</v>
      </c>
      <c r="AJ739" s="110">
        <f t="shared" si="146"/>
        <v>41257</v>
      </c>
      <c r="AK739" s="31">
        <f t="shared" si="144"/>
        <v>-4.1999999999999997E-3</v>
      </c>
      <c r="AL739" s="115">
        <f t="shared" si="145"/>
        <v>6.094062817647572E-3</v>
      </c>
      <c r="AM739" s="100"/>
      <c r="BR739" s="18">
        <f t="shared" si="138"/>
        <v>41248</v>
      </c>
      <c r="BS739" s="6">
        <f t="shared" si="139"/>
        <v>1.6000000000000001E-3</v>
      </c>
      <c r="BT739" s="6">
        <f t="shared" si="140"/>
        <v>1.9E-3</v>
      </c>
    </row>
    <row r="740" spans="2:72" ht="14.45">
      <c r="B740" s="110">
        <v>41249</v>
      </c>
      <c r="C740" s="106">
        <v>1413.9</v>
      </c>
      <c r="D740" s="106">
        <v>1409.4</v>
      </c>
      <c r="E740" s="106">
        <v>1414</v>
      </c>
      <c r="F740" s="106">
        <v>1405.9</v>
      </c>
      <c r="G740" s="28"/>
      <c r="H740" s="107">
        <v>3.3E-3</v>
      </c>
      <c r="K740" s="110">
        <v>41256</v>
      </c>
      <c r="L740" s="106">
        <v>5851.5</v>
      </c>
      <c r="M740" s="106">
        <v>5900.35</v>
      </c>
      <c r="N740" s="106">
        <v>5907.45</v>
      </c>
      <c r="O740" s="106">
        <v>5841.35</v>
      </c>
      <c r="P740" s="28" t="s">
        <v>3338</v>
      </c>
      <c r="Q740" s="107">
        <v>-6.1999999999999998E-3</v>
      </c>
      <c r="T740" s="110">
        <v>41212</v>
      </c>
      <c r="U740" s="28">
        <v>53.965000000000003</v>
      </c>
      <c r="V740">
        <v>54.085000000000001</v>
      </c>
      <c r="W740">
        <v>54.195</v>
      </c>
      <c r="X740">
        <v>53.805</v>
      </c>
      <c r="Y740" s="19">
        <v>-2.2000000000000001E-3</v>
      </c>
      <c r="AB740" s="110">
        <f t="shared" si="142"/>
        <v>41256</v>
      </c>
      <c r="AC740" s="108">
        <f t="shared" si="147"/>
        <v>5851.5</v>
      </c>
      <c r="AD740" s="28">
        <f t="shared" si="148"/>
        <v>54.515000000000001</v>
      </c>
      <c r="AE740" s="28">
        <f t="shared" si="141"/>
        <v>107.33743006511969</v>
      </c>
      <c r="AF740" s="31">
        <f t="shared" si="143"/>
        <v>-1.2944098016999583E-2</v>
      </c>
      <c r="AJ740" s="110">
        <f t="shared" si="146"/>
        <v>41260</v>
      </c>
      <c r="AK740" s="31">
        <f t="shared" si="144"/>
        <v>1.1900000000000001E-2</v>
      </c>
      <c r="AL740" s="115">
        <f t="shared" si="145"/>
        <v>-1.1137392137274493E-2</v>
      </c>
      <c r="AM740" s="100"/>
      <c r="BR740" s="18">
        <f t="shared" si="138"/>
        <v>41249</v>
      </c>
      <c r="BS740" s="6">
        <f t="shared" si="139"/>
        <v>3.3E-3</v>
      </c>
      <c r="BT740" s="6">
        <f t="shared" si="140"/>
        <v>5.1999999999999998E-3</v>
      </c>
    </row>
    <row r="741" spans="2:72" ht="14.45">
      <c r="B741" s="110">
        <v>41250</v>
      </c>
      <c r="C741" s="106">
        <v>1418.1</v>
      </c>
      <c r="D741" s="106">
        <v>1414</v>
      </c>
      <c r="E741" s="106">
        <v>1420.3</v>
      </c>
      <c r="F741" s="106">
        <v>1410.9</v>
      </c>
      <c r="G741" s="28"/>
      <c r="H741" s="107">
        <v>3.0000000000000001E-3</v>
      </c>
      <c r="K741" s="110">
        <v>41257</v>
      </c>
      <c r="L741" s="106">
        <v>5879.6</v>
      </c>
      <c r="M741" s="106">
        <v>5846.9</v>
      </c>
      <c r="N741" s="106">
        <v>5886.1</v>
      </c>
      <c r="O741" s="106">
        <v>5839.15</v>
      </c>
      <c r="P741" s="28" t="s">
        <v>3339</v>
      </c>
      <c r="Q741" s="107">
        <v>4.7999999999999996E-3</v>
      </c>
      <c r="T741" s="110">
        <v>41213</v>
      </c>
      <c r="U741" s="28">
        <v>53.805</v>
      </c>
      <c r="V741">
        <v>53.965000000000003</v>
      </c>
      <c r="W741">
        <v>54.209000000000003</v>
      </c>
      <c r="X741">
        <v>53.774999999999999</v>
      </c>
      <c r="Y741" s="19">
        <v>-3.0000000000000001E-3</v>
      </c>
      <c r="AB741" s="110">
        <f t="shared" ref="AB741:AB772" si="149">VLOOKUP(K741,T:Y,1,FALSE)</f>
        <v>41257</v>
      </c>
      <c r="AC741" s="108">
        <f t="shared" si="147"/>
        <v>5879.6</v>
      </c>
      <c r="AD741" s="28">
        <f t="shared" si="148"/>
        <v>54.445</v>
      </c>
      <c r="AE741" s="28">
        <f t="shared" si="141"/>
        <v>107.99155110662137</v>
      </c>
      <c r="AF741" s="31">
        <f t="shared" si="143"/>
        <v>6.094062817647572E-3</v>
      </c>
      <c r="AJ741" s="110">
        <f t="shared" si="146"/>
        <v>41261</v>
      </c>
      <c r="AK741" s="31">
        <f t="shared" si="144"/>
        <v>1.15E-2</v>
      </c>
      <c r="AL741" s="115">
        <f t="shared" si="145"/>
        <v>5.1746680076227847E-3</v>
      </c>
      <c r="AM741" s="100"/>
      <c r="BR741" s="18">
        <f t="shared" si="138"/>
        <v>41250</v>
      </c>
      <c r="BS741" s="6">
        <f t="shared" si="139"/>
        <v>3.0000000000000001E-3</v>
      </c>
      <c r="BT741" s="6">
        <f t="shared" si="140"/>
        <v>-4.0000000000000001E-3</v>
      </c>
    </row>
    <row r="742" spans="2:72" ht="14.45">
      <c r="B742" s="110">
        <v>41253</v>
      </c>
      <c r="C742" s="106">
        <v>1418.5</v>
      </c>
      <c r="D742" s="106">
        <v>1418.1</v>
      </c>
      <c r="E742" s="106">
        <v>1421.6</v>
      </c>
      <c r="F742" s="106">
        <v>1415.6</v>
      </c>
      <c r="G742" s="28"/>
      <c r="H742" s="107">
        <v>2.9999999999999997E-4</v>
      </c>
      <c r="K742" s="110">
        <v>41260</v>
      </c>
      <c r="L742" s="106">
        <v>5857.9</v>
      </c>
      <c r="M742" s="106">
        <v>5860.5</v>
      </c>
      <c r="N742" s="106">
        <v>5886.05</v>
      </c>
      <c r="O742" s="106">
        <v>5850.15</v>
      </c>
      <c r="P742" s="28" t="s">
        <v>3340</v>
      </c>
      <c r="Q742" s="107">
        <v>-3.7000000000000002E-3</v>
      </c>
      <c r="T742" s="110">
        <v>41214</v>
      </c>
      <c r="U742" s="28">
        <v>53.66</v>
      </c>
      <c r="V742">
        <v>53.81</v>
      </c>
      <c r="W742">
        <v>53.94</v>
      </c>
      <c r="X742">
        <v>53.66</v>
      </c>
      <c r="Y742" s="19">
        <v>-2.7000000000000001E-3</v>
      </c>
      <c r="AB742" s="110">
        <f t="shared" si="149"/>
        <v>41260</v>
      </c>
      <c r="AC742" s="108">
        <f t="shared" si="147"/>
        <v>5857.9</v>
      </c>
      <c r="AD742" s="28">
        <f t="shared" si="148"/>
        <v>54.854999999999997</v>
      </c>
      <c r="AE742" s="28">
        <f t="shared" si="141"/>
        <v>106.78880685443441</v>
      </c>
      <c r="AF742" s="31">
        <f t="shared" si="143"/>
        <v>-1.1137392137274493E-2</v>
      </c>
      <c r="AJ742" s="110">
        <f t="shared" si="146"/>
        <v>41262</v>
      </c>
      <c r="AK742" s="31">
        <f t="shared" si="144"/>
        <v>-7.6E-3</v>
      </c>
      <c r="AL742" s="115">
        <f t="shared" si="145"/>
        <v>1.015940545366667E-2</v>
      </c>
      <c r="AM742" s="100"/>
      <c r="BR742" s="18">
        <f t="shared" si="138"/>
        <v>41253</v>
      </c>
      <c r="BS742" s="6">
        <f t="shared" si="139"/>
        <v>2.9999999999999997E-4</v>
      </c>
      <c r="BT742" s="6">
        <f t="shared" si="140"/>
        <v>2.9999999999999997E-4</v>
      </c>
    </row>
    <row r="743" spans="2:72" ht="14.45">
      <c r="B743" s="110">
        <v>41254</v>
      </c>
      <c r="C743" s="106">
        <v>1427.8</v>
      </c>
      <c r="D743" s="106">
        <v>1418.5</v>
      </c>
      <c r="E743" s="106">
        <v>1434.3</v>
      </c>
      <c r="F743" s="106">
        <v>1418.5</v>
      </c>
      <c r="G743" s="28"/>
      <c r="H743" s="107">
        <v>6.6E-3</v>
      </c>
      <c r="K743" s="110">
        <v>41261</v>
      </c>
      <c r="L743" s="106">
        <v>5896.8</v>
      </c>
      <c r="M743" s="106">
        <v>5873.6</v>
      </c>
      <c r="N743" s="106">
        <v>5905.8</v>
      </c>
      <c r="O743" s="106">
        <v>5823.15</v>
      </c>
      <c r="P743" s="28" t="s">
        <v>3341</v>
      </c>
      <c r="Q743" s="107">
        <v>6.6E-3</v>
      </c>
      <c r="T743" s="110">
        <v>41215</v>
      </c>
      <c r="U743" s="28">
        <v>53.814999999999998</v>
      </c>
      <c r="V743">
        <v>53.685000000000002</v>
      </c>
      <c r="W743">
        <v>53.875</v>
      </c>
      <c r="X743">
        <v>53.601999999999997</v>
      </c>
      <c r="Y743" s="19">
        <v>2.8999999999999998E-3</v>
      </c>
      <c r="AB743" s="110">
        <f t="shared" si="149"/>
        <v>41261</v>
      </c>
      <c r="AC743" s="108">
        <f t="shared" si="147"/>
        <v>5896.8</v>
      </c>
      <c r="AD743" s="28">
        <f t="shared" si="148"/>
        <v>54.935000000000002</v>
      </c>
      <c r="AE743" s="28">
        <f t="shared" si="141"/>
        <v>107.34140347683626</v>
      </c>
      <c r="AF743" s="31">
        <f t="shared" si="143"/>
        <v>5.1746680076227847E-3</v>
      </c>
      <c r="AJ743" s="110">
        <f t="shared" si="146"/>
        <v>41263</v>
      </c>
      <c r="AK743" s="31">
        <f t="shared" si="144"/>
        <v>5.4999999999999997E-3</v>
      </c>
      <c r="AL743" s="115">
        <f t="shared" si="145"/>
        <v>-5.6808266346393133E-3</v>
      </c>
      <c r="AM743" s="100"/>
      <c r="BR743" s="18">
        <f t="shared" si="138"/>
        <v>41254</v>
      </c>
      <c r="BS743" s="6">
        <f t="shared" si="139"/>
        <v>6.6E-3</v>
      </c>
      <c r="BT743" s="6">
        <f t="shared" si="140"/>
        <v>-1.6999999999999999E-3</v>
      </c>
    </row>
    <row r="744" spans="2:72" ht="14.45">
      <c r="B744" s="110">
        <v>41255</v>
      </c>
      <c r="C744" s="106">
        <v>1428.5</v>
      </c>
      <c r="D744" s="106">
        <v>1427.8</v>
      </c>
      <c r="E744" s="106">
        <v>1438.6</v>
      </c>
      <c r="F744" s="106">
        <v>1426.8</v>
      </c>
      <c r="G744" s="28"/>
      <c r="H744" s="107">
        <v>5.0000000000000001E-4</v>
      </c>
      <c r="K744" s="110">
        <v>41262</v>
      </c>
      <c r="L744" s="106">
        <v>5929.6</v>
      </c>
      <c r="M744" s="106">
        <v>5917.3</v>
      </c>
      <c r="N744" s="106">
        <v>5939.4</v>
      </c>
      <c r="O744" s="106">
        <v>5910.8</v>
      </c>
      <c r="P744" s="28" t="s">
        <v>3342</v>
      </c>
      <c r="Q744" s="107">
        <v>5.5999999999999999E-3</v>
      </c>
      <c r="T744" s="110">
        <v>41218</v>
      </c>
      <c r="U744" s="28">
        <v>54.594999999999999</v>
      </c>
      <c r="V744">
        <v>53.875</v>
      </c>
      <c r="W744">
        <v>54.685000000000002</v>
      </c>
      <c r="X744">
        <v>53.755000000000003</v>
      </c>
      <c r="Y744" s="19">
        <v>1.4500000000000001E-2</v>
      </c>
      <c r="AB744" s="110">
        <f t="shared" si="149"/>
        <v>41262</v>
      </c>
      <c r="AC744" s="108">
        <f t="shared" si="147"/>
        <v>5929.6</v>
      </c>
      <c r="AD744" s="28">
        <f t="shared" si="148"/>
        <v>54.685000000000002</v>
      </c>
      <c r="AE744" s="28">
        <f t="shared" si="141"/>
        <v>108.43192831672306</v>
      </c>
      <c r="AF744" s="31">
        <f t="shared" si="143"/>
        <v>1.015940545366667E-2</v>
      </c>
      <c r="AJ744" s="110">
        <f t="shared" si="146"/>
        <v>41264</v>
      </c>
      <c r="AK744" s="31">
        <f t="shared" si="144"/>
        <v>-9.4000000000000004E-3</v>
      </c>
      <c r="AL744" s="115">
        <f t="shared" si="145"/>
        <v>-1.5022192474320684E-2</v>
      </c>
      <c r="AM744" s="100"/>
      <c r="BR744" s="18">
        <f t="shared" si="138"/>
        <v>41255</v>
      </c>
      <c r="BS744" s="6">
        <f t="shared" si="139"/>
        <v>5.0000000000000001E-4</v>
      </c>
      <c r="BT744" s="6">
        <f t="shared" si="140"/>
        <v>-1.8E-3</v>
      </c>
    </row>
    <row r="745" spans="2:72" ht="14.45">
      <c r="B745" s="110">
        <v>41256</v>
      </c>
      <c r="C745" s="106">
        <v>1419.5</v>
      </c>
      <c r="D745" s="106">
        <v>1428.5</v>
      </c>
      <c r="E745" s="106">
        <v>1431.4</v>
      </c>
      <c r="F745" s="106">
        <v>1416</v>
      </c>
      <c r="G745" s="28"/>
      <c r="H745" s="107">
        <v>-6.3E-3</v>
      </c>
      <c r="K745" s="110">
        <v>41263</v>
      </c>
      <c r="L745" s="106">
        <v>5916.4</v>
      </c>
      <c r="M745" s="106">
        <v>5934.45</v>
      </c>
      <c r="N745" s="106">
        <v>5937.6</v>
      </c>
      <c r="O745" s="106">
        <v>5881.45</v>
      </c>
      <c r="P745" s="28" t="s">
        <v>3343</v>
      </c>
      <c r="Q745" s="107">
        <v>-2.2000000000000001E-3</v>
      </c>
      <c r="T745" s="110">
        <v>41219</v>
      </c>
      <c r="U745" s="28">
        <v>54.424999999999997</v>
      </c>
      <c r="V745">
        <v>54.505000000000003</v>
      </c>
      <c r="W745">
        <v>54.798000000000002</v>
      </c>
      <c r="X745">
        <v>54.354999999999997</v>
      </c>
      <c r="Y745" s="19">
        <v>-3.0999999999999999E-3</v>
      </c>
      <c r="AB745" s="110">
        <f t="shared" si="149"/>
        <v>41263</v>
      </c>
      <c r="AC745" s="108">
        <f t="shared" si="147"/>
        <v>5916.4</v>
      </c>
      <c r="AD745" s="28">
        <f t="shared" si="148"/>
        <v>54.875</v>
      </c>
      <c r="AE745" s="28">
        <f t="shared" si="141"/>
        <v>107.81594533029612</v>
      </c>
      <c r="AF745" s="31">
        <f t="shared" si="143"/>
        <v>-5.6808266346393133E-3</v>
      </c>
      <c r="AJ745" s="110">
        <f t="shared" si="146"/>
        <v>41267</v>
      </c>
      <c r="AK745" s="31">
        <f t="shared" si="144"/>
        <v>-2.3999999999999998E-3</v>
      </c>
      <c r="AL745" s="115">
        <f t="shared" si="145"/>
        <v>3.3810027844645152E-3</v>
      </c>
      <c r="AM745" s="100"/>
      <c r="BR745" s="18">
        <f t="shared" si="138"/>
        <v>41256</v>
      </c>
      <c r="BS745" s="6">
        <f t="shared" si="139"/>
        <v>-6.3E-3</v>
      </c>
      <c r="BT745" s="6">
        <f t="shared" si="140"/>
        <v>-6.1999999999999998E-3</v>
      </c>
    </row>
    <row r="746" spans="2:72" ht="14.45">
      <c r="B746" s="110">
        <v>41257</v>
      </c>
      <c r="C746" s="106">
        <v>1413.6</v>
      </c>
      <c r="D746" s="106">
        <v>1419.5</v>
      </c>
      <c r="E746" s="106">
        <v>1419.5</v>
      </c>
      <c r="F746" s="106">
        <v>1411.9</v>
      </c>
      <c r="G746" s="28"/>
      <c r="H746" s="107">
        <v>-4.1999999999999997E-3</v>
      </c>
      <c r="K746" s="110">
        <v>41264</v>
      </c>
      <c r="L746" s="106">
        <v>5847.7</v>
      </c>
      <c r="M746" s="106">
        <v>5888</v>
      </c>
      <c r="N746" s="106">
        <v>5888</v>
      </c>
      <c r="O746" s="106">
        <v>5841.65</v>
      </c>
      <c r="P746" s="28" t="s">
        <v>3344</v>
      </c>
      <c r="Q746" s="107">
        <v>-1.1599999999999999E-2</v>
      </c>
      <c r="T746" s="110">
        <v>41220</v>
      </c>
      <c r="U746" s="28">
        <v>54.204999999999998</v>
      </c>
      <c r="V746">
        <v>54.354999999999997</v>
      </c>
      <c r="W746">
        <v>54.357999999999997</v>
      </c>
      <c r="X746">
        <v>53.965000000000003</v>
      </c>
      <c r="Y746" s="19">
        <v>-4.0000000000000001E-3</v>
      </c>
      <c r="AB746" s="110">
        <f t="shared" si="149"/>
        <v>41264</v>
      </c>
      <c r="AC746" s="108">
        <f t="shared" si="147"/>
        <v>5847.7</v>
      </c>
      <c r="AD746" s="28">
        <f t="shared" si="148"/>
        <v>55.064999999999998</v>
      </c>
      <c r="AE746" s="28">
        <f t="shared" si="141"/>
        <v>106.19631344774358</v>
      </c>
      <c r="AF746" s="31">
        <f t="shared" si="143"/>
        <v>-1.5022192474320684E-2</v>
      </c>
      <c r="AJ746" s="110">
        <f t="shared" si="146"/>
        <v>41269</v>
      </c>
      <c r="AK746" s="31">
        <f t="shared" si="144"/>
        <v>-4.7999999999999996E-3</v>
      </c>
      <c r="AL746" s="115">
        <f t="shared" si="145"/>
        <v>1.0535726453572813E-2</v>
      </c>
      <c r="AM746" s="100"/>
      <c r="BR746" s="18">
        <f t="shared" si="138"/>
        <v>41257</v>
      </c>
      <c r="BS746" s="6">
        <f t="shared" si="139"/>
        <v>-4.1999999999999997E-3</v>
      </c>
      <c r="BT746" s="6">
        <f t="shared" si="140"/>
        <v>4.7999999999999996E-3</v>
      </c>
    </row>
    <row r="747" spans="2:72" ht="14.45">
      <c r="B747" s="110">
        <v>41260</v>
      </c>
      <c r="C747" s="106">
        <v>1430.4</v>
      </c>
      <c r="D747" s="106">
        <v>1413.5</v>
      </c>
      <c r="E747" s="106">
        <v>1430.7</v>
      </c>
      <c r="F747" s="106">
        <v>1413.5</v>
      </c>
      <c r="G747" s="28"/>
      <c r="H747" s="107">
        <v>1.1900000000000001E-2</v>
      </c>
      <c r="K747" s="110">
        <v>41267</v>
      </c>
      <c r="L747" s="106">
        <v>5855.75</v>
      </c>
      <c r="M747" s="106">
        <v>5869</v>
      </c>
      <c r="N747" s="106">
        <v>5871.9</v>
      </c>
      <c r="O747" s="106">
        <v>5844.7</v>
      </c>
      <c r="P747" s="28" t="s">
        <v>3345</v>
      </c>
      <c r="Q747" s="107">
        <v>1.4E-3</v>
      </c>
      <c r="T747" s="110">
        <v>41221</v>
      </c>
      <c r="U747" s="28">
        <v>54.365000000000002</v>
      </c>
      <c r="V747">
        <v>54.204999999999998</v>
      </c>
      <c r="W747">
        <v>54.677</v>
      </c>
      <c r="X747">
        <v>54.115000000000002</v>
      </c>
      <c r="Y747" s="19">
        <v>3.0000000000000001E-3</v>
      </c>
      <c r="AB747" s="110">
        <f t="shared" si="149"/>
        <v>41267</v>
      </c>
      <c r="AC747" s="108">
        <f t="shared" si="147"/>
        <v>5855.75</v>
      </c>
      <c r="AD747" s="28">
        <f t="shared" si="148"/>
        <v>54.954999999999998</v>
      </c>
      <c r="AE747" s="28">
        <f t="shared" si="141"/>
        <v>106.55536347921027</v>
      </c>
      <c r="AF747" s="31">
        <f t="shared" si="143"/>
        <v>3.3810027844645152E-3</v>
      </c>
      <c r="AJ747" s="110">
        <f t="shared" si="146"/>
        <v>41270</v>
      </c>
      <c r="AK747" s="31">
        <f t="shared" si="144"/>
        <v>-1.1999999999999999E-3</v>
      </c>
      <c r="AL747" s="115">
        <f t="shared" si="145"/>
        <v>-7.6396951551100933E-3</v>
      </c>
      <c r="AM747" s="100"/>
      <c r="BR747" s="18">
        <f t="shared" si="138"/>
        <v>41260</v>
      </c>
      <c r="BS747" s="6">
        <f t="shared" si="139"/>
        <v>1.1900000000000001E-2</v>
      </c>
      <c r="BT747" s="6">
        <f t="shared" si="140"/>
        <v>-3.7000000000000002E-3</v>
      </c>
    </row>
    <row r="748" spans="2:72" ht="14.45">
      <c r="B748" s="110">
        <v>41261</v>
      </c>
      <c r="C748" s="106">
        <v>1446.8</v>
      </c>
      <c r="D748" s="106">
        <v>1430.5</v>
      </c>
      <c r="E748" s="106">
        <v>1448</v>
      </c>
      <c r="F748" s="106">
        <v>1430.5</v>
      </c>
      <c r="G748" s="28"/>
      <c r="H748" s="107">
        <v>1.15E-2</v>
      </c>
      <c r="K748" s="110">
        <v>41269</v>
      </c>
      <c r="L748" s="106">
        <v>5905.6</v>
      </c>
      <c r="M748" s="106">
        <v>5864.95</v>
      </c>
      <c r="N748" s="106">
        <v>5917.3</v>
      </c>
      <c r="O748" s="106">
        <v>5859.55</v>
      </c>
      <c r="P748" s="28" t="s">
        <v>3346</v>
      </c>
      <c r="Q748" s="107">
        <v>8.5000000000000006E-3</v>
      </c>
      <c r="T748" s="110">
        <v>41222</v>
      </c>
      <c r="U748" s="28">
        <v>54.594999999999999</v>
      </c>
      <c r="V748">
        <v>54.314999999999998</v>
      </c>
      <c r="W748">
        <v>54.79</v>
      </c>
      <c r="X748">
        <v>54.23</v>
      </c>
      <c r="Y748" s="19">
        <v>4.1999999999999997E-3</v>
      </c>
      <c r="AB748" s="110">
        <f t="shared" si="149"/>
        <v>41269</v>
      </c>
      <c r="AC748" s="108">
        <f t="shared" si="147"/>
        <v>5905.6</v>
      </c>
      <c r="AD748" s="28">
        <f t="shared" si="148"/>
        <v>54.844999999999999</v>
      </c>
      <c r="AE748" s="28">
        <f t="shared" si="141"/>
        <v>107.67800164098824</v>
      </c>
      <c r="AF748" s="31">
        <f t="shared" si="143"/>
        <v>1.0535726453572813E-2</v>
      </c>
      <c r="AJ748" s="110">
        <f t="shared" si="146"/>
        <v>41271</v>
      </c>
      <c r="AK748" s="31">
        <f t="shared" si="144"/>
        <v>-1.11E-2</v>
      </c>
      <c r="AL748" s="115">
        <f t="shared" si="145"/>
        <v>9.7326601380067768E-3</v>
      </c>
      <c r="AM748" s="100"/>
      <c r="BR748" s="18">
        <f t="shared" si="138"/>
        <v>41261</v>
      </c>
      <c r="BS748" s="6">
        <f t="shared" si="139"/>
        <v>1.15E-2</v>
      </c>
      <c r="BT748" s="6">
        <f t="shared" si="140"/>
        <v>6.6E-3</v>
      </c>
    </row>
    <row r="749" spans="2:72" ht="14.45">
      <c r="B749" s="110">
        <v>41262</v>
      </c>
      <c r="C749" s="106">
        <v>1435.8</v>
      </c>
      <c r="D749" s="106">
        <v>1446.8</v>
      </c>
      <c r="E749" s="106">
        <v>1447.8</v>
      </c>
      <c r="F749" s="106">
        <v>1435.8</v>
      </c>
      <c r="G749" s="28"/>
      <c r="H749" s="107">
        <v>-7.6E-3</v>
      </c>
      <c r="K749" s="110">
        <v>41270</v>
      </c>
      <c r="L749" s="106">
        <v>5870.1</v>
      </c>
      <c r="M749" s="106">
        <v>5930.2</v>
      </c>
      <c r="N749" s="106">
        <v>5930.8</v>
      </c>
      <c r="O749" s="106">
        <v>5864.7</v>
      </c>
      <c r="P749" s="28" t="s">
        <v>2867</v>
      </c>
      <c r="Q749" s="107">
        <v>-6.0000000000000001E-3</v>
      </c>
      <c r="T749" s="110">
        <v>41225</v>
      </c>
      <c r="U749" s="28">
        <v>54.884999999999998</v>
      </c>
      <c r="V749">
        <v>54.585000000000001</v>
      </c>
      <c r="W749">
        <v>55.125</v>
      </c>
      <c r="X749">
        <v>54.585000000000001</v>
      </c>
      <c r="Y749" s="19">
        <v>5.3E-3</v>
      </c>
      <c r="AB749" s="110">
        <f t="shared" si="149"/>
        <v>41270</v>
      </c>
      <c r="AC749" s="108">
        <f t="shared" si="147"/>
        <v>5870.1</v>
      </c>
      <c r="AD749" s="28">
        <f t="shared" si="148"/>
        <v>54.935000000000002</v>
      </c>
      <c r="AE749" s="28">
        <f t="shared" si="141"/>
        <v>106.85537453353965</v>
      </c>
      <c r="AF749" s="31">
        <f t="shared" si="143"/>
        <v>-7.6396951551100933E-3</v>
      </c>
      <c r="AJ749" s="110">
        <f t="shared" si="146"/>
        <v>41274</v>
      </c>
      <c r="AK749" s="31">
        <f t="shared" si="144"/>
        <v>1.7000000000000001E-2</v>
      </c>
      <c r="AL749" s="115">
        <f t="shared" si="145"/>
        <v>-4.8208341996072157E-3</v>
      </c>
      <c r="AM749" s="100"/>
      <c r="BR749" s="18">
        <f t="shared" si="138"/>
        <v>41262</v>
      </c>
      <c r="BS749" s="6">
        <f t="shared" si="139"/>
        <v>-7.6E-3</v>
      </c>
      <c r="BT749" s="6">
        <f t="shared" si="140"/>
        <v>5.5999999999999999E-3</v>
      </c>
    </row>
    <row r="750" spans="2:72" ht="14.45">
      <c r="B750" s="110">
        <v>41263</v>
      </c>
      <c r="C750" s="106">
        <v>1443.7</v>
      </c>
      <c r="D750" s="106">
        <v>1435.8</v>
      </c>
      <c r="E750" s="106">
        <v>1443.7</v>
      </c>
      <c r="F750" s="106">
        <v>1432.8</v>
      </c>
      <c r="G750" s="28"/>
      <c r="H750" s="107">
        <v>5.4999999999999997E-3</v>
      </c>
      <c r="K750" s="110">
        <v>41271</v>
      </c>
      <c r="L750" s="106">
        <v>5908.35</v>
      </c>
      <c r="M750" s="106">
        <v>5887.15</v>
      </c>
      <c r="N750" s="106">
        <v>5915.75</v>
      </c>
      <c r="O750" s="106">
        <v>5879.5</v>
      </c>
      <c r="P750" s="28" t="s">
        <v>3347</v>
      </c>
      <c r="Q750" s="107">
        <v>6.4999999999999997E-3</v>
      </c>
      <c r="T750" s="110">
        <v>41226</v>
      </c>
      <c r="U750" s="28">
        <v>55.015000000000001</v>
      </c>
      <c r="V750">
        <v>54.975000000000001</v>
      </c>
      <c r="W750">
        <v>55.045000000000002</v>
      </c>
      <c r="X750">
        <v>54.835000000000001</v>
      </c>
      <c r="Y750" s="19">
        <v>2.3999999999999998E-3</v>
      </c>
      <c r="AB750" s="110">
        <f t="shared" si="149"/>
        <v>41271</v>
      </c>
      <c r="AC750" s="108">
        <f t="shared" si="147"/>
        <v>5908.35</v>
      </c>
      <c r="AD750" s="28">
        <f t="shared" si="148"/>
        <v>54.76</v>
      </c>
      <c r="AE750" s="28">
        <f t="shared" si="141"/>
        <v>107.89536157779402</v>
      </c>
      <c r="AF750" s="31">
        <f t="shared" si="143"/>
        <v>9.7326601380067768E-3</v>
      </c>
      <c r="AJ750" s="110">
        <f t="shared" si="146"/>
        <v>41276</v>
      </c>
      <c r="AK750" s="31">
        <f t="shared" si="144"/>
        <v>2.5399999999999999E-2</v>
      </c>
      <c r="AL750" s="115">
        <f t="shared" si="145"/>
        <v>1.538776558729138E-2</v>
      </c>
      <c r="AM750" s="100"/>
      <c r="BR750" s="18">
        <f t="shared" si="138"/>
        <v>41263</v>
      </c>
      <c r="BS750" s="6">
        <f t="shared" si="139"/>
        <v>5.4999999999999997E-3</v>
      </c>
      <c r="BT750" s="6">
        <f t="shared" si="140"/>
        <v>-2.2000000000000001E-3</v>
      </c>
    </row>
    <row r="751" spans="2:72" ht="14.45">
      <c r="B751" s="110">
        <v>41264</v>
      </c>
      <c r="C751" s="106">
        <v>1430.2</v>
      </c>
      <c r="D751" s="106">
        <v>1443.7</v>
      </c>
      <c r="E751" s="106">
        <v>1443.7</v>
      </c>
      <c r="F751" s="106">
        <v>1422.6</v>
      </c>
      <c r="G751" s="28"/>
      <c r="H751" s="107">
        <v>-9.4000000000000004E-3</v>
      </c>
      <c r="K751" s="110">
        <v>41274</v>
      </c>
      <c r="L751" s="106">
        <v>5905.1</v>
      </c>
      <c r="M751" s="106">
        <v>5901.2</v>
      </c>
      <c r="N751" s="106">
        <v>5919</v>
      </c>
      <c r="O751" s="106">
        <v>5897.15</v>
      </c>
      <c r="P751" s="28" t="s">
        <v>3348</v>
      </c>
      <c r="Q751" s="107">
        <v>-5.9999999999999995E-4</v>
      </c>
      <c r="T751" s="110">
        <v>41227</v>
      </c>
      <c r="U751" s="28">
        <v>55.024999999999999</v>
      </c>
      <c r="V751">
        <v>54.895000000000003</v>
      </c>
      <c r="W751">
        <v>55.024999999999999</v>
      </c>
      <c r="X751">
        <v>54.805</v>
      </c>
      <c r="Y751" s="19">
        <v>2.0000000000000001E-4</v>
      </c>
      <c r="AB751" s="110">
        <f t="shared" si="149"/>
        <v>41274</v>
      </c>
      <c r="AC751" s="108">
        <f t="shared" si="147"/>
        <v>5905.1</v>
      </c>
      <c r="AD751" s="28">
        <f t="shared" si="148"/>
        <v>54.994999999999997</v>
      </c>
      <c r="AE751" s="28">
        <f t="shared" si="141"/>
        <v>107.37521592872081</v>
      </c>
      <c r="AF751" s="31">
        <f t="shared" si="143"/>
        <v>-4.8208341996072157E-3</v>
      </c>
      <c r="AJ751" s="110">
        <f t="shared" si="146"/>
        <v>41277</v>
      </c>
      <c r="AK751" s="31">
        <f t="shared" si="144"/>
        <v>-2.0999999999999999E-3</v>
      </c>
      <c r="AL751" s="115">
        <f t="shared" si="145"/>
        <v>-2.1637382142976058E-3</v>
      </c>
      <c r="AM751" s="100"/>
      <c r="BR751" s="18">
        <f t="shared" si="138"/>
        <v>41264</v>
      </c>
      <c r="BS751" s="6">
        <f t="shared" si="139"/>
        <v>-9.4000000000000004E-3</v>
      </c>
      <c r="BT751" s="6">
        <f t="shared" si="140"/>
        <v>-1.1599999999999999E-2</v>
      </c>
    </row>
    <row r="752" spans="2:72" ht="14.45">
      <c r="B752" s="110">
        <v>41267</v>
      </c>
      <c r="C752" s="106">
        <v>1426.7</v>
      </c>
      <c r="D752" s="106">
        <v>1430.2</v>
      </c>
      <c r="E752" s="106">
        <v>1430.2</v>
      </c>
      <c r="F752" s="106">
        <v>1424.7</v>
      </c>
      <c r="G752" s="28"/>
      <c r="H752" s="107">
        <v>-2.3999999999999998E-3</v>
      </c>
      <c r="K752" s="110">
        <v>41275</v>
      </c>
      <c r="L752" s="106">
        <v>5950.85</v>
      </c>
      <c r="M752" s="106">
        <v>5937.65</v>
      </c>
      <c r="N752" s="106">
        <v>5963.9</v>
      </c>
      <c r="O752" s="106">
        <v>5935.2</v>
      </c>
      <c r="P752" s="28" t="s">
        <v>3349</v>
      </c>
      <c r="Q752" s="107">
        <v>7.7000000000000002E-3</v>
      </c>
      <c r="T752" s="110">
        <v>41228</v>
      </c>
      <c r="U752" s="28">
        <v>54.655000000000001</v>
      </c>
      <c r="V752">
        <v>55.005000000000003</v>
      </c>
      <c r="W752">
        <v>55.09</v>
      </c>
      <c r="X752">
        <v>54.655000000000001</v>
      </c>
      <c r="Y752" s="19">
        <v>-6.7000000000000002E-3</v>
      </c>
      <c r="AB752" s="110">
        <f t="shared" si="149"/>
        <v>41275</v>
      </c>
      <c r="AC752" s="108">
        <f t="shared" si="147"/>
        <v>5950.85</v>
      </c>
      <c r="AD752" s="28">
        <f t="shared" si="148"/>
        <v>54.685000000000002</v>
      </c>
      <c r="AE752" s="28">
        <f t="shared" si="141"/>
        <v>108.82051750937185</v>
      </c>
      <c r="AF752" s="31">
        <f t="shared" si="143"/>
        <v>1.3460290330037594E-2</v>
      </c>
      <c r="AJ752" s="110">
        <f t="shared" si="146"/>
        <v>41278</v>
      </c>
      <c r="AK752" s="31">
        <f t="shared" si="144"/>
        <v>4.8999999999999998E-3</v>
      </c>
      <c r="AL752" s="115">
        <f t="shared" si="145"/>
        <v>-6.8199087944512682E-3</v>
      </c>
      <c r="AM752" s="100"/>
      <c r="BR752" s="18">
        <f t="shared" si="138"/>
        <v>41267</v>
      </c>
      <c r="BS752" s="6">
        <f t="shared" si="139"/>
        <v>-2.3999999999999998E-3</v>
      </c>
      <c r="BT752" s="6">
        <f t="shared" si="140"/>
        <v>1.4E-3</v>
      </c>
    </row>
    <row r="753" spans="2:72" ht="14.45">
      <c r="B753" s="110">
        <v>41269</v>
      </c>
      <c r="C753" s="106">
        <v>1419.8</v>
      </c>
      <c r="D753" s="106">
        <v>1426.7</v>
      </c>
      <c r="E753" s="106">
        <v>1429.4</v>
      </c>
      <c r="F753" s="106">
        <v>1416.4</v>
      </c>
      <c r="G753" s="28"/>
      <c r="H753" s="107">
        <v>-4.7999999999999996E-3</v>
      </c>
      <c r="K753" s="110">
        <v>41276</v>
      </c>
      <c r="L753" s="106">
        <v>5993.25</v>
      </c>
      <c r="M753" s="106">
        <v>5982.6</v>
      </c>
      <c r="N753" s="106">
        <v>6006.05</v>
      </c>
      <c r="O753" s="106">
        <v>5982</v>
      </c>
      <c r="P753" s="28" t="s">
        <v>3350</v>
      </c>
      <c r="Q753" s="107">
        <v>7.1000000000000004E-3</v>
      </c>
      <c r="T753" s="110">
        <v>41229</v>
      </c>
      <c r="U753" s="28">
        <v>55.164999999999999</v>
      </c>
      <c r="V753">
        <v>54.704999999999998</v>
      </c>
      <c r="W753">
        <v>55.195</v>
      </c>
      <c r="X753">
        <v>54.625</v>
      </c>
      <c r="Y753" s="19">
        <v>9.2999999999999992E-3</v>
      </c>
      <c r="AB753" s="110">
        <f t="shared" si="149"/>
        <v>41276</v>
      </c>
      <c r="AC753" s="108">
        <f t="shared" si="147"/>
        <v>5993.25</v>
      </c>
      <c r="AD753" s="28">
        <f t="shared" si="148"/>
        <v>54.24</v>
      </c>
      <c r="AE753" s="28">
        <f t="shared" si="141"/>
        <v>110.4950221238938</v>
      </c>
      <c r="AF753" s="31">
        <f t="shared" si="143"/>
        <v>1.538776558729138E-2</v>
      </c>
      <c r="AJ753" s="110">
        <f t="shared" si="146"/>
        <v>41281</v>
      </c>
      <c r="AK753" s="31">
        <f t="shared" si="144"/>
        <v>-3.0999999999999999E-3</v>
      </c>
      <c r="AL753" s="115">
        <f t="shared" si="145"/>
        <v>-9.7494864688324467E-3</v>
      </c>
      <c r="AM753" s="100"/>
      <c r="BR753" s="18">
        <f t="shared" si="138"/>
        <v>41269</v>
      </c>
      <c r="BS753" s="6">
        <f t="shared" si="139"/>
        <v>-4.7999999999999996E-3</v>
      </c>
      <c r="BT753" s="6">
        <f t="shared" si="140"/>
        <v>8.5000000000000006E-3</v>
      </c>
    </row>
    <row r="754" spans="2:72" ht="14.45">
      <c r="B754" s="110">
        <v>41270</v>
      </c>
      <c r="C754" s="106">
        <v>1418.1</v>
      </c>
      <c r="D754" s="106">
        <v>1419.8</v>
      </c>
      <c r="E754" s="106">
        <v>1422.8</v>
      </c>
      <c r="F754" s="106">
        <v>1401.8</v>
      </c>
      <c r="G754" s="28"/>
      <c r="H754" s="107">
        <v>-1.1999999999999999E-3</v>
      </c>
      <c r="K754" s="110">
        <v>41277</v>
      </c>
      <c r="L754" s="106">
        <v>6009.5</v>
      </c>
      <c r="M754" s="106">
        <v>6015.8</v>
      </c>
      <c r="N754" s="106">
        <v>6017</v>
      </c>
      <c r="O754" s="106">
        <v>5986.55</v>
      </c>
      <c r="P754" s="28" t="s">
        <v>3351</v>
      </c>
      <c r="Q754" s="107">
        <v>2.7000000000000001E-3</v>
      </c>
      <c r="T754" s="110">
        <v>41232</v>
      </c>
      <c r="U754" s="28">
        <v>54.975000000000001</v>
      </c>
      <c r="V754">
        <v>55.155000000000001</v>
      </c>
      <c r="W754">
        <v>55.174999999999997</v>
      </c>
      <c r="X754">
        <v>54.91</v>
      </c>
      <c r="Y754" s="19">
        <v>-3.3999999999999998E-3</v>
      </c>
      <c r="AB754" s="110">
        <f t="shared" si="149"/>
        <v>41277</v>
      </c>
      <c r="AC754" s="108">
        <f t="shared" si="147"/>
        <v>6009.5</v>
      </c>
      <c r="AD754" s="28">
        <f t="shared" si="148"/>
        <v>54.505000000000003</v>
      </c>
      <c r="AE754" s="28">
        <f t="shared" si="141"/>
        <v>110.25593982203468</v>
      </c>
      <c r="AF754" s="31">
        <f t="shared" si="143"/>
        <v>-2.1637382142976058E-3</v>
      </c>
      <c r="AJ754" s="110">
        <f t="shared" si="146"/>
        <v>41282</v>
      </c>
      <c r="AK754" s="31">
        <f t="shared" si="144"/>
        <v>-3.2000000000000002E-3</v>
      </c>
      <c r="AL754" s="115">
        <f t="shared" si="145"/>
        <v>6.9617492025866312E-3</v>
      </c>
      <c r="AM754" s="100"/>
      <c r="BR754" s="18">
        <f t="shared" si="138"/>
        <v>41270</v>
      </c>
      <c r="BS754" s="6">
        <f t="shared" si="139"/>
        <v>-1.1999999999999999E-3</v>
      </c>
      <c r="BT754" s="6">
        <f t="shared" si="140"/>
        <v>-6.0000000000000001E-3</v>
      </c>
    </row>
    <row r="755" spans="2:72" ht="14.45">
      <c r="B755" s="110">
        <v>41271</v>
      </c>
      <c r="C755" s="106">
        <v>1402.4</v>
      </c>
      <c r="D755" s="106">
        <v>1418.1</v>
      </c>
      <c r="E755" s="106">
        <v>1418.1</v>
      </c>
      <c r="F755" s="106">
        <v>1401.6</v>
      </c>
      <c r="G755" s="28"/>
      <c r="H755" s="107">
        <v>-1.11E-2</v>
      </c>
      <c r="K755" s="110">
        <v>41278</v>
      </c>
      <c r="L755" s="106">
        <v>6016.15</v>
      </c>
      <c r="M755" s="106">
        <v>6011.95</v>
      </c>
      <c r="N755" s="106">
        <v>6020.75</v>
      </c>
      <c r="O755" s="106">
        <v>5981.55</v>
      </c>
      <c r="P755" s="28" t="s">
        <v>3352</v>
      </c>
      <c r="Q755" s="107">
        <v>1.1000000000000001E-3</v>
      </c>
      <c r="T755" s="110">
        <v>41233</v>
      </c>
      <c r="U755" s="28">
        <v>55.104999999999997</v>
      </c>
      <c r="V755">
        <v>55.064999999999998</v>
      </c>
      <c r="W755">
        <v>55.145000000000003</v>
      </c>
      <c r="X755">
        <v>54.784999999999997</v>
      </c>
      <c r="Y755" s="19">
        <v>2.3999999999999998E-3</v>
      </c>
      <c r="AB755" s="110">
        <f t="shared" si="149"/>
        <v>41278</v>
      </c>
      <c r="AC755" s="108">
        <f t="shared" si="147"/>
        <v>6016.15</v>
      </c>
      <c r="AD755" s="28">
        <f t="shared" si="148"/>
        <v>54.94</v>
      </c>
      <c r="AE755" s="28">
        <f t="shared" si="141"/>
        <v>109.50400436840189</v>
      </c>
      <c r="AF755" s="31">
        <f t="shared" si="143"/>
        <v>-6.8199087944512682E-3</v>
      </c>
      <c r="AJ755" s="110">
        <f t="shared" si="146"/>
        <v>41283</v>
      </c>
      <c r="AK755" s="31">
        <f t="shared" si="144"/>
        <v>2.5999999999999999E-3</v>
      </c>
      <c r="AL755" s="115">
        <f t="shared" si="145"/>
        <v>-2.218186511084963E-3</v>
      </c>
      <c r="AM755" s="100"/>
      <c r="BR755" s="18">
        <f t="shared" si="138"/>
        <v>41271</v>
      </c>
      <c r="BS755" s="6">
        <f t="shared" si="139"/>
        <v>-1.11E-2</v>
      </c>
      <c r="BT755" s="6">
        <f t="shared" si="140"/>
        <v>6.4999999999999997E-3</v>
      </c>
    </row>
    <row r="756" spans="2:72" ht="14.45">
      <c r="B756" s="110">
        <v>41274</v>
      </c>
      <c r="C756" s="106">
        <v>1426.2</v>
      </c>
      <c r="D756" s="106">
        <v>1402.4</v>
      </c>
      <c r="E756" s="106">
        <v>1426.7</v>
      </c>
      <c r="F756" s="106">
        <v>1398.1</v>
      </c>
      <c r="G756" s="28"/>
      <c r="H756" s="107">
        <v>1.7000000000000001E-2</v>
      </c>
      <c r="K756" s="110">
        <v>41281</v>
      </c>
      <c r="L756" s="106">
        <v>5988.4</v>
      </c>
      <c r="M756" s="106">
        <v>6042.15</v>
      </c>
      <c r="N756" s="106">
        <v>6042.15</v>
      </c>
      <c r="O756" s="106">
        <v>5977.15</v>
      </c>
      <c r="P756" s="28" t="s">
        <v>3353</v>
      </c>
      <c r="Q756" s="107">
        <v>-4.5999999999999999E-3</v>
      </c>
      <c r="T756" s="110">
        <v>41234</v>
      </c>
      <c r="U756" s="28">
        <v>55.115000000000002</v>
      </c>
      <c r="V756">
        <v>55.104999999999997</v>
      </c>
      <c r="W756">
        <v>55.375</v>
      </c>
      <c r="X756">
        <v>55.021999999999998</v>
      </c>
      <c r="Y756" s="19">
        <v>2.0000000000000001E-4</v>
      </c>
      <c r="AB756" s="110">
        <f t="shared" si="149"/>
        <v>41281</v>
      </c>
      <c r="AC756" s="108">
        <f t="shared" si="147"/>
        <v>5988.4</v>
      </c>
      <c r="AD756" s="28">
        <f t="shared" si="148"/>
        <v>55.225000000000001</v>
      </c>
      <c r="AE756" s="28">
        <f t="shared" si="141"/>
        <v>108.43639655952919</v>
      </c>
      <c r="AF756" s="31">
        <f t="shared" si="143"/>
        <v>-9.7494864688324467E-3</v>
      </c>
      <c r="AJ756" s="110">
        <f t="shared" si="146"/>
        <v>41284</v>
      </c>
      <c r="AK756" s="31">
        <f t="shared" si="144"/>
        <v>7.6E-3</v>
      </c>
      <c r="AL756" s="115">
        <f t="shared" si="145"/>
        <v>6.593311800182633E-3</v>
      </c>
      <c r="AM756" s="100"/>
      <c r="BR756" s="18">
        <f t="shared" si="138"/>
        <v>41274</v>
      </c>
      <c r="BS756" s="6">
        <f t="shared" si="139"/>
        <v>1.7000000000000001E-2</v>
      </c>
      <c r="BT756" s="6">
        <f t="shared" si="140"/>
        <v>-5.9999999999999995E-4</v>
      </c>
    </row>
    <row r="757" spans="2:72" ht="14.45">
      <c r="B757" s="110">
        <v>41276</v>
      </c>
      <c r="C757" s="106">
        <v>1462.4</v>
      </c>
      <c r="D757" s="106">
        <v>1426.2</v>
      </c>
      <c r="E757" s="106">
        <v>1462.4</v>
      </c>
      <c r="F757" s="106">
        <v>1426.2</v>
      </c>
      <c r="G757" s="28"/>
      <c r="H757" s="107">
        <v>2.5399999999999999E-2</v>
      </c>
      <c r="K757" s="110">
        <v>41282</v>
      </c>
      <c r="L757" s="106">
        <v>6001.7</v>
      </c>
      <c r="M757" s="106">
        <v>5983.45</v>
      </c>
      <c r="N757" s="106">
        <v>6007.05</v>
      </c>
      <c r="O757" s="106">
        <v>5964.4</v>
      </c>
      <c r="P757" s="28" t="s">
        <v>2808</v>
      </c>
      <c r="Q757" s="107">
        <v>2.2000000000000001E-3</v>
      </c>
      <c r="T757" s="110">
        <v>41235</v>
      </c>
      <c r="U757" s="28">
        <v>55.125</v>
      </c>
      <c r="V757">
        <v>55.085000000000001</v>
      </c>
      <c r="W757">
        <v>55.29</v>
      </c>
      <c r="X757">
        <v>55.005000000000003</v>
      </c>
      <c r="Y757" s="19">
        <v>2.0000000000000001E-4</v>
      </c>
      <c r="AB757" s="110">
        <f t="shared" si="149"/>
        <v>41282</v>
      </c>
      <c r="AC757" s="108">
        <f t="shared" si="147"/>
        <v>6001.7</v>
      </c>
      <c r="AD757" s="28">
        <f t="shared" si="148"/>
        <v>54.965000000000003</v>
      </c>
      <c r="AE757" s="28">
        <f t="shared" si="141"/>
        <v>109.19130355680886</v>
      </c>
      <c r="AF757" s="31">
        <f t="shared" si="143"/>
        <v>6.9617492025866312E-3</v>
      </c>
      <c r="AJ757" s="110">
        <f t="shared" si="146"/>
        <v>41285</v>
      </c>
      <c r="AK757" s="31">
        <f t="shared" si="144"/>
        <v>-1E-4</v>
      </c>
      <c r="AL757" s="115">
        <f t="shared" si="145"/>
        <v>-1.1083473029647406E-2</v>
      </c>
      <c r="AM757" s="100"/>
      <c r="BR757" s="18">
        <f t="shared" si="138"/>
        <v>41276</v>
      </c>
      <c r="BS757" s="6">
        <f t="shared" si="139"/>
        <v>2.5399999999999999E-2</v>
      </c>
      <c r="BT757" s="6">
        <f t="shared" si="140"/>
        <v>7.1000000000000004E-3</v>
      </c>
    </row>
    <row r="758" spans="2:72" ht="14.45">
      <c r="B758" s="110">
        <v>41277</v>
      </c>
      <c r="C758" s="106">
        <v>1459.4</v>
      </c>
      <c r="D758" s="106">
        <v>1462.4</v>
      </c>
      <c r="E758" s="106">
        <v>1465.5</v>
      </c>
      <c r="F758" s="106">
        <v>1455.5</v>
      </c>
      <c r="G758" s="28"/>
      <c r="H758" s="107">
        <v>-2.0999999999999999E-3</v>
      </c>
      <c r="K758" s="110">
        <v>41283</v>
      </c>
      <c r="L758" s="106">
        <v>5971.5</v>
      </c>
      <c r="M758" s="106">
        <v>6006.2</v>
      </c>
      <c r="N758" s="106">
        <v>6020.1</v>
      </c>
      <c r="O758" s="106">
        <v>5958.45</v>
      </c>
      <c r="P758" s="28" t="s">
        <v>2762</v>
      </c>
      <c r="Q758" s="107">
        <v>-5.0000000000000001E-3</v>
      </c>
      <c r="T758" s="110">
        <v>41236</v>
      </c>
      <c r="U758" s="28">
        <v>55.45</v>
      </c>
      <c r="V758">
        <v>55.22</v>
      </c>
      <c r="W758">
        <v>55.61</v>
      </c>
      <c r="X758">
        <v>55.2</v>
      </c>
      <c r="Y758" s="19">
        <v>5.8999999999999999E-3</v>
      </c>
      <c r="AB758" s="110">
        <f t="shared" si="149"/>
        <v>41283</v>
      </c>
      <c r="AC758" s="108">
        <f t="shared" si="147"/>
        <v>5971.5</v>
      </c>
      <c r="AD758" s="28">
        <f t="shared" si="148"/>
        <v>54.81</v>
      </c>
      <c r="AE758" s="28">
        <f t="shared" si="141"/>
        <v>108.94909688013136</v>
      </c>
      <c r="AF758" s="31">
        <f t="shared" si="143"/>
        <v>-2.218186511084963E-3</v>
      </c>
      <c r="AJ758" s="110">
        <f t="shared" si="146"/>
        <v>41288</v>
      </c>
      <c r="AK758" s="31">
        <f t="shared" si="144"/>
        <v>-8.9999999999999998E-4</v>
      </c>
      <c r="AL758" s="115">
        <f t="shared" si="145"/>
        <v>1.8721761907725787E-2</v>
      </c>
      <c r="AM758" s="100"/>
      <c r="BR758" s="18">
        <f t="shared" si="138"/>
        <v>41277</v>
      </c>
      <c r="BS758" s="6">
        <f t="shared" si="139"/>
        <v>-2.0999999999999999E-3</v>
      </c>
      <c r="BT758" s="6">
        <f t="shared" si="140"/>
        <v>2.7000000000000001E-3</v>
      </c>
    </row>
    <row r="759" spans="2:72" ht="14.45">
      <c r="B759" s="110">
        <v>41278</v>
      </c>
      <c r="C759" s="106">
        <v>1466.5</v>
      </c>
      <c r="D759" s="106">
        <v>1459.4</v>
      </c>
      <c r="E759" s="106">
        <v>1467.9</v>
      </c>
      <c r="F759" s="106">
        <v>1459</v>
      </c>
      <c r="G759" s="28"/>
      <c r="H759" s="107">
        <v>4.8999999999999998E-3</v>
      </c>
      <c r="K759" s="110">
        <v>41284</v>
      </c>
      <c r="L759" s="106">
        <v>5968.65</v>
      </c>
      <c r="M759" s="106">
        <v>5998.8</v>
      </c>
      <c r="N759" s="106">
        <v>6005.15</v>
      </c>
      <c r="O759" s="106">
        <v>5947.3</v>
      </c>
      <c r="P759" s="28" t="s">
        <v>3354</v>
      </c>
      <c r="Q759" s="107">
        <v>-5.0000000000000001E-4</v>
      </c>
      <c r="T759" s="110">
        <v>41239</v>
      </c>
      <c r="U759" s="28">
        <v>55.643000000000001</v>
      </c>
      <c r="V759">
        <v>55.465000000000003</v>
      </c>
      <c r="W759">
        <v>55.895000000000003</v>
      </c>
      <c r="X759">
        <v>55.435000000000002</v>
      </c>
      <c r="Y759" s="19">
        <v>3.5000000000000001E-3</v>
      </c>
      <c r="AB759" s="110">
        <f t="shared" si="149"/>
        <v>41284</v>
      </c>
      <c r="AC759" s="108">
        <f t="shared" si="147"/>
        <v>5968.65</v>
      </c>
      <c r="AD759" s="28">
        <f t="shared" si="148"/>
        <v>54.424999999999997</v>
      </c>
      <c r="AE759" s="28">
        <f t="shared" si="141"/>
        <v>109.66743224621038</v>
      </c>
      <c r="AF759" s="31">
        <f t="shared" si="143"/>
        <v>6.593311800182633E-3</v>
      </c>
      <c r="AJ759" s="110">
        <f t="shared" si="146"/>
        <v>41289</v>
      </c>
      <c r="AK759" s="31">
        <f t="shared" si="144"/>
        <v>1.1000000000000001E-3</v>
      </c>
      <c r="AL759" s="115">
        <f t="shared" si="145"/>
        <v>3.9303580450957831E-3</v>
      </c>
      <c r="AM759" s="100"/>
      <c r="BR759" s="18">
        <f t="shared" si="138"/>
        <v>41278</v>
      </c>
      <c r="BS759" s="6">
        <f t="shared" si="139"/>
        <v>4.8999999999999998E-3</v>
      </c>
      <c r="BT759" s="6">
        <f t="shared" si="140"/>
        <v>1.1000000000000001E-3</v>
      </c>
    </row>
    <row r="760" spans="2:72" ht="14.45">
      <c r="B760" s="110">
        <v>41281</v>
      </c>
      <c r="C760" s="106">
        <v>1461.9</v>
      </c>
      <c r="D760" s="106">
        <v>1466.5</v>
      </c>
      <c r="E760" s="106">
        <v>1466.5</v>
      </c>
      <c r="F760" s="106">
        <v>1456.6</v>
      </c>
      <c r="G760" s="28"/>
      <c r="H760" s="107">
        <v>-3.0999999999999999E-3</v>
      </c>
      <c r="K760" s="110">
        <v>41285</v>
      </c>
      <c r="L760" s="106">
        <v>5951.3</v>
      </c>
      <c r="M760" s="106">
        <v>6012.4</v>
      </c>
      <c r="N760" s="106">
        <v>6018.85</v>
      </c>
      <c r="O760" s="106">
        <v>5940.6</v>
      </c>
      <c r="P760" s="28" t="s">
        <v>3355</v>
      </c>
      <c r="Q760" s="107">
        <v>-2.8999999999999998E-3</v>
      </c>
      <c r="T760" s="110">
        <v>41240</v>
      </c>
      <c r="U760" s="28">
        <v>55.454999999999998</v>
      </c>
      <c r="V760">
        <v>55.545000000000002</v>
      </c>
      <c r="W760">
        <v>55.781999999999996</v>
      </c>
      <c r="X760">
        <v>55.354999999999997</v>
      </c>
      <c r="Y760" s="19">
        <v>-3.3999999999999998E-3</v>
      </c>
      <c r="AB760" s="110">
        <f t="shared" si="149"/>
        <v>41285</v>
      </c>
      <c r="AC760" s="108">
        <f t="shared" si="147"/>
        <v>5951.3</v>
      </c>
      <c r="AD760" s="28">
        <f t="shared" si="148"/>
        <v>54.875</v>
      </c>
      <c r="AE760" s="28">
        <f t="shared" si="141"/>
        <v>108.45193621867882</v>
      </c>
      <c r="AF760" s="31">
        <f t="shared" si="143"/>
        <v>-1.1083473029647406E-2</v>
      </c>
      <c r="AJ760" s="110">
        <f t="shared" si="146"/>
        <v>41290</v>
      </c>
      <c r="AK760" s="31">
        <f t="shared" si="144"/>
        <v>2.0000000000000001E-4</v>
      </c>
      <c r="AL760" s="115">
        <f t="shared" si="145"/>
        <v>-1.0127397745078315E-2</v>
      </c>
      <c r="AM760" s="100"/>
      <c r="BR760" s="18">
        <f t="shared" si="138"/>
        <v>41281</v>
      </c>
      <c r="BS760" s="6">
        <f t="shared" si="139"/>
        <v>-3.0999999999999999E-3</v>
      </c>
      <c r="BT760" s="6">
        <f t="shared" si="140"/>
        <v>-4.5999999999999999E-3</v>
      </c>
    </row>
    <row r="761" spans="2:72" ht="14.45">
      <c r="B761" s="110">
        <v>41282</v>
      </c>
      <c r="C761" s="106">
        <v>1457.2</v>
      </c>
      <c r="D761" s="106">
        <v>1461.9</v>
      </c>
      <c r="E761" s="106">
        <v>1461.9</v>
      </c>
      <c r="F761" s="106">
        <v>1451.6</v>
      </c>
      <c r="G761" s="28"/>
      <c r="H761" s="107">
        <v>-3.2000000000000002E-3</v>
      </c>
      <c r="K761" s="110">
        <v>41288</v>
      </c>
      <c r="L761" s="106">
        <v>6024.05</v>
      </c>
      <c r="M761" s="106">
        <v>5967.2</v>
      </c>
      <c r="N761" s="106">
        <v>6036.9</v>
      </c>
      <c r="O761" s="106">
        <v>5962.15</v>
      </c>
      <c r="P761" s="28" t="s">
        <v>3356</v>
      </c>
      <c r="Q761" s="107">
        <v>1.2200000000000001E-2</v>
      </c>
      <c r="T761" s="110">
        <v>41241</v>
      </c>
      <c r="U761" s="28">
        <v>55.71</v>
      </c>
      <c r="V761">
        <v>55.545000000000002</v>
      </c>
      <c r="W761">
        <v>55.72</v>
      </c>
      <c r="X761">
        <v>55.545000000000002</v>
      </c>
      <c r="Y761" s="19">
        <v>4.5999999999999999E-3</v>
      </c>
      <c r="AB761" s="110">
        <f t="shared" si="149"/>
        <v>41288</v>
      </c>
      <c r="AC761" s="108">
        <f t="shared" si="147"/>
        <v>6024.05</v>
      </c>
      <c r="AD761" s="28">
        <f t="shared" si="148"/>
        <v>54.524999999999999</v>
      </c>
      <c r="AE761" s="28">
        <f t="shared" si="141"/>
        <v>110.48234754699679</v>
      </c>
      <c r="AF761" s="31">
        <f t="shared" si="143"/>
        <v>1.8721761907725787E-2</v>
      </c>
      <c r="AJ761" s="110">
        <f t="shared" si="146"/>
        <v>41291</v>
      </c>
      <c r="AK761" s="31">
        <f t="shared" si="144"/>
        <v>5.5999999999999999E-3</v>
      </c>
      <c r="AL761" s="115">
        <f t="shared" si="145"/>
        <v>1.1961820158344239E-2</v>
      </c>
      <c r="AM761" s="100"/>
      <c r="BR761" s="18">
        <f t="shared" si="138"/>
        <v>41282</v>
      </c>
      <c r="BS761" s="6">
        <f t="shared" si="139"/>
        <v>-3.2000000000000002E-3</v>
      </c>
      <c r="BT761" s="6">
        <f t="shared" si="140"/>
        <v>2.2000000000000001E-3</v>
      </c>
    </row>
    <row r="762" spans="2:72" ht="14.45">
      <c r="B762" s="110">
        <v>41283</v>
      </c>
      <c r="C762" s="106">
        <v>1461</v>
      </c>
      <c r="D762" s="106">
        <v>1457.2</v>
      </c>
      <c r="E762" s="106">
        <v>1464.7</v>
      </c>
      <c r="F762" s="106">
        <v>1457.2</v>
      </c>
      <c r="G762" s="28"/>
      <c r="H762" s="107">
        <v>2.5999999999999999E-3</v>
      </c>
      <c r="K762" s="110">
        <v>41289</v>
      </c>
      <c r="L762" s="106">
        <v>6056.6</v>
      </c>
      <c r="M762" s="106">
        <v>6037.85</v>
      </c>
      <c r="N762" s="106">
        <v>6068.5</v>
      </c>
      <c r="O762" s="106">
        <v>6018.6</v>
      </c>
      <c r="P762" s="28" t="s">
        <v>3357</v>
      </c>
      <c r="Q762" s="107">
        <v>5.4000000000000003E-3</v>
      </c>
      <c r="T762" s="110">
        <v>41242</v>
      </c>
      <c r="U762" s="28">
        <v>54.72</v>
      </c>
      <c r="V762">
        <v>55.64</v>
      </c>
      <c r="W762">
        <v>55.64</v>
      </c>
      <c r="X762">
        <v>54.71</v>
      </c>
      <c r="Y762" s="19">
        <v>-1.78E-2</v>
      </c>
      <c r="AB762" s="110">
        <f t="shared" si="149"/>
        <v>41289</v>
      </c>
      <c r="AC762" s="108">
        <f t="shared" si="147"/>
        <v>6056.6</v>
      </c>
      <c r="AD762" s="28">
        <f t="shared" si="148"/>
        <v>54.604999999999997</v>
      </c>
      <c r="AE762" s="28">
        <f t="shared" si="141"/>
        <v>110.9165827305192</v>
      </c>
      <c r="AF762" s="31">
        <f t="shared" si="143"/>
        <v>3.9303580450957831E-3</v>
      </c>
      <c r="AJ762" s="110">
        <f t="shared" si="146"/>
        <v>41292</v>
      </c>
      <c r="AK762" s="31">
        <f t="shared" si="144"/>
        <v>3.3999999999999998E-3</v>
      </c>
      <c r="AL762" s="115">
        <f t="shared" si="145"/>
        <v>1.5569991255444116E-2</v>
      </c>
      <c r="AM762" s="100"/>
      <c r="BR762" s="18">
        <f t="shared" si="138"/>
        <v>41283</v>
      </c>
      <c r="BS762" s="6">
        <f t="shared" si="139"/>
        <v>2.5999999999999999E-3</v>
      </c>
      <c r="BT762" s="6">
        <f t="shared" si="140"/>
        <v>-5.0000000000000001E-3</v>
      </c>
    </row>
    <row r="763" spans="2:72" ht="14.45">
      <c r="B763" s="110">
        <v>41284</v>
      </c>
      <c r="C763" s="106">
        <v>1472.1</v>
      </c>
      <c r="D763" s="106">
        <v>1464.6</v>
      </c>
      <c r="E763" s="106">
        <v>1472.3</v>
      </c>
      <c r="F763" s="106">
        <v>1461</v>
      </c>
      <c r="G763" s="28"/>
      <c r="H763" s="107">
        <v>7.6E-3</v>
      </c>
      <c r="K763" s="110">
        <v>41290</v>
      </c>
      <c r="L763" s="106">
        <v>6001.85</v>
      </c>
      <c r="M763" s="106">
        <v>6049</v>
      </c>
      <c r="N763" s="106">
        <v>6055.95</v>
      </c>
      <c r="O763" s="106">
        <v>5992.05</v>
      </c>
      <c r="P763" s="28" t="s">
        <v>3358</v>
      </c>
      <c r="Q763" s="107">
        <v>-8.9999999999999993E-3</v>
      </c>
      <c r="T763" s="110">
        <v>41243</v>
      </c>
      <c r="U763" s="28">
        <v>54.265000000000001</v>
      </c>
      <c r="V763">
        <v>54.844999999999999</v>
      </c>
      <c r="W763">
        <v>54.844999999999999</v>
      </c>
      <c r="X763">
        <v>54.23</v>
      </c>
      <c r="Y763" s="19">
        <v>-8.3000000000000001E-3</v>
      </c>
      <c r="AB763" s="110">
        <f t="shared" si="149"/>
        <v>41290</v>
      </c>
      <c r="AC763" s="108">
        <f t="shared" si="147"/>
        <v>6001.85</v>
      </c>
      <c r="AD763" s="28">
        <f t="shared" si="148"/>
        <v>54.664999999999999</v>
      </c>
      <c r="AE763" s="28">
        <f t="shared" si="141"/>
        <v>109.79328638068235</v>
      </c>
      <c r="AF763" s="31">
        <f t="shared" si="143"/>
        <v>-1.0127397745078315E-2</v>
      </c>
      <c r="AJ763" s="110">
        <f t="shared" si="146"/>
        <v>41296</v>
      </c>
      <c r="AK763" s="31">
        <f t="shared" si="144"/>
        <v>4.4000000000000003E-3</v>
      </c>
      <c r="AL763" s="115">
        <f t="shared" si="145"/>
        <v>-4.6316147135415653E-3</v>
      </c>
      <c r="AM763" s="100"/>
      <c r="BR763" s="18">
        <f t="shared" si="138"/>
        <v>41284</v>
      </c>
      <c r="BS763" s="6">
        <f t="shared" si="139"/>
        <v>7.6E-3</v>
      </c>
      <c r="BT763" s="6">
        <f t="shared" si="140"/>
        <v>-5.0000000000000001E-4</v>
      </c>
    </row>
    <row r="764" spans="2:72" ht="14.45">
      <c r="B764" s="110">
        <v>41285</v>
      </c>
      <c r="C764" s="106">
        <v>1472</v>
      </c>
      <c r="D764" s="106">
        <v>1472.1</v>
      </c>
      <c r="E764" s="106">
        <v>1472.8</v>
      </c>
      <c r="F764" s="106">
        <v>1467.6</v>
      </c>
      <c r="G764" s="28"/>
      <c r="H764" s="107">
        <v>-1E-4</v>
      </c>
      <c r="K764" s="110">
        <v>41291</v>
      </c>
      <c r="L764" s="106">
        <v>6039.2</v>
      </c>
      <c r="M764" s="106">
        <v>6001.25</v>
      </c>
      <c r="N764" s="106">
        <v>6053.2</v>
      </c>
      <c r="O764" s="106">
        <v>5988.1</v>
      </c>
      <c r="P764" s="28" t="s">
        <v>3359</v>
      </c>
      <c r="Q764" s="107">
        <v>6.1999999999999998E-3</v>
      </c>
      <c r="T764" s="110">
        <v>41246</v>
      </c>
      <c r="U764" s="28">
        <v>54.774999999999999</v>
      </c>
      <c r="V764">
        <v>54.354999999999997</v>
      </c>
      <c r="W764">
        <v>54.784999999999997</v>
      </c>
      <c r="X764">
        <v>54.25</v>
      </c>
      <c r="Y764" s="19">
        <v>9.4000000000000004E-3</v>
      </c>
      <c r="AB764" s="110">
        <f t="shared" si="149"/>
        <v>41291</v>
      </c>
      <c r="AC764" s="108">
        <f t="shared" si="147"/>
        <v>6039.2</v>
      </c>
      <c r="AD764" s="28">
        <f t="shared" si="148"/>
        <v>54.354999999999997</v>
      </c>
      <c r="AE764" s="28">
        <f t="shared" si="141"/>
        <v>111.10661392696164</v>
      </c>
      <c r="AF764" s="31">
        <f t="shared" si="143"/>
        <v>1.1961820158344239E-2</v>
      </c>
      <c r="AJ764" s="110">
        <f t="shared" si="146"/>
        <v>41297</v>
      </c>
      <c r="AK764" s="31">
        <f t="shared" si="144"/>
        <v>1.5E-3</v>
      </c>
      <c r="AL764" s="115">
        <f t="shared" si="145"/>
        <v>1.8913410650958085E-3</v>
      </c>
      <c r="AM764" s="100"/>
      <c r="BR764" s="18">
        <f t="shared" si="138"/>
        <v>41285</v>
      </c>
      <c r="BS764" s="6">
        <f t="shared" si="139"/>
        <v>-1E-4</v>
      </c>
      <c r="BT764" s="6">
        <f t="shared" si="140"/>
        <v>-2.8999999999999998E-3</v>
      </c>
    </row>
    <row r="765" spans="2:72" ht="14.45">
      <c r="B765" s="110">
        <v>41288</v>
      </c>
      <c r="C765" s="106">
        <v>1470.7</v>
      </c>
      <c r="D765" s="106">
        <v>1472</v>
      </c>
      <c r="E765" s="106">
        <v>1472</v>
      </c>
      <c r="F765" s="106">
        <v>1465.7</v>
      </c>
      <c r="G765" s="28"/>
      <c r="H765" s="107">
        <v>-8.9999999999999998E-4</v>
      </c>
      <c r="K765" s="110">
        <v>41292</v>
      </c>
      <c r="L765" s="106">
        <v>6064.4</v>
      </c>
      <c r="M765" s="106">
        <v>6059.85</v>
      </c>
      <c r="N765" s="106">
        <v>6083.4</v>
      </c>
      <c r="O765" s="106">
        <v>6048.3</v>
      </c>
      <c r="P765" s="28" t="s">
        <v>3360</v>
      </c>
      <c r="Q765" s="107">
        <v>4.1999999999999997E-3</v>
      </c>
      <c r="T765" s="110">
        <v>41247</v>
      </c>
      <c r="U765" s="28">
        <v>54.744999999999997</v>
      </c>
      <c r="V765">
        <v>54.734999999999999</v>
      </c>
      <c r="W765">
        <v>54.975000000000001</v>
      </c>
      <c r="X765">
        <v>54.61</v>
      </c>
      <c r="Y765" s="19">
        <v>-5.0000000000000001E-4</v>
      </c>
      <c r="AB765" s="110">
        <f t="shared" si="149"/>
        <v>41292</v>
      </c>
      <c r="AC765" s="108">
        <f t="shared" si="147"/>
        <v>6064.4</v>
      </c>
      <c r="AD765" s="28">
        <f t="shared" si="148"/>
        <v>53.744999999999997</v>
      </c>
      <c r="AE765" s="28">
        <f t="shared" si="141"/>
        <v>112.83654293422644</v>
      </c>
      <c r="AF765" s="31">
        <f t="shared" si="143"/>
        <v>1.5569991255444116E-2</v>
      </c>
      <c r="AJ765" s="110">
        <f t="shared" si="146"/>
        <v>41298</v>
      </c>
      <c r="AK765" s="31">
        <f t="shared" si="144"/>
        <v>0</v>
      </c>
      <c r="AL765" s="115">
        <f t="shared" si="145"/>
        <v>-6.4206424872959023E-3</v>
      </c>
      <c r="AM765" s="100"/>
      <c r="BR765" s="18">
        <f t="shared" si="138"/>
        <v>41288</v>
      </c>
      <c r="BS765" s="6">
        <f t="shared" si="139"/>
        <v>-8.9999999999999998E-4</v>
      </c>
      <c r="BT765" s="6">
        <f t="shared" si="140"/>
        <v>1.2200000000000001E-2</v>
      </c>
    </row>
    <row r="766" spans="2:72" ht="14.45">
      <c r="B766" s="110">
        <v>41289</v>
      </c>
      <c r="C766" s="106">
        <v>1472.3</v>
      </c>
      <c r="D766" s="106">
        <v>1470.7</v>
      </c>
      <c r="E766" s="106">
        <v>1473.3</v>
      </c>
      <c r="F766" s="106">
        <v>1463.8</v>
      </c>
      <c r="G766" s="28"/>
      <c r="H766" s="107">
        <v>1.1000000000000001E-3</v>
      </c>
      <c r="K766" s="110">
        <v>41295</v>
      </c>
      <c r="L766" s="106">
        <v>6082.3</v>
      </c>
      <c r="M766" s="106">
        <v>6085.75</v>
      </c>
      <c r="N766" s="106">
        <v>6094.35</v>
      </c>
      <c r="O766" s="106">
        <v>6065.1</v>
      </c>
      <c r="P766" s="28" t="s">
        <v>3361</v>
      </c>
      <c r="Q766" s="107">
        <v>3.0000000000000001E-3</v>
      </c>
      <c r="T766" s="110">
        <v>41248</v>
      </c>
      <c r="U766" s="28">
        <v>54.435000000000002</v>
      </c>
      <c r="V766">
        <v>54.69</v>
      </c>
      <c r="W766">
        <v>54.69</v>
      </c>
      <c r="X766">
        <v>54.424999999999997</v>
      </c>
      <c r="Y766" s="19">
        <v>-5.7000000000000002E-3</v>
      </c>
      <c r="AB766" s="110">
        <f t="shared" si="149"/>
        <v>41295</v>
      </c>
      <c r="AC766" s="108">
        <f t="shared" si="147"/>
        <v>6082.3</v>
      </c>
      <c r="AD766" s="28">
        <f t="shared" si="148"/>
        <v>53.774999999999999</v>
      </c>
      <c r="AE766" s="28">
        <f t="shared" si="141"/>
        <v>113.10646211064622</v>
      </c>
      <c r="AF766" s="31">
        <f t="shared" si="143"/>
        <v>2.3921255419629972E-3</v>
      </c>
      <c r="AJ766" s="110">
        <f t="shared" si="146"/>
        <v>41299</v>
      </c>
      <c r="AK766" s="31">
        <f t="shared" si="144"/>
        <v>5.4999999999999997E-3</v>
      </c>
      <c r="AL766" s="115">
        <f t="shared" si="145"/>
        <v>7.4988073623654117E-3</v>
      </c>
      <c r="AM766" s="100"/>
      <c r="BR766" s="18">
        <f t="shared" si="138"/>
        <v>41289</v>
      </c>
      <c r="BS766" s="6">
        <f t="shared" si="139"/>
        <v>1.1000000000000001E-3</v>
      </c>
      <c r="BT766" s="6">
        <f t="shared" si="140"/>
        <v>5.4000000000000003E-3</v>
      </c>
    </row>
    <row r="767" spans="2:72" ht="14.45">
      <c r="B767" s="110">
        <v>41290</v>
      </c>
      <c r="C767" s="106">
        <v>1472.6</v>
      </c>
      <c r="D767" s="106">
        <v>1472.3</v>
      </c>
      <c r="E767" s="106">
        <v>1474</v>
      </c>
      <c r="F767" s="106">
        <v>1467.6</v>
      </c>
      <c r="G767" s="28"/>
      <c r="H767" s="107">
        <v>2.0000000000000001E-4</v>
      </c>
      <c r="K767" s="110">
        <v>41296</v>
      </c>
      <c r="L767" s="106">
        <v>6048.5</v>
      </c>
      <c r="M767" s="106">
        <v>6080.15</v>
      </c>
      <c r="N767" s="106">
        <v>6101.3</v>
      </c>
      <c r="O767" s="106">
        <v>6040.5</v>
      </c>
      <c r="P767" s="28" t="s">
        <v>3362</v>
      </c>
      <c r="Q767" s="107">
        <v>-5.5999999999999999E-3</v>
      </c>
      <c r="T767" s="110">
        <v>41249</v>
      </c>
      <c r="U767" s="28">
        <v>54.234999999999999</v>
      </c>
      <c r="V767">
        <v>54.555</v>
      </c>
      <c r="W767">
        <v>54.585000000000001</v>
      </c>
      <c r="X767">
        <v>54.03</v>
      </c>
      <c r="Y767" s="19">
        <v>-3.7000000000000002E-3</v>
      </c>
      <c r="AB767" s="110">
        <f t="shared" si="149"/>
        <v>41296</v>
      </c>
      <c r="AC767" s="108">
        <f t="shared" si="147"/>
        <v>6048.5</v>
      </c>
      <c r="AD767" s="28">
        <f t="shared" si="148"/>
        <v>53.725000000000001</v>
      </c>
      <c r="AE767" s="28">
        <f t="shared" si="141"/>
        <v>112.58259655653792</v>
      </c>
      <c r="AF767" s="31">
        <f t="shared" si="143"/>
        <v>-4.6316147135415653E-3</v>
      </c>
      <c r="AJ767" s="110">
        <f t="shared" si="146"/>
        <v>41302</v>
      </c>
      <c r="AK767" s="31">
        <f t="shared" si="144"/>
        <v>-1.9E-3</v>
      </c>
      <c r="AL767" s="115">
        <f t="shared" si="145"/>
        <v>-4.6928411506947931E-3</v>
      </c>
      <c r="AM767" s="100"/>
      <c r="BR767" s="18">
        <f t="shared" si="138"/>
        <v>41290</v>
      </c>
      <c r="BS767" s="6">
        <f t="shared" si="139"/>
        <v>2.0000000000000001E-4</v>
      </c>
      <c r="BT767" s="6">
        <f t="shared" si="140"/>
        <v>-8.9999999999999993E-3</v>
      </c>
    </row>
    <row r="768" spans="2:72" ht="14.45">
      <c r="B768" s="110">
        <v>41291</v>
      </c>
      <c r="C768" s="106">
        <v>1480.9</v>
      </c>
      <c r="D768" s="106">
        <v>1472.6</v>
      </c>
      <c r="E768" s="106">
        <v>1485.2</v>
      </c>
      <c r="F768" s="106">
        <v>1472.6</v>
      </c>
      <c r="G768" s="28"/>
      <c r="H768" s="107">
        <v>5.5999999999999999E-3</v>
      </c>
      <c r="K768" s="110">
        <v>41297</v>
      </c>
      <c r="L768" s="106">
        <v>6054.3</v>
      </c>
      <c r="M768" s="106">
        <v>6052.85</v>
      </c>
      <c r="N768" s="106">
        <v>6069.8</v>
      </c>
      <c r="O768" s="106">
        <v>6021.15</v>
      </c>
      <c r="P768" s="28" t="s">
        <v>3363</v>
      </c>
      <c r="Q768" s="107">
        <v>1E-3</v>
      </c>
      <c r="T768" s="110">
        <v>41250</v>
      </c>
      <c r="U768" s="28">
        <v>54.344999999999999</v>
      </c>
      <c r="V768">
        <v>54.255000000000003</v>
      </c>
      <c r="W768">
        <v>54.564999999999998</v>
      </c>
      <c r="X768">
        <v>54.115000000000002</v>
      </c>
      <c r="Y768" s="19">
        <v>2E-3</v>
      </c>
      <c r="AB768" s="110">
        <f t="shared" si="149"/>
        <v>41297</v>
      </c>
      <c r="AC768" s="108">
        <f t="shared" si="147"/>
        <v>6054.3</v>
      </c>
      <c r="AD768" s="28">
        <f t="shared" si="148"/>
        <v>53.674999999999997</v>
      </c>
      <c r="AE768" s="28">
        <f t="shared" si="141"/>
        <v>112.7955286446204</v>
      </c>
      <c r="AF768" s="31">
        <f t="shared" si="143"/>
        <v>1.8913410650958085E-3</v>
      </c>
      <c r="AJ768" s="110">
        <f t="shared" si="146"/>
        <v>41303</v>
      </c>
      <c r="AK768" s="31">
        <f t="shared" si="144"/>
        <v>5.1000000000000004E-3</v>
      </c>
      <c r="AL768" s="115">
        <f t="shared" si="145"/>
        <v>3.32557898074759E-3</v>
      </c>
      <c r="AM768" s="100"/>
      <c r="BR768" s="18">
        <f t="shared" si="138"/>
        <v>41291</v>
      </c>
      <c r="BS768" s="6">
        <f t="shared" si="139"/>
        <v>5.5999999999999999E-3</v>
      </c>
      <c r="BT768" s="6">
        <f t="shared" si="140"/>
        <v>6.1999999999999998E-3</v>
      </c>
    </row>
    <row r="769" spans="2:72" ht="14.45">
      <c r="B769" s="110">
        <v>41292</v>
      </c>
      <c r="C769" s="106">
        <v>1486</v>
      </c>
      <c r="D769" s="106">
        <v>1481</v>
      </c>
      <c r="E769" s="106">
        <v>1486</v>
      </c>
      <c r="F769" s="106">
        <v>1475.8</v>
      </c>
      <c r="G769" s="28"/>
      <c r="H769" s="107">
        <v>3.3999999999999998E-3</v>
      </c>
      <c r="K769" s="110">
        <v>41298</v>
      </c>
      <c r="L769" s="106">
        <v>6019.35</v>
      </c>
      <c r="M769" s="106">
        <v>6046.2</v>
      </c>
      <c r="N769" s="106">
        <v>6065.3</v>
      </c>
      <c r="O769" s="106">
        <v>6007.85</v>
      </c>
      <c r="P769" s="28" t="s">
        <v>3364</v>
      </c>
      <c r="Q769" s="107">
        <v>-5.7999999999999996E-3</v>
      </c>
      <c r="T769" s="110">
        <v>41253</v>
      </c>
      <c r="U769" s="28">
        <v>54.354999999999997</v>
      </c>
      <c r="V769">
        <v>54.314999999999998</v>
      </c>
      <c r="W769">
        <v>54.575000000000003</v>
      </c>
      <c r="X769">
        <v>54.244999999999997</v>
      </c>
      <c r="Y769" s="19">
        <v>2.0000000000000001E-4</v>
      </c>
      <c r="AB769" s="110">
        <f t="shared" si="149"/>
        <v>41298</v>
      </c>
      <c r="AC769" s="108">
        <f t="shared" si="147"/>
        <v>6019.35</v>
      </c>
      <c r="AD769" s="28">
        <f t="shared" si="148"/>
        <v>53.71</v>
      </c>
      <c r="AE769" s="28">
        <f t="shared" si="141"/>
        <v>112.07130888102775</v>
      </c>
      <c r="AF769" s="31">
        <f t="shared" si="143"/>
        <v>-6.4206424872959023E-3</v>
      </c>
      <c r="AJ769" s="110">
        <f t="shared" si="146"/>
        <v>41304</v>
      </c>
      <c r="AK769" s="31">
        <f t="shared" si="144"/>
        <v>-3.8E-3</v>
      </c>
      <c r="AL769" s="115">
        <f t="shared" si="145"/>
        <v>8.6746574992535574E-3</v>
      </c>
      <c r="AM769" s="100"/>
      <c r="BR769" s="18">
        <f t="shared" si="138"/>
        <v>41292</v>
      </c>
      <c r="BS769" s="6">
        <f t="shared" si="139"/>
        <v>3.3999999999999998E-3</v>
      </c>
      <c r="BT769" s="6">
        <f t="shared" si="140"/>
        <v>4.1999999999999997E-3</v>
      </c>
    </row>
    <row r="770" spans="2:72" ht="14.45">
      <c r="B770" s="110">
        <v>41296</v>
      </c>
      <c r="C770" s="106">
        <v>1492.6</v>
      </c>
      <c r="D770" s="106">
        <v>1486</v>
      </c>
      <c r="E770" s="106">
        <v>1492.6</v>
      </c>
      <c r="F770" s="106">
        <v>1481.2</v>
      </c>
      <c r="G770" s="28"/>
      <c r="H770" s="107">
        <v>4.4000000000000003E-3</v>
      </c>
      <c r="K770" s="110">
        <v>41299</v>
      </c>
      <c r="L770" s="106">
        <v>6074.65</v>
      </c>
      <c r="M770" s="106">
        <v>6024.5</v>
      </c>
      <c r="N770" s="106">
        <v>6080.55</v>
      </c>
      <c r="O770" s="106">
        <v>6014.45</v>
      </c>
      <c r="P770" s="28" t="s">
        <v>3365</v>
      </c>
      <c r="Q770" s="107">
        <v>9.1999999999999998E-3</v>
      </c>
      <c r="T770" s="110">
        <v>41254</v>
      </c>
      <c r="U770" s="28">
        <v>54.265000000000001</v>
      </c>
      <c r="V770">
        <v>54.494999999999997</v>
      </c>
      <c r="W770">
        <v>54.494999999999997</v>
      </c>
      <c r="X770">
        <v>54.255000000000003</v>
      </c>
      <c r="Y770" s="19">
        <v>-1.6999999999999999E-3</v>
      </c>
      <c r="AB770" s="110">
        <f t="shared" si="149"/>
        <v>41299</v>
      </c>
      <c r="AC770" s="108">
        <f t="shared" si="147"/>
        <v>6074.65</v>
      </c>
      <c r="AD770" s="28">
        <f t="shared" si="148"/>
        <v>53.8</v>
      </c>
      <c r="AE770" s="28">
        <f t="shared" si="141"/>
        <v>112.91171003717471</v>
      </c>
      <c r="AF770" s="31">
        <f t="shared" si="143"/>
        <v>7.4988073623654117E-3</v>
      </c>
      <c r="AJ770" s="110">
        <f t="shared" si="146"/>
        <v>41305</v>
      </c>
      <c r="AK770" s="31">
        <f t="shared" si="144"/>
        <v>-2.5999999999999999E-3</v>
      </c>
      <c r="AL770" s="115">
        <f t="shared" si="145"/>
        <v>-4.0289417043224418E-3</v>
      </c>
      <c r="AM770" s="100"/>
      <c r="BR770" s="18">
        <f t="shared" si="138"/>
        <v>41296</v>
      </c>
      <c r="BS770" s="6">
        <f t="shared" si="139"/>
        <v>4.4000000000000003E-3</v>
      </c>
      <c r="BT770" s="6">
        <f t="shared" si="140"/>
        <v>-5.5999999999999999E-3</v>
      </c>
    </row>
    <row r="771" spans="2:72" ht="14.45">
      <c r="B771" s="110">
        <v>41297</v>
      </c>
      <c r="C771" s="106">
        <v>1494.8</v>
      </c>
      <c r="D771" s="106">
        <v>1492.6</v>
      </c>
      <c r="E771" s="106">
        <v>1496.1</v>
      </c>
      <c r="F771" s="106">
        <v>1489.9</v>
      </c>
      <c r="G771" s="28"/>
      <c r="H771" s="107">
        <v>1.5E-3</v>
      </c>
      <c r="K771" s="110">
        <v>41302</v>
      </c>
      <c r="L771" s="106">
        <v>6074.8</v>
      </c>
      <c r="M771" s="106">
        <v>6082.1</v>
      </c>
      <c r="N771" s="106">
        <v>6088.4</v>
      </c>
      <c r="O771" s="106">
        <v>6061.4</v>
      </c>
      <c r="P771" s="28" t="s">
        <v>3366</v>
      </c>
      <c r="Q771" s="107">
        <v>0</v>
      </c>
      <c r="T771" s="110">
        <v>41255</v>
      </c>
      <c r="U771" s="28">
        <v>54.145000000000003</v>
      </c>
      <c r="V771">
        <v>54.215000000000003</v>
      </c>
      <c r="W771">
        <v>54.344999999999999</v>
      </c>
      <c r="X771">
        <v>54.14</v>
      </c>
      <c r="Y771" s="19">
        <v>-2.2000000000000001E-3</v>
      </c>
      <c r="AB771" s="110">
        <f t="shared" si="149"/>
        <v>41302</v>
      </c>
      <c r="AC771" s="108">
        <f t="shared" si="147"/>
        <v>6074.8</v>
      </c>
      <c r="AD771" s="28">
        <f t="shared" si="148"/>
        <v>54.055</v>
      </c>
      <c r="AE771" s="28">
        <f t="shared" si="141"/>
        <v>112.38183331791694</v>
      </c>
      <c r="AF771" s="31">
        <f t="shared" si="143"/>
        <v>-4.6928411506947931E-3</v>
      </c>
      <c r="AJ771" s="110">
        <f t="shared" si="146"/>
        <v>41306</v>
      </c>
      <c r="AK771" s="31">
        <f t="shared" si="144"/>
        <v>1.01E-2</v>
      </c>
      <c r="AL771" s="115">
        <f t="shared" si="145"/>
        <v>-3.9775277132755305E-3</v>
      </c>
      <c r="AM771" s="100"/>
      <c r="BR771" s="18">
        <f t="shared" ref="BR771:BR834" si="150">VLOOKUP(B771,K:Q,1,FALSE)</f>
        <v>41297</v>
      </c>
      <c r="BS771" s="6">
        <f t="shared" ref="BS771:BS834" si="151">IFERROR(VLOOKUP(BR771,B:H,7,FALSE),0)</f>
        <v>1.5E-3</v>
      </c>
      <c r="BT771" s="6">
        <f t="shared" ref="BT771:BT834" si="152">IFERROR(VLOOKUP(BR771,K:Q,7,FALSE),0)</f>
        <v>1E-3</v>
      </c>
    </row>
    <row r="772" spans="2:72" ht="14.45">
      <c r="B772" s="110">
        <v>41298</v>
      </c>
      <c r="C772" s="106">
        <v>1494.8</v>
      </c>
      <c r="D772" s="106">
        <v>1494.8</v>
      </c>
      <c r="E772" s="106">
        <v>1502.3</v>
      </c>
      <c r="F772" s="106">
        <v>1489.5</v>
      </c>
      <c r="G772" s="28"/>
      <c r="H772" s="107">
        <v>0</v>
      </c>
      <c r="K772" s="110">
        <v>41303</v>
      </c>
      <c r="L772" s="106">
        <v>6049.9</v>
      </c>
      <c r="M772" s="106">
        <v>6064.7</v>
      </c>
      <c r="N772" s="106">
        <v>6111.8</v>
      </c>
      <c r="O772" s="106">
        <v>6042.45</v>
      </c>
      <c r="P772" s="28" t="s">
        <v>3367</v>
      </c>
      <c r="Q772" s="107">
        <v>-4.1000000000000003E-3</v>
      </c>
      <c r="T772" s="110">
        <v>41256</v>
      </c>
      <c r="U772" s="28">
        <v>54.515000000000001</v>
      </c>
      <c r="V772">
        <v>54.335000000000001</v>
      </c>
      <c r="W772">
        <v>54.534999999999997</v>
      </c>
      <c r="X772">
        <v>54.115000000000002</v>
      </c>
      <c r="Y772" s="19">
        <v>6.7999999999999996E-3</v>
      </c>
      <c r="AB772" s="110">
        <f t="shared" si="149"/>
        <v>41303</v>
      </c>
      <c r="AC772" s="108">
        <f t="shared" si="147"/>
        <v>6049.9</v>
      </c>
      <c r="AD772" s="28">
        <f t="shared" si="148"/>
        <v>53.655000000000001</v>
      </c>
      <c r="AE772" s="28">
        <f t="shared" ref="AE772:AE835" si="153">AC772/AD772</f>
        <v>112.75556798061689</v>
      </c>
      <c r="AF772" s="31">
        <f t="shared" si="143"/>
        <v>3.32557898074759E-3</v>
      </c>
      <c r="AJ772" s="110">
        <f t="shared" si="146"/>
        <v>41309</v>
      </c>
      <c r="AK772" s="31">
        <f t="shared" si="144"/>
        <v>-1.1599999999999999E-2</v>
      </c>
      <c r="AL772" s="115">
        <f t="shared" si="145"/>
        <v>-4.1894792114901547E-3</v>
      </c>
      <c r="AM772" s="100"/>
      <c r="BR772" s="18">
        <f t="shared" si="150"/>
        <v>41298</v>
      </c>
      <c r="BS772" s="6">
        <f t="shared" si="151"/>
        <v>0</v>
      </c>
      <c r="BT772" s="6">
        <f t="shared" si="152"/>
        <v>-5.7999999999999996E-3</v>
      </c>
    </row>
    <row r="773" spans="2:72" ht="14.45">
      <c r="B773" s="110">
        <v>41299</v>
      </c>
      <c r="C773" s="106">
        <v>1503</v>
      </c>
      <c r="D773" s="106">
        <v>1494.8</v>
      </c>
      <c r="E773" s="106">
        <v>1503.3</v>
      </c>
      <c r="F773" s="106">
        <v>1494.8</v>
      </c>
      <c r="G773" s="28"/>
      <c r="H773" s="107">
        <v>5.4999999999999997E-3</v>
      </c>
      <c r="K773" s="110">
        <v>41304</v>
      </c>
      <c r="L773" s="106">
        <v>6055.75</v>
      </c>
      <c r="M773" s="106">
        <v>6065</v>
      </c>
      <c r="N773" s="106">
        <v>6071.95</v>
      </c>
      <c r="O773" s="106">
        <v>6044.15</v>
      </c>
      <c r="P773" s="28" t="s">
        <v>3206</v>
      </c>
      <c r="Q773" s="107">
        <v>1E-3</v>
      </c>
      <c r="T773" s="110">
        <v>41257</v>
      </c>
      <c r="U773" s="28">
        <v>54.445</v>
      </c>
      <c r="V773">
        <v>54.545000000000002</v>
      </c>
      <c r="W773">
        <v>54.695</v>
      </c>
      <c r="X773">
        <v>54.274999999999999</v>
      </c>
      <c r="Y773" s="19">
        <v>-1.2999999999999999E-3</v>
      </c>
      <c r="AB773" s="110">
        <f t="shared" ref="AB773:AB804" si="154">VLOOKUP(K773,T:Y,1,FALSE)</f>
        <v>41304</v>
      </c>
      <c r="AC773" s="108">
        <f t="shared" si="147"/>
        <v>6055.75</v>
      </c>
      <c r="AD773" s="28">
        <f t="shared" si="148"/>
        <v>53.244999999999997</v>
      </c>
      <c r="AE773" s="28">
        <f t="shared" si="153"/>
        <v>113.73368391398255</v>
      </c>
      <c r="AF773" s="31">
        <f t="shared" ref="AF773:AF836" si="155">AE773/AE772-1</f>
        <v>8.6746574992535574E-3</v>
      </c>
      <c r="AJ773" s="110">
        <f t="shared" si="146"/>
        <v>41310</v>
      </c>
      <c r="AK773" s="31">
        <f t="shared" si="144"/>
        <v>1.04E-2</v>
      </c>
      <c r="AL773" s="115">
        <f t="shared" si="145"/>
        <v>-2.8533261318963721E-4</v>
      </c>
      <c r="AM773" s="100"/>
      <c r="BR773" s="18">
        <f t="shared" si="150"/>
        <v>41299</v>
      </c>
      <c r="BS773" s="6">
        <f t="shared" si="151"/>
        <v>5.4999999999999997E-3</v>
      </c>
      <c r="BT773" s="6">
        <f t="shared" si="152"/>
        <v>9.1999999999999998E-3</v>
      </c>
    </row>
    <row r="774" spans="2:72" ht="14.45">
      <c r="B774" s="110">
        <v>41302</v>
      </c>
      <c r="C774" s="106">
        <v>1500.2</v>
      </c>
      <c r="D774" s="106">
        <v>1503</v>
      </c>
      <c r="E774" s="106">
        <v>1503.2</v>
      </c>
      <c r="F774" s="106">
        <v>1496.3</v>
      </c>
      <c r="G774" s="28"/>
      <c r="H774" s="107">
        <v>-1.9E-3</v>
      </c>
      <c r="K774" s="110">
        <v>41305</v>
      </c>
      <c r="L774" s="106">
        <v>6034.75</v>
      </c>
      <c r="M774" s="106">
        <v>6045.65</v>
      </c>
      <c r="N774" s="106">
        <v>6058.05</v>
      </c>
      <c r="O774" s="106">
        <v>6025.15</v>
      </c>
      <c r="P774" s="28" t="s">
        <v>3368</v>
      </c>
      <c r="Q774" s="107">
        <v>-3.5000000000000001E-3</v>
      </c>
      <c r="T774" s="110">
        <v>41260</v>
      </c>
      <c r="U774" s="28">
        <v>54.854999999999997</v>
      </c>
      <c r="V774">
        <v>54.375</v>
      </c>
      <c r="W774">
        <v>54.895000000000003</v>
      </c>
      <c r="X774">
        <v>54.284999999999997</v>
      </c>
      <c r="Y774" s="19">
        <v>7.4999999999999997E-3</v>
      </c>
      <c r="AB774" s="110">
        <f t="shared" si="154"/>
        <v>41305</v>
      </c>
      <c r="AC774" s="108">
        <f t="shared" si="147"/>
        <v>6034.75</v>
      </c>
      <c r="AD774" s="28">
        <f t="shared" si="148"/>
        <v>53.274999999999999</v>
      </c>
      <c r="AE774" s="28">
        <f t="shared" si="153"/>
        <v>113.27545753167527</v>
      </c>
      <c r="AF774" s="31">
        <f t="shared" si="155"/>
        <v>-4.0289417043224418E-3</v>
      </c>
      <c r="AJ774" s="110">
        <f t="shared" si="146"/>
        <v>41311</v>
      </c>
      <c r="AK774" s="31">
        <f t="shared" si="144"/>
        <v>5.0000000000000001E-4</v>
      </c>
      <c r="AL774" s="115">
        <f t="shared" si="145"/>
        <v>-1.9661930450212139E-3</v>
      </c>
      <c r="AM774" s="100"/>
      <c r="BR774" s="18">
        <f t="shared" si="150"/>
        <v>41302</v>
      </c>
      <c r="BS774" s="6">
        <f t="shared" si="151"/>
        <v>-1.9E-3</v>
      </c>
      <c r="BT774" s="6">
        <f t="shared" si="152"/>
        <v>0</v>
      </c>
    </row>
    <row r="775" spans="2:72" ht="14.45">
      <c r="B775" s="110">
        <v>41303</v>
      </c>
      <c r="C775" s="106">
        <v>1507.8</v>
      </c>
      <c r="D775" s="106">
        <v>1500.2</v>
      </c>
      <c r="E775" s="106">
        <v>1509.3</v>
      </c>
      <c r="F775" s="106">
        <v>1498.1</v>
      </c>
      <c r="G775" s="28"/>
      <c r="H775" s="107">
        <v>5.1000000000000004E-3</v>
      </c>
      <c r="K775" s="110">
        <v>41306</v>
      </c>
      <c r="L775" s="106">
        <v>5998.9</v>
      </c>
      <c r="M775" s="106">
        <v>6040.95</v>
      </c>
      <c r="N775" s="106">
        <v>6052.95</v>
      </c>
      <c r="O775" s="106">
        <v>5983.2</v>
      </c>
      <c r="P775" s="28" t="s">
        <v>3369</v>
      </c>
      <c r="Q775" s="107">
        <v>-5.8999999999999999E-3</v>
      </c>
      <c r="T775" s="110">
        <v>41261</v>
      </c>
      <c r="U775" s="28">
        <v>54.935000000000002</v>
      </c>
      <c r="V775">
        <v>54.814999999999998</v>
      </c>
      <c r="W775">
        <v>55.064999999999998</v>
      </c>
      <c r="X775">
        <v>54.634999999999998</v>
      </c>
      <c r="Y775" s="19">
        <v>1.5E-3</v>
      </c>
      <c r="AB775" s="110">
        <f t="shared" si="154"/>
        <v>41306</v>
      </c>
      <c r="AC775" s="108">
        <f t="shared" si="147"/>
        <v>5998.9</v>
      </c>
      <c r="AD775" s="28">
        <f t="shared" si="148"/>
        <v>53.17</v>
      </c>
      <c r="AE775" s="28">
        <f t="shared" si="153"/>
        <v>112.82490126010907</v>
      </c>
      <c r="AF775" s="31">
        <f t="shared" si="155"/>
        <v>-3.9775277132755305E-3</v>
      </c>
      <c r="AJ775" s="110">
        <f t="shared" si="146"/>
        <v>41312</v>
      </c>
      <c r="AK775" s="31">
        <f t="shared" si="144"/>
        <v>-1.8E-3</v>
      </c>
      <c r="AL775" s="115">
        <f t="shared" si="145"/>
        <v>-4.6403283048070953E-3</v>
      </c>
      <c r="AM775" s="100"/>
      <c r="BR775" s="18">
        <f t="shared" si="150"/>
        <v>41303</v>
      </c>
      <c r="BS775" s="6">
        <f t="shared" si="151"/>
        <v>5.1000000000000004E-3</v>
      </c>
      <c r="BT775" s="6">
        <f t="shared" si="152"/>
        <v>-4.1000000000000003E-3</v>
      </c>
    </row>
    <row r="776" spans="2:72" ht="14.45">
      <c r="B776" s="110">
        <v>41304</v>
      </c>
      <c r="C776" s="106">
        <v>1502</v>
      </c>
      <c r="D776" s="106">
        <v>1507.8</v>
      </c>
      <c r="E776" s="106">
        <v>1509.9</v>
      </c>
      <c r="F776" s="106">
        <v>1500.1</v>
      </c>
      <c r="G776" s="28"/>
      <c r="H776" s="107">
        <v>-3.8E-3</v>
      </c>
      <c r="K776" s="110">
        <v>41309</v>
      </c>
      <c r="L776" s="106">
        <v>5987.25</v>
      </c>
      <c r="M776" s="106">
        <v>6025.2</v>
      </c>
      <c r="N776" s="106">
        <v>6038.5</v>
      </c>
      <c r="O776" s="106">
        <v>5981.25</v>
      </c>
      <c r="P776" s="28" t="s">
        <v>3370</v>
      </c>
      <c r="Q776" s="107">
        <v>-1.9E-3</v>
      </c>
      <c r="T776" s="110">
        <v>41262</v>
      </c>
      <c r="U776" s="28">
        <v>54.685000000000002</v>
      </c>
      <c r="V776">
        <v>54.945</v>
      </c>
      <c r="W776">
        <v>54.945</v>
      </c>
      <c r="X776">
        <v>54.515000000000001</v>
      </c>
      <c r="Y776" s="19">
        <v>-4.5999999999999999E-3</v>
      </c>
      <c r="AB776" s="110">
        <f t="shared" si="154"/>
        <v>41309</v>
      </c>
      <c r="AC776" s="108">
        <f t="shared" si="147"/>
        <v>5987.25</v>
      </c>
      <c r="AD776" s="28">
        <f t="shared" si="148"/>
        <v>53.29</v>
      </c>
      <c r="AE776" s="28">
        <f t="shared" si="153"/>
        <v>112.35222368174142</v>
      </c>
      <c r="AF776" s="31">
        <f t="shared" si="155"/>
        <v>-4.1894792114901547E-3</v>
      </c>
      <c r="AJ776" s="110">
        <f t="shared" si="146"/>
        <v>41313</v>
      </c>
      <c r="AK776" s="31">
        <f t="shared" si="144"/>
        <v>5.5999999999999999E-3</v>
      </c>
      <c r="AL776" s="115">
        <f t="shared" si="145"/>
        <v>-1.2806555905909067E-2</v>
      </c>
      <c r="AM776" s="100"/>
      <c r="BR776" s="18">
        <f t="shared" si="150"/>
        <v>41304</v>
      </c>
      <c r="BS776" s="6">
        <f t="shared" si="151"/>
        <v>-3.8E-3</v>
      </c>
      <c r="BT776" s="6">
        <f t="shared" si="152"/>
        <v>1E-3</v>
      </c>
    </row>
    <row r="777" spans="2:72" ht="14.45">
      <c r="B777" s="110">
        <v>41305</v>
      </c>
      <c r="C777" s="106">
        <v>1498.1</v>
      </c>
      <c r="D777" s="106">
        <v>1502</v>
      </c>
      <c r="E777" s="106">
        <v>1504.2</v>
      </c>
      <c r="F777" s="106">
        <v>1496.8</v>
      </c>
      <c r="G777" s="28"/>
      <c r="H777" s="107">
        <v>-2.5999999999999999E-3</v>
      </c>
      <c r="K777" s="110">
        <v>41310</v>
      </c>
      <c r="L777" s="106">
        <v>5956.9</v>
      </c>
      <c r="M777" s="106">
        <v>5948.2</v>
      </c>
      <c r="N777" s="106">
        <v>5970.35</v>
      </c>
      <c r="O777" s="106">
        <v>5946.9</v>
      </c>
      <c r="P777" s="28" t="s">
        <v>3371</v>
      </c>
      <c r="Q777" s="107">
        <v>-5.1000000000000004E-3</v>
      </c>
      <c r="T777" s="110">
        <v>41263</v>
      </c>
      <c r="U777" s="28">
        <v>54.875</v>
      </c>
      <c r="V777">
        <v>54.564999999999998</v>
      </c>
      <c r="W777">
        <v>54.935000000000002</v>
      </c>
      <c r="X777">
        <v>54.484999999999999</v>
      </c>
      <c r="Y777" s="19">
        <v>3.5000000000000001E-3</v>
      </c>
      <c r="AB777" s="110">
        <f t="shared" si="154"/>
        <v>41310</v>
      </c>
      <c r="AC777" s="108">
        <f t="shared" si="147"/>
        <v>5956.9</v>
      </c>
      <c r="AD777" s="28">
        <f t="shared" si="148"/>
        <v>53.034999999999997</v>
      </c>
      <c r="AE777" s="28">
        <f t="shared" si="153"/>
        <v>112.32016592816065</v>
      </c>
      <c r="AF777" s="31">
        <f t="shared" si="155"/>
        <v>-2.8533261318963721E-4</v>
      </c>
      <c r="AJ777" s="110">
        <f t="shared" si="146"/>
        <v>41316</v>
      </c>
      <c r="AK777" s="31">
        <f t="shared" si="144"/>
        <v>-5.9999999999999995E-4</v>
      </c>
      <c r="AL777" s="115">
        <f t="shared" si="145"/>
        <v>-7.8067932367037463E-3</v>
      </c>
      <c r="AM777" s="100"/>
      <c r="BR777" s="18">
        <f t="shared" si="150"/>
        <v>41305</v>
      </c>
      <c r="BS777" s="6">
        <f t="shared" si="151"/>
        <v>-2.5999999999999999E-3</v>
      </c>
      <c r="BT777" s="6">
        <f t="shared" si="152"/>
        <v>-3.5000000000000001E-3</v>
      </c>
    </row>
    <row r="778" spans="2:72" ht="14.45">
      <c r="B778" s="110">
        <v>41306</v>
      </c>
      <c r="C778" s="106">
        <v>1513.2</v>
      </c>
      <c r="D778" s="106">
        <v>1498.1</v>
      </c>
      <c r="E778" s="106">
        <v>1514.4</v>
      </c>
      <c r="F778" s="106">
        <v>1498.1</v>
      </c>
      <c r="G778" s="28"/>
      <c r="H778" s="107">
        <v>1.01E-2</v>
      </c>
      <c r="K778" s="110">
        <v>41311</v>
      </c>
      <c r="L778" s="106">
        <v>5959.2</v>
      </c>
      <c r="M778" s="106">
        <v>5988.05</v>
      </c>
      <c r="N778" s="106">
        <v>5990.9</v>
      </c>
      <c r="O778" s="106">
        <v>5953.15</v>
      </c>
      <c r="P778" s="28" t="s">
        <v>3372</v>
      </c>
      <c r="Q778" s="107">
        <v>4.0000000000000002E-4</v>
      </c>
      <c r="T778" s="110">
        <v>41264</v>
      </c>
      <c r="U778" s="28">
        <v>55.064999999999998</v>
      </c>
      <c r="V778">
        <v>54.835000000000001</v>
      </c>
      <c r="W778">
        <v>55.284999999999997</v>
      </c>
      <c r="X778">
        <v>54.685000000000002</v>
      </c>
      <c r="Y778" s="19">
        <v>3.5000000000000001E-3</v>
      </c>
      <c r="AB778" s="110">
        <f t="shared" si="154"/>
        <v>41311</v>
      </c>
      <c r="AC778" s="108">
        <f t="shared" si="147"/>
        <v>5959.2</v>
      </c>
      <c r="AD778" s="28">
        <f t="shared" si="148"/>
        <v>53.16</v>
      </c>
      <c r="AE778" s="28">
        <f t="shared" si="153"/>
        <v>112.09932279909707</v>
      </c>
      <c r="AF778" s="31">
        <f t="shared" si="155"/>
        <v>-1.9661930450212139E-3</v>
      </c>
      <c r="AJ778" s="110">
        <f t="shared" si="146"/>
        <v>41317</v>
      </c>
      <c r="AK778" s="31">
        <f t="shared" si="144"/>
        <v>1.6000000000000001E-3</v>
      </c>
      <c r="AL778" s="115">
        <f t="shared" si="145"/>
        <v>7.3528419224333508E-3</v>
      </c>
      <c r="AM778" s="100"/>
      <c r="BR778" s="18">
        <f t="shared" si="150"/>
        <v>41306</v>
      </c>
      <c r="BS778" s="6">
        <f t="shared" si="151"/>
        <v>1.01E-2</v>
      </c>
      <c r="BT778" s="6">
        <f t="shared" si="152"/>
        <v>-5.8999999999999999E-3</v>
      </c>
    </row>
    <row r="779" spans="2:72" ht="14.45">
      <c r="B779" s="110">
        <v>41309</v>
      </c>
      <c r="C779" s="106">
        <v>1495.7</v>
      </c>
      <c r="D779" s="106">
        <v>1513.2</v>
      </c>
      <c r="E779" s="106">
        <v>1513.2</v>
      </c>
      <c r="F779" s="106">
        <v>1495</v>
      </c>
      <c r="G779" s="28"/>
      <c r="H779" s="107">
        <v>-1.1599999999999999E-2</v>
      </c>
      <c r="K779" s="110">
        <v>41312</v>
      </c>
      <c r="L779" s="106">
        <v>5938.8</v>
      </c>
      <c r="M779" s="106">
        <v>5936.45</v>
      </c>
      <c r="N779" s="106">
        <v>5978.5</v>
      </c>
      <c r="O779" s="106">
        <v>5927.6</v>
      </c>
      <c r="P779" s="28" t="s">
        <v>3373</v>
      </c>
      <c r="Q779" s="107">
        <v>-3.3999999999999998E-3</v>
      </c>
      <c r="T779" s="110">
        <v>41267</v>
      </c>
      <c r="U779" s="28">
        <v>54.954999999999998</v>
      </c>
      <c r="V779">
        <v>55.034999999999997</v>
      </c>
      <c r="W779">
        <v>55.215000000000003</v>
      </c>
      <c r="X779">
        <v>54.954999999999998</v>
      </c>
      <c r="Y779" s="19">
        <v>-2E-3</v>
      </c>
      <c r="AB779" s="110">
        <f t="shared" si="154"/>
        <v>41312</v>
      </c>
      <c r="AC779" s="108">
        <f t="shared" si="147"/>
        <v>5938.8</v>
      </c>
      <c r="AD779" s="28">
        <f t="shared" si="148"/>
        <v>53.225000000000001</v>
      </c>
      <c r="AE779" s="28">
        <f t="shared" si="153"/>
        <v>111.57914513856271</v>
      </c>
      <c r="AF779" s="31">
        <f t="shared" si="155"/>
        <v>-4.6403283048070953E-3</v>
      </c>
      <c r="AJ779" s="110">
        <f t="shared" si="146"/>
        <v>41318</v>
      </c>
      <c r="AK779" s="31">
        <f t="shared" si="144"/>
        <v>5.9999999999999995E-4</v>
      </c>
      <c r="AL779" s="115">
        <f t="shared" si="145"/>
        <v>1.2061123150337583E-3</v>
      </c>
      <c r="AM779" s="100"/>
      <c r="BR779" s="18">
        <f t="shared" si="150"/>
        <v>41309</v>
      </c>
      <c r="BS779" s="6">
        <f t="shared" si="151"/>
        <v>-1.1599999999999999E-2</v>
      </c>
      <c r="BT779" s="6">
        <f t="shared" si="152"/>
        <v>-1.9E-3</v>
      </c>
    </row>
    <row r="780" spans="2:72" ht="14.45">
      <c r="B780" s="110">
        <v>41310</v>
      </c>
      <c r="C780" s="106">
        <v>1511.3</v>
      </c>
      <c r="D780" s="106">
        <v>1495.7</v>
      </c>
      <c r="E780" s="106">
        <v>1515</v>
      </c>
      <c r="F780" s="106">
        <v>1495.7</v>
      </c>
      <c r="G780" s="28"/>
      <c r="H780" s="107">
        <v>1.04E-2</v>
      </c>
      <c r="K780" s="110">
        <v>41313</v>
      </c>
      <c r="L780" s="106">
        <v>5903.5</v>
      </c>
      <c r="M780" s="106">
        <v>5929.1</v>
      </c>
      <c r="N780" s="106">
        <v>5953.7</v>
      </c>
      <c r="O780" s="106">
        <v>5883.65</v>
      </c>
      <c r="P780" s="28" t="s">
        <v>3374</v>
      </c>
      <c r="Q780" s="107">
        <v>-5.8999999999999999E-3</v>
      </c>
      <c r="T780" s="110">
        <v>41268</v>
      </c>
      <c r="U780" s="28">
        <v>55.015000000000001</v>
      </c>
      <c r="V780">
        <v>55.015000000000001</v>
      </c>
      <c r="W780">
        <v>55.015000000000001</v>
      </c>
      <c r="X780">
        <v>55.015000000000001</v>
      </c>
      <c r="Y780" s="19">
        <v>1.1000000000000001E-3</v>
      </c>
      <c r="AB780" s="110">
        <f t="shared" si="154"/>
        <v>41313</v>
      </c>
      <c r="AC780" s="108">
        <f t="shared" si="147"/>
        <v>5903.5</v>
      </c>
      <c r="AD780" s="28">
        <f t="shared" si="148"/>
        <v>53.594999999999999</v>
      </c>
      <c r="AE780" s="28">
        <f t="shared" si="153"/>
        <v>110.15020057841217</v>
      </c>
      <c r="AF780" s="31">
        <f t="shared" si="155"/>
        <v>-1.2806555905909067E-2</v>
      </c>
      <c r="AJ780" s="110">
        <f t="shared" si="146"/>
        <v>41319</v>
      </c>
      <c r="AK780" s="31">
        <f t="shared" si="144"/>
        <v>6.9999999999999999E-4</v>
      </c>
      <c r="AL780" s="115">
        <f t="shared" si="145"/>
        <v>-9.1971432953268373E-3</v>
      </c>
      <c r="AM780" s="100"/>
      <c r="BR780" s="18">
        <f t="shared" si="150"/>
        <v>41310</v>
      </c>
      <c r="BS780" s="6">
        <f t="shared" si="151"/>
        <v>1.04E-2</v>
      </c>
      <c r="BT780" s="6">
        <f t="shared" si="152"/>
        <v>-5.1000000000000004E-3</v>
      </c>
    </row>
    <row r="781" spans="2:72" ht="14.45">
      <c r="B781" s="110">
        <v>41311</v>
      </c>
      <c r="C781" s="106">
        <v>1512.1</v>
      </c>
      <c r="D781" s="106">
        <v>1511.3</v>
      </c>
      <c r="E781" s="106">
        <v>1512.5</v>
      </c>
      <c r="F781" s="106">
        <v>1504.7</v>
      </c>
      <c r="G781" s="28"/>
      <c r="H781" s="107">
        <v>5.0000000000000001E-4</v>
      </c>
      <c r="K781" s="110">
        <v>41316</v>
      </c>
      <c r="L781" s="106">
        <v>5897.85</v>
      </c>
      <c r="M781" s="106">
        <v>5920.05</v>
      </c>
      <c r="N781" s="106">
        <v>5924.15</v>
      </c>
      <c r="O781" s="106">
        <v>5879.1</v>
      </c>
      <c r="P781" s="28" t="s">
        <v>3375</v>
      </c>
      <c r="Q781" s="107">
        <v>-1E-3</v>
      </c>
      <c r="T781" s="110">
        <v>41269</v>
      </c>
      <c r="U781" s="28">
        <v>54.844999999999999</v>
      </c>
      <c r="V781">
        <v>54.994999999999997</v>
      </c>
      <c r="W781">
        <v>55.115000000000002</v>
      </c>
      <c r="X781">
        <v>54.814999999999998</v>
      </c>
      <c r="Y781" s="19">
        <v>-3.0999999999999999E-3</v>
      </c>
      <c r="AB781" s="110">
        <f t="shared" si="154"/>
        <v>41316</v>
      </c>
      <c r="AC781" s="108">
        <f t="shared" si="147"/>
        <v>5897.85</v>
      </c>
      <c r="AD781" s="28">
        <f t="shared" si="148"/>
        <v>53.965000000000003</v>
      </c>
      <c r="AE781" s="28">
        <f t="shared" si="153"/>
        <v>109.29028073751506</v>
      </c>
      <c r="AF781" s="31">
        <f t="shared" si="155"/>
        <v>-7.8067932367037463E-3</v>
      </c>
      <c r="AJ781" s="110">
        <f t="shared" si="146"/>
        <v>41320</v>
      </c>
      <c r="AK781" s="31">
        <f t="shared" si="144"/>
        <v>-1.1000000000000001E-3</v>
      </c>
      <c r="AL781" s="115">
        <f t="shared" si="145"/>
        <v>-7.6841949468158255E-3</v>
      </c>
      <c r="AM781" s="100"/>
      <c r="BR781" s="18">
        <f t="shared" si="150"/>
        <v>41311</v>
      </c>
      <c r="BS781" s="6">
        <f t="shared" si="151"/>
        <v>5.0000000000000001E-4</v>
      </c>
      <c r="BT781" s="6">
        <f t="shared" si="152"/>
        <v>4.0000000000000002E-4</v>
      </c>
    </row>
    <row r="782" spans="2:72" ht="14.45">
      <c r="B782" s="110">
        <v>41312</v>
      </c>
      <c r="C782" s="106">
        <v>1509.4</v>
      </c>
      <c r="D782" s="106">
        <v>1512.1</v>
      </c>
      <c r="E782" s="106">
        <v>1512.9</v>
      </c>
      <c r="F782" s="106">
        <v>1498.5</v>
      </c>
      <c r="G782" s="28"/>
      <c r="H782" s="107">
        <v>-1.8E-3</v>
      </c>
      <c r="K782" s="110">
        <v>41317</v>
      </c>
      <c r="L782" s="106">
        <v>5922.5</v>
      </c>
      <c r="M782" s="106">
        <v>5894.35</v>
      </c>
      <c r="N782" s="106">
        <v>5927.65</v>
      </c>
      <c r="O782" s="106">
        <v>5886.45</v>
      </c>
      <c r="P782" s="28" t="s">
        <v>3376</v>
      </c>
      <c r="Q782" s="107">
        <v>4.1999999999999997E-3</v>
      </c>
      <c r="T782" s="110">
        <v>41270</v>
      </c>
      <c r="U782" s="28">
        <v>54.935000000000002</v>
      </c>
      <c r="V782">
        <v>54.805</v>
      </c>
      <c r="W782">
        <v>55.02</v>
      </c>
      <c r="X782">
        <v>54.695</v>
      </c>
      <c r="Y782" s="19">
        <v>1.6000000000000001E-3</v>
      </c>
      <c r="AB782" s="110">
        <f t="shared" si="154"/>
        <v>41317</v>
      </c>
      <c r="AC782" s="108">
        <f t="shared" si="147"/>
        <v>5922.5</v>
      </c>
      <c r="AD782" s="28">
        <f t="shared" si="148"/>
        <v>53.795000000000002</v>
      </c>
      <c r="AE782" s="28">
        <f t="shared" si="153"/>
        <v>110.09387489543637</v>
      </c>
      <c r="AF782" s="31">
        <f t="shared" si="155"/>
        <v>7.3528419224333508E-3</v>
      </c>
      <c r="AJ782" s="110">
        <f t="shared" si="146"/>
        <v>41324</v>
      </c>
      <c r="AK782" s="31">
        <f t="shared" si="144"/>
        <v>7.3000000000000001E-3</v>
      </c>
      <c r="AL782" s="115">
        <f t="shared" si="145"/>
        <v>9.5475886981346569E-3</v>
      </c>
      <c r="AM782" s="100"/>
      <c r="BR782" s="18">
        <f t="shared" si="150"/>
        <v>41312</v>
      </c>
      <c r="BS782" s="6">
        <f t="shared" si="151"/>
        <v>-1.8E-3</v>
      </c>
      <c r="BT782" s="6">
        <f t="shared" si="152"/>
        <v>-3.3999999999999998E-3</v>
      </c>
    </row>
    <row r="783" spans="2:72" ht="14.45">
      <c r="B783" s="110">
        <v>41313</v>
      </c>
      <c r="C783" s="106">
        <v>1517.9</v>
      </c>
      <c r="D783" s="106">
        <v>1509.4</v>
      </c>
      <c r="E783" s="106">
        <v>1518.3</v>
      </c>
      <c r="F783" s="106">
        <v>1509.4</v>
      </c>
      <c r="G783" s="28"/>
      <c r="H783" s="107">
        <v>5.5999999999999999E-3</v>
      </c>
      <c r="K783" s="110">
        <v>41318</v>
      </c>
      <c r="L783" s="106">
        <v>5932.95</v>
      </c>
      <c r="M783" s="106">
        <v>5943.15</v>
      </c>
      <c r="N783" s="106">
        <v>5969.5</v>
      </c>
      <c r="O783" s="106">
        <v>5922.95</v>
      </c>
      <c r="P783" s="28" t="s">
        <v>2642</v>
      </c>
      <c r="Q783" s="107">
        <v>1.8E-3</v>
      </c>
      <c r="T783" s="110">
        <v>41271</v>
      </c>
      <c r="U783" s="28">
        <v>54.76</v>
      </c>
      <c r="V783">
        <v>54.944000000000003</v>
      </c>
      <c r="W783">
        <v>54.98</v>
      </c>
      <c r="X783">
        <v>54.755000000000003</v>
      </c>
      <c r="Y783" s="19">
        <v>-3.2000000000000002E-3</v>
      </c>
      <c r="AB783" s="110">
        <f t="shared" si="154"/>
        <v>41318</v>
      </c>
      <c r="AC783" s="108">
        <f t="shared" si="147"/>
        <v>5932.95</v>
      </c>
      <c r="AD783" s="28">
        <f t="shared" si="148"/>
        <v>53.825000000000003</v>
      </c>
      <c r="AE783" s="28">
        <f t="shared" si="153"/>
        <v>110.22666047375753</v>
      </c>
      <c r="AF783" s="31">
        <f t="shared" si="155"/>
        <v>1.2061123150337583E-3</v>
      </c>
      <c r="AJ783" s="110">
        <f t="shared" si="146"/>
        <v>41325</v>
      </c>
      <c r="AK783" s="31">
        <f t="shared" si="144"/>
        <v>-1.23E-2</v>
      </c>
      <c r="AL783" s="115">
        <f t="shared" si="145"/>
        <v>1.5816810696616113E-3</v>
      </c>
      <c r="AM783" s="100"/>
      <c r="BR783" s="18">
        <f t="shared" si="150"/>
        <v>41313</v>
      </c>
      <c r="BS783" s="6">
        <f t="shared" si="151"/>
        <v>5.5999999999999999E-3</v>
      </c>
      <c r="BT783" s="6">
        <f t="shared" si="152"/>
        <v>-5.8999999999999999E-3</v>
      </c>
    </row>
    <row r="784" spans="2:72" ht="14.45">
      <c r="B784" s="110">
        <v>41316</v>
      </c>
      <c r="C784" s="106">
        <v>1517</v>
      </c>
      <c r="D784" s="106">
        <v>1517.9</v>
      </c>
      <c r="E784" s="106">
        <v>1518.3</v>
      </c>
      <c r="F784" s="106">
        <v>1513.6</v>
      </c>
      <c r="G784" s="28"/>
      <c r="H784" s="107">
        <v>-5.9999999999999995E-4</v>
      </c>
      <c r="K784" s="110">
        <v>41319</v>
      </c>
      <c r="L784" s="106">
        <v>5896.95</v>
      </c>
      <c r="M784" s="106">
        <v>5933.2</v>
      </c>
      <c r="N784" s="106">
        <v>5940.2</v>
      </c>
      <c r="O784" s="106">
        <v>5884.55</v>
      </c>
      <c r="P784" s="28" t="s">
        <v>3377</v>
      </c>
      <c r="Q784" s="107">
        <v>-6.1000000000000004E-3</v>
      </c>
      <c r="T784" s="110">
        <v>41274</v>
      </c>
      <c r="U784" s="28">
        <v>54.994999999999997</v>
      </c>
      <c r="V784">
        <v>54.805</v>
      </c>
      <c r="W784">
        <v>55.005000000000003</v>
      </c>
      <c r="X784">
        <v>54.625</v>
      </c>
      <c r="Y784" s="19">
        <v>4.3E-3</v>
      </c>
      <c r="AB784" s="110">
        <f t="shared" si="154"/>
        <v>41319</v>
      </c>
      <c r="AC784" s="108">
        <f t="shared" si="147"/>
        <v>5896.95</v>
      </c>
      <c r="AD784" s="28">
        <f t="shared" si="148"/>
        <v>53.994999999999997</v>
      </c>
      <c r="AE784" s="28">
        <f t="shared" si="153"/>
        <v>109.21289008241504</v>
      </c>
      <c r="AF784" s="31">
        <f t="shared" si="155"/>
        <v>-9.1971432953268373E-3</v>
      </c>
      <c r="AJ784" s="110">
        <f t="shared" si="146"/>
        <v>41326</v>
      </c>
      <c r="AK784" s="31">
        <f t="shared" si="144"/>
        <v>-6.3E-3</v>
      </c>
      <c r="AL784" s="115">
        <f t="shared" si="145"/>
        <v>-2.2508982005386757E-2</v>
      </c>
      <c r="AM784" s="100"/>
      <c r="BR784" s="18">
        <f t="shared" si="150"/>
        <v>41316</v>
      </c>
      <c r="BS784" s="6">
        <f t="shared" si="151"/>
        <v>-5.9999999999999995E-4</v>
      </c>
      <c r="BT784" s="6">
        <f t="shared" si="152"/>
        <v>-1E-3</v>
      </c>
    </row>
    <row r="785" spans="2:72" ht="14.45">
      <c r="B785" s="110">
        <v>41317</v>
      </c>
      <c r="C785" s="106">
        <v>1519.4</v>
      </c>
      <c r="D785" s="106">
        <v>1517</v>
      </c>
      <c r="E785" s="106">
        <v>1522.3</v>
      </c>
      <c r="F785" s="106">
        <v>1515.6</v>
      </c>
      <c r="G785" s="28"/>
      <c r="H785" s="107">
        <v>1.6000000000000001E-3</v>
      </c>
      <c r="K785" s="110">
        <v>41320</v>
      </c>
      <c r="L785" s="106">
        <v>5887.4</v>
      </c>
      <c r="M785" s="106">
        <v>5869.95</v>
      </c>
      <c r="N785" s="106">
        <v>5899.95</v>
      </c>
      <c r="O785" s="106">
        <v>5853.9</v>
      </c>
      <c r="P785" s="28" t="s">
        <v>3378</v>
      </c>
      <c r="Q785" s="107">
        <v>-1.6000000000000001E-3</v>
      </c>
      <c r="T785" s="110">
        <v>41275</v>
      </c>
      <c r="U785" s="28">
        <v>54.685000000000002</v>
      </c>
      <c r="V785">
        <v>54.994999999999997</v>
      </c>
      <c r="W785">
        <v>54.994999999999997</v>
      </c>
      <c r="X785">
        <v>54.664999999999999</v>
      </c>
      <c r="Y785" s="19">
        <v>-5.5999999999999999E-3</v>
      </c>
      <c r="AB785" s="110">
        <f t="shared" si="154"/>
        <v>41320</v>
      </c>
      <c r="AC785" s="108">
        <f t="shared" si="147"/>
        <v>5887.4</v>
      </c>
      <c r="AD785" s="28">
        <f t="shared" si="148"/>
        <v>54.325000000000003</v>
      </c>
      <c r="AE785" s="28">
        <f t="shared" si="153"/>
        <v>108.3736769443166</v>
      </c>
      <c r="AF785" s="31">
        <f t="shared" si="155"/>
        <v>-7.6841949468158255E-3</v>
      </c>
      <c r="AJ785" s="110">
        <f t="shared" si="146"/>
        <v>41327</v>
      </c>
      <c r="AK785" s="31">
        <f t="shared" si="144"/>
        <v>8.8000000000000005E-3</v>
      </c>
      <c r="AL785" s="115">
        <f t="shared" si="145"/>
        <v>3.2580812077362964E-3</v>
      </c>
      <c r="AM785" s="100"/>
      <c r="BR785" s="18">
        <f t="shared" si="150"/>
        <v>41317</v>
      </c>
      <c r="BS785" s="6">
        <f t="shared" si="151"/>
        <v>1.6000000000000001E-3</v>
      </c>
      <c r="BT785" s="6">
        <f t="shared" si="152"/>
        <v>4.1999999999999997E-3</v>
      </c>
    </row>
    <row r="786" spans="2:72" ht="14.45">
      <c r="B786" s="110">
        <v>41318</v>
      </c>
      <c r="C786" s="106">
        <v>1520.3</v>
      </c>
      <c r="D786" s="106">
        <v>1519.4</v>
      </c>
      <c r="E786" s="106">
        <v>1524.7</v>
      </c>
      <c r="F786" s="106">
        <v>1515.9</v>
      </c>
      <c r="G786" s="28"/>
      <c r="H786" s="107">
        <v>5.9999999999999995E-4</v>
      </c>
      <c r="K786" s="110">
        <v>41323</v>
      </c>
      <c r="L786" s="106">
        <v>5898.2</v>
      </c>
      <c r="M786" s="106">
        <v>5888.65</v>
      </c>
      <c r="N786" s="106">
        <v>5911</v>
      </c>
      <c r="O786" s="106">
        <v>5878.45</v>
      </c>
      <c r="P786" s="28" t="s">
        <v>3379</v>
      </c>
      <c r="Q786" s="107">
        <v>1.8E-3</v>
      </c>
      <c r="T786" s="110">
        <v>41276</v>
      </c>
      <c r="U786" s="28">
        <v>54.24</v>
      </c>
      <c r="V786">
        <v>54.688000000000002</v>
      </c>
      <c r="W786">
        <v>54.688000000000002</v>
      </c>
      <c r="X786">
        <v>54.24</v>
      </c>
      <c r="Y786" s="19">
        <v>-8.0999999999999996E-3</v>
      </c>
      <c r="AB786" s="110">
        <f t="shared" si="154"/>
        <v>41323</v>
      </c>
      <c r="AC786" s="108">
        <f t="shared" si="147"/>
        <v>5898.2</v>
      </c>
      <c r="AD786" s="28">
        <f t="shared" si="148"/>
        <v>54.265000000000001</v>
      </c>
      <c r="AE786" s="28">
        <f t="shared" si="153"/>
        <v>108.69252741177554</v>
      </c>
      <c r="AF786" s="31">
        <f t="shared" si="155"/>
        <v>2.9421394239743659E-3</v>
      </c>
      <c r="AJ786" s="110">
        <f t="shared" si="146"/>
        <v>41330</v>
      </c>
      <c r="AK786" s="31">
        <f t="shared" ref="AK786:AK849" si="156">IFERROR(VLOOKUP(AJ786,B:H,7,FALSE),0)</f>
        <v>-1.83E-2</v>
      </c>
      <c r="AL786" s="115">
        <f t="shared" ref="AL786:AL849" si="157">IFERROR(VLOOKUP(AJ786,AB:AF,5,FALSE),0)</f>
        <v>5.9497740223513063E-3</v>
      </c>
      <c r="AM786" s="100"/>
      <c r="BR786" s="18">
        <f t="shared" si="150"/>
        <v>41318</v>
      </c>
      <c r="BS786" s="6">
        <f t="shared" si="151"/>
        <v>5.9999999999999995E-4</v>
      </c>
      <c r="BT786" s="6">
        <f t="shared" si="152"/>
        <v>1.8E-3</v>
      </c>
    </row>
    <row r="787" spans="2:72" ht="14.45">
      <c r="B787" s="110">
        <v>41319</v>
      </c>
      <c r="C787" s="106">
        <v>1521.4</v>
      </c>
      <c r="D787" s="106">
        <v>1520.3</v>
      </c>
      <c r="E787" s="106">
        <v>1523.1</v>
      </c>
      <c r="F787" s="106">
        <v>1514</v>
      </c>
      <c r="G787" s="28"/>
      <c r="H787" s="107">
        <v>6.9999999999999999E-4</v>
      </c>
      <c r="K787" s="110">
        <v>41324</v>
      </c>
      <c r="L787" s="106">
        <v>5939.7</v>
      </c>
      <c r="M787" s="106">
        <v>5900.2</v>
      </c>
      <c r="N787" s="106">
        <v>5947.55</v>
      </c>
      <c r="O787" s="106">
        <v>5883.15</v>
      </c>
      <c r="P787" s="28" t="s">
        <v>3380</v>
      </c>
      <c r="Q787" s="107">
        <v>7.0000000000000001E-3</v>
      </c>
      <c r="T787" s="110">
        <v>41277</v>
      </c>
      <c r="U787" s="28">
        <v>54.505000000000003</v>
      </c>
      <c r="V787">
        <v>54.354999999999997</v>
      </c>
      <c r="W787">
        <v>54.615000000000002</v>
      </c>
      <c r="X787">
        <v>54.174999999999997</v>
      </c>
      <c r="Y787" s="19">
        <v>4.8999999999999998E-3</v>
      </c>
      <c r="AB787" s="110">
        <f t="shared" si="154"/>
        <v>41324</v>
      </c>
      <c r="AC787" s="108">
        <f t="shared" si="147"/>
        <v>5939.7</v>
      </c>
      <c r="AD787" s="28">
        <f t="shared" si="148"/>
        <v>54.13</v>
      </c>
      <c r="AE787" s="28">
        <f t="shared" si="153"/>
        <v>109.73027895806391</v>
      </c>
      <c r="AF787" s="31">
        <f t="shared" si="155"/>
        <v>9.5475886981346569E-3</v>
      </c>
      <c r="AJ787" s="110">
        <f t="shared" si="146"/>
        <v>41331</v>
      </c>
      <c r="AK787" s="31">
        <f t="shared" si="156"/>
        <v>6.1000000000000004E-3</v>
      </c>
      <c r="AL787" s="115">
        <f t="shared" si="157"/>
        <v>-1.7771799901165508E-2</v>
      </c>
      <c r="AM787" s="100"/>
      <c r="BR787" s="18">
        <f t="shared" si="150"/>
        <v>41319</v>
      </c>
      <c r="BS787" s="6">
        <f t="shared" si="151"/>
        <v>6.9999999999999999E-4</v>
      </c>
      <c r="BT787" s="6">
        <f t="shared" si="152"/>
        <v>-6.1000000000000004E-3</v>
      </c>
    </row>
    <row r="788" spans="2:72" ht="14.45">
      <c r="B788" s="110">
        <v>41320</v>
      </c>
      <c r="C788" s="106">
        <v>1519.8</v>
      </c>
      <c r="D788" s="106">
        <v>1521.4</v>
      </c>
      <c r="E788" s="106">
        <v>1524.2</v>
      </c>
      <c r="F788" s="106">
        <v>1514.1</v>
      </c>
      <c r="G788" s="28"/>
      <c r="H788" s="107">
        <v>-1.1000000000000001E-3</v>
      </c>
      <c r="K788" s="110">
        <v>41325</v>
      </c>
      <c r="L788" s="106">
        <v>5943.05</v>
      </c>
      <c r="M788" s="106">
        <v>5966.3</v>
      </c>
      <c r="N788" s="106">
        <v>5971</v>
      </c>
      <c r="O788" s="106">
        <v>5937.55</v>
      </c>
      <c r="P788" s="28" t="s">
        <v>3381</v>
      </c>
      <c r="Q788" s="107">
        <v>5.9999999999999995E-4</v>
      </c>
      <c r="T788" s="110">
        <v>41278</v>
      </c>
      <c r="U788" s="28">
        <v>54.94</v>
      </c>
      <c r="V788">
        <v>54.46</v>
      </c>
      <c r="W788">
        <v>55.185000000000002</v>
      </c>
      <c r="X788">
        <v>54.36</v>
      </c>
      <c r="Y788" s="19">
        <v>8.0000000000000002E-3</v>
      </c>
      <c r="AB788" s="110">
        <f t="shared" si="154"/>
        <v>41325</v>
      </c>
      <c r="AC788" s="108">
        <f t="shared" si="147"/>
        <v>5943.05</v>
      </c>
      <c r="AD788" s="28">
        <f t="shared" si="148"/>
        <v>54.075000000000003</v>
      </c>
      <c r="AE788" s="28">
        <f t="shared" si="153"/>
        <v>109.90383726306057</v>
      </c>
      <c r="AF788" s="31">
        <f t="shared" si="155"/>
        <v>1.5816810696616113E-3</v>
      </c>
      <c r="AJ788" s="110">
        <f t="shared" si="146"/>
        <v>41332</v>
      </c>
      <c r="AK788" s="31">
        <f t="shared" si="156"/>
        <v>1.2800000000000001E-2</v>
      </c>
      <c r="AL788" s="115">
        <f t="shared" si="157"/>
        <v>1.0560107646727879E-2</v>
      </c>
      <c r="AM788" s="100"/>
      <c r="BR788" s="18">
        <f t="shared" si="150"/>
        <v>41320</v>
      </c>
      <c r="BS788" s="6">
        <f t="shared" si="151"/>
        <v>-1.1000000000000001E-3</v>
      </c>
      <c r="BT788" s="6">
        <f t="shared" si="152"/>
        <v>-1.6000000000000001E-3</v>
      </c>
    </row>
    <row r="789" spans="2:72" ht="14.45">
      <c r="B789" s="110">
        <v>41324</v>
      </c>
      <c r="C789" s="106">
        <v>1530.9</v>
      </c>
      <c r="D789" s="106">
        <v>1519.8</v>
      </c>
      <c r="E789" s="106">
        <v>1530.9</v>
      </c>
      <c r="F789" s="106">
        <v>1519.8</v>
      </c>
      <c r="G789" s="28"/>
      <c r="H789" s="107">
        <v>7.3000000000000001E-3</v>
      </c>
      <c r="K789" s="110">
        <v>41326</v>
      </c>
      <c r="L789" s="106">
        <v>5852.25</v>
      </c>
      <c r="M789" s="106">
        <v>5909.65</v>
      </c>
      <c r="N789" s="106">
        <v>5921.15</v>
      </c>
      <c r="O789" s="106">
        <v>5844.4</v>
      </c>
      <c r="P789" s="28" t="s">
        <v>3382</v>
      </c>
      <c r="Q789" s="107">
        <v>-1.5299999999999999E-2</v>
      </c>
      <c r="T789" s="110">
        <v>41281</v>
      </c>
      <c r="U789" s="28">
        <v>55.225000000000001</v>
      </c>
      <c r="V789">
        <v>55.04</v>
      </c>
      <c r="W789">
        <v>55.344999999999999</v>
      </c>
      <c r="X789">
        <v>54.825000000000003</v>
      </c>
      <c r="Y789" s="19">
        <v>5.1999999999999998E-3</v>
      </c>
      <c r="AB789" s="110">
        <f t="shared" si="154"/>
        <v>41326</v>
      </c>
      <c r="AC789" s="108">
        <f t="shared" si="147"/>
        <v>5852.25</v>
      </c>
      <c r="AD789" s="28">
        <f t="shared" si="148"/>
        <v>54.475000000000001</v>
      </c>
      <c r="AE789" s="28">
        <f t="shared" si="153"/>
        <v>107.43001376778338</v>
      </c>
      <c r="AF789" s="31">
        <f t="shared" si="155"/>
        <v>-2.2508982005386757E-2</v>
      </c>
      <c r="AJ789" s="110">
        <f t="shared" si="146"/>
        <v>41333</v>
      </c>
      <c r="AK789" s="31">
        <f t="shared" si="156"/>
        <v>-8.9999999999999998E-4</v>
      </c>
      <c r="AL789" s="115">
        <f t="shared" si="157"/>
        <v>-2.7036562003056597E-2</v>
      </c>
      <c r="AM789" s="100"/>
      <c r="BR789" s="18">
        <f t="shared" si="150"/>
        <v>41324</v>
      </c>
      <c r="BS789" s="6">
        <f t="shared" si="151"/>
        <v>7.3000000000000001E-3</v>
      </c>
      <c r="BT789" s="6">
        <f t="shared" si="152"/>
        <v>7.0000000000000001E-3</v>
      </c>
    </row>
    <row r="790" spans="2:72" ht="14.45">
      <c r="B790" s="110">
        <v>41325</v>
      </c>
      <c r="C790" s="106">
        <v>1512</v>
      </c>
      <c r="D790" s="106">
        <v>1530.9</v>
      </c>
      <c r="E790" s="106">
        <v>1530.9</v>
      </c>
      <c r="F790" s="106">
        <v>1511.4</v>
      </c>
      <c r="G790" s="28"/>
      <c r="H790" s="107">
        <v>-1.23E-2</v>
      </c>
      <c r="K790" s="110">
        <v>41327</v>
      </c>
      <c r="L790" s="106">
        <v>5850.3</v>
      </c>
      <c r="M790" s="106">
        <v>5837.95</v>
      </c>
      <c r="N790" s="106">
        <v>5873.8</v>
      </c>
      <c r="O790" s="106">
        <v>5835.8</v>
      </c>
      <c r="P790" s="28" t="s">
        <v>3383</v>
      </c>
      <c r="Q790" s="107">
        <v>-2.9999999999999997E-4</v>
      </c>
      <c r="T790" s="110">
        <v>41282</v>
      </c>
      <c r="U790" s="28">
        <v>54.965000000000003</v>
      </c>
      <c r="V790">
        <v>55.164999999999999</v>
      </c>
      <c r="W790">
        <v>55.395000000000003</v>
      </c>
      <c r="X790">
        <v>54.935000000000002</v>
      </c>
      <c r="Y790" s="19">
        <v>-4.7000000000000002E-3</v>
      </c>
      <c r="AB790" s="110">
        <f t="shared" si="154"/>
        <v>41327</v>
      </c>
      <c r="AC790" s="108">
        <f t="shared" si="147"/>
        <v>5850.3</v>
      </c>
      <c r="AD790" s="28">
        <f t="shared" si="148"/>
        <v>54.28</v>
      </c>
      <c r="AE790" s="28">
        <f t="shared" si="153"/>
        <v>107.78002947678704</v>
      </c>
      <c r="AF790" s="31">
        <f t="shared" si="155"/>
        <v>3.2580812077362964E-3</v>
      </c>
      <c r="AJ790" s="110">
        <f t="shared" si="146"/>
        <v>41334</v>
      </c>
      <c r="AK790" s="31">
        <f t="shared" si="156"/>
        <v>2.3E-3</v>
      </c>
      <c r="AL790" s="115">
        <f t="shared" si="157"/>
        <v>-5.1085707153573079E-3</v>
      </c>
      <c r="AM790" s="100"/>
      <c r="BR790" s="18">
        <f t="shared" si="150"/>
        <v>41325</v>
      </c>
      <c r="BS790" s="6">
        <f t="shared" si="151"/>
        <v>-1.23E-2</v>
      </c>
      <c r="BT790" s="6">
        <f t="shared" si="152"/>
        <v>5.9999999999999995E-4</v>
      </c>
    </row>
    <row r="791" spans="2:72" ht="14.45">
      <c r="B791" s="110">
        <v>41326</v>
      </c>
      <c r="C791" s="106">
        <v>1502.4</v>
      </c>
      <c r="D791" s="106">
        <v>1512</v>
      </c>
      <c r="E791" s="106">
        <v>1512</v>
      </c>
      <c r="F791" s="106">
        <v>1497.3</v>
      </c>
      <c r="G791" s="28"/>
      <c r="H791" s="107">
        <v>-6.3E-3</v>
      </c>
      <c r="K791" s="110">
        <v>41330</v>
      </c>
      <c r="L791" s="106">
        <v>5854.75</v>
      </c>
      <c r="M791" s="106">
        <v>5870.55</v>
      </c>
      <c r="N791" s="106">
        <v>5878.4</v>
      </c>
      <c r="O791" s="106">
        <v>5825</v>
      </c>
      <c r="P791" s="28" t="s">
        <v>3384</v>
      </c>
      <c r="Q791" s="107">
        <v>8.0000000000000004E-4</v>
      </c>
      <c r="T791" s="110">
        <v>41283</v>
      </c>
      <c r="U791" s="28">
        <v>54.81</v>
      </c>
      <c r="V791">
        <v>55</v>
      </c>
      <c r="W791">
        <v>55.094999999999999</v>
      </c>
      <c r="X791">
        <v>54.725000000000001</v>
      </c>
      <c r="Y791" s="19">
        <v>-2.8E-3</v>
      </c>
      <c r="AB791" s="110">
        <f t="shared" si="154"/>
        <v>41330</v>
      </c>
      <c r="AC791" s="108">
        <f t="shared" si="147"/>
        <v>5854.75</v>
      </c>
      <c r="AD791" s="28">
        <f t="shared" si="148"/>
        <v>54</v>
      </c>
      <c r="AE791" s="28">
        <f t="shared" si="153"/>
        <v>108.42129629629629</v>
      </c>
      <c r="AF791" s="31">
        <f t="shared" si="155"/>
        <v>5.9497740223513063E-3</v>
      </c>
      <c r="AJ791" s="110">
        <f t="shared" si="146"/>
        <v>41337</v>
      </c>
      <c r="AK791" s="31">
        <f t="shared" si="156"/>
        <v>4.5999999999999999E-3</v>
      </c>
      <c r="AL791" s="115">
        <f t="shared" si="157"/>
        <v>-4.7035067188685442E-3</v>
      </c>
      <c r="AM791" s="100"/>
      <c r="BR791" s="18">
        <f t="shared" si="150"/>
        <v>41326</v>
      </c>
      <c r="BS791" s="6">
        <f t="shared" si="151"/>
        <v>-6.3E-3</v>
      </c>
      <c r="BT791" s="6">
        <f t="shared" si="152"/>
        <v>-1.5299999999999999E-2</v>
      </c>
    </row>
    <row r="792" spans="2:72" ht="14.45">
      <c r="B792" s="110">
        <v>41327</v>
      </c>
      <c r="C792" s="106">
        <v>1515.6</v>
      </c>
      <c r="D792" s="106">
        <v>1502.4</v>
      </c>
      <c r="E792" s="106">
        <v>1515.6</v>
      </c>
      <c r="F792" s="106">
        <v>1502.4</v>
      </c>
      <c r="G792" s="28"/>
      <c r="H792" s="107">
        <v>8.8000000000000005E-3</v>
      </c>
      <c r="K792" s="110">
        <v>41331</v>
      </c>
      <c r="L792" s="106">
        <v>5761.35</v>
      </c>
      <c r="M792" s="106">
        <v>5838.3</v>
      </c>
      <c r="N792" s="106">
        <v>5838.85</v>
      </c>
      <c r="O792" s="106">
        <v>5748.6</v>
      </c>
      <c r="P792" s="28" t="s">
        <v>3385</v>
      </c>
      <c r="Q792" s="107">
        <v>-1.6E-2</v>
      </c>
      <c r="T792" s="110">
        <v>41284</v>
      </c>
      <c r="U792" s="28">
        <v>54.424999999999997</v>
      </c>
      <c r="V792">
        <v>54.76</v>
      </c>
      <c r="W792">
        <v>54.854999999999997</v>
      </c>
      <c r="X792">
        <v>54.424999999999997</v>
      </c>
      <c r="Y792" s="19">
        <v>-7.0000000000000001E-3</v>
      </c>
      <c r="AB792" s="110">
        <f t="shared" si="154"/>
        <v>41331</v>
      </c>
      <c r="AC792" s="108">
        <f t="shared" si="147"/>
        <v>5761.35</v>
      </c>
      <c r="AD792" s="28">
        <f t="shared" si="148"/>
        <v>54.1</v>
      </c>
      <c r="AE792" s="28">
        <f t="shared" si="153"/>
        <v>106.49445471349354</v>
      </c>
      <c r="AF792" s="31">
        <f t="shared" si="155"/>
        <v>-1.7771799901165508E-2</v>
      </c>
      <c r="AJ792" s="110">
        <f t="shared" si="146"/>
        <v>41338</v>
      </c>
      <c r="AK792" s="31">
        <f t="shared" si="156"/>
        <v>9.5999999999999992E-3</v>
      </c>
      <c r="AL792" s="115">
        <f t="shared" si="157"/>
        <v>1.5140172237406269E-2</v>
      </c>
      <c r="AM792" s="100"/>
      <c r="BR792" s="18">
        <f t="shared" si="150"/>
        <v>41327</v>
      </c>
      <c r="BS792" s="6">
        <f t="shared" si="151"/>
        <v>8.8000000000000005E-3</v>
      </c>
      <c r="BT792" s="6">
        <f t="shared" si="152"/>
        <v>-2.9999999999999997E-4</v>
      </c>
    </row>
    <row r="793" spans="2:72" ht="14.45">
      <c r="B793" s="110">
        <v>41330</v>
      </c>
      <c r="C793" s="106">
        <v>1487.8</v>
      </c>
      <c r="D793" s="106">
        <v>1515.6</v>
      </c>
      <c r="E793" s="106">
        <v>1525.8</v>
      </c>
      <c r="F793" s="106">
        <v>1487.8</v>
      </c>
      <c r="G793" s="28"/>
      <c r="H793" s="107">
        <v>-1.83E-2</v>
      </c>
      <c r="K793" s="110">
        <v>41332</v>
      </c>
      <c r="L793" s="106">
        <v>5796.9</v>
      </c>
      <c r="M793" s="106">
        <v>5784.9</v>
      </c>
      <c r="N793" s="106">
        <v>5818.2</v>
      </c>
      <c r="O793" s="106">
        <v>5749.7</v>
      </c>
      <c r="P793" s="28" t="s">
        <v>3386</v>
      </c>
      <c r="Q793" s="107">
        <v>6.1999999999999998E-3</v>
      </c>
      <c r="T793" s="110">
        <v>41285</v>
      </c>
      <c r="U793" s="28">
        <v>54.875</v>
      </c>
      <c r="V793">
        <v>54.57</v>
      </c>
      <c r="W793">
        <v>54.884999999999998</v>
      </c>
      <c r="X793">
        <v>54.36</v>
      </c>
      <c r="Y793" s="19">
        <v>8.3000000000000001E-3</v>
      </c>
      <c r="AB793" s="110">
        <f t="shared" si="154"/>
        <v>41332</v>
      </c>
      <c r="AC793" s="108">
        <f t="shared" si="147"/>
        <v>5796.9</v>
      </c>
      <c r="AD793" s="28">
        <f t="shared" si="148"/>
        <v>53.865000000000002</v>
      </c>
      <c r="AE793" s="28">
        <f t="shared" si="153"/>
        <v>107.61904761904761</v>
      </c>
      <c r="AF793" s="31">
        <f t="shared" si="155"/>
        <v>1.0560107646727879E-2</v>
      </c>
      <c r="AJ793" s="110">
        <f t="shared" si="146"/>
        <v>41339</v>
      </c>
      <c r="AK793" s="31">
        <f t="shared" si="156"/>
        <v>1.1000000000000001E-3</v>
      </c>
      <c r="AL793" s="115">
        <f t="shared" si="157"/>
        <v>8.5997530696497737E-3</v>
      </c>
      <c r="AM793" s="100"/>
      <c r="BR793" s="18">
        <f t="shared" si="150"/>
        <v>41330</v>
      </c>
      <c r="BS793" s="6">
        <f t="shared" si="151"/>
        <v>-1.83E-2</v>
      </c>
      <c r="BT793" s="6">
        <f t="shared" si="152"/>
        <v>8.0000000000000004E-4</v>
      </c>
    </row>
    <row r="794" spans="2:72" ht="14.45">
      <c r="B794" s="110">
        <v>41331</v>
      </c>
      <c r="C794" s="106">
        <v>1496.9</v>
      </c>
      <c r="D794" s="106">
        <v>1487.8</v>
      </c>
      <c r="E794" s="106">
        <v>1499</v>
      </c>
      <c r="F794" s="106">
        <v>1485</v>
      </c>
      <c r="G794" s="28"/>
      <c r="H794" s="107">
        <v>6.1000000000000004E-3</v>
      </c>
      <c r="K794" s="110">
        <v>41333</v>
      </c>
      <c r="L794" s="106">
        <v>5693.05</v>
      </c>
      <c r="M794" s="106">
        <v>5834.35</v>
      </c>
      <c r="N794" s="106">
        <v>5849.9</v>
      </c>
      <c r="O794" s="106">
        <v>5671.9</v>
      </c>
      <c r="P794" s="28" t="s">
        <v>3387</v>
      </c>
      <c r="Q794" s="107">
        <v>-1.7899999999999999E-2</v>
      </c>
      <c r="T794" s="110">
        <v>41288</v>
      </c>
      <c r="U794" s="28">
        <v>54.524999999999999</v>
      </c>
      <c r="V794">
        <v>54.77</v>
      </c>
      <c r="W794">
        <v>54.835000000000001</v>
      </c>
      <c r="X794">
        <v>54.42</v>
      </c>
      <c r="Y794" s="19">
        <v>-6.4000000000000003E-3</v>
      </c>
      <c r="AB794" s="110">
        <f t="shared" si="154"/>
        <v>41333</v>
      </c>
      <c r="AC794" s="108">
        <f t="shared" si="147"/>
        <v>5693.05</v>
      </c>
      <c r="AD794" s="28">
        <f t="shared" si="148"/>
        <v>54.37</v>
      </c>
      <c r="AE794" s="28">
        <f t="shared" si="153"/>
        <v>104.70939856538533</v>
      </c>
      <c r="AF794" s="31">
        <f t="shared" si="155"/>
        <v>-2.7036562003056597E-2</v>
      </c>
      <c r="AJ794" s="110">
        <f t="shared" ref="AJ794:AJ857" si="158">VLOOKUP(B801,AB:AF,1,FALSE)</f>
        <v>41340</v>
      </c>
      <c r="AK794" s="31">
        <f t="shared" si="156"/>
        <v>1.8E-3</v>
      </c>
      <c r="AL794" s="115">
        <f t="shared" si="157"/>
        <v>1.4158367409116135E-2</v>
      </c>
      <c r="AM794" s="100"/>
      <c r="BR794" s="18">
        <f t="shared" si="150"/>
        <v>41331</v>
      </c>
      <c r="BS794" s="6">
        <f t="shared" si="151"/>
        <v>6.1000000000000004E-3</v>
      </c>
      <c r="BT794" s="6">
        <f t="shared" si="152"/>
        <v>-1.6E-2</v>
      </c>
    </row>
    <row r="795" spans="2:72" ht="14.45">
      <c r="B795" s="110">
        <v>41332</v>
      </c>
      <c r="C795" s="106">
        <v>1516</v>
      </c>
      <c r="D795" s="106">
        <v>1496.9</v>
      </c>
      <c r="E795" s="106">
        <v>1520.1</v>
      </c>
      <c r="F795" s="106">
        <v>1494.9</v>
      </c>
      <c r="G795" s="28"/>
      <c r="H795" s="107">
        <v>1.2800000000000001E-2</v>
      </c>
      <c r="K795" s="110">
        <v>41334</v>
      </c>
      <c r="L795" s="106">
        <v>5719.7</v>
      </c>
      <c r="M795" s="106">
        <v>5702.45</v>
      </c>
      <c r="N795" s="106">
        <v>5739.45</v>
      </c>
      <c r="O795" s="106">
        <v>5679.9</v>
      </c>
      <c r="P795" s="28" t="s">
        <v>3388</v>
      </c>
      <c r="Q795" s="107">
        <v>4.7000000000000002E-3</v>
      </c>
      <c r="T795" s="110">
        <v>41289</v>
      </c>
      <c r="U795" s="28">
        <v>54.604999999999997</v>
      </c>
      <c r="V795">
        <v>54.505000000000003</v>
      </c>
      <c r="W795">
        <v>54.707000000000001</v>
      </c>
      <c r="X795">
        <v>54.314999999999998</v>
      </c>
      <c r="Y795" s="19">
        <v>1.5E-3</v>
      </c>
      <c r="AB795" s="110">
        <f t="shared" si="154"/>
        <v>41334</v>
      </c>
      <c r="AC795" s="108">
        <f t="shared" ref="AC795:AC858" si="159">IFERROR(VLOOKUP(AB795,K:Q,2,FALSE),0)</f>
        <v>5719.7</v>
      </c>
      <c r="AD795" s="28">
        <f t="shared" ref="AD795:AD858" si="160">VLOOKUP(AB795,T:Y,2,FALSE)</f>
        <v>54.905000000000001</v>
      </c>
      <c r="AE795" s="28">
        <f t="shared" si="153"/>
        <v>104.17448319825152</v>
      </c>
      <c r="AF795" s="31">
        <f t="shared" si="155"/>
        <v>-5.1085707153573079E-3</v>
      </c>
      <c r="AJ795" s="110">
        <f t="shared" si="158"/>
        <v>41341</v>
      </c>
      <c r="AK795" s="31">
        <f t="shared" si="156"/>
        <v>4.4999999999999997E-3</v>
      </c>
      <c r="AL795" s="115">
        <f t="shared" si="157"/>
        <v>1.6105881577845427E-2</v>
      </c>
      <c r="AM795" s="100"/>
      <c r="BR795" s="18">
        <f t="shared" si="150"/>
        <v>41332</v>
      </c>
      <c r="BS795" s="6">
        <f t="shared" si="151"/>
        <v>1.2800000000000001E-2</v>
      </c>
      <c r="BT795" s="6">
        <f t="shared" si="152"/>
        <v>6.1999999999999998E-3</v>
      </c>
    </row>
    <row r="796" spans="2:72" ht="14.45">
      <c r="B796" s="110">
        <v>41333</v>
      </c>
      <c r="C796" s="106">
        <v>1514.7</v>
      </c>
      <c r="D796" s="106">
        <v>1516</v>
      </c>
      <c r="E796" s="106">
        <v>1525.3</v>
      </c>
      <c r="F796" s="106">
        <v>1514.5</v>
      </c>
      <c r="G796" s="28"/>
      <c r="H796" s="107">
        <v>-8.9999999999999998E-4</v>
      </c>
      <c r="K796" s="110">
        <v>41337</v>
      </c>
      <c r="L796" s="106">
        <v>5698.5</v>
      </c>
      <c r="M796" s="106">
        <v>5704.7</v>
      </c>
      <c r="N796" s="106">
        <v>5712</v>
      </c>
      <c r="O796" s="106">
        <v>5663.6</v>
      </c>
      <c r="P796" s="28" t="s">
        <v>3389</v>
      </c>
      <c r="Q796" s="107">
        <v>-3.7000000000000002E-3</v>
      </c>
      <c r="T796" s="110">
        <v>41290</v>
      </c>
      <c r="U796" s="28">
        <v>54.664999999999999</v>
      </c>
      <c r="V796">
        <v>54.625</v>
      </c>
      <c r="W796">
        <v>54.9</v>
      </c>
      <c r="X796">
        <v>54.475000000000001</v>
      </c>
      <c r="Y796" s="19">
        <v>1.1000000000000001E-3</v>
      </c>
      <c r="AB796" s="110">
        <f t="shared" si="154"/>
        <v>41337</v>
      </c>
      <c r="AC796" s="108">
        <f t="shared" si="159"/>
        <v>5698.5</v>
      </c>
      <c r="AD796" s="28">
        <f t="shared" si="160"/>
        <v>54.96</v>
      </c>
      <c r="AE796" s="28">
        <f t="shared" si="153"/>
        <v>103.68449781659389</v>
      </c>
      <c r="AF796" s="31">
        <f t="shared" si="155"/>
        <v>-4.7035067188685442E-3</v>
      </c>
      <c r="AJ796" s="110">
        <f t="shared" si="158"/>
        <v>41344</v>
      </c>
      <c r="AK796" s="31">
        <f t="shared" si="156"/>
        <v>3.2000000000000002E-3</v>
      </c>
      <c r="AL796" s="115">
        <f t="shared" si="157"/>
        <v>-3.7950958319765693E-4</v>
      </c>
      <c r="AM796" s="100"/>
      <c r="BR796" s="18">
        <f t="shared" si="150"/>
        <v>41333</v>
      </c>
      <c r="BS796" s="6">
        <f t="shared" si="151"/>
        <v>-8.9999999999999998E-4</v>
      </c>
      <c r="BT796" s="6">
        <f t="shared" si="152"/>
        <v>-1.7899999999999999E-2</v>
      </c>
    </row>
    <row r="797" spans="2:72" ht="14.45">
      <c r="B797" s="110">
        <v>41334</v>
      </c>
      <c r="C797" s="106">
        <v>1518.2</v>
      </c>
      <c r="D797" s="106">
        <v>1514.7</v>
      </c>
      <c r="E797" s="106">
        <v>1520</v>
      </c>
      <c r="F797" s="106">
        <v>1501.5</v>
      </c>
      <c r="G797" s="28"/>
      <c r="H797" s="107">
        <v>2.3E-3</v>
      </c>
      <c r="K797" s="110">
        <v>41338</v>
      </c>
      <c r="L797" s="106">
        <v>5784.25</v>
      </c>
      <c r="M797" s="106">
        <v>5722.45</v>
      </c>
      <c r="N797" s="106">
        <v>5790.1</v>
      </c>
      <c r="O797" s="106">
        <v>5722.4</v>
      </c>
      <c r="P797" s="28" t="s">
        <v>3390</v>
      </c>
      <c r="Q797" s="107">
        <v>1.4999999999999999E-2</v>
      </c>
      <c r="T797" s="110">
        <v>41291</v>
      </c>
      <c r="U797" s="28">
        <v>54.354999999999997</v>
      </c>
      <c r="V797">
        <v>54.695</v>
      </c>
      <c r="W797">
        <v>54.78</v>
      </c>
      <c r="X797">
        <v>54.195</v>
      </c>
      <c r="Y797" s="19">
        <v>-5.7000000000000002E-3</v>
      </c>
      <c r="AB797" s="110">
        <f t="shared" si="154"/>
        <v>41338</v>
      </c>
      <c r="AC797" s="108">
        <f t="shared" si="159"/>
        <v>5784.25</v>
      </c>
      <c r="AD797" s="28">
        <f t="shared" si="160"/>
        <v>54.954999999999998</v>
      </c>
      <c r="AE797" s="28">
        <f t="shared" si="153"/>
        <v>105.25429897188609</v>
      </c>
      <c r="AF797" s="31">
        <f t="shared" si="155"/>
        <v>1.5140172237406269E-2</v>
      </c>
      <c r="AJ797" s="110">
        <f t="shared" si="158"/>
        <v>41345</v>
      </c>
      <c r="AK797" s="31">
        <f t="shared" si="156"/>
        <v>-2.3999999999999998E-3</v>
      </c>
      <c r="AL797" s="115">
        <f t="shared" si="157"/>
        <v>-1.2619202722533585E-3</v>
      </c>
      <c r="AM797" s="100"/>
      <c r="BR797" s="18">
        <f t="shared" si="150"/>
        <v>41334</v>
      </c>
      <c r="BS797" s="6">
        <f t="shared" si="151"/>
        <v>2.3E-3</v>
      </c>
      <c r="BT797" s="6">
        <f t="shared" si="152"/>
        <v>4.7000000000000002E-3</v>
      </c>
    </row>
    <row r="798" spans="2:72" ht="14.45">
      <c r="B798" s="110">
        <v>41337</v>
      </c>
      <c r="C798" s="106">
        <v>1525.2</v>
      </c>
      <c r="D798" s="106">
        <v>1518.2</v>
      </c>
      <c r="E798" s="106">
        <v>1525.3</v>
      </c>
      <c r="F798" s="106">
        <v>1512.3</v>
      </c>
      <c r="G798" s="28"/>
      <c r="H798" s="107">
        <v>4.5999999999999999E-3</v>
      </c>
      <c r="K798" s="110">
        <v>41339</v>
      </c>
      <c r="L798" s="106">
        <v>5818.6</v>
      </c>
      <c r="M798" s="106">
        <v>5816.4</v>
      </c>
      <c r="N798" s="106">
        <v>5828.7</v>
      </c>
      <c r="O798" s="106">
        <v>5795.05</v>
      </c>
      <c r="P798" s="28" t="s">
        <v>3391</v>
      </c>
      <c r="Q798" s="107">
        <v>5.8999999999999999E-3</v>
      </c>
      <c r="T798" s="110">
        <v>41292</v>
      </c>
      <c r="U798" s="28">
        <v>53.744999999999997</v>
      </c>
      <c r="V798">
        <v>54.284999999999997</v>
      </c>
      <c r="W798">
        <v>54.284999999999997</v>
      </c>
      <c r="X798">
        <v>53.715000000000003</v>
      </c>
      <c r="Y798" s="19">
        <v>-1.12E-2</v>
      </c>
      <c r="AB798" s="110">
        <f t="shared" si="154"/>
        <v>41339</v>
      </c>
      <c r="AC798" s="108">
        <f t="shared" si="159"/>
        <v>5818.6</v>
      </c>
      <c r="AD798" s="28">
        <f t="shared" si="160"/>
        <v>54.81</v>
      </c>
      <c r="AE798" s="28">
        <f t="shared" si="153"/>
        <v>106.15945995256341</v>
      </c>
      <c r="AF798" s="31">
        <f t="shared" si="155"/>
        <v>8.5997530696497737E-3</v>
      </c>
      <c r="AJ798" s="110">
        <f t="shared" si="158"/>
        <v>41346</v>
      </c>
      <c r="AK798" s="31">
        <f t="shared" si="156"/>
        <v>1.2999999999999999E-3</v>
      </c>
      <c r="AL798" s="115">
        <f t="shared" si="157"/>
        <v>-1.4638913409124155E-2</v>
      </c>
      <c r="AM798" s="100"/>
      <c r="BR798" s="18">
        <f t="shared" si="150"/>
        <v>41337</v>
      </c>
      <c r="BS798" s="6">
        <f t="shared" si="151"/>
        <v>4.5999999999999999E-3</v>
      </c>
      <c r="BT798" s="6">
        <f t="shared" si="152"/>
        <v>-3.7000000000000002E-3</v>
      </c>
    </row>
    <row r="799" spans="2:72" ht="14.45">
      <c r="B799" s="110">
        <v>41338</v>
      </c>
      <c r="C799" s="106">
        <v>1539.8</v>
      </c>
      <c r="D799" s="106">
        <v>1525.2</v>
      </c>
      <c r="E799" s="106">
        <v>1543.5</v>
      </c>
      <c r="F799" s="106">
        <v>1525.2</v>
      </c>
      <c r="G799" s="28"/>
      <c r="H799" s="107">
        <v>9.5999999999999992E-3</v>
      </c>
      <c r="K799" s="110">
        <v>41340</v>
      </c>
      <c r="L799" s="106">
        <v>5863.3</v>
      </c>
      <c r="M799" s="106">
        <v>5801.3</v>
      </c>
      <c r="N799" s="106">
        <v>5878</v>
      </c>
      <c r="O799" s="106">
        <v>5801.3</v>
      </c>
      <c r="P799" s="28" t="s">
        <v>3392</v>
      </c>
      <c r="Q799" s="107">
        <v>7.7000000000000002E-3</v>
      </c>
      <c r="T799" s="110">
        <v>41295</v>
      </c>
      <c r="U799" s="28">
        <v>53.774999999999999</v>
      </c>
      <c r="V799">
        <v>53.715000000000003</v>
      </c>
      <c r="W799">
        <v>53.96</v>
      </c>
      <c r="X799">
        <v>53.594999999999999</v>
      </c>
      <c r="Y799" s="19">
        <v>5.9999999999999995E-4</v>
      </c>
      <c r="AB799" s="110">
        <f t="shared" si="154"/>
        <v>41340</v>
      </c>
      <c r="AC799" s="108">
        <f t="shared" si="159"/>
        <v>5863.3</v>
      </c>
      <c r="AD799" s="28">
        <f t="shared" si="160"/>
        <v>54.46</v>
      </c>
      <c r="AE799" s="28">
        <f t="shared" si="153"/>
        <v>107.66250459052516</v>
      </c>
      <c r="AF799" s="31">
        <f t="shared" si="155"/>
        <v>1.4158367409116135E-2</v>
      </c>
      <c r="AJ799" s="110">
        <f t="shared" si="158"/>
        <v>41347</v>
      </c>
      <c r="AK799" s="31">
        <f t="shared" si="156"/>
        <v>5.5999999999999999E-3</v>
      </c>
      <c r="AL799" s="115">
        <f t="shared" si="157"/>
        <v>1.33176969899933E-2</v>
      </c>
      <c r="AM799" s="100"/>
      <c r="BR799" s="18">
        <f t="shared" si="150"/>
        <v>41338</v>
      </c>
      <c r="BS799" s="6">
        <f t="shared" si="151"/>
        <v>9.5999999999999992E-3</v>
      </c>
      <c r="BT799" s="6">
        <f t="shared" si="152"/>
        <v>1.4999999999999999E-2</v>
      </c>
    </row>
    <row r="800" spans="2:72" ht="14.45">
      <c r="B800" s="110">
        <v>41339</v>
      </c>
      <c r="C800" s="106">
        <v>1541.5</v>
      </c>
      <c r="D800" s="106">
        <v>1539.8</v>
      </c>
      <c r="E800" s="106">
        <v>1545.2</v>
      </c>
      <c r="F800" s="106">
        <v>1538.1</v>
      </c>
      <c r="G800" s="28"/>
      <c r="H800" s="107">
        <v>1.1000000000000001E-3</v>
      </c>
      <c r="K800" s="110">
        <v>41341</v>
      </c>
      <c r="L800" s="106">
        <v>5945.7</v>
      </c>
      <c r="M800" s="106">
        <v>5883.65</v>
      </c>
      <c r="N800" s="106">
        <v>5952.85</v>
      </c>
      <c r="O800" s="106">
        <v>5883</v>
      </c>
      <c r="P800" s="28" t="s">
        <v>3393</v>
      </c>
      <c r="Q800" s="107">
        <v>1.41E-2</v>
      </c>
      <c r="T800" s="110">
        <v>41296</v>
      </c>
      <c r="U800" s="28">
        <v>53.725000000000001</v>
      </c>
      <c r="V800">
        <v>53.76</v>
      </c>
      <c r="W800">
        <v>53.89</v>
      </c>
      <c r="X800">
        <v>53.38</v>
      </c>
      <c r="Y800" s="19">
        <v>-8.9999999999999998E-4</v>
      </c>
      <c r="AB800" s="110">
        <f t="shared" si="154"/>
        <v>41341</v>
      </c>
      <c r="AC800" s="108">
        <f t="shared" si="159"/>
        <v>5945.7</v>
      </c>
      <c r="AD800" s="28">
        <f t="shared" si="160"/>
        <v>54.35</v>
      </c>
      <c r="AE800" s="28">
        <f t="shared" si="153"/>
        <v>109.39650413983441</v>
      </c>
      <c r="AF800" s="31">
        <f t="shared" si="155"/>
        <v>1.6105881577845427E-2</v>
      </c>
      <c r="AJ800" s="110">
        <f t="shared" si="158"/>
        <v>41348</v>
      </c>
      <c r="AK800" s="31">
        <f t="shared" si="156"/>
        <v>-1.6000000000000001E-3</v>
      </c>
      <c r="AL800" s="115">
        <f t="shared" si="157"/>
        <v>-3.3005563604386889E-3</v>
      </c>
      <c r="AM800" s="100"/>
      <c r="BR800" s="18">
        <f t="shared" si="150"/>
        <v>41339</v>
      </c>
      <c r="BS800" s="6">
        <f t="shared" si="151"/>
        <v>1.1000000000000001E-3</v>
      </c>
      <c r="BT800" s="6">
        <f t="shared" si="152"/>
        <v>5.8999999999999999E-3</v>
      </c>
    </row>
    <row r="801" spans="2:72" ht="14.45">
      <c r="B801" s="110">
        <v>41340</v>
      </c>
      <c r="C801" s="106">
        <v>1544.3</v>
      </c>
      <c r="D801" s="106">
        <v>1541.5</v>
      </c>
      <c r="E801" s="106">
        <v>1545.8</v>
      </c>
      <c r="F801" s="106">
        <v>1541.5</v>
      </c>
      <c r="G801" s="28"/>
      <c r="H801" s="107">
        <v>1.8E-3</v>
      </c>
      <c r="K801" s="110">
        <v>41344</v>
      </c>
      <c r="L801" s="106">
        <v>5942.35</v>
      </c>
      <c r="M801" s="106">
        <v>5946.1</v>
      </c>
      <c r="N801" s="106">
        <v>5971.2</v>
      </c>
      <c r="O801" s="106">
        <v>5930.35</v>
      </c>
      <c r="P801" s="28" t="s">
        <v>3394</v>
      </c>
      <c r="Q801" s="107">
        <v>-5.9999999999999995E-4</v>
      </c>
      <c r="T801" s="110">
        <v>41297</v>
      </c>
      <c r="U801" s="28">
        <v>53.674999999999997</v>
      </c>
      <c r="V801">
        <v>53.814999999999998</v>
      </c>
      <c r="W801">
        <v>53.884999999999998</v>
      </c>
      <c r="X801">
        <v>53.558</v>
      </c>
      <c r="Y801" s="19">
        <v>-8.9999999999999998E-4</v>
      </c>
      <c r="AB801" s="110">
        <f t="shared" si="154"/>
        <v>41344</v>
      </c>
      <c r="AC801" s="108">
        <f t="shared" si="159"/>
        <v>5942.35</v>
      </c>
      <c r="AD801" s="28">
        <f t="shared" si="160"/>
        <v>54.34</v>
      </c>
      <c r="AE801" s="28">
        <f t="shared" si="153"/>
        <v>109.35498711814502</v>
      </c>
      <c r="AF801" s="31">
        <f t="shared" si="155"/>
        <v>-3.7950958319765693E-4</v>
      </c>
      <c r="AJ801" s="110">
        <f t="shared" si="158"/>
        <v>41351</v>
      </c>
      <c r="AK801" s="31">
        <f t="shared" si="156"/>
        <v>-5.4999999999999997E-3</v>
      </c>
      <c r="AL801" s="115">
        <f t="shared" si="157"/>
        <v>-7.2787209484745929E-3</v>
      </c>
      <c r="AM801" s="100"/>
      <c r="BR801" s="18">
        <f t="shared" si="150"/>
        <v>41340</v>
      </c>
      <c r="BS801" s="6">
        <f t="shared" si="151"/>
        <v>1.8E-3</v>
      </c>
      <c r="BT801" s="6">
        <f t="shared" si="152"/>
        <v>7.7000000000000002E-3</v>
      </c>
    </row>
    <row r="802" spans="2:72" ht="14.45">
      <c r="B802" s="110">
        <v>41341</v>
      </c>
      <c r="C802" s="106">
        <v>1551.2</v>
      </c>
      <c r="D802" s="106">
        <v>1544.3</v>
      </c>
      <c r="E802" s="106">
        <v>1552.5</v>
      </c>
      <c r="F802" s="106">
        <v>1542.9</v>
      </c>
      <c r="G802" s="28"/>
      <c r="H802" s="107">
        <v>4.4999999999999997E-3</v>
      </c>
      <c r="K802" s="110">
        <v>41345</v>
      </c>
      <c r="L802" s="106">
        <v>5914.1</v>
      </c>
      <c r="M802" s="106">
        <v>5944.6</v>
      </c>
      <c r="N802" s="106">
        <v>5952</v>
      </c>
      <c r="O802" s="106">
        <v>5893.65</v>
      </c>
      <c r="P802" s="28" t="s">
        <v>3395</v>
      </c>
      <c r="Q802" s="107">
        <v>-4.7999999999999996E-3</v>
      </c>
      <c r="T802" s="110">
        <v>41298</v>
      </c>
      <c r="U802" s="28">
        <v>53.71</v>
      </c>
      <c r="V802">
        <v>53.74</v>
      </c>
      <c r="W802">
        <v>53.9</v>
      </c>
      <c r="X802">
        <v>53.6</v>
      </c>
      <c r="Y802" s="19">
        <v>6.9999999999999999E-4</v>
      </c>
      <c r="AB802" s="110">
        <f t="shared" si="154"/>
        <v>41345</v>
      </c>
      <c r="AC802" s="108">
        <f t="shared" si="159"/>
        <v>5914.1</v>
      </c>
      <c r="AD802" s="28">
        <f t="shared" si="160"/>
        <v>54.15</v>
      </c>
      <c r="AE802" s="28">
        <f t="shared" si="153"/>
        <v>109.21698984302863</v>
      </c>
      <c r="AF802" s="31">
        <f t="shared" si="155"/>
        <v>-1.2619202722533585E-3</v>
      </c>
      <c r="AJ802" s="110">
        <f t="shared" si="158"/>
        <v>41352</v>
      </c>
      <c r="AK802" s="31">
        <f t="shared" si="156"/>
        <v>-2.3999999999999998E-3</v>
      </c>
      <c r="AL802" s="115">
        <f t="shared" si="157"/>
        <v>-2.2892029578223894E-2</v>
      </c>
      <c r="AM802" s="100"/>
      <c r="BR802" s="18">
        <f t="shared" si="150"/>
        <v>41341</v>
      </c>
      <c r="BS802" s="6">
        <f t="shared" si="151"/>
        <v>4.4999999999999997E-3</v>
      </c>
      <c r="BT802" s="6">
        <f t="shared" si="152"/>
        <v>1.41E-2</v>
      </c>
    </row>
    <row r="803" spans="2:72" ht="14.45">
      <c r="B803" s="110">
        <v>41344</v>
      </c>
      <c r="C803" s="106">
        <v>1556.2</v>
      </c>
      <c r="D803" s="106">
        <v>1551.2</v>
      </c>
      <c r="E803" s="106">
        <v>1556.3</v>
      </c>
      <c r="F803" s="106">
        <v>1547.4</v>
      </c>
      <c r="G803" s="28"/>
      <c r="H803" s="107">
        <v>3.2000000000000002E-3</v>
      </c>
      <c r="K803" s="110">
        <v>41346</v>
      </c>
      <c r="L803" s="106">
        <v>5851.2</v>
      </c>
      <c r="M803" s="106">
        <v>5884.8</v>
      </c>
      <c r="N803" s="106">
        <v>5893.85</v>
      </c>
      <c r="O803" s="106">
        <v>5842.25</v>
      </c>
      <c r="P803" s="28" t="s">
        <v>2819</v>
      </c>
      <c r="Q803" s="107">
        <v>-1.06E-2</v>
      </c>
      <c r="T803" s="110">
        <v>41299</v>
      </c>
      <c r="U803" s="28">
        <v>53.8</v>
      </c>
      <c r="V803">
        <v>53.695</v>
      </c>
      <c r="W803">
        <v>53.88</v>
      </c>
      <c r="X803">
        <v>53.645000000000003</v>
      </c>
      <c r="Y803" s="19">
        <v>1.6999999999999999E-3</v>
      </c>
      <c r="AB803" s="110">
        <f t="shared" si="154"/>
        <v>41346</v>
      </c>
      <c r="AC803" s="108">
        <f t="shared" si="159"/>
        <v>5851.2</v>
      </c>
      <c r="AD803" s="28">
        <f t="shared" si="160"/>
        <v>54.37</v>
      </c>
      <c r="AE803" s="28">
        <f t="shared" si="153"/>
        <v>107.61817178591134</v>
      </c>
      <c r="AF803" s="31">
        <f t="shared" si="155"/>
        <v>-1.4638913409124155E-2</v>
      </c>
      <c r="AJ803" s="110">
        <f t="shared" si="158"/>
        <v>41353</v>
      </c>
      <c r="AK803" s="31">
        <f t="shared" si="156"/>
        <v>6.7000000000000002E-3</v>
      </c>
      <c r="AL803" s="115">
        <f t="shared" si="157"/>
        <v>-5.8705823266450574E-3</v>
      </c>
      <c r="AM803" s="100"/>
      <c r="BR803" s="18">
        <f t="shared" si="150"/>
        <v>41344</v>
      </c>
      <c r="BS803" s="6">
        <f t="shared" si="151"/>
        <v>3.2000000000000002E-3</v>
      </c>
      <c r="BT803" s="6">
        <f t="shared" si="152"/>
        <v>-5.9999999999999995E-4</v>
      </c>
    </row>
    <row r="804" spans="2:72" ht="14.45">
      <c r="B804" s="110">
        <v>41345</v>
      </c>
      <c r="C804" s="106">
        <v>1552.5</v>
      </c>
      <c r="D804" s="106">
        <v>1556.2</v>
      </c>
      <c r="E804" s="106">
        <v>1556.8</v>
      </c>
      <c r="F804" s="106">
        <v>1548.2</v>
      </c>
      <c r="G804" s="28"/>
      <c r="H804" s="107">
        <v>-2.3999999999999998E-3</v>
      </c>
      <c r="K804" s="110">
        <v>41347</v>
      </c>
      <c r="L804" s="106">
        <v>5908.95</v>
      </c>
      <c r="M804" s="106">
        <v>5845.95</v>
      </c>
      <c r="N804" s="106">
        <v>5920.15</v>
      </c>
      <c r="O804" s="106">
        <v>5791.75</v>
      </c>
      <c r="P804" s="28" t="s">
        <v>3396</v>
      </c>
      <c r="Q804" s="107">
        <v>9.9000000000000008E-3</v>
      </c>
      <c r="T804" s="110">
        <v>41302</v>
      </c>
      <c r="U804" s="28">
        <v>54.055</v>
      </c>
      <c r="V804">
        <v>53.664999999999999</v>
      </c>
      <c r="W804">
        <v>54.055</v>
      </c>
      <c r="X804">
        <v>53.664999999999999</v>
      </c>
      <c r="Y804" s="19">
        <v>4.7000000000000002E-3</v>
      </c>
      <c r="AB804" s="110">
        <f t="shared" si="154"/>
        <v>41347</v>
      </c>
      <c r="AC804" s="108">
        <f t="shared" si="159"/>
        <v>5908.95</v>
      </c>
      <c r="AD804" s="28">
        <f t="shared" si="160"/>
        <v>54.185000000000002</v>
      </c>
      <c r="AE804" s="28">
        <f t="shared" si="153"/>
        <v>109.05139798837315</v>
      </c>
      <c r="AF804" s="31">
        <f t="shared" si="155"/>
        <v>1.33176969899933E-2</v>
      </c>
      <c r="AJ804" s="110">
        <f t="shared" si="158"/>
        <v>41354</v>
      </c>
      <c r="AK804" s="31">
        <f t="shared" si="156"/>
        <v>-8.3000000000000001E-3</v>
      </c>
      <c r="AL804" s="115">
        <f t="shared" si="157"/>
        <v>-8.4505960909252442E-3</v>
      </c>
      <c r="AM804" s="100"/>
      <c r="BR804" s="18">
        <f t="shared" si="150"/>
        <v>41345</v>
      </c>
      <c r="BS804" s="6">
        <f t="shared" si="151"/>
        <v>-2.3999999999999998E-3</v>
      </c>
      <c r="BT804" s="6">
        <f t="shared" si="152"/>
        <v>-4.7999999999999996E-3</v>
      </c>
    </row>
    <row r="805" spans="2:72" ht="14.45">
      <c r="B805" s="110">
        <v>41346</v>
      </c>
      <c r="C805" s="106">
        <v>1554.5</v>
      </c>
      <c r="D805" s="106">
        <v>1552.5</v>
      </c>
      <c r="E805" s="106">
        <v>1556.4</v>
      </c>
      <c r="F805" s="106">
        <v>1548.2</v>
      </c>
      <c r="G805" s="28"/>
      <c r="H805" s="107">
        <v>1.2999999999999999E-3</v>
      </c>
      <c r="K805" s="110">
        <v>41348</v>
      </c>
      <c r="L805" s="106">
        <v>5872.6</v>
      </c>
      <c r="M805" s="106">
        <v>5914.9</v>
      </c>
      <c r="N805" s="106">
        <v>5945.65</v>
      </c>
      <c r="O805" s="106">
        <v>5861</v>
      </c>
      <c r="P805" s="28" t="s">
        <v>3397</v>
      </c>
      <c r="Q805" s="107">
        <v>-6.1999999999999998E-3</v>
      </c>
      <c r="T805" s="110">
        <v>41303</v>
      </c>
      <c r="U805" s="28">
        <v>53.655000000000001</v>
      </c>
      <c r="V805">
        <v>54.034999999999997</v>
      </c>
      <c r="W805">
        <v>54.034999999999997</v>
      </c>
      <c r="X805">
        <v>53.555</v>
      </c>
      <c r="Y805" s="19">
        <v>-7.4000000000000003E-3</v>
      </c>
      <c r="AB805" s="110">
        <f t="shared" ref="AB805:AB840" si="161">VLOOKUP(K805,T:Y,1,FALSE)</f>
        <v>41348</v>
      </c>
      <c r="AC805" s="108">
        <f t="shared" si="159"/>
        <v>5872.6</v>
      </c>
      <c r="AD805" s="28">
        <f t="shared" si="160"/>
        <v>54.03</v>
      </c>
      <c r="AE805" s="28">
        <f t="shared" si="153"/>
        <v>108.6914677031279</v>
      </c>
      <c r="AF805" s="31">
        <f t="shared" si="155"/>
        <v>-3.3005563604386889E-3</v>
      </c>
      <c r="AJ805" s="110">
        <f t="shared" si="158"/>
        <v>41355</v>
      </c>
      <c r="AK805" s="31">
        <f t="shared" si="156"/>
        <v>7.1999999999999998E-3</v>
      </c>
      <c r="AL805" s="115">
        <f t="shared" si="157"/>
        <v>5.2981101431881505E-4</v>
      </c>
      <c r="AM805" s="100"/>
      <c r="BR805" s="18">
        <f t="shared" si="150"/>
        <v>41346</v>
      </c>
      <c r="BS805" s="6">
        <f t="shared" si="151"/>
        <v>1.2999999999999999E-3</v>
      </c>
      <c r="BT805" s="6">
        <f t="shared" si="152"/>
        <v>-1.06E-2</v>
      </c>
    </row>
    <row r="806" spans="2:72" ht="14.45">
      <c r="B806" s="110">
        <v>41347</v>
      </c>
      <c r="C806" s="106">
        <v>1563.2</v>
      </c>
      <c r="D806" s="106">
        <v>1554.5</v>
      </c>
      <c r="E806" s="106">
        <v>1563.3</v>
      </c>
      <c r="F806" s="106">
        <v>1554.5</v>
      </c>
      <c r="G806" s="28"/>
      <c r="H806" s="107">
        <v>5.5999999999999999E-3</v>
      </c>
      <c r="K806" s="110">
        <v>41351</v>
      </c>
      <c r="L806" s="106">
        <v>5835.25</v>
      </c>
      <c r="M806" s="106">
        <v>5816.75</v>
      </c>
      <c r="N806" s="106">
        <v>5850.2</v>
      </c>
      <c r="O806" s="106">
        <v>5814.35</v>
      </c>
      <c r="P806" s="28" t="s">
        <v>3398</v>
      </c>
      <c r="Q806" s="107">
        <v>-6.4000000000000003E-3</v>
      </c>
      <c r="T806" s="110">
        <v>41304</v>
      </c>
      <c r="U806" s="28">
        <v>53.244999999999997</v>
      </c>
      <c r="V806">
        <v>53.774999999999999</v>
      </c>
      <c r="W806">
        <v>53.774999999999999</v>
      </c>
      <c r="X806">
        <v>53.195</v>
      </c>
      <c r="Y806" s="19">
        <v>-7.6E-3</v>
      </c>
      <c r="AB806" s="110">
        <f t="shared" si="161"/>
        <v>41351</v>
      </c>
      <c r="AC806" s="108">
        <f t="shared" si="159"/>
        <v>5835.25</v>
      </c>
      <c r="AD806" s="28">
        <f t="shared" si="160"/>
        <v>54.08</v>
      </c>
      <c r="AE806" s="28">
        <f t="shared" si="153"/>
        <v>107.90033284023669</v>
      </c>
      <c r="AF806" s="31">
        <f t="shared" si="155"/>
        <v>-7.2787209484745929E-3</v>
      </c>
      <c r="AJ806" s="110">
        <f t="shared" si="158"/>
        <v>41358</v>
      </c>
      <c r="AK806" s="31">
        <f t="shared" si="156"/>
        <v>-3.3E-3</v>
      </c>
      <c r="AL806" s="115">
        <f t="shared" si="157"/>
        <v>-2.1786463088782071E-3</v>
      </c>
      <c r="AM806" s="100"/>
      <c r="BR806" s="18">
        <f t="shared" si="150"/>
        <v>41347</v>
      </c>
      <c r="BS806" s="6">
        <f t="shared" si="151"/>
        <v>5.5999999999999999E-3</v>
      </c>
      <c r="BT806" s="6">
        <f t="shared" si="152"/>
        <v>9.9000000000000008E-3</v>
      </c>
    </row>
    <row r="807" spans="2:72" ht="14.45">
      <c r="B807" s="110">
        <v>41348</v>
      </c>
      <c r="C807" s="106">
        <v>1560.7</v>
      </c>
      <c r="D807" s="106">
        <v>1563.2</v>
      </c>
      <c r="E807" s="106">
        <v>1563.6</v>
      </c>
      <c r="F807" s="106">
        <v>1555.7</v>
      </c>
      <c r="G807" s="28"/>
      <c r="H807" s="107">
        <v>-1.6000000000000001E-3</v>
      </c>
      <c r="K807" s="110">
        <v>41352</v>
      </c>
      <c r="L807" s="106">
        <v>5745.95</v>
      </c>
      <c r="M807" s="106">
        <v>5859.5</v>
      </c>
      <c r="N807" s="106">
        <v>5863.6</v>
      </c>
      <c r="O807" s="106">
        <v>5724.3</v>
      </c>
      <c r="P807" s="28" t="s">
        <v>3399</v>
      </c>
      <c r="Q807" s="107">
        <v>-1.5299999999999999E-2</v>
      </c>
      <c r="T807" s="110">
        <v>41305</v>
      </c>
      <c r="U807" s="28">
        <v>53.274999999999999</v>
      </c>
      <c r="V807">
        <v>53.32</v>
      </c>
      <c r="W807">
        <v>53.39</v>
      </c>
      <c r="X807">
        <v>53.075000000000003</v>
      </c>
      <c r="Y807" s="19">
        <v>5.9999999999999995E-4</v>
      </c>
      <c r="AB807" s="110">
        <f t="shared" si="161"/>
        <v>41352</v>
      </c>
      <c r="AC807" s="108">
        <f t="shared" si="159"/>
        <v>5745.95</v>
      </c>
      <c r="AD807" s="28">
        <f t="shared" si="160"/>
        <v>54.5</v>
      </c>
      <c r="AE807" s="28">
        <f t="shared" si="153"/>
        <v>105.43027522935779</v>
      </c>
      <c r="AF807" s="31">
        <f t="shared" si="155"/>
        <v>-2.2892029578223894E-2</v>
      </c>
      <c r="AJ807" s="110">
        <f t="shared" si="158"/>
        <v>41359</v>
      </c>
      <c r="AK807" s="31">
        <f t="shared" si="156"/>
        <v>7.7999999999999996E-3</v>
      </c>
      <c r="AL807" s="115">
        <f t="shared" si="157"/>
        <v>-1.9328962569277186E-3</v>
      </c>
      <c r="AM807" s="100"/>
      <c r="BR807" s="18">
        <f t="shared" si="150"/>
        <v>41348</v>
      </c>
      <c r="BS807" s="6">
        <f t="shared" si="151"/>
        <v>-1.6000000000000001E-3</v>
      </c>
      <c r="BT807" s="6">
        <f t="shared" si="152"/>
        <v>-6.1999999999999998E-3</v>
      </c>
    </row>
    <row r="808" spans="2:72" ht="14.45" hidden="1">
      <c r="B808" s="110">
        <v>41351</v>
      </c>
      <c r="C808" s="106">
        <v>1552.1</v>
      </c>
      <c r="D808" s="106">
        <v>1560.7</v>
      </c>
      <c r="E808" s="106">
        <v>1560.7</v>
      </c>
      <c r="F808" s="106">
        <v>1545.1</v>
      </c>
      <c r="G808" s="28"/>
      <c r="H808" s="107">
        <v>-5.4999999999999997E-3</v>
      </c>
      <c r="K808" s="110">
        <v>41353</v>
      </c>
      <c r="L808" s="106">
        <v>5694.4</v>
      </c>
      <c r="M808" s="106">
        <v>5740.55</v>
      </c>
      <c r="N808" s="106">
        <v>5745.3</v>
      </c>
      <c r="O808" s="106">
        <v>5682.3</v>
      </c>
      <c r="P808" s="28" t="s">
        <v>3400</v>
      </c>
      <c r="Q808" s="107">
        <v>-8.9999999999999993E-3</v>
      </c>
      <c r="T808" s="110">
        <v>41306</v>
      </c>
      <c r="U808" s="28">
        <v>53.17</v>
      </c>
      <c r="V808">
        <v>53.225000000000001</v>
      </c>
      <c r="W808">
        <v>53.414999999999999</v>
      </c>
      <c r="X808">
        <v>53.164999999999999</v>
      </c>
      <c r="Y808" s="19">
        <v>-2E-3</v>
      </c>
      <c r="AB808" s="110">
        <f t="shared" si="161"/>
        <v>41353</v>
      </c>
      <c r="AC808" s="108">
        <f t="shared" si="159"/>
        <v>5694.4</v>
      </c>
      <c r="AD808" s="28">
        <f t="shared" si="160"/>
        <v>54.33</v>
      </c>
      <c r="AE808" s="28">
        <f t="shared" si="153"/>
        <v>104.811338118903</v>
      </c>
      <c r="AF808" s="31">
        <f t="shared" si="155"/>
        <v>-5.8705823266450574E-3</v>
      </c>
      <c r="AJ808" s="110" t="e">
        <f t="shared" si="158"/>
        <v>#N/A</v>
      </c>
      <c r="AK808" s="31">
        <f t="shared" si="156"/>
        <v>0</v>
      </c>
      <c r="AL808" s="115">
        <f t="shared" si="157"/>
        <v>0</v>
      </c>
      <c r="AM808" s="100"/>
      <c r="BR808" s="18">
        <f t="shared" si="150"/>
        <v>41351</v>
      </c>
      <c r="BS808" s="6">
        <f t="shared" si="151"/>
        <v>-5.4999999999999997E-3</v>
      </c>
      <c r="BT808" s="6">
        <f t="shared" si="152"/>
        <v>-6.4000000000000003E-3</v>
      </c>
    </row>
    <row r="809" spans="2:72" ht="14.45">
      <c r="B809" s="110">
        <v>41352</v>
      </c>
      <c r="C809" s="106">
        <v>1548.3</v>
      </c>
      <c r="D809" s="106">
        <v>1552.1</v>
      </c>
      <c r="E809" s="106">
        <v>1557.2</v>
      </c>
      <c r="F809" s="106">
        <v>1538.6</v>
      </c>
      <c r="G809" s="28"/>
      <c r="H809" s="107">
        <v>-2.3999999999999998E-3</v>
      </c>
      <c r="K809" s="110">
        <v>41354</v>
      </c>
      <c r="L809" s="106">
        <v>5658.75</v>
      </c>
      <c r="M809" s="106">
        <v>5705.9</v>
      </c>
      <c r="N809" s="106">
        <v>5757.75</v>
      </c>
      <c r="O809" s="106">
        <v>5647.95</v>
      </c>
      <c r="P809" s="28" t="s">
        <v>3401</v>
      </c>
      <c r="Q809" s="107">
        <v>-6.3E-3</v>
      </c>
      <c r="T809" s="110">
        <v>41309</v>
      </c>
      <c r="U809" s="28">
        <v>53.29</v>
      </c>
      <c r="V809">
        <v>53.155000000000001</v>
      </c>
      <c r="W809">
        <v>53.344999999999999</v>
      </c>
      <c r="X809">
        <v>52.914999999999999</v>
      </c>
      <c r="Y809" s="19">
        <v>2.3E-3</v>
      </c>
      <c r="AB809" s="110">
        <f t="shared" si="161"/>
        <v>41354</v>
      </c>
      <c r="AC809" s="108">
        <f t="shared" si="159"/>
        <v>5658.75</v>
      </c>
      <c r="AD809" s="28">
        <f t="shared" si="160"/>
        <v>54.45</v>
      </c>
      <c r="AE809" s="28">
        <f t="shared" si="153"/>
        <v>103.92561983471074</v>
      </c>
      <c r="AF809" s="31">
        <f t="shared" si="155"/>
        <v>-8.4505960909252442E-3</v>
      </c>
      <c r="AJ809" s="110">
        <f t="shared" si="158"/>
        <v>41361</v>
      </c>
      <c r="AK809" s="31">
        <f t="shared" si="156"/>
        <v>4.1000000000000003E-3</v>
      </c>
      <c r="AL809" s="115">
        <f t="shared" si="157"/>
        <v>1.0876805578172943E-2</v>
      </c>
      <c r="AM809" s="100"/>
      <c r="BR809" s="18">
        <f t="shared" si="150"/>
        <v>41352</v>
      </c>
      <c r="BS809" s="6">
        <f t="shared" si="151"/>
        <v>-2.3999999999999998E-3</v>
      </c>
      <c r="BT809" s="6">
        <f t="shared" si="152"/>
        <v>-1.5299999999999999E-2</v>
      </c>
    </row>
    <row r="810" spans="2:72" ht="14.45">
      <c r="B810" s="110">
        <v>41353</v>
      </c>
      <c r="C810" s="106">
        <v>1558.7</v>
      </c>
      <c r="D810" s="106">
        <v>1548.3</v>
      </c>
      <c r="E810" s="106">
        <v>1561.6</v>
      </c>
      <c r="F810" s="106">
        <v>1548.3</v>
      </c>
      <c r="G810" s="28"/>
      <c r="H810" s="107">
        <v>6.7000000000000002E-3</v>
      </c>
      <c r="K810" s="110">
        <v>41355</v>
      </c>
      <c r="L810" s="106">
        <v>5651.35</v>
      </c>
      <c r="M810" s="106">
        <v>5659.8</v>
      </c>
      <c r="N810" s="106">
        <v>5691.45</v>
      </c>
      <c r="O810" s="106">
        <v>5631.8</v>
      </c>
      <c r="P810" s="28" t="s">
        <v>3402</v>
      </c>
      <c r="Q810" s="107">
        <v>-1.2999999999999999E-3</v>
      </c>
      <c r="T810" s="110">
        <v>41310</v>
      </c>
      <c r="U810" s="28">
        <v>53.034999999999997</v>
      </c>
      <c r="V810">
        <v>53.215000000000003</v>
      </c>
      <c r="W810">
        <v>53.414999999999999</v>
      </c>
      <c r="X810">
        <v>53.005000000000003</v>
      </c>
      <c r="Y810" s="19">
        <v>-4.7999999999999996E-3</v>
      </c>
      <c r="AB810" s="110">
        <f t="shared" si="161"/>
        <v>41355</v>
      </c>
      <c r="AC810" s="108">
        <f t="shared" si="159"/>
        <v>5651.35</v>
      </c>
      <c r="AD810" s="28">
        <f t="shared" si="160"/>
        <v>54.35</v>
      </c>
      <c r="AE810" s="28">
        <f t="shared" si="153"/>
        <v>103.98068077276909</v>
      </c>
      <c r="AF810" s="31">
        <f t="shared" si="155"/>
        <v>5.2981101431881505E-4</v>
      </c>
      <c r="AJ810" s="110">
        <f t="shared" si="158"/>
        <v>41365</v>
      </c>
      <c r="AK810" s="31">
        <f t="shared" si="156"/>
        <v>-4.4999999999999997E-3</v>
      </c>
      <c r="AL810" s="115">
        <f t="shared" si="157"/>
        <v>5.9762139815640047E-3</v>
      </c>
      <c r="AM810" s="100"/>
      <c r="BR810" s="18">
        <f t="shared" si="150"/>
        <v>41353</v>
      </c>
      <c r="BS810" s="6">
        <f t="shared" si="151"/>
        <v>6.7000000000000002E-3</v>
      </c>
      <c r="BT810" s="6">
        <f t="shared" si="152"/>
        <v>-8.9999999999999993E-3</v>
      </c>
    </row>
    <row r="811" spans="2:72" ht="14.45">
      <c r="B811" s="110">
        <v>41354</v>
      </c>
      <c r="C811" s="106">
        <v>1545.8</v>
      </c>
      <c r="D811" s="106">
        <v>1558.7</v>
      </c>
      <c r="E811" s="106">
        <v>1558.7</v>
      </c>
      <c r="F811" s="106">
        <v>1543.5</v>
      </c>
      <c r="G811" s="28"/>
      <c r="H811" s="107">
        <v>-8.3000000000000001E-3</v>
      </c>
      <c r="K811" s="110">
        <v>41358</v>
      </c>
      <c r="L811" s="106">
        <v>5633.85</v>
      </c>
      <c r="M811" s="106">
        <v>5707.3</v>
      </c>
      <c r="N811" s="106">
        <v>5718.4</v>
      </c>
      <c r="O811" s="106">
        <v>5624.4</v>
      </c>
      <c r="P811" s="28" t="s">
        <v>3403</v>
      </c>
      <c r="Q811" s="107">
        <v>-3.0999999999999999E-3</v>
      </c>
      <c r="T811" s="110">
        <v>41311</v>
      </c>
      <c r="U811" s="28">
        <v>53.16</v>
      </c>
      <c r="V811">
        <v>53.14</v>
      </c>
      <c r="W811">
        <v>53.265000000000001</v>
      </c>
      <c r="X811">
        <v>52.884999999999998</v>
      </c>
      <c r="Y811" s="19">
        <v>2.3999999999999998E-3</v>
      </c>
      <c r="AB811" s="110">
        <f t="shared" si="161"/>
        <v>41358</v>
      </c>
      <c r="AC811" s="108">
        <f t="shared" si="159"/>
        <v>5633.85</v>
      </c>
      <c r="AD811" s="28">
        <f t="shared" si="160"/>
        <v>54.3</v>
      </c>
      <c r="AE811" s="28">
        <f t="shared" si="153"/>
        <v>103.75414364640885</v>
      </c>
      <c r="AF811" s="31">
        <f t="shared" si="155"/>
        <v>-2.1786463088782071E-3</v>
      </c>
      <c r="AJ811" s="110">
        <f t="shared" si="158"/>
        <v>41366</v>
      </c>
      <c r="AK811" s="31">
        <f t="shared" si="156"/>
        <v>5.1000000000000004E-3</v>
      </c>
      <c r="AL811" s="115">
        <f t="shared" si="157"/>
        <v>2.8473818773169235E-3</v>
      </c>
      <c r="AM811" s="100"/>
      <c r="BR811" s="18">
        <f t="shared" si="150"/>
        <v>41354</v>
      </c>
      <c r="BS811" s="6">
        <f t="shared" si="151"/>
        <v>-8.3000000000000001E-3</v>
      </c>
      <c r="BT811" s="6">
        <f t="shared" si="152"/>
        <v>-6.3E-3</v>
      </c>
    </row>
    <row r="812" spans="2:72" ht="14.45">
      <c r="B812" s="110">
        <v>41355</v>
      </c>
      <c r="C812" s="106">
        <v>1556.9</v>
      </c>
      <c r="D812" s="106">
        <v>1545.9</v>
      </c>
      <c r="E812" s="106">
        <v>1557.7</v>
      </c>
      <c r="F812" s="106">
        <v>1545.9</v>
      </c>
      <c r="G812" s="28"/>
      <c r="H812" s="107">
        <v>7.1999999999999998E-3</v>
      </c>
      <c r="K812" s="110">
        <v>41359</v>
      </c>
      <c r="L812" s="106">
        <v>5641.6</v>
      </c>
      <c r="M812" s="106">
        <v>5613.75</v>
      </c>
      <c r="N812" s="106">
        <v>5655.3</v>
      </c>
      <c r="O812" s="106">
        <v>5612.05</v>
      </c>
      <c r="P812" s="28" t="s">
        <v>3404</v>
      </c>
      <c r="Q812" s="107">
        <v>1.4E-3</v>
      </c>
      <c r="T812" s="110">
        <v>41312</v>
      </c>
      <c r="U812" s="28">
        <v>53.225000000000001</v>
      </c>
      <c r="V812">
        <v>53.064999999999998</v>
      </c>
      <c r="W812">
        <v>53.33</v>
      </c>
      <c r="X812">
        <v>53.045000000000002</v>
      </c>
      <c r="Y812" s="19">
        <v>1.1999999999999999E-3</v>
      </c>
      <c r="AB812" s="110">
        <f t="shared" si="161"/>
        <v>41359</v>
      </c>
      <c r="AC812" s="108">
        <f t="shared" si="159"/>
        <v>5641.6</v>
      </c>
      <c r="AD812" s="28">
        <f t="shared" si="160"/>
        <v>54.48</v>
      </c>
      <c r="AE812" s="28">
        <f t="shared" si="153"/>
        <v>103.55359765051396</v>
      </c>
      <c r="AF812" s="31">
        <f t="shared" si="155"/>
        <v>-1.9328962569277186E-3</v>
      </c>
      <c r="AJ812" s="110">
        <f t="shared" si="158"/>
        <v>41367</v>
      </c>
      <c r="AK812" s="31">
        <f t="shared" si="156"/>
        <v>-1.0500000000000001E-2</v>
      </c>
      <c r="AL812" s="115">
        <f t="shared" si="157"/>
        <v>-1.4892445200711091E-2</v>
      </c>
      <c r="AM812" s="100"/>
      <c r="BR812" s="18">
        <f t="shared" si="150"/>
        <v>41355</v>
      </c>
      <c r="BS812" s="6">
        <f t="shared" si="151"/>
        <v>7.1999999999999998E-3</v>
      </c>
      <c r="BT812" s="6">
        <f t="shared" si="152"/>
        <v>-1.2999999999999999E-3</v>
      </c>
    </row>
    <row r="813" spans="2:72" ht="14.45">
      <c r="B813" s="110">
        <v>41358</v>
      </c>
      <c r="C813" s="106">
        <v>1551.7</v>
      </c>
      <c r="D813" s="106">
        <v>1556.9</v>
      </c>
      <c r="E813" s="106">
        <v>1564.9</v>
      </c>
      <c r="F813" s="106">
        <v>1546.2</v>
      </c>
      <c r="G813" s="28"/>
      <c r="H813" s="107">
        <v>-3.3E-3</v>
      </c>
      <c r="K813" s="110">
        <v>41361</v>
      </c>
      <c r="L813" s="106">
        <v>5682.55</v>
      </c>
      <c r="M813" s="106">
        <v>5647.75</v>
      </c>
      <c r="N813" s="106">
        <v>5692.95</v>
      </c>
      <c r="O813" s="106">
        <v>5604.85</v>
      </c>
      <c r="P813" s="28" t="s">
        <v>3405</v>
      </c>
      <c r="Q813" s="107">
        <v>7.3000000000000001E-3</v>
      </c>
      <c r="T813" s="110">
        <v>41313</v>
      </c>
      <c r="U813" s="28">
        <v>53.594999999999999</v>
      </c>
      <c r="V813">
        <v>53.234999999999999</v>
      </c>
      <c r="W813">
        <v>53.685000000000002</v>
      </c>
      <c r="X813">
        <v>53.164999999999999</v>
      </c>
      <c r="Y813" s="19">
        <v>7.0000000000000001E-3</v>
      </c>
      <c r="AB813" s="110">
        <f t="shared" si="161"/>
        <v>41361</v>
      </c>
      <c r="AC813" s="108">
        <f t="shared" si="159"/>
        <v>5682.55</v>
      </c>
      <c r="AD813" s="28">
        <f t="shared" si="160"/>
        <v>54.284999999999997</v>
      </c>
      <c r="AE813" s="28">
        <f t="shared" si="153"/>
        <v>104.67992999907895</v>
      </c>
      <c r="AF813" s="31">
        <f t="shared" si="155"/>
        <v>1.0876805578172943E-2</v>
      </c>
      <c r="AJ813" s="110">
        <f t="shared" si="158"/>
        <v>41368</v>
      </c>
      <c r="AK813" s="31">
        <f t="shared" si="156"/>
        <v>4.1000000000000003E-3</v>
      </c>
      <c r="AL813" s="115">
        <f t="shared" si="157"/>
        <v>-2.3746654713165616E-2</v>
      </c>
      <c r="AM813" s="100"/>
      <c r="BR813" s="18">
        <f t="shared" si="150"/>
        <v>41358</v>
      </c>
      <c r="BS813" s="6">
        <f t="shared" si="151"/>
        <v>-3.3E-3</v>
      </c>
      <c r="BT813" s="6">
        <f t="shared" si="152"/>
        <v>-3.0999999999999999E-3</v>
      </c>
    </row>
    <row r="814" spans="2:72" ht="14.45">
      <c r="B814" s="110">
        <v>41359</v>
      </c>
      <c r="C814" s="106">
        <v>1563.8</v>
      </c>
      <c r="D814" s="106">
        <v>1551.7</v>
      </c>
      <c r="E814" s="106">
        <v>1564</v>
      </c>
      <c r="F814" s="106">
        <v>1551.7</v>
      </c>
      <c r="G814" s="28"/>
      <c r="H814" s="107">
        <v>7.7999999999999996E-3</v>
      </c>
      <c r="K814" s="110">
        <v>41365</v>
      </c>
      <c r="L814" s="106">
        <v>5704.4</v>
      </c>
      <c r="M814" s="106">
        <v>5697.35</v>
      </c>
      <c r="N814" s="106">
        <v>5720.95</v>
      </c>
      <c r="O814" s="106">
        <v>5675.9</v>
      </c>
      <c r="P814" s="28" t="s">
        <v>3406</v>
      </c>
      <c r="Q814" s="107">
        <v>3.8E-3</v>
      </c>
      <c r="T814" s="110">
        <v>41316</v>
      </c>
      <c r="U814" s="28">
        <v>53.965000000000003</v>
      </c>
      <c r="V814">
        <v>53.515000000000001</v>
      </c>
      <c r="W814">
        <v>53.984999999999999</v>
      </c>
      <c r="X814">
        <v>53.515000000000001</v>
      </c>
      <c r="Y814" s="19">
        <v>6.8999999999999999E-3</v>
      </c>
      <c r="AB814" s="110">
        <f t="shared" si="161"/>
        <v>41365</v>
      </c>
      <c r="AC814" s="108">
        <f t="shared" si="159"/>
        <v>5704.4</v>
      </c>
      <c r="AD814" s="28">
        <f t="shared" si="160"/>
        <v>54.17</v>
      </c>
      <c r="AE814" s="28">
        <f t="shared" si="153"/>
        <v>105.30551966032859</v>
      </c>
      <c r="AF814" s="31">
        <f t="shared" si="155"/>
        <v>5.9762139815640047E-3</v>
      </c>
      <c r="AJ814" s="110">
        <f t="shared" si="158"/>
        <v>41369</v>
      </c>
      <c r="AK814" s="31">
        <f t="shared" si="156"/>
        <v>-4.3E-3</v>
      </c>
      <c r="AL814" s="115">
        <f t="shared" si="157"/>
        <v>-2.4027166762807806E-3</v>
      </c>
      <c r="AM814" s="100"/>
      <c r="BR814" s="18">
        <f t="shared" si="150"/>
        <v>41359</v>
      </c>
      <c r="BS814" s="6">
        <f t="shared" si="151"/>
        <v>7.7999999999999996E-3</v>
      </c>
      <c r="BT814" s="6">
        <f t="shared" si="152"/>
        <v>1.4E-3</v>
      </c>
    </row>
    <row r="815" spans="2:72" ht="14.45">
      <c r="B815" s="110">
        <v>41360</v>
      </c>
      <c r="C815" s="106">
        <v>1562.8</v>
      </c>
      <c r="D815" s="106">
        <v>1563.8</v>
      </c>
      <c r="E815" s="106">
        <v>1564.1</v>
      </c>
      <c r="F815" s="106">
        <v>1551.9</v>
      </c>
      <c r="G815" s="28"/>
      <c r="H815" s="107">
        <v>-5.9999999999999995E-4</v>
      </c>
      <c r="K815" s="110">
        <v>41366</v>
      </c>
      <c r="L815" s="106">
        <v>5748.1</v>
      </c>
      <c r="M815" s="106">
        <v>5701.7</v>
      </c>
      <c r="N815" s="106">
        <v>5754.6</v>
      </c>
      <c r="O815" s="106">
        <v>5687.15</v>
      </c>
      <c r="P815" s="28" t="s">
        <v>3407</v>
      </c>
      <c r="Q815" s="107">
        <v>7.7000000000000002E-3</v>
      </c>
      <c r="T815" s="110">
        <v>41317</v>
      </c>
      <c r="U815" s="28">
        <v>53.795000000000002</v>
      </c>
      <c r="V815">
        <v>53.86</v>
      </c>
      <c r="W815">
        <v>54.1</v>
      </c>
      <c r="X815">
        <v>53.744999999999997</v>
      </c>
      <c r="Y815" s="19">
        <v>-3.2000000000000002E-3</v>
      </c>
      <c r="AB815" s="110">
        <f t="shared" si="161"/>
        <v>41366</v>
      </c>
      <c r="AC815" s="108">
        <f t="shared" si="159"/>
        <v>5748.1</v>
      </c>
      <c r="AD815" s="28">
        <f t="shared" si="160"/>
        <v>54.43</v>
      </c>
      <c r="AE815" s="28">
        <f t="shared" si="153"/>
        <v>105.60536468859085</v>
      </c>
      <c r="AF815" s="31">
        <f t="shared" si="155"/>
        <v>2.8473818773169235E-3</v>
      </c>
      <c r="AJ815" s="110">
        <f t="shared" si="158"/>
        <v>41372</v>
      </c>
      <c r="AK815" s="31">
        <f t="shared" si="156"/>
        <v>6.3E-3</v>
      </c>
      <c r="AL815" s="115">
        <f t="shared" si="157"/>
        <v>1.8007703924101115E-3</v>
      </c>
      <c r="AM815" s="100"/>
      <c r="BR815" s="18" t="e">
        <f t="shared" si="150"/>
        <v>#N/A</v>
      </c>
      <c r="BS815" s="6">
        <f t="shared" si="151"/>
        <v>0</v>
      </c>
      <c r="BT815" s="6">
        <f t="shared" si="152"/>
        <v>0</v>
      </c>
    </row>
    <row r="816" spans="2:72" ht="14.45">
      <c r="B816" s="110">
        <v>41361</v>
      </c>
      <c r="C816" s="106">
        <v>1569.2</v>
      </c>
      <c r="D816" s="106">
        <v>1562.9</v>
      </c>
      <c r="E816" s="106">
        <v>1570.3</v>
      </c>
      <c r="F816" s="106">
        <v>1561.1</v>
      </c>
      <c r="G816" s="28"/>
      <c r="H816" s="107">
        <v>4.1000000000000003E-3</v>
      </c>
      <c r="K816" s="110">
        <v>41367</v>
      </c>
      <c r="L816" s="106">
        <v>5672.9</v>
      </c>
      <c r="M816" s="106">
        <v>5740.2</v>
      </c>
      <c r="N816" s="106">
        <v>5744.95</v>
      </c>
      <c r="O816" s="106">
        <v>5650.1</v>
      </c>
      <c r="P816" s="28" t="s">
        <v>3408</v>
      </c>
      <c r="Q816" s="107">
        <v>-1.3100000000000001E-2</v>
      </c>
      <c r="T816" s="110">
        <v>41318</v>
      </c>
      <c r="U816" s="28">
        <v>53.825000000000003</v>
      </c>
      <c r="V816">
        <v>53.854999999999997</v>
      </c>
      <c r="W816">
        <v>53.92</v>
      </c>
      <c r="X816">
        <v>53.69</v>
      </c>
      <c r="Y816" s="19">
        <v>5.9999999999999995E-4</v>
      </c>
      <c r="AB816" s="110">
        <f t="shared" si="161"/>
        <v>41367</v>
      </c>
      <c r="AC816" s="108">
        <f t="shared" si="159"/>
        <v>5672.9</v>
      </c>
      <c r="AD816" s="28">
        <f t="shared" si="160"/>
        <v>54.53</v>
      </c>
      <c r="AE816" s="28">
        <f t="shared" si="153"/>
        <v>104.03264258206491</v>
      </c>
      <c r="AF816" s="31">
        <f t="shared" si="155"/>
        <v>-1.4892445200711091E-2</v>
      </c>
      <c r="AJ816" s="110">
        <f t="shared" si="158"/>
        <v>41373</v>
      </c>
      <c r="AK816" s="31">
        <f t="shared" si="156"/>
        <v>3.5000000000000001E-3</v>
      </c>
      <c r="AL816" s="115">
        <f t="shared" si="157"/>
        <v>-6.2669896232435685E-3</v>
      </c>
      <c r="AM816" s="100"/>
      <c r="BR816" s="18">
        <f t="shared" si="150"/>
        <v>41361</v>
      </c>
      <c r="BS816" s="6">
        <f t="shared" si="151"/>
        <v>4.1000000000000003E-3</v>
      </c>
      <c r="BT816" s="6">
        <f t="shared" si="152"/>
        <v>7.3000000000000001E-3</v>
      </c>
    </row>
    <row r="817" spans="2:72" ht="14.45">
      <c r="B817" s="110">
        <v>41365</v>
      </c>
      <c r="C817" s="106">
        <v>1562.2</v>
      </c>
      <c r="D817" s="106">
        <v>1569.2</v>
      </c>
      <c r="E817" s="106">
        <v>1570.6</v>
      </c>
      <c r="F817" s="106">
        <v>1558.5</v>
      </c>
      <c r="G817" s="28"/>
      <c r="H817" s="107">
        <v>-4.4999999999999997E-3</v>
      </c>
      <c r="K817" s="110">
        <v>41368</v>
      </c>
      <c r="L817" s="106">
        <v>5574.75</v>
      </c>
      <c r="M817" s="106">
        <v>5640.65</v>
      </c>
      <c r="N817" s="106">
        <v>5644.45</v>
      </c>
      <c r="O817" s="106">
        <v>5565.65</v>
      </c>
      <c r="P817" s="28" t="s">
        <v>3409</v>
      </c>
      <c r="Q817" s="107">
        <v>-1.7299999999999999E-2</v>
      </c>
      <c r="T817" s="110">
        <v>41319</v>
      </c>
      <c r="U817" s="28">
        <v>53.994999999999997</v>
      </c>
      <c r="V817">
        <v>53.847999999999999</v>
      </c>
      <c r="W817">
        <v>54.034999999999997</v>
      </c>
      <c r="X817">
        <v>53.664999999999999</v>
      </c>
      <c r="Y817" s="19">
        <v>3.2000000000000002E-3</v>
      </c>
      <c r="AB817" s="110">
        <f t="shared" si="161"/>
        <v>41368</v>
      </c>
      <c r="AC817" s="108">
        <f t="shared" si="159"/>
        <v>5574.75</v>
      </c>
      <c r="AD817" s="28">
        <f t="shared" si="160"/>
        <v>54.89</v>
      </c>
      <c r="AE817" s="28">
        <f t="shared" si="153"/>
        <v>101.56221533977045</v>
      </c>
      <c r="AF817" s="31">
        <f t="shared" si="155"/>
        <v>-2.3746654713165616E-2</v>
      </c>
      <c r="AJ817" s="110">
        <f t="shared" si="158"/>
        <v>41374</v>
      </c>
      <c r="AK817" s="31">
        <f t="shared" si="156"/>
        <v>1.2200000000000001E-2</v>
      </c>
      <c r="AL817" s="115">
        <f t="shared" si="157"/>
        <v>1.2689244223333951E-2</v>
      </c>
      <c r="AM817" s="100"/>
      <c r="BR817" s="18">
        <f t="shared" si="150"/>
        <v>41365</v>
      </c>
      <c r="BS817" s="6">
        <f t="shared" si="151"/>
        <v>-4.4999999999999997E-3</v>
      </c>
      <c r="BT817" s="6">
        <f t="shared" si="152"/>
        <v>3.8E-3</v>
      </c>
    </row>
    <row r="818" spans="2:72" ht="14.45">
      <c r="B818" s="110">
        <v>41366</v>
      </c>
      <c r="C818" s="106">
        <v>1570.2</v>
      </c>
      <c r="D818" s="106">
        <v>1562.2</v>
      </c>
      <c r="E818" s="106">
        <v>1573.7</v>
      </c>
      <c r="F818" s="106">
        <v>1562.2</v>
      </c>
      <c r="G818" s="28"/>
      <c r="H818" s="107">
        <v>5.1000000000000004E-3</v>
      </c>
      <c r="K818" s="110">
        <v>41369</v>
      </c>
      <c r="L818" s="106">
        <v>5553.25</v>
      </c>
      <c r="M818" s="106">
        <v>5568.1</v>
      </c>
      <c r="N818" s="106">
        <v>5577.3</v>
      </c>
      <c r="O818" s="106">
        <v>5534.7</v>
      </c>
      <c r="P818" s="28" t="s">
        <v>3410</v>
      </c>
      <c r="Q818" s="107">
        <v>-3.8999999999999998E-3</v>
      </c>
      <c r="T818" s="110">
        <v>41320</v>
      </c>
      <c r="U818" s="28">
        <v>54.325000000000003</v>
      </c>
      <c r="V818">
        <v>53.93</v>
      </c>
      <c r="W818">
        <v>54.354999999999997</v>
      </c>
      <c r="X818">
        <v>53.805</v>
      </c>
      <c r="Y818" s="19">
        <v>6.1000000000000004E-3</v>
      </c>
      <c r="AB818" s="110">
        <f t="shared" si="161"/>
        <v>41369</v>
      </c>
      <c r="AC818" s="108">
        <f t="shared" si="159"/>
        <v>5553.25</v>
      </c>
      <c r="AD818" s="28">
        <f t="shared" si="160"/>
        <v>54.81</v>
      </c>
      <c r="AE818" s="28">
        <f t="shared" si="153"/>
        <v>101.31819011129356</v>
      </c>
      <c r="AF818" s="31">
        <f t="shared" si="155"/>
        <v>-2.4027166762807806E-3</v>
      </c>
      <c r="AJ818" s="110">
        <f t="shared" si="158"/>
        <v>41375</v>
      </c>
      <c r="AK818" s="31">
        <f t="shared" si="156"/>
        <v>3.5999999999999999E-3</v>
      </c>
      <c r="AL818" s="115">
        <f t="shared" si="157"/>
        <v>8.4815224488106189E-3</v>
      </c>
      <c r="AM818" s="100"/>
      <c r="BR818" s="18">
        <f t="shared" si="150"/>
        <v>41366</v>
      </c>
      <c r="BS818" s="6">
        <f t="shared" si="151"/>
        <v>5.1000000000000004E-3</v>
      </c>
      <c r="BT818" s="6">
        <f t="shared" si="152"/>
        <v>7.7000000000000002E-3</v>
      </c>
    </row>
    <row r="819" spans="2:72" ht="14.45">
      <c r="B819" s="110">
        <v>41367</v>
      </c>
      <c r="C819" s="106">
        <v>1553.7</v>
      </c>
      <c r="D819" s="106">
        <v>1570.2</v>
      </c>
      <c r="E819" s="106">
        <v>1571.5</v>
      </c>
      <c r="F819" s="106">
        <v>1549.8</v>
      </c>
      <c r="G819" s="28"/>
      <c r="H819" s="107">
        <v>-1.0500000000000001E-2</v>
      </c>
      <c r="K819" s="110">
        <v>41372</v>
      </c>
      <c r="L819" s="106">
        <v>5542.95</v>
      </c>
      <c r="M819" s="106">
        <v>5550.5</v>
      </c>
      <c r="N819" s="106">
        <v>5569.2</v>
      </c>
      <c r="O819" s="106">
        <v>5537.05</v>
      </c>
      <c r="P819" s="28" t="s">
        <v>3411</v>
      </c>
      <c r="Q819" s="107">
        <v>-1.9E-3</v>
      </c>
      <c r="T819" s="110">
        <v>41323</v>
      </c>
      <c r="U819" s="28">
        <v>54.265000000000001</v>
      </c>
      <c r="V819">
        <v>54.215000000000003</v>
      </c>
      <c r="W819">
        <v>54.454999999999998</v>
      </c>
      <c r="X819">
        <v>54.155000000000001</v>
      </c>
      <c r="Y819" s="19">
        <v>-1.1000000000000001E-3</v>
      </c>
      <c r="AB819" s="110">
        <f t="shared" si="161"/>
        <v>41372</v>
      </c>
      <c r="AC819" s="108">
        <f t="shared" si="159"/>
        <v>5542.95</v>
      </c>
      <c r="AD819" s="28">
        <f t="shared" si="160"/>
        <v>54.61</v>
      </c>
      <c r="AE819" s="28">
        <f t="shared" si="153"/>
        <v>101.50064090825856</v>
      </c>
      <c r="AF819" s="31">
        <f t="shared" si="155"/>
        <v>1.8007703924101115E-3</v>
      </c>
      <c r="AJ819" s="110">
        <f t="shared" si="158"/>
        <v>41376</v>
      </c>
      <c r="AK819" s="31">
        <f t="shared" si="156"/>
        <v>-2.8999999999999998E-3</v>
      </c>
      <c r="AL819" s="115">
        <f t="shared" si="157"/>
        <v>-1.5597403549972744E-2</v>
      </c>
      <c r="AM819" s="100"/>
      <c r="BR819" s="18">
        <f t="shared" si="150"/>
        <v>41367</v>
      </c>
      <c r="BS819" s="6">
        <f t="shared" si="151"/>
        <v>-1.0500000000000001E-2</v>
      </c>
      <c r="BT819" s="6">
        <f t="shared" si="152"/>
        <v>-1.3100000000000001E-2</v>
      </c>
    </row>
    <row r="820" spans="2:72" ht="14.45">
      <c r="B820" s="110">
        <v>41368</v>
      </c>
      <c r="C820" s="106">
        <v>1560</v>
      </c>
      <c r="D820" s="106">
        <v>1553.7</v>
      </c>
      <c r="E820" s="106">
        <v>1562.6</v>
      </c>
      <c r="F820" s="106">
        <v>1552.5</v>
      </c>
      <c r="G820" s="28"/>
      <c r="H820" s="107">
        <v>4.1000000000000003E-3</v>
      </c>
      <c r="K820" s="110">
        <v>41373</v>
      </c>
      <c r="L820" s="106">
        <v>5495.1</v>
      </c>
      <c r="M820" s="106">
        <v>5568.75</v>
      </c>
      <c r="N820" s="106">
        <v>5603.05</v>
      </c>
      <c r="O820" s="106">
        <v>5487</v>
      </c>
      <c r="P820" s="28" t="s">
        <v>3412</v>
      </c>
      <c r="Q820" s="107">
        <v>-8.6E-3</v>
      </c>
      <c r="T820" s="110">
        <v>41324</v>
      </c>
      <c r="U820" s="28">
        <v>54.13</v>
      </c>
      <c r="V820">
        <v>54.195</v>
      </c>
      <c r="W820">
        <v>54.328000000000003</v>
      </c>
      <c r="X820">
        <v>54.13</v>
      </c>
      <c r="Y820" s="19">
        <v>-2.5000000000000001E-3</v>
      </c>
      <c r="AB820" s="110">
        <f t="shared" si="161"/>
        <v>41373</v>
      </c>
      <c r="AC820" s="108">
        <f t="shared" si="159"/>
        <v>5495.1</v>
      </c>
      <c r="AD820" s="28">
        <f t="shared" si="160"/>
        <v>54.48</v>
      </c>
      <c r="AE820" s="28">
        <f t="shared" si="153"/>
        <v>100.86453744493393</v>
      </c>
      <c r="AF820" s="31">
        <f t="shared" si="155"/>
        <v>-6.2669896232435685E-3</v>
      </c>
      <c r="AJ820" s="110">
        <f t="shared" si="158"/>
        <v>41379</v>
      </c>
      <c r="AK820" s="31">
        <f t="shared" si="156"/>
        <v>-2.29E-2</v>
      </c>
      <c r="AL820" s="115">
        <f t="shared" si="157"/>
        <v>6.6541200128544808E-3</v>
      </c>
      <c r="AM820" s="100"/>
      <c r="BR820" s="18">
        <f t="shared" si="150"/>
        <v>41368</v>
      </c>
      <c r="BS820" s="6">
        <f t="shared" si="151"/>
        <v>4.1000000000000003E-3</v>
      </c>
      <c r="BT820" s="6">
        <f t="shared" si="152"/>
        <v>-1.7299999999999999E-2</v>
      </c>
    </row>
    <row r="821" spans="2:72" ht="14.45">
      <c r="B821" s="110">
        <v>41369</v>
      </c>
      <c r="C821" s="106">
        <v>1553.3</v>
      </c>
      <c r="D821" s="106">
        <v>1560</v>
      </c>
      <c r="E821" s="106">
        <v>1560</v>
      </c>
      <c r="F821" s="106">
        <v>1539.5</v>
      </c>
      <c r="G821" s="28"/>
      <c r="H821" s="107">
        <v>-4.3E-3</v>
      </c>
      <c r="K821" s="110">
        <v>41374</v>
      </c>
      <c r="L821" s="106">
        <v>5558.7</v>
      </c>
      <c r="M821" s="106">
        <v>5536.25</v>
      </c>
      <c r="N821" s="106">
        <v>5569.25</v>
      </c>
      <c r="O821" s="106">
        <v>5477.2</v>
      </c>
      <c r="P821" s="28" t="s">
        <v>3413</v>
      </c>
      <c r="Q821" s="107">
        <v>1.1599999999999999E-2</v>
      </c>
      <c r="T821" s="110">
        <v>41325</v>
      </c>
      <c r="U821" s="28">
        <v>54.075000000000003</v>
      </c>
      <c r="V821">
        <v>54.185000000000002</v>
      </c>
      <c r="W821">
        <v>54.24</v>
      </c>
      <c r="X821">
        <v>54.02</v>
      </c>
      <c r="Y821" s="19">
        <v>-1E-3</v>
      </c>
      <c r="AB821" s="110">
        <f t="shared" si="161"/>
        <v>41374</v>
      </c>
      <c r="AC821" s="108">
        <f t="shared" si="159"/>
        <v>5558.7</v>
      </c>
      <c r="AD821" s="28">
        <f t="shared" si="160"/>
        <v>54.42</v>
      </c>
      <c r="AE821" s="28">
        <f t="shared" si="153"/>
        <v>102.1444321940463</v>
      </c>
      <c r="AF821" s="31">
        <f t="shared" si="155"/>
        <v>1.2689244223333951E-2</v>
      </c>
      <c r="AJ821" s="110">
        <f t="shared" si="158"/>
        <v>41380</v>
      </c>
      <c r="AK821" s="31">
        <f t="shared" si="156"/>
        <v>1.43E-2</v>
      </c>
      <c r="AL821" s="115">
        <f t="shared" si="157"/>
        <v>3.2628313755495686E-2</v>
      </c>
      <c r="AM821" s="100"/>
      <c r="BR821" s="18">
        <f t="shared" si="150"/>
        <v>41369</v>
      </c>
      <c r="BS821" s="6">
        <f t="shared" si="151"/>
        <v>-4.3E-3</v>
      </c>
      <c r="BT821" s="6">
        <f t="shared" si="152"/>
        <v>-3.8999999999999998E-3</v>
      </c>
    </row>
    <row r="822" spans="2:72" ht="14.45">
      <c r="B822" s="110">
        <v>41372</v>
      </c>
      <c r="C822" s="106">
        <v>1563.1</v>
      </c>
      <c r="D822" s="106">
        <v>1553.3</v>
      </c>
      <c r="E822" s="106">
        <v>1563.1</v>
      </c>
      <c r="F822" s="106">
        <v>1548.6</v>
      </c>
      <c r="G822" s="28"/>
      <c r="H822" s="107">
        <v>6.3E-3</v>
      </c>
      <c r="K822" s="110">
        <v>41375</v>
      </c>
      <c r="L822" s="106">
        <v>5594</v>
      </c>
      <c r="M822" s="106">
        <v>5601.65</v>
      </c>
      <c r="N822" s="106">
        <v>5610.65</v>
      </c>
      <c r="O822" s="106">
        <v>5542.85</v>
      </c>
      <c r="P822" s="28" t="s">
        <v>3414</v>
      </c>
      <c r="Q822" s="107">
        <v>6.4000000000000003E-3</v>
      </c>
      <c r="T822" s="110">
        <v>41326</v>
      </c>
      <c r="U822" s="28">
        <v>54.475000000000001</v>
      </c>
      <c r="V822">
        <v>54.08</v>
      </c>
      <c r="W822">
        <v>54.615000000000002</v>
      </c>
      <c r="X822">
        <v>54.08</v>
      </c>
      <c r="Y822" s="19">
        <v>7.4000000000000003E-3</v>
      </c>
      <c r="AB822" s="110">
        <f t="shared" si="161"/>
        <v>41375</v>
      </c>
      <c r="AC822" s="108">
        <f t="shared" si="159"/>
        <v>5594</v>
      </c>
      <c r="AD822" s="28">
        <f t="shared" si="160"/>
        <v>54.305</v>
      </c>
      <c r="AE822" s="28">
        <f t="shared" si="153"/>
        <v>103.01077248872112</v>
      </c>
      <c r="AF822" s="31">
        <f t="shared" si="155"/>
        <v>8.4815224488106189E-3</v>
      </c>
      <c r="AJ822" s="110">
        <f t="shared" si="158"/>
        <v>41381</v>
      </c>
      <c r="AK822" s="31">
        <f t="shared" si="156"/>
        <v>-1.44E-2</v>
      </c>
      <c r="AL822" s="115">
        <f t="shared" si="157"/>
        <v>-3.9197435038454964E-3</v>
      </c>
      <c r="AM822" s="100"/>
      <c r="BR822" s="18">
        <f t="shared" si="150"/>
        <v>41372</v>
      </c>
      <c r="BS822" s="6">
        <f t="shared" si="151"/>
        <v>6.3E-3</v>
      </c>
      <c r="BT822" s="6">
        <f t="shared" si="152"/>
        <v>-1.9E-3</v>
      </c>
    </row>
    <row r="823" spans="2:72" ht="14.45">
      <c r="B823" s="110">
        <v>41373</v>
      </c>
      <c r="C823" s="106">
        <v>1568.6</v>
      </c>
      <c r="D823" s="106">
        <v>1563.1</v>
      </c>
      <c r="E823" s="106">
        <v>1573.9</v>
      </c>
      <c r="F823" s="106">
        <v>1560.9</v>
      </c>
      <c r="G823" s="28"/>
      <c r="H823" s="107">
        <v>3.5000000000000001E-3</v>
      </c>
      <c r="K823" s="110">
        <v>41376</v>
      </c>
      <c r="L823" s="106">
        <v>5528.55</v>
      </c>
      <c r="M823" s="106">
        <v>5520.7</v>
      </c>
      <c r="N823" s="106">
        <v>5544.5</v>
      </c>
      <c r="O823" s="106">
        <v>5494.9</v>
      </c>
      <c r="P823" s="28" t="s">
        <v>3415</v>
      </c>
      <c r="Q823" s="107">
        <v>-1.17E-2</v>
      </c>
      <c r="T823" s="110">
        <v>41327</v>
      </c>
      <c r="U823" s="28">
        <v>54.28</v>
      </c>
      <c r="V823">
        <v>54.414999999999999</v>
      </c>
      <c r="W823">
        <v>54.555</v>
      </c>
      <c r="X823">
        <v>54.16</v>
      </c>
      <c r="Y823" s="19">
        <v>-3.5999999999999999E-3</v>
      </c>
      <c r="AB823" s="110">
        <f t="shared" si="161"/>
        <v>41376</v>
      </c>
      <c r="AC823" s="108">
        <f t="shared" si="159"/>
        <v>5528.55</v>
      </c>
      <c r="AD823" s="28">
        <f t="shared" si="160"/>
        <v>54.52</v>
      </c>
      <c r="AE823" s="28">
        <f t="shared" si="153"/>
        <v>101.4040719002201</v>
      </c>
      <c r="AF823" s="31">
        <f t="shared" si="155"/>
        <v>-1.5597403549972744E-2</v>
      </c>
      <c r="AJ823" s="110">
        <f t="shared" si="158"/>
        <v>41382</v>
      </c>
      <c r="AK823" s="31">
        <f t="shared" si="156"/>
        <v>-6.7000000000000002E-3</v>
      </c>
      <c r="AL823" s="115">
        <f t="shared" si="157"/>
        <v>1.9416606093651145E-2</v>
      </c>
      <c r="AM823" s="100"/>
      <c r="BR823" s="18">
        <f t="shared" si="150"/>
        <v>41373</v>
      </c>
      <c r="BS823" s="6">
        <f t="shared" si="151"/>
        <v>3.5000000000000001E-3</v>
      </c>
      <c r="BT823" s="6">
        <f t="shared" si="152"/>
        <v>-8.6E-3</v>
      </c>
    </row>
    <row r="824" spans="2:72" ht="14.45" hidden="1">
      <c r="B824" s="110">
        <v>41374</v>
      </c>
      <c r="C824" s="106">
        <v>1587.7</v>
      </c>
      <c r="D824" s="106">
        <v>1568.6</v>
      </c>
      <c r="E824" s="106">
        <v>1589.1</v>
      </c>
      <c r="F824" s="106">
        <v>1568.6</v>
      </c>
      <c r="G824" s="28"/>
      <c r="H824" s="107">
        <v>1.2200000000000001E-2</v>
      </c>
      <c r="K824" s="110">
        <v>41379</v>
      </c>
      <c r="L824" s="106">
        <v>5568.4</v>
      </c>
      <c r="M824" s="106">
        <v>5508.5</v>
      </c>
      <c r="N824" s="106">
        <v>5592.85</v>
      </c>
      <c r="O824" s="106">
        <v>5500.3</v>
      </c>
      <c r="P824" s="28" t="s">
        <v>3416</v>
      </c>
      <c r="Q824" s="107">
        <v>7.1999999999999998E-3</v>
      </c>
      <c r="T824" s="110">
        <v>41330</v>
      </c>
      <c r="U824" s="28">
        <v>54</v>
      </c>
      <c r="V824">
        <v>54.274999999999999</v>
      </c>
      <c r="W824">
        <v>54.305</v>
      </c>
      <c r="X824">
        <v>53.84</v>
      </c>
      <c r="Y824" s="19">
        <v>-5.1999999999999998E-3</v>
      </c>
      <c r="AB824" s="110">
        <f t="shared" si="161"/>
        <v>41379</v>
      </c>
      <c r="AC824" s="108">
        <f t="shared" si="159"/>
        <v>5568.4</v>
      </c>
      <c r="AD824" s="28">
        <f t="shared" si="160"/>
        <v>54.55</v>
      </c>
      <c r="AE824" s="28">
        <f t="shared" si="153"/>
        <v>102.0788267644363</v>
      </c>
      <c r="AF824" s="31">
        <f t="shared" si="155"/>
        <v>6.6541200128544808E-3</v>
      </c>
      <c r="AJ824" s="110" t="e">
        <f t="shared" si="158"/>
        <v>#N/A</v>
      </c>
      <c r="AK824" s="31">
        <f t="shared" si="156"/>
        <v>0</v>
      </c>
      <c r="AL824" s="115">
        <f t="shared" si="157"/>
        <v>0</v>
      </c>
      <c r="AM824" s="100"/>
      <c r="BR824" s="18">
        <f t="shared" si="150"/>
        <v>41374</v>
      </c>
      <c r="BS824" s="6">
        <f t="shared" si="151"/>
        <v>1.2200000000000001E-2</v>
      </c>
      <c r="BT824" s="6">
        <f t="shared" si="152"/>
        <v>1.1599999999999999E-2</v>
      </c>
    </row>
    <row r="825" spans="2:72" ht="14.45">
      <c r="B825" s="110">
        <v>41375</v>
      </c>
      <c r="C825" s="106">
        <v>1593.4</v>
      </c>
      <c r="D825" s="106">
        <v>1587.7</v>
      </c>
      <c r="E825" s="106">
        <v>1597.3</v>
      </c>
      <c r="F825" s="106">
        <v>1586.2</v>
      </c>
      <c r="G825" s="28"/>
      <c r="H825" s="107">
        <v>3.5999999999999999E-3</v>
      </c>
      <c r="K825" s="110">
        <v>41380</v>
      </c>
      <c r="L825" s="106">
        <v>5688.95</v>
      </c>
      <c r="M825" s="106">
        <v>5562.45</v>
      </c>
      <c r="N825" s="106">
        <v>5699.25</v>
      </c>
      <c r="O825" s="106">
        <v>5555.85</v>
      </c>
      <c r="P825" s="28" t="s">
        <v>3417</v>
      </c>
      <c r="Q825" s="107">
        <v>2.1600000000000001E-2</v>
      </c>
      <c r="T825" s="110">
        <v>41331</v>
      </c>
      <c r="U825" s="28">
        <v>54.1</v>
      </c>
      <c r="V825">
        <v>53.88</v>
      </c>
      <c r="W825">
        <v>54.28</v>
      </c>
      <c r="X825">
        <v>53.814999999999998</v>
      </c>
      <c r="Y825" s="19">
        <v>1.9E-3</v>
      </c>
      <c r="AB825" s="110">
        <f t="shared" si="161"/>
        <v>41380</v>
      </c>
      <c r="AC825" s="108">
        <f t="shared" si="159"/>
        <v>5688.95</v>
      </c>
      <c r="AD825" s="28">
        <f t="shared" si="160"/>
        <v>53.97</v>
      </c>
      <c r="AE825" s="28">
        <f t="shared" si="153"/>
        <v>105.40948675189921</v>
      </c>
      <c r="AF825" s="31">
        <f t="shared" si="155"/>
        <v>3.2628313755495686E-2</v>
      </c>
      <c r="AJ825" s="110">
        <f t="shared" si="158"/>
        <v>41386</v>
      </c>
      <c r="AK825" s="31">
        <f t="shared" si="156"/>
        <v>4.7000000000000002E-3</v>
      </c>
      <c r="AL825" s="115">
        <f t="shared" si="157"/>
        <v>5.5207999393915852E-3</v>
      </c>
      <c r="AM825" s="100"/>
      <c r="BR825" s="18">
        <f t="shared" si="150"/>
        <v>41375</v>
      </c>
      <c r="BS825" s="6">
        <f t="shared" si="151"/>
        <v>3.5999999999999999E-3</v>
      </c>
      <c r="BT825" s="6">
        <f t="shared" si="152"/>
        <v>6.4000000000000003E-3</v>
      </c>
    </row>
    <row r="826" spans="2:72" ht="14.45">
      <c r="B826" s="110">
        <v>41376</v>
      </c>
      <c r="C826" s="106">
        <v>1588.8</v>
      </c>
      <c r="D826" s="106">
        <v>1593.3</v>
      </c>
      <c r="E826" s="106">
        <v>1593.3</v>
      </c>
      <c r="F826" s="106">
        <v>1580</v>
      </c>
      <c r="G826" s="28"/>
      <c r="H826" s="107">
        <v>-2.8999999999999998E-3</v>
      </c>
      <c r="K826" s="110">
        <v>41381</v>
      </c>
      <c r="L826" s="106">
        <v>5688.7</v>
      </c>
      <c r="M826" s="106">
        <v>5708.65</v>
      </c>
      <c r="N826" s="106">
        <v>5732.15</v>
      </c>
      <c r="O826" s="106">
        <v>5669</v>
      </c>
      <c r="P826" s="28" t="s">
        <v>3418</v>
      </c>
      <c r="Q826" s="107">
        <v>0</v>
      </c>
      <c r="T826" s="110">
        <v>41332</v>
      </c>
      <c r="U826" s="28">
        <v>53.865000000000002</v>
      </c>
      <c r="V826">
        <v>54.04</v>
      </c>
      <c r="W826">
        <v>54.094999999999999</v>
      </c>
      <c r="X826">
        <v>53.62</v>
      </c>
      <c r="Y826" s="19">
        <v>-4.3E-3</v>
      </c>
      <c r="AB826" s="110">
        <f t="shared" si="161"/>
        <v>41381</v>
      </c>
      <c r="AC826" s="108">
        <f t="shared" si="159"/>
        <v>5688.7</v>
      </c>
      <c r="AD826" s="28">
        <f t="shared" si="160"/>
        <v>54.18</v>
      </c>
      <c r="AE826" s="28">
        <f t="shared" si="153"/>
        <v>104.99630860095976</v>
      </c>
      <c r="AF826" s="31">
        <f t="shared" si="155"/>
        <v>-3.9197435038454964E-3</v>
      </c>
      <c r="AJ826" s="110">
        <f t="shared" si="158"/>
        <v>41387</v>
      </c>
      <c r="AK826" s="31">
        <f t="shared" si="156"/>
        <v>1.04E-2</v>
      </c>
      <c r="AL826" s="115">
        <f t="shared" si="157"/>
        <v>-1.4135774327809214E-3</v>
      </c>
      <c r="AM826" s="100"/>
      <c r="BR826" s="18">
        <f t="shared" si="150"/>
        <v>41376</v>
      </c>
      <c r="BS826" s="6">
        <f t="shared" si="151"/>
        <v>-2.8999999999999998E-3</v>
      </c>
      <c r="BT826" s="6">
        <f t="shared" si="152"/>
        <v>-1.17E-2</v>
      </c>
    </row>
    <row r="827" spans="2:72" ht="14.45" hidden="1">
      <c r="B827" s="110">
        <v>41379</v>
      </c>
      <c r="C827" s="106">
        <v>1552.4</v>
      </c>
      <c r="D827" s="106">
        <v>1588.8</v>
      </c>
      <c r="E827" s="106">
        <v>1588.8</v>
      </c>
      <c r="F827" s="106">
        <v>1552.3</v>
      </c>
      <c r="G827" s="28"/>
      <c r="H827" s="107">
        <v>-2.29E-2</v>
      </c>
      <c r="K827" s="110">
        <v>41382</v>
      </c>
      <c r="L827" s="106">
        <v>5783.1</v>
      </c>
      <c r="M827" s="106">
        <v>5682.7</v>
      </c>
      <c r="N827" s="106">
        <v>5794.35</v>
      </c>
      <c r="O827" s="106">
        <v>5681.85</v>
      </c>
      <c r="P827" s="28" t="s">
        <v>3419</v>
      </c>
      <c r="Q827" s="107">
        <v>1.66E-2</v>
      </c>
      <c r="T827" s="110">
        <v>41333</v>
      </c>
      <c r="U827" s="28">
        <v>54.37</v>
      </c>
      <c r="V827">
        <v>53.865000000000002</v>
      </c>
      <c r="W827">
        <v>54.52</v>
      </c>
      <c r="X827">
        <v>53.604999999999997</v>
      </c>
      <c r="Y827" s="19">
        <v>9.4000000000000004E-3</v>
      </c>
      <c r="AB827" s="110">
        <f t="shared" si="161"/>
        <v>41382</v>
      </c>
      <c r="AC827" s="108">
        <f t="shared" si="159"/>
        <v>5783.1</v>
      </c>
      <c r="AD827" s="28">
        <f t="shared" si="160"/>
        <v>54.03</v>
      </c>
      <c r="AE827" s="28">
        <f t="shared" si="153"/>
        <v>107.03498056635203</v>
      </c>
      <c r="AF827" s="31">
        <f t="shared" si="155"/>
        <v>1.9416606093651145E-2</v>
      </c>
      <c r="AJ827" s="110" t="e">
        <f t="shared" si="158"/>
        <v>#N/A</v>
      </c>
      <c r="AK827" s="31">
        <f t="shared" si="156"/>
        <v>0</v>
      </c>
      <c r="AL827" s="115">
        <f t="shared" si="157"/>
        <v>0</v>
      </c>
      <c r="AM827" s="100"/>
      <c r="BR827" s="18">
        <f t="shared" si="150"/>
        <v>41379</v>
      </c>
      <c r="BS827" s="6">
        <f t="shared" si="151"/>
        <v>-2.29E-2</v>
      </c>
      <c r="BT827" s="6">
        <f t="shared" si="152"/>
        <v>7.1999999999999998E-3</v>
      </c>
    </row>
    <row r="828" spans="2:72" ht="14.45">
      <c r="B828" s="110">
        <v>41380</v>
      </c>
      <c r="C828" s="106">
        <v>1574.6</v>
      </c>
      <c r="D828" s="106">
        <v>1552.4</v>
      </c>
      <c r="E828" s="106">
        <v>1575.3</v>
      </c>
      <c r="F828" s="106">
        <v>1552.4</v>
      </c>
      <c r="G828" s="28"/>
      <c r="H828" s="107">
        <v>1.43E-2</v>
      </c>
      <c r="K828" s="110">
        <v>41386</v>
      </c>
      <c r="L828" s="106">
        <v>5834.4</v>
      </c>
      <c r="M828" s="106">
        <v>5789.85</v>
      </c>
      <c r="N828" s="106">
        <v>5844.85</v>
      </c>
      <c r="O828" s="106">
        <v>5789.8</v>
      </c>
      <c r="P828" s="28" t="s">
        <v>3420</v>
      </c>
      <c r="Q828" s="107">
        <v>8.8999999999999999E-3</v>
      </c>
      <c r="T828" s="110">
        <v>41334</v>
      </c>
      <c r="U828" s="28">
        <v>54.905000000000001</v>
      </c>
      <c r="V828">
        <v>54.365000000000002</v>
      </c>
      <c r="W828">
        <v>54.945</v>
      </c>
      <c r="X828">
        <v>54.305</v>
      </c>
      <c r="Y828" s="19">
        <v>9.7999999999999997E-3</v>
      </c>
      <c r="AB828" s="110">
        <f t="shared" si="161"/>
        <v>41386</v>
      </c>
      <c r="AC828" s="108">
        <f t="shared" si="159"/>
        <v>5834.4</v>
      </c>
      <c r="AD828" s="28">
        <f t="shared" si="160"/>
        <v>54.21</v>
      </c>
      <c r="AE828" s="28">
        <f t="shared" si="153"/>
        <v>107.62589928057552</v>
      </c>
      <c r="AF828" s="31">
        <f t="shared" si="155"/>
        <v>5.5207999393915852E-3</v>
      </c>
      <c r="AJ828" s="110">
        <f t="shared" si="158"/>
        <v>41389</v>
      </c>
      <c r="AK828" s="31">
        <f t="shared" si="156"/>
        <v>4.1000000000000003E-3</v>
      </c>
      <c r="AL828" s="115">
        <f t="shared" si="157"/>
        <v>1.7443581396813457E-2</v>
      </c>
      <c r="AM828" s="100"/>
      <c r="BR828" s="18">
        <f t="shared" si="150"/>
        <v>41380</v>
      </c>
      <c r="BS828" s="6">
        <f t="shared" si="151"/>
        <v>1.43E-2</v>
      </c>
      <c r="BT828" s="6">
        <f t="shared" si="152"/>
        <v>2.1600000000000001E-2</v>
      </c>
    </row>
    <row r="829" spans="2:72" ht="14.45">
      <c r="B829" s="110">
        <v>41381</v>
      </c>
      <c r="C829" s="106">
        <v>1552</v>
      </c>
      <c r="D829" s="106">
        <v>1574.6</v>
      </c>
      <c r="E829" s="106">
        <v>1574.6</v>
      </c>
      <c r="F829" s="106">
        <v>1543.7</v>
      </c>
      <c r="G829" s="28"/>
      <c r="H829" s="107">
        <v>-1.44E-2</v>
      </c>
      <c r="K829" s="110">
        <v>41387</v>
      </c>
      <c r="L829" s="106">
        <v>5836.9</v>
      </c>
      <c r="M829" s="106">
        <v>5843.1</v>
      </c>
      <c r="N829" s="106">
        <v>5844.3</v>
      </c>
      <c r="O829" s="106">
        <v>5791.55</v>
      </c>
      <c r="P829" s="28" t="s">
        <v>3421</v>
      </c>
      <c r="Q829" s="107">
        <v>4.0000000000000002E-4</v>
      </c>
      <c r="T829" s="110">
        <v>41337</v>
      </c>
      <c r="U829" s="28">
        <v>54.96</v>
      </c>
      <c r="V829">
        <v>54.89</v>
      </c>
      <c r="W829">
        <v>55.14</v>
      </c>
      <c r="X829">
        <v>54.8</v>
      </c>
      <c r="Y829" s="19">
        <v>1E-3</v>
      </c>
      <c r="AB829" s="110">
        <f t="shared" si="161"/>
        <v>41387</v>
      </c>
      <c r="AC829" s="108">
        <f t="shared" si="159"/>
        <v>5836.9</v>
      </c>
      <c r="AD829" s="28">
        <f t="shared" si="160"/>
        <v>54.31</v>
      </c>
      <c r="AE829" s="28">
        <f t="shared" si="153"/>
        <v>107.47376173816976</v>
      </c>
      <c r="AF829" s="31">
        <f t="shared" si="155"/>
        <v>-1.4135774327809214E-3</v>
      </c>
      <c r="AJ829" s="110">
        <f t="shared" si="158"/>
        <v>41390</v>
      </c>
      <c r="AK829" s="31">
        <f t="shared" si="156"/>
        <v>-1.9E-3</v>
      </c>
      <c r="AL829" s="115">
        <f t="shared" si="157"/>
        <v>-1.2599421827841795E-2</v>
      </c>
      <c r="AM829" s="100"/>
      <c r="BR829" s="18">
        <f t="shared" si="150"/>
        <v>41381</v>
      </c>
      <c r="BS829" s="6">
        <f t="shared" si="151"/>
        <v>-1.44E-2</v>
      </c>
      <c r="BT829" s="6">
        <f t="shared" si="152"/>
        <v>0</v>
      </c>
    </row>
    <row r="830" spans="2:72" ht="14.45">
      <c r="B830" s="110">
        <v>41382</v>
      </c>
      <c r="C830" s="106">
        <v>1541.6</v>
      </c>
      <c r="D830" s="106">
        <v>1552</v>
      </c>
      <c r="E830" s="106">
        <v>1554.4</v>
      </c>
      <c r="F830" s="106">
        <v>1536</v>
      </c>
      <c r="G830" s="28"/>
      <c r="H830" s="107">
        <v>-6.7000000000000002E-3</v>
      </c>
      <c r="K830" s="110">
        <v>41389</v>
      </c>
      <c r="L830" s="106">
        <v>5916.3</v>
      </c>
      <c r="M830" s="106">
        <v>5856.1</v>
      </c>
      <c r="N830" s="106">
        <v>5924.6</v>
      </c>
      <c r="O830" s="106">
        <v>5853.3</v>
      </c>
      <c r="P830" s="28" t="s">
        <v>3422</v>
      </c>
      <c r="Q830" s="107">
        <v>1.3599999999999999E-2</v>
      </c>
      <c r="T830" s="110">
        <v>41338</v>
      </c>
      <c r="U830" s="28">
        <v>54.954999999999998</v>
      </c>
      <c r="V830">
        <v>54.865000000000002</v>
      </c>
      <c r="W830">
        <v>54.954999999999998</v>
      </c>
      <c r="X830">
        <v>54.615000000000002</v>
      </c>
      <c r="Y830" s="19">
        <v>-1E-4</v>
      </c>
      <c r="AB830" s="110">
        <f t="shared" si="161"/>
        <v>41389</v>
      </c>
      <c r="AC830" s="108">
        <f t="shared" si="159"/>
        <v>5916.3</v>
      </c>
      <c r="AD830" s="28">
        <f t="shared" si="160"/>
        <v>54.104999999999997</v>
      </c>
      <c r="AE830" s="28">
        <f t="shared" si="153"/>
        <v>109.34848904907126</v>
      </c>
      <c r="AF830" s="31">
        <f t="shared" si="155"/>
        <v>1.7443581396813457E-2</v>
      </c>
      <c r="AJ830" s="110">
        <f t="shared" si="158"/>
        <v>41393</v>
      </c>
      <c r="AK830" s="31">
        <f t="shared" si="156"/>
        <v>7.1999999999999998E-3</v>
      </c>
      <c r="AL830" s="115">
        <f t="shared" si="157"/>
        <v>8.9933883614827792E-3</v>
      </c>
      <c r="AM830" s="100"/>
      <c r="BR830" s="18">
        <f t="shared" si="150"/>
        <v>41382</v>
      </c>
      <c r="BS830" s="6">
        <f t="shared" si="151"/>
        <v>-6.7000000000000002E-3</v>
      </c>
      <c r="BT830" s="6">
        <f t="shared" si="152"/>
        <v>1.66E-2</v>
      </c>
    </row>
    <row r="831" spans="2:72" ht="14.45">
      <c r="B831" s="110">
        <v>41383</v>
      </c>
      <c r="C831" s="106">
        <v>1555.2</v>
      </c>
      <c r="D831" s="106">
        <v>1541.6</v>
      </c>
      <c r="E831" s="106">
        <v>1555.9</v>
      </c>
      <c r="F831" s="106">
        <v>1539.4</v>
      </c>
      <c r="G831" s="28"/>
      <c r="H831" s="107">
        <v>8.8000000000000005E-3</v>
      </c>
      <c r="K831" s="110">
        <v>41390</v>
      </c>
      <c r="L831" s="106">
        <v>5871.45</v>
      </c>
      <c r="M831" s="106">
        <v>5899.75</v>
      </c>
      <c r="N831" s="106">
        <v>5907.05</v>
      </c>
      <c r="O831" s="106">
        <v>5860.5</v>
      </c>
      <c r="P831" s="28" t="s">
        <v>3423</v>
      </c>
      <c r="Q831" s="107">
        <v>-7.6E-3</v>
      </c>
      <c r="T831" s="110">
        <v>41339</v>
      </c>
      <c r="U831" s="28">
        <v>54.81</v>
      </c>
      <c r="V831">
        <v>54.92</v>
      </c>
      <c r="W831">
        <v>54.92</v>
      </c>
      <c r="X831">
        <v>54.62</v>
      </c>
      <c r="Y831" s="19">
        <v>-2.5999999999999999E-3</v>
      </c>
      <c r="AB831" s="110">
        <f t="shared" si="161"/>
        <v>41390</v>
      </c>
      <c r="AC831" s="108">
        <f t="shared" si="159"/>
        <v>5871.45</v>
      </c>
      <c r="AD831" s="28">
        <f t="shared" si="160"/>
        <v>54.38</v>
      </c>
      <c r="AE831" s="28">
        <f t="shared" si="153"/>
        <v>107.97076130930488</v>
      </c>
      <c r="AF831" s="31">
        <f t="shared" si="155"/>
        <v>-1.2599421827841795E-2</v>
      </c>
      <c r="AJ831" s="110">
        <f t="shared" si="158"/>
        <v>41394</v>
      </c>
      <c r="AK831" s="31">
        <f t="shared" si="156"/>
        <v>2.5000000000000001E-3</v>
      </c>
      <c r="AL831" s="115">
        <f t="shared" si="157"/>
        <v>1.3962512750183675E-2</v>
      </c>
      <c r="AM831" s="100"/>
      <c r="BR831" s="18" t="e">
        <f t="shared" si="150"/>
        <v>#N/A</v>
      </c>
      <c r="BS831" s="6">
        <f t="shared" si="151"/>
        <v>0</v>
      </c>
      <c r="BT831" s="6">
        <f t="shared" si="152"/>
        <v>0</v>
      </c>
    </row>
    <row r="832" spans="2:72" ht="14.45" hidden="1">
      <c r="B832" s="110">
        <v>41386</v>
      </c>
      <c r="C832" s="106">
        <v>1562.5</v>
      </c>
      <c r="D832" s="106">
        <v>1555.2</v>
      </c>
      <c r="E832" s="106">
        <v>1565.5</v>
      </c>
      <c r="F832" s="106">
        <v>1548.2</v>
      </c>
      <c r="G832" s="28"/>
      <c r="H832" s="107">
        <v>4.7000000000000002E-3</v>
      </c>
      <c r="K832" s="110">
        <v>41393</v>
      </c>
      <c r="L832" s="106">
        <v>5904.1</v>
      </c>
      <c r="M832" s="106">
        <v>5877.6</v>
      </c>
      <c r="N832" s="106">
        <v>5918.65</v>
      </c>
      <c r="O832" s="106">
        <v>5868.8</v>
      </c>
      <c r="P832" s="28" t="s">
        <v>3424</v>
      </c>
      <c r="Q832" s="107">
        <v>5.5999999999999999E-3</v>
      </c>
      <c r="T832" s="110">
        <v>41340</v>
      </c>
      <c r="U832" s="28">
        <v>54.46</v>
      </c>
      <c r="V832">
        <v>54.725000000000001</v>
      </c>
      <c r="W832">
        <v>54.91</v>
      </c>
      <c r="X832">
        <v>54.43</v>
      </c>
      <c r="Y832" s="19">
        <v>-6.4000000000000003E-3</v>
      </c>
      <c r="AB832" s="110">
        <f t="shared" si="161"/>
        <v>41393</v>
      </c>
      <c r="AC832" s="108">
        <f t="shared" si="159"/>
        <v>5904.1</v>
      </c>
      <c r="AD832" s="28">
        <f t="shared" si="160"/>
        <v>54.195</v>
      </c>
      <c r="AE832" s="28">
        <f t="shared" si="153"/>
        <v>108.94178429744441</v>
      </c>
      <c r="AF832" s="31">
        <f t="shared" si="155"/>
        <v>8.9933883614827792E-3</v>
      </c>
      <c r="AJ832" s="110" t="e">
        <f t="shared" si="158"/>
        <v>#N/A</v>
      </c>
      <c r="AK832" s="31">
        <f t="shared" si="156"/>
        <v>0</v>
      </c>
      <c r="AL832" s="115">
        <f t="shared" si="157"/>
        <v>0</v>
      </c>
      <c r="AM832" s="100"/>
      <c r="BR832" s="18">
        <f t="shared" si="150"/>
        <v>41386</v>
      </c>
      <c r="BS832" s="6">
        <f t="shared" si="151"/>
        <v>4.7000000000000002E-3</v>
      </c>
      <c r="BT832" s="6">
        <f t="shared" si="152"/>
        <v>8.8999999999999999E-3</v>
      </c>
    </row>
    <row r="833" spans="2:72" ht="14.45">
      <c r="B833" s="110">
        <v>41387</v>
      </c>
      <c r="C833" s="106">
        <v>1578.8</v>
      </c>
      <c r="D833" s="106">
        <v>1562.5</v>
      </c>
      <c r="E833" s="106">
        <v>1579.6</v>
      </c>
      <c r="F833" s="106">
        <v>1562.5</v>
      </c>
      <c r="G833" s="28"/>
      <c r="H833" s="107">
        <v>1.04E-2</v>
      </c>
      <c r="K833" s="110">
        <v>41394</v>
      </c>
      <c r="L833" s="106">
        <v>5930.2</v>
      </c>
      <c r="M833" s="106">
        <v>5932.6</v>
      </c>
      <c r="N833" s="106">
        <v>5962.3</v>
      </c>
      <c r="O833" s="106">
        <v>5867.8</v>
      </c>
      <c r="P833" s="28" t="s">
        <v>3425</v>
      </c>
      <c r="Q833" s="107">
        <v>4.4000000000000003E-3</v>
      </c>
      <c r="T833" s="110">
        <v>41341</v>
      </c>
      <c r="U833" s="28">
        <v>54.35</v>
      </c>
      <c r="V833">
        <v>54.56</v>
      </c>
      <c r="W833">
        <v>54.573</v>
      </c>
      <c r="X833">
        <v>54.274999999999999</v>
      </c>
      <c r="Y833" s="19">
        <v>-2E-3</v>
      </c>
      <c r="AB833" s="110">
        <f t="shared" si="161"/>
        <v>41394</v>
      </c>
      <c r="AC833" s="108">
        <f t="shared" si="159"/>
        <v>5930.2</v>
      </c>
      <c r="AD833" s="28">
        <f t="shared" si="160"/>
        <v>53.685000000000002</v>
      </c>
      <c r="AE833" s="28">
        <f t="shared" si="153"/>
        <v>110.46288534972524</v>
      </c>
      <c r="AF833" s="31">
        <f t="shared" si="155"/>
        <v>1.3962512750183675E-2</v>
      </c>
      <c r="AJ833" s="110">
        <f t="shared" si="158"/>
        <v>41396</v>
      </c>
      <c r="AK833" s="31">
        <f t="shared" si="156"/>
        <v>9.4000000000000004E-3</v>
      </c>
      <c r="AL833" s="115">
        <f t="shared" si="157"/>
        <v>8.8418708328434903E-3</v>
      </c>
      <c r="AM833" s="100"/>
      <c r="BR833" s="18">
        <f t="shared" si="150"/>
        <v>41387</v>
      </c>
      <c r="BS833" s="6">
        <f t="shared" si="151"/>
        <v>1.04E-2</v>
      </c>
      <c r="BT833" s="6">
        <f t="shared" si="152"/>
        <v>4.0000000000000002E-4</v>
      </c>
    </row>
    <row r="834" spans="2:72" ht="14.45">
      <c r="B834" s="110">
        <v>41388</v>
      </c>
      <c r="C834" s="106">
        <v>1578.8</v>
      </c>
      <c r="D834" s="106">
        <v>1578.8</v>
      </c>
      <c r="E834" s="106">
        <v>1583</v>
      </c>
      <c r="F834" s="106">
        <v>1575.8</v>
      </c>
      <c r="G834" s="28"/>
      <c r="H834" s="107">
        <v>0</v>
      </c>
      <c r="K834" s="110">
        <v>41396</v>
      </c>
      <c r="L834" s="106">
        <v>5999.35</v>
      </c>
      <c r="M834" s="106">
        <v>5911.4</v>
      </c>
      <c r="N834" s="106">
        <v>6019.45</v>
      </c>
      <c r="O834" s="106">
        <v>5910.95</v>
      </c>
      <c r="P834" s="28" t="s">
        <v>3426</v>
      </c>
      <c r="Q834" s="107">
        <v>1.17E-2</v>
      </c>
      <c r="T834" s="110">
        <v>41344</v>
      </c>
      <c r="U834" s="28">
        <v>54.34</v>
      </c>
      <c r="V834">
        <v>54.33</v>
      </c>
      <c r="W834">
        <v>54.530999999999999</v>
      </c>
      <c r="X834">
        <v>54.171999999999997</v>
      </c>
      <c r="Y834" s="19">
        <v>-2.0000000000000001E-4</v>
      </c>
      <c r="AB834" s="110">
        <f t="shared" si="161"/>
        <v>41396</v>
      </c>
      <c r="AC834" s="108">
        <f t="shared" si="159"/>
        <v>5999.35</v>
      </c>
      <c r="AD834" s="28">
        <f t="shared" si="160"/>
        <v>53.835000000000001</v>
      </c>
      <c r="AE834" s="28">
        <f t="shared" si="153"/>
        <v>111.43958391381072</v>
      </c>
      <c r="AF834" s="31">
        <f t="shared" si="155"/>
        <v>8.8418708328434903E-3</v>
      </c>
      <c r="AJ834" s="110">
        <f t="shared" si="158"/>
        <v>41397</v>
      </c>
      <c r="AK834" s="31">
        <f t="shared" si="156"/>
        <v>1.0500000000000001E-2</v>
      </c>
      <c r="AL834" s="115">
        <f t="shared" si="157"/>
        <v>-8.7656882026061478E-3</v>
      </c>
      <c r="AM834" s="100"/>
      <c r="BR834" s="18" t="e">
        <f t="shared" si="150"/>
        <v>#N/A</v>
      </c>
      <c r="BS834" s="6">
        <f t="shared" si="151"/>
        <v>0</v>
      </c>
      <c r="BT834" s="6">
        <f t="shared" si="152"/>
        <v>0</v>
      </c>
    </row>
    <row r="835" spans="2:72" ht="14.45">
      <c r="B835" s="110">
        <v>41389</v>
      </c>
      <c r="C835" s="106">
        <v>1585.2</v>
      </c>
      <c r="D835" s="106">
        <v>1578.9</v>
      </c>
      <c r="E835" s="106">
        <v>1592.6</v>
      </c>
      <c r="F835" s="106">
        <v>1578.9</v>
      </c>
      <c r="G835" s="28"/>
      <c r="H835" s="107">
        <v>4.1000000000000003E-3</v>
      </c>
      <c r="K835" s="110">
        <v>41397</v>
      </c>
      <c r="L835" s="106">
        <v>5944</v>
      </c>
      <c r="M835" s="106">
        <v>5993.5</v>
      </c>
      <c r="N835" s="106">
        <v>6000.3</v>
      </c>
      <c r="O835" s="106">
        <v>5930.15</v>
      </c>
      <c r="P835" s="28" t="s">
        <v>3427</v>
      </c>
      <c r="Q835" s="107">
        <v>-9.1999999999999998E-3</v>
      </c>
      <c r="T835" s="110">
        <v>41345</v>
      </c>
      <c r="U835" s="28">
        <v>54.15</v>
      </c>
      <c r="V835">
        <v>54.414999999999999</v>
      </c>
      <c r="W835">
        <v>54.427999999999997</v>
      </c>
      <c r="X835">
        <v>54.075000000000003</v>
      </c>
      <c r="Y835" s="19">
        <v>-3.5000000000000001E-3</v>
      </c>
      <c r="AB835" s="110">
        <f t="shared" si="161"/>
        <v>41397</v>
      </c>
      <c r="AC835" s="108">
        <f t="shared" si="159"/>
        <v>5944</v>
      </c>
      <c r="AD835" s="28">
        <f t="shared" si="160"/>
        <v>53.81</v>
      </c>
      <c r="AE835" s="28">
        <f t="shared" si="153"/>
        <v>110.46273926779409</v>
      </c>
      <c r="AF835" s="31">
        <f t="shared" si="155"/>
        <v>-8.7656882026061478E-3</v>
      </c>
      <c r="AJ835" s="110">
        <f t="shared" si="158"/>
        <v>41400</v>
      </c>
      <c r="AK835" s="31">
        <f t="shared" si="156"/>
        <v>1.9E-3</v>
      </c>
      <c r="AL835" s="115">
        <f t="shared" si="157"/>
        <v>-1.4800230245382018E-3</v>
      </c>
      <c r="AM835" s="100"/>
      <c r="BR835" s="18">
        <f t="shared" ref="BR835:BR898" si="162">VLOOKUP(B835,K:Q,1,FALSE)</f>
        <v>41389</v>
      </c>
      <c r="BS835" s="6">
        <f t="shared" ref="BS835:BS898" si="163">IFERROR(VLOOKUP(BR835,B:H,7,FALSE),0)</f>
        <v>4.1000000000000003E-3</v>
      </c>
      <c r="BT835" s="6">
        <f t="shared" ref="BT835:BT898" si="164">IFERROR(VLOOKUP(BR835,K:Q,7,FALSE),0)</f>
        <v>1.3599999999999999E-2</v>
      </c>
    </row>
    <row r="836" spans="2:72" ht="14.45">
      <c r="B836" s="110">
        <v>41390</v>
      </c>
      <c r="C836" s="106">
        <v>1582.2</v>
      </c>
      <c r="D836" s="106">
        <v>1585.2</v>
      </c>
      <c r="E836" s="106">
        <v>1585.8</v>
      </c>
      <c r="F836" s="106">
        <v>1577.6</v>
      </c>
      <c r="G836" s="28"/>
      <c r="H836" s="107">
        <v>-1.9E-3</v>
      </c>
      <c r="K836" s="110">
        <v>41400</v>
      </c>
      <c r="L836" s="106">
        <v>5971.05</v>
      </c>
      <c r="M836" s="106">
        <v>5944.9</v>
      </c>
      <c r="N836" s="106">
        <v>5976.5</v>
      </c>
      <c r="O836" s="106">
        <v>5928.45</v>
      </c>
      <c r="P836" s="28" t="s">
        <v>3428</v>
      </c>
      <c r="Q836" s="107">
        <v>4.5999999999999999E-3</v>
      </c>
      <c r="T836" s="110">
        <v>41346</v>
      </c>
      <c r="U836" s="28">
        <v>54.37</v>
      </c>
      <c r="V836">
        <v>54.16</v>
      </c>
      <c r="W836">
        <v>54.45</v>
      </c>
      <c r="X836">
        <v>54.02</v>
      </c>
      <c r="Y836" s="19">
        <v>4.1000000000000003E-3</v>
      </c>
      <c r="AB836" s="110">
        <f t="shared" si="161"/>
        <v>41400</v>
      </c>
      <c r="AC836" s="108">
        <f t="shared" si="159"/>
        <v>5971.05</v>
      </c>
      <c r="AD836" s="28">
        <f t="shared" si="160"/>
        <v>54.134999999999998</v>
      </c>
      <c r="AE836" s="28">
        <f t="shared" ref="AE836:AE899" si="165">AC836/AD836</f>
        <v>110.2992518703242</v>
      </c>
      <c r="AF836" s="31">
        <f t="shared" si="155"/>
        <v>-1.4800230245382018E-3</v>
      </c>
      <c r="AJ836" s="110">
        <f t="shared" si="158"/>
        <v>41401</v>
      </c>
      <c r="AK836" s="31">
        <f t="shared" si="156"/>
        <v>5.3E-3</v>
      </c>
      <c r="AL836" s="115">
        <f t="shared" si="157"/>
        <v>1.3452376504203167E-2</v>
      </c>
      <c r="AM836" s="100"/>
      <c r="BR836" s="18">
        <f t="shared" si="162"/>
        <v>41390</v>
      </c>
      <c r="BS836" s="6">
        <f t="shared" si="163"/>
        <v>-1.9E-3</v>
      </c>
      <c r="BT836" s="6">
        <f t="shared" si="164"/>
        <v>-7.6E-3</v>
      </c>
    </row>
    <row r="837" spans="2:72" ht="14.45">
      <c r="B837" s="110">
        <v>41393</v>
      </c>
      <c r="C837" s="106">
        <v>1593.6</v>
      </c>
      <c r="D837" s="106">
        <v>1582.3</v>
      </c>
      <c r="E837" s="106">
        <v>1596.7</v>
      </c>
      <c r="F837" s="106">
        <v>1582.3</v>
      </c>
      <c r="G837" s="28"/>
      <c r="H837" s="107">
        <v>7.1999999999999998E-3</v>
      </c>
      <c r="K837" s="110">
        <v>41401</v>
      </c>
      <c r="L837" s="106">
        <v>6043.55</v>
      </c>
      <c r="M837" s="106">
        <v>5983.45</v>
      </c>
      <c r="N837" s="106">
        <v>6050.5</v>
      </c>
      <c r="O837" s="106">
        <v>5982.95</v>
      </c>
      <c r="P837" s="28" t="s">
        <v>3429</v>
      </c>
      <c r="Q837" s="107">
        <v>1.21E-2</v>
      </c>
      <c r="T837" s="110">
        <v>41347</v>
      </c>
      <c r="U837" s="28">
        <v>54.185000000000002</v>
      </c>
      <c r="V837">
        <v>54.405000000000001</v>
      </c>
      <c r="W837">
        <v>54.524999999999999</v>
      </c>
      <c r="X837">
        <v>54.164999999999999</v>
      </c>
      <c r="Y837" s="19">
        <v>-3.3999999999999998E-3</v>
      </c>
      <c r="AB837" s="110">
        <f t="shared" si="161"/>
        <v>41401</v>
      </c>
      <c r="AC837" s="108">
        <f t="shared" si="159"/>
        <v>6043.55</v>
      </c>
      <c r="AD837" s="28">
        <f t="shared" si="160"/>
        <v>54.064999999999998</v>
      </c>
      <c r="AE837" s="28">
        <f t="shared" si="165"/>
        <v>111.78303893461575</v>
      </c>
      <c r="AF837" s="31">
        <f t="shared" ref="AF837:AF900" si="166">AE837/AE836-1</f>
        <v>1.3452376504203167E-2</v>
      </c>
      <c r="AJ837" s="110">
        <f t="shared" si="158"/>
        <v>41402</v>
      </c>
      <c r="AK837" s="31">
        <f t="shared" si="156"/>
        <v>4.1000000000000003E-3</v>
      </c>
      <c r="AL837" s="115">
        <f t="shared" si="157"/>
        <v>3.8893769214900509E-3</v>
      </c>
      <c r="AM837" s="100"/>
      <c r="BR837" s="18">
        <f t="shared" si="162"/>
        <v>41393</v>
      </c>
      <c r="BS837" s="6">
        <f t="shared" si="163"/>
        <v>7.1999999999999998E-3</v>
      </c>
      <c r="BT837" s="6">
        <f t="shared" si="164"/>
        <v>5.5999999999999999E-3</v>
      </c>
    </row>
    <row r="838" spans="2:72" ht="14.45">
      <c r="B838" s="110">
        <v>41394</v>
      </c>
      <c r="C838" s="106">
        <v>1597.6</v>
      </c>
      <c r="D838" s="106">
        <v>1593.6</v>
      </c>
      <c r="E838" s="106">
        <v>1597.6</v>
      </c>
      <c r="F838" s="106">
        <v>1586.5</v>
      </c>
      <c r="G838" s="28"/>
      <c r="H838" s="107">
        <v>2.5000000000000001E-3</v>
      </c>
      <c r="K838" s="110">
        <v>41402</v>
      </c>
      <c r="L838" s="106">
        <v>6069.3</v>
      </c>
      <c r="M838" s="106">
        <v>6064.15</v>
      </c>
      <c r="N838" s="106">
        <v>6083.55</v>
      </c>
      <c r="O838" s="106">
        <v>6024.95</v>
      </c>
      <c r="P838" s="28" t="s">
        <v>3430</v>
      </c>
      <c r="Q838" s="107">
        <v>4.3E-3</v>
      </c>
      <c r="T838" s="110">
        <v>41348</v>
      </c>
      <c r="U838" s="28">
        <v>54.03</v>
      </c>
      <c r="V838">
        <v>54.354999999999997</v>
      </c>
      <c r="W838">
        <v>54.354999999999997</v>
      </c>
      <c r="X838">
        <v>53.98</v>
      </c>
      <c r="Y838" s="19">
        <v>-2.8999999999999998E-3</v>
      </c>
      <c r="AB838" s="110">
        <f t="shared" si="161"/>
        <v>41402</v>
      </c>
      <c r="AC838" s="108">
        <f t="shared" si="159"/>
        <v>6069.3</v>
      </c>
      <c r="AD838" s="28">
        <f t="shared" si="160"/>
        <v>54.085000000000001</v>
      </c>
      <c r="AE838" s="28">
        <f t="shared" si="165"/>
        <v>112.21780530646205</v>
      </c>
      <c r="AF838" s="31">
        <f t="shared" si="166"/>
        <v>3.8893769214900509E-3</v>
      </c>
      <c r="AJ838" s="110">
        <f t="shared" si="158"/>
        <v>41403</v>
      </c>
      <c r="AK838" s="31">
        <f t="shared" si="156"/>
        <v>-3.7000000000000002E-3</v>
      </c>
      <c r="AL838" s="115">
        <f t="shared" si="157"/>
        <v>-8.2893457357127165E-3</v>
      </c>
      <c r="AM838" s="100"/>
      <c r="BR838" s="18">
        <f t="shared" si="162"/>
        <v>41394</v>
      </c>
      <c r="BS838" s="6">
        <f t="shared" si="163"/>
        <v>2.5000000000000001E-3</v>
      </c>
      <c r="BT838" s="6">
        <f t="shared" si="164"/>
        <v>4.4000000000000003E-3</v>
      </c>
    </row>
    <row r="839" spans="2:72" ht="14.45">
      <c r="B839" s="110">
        <v>41395</v>
      </c>
      <c r="C839" s="106">
        <v>1582.7</v>
      </c>
      <c r="D839" s="106">
        <v>1597.5</v>
      </c>
      <c r="E839" s="106">
        <v>1597.5</v>
      </c>
      <c r="F839" s="106">
        <v>1581.3</v>
      </c>
      <c r="G839" s="28"/>
      <c r="H839" s="107">
        <v>-9.2999999999999992E-3</v>
      </c>
      <c r="K839" s="110">
        <v>41403</v>
      </c>
      <c r="L839" s="106">
        <v>6050.15</v>
      </c>
      <c r="M839" s="106">
        <v>6078.35</v>
      </c>
      <c r="N839" s="106">
        <v>6084.7</v>
      </c>
      <c r="O839" s="106">
        <v>6040.45</v>
      </c>
      <c r="P839" s="28" t="s">
        <v>3431</v>
      </c>
      <c r="Q839" s="107">
        <v>-3.2000000000000002E-3</v>
      </c>
      <c r="T839" s="110">
        <v>41351</v>
      </c>
      <c r="U839" s="28">
        <v>54.08</v>
      </c>
      <c r="V839">
        <v>54.01</v>
      </c>
      <c r="W839">
        <v>54.35</v>
      </c>
      <c r="X839">
        <v>54.01</v>
      </c>
      <c r="Y839" s="19">
        <v>8.9999999999999998E-4</v>
      </c>
      <c r="AB839" s="110">
        <f t="shared" si="161"/>
        <v>41403</v>
      </c>
      <c r="AC839" s="108">
        <f t="shared" si="159"/>
        <v>6050.15</v>
      </c>
      <c r="AD839" s="28">
        <f t="shared" si="160"/>
        <v>54.365000000000002</v>
      </c>
      <c r="AE839" s="28">
        <f t="shared" si="165"/>
        <v>111.28759312057389</v>
      </c>
      <c r="AF839" s="31">
        <f t="shared" si="166"/>
        <v>-8.2893457357127165E-3</v>
      </c>
      <c r="AJ839" s="110">
        <f t="shared" si="158"/>
        <v>41404</v>
      </c>
      <c r="AK839" s="31">
        <f t="shared" si="156"/>
        <v>4.3E-3</v>
      </c>
      <c r="AL839" s="115">
        <f t="shared" si="157"/>
        <v>-8.0708899569759129E-4</v>
      </c>
      <c r="AM839" s="100"/>
      <c r="BR839" s="18" t="e">
        <f t="shared" si="162"/>
        <v>#N/A</v>
      </c>
      <c r="BS839" s="6">
        <f t="shared" si="163"/>
        <v>0</v>
      </c>
      <c r="BT839" s="6">
        <f t="shared" si="164"/>
        <v>0</v>
      </c>
    </row>
    <row r="840" spans="2:72" ht="14.45">
      <c r="B840" s="110">
        <v>41396</v>
      </c>
      <c r="C840" s="106">
        <v>1597.6</v>
      </c>
      <c r="D840" s="106">
        <v>1582.8</v>
      </c>
      <c r="E840" s="106">
        <v>1598.6</v>
      </c>
      <c r="F840" s="106">
        <v>1582.8</v>
      </c>
      <c r="G840" s="28"/>
      <c r="H840" s="107">
        <v>9.4000000000000004E-3</v>
      </c>
      <c r="K840" s="110">
        <v>41404</v>
      </c>
      <c r="L840" s="106">
        <v>6094.75</v>
      </c>
      <c r="M840" s="106">
        <v>6046.25</v>
      </c>
      <c r="N840" s="106">
        <v>6105.3</v>
      </c>
      <c r="O840" s="106">
        <v>6045.6</v>
      </c>
      <c r="P840" s="28" t="s">
        <v>3432</v>
      </c>
      <c r="Q840" s="107">
        <v>7.4000000000000003E-3</v>
      </c>
      <c r="T840" s="110">
        <v>41352</v>
      </c>
      <c r="U840" s="28">
        <v>54.5</v>
      </c>
      <c r="V840">
        <v>54.07</v>
      </c>
      <c r="W840">
        <v>54.53</v>
      </c>
      <c r="X840">
        <v>53.9</v>
      </c>
      <c r="Y840" s="19">
        <v>7.7999999999999996E-3</v>
      </c>
      <c r="AB840" s="110">
        <f t="shared" si="161"/>
        <v>41404</v>
      </c>
      <c r="AC840" s="108">
        <f t="shared" si="159"/>
        <v>6094.75</v>
      </c>
      <c r="AD840" s="28">
        <f t="shared" si="160"/>
        <v>54.81</v>
      </c>
      <c r="AE840" s="28">
        <f t="shared" si="165"/>
        <v>111.1977741288086</v>
      </c>
      <c r="AF840" s="31">
        <f t="shared" si="166"/>
        <v>-8.0708899569759129E-4</v>
      </c>
      <c r="AJ840" s="110">
        <f t="shared" si="158"/>
        <v>41407</v>
      </c>
      <c r="AK840" s="31">
        <f t="shared" si="156"/>
        <v>1E-4</v>
      </c>
      <c r="AL840" s="115">
        <f t="shared" si="157"/>
        <v>-1.9201208591299257E-2</v>
      </c>
      <c r="AM840" s="100"/>
      <c r="BR840" s="18">
        <f t="shared" si="162"/>
        <v>41396</v>
      </c>
      <c r="BS840" s="6">
        <f t="shared" si="163"/>
        <v>9.4000000000000004E-3</v>
      </c>
      <c r="BT840" s="6">
        <f t="shared" si="164"/>
        <v>1.17E-2</v>
      </c>
    </row>
    <row r="841" spans="2:72" ht="14.45">
      <c r="B841" s="110">
        <v>41397</v>
      </c>
      <c r="C841" s="106">
        <v>1614.4</v>
      </c>
      <c r="D841" s="106">
        <v>1597.6</v>
      </c>
      <c r="E841" s="106">
        <v>1618.5</v>
      </c>
      <c r="F841" s="106">
        <v>1597.6</v>
      </c>
      <c r="G841" s="28"/>
      <c r="H841" s="107">
        <v>1.0500000000000001E-2</v>
      </c>
      <c r="K841" s="110">
        <v>41405</v>
      </c>
      <c r="L841" s="106">
        <v>6107.25</v>
      </c>
      <c r="M841" s="106">
        <v>6088.2</v>
      </c>
      <c r="N841" s="106">
        <v>6114.55</v>
      </c>
      <c r="O841" s="106">
        <v>6084.15</v>
      </c>
      <c r="P841" s="28" t="s">
        <v>3433</v>
      </c>
      <c r="Q841" s="107">
        <v>2.0999999999999999E-3</v>
      </c>
      <c r="T841" s="110">
        <v>41353</v>
      </c>
      <c r="U841" s="28">
        <v>54.33</v>
      </c>
      <c r="V841">
        <v>54.375</v>
      </c>
      <c r="W841">
        <v>54.57</v>
      </c>
      <c r="X841">
        <v>54.265000000000001</v>
      </c>
      <c r="Y841" s="19">
        <v>-3.0999999999999999E-3</v>
      </c>
      <c r="AB841" s="110">
        <f>VLOOKUP(K841,T:Y,1,TRUE)</f>
        <v>41404</v>
      </c>
      <c r="AC841" s="108">
        <f t="shared" si="159"/>
        <v>6094.75</v>
      </c>
      <c r="AD841" s="28">
        <f t="shared" si="160"/>
        <v>54.81</v>
      </c>
      <c r="AE841" s="28">
        <f t="shared" si="165"/>
        <v>111.1977741288086</v>
      </c>
      <c r="AF841" s="31">
        <f t="shared" si="166"/>
        <v>0</v>
      </c>
      <c r="AJ841" s="110">
        <f t="shared" si="158"/>
        <v>41408</v>
      </c>
      <c r="AK841" s="31">
        <f t="shared" si="156"/>
        <v>1.01E-2</v>
      </c>
      <c r="AL841" s="115">
        <f t="shared" si="157"/>
        <v>3.0485755830165218E-3</v>
      </c>
      <c r="AM841" s="100"/>
      <c r="BR841" s="18">
        <f t="shared" si="162"/>
        <v>41397</v>
      </c>
      <c r="BS841" s="6">
        <f t="shared" si="163"/>
        <v>1.0500000000000001E-2</v>
      </c>
      <c r="BT841" s="6">
        <f t="shared" si="164"/>
        <v>-9.1999999999999998E-3</v>
      </c>
    </row>
    <row r="842" spans="2:72" ht="14.45">
      <c r="B842" s="110">
        <v>41400</v>
      </c>
      <c r="C842" s="106">
        <v>1617.5</v>
      </c>
      <c r="D842" s="106">
        <v>1614.4</v>
      </c>
      <c r="E842" s="106">
        <v>1619.8</v>
      </c>
      <c r="F842" s="106">
        <v>1614.2</v>
      </c>
      <c r="G842" s="28"/>
      <c r="H842" s="107">
        <v>1.9E-3</v>
      </c>
      <c r="K842" s="110">
        <v>41407</v>
      </c>
      <c r="L842" s="106">
        <v>5980.45</v>
      </c>
      <c r="M842" s="106">
        <v>6098.2</v>
      </c>
      <c r="N842" s="106">
        <v>6104.95</v>
      </c>
      <c r="O842" s="106">
        <v>5972.9</v>
      </c>
      <c r="P842" s="28" t="s">
        <v>3434</v>
      </c>
      <c r="Q842" s="107">
        <v>-2.0799999999999999E-2</v>
      </c>
      <c r="T842" s="110">
        <v>41354</v>
      </c>
      <c r="U842" s="28">
        <v>54.45</v>
      </c>
      <c r="V842">
        <v>54.35</v>
      </c>
      <c r="W842">
        <v>54.46</v>
      </c>
      <c r="X842">
        <v>54.195</v>
      </c>
      <c r="Y842" s="19">
        <v>2.2000000000000001E-3</v>
      </c>
      <c r="AB842" s="110">
        <f t="shared" ref="AB842:AB873" si="167">VLOOKUP(K842,T:Y,1,FALSE)</f>
        <v>41407</v>
      </c>
      <c r="AC842" s="108">
        <f t="shared" si="159"/>
        <v>5980.45</v>
      </c>
      <c r="AD842" s="28">
        <f t="shared" si="160"/>
        <v>54.835000000000001</v>
      </c>
      <c r="AE842" s="28">
        <f t="shared" si="165"/>
        <v>109.06264247287316</v>
      </c>
      <c r="AF842" s="31">
        <f t="shared" si="166"/>
        <v>-1.9201208591299257E-2</v>
      </c>
      <c r="AJ842" s="110">
        <f t="shared" si="158"/>
        <v>41409</v>
      </c>
      <c r="AK842" s="31">
        <f t="shared" si="156"/>
        <v>5.1999999999999998E-3</v>
      </c>
      <c r="AL842" s="115">
        <f t="shared" si="157"/>
        <v>2.5618633224963494E-2</v>
      </c>
      <c r="AM842" s="100"/>
      <c r="BR842" s="18">
        <f t="shared" si="162"/>
        <v>41400</v>
      </c>
      <c r="BS842" s="6">
        <f t="shared" si="163"/>
        <v>1.9E-3</v>
      </c>
      <c r="BT842" s="6">
        <f t="shared" si="164"/>
        <v>4.5999999999999999E-3</v>
      </c>
    </row>
    <row r="843" spans="2:72" ht="14.45">
      <c r="B843" s="110">
        <v>41401</v>
      </c>
      <c r="C843" s="106">
        <v>1626</v>
      </c>
      <c r="D843" s="106">
        <v>1617.5</v>
      </c>
      <c r="E843" s="106">
        <v>1626</v>
      </c>
      <c r="F843" s="106">
        <v>1616.6</v>
      </c>
      <c r="G843" s="28"/>
      <c r="H843" s="107">
        <v>5.3E-3</v>
      </c>
      <c r="K843" s="110">
        <v>41408</v>
      </c>
      <c r="L843" s="106">
        <v>5995.4</v>
      </c>
      <c r="M843" s="106">
        <v>5989.7</v>
      </c>
      <c r="N843" s="106">
        <v>6026.2</v>
      </c>
      <c r="O843" s="106">
        <v>5970.05</v>
      </c>
      <c r="P843" s="28" t="s">
        <v>3435</v>
      </c>
      <c r="Q843" s="107">
        <v>2.5000000000000001E-3</v>
      </c>
      <c r="T843" s="110">
        <v>41355</v>
      </c>
      <c r="U843" s="28">
        <v>54.35</v>
      </c>
      <c r="V843">
        <v>54.29</v>
      </c>
      <c r="W843">
        <v>54.435000000000002</v>
      </c>
      <c r="X843">
        <v>54.256</v>
      </c>
      <c r="Y843" s="19">
        <v>-1.8E-3</v>
      </c>
      <c r="AB843" s="110">
        <f t="shared" si="167"/>
        <v>41408</v>
      </c>
      <c r="AC843" s="108">
        <f t="shared" si="159"/>
        <v>5995.4</v>
      </c>
      <c r="AD843" s="28">
        <f t="shared" si="160"/>
        <v>54.805</v>
      </c>
      <c r="AE843" s="28">
        <f t="shared" si="165"/>
        <v>109.39512818173523</v>
      </c>
      <c r="AF843" s="31">
        <f t="shared" si="166"/>
        <v>3.0485755830165218E-3</v>
      </c>
      <c r="AJ843" s="110">
        <f t="shared" si="158"/>
        <v>41410</v>
      </c>
      <c r="AK843" s="31">
        <f t="shared" si="156"/>
        <v>-5.0000000000000001E-3</v>
      </c>
      <c r="AL843" s="115">
        <f t="shared" si="157"/>
        <v>3.7662179200390611E-3</v>
      </c>
      <c r="AM843" s="100"/>
      <c r="BR843" s="18">
        <f t="shared" si="162"/>
        <v>41401</v>
      </c>
      <c r="BS843" s="6">
        <f t="shared" si="163"/>
        <v>5.3E-3</v>
      </c>
      <c r="BT843" s="6">
        <f t="shared" si="164"/>
        <v>1.21E-2</v>
      </c>
    </row>
    <row r="844" spans="2:72" ht="14.45">
      <c r="B844" s="110">
        <v>41402</v>
      </c>
      <c r="C844" s="106">
        <v>1632.7</v>
      </c>
      <c r="D844" s="106">
        <v>1626</v>
      </c>
      <c r="E844" s="106">
        <v>1632.8</v>
      </c>
      <c r="F844" s="106">
        <v>1622.7</v>
      </c>
      <c r="G844" s="28"/>
      <c r="H844" s="107">
        <v>4.1000000000000003E-3</v>
      </c>
      <c r="K844" s="110">
        <v>41409</v>
      </c>
      <c r="L844" s="106">
        <v>6146.75</v>
      </c>
      <c r="M844" s="106">
        <v>6018.85</v>
      </c>
      <c r="N844" s="106">
        <v>6157.1</v>
      </c>
      <c r="O844" s="106">
        <v>6018.85</v>
      </c>
      <c r="P844" s="28" t="s">
        <v>3436</v>
      </c>
      <c r="Q844" s="107">
        <v>2.52E-2</v>
      </c>
      <c r="T844" s="110">
        <v>41358</v>
      </c>
      <c r="U844" s="28">
        <v>54.3</v>
      </c>
      <c r="V844">
        <v>54.36</v>
      </c>
      <c r="W844">
        <v>54.36</v>
      </c>
      <c r="X844">
        <v>54.06</v>
      </c>
      <c r="Y844" s="19">
        <v>-8.9999999999999998E-4</v>
      </c>
      <c r="AB844" s="110">
        <f t="shared" si="167"/>
        <v>41409</v>
      </c>
      <c r="AC844" s="108">
        <f t="shared" si="159"/>
        <v>6146.75</v>
      </c>
      <c r="AD844" s="28">
        <f t="shared" si="160"/>
        <v>54.784999999999997</v>
      </c>
      <c r="AE844" s="28">
        <f t="shared" si="165"/>
        <v>112.19768184722096</v>
      </c>
      <c r="AF844" s="31">
        <f t="shared" si="166"/>
        <v>2.5618633224963494E-2</v>
      </c>
      <c r="AJ844" s="110">
        <f t="shared" si="158"/>
        <v>41411</v>
      </c>
      <c r="AK844" s="31">
        <f t="shared" si="156"/>
        <v>1.03E-2</v>
      </c>
      <c r="AL844" s="115">
        <f t="shared" si="157"/>
        <v>8.1066639273807972E-4</v>
      </c>
      <c r="AM844" s="100"/>
      <c r="BR844" s="18">
        <f t="shared" si="162"/>
        <v>41402</v>
      </c>
      <c r="BS844" s="6">
        <f t="shared" si="163"/>
        <v>4.1000000000000003E-3</v>
      </c>
      <c r="BT844" s="6">
        <f t="shared" si="164"/>
        <v>4.3E-3</v>
      </c>
    </row>
    <row r="845" spans="2:72" ht="14.45">
      <c r="B845" s="110">
        <v>41403</v>
      </c>
      <c r="C845" s="106">
        <v>1626.7</v>
      </c>
      <c r="D845" s="106">
        <v>1632.7</v>
      </c>
      <c r="E845" s="106">
        <v>1635</v>
      </c>
      <c r="F845" s="106">
        <v>1623.1</v>
      </c>
      <c r="G845" s="28"/>
      <c r="H845" s="107">
        <v>-3.7000000000000002E-3</v>
      </c>
      <c r="K845" s="110">
        <v>41410</v>
      </c>
      <c r="L845" s="106">
        <v>6169.9</v>
      </c>
      <c r="M845" s="106">
        <v>6128.25</v>
      </c>
      <c r="N845" s="106">
        <v>6187.3</v>
      </c>
      <c r="O845" s="106">
        <v>6128.25</v>
      </c>
      <c r="P845" s="28" t="s">
        <v>3437</v>
      </c>
      <c r="Q845" s="107">
        <v>3.8E-3</v>
      </c>
      <c r="T845" s="110">
        <v>41359</v>
      </c>
      <c r="U845" s="28">
        <v>54.48</v>
      </c>
      <c r="V845">
        <v>54.17</v>
      </c>
      <c r="W845">
        <v>54.52</v>
      </c>
      <c r="X845">
        <v>54.16</v>
      </c>
      <c r="Y845" s="19">
        <v>3.3E-3</v>
      </c>
      <c r="AB845" s="110">
        <f t="shared" si="167"/>
        <v>41410</v>
      </c>
      <c r="AC845" s="108">
        <f t="shared" si="159"/>
        <v>6169.9</v>
      </c>
      <c r="AD845" s="28">
        <f t="shared" si="160"/>
        <v>54.784999999999997</v>
      </c>
      <c r="AE845" s="28">
        <f t="shared" si="165"/>
        <v>112.6202427671808</v>
      </c>
      <c r="AF845" s="31">
        <f t="shared" si="166"/>
        <v>3.7662179200390611E-3</v>
      </c>
      <c r="AJ845" s="110">
        <f t="shared" si="158"/>
        <v>41414</v>
      </c>
      <c r="AK845" s="31">
        <f t="shared" si="156"/>
        <v>-6.9999999999999999E-4</v>
      </c>
      <c r="AL845" s="115">
        <f t="shared" si="157"/>
        <v>-7.5347939952205012E-3</v>
      </c>
      <c r="AM845" s="100"/>
      <c r="BR845" s="18">
        <f t="shared" si="162"/>
        <v>41403</v>
      </c>
      <c r="BS845" s="6">
        <f t="shared" si="163"/>
        <v>-3.7000000000000002E-3</v>
      </c>
      <c r="BT845" s="6">
        <f t="shared" si="164"/>
        <v>-3.2000000000000002E-3</v>
      </c>
    </row>
    <row r="846" spans="2:72" ht="14.45">
      <c r="B846" s="110">
        <v>41404</v>
      </c>
      <c r="C846" s="106">
        <v>1633.7</v>
      </c>
      <c r="D846" s="106">
        <v>1626.7</v>
      </c>
      <c r="E846" s="106">
        <v>1633.7</v>
      </c>
      <c r="F846" s="106">
        <v>1623.7</v>
      </c>
      <c r="G846" s="28"/>
      <c r="H846" s="107">
        <v>4.3E-3</v>
      </c>
      <c r="K846" s="110">
        <v>41411</v>
      </c>
      <c r="L846" s="106">
        <v>6187.3</v>
      </c>
      <c r="M846" s="106">
        <v>6172.95</v>
      </c>
      <c r="N846" s="106">
        <v>6199.95</v>
      </c>
      <c r="O846" s="106">
        <v>6146.15</v>
      </c>
      <c r="P846" s="28" t="s">
        <v>3438</v>
      </c>
      <c r="Q846" s="107">
        <v>2.8E-3</v>
      </c>
      <c r="T846" s="110">
        <v>41360</v>
      </c>
      <c r="U846" s="28">
        <v>54.43</v>
      </c>
      <c r="V846">
        <v>54.37</v>
      </c>
      <c r="W846">
        <v>54.49</v>
      </c>
      <c r="X846">
        <v>54.28</v>
      </c>
      <c r="Y846" s="19">
        <v>-8.9999999999999998E-4</v>
      </c>
      <c r="AB846" s="110">
        <f t="shared" si="167"/>
        <v>41411</v>
      </c>
      <c r="AC846" s="108">
        <f t="shared" si="159"/>
        <v>6187.3</v>
      </c>
      <c r="AD846" s="28">
        <f t="shared" si="160"/>
        <v>54.895000000000003</v>
      </c>
      <c r="AE846" s="28">
        <f t="shared" si="165"/>
        <v>112.71154021313416</v>
      </c>
      <c r="AF846" s="31">
        <f t="shared" si="166"/>
        <v>8.1066639273807972E-4</v>
      </c>
      <c r="AJ846" s="110">
        <f t="shared" si="158"/>
        <v>41415</v>
      </c>
      <c r="AK846" s="31">
        <f t="shared" si="156"/>
        <v>1.6999999999999999E-3</v>
      </c>
      <c r="AL846" s="115">
        <f t="shared" si="157"/>
        <v>-1.4027479537041754E-2</v>
      </c>
      <c r="AM846" s="100"/>
      <c r="BR846" s="18">
        <f t="shared" si="162"/>
        <v>41404</v>
      </c>
      <c r="BS846" s="6">
        <f t="shared" si="163"/>
        <v>4.3E-3</v>
      </c>
      <c r="BT846" s="6">
        <f t="shared" si="164"/>
        <v>7.4000000000000003E-3</v>
      </c>
    </row>
    <row r="847" spans="2:72" ht="14.45">
      <c r="B847" s="110">
        <v>41407</v>
      </c>
      <c r="C847" s="106">
        <v>1633.8</v>
      </c>
      <c r="D847" s="106">
        <v>1632.1</v>
      </c>
      <c r="E847" s="106">
        <v>1636</v>
      </c>
      <c r="F847" s="106">
        <v>1626.7</v>
      </c>
      <c r="G847" s="28"/>
      <c r="H847" s="107">
        <v>1E-4</v>
      </c>
      <c r="K847" s="110">
        <v>41414</v>
      </c>
      <c r="L847" s="106">
        <v>6156.9</v>
      </c>
      <c r="M847" s="106">
        <v>6198</v>
      </c>
      <c r="N847" s="106">
        <v>6229.45</v>
      </c>
      <c r="O847" s="106">
        <v>6146.05</v>
      </c>
      <c r="P847" s="28" t="s">
        <v>3439</v>
      </c>
      <c r="Q847" s="107">
        <v>-4.8999999999999998E-3</v>
      </c>
      <c r="T847" s="110">
        <v>41361</v>
      </c>
      <c r="U847" s="28">
        <v>54.284999999999997</v>
      </c>
      <c r="V847">
        <v>54.384999999999998</v>
      </c>
      <c r="W847">
        <v>54.475000000000001</v>
      </c>
      <c r="X847">
        <v>54.27</v>
      </c>
      <c r="Y847" s="19">
        <v>-2.7000000000000001E-3</v>
      </c>
      <c r="AB847" s="110">
        <f t="shared" si="167"/>
        <v>41414</v>
      </c>
      <c r="AC847" s="108">
        <f t="shared" si="159"/>
        <v>6156.9</v>
      </c>
      <c r="AD847" s="28">
        <f t="shared" si="160"/>
        <v>55.04</v>
      </c>
      <c r="AE847" s="28">
        <f t="shared" si="165"/>
        <v>111.86228197674419</v>
      </c>
      <c r="AF847" s="31">
        <f t="shared" si="166"/>
        <v>-7.5347939952205012E-3</v>
      </c>
      <c r="AJ847" s="110">
        <f t="shared" si="158"/>
        <v>41416</v>
      </c>
      <c r="AK847" s="31">
        <f t="shared" si="156"/>
        <v>-8.3000000000000001E-3</v>
      </c>
      <c r="AL847" s="115">
        <f t="shared" si="157"/>
        <v>-7.2351463914430703E-3</v>
      </c>
      <c r="AM847" s="100"/>
      <c r="BR847" s="18">
        <f t="shared" si="162"/>
        <v>41407</v>
      </c>
      <c r="BS847" s="6">
        <f t="shared" si="163"/>
        <v>1E-4</v>
      </c>
      <c r="BT847" s="6">
        <f t="shared" si="164"/>
        <v>-2.0799999999999999E-2</v>
      </c>
    </row>
    <row r="848" spans="2:72" ht="14.45">
      <c r="B848" s="110">
        <v>41408</v>
      </c>
      <c r="C848" s="106">
        <v>1650.3</v>
      </c>
      <c r="D848" s="106">
        <v>1633.8</v>
      </c>
      <c r="E848" s="106">
        <v>1651.1</v>
      </c>
      <c r="F848" s="106">
        <v>1633.8</v>
      </c>
      <c r="G848" s="28"/>
      <c r="H848" s="107">
        <v>1.01E-2</v>
      </c>
      <c r="K848" s="110">
        <v>41415</v>
      </c>
      <c r="L848" s="106">
        <v>6114.1</v>
      </c>
      <c r="M848" s="106">
        <v>6152.35</v>
      </c>
      <c r="N848" s="106">
        <v>6180.25</v>
      </c>
      <c r="O848" s="106">
        <v>6102.35</v>
      </c>
      <c r="P848" s="28" t="s">
        <v>3440</v>
      </c>
      <c r="Q848" s="107">
        <v>-7.0000000000000001E-3</v>
      </c>
      <c r="T848" s="110">
        <v>41362</v>
      </c>
      <c r="U848" s="28">
        <v>54.284999999999997</v>
      </c>
      <c r="V848">
        <v>54.284999999999997</v>
      </c>
      <c r="W848">
        <v>54.284999999999997</v>
      </c>
      <c r="X848">
        <v>54.284999999999997</v>
      </c>
      <c r="Y848" s="19">
        <v>0</v>
      </c>
      <c r="AB848" s="110">
        <f t="shared" si="167"/>
        <v>41415</v>
      </c>
      <c r="AC848" s="108">
        <f t="shared" si="159"/>
        <v>6114.1</v>
      </c>
      <c r="AD848" s="28">
        <f t="shared" si="160"/>
        <v>55.435000000000002</v>
      </c>
      <c r="AE848" s="28">
        <f t="shared" si="165"/>
        <v>110.29313610534861</v>
      </c>
      <c r="AF848" s="31">
        <f t="shared" si="166"/>
        <v>-1.4027479537041754E-2</v>
      </c>
      <c r="AJ848" s="110">
        <f t="shared" si="158"/>
        <v>41417</v>
      </c>
      <c r="AK848" s="31">
        <f t="shared" si="156"/>
        <v>-2.8999999999999998E-3</v>
      </c>
      <c r="AL848" s="115">
        <f t="shared" si="157"/>
        <v>-2.1878820877853644E-2</v>
      </c>
      <c r="AM848" s="100"/>
      <c r="BR848" s="18">
        <f t="shared" si="162"/>
        <v>41408</v>
      </c>
      <c r="BS848" s="6">
        <f t="shared" si="163"/>
        <v>1.01E-2</v>
      </c>
      <c r="BT848" s="6">
        <f t="shared" si="164"/>
        <v>2.5000000000000001E-3</v>
      </c>
    </row>
    <row r="849" spans="2:72" ht="14.45">
      <c r="B849" s="110">
        <v>41409</v>
      </c>
      <c r="C849" s="106">
        <v>1658.8</v>
      </c>
      <c r="D849" s="106">
        <v>1649.1</v>
      </c>
      <c r="E849" s="106">
        <v>1661.5</v>
      </c>
      <c r="F849" s="106">
        <v>1646.7</v>
      </c>
      <c r="G849" s="28"/>
      <c r="H849" s="107">
        <v>5.1999999999999998E-3</v>
      </c>
      <c r="K849" s="110">
        <v>41416</v>
      </c>
      <c r="L849" s="106">
        <v>6094.5</v>
      </c>
      <c r="M849" s="106">
        <v>6127.05</v>
      </c>
      <c r="N849" s="106">
        <v>6147.6</v>
      </c>
      <c r="O849" s="106">
        <v>6074.45</v>
      </c>
      <c r="P849" s="28" t="s">
        <v>3441</v>
      </c>
      <c r="Q849" s="107">
        <v>-3.2000000000000002E-3</v>
      </c>
      <c r="T849" s="110">
        <v>41365</v>
      </c>
      <c r="U849" s="28">
        <v>54.17</v>
      </c>
      <c r="V849">
        <v>54.27</v>
      </c>
      <c r="W849">
        <v>54.27</v>
      </c>
      <c r="X849">
        <v>54.17</v>
      </c>
      <c r="Y849" s="19">
        <v>-2.0999999999999999E-3</v>
      </c>
      <c r="AB849" s="110">
        <f t="shared" si="167"/>
        <v>41416</v>
      </c>
      <c r="AC849" s="108">
        <f t="shared" si="159"/>
        <v>6094.5</v>
      </c>
      <c r="AD849" s="28">
        <f t="shared" si="160"/>
        <v>55.66</v>
      </c>
      <c r="AE849" s="28">
        <f t="shared" si="165"/>
        <v>109.49514911965505</v>
      </c>
      <c r="AF849" s="31">
        <f t="shared" si="166"/>
        <v>-7.2351463914430703E-3</v>
      </c>
      <c r="AJ849" s="110">
        <f t="shared" si="158"/>
        <v>41418</v>
      </c>
      <c r="AK849" s="31">
        <f t="shared" si="156"/>
        <v>-5.0000000000000001E-4</v>
      </c>
      <c r="AL849" s="115">
        <f t="shared" si="157"/>
        <v>8.7893781522896397E-4</v>
      </c>
      <c r="AM849" s="100"/>
      <c r="BR849" s="18">
        <f t="shared" si="162"/>
        <v>41409</v>
      </c>
      <c r="BS849" s="6">
        <f t="shared" si="163"/>
        <v>5.1999999999999998E-3</v>
      </c>
      <c r="BT849" s="6">
        <f t="shared" si="164"/>
        <v>2.52E-2</v>
      </c>
    </row>
    <row r="850" spans="2:72" ht="14.45">
      <c r="B850" s="110">
        <v>41410</v>
      </c>
      <c r="C850" s="106">
        <v>1650.5</v>
      </c>
      <c r="D850" s="106">
        <v>1658.1</v>
      </c>
      <c r="E850" s="106">
        <v>1660.5</v>
      </c>
      <c r="F850" s="106">
        <v>1648.6</v>
      </c>
      <c r="G850" s="28"/>
      <c r="H850" s="107">
        <v>-5.0000000000000001E-3</v>
      </c>
      <c r="K850" s="110">
        <v>41417</v>
      </c>
      <c r="L850" s="106">
        <v>5967.05</v>
      </c>
      <c r="M850" s="106">
        <v>6050.4</v>
      </c>
      <c r="N850" s="106">
        <v>6081.45</v>
      </c>
      <c r="O850" s="106">
        <v>5955.7</v>
      </c>
      <c r="P850" s="28" t="s">
        <v>3442</v>
      </c>
      <c r="Q850" s="107">
        <v>-2.0899999999999998E-2</v>
      </c>
      <c r="T850" s="110">
        <v>41366</v>
      </c>
      <c r="U850" s="28">
        <v>54.43</v>
      </c>
      <c r="V850">
        <v>54.3</v>
      </c>
      <c r="W850">
        <v>54.46</v>
      </c>
      <c r="X850">
        <v>54.25</v>
      </c>
      <c r="Y850" s="19">
        <v>4.7999999999999996E-3</v>
      </c>
      <c r="AB850" s="110">
        <f t="shared" si="167"/>
        <v>41417</v>
      </c>
      <c r="AC850" s="108">
        <f t="shared" si="159"/>
        <v>5967.05</v>
      </c>
      <c r="AD850" s="28">
        <f t="shared" si="160"/>
        <v>55.715000000000003</v>
      </c>
      <c r="AE850" s="28">
        <f t="shared" si="165"/>
        <v>107.09952436507224</v>
      </c>
      <c r="AF850" s="31">
        <f t="shared" si="166"/>
        <v>-2.1878820877853644E-2</v>
      </c>
      <c r="AJ850" s="110">
        <f t="shared" si="158"/>
        <v>41422</v>
      </c>
      <c r="AK850" s="31">
        <f t="shared" ref="AK850:AK913" si="168">IFERROR(VLOOKUP(AJ850,B:H,7,FALSE),0)</f>
        <v>6.4000000000000003E-3</v>
      </c>
      <c r="AL850" s="115">
        <f t="shared" ref="AL850:AL913" si="169">IFERROR(VLOOKUP(AJ850,AB:AF,5,FALSE),0)</f>
        <v>-5.0840359973821636E-3</v>
      </c>
      <c r="AM850" s="100"/>
      <c r="BR850" s="18">
        <f t="shared" si="162"/>
        <v>41410</v>
      </c>
      <c r="BS850" s="6">
        <f t="shared" si="163"/>
        <v>-5.0000000000000001E-3</v>
      </c>
      <c r="BT850" s="6">
        <f t="shared" si="164"/>
        <v>3.8E-3</v>
      </c>
    </row>
    <row r="851" spans="2:72" ht="14.45">
      <c r="B851" s="110">
        <v>41411</v>
      </c>
      <c r="C851" s="106">
        <v>1667.5</v>
      </c>
      <c r="D851" s="106">
        <v>1652.5</v>
      </c>
      <c r="E851" s="106">
        <v>1667.5</v>
      </c>
      <c r="F851" s="106">
        <v>1652.5</v>
      </c>
      <c r="G851" s="28"/>
      <c r="H851" s="107">
        <v>1.03E-2</v>
      </c>
      <c r="K851" s="110">
        <v>41418</v>
      </c>
      <c r="L851" s="106">
        <v>5983.55</v>
      </c>
      <c r="M851" s="106">
        <v>6010.7</v>
      </c>
      <c r="N851" s="106">
        <v>6015.3</v>
      </c>
      <c r="O851" s="106">
        <v>5936.8</v>
      </c>
      <c r="P851" s="28" t="s">
        <v>3443</v>
      </c>
      <c r="Q851" s="107">
        <v>2.8E-3</v>
      </c>
      <c r="T851" s="110">
        <v>41367</v>
      </c>
      <c r="U851" s="28">
        <v>54.53</v>
      </c>
      <c r="V851">
        <v>54.378</v>
      </c>
      <c r="W851">
        <v>54.54</v>
      </c>
      <c r="X851">
        <v>54.31</v>
      </c>
      <c r="Y851" s="19">
        <v>1.8E-3</v>
      </c>
      <c r="AB851" s="110">
        <f t="shared" si="167"/>
        <v>41418</v>
      </c>
      <c r="AC851" s="108">
        <f t="shared" si="159"/>
        <v>5983.55</v>
      </c>
      <c r="AD851" s="28">
        <f t="shared" si="160"/>
        <v>55.82</v>
      </c>
      <c r="AE851" s="28">
        <f t="shared" si="165"/>
        <v>107.19365818702974</v>
      </c>
      <c r="AF851" s="31">
        <f t="shared" si="166"/>
        <v>8.7893781522896397E-4</v>
      </c>
      <c r="AJ851" s="110">
        <f t="shared" si="158"/>
        <v>41423</v>
      </c>
      <c r="AK851" s="31">
        <f t="shared" si="168"/>
        <v>-7.0000000000000001E-3</v>
      </c>
      <c r="AL851" s="115">
        <f t="shared" si="169"/>
        <v>-4.5078875537417629E-3</v>
      </c>
      <c r="AM851" s="100"/>
      <c r="BR851" s="18">
        <f t="shared" si="162"/>
        <v>41411</v>
      </c>
      <c r="BS851" s="6">
        <f t="shared" si="163"/>
        <v>1.03E-2</v>
      </c>
      <c r="BT851" s="6">
        <f t="shared" si="164"/>
        <v>2.8E-3</v>
      </c>
    </row>
    <row r="852" spans="2:72" ht="14.45">
      <c r="B852" s="110">
        <v>41414</v>
      </c>
      <c r="C852" s="106">
        <v>1666.3</v>
      </c>
      <c r="D852" s="106">
        <v>1665.7</v>
      </c>
      <c r="E852" s="106">
        <v>1672.8</v>
      </c>
      <c r="F852" s="106">
        <v>1663.5</v>
      </c>
      <c r="G852" s="28"/>
      <c r="H852" s="107">
        <v>-6.9999999999999999E-4</v>
      </c>
      <c r="K852" s="110">
        <v>41421</v>
      </c>
      <c r="L852" s="106">
        <v>6083.15</v>
      </c>
      <c r="M852" s="106">
        <v>5989.4</v>
      </c>
      <c r="N852" s="106">
        <v>6099.9</v>
      </c>
      <c r="O852" s="106">
        <v>5975.55</v>
      </c>
      <c r="P852" s="28" t="s">
        <v>3444</v>
      </c>
      <c r="Q852" s="107">
        <v>1.66E-2</v>
      </c>
      <c r="T852" s="110">
        <v>41368</v>
      </c>
      <c r="U852" s="28">
        <v>54.89</v>
      </c>
      <c r="V852">
        <v>54.44</v>
      </c>
      <c r="W852">
        <v>54.95</v>
      </c>
      <c r="X852">
        <v>54.35</v>
      </c>
      <c r="Y852" s="19">
        <v>6.6E-3</v>
      </c>
      <c r="AB852" s="110">
        <f t="shared" si="167"/>
        <v>41421</v>
      </c>
      <c r="AC852" s="108">
        <f t="shared" si="159"/>
        <v>6083.15</v>
      </c>
      <c r="AD852" s="28">
        <f t="shared" si="160"/>
        <v>55.573</v>
      </c>
      <c r="AE852" s="28">
        <f t="shared" si="165"/>
        <v>109.46232882874777</v>
      </c>
      <c r="AF852" s="31">
        <f t="shared" si="166"/>
        <v>2.1164224452156377E-2</v>
      </c>
      <c r="AJ852" s="110">
        <f t="shared" si="158"/>
        <v>41424</v>
      </c>
      <c r="AK852" s="31">
        <f t="shared" si="168"/>
        <v>3.5999999999999999E-3</v>
      </c>
      <c r="AL852" s="115">
        <f t="shared" si="169"/>
        <v>1.8120166728203824E-3</v>
      </c>
      <c r="AM852" s="100"/>
      <c r="BR852" s="18">
        <f t="shared" si="162"/>
        <v>41414</v>
      </c>
      <c r="BS852" s="6">
        <f t="shared" si="163"/>
        <v>-6.9999999999999999E-4</v>
      </c>
      <c r="BT852" s="6">
        <f t="shared" si="164"/>
        <v>-4.8999999999999998E-3</v>
      </c>
    </row>
    <row r="853" spans="2:72" ht="14.45">
      <c r="B853" s="110">
        <v>41415</v>
      </c>
      <c r="C853" s="106">
        <v>1669.2</v>
      </c>
      <c r="D853" s="106">
        <v>1666.2</v>
      </c>
      <c r="E853" s="106">
        <v>1674.9</v>
      </c>
      <c r="F853" s="106">
        <v>1662.7</v>
      </c>
      <c r="G853" s="28"/>
      <c r="H853" s="107">
        <v>1.6999999999999999E-3</v>
      </c>
      <c r="K853" s="110">
        <v>41422</v>
      </c>
      <c r="L853" s="106">
        <v>6111.25</v>
      </c>
      <c r="M853" s="106">
        <v>6086.35</v>
      </c>
      <c r="N853" s="106">
        <v>6127.65</v>
      </c>
      <c r="O853" s="106">
        <v>6055.4</v>
      </c>
      <c r="P853" s="28" t="s">
        <v>3445</v>
      </c>
      <c r="Q853" s="107">
        <v>4.5999999999999999E-3</v>
      </c>
      <c r="T853" s="110">
        <v>41369</v>
      </c>
      <c r="U853" s="28">
        <v>54.81</v>
      </c>
      <c r="V853">
        <v>54.814999999999998</v>
      </c>
      <c r="W853">
        <v>54.917999999999999</v>
      </c>
      <c r="X853">
        <v>54.685000000000002</v>
      </c>
      <c r="Y853" s="19">
        <v>-1.5E-3</v>
      </c>
      <c r="AB853" s="110">
        <f t="shared" si="167"/>
        <v>41422</v>
      </c>
      <c r="AC853" s="108">
        <f t="shared" si="159"/>
        <v>6111.25</v>
      </c>
      <c r="AD853" s="28">
        <f t="shared" si="160"/>
        <v>56.115000000000002</v>
      </c>
      <c r="AE853" s="28">
        <f t="shared" si="165"/>
        <v>108.90581840862514</v>
      </c>
      <c r="AF853" s="31">
        <f t="shared" si="166"/>
        <v>-5.0840359973821636E-3</v>
      </c>
      <c r="AJ853" s="110">
        <f t="shared" si="158"/>
        <v>41425</v>
      </c>
      <c r="AK853" s="31">
        <f t="shared" si="168"/>
        <v>-1.43E-2</v>
      </c>
      <c r="AL853" s="115">
        <f t="shared" si="169"/>
        <v>-2.5919165006855538E-2</v>
      </c>
      <c r="AM853" s="100"/>
      <c r="BR853" s="18">
        <f t="shared" si="162"/>
        <v>41415</v>
      </c>
      <c r="BS853" s="6">
        <f t="shared" si="163"/>
        <v>1.6999999999999999E-3</v>
      </c>
      <c r="BT853" s="6">
        <f t="shared" si="164"/>
        <v>-7.0000000000000001E-3</v>
      </c>
    </row>
    <row r="854" spans="2:72" ht="14.45">
      <c r="B854" s="110">
        <v>41416</v>
      </c>
      <c r="C854" s="106">
        <v>1655.3</v>
      </c>
      <c r="D854" s="106">
        <v>1669.4</v>
      </c>
      <c r="E854" s="106">
        <v>1687.2</v>
      </c>
      <c r="F854" s="106">
        <v>1648.9</v>
      </c>
      <c r="G854" s="28"/>
      <c r="H854" s="107">
        <v>-8.3000000000000001E-3</v>
      </c>
      <c r="K854" s="110">
        <v>41423</v>
      </c>
      <c r="L854" s="106">
        <v>6104.3</v>
      </c>
      <c r="M854" s="106">
        <v>6120.45</v>
      </c>
      <c r="N854" s="106">
        <v>6125.05</v>
      </c>
      <c r="O854" s="106">
        <v>6069.8</v>
      </c>
      <c r="P854" s="28" t="s">
        <v>3446</v>
      </c>
      <c r="Q854" s="107">
        <v>-1.1000000000000001E-3</v>
      </c>
      <c r="T854" s="110">
        <v>41372</v>
      </c>
      <c r="U854" s="28">
        <v>54.61</v>
      </c>
      <c r="V854">
        <v>54.798000000000002</v>
      </c>
      <c r="W854">
        <v>54.85</v>
      </c>
      <c r="X854">
        <v>54.49</v>
      </c>
      <c r="Y854" s="19">
        <v>-3.5999999999999999E-3</v>
      </c>
      <c r="AB854" s="110">
        <f t="shared" si="167"/>
        <v>41423</v>
      </c>
      <c r="AC854" s="108">
        <f t="shared" si="159"/>
        <v>6104.3</v>
      </c>
      <c r="AD854" s="28">
        <f t="shared" si="160"/>
        <v>56.305</v>
      </c>
      <c r="AE854" s="28">
        <f t="shared" si="165"/>
        <v>108.41488322529084</v>
      </c>
      <c r="AF854" s="31">
        <f t="shared" si="166"/>
        <v>-4.5078875537417629E-3</v>
      </c>
      <c r="AJ854" s="110">
        <f t="shared" si="158"/>
        <v>41428</v>
      </c>
      <c r="AK854" s="31">
        <f t="shared" si="168"/>
        <v>5.8999999999999999E-3</v>
      </c>
      <c r="AL854" s="115">
        <f t="shared" si="169"/>
        <v>-9.4564100445575505E-3</v>
      </c>
      <c r="AM854" s="100"/>
      <c r="BR854" s="18">
        <f t="shared" si="162"/>
        <v>41416</v>
      </c>
      <c r="BS854" s="6">
        <f t="shared" si="163"/>
        <v>-8.3000000000000001E-3</v>
      </c>
      <c r="BT854" s="6">
        <f t="shared" si="164"/>
        <v>-3.2000000000000002E-3</v>
      </c>
    </row>
    <row r="855" spans="2:72" ht="14.45">
      <c r="B855" s="110">
        <v>41417</v>
      </c>
      <c r="C855" s="106">
        <v>1650.5</v>
      </c>
      <c r="D855" s="106">
        <v>1651.6</v>
      </c>
      <c r="E855" s="106">
        <v>1655.5</v>
      </c>
      <c r="F855" s="106">
        <v>1635.5</v>
      </c>
      <c r="G855" s="28"/>
      <c r="H855" s="107">
        <v>-2.8999999999999998E-3</v>
      </c>
      <c r="K855" s="110">
        <v>41424</v>
      </c>
      <c r="L855" s="106">
        <v>6124.05</v>
      </c>
      <c r="M855" s="106">
        <v>6072.15</v>
      </c>
      <c r="N855" s="106">
        <v>6133.75</v>
      </c>
      <c r="O855" s="106">
        <v>6072.15</v>
      </c>
      <c r="P855" s="28" t="s">
        <v>3447</v>
      </c>
      <c r="Q855" s="107">
        <v>3.2000000000000002E-3</v>
      </c>
      <c r="T855" s="110">
        <v>41373</v>
      </c>
      <c r="U855" s="28">
        <v>54.48</v>
      </c>
      <c r="V855">
        <v>54.57</v>
      </c>
      <c r="W855">
        <v>54.664999999999999</v>
      </c>
      <c r="X855">
        <v>54.41</v>
      </c>
      <c r="Y855" s="19">
        <v>-2.3999999999999998E-3</v>
      </c>
      <c r="AB855" s="110">
        <f t="shared" si="167"/>
        <v>41424</v>
      </c>
      <c r="AC855" s="108">
        <f t="shared" si="159"/>
        <v>6124.05</v>
      </c>
      <c r="AD855" s="28">
        <f t="shared" si="160"/>
        <v>56.384999999999998</v>
      </c>
      <c r="AE855" s="28">
        <f t="shared" si="165"/>
        <v>108.61133280127694</v>
      </c>
      <c r="AF855" s="31">
        <f t="shared" si="166"/>
        <v>1.8120166728203824E-3</v>
      </c>
      <c r="AJ855" s="110">
        <f t="shared" si="158"/>
        <v>41429</v>
      </c>
      <c r="AK855" s="31">
        <f t="shared" si="168"/>
        <v>-5.4999999999999997E-3</v>
      </c>
      <c r="AL855" s="115">
        <f t="shared" si="169"/>
        <v>-1.6667051443586267E-4</v>
      </c>
      <c r="AM855" s="100"/>
      <c r="BR855" s="18">
        <f t="shared" si="162"/>
        <v>41417</v>
      </c>
      <c r="BS855" s="6">
        <f t="shared" si="163"/>
        <v>-2.8999999999999998E-3</v>
      </c>
      <c r="BT855" s="6">
        <f t="shared" si="164"/>
        <v>-2.0899999999999998E-2</v>
      </c>
    </row>
    <row r="856" spans="2:72" ht="14.45">
      <c r="B856" s="110">
        <v>41418</v>
      </c>
      <c r="C856" s="106">
        <v>1649.6</v>
      </c>
      <c r="D856" s="106">
        <v>1646.7</v>
      </c>
      <c r="E856" s="106">
        <v>1649.8</v>
      </c>
      <c r="F856" s="106">
        <v>1636.9</v>
      </c>
      <c r="G856" s="28"/>
      <c r="H856" s="107">
        <v>-5.0000000000000001E-4</v>
      </c>
      <c r="K856" s="110">
        <v>41425</v>
      </c>
      <c r="L856" s="106">
        <v>5985.95</v>
      </c>
      <c r="M856" s="106">
        <v>6098.7</v>
      </c>
      <c r="N856" s="106">
        <v>6106.25</v>
      </c>
      <c r="O856" s="106">
        <v>5975.55</v>
      </c>
      <c r="P856" s="28" t="s">
        <v>3448</v>
      </c>
      <c r="Q856" s="107">
        <v>-2.2599999999999999E-2</v>
      </c>
      <c r="T856" s="110">
        <v>41374</v>
      </c>
      <c r="U856" s="28">
        <v>54.42</v>
      </c>
      <c r="V856">
        <v>54.59</v>
      </c>
      <c r="W856">
        <v>54.59</v>
      </c>
      <c r="X856">
        <v>54.4</v>
      </c>
      <c r="Y856" s="19">
        <v>-1.1000000000000001E-3</v>
      </c>
      <c r="AB856" s="110">
        <f t="shared" si="167"/>
        <v>41425</v>
      </c>
      <c r="AC856" s="108">
        <f t="shared" si="159"/>
        <v>5985.95</v>
      </c>
      <c r="AD856" s="28">
        <f t="shared" si="160"/>
        <v>56.58</v>
      </c>
      <c r="AE856" s="28">
        <f t="shared" si="165"/>
        <v>105.79621774478615</v>
      </c>
      <c r="AF856" s="31">
        <f t="shared" si="166"/>
        <v>-2.5919165006855538E-2</v>
      </c>
      <c r="AJ856" s="110">
        <f t="shared" si="158"/>
        <v>41430</v>
      </c>
      <c r="AK856" s="31">
        <f t="shared" si="168"/>
        <v>-1.38E-2</v>
      </c>
      <c r="AL856" s="115">
        <f t="shared" si="169"/>
        <v>-5.5932912066919416E-3</v>
      </c>
      <c r="AM856" s="100"/>
      <c r="BR856" s="18">
        <f t="shared" si="162"/>
        <v>41418</v>
      </c>
      <c r="BS856" s="6">
        <f t="shared" si="163"/>
        <v>-5.0000000000000001E-4</v>
      </c>
      <c r="BT856" s="6">
        <f t="shared" si="164"/>
        <v>2.8E-3</v>
      </c>
    </row>
    <row r="857" spans="2:72" ht="14.45">
      <c r="B857" s="110">
        <v>41422</v>
      </c>
      <c r="C857" s="106">
        <v>1660.1</v>
      </c>
      <c r="D857" s="106">
        <v>1652.6</v>
      </c>
      <c r="E857" s="106">
        <v>1674.2</v>
      </c>
      <c r="F857" s="106">
        <v>1652.6</v>
      </c>
      <c r="G857" s="28"/>
      <c r="H857" s="107">
        <v>6.4000000000000003E-3</v>
      </c>
      <c r="K857" s="110">
        <v>41428</v>
      </c>
      <c r="L857" s="106">
        <v>5939.3</v>
      </c>
      <c r="M857" s="106">
        <v>5997.35</v>
      </c>
      <c r="N857" s="106">
        <v>6011</v>
      </c>
      <c r="O857" s="106">
        <v>5916.35</v>
      </c>
      <c r="P857" s="28" t="s">
        <v>3449</v>
      </c>
      <c r="Q857" s="107">
        <v>-7.7999999999999996E-3</v>
      </c>
      <c r="T857" s="110">
        <v>41375</v>
      </c>
      <c r="U857" s="28">
        <v>54.305</v>
      </c>
      <c r="V857">
        <v>54.52</v>
      </c>
      <c r="W857">
        <v>54.52</v>
      </c>
      <c r="X857">
        <v>54.255000000000003</v>
      </c>
      <c r="Y857" s="19">
        <v>-2.0999999999999999E-3</v>
      </c>
      <c r="AB857" s="110">
        <f t="shared" si="167"/>
        <v>41428</v>
      </c>
      <c r="AC857" s="108">
        <f t="shared" si="159"/>
        <v>5939.3</v>
      </c>
      <c r="AD857" s="28">
        <f t="shared" si="160"/>
        <v>56.674999999999997</v>
      </c>
      <c r="AE857" s="28">
        <f t="shared" si="165"/>
        <v>104.79576532862815</v>
      </c>
      <c r="AF857" s="31">
        <f t="shared" si="166"/>
        <v>-9.4564100445575505E-3</v>
      </c>
      <c r="AJ857" s="110">
        <f t="shared" si="158"/>
        <v>41431</v>
      </c>
      <c r="AK857" s="31">
        <f t="shared" si="168"/>
        <v>8.5000000000000006E-3</v>
      </c>
      <c r="AL857" s="115">
        <f t="shared" si="169"/>
        <v>-1.7304448689607899E-3</v>
      </c>
      <c r="AM857" s="100"/>
      <c r="BR857" s="18">
        <f t="shared" si="162"/>
        <v>41422</v>
      </c>
      <c r="BS857" s="6">
        <f t="shared" si="163"/>
        <v>6.4000000000000003E-3</v>
      </c>
      <c r="BT857" s="6">
        <f t="shared" si="164"/>
        <v>4.5999999999999999E-3</v>
      </c>
    </row>
    <row r="858" spans="2:72" ht="14.45">
      <c r="B858" s="110">
        <v>41423</v>
      </c>
      <c r="C858" s="106">
        <v>1648.4</v>
      </c>
      <c r="D858" s="106">
        <v>1656.6</v>
      </c>
      <c r="E858" s="106">
        <v>1656.6</v>
      </c>
      <c r="F858" s="106">
        <v>1640</v>
      </c>
      <c r="G858" s="28"/>
      <c r="H858" s="107">
        <v>-7.0000000000000001E-3</v>
      </c>
      <c r="K858" s="110">
        <v>41429</v>
      </c>
      <c r="L858" s="106">
        <v>5919.45</v>
      </c>
      <c r="M858" s="106">
        <v>5941.1</v>
      </c>
      <c r="N858" s="106">
        <v>5981.6</v>
      </c>
      <c r="O858" s="106">
        <v>5910.25</v>
      </c>
      <c r="P858" s="28" t="s">
        <v>3450</v>
      </c>
      <c r="Q858" s="107">
        <v>-3.3E-3</v>
      </c>
      <c r="T858" s="110">
        <v>41376</v>
      </c>
      <c r="U858" s="28">
        <v>54.52</v>
      </c>
      <c r="V858">
        <v>54.31</v>
      </c>
      <c r="W858">
        <v>54.664999999999999</v>
      </c>
      <c r="X858">
        <v>54.31</v>
      </c>
      <c r="Y858" s="19">
        <v>4.0000000000000001E-3</v>
      </c>
      <c r="AB858" s="110">
        <f t="shared" si="167"/>
        <v>41429</v>
      </c>
      <c r="AC858" s="108">
        <f t="shared" si="159"/>
        <v>5919.45</v>
      </c>
      <c r="AD858" s="28">
        <f t="shared" si="160"/>
        <v>56.494999999999997</v>
      </c>
      <c r="AE858" s="28">
        <f t="shared" si="165"/>
        <v>104.77829896451013</v>
      </c>
      <c r="AF858" s="31">
        <f t="shared" si="166"/>
        <v>-1.6667051443586267E-4</v>
      </c>
      <c r="AJ858" s="110">
        <f t="shared" ref="AJ858:AJ921" si="170">VLOOKUP(B865,AB:AF,1,FALSE)</f>
        <v>41432</v>
      </c>
      <c r="AK858" s="31">
        <f t="shared" si="168"/>
        <v>1.2800000000000001E-2</v>
      </c>
      <c r="AL858" s="115">
        <f t="shared" si="169"/>
        <v>-9.1722934973992309E-3</v>
      </c>
      <c r="AM858" s="100"/>
      <c r="BR858" s="18">
        <f t="shared" si="162"/>
        <v>41423</v>
      </c>
      <c r="BS858" s="6">
        <f t="shared" si="163"/>
        <v>-7.0000000000000001E-3</v>
      </c>
      <c r="BT858" s="6">
        <f t="shared" si="164"/>
        <v>-1.1000000000000001E-3</v>
      </c>
    </row>
    <row r="859" spans="2:72" ht="14.45">
      <c r="B859" s="110">
        <v>41424</v>
      </c>
      <c r="C859" s="106">
        <v>1654.4</v>
      </c>
      <c r="D859" s="106">
        <v>1649.1</v>
      </c>
      <c r="E859" s="106">
        <v>1661.9</v>
      </c>
      <c r="F859" s="106">
        <v>1648.6</v>
      </c>
      <c r="G859" s="28"/>
      <c r="H859" s="107">
        <v>3.5999999999999999E-3</v>
      </c>
      <c r="K859" s="110">
        <v>41430</v>
      </c>
      <c r="L859" s="106">
        <v>5923.85</v>
      </c>
      <c r="M859" s="106">
        <v>5908.3</v>
      </c>
      <c r="N859" s="106">
        <v>5935.2</v>
      </c>
      <c r="O859" s="106">
        <v>5883.7</v>
      </c>
      <c r="P859" s="28" t="s">
        <v>3451</v>
      </c>
      <c r="Q859" s="107">
        <v>6.9999999999999999E-4</v>
      </c>
      <c r="T859" s="110">
        <v>41379</v>
      </c>
      <c r="U859" s="28">
        <v>54.55</v>
      </c>
      <c r="V859">
        <v>54.607999999999997</v>
      </c>
      <c r="W859">
        <v>54.805</v>
      </c>
      <c r="X859">
        <v>54.38</v>
      </c>
      <c r="Y859" s="19">
        <v>5.9999999999999995E-4</v>
      </c>
      <c r="AB859" s="110">
        <f t="shared" si="167"/>
        <v>41430</v>
      </c>
      <c r="AC859" s="108">
        <f t="shared" ref="AC859:AC922" si="171">IFERROR(VLOOKUP(AB859,K:Q,2,FALSE),0)</f>
        <v>5923.85</v>
      </c>
      <c r="AD859" s="28">
        <f t="shared" ref="AD859:AD922" si="172">VLOOKUP(AB859,T:Y,2,FALSE)</f>
        <v>56.854999999999997</v>
      </c>
      <c r="AE859" s="28">
        <f t="shared" si="165"/>
        <v>104.19224342625979</v>
      </c>
      <c r="AF859" s="31">
        <f t="shared" si="166"/>
        <v>-5.5932912066919416E-3</v>
      </c>
      <c r="AJ859" s="110">
        <f t="shared" si="170"/>
        <v>41435</v>
      </c>
      <c r="AK859" s="31">
        <f t="shared" si="168"/>
        <v>-4.0000000000000002E-4</v>
      </c>
      <c r="AL859" s="115">
        <f t="shared" si="169"/>
        <v>-1.9243570548782007E-2</v>
      </c>
      <c r="AM859" s="100"/>
      <c r="BR859" s="18">
        <f t="shared" si="162"/>
        <v>41424</v>
      </c>
      <c r="BS859" s="6">
        <f t="shared" si="163"/>
        <v>3.5999999999999999E-3</v>
      </c>
      <c r="BT859" s="6">
        <f t="shared" si="164"/>
        <v>3.2000000000000002E-3</v>
      </c>
    </row>
    <row r="860" spans="2:72" ht="14.45">
      <c r="B860" s="110">
        <v>41425</v>
      </c>
      <c r="C860" s="106">
        <v>1630.7</v>
      </c>
      <c r="D860" s="106">
        <v>1652.1</v>
      </c>
      <c r="E860" s="106">
        <v>1659</v>
      </c>
      <c r="F860" s="106">
        <v>1630.7</v>
      </c>
      <c r="G860" s="28"/>
      <c r="H860" s="107">
        <v>-1.43E-2</v>
      </c>
      <c r="K860" s="110">
        <v>41431</v>
      </c>
      <c r="L860" s="106">
        <v>5921.4</v>
      </c>
      <c r="M860" s="106">
        <v>5895</v>
      </c>
      <c r="N860" s="106">
        <v>5956.55</v>
      </c>
      <c r="O860" s="106">
        <v>5869.5</v>
      </c>
      <c r="P860" s="28" t="s">
        <v>3452</v>
      </c>
      <c r="Q860" s="107">
        <v>-4.0000000000000002E-4</v>
      </c>
      <c r="T860" s="110">
        <v>41380</v>
      </c>
      <c r="U860" s="28">
        <v>53.97</v>
      </c>
      <c r="V860">
        <v>54.64</v>
      </c>
      <c r="W860">
        <v>54.64</v>
      </c>
      <c r="X860">
        <v>53.97</v>
      </c>
      <c r="Y860" s="19">
        <v>-1.06E-2</v>
      </c>
      <c r="AB860" s="110">
        <f t="shared" si="167"/>
        <v>41431</v>
      </c>
      <c r="AC860" s="108">
        <f t="shared" si="171"/>
        <v>5921.4</v>
      </c>
      <c r="AD860" s="28">
        <f t="shared" si="172"/>
        <v>56.93</v>
      </c>
      <c r="AE860" s="28">
        <f t="shared" si="165"/>
        <v>104.01194449323731</v>
      </c>
      <c r="AF860" s="31">
        <f t="shared" si="166"/>
        <v>-1.7304448689607899E-3</v>
      </c>
      <c r="AJ860" s="110">
        <f t="shared" si="170"/>
        <v>41436</v>
      </c>
      <c r="AK860" s="31">
        <f t="shared" si="168"/>
        <v>-1.0200000000000001E-2</v>
      </c>
      <c r="AL860" s="115">
        <f t="shared" si="169"/>
        <v>-1.8298174176487381E-2</v>
      </c>
      <c r="AM860" s="100"/>
      <c r="BR860" s="18">
        <f t="shared" si="162"/>
        <v>41425</v>
      </c>
      <c r="BS860" s="6">
        <f t="shared" si="163"/>
        <v>-1.43E-2</v>
      </c>
      <c r="BT860" s="6">
        <f t="shared" si="164"/>
        <v>-2.2599999999999999E-2</v>
      </c>
    </row>
    <row r="861" spans="2:72" ht="14.45">
      <c r="B861" s="110">
        <v>41428</v>
      </c>
      <c r="C861" s="106">
        <v>1640.4</v>
      </c>
      <c r="D861" s="106">
        <v>1631.7</v>
      </c>
      <c r="E861" s="106">
        <v>1640.4</v>
      </c>
      <c r="F861" s="106">
        <v>1622.7</v>
      </c>
      <c r="G861" s="28"/>
      <c r="H861" s="107">
        <v>5.8999999999999999E-3</v>
      </c>
      <c r="K861" s="110">
        <v>41432</v>
      </c>
      <c r="L861" s="106">
        <v>5881</v>
      </c>
      <c r="M861" s="106">
        <v>5900.05</v>
      </c>
      <c r="N861" s="106">
        <v>5972.7</v>
      </c>
      <c r="O861" s="106">
        <v>5871.3</v>
      </c>
      <c r="P861" s="28" t="s">
        <v>3216</v>
      </c>
      <c r="Q861" s="107">
        <v>-6.7999999999999996E-3</v>
      </c>
      <c r="T861" s="110">
        <v>41381</v>
      </c>
      <c r="U861" s="28">
        <v>54.18</v>
      </c>
      <c r="V861">
        <v>54.16</v>
      </c>
      <c r="W861">
        <v>54.25</v>
      </c>
      <c r="X861">
        <v>53.77</v>
      </c>
      <c r="Y861" s="19">
        <v>3.8999999999999998E-3</v>
      </c>
      <c r="AB861" s="110">
        <f t="shared" si="167"/>
        <v>41432</v>
      </c>
      <c r="AC861" s="108">
        <f t="shared" si="171"/>
        <v>5881</v>
      </c>
      <c r="AD861" s="28">
        <f t="shared" si="172"/>
        <v>57.064999999999998</v>
      </c>
      <c r="AE861" s="28">
        <f t="shared" si="165"/>
        <v>103.05791641111014</v>
      </c>
      <c r="AF861" s="31">
        <f t="shared" si="166"/>
        <v>-9.1722934973992309E-3</v>
      </c>
      <c r="AJ861" s="110">
        <f t="shared" si="170"/>
        <v>41437</v>
      </c>
      <c r="AK861" s="31">
        <f t="shared" si="168"/>
        <v>-8.3999999999999995E-3</v>
      </c>
      <c r="AL861" s="115">
        <f t="shared" si="169"/>
        <v>3.7480221344119435E-3</v>
      </c>
      <c r="AM861" s="100"/>
      <c r="BR861" s="18">
        <f t="shared" si="162"/>
        <v>41428</v>
      </c>
      <c r="BS861" s="6">
        <f t="shared" si="163"/>
        <v>5.8999999999999999E-3</v>
      </c>
      <c r="BT861" s="6">
        <f t="shared" si="164"/>
        <v>-7.7999999999999996E-3</v>
      </c>
    </row>
    <row r="862" spans="2:72" ht="14.45">
      <c r="B862" s="110">
        <v>41429</v>
      </c>
      <c r="C862" s="106">
        <v>1631.4</v>
      </c>
      <c r="D862" s="106">
        <v>1640.7</v>
      </c>
      <c r="E862" s="106">
        <v>1646.5</v>
      </c>
      <c r="F862" s="106">
        <v>1623.6</v>
      </c>
      <c r="G862" s="28"/>
      <c r="H862" s="107">
        <v>-5.4999999999999997E-3</v>
      </c>
      <c r="K862" s="110">
        <v>41435</v>
      </c>
      <c r="L862" s="106">
        <v>5878</v>
      </c>
      <c r="M862" s="106">
        <v>5907.9</v>
      </c>
      <c r="N862" s="106">
        <v>5931.65</v>
      </c>
      <c r="O862" s="106">
        <v>5857.4</v>
      </c>
      <c r="P862" s="28" t="s">
        <v>3453</v>
      </c>
      <c r="Q862" s="107">
        <v>-5.0000000000000001E-4</v>
      </c>
      <c r="T862" s="110">
        <v>41382</v>
      </c>
      <c r="U862" s="28">
        <v>54.03</v>
      </c>
      <c r="V862">
        <v>54.22</v>
      </c>
      <c r="W862">
        <v>54.258000000000003</v>
      </c>
      <c r="X862">
        <v>53.91</v>
      </c>
      <c r="Y862" s="19">
        <v>-2.8E-3</v>
      </c>
      <c r="AB862" s="110">
        <f t="shared" si="167"/>
        <v>41435</v>
      </c>
      <c r="AC862" s="108">
        <f t="shared" si="171"/>
        <v>5878</v>
      </c>
      <c r="AD862" s="28">
        <f t="shared" si="172"/>
        <v>58.155000000000001</v>
      </c>
      <c r="AE862" s="28">
        <f t="shared" si="165"/>
        <v>101.07471412604247</v>
      </c>
      <c r="AF862" s="31">
        <f t="shared" si="166"/>
        <v>-1.9243570548782007E-2</v>
      </c>
      <c r="AJ862" s="110">
        <f t="shared" si="170"/>
        <v>41438</v>
      </c>
      <c r="AK862" s="31">
        <f t="shared" si="168"/>
        <v>1.4800000000000001E-2</v>
      </c>
      <c r="AL862" s="115">
        <f t="shared" si="169"/>
        <v>-1.3506964814159805E-2</v>
      </c>
      <c r="AM862" s="100"/>
      <c r="BR862" s="18">
        <f t="shared" si="162"/>
        <v>41429</v>
      </c>
      <c r="BS862" s="6">
        <f t="shared" si="163"/>
        <v>-5.4999999999999997E-3</v>
      </c>
      <c r="BT862" s="6">
        <f t="shared" si="164"/>
        <v>-3.3E-3</v>
      </c>
    </row>
    <row r="863" spans="2:72" ht="14.45">
      <c r="B863" s="110">
        <v>41430</v>
      </c>
      <c r="C863" s="106">
        <v>1608.9</v>
      </c>
      <c r="D863" s="106">
        <v>1629</v>
      </c>
      <c r="E863" s="106">
        <v>1629.3</v>
      </c>
      <c r="F863" s="106">
        <v>1607.1</v>
      </c>
      <c r="G863" s="28"/>
      <c r="H863" s="107">
        <v>-1.38E-2</v>
      </c>
      <c r="K863" s="110">
        <v>41436</v>
      </c>
      <c r="L863" s="106">
        <v>5788.8</v>
      </c>
      <c r="M863" s="106">
        <v>5848.75</v>
      </c>
      <c r="N863" s="106">
        <v>5868.05</v>
      </c>
      <c r="O863" s="106">
        <v>5780.35</v>
      </c>
      <c r="P863" s="28" t="s">
        <v>3454</v>
      </c>
      <c r="Q863" s="107">
        <v>-1.52E-2</v>
      </c>
      <c r="T863" s="110">
        <v>41383</v>
      </c>
      <c r="U863" s="28">
        <v>53.94</v>
      </c>
      <c r="V863">
        <v>53.96</v>
      </c>
      <c r="W863">
        <v>54.042999999999999</v>
      </c>
      <c r="X863">
        <v>53.85</v>
      </c>
      <c r="Y863" s="19">
        <v>-1.6999999999999999E-3</v>
      </c>
      <c r="AB863" s="110">
        <f t="shared" si="167"/>
        <v>41436</v>
      </c>
      <c r="AC863" s="108">
        <f t="shared" si="171"/>
        <v>5788.8</v>
      </c>
      <c r="AD863" s="28">
        <f t="shared" si="172"/>
        <v>58.34</v>
      </c>
      <c r="AE863" s="28">
        <f t="shared" si="165"/>
        <v>99.225231402125473</v>
      </c>
      <c r="AF863" s="31">
        <f t="shared" si="166"/>
        <v>-1.8298174176487381E-2</v>
      </c>
      <c r="AJ863" s="110">
        <f t="shared" si="170"/>
        <v>41439</v>
      </c>
      <c r="AK863" s="31">
        <f t="shared" si="168"/>
        <v>-5.8999999999999999E-3</v>
      </c>
      <c r="AL863" s="115">
        <f t="shared" si="169"/>
        <v>2.8040117647340379E-2</v>
      </c>
      <c r="AM863" s="100"/>
      <c r="BR863" s="18">
        <f t="shared" si="162"/>
        <v>41430</v>
      </c>
      <c r="BS863" s="6">
        <f t="shared" si="163"/>
        <v>-1.38E-2</v>
      </c>
      <c r="BT863" s="6">
        <f t="shared" si="164"/>
        <v>6.9999999999999999E-4</v>
      </c>
    </row>
    <row r="864" spans="2:72" ht="14.45">
      <c r="B864" s="110">
        <v>41431</v>
      </c>
      <c r="C864" s="106">
        <v>1622.6</v>
      </c>
      <c r="D864" s="106">
        <v>1609.3</v>
      </c>
      <c r="E864" s="106">
        <v>1622.6</v>
      </c>
      <c r="F864" s="106">
        <v>1598.2</v>
      </c>
      <c r="G864" s="28"/>
      <c r="H864" s="107">
        <v>8.5000000000000006E-3</v>
      </c>
      <c r="K864" s="110">
        <v>41437</v>
      </c>
      <c r="L864" s="106">
        <v>5760.2</v>
      </c>
      <c r="M864" s="106">
        <v>5771.75</v>
      </c>
      <c r="N864" s="106">
        <v>5792.9</v>
      </c>
      <c r="O864" s="106">
        <v>5738.6</v>
      </c>
      <c r="P864" s="28" t="s">
        <v>3455</v>
      </c>
      <c r="Q864" s="107">
        <v>-4.8999999999999998E-3</v>
      </c>
      <c r="T864" s="110">
        <v>41386</v>
      </c>
      <c r="U864" s="28">
        <v>54.21</v>
      </c>
      <c r="V864">
        <v>53.93</v>
      </c>
      <c r="W864">
        <v>54.25</v>
      </c>
      <c r="X864">
        <v>53.93</v>
      </c>
      <c r="Y864" s="19">
        <v>5.0000000000000001E-3</v>
      </c>
      <c r="AB864" s="110">
        <f t="shared" si="167"/>
        <v>41437</v>
      </c>
      <c r="AC864" s="108">
        <f t="shared" si="171"/>
        <v>5760.2</v>
      </c>
      <c r="AD864" s="28">
        <f t="shared" si="172"/>
        <v>57.835000000000001</v>
      </c>
      <c r="AE864" s="28">
        <f t="shared" si="165"/>
        <v>99.597129765712793</v>
      </c>
      <c r="AF864" s="31">
        <f t="shared" si="166"/>
        <v>3.7480221344119435E-3</v>
      </c>
      <c r="AJ864" s="110">
        <f t="shared" si="170"/>
        <v>41442</v>
      </c>
      <c r="AK864" s="31">
        <f t="shared" si="168"/>
        <v>7.6E-3</v>
      </c>
      <c r="AL864" s="115">
        <f t="shared" si="169"/>
        <v>-3.3152952332660135E-3</v>
      </c>
      <c r="AM864" s="100"/>
      <c r="BR864" s="18">
        <f t="shared" si="162"/>
        <v>41431</v>
      </c>
      <c r="BS864" s="6">
        <f t="shared" si="163"/>
        <v>8.5000000000000006E-3</v>
      </c>
      <c r="BT864" s="6">
        <f t="shared" si="164"/>
        <v>-4.0000000000000002E-4</v>
      </c>
    </row>
    <row r="865" spans="2:72" ht="14.45">
      <c r="B865" s="110">
        <v>41432</v>
      </c>
      <c r="C865" s="106">
        <v>1643.4</v>
      </c>
      <c r="D865" s="106">
        <v>1625.3</v>
      </c>
      <c r="E865" s="106">
        <v>1644.4</v>
      </c>
      <c r="F865" s="106">
        <v>1625.3</v>
      </c>
      <c r="G865" s="28"/>
      <c r="H865" s="107">
        <v>1.2800000000000001E-2</v>
      </c>
      <c r="K865" s="110">
        <v>41438</v>
      </c>
      <c r="L865" s="106">
        <v>5699.1</v>
      </c>
      <c r="M865" s="106">
        <v>5709.35</v>
      </c>
      <c r="N865" s="106">
        <v>5729.85</v>
      </c>
      <c r="O865" s="106">
        <v>5683.1</v>
      </c>
      <c r="P865" s="28" t="s">
        <v>3456</v>
      </c>
      <c r="Q865" s="107">
        <v>-1.06E-2</v>
      </c>
      <c r="T865" s="110">
        <v>41387</v>
      </c>
      <c r="U865" s="28">
        <v>54.31</v>
      </c>
      <c r="V865">
        <v>54.14</v>
      </c>
      <c r="W865">
        <v>54.43</v>
      </c>
      <c r="X865">
        <v>54.09</v>
      </c>
      <c r="Y865" s="19">
        <v>1.8E-3</v>
      </c>
      <c r="AB865" s="110">
        <f t="shared" si="167"/>
        <v>41438</v>
      </c>
      <c r="AC865" s="108">
        <f t="shared" si="171"/>
        <v>5699.1</v>
      </c>
      <c r="AD865" s="28">
        <f t="shared" si="172"/>
        <v>58.005000000000003</v>
      </c>
      <c r="AE865" s="28">
        <f t="shared" si="165"/>
        <v>98.251874838375997</v>
      </c>
      <c r="AF865" s="31">
        <f t="shared" si="166"/>
        <v>-1.3506964814159805E-2</v>
      </c>
      <c r="AJ865" s="110">
        <f t="shared" si="170"/>
        <v>41443</v>
      </c>
      <c r="AK865" s="31">
        <f t="shared" si="168"/>
        <v>7.7999999999999996E-3</v>
      </c>
      <c r="AL865" s="115">
        <f t="shared" si="169"/>
        <v>-1.8643332575598026E-2</v>
      </c>
      <c r="AM865" s="100"/>
      <c r="BR865" s="18">
        <f t="shared" si="162"/>
        <v>41432</v>
      </c>
      <c r="BS865" s="6">
        <f t="shared" si="163"/>
        <v>1.2800000000000001E-2</v>
      </c>
      <c r="BT865" s="6">
        <f t="shared" si="164"/>
        <v>-6.7999999999999996E-3</v>
      </c>
    </row>
    <row r="866" spans="2:72" ht="14.45">
      <c r="B866" s="110">
        <v>41435</v>
      </c>
      <c r="C866" s="106">
        <v>1642.8</v>
      </c>
      <c r="D866" s="106">
        <v>1644.7</v>
      </c>
      <c r="E866" s="106">
        <v>1648.7</v>
      </c>
      <c r="F866" s="106">
        <v>1639.3</v>
      </c>
      <c r="G866" s="28"/>
      <c r="H866" s="107">
        <v>-4.0000000000000002E-4</v>
      </c>
      <c r="K866" s="110">
        <v>41439</v>
      </c>
      <c r="L866" s="106">
        <v>5808.4</v>
      </c>
      <c r="M866" s="106">
        <v>5748.95</v>
      </c>
      <c r="N866" s="106">
        <v>5819.4</v>
      </c>
      <c r="O866" s="106">
        <v>5739.4</v>
      </c>
      <c r="P866" s="28" t="s">
        <v>3457</v>
      </c>
      <c r="Q866" s="107">
        <v>1.9199999999999998E-2</v>
      </c>
      <c r="T866" s="110">
        <v>41388</v>
      </c>
      <c r="U866" s="28">
        <v>54.26</v>
      </c>
      <c r="V866">
        <v>54.38</v>
      </c>
      <c r="W866">
        <v>54.38</v>
      </c>
      <c r="X866">
        <v>54.161999999999999</v>
      </c>
      <c r="Y866" s="19">
        <v>-8.9999999999999998E-4</v>
      </c>
      <c r="AB866" s="110">
        <f t="shared" si="167"/>
        <v>41439</v>
      </c>
      <c r="AC866" s="108">
        <f t="shared" si="171"/>
        <v>5808.4</v>
      </c>
      <c r="AD866" s="28">
        <f t="shared" si="172"/>
        <v>57.505000000000003</v>
      </c>
      <c r="AE866" s="28">
        <f t="shared" si="165"/>
        <v>101.00686896791582</v>
      </c>
      <c r="AF866" s="31">
        <f t="shared" si="166"/>
        <v>2.8040117647340379E-2</v>
      </c>
      <c r="AJ866" s="110">
        <f t="shared" si="170"/>
        <v>41444</v>
      </c>
      <c r="AK866" s="31">
        <f t="shared" si="168"/>
        <v>-1.3899999999999999E-2</v>
      </c>
      <c r="AL866" s="115">
        <f t="shared" si="169"/>
        <v>3.6198043995026019E-3</v>
      </c>
      <c r="AM866" s="100"/>
      <c r="BR866" s="18">
        <f t="shared" si="162"/>
        <v>41435</v>
      </c>
      <c r="BS866" s="6">
        <f t="shared" si="163"/>
        <v>-4.0000000000000002E-4</v>
      </c>
      <c r="BT866" s="6">
        <f t="shared" si="164"/>
        <v>-5.0000000000000001E-4</v>
      </c>
    </row>
    <row r="867" spans="2:72" ht="14.45">
      <c r="B867" s="110">
        <v>41436</v>
      </c>
      <c r="C867" s="106">
        <v>1626.1</v>
      </c>
      <c r="D867" s="106">
        <v>1638.6</v>
      </c>
      <c r="E867" s="106">
        <v>1640.1</v>
      </c>
      <c r="F867" s="106">
        <v>1622.9</v>
      </c>
      <c r="G867" s="28"/>
      <c r="H867" s="107">
        <v>-1.0200000000000001E-2</v>
      </c>
      <c r="K867" s="110">
        <v>41442</v>
      </c>
      <c r="L867" s="106">
        <v>5850.05</v>
      </c>
      <c r="M867" s="106">
        <v>5820.4</v>
      </c>
      <c r="N867" s="106">
        <v>5854.9</v>
      </c>
      <c r="O867" s="106">
        <v>5770.25</v>
      </c>
      <c r="P867" s="28" t="s">
        <v>3458</v>
      </c>
      <c r="Q867" s="107">
        <v>7.1999999999999998E-3</v>
      </c>
      <c r="T867" s="110">
        <v>41389</v>
      </c>
      <c r="U867" s="28">
        <v>54.104999999999997</v>
      </c>
      <c r="V867">
        <v>54.284999999999997</v>
      </c>
      <c r="W867">
        <v>54.284999999999997</v>
      </c>
      <c r="X867">
        <v>54.104999999999997</v>
      </c>
      <c r="Y867" s="19">
        <v>-2.8999999999999998E-3</v>
      </c>
      <c r="AB867" s="110">
        <f t="shared" si="167"/>
        <v>41442</v>
      </c>
      <c r="AC867" s="108">
        <f t="shared" si="171"/>
        <v>5850.05</v>
      </c>
      <c r="AD867" s="28">
        <f t="shared" si="172"/>
        <v>58.11</v>
      </c>
      <c r="AE867" s="28">
        <f t="shared" si="165"/>
        <v>100.67200137669937</v>
      </c>
      <c r="AF867" s="31">
        <f t="shared" si="166"/>
        <v>-3.3152952332660135E-3</v>
      </c>
      <c r="AJ867" s="110">
        <f t="shared" si="170"/>
        <v>41445</v>
      </c>
      <c r="AK867" s="31">
        <f t="shared" si="168"/>
        <v>-2.5000000000000001E-2</v>
      </c>
      <c r="AL867" s="115">
        <f t="shared" si="169"/>
        <v>-4.2513038786643587E-2</v>
      </c>
      <c r="AM867" s="100"/>
      <c r="BR867" s="18">
        <f t="shared" si="162"/>
        <v>41436</v>
      </c>
      <c r="BS867" s="6">
        <f t="shared" si="163"/>
        <v>-1.0200000000000001E-2</v>
      </c>
      <c r="BT867" s="6">
        <f t="shared" si="164"/>
        <v>-1.52E-2</v>
      </c>
    </row>
    <row r="868" spans="2:72" ht="14.45">
      <c r="B868" s="110">
        <v>41437</v>
      </c>
      <c r="C868" s="106">
        <v>1612.5</v>
      </c>
      <c r="D868" s="106">
        <v>1629.9</v>
      </c>
      <c r="E868" s="106">
        <v>1637.7</v>
      </c>
      <c r="F868" s="106">
        <v>1610.9</v>
      </c>
      <c r="G868" s="28"/>
      <c r="H868" s="107">
        <v>-8.3999999999999995E-3</v>
      </c>
      <c r="K868" s="110">
        <v>41443</v>
      </c>
      <c r="L868" s="106">
        <v>5813.6</v>
      </c>
      <c r="M868" s="106">
        <v>5841.9</v>
      </c>
      <c r="N868" s="106">
        <v>5863.4</v>
      </c>
      <c r="O868" s="106">
        <v>5804.3</v>
      </c>
      <c r="P868" s="28" t="s">
        <v>3459</v>
      </c>
      <c r="Q868" s="107">
        <v>-6.1999999999999998E-3</v>
      </c>
      <c r="T868" s="110">
        <v>41390</v>
      </c>
      <c r="U868" s="28">
        <v>54.38</v>
      </c>
      <c r="V868">
        <v>54.225000000000001</v>
      </c>
      <c r="W868">
        <v>54.445</v>
      </c>
      <c r="X868">
        <v>54.082000000000001</v>
      </c>
      <c r="Y868" s="19">
        <v>5.1000000000000004E-3</v>
      </c>
      <c r="AB868" s="110">
        <f t="shared" si="167"/>
        <v>41443</v>
      </c>
      <c r="AC868" s="108">
        <f t="shared" si="171"/>
        <v>5813.6</v>
      </c>
      <c r="AD868" s="28">
        <f t="shared" si="172"/>
        <v>58.844999999999999</v>
      </c>
      <c r="AE868" s="28">
        <f t="shared" si="165"/>
        <v>98.795139773982498</v>
      </c>
      <c r="AF868" s="31">
        <f t="shared" si="166"/>
        <v>-1.8643332575598026E-2</v>
      </c>
      <c r="AJ868" s="110">
        <f t="shared" si="170"/>
        <v>41446</v>
      </c>
      <c r="AK868" s="31">
        <f t="shared" si="168"/>
        <v>2.5999999999999999E-3</v>
      </c>
      <c r="AL868" s="115">
        <f t="shared" si="169"/>
        <v>7.1491466803523807E-3</v>
      </c>
      <c r="AM868" s="100"/>
      <c r="BR868" s="18">
        <f t="shared" si="162"/>
        <v>41437</v>
      </c>
      <c r="BS868" s="6">
        <f t="shared" si="163"/>
        <v>-8.3999999999999995E-3</v>
      </c>
      <c r="BT868" s="6">
        <f t="shared" si="164"/>
        <v>-4.8999999999999998E-3</v>
      </c>
    </row>
    <row r="869" spans="2:72" ht="14.45">
      <c r="B869" s="110">
        <v>41438</v>
      </c>
      <c r="C869" s="106">
        <v>1636.4</v>
      </c>
      <c r="D869" s="106">
        <v>1612.2</v>
      </c>
      <c r="E869" s="106">
        <v>1639.2</v>
      </c>
      <c r="F869" s="106">
        <v>1608.1</v>
      </c>
      <c r="G869" s="28"/>
      <c r="H869" s="107">
        <v>1.4800000000000001E-2</v>
      </c>
      <c r="K869" s="110">
        <v>41444</v>
      </c>
      <c r="L869" s="106">
        <v>5822.25</v>
      </c>
      <c r="M869" s="106">
        <v>5805.75</v>
      </c>
      <c r="N869" s="106">
        <v>5828.4</v>
      </c>
      <c r="O869" s="106">
        <v>5777.9</v>
      </c>
      <c r="P869" s="28" t="s">
        <v>3460</v>
      </c>
      <c r="Q869" s="107">
        <v>1.5E-3</v>
      </c>
      <c r="T869" s="110">
        <v>41393</v>
      </c>
      <c r="U869" s="28">
        <v>54.195</v>
      </c>
      <c r="V869">
        <v>54.412999999999997</v>
      </c>
      <c r="W869">
        <v>54.412999999999997</v>
      </c>
      <c r="X869">
        <v>54.173000000000002</v>
      </c>
      <c r="Y869" s="19">
        <v>-3.3999999999999998E-3</v>
      </c>
      <c r="AB869" s="110">
        <f t="shared" si="167"/>
        <v>41444</v>
      </c>
      <c r="AC869" s="108">
        <f t="shared" si="171"/>
        <v>5822.25</v>
      </c>
      <c r="AD869" s="28">
        <f t="shared" si="172"/>
        <v>58.72</v>
      </c>
      <c r="AE869" s="28">
        <f t="shared" si="165"/>
        <v>99.15275885558583</v>
      </c>
      <c r="AF869" s="31">
        <f t="shared" si="166"/>
        <v>3.6198043995026019E-3</v>
      </c>
      <c r="AJ869" s="110">
        <f t="shared" si="170"/>
        <v>41449</v>
      </c>
      <c r="AK869" s="31">
        <f t="shared" si="168"/>
        <v>-1.21E-2</v>
      </c>
      <c r="AL869" s="115">
        <f t="shared" si="169"/>
        <v>-2.2561001337879527E-2</v>
      </c>
      <c r="AM869" s="100"/>
      <c r="BR869" s="18">
        <f t="shared" si="162"/>
        <v>41438</v>
      </c>
      <c r="BS869" s="6">
        <f t="shared" si="163"/>
        <v>1.4800000000000001E-2</v>
      </c>
      <c r="BT869" s="6">
        <f t="shared" si="164"/>
        <v>-1.06E-2</v>
      </c>
    </row>
    <row r="870" spans="2:72" ht="14.45">
      <c r="B870" s="110">
        <v>41439</v>
      </c>
      <c r="C870" s="106">
        <v>1626.7</v>
      </c>
      <c r="D870" s="106">
        <v>1635.5</v>
      </c>
      <c r="E870" s="106">
        <v>1640.8</v>
      </c>
      <c r="F870" s="106">
        <v>1624</v>
      </c>
      <c r="G870" s="28"/>
      <c r="H870" s="107">
        <v>-5.8999999999999999E-3</v>
      </c>
      <c r="K870" s="110">
        <v>41445</v>
      </c>
      <c r="L870" s="106">
        <v>5655.9</v>
      </c>
      <c r="M870" s="106">
        <v>5754.15</v>
      </c>
      <c r="N870" s="106">
        <v>5755</v>
      </c>
      <c r="O870" s="106">
        <v>5645.65</v>
      </c>
      <c r="P870" s="28" t="s">
        <v>3461</v>
      </c>
      <c r="Q870" s="107">
        <v>-2.86E-2</v>
      </c>
      <c r="T870" s="110">
        <v>41394</v>
      </c>
      <c r="U870" s="28">
        <v>53.685000000000002</v>
      </c>
      <c r="V870">
        <v>54.234999999999999</v>
      </c>
      <c r="W870">
        <v>54.255000000000003</v>
      </c>
      <c r="X870">
        <v>53.655000000000001</v>
      </c>
      <c r="Y870" s="19">
        <v>-9.4000000000000004E-3</v>
      </c>
      <c r="AB870" s="110">
        <f t="shared" si="167"/>
        <v>41445</v>
      </c>
      <c r="AC870" s="108">
        <f t="shared" si="171"/>
        <v>5655.9</v>
      </c>
      <c r="AD870" s="28">
        <f t="shared" si="172"/>
        <v>59.575000000000003</v>
      </c>
      <c r="AE870" s="28">
        <f t="shared" si="165"/>
        <v>94.937473772555592</v>
      </c>
      <c r="AF870" s="31">
        <f t="shared" si="166"/>
        <v>-4.2513038786643587E-2</v>
      </c>
      <c r="AJ870" s="110">
        <f t="shared" si="170"/>
        <v>41450</v>
      </c>
      <c r="AK870" s="31">
        <f t="shared" si="168"/>
        <v>9.4999999999999998E-3</v>
      </c>
      <c r="AL870" s="115">
        <f t="shared" si="169"/>
        <v>5.8944561122769024E-3</v>
      </c>
      <c r="AM870" s="100"/>
      <c r="BR870" s="18">
        <f t="shared" si="162"/>
        <v>41439</v>
      </c>
      <c r="BS870" s="6">
        <f t="shared" si="163"/>
        <v>-5.8999999999999999E-3</v>
      </c>
      <c r="BT870" s="6">
        <f t="shared" si="164"/>
        <v>1.9199999999999998E-2</v>
      </c>
    </row>
    <row r="871" spans="2:72" ht="14.45">
      <c r="B871" s="110">
        <v>41442</v>
      </c>
      <c r="C871" s="106">
        <v>1639</v>
      </c>
      <c r="D871" s="106">
        <v>1630.6</v>
      </c>
      <c r="E871" s="106">
        <v>1646.5</v>
      </c>
      <c r="F871" s="106">
        <v>1630.3</v>
      </c>
      <c r="G871" s="28"/>
      <c r="H871" s="107">
        <v>7.6E-3</v>
      </c>
      <c r="K871" s="110">
        <v>41446</v>
      </c>
      <c r="L871" s="106">
        <v>5667.65</v>
      </c>
      <c r="M871" s="106">
        <v>5639.9</v>
      </c>
      <c r="N871" s="106">
        <v>5686.15</v>
      </c>
      <c r="O871" s="106">
        <v>5616.85</v>
      </c>
      <c r="P871" s="28" t="s">
        <v>3462</v>
      </c>
      <c r="Q871" s="107">
        <v>2.0999999999999999E-3</v>
      </c>
      <c r="T871" s="110">
        <v>41395</v>
      </c>
      <c r="U871" s="28">
        <v>53.664999999999999</v>
      </c>
      <c r="V871">
        <v>53.814999999999998</v>
      </c>
      <c r="W871">
        <v>53.814999999999998</v>
      </c>
      <c r="X871">
        <v>53.645000000000003</v>
      </c>
      <c r="Y871" s="19">
        <v>-4.0000000000000002E-4</v>
      </c>
      <c r="AB871" s="110">
        <f t="shared" si="167"/>
        <v>41446</v>
      </c>
      <c r="AC871" s="108">
        <f t="shared" si="171"/>
        <v>5667.65</v>
      </c>
      <c r="AD871" s="28">
        <f t="shared" si="172"/>
        <v>59.274999999999999</v>
      </c>
      <c r="AE871" s="28">
        <f t="shared" si="165"/>
        <v>95.616195698017705</v>
      </c>
      <c r="AF871" s="31">
        <f t="shared" si="166"/>
        <v>7.1491466803523807E-3</v>
      </c>
      <c r="AJ871" s="110">
        <f t="shared" si="170"/>
        <v>41451</v>
      </c>
      <c r="AK871" s="31">
        <f t="shared" si="168"/>
        <v>9.5999999999999992E-3</v>
      </c>
      <c r="AL871" s="115">
        <f t="shared" si="169"/>
        <v>-2.0948591056472954E-2</v>
      </c>
      <c r="AM871" s="100"/>
      <c r="BR871" s="18">
        <f t="shared" si="162"/>
        <v>41442</v>
      </c>
      <c r="BS871" s="6">
        <f t="shared" si="163"/>
        <v>7.6E-3</v>
      </c>
      <c r="BT871" s="6">
        <f t="shared" si="164"/>
        <v>7.1999999999999998E-3</v>
      </c>
    </row>
    <row r="872" spans="2:72" ht="14.45">
      <c r="B872" s="110">
        <v>41443</v>
      </c>
      <c r="C872" s="106">
        <v>1651.8</v>
      </c>
      <c r="D872" s="106">
        <v>1639.8</v>
      </c>
      <c r="E872" s="106">
        <v>1654.2</v>
      </c>
      <c r="F872" s="106">
        <v>1639.8</v>
      </c>
      <c r="G872" s="28"/>
      <c r="H872" s="107">
        <v>7.7999999999999996E-3</v>
      </c>
      <c r="K872" s="110">
        <v>41449</v>
      </c>
      <c r="L872" s="106">
        <v>5590.25</v>
      </c>
      <c r="M872" s="106">
        <v>5638.05</v>
      </c>
      <c r="N872" s="106">
        <v>5640</v>
      </c>
      <c r="O872" s="106">
        <v>5566.25</v>
      </c>
      <c r="P872" s="28" t="s">
        <v>3463</v>
      </c>
      <c r="Q872" s="107">
        <v>-1.37E-2</v>
      </c>
      <c r="T872" s="110">
        <v>41396</v>
      </c>
      <c r="U872" s="28">
        <v>53.835000000000001</v>
      </c>
      <c r="V872">
        <v>53.744999999999997</v>
      </c>
      <c r="W872">
        <v>53.965000000000003</v>
      </c>
      <c r="X872">
        <v>53.674999999999997</v>
      </c>
      <c r="Y872" s="19">
        <v>3.2000000000000002E-3</v>
      </c>
      <c r="AB872" s="110">
        <f t="shared" si="167"/>
        <v>41449</v>
      </c>
      <c r="AC872" s="108">
        <f t="shared" si="171"/>
        <v>5590.25</v>
      </c>
      <c r="AD872" s="28">
        <f t="shared" si="172"/>
        <v>59.814999999999998</v>
      </c>
      <c r="AE872" s="28">
        <f t="shared" si="165"/>
        <v>93.458998578951778</v>
      </c>
      <c r="AF872" s="31">
        <f t="shared" si="166"/>
        <v>-2.2561001337879527E-2</v>
      </c>
      <c r="AJ872" s="110">
        <f t="shared" si="170"/>
        <v>41452</v>
      </c>
      <c r="AK872" s="31">
        <f t="shared" si="168"/>
        <v>6.1999999999999998E-3</v>
      </c>
      <c r="AL872" s="115">
        <f t="shared" si="169"/>
        <v>2.562483120296899E-2</v>
      </c>
      <c r="AM872" s="100"/>
      <c r="BR872" s="18">
        <f t="shared" si="162"/>
        <v>41443</v>
      </c>
      <c r="BS872" s="6">
        <f t="shared" si="163"/>
        <v>7.7999999999999996E-3</v>
      </c>
      <c r="BT872" s="6">
        <f t="shared" si="164"/>
        <v>-6.1999999999999998E-3</v>
      </c>
    </row>
    <row r="873" spans="2:72" ht="14.45">
      <c r="B873" s="110">
        <v>41444</v>
      </c>
      <c r="C873" s="106">
        <v>1628.9</v>
      </c>
      <c r="D873" s="106">
        <v>1651.8</v>
      </c>
      <c r="E873" s="106">
        <v>1652.5</v>
      </c>
      <c r="F873" s="106">
        <v>1628.9</v>
      </c>
      <c r="G873" s="28"/>
      <c r="H873" s="107">
        <v>-1.3899999999999999E-2</v>
      </c>
      <c r="K873" s="110">
        <v>41450</v>
      </c>
      <c r="L873" s="106">
        <v>5609.1</v>
      </c>
      <c r="M873" s="106">
        <v>5606.95</v>
      </c>
      <c r="N873" s="106">
        <v>5666.25</v>
      </c>
      <c r="O873" s="106">
        <v>5570.25</v>
      </c>
      <c r="P873" s="28" t="s">
        <v>3464</v>
      </c>
      <c r="Q873" s="107">
        <v>3.3999999999999998E-3</v>
      </c>
      <c r="T873" s="110">
        <v>41397</v>
      </c>
      <c r="U873" s="28">
        <v>53.81</v>
      </c>
      <c r="V873">
        <v>53.83</v>
      </c>
      <c r="W873">
        <v>54.07</v>
      </c>
      <c r="X873">
        <v>53.77</v>
      </c>
      <c r="Y873" s="19">
        <v>-5.0000000000000001E-4</v>
      </c>
      <c r="AB873" s="110">
        <f t="shared" si="167"/>
        <v>41450</v>
      </c>
      <c r="AC873" s="108">
        <f t="shared" si="171"/>
        <v>5609.1</v>
      </c>
      <c r="AD873" s="28">
        <f t="shared" si="172"/>
        <v>59.664999999999999</v>
      </c>
      <c r="AE873" s="28">
        <f t="shared" si="165"/>
        <v>94.009888544372757</v>
      </c>
      <c r="AF873" s="31">
        <f t="shared" si="166"/>
        <v>5.8944561122769024E-3</v>
      </c>
      <c r="AJ873" s="110">
        <f t="shared" si="170"/>
        <v>41453</v>
      </c>
      <c r="AK873" s="31">
        <f t="shared" si="168"/>
        <v>-4.3E-3</v>
      </c>
      <c r="AL873" s="115">
        <f t="shared" si="169"/>
        <v>3.9563663095144586E-2</v>
      </c>
      <c r="AM873" s="100"/>
      <c r="BR873" s="18">
        <f t="shared" si="162"/>
        <v>41444</v>
      </c>
      <c r="BS873" s="6">
        <f t="shared" si="163"/>
        <v>-1.3899999999999999E-2</v>
      </c>
      <c r="BT873" s="6">
        <f t="shared" si="164"/>
        <v>1.5E-3</v>
      </c>
    </row>
    <row r="874" spans="2:72" ht="14.45">
      <c r="B874" s="110">
        <v>41445</v>
      </c>
      <c r="C874" s="106">
        <v>1588.2</v>
      </c>
      <c r="D874" s="106">
        <v>1624.6</v>
      </c>
      <c r="E874" s="106">
        <v>1624.6</v>
      </c>
      <c r="F874" s="106">
        <v>1584.3</v>
      </c>
      <c r="G874" s="28"/>
      <c r="H874" s="107">
        <v>-2.5000000000000001E-2</v>
      </c>
      <c r="K874" s="110">
        <v>41451</v>
      </c>
      <c r="L874" s="106">
        <v>5588.7</v>
      </c>
      <c r="M874" s="106">
        <v>5627.95</v>
      </c>
      <c r="N874" s="106">
        <v>5635.25</v>
      </c>
      <c r="O874" s="106">
        <v>5579.35</v>
      </c>
      <c r="P874" s="28" t="s">
        <v>3465</v>
      </c>
      <c r="Q874" s="107">
        <v>-3.5999999999999999E-3</v>
      </c>
      <c r="T874" s="110">
        <v>41400</v>
      </c>
      <c r="U874" s="28">
        <v>54.134999999999998</v>
      </c>
      <c r="V874">
        <v>53.814999999999998</v>
      </c>
      <c r="W874">
        <v>54.255000000000003</v>
      </c>
      <c r="X874">
        <v>53.784999999999997</v>
      </c>
      <c r="Y874" s="19">
        <v>6.0000000000000001E-3</v>
      </c>
      <c r="AB874" s="110">
        <f t="shared" ref="AB874:AB905" si="173">VLOOKUP(K874,T:Y,1,FALSE)</f>
        <v>41451</v>
      </c>
      <c r="AC874" s="108">
        <f t="shared" si="171"/>
        <v>5588.7</v>
      </c>
      <c r="AD874" s="28">
        <f t="shared" si="172"/>
        <v>60.72</v>
      </c>
      <c r="AE874" s="28">
        <f t="shared" si="165"/>
        <v>92.040513833992094</v>
      </c>
      <c r="AF874" s="31">
        <f t="shared" si="166"/>
        <v>-2.0948591056472954E-2</v>
      </c>
      <c r="AJ874" s="110">
        <f t="shared" si="170"/>
        <v>41456</v>
      </c>
      <c r="AK874" s="31">
        <f t="shared" si="168"/>
        <v>5.4000000000000003E-3</v>
      </c>
      <c r="AL874" s="115">
        <f t="shared" si="169"/>
        <v>1.2213067645856723E-2</v>
      </c>
      <c r="AM874" s="100"/>
      <c r="BR874" s="18">
        <f t="shared" si="162"/>
        <v>41445</v>
      </c>
      <c r="BS874" s="6">
        <f t="shared" si="163"/>
        <v>-2.5000000000000001E-2</v>
      </c>
      <c r="BT874" s="6">
        <f t="shared" si="164"/>
        <v>-2.86E-2</v>
      </c>
    </row>
    <row r="875" spans="2:72" ht="14.45">
      <c r="B875" s="110">
        <v>41446</v>
      </c>
      <c r="C875" s="106">
        <v>1592.4</v>
      </c>
      <c r="D875" s="106">
        <v>1588.6</v>
      </c>
      <c r="E875" s="106">
        <v>1599.2</v>
      </c>
      <c r="F875" s="106">
        <v>1577.7</v>
      </c>
      <c r="G875" s="28"/>
      <c r="H875" s="107">
        <v>2.5999999999999999E-3</v>
      </c>
      <c r="K875" s="110">
        <v>41452</v>
      </c>
      <c r="L875" s="106">
        <v>5682.35</v>
      </c>
      <c r="M875" s="106">
        <v>5647.95</v>
      </c>
      <c r="N875" s="106">
        <v>5699.35</v>
      </c>
      <c r="O875" s="106">
        <v>5630.95</v>
      </c>
      <c r="P875" s="28" t="s">
        <v>3466</v>
      </c>
      <c r="Q875" s="107">
        <v>1.6799999999999999E-2</v>
      </c>
      <c r="T875" s="110">
        <v>41401</v>
      </c>
      <c r="U875" s="28">
        <v>54.064999999999998</v>
      </c>
      <c r="V875">
        <v>54.18</v>
      </c>
      <c r="W875">
        <v>54.37</v>
      </c>
      <c r="X875">
        <v>54.034999999999997</v>
      </c>
      <c r="Y875" s="19">
        <v>-1.2999999999999999E-3</v>
      </c>
      <c r="AB875" s="110">
        <f t="shared" si="173"/>
        <v>41452</v>
      </c>
      <c r="AC875" s="108">
        <f t="shared" si="171"/>
        <v>5682.35</v>
      </c>
      <c r="AD875" s="28">
        <f t="shared" si="172"/>
        <v>60.195</v>
      </c>
      <c r="AE875" s="28">
        <f t="shared" si="165"/>
        <v>94.399036464822672</v>
      </c>
      <c r="AF875" s="31">
        <f t="shared" si="166"/>
        <v>2.562483120296899E-2</v>
      </c>
      <c r="AJ875" s="110">
        <f t="shared" si="170"/>
        <v>41457</v>
      </c>
      <c r="AK875" s="31">
        <f t="shared" si="168"/>
        <v>-5.9999999999999995E-4</v>
      </c>
      <c r="AL875" s="115">
        <f t="shared" si="169"/>
        <v>-9.8358834874109347E-3</v>
      </c>
      <c r="AM875" s="100"/>
      <c r="BR875" s="18">
        <f t="shared" si="162"/>
        <v>41446</v>
      </c>
      <c r="BS875" s="6">
        <f t="shared" si="163"/>
        <v>2.5999999999999999E-3</v>
      </c>
      <c r="BT875" s="6">
        <f t="shared" si="164"/>
        <v>2.0999999999999999E-3</v>
      </c>
    </row>
    <row r="876" spans="2:72" ht="14.45">
      <c r="B876" s="110">
        <v>41449</v>
      </c>
      <c r="C876" s="106">
        <v>1573.1</v>
      </c>
      <c r="D876" s="106">
        <v>1588.8</v>
      </c>
      <c r="E876" s="106">
        <v>1588.8</v>
      </c>
      <c r="F876" s="106">
        <v>1560.3</v>
      </c>
      <c r="G876" s="28"/>
      <c r="H876" s="107">
        <v>-1.21E-2</v>
      </c>
      <c r="K876" s="110">
        <v>41453</v>
      </c>
      <c r="L876" s="106">
        <v>5842.2</v>
      </c>
      <c r="M876" s="106">
        <v>5749.5</v>
      </c>
      <c r="N876" s="106">
        <v>5852.95</v>
      </c>
      <c r="O876" s="106">
        <v>5749.5</v>
      </c>
      <c r="P876" s="28" t="s">
        <v>3467</v>
      </c>
      <c r="Q876" s="107">
        <v>2.81E-2</v>
      </c>
      <c r="T876" s="110">
        <v>41402</v>
      </c>
      <c r="U876" s="28">
        <v>54.085000000000001</v>
      </c>
      <c r="V876">
        <v>54.14</v>
      </c>
      <c r="W876">
        <v>54.22</v>
      </c>
      <c r="X876">
        <v>54.02</v>
      </c>
      <c r="Y876" s="19">
        <v>4.0000000000000002E-4</v>
      </c>
      <c r="AB876" s="110">
        <f t="shared" si="173"/>
        <v>41453</v>
      </c>
      <c r="AC876" s="108">
        <f t="shared" si="171"/>
        <v>5842.2</v>
      </c>
      <c r="AD876" s="28">
        <f t="shared" si="172"/>
        <v>59.533000000000001</v>
      </c>
      <c r="AE876" s="28">
        <f t="shared" si="165"/>
        <v>98.133808140023177</v>
      </c>
      <c r="AF876" s="31">
        <f t="shared" si="166"/>
        <v>3.9563663095144586E-2</v>
      </c>
      <c r="AJ876" s="110">
        <f t="shared" si="170"/>
        <v>41458</v>
      </c>
      <c r="AK876" s="31">
        <f t="shared" si="168"/>
        <v>8.0000000000000004E-4</v>
      </c>
      <c r="AL876" s="115">
        <f t="shared" si="169"/>
        <v>-2.5769428821999063E-2</v>
      </c>
      <c r="AM876" s="100"/>
      <c r="BR876" s="18">
        <f t="shared" si="162"/>
        <v>41449</v>
      </c>
      <c r="BS876" s="6">
        <f t="shared" si="163"/>
        <v>-1.21E-2</v>
      </c>
      <c r="BT876" s="6">
        <f t="shared" si="164"/>
        <v>-1.37E-2</v>
      </c>
    </row>
    <row r="877" spans="2:72" ht="14.45">
      <c r="B877" s="110">
        <v>41450</v>
      </c>
      <c r="C877" s="106">
        <v>1588</v>
      </c>
      <c r="D877" s="106">
        <v>1577.5</v>
      </c>
      <c r="E877" s="106">
        <v>1593.8</v>
      </c>
      <c r="F877" s="106">
        <v>1577.1</v>
      </c>
      <c r="G877" s="28"/>
      <c r="H877" s="107">
        <v>9.4999999999999998E-3</v>
      </c>
      <c r="K877" s="110">
        <v>41456</v>
      </c>
      <c r="L877" s="106">
        <v>5898.85</v>
      </c>
      <c r="M877" s="106">
        <v>5834.1</v>
      </c>
      <c r="N877" s="106">
        <v>5904.35</v>
      </c>
      <c r="O877" s="106">
        <v>5822.2</v>
      </c>
      <c r="P877" s="28" t="s">
        <v>3468</v>
      </c>
      <c r="Q877" s="107">
        <v>9.7000000000000003E-3</v>
      </c>
      <c r="T877" s="110">
        <v>41403</v>
      </c>
      <c r="U877" s="28">
        <v>54.365000000000002</v>
      </c>
      <c r="V877">
        <v>54.164999999999999</v>
      </c>
      <c r="W877">
        <v>54.365000000000002</v>
      </c>
      <c r="X877">
        <v>54.031999999999996</v>
      </c>
      <c r="Y877" s="19">
        <v>5.1999999999999998E-3</v>
      </c>
      <c r="AB877" s="110">
        <f t="shared" si="173"/>
        <v>41456</v>
      </c>
      <c r="AC877" s="108">
        <f t="shared" si="171"/>
        <v>5898.85</v>
      </c>
      <c r="AD877" s="28">
        <f t="shared" si="172"/>
        <v>59.384999999999998</v>
      </c>
      <c r="AE877" s="28">
        <f t="shared" si="165"/>
        <v>99.332322977182798</v>
      </c>
      <c r="AF877" s="31">
        <f t="shared" si="166"/>
        <v>1.2213067645856723E-2</v>
      </c>
      <c r="AJ877" s="110">
        <f t="shared" si="170"/>
        <v>41460</v>
      </c>
      <c r="AK877" s="31">
        <f t="shared" si="168"/>
        <v>1.0200000000000001E-2</v>
      </c>
      <c r="AL877" s="115">
        <f t="shared" si="169"/>
        <v>2.7153127822545642E-3</v>
      </c>
      <c r="AM877" s="100"/>
      <c r="BR877" s="18">
        <f t="shared" si="162"/>
        <v>41450</v>
      </c>
      <c r="BS877" s="6">
        <f t="shared" si="163"/>
        <v>9.4999999999999998E-3</v>
      </c>
      <c r="BT877" s="6">
        <f t="shared" si="164"/>
        <v>3.3999999999999998E-3</v>
      </c>
    </row>
    <row r="878" spans="2:72" ht="14.45">
      <c r="B878" s="110">
        <v>41451</v>
      </c>
      <c r="C878" s="106">
        <v>1603.3</v>
      </c>
      <c r="D878" s="106">
        <v>1592.3</v>
      </c>
      <c r="E878" s="106">
        <v>1606.8</v>
      </c>
      <c r="F878" s="106">
        <v>1592.3</v>
      </c>
      <c r="G878" s="28"/>
      <c r="H878" s="107">
        <v>9.5999999999999992E-3</v>
      </c>
      <c r="K878" s="110">
        <v>41457</v>
      </c>
      <c r="L878" s="106">
        <v>5857.55</v>
      </c>
      <c r="M878" s="106">
        <v>5885.5</v>
      </c>
      <c r="N878" s="106">
        <v>5898.8</v>
      </c>
      <c r="O878" s="106">
        <v>5852.3</v>
      </c>
      <c r="P878" s="28" t="s">
        <v>3469</v>
      </c>
      <c r="Q878" s="107">
        <v>-7.0000000000000001E-3</v>
      </c>
      <c r="T878" s="110">
        <v>41404</v>
      </c>
      <c r="U878" s="28">
        <v>54.81</v>
      </c>
      <c r="V878">
        <v>54.25</v>
      </c>
      <c r="W878">
        <v>54.9</v>
      </c>
      <c r="X878">
        <v>54.25</v>
      </c>
      <c r="Y878" s="19">
        <v>8.2000000000000007E-3</v>
      </c>
      <c r="AB878" s="110">
        <f t="shared" si="173"/>
        <v>41457</v>
      </c>
      <c r="AC878" s="108">
        <f t="shared" si="171"/>
        <v>5857.55</v>
      </c>
      <c r="AD878" s="28">
        <f t="shared" si="172"/>
        <v>59.555</v>
      </c>
      <c r="AE878" s="28">
        <f t="shared" si="165"/>
        <v>98.355301821845359</v>
      </c>
      <c r="AF878" s="31">
        <f t="shared" si="166"/>
        <v>-9.8358834874109347E-3</v>
      </c>
      <c r="AJ878" s="110">
        <f t="shared" si="170"/>
        <v>41463</v>
      </c>
      <c r="AK878" s="31">
        <f t="shared" si="168"/>
        <v>5.3E-3</v>
      </c>
      <c r="AL878" s="115">
        <f t="shared" si="169"/>
        <v>-1.7190780130832861E-2</v>
      </c>
      <c r="AM878" s="100"/>
      <c r="BR878" s="18">
        <f t="shared" si="162"/>
        <v>41451</v>
      </c>
      <c r="BS878" s="6">
        <f t="shared" si="163"/>
        <v>9.5999999999999992E-3</v>
      </c>
      <c r="BT878" s="6">
        <f t="shared" si="164"/>
        <v>-3.5999999999999999E-3</v>
      </c>
    </row>
    <row r="879" spans="2:72" ht="14.45">
      <c r="B879" s="110">
        <v>41452</v>
      </c>
      <c r="C879" s="106">
        <v>1613.2</v>
      </c>
      <c r="D879" s="106">
        <v>1606.4</v>
      </c>
      <c r="E879" s="106">
        <v>1620.1</v>
      </c>
      <c r="F879" s="106">
        <v>1606.4</v>
      </c>
      <c r="G879" s="28"/>
      <c r="H879" s="107">
        <v>6.1999999999999998E-3</v>
      </c>
      <c r="K879" s="110">
        <v>41458</v>
      </c>
      <c r="L879" s="106">
        <v>5770.9</v>
      </c>
      <c r="M879" s="106">
        <v>5811.95</v>
      </c>
      <c r="N879" s="106">
        <v>5815</v>
      </c>
      <c r="O879" s="106">
        <v>5760.4</v>
      </c>
      <c r="P879" s="28" t="s">
        <v>3470</v>
      </c>
      <c r="Q879" s="107">
        <v>-1.4800000000000001E-2</v>
      </c>
      <c r="T879" s="110">
        <v>41407</v>
      </c>
      <c r="U879" s="28">
        <v>54.835000000000001</v>
      </c>
      <c r="V879">
        <v>54.912999999999997</v>
      </c>
      <c r="W879">
        <v>55.034999999999997</v>
      </c>
      <c r="X879">
        <v>54.715000000000003</v>
      </c>
      <c r="Y879" s="19">
        <v>5.0000000000000001E-4</v>
      </c>
      <c r="AB879" s="110">
        <f t="shared" si="173"/>
        <v>41458</v>
      </c>
      <c r="AC879" s="108">
        <f t="shared" si="171"/>
        <v>5770.9</v>
      </c>
      <c r="AD879" s="28">
        <f t="shared" si="172"/>
        <v>60.225999999999999</v>
      </c>
      <c r="AE879" s="28">
        <f t="shared" si="165"/>
        <v>95.820741872281076</v>
      </c>
      <c r="AF879" s="31">
        <f t="shared" si="166"/>
        <v>-2.5769428821999063E-2</v>
      </c>
      <c r="AJ879" s="110">
        <f t="shared" si="170"/>
        <v>41464</v>
      </c>
      <c r="AK879" s="31">
        <f t="shared" si="168"/>
        <v>7.1999999999999998E-3</v>
      </c>
      <c r="AL879" s="115">
        <f t="shared" si="169"/>
        <v>1.8111893746182828E-2</v>
      </c>
      <c r="AM879" s="100"/>
      <c r="BR879" s="18">
        <f t="shared" si="162"/>
        <v>41452</v>
      </c>
      <c r="BS879" s="6">
        <f t="shared" si="163"/>
        <v>6.1999999999999998E-3</v>
      </c>
      <c r="BT879" s="6">
        <f t="shared" si="164"/>
        <v>1.6799999999999999E-2</v>
      </c>
    </row>
    <row r="880" spans="2:72" ht="14.45">
      <c r="B880" s="110">
        <v>41453</v>
      </c>
      <c r="C880" s="106">
        <v>1606.3</v>
      </c>
      <c r="D880" s="106">
        <v>1611.1</v>
      </c>
      <c r="E880" s="106">
        <v>1615.9</v>
      </c>
      <c r="F880" s="106">
        <v>1601.1</v>
      </c>
      <c r="G880" s="28"/>
      <c r="H880" s="107">
        <v>-4.3E-3</v>
      </c>
      <c r="K880" s="110">
        <v>41459</v>
      </c>
      <c r="L880" s="106">
        <v>5836.95</v>
      </c>
      <c r="M880" s="106">
        <v>5794.75</v>
      </c>
      <c r="N880" s="106">
        <v>5848.2</v>
      </c>
      <c r="O880" s="106">
        <v>5786.05</v>
      </c>
      <c r="P880" s="28" t="s">
        <v>3471</v>
      </c>
      <c r="Q880" s="107">
        <v>1.14E-2</v>
      </c>
      <c r="T880" s="110">
        <v>41408</v>
      </c>
      <c r="U880" s="28">
        <v>54.805</v>
      </c>
      <c r="V880">
        <v>54.765000000000001</v>
      </c>
      <c r="W880">
        <v>54.84</v>
      </c>
      <c r="X880">
        <v>54.55</v>
      </c>
      <c r="Y880" s="19">
        <v>-5.0000000000000001E-4</v>
      </c>
      <c r="AB880" s="110">
        <f t="shared" si="173"/>
        <v>41459</v>
      </c>
      <c r="AC880" s="108">
        <f t="shared" si="171"/>
        <v>5836.95</v>
      </c>
      <c r="AD880" s="28">
        <f t="shared" si="172"/>
        <v>60.075000000000003</v>
      </c>
      <c r="AE880" s="28">
        <f t="shared" si="165"/>
        <v>97.161048689138568</v>
      </c>
      <c r="AF880" s="31">
        <f t="shared" si="166"/>
        <v>1.3987648088176874E-2</v>
      </c>
      <c r="AJ880" s="110">
        <f t="shared" si="170"/>
        <v>41465</v>
      </c>
      <c r="AK880" s="31">
        <f t="shared" si="168"/>
        <v>2.0000000000000001E-4</v>
      </c>
      <c r="AL880" s="115">
        <f t="shared" si="169"/>
        <v>-3.7885654734496343E-3</v>
      </c>
      <c r="AM880" s="100"/>
      <c r="BR880" s="18">
        <f t="shared" si="162"/>
        <v>41453</v>
      </c>
      <c r="BS880" s="6">
        <f t="shared" si="163"/>
        <v>-4.3E-3</v>
      </c>
      <c r="BT880" s="6">
        <f t="shared" si="164"/>
        <v>2.81E-2</v>
      </c>
    </row>
    <row r="881" spans="2:72" ht="14.45">
      <c r="B881" s="110">
        <v>41456</v>
      </c>
      <c r="C881" s="106">
        <v>1615</v>
      </c>
      <c r="D881" s="106">
        <v>1609.8</v>
      </c>
      <c r="E881" s="106">
        <v>1626.6</v>
      </c>
      <c r="F881" s="106">
        <v>1609.8</v>
      </c>
      <c r="G881" s="28"/>
      <c r="H881" s="107">
        <v>5.4000000000000003E-3</v>
      </c>
      <c r="K881" s="110">
        <v>41460</v>
      </c>
      <c r="L881" s="106">
        <v>5867.9</v>
      </c>
      <c r="M881" s="106">
        <v>5889.95</v>
      </c>
      <c r="N881" s="106">
        <v>5900.45</v>
      </c>
      <c r="O881" s="106">
        <v>5858.45</v>
      </c>
      <c r="P881" s="28" t="s">
        <v>3472</v>
      </c>
      <c r="Q881" s="107">
        <v>5.3E-3</v>
      </c>
      <c r="T881" s="110">
        <v>41409</v>
      </c>
      <c r="U881" s="28">
        <v>54.784999999999997</v>
      </c>
      <c r="V881">
        <v>54.784999999999997</v>
      </c>
      <c r="W881">
        <v>54.914999999999999</v>
      </c>
      <c r="X881">
        <v>54.655000000000001</v>
      </c>
      <c r="Y881" s="19">
        <v>-4.0000000000000002E-4</v>
      </c>
      <c r="AB881" s="110">
        <f t="shared" si="173"/>
        <v>41460</v>
      </c>
      <c r="AC881" s="108">
        <f t="shared" si="171"/>
        <v>5867.9</v>
      </c>
      <c r="AD881" s="28">
        <f t="shared" si="172"/>
        <v>60.23</v>
      </c>
      <c r="AE881" s="28">
        <f t="shared" si="165"/>
        <v>97.424871326581439</v>
      </c>
      <c r="AF881" s="31">
        <f t="shared" si="166"/>
        <v>2.7153127822545642E-3</v>
      </c>
      <c r="AJ881" s="110">
        <f t="shared" si="170"/>
        <v>41466</v>
      </c>
      <c r="AK881" s="31">
        <f t="shared" si="168"/>
        <v>1.3599999999999999E-2</v>
      </c>
      <c r="AL881" s="115">
        <f t="shared" si="169"/>
        <v>2.1395423309766626E-2</v>
      </c>
      <c r="AM881" s="100"/>
      <c r="BR881" s="18">
        <f t="shared" si="162"/>
        <v>41456</v>
      </c>
      <c r="BS881" s="6">
        <f t="shared" si="163"/>
        <v>5.4000000000000003E-3</v>
      </c>
      <c r="BT881" s="6">
        <f t="shared" si="164"/>
        <v>9.7000000000000003E-3</v>
      </c>
    </row>
    <row r="882" spans="2:72" ht="14.45">
      <c r="B882" s="110">
        <v>41457</v>
      </c>
      <c r="C882" s="106">
        <v>1614.1</v>
      </c>
      <c r="D882" s="106">
        <v>1614.3</v>
      </c>
      <c r="E882" s="106">
        <v>1624.3</v>
      </c>
      <c r="F882" s="106">
        <v>1606.8</v>
      </c>
      <c r="G882" s="28"/>
      <c r="H882" s="107">
        <v>-5.9999999999999995E-4</v>
      </c>
      <c r="K882" s="110">
        <v>41463</v>
      </c>
      <c r="L882" s="106">
        <v>5811.55</v>
      </c>
      <c r="M882" s="106">
        <v>5833.15</v>
      </c>
      <c r="N882" s="106">
        <v>5833.85</v>
      </c>
      <c r="O882" s="106">
        <v>5775.55</v>
      </c>
      <c r="P882" s="28" t="s">
        <v>3473</v>
      </c>
      <c r="Q882" s="107">
        <v>-9.5999999999999992E-3</v>
      </c>
      <c r="T882" s="110">
        <v>41410</v>
      </c>
      <c r="U882" s="28">
        <v>54.784999999999997</v>
      </c>
      <c r="V882">
        <v>54.765000000000001</v>
      </c>
      <c r="W882">
        <v>54.91</v>
      </c>
      <c r="X882">
        <v>54.66</v>
      </c>
      <c r="Y882" s="19">
        <v>0</v>
      </c>
      <c r="AB882" s="110">
        <f t="shared" si="173"/>
        <v>41463</v>
      </c>
      <c r="AC882" s="108">
        <f t="shared" si="171"/>
        <v>5811.55</v>
      </c>
      <c r="AD882" s="28">
        <f t="shared" si="172"/>
        <v>60.695</v>
      </c>
      <c r="AE882" s="28">
        <f t="shared" si="165"/>
        <v>95.750061784331493</v>
      </c>
      <c r="AF882" s="31">
        <f t="shared" si="166"/>
        <v>-1.7190780130832861E-2</v>
      </c>
      <c r="AJ882" s="110">
        <f t="shared" si="170"/>
        <v>41467</v>
      </c>
      <c r="AK882" s="31">
        <f t="shared" si="168"/>
        <v>3.0999999999999999E-3</v>
      </c>
      <c r="AL882" s="115">
        <f t="shared" si="169"/>
        <v>1.1487769472024345E-2</v>
      </c>
      <c r="AM882" s="100"/>
      <c r="BR882" s="18">
        <f t="shared" si="162"/>
        <v>41457</v>
      </c>
      <c r="BS882" s="6">
        <f t="shared" si="163"/>
        <v>-5.9999999999999995E-4</v>
      </c>
      <c r="BT882" s="6">
        <f t="shared" si="164"/>
        <v>-7.0000000000000001E-3</v>
      </c>
    </row>
    <row r="883" spans="2:72" ht="14.45">
      <c r="B883" s="110">
        <v>41458</v>
      </c>
      <c r="C883" s="106">
        <v>1615.4</v>
      </c>
      <c r="D883" s="106">
        <v>1611.5</v>
      </c>
      <c r="E883" s="106">
        <v>1619</v>
      </c>
      <c r="F883" s="106">
        <v>1604.6</v>
      </c>
      <c r="G883" s="28"/>
      <c r="H883" s="107">
        <v>8.0000000000000004E-4</v>
      </c>
      <c r="K883" s="110">
        <v>41464</v>
      </c>
      <c r="L883" s="106">
        <v>5859</v>
      </c>
      <c r="M883" s="106">
        <v>5834.6</v>
      </c>
      <c r="N883" s="106">
        <v>5864.95</v>
      </c>
      <c r="O883" s="106">
        <v>5834.6</v>
      </c>
      <c r="P883" s="28" t="s">
        <v>3474</v>
      </c>
      <c r="Q883" s="107">
        <v>8.2000000000000007E-3</v>
      </c>
      <c r="T883" s="110">
        <v>41411</v>
      </c>
      <c r="U883" s="28">
        <v>54.895000000000003</v>
      </c>
      <c r="V883">
        <v>54.805</v>
      </c>
      <c r="W883">
        <v>55.006999999999998</v>
      </c>
      <c r="X883">
        <v>54.79</v>
      </c>
      <c r="Y883" s="19">
        <v>2E-3</v>
      </c>
      <c r="AB883" s="110">
        <f t="shared" si="173"/>
        <v>41464</v>
      </c>
      <c r="AC883" s="108">
        <f t="shared" si="171"/>
        <v>5859</v>
      </c>
      <c r="AD883" s="28">
        <f t="shared" si="172"/>
        <v>60.101999999999997</v>
      </c>
      <c r="AE883" s="28">
        <f t="shared" si="165"/>
        <v>97.484276729559753</v>
      </c>
      <c r="AF883" s="31">
        <f t="shared" si="166"/>
        <v>1.8111893746182828E-2</v>
      </c>
      <c r="AJ883" s="110">
        <f t="shared" si="170"/>
        <v>41470</v>
      </c>
      <c r="AK883" s="31">
        <f t="shared" si="168"/>
        <v>1.4E-3</v>
      </c>
      <c r="AL883" s="115">
        <f t="shared" si="169"/>
        <v>4.9030853396685448E-3</v>
      </c>
      <c r="AM883" s="100"/>
      <c r="BR883" s="18">
        <f t="shared" si="162"/>
        <v>41458</v>
      </c>
      <c r="BS883" s="6">
        <f t="shared" si="163"/>
        <v>8.0000000000000004E-4</v>
      </c>
      <c r="BT883" s="6">
        <f t="shared" si="164"/>
        <v>-1.4800000000000001E-2</v>
      </c>
    </row>
    <row r="884" spans="2:72" ht="14.45">
      <c r="B884" s="110">
        <v>41460</v>
      </c>
      <c r="C884" s="106">
        <v>1631.9</v>
      </c>
      <c r="D884" s="106">
        <v>1618.7</v>
      </c>
      <c r="E884" s="106">
        <v>1632.1</v>
      </c>
      <c r="F884" s="106">
        <v>1614.7</v>
      </c>
      <c r="G884" s="28"/>
      <c r="H884" s="107">
        <v>1.0200000000000001E-2</v>
      </c>
      <c r="K884" s="110">
        <v>41465</v>
      </c>
      <c r="L884" s="106">
        <v>5816.7</v>
      </c>
      <c r="M884" s="106">
        <v>5869.9</v>
      </c>
      <c r="N884" s="106">
        <v>5879.35</v>
      </c>
      <c r="O884" s="106">
        <v>5802.85</v>
      </c>
      <c r="P884" s="28" t="s">
        <v>3247</v>
      </c>
      <c r="Q884" s="107">
        <v>-7.1999999999999998E-3</v>
      </c>
      <c r="T884" s="110">
        <v>41414</v>
      </c>
      <c r="U884" s="28">
        <v>55.04</v>
      </c>
      <c r="V884">
        <v>55.06</v>
      </c>
      <c r="W884">
        <v>55.145000000000003</v>
      </c>
      <c r="X884">
        <v>54.957999999999998</v>
      </c>
      <c r="Y884" s="19">
        <v>2.5999999999999999E-3</v>
      </c>
      <c r="AB884" s="110">
        <f t="shared" si="173"/>
        <v>41465</v>
      </c>
      <c r="AC884" s="108">
        <f t="shared" si="171"/>
        <v>5816.7</v>
      </c>
      <c r="AD884" s="28">
        <f t="shared" si="172"/>
        <v>59.895000000000003</v>
      </c>
      <c r="AE884" s="28">
        <f t="shared" si="165"/>
        <v>97.114951164537928</v>
      </c>
      <c r="AF884" s="31">
        <f t="shared" si="166"/>
        <v>-3.7885654734496343E-3</v>
      </c>
      <c r="AJ884" s="110">
        <f t="shared" si="170"/>
        <v>41471</v>
      </c>
      <c r="AK884" s="31">
        <f t="shared" si="168"/>
        <v>-3.7000000000000002E-3</v>
      </c>
      <c r="AL884" s="115">
        <f t="shared" si="169"/>
        <v>-3.9515010411421692E-3</v>
      </c>
      <c r="AM884" s="100"/>
      <c r="BR884" s="18">
        <f t="shared" si="162"/>
        <v>41460</v>
      </c>
      <c r="BS884" s="6">
        <f t="shared" si="163"/>
        <v>1.0200000000000001E-2</v>
      </c>
      <c r="BT884" s="6">
        <f t="shared" si="164"/>
        <v>5.3E-3</v>
      </c>
    </row>
    <row r="885" spans="2:72" ht="14.45">
      <c r="B885" s="110">
        <v>41463</v>
      </c>
      <c r="C885" s="106">
        <v>1640.5</v>
      </c>
      <c r="D885" s="106">
        <v>1634.2</v>
      </c>
      <c r="E885" s="106">
        <v>1644.7</v>
      </c>
      <c r="F885" s="106">
        <v>1634.2</v>
      </c>
      <c r="G885" s="28"/>
      <c r="H885" s="107">
        <v>5.3E-3</v>
      </c>
      <c r="K885" s="110">
        <v>41466</v>
      </c>
      <c r="L885" s="106">
        <v>5935.1</v>
      </c>
      <c r="M885" s="106">
        <v>5894.5</v>
      </c>
      <c r="N885" s="106">
        <v>5948.85</v>
      </c>
      <c r="O885" s="106">
        <v>5887.95</v>
      </c>
      <c r="P885" s="28" t="s">
        <v>3475</v>
      </c>
      <c r="Q885" s="107">
        <v>2.0400000000000001E-2</v>
      </c>
      <c r="T885" s="110">
        <v>41415</v>
      </c>
      <c r="U885" s="28">
        <v>55.435000000000002</v>
      </c>
      <c r="V885">
        <v>55.115000000000002</v>
      </c>
      <c r="W885">
        <v>55.484999999999999</v>
      </c>
      <c r="X885">
        <v>54.954999999999998</v>
      </c>
      <c r="Y885" s="19">
        <v>7.1999999999999998E-3</v>
      </c>
      <c r="AB885" s="110">
        <f t="shared" si="173"/>
        <v>41466</v>
      </c>
      <c r="AC885" s="108">
        <f t="shared" si="171"/>
        <v>5935.1</v>
      </c>
      <c r="AD885" s="28">
        <f t="shared" si="172"/>
        <v>59.834000000000003</v>
      </c>
      <c r="AE885" s="28">
        <f t="shared" si="165"/>
        <v>99.192766654410534</v>
      </c>
      <c r="AF885" s="31">
        <f t="shared" si="166"/>
        <v>2.1395423309766626E-2</v>
      </c>
      <c r="AJ885" s="110">
        <f t="shared" si="170"/>
        <v>41472</v>
      </c>
      <c r="AK885" s="31">
        <f t="shared" si="168"/>
        <v>2.7000000000000001E-3</v>
      </c>
      <c r="AL885" s="115">
        <f t="shared" si="169"/>
        <v>2.5237601193399684E-3</v>
      </c>
      <c r="AM885" s="100"/>
      <c r="BR885" s="18">
        <f t="shared" si="162"/>
        <v>41463</v>
      </c>
      <c r="BS885" s="6">
        <f t="shared" si="163"/>
        <v>5.3E-3</v>
      </c>
      <c r="BT885" s="6">
        <f t="shared" si="164"/>
        <v>-9.5999999999999992E-3</v>
      </c>
    </row>
    <row r="886" spans="2:72" ht="14.45">
      <c r="B886" s="110">
        <v>41464</v>
      </c>
      <c r="C886" s="106">
        <v>1652.3</v>
      </c>
      <c r="D886" s="106">
        <v>1642.9</v>
      </c>
      <c r="E886" s="106">
        <v>1654.2</v>
      </c>
      <c r="F886" s="106">
        <v>1642.9</v>
      </c>
      <c r="G886" s="28"/>
      <c r="H886" s="107">
        <v>7.1999999999999998E-3</v>
      </c>
      <c r="K886" s="110">
        <v>41467</v>
      </c>
      <c r="L886" s="106">
        <v>6009</v>
      </c>
      <c r="M886" s="106">
        <v>6000.5</v>
      </c>
      <c r="N886" s="106">
        <v>6019</v>
      </c>
      <c r="O886" s="106">
        <v>5951.15</v>
      </c>
      <c r="P886" s="28" t="s">
        <v>3476</v>
      </c>
      <c r="Q886" s="107">
        <v>1.2500000000000001E-2</v>
      </c>
      <c r="T886" s="110">
        <v>41416</v>
      </c>
      <c r="U886" s="28">
        <v>55.66</v>
      </c>
      <c r="V886">
        <v>55.417999999999999</v>
      </c>
      <c r="W886">
        <v>55.67</v>
      </c>
      <c r="X886">
        <v>55.31</v>
      </c>
      <c r="Y886" s="19">
        <v>4.1000000000000003E-3</v>
      </c>
      <c r="AB886" s="110">
        <f t="shared" si="173"/>
        <v>41467</v>
      </c>
      <c r="AC886" s="108">
        <f t="shared" si="171"/>
        <v>6009</v>
      </c>
      <c r="AD886" s="28">
        <f t="shared" si="172"/>
        <v>59.890999999999998</v>
      </c>
      <c r="AE886" s="28">
        <f t="shared" si="165"/>
        <v>100.33227029102871</v>
      </c>
      <c r="AF886" s="31">
        <f t="shared" si="166"/>
        <v>1.1487769472024345E-2</v>
      </c>
      <c r="AJ886" s="110">
        <f t="shared" si="170"/>
        <v>41473</v>
      </c>
      <c r="AK886" s="31">
        <f t="shared" si="168"/>
        <v>5.1000000000000004E-3</v>
      </c>
      <c r="AL886" s="115">
        <f t="shared" si="169"/>
        <v>3.8184202626339037E-3</v>
      </c>
      <c r="AM886" s="100"/>
      <c r="BR886" s="18">
        <f t="shared" si="162"/>
        <v>41464</v>
      </c>
      <c r="BS886" s="6">
        <f t="shared" si="163"/>
        <v>7.1999999999999998E-3</v>
      </c>
      <c r="BT886" s="6">
        <f t="shared" si="164"/>
        <v>8.2000000000000007E-3</v>
      </c>
    </row>
    <row r="887" spans="2:72" ht="14.45">
      <c r="B887" s="110">
        <v>41465</v>
      </c>
      <c r="C887" s="106">
        <v>1652.6</v>
      </c>
      <c r="D887" s="106">
        <v>1651.6</v>
      </c>
      <c r="E887" s="106">
        <v>1657.9</v>
      </c>
      <c r="F887" s="106">
        <v>1647.7</v>
      </c>
      <c r="G887" s="28"/>
      <c r="H887" s="107">
        <v>2.0000000000000001E-4</v>
      </c>
      <c r="K887" s="110">
        <v>41470</v>
      </c>
      <c r="L887" s="106">
        <v>6030.8</v>
      </c>
      <c r="M887" s="106">
        <v>5991.2</v>
      </c>
      <c r="N887" s="106">
        <v>6038.2</v>
      </c>
      <c r="O887" s="106">
        <v>5980.95</v>
      </c>
      <c r="P887" s="28" t="s">
        <v>3477</v>
      </c>
      <c r="Q887" s="107">
        <v>3.5999999999999999E-3</v>
      </c>
      <c r="T887" s="110">
        <v>41417</v>
      </c>
      <c r="U887" s="28">
        <v>55.715000000000003</v>
      </c>
      <c r="V887">
        <v>55.615000000000002</v>
      </c>
      <c r="W887">
        <v>56.024999999999999</v>
      </c>
      <c r="X887">
        <v>55.555</v>
      </c>
      <c r="Y887" s="19">
        <v>1E-3</v>
      </c>
      <c r="AB887" s="110">
        <f t="shared" si="173"/>
        <v>41470</v>
      </c>
      <c r="AC887" s="108">
        <f t="shared" si="171"/>
        <v>6030.8</v>
      </c>
      <c r="AD887" s="28">
        <f t="shared" si="172"/>
        <v>59.814999999999998</v>
      </c>
      <c r="AE887" s="28">
        <f t="shared" si="165"/>
        <v>100.82420797458832</v>
      </c>
      <c r="AF887" s="31">
        <f t="shared" si="166"/>
        <v>4.9030853396685448E-3</v>
      </c>
      <c r="AJ887" s="110">
        <f t="shared" si="170"/>
        <v>41474</v>
      </c>
      <c r="AK887" s="31">
        <f t="shared" si="168"/>
        <v>1.6000000000000001E-3</v>
      </c>
      <c r="AL887" s="115">
        <f t="shared" si="169"/>
        <v>5.3493672989479712E-3</v>
      </c>
      <c r="AM887" s="100"/>
      <c r="BR887" s="18">
        <f t="shared" si="162"/>
        <v>41465</v>
      </c>
      <c r="BS887" s="6">
        <f t="shared" si="163"/>
        <v>2.0000000000000001E-4</v>
      </c>
      <c r="BT887" s="6">
        <f t="shared" si="164"/>
        <v>-7.1999999999999998E-3</v>
      </c>
    </row>
    <row r="888" spans="2:72" ht="14.45">
      <c r="B888" s="110">
        <v>41466</v>
      </c>
      <c r="C888" s="106">
        <v>1675</v>
      </c>
      <c r="D888" s="106">
        <v>1657.4</v>
      </c>
      <c r="E888" s="106">
        <v>1676.6</v>
      </c>
      <c r="F888" s="106">
        <v>1657.4</v>
      </c>
      <c r="G888" s="28"/>
      <c r="H888" s="107">
        <v>1.3599999999999999E-2</v>
      </c>
      <c r="K888" s="110">
        <v>41471</v>
      </c>
      <c r="L888" s="106">
        <v>5955.25</v>
      </c>
      <c r="M888" s="106">
        <v>5930.8</v>
      </c>
      <c r="N888" s="106">
        <v>5966.05</v>
      </c>
      <c r="O888" s="106">
        <v>5910.95</v>
      </c>
      <c r="P888" s="28" t="s">
        <v>3478</v>
      </c>
      <c r="Q888" s="107">
        <v>-1.2500000000000001E-2</v>
      </c>
      <c r="T888" s="110">
        <v>41418</v>
      </c>
      <c r="U888" s="28">
        <v>55.82</v>
      </c>
      <c r="V888">
        <v>55.65</v>
      </c>
      <c r="W888">
        <v>55.83</v>
      </c>
      <c r="X888">
        <v>55.454999999999998</v>
      </c>
      <c r="Y888" s="19">
        <v>1.9E-3</v>
      </c>
      <c r="AB888" s="110">
        <f t="shared" si="173"/>
        <v>41471</v>
      </c>
      <c r="AC888" s="108">
        <f t="shared" si="171"/>
        <v>5955.25</v>
      </c>
      <c r="AD888" s="28">
        <f t="shared" si="172"/>
        <v>59.3</v>
      </c>
      <c r="AE888" s="28">
        <f t="shared" si="165"/>
        <v>100.4258010118044</v>
      </c>
      <c r="AF888" s="31">
        <f t="shared" si="166"/>
        <v>-3.9515010411421692E-3</v>
      </c>
      <c r="AJ888" s="110">
        <f t="shared" si="170"/>
        <v>41477</v>
      </c>
      <c r="AK888" s="31">
        <f t="shared" si="168"/>
        <v>2E-3</v>
      </c>
      <c r="AL888" s="115">
        <f t="shared" si="169"/>
        <v>-6.0177569760470062E-3</v>
      </c>
      <c r="AM888" s="100"/>
      <c r="BR888" s="18">
        <f t="shared" si="162"/>
        <v>41466</v>
      </c>
      <c r="BS888" s="6">
        <f t="shared" si="163"/>
        <v>1.3599999999999999E-2</v>
      </c>
      <c r="BT888" s="6">
        <f t="shared" si="164"/>
        <v>2.0400000000000001E-2</v>
      </c>
    </row>
    <row r="889" spans="2:72" ht="14.45">
      <c r="B889" s="110">
        <v>41467</v>
      </c>
      <c r="C889" s="106">
        <v>1680.2</v>
      </c>
      <c r="D889" s="106">
        <v>1675.3</v>
      </c>
      <c r="E889" s="106">
        <v>1680.2</v>
      </c>
      <c r="F889" s="106">
        <v>1672.3</v>
      </c>
      <c r="G889" s="28"/>
      <c r="H889" s="107">
        <v>3.0999999999999999E-3</v>
      </c>
      <c r="K889" s="110">
        <v>41472</v>
      </c>
      <c r="L889" s="106">
        <v>5973.3</v>
      </c>
      <c r="M889" s="106">
        <v>5972.25</v>
      </c>
      <c r="N889" s="106">
        <v>5989.8</v>
      </c>
      <c r="O889" s="106">
        <v>5926.75</v>
      </c>
      <c r="P889" s="28" t="s">
        <v>3479</v>
      </c>
      <c r="Q889" s="107">
        <v>3.0000000000000001E-3</v>
      </c>
      <c r="T889" s="110">
        <v>41421</v>
      </c>
      <c r="U889" s="28">
        <v>55.573</v>
      </c>
      <c r="V889">
        <v>55.755000000000003</v>
      </c>
      <c r="W889">
        <v>55.784999999999997</v>
      </c>
      <c r="X889">
        <v>55.524999999999999</v>
      </c>
      <c r="Y889" s="19">
        <v>-4.4000000000000003E-3</v>
      </c>
      <c r="AB889" s="110">
        <f t="shared" si="173"/>
        <v>41472</v>
      </c>
      <c r="AC889" s="108">
        <f t="shared" si="171"/>
        <v>5973.3</v>
      </c>
      <c r="AD889" s="28">
        <f t="shared" si="172"/>
        <v>59.33</v>
      </c>
      <c r="AE889" s="28">
        <f t="shared" si="165"/>
        <v>100.67925164335075</v>
      </c>
      <c r="AF889" s="31">
        <f t="shared" si="166"/>
        <v>2.5237601193399684E-3</v>
      </c>
      <c r="AJ889" s="110">
        <f t="shared" si="170"/>
        <v>41478</v>
      </c>
      <c r="AK889" s="31">
        <f t="shared" si="168"/>
        <v>-1.8E-3</v>
      </c>
      <c r="AL889" s="115">
        <f t="shared" si="169"/>
        <v>7.0361050066951591E-3</v>
      </c>
      <c r="AM889" s="100"/>
      <c r="BR889" s="18">
        <f t="shared" si="162"/>
        <v>41467</v>
      </c>
      <c r="BS889" s="6">
        <f t="shared" si="163"/>
        <v>3.0999999999999999E-3</v>
      </c>
      <c r="BT889" s="6">
        <f t="shared" si="164"/>
        <v>1.2500000000000001E-2</v>
      </c>
    </row>
    <row r="890" spans="2:72" ht="14.45">
      <c r="B890" s="110">
        <v>41470</v>
      </c>
      <c r="C890" s="106">
        <v>1682.5</v>
      </c>
      <c r="D890" s="106">
        <v>1679.6</v>
      </c>
      <c r="E890" s="106">
        <v>1684.5</v>
      </c>
      <c r="F890" s="106">
        <v>1677.9</v>
      </c>
      <c r="G890" s="28"/>
      <c r="H890" s="107">
        <v>1.4E-3</v>
      </c>
      <c r="K890" s="110">
        <v>41473</v>
      </c>
      <c r="L890" s="106">
        <v>6038.05</v>
      </c>
      <c r="M890" s="106">
        <v>5984.7</v>
      </c>
      <c r="N890" s="106">
        <v>6051.1</v>
      </c>
      <c r="O890" s="106">
        <v>5974.55</v>
      </c>
      <c r="P890" s="28" t="s">
        <v>3480</v>
      </c>
      <c r="Q890" s="107">
        <v>1.0800000000000001E-2</v>
      </c>
      <c r="T890" s="110">
        <v>41422</v>
      </c>
      <c r="U890" s="28">
        <v>56.115000000000002</v>
      </c>
      <c r="V890">
        <v>55.704999999999998</v>
      </c>
      <c r="W890">
        <v>56.134999999999998</v>
      </c>
      <c r="X890">
        <v>55.645000000000003</v>
      </c>
      <c r="Y890" s="19">
        <v>9.7999999999999997E-3</v>
      </c>
      <c r="AB890" s="110">
        <f t="shared" si="173"/>
        <v>41473</v>
      </c>
      <c r="AC890" s="108">
        <f t="shared" si="171"/>
        <v>6038.05</v>
      </c>
      <c r="AD890" s="28">
        <f t="shared" si="172"/>
        <v>59.744999999999997</v>
      </c>
      <c r="AE890" s="28">
        <f t="shared" si="165"/>
        <v>101.06368733785254</v>
      </c>
      <c r="AF890" s="31">
        <f t="shared" si="166"/>
        <v>3.8184202626339037E-3</v>
      </c>
      <c r="AJ890" s="110">
        <f t="shared" si="170"/>
        <v>41479</v>
      </c>
      <c r="AK890" s="31">
        <f t="shared" si="168"/>
        <v>-3.8E-3</v>
      </c>
      <c r="AL890" s="115">
        <f t="shared" si="169"/>
        <v>-5.963677368291842E-3</v>
      </c>
      <c r="AM890" s="100"/>
      <c r="BR890" s="18">
        <f t="shared" si="162"/>
        <v>41470</v>
      </c>
      <c r="BS890" s="6">
        <f t="shared" si="163"/>
        <v>1.4E-3</v>
      </c>
      <c r="BT890" s="6">
        <f t="shared" si="164"/>
        <v>3.5999999999999999E-3</v>
      </c>
    </row>
    <row r="891" spans="2:72" ht="14.45">
      <c r="B891" s="110">
        <v>41471</v>
      </c>
      <c r="C891" s="106">
        <v>1676.3</v>
      </c>
      <c r="D891" s="106">
        <v>1682.7</v>
      </c>
      <c r="E891" s="106">
        <v>1683.7</v>
      </c>
      <c r="F891" s="106">
        <v>1671.8</v>
      </c>
      <c r="G891" s="28"/>
      <c r="H891" s="107">
        <v>-3.7000000000000002E-3</v>
      </c>
      <c r="K891" s="110">
        <v>41474</v>
      </c>
      <c r="L891" s="106">
        <v>6029.2</v>
      </c>
      <c r="M891" s="106">
        <v>6057.2</v>
      </c>
      <c r="N891" s="106">
        <v>6066.85</v>
      </c>
      <c r="O891" s="106">
        <v>6020.25</v>
      </c>
      <c r="P891" s="28" t="s">
        <v>3481</v>
      </c>
      <c r="Q891" s="107">
        <v>-1.5E-3</v>
      </c>
      <c r="T891" s="110">
        <v>41423</v>
      </c>
      <c r="U891" s="28">
        <v>56.305</v>
      </c>
      <c r="V891">
        <v>56.015000000000001</v>
      </c>
      <c r="W891">
        <v>56.414999999999999</v>
      </c>
      <c r="X891">
        <v>56.015000000000001</v>
      </c>
      <c r="Y891" s="19">
        <v>3.3999999999999998E-3</v>
      </c>
      <c r="AB891" s="110">
        <f t="shared" si="173"/>
        <v>41474</v>
      </c>
      <c r="AC891" s="108">
        <f t="shared" si="171"/>
        <v>6029.2</v>
      </c>
      <c r="AD891" s="28">
        <f t="shared" si="172"/>
        <v>59.34</v>
      </c>
      <c r="AE891" s="28">
        <f t="shared" si="165"/>
        <v>101.60431412200876</v>
      </c>
      <c r="AF891" s="31">
        <f t="shared" si="166"/>
        <v>5.3493672989479712E-3</v>
      </c>
      <c r="AJ891" s="110">
        <f t="shared" si="170"/>
        <v>41480</v>
      </c>
      <c r="AK891" s="31">
        <f t="shared" si="168"/>
        <v>2.5999999999999999E-3</v>
      </c>
      <c r="AL891" s="115">
        <f t="shared" si="169"/>
        <v>-9.0052416509865951E-3</v>
      </c>
      <c r="AM891" s="100"/>
      <c r="BR891" s="18">
        <f t="shared" si="162"/>
        <v>41471</v>
      </c>
      <c r="BS891" s="6">
        <f t="shared" si="163"/>
        <v>-3.7000000000000002E-3</v>
      </c>
      <c r="BT891" s="6">
        <f t="shared" si="164"/>
        <v>-1.2500000000000001E-2</v>
      </c>
    </row>
    <row r="892" spans="2:72" ht="14.45">
      <c r="B892" s="110">
        <v>41472</v>
      </c>
      <c r="C892" s="106">
        <v>1680.9</v>
      </c>
      <c r="D892" s="106">
        <v>1677.9</v>
      </c>
      <c r="E892" s="106">
        <v>1684.8</v>
      </c>
      <c r="F892" s="106">
        <v>1677.9</v>
      </c>
      <c r="G892" s="28"/>
      <c r="H892" s="107">
        <v>2.7000000000000001E-3</v>
      </c>
      <c r="K892" s="110">
        <v>41477</v>
      </c>
      <c r="L892" s="106">
        <v>6031.8</v>
      </c>
      <c r="M892" s="106">
        <v>6009.75</v>
      </c>
      <c r="N892" s="106">
        <v>6064.15</v>
      </c>
      <c r="O892" s="106">
        <v>6004.25</v>
      </c>
      <c r="P892" s="28" t="s">
        <v>3482</v>
      </c>
      <c r="Q892" s="107">
        <v>4.0000000000000002E-4</v>
      </c>
      <c r="T892" s="110">
        <v>41424</v>
      </c>
      <c r="U892" s="28">
        <v>56.384999999999998</v>
      </c>
      <c r="V892">
        <v>56.204999999999998</v>
      </c>
      <c r="W892">
        <v>56.47</v>
      </c>
      <c r="X892">
        <v>56.045000000000002</v>
      </c>
      <c r="Y892" s="19">
        <v>1.4E-3</v>
      </c>
      <c r="AB892" s="110">
        <f t="shared" si="173"/>
        <v>41477</v>
      </c>
      <c r="AC892" s="108">
        <f t="shared" si="171"/>
        <v>6031.8</v>
      </c>
      <c r="AD892" s="28">
        <f t="shared" si="172"/>
        <v>59.725000000000001</v>
      </c>
      <c r="AE892" s="28">
        <f t="shared" si="165"/>
        <v>100.99288405190457</v>
      </c>
      <c r="AF892" s="31">
        <f t="shared" si="166"/>
        <v>-6.0177569760470062E-3</v>
      </c>
      <c r="AJ892" s="110">
        <f t="shared" si="170"/>
        <v>41481</v>
      </c>
      <c r="AK892" s="31">
        <f t="shared" si="168"/>
        <v>8.9999999999999998E-4</v>
      </c>
      <c r="AL892" s="115">
        <f t="shared" si="169"/>
        <v>-4.9724517414705405E-3</v>
      </c>
      <c r="AM892" s="100"/>
      <c r="BR892" s="18">
        <f t="shared" si="162"/>
        <v>41472</v>
      </c>
      <c r="BS892" s="6">
        <f t="shared" si="163"/>
        <v>2.7000000000000001E-3</v>
      </c>
      <c r="BT892" s="6">
        <f t="shared" si="164"/>
        <v>3.0000000000000001E-3</v>
      </c>
    </row>
    <row r="893" spans="2:72" ht="14.45">
      <c r="B893" s="110">
        <v>41473</v>
      </c>
      <c r="C893" s="106">
        <v>1689.4</v>
      </c>
      <c r="D893" s="106">
        <v>1681</v>
      </c>
      <c r="E893" s="106">
        <v>1693.1</v>
      </c>
      <c r="F893" s="106">
        <v>1681</v>
      </c>
      <c r="G893" s="28"/>
      <c r="H893" s="107">
        <v>5.1000000000000004E-3</v>
      </c>
      <c r="K893" s="110">
        <v>41478</v>
      </c>
      <c r="L893" s="106">
        <v>6077.8</v>
      </c>
      <c r="M893" s="106">
        <v>6064.3</v>
      </c>
      <c r="N893" s="106">
        <v>6093.35</v>
      </c>
      <c r="O893" s="106">
        <v>6061.3</v>
      </c>
      <c r="P893" s="28" t="s">
        <v>3483</v>
      </c>
      <c r="Q893" s="107">
        <v>7.6E-3</v>
      </c>
      <c r="T893" s="110">
        <v>41425</v>
      </c>
      <c r="U893" s="28">
        <v>56.58</v>
      </c>
      <c r="V893">
        <v>56.29</v>
      </c>
      <c r="W893">
        <v>56.77</v>
      </c>
      <c r="X893">
        <v>56.29</v>
      </c>
      <c r="Y893" s="19">
        <v>3.5000000000000001E-3</v>
      </c>
      <c r="AB893" s="110">
        <f t="shared" si="173"/>
        <v>41478</v>
      </c>
      <c r="AC893" s="108">
        <f t="shared" si="171"/>
        <v>6077.8</v>
      </c>
      <c r="AD893" s="28">
        <f t="shared" si="172"/>
        <v>59.76</v>
      </c>
      <c r="AE893" s="28">
        <f t="shared" si="165"/>
        <v>101.70348058902276</v>
      </c>
      <c r="AF893" s="31">
        <f t="shared" si="166"/>
        <v>7.0361050066951591E-3</v>
      </c>
      <c r="AJ893" s="110">
        <f t="shared" si="170"/>
        <v>41484</v>
      </c>
      <c r="AK893" s="31">
        <f t="shared" si="168"/>
        <v>-3.8E-3</v>
      </c>
      <c r="AL893" s="115">
        <f t="shared" si="169"/>
        <v>-1.7734954391628754E-2</v>
      </c>
      <c r="AM893" s="100"/>
      <c r="BR893" s="18">
        <f t="shared" si="162"/>
        <v>41473</v>
      </c>
      <c r="BS893" s="6">
        <f t="shared" si="163"/>
        <v>5.1000000000000004E-3</v>
      </c>
      <c r="BT893" s="6">
        <f t="shared" si="164"/>
        <v>1.0800000000000001E-2</v>
      </c>
    </row>
    <row r="894" spans="2:72" ht="14.45">
      <c r="B894" s="110">
        <v>41474</v>
      </c>
      <c r="C894" s="106">
        <v>1692.1</v>
      </c>
      <c r="D894" s="106">
        <v>1686.2</v>
      </c>
      <c r="E894" s="106">
        <v>1692.1</v>
      </c>
      <c r="F894" s="106">
        <v>1684.1</v>
      </c>
      <c r="G894" s="28"/>
      <c r="H894" s="107">
        <v>1.6000000000000001E-3</v>
      </c>
      <c r="K894" s="110">
        <v>41479</v>
      </c>
      <c r="L894" s="106">
        <v>5990.5</v>
      </c>
      <c r="M894" s="106">
        <v>6032.2</v>
      </c>
      <c r="N894" s="106">
        <v>6047.25</v>
      </c>
      <c r="O894" s="106">
        <v>5962.6</v>
      </c>
      <c r="P894" s="28" t="s">
        <v>3471</v>
      </c>
      <c r="Q894" s="107">
        <v>-1.44E-2</v>
      </c>
      <c r="T894" s="110">
        <v>41428</v>
      </c>
      <c r="U894" s="28">
        <v>56.674999999999997</v>
      </c>
      <c r="V894">
        <v>56.515000000000001</v>
      </c>
      <c r="W894">
        <v>56.84</v>
      </c>
      <c r="X894">
        <v>56.43</v>
      </c>
      <c r="Y894" s="19">
        <v>1.6999999999999999E-3</v>
      </c>
      <c r="AB894" s="110">
        <f t="shared" si="173"/>
        <v>41479</v>
      </c>
      <c r="AC894" s="108">
        <f t="shared" si="171"/>
        <v>5990.5</v>
      </c>
      <c r="AD894" s="28">
        <f t="shared" si="172"/>
        <v>59.255000000000003</v>
      </c>
      <c r="AE894" s="28">
        <f t="shared" si="165"/>
        <v>101.0969538435575</v>
      </c>
      <c r="AF894" s="31">
        <f t="shared" si="166"/>
        <v>-5.963677368291842E-3</v>
      </c>
      <c r="AJ894" s="110">
        <f t="shared" si="170"/>
        <v>41485</v>
      </c>
      <c r="AK894" s="31">
        <f t="shared" si="168"/>
        <v>4.0000000000000002E-4</v>
      </c>
      <c r="AL894" s="115">
        <f t="shared" si="169"/>
        <v>-3.3581648750418358E-2</v>
      </c>
      <c r="AM894" s="100"/>
      <c r="BR894" s="18">
        <f t="shared" si="162"/>
        <v>41474</v>
      </c>
      <c r="BS894" s="6">
        <f t="shared" si="163"/>
        <v>1.6000000000000001E-3</v>
      </c>
      <c r="BT894" s="6">
        <f t="shared" si="164"/>
        <v>-1.5E-3</v>
      </c>
    </row>
    <row r="895" spans="2:72" ht="14.45">
      <c r="B895" s="110">
        <v>41477</v>
      </c>
      <c r="C895" s="106">
        <v>1695.5</v>
      </c>
      <c r="D895" s="106">
        <v>1694.4</v>
      </c>
      <c r="E895" s="106">
        <v>1697.6</v>
      </c>
      <c r="F895" s="106">
        <v>1690.7</v>
      </c>
      <c r="G895" s="28"/>
      <c r="H895" s="107">
        <v>2E-3</v>
      </c>
      <c r="K895" s="110">
        <v>41480</v>
      </c>
      <c r="L895" s="106">
        <v>5907.5</v>
      </c>
      <c r="M895" s="106">
        <v>5970.4</v>
      </c>
      <c r="N895" s="106">
        <v>5990.65</v>
      </c>
      <c r="O895" s="106">
        <v>5896.4</v>
      </c>
      <c r="P895" s="28" t="s">
        <v>3484</v>
      </c>
      <c r="Q895" s="107">
        <v>-1.3899999999999999E-2</v>
      </c>
      <c r="T895" s="110">
        <v>41429</v>
      </c>
      <c r="U895" s="28">
        <v>56.494999999999997</v>
      </c>
      <c r="V895">
        <v>56.664999999999999</v>
      </c>
      <c r="W895">
        <v>56.75</v>
      </c>
      <c r="X895">
        <v>56.414999999999999</v>
      </c>
      <c r="Y895" s="19">
        <v>-3.2000000000000002E-3</v>
      </c>
      <c r="AB895" s="110">
        <f t="shared" si="173"/>
        <v>41480</v>
      </c>
      <c r="AC895" s="108">
        <f t="shared" si="171"/>
        <v>5907.5</v>
      </c>
      <c r="AD895" s="28">
        <f t="shared" si="172"/>
        <v>58.965000000000003</v>
      </c>
      <c r="AE895" s="28">
        <f t="shared" si="165"/>
        <v>100.18655134401763</v>
      </c>
      <c r="AF895" s="31">
        <f t="shared" si="166"/>
        <v>-9.0052416509865951E-3</v>
      </c>
      <c r="AJ895" s="110">
        <f t="shared" si="170"/>
        <v>41486</v>
      </c>
      <c r="AK895" s="31">
        <f t="shared" si="168"/>
        <v>-2.0000000000000001E-4</v>
      </c>
      <c r="AL895" s="115">
        <f t="shared" si="169"/>
        <v>-2.9233833593143022E-3</v>
      </c>
      <c r="AM895" s="100"/>
      <c r="BR895" s="18">
        <f t="shared" si="162"/>
        <v>41477</v>
      </c>
      <c r="BS895" s="6">
        <f t="shared" si="163"/>
        <v>2E-3</v>
      </c>
      <c r="BT895" s="6">
        <f t="shared" si="164"/>
        <v>4.0000000000000002E-4</v>
      </c>
    </row>
    <row r="896" spans="2:72" ht="14.45">
      <c r="B896" s="110">
        <v>41478</v>
      </c>
      <c r="C896" s="106">
        <v>1692.4</v>
      </c>
      <c r="D896" s="106">
        <v>1696.6</v>
      </c>
      <c r="E896" s="106">
        <v>1698.8</v>
      </c>
      <c r="F896" s="106">
        <v>1691.1</v>
      </c>
      <c r="G896" s="28"/>
      <c r="H896" s="107">
        <v>-1.8E-3</v>
      </c>
      <c r="K896" s="110">
        <v>41481</v>
      </c>
      <c r="L896" s="106">
        <v>5886.2</v>
      </c>
      <c r="M896" s="106">
        <v>5937.95</v>
      </c>
      <c r="N896" s="106">
        <v>5944.5</v>
      </c>
      <c r="O896" s="106">
        <v>5869.5</v>
      </c>
      <c r="P896" s="28" t="s">
        <v>3485</v>
      </c>
      <c r="Q896" s="107">
        <v>-3.5999999999999999E-3</v>
      </c>
      <c r="T896" s="110">
        <v>41430</v>
      </c>
      <c r="U896" s="28">
        <v>56.854999999999997</v>
      </c>
      <c r="V896">
        <v>56.45</v>
      </c>
      <c r="W896">
        <v>56.854999999999997</v>
      </c>
      <c r="X896">
        <v>56.314999999999998</v>
      </c>
      <c r="Y896" s="19">
        <v>6.4000000000000003E-3</v>
      </c>
      <c r="AB896" s="110">
        <f t="shared" si="173"/>
        <v>41481</v>
      </c>
      <c r="AC896" s="108">
        <f t="shared" si="171"/>
        <v>5886.2</v>
      </c>
      <c r="AD896" s="28">
        <f t="shared" si="172"/>
        <v>59.045999999999999</v>
      </c>
      <c r="AE896" s="28">
        <f t="shared" si="165"/>
        <v>99.688378552315143</v>
      </c>
      <c r="AF896" s="31">
        <f t="shared" si="166"/>
        <v>-4.9724517414705405E-3</v>
      </c>
      <c r="AJ896" s="110">
        <f t="shared" si="170"/>
        <v>41487</v>
      </c>
      <c r="AK896" s="31">
        <f t="shared" si="168"/>
        <v>1.26E-2</v>
      </c>
      <c r="AL896" s="115">
        <f t="shared" si="169"/>
        <v>2.3121462204436227E-3</v>
      </c>
      <c r="AM896" s="100"/>
      <c r="BR896" s="18">
        <f t="shared" si="162"/>
        <v>41478</v>
      </c>
      <c r="BS896" s="6">
        <f t="shared" si="163"/>
        <v>-1.8E-3</v>
      </c>
      <c r="BT896" s="6">
        <f t="shared" si="164"/>
        <v>7.6E-3</v>
      </c>
    </row>
    <row r="897" spans="2:72" ht="14.45">
      <c r="B897" s="110">
        <v>41479</v>
      </c>
      <c r="C897" s="106">
        <v>1685.9</v>
      </c>
      <c r="D897" s="106">
        <v>1696.1</v>
      </c>
      <c r="E897" s="106">
        <v>1698.4</v>
      </c>
      <c r="F897" s="106">
        <v>1682.6</v>
      </c>
      <c r="G897" s="28"/>
      <c r="H897" s="107">
        <v>-3.8E-3</v>
      </c>
      <c r="K897" s="110">
        <v>41484</v>
      </c>
      <c r="L897" s="106">
        <v>5831.65</v>
      </c>
      <c r="M897" s="106">
        <v>5869.95</v>
      </c>
      <c r="N897" s="106">
        <v>5886</v>
      </c>
      <c r="O897" s="106">
        <v>5825.8</v>
      </c>
      <c r="P897" s="28" t="s">
        <v>3486</v>
      </c>
      <c r="Q897" s="107">
        <v>-9.2999999999999992E-3</v>
      </c>
      <c r="T897" s="110">
        <v>41431</v>
      </c>
      <c r="U897" s="28">
        <v>56.93</v>
      </c>
      <c r="V897">
        <v>56.73</v>
      </c>
      <c r="W897">
        <v>57.01</v>
      </c>
      <c r="X897">
        <v>56.69</v>
      </c>
      <c r="Y897" s="19">
        <v>1.2999999999999999E-3</v>
      </c>
      <c r="AB897" s="110">
        <f t="shared" si="173"/>
        <v>41484</v>
      </c>
      <c r="AC897" s="108">
        <f t="shared" si="171"/>
        <v>5831.65</v>
      </c>
      <c r="AD897" s="28">
        <f t="shared" si="172"/>
        <v>59.555</v>
      </c>
      <c r="AE897" s="28">
        <f t="shared" si="165"/>
        <v>97.920409705314412</v>
      </c>
      <c r="AF897" s="31">
        <f t="shared" si="166"/>
        <v>-1.7734954391628754E-2</v>
      </c>
      <c r="AJ897" s="110">
        <f t="shared" si="170"/>
        <v>41488</v>
      </c>
      <c r="AK897" s="31">
        <f t="shared" si="168"/>
        <v>1.6000000000000001E-3</v>
      </c>
      <c r="AL897" s="115">
        <f t="shared" si="169"/>
        <v>-1.7480731302598418E-2</v>
      </c>
      <c r="AM897" s="100"/>
      <c r="BR897" s="18">
        <f t="shared" si="162"/>
        <v>41479</v>
      </c>
      <c r="BS897" s="6">
        <f t="shared" si="163"/>
        <v>-3.8E-3</v>
      </c>
      <c r="BT897" s="6">
        <f t="shared" si="164"/>
        <v>-1.44E-2</v>
      </c>
    </row>
    <row r="898" spans="2:72" ht="14.45">
      <c r="B898" s="110">
        <v>41480</v>
      </c>
      <c r="C898" s="106">
        <v>1690.2</v>
      </c>
      <c r="D898" s="106">
        <v>1685.2</v>
      </c>
      <c r="E898" s="106">
        <v>1690.9</v>
      </c>
      <c r="F898" s="106">
        <v>1680.1</v>
      </c>
      <c r="G898" s="28"/>
      <c r="H898" s="107">
        <v>2.5999999999999999E-3</v>
      </c>
      <c r="K898" s="110">
        <v>41485</v>
      </c>
      <c r="L898" s="106">
        <v>5755.05</v>
      </c>
      <c r="M898" s="106">
        <v>5836.05</v>
      </c>
      <c r="N898" s="106">
        <v>5861.3</v>
      </c>
      <c r="O898" s="106">
        <v>5747.6</v>
      </c>
      <c r="P898" s="28" t="s">
        <v>3487</v>
      </c>
      <c r="Q898" s="107">
        <v>-1.3100000000000001E-2</v>
      </c>
      <c r="T898" s="110">
        <v>41432</v>
      </c>
      <c r="U898" s="28">
        <v>57.064999999999998</v>
      </c>
      <c r="V898">
        <v>56.844999999999999</v>
      </c>
      <c r="W898">
        <v>57.134999999999998</v>
      </c>
      <c r="X898">
        <v>56.688000000000002</v>
      </c>
      <c r="Y898" s="19">
        <v>2.3999999999999998E-3</v>
      </c>
      <c r="AB898" s="110">
        <f t="shared" si="173"/>
        <v>41485</v>
      </c>
      <c r="AC898" s="108">
        <f t="shared" si="171"/>
        <v>5755.05</v>
      </c>
      <c r="AD898" s="28">
        <f t="shared" si="172"/>
        <v>60.814999999999998</v>
      </c>
      <c r="AE898" s="28">
        <f t="shared" si="165"/>
        <v>94.632080901093488</v>
      </c>
      <c r="AF898" s="31">
        <f t="shared" si="166"/>
        <v>-3.3581648750418358E-2</v>
      </c>
      <c r="AJ898" s="110">
        <f t="shared" si="170"/>
        <v>41491</v>
      </c>
      <c r="AK898" s="31">
        <f t="shared" si="168"/>
        <v>-1.5E-3</v>
      </c>
      <c r="AL898" s="115">
        <f t="shared" si="169"/>
        <v>5.3518610015457213E-3</v>
      </c>
      <c r="AM898" s="100"/>
      <c r="BR898" s="18">
        <f t="shared" si="162"/>
        <v>41480</v>
      </c>
      <c r="BS898" s="6">
        <f t="shared" si="163"/>
        <v>2.5999999999999999E-3</v>
      </c>
      <c r="BT898" s="6">
        <f t="shared" si="164"/>
        <v>-1.3899999999999999E-2</v>
      </c>
    </row>
    <row r="899" spans="2:72" ht="14.45">
      <c r="B899" s="110">
        <v>41481</v>
      </c>
      <c r="C899" s="106">
        <v>1691.7</v>
      </c>
      <c r="D899" s="106">
        <v>1687.3</v>
      </c>
      <c r="E899" s="106">
        <v>1691.8</v>
      </c>
      <c r="F899" s="106">
        <v>1676</v>
      </c>
      <c r="G899" s="28"/>
      <c r="H899" s="107">
        <v>8.9999999999999998E-4</v>
      </c>
      <c r="K899" s="110">
        <v>41486</v>
      </c>
      <c r="L899" s="106">
        <v>5742</v>
      </c>
      <c r="M899" s="106">
        <v>5738.35</v>
      </c>
      <c r="N899" s="106">
        <v>5752.1</v>
      </c>
      <c r="O899" s="106">
        <v>5675.75</v>
      </c>
      <c r="P899" s="28" t="s">
        <v>3488</v>
      </c>
      <c r="Q899" s="107">
        <v>-2.3E-3</v>
      </c>
      <c r="T899" s="110">
        <v>41435</v>
      </c>
      <c r="U899" s="28">
        <v>58.155000000000001</v>
      </c>
      <c r="V899">
        <v>57.255000000000003</v>
      </c>
      <c r="W899">
        <v>58.16</v>
      </c>
      <c r="X899">
        <v>57.161999999999999</v>
      </c>
      <c r="Y899" s="19">
        <v>1.9099999999999999E-2</v>
      </c>
      <c r="AB899" s="110">
        <f t="shared" si="173"/>
        <v>41486</v>
      </c>
      <c r="AC899" s="108">
        <f t="shared" si="171"/>
        <v>5742</v>
      </c>
      <c r="AD899" s="28">
        <f t="shared" si="172"/>
        <v>60.854999999999997</v>
      </c>
      <c r="AE899" s="28">
        <f t="shared" si="165"/>
        <v>94.355435050529948</v>
      </c>
      <c r="AF899" s="31">
        <f t="shared" si="166"/>
        <v>-2.9233833593143022E-3</v>
      </c>
      <c r="AJ899" s="110">
        <f t="shared" si="170"/>
        <v>41492</v>
      </c>
      <c r="AK899" s="31">
        <f t="shared" si="168"/>
        <v>-5.7000000000000002E-3</v>
      </c>
      <c r="AL899" s="115">
        <f t="shared" si="169"/>
        <v>-2.4056015479353543E-2</v>
      </c>
      <c r="AM899" s="100"/>
      <c r="BR899" s="18">
        <f t="shared" ref="BR899:BR962" si="174">VLOOKUP(B899,K:Q,1,FALSE)</f>
        <v>41481</v>
      </c>
      <c r="BS899" s="6">
        <f t="shared" ref="BS899:BS962" si="175">IFERROR(VLOOKUP(BR899,B:H,7,FALSE),0)</f>
        <v>8.9999999999999998E-4</v>
      </c>
      <c r="BT899" s="6">
        <f t="shared" ref="BT899:BT962" si="176">IFERROR(VLOOKUP(BR899,K:Q,7,FALSE),0)</f>
        <v>-3.5999999999999999E-3</v>
      </c>
    </row>
    <row r="900" spans="2:72" ht="14.45">
      <c r="B900" s="110">
        <v>41484</v>
      </c>
      <c r="C900" s="106">
        <v>1685.3</v>
      </c>
      <c r="D900" s="106">
        <v>1690.3</v>
      </c>
      <c r="E900" s="106">
        <v>1690.9</v>
      </c>
      <c r="F900" s="106">
        <v>1681.9</v>
      </c>
      <c r="G900" s="28"/>
      <c r="H900" s="107">
        <v>-3.8E-3</v>
      </c>
      <c r="K900" s="110">
        <v>41487</v>
      </c>
      <c r="L900" s="106">
        <v>5727.85</v>
      </c>
      <c r="M900" s="106">
        <v>5776.9</v>
      </c>
      <c r="N900" s="106">
        <v>5808.5</v>
      </c>
      <c r="O900" s="106">
        <v>5676.85</v>
      </c>
      <c r="P900" s="28" t="s">
        <v>3489</v>
      </c>
      <c r="Q900" s="107">
        <v>-2.5000000000000001E-3</v>
      </c>
      <c r="T900" s="110">
        <v>41436</v>
      </c>
      <c r="U900" s="28">
        <v>58.34</v>
      </c>
      <c r="V900">
        <v>58.11</v>
      </c>
      <c r="W900">
        <v>58.99</v>
      </c>
      <c r="X900">
        <v>58.03</v>
      </c>
      <c r="Y900" s="19">
        <v>3.2000000000000002E-3</v>
      </c>
      <c r="AB900" s="110">
        <f t="shared" si="173"/>
        <v>41487</v>
      </c>
      <c r="AC900" s="108">
        <f t="shared" si="171"/>
        <v>5727.85</v>
      </c>
      <c r="AD900" s="28">
        <f t="shared" si="172"/>
        <v>60.564999999999998</v>
      </c>
      <c r="AE900" s="28">
        <f t="shared" ref="AE900:AE963" si="177">AC900/AD900</f>
        <v>94.573598613060355</v>
      </c>
      <c r="AF900" s="31">
        <f t="shared" si="166"/>
        <v>2.3121462204436227E-3</v>
      </c>
      <c r="AJ900" s="110">
        <f t="shared" si="170"/>
        <v>41493</v>
      </c>
      <c r="AK900" s="31">
        <f t="shared" si="168"/>
        <v>-3.8E-3</v>
      </c>
      <c r="AL900" s="115">
        <f t="shared" si="169"/>
        <v>-1.1009966812027594E-2</v>
      </c>
      <c r="AM900" s="100"/>
      <c r="BR900" s="18">
        <f t="shared" si="174"/>
        <v>41484</v>
      </c>
      <c r="BS900" s="6">
        <f t="shared" si="175"/>
        <v>-3.8E-3</v>
      </c>
      <c r="BT900" s="6">
        <f t="shared" si="176"/>
        <v>-9.2999999999999992E-3</v>
      </c>
    </row>
    <row r="901" spans="2:72" ht="14.45">
      <c r="B901" s="110">
        <v>41485</v>
      </c>
      <c r="C901" s="106">
        <v>1686</v>
      </c>
      <c r="D901" s="106">
        <v>1687.9</v>
      </c>
      <c r="E901" s="106">
        <v>1693.2</v>
      </c>
      <c r="F901" s="106">
        <v>1682.4</v>
      </c>
      <c r="G901" s="28"/>
      <c r="H901" s="107">
        <v>4.0000000000000002E-4</v>
      </c>
      <c r="K901" s="110">
        <v>41488</v>
      </c>
      <c r="L901" s="106">
        <v>5677.9</v>
      </c>
      <c r="M901" s="106">
        <v>5750.05</v>
      </c>
      <c r="N901" s="106">
        <v>5761.85</v>
      </c>
      <c r="O901" s="106">
        <v>5649</v>
      </c>
      <c r="P901" s="28" t="s">
        <v>3490</v>
      </c>
      <c r="Q901" s="107">
        <v>-8.6999999999999994E-3</v>
      </c>
      <c r="T901" s="110">
        <v>41437</v>
      </c>
      <c r="U901" s="28">
        <v>57.835000000000001</v>
      </c>
      <c r="V901">
        <v>58.284999999999997</v>
      </c>
      <c r="W901">
        <v>58.398000000000003</v>
      </c>
      <c r="X901">
        <v>57.734999999999999</v>
      </c>
      <c r="Y901" s="19">
        <v>-8.6999999999999994E-3</v>
      </c>
      <c r="AB901" s="110">
        <f t="shared" si="173"/>
        <v>41488</v>
      </c>
      <c r="AC901" s="108">
        <f t="shared" si="171"/>
        <v>5677.9</v>
      </c>
      <c r="AD901" s="28">
        <f t="shared" si="172"/>
        <v>61.104999999999997</v>
      </c>
      <c r="AE901" s="28">
        <f t="shared" si="177"/>
        <v>92.920382947385647</v>
      </c>
      <c r="AF901" s="31">
        <f t="shared" ref="AF901:AF964" si="178">AE901/AE900-1</f>
        <v>-1.7480731302598418E-2</v>
      </c>
      <c r="AJ901" s="110">
        <f t="shared" si="170"/>
        <v>41494</v>
      </c>
      <c r="AK901" s="31">
        <f t="shared" si="168"/>
        <v>3.8999999999999998E-3</v>
      </c>
      <c r="AL901" s="115">
        <f t="shared" si="169"/>
        <v>1.6388110349824458E-2</v>
      </c>
      <c r="AM901" s="100"/>
      <c r="BR901" s="18">
        <f t="shared" si="174"/>
        <v>41485</v>
      </c>
      <c r="BS901" s="6">
        <f t="shared" si="175"/>
        <v>4.0000000000000002E-4</v>
      </c>
      <c r="BT901" s="6">
        <f t="shared" si="176"/>
        <v>-1.3100000000000001E-2</v>
      </c>
    </row>
    <row r="902" spans="2:72" ht="14.45" hidden="1">
      <c r="B902" s="110">
        <v>41486</v>
      </c>
      <c r="C902" s="106">
        <v>1685.7</v>
      </c>
      <c r="D902" s="106">
        <v>1687.8</v>
      </c>
      <c r="E902" s="106">
        <v>1698.4</v>
      </c>
      <c r="F902" s="106">
        <v>1684.9</v>
      </c>
      <c r="G902" s="28"/>
      <c r="H902" s="107">
        <v>-2.0000000000000001E-4</v>
      </c>
      <c r="K902" s="110">
        <v>41491</v>
      </c>
      <c r="L902" s="106">
        <v>5685.4</v>
      </c>
      <c r="M902" s="106">
        <v>5682.4</v>
      </c>
      <c r="N902" s="106">
        <v>5721</v>
      </c>
      <c r="O902" s="106">
        <v>5661.5</v>
      </c>
      <c r="P902" s="28" t="s">
        <v>3491</v>
      </c>
      <c r="Q902" s="107">
        <v>1.2999999999999999E-3</v>
      </c>
      <c r="T902" s="110">
        <v>41438</v>
      </c>
      <c r="U902" s="28">
        <v>58.005000000000003</v>
      </c>
      <c r="V902">
        <v>58.115000000000002</v>
      </c>
      <c r="W902">
        <v>58.575000000000003</v>
      </c>
      <c r="X902">
        <v>57.935000000000002</v>
      </c>
      <c r="Y902" s="19">
        <v>2.8999999999999998E-3</v>
      </c>
      <c r="AB902" s="110">
        <f t="shared" si="173"/>
        <v>41491</v>
      </c>
      <c r="AC902" s="108">
        <f t="shared" si="171"/>
        <v>5685.4</v>
      </c>
      <c r="AD902" s="28">
        <f t="shared" si="172"/>
        <v>60.86</v>
      </c>
      <c r="AE902" s="28">
        <f t="shared" si="177"/>
        <v>93.417679921130457</v>
      </c>
      <c r="AF902" s="31">
        <f t="shared" si="178"/>
        <v>5.3518610015457213E-3</v>
      </c>
      <c r="AJ902" s="110" t="e">
        <f t="shared" si="170"/>
        <v>#N/A</v>
      </c>
      <c r="AK902" s="31">
        <f t="shared" si="168"/>
        <v>0</v>
      </c>
      <c r="AL902" s="115">
        <f t="shared" si="169"/>
        <v>0</v>
      </c>
      <c r="AM902" s="100"/>
      <c r="BR902" s="18">
        <f t="shared" si="174"/>
        <v>41486</v>
      </c>
      <c r="BS902" s="6">
        <f t="shared" si="175"/>
        <v>-2.0000000000000001E-4</v>
      </c>
      <c r="BT902" s="6">
        <f t="shared" si="176"/>
        <v>-2.3E-3</v>
      </c>
    </row>
    <row r="903" spans="2:72" ht="14.45">
      <c r="B903" s="110">
        <v>41487</v>
      </c>
      <c r="C903" s="106">
        <v>1706.9</v>
      </c>
      <c r="D903" s="106">
        <v>1689.4</v>
      </c>
      <c r="E903" s="106">
        <v>1707.8</v>
      </c>
      <c r="F903" s="106">
        <v>1689.4</v>
      </c>
      <c r="G903" s="28"/>
      <c r="H903" s="107">
        <v>1.26E-2</v>
      </c>
      <c r="K903" s="110">
        <v>41492</v>
      </c>
      <c r="L903" s="106">
        <v>5542.25</v>
      </c>
      <c r="M903" s="106">
        <v>5664.9</v>
      </c>
      <c r="N903" s="106">
        <v>5664.9</v>
      </c>
      <c r="O903" s="106">
        <v>5521.8</v>
      </c>
      <c r="P903" s="28" t="s">
        <v>3492</v>
      </c>
      <c r="Q903" s="107">
        <v>-2.52E-2</v>
      </c>
      <c r="T903" s="110">
        <v>41439</v>
      </c>
      <c r="U903" s="28">
        <v>57.505000000000003</v>
      </c>
      <c r="V903">
        <v>57.965000000000003</v>
      </c>
      <c r="W903">
        <v>57.965000000000003</v>
      </c>
      <c r="X903">
        <v>57.41</v>
      </c>
      <c r="Y903" s="19">
        <v>-8.6E-3</v>
      </c>
      <c r="AB903" s="110">
        <f t="shared" si="173"/>
        <v>41492</v>
      </c>
      <c r="AC903" s="108">
        <f t="shared" si="171"/>
        <v>5542.25</v>
      </c>
      <c r="AD903" s="28">
        <f t="shared" si="172"/>
        <v>60.79</v>
      </c>
      <c r="AE903" s="28">
        <f t="shared" si="177"/>
        <v>91.170422766902448</v>
      </c>
      <c r="AF903" s="31">
        <f t="shared" si="178"/>
        <v>-2.4056015479353543E-2</v>
      </c>
      <c r="AJ903" s="110">
        <f t="shared" si="170"/>
        <v>41498</v>
      </c>
      <c r="AK903" s="31">
        <f t="shared" si="168"/>
        <v>-1.1000000000000001E-3</v>
      </c>
      <c r="AL903" s="115">
        <f t="shared" si="169"/>
        <v>1.8997868112902161E-3</v>
      </c>
      <c r="AM903" s="100"/>
      <c r="BR903" s="18">
        <f t="shared" si="174"/>
        <v>41487</v>
      </c>
      <c r="BS903" s="6">
        <f t="shared" si="175"/>
        <v>1.26E-2</v>
      </c>
      <c r="BT903" s="6">
        <f t="shared" si="176"/>
        <v>-2.5000000000000001E-3</v>
      </c>
    </row>
    <row r="904" spans="2:72" ht="14.45">
      <c r="B904" s="110">
        <v>41488</v>
      </c>
      <c r="C904" s="106">
        <v>1709.7</v>
      </c>
      <c r="D904" s="106">
        <v>1706.1</v>
      </c>
      <c r="E904" s="106">
        <v>1709.7</v>
      </c>
      <c r="F904" s="106">
        <v>1700.7</v>
      </c>
      <c r="G904" s="28"/>
      <c r="H904" s="107">
        <v>1.6000000000000001E-3</v>
      </c>
      <c r="K904" s="110">
        <v>41493</v>
      </c>
      <c r="L904" s="106">
        <v>5519.1</v>
      </c>
      <c r="M904" s="106">
        <v>5549.3</v>
      </c>
      <c r="N904" s="106">
        <v>5561.45</v>
      </c>
      <c r="O904" s="106">
        <v>5486.85</v>
      </c>
      <c r="P904" s="28" t="s">
        <v>3493</v>
      </c>
      <c r="Q904" s="107">
        <v>-4.1999999999999997E-3</v>
      </c>
      <c r="T904" s="110">
        <v>41442</v>
      </c>
      <c r="U904" s="28">
        <v>58.11</v>
      </c>
      <c r="V904">
        <v>57.7</v>
      </c>
      <c r="W904">
        <v>58.11</v>
      </c>
      <c r="X904">
        <v>57.56</v>
      </c>
      <c r="Y904" s="19">
        <v>1.0500000000000001E-2</v>
      </c>
      <c r="AB904" s="110">
        <f t="shared" si="173"/>
        <v>41493</v>
      </c>
      <c r="AC904" s="108">
        <f t="shared" si="171"/>
        <v>5519.1</v>
      </c>
      <c r="AD904" s="28">
        <f t="shared" si="172"/>
        <v>61.21</v>
      </c>
      <c r="AE904" s="28">
        <f t="shared" si="177"/>
        <v>90.166639438000331</v>
      </c>
      <c r="AF904" s="31">
        <f t="shared" si="178"/>
        <v>-1.1009966812027594E-2</v>
      </c>
      <c r="AJ904" s="110">
        <f t="shared" si="170"/>
        <v>41499</v>
      </c>
      <c r="AK904" s="31">
        <f t="shared" si="168"/>
        <v>2.8E-3</v>
      </c>
      <c r="AL904" s="115">
        <f t="shared" si="169"/>
        <v>1.1973740874577476E-2</v>
      </c>
      <c r="AM904" s="100"/>
      <c r="BR904" s="18">
        <f t="shared" si="174"/>
        <v>41488</v>
      </c>
      <c r="BS904" s="6">
        <f t="shared" si="175"/>
        <v>1.6000000000000001E-3</v>
      </c>
      <c r="BT904" s="6">
        <f t="shared" si="176"/>
        <v>-8.6999999999999994E-3</v>
      </c>
    </row>
    <row r="905" spans="2:72" ht="14.45">
      <c r="B905" s="110">
        <v>41491</v>
      </c>
      <c r="C905" s="106">
        <v>1707.1</v>
      </c>
      <c r="D905" s="106">
        <v>1708</v>
      </c>
      <c r="E905" s="106">
        <v>1709.2</v>
      </c>
      <c r="F905" s="106">
        <v>1703.5</v>
      </c>
      <c r="G905" s="28"/>
      <c r="H905" s="107">
        <v>-1.5E-3</v>
      </c>
      <c r="K905" s="110">
        <v>41494</v>
      </c>
      <c r="L905" s="106">
        <v>5565.65</v>
      </c>
      <c r="M905" s="106">
        <v>5510.05</v>
      </c>
      <c r="N905" s="106">
        <v>5577.6</v>
      </c>
      <c r="O905" s="106">
        <v>5510.05</v>
      </c>
      <c r="P905" s="28" t="s">
        <v>3494</v>
      </c>
      <c r="Q905" s="107">
        <v>8.3999999999999995E-3</v>
      </c>
      <c r="T905" s="110">
        <v>41443</v>
      </c>
      <c r="U905" s="28">
        <v>58.844999999999999</v>
      </c>
      <c r="V905">
        <v>58.015000000000001</v>
      </c>
      <c r="W905">
        <v>58.884999999999998</v>
      </c>
      <c r="X905">
        <v>58.015000000000001</v>
      </c>
      <c r="Y905" s="19">
        <v>1.26E-2</v>
      </c>
      <c r="AB905" s="110">
        <f t="shared" si="173"/>
        <v>41494</v>
      </c>
      <c r="AC905" s="108">
        <f t="shared" si="171"/>
        <v>5565.65</v>
      </c>
      <c r="AD905" s="28">
        <f t="shared" si="172"/>
        <v>60.731000000000002</v>
      </c>
      <c r="AE905" s="28">
        <f t="shared" si="177"/>
        <v>91.644300274983109</v>
      </c>
      <c r="AF905" s="31">
        <f t="shared" si="178"/>
        <v>1.6388110349824458E-2</v>
      </c>
      <c r="AJ905" s="110">
        <f t="shared" si="170"/>
        <v>41500</v>
      </c>
      <c r="AK905" s="31">
        <f t="shared" si="168"/>
        <v>-5.1999999999999998E-3</v>
      </c>
      <c r="AL905" s="115">
        <f t="shared" si="169"/>
        <v>8.4161371852471412E-3</v>
      </c>
      <c r="AM905" s="100"/>
      <c r="BR905" s="18">
        <f t="shared" si="174"/>
        <v>41491</v>
      </c>
      <c r="BS905" s="6">
        <f t="shared" si="175"/>
        <v>-1.5E-3</v>
      </c>
      <c r="BT905" s="6">
        <f t="shared" si="176"/>
        <v>1.2999999999999999E-3</v>
      </c>
    </row>
    <row r="906" spans="2:72" ht="14.45" hidden="1">
      <c r="B906" s="110">
        <v>41492</v>
      </c>
      <c r="C906" s="106">
        <v>1697.4</v>
      </c>
      <c r="D906" s="106">
        <v>1705.8</v>
      </c>
      <c r="E906" s="106">
        <v>1705.8</v>
      </c>
      <c r="F906" s="106">
        <v>1693.3</v>
      </c>
      <c r="G906" s="28"/>
      <c r="H906" s="107">
        <v>-5.7000000000000002E-3</v>
      </c>
      <c r="K906" s="110">
        <v>41498</v>
      </c>
      <c r="L906" s="106">
        <v>5612.4</v>
      </c>
      <c r="M906" s="106">
        <v>5606.7</v>
      </c>
      <c r="N906" s="106">
        <v>5644.1</v>
      </c>
      <c r="O906" s="106">
        <v>5557.1</v>
      </c>
      <c r="P906" s="28" t="s">
        <v>3495</v>
      </c>
      <c r="Q906" s="107">
        <v>8.3999999999999995E-3</v>
      </c>
      <c r="T906" s="110">
        <v>41444</v>
      </c>
      <c r="U906" s="28">
        <v>58.72</v>
      </c>
      <c r="V906">
        <v>58.765000000000001</v>
      </c>
      <c r="W906">
        <v>58.924999999999997</v>
      </c>
      <c r="X906">
        <v>58.62</v>
      </c>
      <c r="Y906" s="19">
        <v>-2.0999999999999999E-3</v>
      </c>
      <c r="AB906" s="110">
        <f t="shared" ref="AB906:AB937" si="179">VLOOKUP(K906,T:Y,1,FALSE)</f>
        <v>41498</v>
      </c>
      <c r="AC906" s="108">
        <f t="shared" si="171"/>
        <v>5612.4</v>
      </c>
      <c r="AD906" s="28">
        <f t="shared" si="172"/>
        <v>61.125</v>
      </c>
      <c r="AE906" s="28">
        <f t="shared" si="177"/>
        <v>91.818404907975449</v>
      </c>
      <c r="AF906" s="31">
        <f t="shared" si="178"/>
        <v>1.8997868112902161E-3</v>
      </c>
      <c r="AJ906" s="110" t="e">
        <f t="shared" si="170"/>
        <v>#N/A</v>
      </c>
      <c r="AK906" s="31">
        <f t="shared" si="168"/>
        <v>0</v>
      </c>
      <c r="AL906" s="115">
        <f t="shared" si="169"/>
        <v>0</v>
      </c>
      <c r="AM906" s="100"/>
      <c r="BR906" s="18">
        <f t="shared" si="174"/>
        <v>41492</v>
      </c>
      <c r="BS906" s="6">
        <f t="shared" si="175"/>
        <v>-5.7000000000000002E-3</v>
      </c>
      <c r="BT906" s="6">
        <f t="shared" si="176"/>
        <v>-2.52E-2</v>
      </c>
    </row>
    <row r="907" spans="2:72" ht="14.45">
      <c r="B907" s="110">
        <v>41493</v>
      </c>
      <c r="C907" s="106">
        <v>1690.9</v>
      </c>
      <c r="D907" s="106">
        <v>1695.3</v>
      </c>
      <c r="E907" s="106">
        <v>1695.3</v>
      </c>
      <c r="F907" s="106">
        <v>1684.9</v>
      </c>
      <c r="G907" s="28"/>
      <c r="H907" s="107">
        <v>-3.8E-3</v>
      </c>
      <c r="K907" s="110">
        <v>41499</v>
      </c>
      <c r="L907" s="106">
        <v>5699.3</v>
      </c>
      <c r="M907" s="106">
        <v>5600.25</v>
      </c>
      <c r="N907" s="106">
        <v>5704.75</v>
      </c>
      <c r="O907" s="106">
        <v>5578.9</v>
      </c>
      <c r="P907" s="28" t="s">
        <v>3119</v>
      </c>
      <c r="Q907" s="107">
        <v>1.55E-2</v>
      </c>
      <c r="T907" s="110">
        <v>41445</v>
      </c>
      <c r="U907" s="28">
        <v>59.575000000000003</v>
      </c>
      <c r="V907">
        <v>59.615000000000002</v>
      </c>
      <c r="W907">
        <v>59.98</v>
      </c>
      <c r="X907">
        <v>59.505000000000003</v>
      </c>
      <c r="Y907" s="19">
        <v>1.46E-2</v>
      </c>
      <c r="AB907" s="110">
        <f t="shared" si="179"/>
        <v>41499</v>
      </c>
      <c r="AC907" s="108">
        <f t="shared" si="171"/>
        <v>5699.3</v>
      </c>
      <c r="AD907" s="28">
        <f t="shared" si="172"/>
        <v>61.337000000000003</v>
      </c>
      <c r="AE907" s="28">
        <f t="shared" si="177"/>
        <v>92.917814695860571</v>
      </c>
      <c r="AF907" s="31">
        <f t="shared" si="178"/>
        <v>1.1973740874577476E-2</v>
      </c>
      <c r="AJ907" s="110">
        <f t="shared" si="170"/>
        <v>41502</v>
      </c>
      <c r="AK907" s="31">
        <f t="shared" si="168"/>
        <v>-3.3E-3</v>
      </c>
      <c r="AL907" s="115">
        <f t="shared" si="169"/>
        <v>-4.6754871931913078E-2</v>
      </c>
      <c r="AM907" s="100"/>
      <c r="BR907" s="18">
        <f t="shared" si="174"/>
        <v>41493</v>
      </c>
      <c r="BS907" s="6">
        <f t="shared" si="175"/>
        <v>-3.8E-3</v>
      </c>
      <c r="BT907" s="6">
        <f t="shared" si="176"/>
        <v>-4.1999999999999997E-3</v>
      </c>
    </row>
    <row r="908" spans="2:72" ht="14.45">
      <c r="B908" s="110">
        <v>41494</v>
      </c>
      <c r="C908" s="106">
        <v>1697.5</v>
      </c>
      <c r="D908" s="106">
        <v>1693.3</v>
      </c>
      <c r="E908" s="106">
        <v>1700.2</v>
      </c>
      <c r="F908" s="106">
        <v>1688.4</v>
      </c>
      <c r="G908" s="28"/>
      <c r="H908" s="107">
        <v>3.8999999999999998E-3</v>
      </c>
      <c r="K908" s="110">
        <v>41500</v>
      </c>
      <c r="L908" s="106">
        <v>5742.3</v>
      </c>
      <c r="M908" s="106">
        <v>5715.4</v>
      </c>
      <c r="N908" s="106">
        <v>5754.55</v>
      </c>
      <c r="O908" s="106">
        <v>5690.2</v>
      </c>
      <c r="P908" s="28" t="s">
        <v>3496</v>
      </c>
      <c r="Q908" s="107">
        <v>7.4999999999999997E-3</v>
      </c>
      <c r="T908" s="110">
        <v>41446</v>
      </c>
      <c r="U908" s="28">
        <v>59.274999999999999</v>
      </c>
      <c r="V908">
        <v>59.524999999999999</v>
      </c>
      <c r="W908">
        <v>59.784999999999997</v>
      </c>
      <c r="X908">
        <v>59.15</v>
      </c>
      <c r="Y908" s="19">
        <v>-5.0000000000000001E-3</v>
      </c>
      <c r="AB908" s="110">
        <f t="shared" si="179"/>
        <v>41500</v>
      </c>
      <c r="AC908" s="108">
        <f t="shared" si="171"/>
        <v>5742.3</v>
      </c>
      <c r="AD908" s="28">
        <f t="shared" si="172"/>
        <v>61.283999999999999</v>
      </c>
      <c r="AE908" s="28">
        <f t="shared" si="177"/>
        <v>93.699823771294305</v>
      </c>
      <c r="AF908" s="31">
        <f t="shared" si="178"/>
        <v>8.4161371852471412E-3</v>
      </c>
      <c r="AJ908" s="110">
        <f t="shared" si="170"/>
        <v>41505</v>
      </c>
      <c r="AK908" s="31">
        <f t="shared" si="168"/>
        <v>-5.8999999999999999E-3</v>
      </c>
      <c r="AL908" s="115">
        <f t="shared" si="169"/>
        <v>-3.9869062082091955E-2</v>
      </c>
      <c r="AM908" s="100"/>
      <c r="BR908" s="18">
        <f t="shared" si="174"/>
        <v>41494</v>
      </c>
      <c r="BS908" s="6">
        <f t="shared" si="175"/>
        <v>3.8999999999999998E-3</v>
      </c>
      <c r="BT908" s="6">
        <f t="shared" si="176"/>
        <v>8.3999999999999995E-3</v>
      </c>
    </row>
    <row r="909" spans="2:72" ht="14.45">
      <c r="B909" s="110">
        <v>41495</v>
      </c>
      <c r="C909" s="106">
        <v>1691.4</v>
      </c>
      <c r="D909" s="106">
        <v>1696.1</v>
      </c>
      <c r="E909" s="106">
        <v>1699.4</v>
      </c>
      <c r="F909" s="106">
        <v>1686</v>
      </c>
      <c r="G909" s="28"/>
      <c r="H909" s="107">
        <v>-3.5999999999999999E-3</v>
      </c>
      <c r="K909" s="110">
        <v>41502</v>
      </c>
      <c r="L909" s="106">
        <v>5507.85</v>
      </c>
      <c r="M909" s="106">
        <v>5705.45</v>
      </c>
      <c r="N909" s="106">
        <v>5716.6</v>
      </c>
      <c r="O909" s="106">
        <v>5496.05</v>
      </c>
      <c r="P909" s="28" t="s">
        <v>3497</v>
      </c>
      <c r="Q909" s="107">
        <v>-4.0800000000000003E-2</v>
      </c>
      <c r="T909" s="110">
        <v>41449</v>
      </c>
      <c r="U909" s="28">
        <v>59.814999999999998</v>
      </c>
      <c r="V909">
        <v>59.6</v>
      </c>
      <c r="W909">
        <v>59.84</v>
      </c>
      <c r="X909">
        <v>59.545000000000002</v>
      </c>
      <c r="Y909" s="19">
        <v>9.1000000000000004E-3</v>
      </c>
      <c r="AB909" s="110">
        <f t="shared" si="179"/>
        <v>41502</v>
      </c>
      <c r="AC909" s="108">
        <f t="shared" si="171"/>
        <v>5507.85</v>
      </c>
      <c r="AD909" s="28">
        <f t="shared" si="172"/>
        <v>61.664999999999999</v>
      </c>
      <c r="AE909" s="28">
        <f t="shared" si="177"/>
        <v>89.318900510824619</v>
      </c>
      <c r="AF909" s="31">
        <f t="shared" si="178"/>
        <v>-4.6754871931913078E-2</v>
      </c>
      <c r="AJ909" s="110">
        <f t="shared" si="170"/>
        <v>41506</v>
      </c>
      <c r="AK909" s="31">
        <f t="shared" si="168"/>
        <v>3.8E-3</v>
      </c>
      <c r="AL909" s="115">
        <f t="shared" si="169"/>
        <v>-2.2192136532088735E-3</v>
      </c>
      <c r="AM909" s="100"/>
      <c r="BR909" s="18" t="e">
        <f t="shared" si="174"/>
        <v>#N/A</v>
      </c>
      <c r="BS909" s="6">
        <f t="shared" si="175"/>
        <v>0</v>
      </c>
      <c r="BT909" s="6">
        <f t="shared" si="176"/>
        <v>0</v>
      </c>
    </row>
    <row r="910" spans="2:72" ht="14.45">
      <c r="B910" s="110">
        <v>41498</v>
      </c>
      <c r="C910" s="106">
        <v>1689.5</v>
      </c>
      <c r="D910" s="106">
        <v>1688.4</v>
      </c>
      <c r="E910" s="106">
        <v>1691.5</v>
      </c>
      <c r="F910" s="106">
        <v>1683.3</v>
      </c>
      <c r="G910" s="28"/>
      <c r="H910" s="107">
        <v>-1.1000000000000001E-3</v>
      </c>
      <c r="K910" s="110">
        <v>41505</v>
      </c>
      <c r="L910" s="106">
        <v>5414.75</v>
      </c>
      <c r="M910" s="106">
        <v>5497.55</v>
      </c>
      <c r="N910" s="106">
        <v>5499.65</v>
      </c>
      <c r="O910" s="106">
        <v>5360.65</v>
      </c>
      <c r="P910" s="28" t="s">
        <v>3498</v>
      </c>
      <c r="Q910" s="107">
        <v>-1.6899999999999998E-2</v>
      </c>
      <c r="T910" s="110">
        <v>41450</v>
      </c>
      <c r="U910" s="28">
        <v>59.664999999999999</v>
      </c>
      <c r="V910">
        <v>59.765000000000001</v>
      </c>
      <c r="W910">
        <v>59.795000000000002</v>
      </c>
      <c r="X910">
        <v>59.435000000000002</v>
      </c>
      <c r="Y910" s="19">
        <v>-2.5000000000000001E-3</v>
      </c>
      <c r="AB910" s="110">
        <f t="shared" si="179"/>
        <v>41505</v>
      </c>
      <c r="AC910" s="108">
        <f t="shared" si="171"/>
        <v>5414.75</v>
      </c>
      <c r="AD910" s="28">
        <f t="shared" si="172"/>
        <v>63.14</v>
      </c>
      <c r="AE910" s="28">
        <f t="shared" si="177"/>
        <v>85.757839721254356</v>
      </c>
      <c r="AF910" s="31">
        <f t="shared" si="178"/>
        <v>-3.9869062082091955E-2</v>
      </c>
      <c r="AJ910" s="110">
        <f t="shared" si="170"/>
        <v>41507</v>
      </c>
      <c r="AK910" s="31">
        <f t="shared" si="168"/>
        <v>-5.7000000000000002E-3</v>
      </c>
      <c r="AL910" s="115">
        <f t="shared" si="169"/>
        <v>-3.3468179492648131E-2</v>
      </c>
      <c r="AM910" s="100"/>
      <c r="BR910" s="18">
        <f t="shared" si="174"/>
        <v>41498</v>
      </c>
      <c r="BS910" s="6">
        <f t="shared" si="175"/>
        <v>-1.1000000000000001E-3</v>
      </c>
      <c r="BT910" s="6">
        <f t="shared" si="176"/>
        <v>8.3999999999999995E-3</v>
      </c>
    </row>
    <row r="911" spans="2:72" ht="14.45">
      <c r="B911" s="110">
        <v>41499</v>
      </c>
      <c r="C911" s="106">
        <v>1694.2</v>
      </c>
      <c r="D911" s="106">
        <v>1690.7</v>
      </c>
      <c r="E911" s="106">
        <v>1696.8</v>
      </c>
      <c r="F911" s="106">
        <v>1682.6</v>
      </c>
      <c r="G911" s="28"/>
      <c r="H911" s="107">
        <v>2.8E-3</v>
      </c>
      <c r="K911" s="110">
        <v>41506</v>
      </c>
      <c r="L911" s="106">
        <v>5401.45</v>
      </c>
      <c r="M911" s="106">
        <v>5353.45</v>
      </c>
      <c r="N911" s="106">
        <v>5417.8</v>
      </c>
      <c r="O911" s="106">
        <v>5306.35</v>
      </c>
      <c r="P911" s="28" t="s">
        <v>3499</v>
      </c>
      <c r="Q911" s="107">
        <v>-2.5000000000000001E-3</v>
      </c>
      <c r="T911" s="110">
        <v>41451</v>
      </c>
      <c r="U911" s="28">
        <v>60.72</v>
      </c>
      <c r="V911">
        <v>59.604999999999997</v>
      </c>
      <c r="W911">
        <v>60.765000000000001</v>
      </c>
      <c r="X911">
        <v>59.604999999999997</v>
      </c>
      <c r="Y911" s="19">
        <v>1.77E-2</v>
      </c>
      <c r="AB911" s="110">
        <f t="shared" si="179"/>
        <v>41506</v>
      </c>
      <c r="AC911" s="108">
        <f t="shared" si="171"/>
        <v>5401.45</v>
      </c>
      <c r="AD911" s="28">
        <f t="shared" si="172"/>
        <v>63.125</v>
      </c>
      <c r="AE911" s="28">
        <f t="shared" si="177"/>
        <v>85.567524752475251</v>
      </c>
      <c r="AF911" s="31">
        <f t="shared" si="178"/>
        <v>-2.2192136532088735E-3</v>
      </c>
      <c r="AJ911" s="110">
        <f t="shared" si="170"/>
        <v>41508</v>
      </c>
      <c r="AK911" s="31">
        <f t="shared" si="168"/>
        <v>8.6E-3</v>
      </c>
      <c r="AL911" s="115">
        <f t="shared" si="169"/>
        <v>1.3019505937675202E-2</v>
      </c>
      <c r="AM911" s="100"/>
      <c r="BR911" s="18">
        <f t="shared" si="174"/>
        <v>41499</v>
      </c>
      <c r="BS911" s="6">
        <f t="shared" si="175"/>
        <v>2.8E-3</v>
      </c>
      <c r="BT911" s="6">
        <f t="shared" si="176"/>
        <v>1.55E-2</v>
      </c>
    </row>
    <row r="912" spans="2:72" ht="14.45">
      <c r="B912" s="110">
        <v>41500</v>
      </c>
      <c r="C912" s="106">
        <v>1685.4</v>
      </c>
      <c r="D912" s="106">
        <v>1693.9</v>
      </c>
      <c r="E912" s="106">
        <v>1695.5</v>
      </c>
      <c r="F912" s="106">
        <v>1684.8</v>
      </c>
      <c r="G912" s="28"/>
      <c r="H912" s="107">
        <v>-5.1999999999999998E-3</v>
      </c>
      <c r="K912" s="110">
        <v>41507</v>
      </c>
      <c r="L912" s="106">
        <v>5302.55</v>
      </c>
      <c r="M912" s="106">
        <v>5494.45</v>
      </c>
      <c r="N912" s="106">
        <v>5504.1</v>
      </c>
      <c r="O912" s="106">
        <v>5268.45</v>
      </c>
      <c r="P912" s="28" t="s">
        <v>3500</v>
      </c>
      <c r="Q912" s="107">
        <v>-1.83E-2</v>
      </c>
      <c r="T912" s="110">
        <v>41452</v>
      </c>
      <c r="U912" s="28">
        <v>60.195</v>
      </c>
      <c r="V912">
        <v>60.625</v>
      </c>
      <c r="W912">
        <v>60.63</v>
      </c>
      <c r="X912">
        <v>60.104999999999997</v>
      </c>
      <c r="Y912" s="19">
        <v>-8.6E-3</v>
      </c>
      <c r="AB912" s="110">
        <f t="shared" si="179"/>
        <v>41507</v>
      </c>
      <c r="AC912" s="108">
        <f t="shared" si="171"/>
        <v>5302.55</v>
      </c>
      <c r="AD912" s="28">
        <f t="shared" si="172"/>
        <v>64.114999999999995</v>
      </c>
      <c r="AE912" s="28">
        <f t="shared" si="177"/>
        <v>82.703735475317799</v>
      </c>
      <c r="AF912" s="31">
        <f t="shared" si="178"/>
        <v>-3.3468179492648131E-2</v>
      </c>
      <c r="AJ912" s="110">
        <f t="shared" si="170"/>
        <v>41509</v>
      </c>
      <c r="AK912" s="31">
        <f t="shared" si="168"/>
        <v>3.8999999999999998E-3</v>
      </c>
      <c r="AL912" s="115">
        <f t="shared" si="169"/>
        <v>3.3312962049634187E-2</v>
      </c>
      <c r="AM912" s="100"/>
      <c r="BR912" s="18">
        <f t="shared" si="174"/>
        <v>41500</v>
      </c>
      <c r="BS912" s="6">
        <f t="shared" si="175"/>
        <v>-5.1999999999999998E-3</v>
      </c>
      <c r="BT912" s="6">
        <f t="shared" si="176"/>
        <v>7.4999999999999997E-3</v>
      </c>
    </row>
    <row r="913" spans="2:72" ht="14.45">
      <c r="B913" s="110">
        <v>41501</v>
      </c>
      <c r="C913" s="106">
        <v>1661.3</v>
      </c>
      <c r="D913" s="106">
        <v>1679.6</v>
      </c>
      <c r="E913" s="106">
        <v>1679.6</v>
      </c>
      <c r="F913" s="106">
        <v>1658.6</v>
      </c>
      <c r="G913" s="28"/>
      <c r="H913" s="107">
        <v>-1.43E-2</v>
      </c>
      <c r="K913" s="110">
        <v>41508</v>
      </c>
      <c r="L913" s="106">
        <v>5408.45</v>
      </c>
      <c r="M913" s="106">
        <v>5282.8</v>
      </c>
      <c r="N913" s="106">
        <v>5418.95</v>
      </c>
      <c r="O913" s="106">
        <v>5254.05</v>
      </c>
      <c r="P913" s="28" t="s">
        <v>3501</v>
      </c>
      <c r="Q913" s="107">
        <v>0.02</v>
      </c>
      <c r="T913" s="110">
        <v>41453</v>
      </c>
      <c r="U913" s="28">
        <v>59.533000000000001</v>
      </c>
      <c r="V913">
        <v>60.11</v>
      </c>
      <c r="W913">
        <v>60.11</v>
      </c>
      <c r="X913">
        <v>59.21</v>
      </c>
      <c r="Y913" s="19">
        <v>-1.0999999999999999E-2</v>
      </c>
      <c r="AB913" s="110">
        <f t="shared" si="179"/>
        <v>41508</v>
      </c>
      <c r="AC913" s="108">
        <f t="shared" si="171"/>
        <v>5408.45</v>
      </c>
      <c r="AD913" s="28">
        <f t="shared" si="172"/>
        <v>64.555000000000007</v>
      </c>
      <c r="AE913" s="28">
        <f t="shared" si="177"/>
        <v>83.780497250406611</v>
      </c>
      <c r="AF913" s="31">
        <f t="shared" si="178"/>
        <v>1.3019505937675202E-2</v>
      </c>
      <c r="AJ913" s="110">
        <f t="shared" si="170"/>
        <v>41512</v>
      </c>
      <c r="AK913" s="31">
        <f t="shared" si="168"/>
        <v>-4.0000000000000001E-3</v>
      </c>
      <c r="AL913" s="115">
        <f t="shared" si="169"/>
        <v>-1.6176237042789032E-2</v>
      </c>
      <c r="AM913" s="100"/>
      <c r="BR913" s="18" t="e">
        <f t="shared" si="174"/>
        <v>#N/A</v>
      </c>
      <c r="BS913" s="6">
        <f t="shared" si="175"/>
        <v>0</v>
      </c>
      <c r="BT913" s="6">
        <f t="shared" si="176"/>
        <v>0</v>
      </c>
    </row>
    <row r="914" spans="2:72" ht="14.45">
      <c r="B914" s="110">
        <v>41502</v>
      </c>
      <c r="C914" s="106">
        <v>1655.8</v>
      </c>
      <c r="D914" s="106">
        <v>1661.2</v>
      </c>
      <c r="E914" s="106">
        <v>1663.6</v>
      </c>
      <c r="F914" s="106">
        <v>1652.6</v>
      </c>
      <c r="G914" s="28"/>
      <c r="H914" s="107">
        <v>-3.3E-3</v>
      </c>
      <c r="K914" s="110">
        <v>41509</v>
      </c>
      <c r="L914" s="106">
        <v>5471.75</v>
      </c>
      <c r="M914" s="106">
        <v>5428.75</v>
      </c>
      <c r="N914" s="106">
        <v>5478.8</v>
      </c>
      <c r="O914" s="106">
        <v>5377.8</v>
      </c>
      <c r="P914" s="28" t="s">
        <v>3502</v>
      </c>
      <c r="Q914" s="107">
        <v>1.17E-2</v>
      </c>
      <c r="T914" s="110">
        <v>41456</v>
      </c>
      <c r="U914" s="28">
        <v>59.384999999999998</v>
      </c>
      <c r="V914">
        <v>59.47</v>
      </c>
      <c r="W914">
        <v>59.603000000000002</v>
      </c>
      <c r="X914">
        <v>58.966000000000001</v>
      </c>
      <c r="Y914" s="19">
        <v>-2.5000000000000001E-3</v>
      </c>
      <c r="AB914" s="110">
        <f t="shared" si="179"/>
        <v>41509</v>
      </c>
      <c r="AC914" s="108">
        <f t="shared" si="171"/>
        <v>5471.75</v>
      </c>
      <c r="AD914" s="28">
        <f t="shared" si="172"/>
        <v>63.204999999999998</v>
      </c>
      <c r="AE914" s="28">
        <f t="shared" si="177"/>
        <v>86.571473775808883</v>
      </c>
      <c r="AF914" s="31">
        <f t="shared" si="178"/>
        <v>3.3312962049634187E-2</v>
      </c>
      <c r="AJ914" s="110">
        <f t="shared" si="170"/>
        <v>41513</v>
      </c>
      <c r="AK914" s="31">
        <f t="shared" ref="AK914:AK977" si="180">IFERROR(VLOOKUP(AJ914,B:H,7,FALSE),0)</f>
        <v>-1.5900000000000001E-2</v>
      </c>
      <c r="AL914" s="115">
        <f t="shared" ref="AL914:AL977" si="181">IFERROR(VLOOKUP(AJ914,AB:AF,5,FALSE),0)</f>
        <v>-6.3786010015263517E-2</v>
      </c>
      <c r="AM914" s="100"/>
      <c r="BR914" s="18">
        <f t="shared" si="174"/>
        <v>41502</v>
      </c>
      <c r="BS914" s="6">
        <f t="shared" si="175"/>
        <v>-3.3E-3</v>
      </c>
      <c r="BT914" s="6">
        <f t="shared" si="176"/>
        <v>-4.0800000000000003E-2</v>
      </c>
    </row>
    <row r="915" spans="2:72" ht="14.45">
      <c r="B915" s="110">
        <v>41505</v>
      </c>
      <c r="C915" s="106">
        <v>1646.1</v>
      </c>
      <c r="D915" s="106">
        <v>1655.2</v>
      </c>
      <c r="E915" s="106">
        <v>1659.2</v>
      </c>
      <c r="F915" s="106">
        <v>1645.8</v>
      </c>
      <c r="G915" s="28"/>
      <c r="H915" s="107">
        <v>-5.8999999999999999E-3</v>
      </c>
      <c r="K915" s="110">
        <v>41512</v>
      </c>
      <c r="L915" s="106">
        <v>5476.5</v>
      </c>
      <c r="M915" s="106">
        <v>5499.4</v>
      </c>
      <c r="N915" s="106">
        <v>5528.7</v>
      </c>
      <c r="O915" s="106">
        <v>5454.45</v>
      </c>
      <c r="P915" s="28" t="s">
        <v>3503</v>
      </c>
      <c r="Q915" s="107">
        <v>8.9999999999999998E-4</v>
      </c>
      <c r="T915" s="110">
        <v>41457</v>
      </c>
      <c r="U915" s="28">
        <v>59.555</v>
      </c>
      <c r="V915">
        <v>59.384999999999998</v>
      </c>
      <c r="W915">
        <v>59.73</v>
      </c>
      <c r="X915">
        <v>59.185000000000002</v>
      </c>
      <c r="Y915" s="19">
        <v>2.8999999999999998E-3</v>
      </c>
      <c r="AB915" s="110">
        <f t="shared" si="179"/>
        <v>41512</v>
      </c>
      <c r="AC915" s="108">
        <f t="shared" si="171"/>
        <v>5476.5</v>
      </c>
      <c r="AD915" s="28">
        <f t="shared" si="172"/>
        <v>64.3</v>
      </c>
      <c r="AE915" s="28">
        <f t="shared" si="177"/>
        <v>85.171073094867808</v>
      </c>
      <c r="AF915" s="31">
        <f t="shared" si="178"/>
        <v>-1.6176237042789032E-2</v>
      </c>
      <c r="AJ915" s="110">
        <f t="shared" si="170"/>
        <v>41514</v>
      </c>
      <c r="AK915" s="31">
        <f t="shared" si="180"/>
        <v>2.8E-3</v>
      </c>
      <c r="AL915" s="115">
        <f t="shared" si="181"/>
        <v>-3.6708458563970869E-2</v>
      </c>
      <c r="AM915" s="100"/>
      <c r="BR915" s="18">
        <f t="shared" si="174"/>
        <v>41505</v>
      </c>
      <c r="BS915" s="6">
        <f t="shared" si="175"/>
        <v>-5.8999999999999999E-3</v>
      </c>
      <c r="BT915" s="6">
        <f t="shared" si="176"/>
        <v>-1.6899999999999998E-2</v>
      </c>
    </row>
    <row r="916" spans="2:72" ht="14.45">
      <c r="B916" s="110">
        <v>41506</v>
      </c>
      <c r="C916" s="106">
        <v>1652.3</v>
      </c>
      <c r="D916" s="106">
        <v>1646.8</v>
      </c>
      <c r="E916" s="106">
        <v>1658.9</v>
      </c>
      <c r="F916" s="106">
        <v>1646.1</v>
      </c>
      <c r="G916" s="28"/>
      <c r="H916" s="107">
        <v>3.8E-3</v>
      </c>
      <c r="K916" s="110">
        <v>41513</v>
      </c>
      <c r="L916" s="106">
        <v>5287.45</v>
      </c>
      <c r="M916" s="106">
        <v>5426.5</v>
      </c>
      <c r="N916" s="106">
        <v>5427.4</v>
      </c>
      <c r="O916" s="106">
        <v>5274.25</v>
      </c>
      <c r="P916" s="28" t="s">
        <v>3504</v>
      </c>
      <c r="Q916" s="107">
        <v>-3.4500000000000003E-2</v>
      </c>
      <c r="T916" s="110">
        <v>41458</v>
      </c>
      <c r="U916" s="28">
        <v>60.225999999999999</v>
      </c>
      <c r="V916">
        <v>59.875</v>
      </c>
      <c r="W916">
        <v>60.456000000000003</v>
      </c>
      <c r="X916">
        <v>59.865000000000002</v>
      </c>
      <c r="Y916" s="19">
        <v>1.1299999999999999E-2</v>
      </c>
      <c r="AB916" s="110">
        <f t="shared" si="179"/>
        <v>41513</v>
      </c>
      <c r="AC916" s="108">
        <f t="shared" si="171"/>
        <v>5287.45</v>
      </c>
      <c r="AD916" s="28">
        <f t="shared" si="172"/>
        <v>66.31</v>
      </c>
      <c r="AE916" s="28">
        <f t="shared" si="177"/>
        <v>79.738350173427833</v>
      </c>
      <c r="AF916" s="31">
        <f t="shared" si="178"/>
        <v>-6.3786010015263517E-2</v>
      </c>
      <c r="AJ916" s="110">
        <f t="shared" si="170"/>
        <v>41515</v>
      </c>
      <c r="AK916" s="31">
        <f t="shared" si="180"/>
        <v>2E-3</v>
      </c>
      <c r="AL916" s="115">
        <f t="shared" si="181"/>
        <v>5.8072229120010643E-2</v>
      </c>
      <c r="AM916" s="100"/>
      <c r="BR916" s="18">
        <f t="shared" si="174"/>
        <v>41506</v>
      </c>
      <c r="BS916" s="6">
        <f t="shared" si="175"/>
        <v>3.8E-3</v>
      </c>
      <c r="BT916" s="6">
        <f t="shared" si="176"/>
        <v>-2.5000000000000001E-3</v>
      </c>
    </row>
    <row r="917" spans="2:72" ht="14.45">
      <c r="B917" s="110">
        <v>41507</v>
      </c>
      <c r="C917" s="106">
        <v>1642.8</v>
      </c>
      <c r="D917" s="106">
        <v>1650.7</v>
      </c>
      <c r="E917" s="106">
        <v>1657</v>
      </c>
      <c r="F917" s="106">
        <v>1639.4</v>
      </c>
      <c r="G917" s="28"/>
      <c r="H917" s="107">
        <v>-5.7000000000000002E-3</v>
      </c>
      <c r="K917" s="110">
        <v>41514</v>
      </c>
      <c r="L917" s="106">
        <v>5285</v>
      </c>
      <c r="M917" s="106">
        <v>5233.45</v>
      </c>
      <c r="N917" s="106">
        <v>5317.7</v>
      </c>
      <c r="O917" s="106">
        <v>5118.8500000000004</v>
      </c>
      <c r="P917" s="28" t="s">
        <v>3505</v>
      </c>
      <c r="Q917" s="107">
        <v>-5.0000000000000001E-4</v>
      </c>
      <c r="T917" s="110">
        <v>41459</v>
      </c>
      <c r="U917" s="28">
        <v>60.075000000000003</v>
      </c>
      <c r="V917">
        <v>60.045000000000002</v>
      </c>
      <c r="W917">
        <v>60.408999999999999</v>
      </c>
      <c r="X917">
        <v>59.914999999999999</v>
      </c>
      <c r="Y917" s="19">
        <v>-2.5000000000000001E-3</v>
      </c>
      <c r="AB917" s="110">
        <f t="shared" si="179"/>
        <v>41514</v>
      </c>
      <c r="AC917" s="108">
        <f t="shared" si="171"/>
        <v>5285</v>
      </c>
      <c r="AD917" s="28">
        <f t="shared" si="172"/>
        <v>68.805000000000007</v>
      </c>
      <c r="AE917" s="28">
        <f t="shared" si="177"/>
        <v>76.81127825012716</v>
      </c>
      <c r="AF917" s="31">
        <f t="shared" si="178"/>
        <v>-3.6708458563970869E-2</v>
      </c>
      <c r="AJ917" s="110">
        <f t="shared" si="170"/>
        <v>41516</v>
      </c>
      <c r="AK917" s="31">
        <f t="shared" si="180"/>
        <v>-3.2000000000000002E-3</v>
      </c>
      <c r="AL917" s="115">
        <f t="shared" si="181"/>
        <v>2.4687615371454807E-2</v>
      </c>
      <c r="AM917" s="100"/>
      <c r="BR917" s="18">
        <f t="shared" si="174"/>
        <v>41507</v>
      </c>
      <c r="BS917" s="6">
        <f t="shared" si="175"/>
        <v>-5.7000000000000002E-3</v>
      </c>
      <c r="BT917" s="6">
        <f t="shared" si="176"/>
        <v>-1.83E-2</v>
      </c>
    </row>
    <row r="918" spans="2:72" ht="14.45">
      <c r="B918" s="110">
        <v>41508</v>
      </c>
      <c r="C918" s="106">
        <v>1657</v>
      </c>
      <c r="D918" s="106">
        <v>1645</v>
      </c>
      <c r="E918" s="106">
        <v>1659.5</v>
      </c>
      <c r="F918" s="106">
        <v>1645</v>
      </c>
      <c r="G918" s="28"/>
      <c r="H918" s="107">
        <v>8.6E-3</v>
      </c>
      <c r="K918" s="110">
        <v>41515</v>
      </c>
      <c r="L918" s="106">
        <v>5409.05</v>
      </c>
      <c r="M918" s="106">
        <v>5316.5</v>
      </c>
      <c r="N918" s="106">
        <v>5428.9</v>
      </c>
      <c r="O918" s="106">
        <v>5303</v>
      </c>
      <c r="P918" s="28" t="s">
        <v>3506</v>
      </c>
      <c r="Q918" s="107">
        <v>2.35E-2</v>
      </c>
      <c r="T918" s="110">
        <v>41460</v>
      </c>
      <c r="U918" s="28">
        <v>60.23</v>
      </c>
      <c r="V918">
        <v>60.195</v>
      </c>
      <c r="W918">
        <v>60.6</v>
      </c>
      <c r="X918">
        <v>60.015000000000001</v>
      </c>
      <c r="Y918" s="19">
        <v>2.5999999999999999E-3</v>
      </c>
      <c r="AB918" s="110">
        <f t="shared" si="179"/>
        <v>41515</v>
      </c>
      <c r="AC918" s="108">
        <f t="shared" si="171"/>
        <v>5409.05</v>
      </c>
      <c r="AD918" s="28">
        <f t="shared" si="172"/>
        <v>66.555000000000007</v>
      </c>
      <c r="AE918" s="28">
        <f t="shared" si="177"/>
        <v>81.271880399669442</v>
      </c>
      <c r="AF918" s="31">
        <f t="shared" si="178"/>
        <v>5.8072229120010643E-2</v>
      </c>
      <c r="AJ918" s="110">
        <f t="shared" si="170"/>
        <v>41520</v>
      </c>
      <c r="AK918" s="31">
        <f t="shared" si="180"/>
        <v>4.1999999999999997E-3</v>
      </c>
      <c r="AL918" s="115">
        <f t="shared" si="181"/>
        <v>-6.0897836974958319E-2</v>
      </c>
      <c r="AM918" s="100"/>
      <c r="BR918" s="18">
        <f t="shared" si="174"/>
        <v>41508</v>
      </c>
      <c r="BS918" s="6">
        <f t="shared" si="175"/>
        <v>8.6E-3</v>
      </c>
      <c r="BT918" s="6">
        <f t="shared" si="176"/>
        <v>0.02</v>
      </c>
    </row>
    <row r="919" spans="2:72" ht="14.45">
      <c r="B919" s="110">
        <v>41509</v>
      </c>
      <c r="C919" s="106">
        <v>1663.5</v>
      </c>
      <c r="D919" s="106">
        <v>1659.9</v>
      </c>
      <c r="E919" s="106">
        <v>1664.8</v>
      </c>
      <c r="F919" s="106">
        <v>1654.8</v>
      </c>
      <c r="G919" s="28"/>
      <c r="H919" s="107">
        <v>3.8999999999999998E-3</v>
      </c>
      <c r="K919" s="110">
        <v>41516</v>
      </c>
      <c r="L919" s="106">
        <v>5471.8</v>
      </c>
      <c r="M919" s="106">
        <v>5407.45</v>
      </c>
      <c r="N919" s="106">
        <v>5493.3</v>
      </c>
      <c r="O919" s="106">
        <v>5360.2</v>
      </c>
      <c r="P919" s="28" t="s">
        <v>3507</v>
      </c>
      <c r="Q919" s="107">
        <v>1.1599999999999999E-2</v>
      </c>
      <c r="T919" s="110">
        <v>41463</v>
      </c>
      <c r="U919" s="28">
        <v>60.695</v>
      </c>
      <c r="V919">
        <v>60.935000000000002</v>
      </c>
      <c r="W919">
        <v>61.225000000000001</v>
      </c>
      <c r="X919">
        <v>60.604999999999997</v>
      </c>
      <c r="Y919" s="19">
        <v>7.7000000000000002E-3</v>
      </c>
      <c r="AB919" s="110">
        <f t="shared" si="179"/>
        <v>41516</v>
      </c>
      <c r="AC919" s="108">
        <f t="shared" si="171"/>
        <v>5471.8</v>
      </c>
      <c r="AD919" s="28">
        <f t="shared" si="172"/>
        <v>65.704999999999998</v>
      </c>
      <c r="AE919" s="28">
        <f t="shared" si="177"/>
        <v>83.278289323491364</v>
      </c>
      <c r="AF919" s="31">
        <f t="shared" si="178"/>
        <v>2.4687615371454807E-2</v>
      </c>
      <c r="AJ919" s="110">
        <f t="shared" si="170"/>
        <v>41521</v>
      </c>
      <c r="AK919" s="31">
        <f t="shared" si="180"/>
        <v>8.0999999999999996E-3</v>
      </c>
      <c r="AL919" s="115">
        <f t="shared" si="181"/>
        <v>2.8558721480822058E-2</v>
      </c>
      <c r="AM919" s="100"/>
      <c r="BR919" s="18">
        <f t="shared" si="174"/>
        <v>41509</v>
      </c>
      <c r="BS919" s="6">
        <f t="shared" si="175"/>
        <v>3.8999999999999998E-3</v>
      </c>
      <c r="BT919" s="6">
        <f t="shared" si="176"/>
        <v>1.17E-2</v>
      </c>
    </row>
    <row r="920" spans="2:72" ht="14.45">
      <c r="B920" s="110">
        <v>41512</v>
      </c>
      <c r="C920" s="106">
        <v>1656.8</v>
      </c>
      <c r="D920" s="106">
        <v>1664.3</v>
      </c>
      <c r="E920" s="106">
        <v>1669.5</v>
      </c>
      <c r="F920" s="106">
        <v>1656</v>
      </c>
      <c r="G920" s="28"/>
      <c r="H920" s="107">
        <v>-4.0000000000000001E-3</v>
      </c>
      <c r="K920" s="110">
        <v>41519</v>
      </c>
      <c r="L920" s="106">
        <v>5550.75</v>
      </c>
      <c r="M920" s="106">
        <v>5480.25</v>
      </c>
      <c r="N920" s="106">
        <v>5564.9</v>
      </c>
      <c r="O920" s="106">
        <v>5478.85</v>
      </c>
      <c r="P920" s="28" t="s">
        <v>3508</v>
      </c>
      <c r="Q920" s="107">
        <v>1.44E-2</v>
      </c>
      <c r="T920" s="110">
        <v>41464</v>
      </c>
      <c r="U920" s="28">
        <v>60.101999999999997</v>
      </c>
      <c r="V920">
        <v>59.81</v>
      </c>
      <c r="W920">
        <v>60.49</v>
      </c>
      <c r="X920">
        <v>59.72</v>
      </c>
      <c r="Y920" s="19">
        <v>-9.7999999999999997E-3</v>
      </c>
      <c r="AB920" s="110">
        <f t="shared" si="179"/>
        <v>41519</v>
      </c>
      <c r="AC920" s="108">
        <f t="shared" si="171"/>
        <v>5550.75</v>
      </c>
      <c r="AD920" s="28">
        <f t="shared" si="172"/>
        <v>66.004999999999995</v>
      </c>
      <c r="AE920" s="28">
        <f t="shared" si="177"/>
        <v>84.095901825619279</v>
      </c>
      <c r="AF920" s="31">
        <f t="shared" si="178"/>
        <v>9.8178349815991606E-3</v>
      </c>
      <c r="AJ920" s="110">
        <f t="shared" si="170"/>
        <v>41522</v>
      </c>
      <c r="AK920" s="31">
        <f t="shared" si="180"/>
        <v>1.1999999999999999E-3</v>
      </c>
      <c r="AL920" s="115">
        <f t="shared" si="181"/>
        <v>4.2993363596418588E-2</v>
      </c>
      <c r="AM920" s="100"/>
      <c r="BR920" s="18">
        <f t="shared" si="174"/>
        <v>41512</v>
      </c>
      <c r="BS920" s="6">
        <f t="shared" si="175"/>
        <v>-4.0000000000000001E-3</v>
      </c>
      <c r="BT920" s="6">
        <f t="shared" si="176"/>
        <v>8.9999999999999998E-4</v>
      </c>
    </row>
    <row r="921" spans="2:72" ht="14.45">
      <c r="B921" s="110">
        <v>41513</v>
      </c>
      <c r="C921" s="106">
        <v>1630.5</v>
      </c>
      <c r="D921" s="106">
        <v>1652.5</v>
      </c>
      <c r="E921" s="106">
        <v>1652.5</v>
      </c>
      <c r="F921" s="106">
        <v>1629</v>
      </c>
      <c r="G921" s="28"/>
      <c r="H921" s="107">
        <v>-1.5900000000000001E-2</v>
      </c>
      <c r="K921" s="110">
        <v>41520</v>
      </c>
      <c r="L921" s="106">
        <v>5341.45</v>
      </c>
      <c r="M921" s="106">
        <v>5574.7</v>
      </c>
      <c r="N921" s="106">
        <v>5580.95</v>
      </c>
      <c r="O921" s="106">
        <v>5323.75</v>
      </c>
      <c r="P921" s="28" t="s">
        <v>3509</v>
      </c>
      <c r="Q921" s="107">
        <v>-3.7699999999999997E-2</v>
      </c>
      <c r="T921" s="110">
        <v>41465</v>
      </c>
      <c r="U921" s="28">
        <v>59.895000000000003</v>
      </c>
      <c r="V921">
        <v>60.064999999999998</v>
      </c>
      <c r="W921">
        <v>60.225000000000001</v>
      </c>
      <c r="X921">
        <v>59.65</v>
      </c>
      <c r="Y921" s="19">
        <v>-3.3999999999999998E-3</v>
      </c>
      <c r="AB921" s="110">
        <f t="shared" si="179"/>
        <v>41520</v>
      </c>
      <c r="AC921" s="108">
        <f t="shared" si="171"/>
        <v>5341.45</v>
      </c>
      <c r="AD921" s="28">
        <f t="shared" si="172"/>
        <v>67.635000000000005</v>
      </c>
      <c r="AE921" s="28">
        <f t="shared" si="177"/>
        <v>78.974643305980621</v>
      </c>
      <c r="AF921" s="31">
        <f t="shared" si="178"/>
        <v>-6.0897836974958319E-2</v>
      </c>
      <c r="AJ921" s="110">
        <f t="shared" si="170"/>
        <v>41523</v>
      </c>
      <c r="AK921" s="31">
        <f t="shared" si="180"/>
        <v>1E-4</v>
      </c>
      <c r="AL921" s="115">
        <f t="shared" si="181"/>
        <v>2.7621954393389325E-2</v>
      </c>
      <c r="AM921" s="100"/>
      <c r="BR921" s="18">
        <f t="shared" si="174"/>
        <v>41513</v>
      </c>
      <c r="BS921" s="6">
        <f t="shared" si="175"/>
        <v>-1.5900000000000001E-2</v>
      </c>
      <c r="BT921" s="6">
        <f t="shared" si="176"/>
        <v>-3.4500000000000003E-2</v>
      </c>
    </row>
    <row r="922" spans="2:72" ht="14.45" hidden="1">
      <c r="B922" s="110">
        <v>41514</v>
      </c>
      <c r="C922" s="106">
        <v>1635</v>
      </c>
      <c r="D922" s="106">
        <v>1630.2</v>
      </c>
      <c r="E922" s="106">
        <v>1641.2</v>
      </c>
      <c r="F922" s="106">
        <v>1627.5</v>
      </c>
      <c r="G922" s="28"/>
      <c r="H922" s="107">
        <v>2.8E-3</v>
      </c>
      <c r="K922" s="110">
        <v>41521</v>
      </c>
      <c r="L922" s="106">
        <v>5448.1</v>
      </c>
      <c r="M922" s="106">
        <v>5358.65</v>
      </c>
      <c r="N922" s="106">
        <v>5460.25</v>
      </c>
      <c r="O922" s="106">
        <v>5318.9</v>
      </c>
      <c r="P922" s="28" t="s">
        <v>3510</v>
      </c>
      <c r="Q922" s="107">
        <v>0.02</v>
      </c>
      <c r="T922" s="110">
        <v>41466</v>
      </c>
      <c r="U922" s="28">
        <v>59.834000000000003</v>
      </c>
      <c r="V922">
        <v>59.814999999999998</v>
      </c>
      <c r="W922">
        <v>59.99</v>
      </c>
      <c r="X922">
        <v>59.335000000000001</v>
      </c>
      <c r="Y922" s="19">
        <v>-1E-3</v>
      </c>
      <c r="AB922" s="110">
        <f t="shared" si="179"/>
        <v>41521</v>
      </c>
      <c r="AC922" s="108">
        <f t="shared" si="171"/>
        <v>5448.1</v>
      </c>
      <c r="AD922" s="28">
        <f t="shared" si="172"/>
        <v>67.069999999999993</v>
      </c>
      <c r="AE922" s="28">
        <f t="shared" si="177"/>
        <v>81.230058148203383</v>
      </c>
      <c r="AF922" s="31">
        <f t="shared" si="178"/>
        <v>2.8558721480822058E-2</v>
      </c>
      <c r="AJ922" s="110" t="e">
        <f t="shared" ref="AJ922:AJ985" si="182">VLOOKUP(B929,AB:AF,1,FALSE)</f>
        <v>#N/A</v>
      </c>
      <c r="AK922" s="31">
        <f t="shared" si="180"/>
        <v>0</v>
      </c>
      <c r="AL922" s="115">
        <f t="shared" si="181"/>
        <v>0</v>
      </c>
      <c r="AM922" s="100"/>
      <c r="BR922" s="18">
        <f t="shared" si="174"/>
        <v>41514</v>
      </c>
      <c r="BS922" s="6">
        <f t="shared" si="175"/>
        <v>2.8E-3</v>
      </c>
      <c r="BT922" s="6">
        <f t="shared" si="176"/>
        <v>-5.0000000000000001E-4</v>
      </c>
    </row>
    <row r="923" spans="2:72" ht="14.45">
      <c r="B923" s="110">
        <v>41515</v>
      </c>
      <c r="C923" s="106">
        <v>1638.2</v>
      </c>
      <c r="D923" s="106">
        <v>1633.5</v>
      </c>
      <c r="E923" s="106">
        <v>1646.4</v>
      </c>
      <c r="F923" s="106">
        <v>1630.9</v>
      </c>
      <c r="G923" s="28"/>
      <c r="H923" s="107">
        <v>2E-3</v>
      </c>
      <c r="K923" s="110">
        <v>41522</v>
      </c>
      <c r="L923" s="106">
        <v>5592.95</v>
      </c>
      <c r="M923" s="106">
        <v>5553.75</v>
      </c>
      <c r="N923" s="106">
        <v>5625.75</v>
      </c>
      <c r="O923" s="106">
        <v>5552.7</v>
      </c>
      <c r="P923" s="28" t="s">
        <v>3511</v>
      </c>
      <c r="Q923" s="107">
        <v>2.6599999999999999E-2</v>
      </c>
      <c r="T923" s="110">
        <v>41467</v>
      </c>
      <c r="U923" s="28">
        <v>59.890999999999998</v>
      </c>
      <c r="V923">
        <v>59.76</v>
      </c>
      <c r="W923">
        <v>60.21</v>
      </c>
      <c r="X923">
        <v>59.56</v>
      </c>
      <c r="Y923" s="19">
        <v>1E-3</v>
      </c>
      <c r="AB923" s="110">
        <f t="shared" si="179"/>
        <v>41522</v>
      </c>
      <c r="AC923" s="108">
        <f t="shared" ref="AC923:AC986" si="183">IFERROR(VLOOKUP(AB923,K:Q,2,FALSE),0)</f>
        <v>5592.95</v>
      </c>
      <c r="AD923" s="28">
        <f t="shared" ref="AD923:AD986" si="184">VLOOKUP(AB923,T:Y,2,FALSE)</f>
        <v>66.015000000000001</v>
      </c>
      <c r="AE923" s="28">
        <f t="shared" si="177"/>
        <v>84.722411573127317</v>
      </c>
      <c r="AF923" s="31">
        <f t="shared" si="178"/>
        <v>4.2993363596418588E-2</v>
      </c>
      <c r="AJ923" s="110">
        <f t="shared" si="182"/>
        <v>41527</v>
      </c>
      <c r="AK923" s="31">
        <f t="shared" si="180"/>
        <v>7.4000000000000003E-3</v>
      </c>
      <c r="AL923" s="115">
        <f t="shared" si="181"/>
        <v>6.0850391828949579E-2</v>
      </c>
      <c r="AM923" s="100"/>
      <c r="BR923" s="18">
        <f t="shared" si="174"/>
        <v>41515</v>
      </c>
      <c r="BS923" s="6">
        <f t="shared" si="175"/>
        <v>2E-3</v>
      </c>
      <c r="BT923" s="6">
        <f t="shared" si="176"/>
        <v>2.35E-2</v>
      </c>
    </row>
    <row r="924" spans="2:72" ht="14.45">
      <c r="B924" s="110">
        <v>41516</v>
      </c>
      <c r="C924" s="106">
        <v>1633</v>
      </c>
      <c r="D924" s="106">
        <v>1638.9</v>
      </c>
      <c r="E924" s="106">
        <v>1640.1</v>
      </c>
      <c r="F924" s="106">
        <v>1628</v>
      </c>
      <c r="G924" s="28"/>
      <c r="H924" s="107">
        <v>-3.2000000000000002E-3</v>
      </c>
      <c r="K924" s="110">
        <v>41523</v>
      </c>
      <c r="L924" s="106">
        <v>5680.4</v>
      </c>
      <c r="M924" s="106">
        <v>5617.45</v>
      </c>
      <c r="N924" s="106">
        <v>5688.6</v>
      </c>
      <c r="O924" s="106">
        <v>5566.15</v>
      </c>
      <c r="P924" s="28" t="s">
        <v>3512</v>
      </c>
      <c r="Q924" s="107">
        <v>1.5599999999999999E-2</v>
      </c>
      <c r="T924" s="110">
        <v>41470</v>
      </c>
      <c r="U924" s="28">
        <v>59.814999999999998</v>
      </c>
      <c r="V924">
        <v>59.945</v>
      </c>
      <c r="W924">
        <v>60.09</v>
      </c>
      <c r="X924">
        <v>59.78</v>
      </c>
      <c r="Y924" s="19">
        <v>-1.2999999999999999E-3</v>
      </c>
      <c r="AB924" s="110">
        <f t="shared" si="179"/>
        <v>41523</v>
      </c>
      <c r="AC924" s="108">
        <f t="shared" si="183"/>
        <v>5680.4</v>
      </c>
      <c r="AD924" s="28">
        <f t="shared" si="184"/>
        <v>65.245000000000005</v>
      </c>
      <c r="AE924" s="28">
        <f t="shared" si="177"/>
        <v>87.062610161698203</v>
      </c>
      <c r="AF924" s="31">
        <f t="shared" si="178"/>
        <v>2.7621954393389325E-2</v>
      </c>
      <c r="AJ924" s="110">
        <f t="shared" si="182"/>
        <v>41528</v>
      </c>
      <c r="AK924" s="31">
        <f t="shared" si="180"/>
        <v>3.0000000000000001E-3</v>
      </c>
      <c r="AL924" s="115">
        <f t="shared" si="181"/>
        <v>1.1814543958974522E-2</v>
      </c>
      <c r="AM924" s="100"/>
      <c r="BR924" s="18">
        <f t="shared" si="174"/>
        <v>41516</v>
      </c>
      <c r="BS924" s="6">
        <f t="shared" si="175"/>
        <v>-3.2000000000000002E-3</v>
      </c>
      <c r="BT924" s="6">
        <f t="shared" si="176"/>
        <v>1.1599999999999999E-2</v>
      </c>
    </row>
    <row r="925" spans="2:72" ht="14.45">
      <c r="B925" s="110">
        <v>41520</v>
      </c>
      <c r="C925" s="106">
        <v>1639.8</v>
      </c>
      <c r="D925" s="106">
        <v>1636</v>
      </c>
      <c r="E925" s="106">
        <v>1651.3</v>
      </c>
      <c r="F925" s="106">
        <v>1633.4</v>
      </c>
      <c r="G925" s="28"/>
      <c r="H925" s="107">
        <v>4.1999999999999997E-3</v>
      </c>
      <c r="K925" s="110">
        <v>41527</v>
      </c>
      <c r="L925" s="106">
        <v>5896.75</v>
      </c>
      <c r="M925" s="106">
        <v>5738.5</v>
      </c>
      <c r="N925" s="106">
        <v>5904.85</v>
      </c>
      <c r="O925" s="106">
        <v>5738.2</v>
      </c>
      <c r="P925" s="28" t="s">
        <v>3513</v>
      </c>
      <c r="Q925" s="107">
        <v>3.8100000000000002E-2</v>
      </c>
      <c r="T925" s="110">
        <v>41471</v>
      </c>
      <c r="U925" s="28">
        <v>59.3</v>
      </c>
      <c r="V925">
        <v>59.19</v>
      </c>
      <c r="W925">
        <v>59.5</v>
      </c>
      <c r="X925">
        <v>59.1</v>
      </c>
      <c r="Y925" s="19">
        <v>-8.6E-3</v>
      </c>
      <c r="AB925" s="110">
        <f t="shared" si="179"/>
        <v>41527</v>
      </c>
      <c r="AC925" s="108">
        <f t="shared" si="183"/>
        <v>5896.75</v>
      </c>
      <c r="AD925" s="28">
        <f t="shared" si="184"/>
        <v>63.844999999999999</v>
      </c>
      <c r="AE925" s="28">
        <f t="shared" si="177"/>
        <v>92.360404103688623</v>
      </c>
      <c r="AF925" s="31">
        <f t="shared" si="178"/>
        <v>6.0850391828949579E-2</v>
      </c>
      <c r="AJ925" s="110">
        <f t="shared" si="182"/>
        <v>41529</v>
      </c>
      <c r="AK925" s="31">
        <f t="shared" si="180"/>
        <v>-3.3999999999999998E-3</v>
      </c>
      <c r="AL925" s="115">
        <f t="shared" si="181"/>
        <v>-1.2979037685373007E-2</v>
      </c>
      <c r="AM925" s="100"/>
      <c r="BR925" s="18">
        <f t="shared" si="174"/>
        <v>41520</v>
      </c>
      <c r="BS925" s="6">
        <f t="shared" si="175"/>
        <v>4.1999999999999997E-3</v>
      </c>
      <c r="BT925" s="6">
        <f t="shared" si="176"/>
        <v>-3.7699999999999997E-2</v>
      </c>
    </row>
    <row r="926" spans="2:72" ht="14.45">
      <c r="B926" s="110">
        <v>41521</v>
      </c>
      <c r="C926" s="106">
        <v>1653.1</v>
      </c>
      <c r="D926" s="106">
        <v>1640.7</v>
      </c>
      <c r="E926" s="106">
        <v>1655.7</v>
      </c>
      <c r="F926" s="106">
        <v>1637.4</v>
      </c>
      <c r="G926" s="28"/>
      <c r="H926" s="107">
        <v>8.0999999999999996E-3</v>
      </c>
      <c r="K926" s="110">
        <v>41528</v>
      </c>
      <c r="L926" s="106">
        <v>5913.15</v>
      </c>
      <c r="M926" s="106">
        <v>5887.25</v>
      </c>
      <c r="N926" s="106">
        <v>5924.35</v>
      </c>
      <c r="O926" s="106">
        <v>5832.7</v>
      </c>
      <c r="P926" s="28" t="s">
        <v>3514</v>
      </c>
      <c r="Q926" s="107">
        <v>2.8E-3</v>
      </c>
      <c r="T926" s="110">
        <v>41472</v>
      </c>
      <c r="U926" s="28">
        <v>59.33</v>
      </c>
      <c r="V926">
        <v>59.244999999999997</v>
      </c>
      <c r="W926">
        <v>59.585000000000001</v>
      </c>
      <c r="X926">
        <v>59.05</v>
      </c>
      <c r="Y926" s="19">
        <v>5.0000000000000001E-4</v>
      </c>
      <c r="AB926" s="110">
        <f t="shared" si="179"/>
        <v>41528</v>
      </c>
      <c r="AC926" s="108">
        <f t="shared" si="183"/>
        <v>5913.15</v>
      </c>
      <c r="AD926" s="28">
        <f t="shared" si="184"/>
        <v>63.274999999999999</v>
      </c>
      <c r="AE926" s="28">
        <f t="shared" si="177"/>
        <v>93.451600158040293</v>
      </c>
      <c r="AF926" s="31">
        <f t="shared" si="178"/>
        <v>1.1814543958974522E-2</v>
      </c>
      <c r="AJ926" s="110">
        <f t="shared" si="182"/>
        <v>41530</v>
      </c>
      <c r="AK926" s="31">
        <f t="shared" si="180"/>
        <v>2.7000000000000001E-3</v>
      </c>
      <c r="AL926" s="115">
        <f t="shared" si="181"/>
        <v>7.7178693944990329E-4</v>
      </c>
      <c r="AM926" s="100"/>
      <c r="BR926" s="18">
        <f t="shared" si="174"/>
        <v>41521</v>
      </c>
      <c r="BS926" s="6">
        <f t="shared" si="175"/>
        <v>8.0999999999999996E-3</v>
      </c>
      <c r="BT926" s="6">
        <f t="shared" si="176"/>
        <v>0.02</v>
      </c>
    </row>
    <row r="927" spans="2:72" ht="14.45">
      <c r="B927" s="110">
        <v>41522</v>
      </c>
      <c r="C927" s="106">
        <v>1655.1</v>
      </c>
      <c r="D927" s="106">
        <v>1653.3</v>
      </c>
      <c r="E927" s="106">
        <v>1659.2</v>
      </c>
      <c r="F927" s="106">
        <v>1653.1</v>
      </c>
      <c r="G927" s="28"/>
      <c r="H927" s="107">
        <v>1.1999999999999999E-3</v>
      </c>
      <c r="K927" s="110">
        <v>41529</v>
      </c>
      <c r="L927" s="106">
        <v>5850.7</v>
      </c>
      <c r="M927" s="106">
        <v>5931.15</v>
      </c>
      <c r="N927" s="106">
        <v>5932</v>
      </c>
      <c r="O927" s="106">
        <v>5815.8</v>
      </c>
      <c r="P927" s="28" t="s">
        <v>3515</v>
      </c>
      <c r="Q927" s="107">
        <v>-1.06E-2</v>
      </c>
      <c r="T927" s="110">
        <v>41473</v>
      </c>
      <c r="U927" s="28">
        <v>59.744999999999997</v>
      </c>
      <c r="V927">
        <v>59.274999999999999</v>
      </c>
      <c r="W927">
        <v>59.790999999999997</v>
      </c>
      <c r="X927">
        <v>59.255000000000003</v>
      </c>
      <c r="Y927" s="19">
        <v>7.0000000000000001E-3</v>
      </c>
      <c r="AB927" s="110">
        <f t="shared" si="179"/>
        <v>41529</v>
      </c>
      <c r="AC927" s="108">
        <f t="shared" si="183"/>
        <v>5850.7</v>
      </c>
      <c r="AD927" s="28">
        <f t="shared" si="184"/>
        <v>63.43</v>
      </c>
      <c r="AE927" s="28">
        <f t="shared" si="177"/>
        <v>92.238688317830679</v>
      </c>
      <c r="AF927" s="31">
        <f t="shared" si="178"/>
        <v>-1.2979037685373007E-2</v>
      </c>
      <c r="AJ927" s="110">
        <f t="shared" si="182"/>
        <v>41533</v>
      </c>
      <c r="AK927" s="31">
        <f t="shared" si="180"/>
        <v>5.7000000000000002E-3</v>
      </c>
      <c r="AL927" s="115">
        <f t="shared" si="181"/>
        <v>6.9408383330755719E-3</v>
      </c>
      <c r="AM927" s="100"/>
      <c r="BR927" s="18">
        <f t="shared" si="174"/>
        <v>41522</v>
      </c>
      <c r="BS927" s="6">
        <f t="shared" si="175"/>
        <v>1.1999999999999999E-3</v>
      </c>
      <c r="BT927" s="6">
        <f t="shared" si="176"/>
        <v>2.6599999999999999E-2</v>
      </c>
    </row>
    <row r="928" spans="2:72" ht="14.45">
      <c r="B928" s="110">
        <v>41523</v>
      </c>
      <c r="C928" s="106">
        <v>1655.2</v>
      </c>
      <c r="D928" s="106">
        <v>1657.4</v>
      </c>
      <c r="E928" s="106">
        <v>1664.8</v>
      </c>
      <c r="F928" s="106">
        <v>1640.6</v>
      </c>
      <c r="G928" s="28"/>
      <c r="H928" s="107">
        <v>1E-4</v>
      </c>
      <c r="K928" s="110">
        <v>41530</v>
      </c>
      <c r="L928" s="106">
        <v>5850.6</v>
      </c>
      <c r="M928" s="106">
        <v>5828</v>
      </c>
      <c r="N928" s="106">
        <v>5884.3</v>
      </c>
      <c r="O928" s="106">
        <v>5822.9</v>
      </c>
      <c r="P928" s="28" t="s">
        <v>3516</v>
      </c>
      <c r="Q928" s="107">
        <v>0</v>
      </c>
      <c r="T928" s="110">
        <v>41474</v>
      </c>
      <c r="U928" s="28">
        <v>59.34</v>
      </c>
      <c r="V928">
        <v>59.73</v>
      </c>
      <c r="W928">
        <v>59.87</v>
      </c>
      <c r="X928">
        <v>59.305</v>
      </c>
      <c r="Y928" s="19">
        <v>-6.7999999999999996E-3</v>
      </c>
      <c r="AB928" s="110">
        <f t="shared" si="179"/>
        <v>41530</v>
      </c>
      <c r="AC928" s="108">
        <f t="shared" si="183"/>
        <v>5850.6</v>
      </c>
      <c r="AD928" s="28">
        <f t="shared" si="184"/>
        <v>63.38</v>
      </c>
      <c r="AE928" s="28">
        <f t="shared" si="177"/>
        <v>92.309876932786366</v>
      </c>
      <c r="AF928" s="31">
        <f t="shared" si="178"/>
        <v>7.7178693944990329E-4</v>
      </c>
      <c r="AJ928" s="110">
        <f t="shared" si="182"/>
        <v>41534</v>
      </c>
      <c r="AK928" s="31">
        <f t="shared" si="180"/>
        <v>4.1999999999999997E-3</v>
      </c>
      <c r="AL928" s="115">
        <f t="shared" si="181"/>
        <v>-6.8825466759407927E-3</v>
      </c>
      <c r="AM928" s="100"/>
      <c r="BR928" s="18">
        <f t="shared" si="174"/>
        <v>41523</v>
      </c>
      <c r="BS928" s="6">
        <f t="shared" si="175"/>
        <v>1E-4</v>
      </c>
      <c r="BT928" s="6">
        <f t="shared" si="176"/>
        <v>1.5599999999999999E-2</v>
      </c>
    </row>
    <row r="929" spans="2:72" ht="14.45">
      <c r="B929" s="110">
        <v>41526</v>
      </c>
      <c r="C929" s="106">
        <v>1671.7</v>
      </c>
      <c r="D929" s="106">
        <v>1656.8</v>
      </c>
      <c r="E929" s="106">
        <v>1672.4</v>
      </c>
      <c r="F929" s="106">
        <v>1656.8</v>
      </c>
      <c r="G929" s="28"/>
      <c r="H929" s="107">
        <v>0.01</v>
      </c>
      <c r="K929" s="110">
        <v>41533</v>
      </c>
      <c r="L929" s="106">
        <v>5840.55</v>
      </c>
      <c r="M929" s="106">
        <v>5930.3</v>
      </c>
      <c r="N929" s="106">
        <v>5957.25</v>
      </c>
      <c r="O929" s="106">
        <v>5798.15</v>
      </c>
      <c r="P929" s="28" t="s">
        <v>3517</v>
      </c>
      <c r="Q929" s="107">
        <v>-1.6999999999999999E-3</v>
      </c>
      <c r="T929" s="110">
        <v>41477</v>
      </c>
      <c r="U929" s="28">
        <v>59.725000000000001</v>
      </c>
      <c r="V929">
        <v>59.305</v>
      </c>
      <c r="W929">
        <v>59.734999999999999</v>
      </c>
      <c r="X929">
        <v>59.284999999999997</v>
      </c>
      <c r="Y929" s="19">
        <v>6.4999999999999997E-3</v>
      </c>
      <c r="AB929" s="110">
        <f t="shared" si="179"/>
        <v>41533</v>
      </c>
      <c r="AC929" s="108">
        <f t="shared" si="183"/>
        <v>5840.55</v>
      </c>
      <c r="AD929" s="28">
        <f t="shared" si="184"/>
        <v>62.835000000000001</v>
      </c>
      <c r="AE929" s="28">
        <f t="shared" si="177"/>
        <v>92.950584865122948</v>
      </c>
      <c r="AF929" s="31">
        <f t="shared" si="178"/>
        <v>6.9408383330755719E-3</v>
      </c>
      <c r="AJ929" s="110">
        <f t="shared" si="182"/>
        <v>41535</v>
      </c>
      <c r="AK929" s="31">
        <f t="shared" si="180"/>
        <v>1.21E-2</v>
      </c>
      <c r="AL929" s="115">
        <f t="shared" si="181"/>
        <v>8.2594214175202296E-3</v>
      </c>
      <c r="AM929" s="100"/>
      <c r="BR929" s="18" t="e">
        <f t="shared" si="174"/>
        <v>#N/A</v>
      </c>
      <c r="BS929" s="6">
        <f t="shared" si="175"/>
        <v>0</v>
      </c>
      <c r="BT929" s="6">
        <f t="shared" si="176"/>
        <v>0</v>
      </c>
    </row>
    <row r="930" spans="2:72" ht="14.45">
      <c r="B930" s="110">
        <v>41527</v>
      </c>
      <c r="C930" s="106">
        <v>1684</v>
      </c>
      <c r="D930" s="106">
        <v>1674.3</v>
      </c>
      <c r="E930" s="106">
        <v>1684.1</v>
      </c>
      <c r="F930" s="106">
        <v>1674.3</v>
      </c>
      <c r="G930" s="28"/>
      <c r="H930" s="107">
        <v>7.4000000000000003E-3</v>
      </c>
      <c r="K930" s="110">
        <v>41534</v>
      </c>
      <c r="L930" s="106">
        <v>5850.2</v>
      </c>
      <c r="M930" s="106">
        <v>5824.2</v>
      </c>
      <c r="N930" s="106">
        <v>5857.8</v>
      </c>
      <c r="O930" s="106">
        <v>5804.9</v>
      </c>
      <c r="P930" s="28" t="s">
        <v>3518</v>
      </c>
      <c r="Q930" s="107">
        <v>1.6999999999999999E-3</v>
      </c>
      <c r="T930" s="110">
        <v>41478</v>
      </c>
      <c r="U930" s="28">
        <v>59.76</v>
      </c>
      <c r="V930">
        <v>59.725000000000001</v>
      </c>
      <c r="W930">
        <v>59.88</v>
      </c>
      <c r="X930">
        <v>59.5</v>
      </c>
      <c r="Y930" s="19">
        <v>5.9999999999999995E-4</v>
      </c>
      <c r="AB930" s="110">
        <f t="shared" si="179"/>
        <v>41534</v>
      </c>
      <c r="AC930" s="108">
        <f t="shared" si="183"/>
        <v>5850.2</v>
      </c>
      <c r="AD930" s="28">
        <f t="shared" si="184"/>
        <v>63.375</v>
      </c>
      <c r="AE930" s="28">
        <f t="shared" si="177"/>
        <v>92.310848126232742</v>
      </c>
      <c r="AF930" s="31">
        <f t="shared" si="178"/>
        <v>-6.8825466759407927E-3</v>
      </c>
      <c r="AJ930" s="110">
        <f t="shared" si="182"/>
        <v>41536</v>
      </c>
      <c r="AK930" s="31">
        <f t="shared" si="180"/>
        <v>-1.9E-3</v>
      </c>
      <c r="AL930" s="115">
        <f t="shared" si="181"/>
        <v>6.3647533090963382E-2</v>
      </c>
      <c r="AM930" s="100"/>
      <c r="BR930" s="18">
        <f t="shared" si="174"/>
        <v>41527</v>
      </c>
      <c r="BS930" s="6">
        <f t="shared" si="175"/>
        <v>7.4000000000000003E-3</v>
      </c>
      <c r="BT930" s="6">
        <f t="shared" si="176"/>
        <v>3.8100000000000002E-2</v>
      </c>
    </row>
    <row r="931" spans="2:72" ht="14.45">
      <c r="B931" s="110">
        <v>41528</v>
      </c>
      <c r="C931" s="106">
        <v>1689.1</v>
      </c>
      <c r="D931" s="106">
        <v>1681</v>
      </c>
      <c r="E931" s="106">
        <v>1689.1</v>
      </c>
      <c r="F931" s="106">
        <v>1678.7</v>
      </c>
      <c r="G931" s="28"/>
      <c r="H931" s="107">
        <v>3.0000000000000001E-3</v>
      </c>
      <c r="K931" s="110">
        <v>41535</v>
      </c>
      <c r="L931" s="106">
        <v>5899.45</v>
      </c>
      <c r="M931" s="106">
        <v>5872.75</v>
      </c>
      <c r="N931" s="106">
        <v>5916.9</v>
      </c>
      <c r="O931" s="106">
        <v>5840.2</v>
      </c>
      <c r="P931" s="28" t="s">
        <v>3519</v>
      </c>
      <c r="Q931" s="107">
        <v>8.3999999999999995E-3</v>
      </c>
      <c r="T931" s="110">
        <v>41479</v>
      </c>
      <c r="U931" s="28">
        <v>59.255000000000003</v>
      </c>
      <c r="V931">
        <v>59.765000000000001</v>
      </c>
      <c r="W931">
        <v>59.765000000000001</v>
      </c>
      <c r="X931">
        <v>58.96</v>
      </c>
      <c r="Y931" s="19">
        <v>-8.5000000000000006E-3</v>
      </c>
      <c r="AB931" s="110">
        <f t="shared" si="179"/>
        <v>41535</v>
      </c>
      <c r="AC931" s="108">
        <f t="shared" si="183"/>
        <v>5899.45</v>
      </c>
      <c r="AD931" s="28">
        <f t="shared" si="184"/>
        <v>63.384999999999998</v>
      </c>
      <c r="AE931" s="28">
        <f t="shared" si="177"/>
        <v>93.073282322316004</v>
      </c>
      <c r="AF931" s="31">
        <f t="shared" si="178"/>
        <v>8.2594214175202296E-3</v>
      </c>
      <c r="AJ931" s="110">
        <f t="shared" si="182"/>
        <v>41537</v>
      </c>
      <c r="AK931" s="31">
        <f t="shared" si="180"/>
        <v>-7.1999999999999998E-3</v>
      </c>
      <c r="AL931" s="115">
        <f t="shared" si="181"/>
        <v>-2.4182202888786142E-2</v>
      </c>
      <c r="AM931" s="100"/>
      <c r="BR931" s="18">
        <f t="shared" si="174"/>
        <v>41528</v>
      </c>
      <c r="BS931" s="6">
        <f t="shared" si="175"/>
        <v>3.0000000000000001E-3</v>
      </c>
      <c r="BT931" s="6">
        <f t="shared" si="176"/>
        <v>2.8E-3</v>
      </c>
    </row>
    <row r="932" spans="2:72" ht="14.45">
      <c r="B932" s="110">
        <v>41529</v>
      </c>
      <c r="C932" s="106">
        <v>1683.4</v>
      </c>
      <c r="D932" s="106">
        <v>1689.2</v>
      </c>
      <c r="E932" s="106">
        <v>1690</v>
      </c>
      <c r="F932" s="106">
        <v>1682</v>
      </c>
      <c r="G932" s="28"/>
      <c r="H932" s="107">
        <v>-3.3999999999999998E-3</v>
      </c>
      <c r="K932" s="110">
        <v>41536</v>
      </c>
      <c r="L932" s="106">
        <v>6115.55</v>
      </c>
      <c r="M932" s="106">
        <v>6044.15</v>
      </c>
      <c r="N932" s="106">
        <v>6142.5</v>
      </c>
      <c r="O932" s="106">
        <v>6040.15</v>
      </c>
      <c r="P932" s="28" t="s">
        <v>3520</v>
      </c>
      <c r="Q932" s="107">
        <v>3.6600000000000001E-2</v>
      </c>
      <c r="T932" s="110">
        <v>41480</v>
      </c>
      <c r="U932" s="28">
        <v>58.965000000000003</v>
      </c>
      <c r="V932">
        <v>59.137</v>
      </c>
      <c r="W932">
        <v>59.384999999999998</v>
      </c>
      <c r="X932">
        <v>58.74</v>
      </c>
      <c r="Y932" s="19">
        <v>-4.8999999999999998E-3</v>
      </c>
      <c r="AB932" s="110">
        <f t="shared" si="179"/>
        <v>41536</v>
      </c>
      <c r="AC932" s="108">
        <f t="shared" si="183"/>
        <v>6115.55</v>
      </c>
      <c r="AD932" s="28">
        <f t="shared" si="184"/>
        <v>61.774999999999999</v>
      </c>
      <c r="AE932" s="28">
        <f t="shared" si="177"/>
        <v>98.997167138810198</v>
      </c>
      <c r="AF932" s="31">
        <f t="shared" si="178"/>
        <v>6.3647533090963382E-2</v>
      </c>
      <c r="AJ932" s="110">
        <f t="shared" si="182"/>
        <v>41540</v>
      </c>
      <c r="AK932" s="31">
        <f t="shared" si="180"/>
        <v>-4.7000000000000002E-3</v>
      </c>
      <c r="AL932" s="115">
        <f t="shared" si="181"/>
        <v>-2.6140423670077628E-2</v>
      </c>
      <c r="AM932" s="100"/>
      <c r="BR932" s="18">
        <f t="shared" si="174"/>
        <v>41529</v>
      </c>
      <c r="BS932" s="6">
        <f t="shared" si="175"/>
        <v>-3.3999999999999998E-3</v>
      </c>
      <c r="BT932" s="6">
        <f t="shared" si="176"/>
        <v>-1.06E-2</v>
      </c>
    </row>
    <row r="933" spans="2:72" ht="14.45">
      <c r="B933" s="110">
        <v>41530</v>
      </c>
      <c r="C933" s="106">
        <v>1688</v>
      </c>
      <c r="D933" s="106">
        <v>1685</v>
      </c>
      <c r="E933" s="106">
        <v>1688.7</v>
      </c>
      <c r="F933" s="106">
        <v>1682.2</v>
      </c>
      <c r="G933" s="28"/>
      <c r="H933" s="107">
        <v>2.7000000000000001E-3</v>
      </c>
      <c r="K933" s="110">
        <v>41537</v>
      </c>
      <c r="L933" s="106">
        <v>6012.1</v>
      </c>
      <c r="M933" s="106">
        <v>6104.55</v>
      </c>
      <c r="N933" s="106">
        <v>6130.95</v>
      </c>
      <c r="O933" s="106">
        <v>5932.85</v>
      </c>
      <c r="P933" s="28" t="s">
        <v>3521</v>
      </c>
      <c r="Q933" s="107">
        <v>-1.6899999999999998E-2</v>
      </c>
      <c r="T933" s="110">
        <v>41481</v>
      </c>
      <c r="U933" s="28">
        <v>59.045999999999999</v>
      </c>
      <c r="V933">
        <v>59.01</v>
      </c>
      <c r="W933">
        <v>59.142000000000003</v>
      </c>
      <c r="X933">
        <v>58.706000000000003</v>
      </c>
      <c r="Y933" s="19">
        <v>1.4E-3</v>
      </c>
      <c r="AB933" s="110">
        <f t="shared" si="179"/>
        <v>41537</v>
      </c>
      <c r="AC933" s="108">
        <f t="shared" si="183"/>
        <v>6012.1</v>
      </c>
      <c r="AD933" s="28">
        <f t="shared" si="184"/>
        <v>62.234999999999999</v>
      </c>
      <c r="AE933" s="28">
        <f t="shared" si="177"/>
        <v>96.603197557644421</v>
      </c>
      <c r="AF933" s="31">
        <f t="shared" si="178"/>
        <v>-2.4182202888786142E-2</v>
      </c>
      <c r="AJ933" s="110">
        <f t="shared" si="182"/>
        <v>41541</v>
      </c>
      <c r="AK933" s="31">
        <f t="shared" si="180"/>
        <v>-2.5999999999999999E-3</v>
      </c>
      <c r="AL933" s="115">
        <f t="shared" si="181"/>
        <v>-2.4892561674406677E-3</v>
      </c>
      <c r="AM933" s="100"/>
      <c r="BR933" s="18">
        <f t="shared" si="174"/>
        <v>41530</v>
      </c>
      <c r="BS933" s="6">
        <f t="shared" si="175"/>
        <v>2.7000000000000001E-3</v>
      </c>
      <c r="BT933" s="6">
        <f t="shared" si="176"/>
        <v>0</v>
      </c>
    </row>
    <row r="934" spans="2:72" ht="14.45">
      <c r="B934" s="110">
        <v>41533</v>
      </c>
      <c r="C934" s="106">
        <v>1697.6</v>
      </c>
      <c r="D934" s="106">
        <v>1691.7</v>
      </c>
      <c r="E934" s="106">
        <v>1705</v>
      </c>
      <c r="F934" s="106">
        <v>1691.7</v>
      </c>
      <c r="G934" s="28"/>
      <c r="H934" s="107">
        <v>5.7000000000000002E-3</v>
      </c>
      <c r="K934" s="110">
        <v>41540</v>
      </c>
      <c r="L934" s="106">
        <v>5889.75</v>
      </c>
      <c r="M934" s="106">
        <v>5945.8</v>
      </c>
      <c r="N934" s="106">
        <v>5989.4</v>
      </c>
      <c r="O934" s="106">
        <v>5871.4</v>
      </c>
      <c r="P934" s="28" t="s">
        <v>3522</v>
      </c>
      <c r="Q934" s="107">
        <v>-2.0400000000000001E-2</v>
      </c>
      <c r="T934" s="110">
        <v>41484</v>
      </c>
      <c r="U934" s="28">
        <v>59.555</v>
      </c>
      <c r="V934">
        <v>58.954999999999998</v>
      </c>
      <c r="W934">
        <v>59.555</v>
      </c>
      <c r="X934">
        <v>58.954999999999998</v>
      </c>
      <c r="Y934" s="19">
        <v>8.6E-3</v>
      </c>
      <c r="AB934" s="110">
        <f t="shared" si="179"/>
        <v>41540</v>
      </c>
      <c r="AC934" s="108">
        <f t="shared" si="183"/>
        <v>5889.75</v>
      </c>
      <c r="AD934" s="28">
        <f t="shared" si="184"/>
        <v>62.604999999999997</v>
      </c>
      <c r="AE934" s="28">
        <f t="shared" si="177"/>
        <v>94.07794904560339</v>
      </c>
      <c r="AF934" s="31">
        <f t="shared" si="178"/>
        <v>-2.6140423670077628E-2</v>
      </c>
      <c r="AJ934" s="110">
        <f t="shared" si="182"/>
        <v>41542</v>
      </c>
      <c r="AK934" s="31">
        <f t="shared" si="180"/>
        <v>-2.7000000000000001E-3</v>
      </c>
      <c r="AL934" s="115">
        <f t="shared" si="181"/>
        <v>2.3508404729359889E-3</v>
      </c>
      <c r="AM934" s="100"/>
      <c r="BR934" s="18">
        <f t="shared" si="174"/>
        <v>41533</v>
      </c>
      <c r="BS934" s="6">
        <f t="shared" si="175"/>
        <v>5.7000000000000002E-3</v>
      </c>
      <c r="BT934" s="6">
        <f t="shared" si="176"/>
        <v>-1.6999999999999999E-3</v>
      </c>
    </row>
    <row r="935" spans="2:72" ht="14.45">
      <c r="B935" s="110">
        <v>41534</v>
      </c>
      <c r="C935" s="106">
        <v>1704.8</v>
      </c>
      <c r="D935" s="106">
        <v>1697.7</v>
      </c>
      <c r="E935" s="106">
        <v>1705.5</v>
      </c>
      <c r="F935" s="106">
        <v>1697.7</v>
      </c>
      <c r="G935" s="28"/>
      <c r="H935" s="107">
        <v>4.1999999999999997E-3</v>
      </c>
      <c r="K935" s="110">
        <v>41541</v>
      </c>
      <c r="L935" s="106">
        <v>5892.45</v>
      </c>
      <c r="M935" s="106">
        <v>5855</v>
      </c>
      <c r="N935" s="106">
        <v>5938.4</v>
      </c>
      <c r="O935" s="106">
        <v>5854.55</v>
      </c>
      <c r="P935" s="28" t="s">
        <v>3523</v>
      </c>
      <c r="Q935" s="107">
        <v>5.0000000000000001E-4</v>
      </c>
      <c r="T935" s="110">
        <v>41485</v>
      </c>
      <c r="U935" s="28">
        <v>60.814999999999998</v>
      </c>
      <c r="V935">
        <v>59.505000000000003</v>
      </c>
      <c r="W935">
        <v>60.844999999999999</v>
      </c>
      <c r="X935">
        <v>59.421999999999997</v>
      </c>
      <c r="Y935" s="19">
        <v>2.12E-2</v>
      </c>
      <c r="AB935" s="110">
        <f t="shared" si="179"/>
        <v>41541</v>
      </c>
      <c r="AC935" s="108">
        <f t="shared" si="183"/>
        <v>5892.45</v>
      </c>
      <c r="AD935" s="28">
        <f t="shared" si="184"/>
        <v>62.79</v>
      </c>
      <c r="AE935" s="28">
        <f t="shared" si="177"/>
        <v>93.843764930721449</v>
      </c>
      <c r="AF935" s="31">
        <f t="shared" si="178"/>
        <v>-2.4892561674406677E-3</v>
      </c>
      <c r="AJ935" s="110">
        <f t="shared" si="182"/>
        <v>41543</v>
      </c>
      <c r="AK935" s="31">
        <f t="shared" si="180"/>
        <v>3.5000000000000001E-3</v>
      </c>
      <c r="AL935" s="115">
        <f t="shared" si="181"/>
        <v>7.3991227375955759E-3</v>
      </c>
      <c r="AM935" s="100"/>
      <c r="BR935" s="18">
        <f t="shared" si="174"/>
        <v>41534</v>
      </c>
      <c r="BS935" s="6">
        <f t="shared" si="175"/>
        <v>4.1999999999999997E-3</v>
      </c>
      <c r="BT935" s="6">
        <f t="shared" si="176"/>
        <v>1.6999999999999999E-3</v>
      </c>
    </row>
    <row r="936" spans="2:72" ht="14.45">
      <c r="B936" s="110">
        <v>41535</v>
      </c>
      <c r="C936" s="106">
        <v>1725.5</v>
      </c>
      <c r="D936" s="106">
        <v>1705.7</v>
      </c>
      <c r="E936" s="106">
        <v>1729.4</v>
      </c>
      <c r="F936" s="106">
        <v>1700.3</v>
      </c>
      <c r="G936" s="28"/>
      <c r="H936" s="107">
        <v>1.21E-2</v>
      </c>
      <c r="K936" s="110">
        <v>41542</v>
      </c>
      <c r="L936" s="106">
        <v>5873.85</v>
      </c>
      <c r="M936" s="106">
        <v>5901.55</v>
      </c>
      <c r="N936" s="106">
        <v>5910.55</v>
      </c>
      <c r="O936" s="106">
        <v>5811.1</v>
      </c>
      <c r="P936" s="28" t="s">
        <v>3524</v>
      </c>
      <c r="Q936" s="107">
        <v>-3.2000000000000002E-3</v>
      </c>
      <c r="T936" s="110">
        <v>41486</v>
      </c>
      <c r="U936" s="28">
        <v>60.854999999999997</v>
      </c>
      <c r="V936">
        <v>60.715000000000003</v>
      </c>
      <c r="W936">
        <v>61.2</v>
      </c>
      <c r="X936">
        <v>60.36</v>
      </c>
      <c r="Y936" s="19">
        <v>6.9999999999999999E-4</v>
      </c>
      <c r="AB936" s="110">
        <f t="shared" si="179"/>
        <v>41542</v>
      </c>
      <c r="AC936" s="108">
        <f t="shared" si="183"/>
        <v>5873.85</v>
      </c>
      <c r="AD936" s="28">
        <f t="shared" si="184"/>
        <v>62.445</v>
      </c>
      <c r="AE936" s="28">
        <f t="shared" si="177"/>
        <v>94.064376651453287</v>
      </c>
      <c r="AF936" s="31">
        <f t="shared" si="178"/>
        <v>2.3508404729359889E-3</v>
      </c>
      <c r="AJ936" s="110">
        <f t="shared" si="182"/>
        <v>41544</v>
      </c>
      <c r="AK936" s="31">
        <f t="shared" si="180"/>
        <v>-4.1000000000000003E-3</v>
      </c>
      <c r="AL936" s="115">
        <f t="shared" si="181"/>
        <v>-1.5318266749984821E-2</v>
      </c>
      <c r="AM936" s="100"/>
      <c r="BR936" s="18">
        <f t="shared" si="174"/>
        <v>41535</v>
      </c>
      <c r="BS936" s="6">
        <f t="shared" si="175"/>
        <v>1.21E-2</v>
      </c>
      <c r="BT936" s="6">
        <f t="shared" si="176"/>
        <v>8.3999999999999995E-3</v>
      </c>
    </row>
    <row r="937" spans="2:72" ht="14.45">
      <c r="B937" s="110">
        <v>41536</v>
      </c>
      <c r="C937" s="106">
        <v>1722.3</v>
      </c>
      <c r="D937" s="106">
        <v>1727.3</v>
      </c>
      <c r="E937" s="106">
        <v>1729.9</v>
      </c>
      <c r="F937" s="106">
        <v>1720.2</v>
      </c>
      <c r="G937" s="28"/>
      <c r="H937" s="107">
        <v>-1.9E-3</v>
      </c>
      <c r="K937" s="110">
        <v>41543</v>
      </c>
      <c r="L937" s="106">
        <v>5882.25</v>
      </c>
      <c r="M937" s="106">
        <v>5872.8</v>
      </c>
      <c r="N937" s="106">
        <v>5917.65</v>
      </c>
      <c r="O937" s="106">
        <v>5864.1</v>
      </c>
      <c r="P937" s="28" t="s">
        <v>3525</v>
      </c>
      <c r="Q937" s="107">
        <v>1.4E-3</v>
      </c>
      <c r="T937" s="110">
        <v>41487</v>
      </c>
      <c r="U937" s="28">
        <v>60.564999999999998</v>
      </c>
      <c r="V937">
        <v>60.765000000000001</v>
      </c>
      <c r="W937">
        <v>60.914999999999999</v>
      </c>
      <c r="X937">
        <v>60.24</v>
      </c>
      <c r="Y937" s="19">
        <v>-4.7999999999999996E-3</v>
      </c>
      <c r="AB937" s="110">
        <f t="shared" si="179"/>
        <v>41543</v>
      </c>
      <c r="AC937" s="108">
        <f t="shared" si="183"/>
        <v>5882.25</v>
      </c>
      <c r="AD937" s="28">
        <f t="shared" si="184"/>
        <v>62.075000000000003</v>
      </c>
      <c r="AE937" s="28">
        <f t="shared" si="177"/>
        <v>94.760370519532813</v>
      </c>
      <c r="AF937" s="31">
        <f t="shared" si="178"/>
        <v>7.3991227375955759E-3</v>
      </c>
      <c r="AJ937" s="110">
        <f t="shared" si="182"/>
        <v>41547</v>
      </c>
      <c r="AK937" s="31">
        <f t="shared" si="180"/>
        <v>-6.1000000000000004E-3</v>
      </c>
      <c r="AL937" s="115">
        <f t="shared" si="181"/>
        <v>-1.7961404315356866E-2</v>
      </c>
      <c r="AM937" s="100"/>
      <c r="BR937" s="18">
        <f t="shared" si="174"/>
        <v>41536</v>
      </c>
      <c r="BS937" s="6">
        <f t="shared" si="175"/>
        <v>-1.9E-3</v>
      </c>
      <c r="BT937" s="6">
        <f t="shared" si="176"/>
        <v>3.6600000000000001E-2</v>
      </c>
    </row>
    <row r="938" spans="2:72" ht="14.45">
      <c r="B938" s="110">
        <v>41537</v>
      </c>
      <c r="C938" s="106">
        <v>1709.9</v>
      </c>
      <c r="D938" s="106">
        <v>1722.4</v>
      </c>
      <c r="E938" s="106">
        <v>1725.2</v>
      </c>
      <c r="F938" s="106">
        <v>1708.9</v>
      </c>
      <c r="G938" s="28"/>
      <c r="H938" s="107">
        <v>-7.1999999999999998E-3</v>
      </c>
      <c r="K938" s="110">
        <v>41544</v>
      </c>
      <c r="L938" s="106">
        <v>5833.2</v>
      </c>
      <c r="M938" s="106">
        <v>5905.55</v>
      </c>
      <c r="N938" s="106">
        <v>5909.2</v>
      </c>
      <c r="O938" s="106">
        <v>5819.3</v>
      </c>
      <c r="P938" s="28" t="s">
        <v>3526</v>
      </c>
      <c r="Q938" s="107">
        <v>-8.3000000000000001E-3</v>
      </c>
      <c r="T938" s="110">
        <v>41488</v>
      </c>
      <c r="U938" s="28">
        <v>61.104999999999997</v>
      </c>
      <c r="V938">
        <v>60.445</v>
      </c>
      <c r="W938">
        <v>61.185000000000002</v>
      </c>
      <c r="X938">
        <v>60.445</v>
      </c>
      <c r="Y938" s="19">
        <v>8.8999999999999999E-3</v>
      </c>
      <c r="AB938" s="110">
        <f t="shared" ref="AB938:AB961" si="185">VLOOKUP(K938,T:Y,1,FALSE)</f>
        <v>41544</v>
      </c>
      <c r="AC938" s="108">
        <f t="shared" si="183"/>
        <v>5833.2</v>
      </c>
      <c r="AD938" s="28">
        <f t="shared" si="184"/>
        <v>62.515000000000001</v>
      </c>
      <c r="AE938" s="28">
        <f t="shared" si="177"/>
        <v>93.308805886587209</v>
      </c>
      <c r="AF938" s="31">
        <f t="shared" si="178"/>
        <v>-1.5318266749984821E-2</v>
      </c>
      <c r="AJ938" s="110">
        <f t="shared" si="182"/>
        <v>41548</v>
      </c>
      <c r="AK938" s="31">
        <f t="shared" si="180"/>
        <v>8.0000000000000002E-3</v>
      </c>
      <c r="AL938" s="115">
        <f t="shared" si="181"/>
        <v>9.9001278625583389E-3</v>
      </c>
      <c r="AM938" s="100"/>
      <c r="BR938" s="18">
        <f t="shared" si="174"/>
        <v>41537</v>
      </c>
      <c r="BS938" s="6">
        <f t="shared" si="175"/>
        <v>-7.1999999999999998E-3</v>
      </c>
      <c r="BT938" s="6">
        <f t="shared" si="176"/>
        <v>-1.6899999999999998E-2</v>
      </c>
    </row>
    <row r="939" spans="2:72" ht="14.45" hidden="1">
      <c r="B939" s="110">
        <v>41540</v>
      </c>
      <c r="C939" s="106">
        <v>1701.8</v>
      </c>
      <c r="D939" s="106">
        <v>1711.4</v>
      </c>
      <c r="E939" s="106">
        <v>1711.4</v>
      </c>
      <c r="F939" s="106">
        <v>1697.1</v>
      </c>
      <c r="G939" s="28"/>
      <c r="H939" s="107">
        <v>-4.7000000000000002E-3</v>
      </c>
      <c r="K939" s="110">
        <v>41547</v>
      </c>
      <c r="L939" s="106">
        <v>5735.3</v>
      </c>
      <c r="M939" s="106">
        <v>5801.05</v>
      </c>
      <c r="N939" s="106">
        <v>5810.2</v>
      </c>
      <c r="O939" s="106">
        <v>5718.5</v>
      </c>
      <c r="P939" s="28" t="s">
        <v>3184</v>
      </c>
      <c r="Q939" s="107">
        <v>-1.6799999999999999E-2</v>
      </c>
      <c r="T939" s="110">
        <v>41491</v>
      </c>
      <c r="U939" s="28">
        <v>60.86</v>
      </c>
      <c r="V939">
        <v>61.03</v>
      </c>
      <c r="W939">
        <v>61.03</v>
      </c>
      <c r="X939">
        <v>60.725000000000001</v>
      </c>
      <c r="Y939" s="19">
        <v>-4.0000000000000001E-3</v>
      </c>
      <c r="AB939" s="110">
        <f t="shared" si="185"/>
        <v>41547</v>
      </c>
      <c r="AC939" s="108">
        <f t="shared" si="183"/>
        <v>5735.3</v>
      </c>
      <c r="AD939" s="28">
        <f t="shared" si="184"/>
        <v>62.59</v>
      </c>
      <c r="AE939" s="28">
        <f t="shared" si="177"/>
        <v>91.632848697875062</v>
      </c>
      <c r="AF939" s="31">
        <f t="shared" si="178"/>
        <v>-1.7961404315356866E-2</v>
      </c>
      <c r="AJ939" s="110" t="e">
        <f t="shared" si="182"/>
        <v>#N/A</v>
      </c>
      <c r="AK939" s="31">
        <f t="shared" si="180"/>
        <v>0</v>
      </c>
      <c r="AL939" s="115">
        <f t="shared" si="181"/>
        <v>0</v>
      </c>
      <c r="AM939" s="100"/>
      <c r="BR939" s="18">
        <f t="shared" si="174"/>
        <v>41540</v>
      </c>
      <c r="BS939" s="6">
        <f t="shared" si="175"/>
        <v>-4.7000000000000002E-3</v>
      </c>
      <c r="BT939" s="6">
        <f t="shared" si="176"/>
        <v>-2.0400000000000001E-2</v>
      </c>
    </row>
    <row r="940" spans="2:72" ht="14.45">
      <c r="B940" s="110">
        <v>41541</v>
      </c>
      <c r="C940" s="106">
        <v>1697.4</v>
      </c>
      <c r="D940" s="106">
        <v>1702.6</v>
      </c>
      <c r="E940" s="106">
        <v>1707.6</v>
      </c>
      <c r="F940" s="106">
        <v>1694.9</v>
      </c>
      <c r="G940" s="28"/>
      <c r="H940" s="107">
        <v>-2.5999999999999999E-3</v>
      </c>
      <c r="K940" s="110">
        <v>41548</v>
      </c>
      <c r="L940" s="106">
        <v>5780.05</v>
      </c>
      <c r="M940" s="106">
        <v>5756.1</v>
      </c>
      <c r="N940" s="106">
        <v>5786.45</v>
      </c>
      <c r="O940" s="106">
        <v>5700.95</v>
      </c>
      <c r="P940" s="28" t="s">
        <v>3527</v>
      </c>
      <c r="Q940" s="107">
        <v>7.7999999999999996E-3</v>
      </c>
      <c r="T940" s="110">
        <v>41492</v>
      </c>
      <c r="U940" s="28">
        <v>60.79</v>
      </c>
      <c r="V940">
        <v>60.881999999999998</v>
      </c>
      <c r="W940">
        <v>61.875999999999998</v>
      </c>
      <c r="X940">
        <v>60.78</v>
      </c>
      <c r="Y940" s="19">
        <v>-1.1999999999999999E-3</v>
      </c>
      <c r="AB940" s="110">
        <f t="shared" si="185"/>
        <v>41548</v>
      </c>
      <c r="AC940" s="108">
        <f t="shared" si="183"/>
        <v>5780.05</v>
      </c>
      <c r="AD940" s="28">
        <f t="shared" si="184"/>
        <v>62.46</v>
      </c>
      <c r="AE940" s="28">
        <f t="shared" si="177"/>
        <v>92.540025616394487</v>
      </c>
      <c r="AF940" s="31">
        <f t="shared" si="178"/>
        <v>9.9001278625583389E-3</v>
      </c>
      <c r="AJ940" s="110">
        <f t="shared" si="182"/>
        <v>41550</v>
      </c>
      <c r="AK940" s="31">
        <f t="shared" si="180"/>
        <v>-8.9999999999999993E-3</v>
      </c>
      <c r="AL940" s="115">
        <f t="shared" si="181"/>
        <v>3.443776446327429E-2</v>
      </c>
      <c r="AM940" s="100"/>
      <c r="BR940" s="18">
        <f t="shared" si="174"/>
        <v>41541</v>
      </c>
      <c r="BS940" s="6">
        <f t="shared" si="175"/>
        <v>-2.5999999999999999E-3</v>
      </c>
      <c r="BT940" s="6">
        <f t="shared" si="176"/>
        <v>5.0000000000000001E-4</v>
      </c>
    </row>
    <row r="941" spans="2:72" ht="14.45">
      <c r="B941" s="110">
        <v>41542</v>
      </c>
      <c r="C941" s="106">
        <v>1692.8</v>
      </c>
      <c r="D941" s="106">
        <v>1698</v>
      </c>
      <c r="E941" s="106">
        <v>1701.7</v>
      </c>
      <c r="F941" s="106">
        <v>1691.9</v>
      </c>
      <c r="G941" s="28"/>
      <c r="H941" s="107">
        <v>-2.7000000000000001E-3</v>
      </c>
      <c r="K941" s="110">
        <v>41550</v>
      </c>
      <c r="L941" s="106">
        <v>5909.7</v>
      </c>
      <c r="M941" s="106">
        <v>5819.1</v>
      </c>
      <c r="N941" s="106">
        <v>5917.6</v>
      </c>
      <c r="O941" s="106">
        <v>5802.7</v>
      </c>
      <c r="P941" s="28" t="s">
        <v>3163</v>
      </c>
      <c r="Q941" s="107">
        <v>2.24E-2</v>
      </c>
      <c r="T941" s="110">
        <v>41493</v>
      </c>
      <c r="U941" s="28">
        <v>61.21</v>
      </c>
      <c r="V941">
        <v>61.14</v>
      </c>
      <c r="W941">
        <v>61.470999999999997</v>
      </c>
      <c r="X941">
        <v>60.933</v>
      </c>
      <c r="Y941" s="19">
        <v>6.8999999999999999E-3</v>
      </c>
      <c r="AB941" s="110">
        <f t="shared" si="185"/>
        <v>41550</v>
      </c>
      <c r="AC941" s="108">
        <f t="shared" si="183"/>
        <v>5909.7</v>
      </c>
      <c r="AD941" s="28">
        <f t="shared" si="184"/>
        <v>61.734999999999999</v>
      </c>
      <c r="AE941" s="28">
        <f t="shared" si="177"/>
        <v>95.726897221997248</v>
      </c>
      <c r="AF941" s="31">
        <f t="shared" si="178"/>
        <v>3.443776446327429E-2</v>
      </c>
      <c r="AJ941" s="110">
        <f t="shared" si="182"/>
        <v>41551</v>
      </c>
      <c r="AK941" s="31">
        <f t="shared" si="180"/>
        <v>7.0000000000000001E-3</v>
      </c>
      <c r="AL941" s="115">
        <f t="shared" si="181"/>
        <v>4.4751147811925573E-3</v>
      </c>
      <c r="AM941" s="100"/>
      <c r="BR941" s="18">
        <f t="shared" si="174"/>
        <v>41542</v>
      </c>
      <c r="BS941" s="6">
        <f t="shared" si="175"/>
        <v>-2.7000000000000001E-3</v>
      </c>
      <c r="BT941" s="6">
        <f t="shared" si="176"/>
        <v>-3.2000000000000002E-3</v>
      </c>
    </row>
    <row r="942" spans="2:72" ht="14.45">
      <c r="B942" s="110">
        <v>41543</v>
      </c>
      <c r="C942" s="106">
        <v>1698.7</v>
      </c>
      <c r="D942" s="106">
        <v>1694</v>
      </c>
      <c r="E942" s="106">
        <v>1703.8</v>
      </c>
      <c r="F942" s="106">
        <v>1693.1</v>
      </c>
      <c r="G942" s="28"/>
      <c r="H942" s="107">
        <v>3.5000000000000001E-3</v>
      </c>
      <c r="K942" s="110">
        <v>41551</v>
      </c>
      <c r="L942" s="106">
        <v>5907.3</v>
      </c>
      <c r="M942" s="106">
        <v>5891.3</v>
      </c>
      <c r="N942" s="106">
        <v>5950.45</v>
      </c>
      <c r="O942" s="106">
        <v>5885</v>
      </c>
      <c r="P942" s="28" t="s">
        <v>3528</v>
      </c>
      <c r="Q942" s="107">
        <v>-4.0000000000000002E-4</v>
      </c>
      <c r="T942" s="110">
        <v>41494</v>
      </c>
      <c r="U942" s="28">
        <v>60.731000000000002</v>
      </c>
      <c r="V942">
        <v>61.19</v>
      </c>
      <c r="W942">
        <v>61.41</v>
      </c>
      <c r="X942">
        <v>60.704999999999998</v>
      </c>
      <c r="Y942" s="19">
        <v>-7.7999999999999996E-3</v>
      </c>
      <c r="AB942" s="110">
        <f t="shared" si="185"/>
        <v>41551</v>
      </c>
      <c r="AC942" s="108">
        <f t="shared" si="183"/>
        <v>5907.3</v>
      </c>
      <c r="AD942" s="28">
        <f t="shared" si="184"/>
        <v>61.435000000000002</v>
      </c>
      <c r="AE942" s="28">
        <f t="shared" si="177"/>
        <v>96.155286074713118</v>
      </c>
      <c r="AF942" s="31">
        <f t="shared" si="178"/>
        <v>4.4751147811925573E-3</v>
      </c>
      <c r="AJ942" s="110">
        <f t="shared" si="182"/>
        <v>41554</v>
      </c>
      <c r="AK942" s="31">
        <f t="shared" si="180"/>
        <v>-8.5000000000000006E-3</v>
      </c>
      <c r="AL942" s="115">
        <f t="shared" si="181"/>
        <v>-6.0192543231584184E-3</v>
      </c>
      <c r="AM942" s="100"/>
      <c r="BR942" s="18">
        <f t="shared" si="174"/>
        <v>41543</v>
      </c>
      <c r="BS942" s="6">
        <f t="shared" si="175"/>
        <v>3.5000000000000001E-3</v>
      </c>
      <c r="BT942" s="6">
        <f t="shared" si="176"/>
        <v>1.4E-3</v>
      </c>
    </row>
    <row r="943" spans="2:72" ht="14.45">
      <c r="B943" s="110">
        <v>41544</v>
      </c>
      <c r="C943" s="106">
        <v>1691.8</v>
      </c>
      <c r="D943" s="106">
        <v>1695.5</v>
      </c>
      <c r="E943" s="106">
        <v>1695.5</v>
      </c>
      <c r="F943" s="106">
        <v>1687.1</v>
      </c>
      <c r="G943" s="28"/>
      <c r="H943" s="107">
        <v>-4.1000000000000003E-3</v>
      </c>
      <c r="K943" s="110">
        <v>41554</v>
      </c>
      <c r="L943" s="106">
        <v>5906.15</v>
      </c>
      <c r="M943" s="106">
        <v>5889.05</v>
      </c>
      <c r="N943" s="106">
        <v>5912</v>
      </c>
      <c r="O943" s="106">
        <v>5825.85</v>
      </c>
      <c r="P943" s="28" t="s">
        <v>3529</v>
      </c>
      <c r="Q943" s="107">
        <v>-2.0000000000000001E-4</v>
      </c>
      <c r="T943" s="110">
        <v>41495</v>
      </c>
      <c r="U943" s="28">
        <v>60.68</v>
      </c>
      <c r="V943">
        <v>60.68</v>
      </c>
      <c r="W943">
        <v>60.68</v>
      </c>
      <c r="X943">
        <v>60.68</v>
      </c>
      <c r="Y943" s="19">
        <v>-8.0000000000000004E-4</v>
      </c>
      <c r="AB943" s="110">
        <f t="shared" si="185"/>
        <v>41554</v>
      </c>
      <c r="AC943" s="108">
        <f t="shared" si="183"/>
        <v>5906.15</v>
      </c>
      <c r="AD943" s="28">
        <f t="shared" si="184"/>
        <v>61.795000000000002</v>
      </c>
      <c r="AE943" s="28">
        <f t="shared" si="177"/>
        <v>95.576502953313366</v>
      </c>
      <c r="AF943" s="31">
        <f t="shared" si="178"/>
        <v>-6.0192543231584184E-3</v>
      </c>
      <c r="AJ943" s="110">
        <f t="shared" si="182"/>
        <v>41555</v>
      </c>
      <c r="AK943" s="31">
        <f t="shared" si="180"/>
        <v>-1.23E-2</v>
      </c>
      <c r="AL943" s="115">
        <f t="shared" si="181"/>
        <v>1.1750109593089419E-3</v>
      </c>
      <c r="AM943" s="100"/>
      <c r="BR943" s="18">
        <f t="shared" si="174"/>
        <v>41544</v>
      </c>
      <c r="BS943" s="6">
        <f t="shared" si="175"/>
        <v>-4.1000000000000003E-3</v>
      </c>
      <c r="BT943" s="6">
        <f t="shared" si="176"/>
        <v>-8.3000000000000001E-3</v>
      </c>
    </row>
    <row r="944" spans="2:72" ht="14.45">
      <c r="B944" s="110">
        <v>41547</v>
      </c>
      <c r="C944" s="106">
        <v>1681.5</v>
      </c>
      <c r="D944" s="106">
        <v>1687.3</v>
      </c>
      <c r="E944" s="106">
        <v>1687.3</v>
      </c>
      <c r="F944" s="106">
        <v>1675</v>
      </c>
      <c r="G944" s="28"/>
      <c r="H944" s="107">
        <v>-6.1000000000000004E-3</v>
      </c>
      <c r="K944" s="110">
        <v>41555</v>
      </c>
      <c r="L944" s="106">
        <v>5928.4</v>
      </c>
      <c r="M944" s="106">
        <v>5975</v>
      </c>
      <c r="N944" s="106">
        <v>5981.7</v>
      </c>
      <c r="O944" s="106">
        <v>5913</v>
      </c>
      <c r="P944" s="28" t="s">
        <v>3530</v>
      </c>
      <c r="Q944" s="107">
        <v>3.8E-3</v>
      </c>
      <c r="T944" s="110">
        <v>41498</v>
      </c>
      <c r="U944" s="28">
        <v>61.125</v>
      </c>
      <c r="V944">
        <v>60.494999999999997</v>
      </c>
      <c r="W944">
        <v>61.31</v>
      </c>
      <c r="X944">
        <v>60.494999999999997</v>
      </c>
      <c r="Y944" s="19">
        <v>7.3000000000000001E-3</v>
      </c>
      <c r="AB944" s="110">
        <f t="shared" si="185"/>
        <v>41555</v>
      </c>
      <c r="AC944" s="108">
        <f t="shared" si="183"/>
        <v>5928.4</v>
      </c>
      <c r="AD944" s="28">
        <f t="shared" si="184"/>
        <v>61.954999999999998</v>
      </c>
      <c r="AE944" s="28">
        <f t="shared" si="177"/>
        <v>95.688806391735937</v>
      </c>
      <c r="AF944" s="31">
        <f t="shared" si="178"/>
        <v>1.1750109593089419E-3</v>
      </c>
      <c r="AJ944" s="110">
        <f t="shared" si="182"/>
        <v>41556</v>
      </c>
      <c r="AK944" s="31">
        <f t="shared" si="180"/>
        <v>5.0000000000000001E-4</v>
      </c>
      <c r="AL944" s="115">
        <f t="shared" si="181"/>
        <v>1.4562305039883983E-2</v>
      </c>
      <c r="AM944" s="100"/>
      <c r="BR944" s="18">
        <f t="shared" si="174"/>
        <v>41547</v>
      </c>
      <c r="BS944" s="6">
        <f t="shared" si="175"/>
        <v>-6.1000000000000004E-3</v>
      </c>
      <c r="BT944" s="6">
        <f t="shared" si="176"/>
        <v>-1.6799999999999999E-2</v>
      </c>
    </row>
    <row r="945" spans="2:72" ht="14.45">
      <c r="B945" s="110">
        <v>41548</v>
      </c>
      <c r="C945" s="106">
        <v>1695</v>
      </c>
      <c r="D945" s="106">
        <v>1682.4</v>
      </c>
      <c r="E945" s="106">
        <v>1696.5</v>
      </c>
      <c r="F945" s="106">
        <v>1682.1</v>
      </c>
      <c r="G945" s="28"/>
      <c r="H945" s="107">
        <v>8.0000000000000002E-3</v>
      </c>
      <c r="K945" s="110">
        <v>41556</v>
      </c>
      <c r="L945" s="106">
        <v>6007.45</v>
      </c>
      <c r="M945" s="106">
        <v>5893.25</v>
      </c>
      <c r="N945" s="106">
        <v>6015.5</v>
      </c>
      <c r="O945" s="106">
        <v>5877.1</v>
      </c>
      <c r="P945" s="28" t="s">
        <v>3531</v>
      </c>
      <c r="Q945" s="107">
        <v>1.3299999999999999E-2</v>
      </c>
      <c r="T945" s="110">
        <v>41499</v>
      </c>
      <c r="U945" s="28">
        <v>61.337000000000003</v>
      </c>
      <c r="V945">
        <v>61.07</v>
      </c>
      <c r="W945">
        <v>61.67</v>
      </c>
      <c r="X945">
        <v>60.893999999999998</v>
      </c>
      <c r="Y945" s="19">
        <v>3.5000000000000001E-3</v>
      </c>
      <c r="AB945" s="110">
        <f t="shared" si="185"/>
        <v>41556</v>
      </c>
      <c r="AC945" s="108">
        <f t="shared" si="183"/>
        <v>6007.45</v>
      </c>
      <c r="AD945" s="28">
        <f t="shared" si="184"/>
        <v>61.88</v>
      </c>
      <c r="AE945" s="28">
        <f t="shared" si="177"/>
        <v>97.082255979314795</v>
      </c>
      <c r="AF945" s="31">
        <f t="shared" si="178"/>
        <v>1.4562305039883983E-2</v>
      </c>
      <c r="AJ945" s="110">
        <f t="shared" si="182"/>
        <v>41557</v>
      </c>
      <c r="AK945" s="31">
        <f t="shared" si="180"/>
        <v>2.1899999999999999E-2</v>
      </c>
      <c r="AL945" s="115">
        <f t="shared" si="181"/>
        <v>1.0740830135914647E-2</v>
      </c>
      <c r="AM945" s="100"/>
      <c r="BR945" s="18">
        <f t="shared" si="174"/>
        <v>41548</v>
      </c>
      <c r="BS945" s="6">
        <f t="shared" si="175"/>
        <v>8.0000000000000002E-3</v>
      </c>
      <c r="BT945" s="6">
        <f t="shared" si="176"/>
        <v>7.7999999999999996E-3</v>
      </c>
    </row>
    <row r="946" spans="2:72" ht="14.45">
      <c r="B946" s="110">
        <v>41549</v>
      </c>
      <c r="C946" s="106">
        <v>1693.9</v>
      </c>
      <c r="D946" s="106">
        <v>1691.9</v>
      </c>
      <c r="E946" s="106">
        <v>1693.9</v>
      </c>
      <c r="F946" s="106">
        <v>1680.3</v>
      </c>
      <c r="G946" s="28"/>
      <c r="H946" s="107">
        <v>-5.9999999999999995E-4</v>
      </c>
      <c r="K946" s="110">
        <v>41557</v>
      </c>
      <c r="L946" s="106">
        <v>6020.95</v>
      </c>
      <c r="M946" s="106">
        <v>6001.05</v>
      </c>
      <c r="N946" s="106">
        <v>6033.95</v>
      </c>
      <c r="O946" s="106">
        <v>5979.8</v>
      </c>
      <c r="P946" s="28" t="s">
        <v>3532</v>
      </c>
      <c r="Q946" s="107">
        <v>2.2000000000000001E-3</v>
      </c>
      <c r="T946" s="110">
        <v>41500</v>
      </c>
      <c r="U946" s="28">
        <v>61.283999999999999</v>
      </c>
      <c r="V946">
        <v>61.19</v>
      </c>
      <c r="W946">
        <v>61.57</v>
      </c>
      <c r="X946">
        <v>61.15</v>
      </c>
      <c r="Y946" s="19">
        <v>-8.9999999999999998E-4</v>
      </c>
      <c r="AB946" s="110">
        <f t="shared" si="185"/>
        <v>41557</v>
      </c>
      <c r="AC946" s="108">
        <f t="shared" si="183"/>
        <v>6020.95</v>
      </c>
      <c r="AD946" s="28">
        <f t="shared" si="184"/>
        <v>61.36</v>
      </c>
      <c r="AE946" s="28">
        <f t="shared" si="177"/>
        <v>98.125</v>
      </c>
      <c r="AF946" s="31">
        <f t="shared" si="178"/>
        <v>1.0740830135914647E-2</v>
      </c>
      <c r="AJ946" s="110">
        <f t="shared" si="182"/>
        <v>41558</v>
      </c>
      <c r="AK946" s="31">
        <f t="shared" si="180"/>
        <v>6.3E-3</v>
      </c>
      <c r="AL946" s="115">
        <f t="shared" si="181"/>
        <v>1.8139609650798416E-2</v>
      </c>
      <c r="AM946" s="100"/>
      <c r="BR946" s="18" t="e">
        <f t="shared" si="174"/>
        <v>#N/A</v>
      </c>
      <c r="BS946" s="6">
        <f t="shared" si="175"/>
        <v>0</v>
      </c>
      <c r="BT946" s="6">
        <f t="shared" si="176"/>
        <v>0</v>
      </c>
    </row>
    <row r="947" spans="2:72" ht="14.45">
      <c r="B947" s="110">
        <v>41550</v>
      </c>
      <c r="C947" s="106">
        <v>1678.7</v>
      </c>
      <c r="D947" s="106">
        <v>1692.3</v>
      </c>
      <c r="E947" s="106">
        <v>1692.3</v>
      </c>
      <c r="F947" s="106">
        <v>1670.4</v>
      </c>
      <c r="G947" s="28"/>
      <c r="H947" s="107">
        <v>-8.9999999999999993E-3</v>
      </c>
      <c r="K947" s="110">
        <v>41558</v>
      </c>
      <c r="L947" s="106">
        <v>6096.2</v>
      </c>
      <c r="M947" s="106">
        <v>6104.85</v>
      </c>
      <c r="N947" s="106">
        <v>6107.6</v>
      </c>
      <c r="O947" s="106">
        <v>6046.4</v>
      </c>
      <c r="P947" s="28" t="s">
        <v>3533</v>
      </c>
      <c r="Q947" s="107">
        <v>1.2500000000000001E-2</v>
      </c>
      <c r="T947" s="110">
        <v>41501</v>
      </c>
      <c r="U947" s="28">
        <v>61.424999999999997</v>
      </c>
      <c r="V947">
        <v>61.445</v>
      </c>
      <c r="W947">
        <v>61.529000000000003</v>
      </c>
      <c r="X947">
        <v>61.241999999999997</v>
      </c>
      <c r="Y947" s="19">
        <v>2.3E-3</v>
      </c>
      <c r="AB947" s="110">
        <f t="shared" si="185"/>
        <v>41558</v>
      </c>
      <c r="AC947" s="108">
        <f t="shared" si="183"/>
        <v>6096.2</v>
      </c>
      <c r="AD947" s="28">
        <f t="shared" si="184"/>
        <v>61.02</v>
      </c>
      <c r="AE947" s="28">
        <f t="shared" si="177"/>
        <v>99.904949196984589</v>
      </c>
      <c r="AF947" s="31">
        <f t="shared" si="178"/>
        <v>1.8139609650798416E-2</v>
      </c>
      <c r="AJ947" s="110">
        <f t="shared" si="182"/>
        <v>41561</v>
      </c>
      <c r="AK947" s="31">
        <f t="shared" si="180"/>
        <v>4.1000000000000003E-3</v>
      </c>
      <c r="AL947" s="115">
        <f t="shared" si="181"/>
        <v>-6.008334285783179E-3</v>
      </c>
      <c r="AM947" s="100"/>
      <c r="BR947" s="18">
        <f t="shared" si="174"/>
        <v>41550</v>
      </c>
      <c r="BS947" s="6">
        <f t="shared" si="175"/>
        <v>-8.9999999999999993E-3</v>
      </c>
      <c r="BT947" s="6">
        <f t="shared" si="176"/>
        <v>2.24E-2</v>
      </c>
    </row>
    <row r="948" spans="2:72" ht="14.45">
      <c r="B948" s="110">
        <v>41551</v>
      </c>
      <c r="C948" s="106">
        <v>1690.5</v>
      </c>
      <c r="D948" s="106">
        <v>1678.8</v>
      </c>
      <c r="E948" s="106">
        <v>1691.9</v>
      </c>
      <c r="F948" s="106">
        <v>1677.3</v>
      </c>
      <c r="G948" s="28"/>
      <c r="H948" s="107">
        <v>7.0000000000000001E-3</v>
      </c>
      <c r="K948" s="110">
        <v>41561</v>
      </c>
      <c r="L948" s="106">
        <v>6112.7</v>
      </c>
      <c r="M948" s="106">
        <v>6093</v>
      </c>
      <c r="N948" s="106">
        <v>6124.1</v>
      </c>
      <c r="O948" s="106">
        <v>6082.9</v>
      </c>
      <c r="P948" s="28" t="s">
        <v>3534</v>
      </c>
      <c r="Q948" s="107">
        <v>2.7000000000000001E-3</v>
      </c>
      <c r="T948" s="110">
        <v>41502</v>
      </c>
      <c r="U948" s="28">
        <v>61.664999999999999</v>
      </c>
      <c r="V948">
        <v>61.365000000000002</v>
      </c>
      <c r="W948">
        <v>62.015000000000001</v>
      </c>
      <c r="X948">
        <v>61.335000000000001</v>
      </c>
      <c r="Y948" s="19">
        <v>3.8999999999999998E-3</v>
      </c>
      <c r="AB948" s="110">
        <f t="shared" si="185"/>
        <v>41561</v>
      </c>
      <c r="AC948" s="108">
        <f t="shared" si="183"/>
        <v>6112.7</v>
      </c>
      <c r="AD948" s="28">
        <f t="shared" si="184"/>
        <v>61.555</v>
      </c>
      <c r="AE948" s="28">
        <f t="shared" si="177"/>
        <v>99.304686865404918</v>
      </c>
      <c r="AF948" s="31">
        <f t="shared" si="178"/>
        <v>-6.008334285783179E-3</v>
      </c>
      <c r="AJ948" s="110">
        <f t="shared" si="182"/>
        <v>41562</v>
      </c>
      <c r="AK948" s="31">
        <f t="shared" si="180"/>
        <v>-7.0000000000000001E-3</v>
      </c>
      <c r="AL948" s="115">
        <f t="shared" si="181"/>
        <v>-8.4598306833495451E-3</v>
      </c>
      <c r="AM948" s="100"/>
      <c r="BR948" s="18">
        <f t="shared" si="174"/>
        <v>41551</v>
      </c>
      <c r="BS948" s="6">
        <f t="shared" si="175"/>
        <v>7.0000000000000001E-3</v>
      </c>
      <c r="BT948" s="6">
        <f t="shared" si="176"/>
        <v>-4.0000000000000002E-4</v>
      </c>
    </row>
    <row r="949" spans="2:72" ht="14.45" hidden="1">
      <c r="B949" s="110">
        <v>41554</v>
      </c>
      <c r="C949" s="106">
        <v>1676.1</v>
      </c>
      <c r="D949" s="106">
        <v>1687.2</v>
      </c>
      <c r="E949" s="106">
        <v>1687.2</v>
      </c>
      <c r="F949" s="106">
        <v>1674.7</v>
      </c>
      <c r="G949" s="28"/>
      <c r="H949" s="107">
        <v>-8.5000000000000006E-3</v>
      </c>
      <c r="K949" s="110">
        <v>41562</v>
      </c>
      <c r="L949" s="106">
        <v>6089.05</v>
      </c>
      <c r="M949" s="106">
        <v>6147.55</v>
      </c>
      <c r="N949" s="106">
        <v>6156.3</v>
      </c>
      <c r="O949" s="106">
        <v>6056.55</v>
      </c>
      <c r="P949" s="28" t="s">
        <v>3535</v>
      </c>
      <c r="Q949" s="107">
        <v>-3.8999999999999998E-3</v>
      </c>
      <c r="T949" s="110">
        <v>41505</v>
      </c>
      <c r="U949" s="28">
        <v>63.14</v>
      </c>
      <c r="V949">
        <v>62.36</v>
      </c>
      <c r="W949">
        <v>63.23</v>
      </c>
      <c r="X949">
        <v>62.234999999999999</v>
      </c>
      <c r="Y949" s="19">
        <v>2.3900000000000001E-2</v>
      </c>
      <c r="AB949" s="110">
        <f t="shared" si="185"/>
        <v>41562</v>
      </c>
      <c r="AC949" s="108">
        <f t="shared" si="183"/>
        <v>6089.05</v>
      </c>
      <c r="AD949" s="28">
        <f t="shared" si="184"/>
        <v>61.84</v>
      </c>
      <c r="AE949" s="28">
        <f t="shared" si="177"/>
        <v>98.464586028460545</v>
      </c>
      <c r="AF949" s="31">
        <f t="shared" si="178"/>
        <v>-8.4598306833495451E-3</v>
      </c>
      <c r="AJ949" s="110" t="e">
        <f t="shared" si="182"/>
        <v>#N/A</v>
      </c>
      <c r="AK949" s="31">
        <f t="shared" si="180"/>
        <v>0</v>
      </c>
      <c r="AL949" s="115">
        <f t="shared" si="181"/>
        <v>0</v>
      </c>
      <c r="AM949" s="100"/>
      <c r="BR949" s="18">
        <f t="shared" si="174"/>
        <v>41554</v>
      </c>
      <c r="BS949" s="6">
        <f t="shared" si="175"/>
        <v>-8.5000000000000006E-3</v>
      </c>
      <c r="BT949" s="6">
        <f t="shared" si="176"/>
        <v>-2.0000000000000001E-4</v>
      </c>
    </row>
    <row r="950" spans="2:72" ht="14.45">
      <c r="B950" s="110">
        <v>41555</v>
      </c>
      <c r="C950" s="106">
        <v>1655.5</v>
      </c>
      <c r="D950" s="106">
        <v>1676.2</v>
      </c>
      <c r="E950" s="106">
        <v>1676.8</v>
      </c>
      <c r="F950" s="106">
        <v>1655</v>
      </c>
      <c r="G950" s="28"/>
      <c r="H950" s="107">
        <v>-1.23E-2</v>
      </c>
      <c r="K950" s="110">
        <v>41564</v>
      </c>
      <c r="L950" s="106">
        <v>6045.85</v>
      </c>
      <c r="M950" s="106">
        <v>6098.5</v>
      </c>
      <c r="N950" s="106">
        <v>6110.75</v>
      </c>
      <c r="O950" s="106">
        <v>6032.55</v>
      </c>
      <c r="P950" s="28" t="s">
        <v>3536</v>
      </c>
      <c r="Q950" s="107">
        <v>-7.1000000000000004E-3</v>
      </c>
      <c r="T950" s="110">
        <v>41506</v>
      </c>
      <c r="U950" s="28">
        <v>63.125</v>
      </c>
      <c r="V950">
        <v>63.734999999999999</v>
      </c>
      <c r="W950">
        <v>64.125</v>
      </c>
      <c r="X950">
        <v>63.125</v>
      </c>
      <c r="Y950" s="19">
        <v>-2.0000000000000001E-4</v>
      </c>
      <c r="AB950" s="110">
        <f t="shared" si="185"/>
        <v>41564</v>
      </c>
      <c r="AC950" s="108">
        <f t="shared" si="183"/>
        <v>6045.85</v>
      </c>
      <c r="AD950" s="28">
        <f t="shared" si="184"/>
        <v>61.14</v>
      </c>
      <c r="AE950" s="28">
        <f t="shared" si="177"/>
        <v>98.885345109584563</v>
      </c>
      <c r="AF950" s="31">
        <f t="shared" si="178"/>
        <v>4.273202154147171E-3</v>
      </c>
      <c r="AJ950" s="110">
        <f t="shared" si="182"/>
        <v>41564</v>
      </c>
      <c r="AK950" s="31">
        <f t="shared" si="180"/>
        <v>6.7999999999999996E-3</v>
      </c>
      <c r="AL950" s="115">
        <f t="shared" si="181"/>
        <v>4.273202154147171E-3</v>
      </c>
      <c r="AM950" s="100"/>
      <c r="BR950" s="18">
        <f t="shared" si="174"/>
        <v>41555</v>
      </c>
      <c r="BS950" s="6">
        <f t="shared" si="175"/>
        <v>-1.23E-2</v>
      </c>
      <c r="BT950" s="6">
        <f t="shared" si="176"/>
        <v>3.8E-3</v>
      </c>
    </row>
    <row r="951" spans="2:72" ht="14.45">
      <c r="B951" s="110">
        <v>41556</v>
      </c>
      <c r="C951" s="106">
        <v>1656.4</v>
      </c>
      <c r="D951" s="106">
        <v>1657</v>
      </c>
      <c r="E951" s="106">
        <v>1662.5</v>
      </c>
      <c r="F951" s="106">
        <v>1646.5</v>
      </c>
      <c r="G951" s="28"/>
      <c r="H951" s="107">
        <v>5.0000000000000001E-4</v>
      </c>
      <c r="K951" s="110">
        <v>41565</v>
      </c>
      <c r="L951" s="106">
        <v>6189.35</v>
      </c>
      <c r="M951" s="106">
        <v>6070.9</v>
      </c>
      <c r="N951" s="106">
        <v>6201.45</v>
      </c>
      <c r="O951" s="106">
        <v>6070.9</v>
      </c>
      <c r="P951" s="28" t="s">
        <v>3537</v>
      </c>
      <c r="Q951" s="107">
        <v>2.3699999999999999E-2</v>
      </c>
      <c r="T951" s="110">
        <v>41507</v>
      </c>
      <c r="U951" s="28">
        <v>64.114999999999995</v>
      </c>
      <c r="V951">
        <v>63.125</v>
      </c>
      <c r="W951">
        <v>64.55</v>
      </c>
      <c r="X951">
        <v>63.115000000000002</v>
      </c>
      <c r="Y951" s="19">
        <v>1.5699999999999999E-2</v>
      </c>
      <c r="AB951" s="110">
        <f t="shared" si="185"/>
        <v>41565</v>
      </c>
      <c r="AC951" s="108">
        <f t="shared" si="183"/>
        <v>6189.35</v>
      </c>
      <c r="AD951" s="28">
        <f t="shared" si="184"/>
        <v>61.24</v>
      </c>
      <c r="AE951" s="28">
        <f t="shared" si="177"/>
        <v>101.0671129980405</v>
      </c>
      <c r="AF951" s="31">
        <f t="shared" si="178"/>
        <v>2.2063612014885603E-2</v>
      </c>
      <c r="AJ951" s="110">
        <f t="shared" si="182"/>
        <v>41565</v>
      </c>
      <c r="AK951" s="31">
        <f t="shared" si="180"/>
        <v>6.4999999999999997E-3</v>
      </c>
      <c r="AL951" s="115">
        <f t="shared" si="181"/>
        <v>2.2063612014885603E-2</v>
      </c>
      <c r="AM951" s="100"/>
      <c r="BR951" s="18">
        <f t="shared" si="174"/>
        <v>41556</v>
      </c>
      <c r="BS951" s="6">
        <f t="shared" si="175"/>
        <v>5.0000000000000001E-4</v>
      </c>
      <c r="BT951" s="6">
        <f t="shared" si="176"/>
        <v>1.3299999999999999E-2</v>
      </c>
    </row>
    <row r="952" spans="2:72" ht="14.45">
      <c r="B952" s="110">
        <v>41557</v>
      </c>
      <c r="C952" s="106">
        <v>1692.6</v>
      </c>
      <c r="D952" s="106">
        <v>1660.9</v>
      </c>
      <c r="E952" s="106">
        <v>1692.6</v>
      </c>
      <c r="F952" s="106">
        <v>1660.9</v>
      </c>
      <c r="G952" s="28"/>
      <c r="H952" s="107">
        <v>2.1899999999999999E-2</v>
      </c>
      <c r="K952" s="110">
        <v>41568</v>
      </c>
      <c r="L952" s="106">
        <v>6204.95</v>
      </c>
      <c r="M952" s="106">
        <v>6202</v>
      </c>
      <c r="N952" s="106">
        <v>6218.95</v>
      </c>
      <c r="O952" s="106">
        <v>6163.3</v>
      </c>
      <c r="P952" s="28" t="s">
        <v>3538</v>
      </c>
      <c r="Q952" s="107">
        <v>2.5000000000000001E-3</v>
      </c>
      <c r="T952" s="110">
        <v>41508</v>
      </c>
      <c r="U952" s="28">
        <v>64.555000000000007</v>
      </c>
      <c r="V952">
        <v>64.805000000000007</v>
      </c>
      <c r="W952">
        <v>65.564999999999998</v>
      </c>
      <c r="X952">
        <v>64.545000000000002</v>
      </c>
      <c r="Y952" s="19">
        <v>6.8999999999999999E-3</v>
      </c>
      <c r="AB952" s="110">
        <f t="shared" si="185"/>
        <v>41568</v>
      </c>
      <c r="AC952" s="108">
        <f t="shared" si="183"/>
        <v>6204.95</v>
      </c>
      <c r="AD952" s="28">
        <f t="shared" si="184"/>
        <v>61.58</v>
      </c>
      <c r="AE952" s="28">
        <f t="shared" si="177"/>
        <v>100.76242286456642</v>
      </c>
      <c r="AF952" s="31">
        <f t="shared" si="178"/>
        <v>-3.0147307510405286E-3</v>
      </c>
      <c r="AJ952" s="110">
        <f t="shared" si="182"/>
        <v>41568</v>
      </c>
      <c r="AK952" s="31">
        <f t="shared" si="180"/>
        <v>1E-4</v>
      </c>
      <c r="AL952" s="115">
        <f t="shared" si="181"/>
        <v>-3.0147307510405286E-3</v>
      </c>
      <c r="AM952" s="100"/>
      <c r="BR952" s="18">
        <f t="shared" si="174"/>
        <v>41557</v>
      </c>
      <c r="BS952" s="6">
        <f t="shared" si="175"/>
        <v>2.1899999999999999E-2</v>
      </c>
      <c r="BT952" s="6">
        <f t="shared" si="176"/>
        <v>2.2000000000000001E-3</v>
      </c>
    </row>
    <row r="953" spans="2:72" ht="14.45">
      <c r="B953" s="110">
        <v>41558</v>
      </c>
      <c r="C953" s="106">
        <v>1703.2</v>
      </c>
      <c r="D953" s="106">
        <v>1691.1</v>
      </c>
      <c r="E953" s="106">
        <v>1703.4</v>
      </c>
      <c r="F953" s="106">
        <v>1688.5</v>
      </c>
      <c r="G953" s="28"/>
      <c r="H953" s="107">
        <v>6.3E-3</v>
      </c>
      <c r="K953" s="110">
        <v>41569</v>
      </c>
      <c r="L953" s="106">
        <v>6202.8</v>
      </c>
      <c r="M953" s="106">
        <v>6192.3</v>
      </c>
      <c r="N953" s="106">
        <v>6220.1</v>
      </c>
      <c r="O953" s="106">
        <v>6181.8</v>
      </c>
      <c r="P953" s="28" t="s">
        <v>3539</v>
      </c>
      <c r="Q953" s="107">
        <v>-2.9999999999999997E-4</v>
      </c>
      <c r="T953" s="110">
        <v>41509</v>
      </c>
      <c r="U953" s="28">
        <v>63.204999999999998</v>
      </c>
      <c r="V953">
        <v>64.325000000000003</v>
      </c>
      <c r="W953">
        <v>64.765000000000001</v>
      </c>
      <c r="X953">
        <v>63.204999999999998</v>
      </c>
      <c r="Y953" s="19">
        <v>-2.0899999999999998E-2</v>
      </c>
      <c r="AB953" s="110">
        <f t="shared" si="185"/>
        <v>41569</v>
      </c>
      <c r="AC953" s="108">
        <f t="shared" si="183"/>
        <v>6202.8</v>
      </c>
      <c r="AD953" s="28">
        <f t="shared" si="184"/>
        <v>61.655000000000001</v>
      </c>
      <c r="AE953" s="28">
        <f t="shared" si="177"/>
        <v>100.60497932041197</v>
      </c>
      <c r="AF953" s="31">
        <f t="shared" si="178"/>
        <v>-1.5625224134007132E-3</v>
      </c>
      <c r="AJ953" s="110">
        <f t="shared" si="182"/>
        <v>41569</v>
      </c>
      <c r="AK953" s="31">
        <f t="shared" si="180"/>
        <v>5.7000000000000002E-3</v>
      </c>
      <c r="AL953" s="115">
        <f t="shared" si="181"/>
        <v>-1.5625224134007132E-3</v>
      </c>
      <c r="AM953" s="100"/>
      <c r="BR953" s="18">
        <f t="shared" si="174"/>
        <v>41558</v>
      </c>
      <c r="BS953" s="6">
        <f t="shared" si="175"/>
        <v>6.3E-3</v>
      </c>
      <c r="BT953" s="6">
        <f t="shared" si="176"/>
        <v>1.2500000000000001E-2</v>
      </c>
    </row>
    <row r="954" spans="2:72" ht="14.45">
      <c r="B954" s="110">
        <v>41561</v>
      </c>
      <c r="C954" s="106">
        <v>1710.1</v>
      </c>
      <c r="D954" s="106">
        <v>1699.9</v>
      </c>
      <c r="E954" s="106">
        <v>1711</v>
      </c>
      <c r="F954" s="106">
        <v>1692.1</v>
      </c>
      <c r="G954" s="28"/>
      <c r="H954" s="107">
        <v>4.1000000000000003E-3</v>
      </c>
      <c r="K954" s="110">
        <v>41570</v>
      </c>
      <c r="L954" s="106">
        <v>6178.35</v>
      </c>
      <c r="M954" s="106">
        <v>6209.55</v>
      </c>
      <c r="N954" s="106">
        <v>6217.95</v>
      </c>
      <c r="O954" s="106">
        <v>6116.6</v>
      </c>
      <c r="P954" s="28" t="s">
        <v>3540</v>
      </c>
      <c r="Q954" s="107">
        <v>-3.8999999999999998E-3</v>
      </c>
      <c r="T954" s="110">
        <v>41512</v>
      </c>
      <c r="U954" s="28">
        <v>64.3</v>
      </c>
      <c r="V954">
        <v>63.7</v>
      </c>
      <c r="W954">
        <v>64.73</v>
      </c>
      <c r="X954">
        <v>63.648000000000003</v>
      </c>
      <c r="Y954" s="19">
        <v>1.7299999999999999E-2</v>
      </c>
      <c r="AB954" s="110">
        <f t="shared" si="185"/>
        <v>41570</v>
      </c>
      <c r="AC954" s="108">
        <f t="shared" si="183"/>
        <v>6178.35</v>
      </c>
      <c r="AD954" s="28">
        <f t="shared" si="184"/>
        <v>61.63</v>
      </c>
      <c r="AE954" s="28">
        <f t="shared" si="177"/>
        <v>100.24906701281843</v>
      </c>
      <c r="AF954" s="31">
        <f t="shared" si="178"/>
        <v>-3.5377205979041371E-3</v>
      </c>
      <c r="AJ954" s="110">
        <f t="shared" si="182"/>
        <v>41570</v>
      </c>
      <c r="AK954" s="31">
        <f t="shared" si="180"/>
        <v>-4.7000000000000002E-3</v>
      </c>
      <c r="AL954" s="115">
        <f t="shared" si="181"/>
        <v>-3.5377205979041371E-3</v>
      </c>
      <c r="AM954" s="100"/>
      <c r="BR954" s="18">
        <f t="shared" si="174"/>
        <v>41561</v>
      </c>
      <c r="BS954" s="6">
        <f t="shared" si="175"/>
        <v>4.1000000000000003E-3</v>
      </c>
      <c r="BT954" s="6">
        <f t="shared" si="176"/>
        <v>2.7000000000000001E-3</v>
      </c>
    </row>
    <row r="955" spans="2:72" ht="14.45">
      <c r="B955" s="110">
        <v>41562</v>
      </c>
      <c r="C955" s="106">
        <v>1698.1</v>
      </c>
      <c r="D955" s="106">
        <v>1709.2</v>
      </c>
      <c r="E955" s="106">
        <v>1711.6</v>
      </c>
      <c r="F955" s="106">
        <v>1695.9</v>
      </c>
      <c r="G955" s="28"/>
      <c r="H955" s="107">
        <v>-7.0000000000000001E-3</v>
      </c>
      <c r="K955" s="110">
        <v>41571</v>
      </c>
      <c r="L955" s="106">
        <v>6164.35</v>
      </c>
      <c r="M955" s="106">
        <v>6162.8</v>
      </c>
      <c r="N955" s="106">
        <v>6252.45</v>
      </c>
      <c r="O955" s="106">
        <v>6142.95</v>
      </c>
      <c r="P955" s="28" t="s">
        <v>3341</v>
      </c>
      <c r="Q955" s="107">
        <v>-2.3E-3</v>
      </c>
      <c r="T955" s="110">
        <v>41513</v>
      </c>
      <c r="U955" s="28">
        <v>66.31</v>
      </c>
      <c r="V955">
        <v>64.989999999999995</v>
      </c>
      <c r="W955">
        <v>66.31</v>
      </c>
      <c r="X955">
        <v>64.989999999999995</v>
      </c>
      <c r="Y955" s="19">
        <v>3.1300000000000001E-2</v>
      </c>
      <c r="AB955" s="110">
        <f t="shared" si="185"/>
        <v>41571</v>
      </c>
      <c r="AC955" s="108">
        <f t="shared" si="183"/>
        <v>6164.35</v>
      </c>
      <c r="AD955" s="28">
        <f t="shared" si="184"/>
        <v>61.47</v>
      </c>
      <c r="AE955" s="28">
        <f t="shared" si="177"/>
        <v>100.28225150479909</v>
      </c>
      <c r="AF955" s="31">
        <f t="shared" si="178"/>
        <v>3.310204570423636E-4</v>
      </c>
      <c r="AJ955" s="110">
        <f t="shared" si="182"/>
        <v>41571</v>
      </c>
      <c r="AK955" s="31">
        <f t="shared" si="180"/>
        <v>3.3E-3</v>
      </c>
      <c r="AL955" s="115">
        <f t="shared" si="181"/>
        <v>3.310204570423636E-4</v>
      </c>
      <c r="AM955" s="100"/>
      <c r="BR955" s="18">
        <f t="shared" si="174"/>
        <v>41562</v>
      </c>
      <c r="BS955" s="6">
        <f t="shared" si="175"/>
        <v>-7.0000000000000001E-3</v>
      </c>
      <c r="BT955" s="6">
        <f t="shared" si="176"/>
        <v>-3.8999999999999998E-3</v>
      </c>
    </row>
    <row r="956" spans="2:72" ht="14.45">
      <c r="B956" s="110">
        <v>41563</v>
      </c>
      <c r="C956" s="106">
        <v>1721.5</v>
      </c>
      <c r="D956" s="106">
        <v>1700.5</v>
      </c>
      <c r="E956" s="106">
        <v>1721.8</v>
      </c>
      <c r="F956" s="106">
        <v>1700.5</v>
      </c>
      <c r="G956" s="28"/>
      <c r="H956" s="107">
        <v>1.38E-2</v>
      </c>
      <c r="K956" s="110">
        <v>41572</v>
      </c>
      <c r="L956" s="106">
        <v>6144.9</v>
      </c>
      <c r="M956" s="106">
        <v>6154</v>
      </c>
      <c r="N956" s="106">
        <v>6174.75</v>
      </c>
      <c r="O956" s="106">
        <v>6125.95</v>
      </c>
      <c r="P956" s="28" t="s">
        <v>3541</v>
      </c>
      <c r="Q956" s="107">
        <v>-3.2000000000000002E-3</v>
      </c>
      <c r="T956" s="110">
        <v>41514</v>
      </c>
      <c r="U956" s="28">
        <v>68.805000000000007</v>
      </c>
      <c r="V956">
        <v>66.905000000000001</v>
      </c>
      <c r="W956">
        <v>68.805000000000007</v>
      </c>
      <c r="X956">
        <v>66.905000000000001</v>
      </c>
      <c r="Y956" s="19">
        <v>3.7600000000000001E-2</v>
      </c>
      <c r="AB956" s="110">
        <f t="shared" si="185"/>
        <v>41572</v>
      </c>
      <c r="AC956" s="108">
        <f t="shared" si="183"/>
        <v>6144.9</v>
      </c>
      <c r="AD956" s="28">
        <f t="shared" si="184"/>
        <v>61.465000000000003</v>
      </c>
      <c r="AE956" s="28">
        <f t="shared" si="177"/>
        <v>99.973968925404691</v>
      </c>
      <c r="AF956" s="31">
        <f t="shared" si="178"/>
        <v>-3.0741489622383433E-3</v>
      </c>
      <c r="AJ956" s="110">
        <f t="shared" si="182"/>
        <v>41572</v>
      </c>
      <c r="AK956" s="31">
        <f t="shared" si="180"/>
        <v>4.4000000000000003E-3</v>
      </c>
      <c r="AL956" s="115">
        <f t="shared" si="181"/>
        <v>-3.0741489622383433E-3</v>
      </c>
      <c r="AM956" s="100"/>
      <c r="BR956" s="18" t="e">
        <f t="shared" si="174"/>
        <v>#N/A</v>
      </c>
      <c r="BS956" s="6">
        <f t="shared" si="175"/>
        <v>0</v>
      </c>
      <c r="BT956" s="6">
        <f t="shared" si="176"/>
        <v>0</v>
      </c>
    </row>
    <row r="957" spans="2:72" ht="14.45">
      <c r="B957" s="110">
        <v>41564</v>
      </c>
      <c r="C957" s="106">
        <v>1733.2</v>
      </c>
      <c r="D957" s="106">
        <v>1720.2</v>
      </c>
      <c r="E957" s="106">
        <v>1733.5</v>
      </c>
      <c r="F957" s="106">
        <v>1714.1</v>
      </c>
      <c r="G957" s="28"/>
      <c r="H957" s="107">
        <v>6.7999999999999996E-3</v>
      </c>
      <c r="K957" s="110">
        <v>41575</v>
      </c>
      <c r="L957" s="106">
        <v>6101.1</v>
      </c>
      <c r="M957" s="106">
        <v>6155.1</v>
      </c>
      <c r="N957" s="106">
        <v>6168.75</v>
      </c>
      <c r="O957" s="106">
        <v>6094.1</v>
      </c>
      <c r="P957" s="28" t="s">
        <v>3542</v>
      </c>
      <c r="Q957" s="107">
        <v>-7.1000000000000004E-3</v>
      </c>
      <c r="T957" s="110">
        <v>41515</v>
      </c>
      <c r="U957" s="28">
        <v>66.555000000000007</v>
      </c>
      <c r="V957">
        <v>66.915000000000006</v>
      </c>
      <c r="W957">
        <v>67.875</v>
      </c>
      <c r="X957">
        <v>66.515000000000001</v>
      </c>
      <c r="Y957" s="19">
        <v>-3.27E-2</v>
      </c>
      <c r="AB957" s="110">
        <f t="shared" si="185"/>
        <v>41575</v>
      </c>
      <c r="AC957" s="108">
        <f t="shared" si="183"/>
        <v>6101.1</v>
      </c>
      <c r="AD957" s="28">
        <f t="shared" si="184"/>
        <v>61.445</v>
      </c>
      <c r="AE957" s="28">
        <f t="shared" si="177"/>
        <v>99.293677272357399</v>
      </c>
      <c r="AF957" s="31">
        <f t="shared" si="178"/>
        <v>-6.8046878638466923E-3</v>
      </c>
      <c r="AJ957" s="110">
        <f t="shared" si="182"/>
        <v>41575</v>
      </c>
      <c r="AK957" s="31">
        <f t="shared" si="180"/>
        <v>1.2999999999999999E-3</v>
      </c>
      <c r="AL957" s="115">
        <f t="shared" si="181"/>
        <v>-6.8046878638466923E-3</v>
      </c>
      <c r="AM957" s="100"/>
      <c r="BR957" s="18">
        <f t="shared" si="174"/>
        <v>41564</v>
      </c>
      <c r="BS957" s="6">
        <f t="shared" si="175"/>
        <v>6.7999999999999996E-3</v>
      </c>
      <c r="BT957" s="6">
        <f t="shared" si="176"/>
        <v>-7.1000000000000004E-3</v>
      </c>
    </row>
    <row r="958" spans="2:72" ht="14.45">
      <c r="B958" s="110">
        <v>41565</v>
      </c>
      <c r="C958" s="106">
        <v>1744.5</v>
      </c>
      <c r="D958" s="106">
        <v>1736.7</v>
      </c>
      <c r="E958" s="106">
        <v>1745.3</v>
      </c>
      <c r="F958" s="106">
        <v>1735.7</v>
      </c>
      <c r="G958" s="28"/>
      <c r="H958" s="107">
        <v>6.4999999999999997E-3</v>
      </c>
      <c r="K958" s="110">
        <v>41576</v>
      </c>
      <c r="L958" s="106">
        <v>6220.9</v>
      </c>
      <c r="M958" s="106">
        <v>6107.55</v>
      </c>
      <c r="N958" s="106">
        <v>6228.05</v>
      </c>
      <c r="O958" s="106">
        <v>6079.2</v>
      </c>
      <c r="P958" s="28" t="s">
        <v>3543</v>
      </c>
      <c r="Q958" s="107">
        <v>1.9599999999999999E-2</v>
      </c>
      <c r="T958" s="110">
        <v>41516</v>
      </c>
      <c r="U958" s="28">
        <v>65.704999999999998</v>
      </c>
      <c r="V958">
        <v>67.084999999999994</v>
      </c>
      <c r="W958">
        <v>67.435000000000002</v>
      </c>
      <c r="X958">
        <v>65.694999999999993</v>
      </c>
      <c r="Y958" s="19">
        <v>-1.2800000000000001E-2</v>
      </c>
      <c r="AB958" s="110">
        <f t="shared" si="185"/>
        <v>41576</v>
      </c>
      <c r="AC958" s="108">
        <f t="shared" si="183"/>
        <v>6220.9</v>
      </c>
      <c r="AD958" s="28">
        <f t="shared" si="184"/>
        <v>61.43</v>
      </c>
      <c r="AE958" s="28">
        <f t="shared" si="177"/>
        <v>101.26811004395246</v>
      </c>
      <c r="AF958" s="31">
        <f t="shared" si="178"/>
        <v>1.9884778425310001E-2</v>
      </c>
      <c r="AJ958" s="110">
        <f t="shared" si="182"/>
        <v>41576</v>
      </c>
      <c r="AK958" s="31">
        <f t="shared" si="180"/>
        <v>5.5999999999999999E-3</v>
      </c>
      <c r="AL958" s="115">
        <f t="shared" si="181"/>
        <v>1.9884778425310001E-2</v>
      </c>
      <c r="AM958" s="100"/>
      <c r="BR958" s="18">
        <f t="shared" si="174"/>
        <v>41565</v>
      </c>
      <c r="BS958" s="6">
        <f t="shared" si="175"/>
        <v>6.4999999999999997E-3</v>
      </c>
      <c r="BT958" s="6">
        <f t="shared" si="176"/>
        <v>2.3699999999999999E-2</v>
      </c>
    </row>
    <row r="959" spans="2:72" ht="14.45">
      <c r="B959" s="110">
        <v>41568</v>
      </c>
      <c r="C959" s="106">
        <v>1744.7</v>
      </c>
      <c r="D959" s="106">
        <v>1745.2</v>
      </c>
      <c r="E959" s="106">
        <v>1747.8</v>
      </c>
      <c r="F959" s="106">
        <v>1740.7</v>
      </c>
      <c r="G959" s="28"/>
      <c r="H959" s="107">
        <v>1E-4</v>
      </c>
      <c r="K959" s="110">
        <v>41577</v>
      </c>
      <c r="L959" s="106">
        <v>6251.7</v>
      </c>
      <c r="M959" s="106">
        <v>6230.8</v>
      </c>
      <c r="N959" s="106">
        <v>6269.2</v>
      </c>
      <c r="O959" s="106">
        <v>6222.6</v>
      </c>
      <c r="P959" s="28" t="s">
        <v>3544</v>
      </c>
      <c r="Q959" s="107">
        <v>5.0000000000000001E-3</v>
      </c>
      <c r="T959" s="110">
        <v>41519</v>
      </c>
      <c r="U959" s="28">
        <v>66.004999999999995</v>
      </c>
      <c r="V959">
        <v>66.105000000000004</v>
      </c>
      <c r="W959">
        <v>66.305000000000007</v>
      </c>
      <c r="X959">
        <v>65.685000000000002</v>
      </c>
      <c r="Y959" s="19">
        <v>4.5999999999999999E-3</v>
      </c>
      <c r="AB959" s="110">
        <f t="shared" si="185"/>
        <v>41577</v>
      </c>
      <c r="AC959" s="108">
        <f t="shared" si="183"/>
        <v>6251.7</v>
      </c>
      <c r="AD959" s="28">
        <f t="shared" si="184"/>
        <v>61.26</v>
      </c>
      <c r="AE959" s="28">
        <f t="shared" si="177"/>
        <v>102.05190989226249</v>
      </c>
      <c r="AF959" s="31">
        <f t="shared" si="178"/>
        <v>7.7398486845448033E-3</v>
      </c>
      <c r="AJ959" s="110">
        <f t="shared" si="182"/>
        <v>41577</v>
      </c>
      <c r="AK959" s="31">
        <f t="shared" si="180"/>
        <v>-4.8999999999999998E-3</v>
      </c>
      <c r="AL959" s="115">
        <f t="shared" si="181"/>
        <v>7.7398486845448033E-3</v>
      </c>
      <c r="AM959" s="100"/>
      <c r="BR959" s="18">
        <f t="shared" si="174"/>
        <v>41568</v>
      </c>
      <c r="BS959" s="6">
        <f t="shared" si="175"/>
        <v>1E-4</v>
      </c>
      <c r="BT959" s="6">
        <f t="shared" si="176"/>
        <v>2.5000000000000001E-3</v>
      </c>
    </row>
    <row r="960" spans="2:72" ht="14.45">
      <c r="B960" s="110">
        <v>41569</v>
      </c>
      <c r="C960" s="106">
        <v>1754.7</v>
      </c>
      <c r="D960" s="106">
        <v>1746.5</v>
      </c>
      <c r="E960" s="106">
        <v>1759.3</v>
      </c>
      <c r="F960" s="106">
        <v>1746.5</v>
      </c>
      <c r="G960" s="28"/>
      <c r="H960" s="107">
        <v>5.7000000000000002E-3</v>
      </c>
      <c r="K960" s="110">
        <v>41578</v>
      </c>
      <c r="L960" s="106">
        <v>6299.15</v>
      </c>
      <c r="M960" s="106">
        <v>6237.15</v>
      </c>
      <c r="N960" s="106">
        <v>6309.05</v>
      </c>
      <c r="O960" s="106">
        <v>6235.9</v>
      </c>
      <c r="P960" s="28" t="s">
        <v>3545</v>
      </c>
      <c r="Q960" s="107">
        <v>7.6E-3</v>
      </c>
      <c r="T960" s="110">
        <v>41520</v>
      </c>
      <c r="U960" s="28">
        <v>67.635000000000005</v>
      </c>
      <c r="V960">
        <v>66.295000000000002</v>
      </c>
      <c r="W960">
        <v>68.254999999999995</v>
      </c>
      <c r="X960">
        <v>66.254999999999995</v>
      </c>
      <c r="Y960" s="19">
        <v>2.47E-2</v>
      </c>
      <c r="AB960" s="110">
        <f t="shared" si="185"/>
        <v>41578</v>
      </c>
      <c r="AC960" s="108">
        <f t="shared" si="183"/>
        <v>6299.15</v>
      </c>
      <c r="AD960" s="28">
        <f t="shared" si="184"/>
        <v>61.624000000000002</v>
      </c>
      <c r="AE960" s="28">
        <f t="shared" si="177"/>
        <v>102.21910294690379</v>
      </c>
      <c r="AF960" s="31">
        <f t="shared" si="178"/>
        <v>1.6383138230122718E-3</v>
      </c>
      <c r="AJ960" s="110">
        <f t="shared" si="182"/>
        <v>41578</v>
      </c>
      <c r="AK960" s="31">
        <f t="shared" si="180"/>
        <v>-3.8999999999999998E-3</v>
      </c>
      <c r="AL960" s="115">
        <f t="shared" si="181"/>
        <v>1.6383138230122718E-3</v>
      </c>
      <c r="AM960" s="100"/>
      <c r="BR960" s="18">
        <f t="shared" si="174"/>
        <v>41569</v>
      </c>
      <c r="BS960" s="6">
        <f t="shared" si="175"/>
        <v>5.7000000000000002E-3</v>
      </c>
      <c r="BT960" s="6">
        <f t="shared" si="176"/>
        <v>-2.9999999999999997E-4</v>
      </c>
    </row>
    <row r="961" spans="2:72" ht="14.45">
      <c r="B961" s="110">
        <v>41570</v>
      </c>
      <c r="C961" s="106">
        <v>1746.4</v>
      </c>
      <c r="D961" s="106">
        <v>1752.3</v>
      </c>
      <c r="E961" s="106">
        <v>1752.3</v>
      </c>
      <c r="F961" s="106">
        <v>1740.5</v>
      </c>
      <c r="G961" s="28"/>
      <c r="H961" s="107">
        <v>-4.7000000000000002E-3</v>
      </c>
      <c r="K961" s="110">
        <v>41579</v>
      </c>
      <c r="L961" s="106">
        <v>6307.2</v>
      </c>
      <c r="M961" s="106">
        <v>6289.75</v>
      </c>
      <c r="N961" s="106">
        <v>6332.6</v>
      </c>
      <c r="O961" s="106">
        <v>6286.95</v>
      </c>
      <c r="P961" s="28" t="s">
        <v>3546</v>
      </c>
      <c r="Q961" s="107">
        <v>1.2999999999999999E-3</v>
      </c>
      <c r="T961" s="110">
        <v>41521</v>
      </c>
      <c r="U961" s="28">
        <v>67.069999999999993</v>
      </c>
      <c r="V961">
        <v>68.305000000000007</v>
      </c>
      <c r="W961">
        <v>68.605000000000004</v>
      </c>
      <c r="X961">
        <v>66.814999999999998</v>
      </c>
      <c r="Y961" s="19">
        <v>-8.3999999999999995E-3</v>
      </c>
      <c r="AB961" s="110">
        <f t="shared" si="185"/>
        <v>41579</v>
      </c>
      <c r="AC961" s="108">
        <f t="shared" si="183"/>
        <v>6307.2</v>
      </c>
      <c r="AD961" s="28">
        <f t="shared" si="184"/>
        <v>61.75</v>
      </c>
      <c r="AE961" s="28">
        <f t="shared" si="177"/>
        <v>102.14089068825911</v>
      </c>
      <c r="AF961" s="31">
        <f t="shared" si="178"/>
        <v>-7.6514326960308576E-4</v>
      </c>
      <c r="AJ961" s="110">
        <f t="shared" si="182"/>
        <v>41579</v>
      </c>
      <c r="AK961" s="31">
        <f t="shared" si="180"/>
        <v>2.8999999999999998E-3</v>
      </c>
      <c r="AL961" s="115">
        <f t="shared" si="181"/>
        <v>-7.6514326960308576E-4</v>
      </c>
      <c r="AM961" s="100"/>
      <c r="BR961" s="18">
        <f t="shared" si="174"/>
        <v>41570</v>
      </c>
      <c r="BS961" s="6">
        <f t="shared" si="175"/>
        <v>-4.7000000000000002E-3</v>
      </c>
      <c r="BT961" s="6">
        <f t="shared" si="176"/>
        <v>-3.8999999999999998E-3</v>
      </c>
    </row>
    <row r="962" spans="2:72" ht="14.45" hidden="1">
      <c r="B962" s="110">
        <v>41571</v>
      </c>
      <c r="C962" s="106">
        <v>1752.1</v>
      </c>
      <c r="D962" s="106">
        <v>1747.5</v>
      </c>
      <c r="E962" s="106">
        <v>1753.9</v>
      </c>
      <c r="F962" s="106">
        <v>1745.5</v>
      </c>
      <c r="G962" s="28"/>
      <c r="H962" s="107">
        <v>3.3E-3</v>
      </c>
      <c r="K962" s="110">
        <v>41581</v>
      </c>
      <c r="L962" s="106">
        <v>6324.95</v>
      </c>
      <c r="M962" s="106">
        <v>6332.05</v>
      </c>
      <c r="N962" s="106">
        <v>6342.95</v>
      </c>
      <c r="O962" s="106">
        <v>6319.25</v>
      </c>
      <c r="P962" s="28" t="s">
        <v>3547</v>
      </c>
      <c r="Q962" s="107">
        <v>2.8E-3</v>
      </c>
      <c r="T962" s="110">
        <v>41522</v>
      </c>
      <c r="U962" s="28">
        <v>66.015000000000001</v>
      </c>
      <c r="V962">
        <v>67.004999999999995</v>
      </c>
      <c r="W962">
        <v>67.004999999999995</v>
      </c>
      <c r="X962">
        <v>65.534999999999997</v>
      </c>
      <c r="Y962" s="19">
        <v>-1.5699999999999999E-2</v>
      </c>
      <c r="AB962" s="110">
        <f>VLOOKUP(K962,T:Y,1,TRUE)</f>
        <v>41579</v>
      </c>
      <c r="AC962" s="108">
        <f t="shared" si="183"/>
        <v>6307.2</v>
      </c>
      <c r="AD962" s="28">
        <f t="shared" si="184"/>
        <v>61.75</v>
      </c>
      <c r="AE962" s="28">
        <f t="shared" si="177"/>
        <v>102.14089068825911</v>
      </c>
      <c r="AF962" s="31">
        <f t="shared" si="178"/>
        <v>0</v>
      </c>
      <c r="AJ962" s="110" t="e">
        <f t="shared" si="182"/>
        <v>#N/A</v>
      </c>
      <c r="AK962" s="31">
        <f t="shared" si="180"/>
        <v>0</v>
      </c>
      <c r="AL962" s="115">
        <f t="shared" si="181"/>
        <v>0</v>
      </c>
      <c r="AM962" s="100"/>
      <c r="BR962" s="18">
        <f t="shared" si="174"/>
        <v>41571</v>
      </c>
      <c r="BS962" s="6">
        <f t="shared" si="175"/>
        <v>3.3E-3</v>
      </c>
      <c r="BT962" s="6">
        <f t="shared" si="176"/>
        <v>-2.3E-3</v>
      </c>
    </row>
    <row r="963" spans="2:72" ht="14.45">
      <c r="B963" s="110">
        <v>41572</v>
      </c>
      <c r="C963" s="106">
        <v>1759.8</v>
      </c>
      <c r="D963" s="106">
        <v>1756</v>
      </c>
      <c r="E963" s="106">
        <v>1759.8</v>
      </c>
      <c r="F963" s="106">
        <v>1752.5</v>
      </c>
      <c r="G963" s="28"/>
      <c r="H963" s="107">
        <v>4.4000000000000003E-3</v>
      </c>
      <c r="K963" s="110">
        <v>41583</v>
      </c>
      <c r="L963" s="106">
        <v>6253.15</v>
      </c>
      <c r="M963" s="106">
        <v>6282.15</v>
      </c>
      <c r="N963" s="106">
        <v>6304.75</v>
      </c>
      <c r="O963" s="106">
        <v>6244.3</v>
      </c>
      <c r="P963" s="28" t="s">
        <v>3548</v>
      </c>
      <c r="Q963" s="107">
        <v>-1.14E-2</v>
      </c>
      <c r="T963" s="110">
        <v>41523</v>
      </c>
      <c r="U963" s="28">
        <v>65.245000000000005</v>
      </c>
      <c r="V963">
        <v>66.004999999999995</v>
      </c>
      <c r="W963">
        <v>66.295000000000002</v>
      </c>
      <c r="X963">
        <v>65.004999999999995</v>
      </c>
      <c r="Y963" s="19">
        <v>-1.17E-2</v>
      </c>
      <c r="AB963" s="110">
        <f t="shared" ref="AB963:AB994" si="186">VLOOKUP(K963,T:Y,1,FALSE)</f>
        <v>41583</v>
      </c>
      <c r="AC963" s="108">
        <f t="shared" si="183"/>
        <v>6253.15</v>
      </c>
      <c r="AD963" s="28">
        <f t="shared" si="184"/>
        <v>61.634999999999998</v>
      </c>
      <c r="AE963" s="28">
        <f t="shared" si="177"/>
        <v>101.4545307049566</v>
      </c>
      <c r="AF963" s="31">
        <f t="shared" si="178"/>
        <v>-6.7197375965452055E-3</v>
      </c>
      <c r="AJ963" s="110">
        <f t="shared" si="182"/>
        <v>41583</v>
      </c>
      <c r="AK963" s="31">
        <f t="shared" si="180"/>
        <v>-2.8E-3</v>
      </c>
      <c r="AL963" s="115">
        <f t="shared" si="181"/>
        <v>-6.7197375965452055E-3</v>
      </c>
      <c r="AM963" s="100"/>
      <c r="BR963" s="18">
        <f t="shared" ref="BR963:BR1026" si="187">VLOOKUP(B963,K:Q,1,FALSE)</f>
        <v>41572</v>
      </c>
      <c r="BS963" s="6">
        <f t="shared" ref="BS963:BS1026" si="188">IFERROR(VLOOKUP(BR963,B:H,7,FALSE),0)</f>
        <v>4.4000000000000003E-3</v>
      </c>
      <c r="BT963" s="6">
        <f t="shared" ref="BT963:BT1026" si="189">IFERROR(VLOOKUP(BR963,K:Q,7,FALSE),0)</f>
        <v>-3.2000000000000002E-3</v>
      </c>
    </row>
    <row r="964" spans="2:72" ht="14.45">
      <c r="B964" s="110">
        <v>41575</v>
      </c>
      <c r="C964" s="106">
        <v>1762.1</v>
      </c>
      <c r="D964" s="106">
        <v>1759.4</v>
      </c>
      <c r="E964" s="106">
        <v>1765</v>
      </c>
      <c r="F964" s="106">
        <v>1757.7</v>
      </c>
      <c r="G964" s="28"/>
      <c r="H964" s="107">
        <v>1.2999999999999999E-3</v>
      </c>
      <c r="K964" s="110">
        <v>41584</v>
      </c>
      <c r="L964" s="106">
        <v>6215.15</v>
      </c>
      <c r="M964" s="106">
        <v>6260.55</v>
      </c>
      <c r="N964" s="106">
        <v>6269.7</v>
      </c>
      <c r="O964" s="106">
        <v>6208.7</v>
      </c>
      <c r="P964" s="28" t="s">
        <v>3549</v>
      </c>
      <c r="Q964" s="107">
        <v>-6.1000000000000004E-3</v>
      </c>
      <c r="T964" s="110">
        <v>41526</v>
      </c>
      <c r="U964" s="28">
        <v>65.245000000000005</v>
      </c>
      <c r="V964">
        <v>65.245000000000005</v>
      </c>
      <c r="W964">
        <v>65.245000000000005</v>
      </c>
      <c r="X964">
        <v>65.245000000000005</v>
      </c>
      <c r="Y964" s="19">
        <v>0</v>
      </c>
      <c r="AB964" s="110">
        <f t="shared" si="186"/>
        <v>41584</v>
      </c>
      <c r="AC964" s="108">
        <f t="shared" si="183"/>
        <v>6215.15</v>
      </c>
      <c r="AD964" s="28">
        <f t="shared" si="184"/>
        <v>62.4</v>
      </c>
      <c r="AE964" s="28">
        <f t="shared" ref="AE964:AE1027" si="190">AC964/AD964</f>
        <v>99.601762820512818</v>
      </c>
      <c r="AF964" s="31">
        <f t="shared" si="178"/>
        <v>-1.8262051695176362E-2</v>
      </c>
      <c r="AJ964" s="110">
        <f t="shared" si="182"/>
        <v>41584</v>
      </c>
      <c r="AK964" s="31">
        <f t="shared" si="180"/>
        <v>4.3E-3</v>
      </c>
      <c r="AL964" s="115">
        <f t="shared" si="181"/>
        <v>-1.8262051695176362E-2</v>
      </c>
      <c r="AM964" s="100"/>
      <c r="BR964" s="18">
        <f t="shared" si="187"/>
        <v>41575</v>
      </c>
      <c r="BS964" s="6">
        <f t="shared" si="188"/>
        <v>1.2999999999999999E-3</v>
      </c>
      <c r="BT964" s="6">
        <f t="shared" si="189"/>
        <v>-7.1000000000000004E-3</v>
      </c>
    </row>
    <row r="965" spans="2:72" ht="14.45">
      <c r="B965" s="110">
        <v>41576</v>
      </c>
      <c r="C965" s="106">
        <v>1772</v>
      </c>
      <c r="D965" s="106">
        <v>1762.9</v>
      </c>
      <c r="E965" s="106">
        <v>1772.1</v>
      </c>
      <c r="F965" s="106">
        <v>1762.9</v>
      </c>
      <c r="G965" s="28"/>
      <c r="H965" s="107">
        <v>5.5999999999999999E-3</v>
      </c>
      <c r="K965" s="110">
        <v>41585</v>
      </c>
      <c r="L965" s="106">
        <v>6187.25</v>
      </c>
      <c r="M965" s="106">
        <v>6228.9</v>
      </c>
      <c r="N965" s="106">
        <v>6288.95</v>
      </c>
      <c r="O965" s="106">
        <v>6180.8</v>
      </c>
      <c r="P965" s="28" t="s">
        <v>3550</v>
      </c>
      <c r="Q965" s="107">
        <v>-4.4999999999999997E-3</v>
      </c>
      <c r="T965" s="110">
        <v>41527</v>
      </c>
      <c r="U965" s="28">
        <v>63.844999999999999</v>
      </c>
      <c r="V965">
        <v>64.405000000000001</v>
      </c>
      <c r="W965">
        <v>64.545000000000002</v>
      </c>
      <c r="X965">
        <v>63.765000000000001</v>
      </c>
      <c r="Y965" s="19">
        <v>-2.1499999999999998E-2</v>
      </c>
      <c r="AB965" s="110">
        <f t="shared" si="186"/>
        <v>41585</v>
      </c>
      <c r="AC965" s="108">
        <f t="shared" si="183"/>
        <v>6187.25</v>
      </c>
      <c r="AD965" s="28">
        <f t="shared" si="184"/>
        <v>62.42</v>
      </c>
      <c r="AE965" s="28">
        <f t="shared" si="190"/>
        <v>99.122877282922133</v>
      </c>
      <c r="AF965" s="31">
        <f t="shared" ref="AF965:AF1028" si="191">AE965/AE964-1</f>
        <v>-4.808002629970165E-3</v>
      </c>
      <c r="AJ965" s="110">
        <f t="shared" si="182"/>
        <v>41585</v>
      </c>
      <c r="AK965" s="31">
        <f t="shared" si="180"/>
        <v>-1.32E-2</v>
      </c>
      <c r="AL965" s="115">
        <f t="shared" si="181"/>
        <v>-4.808002629970165E-3</v>
      </c>
      <c r="AM965" s="100"/>
      <c r="BR965" s="18">
        <f t="shared" si="187"/>
        <v>41576</v>
      </c>
      <c r="BS965" s="6">
        <f t="shared" si="188"/>
        <v>5.5999999999999999E-3</v>
      </c>
      <c r="BT965" s="6">
        <f t="shared" si="189"/>
        <v>1.9599999999999999E-2</v>
      </c>
    </row>
    <row r="966" spans="2:72" ht="14.45">
      <c r="B966" s="110">
        <v>41577</v>
      </c>
      <c r="C966" s="106">
        <v>1763.3</v>
      </c>
      <c r="D966" s="106">
        <v>1772.3</v>
      </c>
      <c r="E966" s="106">
        <v>1775.2</v>
      </c>
      <c r="F966" s="106">
        <v>1757.2</v>
      </c>
      <c r="G966" s="28"/>
      <c r="H966" s="107">
        <v>-4.8999999999999998E-3</v>
      </c>
      <c r="K966" s="110">
        <v>41586</v>
      </c>
      <c r="L966" s="106">
        <v>6140.75</v>
      </c>
      <c r="M966" s="106">
        <v>6170.15</v>
      </c>
      <c r="N966" s="106">
        <v>6185.15</v>
      </c>
      <c r="O966" s="106">
        <v>6120.95</v>
      </c>
      <c r="P966" s="28" t="s">
        <v>3551</v>
      </c>
      <c r="Q966" s="107">
        <v>-7.4999999999999997E-3</v>
      </c>
      <c r="T966" s="110">
        <v>41528</v>
      </c>
      <c r="U966" s="28">
        <v>63.274999999999999</v>
      </c>
      <c r="V966">
        <v>63.905000000000001</v>
      </c>
      <c r="W966">
        <v>64.215000000000003</v>
      </c>
      <c r="X966">
        <v>63.005000000000003</v>
      </c>
      <c r="Y966" s="19">
        <v>-8.8999999999999999E-3</v>
      </c>
      <c r="AB966" s="110">
        <f t="shared" si="186"/>
        <v>41586</v>
      </c>
      <c r="AC966" s="108">
        <f t="shared" si="183"/>
        <v>6140.75</v>
      </c>
      <c r="AD966" s="28">
        <f t="shared" si="184"/>
        <v>62.48</v>
      </c>
      <c r="AE966" s="28">
        <f t="shared" si="190"/>
        <v>98.283450704225359</v>
      </c>
      <c r="AF966" s="31">
        <f t="shared" si="191"/>
        <v>-8.4685453217911988E-3</v>
      </c>
      <c r="AJ966" s="110">
        <f t="shared" si="182"/>
        <v>41586</v>
      </c>
      <c r="AK966" s="31">
        <f t="shared" si="180"/>
        <v>1.34E-2</v>
      </c>
      <c r="AL966" s="115">
        <f t="shared" si="181"/>
        <v>-8.4685453217911988E-3</v>
      </c>
      <c r="AM966" s="100"/>
      <c r="BR966" s="18">
        <f t="shared" si="187"/>
        <v>41577</v>
      </c>
      <c r="BS966" s="6">
        <f t="shared" si="188"/>
        <v>-4.8999999999999998E-3</v>
      </c>
      <c r="BT966" s="6">
        <f t="shared" si="189"/>
        <v>5.0000000000000001E-3</v>
      </c>
    </row>
    <row r="967" spans="2:72" ht="14.45">
      <c r="B967" s="110">
        <v>41578</v>
      </c>
      <c r="C967" s="106">
        <v>1756.5</v>
      </c>
      <c r="D967" s="106">
        <v>1763.2</v>
      </c>
      <c r="E967" s="106">
        <v>1768.5</v>
      </c>
      <c r="F967" s="106">
        <v>1755.7</v>
      </c>
      <c r="G967" s="28"/>
      <c r="H967" s="107">
        <v>-3.8999999999999998E-3</v>
      </c>
      <c r="K967" s="110">
        <v>41589</v>
      </c>
      <c r="L967" s="106">
        <v>6078.8</v>
      </c>
      <c r="M967" s="106">
        <v>6110.4</v>
      </c>
      <c r="N967" s="106">
        <v>6141.65</v>
      </c>
      <c r="O967" s="106">
        <v>6067.75</v>
      </c>
      <c r="P967" s="28" t="s">
        <v>3552</v>
      </c>
      <c r="Q967" s="107">
        <v>-1.01E-2</v>
      </c>
      <c r="T967" s="110">
        <v>41529</v>
      </c>
      <c r="U967" s="28">
        <v>63.43</v>
      </c>
      <c r="V967">
        <v>63.265000000000001</v>
      </c>
      <c r="W967">
        <v>63.984999999999999</v>
      </c>
      <c r="X967">
        <v>62.924999999999997</v>
      </c>
      <c r="Y967" s="19">
        <v>2.3999999999999998E-3</v>
      </c>
      <c r="AB967" s="110">
        <f t="shared" si="186"/>
        <v>41589</v>
      </c>
      <c r="AC967" s="108">
        <f t="shared" si="183"/>
        <v>6078.8</v>
      </c>
      <c r="AD967" s="28">
        <f t="shared" si="184"/>
        <v>63.244999999999997</v>
      </c>
      <c r="AE967" s="28">
        <f t="shared" si="190"/>
        <v>96.115107913669078</v>
      </c>
      <c r="AF967" s="31">
        <f t="shared" si="191"/>
        <v>-2.2062135334276145E-2</v>
      </c>
      <c r="AJ967" s="110">
        <f t="shared" si="182"/>
        <v>41589</v>
      </c>
      <c r="AK967" s="31">
        <f t="shared" si="180"/>
        <v>6.9999999999999999E-4</v>
      </c>
      <c r="AL967" s="115">
        <f t="shared" si="181"/>
        <v>-2.2062135334276145E-2</v>
      </c>
      <c r="AM967" s="100"/>
      <c r="BR967" s="18">
        <f t="shared" si="187"/>
        <v>41578</v>
      </c>
      <c r="BS967" s="6">
        <f t="shared" si="188"/>
        <v>-3.8999999999999998E-3</v>
      </c>
      <c r="BT967" s="6">
        <f t="shared" si="189"/>
        <v>7.6E-3</v>
      </c>
    </row>
    <row r="968" spans="2:72" ht="14.45">
      <c r="B968" s="110">
        <v>41579</v>
      </c>
      <c r="C968" s="106">
        <v>1761.6</v>
      </c>
      <c r="D968" s="106">
        <v>1758.7</v>
      </c>
      <c r="E968" s="106">
        <v>1765.7</v>
      </c>
      <c r="F968" s="106">
        <v>1752.7</v>
      </c>
      <c r="G968" s="28"/>
      <c r="H968" s="107">
        <v>2.8999999999999998E-3</v>
      </c>
      <c r="K968" s="110">
        <v>41590</v>
      </c>
      <c r="L968" s="106">
        <v>6018.05</v>
      </c>
      <c r="M968" s="106">
        <v>6087.25</v>
      </c>
      <c r="N968" s="106">
        <v>6108.7</v>
      </c>
      <c r="O968" s="106">
        <v>6011.75</v>
      </c>
      <c r="P968" s="28" t="s">
        <v>3553</v>
      </c>
      <c r="Q968" s="107">
        <v>-0.01</v>
      </c>
      <c r="T968" s="110">
        <v>41530</v>
      </c>
      <c r="U968" s="28">
        <v>63.38</v>
      </c>
      <c r="V968">
        <v>63.755000000000003</v>
      </c>
      <c r="W968">
        <v>64.185000000000002</v>
      </c>
      <c r="X968">
        <v>63.36</v>
      </c>
      <c r="Y968" s="19">
        <v>-8.0000000000000004E-4</v>
      </c>
      <c r="AB968" s="110">
        <f t="shared" si="186"/>
        <v>41590</v>
      </c>
      <c r="AC968" s="108">
        <f t="shared" si="183"/>
        <v>6018.05</v>
      </c>
      <c r="AD968" s="28">
        <f t="shared" si="184"/>
        <v>63.72</v>
      </c>
      <c r="AE968" s="28">
        <f t="shared" si="190"/>
        <v>94.445229127432526</v>
      </c>
      <c r="AF968" s="31">
        <f t="shared" si="191"/>
        <v>-1.7373738868778466E-2</v>
      </c>
      <c r="AJ968" s="110">
        <f t="shared" si="182"/>
        <v>41590</v>
      </c>
      <c r="AK968" s="31">
        <f t="shared" si="180"/>
        <v>-2.3999999999999998E-3</v>
      </c>
      <c r="AL968" s="115">
        <f t="shared" si="181"/>
        <v>-1.7373738868778466E-2</v>
      </c>
      <c r="AM968" s="100"/>
      <c r="BR968" s="18">
        <f t="shared" si="187"/>
        <v>41579</v>
      </c>
      <c r="BS968" s="6">
        <f t="shared" si="188"/>
        <v>2.8999999999999998E-3</v>
      </c>
      <c r="BT968" s="6">
        <f t="shared" si="189"/>
        <v>1.2999999999999999E-3</v>
      </c>
    </row>
    <row r="969" spans="2:72" ht="14.45">
      <c r="B969" s="110">
        <v>41582</v>
      </c>
      <c r="C969" s="106">
        <v>1767.9</v>
      </c>
      <c r="D969" s="106">
        <v>1763.4</v>
      </c>
      <c r="E969" s="106">
        <v>1768.8</v>
      </c>
      <c r="F969" s="106">
        <v>1761.6</v>
      </c>
      <c r="G969" s="28"/>
      <c r="H969" s="107">
        <v>3.5999999999999999E-3</v>
      </c>
      <c r="K969" s="110">
        <v>41591</v>
      </c>
      <c r="L969" s="106">
        <v>5989.6</v>
      </c>
      <c r="M969" s="106">
        <v>5998.85</v>
      </c>
      <c r="N969" s="106">
        <v>6042.25</v>
      </c>
      <c r="O969" s="106">
        <v>5972.45</v>
      </c>
      <c r="P969" s="28" t="s">
        <v>3554</v>
      </c>
      <c r="Q969" s="107">
        <v>-4.7000000000000002E-3</v>
      </c>
      <c r="T969" s="110">
        <v>41533</v>
      </c>
      <c r="U969" s="28">
        <v>62.835000000000001</v>
      </c>
      <c r="V969">
        <v>62.704999999999998</v>
      </c>
      <c r="W969">
        <v>62.884999999999998</v>
      </c>
      <c r="X969">
        <v>62.445</v>
      </c>
      <c r="Y969" s="19">
        <v>-8.6E-3</v>
      </c>
      <c r="AB969" s="110">
        <f t="shared" si="186"/>
        <v>41591</v>
      </c>
      <c r="AC969" s="108">
        <f t="shared" si="183"/>
        <v>5989.6</v>
      </c>
      <c r="AD969" s="28">
        <f t="shared" si="184"/>
        <v>63.31</v>
      </c>
      <c r="AE969" s="28">
        <f t="shared" si="190"/>
        <v>94.607486968883279</v>
      </c>
      <c r="AF969" s="31">
        <f t="shared" si="191"/>
        <v>1.7180099296685292E-3</v>
      </c>
      <c r="AJ969" s="110">
        <f t="shared" si="182"/>
        <v>41591</v>
      </c>
      <c r="AK969" s="31">
        <f t="shared" si="180"/>
        <v>8.0999999999999996E-3</v>
      </c>
      <c r="AL969" s="115">
        <f t="shared" si="181"/>
        <v>1.7180099296685292E-3</v>
      </c>
      <c r="AM969" s="100"/>
      <c r="BR969" s="18" t="e">
        <f t="shared" si="187"/>
        <v>#N/A</v>
      </c>
      <c r="BS969" s="6">
        <f t="shared" si="188"/>
        <v>0</v>
      </c>
      <c r="BT969" s="6">
        <f t="shared" si="189"/>
        <v>0</v>
      </c>
    </row>
    <row r="970" spans="2:72" ht="14.45">
      <c r="B970" s="110">
        <v>41583</v>
      </c>
      <c r="C970" s="106">
        <v>1763</v>
      </c>
      <c r="D970" s="106">
        <v>1765.7</v>
      </c>
      <c r="E970" s="106">
        <v>1767</v>
      </c>
      <c r="F970" s="106">
        <v>1755.8</v>
      </c>
      <c r="G970" s="28"/>
      <c r="H970" s="107">
        <v>-2.8E-3</v>
      </c>
      <c r="K970" s="110">
        <v>41592</v>
      </c>
      <c r="L970" s="106">
        <v>6056.15</v>
      </c>
      <c r="M970" s="106">
        <v>6037</v>
      </c>
      <c r="N970" s="106">
        <v>6101.65</v>
      </c>
      <c r="O970" s="106">
        <v>6036.65</v>
      </c>
      <c r="P970" s="28" t="s">
        <v>2768</v>
      </c>
      <c r="Q970" s="107">
        <v>1.11E-2</v>
      </c>
      <c r="T970" s="110">
        <v>41534</v>
      </c>
      <c r="U970" s="28">
        <v>63.375</v>
      </c>
      <c r="V970">
        <v>63.354999999999997</v>
      </c>
      <c r="W970">
        <v>63.634999999999998</v>
      </c>
      <c r="X970">
        <v>62.954999999999998</v>
      </c>
      <c r="Y970" s="19">
        <v>8.6E-3</v>
      </c>
      <c r="AB970" s="110">
        <f t="shared" si="186"/>
        <v>41592</v>
      </c>
      <c r="AC970" s="108">
        <f t="shared" si="183"/>
        <v>6056.15</v>
      </c>
      <c r="AD970" s="28">
        <f t="shared" si="184"/>
        <v>63.12</v>
      </c>
      <c r="AE970" s="28">
        <f t="shared" si="190"/>
        <v>95.946609632446126</v>
      </c>
      <c r="AF970" s="31">
        <f t="shared" si="191"/>
        <v>1.4154510456485303E-2</v>
      </c>
      <c r="AJ970" s="110">
        <f t="shared" si="182"/>
        <v>41592</v>
      </c>
      <c r="AK970" s="31">
        <f t="shared" si="180"/>
        <v>4.7999999999999996E-3</v>
      </c>
      <c r="AL970" s="115">
        <f t="shared" si="181"/>
        <v>1.4154510456485303E-2</v>
      </c>
      <c r="AM970" s="100"/>
      <c r="BR970" s="18">
        <f t="shared" si="187"/>
        <v>41583</v>
      </c>
      <c r="BS970" s="6">
        <f t="shared" si="188"/>
        <v>-2.8E-3</v>
      </c>
      <c r="BT970" s="6">
        <f t="shared" si="189"/>
        <v>-1.14E-2</v>
      </c>
    </row>
    <row r="971" spans="2:72" ht="14.45" hidden="1">
      <c r="B971" s="110">
        <v>41584</v>
      </c>
      <c r="C971" s="106">
        <v>1770.5</v>
      </c>
      <c r="D971" s="106">
        <v>1765</v>
      </c>
      <c r="E971" s="106">
        <v>1773.7</v>
      </c>
      <c r="F971" s="106">
        <v>1764.4</v>
      </c>
      <c r="G971" s="28"/>
      <c r="H971" s="107">
        <v>4.3E-3</v>
      </c>
      <c r="K971" s="110">
        <v>41596</v>
      </c>
      <c r="L971" s="106">
        <v>6189</v>
      </c>
      <c r="M971" s="106">
        <v>6111.05</v>
      </c>
      <c r="N971" s="106">
        <v>6196.8</v>
      </c>
      <c r="O971" s="106">
        <v>6110.4</v>
      </c>
      <c r="P971" s="28" t="s">
        <v>3555</v>
      </c>
      <c r="Q971" s="107">
        <v>2.1899999999999999E-2</v>
      </c>
      <c r="T971" s="110">
        <v>41535</v>
      </c>
      <c r="U971" s="28">
        <v>63.384999999999998</v>
      </c>
      <c r="V971">
        <v>63.305</v>
      </c>
      <c r="W971">
        <v>63.454999999999998</v>
      </c>
      <c r="X971">
        <v>63.055</v>
      </c>
      <c r="Y971" s="19">
        <v>2.0000000000000001E-4</v>
      </c>
      <c r="AB971" s="110">
        <f t="shared" si="186"/>
        <v>41596</v>
      </c>
      <c r="AC971" s="108">
        <f t="shared" si="183"/>
        <v>6189</v>
      </c>
      <c r="AD971" s="28">
        <f t="shared" si="184"/>
        <v>62.42</v>
      </c>
      <c r="AE971" s="28">
        <f t="shared" si="190"/>
        <v>99.150913168856135</v>
      </c>
      <c r="AF971" s="31">
        <f t="shared" si="191"/>
        <v>3.3396735420720969E-2</v>
      </c>
      <c r="AJ971" s="110" t="e">
        <f t="shared" si="182"/>
        <v>#N/A</v>
      </c>
      <c r="AK971" s="31">
        <f t="shared" si="180"/>
        <v>0</v>
      </c>
      <c r="AL971" s="115">
        <f t="shared" si="181"/>
        <v>0</v>
      </c>
      <c r="AM971" s="100"/>
      <c r="BR971" s="18">
        <f t="shared" si="187"/>
        <v>41584</v>
      </c>
      <c r="BS971" s="6">
        <f t="shared" si="188"/>
        <v>4.3E-3</v>
      </c>
      <c r="BT971" s="6">
        <f t="shared" si="189"/>
        <v>-6.1000000000000004E-3</v>
      </c>
    </row>
    <row r="972" spans="2:72" ht="14.45">
      <c r="B972" s="110">
        <v>41585</v>
      </c>
      <c r="C972" s="106">
        <v>1747.2</v>
      </c>
      <c r="D972" s="106">
        <v>1770.7</v>
      </c>
      <c r="E972" s="106">
        <v>1774.5</v>
      </c>
      <c r="F972" s="106">
        <v>1746.2</v>
      </c>
      <c r="G972" s="28"/>
      <c r="H972" s="107">
        <v>-1.32E-2</v>
      </c>
      <c r="K972" s="110">
        <v>41597</v>
      </c>
      <c r="L972" s="106">
        <v>6203.35</v>
      </c>
      <c r="M972" s="106">
        <v>6197.25</v>
      </c>
      <c r="N972" s="106">
        <v>6212.4</v>
      </c>
      <c r="O972" s="106">
        <v>6180.2</v>
      </c>
      <c r="P972" s="28" t="s">
        <v>3556</v>
      </c>
      <c r="Q972" s="107">
        <v>2.3E-3</v>
      </c>
      <c r="T972" s="110">
        <v>41536</v>
      </c>
      <c r="U972" s="28">
        <v>61.774999999999999</v>
      </c>
      <c r="V972">
        <v>61.755000000000003</v>
      </c>
      <c r="W972">
        <v>62.064999999999998</v>
      </c>
      <c r="X972">
        <v>61.65</v>
      </c>
      <c r="Y972" s="19">
        <v>-2.5399999999999999E-2</v>
      </c>
      <c r="AB972" s="110">
        <f t="shared" si="186"/>
        <v>41597</v>
      </c>
      <c r="AC972" s="108">
        <f t="shared" si="183"/>
        <v>6203.35</v>
      </c>
      <c r="AD972" s="28">
        <f t="shared" si="184"/>
        <v>62.37</v>
      </c>
      <c r="AE972" s="28">
        <f t="shared" si="190"/>
        <v>99.460477793811137</v>
      </c>
      <c r="AF972" s="31">
        <f t="shared" si="191"/>
        <v>3.12215606555033E-3</v>
      </c>
      <c r="AJ972" s="110">
        <f t="shared" si="182"/>
        <v>41596</v>
      </c>
      <c r="AK972" s="31">
        <f t="shared" si="180"/>
        <v>-3.7000000000000002E-3</v>
      </c>
      <c r="AL972" s="115">
        <f t="shared" si="181"/>
        <v>3.3396735420720969E-2</v>
      </c>
      <c r="AM972" s="100"/>
      <c r="BR972" s="18">
        <f t="shared" si="187"/>
        <v>41585</v>
      </c>
      <c r="BS972" s="6">
        <f t="shared" si="188"/>
        <v>-1.32E-2</v>
      </c>
      <c r="BT972" s="6">
        <f t="shared" si="189"/>
        <v>-4.4999999999999997E-3</v>
      </c>
    </row>
    <row r="973" spans="2:72" ht="14.45">
      <c r="B973" s="110">
        <v>41586</v>
      </c>
      <c r="C973" s="106">
        <v>1770.6</v>
      </c>
      <c r="D973" s="106">
        <v>1748.4</v>
      </c>
      <c r="E973" s="106">
        <v>1770.8</v>
      </c>
      <c r="F973" s="106">
        <v>1747.6</v>
      </c>
      <c r="G973" s="28"/>
      <c r="H973" s="107">
        <v>1.34E-2</v>
      </c>
      <c r="K973" s="110">
        <v>41598</v>
      </c>
      <c r="L973" s="106">
        <v>6122.9</v>
      </c>
      <c r="M973" s="106">
        <v>6186.85</v>
      </c>
      <c r="N973" s="106">
        <v>6204.35</v>
      </c>
      <c r="O973" s="106">
        <v>6106.95</v>
      </c>
      <c r="P973" s="28" t="s">
        <v>3557</v>
      </c>
      <c r="Q973" s="107">
        <v>-1.2999999999999999E-2</v>
      </c>
      <c r="T973" s="110">
        <v>41537</v>
      </c>
      <c r="U973" s="28">
        <v>62.234999999999999</v>
      </c>
      <c r="V973">
        <v>62.045000000000002</v>
      </c>
      <c r="W973">
        <v>62.615000000000002</v>
      </c>
      <c r="X973">
        <v>61.884999999999998</v>
      </c>
      <c r="Y973" s="19">
        <v>7.4000000000000003E-3</v>
      </c>
      <c r="AB973" s="110">
        <f t="shared" si="186"/>
        <v>41598</v>
      </c>
      <c r="AC973" s="108">
        <f t="shared" si="183"/>
        <v>6122.9</v>
      </c>
      <c r="AD973" s="28">
        <f t="shared" si="184"/>
        <v>62.58</v>
      </c>
      <c r="AE973" s="28">
        <f t="shared" si="190"/>
        <v>97.84116331096196</v>
      </c>
      <c r="AF973" s="31">
        <f t="shared" si="191"/>
        <v>-1.6280984354470229E-2</v>
      </c>
      <c r="AJ973" s="110">
        <f t="shared" si="182"/>
        <v>41597</v>
      </c>
      <c r="AK973" s="31">
        <f t="shared" si="180"/>
        <v>-2E-3</v>
      </c>
      <c r="AL973" s="115">
        <f t="shared" si="181"/>
        <v>3.12215606555033E-3</v>
      </c>
      <c r="AM973" s="100"/>
      <c r="BR973" s="18">
        <f t="shared" si="187"/>
        <v>41586</v>
      </c>
      <c r="BS973" s="6">
        <f t="shared" si="188"/>
        <v>1.34E-2</v>
      </c>
      <c r="BT973" s="6">
        <f t="shared" si="189"/>
        <v>-7.4999999999999997E-3</v>
      </c>
    </row>
    <row r="974" spans="2:72" ht="14.45">
      <c r="B974" s="110">
        <v>41589</v>
      </c>
      <c r="C974" s="106">
        <v>1771.9</v>
      </c>
      <c r="D974" s="106">
        <v>1770</v>
      </c>
      <c r="E974" s="106">
        <v>1773.4</v>
      </c>
      <c r="F974" s="106">
        <v>1767.8</v>
      </c>
      <c r="G974" s="28"/>
      <c r="H974" s="107">
        <v>6.9999999999999999E-4</v>
      </c>
      <c r="K974" s="110">
        <v>41599</v>
      </c>
      <c r="L974" s="106">
        <v>5999.05</v>
      </c>
      <c r="M974" s="106">
        <v>6096.5</v>
      </c>
      <c r="N974" s="106">
        <v>6097.35</v>
      </c>
      <c r="O974" s="106">
        <v>5985.4</v>
      </c>
      <c r="P974" s="28" t="s">
        <v>3558</v>
      </c>
      <c r="Q974" s="107">
        <v>-2.0199999999999999E-2</v>
      </c>
      <c r="T974" s="110">
        <v>41540</v>
      </c>
      <c r="U974" s="28">
        <v>62.604999999999997</v>
      </c>
      <c r="V974">
        <v>62.255000000000003</v>
      </c>
      <c r="W974">
        <v>62.725000000000001</v>
      </c>
      <c r="X974">
        <v>62.255000000000003</v>
      </c>
      <c r="Y974" s="19">
        <v>5.8999999999999999E-3</v>
      </c>
      <c r="AB974" s="110">
        <f t="shared" si="186"/>
        <v>41599</v>
      </c>
      <c r="AC974" s="108">
        <f t="shared" si="183"/>
        <v>5999.05</v>
      </c>
      <c r="AD974" s="28">
        <f t="shared" si="184"/>
        <v>62.94</v>
      </c>
      <c r="AE974" s="28">
        <f t="shared" si="190"/>
        <v>95.313790911979666</v>
      </c>
      <c r="AF974" s="31">
        <f t="shared" si="191"/>
        <v>-2.5831381327199865E-2</v>
      </c>
      <c r="AJ974" s="110">
        <f t="shared" si="182"/>
        <v>41598</v>
      </c>
      <c r="AK974" s="31">
        <f t="shared" si="180"/>
        <v>-3.5999999999999999E-3</v>
      </c>
      <c r="AL974" s="115">
        <f t="shared" si="181"/>
        <v>-1.6280984354470229E-2</v>
      </c>
      <c r="AM974" s="100"/>
      <c r="BR974" s="18">
        <f t="shared" si="187"/>
        <v>41589</v>
      </c>
      <c r="BS974" s="6">
        <f t="shared" si="188"/>
        <v>6.9999999999999999E-4</v>
      </c>
      <c r="BT974" s="6">
        <f t="shared" si="189"/>
        <v>-1.01E-2</v>
      </c>
    </row>
    <row r="975" spans="2:72" ht="14.45">
      <c r="B975" s="110">
        <v>41590</v>
      </c>
      <c r="C975" s="106">
        <v>1767.7</v>
      </c>
      <c r="D975" s="106">
        <v>1769.5</v>
      </c>
      <c r="E975" s="106">
        <v>1771.8</v>
      </c>
      <c r="F975" s="106">
        <v>1762.3</v>
      </c>
      <c r="G975" s="28"/>
      <c r="H975" s="107">
        <v>-2.3999999999999998E-3</v>
      </c>
      <c r="K975" s="110">
        <v>41600</v>
      </c>
      <c r="L975" s="106">
        <v>5995.45</v>
      </c>
      <c r="M975" s="106">
        <v>6027.35</v>
      </c>
      <c r="N975" s="106">
        <v>6049.6</v>
      </c>
      <c r="O975" s="106">
        <v>5972.8</v>
      </c>
      <c r="P975" s="28" t="s">
        <v>3559</v>
      </c>
      <c r="Q975" s="107">
        <v>-5.9999999999999995E-4</v>
      </c>
      <c r="T975" s="110">
        <v>41541</v>
      </c>
      <c r="U975" s="28">
        <v>62.79</v>
      </c>
      <c r="V975">
        <v>62.61</v>
      </c>
      <c r="W975">
        <v>62.914999999999999</v>
      </c>
      <c r="X975">
        <v>62.45</v>
      </c>
      <c r="Y975" s="19">
        <v>3.0000000000000001E-3</v>
      </c>
      <c r="AB975" s="110">
        <f t="shared" si="186"/>
        <v>41600</v>
      </c>
      <c r="AC975" s="108">
        <f t="shared" si="183"/>
        <v>5995.45</v>
      </c>
      <c r="AD975" s="28">
        <f t="shared" si="184"/>
        <v>62.732999999999997</v>
      </c>
      <c r="AE975" s="28">
        <f t="shared" si="190"/>
        <v>95.570911641400855</v>
      </c>
      <c r="AF975" s="31">
        <f t="shared" si="191"/>
        <v>2.6976235753610744E-3</v>
      </c>
      <c r="AJ975" s="110">
        <f t="shared" si="182"/>
        <v>41599</v>
      </c>
      <c r="AK975" s="31">
        <f t="shared" si="180"/>
        <v>8.0999999999999996E-3</v>
      </c>
      <c r="AL975" s="115">
        <f t="shared" si="181"/>
        <v>-2.5831381327199865E-2</v>
      </c>
      <c r="AM975" s="100"/>
      <c r="BR975" s="18">
        <f t="shared" si="187"/>
        <v>41590</v>
      </c>
      <c r="BS975" s="6">
        <f t="shared" si="188"/>
        <v>-2.3999999999999998E-3</v>
      </c>
      <c r="BT975" s="6">
        <f t="shared" si="189"/>
        <v>-0.01</v>
      </c>
    </row>
    <row r="976" spans="2:72" ht="14.45">
      <c r="B976" s="110">
        <v>41591</v>
      </c>
      <c r="C976" s="106">
        <v>1782</v>
      </c>
      <c r="D976" s="106">
        <v>1764.4</v>
      </c>
      <c r="E976" s="106">
        <v>1782</v>
      </c>
      <c r="F976" s="106">
        <v>1760.6</v>
      </c>
      <c r="G976" s="28"/>
      <c r="H976" s="107">
        <v>8.0999999999999996E-3</v>
      </c>
      <c r="K976" s="110">
        <v>41603</v>
      </c>
      <c r="L976" s="106">
        <v>6115.35</v>
      </c>
      <c r="M976" s="106">
        <v>6035.95</v>
      </c>
      <c r="N976" s="106">
        <v>6123.5</v>
      </c>
      <c r="O976" s="106">
        <v>6035.95</v>
      </c>
      <c r="P976" s="28" t="s">
        <v>3560</v>
      </c>
      <c r="Q976" s="107">
        <v>0.02</v>
      </c>
      <c r="T976" s="110">
        <v>41542</v>
      </c>
      <c r="U976" s="28">
        <v>62.445</v>
      </c>
      <c r="V976">
        <v>62.765000000000001</v>
      </c>
      <c r="W976">
        <v>62.884999999999998</v>
      </c>
      <c r="X976">
        <v>62.325000000000003</v>
      </c>
      <c r="Y976" s="19">
        <v>-5.4999999999999997E-3</v>
      </c>
      <c r="AB976" s="110">
        <f t="shared" si="186"/>
        <v>41603</v>
      </c>
      <c r="AC976" s="108">
        <f t="shared" si="183"/>
        <v>6115.35</v>
      </c>
      <c r="AD976" s="28">
        <f t="shared" si="184"/>
        <v>62.51</v>
      </c>
      <c r="AE976" s="28">
        <f t="shared" si="190"/>
        <v>97.829947208446654</v>
      </c>
      <c r="AF976" s="31">
        <f t="shared" si="191"/>
        <v>2.3637271301984786E-2</v>
      </c>
      <c r="AJ976" s="110">
        <f t="shared" si="182"/>
        <v>41600</v>
      </c>
      <c r="AK976" s="31">
        <f t="shared" si="180"/>
        <v>5.0000000000000001E-3</v>
      </c>
      <c r="AL976" s="115">
        <f t="shared" si="181"/>
        <v>2.6976235753610744E-3</v>
      </c>
      <c r="AM976" s="100"/>
      <c r="BR976" s="18">
        <f t="shared" si="187"/>
        <v>41591</v>
      </c>
      <c r="BS976" s="6">
        <f t="shared" si="188"/>
        <v>8.0999999999999996E-3</v>
      </c>
      <c r="BT976" s="6">
        <f t="shared" si="189"/>
        <v>-4.7000000000000002E-3</v>
      </c>
    </row>
    <row r="977" spans="2:72" ht="14.45">
      <c r="B977" s="110">
        <v>41592</v>
      </c>
      <c r="C977" s="106">
        <v>1790.6</v>
      </c>
      <c r="D977" s="106">
        <v>1782.8</v>
      </c>
      <c r="E977" s="106">
        <v>1791.5</v>
      </c>
      <c r="F977" s="106">
        <v>1780.2</v>
      </c>
      <c r="G977" s="28"/>
      <c r="H977" s="107">
        <v>4.7999999999999996E-3</v>
      </c>
      <c r="K977" s="110">
        <v>41604</v>
      </c>
      <c r="L977" s="106">
        <v>6059.1</v>
      </c>
      <c r="M977" s="106">
        <v>6099.25</v>
      </c>
      <c r="N977" s="106">
        <v>6112.7</v>
      </c>
      <c r="O977" s="106">
        <v>6047.75</v>
      </c>
      <c r="P977" s="28" t="s">
        <v>3561</v>
      </c>
      <c r="Q977" s="107">
        <v>-9.1999999999999998E-3</v>
      </c>
      <c r="T977" s="110">
        <v>41543</v>
      </c>
      <c r="U977" s="28">
        <v>62.075000000000003</v>
      </c>
      <c r="V977">
        <v>62.435000000000002</v>
      </c>
      <c r="W977">
        <v>62.435000000000002</v>
      </c>
      <c r="X977">
        <v>61.98</v>
      </c>
      <c r="Y977" s="19">
        <v>-5.8999999999999999E-3</v>
      </c>
      <c r="AB977" s="110">
        <f t="shared" si="186"/>
        <v>41604</v>
      </c>
      <c r="AC977" s="108">
        <f t="shared" si="183"/>
        <v>6059.1</v>
      </c>
      <c r="AD977" s="28">
        <f t="shared" si="184"/>
        <v>62.51</v>
      </c>
      <c r="AE977" s="28">
        <f t="shared" si="190"/>
        <v>96.930091185410348</v>
      </c>
      <c r="AF977" s="31">
        <f t="shared" si="191"/>
        <v>-9.1981652726335073E-3</v>
      </c>
      <c r="AJ977" s="110">
        <f t="shared" si="182"/>
        <v>41603</v>
      </c>
      <c r="AK977" s="31">
        <f t="shared" si="180"/>
        <v>-1.2999999999999999E-3</v>
      </c>
      <c r="AL977" s="115">
        <f t="shared" si="181"/>
        <v>2.3637271301984786E-2</v>
      </c>
      <c r="AM977" s="100"/>
      <c r="BR977" s="18">
        <f t="shared" si="187"/>
        <v>41592</v>
      </c>
      <c r="BS977" s="6">
        <f t="shared" si="188"/>
        <v>4.7999999999999996E-3</v>
      </c>
      <c r="BT977" s="6">
        <f t="shared" si="189"/>
        <v>1.11E-2</v>
      </c>
    </row>
    <row r="978" spans="2:72" ht="14.45">
      <c r="B978" s="110">
        <v>41593</v>
      </c>
      <c r="C978" s="106">
        <v>1798.2</v>
      </c>
      <c r="D978" s="106">
        <v>1790.7</v>
      </c>
      <c r="E978" s="106">
        <v>1798.2</v>
      </c>
      <c r="F978" s="106">
        <v>1790.7</v>
      </c>
      <c r="G978" s="28"/>
      <c r="H978" s="107">
        <v>4.1999999999999997E-3</v>
      </c>
      <c r="K978" s="110">
        <v>41605</v>
      </c>
      <c r="L978" s="106">
        <v>6057.1</v>
      </c>
      <c r="M978" s="106">
        <v>6062.7</v>
      </c>
      <c r="N978" s="106">
        <v>6074</v>
      </c>
      <c r="O978" s="106">
        <v>6030.3</v>
      </c>
      <c r="P978" s="28" t="s">
        <v>3562</v>
      </c>
      <c r="Q978" s="107">
        <v>-2.9999999999999997E-4</v>
      </c>
      <c r="T978" s="110">
        <v>41544</v>
      </c>
      <c r="U978" s="28">
        <v>62.515000000000001</v>
      </c>
      <c r="V978">
        <v>62.075000000000003</v>
      </c>
      <c r="W978">
        <v>62.575000000000003</v>
      </c>
      <c r="X978">
        <v>61.773000000000003</v>
      </c>
      <c r="Y978" s="19">
        <v>7.1000000000000004E-3</v>
      </c>
      <c r="AB978" s="110">
        <f t="shared" si="186"/>
        <v>41605</v>
      </c>
      <c r="AC978" s="108">
        <f t="shared" si="183"/>
        <v>6057.1</v>
      </c>
      <c r="AD978" s="28">
        <f t="shared" si="184"/>
        <v>62.15</v>
      </c>
      <c r="AE978" s="28">
        <f t="shared" si="190"/>
        <v>97.459372485921165</v>
      </c>
      <c r="AF978" s="31">
        <f t="shared" si="191"/>
        <v>5.4604436459095851E-3</v>
      </c>
      <c r="AJ978" s="110">
        <f t="shared" si="182"/>
        <v>41604</v>
      </c>
      <c r="AK978" s="31">
        <f t="shared" ref="AK978:AK1041" si="192">IFERROR(VLOOKUP(AJ978,B:H,7,FALSE),0)</f>
        <v>2.0000000000000001E-4</v>
      </c>
      <c r="AL978" s="115">
        <f t="shared" ref="AL978:AL1041" si="193">IFERROR(VLOOKUP(AJ978,AB:AF,5,FALSE),0)</f>
        <v>-9.1981652726335073E-3</v>
      </c>
      <c r="AM978" s="100"/>
      <c r="BR978" s="18" t="e">
        <f t="shared" si="187"/>
        <v>#N/A</v>
      </c>
      <c r="BS978" s="6">
        <f t="shared" si="188"/>
        <v>0</v>
      </c>
      <c r="BT978" s="6">
        <f t="shared" si="189"/>
        <v>0</v>
      </c>
    </row>
    <row r="979" spans="2:72" ht="14.45">
      <c r="B979" s="110">
        <v>41596</v>
      </c>
      <c r="C979" s="106">
        <v>1791.5</v>
      </c>
      <c r="D979" s="106">
        <v>1798.8</v>
      </c>
      <c r="E979" s="106">
        <v>1802.3</v>
      </c>
      <c r="F979" s="106">
        <v>1788</v>
      </c>
      <c r="G979" s="28"/>
      <c r="H979" s="107">
        <v>-3.7000000000000002E-3</v>
      </c>
      <c r="K979" s="110">
        <v>41606</v>
      </c>
      <c r="L979" s="106">
        <v>6091.85</v>
      </c>
      <c r="M979" s="106">
        <v>6092</v>
      </c>
      <c r="N979" s="106">
        <v>6112.95</v>
      </c>
      <c r="O979" s="106">
        <v>6068.3</v>
      </c>
      <c r="P979" s="28" t="s">
        <v>3563</v>
      </c>
      <c r="Q979" s="107">
        <v>5.7000000000000002E-3</v>
      </c>
      <c r="T979" s="110">
        <v>41547</v>
      </c>
      <c r="U979" s="28">
        <v>62.59</v>
      </c>
      <c r="V979">
        <v>62.994999999999997</v>
      </c>
      <c r="W979">
        <v>63.045000000000002</v>
      </c>
      <c r="X979">
        <v>62.505000000000003</v>
      </c>
      <c r="Y979" s="19">
        <v>1.1999999999999999E-3</v>
      </c>
      <c r="AB979" s="110">
        <f t="shared" si="186"/>
        <v>41606</v>
      </c>
      <c r="AC979" s="108">
        <f t="shared" si="183"/>
        <v>6091.85</v>
      </c>
      <c r="AD979" s="28">
        <f t="shared" si="184"/>
        <v>62.281999999999996</v>
      </c>
      <c r="AE979" s="28">
        <f t="shared" si="190"/>
        <v>97.810763944638907</v>
      </c>
      <c r="AF979" s="31">
        <f t="shared" si="191"/>
        <v>3.6055173530744611E-3</v>
      </c>
      <c r="AJ979" s="110">
        <f t="shared" si="182"/>
        <v>41605</v>
      </c>
      <c r="AK979" s="31">
        <f t="shared" si="192"/>
        <v>2.3999999999999998E-3</v>
      </c>
      <c r="AL979" s="115">
        <f t="shared" si="193"/>
        <v>5.4604436459095851E-3</v>
      </c>
      <c r="AM979" s="100"/>
      <c r="BR979" s="18">
        <f t="shared" si="187"/>
        <v>41596</v>
      </c>
      <c r="BS979" s="6">
        <f t="shared" si="188"/>
        <v>-3.7000000000000002E-3</v>
      </c>
      <c r="BT979" s="6">
        <f t="shared" si="189"/>
        <v>2.1899999999999999E-2</v>
      </c>
    </row>
    <row r="980" spans="2:72" ht="14.45">
      <c r="B980" s="110">
        <v>41597</v>
      </c>
      <c r="C980" s="106">
        <v>1787.9</v>
      </c>
      <c r="D980" s="106">
        <v>1790.8</v>
      </c>
      <c r="E980" s="106">
        <v>1795.5</v>
      </c>
      <c r="F980" s="106">
        <v>1784.7</v>
      </c>
      <c r="G980" s="28"/>
      <c r="H980" s="107">
        <v>-2E-3</v>
      </c>
      <c r="K980" s="110">
        <v>41607</v>
      </c>
      <c r="L980" s="106">
        <v>6176.1</v>
      </c>
      <c r="M980" s="106">
        <v>6103.9</v>
      </c>
      <c r="N980" s="106">
        <v>6182.5</v>
      </c>
      <c r="O980" s="106">
        <v>6103.8</v>
      </c>
      <c r="P980" s="28" t="s">
        <v>3564</v>
      </c>
      <c r="Q980" s="107">
        <v>1.38E-2</v>
      </c>
      <c r="T980" s="110">
        <v>41548</v>
      </c>
      <c r="U980" s="28">
        <v>62.46</v>
      </c>
      <c r="V980">
        <v>62.56</v>
      </c>
      <c r="W980">
        <v>62.57</v>
      </c>
      <c r="X980">
        <v>62.164999999999999</v>
      </c>
      <c r="Y980" s="19">
        <v>-2.0999999999999999E-3</v>
      </c>
      <c r="AB980" s="110">
        <f t="shared" si="186"/>
        <v>41607</v>
      </c>
      <c r="AC980" s="108">
        <f t="shared" si="183"/>
        <v>6176.1</v>
      </c>
      <c r="AD980" s="28">
        <f t="shared" si="184"/>
        <v>62.399000000000001</v>
      </c>
      <c r="AE980" s="28">
        <f t="shared" si="190"/>
        <v>98.977547717110852</v>
      </c>
      <c r="AF980" s="31">
        <f t="shared" si="191"/>
        <v>1.1928991507850206E-2</v>
      </c>
      <c r="AJ980" s="110">
        <f t="shared" si="182"/>
        <v>41607</v>
      </c>
      <c r="AK980" s="31">
        <f t="shared" si="192"/>
        <v>-8.0000000000000004E-4</v>
      </c>
      <c r="AL980" s="115">
        <f t="shared" si="193"/>
        <v>1.1928991507850206E-2</v>
      </c>
      <c r="AM980" s="100"/>
      <c r="BR980" s="18">
        <f t="shared" si="187"/>
        <v>41597</v>
      </c>
      <c r="BS980" s="6">
        <f t="shared" si="188"/>
        <v>-2E-3</v>
      </c>
      <c r="BT980" s="6">
        <f t="shared" si="189"/>
        <v>2.3E-3</v>
      </c>
    </row>
    <row r="981" spans="2:72" ht="14.45">
      <c r="B981" s="110">
        <v>41598</v>
      </c>
      <c r="C981" s="106">
        <v>1781.4</v>
      </c>
      <c r="D981" s="106">
        <v>1789.6</v>
      </c>
      <c r="E981" s="106">
        <v>1795.7</v>
      </c>
      <c r="F981" s="106">
        <v>1777.2</v>
      </c>
      <c r="G981" s="28"/>
      <c r="H981" s="107">
        <v>-3.5999999999999999E-3</v>
      </c>
      <c r="K981" s="110">
        <v>41610</v>
      </c>
      <c r="L981" s="106">
        <v>6217.85</v>
      </c>
      <c r="M981" s="106">
        <v>6171.15</v>
      </c>
      <c r="N981" s="106">
        <v>6228.7</v>
      </c>
      <c r="O981" s="106">
        <v>6171.15</v>
      </c>
      <c r="P981" s="28" t="s">
        <v>3565</v>
      </c>
      <c r="Q981" s="107">
        <v>6.7999999999999996E-3</v>
      </c>
      <c r="T981" s="110">
        <v>41549</v>
      </c>
      <c r="U981" s="28">
        <v>62.46</v>
      </c>
      <c r="V981">
        <v>62.46</v>
      </c>
      <c r="W981">
        <v>62.46</v>
      </c>
      <c r="X981">
        <v>62.46</v>
      </c>
      <c r="Y981" s="19">
        <v>0</v>
      </c>
      <c r="AB981" s="110">
        <f t="shared" si="186"/>
        <v>41610</v>
      </c>
      <c r="AC981" s="108">
        <f t="shared" si="183"/>
        <v>6217.85</v>
      </c>
      <c r="AD981" s="28">
        <f t="shared" si="184"/>
        <v>62.325000000000003</v>
      </c>
      <c r="AE981" s="28">
        <f t="shared" si="190"/>
        <v>99.764941837144008</v>
      </c>
      <c r="AF981" s="31">
        <f t="shared" si="191"/>
        <v>7.9552801437716703E-3</v>
      </c>
      <c r="AJ981" s="110">
        <f t="shared" si="182"/>
        <v>41610</v>
      </c>
      <c r="AK981" s="31">
        <f t="shared" si="192"/>
        <v>-2.7000000000000001E-3</v>
      </c>
      <c r="AL981" s="115">
        <f t="shared" si="193"/>
        <v>7.9552801437716703E-3</v>
      </c>
      <c r="AM981" s="100"/>
      <c r="BR981" s="18">
        <f t="shared" si="187"/>
        <v>41598</v>
      </c>
      <c r="BS981" s="6">
        <f t="shared" si="188"/>
        <v>-3.5999999999999999E-3</v>
      </c>
      <c r="BT981" s="6">
        <f t="shared" si="189"/>
        <v>-1.2999999999999999E-2</v>
      </c>
    </row>
    <row r="982" spans="2:72" ht="14.45">
      <c r="B982" s="110">
        <v>41599</v>
      </c>
      <c r="C982" s="106">
        <v>1795.8</v>
      </c>
      <c r="D982" s="106">
        <v>1783.5</v>
      </c>
      <c r="E982" s="106">
        <v>1797.2</v>
      </c>
      <c r="F982" s="106">
        <v>1783.5</v>
      </c>
      <c r="G982" s="28"/>
      <c r="H982" s="107">
        <v>8.0999999999999996E-3</v>
      </c>
      <c r="K982" s="110">
        <v>41611</v>
      </c>
      <c r="L982" s="106">
        <v>6201.85</v>
      </c>
      <c r="M982" s="106">
        <v>6204.25</v>
      </c>
      <c r="N982" s="106">
        <v>6225.4</v>
      </c>
      <c r="O982" s="106">
        <v>6191.4</v>
      </c>
      <c r="P982" s="28" t="s">
        <v>3566</v>
      </c>
      <c r="Q982" s="107">
        <v>-2.5999999999999999E-3</v>
      </c>
      <c r="T982" s="110">
        <v>41550</v>
      </c>
      <c r="U982" s="28">
        <v>61.734999999999999</v>
      </c>
      <c r="V982">
        <v>62.424999999999997</v>
      </c>
      <c r="W982">
        <v>62.424999999999997</v>
      </c>
      <c r="X982">
        <v>61.65</v>
      </c>
      <c r="Y982" s="19">
        <v>-1.1599999999999999E-2</v>
      </c>
      <c r="AB982" s="110">
        <f t="shared" si="186"/>
        <v>41611</v>
      </c>
      <c r="AC982" s="108">
        <f t="shared" si="183"/>
        <v>6201.85</v>
      </c>
      <c r="AD982" s="28">
        <f t="shared" si="184"/>
        <v>62.37</v>
      </c>
      <c r="AE982" s="28">
        <f t="shared" si="190"/>
        <v>99.43642776976111</v>
      </c>
      <c r="AF982" s="31">
        <f t="shared" si="191"/>
        <v>-3.2928808590814151E-3</v>
      </c>
      <c r="AJ982" s="110">
        <f t="shared" si="182"/>
        <v>41611</v>
      </c>
      <c r="AK982" s="31">
        <f t="shared" si="192"/>
        <v>-3.2000000000000002E-3</v>
      </c>
      <c r="AL982" s="115">
        <f t="shared" si="193"/>
        <v>-3.2928808590814151E-3</v>
      </c>
      <c r="AM982" s="100"/>
      <c r="BR982" s="18">
        <f t="shared" si="187"/>
        <v>41599</v>
      </c>
      <c r="BS982" s="6">
        <f t="shared" si="188"/>
        <v>8.0999999999999996E-3</v>
      </c>
      <c r="BT982" s="6">
        <f t="shared" si="189"/>
        <v>-2.0199999999999999E-2</v>
      </c>
    </row>
    <row r="983" spans="2:72" ht="14.45">
      <c r="B983" s="110">
        <v>41600</v>
      </c>
      <c r="C983" s="106">
        <v>1804.8</v>
      </c>
      <c r="D983" s="106">
        <v>1797.2</v>
      </c>
      <c r="E983" s="106">
        <v>1804.8</v>
      </c>
      <c r="F983" s="106">
        <v>1794.7</v>
      </c>
      <c r="G983" s="28"/>
      <c r="H983" s="107">
        <v>5.0000000000000001E-3</v>
      </c>
      <c r="K983" s="110">
        <v>41612</v>
      </c>
      <c r="L983" s="106">
        <v>6160.95</v>
      </c>
      <c r="M983" s="106">
        <v>6187.95</v>
      </c>
      <c r="N983" s="106">
        <v>6209.15</v>
      </c>
      <c r="O983" s="106">
        <v>6149.9</v>
      </c>
      <c r="P983" s="28" t="s">
        <v>3567</v>
      </c>
      <c r="Q983" s="107">
        <v>-6.6E-3</v>
      </c>
      <c r="T983" s="110">
        <v>41551</v>
      </c>
      <c r="U983" s="28">
        <v>61.435000000000002</v>
      </c>
      <c r="V983">
        <v>61.854999999999997</v>
      </c>
      <c r="W983">
        <v>61.945</v>
      </c>
      <c r="X983">
        <v>61.255000000000003</v>
      </c>
      <c r="Y983" s="19">
        <v>-4.8999999999999998E-3</v>
      </c>
      <c r="AB983" s="110">
        <f t="shared" si="186"/>
        <v>41612</v>
      </c>
      <c r="AC983" s="108">
        <f t="shared" si="183"/>
        <v>6160.95</v>
      </c>
      <c r="AD983" s="28">
        <f t="shared" si="184"/>
        <v>62.06</v>
      </c>
      <c r="AE983" s="28">
        <f t="shared" si="190"/>
        <v>99.27408959071866</v>
      </c>
      <c r="AF983" s="31">
        <f t="shared" si="191"/>
        <v>-1.632582572438479E-3</v>
      </c>
      <c r="AJ983" s="110">
        <f t="shared" si="182"/>
        <v>41612</v>
      </c>
      <c r="AK983" s="31">
        <f t="shared" si="192"/>
        <v>-1.2999999999999999E-3</v>
      </c>
      <c r="AL983" s="115">
        <f t="shared" si="193"/>
        <v>-1.632582572438479E-3</v>
      </c>
      <c r="AM983" s="100"/>
      <c r="BR983" s="18">
        <f t="shared" si="187"/>
        <v>41600</v>
      </c>
      <c r="BS983" s="6">
        <f t="shared" si="188"/>
        <v>5.0000000000000001E-3</v>
      </c>
      <c r="BT983" s="6">
        <f t="shared" si="189"/>
        <v>-5.9999999999999995E-4</v>
      </c>
    </row>
    <row r="984" spans="2:72" ht="14.45">
      <c r="B984" s="110">
        <v>41603</v>
      </c>
      <c r="C984" s="106">
        <v>1802.5</v>
      </c>
      <c r="D984" s="106">
        <v>1806.3</v>
      </c>
      <c r="E984" s="106">
        <v>1808.1</v>
      </c>
      <c r="F984" s="106">
        <v>1800.6</v>
      </c>
      <c r="G984" s="28"/>
      <c r="H984" s="107">
        <v>-1.2999999999999999E-3</v>
      </c>
      <c r="K984" s="110">
        <v>41613</v>
      </c>
      <c r="L984" s="106">
        <v>6241.1</v>
      </c>
      <c r="M984" s="106">
        <v>6262.45</v>
      </c>
      <c r="N984" s="106">
        <v>6300.55</v>
      </c>
      <c r="O984" s="106">
        <v>6232</v>
      </c>
      <c r="P984" s="28" t="s">
        <v>3568</v>
      </c>
      <c r="Q984" s="107">
        <v>1.2999999999999999E-2</v>
      </c>
      <c r="T984" s="110">
        <v>41554</v>
      </c>
      <c r="U984" s="28">
        <v>61.795000000000002</v>
      </c>
      <c r="V984">
        <v>61.505000000000003</v>
      </c>
      <c r="W984">
        <v>61.954999999999998</v>
      </c>
      <c r="X984">
        <v>61.494999999999997</v>
      </c>
      <c r="Y984" s="19">
        <v>5.8999999999999999E-3</v>
      </c>
      <c r="AB984" s="110">
        <f t="shared" si="186"/>
        <v>41613</v>
      </c>
      <c r="AC984" s="108">
        <f t="shared" si="183"/>
        <v>6241.1</v>
      </c>
      <c r="AD984" s="28">
        <f t="shared" si="184"/>
        <v>61.762999999999998</v>
      </c>
      <c r="AE984" s="28">
        <f t="shared" si="190"/>
        <v>101.04917183426971</v>
      </c>
      <c r="AF984" s="31">
        <f t="shared" si="191"/>
        <v>1.7880619715267665E-2</v>
      </c>
      <c r="AJ984" s="110">
        <f t="shared" si="182"/>
        <v>41613</v>
      </c>
      <c r="AK984" s="31">
        <f t="shared" si="192"/>
        <v>-4.4000000000000003E-3</v>
      </c>
      <c r="AL984" s="115">
        <f t="shared" si="193"/>
        <v>1.7880619715267665E-2</v>
      </c>
      <c r="AM984" s="100"/>
      <c r="BR984" s="18">
        <f t="shared" si="187"/>
        <v>41603</v>
      </c>
      <c r="BS984" s="6">
        <f t="shared" si="188"/>
        <v>-1.2999999999999999E-3</v>
      </c>
      <c r="BT984" s="6">
        <f t="shared" si="189"/>
        <v>0.02</v>
      </c>
    </row>
    <row r="985" spans="2:72" ht="14.45">
      <c r="B985" s="110">
        <v>41604</v>
      </c>
      <c r="C985" s="106">
        <v>1802.8</v>
      </c>
      <c r="D985" s="106">
        <v>1802.9</v>
      </c>
      <c r="E985" s="106">
        <v>1808.4</v>
      </c>
      <c r="F985" s="106">
        <v>1800.8</v>
      </c>
      <c r="G985" s="28"/>
      <c r="H985" s="107">
        <v>2.0000000000000001E-4</v>
      </c>
      <c r="K985" s="110">
        <v>41614</v>
      </c>
      <c r="L985" s="106">
        <v>6259.9</v>
      </c>
      <c r="M985" s="106">
        <v>6234.4</v>
      </c>
      <c r="N985" s="106">
        <v>6275.35</v>
      </c>
      <c r="O985" s="106">
        <v>6230.75</v>
      </c>
      <c r="P985" s="28" t="s">
        <v>3569</v>
      </c>
      <c r="Q985" s="107">
        <v>3.0000000000000001E-3</v>
      </c>
      <c r="T985" s="110">
        <v>41555</v>
      </c>
      <c r="U985" s="28">
        <v>61.954999999999998</v>
      </c>
      <c r="V985">
        <v>61.795000000000002</v>
      </c>
      <c r="W985">
        <v>61.954999999999998</v>
      </c>
      <c r="X985">
        <v>61.625</v>
      </c>
      <c r="Y985" s="19">
        <v>2.5999999999999999E-3</v>
      </c>
      <c r="AB985" s="110">
        <f t="shared" si="186"/>
        <v>41614</v>
      </c>
      <c r="AC985" s="108">
        <f t="shared" si="183"/>
        <v>6259.9</v>
      </c>
      <c r="AD985" s="28">
        <f t="shared" si="184"/>
        <v>61.435000000000002</v>
      </c>
      <c r="AE985" s="28">
        <f t="shared" si="190"/>
        <v>101.89468543989581</v>
      </c>
      <c r="AF985" s="31">
        <f t="shared" si="191"/>
        <v>8.3673481957162732E-3</v>
      </c>
      <c r="AJ985" s="110">
        <f t="shared" si="182"/>
        <v>41614</v>
      </c>
      <c r="AK985" s="31">
        <f t="shared" si="192"/>
        <v>1.1299999999999999E-2</v>
      </c>
      <c r="AL985" s="115">
        <f t="shared" si="193"/>
        <v>8.3673481957162732E-3</v>
      </c>
      <c r="AM985" s="100"/>
      <c r="BR985" s="18">
        <f t="shared" si="187"/>
        <v>41604</v>
      </c>
      <c r="BS985" s="6">
        <f t="shared" si="188"/>
        <v>2.0000000000000001E-4</v>
      </c>
      <c r="BT985" s="6">
        <f t="shared" si="189"/>
        <v>-9.1999999999999998E-3</v>
      </c>
    </row>
    <row r="986" spans="2:72" ht="14.45">
      <c r="B986" s="110">
        <v>41605</v>
      </c>
      <c r="C986" s="106">
        <v>1807.2</v>
      </c>
      <c r="D986" s="106">
        <v>1803.5</v>
      </c>
      <c r="E986" s="106">
        <v>1808.3</v>
      </c>
      <c r="F986" s="106">
        <v>1802.8</v>
      </c>
      <c r="G986" s="28"/>
      <c r="H986" s="107">
        <v>2.3999999999999998E-3</v>
      </c>
      <c r="K986" s="110">
        <v>41617</v>
      </c>
      <c r="L986" s="106">
        <v>6363.9</v>
      </c>
      <c r="M986" s="106">
        <v>6415</v>
      </c>
      <c r="N986" s="106">
        <v>6415.25</v>
      </c>
      <c r="O986" s="106">
        <v>6345</v>
      </c>
      <c r="P986" s="28" t="s">
        <v>3054</v>
      </c>
      <c r="Q986" s="107">
        <v>1.66E-2</v>
      </c>
      <c r="T986" s="110">
        <v>41556</v>
      </c>
      <c r="U986" s="28">
        <v>61.88</v>
      </c>
      <c r="V986">
        <v>62.11</v>
      </c>
      <c r="W986">
        <v>62.31</v>
      </c>
      <c r="X986">
        <v>61.73</v>
      </c>
      <c r="Y986" s="19">
        <v>-1.1999999999999999E-3</v>
      </c>
      <c r="AB986" s="110">
        <f t="shared" si="186"/>
        <v>41617</v>
      </c>
      <c r="AC986" s="108">
        <f t="shared" si="183"/>
        <v>6363.9</v>
      </c>
      <c r="AD986" s="28">
        <f t="shared" si="184"/>
        <v>61.14</v>
      </c>
      <c r="AE986" s="28">
        <f t="shared" si="190"/>
        <v>104.0873405299313</v>
      </c>
      <c r="AF986" s="31">
        <f t="shared" si="191"/>
        <v>2.1518836635781691E-2</v>
      </c>
      <c r="AJ986" s="110">
        <f t="shared" ref="AJ986:AJ1049" si="194">VLOOKUP(B993,AB:AF,1,FALSE)</f>
        <v>41617</v>
      </c>
      <c r="AK986" s="31">
        <f t="shared" si="192"/>
        <v>1.8E-3</v>
      </c>
      <c r="AL986" s="115">
        <f t="shared" si="193"/>
        <v>2.1518836635781691E-2</v>
      </c>
      <c r="AM986" s="100"/>
      <c r="BR986" s="18">
        <f t="shared" si="187"/>
        <v>41605</v>
      </c>
      <c r="BS986" s="6">
        <f t="shared" si="188"/>
        <v>2.3999999999999998E-3</v>
      </c>
      <c r="BT986" s="6">
        <f t="shared" si="189"/>
        <v>-2.9999999999999997E-4</v>
      </c>
    </row>
    <row r="987" spans="2:72" ht="14.45">
      <c r="B987" s="110">
        <v>41607</v>
      </c>
      <c r="C987" s="106">
        <v>1805.8</v>
      </c>
      <c r="D987" s="106">
        <v>1808.7</v>
      </c>
      <c r="E987" s="106">
        <v>1813.5</v>
      </c>
      <c r="F987" s="106">
        <v>1804</v>
      </c>
      <c r="G987" s="28"/>
      <c r="H987" s="107">
        <v>-8.0000000000000004E-4</v>
      </c>
      <c r="K987" s="110">
        <v>41618</v>
      </c>
      <c r="L987" s="106">
        <v>6332.85</v>
      </c>
      <c r="M987" s="106">
        <v>6354.7</v>
      </c>
      <c r="N987" s="106">
        <v>6362.25</v>
      </c>
      <c r="O987" s="106">
        <v>6307.55</v>
      </c>
      <c r="P987" s="28" t="s">
        <v>3570</v>
      </c>
      <c r="Q987" s="107">
        <v>-4.8999999999999998E-3</v>
      </c>
      <c r="T987" s="110">
        <v>41557</v>
      </c>
      <c r="U987" s="28">
        <v>61.36</v>
      </c>
      <c r="V987">
        <v>61.83</v>
      </c>
      <c r="W987">
        <v>62.295000000000002</v>
      </c>
      <c r="X987">
        <v>61.25</v>
      </c>
      <c r="Y987" s="19">
        <v>-8.3999999999999995E-3</v>
      </c>
      <c r="AB987" s="110">
        <f t="shared" si="186"/>
        <v>41618</v>
      </c>
      <c r="AC987" s="108">
        <f t="shared" ref="AC987:AC1050" si="195">IFERROR(VLOOKUP(AB987,K:Q,2,FALSE),0)</f>
        <v>6332.85</v>
      </c>
      <c r="AD987" s="28">
        <f t="shared" ref="AD987:AD1050" si="196">VLOOKUP(AB987,T:Y,2,FALSE)</f>
        <v>61.05</v>
      </c>
      <c r="AE987" s="28">
        <f t="shared" si="190"/>
        <v>103.73218673218675</v>
      </c>
      <c r="AF987" s="31">
        <f t="shared" si="191"/>
        <v>-3.4120748588289951E-3</v>
      </c>
      <c r="AJ987" s="110">
        <f t="shared" si="194"/>
        <v>41618</v>
      </c>
      <c r="AK987" s="31">
        <f t="shared" si="192"/>
        <v>-3.2000000000000002E-3</v>
      </c>
      <c r="AL987" s="115">
        <f t="shared" si="193"/>
        <v>-3.4120748588289951E-3</v>
      </c>
      <c r="AM987" s="100"/>
      <c r="BR987" s="18">
        <f t="shared" si="187"/>
        <v>41607</v>
      </c>
      <c r="BS987" s="6">
        <f t="shared" si="188"/>
        <v>-8.0000000000000004E-4</v>
      </c>
      <c r="BT987" s="6">
        <f t="shared" si="189"/>
        <v>1.38E-2</v>
      </c>
    </row>
    <row r="988" spans="2:72" ht="14.45">
      <c r="B988" s="110">
        <v>41610</v>
      </c>
      <c r="C988" s="106">
        <v>1800.9</v>
      </c>
      <c r="D988" s="106">
        <v>1806.5</v>
      </c>
      <c r="E988" s="106">
        <v>1810</v>
      </c>
      <c r="F988" s="106">
        <v>1798.6</v>
      </c>
      <c r="G988" s="28"/>
      <c r="H988" s="107">
        <v>-2.7000000000000001E-3</v>
      </c>
      <c r="K988" s="110">
        <v>41619</v>
      </c>
      <c r="L988" s="106">
        <v>6307.9</v>
      </c>
      <c r="M988" s="106">
        <v>6307.2</v>
      </c>
      <c r="N988" s="106">
        <v>6326.6</v>
      </c>
      <c r="O988" s="106">
        <v>6280.25</v>
      </c>
      <c r="P988" s="28" t="s">
        <v>3571</v>
      </c>
      <c r="Q988" s="107">
        <v>-3.8999999999999998E-3</v>
      </c>
      <c r="T988" s="110">
        <v>41558</v>
      </c>
      <c r="U988" s="28">
        <v>61.02</v>
      </c>
      <c r="V988">
        <v>61.21</v>
      </c>
      <c r="W988">
        <v>61.38</v>
      </c>
      <c r="X988">
        <v>60.96</v>
      </c>
      <c r="Y988" s="19">
        <v>-5.4999999999999997E-3</v>
      </c>
      <c r="AB988" s="110">
        <f t="shared" si="186"/>
        <v>41619</v>
      </c>
      <c r="AC988" s="108">
        <f t="shared" si="195"/>
        <v>6307.9</v>
      </c>
      <c r="AD988" s="28">
        <f t="shared" si="196"/>
        <v>61.255000000000003</v>
      </c>
      <c r="AE988" s="28">
        <f t="shared" si="190"/>
        <v>102.97771610480775</v>
      </c>
      <c r="AF988" s="31">
        <f t="shared" si="191"/>
        <v>-7.2732548223134463E-3</v>
      </c>
      <c r="AJ988" s="110">
        <f t="shared" si="194"/>
        <v>41619</v>
      </c>
      <c r="AK988" s="31">
        <f t="shared" si="192"/>
        <v>-1.1299999999999999E-2</v>
      </c>
      <c r="AL988" s="115">
        <f t="shared" si="193"/>
        <v>-7.2732548223134463E-3</v>
      </c>
      <c r="AM988" s="100"/>
      <c r="BR988" s="18">
        <f t="shared" si="187"/>
        <v>41610</v>
      </c>
      <c r="BS988" s="6">
        <f t="shared" si="188"/>
        <v>-2.7000000000000001E-3</v>
      </c>
      <c r="BT988" s="6">
        <f t="shared" si="189"/>
        <v>6.7999999999999996E-3</v>
      </c>
    </row>
    <row r="989" spans="2:72" ht="14.45">
      <c r="B989" s="110">
        <v>41611</v>
      </c>
      <c r="C989" s="106">
        <v>1795.2</v>
      </c>
      <c r="D989" s="106">
        <v>1800.1</v>
      </c>
      <c r="E989" s="106">
        <v>1800.1</v>
      </c>
      <c r="F989" s="106">
        <v>1787.8</v>
      </c>
      <c r="G989" s="28"/>
      <c r="H989" s="107">
        <v>-3.2000000000000002E-3</v>
      </c>
      <c r="K989" s="110">
        <v>41620</v>
      </c>
      <c r="L989" s="106">
        <v>6237.05</v>
      </c>
      <c r="M989" s="106">
        <v>6276.75</v>
      </c>
      <c r="N989" s="106">
        <v>6286.85</v>
      </c>
      <c r="O989" s="106">
        <v>6230.55</v>
      </c>
      <c r="P989" s="28" t="s">
        <v>3572</v>
      </c>
      <c r="Q989" s="107">
        <v>-1.12E-2</v>
      </c>
      <c r="T989" s="110">
        <v>41561</v>
      </c>
      <c r="U989" s="28">
        <v>61.555</v>
      </c>
      <c r="V989">
        <v>61.155000000000001</v>
      </c>
      <c r="W989">
        <v>61.555</v>
      </c>
      <c r="X989">
        <v>61.13</v>
      </c>
      <c r="Y989" s="19">
        <v>8.8000000000000005E-3</v>
      </c>
      <c r="AB989" s="110">
        <f t="shared" si="186"/>
        <v>41620</v>
      </c>
      <c r="AC989" s="108">
        <f t="shared" si="195"/>
        <v>6237.05</v>
      </c>
      <c r="AD989" s="28">
        <f t="shared" si="196"/>
        <v>61.82</v>
      </c>
      <c r="AE989" s="28">
        <f t="shared" si="190"/>
        <v>100.89048851504367</v>
      </c>
      <c r="AF989" s="31">
        <f t="shared" si="191"/>
        <v>-2.0268730641100685E-2</v>
      </c>
      <c r="AJ989" s="110">
        <f t="shared" si="194"/>
        <v>41620</v>
      </c>
      <c r="AK989" s="31">
        <f t="shared" si="192"/>
        <v>-3.8E-3</v>
      </c>
      <c r="AL989" s="115">
        <f t="shared" si="193"/>
        <v>-2.0268730641100685E-2</v>
      </c>
      <c r="AM989" s="100"/>
      <c r="BR989" s="18">
        <f t="shared" si="187"/>
        <v>41611</v>
      </c>
      <c r="BS989" s="6">
        <f t="shared" si="188"/>
        <v>-3.2000000000000002E-3</v>
      </c>
      <c r="BT989" s="6">
        <f t="shared" si="189"/>
        <v>-2.5999999999999999E-3</v>
      </c>
    </row>
    <row r="990" spans="2:72" ht="14.45">
      <c r="B990" s="110">
        <v>41612</v>
      </c>
      <c r="C990" s="106">
        <v>1792.8</v>
      </c>
      <c r="D990" s="106">
        <v>1793.2</v>
      </c>
      <c r="E990" s="106">
        <v>1799.8</v>
      </c>
      <c r="F990" s="106">
        <v>1779.1</v>
      </c>
      <c r="G990" s="28"/>
      <c r="H990" s="107">
        <v>-1.2999999999999999E-3</v>
      </c>
      <c r="K990" s="110">
        <v>41621</v>
      </c>
      <c r="L990" s="106">
        <v>6168.4</v>
      </c>
      <c r="M990" s="106">
        <v>6201.3</v>
      </c>
      <c r="N990" s="106">
        <v>6208.6</v>
      </c>
      <c r="O990" s="106">
        <v>6161.4</v>
      </c>
      <c r="P990" s="28" t="s">
        <v>3573</v>
      </c>
      <c r="Q990" s="107">
        <v>-1.0999999999999999E-2</v>
      </c>
      <c r="T990" s="110">
        <v>41562</v>
      </c>
      <c r="U990" s="28">
        <v>61.84</v>
      </c>
      <c r="V990">
        <v>61.274999999999999</v>
      </c>
      <c r="W990">
        <v>61.95</v>
      </c>
      <c r="X990">
        <v>61.274999999999999</v>
      </c>
      <c r="Y990" s="19">
        <v>4.5999999999999999E-3</v>
      </c>
      <c r="AB990" s="110">
        <f t="shared" si="186"/>
        <v>41621</v>
      </c>
      <c r="AC990" s="108">
        <f t="shared" si="195"/>
        <v>6168.4</v>
      </c>
      <c r="AD990" s="28">
        <f t="shared" si="196"/>
        <v>62.195</v>
      </c>
      <c r="AE990" s="28">
        <f t="shared" si="190"/>
        <v>99.178390545863806</v>
      </c>
      <c r="AF990" s="31">
        <f t="shared" si="191"/>
        <v>-1.6969864993017447E-2</v>
      </c>
      <c r="AJ990" s="110">
        <f t="shared" si="194"/>
        <v>41621</v>
      </c>
      <c r="AK990" s="31">
        <f t="shared" si="192"/>
        <v>-1E-4</v>
      </c>
      <c r="AL990" s="115">
        <f t="shared" si="193"/>
        <v>-1.6969864993017447E-2</v>
      </c>
      <c r="AM990" s="100"/>
      <c r="BR990" s="18">
        <f t="shared" si="187"/>
        <v>41612</v>
      </c>
      <c r="BS990" s="6">
        <f t="shared" si="188"/>
        <v>-1.2999999999999999E-3</v>
      </c>
      <c r="BT990" s="6">
        <f t="shared" si="189"/>
        <v>-6.6E-3</v>
      </c>
    </row>
    <row r="991" spans="2:72" ht="14.45">
      <c r="B991" s="110">
        <v>41613</v>
      </c>
      <c r="C991" s="106">
        <v>1785</v>
      </c>
      <c r="D991" s="106">
        <v>1792.8</v>
      </c>
      <c r="E991" s="106">
        <v>1792.8</v>
      </c>
      <c r="F991" s="106">
        <v>1783.4</v>
      </c>
      <c r="G991" s="28"/>
      <c r="H991" s="107">
        <v>-4.4000000000000003E-3</v>
      </c>
      <c r="K991" s="110">
        <v>41624</v>
      </c>
      <c r="L991" s="106">
        <v>6154.7</v>
      </c>
      <c r="M991" s="106">
        <v>6168.35</v>
      </c>
      <c r="N991" s="106">
        <v>6183.25</v>
      </c>
      <c r="O991" s="106">
        <v>6146.05</v>
      </c>
      <c r="P991" s="28" t="s">
        <v>3574</v>
      </c>
      <c r="Q991" s="107">
        <v>-2.2000000000000001E-3</v>
      </c>
      <c r="T991" s="110">
        <v>41563</v>
      </c>
      <c r="U991" s="28">
        <v>61.734999999999999</v>
      </c>
      <c r="V991">
        <v>61.765000000000001</v>
      </c>
      <c r="W991">
        <v>61.765000000000001</v>
      </c>
      <c r="X991">
        <v>61.734999999999999</v>
      </c>
      <c r="Y991" s="19">
        <v>-1.6999999999999999E-3</v>
      </c>
      <c r="AB991" s="110">
        <f t="shared" si="186"/>
        <v>41624</v>
      </c>
      <c r="AC991" s="108">
        <f t="shared" si="195"/>
        <v>6154.7</v>
      </c>
      <c r="AD991" s="28">
        <f t="shared" si="196"/>
        <v>61.74</v>
      </c>
      <c r="AE991" s="28">
        <f t="shared" si="190"/>
        <v>99.687398769031418</v>
      </c>
      <c r="AF991" s="31">
        <f t="shared" si="191"/>
        <v>5.1322492769454442E-3</v>
      </c>
      <c r="AJ991" s="110">
        <f t="shared" si="194"/>
        <v>41624</v>
      </c>
      <c r="AK991" s="31">
        <f t="shared" si="192"/>
        <v>6.3E-3</v>
      </c>
      <c r="AL991" s="115">
        <f t="shared" si="193"/>
        <v>5.1322492769454442E-3</v>
      </c>
      <c r="AM991" s="100"/>
      <c r="BR991" s="18">
        <f t="shared" si="187"/>
        <v>41613</v>
      </c>
      <c r="BS991" s="6">
        <f t="shared" si="188"/>
        <v>-4.4000000000000003E-3</v>
      </c>
      <c r="BT991" s="6">
        <f t="shared" si="189"/>
        <v>1.2999999999999999E-2</v>
      </c>
    </row>
    <row r="992" spans="2:72" ht="14.45">
      <c r="B992" s="110">
        <v>41614</v>
      </c>
      <c r="C992" s="106">
        <v>1805.1</v>
      </c>
      <c r="D992" s="106">
        <v>1788.4</v>
      </c>
      <c r="E992" s="106">
        <v>1806</v>
      </c>
      <c r="F992" s="106">
        <v>1788.4</v>
      </c>
      <c r="G992" s="28"/>
      <c r="H992" s="107">
        <v>1.1299999999999999E-2</v>
      </c>
      <c r="K992" s="110">
        <v>41625</v>
      </c>
      <c r="L992" s="106">
        <v>6139.05</v>
      </c>
      <c r="M992" s="106">
        <v>6178.2</v>
      </c>
      <c r="N992" s="106">
        <v>6190.55</v>
      </c>
      <c r="O992" s="106">
        <v>6133</v>
      </c>
      <c r="P992" s="28" t="s">
        <v>3575</v>
      </c>
      <c r="Q992" s="107">
        <v>-2.5000000000000001E-3</v>
      </c>
      <c r="T992" s="110">
        <v>41564</v>
      </c>
      <c r="U992" s="28">
        <v>61.14</v>
      </c>
      <c r="V992">
        <v>61.56</v>
      </c>
      <c r="W992">
        <v>61.74</v>
      </c>
      <c r="X992">
        <v>61.14</v>
      </c>
      <c r="Y992" s="19">
        <v>-9.5999999999999992E-3</v>
      </c>
      <c r="AB992" s="110">
        <f t="shared" si="186"/>
        <v>41625</v>
      </c>
      <c r="AC992" s="108">
        <f t="shared" si="195"/>
        <v>6139.05</v>
      </c>
      <c r="AD992" s="28">
        <f t="shared" si="196"/>
        <v>62.02</v>
      </c>
      <c r="AE992" s="28">
        <f t="shared" si="190"/>
        <v>98.985004837149305</v>
      </c>
      <c r="AF992" s="31">
        <f t="shared" si="191"/>
        <v>-7.0459650924337147E-3</v>
      </c>
      <c r="AJ992" s="110">
        <f t="shared" si="194"/>
        <v>41625</v>
      </c>
      <c r="AK992" s="31">
        <f t="shared" si="192"/>
        <v>-3.0999999999999999E-3</v>
      </c>
      <c r="AL992" s="115">
        <f t="shared" si="193"/>
        <v>-7.0459650924337147E-3</v>
      </c>
      <c r="AM992" s="100"/>
      <c r="BR992" s="18">
        <f t="shared" si="187"/>
        <v>41614</v>
      </c>
      <c r="BS992" s="6">
        <f t="shared" si="188"/>
        <v>1.1299999999999999E-2</v>
      </c>
      <c r="BT992" s="6">
        <f t="shared" si="189"/>
        <v>3.0000000000000001E-3</v>
      </c>
    </row>
    <row r="993" spans="2:72" ht="14.45">
      <c r="B993" s="110">
        <v>41617</v>
      </c>
      <c r="C993" s="106">
        <v>1808.4</v>
      </c>
      <c r="D993" s="106">
        <v>1806.2</v>
      </c>
      <c r="E993" s="106">
        <v>1811.5</v>
      </c>
      <c r="F993" s="106">
        <v>1806.2</v>
      </c>
      <c r="G993" s="28"/>
      <c r="H993" s="107">
        <v>1.8E-3</v>
      </c>
      <c r="K993" s="110">
        <v>41626</v>
      </c>
      <c r="L993" s="106">
        <v>6217.15</v>
      </c>
      <c r="M993" s="106">
        <v>6129.95</v>
      </c>
      <c r="N993" s="106">
        <v>6236</v>
      </c>
      <c r="O993" s="106">
        <v>6129.95</v>
      </c>
      <c r="P993" s="28" t="s">
        <v>3576</v>
      </c>
      <c r="Q993" s="107">
        <v>1.2699999999999999E-2</v>
      </c>
      <c r="T993" s="110">
        <v>41565</v>
      </c>
      <c r="U993" s="28">
        <v>61.24</v>
      </c>
      <c r="V993">
        <v>61.2</v>
      </c>
      <c r="W993">
        <v>61.72</v>
      </c>
      <c r="X993">
        <v>60.94</v>
      </c>
      <c r="Y993" s="19">
        <v>1.6000000000000001E-3</v>
      </c>
      <c r="AB993" s="110">
        <f t="shared" si="186"/>
        <v>41626</v>
      </c>
      <c r="AC993" s="108">
        <f t="shared" si="195"/>
        <v>6217.15</v>
      </c>
      <c r="AD993" s="28">
        <f t="shared" si="196"/>
        <v>62.1</v>
      </c>
      <c r="AE993" s="28">
        <f t="shared" si="190"/>
        <v>100.11513687600643</v>
      </c>
      <c r="AF993" s="31">
        <f t="shared" si="191"/>
        <v>1.1417204461589225E-2</v>
      </c>
      <c r="AJ993" s="110">
        <f t="shared" si="194"/>
        <v>41626</v>
      </c>
      <c r="AK993" s="31">
        <f t="shared" si="192"/>
        <v>1.67E-2</v>
      </c>
      <c r="AL993" s="115">
        <f t="shared" si="193"/>
        <v>1.1417204461589225E-2</v>
      </c>
      <c r="AM993" s="100"/>
      <c r="BR993" s="18">
        <f t="shared" si="187"/>
        <v>41617</v>
      </c>
      <c r="BS993" s="6">
        <f t="shared" si="188"/>
        <v>1.8E-3</v>
      </c>
      <c r="BT993" s="6">
        <f t="shared" si="189"/>
        <v>1.66E-2</v>
      </c>
    </row>
    <row r="994" spans="2:72" ht="14.45">
      <c r="B994" s="110">
        <v>41618</v>
      </c>
      <c r="C994" s="106">
        <v>1802.6</v>
      </c>
      <c r="D994" s="106">
        <v>1807.6</v>
      </c>
      <c r="E994" s="106">
        <v>1808.5</v>
      </c>
      <c r="F994" s="106">
        <v>1801.8</v>
      </c>
      <c r="G994" s="28"/>
      <c r="H994" s="107">
        <v>-3.2000000000000002E-3</v>
      </c>
      <c r="K994" s="110">
        <v>41627</v>
      </c>
      <c r="L994" s="106">
        <v>6166.65</v>
      </c>
      <c r="M994" s="106">
        <v>6253.9</v>
      </c>
      <c r="N994" s="106">
        <v>6263.75</v>
      </c>
      <c r="O994" s="106">
        <v>6150.7</v>
      </c>
      <c r="P994" s="28" t="s">
        <v>3577</v>
      </c>
      <c r="Q994" s="107">
        <v>-8.0999999999999996E-3</v>
      </c>
      <c r="T994" s="110">
        <v>41568</v>
      </c>
      <c r="U994" s="28">
        <v>61.58</v>
      </c>
      <c r="V994">
        <v>61.354999999999997</v>
      </c>
      <c r="W994">
        <v>61.594999999999999</v>
      </c>
      <c r="X994">
        <v>61.344999999999999</v>
      </c>
      <c r="Y994" s="19">
        <v>5.5999999999999999E-3</v>
      </c>
      <c r="AB994" s="110">
        <f t="shared" si="186"/>
        <v>41627</v>
      </c>
      <c r="AC994" s="108">
        <f t="shared" si="195"/>
        <v>6166.65</v>
      </c>
      <c r="AD994" s="28">
        <f t="shared" si="196"/>
        <v>62.15</v>
      </c>
      <c r="AE994" s="28">
        <f t="shared" si="190"/>
        <v>99.222043443282374</v>
      </c>
      <c r="AF994" s="31">
        <f t="shared" si="191"/>
        <v>-8.9206633541355496E-3</v>
      </c>
      <c r="AJ994" s="110">
        <f t="shared" si="194"/>
        <v>41627</v>
      </c>
      <c r="AK994" s="31">
        <f t="shared" si="192"/>
        <v>-5.9999999999999995E-4</v>
      </c>
      <c r="AL994" s="115">
        <f t="shared" si="193"/>
        <v>-8.9206633541355496E-3</v>
      </c>
      <c r="AM994" s="100"/>
      <c r="BR994" s="18">
        <f t="shared" si="187"/>
        <v>41618</v>
      </c>
      <c r="BS994" s="6">
        <f t="shared" si="188"/>
        <v>-3.2000000000000002E-3</v>
      </c>
      <c r="BT994" s="6">
        <f t="shared" si="189"/>
        <v>-4.8999999999999998E-3</v>
      </c>
    </row>
    <row r="995" spans="2:72" ht="14.45">
      <c r="B995" s="110">
        <v>41619</v>
      </c>
      <c r="C995" s="106">
        <v>1782.2</v>
      </c>
      <c r="D995" s="106">
        <v>1802.8</v>
      </c>
      <c r="E995" s="106">
        <v>1803</v>
      </c>
      <c r="F995" s="106">
        <v>1780.1</v>
      </c>
      <c r="G995" s="28"/>
      <c r="H995" s="107">
        <v>-1.1299999999999999E-2</v>
      </c>
      <c r="K995" s="110">
        <v>41628</v>
      </c>
      <c r="L995" s="106">
        <v>6274.25</v>
      </c>
      <c r="M995" s="106">
        <v>6179.95</v>
      </c>
      <c r="N995" s="106">
        <v>6284.5</v>
      </c>
      <c r="O995" s="106">
        <v>6170.35</v>
      </c>
      <c r="P995" s="28" t="s">
        <v>3578</v>
      </c>
      <c r="Q995" s="107">
        <v>1.7399999999999999E-2</v>
      </c>
      <c r="T995" s="110">
        <v>41569</v>
      </c>
      <c r="U995" s="28">
        <v>61.655000000000001</v>
      </c>
      <c r="V995">
        <v>61.63</v>
      </c>
      <c r="W995">
        <v>61.844999999999999</v>
      </c>
      <c r="X995">
        <v>61.534999999999997</v>
      </c>
      <c r="Y995" s="19">
        <v>1.1999999999999999E-3</v>
      </c>
      <c r="AB995" s="110">
        <f t="shared" ref="AB995:AB1026" si="197">VLOOKUP(K995,T:Y,1,FALSE)</f>
        <v>41628</v>
      </c>
      <c r="AC995" s="108">
        <f t="shared" si="195"/>
        <v>6274.25</v>
      </c>
      <c r="AD995" s="28">
        <f t="shared" si="196"/>
        <v>62</v>
      </c>
      <c r="AE995" s="28">
        <f t="shared" si="190"/>
        <v>101.1975806451613</v>
      </c>
      <c r="AF995" s="31">
        <f t="shared" si="191"/>
        <v>1.9910265232626401E-2</v>
      </c>
      <c r="AJ995" s="110">
        <f t="shared" si="194"/>
        <v>41628</v>
      </c>
      <c r="AK995" s="31">
        <f t="shared" si="192"/>
        <v>4.7999999999999996E-3</v>
      </c>
      <c r="AL995" s="115">
        <f t="shared" si="193"/>
        <v>1.9910265232626401E-2</v>
      </c>
      <c r="AM995" s="100"/>
      <c r="BR995" s="18">
        <f t="shared" si="187"/>
        <v>41619</v>
      </c>
      <c r="BS995" s="6">
        <f t="shared" si="188"/>
        <v>-1.1299999999999999E-2</v>
      </c>
      <c r="BT995" s="6">
        <f t="shared" si="189"/>
        <v>-3.8999999999999998E-3</v>
      </c>
    </row>
    <row r="996" spans="2:72" ht="14.45">
      <c r="B996" s="110">
        <v>41620</v>
      </c>
      <c r="C996" s="106">
        <v>1775.5</v>
      </c>
      <c r="D996" s="106">
        <v>1781.7</v>
      </c>
      <c r="E996" s="106">
        <v>1783</v>
      </c>
      <c r="F996" s="106">
        <v>1772.3</v>
      </c>
      <c r="G996" s="28"/>
      <c r="H996" s="107">
        <v>-3.8E-3</v>
      </c>
      <c r="K996" s="110">
        <v>41631</v>
      </c>
      <c r="L996" s="106">
        <v>6284.5</v>
      </c>
      <c r="M996" s="106">
        <v>6267.2</v>
      </c>
      <c r="N996" s="106">
        <v>6317.5</v>
      </c>
      <c r="O996" s="106">
        <v>6266.95</v>
      </c>
      <c r="P996" s="28" t="s">
        <v>3235</v>
      </c>
      <c r="Q996" s="107">
        <v>1.6000000000000001E-3</v>
      </c>
      <c r="T996" s="110">
        <v>41570</v>
      </c>
      <c r="U996" s="28">
        <v>61.63</v>
      </c>
      <c r="V996">
        <v>61.66</v>
      </c>
      <c r="W996">
        <v>61.726999999999997</v>
      </c>
      <c r="X996">
        <v>61.085000000000001</v>
      </c>
      <c r="Y996" s="19">
        <v>-4.0000000000000002E-4</v>
      </c>
      <c r="AB996" s="110">
        <f t="shared" si="197"/>
        <v>41631</v>
      </c>
      <c r="AC996" s="108">
        <f t="shared" si="195"/>
        <v>6284.5</v>
      </c>
      <c r="AD996" s="28">
        <f t="shared" si="196"/>
        <v>61.963000000000001</v>
      </c>
      <c r="AE996" s="28">
        <f t="shared" si="190"/>
        <v>101.42343011151816</v>
      </c>
      <c r="AF996" s="31">
        <f t="shared" si="191"/>
        <v>2.231767448559685E-3</v>
      </c>
      <c r="AJ996" s="110">
        <f t="shared" si="194"/>
        <v>41631</v>
      </c>
      <c r="AK996" s="31">
        <f t="shared" si="192"/>
        <v>5.3E-3</v>
      </c>
      <c r="AL996" s="115">
        <f t="shared" si="193"/>
        <v>2.231767448559685E-3</v>
      </c>
      <c r="AM996" s="100"/>
      <c r="BR996" s="18">
        <f t="shared" si="187"/>
        <v>41620</v>
      </c>
      <c r="BS996" s="6">
        <f t="shared" si="188"/>
        <v>-3.8E-3</v>
      </c>
      <c r="BT996" s="6">
        <f t="shared" si="189"/>
        <v>-1.12E-2</v>
      </c>
    </row>
    <row r="997" spans="2:72" ht="14.45">
      <c r="B997" s="110">
        <v>41621</v>
      </c>
      <c r="C997" s="106">
        <v>1775.3</v>
      </c>
      <c r="D997" s="106">
        <v>1778</v>
      </c>
      <c r="E997" s="106">
        <v>1780.9</v>
      </c>
      <c r="F997" s="106">
        <v>1772.5</v>
      </c>
      <c r="G997" s="28"/>
      <c r="H997" s="107">
        <v>-1E-4</v>
      </c>
      <c r="K997" s="110">
        <v>41632</v>
      </c>
      <c r="L997" s="106">
        <v>6268.4</v>
      </c>
      <c r="M997" s="106">
        <v>6296.45</v>
      </c>
      <c r="N997" s="106">
        <v>6301.5</v>
      </c>
      <c r="O997" s="106">
        <v>6262</v>
      </c>
      <c r="P997" s="28" t="s">
        <v>3579</v>
      </c>
      <c r="Q997" s="107">
        <v>-2.5999999999999999E-3</v>
      </c>
      <c r="T997" s="110">
        <v>41571</v>
      </c>
      <c r="U997" s="28">
        <v>61.47</v>
      </c>
      <c r="V997">
        <v>61.6</v>
      </c>
      <c r="W997">
        <v>61.695</v>
      </c>
      <c r="X997">
        <v>61.314</v>
      </c>
      <c r="Y997" s="19">
        <v>-2.5999999999999999E-3</v>
      </c>
      <c r="AB997" s="110">
        <f t="shared" si="197"/>
        <v>41632</v>
      </c>
      <c r="AC997" s="108">
        <f t="shared" si="195"/>
        <v>6268.4</v>
      </c>
      <c r="AD997" s="28">
        <f t="shared" si="196"/>
        <v>61.755000000000003</v>
      </c>
      <c r="AE997" s="28">
        <f t="shared" si="190"/>
        <v>101.50433163306614</v>
      </c>
      <c r="AF997" s="31">
        <f t="shared" si="191"/>
        <v>7.9766106765499778E-4</v>
      </c>
      <c r="AJ997" s="110">
        <f t="shared" si="194"/>
        <v>41632</v>
      </c>
      <c r="AK997" s="31">
        <f t="shared" si="192"/>
        <v>2.8999999999999998E-3</v>
      </c>
      <c r="AL997" s="115">
        <f t="shared" si="193"/>
        <v>7.9766106765499778E-4</v>
      </c>
      <c r="AM997" s="100"/>
      <c r="BR997" s="18">
        <f t="shared" si="187"/>
        <v>41621</v>
      </c>
      <c r="BS997" s="6">
        <f t="shared" si="188"/>
        <v>-1E-4</v>
      </c>
      <c r="BT997" s="6">
        <f t="shared" si="189"/>
        <v>-1.0999999999999999E-2</v>
      </c>
    </row>
    <row r="998" spans="2:72" ht="14.45">
      <c r="B998" s="110">
        <v>41624</v>
      </c>
      <c r="C998" s="106">
        <v>1786.5</v>
      </c>
      <c r="D998" s="106">
        <v>1777.5</v>
      </c>
      <c r="E998" s="106">
        <v>1792.2</v>
      </c>
      <c r="F998" s="106">
        <v>1777.5</v>
      </c>
      <c r="G998" s="28"/>
      <c r="H998" s="107">
        <v>6.3E-3</v>
      </c>
      <c r="K998" s="110">
        <v>41634</v>
      </c>
      <c r="L998" s="106">
        <v>6278.9</v>
      </c>
      <c r="M998" s="106">
        <v>6270.1</v>
      </c>
      <c r="N998" s="106">
        <v>6302.75</v>
      </c>
      <c r="O998" s="106">
        <v>6259.45</v>
      </c>
      <c r="P998" s="28" t="s">
        <v>3399</v>
      </c>
      <c r="Q998" s="107">
        <v>1.6999999999999999E-3</v>
      </c>
      <c r="T998" s="110">
        <v>41572</v>
      </c>
      <c r="U998" s="28">
        <v>61.465000000000003</v>
      </c>
      <c r="V998">
        <v>61.465000000000003</v>
      </c>
      <c r="W998">
        <v>61.805</v>
      </c>
      <c r="X998">
        <v>61.37</v>
      </c>
      <c r="Y998" s="19">
        <v>-1E-4</v>
      </c>
      <c r="AB998" s="110">
        <f t="shared" si="197"/>
        <v>41634</v>
      </c>
      <c r="AC998" s="108">
        <f t="shared" si="195"/>
        <v>6278.9</v>
      </c>
      <c r="AD998" s="28">
        <f t="shared" si="196"/>
        <v>62.17</v>
      </c>
      <c r="AE998" s="28">
        <f t="shared" si="190"/>
        <v>100.99565706932603</v>
      </c>
      <c r="AF998" s="31">
        <f t="shared" si="191"/>
        <v>-5.0113581908893812E-3</v>
      </c>
      <c r="AJ998" s="110">
        <f t="shared" si="194"/>
        <v>41634</v>
      </c>
      <c r="AK998" s="31">
        <f t="shared" si="192"/>
        <v>4.7000000000000002E-3</v>
      </c>
      <c r="AL998" s="115">
        <f t="shared" si="193"/>
        <v>-5.0113581908893812E-3</v>
      </c>
      <c r="AM998" s="100"/>
      <c r="BR998" s="18">
        <f t="shared" si="187"/>
        <v>41624</v>
      </c>
      <c r="BS998" s="6">
        <f t="shared" si="188"/>
        <v>6.3E-3</v>
      </c>
      <c r="BT998" s="6">
        <f t="shared" si="189"/>
        <v>-2.2000000000000001E-3</v>
      </c>
    </row>
    <row r="999" spans="2:72" ht="14.45">
      <c r="B999" s="110">
        <v>41625</v>
      </c>
      <c r="C999" s="106">
        <v>1781</v>
      </c>
      <c r="D999" s="106">
        <v>1786.5</v>
      </c>
      <c r="E999" s="106">
        <v>1786.8</v>
      </c>
      <c r="F999" s="106">
        <v>1777</v>
      </c>
      <c r="G999" s="28"/>
      <c r="H999" s="107">
        <v>-3.0999999999999999E-3</v>
      </c>
      <c r="K999" s="110">
        <v>41635</v>
      </c>
      <c r="L999" s="106">
        <v>6313.8</v>
      </c>
      <c r="M999" s="106">
        <v>6292.8</v>
      </c>
      <c r="N999" s="106">
        <v>6324.9</v>
      </c>
      <c r="O999" s="106">
        <v>6289.4</v>
      </c>
      <c r="P999" s="28" t="s">
        <v>3580</v>
      </c>
      <c r="Q999" s="107">
        <v>5.5999999999999999E-3</v>
      </c>
      <c r="T999" s="110">
        <v>41575</v>
      </c>
      <c r="U999" s="28">
        <v>61.445</v>
      </c>
      <c r="V999">
        <v>61.414999999999999</v>
      </c>
      <c r="W999">
        <v>61.604999999999997</v>
      </c>
      <c r="X999">
        <v>61.37</v>
      </c>
      <c r="Y999" s="19">
        <v>-2.9999999999999997E-4</v>
      </c>
      <c r="AB999" s="110">
        <f t="shared" si="197"/>
        <v>41635</v>
      </c>
      <c r="AC999" s="108">
        <f t="shared" si="195"/>
        <v>6313.8</v>
      </c>
      <c r="AD999" s="28">
        <f t="shared" si="196"/>
        <v>61.94</v>
      </c>
      <c r="AE999" s="28">
        <f t="shared" si="190"/>
        <v>101.9341298030352</v>
      </c>
      <c r="AF999" s="31">
        <f t="shared" si="191"/>
        <v>9.2922088032456607E-3</v>
      </c>
      <c r="AJ999" s="110">
        <f t="shared" si="194"/>
        <v>41635</v>
      </c>
      <c r="AK999" s="31">
        <f t="shared" si="192"/>
        <v>-2.9999999999999997E-4</v>
      </c>
      <c r="AL999" s="115">
        <f t="shared" si="193"/>
        <v>9.2922088032456607E-3</v>
      </c>
      <c r="AM999" s="100"/>
      <c r="BR999" s="18">
        <f t="shared" si="187"/>
        <v>41625</v>
      </c>
      <c r="BS999" s="6">
        <f t="shared" si="188"/>
        <v>-3.0999999999999999E-3</v>
      </c>
      <c r="BT999" s="6">
        <f t="shared" si="189"/>
        <v>-2.5000000000000001E-3</v>
      </c>
    </row>
    <row r="1000" spans="2:72" ht="14.45">
      <c r="B1000" s="110">
        <v>41626</v>
      </c>
      <c r="C1000" s="106">
        <v>1810.7</v>
      </c>
      <c r="D1000" s="106">
        <v>1781.5</v>
      </c>
      <c r="E1000" s="106">
        <v>1811.1</v>
      </c>
      <c r="F1000" s="106">
        <v>1768</v>
      </c>
      <c r="G1000" s="28"/>
      <c r="H1000" s="107">
        <v>1.67E-2</v>
      </c>
      <c r="K1000" s="110">
        <v>41638</v>
      </c>
      <c r="L1000" s="106">
        <v>6291.1</v>
      </c>
      <c r="M1000" s="106">
        <v>6336.4</v>
      </c>
      <c r="N1000" s="106">
        <v>6344.05</v>
      </c>
      <c r="O1000" s="106">
        <v>6273.15</v>
      </c>
      <c r="P1000" s="28" t="s">
        <v>3581</v>
      </c>
      <c r="Q1000" s="107">
        <v>-3.5999999999999999E-3</v>
      </c>
      <c r="T1000" s="110">
        <v>41576</v>
      </c>
      <c r="U1000" s="28">
        <v>61.43</v>
      </c>
      <c r="V1000">
        <v>61.534999999999997</v>
      </c>
      <c r="W1000">
        <v>61.734999999999999</v>
      </c>
      <c r="X1000">
        <v>61.320999999999998</v>
      </c>
      <c r="Y1000" s="19">
        <v>-2.0000000000000001E-4</v>
      </c>
      <c r="AB1000" s="110">
        <f t="shared" si="197"/>
        <v>41638</v>
      </c>
      <c r="AC1000" s="108">
        <f t="shared" si="195"/>
        <v>6291.1</v>
      </c>
      <c r="AD1000" s="28">
        <f t="shared" si="196"/>
        <v>61.92</v>
      </c>
      <c r="AE1000" s="28">
        <f t="shared" si="190"/>
        <v>101.60045219638243</v>
      </c>
      <c r="AF1000" s="31">
        <f t="shared" si="191"/>
        <v>-3.273463042236413E-3</v>
      </c>
      <c r="AJ1000" s="110">
        <f t="shared" si="194"/>
        <v>41638</v>
      </c>
      <c r="AK1000" s="31">
        <f t="shared" si="192"/>
        <v>-2.0000000000000001E-4</v>
      </c>
      <c r="AL1000" s="115">
        <f t="shared" si="193"/>
        <v>-3.273463042236413E-3</v>
      </c>
      <c r="AM1000" s="100"/>
      <c r="BR1000" s="18">
        <f t="shared" si="187"/>
        <v>41626</v>
      </c>
      <c r="BS1000" s="6">
        <f t="shared" si="188"/>
        <v>1.67E-2</v>
      </c>
      <c r="BT1000" s="6">
        <f t="shared" si="189"/>
        <v>1.2699999999999999E-2</v>
      </c>
    </row>
    <row r="1001" spans="2:72" ht="14.45">
      <c r="B1001" s="110">
        <v>41627</v>
      </c>
      <c r="C1001" s="106">
        <v>1809.6</v>
      </c>
      <c r="D1001" s="106">
        <v>1809</v>
      </c>
      <c r="E1001" s="106">
        <v>1810.9</v>
      </c>
      <c r="F1001" s="106">
        <v>1801.3</v>
      </c>
      <c r="G1001" s="28"/>
      <c r="H1001" s="107">
        <v>-5.9999999999999995E-4</v>
      </c>
      <c r="K1001" s="110">
        <v>41639</v>
      </c>
      <c r="L1001" s="106">
        <v>6304</v>
      </c>
      <c r="M1001" s="106">
        <v>6307.35</v>
      </c>
      <c r="N1001" s="106">
        <v>6317.3</v>
      </c>
      <c r="O1001" s="106">
        <v>6287.3</v>
      </c>
      <c r="P1001" s="28" t="s">
        <v>3582</v>
      </c>
      <c r="Q1001" s="107">
        <v>2.0999999999999999E-3</v>
      </c>
      <c r="T1001" s="110">
        <v>41577</v>
      </c>
      <c r="U1001" s="28">
        <v>61.26</v>
      </c>
      <c r="V1001">
        <v>61.38</v>
      </c>
      <c r="W1001">
        <v>61.615000000000002</v>
      </c>
      <c r="X1001">
        <v>61.09</v>
      </c>
      <c r="Y1001" s="19">
        <v>-2.8E-3</v>
      </c>
      <c r="AB1001" s="110">
        <f t="shared" si="197"/>
        <v>41639</v>
      </c>
      <c r="AC1001" s="108">
        <f t="shared" si="195"/>
        <v>6304</v>
      </c>
      <c r="AD1001" s="28">
        <f t="shared" si="196"/>
        <v>61.81</v>
      </c>
      <c r="AE1001" s="28">
        <f t="shared" si="190"/>
        <v>101.98996926063744</v>
      </c>
      <c r="AF1001" s="31">
        <f t="shared" si="191"/>
        <v>3.8338123092416243E-3</v>
      </c>
      <c r="AJ1001" s="110">
        <f t="shared" si="194"/>
        <v>41639</v>
      </c>
      <c r="AK1001" s="31">
        <f t="shared" si="192"/>
        <v>4.0000000000000001E-3</v>
      </c>
      <c r="AL1001" s="115">
        <f t="shared" si="193"/>
        <v>3.8338123092416243E-3</v>
      </c>
      <c r="AM1001" s="100"/>
      <c r="BR1001" s="18">
        <f t="shared" si="187"/>
        <v>41627</v>
      </c>
      <c r="BS1001" s="6">
        <f t="shared" si="188"/>
        <v>-5.9999999999999995E-4</v>
      </c>
      <c r="BT1001" s="6">
        <f t="shared" si="189"/>
        <v>-8.0999999999999996E-3</v>
      </c>
    </row>
    <row r="1002" spans="2:72" ht="14.45">
      <c r="B1002" s="110">
        <v>41628</v>
      </c>
      <c r="C1002" s="106">
        <v>1818.3</v>
      </c>
      <c r="D1002" s="106">
        <v>1810.4</v>
      </c>
      <c r="E1002" s="106">
        <v>1823.8</v>
      </c>
      <c r="F1002" s="106">
        <v>1810.2</v>
      </c>
      <c r="G1002" s="28"/>
      <c r="H1002" s="107">
        <v>4.7999999999999996E-3</v>
      </c>
      <c r="K1002" s="110">
        <v>41640</v>
      </c>
      <c r="L1002" s="106">
        <v>6301.65</v>
      </c>
      <c r="M1002" s="106">
        <v>6323.8</v>
      </c>
      <c r="N1002" s="106">
        <v>6327.2</v>
      </c>
      <c r="O1002" s="106">
        <v>6298.25</v>
      </c>
      <c r="P1002" s="28" t="s">
        <v>3583</v>
      </c>
      <c r="Q1002" s="107">
        <v>-4.0000000000000002E-4</v>
      </c>
      <c r="T1002" s="110">
        <v>41578</v>
      </c>
      <c r="U1002" s="28">
        <v>61.624000000000002</v>
      </c>
      <c r="V1002">
        <v>61.274999999999999</v>
      </c>
      <c r="W1002">
        <v>61.63</v>
      </c>
      <c r="X1002">
        <v>61.244999999999997</v>
      </c>
      <c r="Y1002" s="19">
        <v>5.8999999999999999E-3</v>
      </c>
      <c r="AB1002" s="110">
        <f t="shared" si="197"/>
        <v>41640</v>
      </c>
      <c r="AC1002" s="108">
        <f t="shared" si="195"/>
        <v>6301.65</v>
      </c>
      <c r="AD1002" s="28">
        <f t="shared" si="196"/>
        <v>61.91</v>
      </c>
      <c r="AE1002" s="28">
        <f t="shared" si="190"/>
        <v>101.78727184622839</v>
      </c>
      <c r="AF1002" s="31">
        <f t="shared" si="191"/>
        <v>-1.9874249975607716E-3</v>
      </c>
      <c r="AJ1002" s="110">
        <f t="shared" si="194"/>
        <v>41641</v>
      </c>
      <c r="AK1002" s="31">
        <f t="shared" si="192"/>
        <v>-8.8999999999999999E-3</v>
      </c>
      <c r="AL1002" s="115">
        <f t="shared" si="193"/>
        <v>-1.8481854679442744E-2</v>
      </c>
      <c r="AM1002" s="100"/>
      <c r="BR1002" s="18">
        <f t="shared" si="187"/>
        <v>41628</v>
      </c>
      <c r="BS1002" s="6">
        <f t="shared" si="188"/>
        <v>4.7999999999999996E-3</v>
      </c>
      <c r="BT1002" s="6">
        <f t="shared" si="189"/>
        <v>1.7399999999999999E-2</v>
      </c>
    </row>
    <row r="1003" spans="2:72" ht="14.45">
      <c r="B1003" s="110">
        <v>41631</v>
      </c>
      <c r="C1003" s="106">
        <v>1828</v>
      </c>
      <c r="D1003" s="106">
        <v>1822.9</v>
      </c>
      <c r="E1003" s="106">
        <v>1829.8</v>
      </c>
      <c r="F1003" s="106">
        <v>1822.9</v>
      </c>
      <c r="G1003" s="28"/>
      <c r="H1003" s="107">
        <v>5.3E-3</v>
      </c>
      <c r="K1003" s="110">
        <v>41641</v>
      </c>
      <c r="L1003" s="106">
        <v>6221.15</v>
      </c>
      <c r="M1003" s="106">
        <v>6301.25</v>
      </c>
      <c r="N1003" s="106">
        <v>6358.3</v>
      </c>
      <c r="O1003" s="106">
        <v>6211.3</v>
      </c>
      <c r="P1003" s="28" t="s">
        <v>3584</v>
      </c>
      <c r="Q1003" s="107">
        <v>-1.2800000000000001E-2</v>
      </c>
      <c r="T1003" s="110">
        <v>41579</v>
      </c>
      <c r="U1003" s="28">
        <v>61.75</v>
      </c>
      <c r="V1003">
        <v>61.51</v>
      </c>
      <c r="W1003">
        <v>62.024999999999999</v>
      </c>
      <c r="X1003">
        <v>61.51</v>
      </c>
      <c r="Y1003" s="19">
        <v>2E-3</v>
      </c>
      <c r="AB1003" s="110">
        <f t="shared" si="197"/>
        <v>41641</v>
      </c>
      <c r="AC1003" s="108">
        <f t="shared" si="195"/>
        <v>6221.15</v>
      </c>
      <c r="AD1003" s="28">
        <f t="shared" si="196"/>
        <v>62.27</v>
      </c>
      <c r="AE1003" s="28">
        <f t="shared" si="190"/>
        <v>99.906054279749469</v>
      </c>
      <c r="AF1003" s="31">
        <f t="shared" si="191"/>
        <v>-1.8481854679442744E-2</v>
      </c>
      <c r="AJ1003" s="110">
        <f t="shared" si="194"/>
        <v>41642</v>
      </c>
      <c r="AK1003" s="31">
        <f t="shared" si="192"/>
        <v>-2.9999999999999997E-4</v>
      </c>
      <c r="AL1003" s="115">
        <f t="shared" si="193"/>
        <v>-3.2310715647576593E-4</v>
      </c>
      <c r="AM1003" s="100"/>
      <c r="BR1003" s="18">
        <f t="shared" si="187"/>
        <v>41631</v>
      </c>
      <c r="BS1003" s="6">
        <f t="shared" si="188"/>
        <v>5.3E-3</v>
      </c>
      <c r="BT1003" s="6">
        <f t="shared" si="189"/>
        <v>1.6000000000000001E-3</v>
      </c>
    </row>
    <row r="1004" spans="2:72" ht="14.45">
      <c r="B1004" s="110">
        <v>41632</v>
      </c>
      <c r="C1004" s="106">
        <v>1833.3</v>
      </c>
      <c r="D1004" s="106">
        <v>1828</v>
      </c>
      <c r="E1004" s="106">
        <v>1833.3</v>
      </c>
      <c r="F1004" s="106">
        <v>1828</v>
      </c>
      <c r="G1004" s="28"/>
      <c r="H1004" s="107">
        <v>2.8999999999999998E-3</v>
      </c>
      <c r="K1004" s="110">
        <v>41642</v>
      </c>
      <c r="L1004" s="106">
        <v>6211.15</v>
      </c>
      <c r="M1004" s="106">
        <v>6194.55</v>
      </c>
      <c r="N1004" s="106">
        <v>6221.7</v>
      </c>
      <c r="O1004" s="106">
        <v>6171.25</v>
      </c>
      <c r="P1004" s="28" t="s">
        <v>3585</v>
      </c>
      <c r="Q1004" s="107">
        <v>-1.6000000000000001E-3</v>
      </c>
      <c r="T1004" s="110">
        <v>41582</v>
      </c>
      <c r="U1004" s="28">
        <v>61.75</v>
      </c>
      <c r="V1004">
        <v>61.75</v>
      </c>
      <c r="W1004">
        <v>61.75</v>
      </c>
      <c r="X1004">
        <v>61.75</v>
      </c>
      <c r="Y1004" s="19">
        <v>0</v>
      </c>
      <c r="AB1004" s="110">
        <f t="shared" si="197"/>
        <v>41642</v>
      </c>
      <c r="AC1004" s="108">
        <f t="shared" si="195"/>
        <v>6211.15</v>
      </c>
      <c r="AD1004" s="28">
        <f t="shared" si="196"/>
        <v>62.19</v>
      </c>
      <c r="AE1004" s="28">
        <f t="shared" si="190"/>
        <v>99.873773918636431</v>
      </c>
      <c r="AF1004" s="31">
        <f t="shared" si="191"/>
        <v>-3.2310715647576593E-4</v>
      </c>
      <c r="AJ1004" s="110">
        <f t="shared" si="194"/>
        <v>41645</v>
      </c>
      <c r="AK1004" s="31">
        <f t="shared" si="192"/>
        <v>-2.5000000000000001E-3</v>
      </c>
      <c r="AL1004" s="115">
        <f t="shared" si="193"/>
        <v>-5.1712906949779036E-3</v>
      </c>
      <c r="AM1004" s="100"/>
      <c r="BR1004" s="18">
        <f t="shared" si="187"/>
        <v>41632</v>
      </c>
      <c r="BS1004" s="6">
        <f t="shared" si="188"/>
        <v>2.8999999999999998E-3</v>
      </c>
      <c r="BT1004" s="6">
        <f t="shared" si="189"/>
        <v>-2.5999999999999999E-3</v>
      </c>
    </row>
    <row r="1005" spans="2:72" ht="14.45">
      <c r="B1005" s="110">
        <v>41634</v>
      </c>
      <c r="C1005" s="106">
        <v>1842</v>
      </c>
      <c r="D1005" s="106">
        <v>1835</v>
      </c>
      <c r="E1005" s="106">
        <v>1842.8</v>
      </c>
      <c r="F1005" s="106">
        <v>1835</v>
      </c>
      <c r="G1005" s="28"/>
      <c r="H1005" s="107">
        <v>4.7000000000000002E-3</v>
      </c>
      <c r="K1005" s="110">
        <v>41645</v>
      </c>
      <c r="L1005" s="106">
        <v>6191.45</v>
      </c>
      <c r="M1005" s="106">
        <v>6220.85</v>
      </c>
      <c r="N1005" s="106">
        <v>6224.7</v>
      </c>
      <c r="O1005" s="106">
        <v>6170.25</v>
      </c>
      <c r="P1005" s="28" t="s">
        <v>3216</v>
      </c>
      <c r="Q1005" s="107">
        <v>-3.2000000000000002E-3</v>
      </c>
      <c r="T1005" s="110">
        <v>41583</v>
      </c>
      <c r="U1005" s="28">
        <v>61.634999999999998</v>
      </c>
      <c r="V1005">
        <v>61.75</v>
      </c>
      <c r="W1005">
        <v>61.96</v>
      </c>
      <c r="X1005">
        <v>61.62</v>
      </c>
      <c r="Y1005" s="19">
        <v>-1.9E-3</v>
      </c>
      <c r="AB1005" s="110">
        <f t="shared" si="197"/>
        <v>41645</v>
      </c>
      <c r="AC1005" s="108">
        <f t="shared" si="195"/>
        <v>6191.45</v>
      </c>
      <c r="AD1005" s="28">
        <f t="shared" si="196"/>
        <v>62.314999999999998</v>
      </c>
      <c r="AE1005" s="28">
        <f t="shared" si="190"/>
        <v>99.357297600898661</v>
      </c>
      <c r="AF1005" s="31">
        <f t="shared" si="191"/>
        <v>-5.1712906949779036E-3</v>
      </c>
      <c r="AJ1005" s="110">
        <f t="shared" si="194"/>
        <v>41646</v>
      </c>
      <c r="AK1005" s="31">
        <f t="shared" si="192"/>
        <v>6.1000000000000004E-3</v>
      </c>
      <c r="AL1005" s="115">
        <f t="shared" si="193"/>
        <v>-4.5564373736414199E-3</v>
      </c>
      <c r="AM1005" s="100"/>
      <c r="BR1005" s="18">
        <f t="shared" si="187"/>
        <v>41634</v>
      </c>
      <c r="BS1005" s="6">
        <f t="shared" si="188"/>
        <v>4.7000000000000002E-3</v>
      </c>
      <c r="BT1005" s="6">
        <f t="shared" si="189"/>
        <v>1.6999999999999999E-3</v>
      </c>
    </row>
    <row r="1006" spans="2:72" ht="14.45">
      <c r="B1006" s="110">
        <v>41635</v>
      </c>
      <c r="C1006" s="106">
        <v>1841.4</v>
      </c>
      <c r="D1006" s="106">
        <v>1843</v>
      </c>
      <c r="E1006" s="106">
        <v>1844.9</v>
      </c>
      <c r="F1006" s="106">
        <v>1839.8</v>
      </c>
      <c r="G1006" s="28"/>
      <c r="H1006" s="107">
        <v>-2.9999999999999997E-4</v>
      </c>
      <c r="K1006" s="110">
        <v>41646</v>
      </c>
      <c r="L1006" s="106">
        <v>6162.25</v>
      </c>
      <c r="M1006" s="106">
        <v>6203.9</v>
      </c>
      <c r="N1006" s="106">
        <v>6221.5</v>
      </c>
      <c r="O1006" s="106">
        <v>6144.75</v>
      </c>
      <c r="P1006" s="28" t="s">
        <v>3586</v>
      </c>
      <c r="Q1006" s="107">
        <v>-4.7000000000000002E-3</v>
      </c>
      <c r="T1006" s="110">
        <v>41584</v>
      </c>
      <c r="U1006" s="28">
        <v>62.4</v>
      </c>
      <c r="V1006">
        <v>62.01</v>
      </c>
      <c r="W1006">
        <v>62.542000000000002</v>
      </c>
      <c r="X1006">
        <v>61.825000000000003</v>
      </c>
      <c r="Y1006" s="19">
        <v>1.24E-2</v>
      </c>
      <c r="AB1006" s="110">
        <f t="shared" si="197"/>
        <v>41646</v>
      </c>
      <c r="AC1006" s="108">
        <f t="shared" si="195"/>
        <v>6162.25</v>
      </c>
      <c r="AD1006" s="28">
        <f t="shared" si="196"/>
        <v>62.305</v>
      </c>
      <c r="AE1006" s="28">
        <f t="shared" si="190"/>
        <v>98.904582296765909</v>
      </c>
      <c r="AF1006" s="31">
        <f t="shared" si="191"/>
        <v>-4.5564373736414199E-3</v>
      </c>
      <c r="AJ1006" s="110">
        <f t="shared" si="194"/>
        <v>41647</v>
      </c>
      <c r="AK1006" s="31">
        <f t="shared" si="192"/>
        <v>-2.0000000000000001E-4</v>
      </c>
      <c r="AL1006" s="115">
        <f t="shared" si="193"/>
        <v>4.2607226615056781E-3</v>
      </c>
      <c r="AM1006" s="100"/>
      <c r="BR1006" s="18">
        <f t="shared" si="187"/>
        <v>41635</v>
      </c>
      <c r="BS1006" s="6">
        <f t="shared" si="188"/>
        <v>-2.9999999999999997E-4</v>
      </c>
      <c r="BT1006" s="6">
        <f t="shared" si="189"/>
        <v>5.5999999999999999E-3</v>
      </c>
    </row>
    <row r="1007" spans="2:72" ht="14.45">
      <c r="B1007" s="110">
        <v>41638</v>
      </c>
      <c r="C1007" s="106">
        <v>1841.1</v>
      </c>
      <c r="D1007" s="106">
        <v>1841.5</v>
      </c>
      <c r="E1007" s="106">
        <v>1842.5</v>
      </c>
      <c r="F1007" s="106">
        <v>1838.8</v>
      </c>
      <c r="G1007" s="28"/>
      <c r="H1007" s="107">
        <v>-2.0000000000000001E-4</v>
      </c>
      <c r="K1007" s="110">
        <v>41647</v>
      </c>
      <c r="L1007" s="106">
        <v>6174.6</v>
      </c>
      <c r="M1007" s="106">
        <v>6178.05</v>
      </c>
      <c r="N1007" s="106">
        <v>6192.1</v>
      </c>
      <c r="O1007" s="106">
        <v>6160.35</v>
      </c>
      <c r="P1007" s="28" t="s">
        <v>3587</v>
      </c>
      <c r="Q1007" s="107">
        <v>2E-3</v>
      </c>
      <c r="T1007" s="110">
        <v>41585</v>
      </c>
      <c r="U1007" s="28">
        <v>62.42</v>
      </c>
      <c r="V1007">
        <v>62.35</v>
      </c>
      <c r="W1007">
        <v>62.762999999999998</v>
      </c>
      <c r="X1007">
        <v>62.325000000000003</v>
      </c>
      <c r="Y1007" s="19">
        <v>2.9999999999999997E-4</v>
      </c>
      <c r="AB1007" s="110">
        <f t="shared" si="197"/>
        <v>41647</v>
      </c>
      <c r="AC1007" s="108">
        <f t="shared" si="195"/>
        <v>6174.6</v>
      </c>
      <c r="AD1007" s="28">
        <f t="shared" si="196"/>
        <v>62.164999999999999</v>
      </c>
      <c r="AE1007" s="28">
        <f t="shared" si="190"/>
        <v>99.325987291884502</v>
      </c>
      <c r="AF1007" s="31">
        <f t="shared" si="191"/>
        <v>4.2607226615056781E-3</v>
      </c>
      <c r="AJ1007" s="110">
        <f t="shared" si="194"/>
        <v>41648</v>
      </c>
      <c r="AK1007" s="31">
        <f t="shared" si="192"/>
        <v>2.9999999999999997E-4</v>
      </c>
      <c r="AL1007" s="115">
        <f t="shared" si="193"/>
        <v>1.1395254783863606E-4</v>
      </c>
      <c r="AM1007" s="100"/>
      <c r="BR1007" s="18">
        <f t="shared" si="187"/>
        <v>41638</v>
      </c>
      <c r="BS1007" s="6">
        <f t="shared" si="188"/>
        <v>-2.0000000000000001E-4</v>
      </c>
      <c r="BT1007" s="6">
        <f t="shared" si="189"/>
        <v>-3.5999999999999999E-3</v>
      </c>
    </row>
    <row r="1008" spans="2:72" ht="14.45">
      <c r="B1008" s="110">
        <v>41639</v>
      </c>
      <c r="C1008" s="106">
        <v>1848.4</v>
      </c>
      <c r="D1008" s="106">
        <v>1842.6</v>
      </c>
      <c r="E1008" s="106">
        <v>1849.4</v>
      </c>
      <c r="F1008" s="106">
        <v>1842.4</v>
      </c>
      <c r="G1008" s="28"/>
      <c r="H1008" s="107">
        <v>4.0000000000000001E-3</v>
      </c>
      <c r="K1008" s="110">
        <v>41648</v>
      </c>
      <c r="L1008" s="106">
        <v>6168.35</v>
      </c>
      <c r="M1008" s="106">
        <v>6181.7</v>
      </c>
      <c r="N1008" s="106">
        <v>6188.05</v>
      </c>
      <c r="O1008" s="106">
        <v>6148.25</v>
      </c>
      <c r="P1008" s="28" t="s">
        <v>3588</v>
      </c>
      <c r="Q1008" s="107">
        <v>-1E-3</v>
      </c>
      <c r="T1008" s="110">
        <v>41586</v>
      </c>
      <c r="U1008" s="28">
        <v>62.48</v>
      </c>
      <c r="V1008">
        <v>62.402000000000001</v>
      </c>
      <c r="W1008">
        <v>62.834000000000003</v>
      </c>
      <c r="X1008">
        <v>62.402000000000001</v>
      </c>
      <c r="Y1008" s="19">
        <v>1E-3</v>
      </c>
      <c r="AB1008" s="110">
        <f t="shared" si="197"/>
        <v>41648</v>
      </c>
      <c r="AC1008" s="108">
        <f t="shared" si="195"/>
        <v>6168.35</v>
      </c>
      <c r="AD1008" s="28">
        <f t="shared" si="196"/>
        <v>62.094999999999999</v>
      </c>
      <c r="AE1008" s="28">
        <f t="shared" si="190"/>
        <v>99.337305741202997</v>
      </c>
      <c r="AF1008" s="31">
        <f t="shared" si="191"/>
        <v>1.1395254783863606E-4</v>
      </c>
      <c r="AJ1008" s="110">
        <f t="shared" si="194"/>
        <v>41649</v>
      </c>
      <c r="AK1008" s="31">
        <f t="shared" si="192"/>
        <v>2.3E-3</v>
      </c>
      <c r="AL1008" s="115">
        <f t="shared" si="193"/>
        <v>3.5409049979775453E-3</v>
      </c>
      <c r="AM1008" s="100"/>
      <c r="BR1008" s="18">
        <f t="shared" si="187"/>
        <v>41639</v>
      </c>
      <c r="BS1008" s="6">
        <f t="shared" si="188"/>
        <v>4.0000000000000001E-3</v>
      </c>
      <c r="BT1008" s="6">
        <f t="shared" si="189"/>
        <v>2.0999999999999999E-3</v>
      </c>
    </row>
    <row r="1009" spans="2:72" ht="14.45">
      <c r="B1009" s="110">
        <v>41641</v>
      </c>
      <c r="C1009" s="106">
        <v>1832</v>
      </c>
      <c r="D1009" s="106">
        <v>1845.9</v>
      </c>
      <c r="E1009" s="106">
        <v>1845.9</v>
      </c>
      <c r="F1009" s="106">
        <v>1827.7</v>
      </c>
      <c r="G1009" s="28"/>
      <c r="H1009" s="107">
        <v>-8.8999999999999999E-3</v>
      </c>
      <c r="K1009" s="110">
        <v>41649</v>
      </c>
      <c r="L1009" s="106">
        <v>6171.45</v>
      </c>
      <c r="M1009" s="106">
        <v>6178.85</v>
      </c>
      <c r="N1009" s="106">
        <v>6239.1</v>
      </c>
      <c r="O1009" s="106">
        <v>6139.6</v>
      </c>
      <c r="P1009" s="28" t="s">
        <v>3589</v>
      </c>
      <c r="Q1009" s="107">
        <v>5.0000000000000001E-4</v>
      </c>
      <c r="T1009" s="110">
        <v>41589</v>
      </c>
      <c r="U1009" s="28">
        <v>63.244999999999997</v>
      </c>
      <c r="V1009">
        <v>62.984999999999999</v>
      </c>
      <c r="W1009">
        <v>63.502000000000002</v>
      </c>
      <c r="X1009">
        <v>62.92</v>
      </c>
      <c r="Y1009" s="19">
        <v>1.2200000000000001E-2</v>
      </c>
      <c r="AB1009" s="110">
        <f t="shared" si="197"/>
        <v>41649</v>
      </c>
      <c r="AC1009" s="108">
        <f t="shared" si="195"/>
        <v>6171.45</v>
      </c>
      <c r="AD1009" s="28">
        <f t="shared" si="196"/>
        <v>61.906999999999996</v>
      </c>
      <c r="AE1009" s="28">
        <f t="shared" si="190"/>
        <v>99.689049703587642</v>
      </c>
      <c r="AF1009" s="31">
        <f t="shared" si="191"/>
        <v>3.5409049979775453E-3</v>
      </c>
      <c r="AJ1009" s="110">
        <f t="shared" si="194"/>
        <v>41652</v>
      </c>
      <c r="AK1009" s="31">
        <f t="shared" si="192"/>
        <v>-1.26E-2</v>
      </c>
      <c r="AL1009" s="115">
        <f t="shared" si="193"/>
        <v>2.2725067074524485E-2</v>
      </c>
      <c r="AM1009" s="100"/>
      <c r="BR1009" s="18">
        <f t="shared" si="187"/>
        <v>41641</v>
      </c>
      <c r="BS1009" s="6">
        <f t="shared" si="188"/>
        <v>-8.8999999999999999E-3</v>
      </c>
      <c r="BT1009" s="6">
        <f t="shared" si="189"/>
        <v>-1.2800000000000001E-2</v>
      </c>
    </row>
    <row r="1010" spans="2:72" ht="14.45">
      <c r="B1010" s="110">
        <v>41642</v>
      </c>
      <c r="C1010" s="106">
        <v>1831.4</v>
      </c>
      <c r="D1010" s="106">
        <v>1833.2</v>
      </c>
      <c r="E1010" s="106">
        <v>1838.2</v>
      </c>
      <c r="F1010" s="106">
        <v>1829.1</v>
      </c>
      <c r="G1010" s="28"/>
      <c r="H1010" s="107">
        <v>-2.9999999999999997E-4</v>
      </c>
      <c r="K1010" s="110">
        <v>41652</v>
      </c>
      <c r="L1010" s="106">
        <v>6272.75</v>
      </c>
      <c r="M1010" s="106">
        <v>6189.55</v>
      </c>
      <c r="N1010" s="106">
        <v>6288.2</v>
      </c>
      <c r="O1010" s="106">
        <v>6189.55</v>
      </c>
      <c r="P1010" s="28" t="s">
        <v>3590</v>
      </c>
      <c r="Q1010" s="107">
        <v>1.6400000000000001E-2</v>
      </c>
      <c r="T1010" s="110">
        <v>41590</v>
      </c>
      <c r="U1010" s="28">
        <v>63.72</v>
      </c>
      <c r="V1010">
        <v>63.25</v>
      </c>
      <c r="W1010">
        <v>63.85</v>
      </c>
      <c r="X1010">
        <v>63.25</v>
      </c>
      <c r="Y1010" s="19">
        <v>7.4999999999999997E-3</v>
      </c>
      <c r="AB1010" s="110">
        <f t="shared" si="197"/>
        <v>41652</v>
      </c>
      <c r="AC1010" s="108">
        <f t="shared" si="195"/>
        <v>6272.75</v>
      </c>
      <c r="AD1010" s="28">
        <f t="shared" si="196"/>
        <v>61.524999999999999</v>
      </c>
      <c r="AE1010" s="28">
        <f t="shared" si="190"/>
        <v>101.95449004469728</v>
      </c>
      <c r="AF1010" s="31">
        <f t="shared" si="191"/>
        <v>2.2725067074524485E-2</v>
      </c>
      <c r="AJ1010" s="110">
        <f t="shared" si="194"/>
        <v>41653</v>
      </c>
      <c r="AK1010" s="31">
        <f t="shared" si="192"/>
        <v>1.0800000000000001E-2</v>
      </c>
      <c r="AL1010" s="115">
        <f t="shared" si="193"/>
        <v>-4.359674774712885E-3</v>
      </c>
      <c r="AM1010" s="100"/>
      <c r="BR1010" s="18">
        <f t="shared" si="187"/>
        <v>41642</v>
      </c>
      <c r="BS1010" s="6">
        <f t="shared" si="188"/>
        <v>-2.9999999999999997E-4</v>
      </c>
      <c r="BT1010" s="6">
        <f t="shared" si="189"/>
        <v>-1.6000000000000001E-3</v>
      </c>
    </row>
    <row r="1011" spans="2:72" ht="14.45">
      <c r="B1011" s="110">
        <v>41645</v>
      </c>
      <c r="C1011" s="106">
        <v>1826.8</v>
      </c>
      <c r="D1011" s="106">
        <v>1832.3</v>
      </c>
      <c r="E1011" s="106">
        <v>1837.2</v>
      </c>
      <c r="F1011" s="106">
        <v>1823.7</v>
      </c>
      <c r="G1011" s="28"/>
      <c r="H1011" s="107">
        <v>-2.5000000000000001E-3</v>
      </c>
      <c r="K1011" s="110">
        <v>41653</v>
      </c>
      <c r="L1011" s="106">
        <v>6241.85</v>
      </c>
      <c r="M1011" s="106">
        <v>6260.25</v>
      </c>
      <c r="N1011" s="106">
        <v>6280.35</v>
      </c>
      <c r="O1011" s="106">
        <v>6234.15</v>
      </c>
      <c r="P1011" s="28" t="s">
        <v>3591</v>
      </c>
      <c r="Q1011" s="107">
        <v>-4.8999999999999998E-3</v>
      </c>
      <c r="T1011" s="110">
        <v>41591</v>
      </c>
      <c r="U1011" s="28">
        <v>63.31</v>
      </c>
      <c r="V1011">
        <v>63.74</v>
      </c>
      <c r="W1011">
        <v>63.91</v>
      </c>
      <c r="X1011">
        <v>63.212000000000003</v>
      </c>
      <c r="Y1011" s="19">
        <v>-6.4000000000000003E-3</v>
      </c>
      <c r="AB1011" s="110">
        <f t="shared" si="197"/>
        <v>41653</v>
      </c>
      <c r="AC1011" s="108">
        <f t="shared" si="195"/>
        <v>6241.85</v>
      </c>
      <c r="AD1011" s="28">
        <f t="shared" si="196"/>
        <v>61.49</v>
      </c>
      <c r="AE1011" s="28">
        <f t="shared" si="190"/>
        <v>101.5100016262807</v>
      </c>
      <c r="AF1011" s="31">
        <f t="shared" si="191"/>
        <v>-4.359674774712885E-3</v>
      </c>
      <c r="AJ1011" s="110">
        <f t="shared" si="194"/>
        <v>41654</v>
      </c>
      <c r="AK1011" s="31">
        <f t="shared" si="192"/>
        <v>5.1999999999999998E-3</v>
      </c>
      <c r="AL1011" s="115">
        <f t="shared" si="193"/>
        <v>1.1184491689862464E-2</v>
      </c>
      <c r="AM1011" s="100"/>
      <c r="BR1011" s="18">
        <f t="shared" si="187"/>
        <v>41645</v>
      </c>
      <c r="BS1011" s="6">
        <f t="shared" si="188"/>
        <v>-2.5000000000000001E-3</v>
      </c>
      <c r="BT1011" s="6">
        <f t="shared" si="189"/>
        <v>-3.2000000000000002E-3</v>
      </c>
    </row>
    <row r="1012" spans="2:72" ht="14.45">
      <c r="B1012" s="110">
        <v>41646</v>
      </c>
      <c r="C1012" s="106">
        <v>1837.9</v>
      </c>
      <c r="D1012" s="106">
        <v>1828.7</v>
      </c>
      <c r="E1012" s="106">
        <v>1840.1</v>
      </c>
      <c r="F1012" s="106">
        <v>1828.7</v>
      </c>
      <c r="G1012" s="28"/>
      <c r="H1012" s="107">
        <v>6.1000000000000004E-3</v>
      </c>
      <c r="K1012" s="110">
        <v>41654</v>
      </c>
      <c r="L1012" s="106">
        <v>6320.9</v>
      </c>
      <c r="M1012" s="106">
        <v>6265.95</v>
      </c>
      <c r="N1012" s="106">
        <v>6325.2</v>
      </c>
      <c r="O1012" s="106">
        <v>6265.3</v>
      </c>
      <c r="P1012" s="28" t="s">
        <v>3592</v>
      </c>
      <c r="Q1012" s="107">
        <v>1.2699999999999999E-2</v>
      </c>
      <c r="T1012" s="110">
        <v>41592</v>
      </c>
      <c r="U1012" s="28">
        <v>63.12</v>
      </c>
      <c r="V1012">
        <v>63.31</v>
      </c>
      <c r="W1012">
        <v>63.35</v>
      </c>
      <c r="X1012">
        <v>62.96</v>
      </c>
      <c r="Y1012" s="19">
        <v>-3.0000000000000001E-3</v>
      </c>
      <c r="AB1012" s="110">
        <f t="shared" si="197"/>
        <v>41654</v>
      </c>
      <c r="AC1012" s="108">
        <f t="shared" si="195"/>
        <v>6320.9</v>
      </c>
      <c r="AD1012" s="28">
        <f t="shared" si="196"/>
        <v>61.58</v>
      </c>
      <c r="AE1012" s="28">
        <f t="shared" si="190"/>
        <v>102.64533939590775</v>
      </c>
      <c r="AF1012" s="31">
        <f t="shared" si="191"/>
        <v>1.1184491689862464E-2</v>
      </c>
      <c r="AJ1012" s="110">
        <f t="shared" si="194"/>
        <v>41655</v>
      </c>
      <c r="AK1012" s="31">
        <f t="shared" si="192"/>
        <v>-1.4E-3</v>
      </c>
      <c r="AL1012" s="115">
        <f t="shared" si="193"/>
        <v>3.3336745090761788E-4</v>
      </c>
      <c r="AM1012" s="100"/>
      <c r="BR1012" s="18">
        <f t="shared" si="187"/>
        <v>41646</v>
      </c>
      <c r="BS1012" s="6">
        <f t="shared" si="188"/>
        <v>6.1000000000000004E-3</v>
      </c>
      <c r="BT1012" s="6">
        <f t="shared" si="189"/>
        <v>-4.7000000000000002E-3</v>
      </c>
    </row>
    <row r="1013" spans="2:72" ht="14.45">
      <c r="B1013" s="110">
        <v>41647</v>
      </c>
      <c r="C1013" s="106">
        <v>1837.5</v>
      </c>
      <c r="D1013" s="106">
        <v>1837.9</v>
      </c>
      <c r="E1013" s="106">
        <v>1840</v>
      </c>
      <c r="F1013" s="106">
        <v>1831.4</v>
      </c>
      <c r="G1013" s="28"/>
      <c r="H1013" s="107">
        <v>-2.0000000000000001E-4</v>
      </c>
      <c r="K1013" s="110">
        <v>41655</v>
      </c>
      <c r="L1013" s="106">
        <v>6318.9</v>
      </c>
      <c r="M1013" s="106">
        <v>6341.35</v>
      </c>
      <c r="N1013" s="106">
        <v>6346.5</v>
      </c>
      <c r="O1013" s="106">
        <v>6299.85</v>
      </c>
      <c r="P1013" s="28" t="s">
        <v>3593</v>
      </c>
      <c r="Q1013" s="107">
        <v>-2.9999999999999997E-4</v>
      </c>
      <c r="T1013" s="110">
        <v>41593</v>
      </c>
      <c r="U1013" s="28">
        <v>62.98</v>
      </c>
      <c r="V1013">
        <v>63.1</v>
      </c>
      <c r="W1013">
        <v>63.262</v>
      </c>
      <c r="X1013">
        <v>62.975000000000001</v>
      </c>
      <c r="Y1013" s="19">
        <v>-2.2000000000000001E-3</v>
      </c>
      <c r="AB1013" s="110">
        <f t="shared" si="197"/>
        <v>41655</v>
      </c>
      <c r="AC1013" s="108">
        <f t="shared" si="195"/>
        <v>6318.9</v>
      </c>
      <c r="AD1013" s="28">
        <f t="shared" si="196"/>
        <v>61.54</v>
      </c>
      <c r="AE1013" s="28">
        <f t="shared" si="190"/>
        <v>102.67955801104972</v>
      </c>
      <c r="AF1013" s="31">
        <f t="shared" si="191"/>
        <v>3.3336745090761788E-4</v>
      </c>
      <c r="AJ1013" s="110">
        <f t="shared" si="194"/>
        <v>41656</v>
      </c>
      <c r="AK1013" s="31">
        <f t="shared" si="192"/>
        <v>-3.8999999999999998E-3</v>
      </c>
      <c r="AL1013" s="115">
        <f t="shared" si="193"/>
        <v>-9.1406265350919558E-3</v>
      </c>
      <c r="AM1013" s="100"/>
      <c r="BR1013" s="18">
        <f t="shared" si="187"/>
        <v>41647</v>
      </c>
      <c r="BS1013" s="6">
        <f t="shared" si="188"/>
        <v>-2.0000000000000001E-4</v>
      </c>
      <c r="BT1013" s="6">
        <f t="shared" si="189"/>
        <v>2E-3</v>
      </c>
    </row>
    <row r="1014" spans="2:72" ht="14.45">
      <c r="B1014" s="110">
        <v>41648</v>
      </c>
      <c r="C1014" s="106">
        <v>1838.1</v>
      </c>
      <c r="D1014" s="106">
        <v>1839</v>
      </c>
      <c r="E1014" s="106">
        <v>1843.2</v>
      </c>
      <c r="F1014" s="106">
        <v>1830.4</v>
      </c>
      <c r="G1014" s="28"/>
      <c r="H1014" s="107">
        <v>2.9999999999999997E-4</v>
      </c>
      <c r="K1014" s="110">
        <v>41656</v>
      </c>
      <c r="L1014" s="106">
        <v>6261.65</v>
      </c>
      <c r="M1014" s="106">
        <v>6306.25</v>
      </c>
      <c r="N1014" s="106">
        <v>6327.1</v>
      </c>
      <c r="O1014" s="106">
        <v>6246.35</v>
      </c>
      <c r="P1014" s="28" t="s">
        <v>3594</v>
      </c>
      <c r="Q1014" s="107">
        <v>-9.1000000000000004E-3</v>
      </c>
      <c r="T1014" s="110">
        <v>41596</v>
      </c>
      <c r="U1014" s="28">
        <v>62.42</v>
      </c>
      <c r="V1014">
        <v>62.825000000000003</v>
      </c>
      <c r="W1014">
        <v>62.92</v>
      </c>
      <c r="X1014">
        <v>62.38</v>
      </c>
      <c r="Y1014" s="19">
        <v>-8.8999999999999999E-3</v>
      </c>
      <c r="AB1014" s="110">
        <f t="shared" si="197"/>
        <v>41656</v>
      </c>
      <c r="AC1014" s="108">
        <f t="shared" si="195"/>
        <v>6261.65</v>
      </c>
      <c r="AD1014" s="28">
        <f t="shared" si="196"/>
        <v>61.545000000000002</v>
      </c>
      <c r="AE1014" s="28">
        <f t="shared" si="190"/>
        <v>101.7410025184824</v>
      </c>
      <c r="AF1014" s="31">
        <f t="shared" si="191"/>
        <v>-9.1406265350919558E-3</v>
      </c>
      <c r="AJ1014" s="110">
        <f t="shared" si="194"/>
        <v>41660</v>
      </c>
      <c r="AK1014" s="31">
        <f t="shared" si="192"/>
        <v>2.8E-3</v>
      </c>
      <c r="AL1014" s="115">
        <f t="shared" si="193"/>
        <v>-2.6453934520470623E-3</v>
      </c>
      <c r="AM1014" s="100"/>
      <c r="BR1014" s="18">
        <f t="shared" si="187"/>
        <v>41648</v>
      </c>
      <c r="BS1014" s="6">
        <f t="shared" si="188"/>
        <v>2.9999999999999997E-4</v>
      </c>
      <c r="BT1014" s="6">
        <f t="shared" si="189"/>
        <v>-1E-3</v>
      </c>
    </row>
    <row r="1015" spans="2:72" ht="14.45">
      <c r="B1015" s="110">
        <v>41649</v>
      </c>
      <c r="C1015" s="106">
        <v>1842.4</v>
      </c>
      <c r="D1015" s="106">
        <v>1840.1</v>
      </c>
      <c r="E1015" s="106">
        <v>1843.2</v>
      </c>
      <c r="F1015" s="106">
        <v>1832.4</v>
      </c>
      <c r="G1015" s="28"/>
      <c r="H1015" s="107">
        <v>2.3E-3</v>
      </c>
      <c r="K1015" s="110">
        <v>41659</v>
      </c>
      <c r="L1015" s="106">
        <v>6303.95</v>
      </c>
      <c r="M1015" s="106">
        <v>6261.75</v>
      </c>
      <c r="N1015" s="106">
        <v>6307.45</v>
      </c>
      <c r="O1015" s="106">
        <v>6243.35</v>
      </c>
      <c r="P1015" s="28" t="s">
        <v>3595</v>
      </c>
      <c r="Q1015" s="107">
        <v>6.7999999999999996E-3</v>
      </c>
      <c r="T1015" s="110">
        <v>41597</v>
      </c>
      <c r="U1015" s="28">
        <v>62.37</v>
      </c>
      <c r="V1015">
        <v>62.164999999999999</v>
      </c>
      <c r="W1015">
        <v>62.39</v>
      </c>
      <c r="X1015">
        <v>61.88</v>
      </c>
      <c r="Y1015" s="19">
        <v>-8.0000000000000004E-4</v>
      </c>
      <c r="AB1015" s="110">
        <f t="shared" si="197"/>
        <v>41659</v>
      </c>
      <c r="AC1015" s="108">
        <f t="shared" si="195"/>
        <v>6303.95</v>
      </c>
      <c r="AD1015" s="28">
        <f t="shared" si="196"/>
        <v>61.625</v>
      </c>
      <c r="AE1015" s="28">
        <f t="shared" si="190"/>
        <v>102.29533468559838</v>
      </c>
      <c r="AF1015" s="31">
        <f t="shared" si="191"/>
        <v>5.4484637795393365E-3</v>
      </c>
      <c r="AJ1015" s="110">
        <f t="shared" si="194"/>
        <v>41661</v>
      </c>
      <c r="AK1015" s="31">
        <f t="shared" si="192"/>
        <v>5.9999999999999995E-4</v>
      </c>
      <c r="AL1015" s="115">
        <f t="shared" si="193"/>
        <v>5.0389659880250015E-3</v>
      </c>
      <c r="AM1015" s="100"/>
      <c r="BR1015" s="18">
        <f t="shared" si="187"/>
        <v>41649</v>
      </c>
      <c r="BS1015" s="6">
        <f t="shared" si="188"/>
        <v>2.3E-3</v>
      </c>
      <c r="BT1015" s="6">
        <f t="shared" si="189"/>
        <v>5.0000000000000001E-4</v>
      </c>
    </row>
    <row r="1016" spans="2:72" ht="14.45">
      <c r="B1016" s="110">
        <v>41652</v>
      </c>
      <c r="C1016" s="106">
        <v>1819.2</v>
      </c>
      <c r="D1016" s="106">
        <v>1841.3</v>
      </c>
      <c r="E1016" s="106">
        <v>1843.5</v>
      </c>
      <c r="F1016" s="106">
        <v>1815.5</v>
      </c>
      <c r="G1016" s="28"/>
      <c r="H1016" s="107">
        <v>-1.26E-2</v>
      </c>
      <c r="K1016" s="110">
        <v>41660</v>
      </c>
      <c r="L1016" s="106">
        <v>6313.8</v>
      </c>
      <c r="M1016" s="106">
        <v>6320.15</v>
      </c>
      <c r="N1016" s="106">
        <v>6330.3</v>
      </c>
      <c r="O1016" s="106">
        <v>6297.9</v>
      </c>
      <c r="P1016" s="28" t="s">
        <v>3596</v>
      </c>
      <c r="Q1016" s="107">
        <v>1.6000000000000001E-3</v>
      </c>
      <c r="T1016" s="110">
        <v>41598</v>
      </c>
      <c r="U1016" s="28">
        <v>62.58</v>
      </c>
      <c r="V1016">
        <v>62.256999999999998</v>
      </c>
      <c r="W1016">
        <v>62.69</v>
      </c>
      <c r="X1016">
        <v>62.244999999999997</v>
      </c>
      <c r="Y1016" s="19">
        <v>3.3999999999999998E-3</v>
      </c>
      <c r="AB1016" s="110">
        <f t="shared" si="197"/>
        <v>41660</v>
      </c>
      <c r="AC1016" s="108">
        <f t="shared" si="195"/>
        <v>6313.8</v>
      </c>
      <c r="AD1016" s="28">
        <f t="shared" si="196"/>
        <v>61.884999999999998</v>
      </c>
      <c r="AE1016" s="28">
        <f t="shared" si="190"/>
        <v>102.02472327704614</v>
      </c>
      <c r="AF1016" s="31">
        <f t="shared" si="191"/>
        <v>-2.6453934520470623E-3</v>
      </c>
      <c r="AJ1016" s="110">
        <f t="shared" si="194"/>
        <v>41662</v>
      </c>
      <c r="AK1016" s="31">
        <f t="shared" si="192"/>
        <v>-8.8999999999999999E-3</v>
      </c>
      <c r="AL1016" s="115">
        <f t="shared" si="193"/>
        <v>-7.6952343035030513E-4</v>
      </c>
      <c r="AM1016" s="100"/>
      <c r="BR1016" s="18">
        <f t="shared" si="187"/>
        <v>41652</v>
      </c>
      <c r="BS1016" s="6">
        <f t="shared" si="188"/>
        <v>-1.26E-2</v>
      </c>
      <c r="BT1016" s="6">
        <f t="shared" si="189"/>
        <v>1.6400000000000001E-2</v>
      </c>
    </row>
    <row r="1017" spans="2:72" ht="14.45">
      <c r="B1017" s="110">
        <v>41653</v>
      </c>
      <c r="C1017" s="106">
        <v>1838.9</v>
      </c>
      <c r="D1017" s="106">
        <v>1821.4</v>
      </c>
      <c r="E1017" s="106">
        <v>1839.3</v>
      </c>
      <c r="F1017" s="106">
        <v>1821.4</v>
      </c>
      <c r="G1017" s="28"/>
      <c r="H1017" s="107">
        <v>1.0800000000000001E-2</v>
      </c>
      <c r="K1017" s="110">
        <v>41661</v>
      </c>
      <c r="L1017" s="106">
        <v>6338.95</v>
      </c>
      <c r="M1017" s="106">
        <v>6309.05</v>
      </c>
      <c r="N1017" s="106">
        <v>6349.95</v>
      </c>
      <c r="O1017" s="106">
        <v>6287.45</v>
      </c>
      <c r="P1017" s="28" t="s">
        <v>3597</v>
      </c>
      <c r="Q1017" s="107">
        <v>4.0000000000000001E-3</v>
      </c>
      <c r="T1017" s="110">
        <v>41599</v>
      </c>
      <c r="U1017" s="28">
        <v>62.94</v>
      </c>
      <c r="V1017">
        <v>62.51</v>
      </c>
      <c r="W1017">
        <v>63.064999999999998</v>
      </c>
      <c r="X1017">
        <v>62.51</v>
      </c>
      <c r="Y1017" s="19">
        <v>5.7999999999999996E-3</v>
      </c>
      <c r="AB1017" s="110">
        <f t="shared" si="197"/>
        <v>41661</v>
      </c>
      <c r="AC1017" s="108">
        <f t="shared" si="195"/>
        <v>6338.95</v>
      </c>
      <c r="AD1017" s="28">
        <f t="shared" si="196"/>
        <v>61.82</v>
      </c>
      <c r="AE1017" s="28">
        <f t="shared" si="190"/>
        <v>102.53882238757683</v>
      </c>
      <c r="AF1017" s="31">
        <f t="shared" si="191"/>
        <v>5.0389659880250015E-3</v>
      </c>
      <c r="AJ1017" s="110">
        <f t="shared" si="194"/>
        <v>41663</v>
      </c>
      <c r="AK1017" s="31">
        <f t="shared" si="192"/>
        <v>-2.0899999999999998E-2</v>
      </c>
      <c r="AL1017" s="115">
        <f t="shared" si="193"/>
        <v>-2.4436673356078575E-2</v>
      </c>
      <c r="AM1017" s="100"/>
      <c r="BR1017" s="18">
        <f t="shared" si="187"/>
        <v>41653</v>
      </c>
      <c r="BS1017" s="6">
        <f t="shared" si="188"/>
        <v>1.0800000000000001E-2</v>
      </c>
      <c r="BT1017" s="6">
        <f t="shared" si="189"/>
        <v>-4.8999999999999998E-3</v>
      </c>
    </row>
    <row r="1018" spans="2:72" ht="14.45">
      <c r="B1018" s="110">
        <v>41654</v>
      </c>
      <c r="C1018" s="106">
        <v>1848.4</v>
      </c>
      <c r="D1018" s="106">
        <v>1840.5</v>
      </c>
      <c r="E1018" s="106">
        <v>1850.8</v>
      </c>
      <c r="F1018" s="106">
        <v>1840.5</v>
      </c>
      <c r="G1018" s="28"/>
      <c r="H1018" s="107">
        <v>5.1999999999999998E-3</v>
      </c>
      <c r="K1018" s="110">
        <v>41662</v>
      </c>
      <c r="L1018" s="106">
        <v>6345.65</v>
      </c>
      <c r="M1018" s="106">
        <v>6325.95</v>
      </c>
      <c r="N1018" s="106">
        <v>6355.6</v>
      </c>
      <c r="O1018" s="106">
        <v>6316.4</v>
      </c>
      <c r="P1018" s="28" t="s">
        <v>3598</v>
      </c>
      <c r="Q1018" s="107">
        <v>1.1000000000000001E-3</v>
      </c>
      <c r="T1018" s="110">
        <v>41600</v>
      </c>
      <c r="U1018" s="28">
        <v>62.732999999999997</v>
      </c>
      <c r="V1018">
        <v>63.042000000000002</v>
      </c>
      <c r="W1018">
        <v>63.094999999999999</v>
      </c>
      <c r="X1018">
        <v>62.732999999999997</v>
      </c>
      <c r="Y1018" s="19">
        <v>-3.3E-3</v>
      </c>
      <c r="AB1018" s="110">
        <f t="shared" si="197"/>
        <v>41662</v>
      </c>
      <c r="AC1018" s="108">
        <f t="shared" si="195"/>
        <v>6345.65</v>
      </c>
      <c r="AD1018" s="28">
        <f t="shared" si="196"/>
        <v>61.933</v>
      </c>
      <c r="AE1018" s="28">
        <f t="shared" si="190"/>
        <v>102.45991636122906</v>
      </c>
      <c r="AF1018" s="31">
        <f t="shared" si="191"/>
        <v>-7.6952343035030513E-4</v>
      </c>
      <c r="AJ1018" s="110">
        <f t="shared" si="194"/>
        <v>41666</v>
      </c>
      <c r="AK1018" s="31">
        <f t="shared" si="192"/>
        <v>-4.8999999999999998E-3</v>
      </c>
      <c r="AL1018" s="115">
        <f t="shared" si="193"/>
        <v>-2.7249416378304581E-2</v>
      </c>
      <c r="AM1018" s="100"/>
      <c r="BR1018" s="18">
        <f t="shared" si="187"/>
        <v>41654</v>
      </c>
      <c r="BS1018" s="6">
        <f t="shared" si="188"/>
        <v>5.1999999999999998E-3</v>
      </c>
      <c r="BT1018" s="6">
        <f t="shared" si="189"/>
        <v>1.2699999999999999E-2</v>
      </c>
    </row>
    <row r="1019" spans="2:72" ht="14.45">
      <c r="B1019" s="110">
        <v>41655</v>
      </c>
      <c r="C1019" s="106">
        <v>1845.9</v>
      </c>
      <c r="D1019" s="106">
        <v>1848</v>
      </c>
      <c r="E1019" s="106">
        <v>1848</v>
      </c>
      <c r="F1019" s="106">
        <v>1840.3</v>
      </c>
      <c r="G1019" s="28"/>
      <c r="H1019" s="107">
        <v>-1.4E-3</v>
      </c>
      <c r="K1019" s="110">
        <v>41663</v>
      </c>
      <c r="L1019" s="106">
        <v>6266.75</v>
      </c>
      <c r="M1019" s="106">
        <v>6301.65</v>
      </c>
      <c r="N1019" s="106">
        <v>6331.45</v>
      </c>
      <c r="O1019" s="106">
        <v>6263.9</v>
      </c>
      <c r="P1019" s="28" t="s">
        <v>3599</v>
      </c>
      <c r="Q1019" s="107">
        <v>-1.24E-2</v>
      </c>
      <c r="T1019" s="110">
        <v>41603</v>
      </c>
      <c r="U1019" s="28">
        <v>62.51</v>
      </c>
      <c r="V1019">
        <v>62.66</v>
      </c>
      <c r="W1019">
        <v>62.7</v>
      </c>
      <c r="X1019">
        <v>62.347000000000001</v>
      </c>
      <c r="Y1019" s="19">
        <v>-3.5999999999999999E-3</v>
      </c>
      <c r="AB1019" s="110">
        <f t="shared" si="197"/>
        <v>41663</v>
      </c>
      <c r="AC1019" s="108">
        <f t="shared" si="195"/>
        <v>6266.75</v>
      </c>
      <c r="AD1019" s="28">
        <f t="shared" si="196"/>
        <v>62.695</v>
      </c>
      <c r="AE1019" s="28">
        <f t="shared" si="190"/>
        <v>99.956136853018577</v>
      </c>
      <c r="AF1019" s="31">
        <f t="shared" si="191"/>
        <v>-2.4436673356078575E-2</v>
      </c>
      <c r="AJ1019" s="110">
        <f t="shared" si="194"/>
        <v>41667</v>
      </c>
      <c r="AK1019" s="31">
        <f t="shared" si="192"/>
        <v>6.1000000000000004E-3</v>
      </c>
      <c r="AL1019" s="115">
        <f t="shared" si="193"/>
        <v>6.8920090939641465E-3</v>
      </c>
      <c r="AM1019" s="100"/>
      <c r="BR1019" s="18">
        <f t="shared" si="187"/>
        <v>41655</v>
      </c>
      <c r="BS1019" s="6">
        <f t="shared" si="188"/>
        <v>-1.4E-3</v>
      </c>
      <c r="BT1019" s="6">
        <f t="shared" si="189"/>
        <v>-2.9999999999999997E-4</v>
      </c>
    </row>
    <row r="1020" spans="2:72" ht="14.45">
      <c r="B1020" s="110">
        <v>41656</v>
      </c>
      <c r="C1020" s="106">
        <v>1838.7</v>
      </c>
      <c r="D1020" s="106">
        <v>1844.2</v>
      </c>
      <c r="E1020" s="106">
        <v>1846</v>
      </c>
      <c r="F1020" s="106">
        <v>1835.2</v>
      </c>
      <c r="G1020" s="28"/>
      <c r="H1020" s="107">
        <v>-3.8999999999999998E-3</v>
      </c>
      <c r="K1020" s="110">
        <v>41666</v>
      </c>
      <c r="L1020" s="106">
        <v>6135.85</v>
      </c>
      <c r="M1020" s="106">
        <v>6186.3</v>
      </c>
      <c r="N1020" s="106">
        <v>6188.55</v>
      </c>
      <c r="O1020" s="106">
        <v>6130.25</v>
      </c>
      <c r="P1020" s="28" t="s">
        <v>3600</v>
      </c>
      <c r="Q1020" s="107">
        <v>-2.0899999999999998E-2</v>
      </c>
      <c r="T1020" s="110">
        <v>41604</v>
      </c>
      <c r="U1020" s="28">
        <v>62.51</v>
      </c>
      <c r="V1020">
        <v>62.398000000000003</v>
      </c>
      <c r="W1020">
        <v>62.658000000000001</v>
      </c>
      <c r="X1020">
        <v>62.198</v>
      </c>
      <c r="Y1020" s="19">
        <v>0</v>
      </c>
      <c r="AB1020" s="110">
        <f t="shared" si="197"/>
        <v>41666</v>
      </c>
      <c r="AC1020" s="108">
        <f t="shared" si="195"/>
        <v>6135.85</v>
      </c>
      <c r="AD1020" s="28">
        <f t="shared" si="196"/>
        <v>63.104999999999997</v>
      </c>
      <c r="AE1020" s="28">
        <f t="shared" si="190"/>
        <v>97.232390460343879</v>
      </c>
      <c r="AF1020" s="31">
        <f t="shared" si="191"/>
        <v>-2.7249416378304581E-2</v>
      </c>
      <c r="AJ1020" s="110">
        <f t="shared" si="194"/>
        <v>41668</v>
      </c>
      <c r="AK1020" s="31">
        <f t="shared" si="192"/>
        <v>-1.0200000000000001E-2</v>
      </c>
      <c r="AL1020" s="115">
        <f t="shared" si="193"/>
        <v>6.1968064107920107E-4</v>
      </c>
      <c r="AM1020" s="100"/>
      <c r="BR1020" s="18">
        <f t="shared" si="187"/>
        <v>41656</v>
      </c>
      <c r="BS1020" s="6">
        <f t="shared" si="188"/>
        <v>-3.8999999999999998E-3</v>
      </c>
      <c r="BT1020" s="6">
        <f t="shared" si="189"/>
        <v>-9.1000000000000004E-3</v>
      </c>
    </row>
    <row r="1021" spans="2:72" ht="14.45">
      <c r="B1021" s="110">
        <v>41660</v>
      </c>
      <c r="C1021" s="106">
        <v>1843.8</v>
      </c>
      <c r="D1021" s="106">
        <v>1841</v>
      </c>
      <c r="E1021" s="106">
        <v>1849.3</v>
      </c>
      <c r="F1021" s="106">
        <v>1832.4</v>
      </c>
      <c r="G1021" s="28"/>
      <c r="H1021" s="107">
        <v>2.8E-3</v>
      </c>
      <c r="K1021" s="110">
        <v>41667</v>
      </c>
      <c r="L1021" s="106">
        <v>6126.25</v>
      </c>
      <c r="M1021" s="106">
        <v>6131.85</v>
      </c>
      <c r="N1021" s="106">
        <v>6163.6</v>
      </c>
      <c r="O1021" s="106">
        <v>6085.95</v>
      </c>
      <c r="P1021" s="28" t="s">
        <v>3601</v>
      </c>
      <c r="Q1021" s="107">
        <v>-1.6000000000000001E-3</v>
      </c>
      <c r="T1021" s="110">
        <v>41605</v>
      </c>
      <c r="U1021" s="28">
        <v>62.15</v>
      </c>
      <c r="V1021">
        <v>62.475000000000001</v>
      </c>
      <c r="W1021">
        <v>62.475000000000001</v>
      </c>
      <c r="X1021">
        <v>62.15</v>
      </c>
      <c r="Y1021" s="19">
        <v>-5.7999999999999996E-3</v>
      </c>
      <c r="AB1021" s="110">
        <f t="shared" si="197"/>
        <v>41667</v>
      </c>
      <c r="AC1021" s="108">
        <f t="shared" si="195"/>
        <v>6126.25</v>
      </c>
      <c r="AD1021" s="28">
        <f t="shared" si="196"/>
        <v>62.575000000000003</v>
      </c>
      <c r="AE1021" s="28">
        <f t="shared" si="190"/>
        <v>97.902516979624451</v>
      </c>
      <c r="AF1021" s="31">
        <f t="shared" si="191"/>
        <v>6.8920090939641465E-3</v>
      </c>
      <c r="AJ1021" s="110">
        <f t="shared" si="194"/>
        <v>41669</v>
      </c>
      <c r="AK1021" s="31">
        <f t="shared" si="192"/>
        <v>1.1299999999999999E-2</v>
      </c>
      <c r="AL1021" s="115">
        <f t="shared" si="193"/>
        <v>-9.0334612927355229E-3</v>
      </c>
      <c r="AM1021" s="100"/>
      <c r="BR1021" s="18">
        <f t="shared" si="187"/>
        <v>41660</v>
      </c>
      <c r="BS1021" s="6">
        <f t="shared" si="188"/>
        <v>2.8E-3</v>
      </c>
      <c r="BT1021" s="6">
        <f t="shared" si="189"/>
        <v>1.6000000000000001E-3</v>
      </c>
    </row>
    <row r="1022" spans="2:72" ht="14.45">
      <c r="B1022" s="110">
        <v>41661</v>
      </c>
      <c r="C1022" s="106">
        <v>1844.9</v>
      </c>
      <c r="D1022" s="106">
        <v>1844.7</v>
      </c>
      <c r="E1022" s="106">
        <v>1846.9</v>
      </c>
      <c r="F1022" s="106">
        <v>1840.9</v>
      </c>
      <c r="G1022" s="28"/>
      <c r="H1022" s="107">
        <v>5.9999999999999995E-4</v>
      </c>
      <c r="K1022" s="110">
        <v>41668</v>
      </c>
      <c r="L1022" s="106">
        <v>6120.25</v>
      </c>
      <c r="M1022" s="106">
        <v>6161</v>
      </c>
      <c r="N1022" s="106">
        <v>6170.45</v>
      </c>
      <c r="O1022" s="106">
        <v>6109.8</v>
      </c>
      <c r="P1022" s="28" t="s">
        <v>3602</v>
      </c>
      <c r="Q1022" s="107">
        <v>-1E-3</v>
      </c>
      <c r="T1022" s="110">
        <v>41606</v>
      </c>
      <c r="U1022" s="28">
        <v>62.281999999999996</v>
      </c>
      <c r="V1022">
        <v>62.4</v>
      </c>
      <c r="W1022">
        <v>62.567999999999998</v>
      </c>
      <c r="X1022">
        <v>62.27</v>
      </c>
      <c r="Y1022" s="19">
        <v>2.0999999999999999E-3</v>
      </c>
      <c r="AB1022" s="110">
        <f t="shared" si="197"/>
        <v>41668</v>
      </c>
      <c r="AC1022" s="108">
        <f t="shared" si="195"/>
        <v>6120.25</v>
      </c>
      <c r="AD1022" s="28">
        <f t="shared" si="196"/>
        <v>62.475000000000001</v>
      </c>
      <c r="AE1022" s="28">
        <f t="shared" si="190"/>
        <v>97.963185274109648</v>
      </c>
      <c r="AF1022" s="31">
        <f t="shared" si="191"/>
        <v>6.1968064107920107E-4</v>
      </c>
      <c r="AJ1022" s="110">
        <f t="shared" si="194"/>
        <v>41670</v>
      </c>
      <c r="AK1022" s="31">
        <f t="shared" si="192"/>
        <v>-6.4999999999999997E-3</v>
      </c>
      <c r="AL1022" s="115">
        <f t="shared" si="193"/>
        <v>6.820662379602993E-4</v>
      </c>
      <c r="AM1022" s="100"/>
      <c r="BR1022" s="18">
        <f t="shared" si="187"/>
        <v>41661</v>
      </c>
      <c r="BS1022" s="6">
        <f t="shared" si="188"/>
        <v>5.9999999999999995E-4</v>
      </c>
      <c r="BT1022" s="6">
        <f t="shared" si="189"/>
        <v>4.0000000000000001E-3</v>
      </c>
    </row>
    <row r="1023" spans="2:72" ht="14.45">
      <c r="B1023" s="110">
        <v>41662</v>
      </c>
      <c r="C1023" s="106">
        <v>1828.5</v>
      </c>
      <c r="D1023" s="106">
        <v>1842.3</v>
      </c>
      <c r="E1023" s="106">
        <v>1842.3</v>
      </c>
      <c r="F1023" s="106">
        <v>1820.1</v>
      </c>
      <c r="G1023" s="28"/>
      <c r="H1023" s="107">
        <v>-8.8999999999999999E-3</v>
      </c>
      <c r="K1023" s="110">
        <v>41669</v>
      </c>
      <c r="L1023" s="106">
        <v>6073.7</v>
      </c>
      <c r="M1023" s="106">
        <v>6067</v>
      </c>
      <c r="N1023" s="106">
        <v>6082.85</v>
      </c>
      <c r="O1023" s="106">
        <v>6027.25</v>
      </c>
      <c r="P1023" s="28" t="s">
        <v>3603</v>
      </c>
      <c r="Q1023" s="107">
        <v>-7.6E-3</v>
      </c>
      <c r="T1023" s="110">
        <v>41607</v>
      </c>
      <c r="U1023" s="28">
        <v>62.399000000000001</v>
      </c>
      <c r="V1023">
        <v>62.314999999999998</v>
      </c>
      <c r="W1023">
        <v>62.655000000000001</v>
      </c>
      <c r="X1023">
        <v>62.204999999999998</v>
      </c>
      <c r="Y1023" s="19">
        <v>1.9E-3</v>
      </c>
      <c r="AB1023" s="110">
        <f t="shared" si="197"/>
        <v>41669</v>
      </c>
      <c r="AC1023" s="108">
        <f t="shared" si="195"/>
        <v>6073.7</v>
      </c>
      <c r="AD1023" s="28">
        <f t="shared" si="196"/>
        <v>62.564999999999998</v>
      </c>
      <c r="AE1023" s="28">
        <f t="shared" si="190"/>
        <v>97.078238631822899</v>
      </c>
      <c r="AF1023" s="31">
        <f t="shared" si="191"/>
        <v>-9.0334612927355229E-3</v>
      </c>
      <c r="AJ1023" s="110">
        <f t="shared" si="194"/>
        <v>41673</v>
      </c>
      <c r="AK1023" s="31">
        <f t="shared" si="192"/>
        <v>-2.2800000000000001E-2</v>
      </c>
      <c r="AL1023" s="115">
        <f t="shared" si="193"/>
        <v>-1.2511456760557982E-2</v>
      </c>
      <c r="AM1023" s="100"/>
      <c r="BR1023" s="18">
        <f t="shared" si="187"/>
        <v>41662</v>
      </c>
      <c r="BS1023" s="6">
        <f t="shared" si="188"/>
        <v>-8.8999999999999999E-3</v>
      </c>
      <c r="BT1023" s="6">
        <f t="shared" si="189"/>
        <v>1.1000000000000001E-3</v>
      </c>
    </row>
    <row r="1024" spans="2:72" ht="14.45">
      <c r="B1024" s="110">
        <v>41663</v>
      </c>
      <c r="C1024" s="106">
        <v>1790.3</v>
      </c>
      <c r="D1024" s="106">
        <v>1827</v>
      </c>
      <c r="E1024" s="106">
        <v>1827</v>
      </c>
      <c r="F1024" s="106">
        <v>1790.3</v>
      </c>
      <c r="G1024" s="28"/>
      <c r="H1024" s="107">
        <v>-2.0899999999999998E-2</v>
      </c>
      <c r="K1024" s="110">
        <v>41670</v>
      </c>
      <c r="L1024" s="106">
        <v>6089.5</v>
      </c>
      <c r="M1024" s="106">
        <v>6082.75</v>
      </c>
      <c r="N1024" s="106">
        <v>6097.85</v>
      </c>
      <c r="O1024" s="106">
        <v>6067.35</v>
      </c>
      <c r="P1024" s="28" t="s">
        <v>3604</v>
      </c>
      <c r="Q1024" s="107">
        <v>2.5999999999999999E-3</v>
      </c>
      <c r="T1024" s="110">
        <v>41610</v>
      </c>
      <c r="U1024" s="28">
        <v>62.325000000000003</v>
      </c>
      <c r="V1024">
        <v>62.36</v>
      </c>
      <c r="W1024">
        <v>62.36</v>
      </c>
      <c r="X1024">
        <v>61.920999999999999</v>
      </c>
      <c r="Y1024" s="19">
        <v>-1.1999999999999999E-3</v>
      </c>
      <c r="AB1024" s="110">
        <f t="shared" si="197"/>
        <v>41670</v>
      </c>
      <c r="AC1024" s="108">
        <f t="shared" si="195"/>
        <v>6089.5</v>
      </c>
      <c r="AD1024" s="28">
        <f t="shared" si="196"/>
        <v>62.685000000000002</v>
      </c>
      <c r="AE1024" s="28">
        <f t="shared" si="190"/>
        <v>97.144452420834327</v>
      </c>
      <c r="AF1024" s="31">
        <f t="shared" si="191"/>
        <v>6.820662379602993E-4</v>
      </c>
      <c r="AJ1024" s="110">
        <f t="shared" si="194"/>
        <v>41674</v>
      </c>
      <c r="AK1024" s="31">
        <f t="shared" si="192"/>
        <v>7.6E-3</v>
      </c>
      <c r="AL1024" s="115">
        <f t="shared" si="193"/>
        <v>4.0969238094690219E-4</v>
      </c>
      <c r="AM1024" s="100"/>
      <c r="BR1024" s="18">
        <f t="shared" si="187"/>
        <v>41663</v>
      </c>
      <c r="BS1024" s="6">
        <f t="shared" si="188"/>
        <v>-2.0899999999999998E-2</v>
      </c>
      <c r="BT1024" s="6">
        <f t="shared" si="189"/>
        <v>-1.24E-2</v>
      </c>
    </row>
    <row r="1025" spans="2:72" ht="14.45">
      <c r="B1025" s="110">
        <v>41666</v>
      </c>
      <c r="C1025" s="106">
        <v>1781.6</v>
      </c>
      <c r="D1025" s="106">
        <v>1791</v>
      </c>
      <c r="E1025" s="106">
        <v>1796</v>
      </c>
      <c r="F1025" s="106">
        <v>1772.9</v>
      </c>
      <c r="G1025" s="28"/>
      <c r="H1025" s="107">
        <v>-4.8999999999999998E-3</v>
      </c>
      <c r="K1025" s="110">
        <v>41673</v>
      </c>
      <c r="L1025" s="106">
        <v>6001.8</v>
      </c>
      <c r="M1025" s="106">
        <v>6058.8</v>
      </c>
      <c r="N1025" s="106">
        <v>6074.85</v>
      </c>
      <c r="O1025" s="106">
        <v>5994.45</v>
      </c>
      <c r="P1025" s="28" t="s">
        <v>3605</v>
      </c>
      <c r="Q1025" s="107">
        <v>-1.44E-2</v>
      </c>
      <c r="T1025" s="110">
        <v>41611</v>
      </c>
      <c r="U1025" s="28">
        <v>62.37</v>
      </c>
      <c r="V1025">
        <v>62.314999999999998</v>
      </c>
      <c r="W1025">
        <v>62.454999999999998</v>
      </c>
      <c r="X1025">
        <v>62.206000000000003</v>
      </c>
      <c r="Y1025" s="19">
        <v>6.9999999999999999E-4</v>
      </c>
      <c r="AB1025" s="110">
        <f t="shared" si="197"/>
        <v>41673</v>
      </c>
      <c r="AC1025" s="108">
        <f t="shared" si="195"/>
        <v>6001.8</v>
      </c>
      <c r="AD1025" s="28">
        <f t="shared" si="196"/>
        <v>62.564999999999998</v>
      </c>
      <c r="AE1025" s="28">
        <f t="shared" si="190"/>
        <v>95.929033804842973</v>
      </c>
      <c r="AF1025" s="31">
        <f t="shared" si="191"/>
        <v>-1.2511456760557982E-2</v>
      </c>
      <c r="AJ1025" s="110">
        <f t="shared" si="194"/>
        <v>41675</v>
      </c>
      <c r="AK1025" s="31">
        <f t="shared" si="192"/>
        <v>-2.0999999999999999E-3</v>
      </c>
      <c r="AL1025" s="115">
        <f t="shared" si="193"/>
        <v>2.4605787300169268E-3</v>
      </c>
      <c r="AM1025" s="100"/>
      <c r="BR1025" s="18">
        <f t="shared" si="187"/>
        <v>41666</v>
      </c>
      <c r="BS1025" s="6">
        <f t="shared" si="188"/>
        <v>-4.8999999999999998E-3</v>
      </c>
      <c r="BT1025" s="6">
        <f t="shared" si="189"/>
        <v>-2.0899999999999998E-2</v>
      </c>
    </row>
    <row r="1026" spans="2:72" ht="14.45">
      <c r="B1026" s="110">
        <v>41667</v>
      </c>
      <c r="C1026" s="106">
        <v>1792.5</v>
      </c>
      <c r="D1026" s="106">
        <v>1783</v>
      </c>
      <c r="E1026" s="106">
        <v>1793.9</v>
      </c>
      <c r="F1026" s="106">
        <v>1779.5</v>
      </c>
      <c r="G1026" s="28"/>
      <c r="H1026" s="107">
        <v>6.1000000000000004E-3</v>
      </c>
      <c r="K1026" s="110">
        <v>41674</v>
      </c>
      <c r="L1026" s="106">
        <v>6000.9</v>
      </c>
      <c r="M1026" s="106">
        <v>5947.6</v>
      </c>
      <c r="N1026" s="106">
        <v>6017.8</v>
      </c>
      <c r="O1026" s="106">
        <v>5933.3</v>
      </c>
      <c r="P1026" s="28" t="s">
        <v>3606</v>
      </c>
      <c r="Q1026" s="107">
        <v>-1E-4</v>
      </c>
      <c r="T1026" s="110">
        <v>41612</v>
      </c>
      <c r="U1026" s="28">
        <v>62.06</v>
      </c>
      <c r="V1026">
        <v>62.38</v>
      </c>
      <c r="W1026">
        <v>62.542999999999999</v>
      </c>
      <c r="X1026">
        <v>61.911999999999999</v>
      </c>
      <c r="Y1026" s="19">
        <v>-5.0000000000000001E-3</v>
      </c>
      <c r="AB1026" s="110">
        <f t="shared" si="197"/>
        <v>41674</v>
      </c>
      <c r="AC1026" s="108">
        <f t="shared" si="195"/>
        <v>6000.9</v>
      </c>
      <c r="AD1026" s="28">
        <f t="shared" si="196"/>
        <v>62.53</v>
      </c>
      <c r="AE1026" s="28">
        <f t="shared" si="190"/>
        <v>95.968335199104416</v>
      </c>
      <c r="AF1026" s="31">
        <f t="shared" si="191"/>
        <v>4.0969238094690219E-4</v>
      </c>
      <c r="AJ1026" s="110">
        <f t="shared" si="194"/>
        <v>41676</v>
      </c>
      <c r="AK1026" s="31">
        <f t="shared" si="192"/>
        <v>1.24E-2</v>
      </c>
      <c r="AL1026" s="115">
        <f t="shared" si="193"/>
        <v>5.8429613124999502E-3</v>
      </c>
      <c r="AM1026" s="100"/>
      <c r="BR1026" s="18">
        <f t="shared" si="187"/>
        <v>41667</v>
      </c>
      <c r="BS1026" s="6">
        <f t="shared" si="188"/>
        <v>6.1000000000000004E-3</v>
      </c>
      <c r="BT1026" s="6">
        <f t="shared" si="189"/>
        <v>-1.6000000000000001E-3</v>
      </c>
    </row>
    <row r="1027" spans="2:72" ht="14.45">
      <c r="B1027" s="110">
        <v>41668</v>
      </c>
      <c r="C1027" s="106">
        <v>1774.2</v>
      </c>
      <c r="D1027" s="106">
        <v>1790.2</v>
      </c>
      <c r="E1027" s="106">
        <v>1790.2</v>
      </c>
      <c r="F1027" s="106">
        <v>1770.5</v>
      </c>
      <c r="G1027" s="28"/>
      <c r="H1027" s="107">
        <v>-1.0200000000000001E-2</v>
      </c>
      <c r="K1027" s="110">
        <v>41675</v>
      </c>
      <c r="L1027" s="106">
        <v>6022.4</v>
      </c>
      <c r="M1027" s="106">
        <v>6004.25</v>
      </c>
      <c r="N1027" s="106">
        <v>6028.05</v>
      </c>
      <c r="O1027" s="106">
        <v>5962.05</v>
      </c>
      <c r="P1027" s="28" t="s">
        <v>3607</v>
      </c>
      <c r="Q1027" s="107">
        <v>3.5999999999999999E-3</v>
      </c>
      <c r="T1027" s="110">
        <v>41613</v>
      </c>
      <c r="U1027" s="28">
        <v>61.762999999999998</v>
      </c>
      <c r="V1027">
        <v>61.96</v>
      </c>
      <c r="W1027">
        <v>61.96</v>
      </c>
      <c r="X1027">
        <v>61.533999999999999</v>
      </c>
      <c r="Y1027" s="19">
        <v>-4.7999999999999996E-3</v>
      </c>
      <c r="AB1027" s="110">
        <f t="shared" ref="AB1027:AB1057" si="198">VLOOKUP(K1027,T:Y,1,FALSE)</f>
        <v>41675</v>
      </c>
      <c r="AC1027" s="108">
        <f t="shared" si="195"/>
        <v>6022.4</v>
      </c>
      <c r="AD1027" s="28">
        <f t="shared" si="196"/>
        <v>62.6</v>
      </c>
      <c r="AE1027" s="28">
        <f t="shared" si="190"/>
        <v>96.204472843450475</v>
      </c>
      <c r="AF1027" s="31">
        <f t="shared" si="191"/>
        <v>2.4605787300169268E-3</v>
      </c>
      <c r="AJ1027" s="110">
        <f t="shared" si="194"/>
        <v>41677</v>
      </c>
      <c r="AK1027" s="31">
        <f t="shared" si="192"/>
        <v>1.3299999999999999E-2</v>
      </c>
      <c r="AL1027" s="115">
        <f t="shared" si="193"/>
        <v>5.6654923824868142E-3</v>
      </c>
      <c r="AM1027" s="100"/>
      <c r="BR1027" s="18">
        <f t="shared" ref="BR1027:BR1090" si="199">VLOOKUP(B1027,K:Q,1,FALSE)</f>
        <v>41668</v>
      </c>
      <c r="BS1027" s="6">
        <f t="shared" ref="BS1027:BS1090" si="200">IFERROR(VLOOKUP(BR1027,B:H,7,FALSE),0)</f>
        <v>-1.0200000000000001E-2</v>
      </c>
      <c r="BT1027" s="6">
        <f t="shared" ref="BT1027:BT1090" si="201">IFERROR(VLOOKUP(BR1027,K:Q,7,FALSE),0)</f>
        <v>-1E-3</v>
      </c>
    </row>
    <row r="1028" spans="2:72" ht="14.45">
      <c r="B1028" s="110">
        <v>41669</v>
      </c>
      <c r="C1028" s="106">
        <v>1794.2</v>
      </c>
      <c r="D1028" s="106">
        <v>1777.2</v>
      </c>
      <c r="E1028" s="106">
        <v>1798.8</v>
      </c>
      <c r="F1028" s="106">
        <v>1777.2</v>
      </c>
      <c r="G1028" s="28"/>
      <c r="H1028" s="107">
        <v>1.1299999999999999E-2</v>
      </c>
      <c r="K1028" s="110">
        <v>41676</v>
      </c>
      <c r="L1028" s="106">
        <v>6036.3</v>
      </c>
      <c r="M1028" s="106">
        <v>6028.35</v>
      </c>
      <c r="N1028" s="106">
        <v>6048.35</v>
      </c>
      <c r="O1028" s="106">
        <v>5965.4</v>
      </c>
      <c r="P1028" s="28" t="s">
        <v>3608</v>
      </c>
      <c r="Q1028" s="107">
        <v>2.3E-3</v>
      </c>
      <c r="T1028" s="110">
        <v>41614</v>
      </c>
      <c r="U1028" s="28">
        <v>61.435000000000002</v>
      </c>
      <c r="V1028">
        <v>61.645000000000003</v>
      </c>
      <c r="W1028">
        <v>61.726999999999997</v>
      </c>
      <c r="X1028">
        <v>61.273000000000003</v>
      </c>
      <c r="Y1028" s="19">
        <v>-5.3E-3</v>
      </c>
      <c r="AB1028" s="110">
        <f t="shared" si="198"/>
        <v>41676</v>
      </c>
      <c r="AC1028" s="108">
        <f t="shared" si="195"/>
        <v>6036.3</v>
      </c>
      <c r="AD1028" s="28">
        <f t="shared" si="196"/>
        <v>62.38</v>
      </c>
      <c r="AE1028" s="28">
        <f t="shared" ref="AE1028:AE1091" si="202">AC1028/AD1028</f>
        <v>96.766591856364215</v>
      </c>
      <c r="AF1028" s="31">
        <f t="shared" si="191"/>
        <v>5.8429613124999502E-3</v>
      </c>
      <c r="AJ1028" s="110">
        <f t="shared" si="194"/>
        <v>41680</v>
      </c>
      <c r="AK1028" s="31">
        <f t="shared" si="192"/>
        <v>1.6000000000000001E-3</v>
      </c>
      <c r="AL1028" s="115">
        <f t="shared" si="193"/>
        <v>-4.0059288656957293E-3</v>
      </c>
      <c r="AM1028" s="100"/>
      <c r="BR1028" s="18">
        <f t="shared" si="199"/>
        <v>41669</v>
      </c>
      <c r="BS1028" s="6">
        <f t="shared" si="200"/>
        <v>1.1299999999999999E-2</v>
      </c>
      <c r="BT1028" s="6">
        <f t="shared" si="201"/>
        <v>-7.6E-3</v>
      </c>
    </row>
    <row r="1029" spans="2:72" ht="14.45">
      <c r="B1029" s="110">
        <v>41670</v>
      </c>
      <c r="C1029" s="106">
        <v>1782.6</v>
      </c>
      <c r="D1029" s="106">
        <v>1790.9</v>
      </c>
      <c r="E1029" s="106">
        <v>1793.9</v>
      </c>
      <c r="F1029" s="106">
        <v>1772.3</v>
      </c>
      <c r="G1029" s="28"/>
      <c r="H1029" s="107">
        <v>-6.4999999999999997E-3</v>
      </c>
      <c r="K1029" s="110">
        <v>41677</v>
      </c>
      <c r="L1029" s="106">
        <v>6063.2</v>
      </c>
      <c r="M1029" s="106">
        <v>6077.65</v>
      </c>
      <c r="N1029" s="106">
        <v>6079.95</v>
      </c>
      <c r="O1029" s="106">
        <v>6030.9</v>
      </c>
      <c r="P1029" s="28" t="s">
        <v>3609</v>
      </c>
      <c r="Q1029" s="107">
        <v>4.4999999999999997E-3</v>
      </c>
      <c r="T1029" s="110">
        <v>41617</v>
      </c>
      <c r="U1029" s="28">
        <v>61.14</v>
      </c>
      <c r="V1029">
        <v>60.84</v>
      </c>
      <c r="W1029">
        <v>61.22</v>
      </c>
      <c r="X1029">
        <v>60.84</v>
      </c>
      <c r="Y1029" s="19">
        <v>-4.7999999999999996E-3</v>
      </c>
      <c r="AB1029" s="110">
        <f t="shared" si="198"/>
        <v>41677</v>
      </c>
      <c r="AC1029" s="108">
        <f t="shared" si="195"/>
        <v>6063.2</v>
      </c>
      <c r="AD1029" s="28">
        <f t="shared" si="196"/>
        <v>62.305</v>
      </c>
      <c r="AE1029" s="28">
        <f t="shared" si="202"/>
        <v>97.314822245405665</v>
      </c>
      <c r="AF1029" s="31">
        <f t="shared" ref="AF1029:AF1092" si="203">AE1029/AE1028-1</f>
        <v>5.6654923824868142E-3</v>
      </c>
      <c r="AJ1029" s="110">
        <f t="shared" si="194"/>
        <v>41681</v>
      </c>
      <c r="AK1029" s="31">
        <f t="shared" si="192"/>
        <v>1.11E-2</v>
      </c>
      <c r="AL1029" s="115">
        <f t="shared" si="193"/>
        <v>5.2299659009598098E-3</v>
      </c>
      <c r="AM1029" s="100"/>
      <c r="BR1029" s="18">
        <f t="shared" si="199"/>
        <v>41670</v>
      </c>
      <c r="BS1029" s="6">
        <f t="shared" si="200"/>
        <v>-6.4999999999999997E-3</v>
      </c>
      <c r="BT1029" s="6">
        <f t="shared" si="201"/>
        <v>2.5999999999999999E-3</v>
      </c>
    </row>
    <row r="1030" spans="2:72" ht="14.45">
      <c r="B1030" s="110">
        <v>41673</v>
      </c>
      <c r="C1030" s="106">
        <v>1741.9</v>
      </c>
      <c r="D1030" s="106">
        <v>1782.7</v>
      </c>
      <c r="E1030" s="106">
        <v>1784.8</v>
      </c>
      <c r="F1030" s="106">
        <v>1739.7</v>
      </c>
      <c r="G1030" s="28"/>
      <c r="H1030" s="107">
        <v>-2.2800000000000001E-2</v>
      </c>
      <c r="K1030" s="110">
        <v>41680</v>
      </c>
      <c r="L1030" s="106">
        <v>6053.45</v>
      </c>
      <c r="M1030" s="106">
        <v>6072.8</v>
      </c>
      <c r="N1030" s="106">
        <v>6083.05</v>
      </c>
      <c r="O1030" s="106">
        <v>6046.4</v>
      </c>
      <c r="P1030" s="28" t="s">
        <v>3610</v>
      </c>
      <c r="Q1030" s="107">
        <v>-1.6000000000000001E-3</v>
      </c>
      <c r="T1030" s="110">
        <v>41618</v>
      </c>
      <c r="U1030" s="28">
        <v>61.05</v>
      </c>
      <c r="V1030">
        <v>60.99</v>
      </c>
      <c r="W1030">
        <v>61.305</v>
      </c>
      <c r="X1030">
        <v>60.948999999999998</v>
      </c>
      <c r="Y1030" s="19">
        <v>-1.5E-3</v>
      </c>
      <c r="AB1030" s="110">
        <f t="shared" si="198"/>
        <v>41680</v>
      </c>
      <c r="AC1030" s="108">
        <f t="shared" si="195"/>
        <v>6053.45</v>
      </c>
      <c r="AD1030" s="28">
        <f t="shared" si="196"/>
        <v>62.454999999999998</v>
      </c>
      <c r="AE1030" s="28">
        <f t="shared" si="202"/>
        <v>96.924985989912742</v>
      </c>
      <c r="AF1030" s="31">
        <f t="shared" si="203"/>
        <v>-4.0059288656957293E-3</v>
      </c>
      <c r="AJ1030" s="110">
        <f t="shared" si="194"/>
        <v>41682</v>
      </c>
      <c r="AK1030" s="31">
        <f t="shared" si="192"/>
        <v>-2.9999999999999997E-4</v>
      </c>
      <c r="AL1030" s="115">
        <f t="shared" si="193"/>
        <v>5.6142077668588364E-3</v>
      </c>
      <c r="AM1030" s="100"/>
      <c r="BR1030" s="18">
        <f t="shared" si="199"/>
        <v>41673</v>
      </c>
      <c r="BS1030" s="6">
        <f t="shared" si="200"/>
        <v>-2.2800000000000001E-2</v>
      </c>
      <c r="BT1030" s="6">
        <f t="shared" si="201"/>
        <v>-1.44E-2</v>
      </c>
    </row>
    <row r="1031" spans="2:72" ht="14.45">
      <c r="B1031" s="110">
        <v>41674</v>
      </c>
      <c r="C1031" s="106">
        <v>1755.2</v>
      </c>
      <c r="D1031" s="106">
        <v>1743.8</v>
      </c>
      <c r="E1031" s="106">
        <v>1758.7</v>
      </c>
      <c r="F1031" s="106">
        <v>1743.8</v>
      </c>
      <c r="G1031" s="28"/>
      <c r="H1031" s="107">
        <v>7.6E-3</v>
      </c>
      <c r="K1031" s="110">
        <v>41681</v>
      </c>
      <c r="L1031" s="106">
        <v>6062.7</v>
      </c>
      <c r="M1031" s="106">
        <v>6072.45</v>
      </c>
      <c r="N1031" s="106">
        <v>6081.85</v>
      </c>
      <c r="O1031" s="106">
        <v>6053.25</v>
      </c>
      <c r="P1031" s="28" t="s">
        <v>3611</v>
      </c>
      <c r="Q1031" s="107">
        <v>1.5E-3</v>
      </c>
      <c r="T1031" s="110">
        <v>41619</v>
      </c>
      <c r="U1031" s="28">
        <v>61.255000000000003</v>
      </c>
      <c r="V1031">
        <v>61.017000000000003</v>
      </c>
      <c r="W1031">
        <v>61.435000000000002</v>
      </c>
      <c r="X1031">
        <v>61.017000000000003</v>
      </c>
      <c r="Y1031" s="19">
        <v>3.3999999999999998E-3</v>
      </c>
      <c r="AB1031" s="110">
        <f t="shared" si="198"/>
        <v>41681</v>
      </c>
      <c r="AC1031" s="108">
        <f t="shared" si="195"/>
        <v>6062.7</v>
      </c>
      <c r="AD1031" s="28">
        <f t="shared" si="196"/>
        <v>62.225000000000001</v>
      </c>
      <c r="AE1031" s="28">
        <f t="shared" si="202"/>
        <v>97.431900361590991</v>
      </c>
      <c r="AF1031" s="31">
        <f t="shared" si="203"/>
        <v>5.2299659009598098E-3</v>
      </c>
      <c r="AJ1031" s="110">
        <f t="shared" si="194"/>
        <v>41683</v>
      </c>
      <c r="AK1031" s="31">
        <f t="shared" si="192"/>
        <v>5.7999999999999996E-3</v>
      </c>
      <c r="AL1031" s="115">
        <f t="shared" si="193"/>
        <v>-1.8840216412225774E-2</v>
      </c>
      <c r="AM1031" s="100"/>
      <c r="BR1031" s="18">
        <f t="shared" si="199"/>
        <v>41674</v>
      </c>
      <c r="BS1031" s="6">
        <f t="shared" si="200"/>
        <v>7.6E-3</v>
      </c>
      <c r="BT1031" s="6">
        <f t="shared" si="201"/>
        <v>-1E-4</v>
      </c>
    </row>
    <row r="1032" spans="2:72" ht="14.45">
      <c r="B1032" s="110">
        <v>41675</v>
      </c>
      <c r="C1032" s="106">
        <v>1751.6</v>
      </c>
      <c r="D1032" s="106">
        <v>1753.4</v>
      </c>
      <c r="E1032" s="106">
        <v>1755.8</v>
      </c>
      <c r="F1032" s="106">
        <v>1737.9</v>
      </c>
      <c r="G1032" s="28"/>
      <c r="H1032" s="107">
        <v>-2.0999999999999999E-3</v>
      </c>
      <c r="K1032" s="110">
        <v>41682</v>
      </c>
      <c r="L1032" s="106">
        <v>6084</v>
      </c>
      <c r="M1032" s="106">
        <v>6085.35</v>
      </c>
      <c r="N1032" s="106">
        <v>6106.6</v>
      </c>
      <c r="O1032" s="106">
        <v>6077.4</v>
      </c>
      <c r="P1032" s="28" t="s">
        <v>3612</v>
      </c>
      <c r="Q1032" s="107">
        <v>3.5000000000000001E-3</v>
      </c>
      <c r="T1032" s="110">
        <v>41620</v>
      </c>
      <c r="U1032" s="28">
        <v>61.82</v>
      </c>
      <c r="V1032">
        <v>61.61</v>
      </c>
      <c r="W1032">
        <v>61.94</v>
      </c>
      <c r="X1032">
        <v>61.430999999999997</v>
      </c>
      <c r="Y1032" s="19">
        <v>9.1999999999999998E-3</v>
      </c>
      <c r="AB1032" s="110">
        <f t="shared" si="198"/>
        <v>41682</v>
      </c>
      <c r="AC1032" s="108">
        <f t="shared" si="195"/>
        <v>6084</v>
      </c>
      <c r="AD1032" s="28">
        <f t="shared" si="196"/>
        <v>62.094999999999999</v>
      </c>
      <c r="AE1032" s="28">
        <f t="shared" si="202"/>
        <v>97.978903293340849</v>
      </c>
      <c r="AF1032" s="31">
        <f t="shared" si="203"/>
        <v>5.6142077668588364E-3</v>
      </c>
      <c r="AJ1032" s="110">
        <f t="shared" si="194"/>
        <v>41684</v>
      </c>
      <c r="AK1032" s="31">
        <f t="shared" si="192"/>
        <v>4.7999999999999996E-3</v>
      </c>
      <c r="AL1032" s="115">
        <f t="shared" si="193"/>
        <v>1.7161211954188627E-2</v>
      </c>
      <c r="AM1032" s="100"/>
      <c r="BR1032" s="18">
        <f t="shared" si="199"/>
        <v>41675</v>
      </c>
      <c r="BS1032" s="6">
        <f t="shared" si="200"/>
        <v>-2.0999999999999999E-3</v>
      </c>
      <c r="BT1032" s="6">
        <f t="shared" si="201"/>
        <v>3.5999999999999999E-3</v>
      </c>
    </row>
    <row r="1033" spans="2:72" ht="14.45">
      <c r="B1033" s="110">
        <v>41676</v>
      </c>
      <c r="C1033" s="106">
        <v>1773.4</v>
      </c>
      <c r="D1033" s="106">
        <v>1753</v>
      </c>
      <c r="E1033" s="106">
        <v>1774.1</v>
      </c>
      <c r="F1033" s="106">
        <v>1753</v>
      </c>
      <c r="G1033" s="28"/>
      <c r="H1033" s="107">
        <v>1.24E-2</v>
      </c>
      <c r="K1033" s="110">
        <v>41683</v>
      </c>
      <c r="L1033" s="106">
        <v>6001.1</v>
      </c>
      <c r="M1033" s="106">
        <v>6087.55</v>
      </c>
      <c r="N1033" s="106">
        <v>6094.4</v>
      </c>
      <c r="O1033" s="106">
        <v>5991.1</v>
      </c>
      <c r="P1033" s="28" t="s">
        <v>3039</v>
      </c>
      <c r="Q1033" s="107">
        <v>-1.3599999999999999E-2</v>
      </c>
      <c r="T1033" s="110">
        <v>41621</v>
      </c>
      <c r="U1033" s="28">
        <v>62.195</v>
      </c>
      <c r="V1033">
        <v>62.11</v>
      </c>
      <c r="W1033">
        <v>62.296999999999997</v>
      </c>
      <c r="X1033">
        <v>62.05</v>
      </c>
      <c r="Y1033" s="19">
        <v>6.1000000000000004E-3</v>
      </c>
      <c r="AB1033" s="110">
        <f t="shared" si="198"/>
        <v>41683</v>
      </c>
      <c r="AC1033" s="108">
        <f t="shared" si="195"/>
        <v>6001.1</v>
      </c>
      <c r="AD1033" s="28">
        <f t="shared" si="196"/>
        <v>62.424999999999997</v>
      </c>
      <c r="AE1033" s="28">
        <f t="shared" si="202"/>
        <v>96.132959551461767</v>
      </c>
      <c r="AF1033" s="31">
        <f t="shared" si="203"/>
        <v>-1.8840216412225774E-2</v>
      </c>
      <c r="AJ1033" s="110">
        <f t="shared" si="194"/>
        <v>41688</v>
      </c>
      <c r="AK1033" s="31">
        <f t="shared" si="192"/>
        <v>1.1999999999999999E-3</v>
      </c>
      <c r="AL1033" s="115">
        <f t="shared" si="193"/>
        <v>3.4231359269090156E-3</v>
      </c>
      <c r="AM1033" s="100"/>
      <c r="BR1033" s="18">
        <f t="shared" si="199"/>
        <v>41676</v>
      </c>
      <c r="BS1033" s="6">
        <f t="shared" si="200"/>
        <v>1.24E-2</v>
      </c>
      <c r="BT1033" s="6">
        <f t="shared" si="201"/>
        <v>2.3E-3</v>
      </c>
    </row>
    <row r="1034" spans="2:72" ht="14.45">
      <c r="B1034" s="110">
        <v>41677</v>
      </c>
      <c r="C1034" s="106">
        <v>1797</v>
      </c>
      <c r="D1034" s="106">
        <v>1776</v>
      </c>
      <c r="E1034" s="106">
        <v>1798</v>
      </c>
      <c r="F1034" s="106">
        <v>1776</v>
      </c>
      <c r="G1034" s="28"/>
      <c r="H1034" s="107">
        <v>1.3299999999999999E-2</v>
      </c>
      <c r="K1034" s="110">
        <v>41684</v>
      </c>
      <c r="L1034" s="106">
        <v>6048.35</v>
      </c>
      <c r="M1034" s="106">
        <v>6023.75</v>
      </c>
      <c r="N1034" s="106">
        <v>6056.4</v>
      </c>
      <c r="O1034" s="106">
        <v>5984.6</v>
      </c>
      <c r="P1034" s="28" t="s">
        <v>3613</v>
      </c>
      <c r="Q1034" s="107">
        <v>7.9000000000000008E-3</v>
      </c>
      <c r="T1034" s="110">
        <v>41624</v>
      </c>
      <c r="U1034" s="28">
        <v>61.74</v>
      </c>
      <c r="V1034">
        <v>62.06</v>
      </c>
      <c r="W1034">
        <v>62.22</v>
      </c>
      <c r="X1034">
        <v>61.625</v>
      </c>
      <c r="Y1034" s="19">
        <v>-7.3000000000000001E-3</v>
      </c>
      <c r="AB1034" s="110">
        <f t="shared" si="198"/>
        <v>41684</v>
      </c>
      <c r="AC1034" s="108">
        <f t="shared" si="195"/>
        <v>6048.35</v>
      </c>
      <c r="AD1034" s="28">
        <f t="shared" si="196"/>
        <v>61.854999999999997</v>
      </c>
      <c r="AE1034" s="28">
        <f t="shared" si="202"/>
        <v>97.782717646107841</v>
      </c>
      <c r="AF1034" s="31">
        <f t="shared" si="203"/>
        <v>1.7161211954188627E-2</v>
      </c>
      <c r="AJ1034" s="110">
        <f t="shared" si="194"/>
        <v>41689</v>
      </c>
      <c r="AK1034" s="31">
        <f t="shared" si="192"/>
        <v>-6.4999999999999997E-3</v>
      </c>
      <c r="AL1034" s="115">
        <f t="shared" si="193"/>
        <v>3.2182738542945177E-3</v>
      </c>
      <c r="AM1034" s="100"/>
      <c r="BR1034" s="18">
        <f t="shared" si="199"/>
        <v>41677</v>
      </c>
      <c r="BS1034" s="6">
        <f t="shared" si="200"/>
        <v>1.3299999999999999E-2</v>
      </c>
      <c r="BT1034" s="6">
        <f t="shared" si="201"/>
        <v>4.4999999999999997E-3</v>
      </c>
    </row>
    <row r="1035" spans="2:72" ht="14.45">
      <c r="B1035" s="110">
        <v>41680</v>
      </c>
      <c r="C1035" s="106">
        <v>1799.8</v>
      </c>
      <c r="D1035" s="106">
        <v>1796.2</v>
      </c>
      <c r="E1035" s="106">
        <v>1799.9</v>
      </c>
      <c r="F1035" s="106">
        <v>1791.8</v>
      </c>
      <c r="G1035" s="28"/>
      <c r="H1035" s="107">
        <v>1.6000000000000001E-3</v>
      </c>
      <c r="K1035" s="110">
        <v>41687</v>
      </c>
      <c r="L1035" s="106">
        <v>6073.3</v>
      </c>
      <c r="M1035" s="106">
        <v>6057.1</v>
      </c>
      <c r="N1035" s="106">
        <v>6080.65</v>
      </c>
      <c r="O1035" s="106">
        <v>6038.3</v>
      </c>
      <c r="P1035" s="28" t="s">
        <v>3614</v>
      </c>
      <c r="Q1035" s="107">
        <v>4.1000000000000003E-3</v>
      </c>
      <c r="T1035" s="110">
        <v>41625</v>
      </c>
      <c r="U1035" s="28">
        <v>62.02</v>
      </c>
      <c r="V1035">
        <v>61.69</v>
      </c>
      <c r="W1035">
        <v>62.04</v>
      </c>
      <c r="X1035">
        <v>61.69</v>
      </c>
      <c r="Y1035" s="19">
        <v>4.4999999999999997E-3</v>
      </c>
      <c r="AB1035" s="110">
        <f t="shared" si="198"/>
        <v>41687</v>
      </c>
      <c r="AC1035" s="108">
        <f t="shared" si="195"/>
        <v>6073.3</v>
      </c>
      <c r="AD1035" s="28">
        <f t="shared" si="196"/>
        <v>61.844999999999999</v>
      </c>
      <c r="AE1035" s="28">
        <f t="shared" si="202"/>
        <v>98.201956504163633</v>
      </c>
      <c r="AF1035" s="31">
        <f t="shared" si="203"/>
        <v>4.2874535311350215E-3</v>
      </c>
      <c r="AJ1035" s="110">
        <f t="shared" si="194"/>
        <v>41690</v>
      </c>
      <c r="AK1035" s="31">
        <f t="shared" si="192"/>
        <v>6.0000000000000001E-3</v>
      </c>
      <c r="AL1035" s="115">
        <f t="shared" si="193"/>
        <v>-9.9630246637683051E-3</v>
      </c>
      <c r="AM1035" s="100"/>
      <c r="BR1035" s="18">
        <f t="shared" si="199"/>
        <v>41680</v>
      </c>
      <c r="BS1035" s="6">
        <f t="shared" si="200"/>
        <v>1.6000000000000001E-3</v>
      </c>
      <c r="BT1035" s="6">
        <f t="shared" si="201"/>
        <v>-1.6000000000000001E-3</v>
      </c>
    </row>
    <row r="1036" spans="2:72" ht="14.45">
      <c r="B1036" s="110">
        <v>41681</v>
      </c>
      <c r="C1036" s="106">
        <v>1819.8</v>
      </c>
      <c r="D1036" s="106">
        <v>1800.5</v>
      </c>
      <c r="E1036" s="106">
        <v>1823.5</v>
      </c>
      <c r="F1036" s="106">
        <v>1800.4</v>
      </c>
      <c r="G1036" s="28"/>
      <c r="H1036" s="107">
        <v>1.11E-2</v>
      </c>
      <c r="K1036" s="110">
        <v>41688</v>
      </c>
      <c r="L1036" s="106">
        <v>6127.1</v>
      </c>
      <c r="M1036" s="106">
        <v>6071.3</v>
      </c>
      <c r="N1036" s="106">
        <v>6141.7</v>
      </c>
      <c r="O1036" s="106">
        <v>6066.8</v>
      </c>
      <c r="P1036" s="28" t="s">
        <v>3615</v>
      </c>
      <c r="Q1036" s="107">
        <v>8.8999999999999999E-3</v>
      </c>
      <c r="T1036" s="110">
        <v>41626</v>
      </c>
      <c r="U1036" s="28">
        <v>62.1</v>
      </c>
      <c r="V1036">
        <v>61.91</v>
      </c>
      <c r="W1036">
        <v>62.203000000000003</v>
      </c>
      <c r="X1036">
        <v>61.79</v>
      </c>
      <c r="Y1036" s="19">
        <v>1.2999999999999999E-3</v>
      </c>
      <c r="AB1036" s="110">
        <f t="shared" si="198"/>
        <v>41688</v>
      </c>
      <c r="AC1036" s="108">
        <f t="shared" si="195"/>
        <v>6127.1</v>
      </c>
      <c r="AD1036" s="28">
        <f t="shared" si="196"/>
        <v>62.18</v>
      </c>
      <c r="AE1036" s="28">
        <f t="shared" si="202"/>
        <v>98.538115149565783</v>
      </c>
      <c r="AF1036" s="31">
        <f t="shared" si="203"/>
        <v>3.4231359269090156E-3</v>
      </c>
      <c r="AJ1036" s="110">
        <f t="shared" si="194"/>
        <v>41691</v>
      </c>
      <c r="AK1036" s="31">
        <f t="shared" si="192"/>
        <v>-2E-3</v>
      </c>
      <c r="AL1036" s="115">
        <f t="shared" si="193"/>
        <v>1.2132706872274523E-2</v>
      </c>
      <c r="AM1036" s="100"/>
      <c r="BR1036" s="18">
        <f t="shared" si="199"/>
        <v>41681</v>
      </c>
      <c r="BS1036" s="6">
        <f t="shared" si="200"/>
        <v>1.11E-2</v>
      </c>
      <c r="BT1036" s="6">
        <f t="shared" si="201"/>
        <v>1.5E-3</v>
      </c>
    </row>
    <row r="1037" spans="2:72" ht="14.45">
      <c r="B1037" s="110">
        <v>41682</v>
      </c>
      <c r="C1037" s="106">
        <v>1819.3</v>
      </c>
      <c r="D1037" s="106">
        <v>1820.1</v>
      </c>
      <c r="E1037" s="106">
        <v>1826.5</v>
      </c>
      <c r="F1037" s="106">
        <v>1816</v>
      </c>
      <c r="G1037" s="28"/>
      <c r="H1037" s="107">
        <v>-2.9999999999999997E-4</v>
      </c>
      <c r="K1037" s="110">
        <v>41689</v>
      </c>
      <c r="L1037" s="106">
        <v>6152.75</v>
      </c>
      <c r="M1037" s="106">
        <v>6132.05</v>
      </c>
      <c r="N1037" s="106">
        <v>6160.35</v>
      </c>
      <c r="O1037" s="106">
        <v>6125.75</v>
      </c>
      <c r="P1037" s="28" t="s">
        <v>3616</v>
      </c>
      <c r="Q1037" s="107">
        <v>4.1999999999999997E-3</v>
      </c>
      <c r="T1037" s="110">
        <v>41627</v>
      </c>
      <c r="U1037" s="28">
        <v>62.15</v>
      </c>
      <c r="V1037">
        <v>62.01</v>
      </c>
      <c r="W1037">
        <v>62.49</v>
      </c>
      <c r="X1037">
        <v>62.01</v>
      </c>
      <c r="Y1037" s="19">
        <v>8.0000000000000004E-4</v>
      </c>
      <c r="AB1037" s="110">
        <f t="shared" si="198"/>
        <v>41689</v>
      </c>
      <c r="AC1037" s="108">
        <f t="shared" si="195"/>
        <v>6152.75</v>
      </c>
      <c r="AD1037" s="28">
        <f t="shared" si="196"/>
        <v>62.24</v>
      </c>
      <c r="AE1037" s="28">
        <f t="shared" si="202"/>
        <v>98.855237789203088</v>
      </c>
      <c r="AF1037" s="31">
        <f t="shared" si="203"/>
        <v>3.2182738542945177E-3</v>
      </c>
      <c r="AJ1037" s="110">
        <f t="shared" si="194"/>
        <v>41694</v>
      </c>
      <c r="AK1037" s="31">
        <f t="shared" si="192"/>
        <v>6.1999999999999998E-3</v>
      </c>
      <c r="AL1037" s="115">
        <f t="shared" si="193"/>
        <v>6.0316616369293641E-3</v>
      </c>
      <c r="AM1037" s="100"/>
      <c r="BR1037" s="18">
        <f t="shared" si="199"/>
        <v>41682</v>
      </c>
      <c r="BS1037" s="6">
        <f t="shared" si="200"/>
        <v>-2.9999999999999997E-4</v>
      </c>
      <c r="BT1037" s="6">
        <f t="shared" si="201"/>
        <v>3.5000000000000001E-3</v>
      </c>
    </row>
    <row r="1038" spans="2:72" ht="14.45">
      <c r="B1038" s="110">
        <v>41683</v>
      </c>
      <c r="C1038" s="106">
        <v>1829.8</v>
      </c>
      <c r="D1038" s="106">
        <v>1814.8</v>
      </c>
      <c r="E1038" s="106">
        <v>1830.2</v>
      </c>
      <c r="F1038" s="106">
        <v>1809.2</v>
      </c>
      <c r="G1038" s="28"/>
      <c r="H1038" s="107">
        <v>5.7999999999999996E-3</v>
      </c>
      <c r="K1038" s="110">
        <v>41690</v>
      </c>
      <c r="L1038" s="106">
        <v>6091.45</v>
      </c>
      <c r="M1038" s="106">
        <v>6127.15</v>
      </c>
      <c r="N1038" s="106">
        <v>6129.1</v>
      </c>
      <c r="O1038" s="106">
        <v>6086.45</v>
      </c>
      <c r="P1038" s="28" t="s">
        <v>3617</v>
      </c>
      <c r="Q1038" s="107">
        <v>-0.01</v>
      </c>
      <c r="T1038" s="110">
        <v>41628</v>
      </c>
      <c r="U1038" s="28">
        <v>62</v>
      </c>
      <c r="V1038">
        <v>62.414999999999999</v>
      </c>
      <c r="W1038">
        <v>62.465000000000003</v>
      </c>
      <c r="X1038">
        <v>61.93</v>
      </c>
      <c r="Y1038" s="19">
        <v>-2.3999999999999998E-3</v>
      </c>
      <c r="AB1038" s="110">
        <f t="shared" si="198"/>
        <v>41690</v>
      </c>
      <c r="AC1038" s="108">
        <f t="shared" si="195"/>
        <v>6091.45</v>
      </c>
      <c r="AD1038" s="28">
        <f t="shared" si="196"/>
        <v>62.24</v>
      </c>
      <c r="AE1038" s="28">
        <f t="shared" si="202"/>
        <v>97.870340616966573</v>
      </c>
      <c r="AF1038" s="31">
        <f t="shared" si="203"/>
        <v>-9.9630246637683051E-3</v>
      </c>
      <c r="AJ1038" s="110">
        <f t="shared" si="194"/>
        <v>41695</v>
      </c>
      <c r="AK1038" s="31">
        <f t="shared" si="192"/>
        <v>-1.4E-3</v>
      </c>
      <c r="AL1038" s="115">
        <f t="shared" si="193"/>
        <v>3.7102941343474249E-3</v>
      </c>
      <c r="AM1038" s="100"/>
      <c r="BR1038" s="18">
        <f t="shared" si="199"/>
        <v>41683</v>
      </c>
      <c r="BS1038" s="6">
        <f t="shared" si="200"/>
        <v>5.7999999999999996E-3</v>
      </c>
      <c r="BT1038" s="6">
        <f t="shared" si="201"/>
        <v>-1.3599999999999999E-2</v>
      </c>
    </row>
    <row r="1039" spans="2:72" ht="14.45">
      <c r="B1039" s="110">
        <v>41684</v>
      </c>
      <c r="C1039" s="106">
        <v>1838.6</v>
      </c>
      <c r="D1039" s="106">
        <v>1828.5</v>
      </c>
      <c r="E1039" s="106">
        <v>1841.7</v>
      </c>
      <c r="F1039" s="106">
        <v>1825.6</v>
      </c>
      <c r="G1039" s="28"/>
      <c r="H1039" s="107">
        <v>4.7999999999999996E-3</v>
      </c>
      <c r="K1039" s="110">
        <v>41691</v>
      </c>
      <c r="L1039" s="106">
        <v>6155.45</v>
      </c>
      <c r="M1039" s="106">
        <v>6108.3</v>
      </c>
      <c r="N1039" s="106">
        <v>6159.65</v>
      </c>
      <c r="O1039" s="106">
        <v>6108</v>
      </c>
      <c r="P1039" s="28" t="s">
        <v>3618</v>
      </c>
      <c r="Q1039" s="107">
        <v>1.0500000000000001E-2</v>
      </c>
      <c r="T1039" s="110">
        <v>41631</v>
      </c>
      <c r="U1039" s="28">
        <v>61.963000000000001</v>
      </c>
      <c r="V1039">
        <v>62.107999999999997</v>
      </c>
      <c r="W1039">
        <v>62.15</v>
      </c>
      <c r="X1039">
        <v>61.79</v>
      </c>
      <c r="Y1039" s="19">
        <v>-5.9999999999999995E-4</v>
      </c>
      <c r="AB1039" s="110">
        <f t="shared" si="198"/>
        <v>41691</v>
      </c>
      <c r="AC1039" s="108">
        <f t="shared" si="195"/>
        <v>6155.45</v>
      </c>
      <c r="AD1039" s="28">
        <f t="shared" si="196"/>
        <v>62.14</v>
      </c>
      <c r="AE1039" s="28">
        <f t="shared" si="202"/>
        <v>99.057772771161893</v>
      </c>
      <c r="AF1039" s="31">
        <f t="shared" si="203"/>
        <v>1.2132706872274523E-2</v>
      </c>
      <c r="AJ1039" s="110">
        <f t="shared" si="194"/>
        <v>41696</v>
      </c>
      <c r="AK1039" s="31">
        <f t="shared" si="192"/>
        <v>1E-4</v>
      </c>
      <c r="AL1039" s="115">
        <f t="shared" si="193"/>
        <v>6.2499495971806152E-3</v>
      </c>
      <c r="AM1039" s="100"/>
      <c r="BR1039" s="18">
        <f t="shared" si="199"/>
        <v>41684</v>
      </c>
      <c r="BS1039" s="6">
        <f t="shared" si="200"/>
        <v>4.7999999999999996E-3</v>
      </c>
      <c r="BT1039" s="6">
        <f t="shared" si="201"/>
        <v>7.9000000000000008E-3</v>
      </c>
    </row>
    <row r="1040" spans="2:72" ht="14.45" hidden="1">
      <c r="B1040" s="110">
        <v>41688</v>
      </c>
      <c r="C1040" s="106">
        <v>1840.8</v>
      </c>
      <c r="D1040" s="106">
        <v>1839</v>
      </c>
      <c r="E1040" s="106">
        <v>1842.9</v>
      </c>
      <c r="F1040" s="106">
        <v>1835</v>
      </c>
      <c r="G1040" s="28"/>
      <c r="H1040" s="107">
        <v>1.1999999999999999E-3</v>
      </c>
      <c r="K1040" s="110">
        <v>41694</v>
      </c>
      <c r="L1040" s="106">
        <v>6186.1</v>
      </c>
      <c r="M1040" s="106">
        <v>6140.95</v>
      </c>
      <c r="N1040" s="106">
        <v>6191.85</v>
      </c>
      <c r="O1040" s="106">
        <v>6130.8</v>
      </c>
      <c r="P1040" s="28" t="s">
        <v>3619</v>
      </c>
      <c r="Q1040" s="107">
        <v>5.0000000000000001E-3</v>
      </c>
      <c r="T1040" s="110">
        <v>41632</v>
      </c>
      <c r="U1040" s="28">
        <v>61.755000000000003</v>
      </c>
      <c r="V1040">
        <v>61.79</v>
      </c>
      <c r="W1040">
        <v>61.975000000000001</v>
      </c>
      <c r="X1040">
        <v>61.713999999999999</v>
      </c>
      <c r="Y1040" s="19">
        <v>-3.3999999999999998E-3</v>
      </c>
      <c r="AB1040" s="110">
        <f t="shared" si="198"/>
        <v>41694</v>
      </c>
      <c r="AC1040" s="108">
        <f t="shared" si="195"/>
        <v>6186.1</v>
      </c>
      <c r="AD1040" s="28">
        <f t="shared" si="196"/>
        <v>62.075000000000003</v>
      </c>
      <c r="AE1040" s="28">
        <f t="shared" si="202"/>
        <v>99.655255739025378</v>
      </c>
      <c r="AF1040" s="31">
        <f t="shared" si="203"/>
        <v>6.0316616369293641E-3</v>
      </c>
      <c r="AJ1040" s="110" t="e">
        <f t="shared" si="194"/>
        <v>#N/A</v>
      </c>
      <c r="AK1040" s="31">
        <f t="shared" si="192"/>
        <v>0</v>
      </c>
      <c r="AL1040" s="115">
        <f t="shared" si="193"/>
        <v>0</v>
      </c>
      <c r="AM1040" s="100"/>
      <c r="BR1040" s="18">
        <f t="shared" si="199"/>
        <v>41688</v>
      </c>
      <c r="BS1040" s="6">
        <f t="shared" si="200"/>
        <v>1.1999999999999999E-3</v>
      </c>
      <c r="BT1040" s="6">
        <f t="shared" si="201"/>
        <v>8.8999999999999999E-3</v>
      </c>
    </row>
    <row r="1041" spans="2:72" ht="14.45">
      <c r="B1041" s="110">
        <v>41689</v>
      </c>
      <c r="C1041" s="106">
        <v>1828.8</v>
      </c>
      <c r="D1041" s="106">
        <v>1838.9</v>
      </c>
      <c r="E1041" s="106">
        <v>1847.5</v>
      </c>
      <c r="F1041" s="106">
        <v>1827</v>
      </c>
      <c r="G1041" s="28"/>
      <c r="H1041" s="107">
        <v>-6.4999999999999997E-3</v>
      </c>
      <c r="K1041" s="110">
        <v>41695</v>
      </c>
      <c r="L1041" s="106">
        <v>6200.05</v>
      </c>
      <c r="M1041" s="106">
        <v>6205.7</v>
      </c>
      <c r="N1041" s="106">
        <v>6216.85</v>
      </c>
      <c r="O1041" s="106">
        <v>6176.6</v>
      </c>
      <c r="P1041" s="28" t="s">
        <v>3620</v>
      </c>
      <c r="Q1041" s="107">
        <v>2.3E-3</v>
      </c>
      <c r="T1041" s="110">
        <v>41633</v>
      </c>
      <c r="U1041" s="28">
        <v>61.8</v>
      </c>
      <c r="V1041">
        <v>61.8</v>
      </c>
      <c r="W1041">
        <v>61.8</v>
      </c>
      <c r="X1041">
        <v>61.8</v>
      </c>
      <c r="Y1041" s="19">
        <v>6.9999999999999999E-4</v>
      </c>
      <c r="AB1041" s="110">
        <f t="shared" si="198"/>
        <v>41695</v>
      </c>
      <c r="AC1041" s="108">
        <f t="shared" si="195"/>
        <v>6200.05</v>
      </c>
      <c r="AD1041" s="28">
        <f t="shared" si="196"/>
        <v>61.984999999999999</v>
      </c>
      <c r="AE1041" s="28">
        <f t="shared" si="202"/>
        <v>100.02500604985077</v>
      </c>
      <c r="AF1041" s="31">
        <f t="shared" si="203"/>
        <v>3.7102941343474249E-3</v>
      </c>
      <c r="AJ1041" s="110">
        <f t="shared" si="194"/>
        <v>41698</v>
      </c>
      <c r="AK1041" s="31">
        <f t="shared" si="192"/>
        <v>2.8E-3</v>
      </c>
      <c r="AL1041" s="115">
        <f t="shared" si="193"/>
        <v>9.2084419762779035E-3</v>
      </c>
      <c r="AM1041" s="100"/>
      <c r="BR1041" s="18">
        <f t="shared" si="199"/>
        <v>41689</v>
      </c>
      <c r="BS1041" s="6">
        <f t="shared" si="200"/>
        <v>-6.4999999999999997E-3</v>
      </c>
      <c r="BT1041" s="6">
        <f t="shared" si="201"/>
        <v>4.1999999999999997E-3</v>
      </c>
    </row>
    <row r="1042" spans="2:72" ht="14.45">
      <c r="B1042" s="110">
        <v>41690</v>
      </c>
      <c r="C1042" s="106">
        <v>1839.8</v>
      </c>
      <c r="D1042" s="106">
        <v>1829.2</v>
      </c>
      <c r="E1042" s="106">
        <v>1842.8</v>
      </c>
      <c r="F1042" s="106">
        <v>1824.6</v>
      </c>
      <c r="G1042" s="28"/>
      <c r="H1042" s="107">
        <v>6.0000000000000001E-3</v>
      </c>
      <c r="K1042" s="110">
        <v>41696</v>
      </c>
      <c r="L1042" s="106">
        <v>6238.8</v>
      </c>
      <c r="M1042" s="106">
        <v>6202.45</v>
      </c>
      <c r="N1042" s="106">
        <v>6245.95</v>
      </c>
      <c r="O1042" s="106">
        <v>6202.1</v>
      </c>
      <c r="P1042" s="28" t="s">
        <v>3621</v>
      </c>
      <c r="Q1042" s="107">
        <v>6.1999999999999998E-3</v>
      </c>
      <c r="T1042" s="110">
        <v>41634</v>
      </c>
      <c r="U1042" s="28">
        <v>62.17</v>
      </c>
      <c r="V1042">
        <v>61.78</v>
      </c>
      <c r="W1042">
        <v>62.17</v>
      </c>
      <c r="X1042">
        <v>61.77</v>
      </c>
      <c r="Y1042" s="19">
        <v>6.0000000000000001E-3</v>
      </c>
      <c r="AB1042" s="110">
        <f t="shared" si="198"/>
        <v>41696</v>
      </c>
      <c r="AC1042" s="108">
        <f t="shared" si="195"/>
        <v>6238.8</v>
      </c>
      <c r="AD1042" s="28">
        <f t="shared" si="196"/>
        <v>61.984999999999999</v>
      </c>
      <c r="AE1042" s="28">
        <f t="shared" si="202"/>
        <v>100.65015729612003</v>
      </c>
      <c r="AF1042" s="31">
        <f t="shared" si="203"/>
        <v>6.2499495971806152E-3</v>
      </c>
      <c r="AJ1042" s="110">
        <f t="shared" si="194"/>
        <v>41701</v>
      </c>
      <c r="AK1042" s="31">
        <f t="shared" ref="AK1042:AK1105" si="204">IFERROR(VLOOKUP(AJ1042,B:H,7,FALSE),0)</f>
        <v>-7.4000000000000003E-3</v>
      </c>
      <c r="AL1042" s="115">
        <f t="shared" ref="AL1042:AL1105" si="205">IFERROR(VLOOKUP(AJ1042,AB:AF,5,FALSE),0)</f>
        <v>-1.2835580529340418E-2</v>
      </c>
      <c r="AM1042" s="100"/>
      <c r="BR1042" s="18">
        <f t="shared" si="199"/>
        <v>41690</v>
      </c>
      <c r="BS1042" s="6">
        <f t="shared" si="200"/>
        <v>6.0000000000000001E-3</v>
      </c>
      <c r="BT1042" s="6">
        <f t="shared" si="201"/>
        <v>-0.01</v>
      </c>
    </row>
    <row r="1043" spans="2:72" ht="14.45">
      <c r="B1043" s="110">
        <v>41691</v>
      </c>
      <c r="C1043" s="106">
        <v>1836.2</v>
      </c>
      <c r="D1043" s="106">
        <v>1841.1</v>
      </c>
      <c r="E1043" s="106">
        <v>1846.1</v>
      </c>
      <c r="F1043" s="106">
        <v>1835.6</v>
      </c>
      <c r="G1043" s="28"/>
      <c r="H1043" s="107">
        <v>-2E-3</v>
      </c>
      <c r="K1043" s="110">
        <v>41698</v>
      </c>
      <c r="L1043" s="106">
        <v>6276.95</v>
      </c>
      <c r="M1043" s="106">
        <v>6228.45</v>
      </c>
      <c r="N1043" s="106">
        <v>6282.7</v>
      </c>
      <c r="O1043" s="106">
        <v>6228.1</v>
      </c>
      <c r="P1043" s="28" t="s">
        <v>3622</v>
      </c>
      <c r="Q1043" s="107">
        <v>6.1000000000000004E-3</v>
      </c>
      <c r="T1043" s="110">
        <v>41635</v>
      </c>
      <c r="U1043" s="28">
        <v>61.94</v>
      </c>
      <c r="V1043">
        <v>62.145000000000003</v>
      </c>
      <c r="W1043">
        <v>62.174999999999997</v>
      </c>
      <c r="X1043">
        <v>61.844999999999999</v>
      </c>
      <c r="Y1043" s="19">
        <v>-3.7000000000000002E-3</v>
      </c>
      <c r="AB1043" s="110">
        <f t="shared" si="198"/>
        <v>41698</v>
      </c>
      <c r="AC1043" s="108">
        <f t="shared" si="195"/>
        <v>6276.95</v>
      </c>
      <c r="AD1043" s="28">
        <f t="shared" si="196"/>
        <v>61.795000000000002</v>
      </c>
      <c r="AE1043" s="28">
        <f t="shared" si="202"/>
        <v>101.57698842948459</v>
      </c>
      <c r="AF1043" s="31">
        <f t="shared" si="203"/>
        <v>9.2084419762779035E-3</v>
      </c>
      <c r="AJ1043" s="110">
        <f t="shared" si="194"/>
        <v>41702</v>
      </c>
      <c r="AK1043" s="31">
        <f t="shared" si="204"/>
        <v>1.5299999999999999E-2</v>
      </c>
      <c r="AL1043" s="115">
        <f t="shared" si="205"/>
        <v>1.4585506814821736E-2</v>
      </c>
      <c r="AM1043" s="100"/>
      <c r="BR1043" s="18">
        <f t="shared" si="199"/>
        <v>41691</v>
      </c>
      <c r="BS1043" s="6">
        <f t="shared" si="200"/>
        <v>-2E-3</v>
      </c>
      <c r="BT1043" s="6">
        <f t="shared" si="201"/>
        <v>1.0500000000000001E-2</v>
      </c>
    </row>
    <row r="1044" spans="2:72" ht="14.45">
      <c r="B1044" s="110">
        <v>41694</v>
      </c>
      <c r="C1044" s="106">
        <v>1847.6</v>
      </c>
      <c r="D1044" s="106">
        <v>1836.8</v>
      </c>
      <c r="E1044" s="106">
        <v>1858.7</v>
      </c>
      <c r="F1044" s="106">
        <v>1836.8</v>
      </c>
      <c r="G1044" s="28"/>
      <c r="H1044" s="107">
        <v>6.1999999999999998E-3</v>
      </c>
      <c r="K1044" s="110">
        <v>41701</v>
      </c>
      <c r="L1044" s="106">
        <v>6221.45</v>
      </c>
      <c r="M1044" s="106">
        <v>6264.35</v>
      </c>
      <c r="N1044" s="106">
        <v>6277.75</v>
      </c>
      <c r="O1044" s="106">
        <v>6212.25</v>
      </c>
      <c r="P1044" s="28" t="s">
        <v>3623</v>
      </c>
      <c r="Q1044" s="107">
        <v>-8.8000000000000005E-3</v>
      </c>
      <c r="T1044" s="110">
        <v>41638</v>
      </c>
      <c r="U1044" s="28">
        <v>61.92</v>
      </c>
      <c r="V1044">
        <v>61.997999999999998</v>
      </c>
      <c r="W1044">
        <v>62.17</v>
      </c>
      <c r="X1044">
        <v>61.779000000000003</v>
      </c>
      <c r="Y1044" s="19">
        <v>-2.9999999999999997E-4</v>
      </c>
      <c r="AB1044" s="110">
        <f t="shared" si="198"/>
        <v>41701</v>
      </c>
      <c r="AC1044" s="108">
        <f t="shared" si="195"/>
        <v>6221.45</v>
      </c>
      <c r="AD1044" s="28">
        <f t="shared" si="196"/>
        <v>62.045000000000002</v>
      </c>
      <c r="AE1044" s="28">
        <f t="shared" si="202"/>
        <v>100.27318881457006</v>
      </c>
      <c r="AF1044" s="31">
        <f t="shared" si="203"/>
        <v>-1.2835580529340418E-2</v>
      </c>
      <c r="AJ1044" s="110">
        <f t="shared" si="194"/>
        <v>41703</v>
      </c>
      <c r="AK1044" s="31">
        <f t="shared" si="204"/>
        <v>-1E-4</v>
      </c>
      <c r="AL1044" s="115">
        <f t="shared" si="205"/>
        <v>7.3153953541249539E-3</v>
      </c>
      <c r="AM1044" s="100"/>
      <c r="BR1044" s="18">
        <f t="shared" si="199"/>
        <v>41694</v>
      </c>
      <c r="BS1044" s="6">
        <f t="shared" si="200"/>
        <v>6.1999999999999998E-3</v>
      </c>
      <c r="BT1044" s="6">
        <f t="shared" si="201"/>
        <v>5.0000000000000001E-3</v>
      </c>
    </row>
    <row r="1045" spans="2:72" ht="14.45">
      <c r="B1045" s="110">
        <v>41695</v>
      </c>
      <c r="C1045" s="106">
        <v>1845.1</v>
      </c>
      <c r="D1045" s="106">
        <v>1847.7</v>
      </c>
      <c r="E1045" s="106">
        <v>1852.9</v>
      </c>
      <c r="F1045" s="106">
        <v>1840.2</v>
      </c>
      <c r="G1045" s="28"/>
      <c r="H1045" s="107">
        <v>-1.4E-3</v>
      </c>
      <c r="K1045" s="110">
        <v>41702</v>
      </c>
      <c r="L1045" s="106">
        <v>6297.95</v>
      </c>
      <c r="M1045" s="106">
        <v>6216.75</v>
      </c>
      <c r="N1045" s="106">
        <v>6302.15</v>
      </c>
      <c r="O1045" s="106">
        <v>6215.7</v>
      </c>
      <c r="P1045" s="28" t="s">
        <v>3624</v>
      </c>
      <c r="Q1045" s="107">
        <v>1.23E-2</v>
      </c>
      <c r="T1045" s="110">
        <v>41639</v>
      </c>
      <c r="U1045" s="28">
        <v>61.81</v>
      </c>
      <c r="V1045">
        <v>61.802</v>
      </c>
      <c r="W1045">
        <v>62.015000000000001</v>
      </c>
      <c r="X1045">
        <v>61.718000000000004</v>
      </c>
      <c r="Y1045" s="19">
        <v>-1.8E-3</v>
      </c>
      <c r="AB1045" s="110">
        <f t="shared" si="198"/>
        <v>41702</v>
      </c>
      <c r="AC1045" s="108">
        <f t="shared" si="195"/>
        <v>6297.95</v>
      </c>
      <c r="AD1045" s="28">
        <f t="shared" si="196"/>
        <v>61.905000000000001</v>
      </c>
      <c r="AE1045" s="28">
        <f t="shared" si="202"/>
        <v>101.73572409336887</v>
      </c>
      <c r="AF1045" s="31">
        <f t="shared" si="203"/>
        <v>1.4585506814821736E-2</v>
      </c>
      <c r="AJ1045" s="110">
        <f t="shared" si="194"/>
        <v>41704</v>
      </c>
      <c r="AK1045" s="31">
        <f t="shared" si="204"/>
        <v>1.6999999999999999E-3</v>
      </c>
      <c r="AL1045" s="115">
        <f t="shared" si="205"/>
        <v>2.204786683268356E-2</v>
      </c>
      <c r="AM1045" s="100"/>
      <c r="BR1045" s="18">
        <f t="shared" si="199"/>
        <v>41695</v>
      </c>
      <c r="BS1045" s="6">
        <f t="shared" si="200"/>
        <v>-1.4E-3</v>
      </c>
      <c r="BT1045" s="6">
        <f t="shared" si="201"/>
        <v>2.3E-3</v>
      </c>
    </row>
    <row r="1046" spans="2:72" ht="14.45">
      <c r="B1046" s="110">
        <v>41696</v>
      </c>
      <c r="C1046" s="106">
        <v>1845.2</v>
      </c>
      <c r="D1046" s="106">
        <v>1845.8</v>
      </c>
      <c r="E1046" s="106">
        <v>1852.7</v>
      </c>
      <c r="F1046" s="106">
        <v>1840.7</v>
      </c>
      <c r="G1046" s="28"/>
      <c r="H1046" s="107">
        <v>1E-4</v>
      </c>
      <c r="K1046" s="110">
        <v>41703</v>
      </c>
      <c r="L1046" s="106">
        <v>6328.65</v>
      </c>
      <c r="M1046" s="106">
        <v>6328.45</v>
      </c>
      <c r="N1046" s="106">
        <v>6336.25</v>
      </c>
      <c r="O1046" s="106">
        <v>6287.8</v>
      </c>
      <c r="P1046" s="28" t="s">
        <v>3625</v>
      </c>
      <c r="Q1046" s="107">
        <v>4.8999999999999998E-3</v>
      </c>
      <c r="T1046" s="110">
        <v>41640</v>
      </c>
      <c r="U1046" s="28">
        <v>61.91</v>
      </c>
      <c r="V1046">
        <v>61.828000000000003</v>
      </c>
      <c r="W1046">
        <v>61.994999999999997</v>
      </c>
      <c r="X1046">
        <v>61.81</v>
      </c>
      <c r="Y1046" s="19">
        <v>1.6000000000000001E-3</v>
      </c>
      <c r="AB1046" s="110">
        <f t="shared" si="198"/>
        <v>41703</v>
      </c>
      <c r="AC1046" s="108">
        <f t="shared" si="195"/>
        <v>6328.65</v>
      </c>
      <c r="AD1046" s="28">
        <f t="shared" si="196"/>
        <v>61.755000000000003</v>
      </c>
      <c r="AE1046" s="28">
        <f t="shared" si="202"/>
        <v>102.47996113675005</v>
      </c>
      <c r="AF1046" s="31">
        <f t="shared" si="203"/>
        <v>7.3153953541249539E-3</v>
      </c>
      <c r="AJ1046" s="110">
        <f t="shared" si="194"/>
        <v>41705</v>
      </c>
      <c r="AK1046" s="31">
        <f t="shared" si="204"/>
        <v>5.0000000000000001E-4</v>
      </c>
      <c r="AL1046" s="115">
        <f t="shared" si="205"/>
        <v>2.0106599811234194E-2</v>
      </c>
      <c r="AM1046" s="100"/>
      <c r="BR1046" s="18">
        <f t="shared" si="199"/>
        <v>41696</v>
      </c>
      <c r="BS1046" s="6">
        <f t="shared" si="200"/>
        <v>1E-4</v>
      </c>
      <c r="BT1046" s="6">
        <f t="shared" si="201"/>
        <v>6.1999999999999998E-3</v>
      </c>
    </row>
    <row r="1047" spans="2:72" ht="14.45">
      <c r="B1047" s="110">
        <v>41697</v>
      </c>
      <c r="C1047" s="106">
        <v>1854.3</v>
      </c>
      <c r="D1047" s="106">
        <v>1844.9</v>
      </c>
      <c r="E1047" s="106">
        <v>1854.5</v>
      </c>
      <c r="F1047" s="106">
        <v>1841.1</v>
      </c>
      <c r="G1047" s="28"/>
      <c r="H1047" s="107">
        <v>4.8999999999999998E-3</v>
      </c>
      <c r="K1047" s="110">
        <v>41704</v>
      </c>
      <c r="L1047" s="106">
        <v>6401.15</v>
      </c>
      <c r="M1047" s="106">
        <v>6344.75</v>
      </c>
      <c r="N1047" s="106">
        <v>6406.6</v>
      </c>
      <c r="O1047" s="106">
        <v>6339.7</v>
      </c>
      <c r="P1047" s="28" t="s">
        <v>3626</v>
      </c>
      <c r="Q1047" s="107">
        <v>1.15E-2</v>
      </c>
      <c r="T1047" s="110">
        <v>41641</v>
      </c>
      <c r="U1047" s="28">
        <v>62.27</v>
      </c>
      <c r="V1047">
        <v>61.892000000000003</v>
      </c>
      <c r="W1047">
        <v>62.414999999999999</v>
      </c>
      <c r="X1047">
        <v>61.755000000000003</v>
      </c>
      <c r="Y1047" s="19">
        <v>5.7999999999999996E-3</v>
      </c>
      <c r="AB1047" s="110">
        <f t="shared" si="198"/>
        <v>41704</v>
      </c>
      <c r="AC1047" s="108">
        <f t="shared" si="195"/>
        <v>6401.15</v>
      </c>
      <c r="AD1047" s="28">
        <f t="shared" si="196"/>
        <v>61.115000000000002</v>
      </c>
      <c r="AE1047" s="28">
        <f t="shared" si="202"/>
        <v>104.73942567291171</v>
      </c>
      <c r="AF1047" s="31">
        <f t="shared" si="203"/>
        <v>2.204786683268356E-2</v>
      </c>
      <c r="AJ1047" s="110">
        <f t="shared" si="194"/>
        <v>41708</v>
      </c>
      <c r="AK1047" s="31">
        <f t="shared" si="204"/>
        <v>-4.0000000000000002E-4</v>
      </c>
      <c r="AL1047" s="115">
        <f t="shared" si="205"/>
        <v>5.5749656085706256E-3</v>
      </c>
      <c r="AM1047" s="100"/>
      <c r="BR1047" s="18" t="e">
        <f t="shared" si="199"/>
        <v>#N/A</v>
      </c>
      <c r="BS1047" s="6">
        <f t="shared" si="200"/>
        <v>0</v>
      </c>
      <c r="BT1047" s="6">
        <f t="shared" si="201"/>
        <v>0</v>
      </c>
    </row>
    <row r="1048" spans="2:72" ht="14.45">
      <c r="B1048" s="110">
        <v>41698</v>
      </c>
      <c r="C1048" s="106">
        <v>1859.5</v>
      </c>
      <c r="D1048" s="106">
        <v>1855.1</v>
      </c>
      <c r="E1048" s="106">
        <v>1867.9</v>
      </c>
      <c r="F1048" s="106">
        <v>1847.7</v>
      </c>
      <c r="G1048" s="28"/>
      <c r="H1048" s="107">
        <v>2.8E-3</v>
      </c>
      <c r="K1048" s="110">
        <v>41705</v>
      </c>
      <c r="L1048" s="106">
        <v>6526.65</v>
      </c>
      <c r="M1048" s="106">
        <v>6413.95</v>
      </c>
      <c r="N1048" s="106">
        <v>6537.8</v>
      </c>
      <c r="O1048" s="106">
        <v>6413.55</v>
      </c>
      <c r="P1048" s="28" t="s">
        <v>3627</v>
      </c>
      <c r="Q1048" s="107">
        <v>1.9599999999999999E-2</v>
      </c>
      <c r="T1048" s="110">
        <v>41642</v>
      </c>
      <c r="U1048" s="28">
        <v>62.19</v>
      </c>
      <c r="V1048">
        <v>62.347000000000001</v>
      </c>
      <c r="W1048">
        <v>62.564999999999998</v>
      </c>
      <c r="X1048">
        <v>62.155000000000001</v>
      </c>
      <c r="Y1048" s="19">
        <v>-1.2999999999999999E-3</v>
      </c>
      <c r="AB1048" s="110">
        <f t="shared" si="198"/>
        <v>41705</v>
      </c>
      <c r="AC1048" s="108">
        <f t="shared" si="195"/>
        <v>6526.65</v>
      </c>
      <c r="AD1048" s="28">
        <f t="shared" si="196"/>
        <v>61.085000000000001</v>
      </c>
      <c r="AE1048" s="28">
        <f t="shared" si="202"/>
        <v>106.84537938937545</v>
      </c>
      <c r="AF1048" s="31">
        <f t="shared" si="203"/>
        <v>2.0106599811234194E-2</v>
      </c>
      <c r="AJ1048" s="110">
        <f t="shared" si="194"/>
        <v>41709</v>
      </c>
      <c r="AK1048" s="31">
        <f t="shared" si="204"/>
        <v>-5.1000000000000004E-3</v>
      </c>
      <c r="AL1048" s="115">
        <f t="shared" si="205"/>
        <v>-5.5122382973978867E-3</v>
      </c>
      <c r="AM1048" s="100"/>
      <c r="BR1048" s="18">
        <f t="shared" si="199"/>
        <v>41698</v>
      </c>
      <c r="BS1048" s="6">
        <f t="shared" si="200"/>
        <v>2.8E-3</v>
      </c>
      <c r="BT1048" s="6">
        <f t="shared" si="201"/>
        <v>6.1000000000000004E-3</v>
      </c>
    </row>
    <row r="1049" spans="2:72" ht="14.45">
      <c r="B1049" s="110">
        <v>41701</v>
      </c>
      <c r="C1049" s="106">
        <v>1845.7</v>
      </c>
      <c r="D1049" s="106">
        <v>1857.7</v>
      </c>
      <c r="E1049" s="106">
        <v>1857.7</v>
      </c>
      <c r="F1049" s="106">
        <v>1834.4</v>
      </c>
      <c r="G1049" s="28"/>
      <c r="H1049" s="107">
        <v>-7.4000000000000003E-3</v>
      </c>
      <c r="K1049" s="110">
        <v>41708</v>
      </c>
      <c r="L1049" s="106">
        <v>6537.25</v>
      </c>
      <c r="M1049" s="106">
        <v>6491.7</v>
      </c>
      <c r="N1049" s="106">
        <v>6562.2</v>
      </c>
      <c r="O1049" s="106">
        <v>6487.35</v>
      </c>
      <c r="P1049" s="28" t="s">
        <v>3628</v>
      </c>
      <c r="Q1049" s="107">
        <v>1.6000000000000001E-3</v>
      </c>
      <c r="T1049" s="110">
        <v>41645</v>
      </c>
      <c r="U1049" s="28">
        <v>62.314999999999998</v>
      </c>
      <c r="V1049">
        <v>62.354999999999997</v>
      </c>
      <c r="W1049">
        <v>62.465000000000003</v>
      </c>
      <c r="X1049">
        <v>62.225000000000001</v>
      </c>
      <c r="Y1049" s="19">
        <v>2E-3</v>
      </c>
      <c r="AB1049" s="110">
        <f t="shared" si="198"/>
        <v>41708</v>
      </c>
      <c r="AC1049" s="108">
        <f t="shared" si="195"/>
        <v>6537.25</v>
      </c>
      <c r="AD1049" s="28">
        <f t="shared" si="196"/>
        <v>60.844999999999999</v>
      </c>
      <c r="AE1049" s="28">
        <f t="shared" si="202"/>
        <v>107.44103870490591</v>
      </c>
      <c r="AF1049" s="31">
        <f t="shared" si="203"/>
        <v>5.5749656085706256E-3</v>
      </c>
      <c r="AJ1049" s="110">
        <f t="shared" si="194"/>
        <v>41710</v>
      </c>
      <c r="AK1049" s="31">
        <f t="shared" si="204"/>
        <v>2.9999999999999997E-4</v>
      </c>
      <c r="AL1049" s="115">
        <f t="shared" si="205"/>
        <v>-3.7276200881276589E-3</v>
      </c>
      <c r="AM1049" s="100"/>
      <c r="BR1049" s="18">
        <f t="shared" si="199"/>
        <v>41701</v>
      </c>
      <c r="BS1049" s="6">
        <f t="shared" si="200"/>
        <v>-7.4000000000000003E-3</v>
      </c>
      <c r="BT1049" s="6">
        <f t="shared" si="201"/>
        <v>-8.8000000000000005E-3</v>
      </c>
    </row>
    <row r="1050" spans="2:72" ht="14.45">
      <c r="B1050" s="110">
        <v>41702</v>
      </c>
      <c r="C1050" s="106">
        <v>1873.9</v>
      </c>
      <c r="D1050" s="106">
        <v>1849.2</v>
      </c>
      <c r="E1050" s="106">
        <v>1876.2</v>
      </c>
      <c r="F1050" s="106">
        <v>1849.2</v>
      </c>
      <c r="G1050" s="28"/>
      <c r="H1050" s="107">
        <v>1.5299999999999999E-2</v>
      </c>
      <c r="K1050" s="110">
        <v>41709</v>
      </c>
      <c r="L1050" s="106">
        <v>6511.9</v>
      </c>
      <c r="M1050" s="106">
        <v>6537.35</v>
      </c>
      <c r="N1050" s="106">
        <v>6562.85</v>
      </c>
      <c r="O1050" s="106">
        <v>6494.25</v>
      </c>
      <c r="P1050" s="28" t="s">
        <v>3629</v>
      </c>
      <c r="Q1050" s="107">
        <v>-3.8999999999999998E-3</v>
      </c>
      <c r="T1050" s="110">
        <v>41646</v>
      </c>
      <c r="U1050" s="28">
        <v>62.305</v>
      </c>
      <c r="V1050">
        <v>62.405000000000001</v>
      </c>
      <c r="W1050">
        <v>62.475000000000001</v>
      </c>
      <c r="X1050">
        <v>62.295000000000002</v>
      </c>
      <c r="Y1050" s="19">
        <v>-2.0000000000000001E-4</v>
      </c>
      <c r="AB1050" s="110">
        <f t="shared" si="198"/>
        <v>41709</v>
      </c>
      <c r="AC1050" s="108">
        <f t="shared" si="195"/>
        <v>6511.9</v>
      </c>
      <c r="AD1050" s="28">
        <f t="shared" si="196"/>
        <v>60.945</v>
      </c>
      <c r="AE1050" s="28">
        <f t="shared" si="202"/>
        <v>106.84879809664451</v>
      </c>
      <c r="AF1050" s="31">
        <f t="shared" si="203"/>
        <v>-5.5122382973978867E-3</v>
      </c>
      <c r="AJ1050" s="110">
        <f t="shared" ref="AJ1050:AJ1113" si="206">VLOOKUP(B1057,AB:AF,1,FALSE)</f>
        <v>41711</v>
      </c>
      <c r="AK1050" s="31">
        <f t="shared" si="204"/>
        <v>-1.17E-2</v>
      </c>
      <c r="AL1050" s="115">
        <f t="shared" si="205"/>
        <v>-2.9191349669506206E-3</v>
      </c>
      <c r="AM1050" s="100"/>
      <c r="BR1050" s="18">
        <f t="shared" si="199"/>
        <v>41702</v>
      </c>
      <c r="BS1050" s="6">
        <f t="shared" si="200"/>
        <v>1.5299999999999999E-2</v>
      </c>
      <c r="BT1050" s="6">
        <f t="shared" si="201"/>
        <v>1.23E-2</v>
      </c>
    </row>
    <row r="1051" spans="2:72" ht="14.45">
      <c r="B1051" s="110">
        <v>41703</v>
      </c>
      <c r="C1051" s="106">
        <v>1873.8</v>
      </c>
      <c r="D1051" s="106">
        <v>1874</v>
      </c>
      <c r="E1051" s="106">
        <v>1876.5</v>
      </c>
      <c r="F1051" s="106">
        <v>1871.1</v>
      </c>
      <c r="G1051" s="28"/>
      <c r="H1051" s="107">
        <v>-1E-4</v>
      </c>
      <c r="K1051" s="110">
        <v>41710</v>
      </c>
      <c r="L1051" s="106">
        <v>6516.9</v>
      </c>
      <c r="M1051" s="106">
        <v>6497.5</v>
      </c>
      <c r="N1051" s="106">
        <v>6546.15</v>
      </c>
      <c r="O1051" s="106">
        <v>6487.3</v>
      </c>
      <c r="P1051" s="28" t="s">
        <v>3630</v>
      </c>
      <c r="Q1051" s="107">
        <v>8.0000000000000004E-4</v>
      </c>
      <c r="T1051" s="110">
        <v>41647</v>
      </c>
      <c r="U1051" s="28">
        <v>62.164999999999999</v>
      </c>
      <c r="V1051">
        <v>62.215000000000003</v>
      </c>
      <c r="W1051">
        <v>62.281999999999996</v>
      </c>
      <c r="X1051">
        <v>62.085000000000001</v>
      </c>
      <c r="Y1051" s="19">
        <v>-2.2000000000000001E-3</v>
      </c>
      <c r="AB1051" s="110">
        <f t="shared" si="198"/>
        <v>41710</v>
      </c>
      <c r="AC1051" s="108">
        <f t="shared" ref="AC1051:AC1114" si="207">IFERROR(VLOOKUP(AB1051,K:Q,2,FALSE),0)</f>
        <v>6516.9</v>
      </c>
      <c r="AD1051" s="28">
        <f t="shared" ref="AD1051:AD1114" si="208">VLOOKUP(AB1051,T:Y,2,FALSE)</f>
        <v>61.22</v>
      </c>
      <c r="AE1051" s="28">
        <f t="shared" si="202"/>
        <v>106.45050637046717</v>
      </c>
      <c r="AF1051" s="31">
        <f t="shared" si="203"/>
        <v>-3.7276200881276589E-3</v>
      </c>
      <c r="AJ1051" s="110">
        <f t="shared" si="206"/>
        <v>41712</v>
      </c>
      <c r="AK1051" s="31">
        <f t="shared" si="204"/>
        <v>-2.8E-3</v>
      </c>
      <c r="AL1051" s="115">
        <f t="shared" si="205"/>
        <v>1.2185130569581926E-3</v>
      </c>
      <c r="AM1051" s="100"/>
      <c r="BR1051" s="18">
        <f t="shared" si="199"/>
        <v>41703</v>
      </c>
      <c r="BS1051" s="6">
        <f t="shared" si="200"/>
        <v>-1E-4</v>
      </c>
      <c r="BT1051" s="6">
        <f t="shared" si="201"/>
        <v>4.8999999999999998E-3</v>
      </c>
    </row>
    <row r="1052" spans="2:72" ht="14.45" hidden="1">
      <c r="B1052" s="110">
        <v>41704</v>
      </c>
      <c r="C1052" s="106">
        <v>1877</v>
      </c>
      <c r="D1052" s="106">
        <v>1874.2</v>
      </c>
      <c r="E1052" s="106">
        <v>1881.9</v>
      </c>
      <c r="F1052" s="106">
        <v>1874.2</v>
      </c>
      <c r="G1052" s="28"/>
      <c r="H1052" s="107">
        <v>1.6999999999999999E-3</v>
      </c>
      <c r="K1052" s="110">
        <v>41711</v>
      </c>
      <c r="L1052" s="106">
        <v>6493.1</v>
      </c>
      <c r="M1052" s="106">
        <v>6491.75</v>
      </c>
      <c r="N1052" s="106">
        <v>6561.45</v>
      </c>
      <c r="O1052" s="106">
        <v>6476.65</v>
      </c>
      <c r="P1052" s="28" t="s">
        <v>3631</v>
      </c>
      <c r="Q1052" s="107">
        <v>-3.7000000000000002E-3</v>
      </c>
      <c r="T1052" s="110">
        <v>41648</v>
      </c>
      <c r="U1052" s="28">
        <v>62.094999999999999</v>
      </c>
      <c r="V1052">
        <v>62.125</v>
      </c>
      <c r="W1052">
        <v>62.244999999999997</v>
      </c>
      <c r="X1052">
        <v>61.975000000000001</v>
      </c>
      <c r="Y1052" s="19">
        <v>-1.1000000000000001E-3</v>
      </c>
      <c r="AB1052" s="110">
        <f t="shared" si="198"/>
        <v>41711</v>
      </c>
      <c r="AC1052" s="108">
        <f t="shared" si="207"/>
        <v>6493.1</v>
      </c>
      <c r="AD1052" s="28">
        <f t="shared" si="208"/>
        <v>61.174999999999997</v>
      </c>
      <c r="AE1052" s="28">
        <f t="shared" si="202"/>
        <v>106.13976297507153</v>
      </c>
      <c r="AF1052" s="31">
        <f t="shared" si="203"/>
        <v>-2.9191349669506206E-3</v>
      </c>
      <c r="AJ1052" s="110" t="e">
        <f t="shared" si="206"/>
        <v>#N/A</v>
      </c>
      <c r="AK1052" s="31">
        <f t="shared" si="204"/>
        <v>0</v>
      </c>
      <c r="AL1052" s="115">
        <f t="shared" si="205"/>
        <v>0</v>
      </c>
      <c r="AM1052" s="100"/>
      <c r="BR1052" s="18">
        <f t="shared" si="199"/>
        <v>41704</v>
      </c>
      <c r="BS1052" s="6">
        <f t="shared" si="200"/>
        <v>1.6999999999999999E-3</v>
      </c>
      <c r="BT1052" s="6">
        <f t="shared" si="201"/>
        <v>1.15E-2</v>
      </c>
    </row>
    <row r="1053" spans="2:72" ht="14.45">
      <c r="B1053" s="110">
        <v>41705</v>
      </c>
      <c r="C1053" s="106">
        <v>1878</v>
      </c>
      <c r="D1053" s="106">
        <v>1878.5</v>
      </c>
      <c r="E1053" s="106">
        <v>1883.6</v>
      </c>
      <c r="F1053" s="106">
        <v>1870.6</v>
      </c>
      <c r="G1053" s="28"/>
      <c r="H1053" s="107">
        <v>5.0000000000000001E-4</v>
      </c>
      <c r="K1053" s="110">
        <v>41712</v>
      </c>
      <c r="L1053" s="106">
        <v>6504.2</v>
      </c>
      <c r="M1053" s="106">
        <v>6447.25</v>
      </c>
      <c r="N1053" s="106">
        <v>6518.45</v>
      </c>
      <c r="O1053" s="106">
        <v>6432.7</v>
      </c>
      <c r="P1053" s="28" t="s">
        <v>3632</v>
      </c>
      <c r="Q1053" s="107">
        <v>1.6999999999999999E-3</v>
      </c>
      <c r="T1053" s="110">
        <v>41649</v>
      </c>
      <c r="U1053" s="28">
        <v>61.906999999999996</v>
      </c>
      <c r="V1053">
        <v>62.005000000000003</v>
      </c>
      <c r="W1053">
        <v>62.005000000000003</v>
      </c>
      <c r="X1053">
        <v>61.825000000000003</v>
      </c>
      <c r="Y1053" s="19">
        <v>-3.0000000000000001E-3</v>
      </c>
      <c r="AB1053" s="110">
        <f t="shared" si="198"/>
        <v>41712</v>
      </c>
      <c r="AC1053" s="108">
        <f t="shared" si="207"/>
        <v>6504.2</v>
      </c>
      <c r="AD1053" s="28">
        <f t="shared" si="208"/>
        <v>61.204999999999998</v>
      </c>
      <c r="AE1053" s="28">
        <f t="shared" si="202"/>
        <v>106.26909566211911</v>
      </c>
      <c r="AF1053" s="31">
        <f t="shared" si="203"/>
        <v>1.2185130569581926E-3</v>
      </c>
      <c r="AJ1053" s="110">
        <f t="shared" si="206"/>
        <v>41716</v>
      </c>
      <c r="AK1053" s="31">
        <f t="shared" si="204"/>
        <v>7.1999999999999998E-3</v>
      </c>
      <c r="AL1053" s="115">
        <f t="shared" si="205"/>
        <v>3.3896001793771724E-3</v>
      </c>
      <c r="AM1053" s="100"/>
      <c r="BR1053" s="18">
        <f t="shared" si="199"/>
        <v>41705</v>
      </c>
      <c r="BS1053" s="6">
        <f t="shared" si="200"/>
        <v>5.0000000000000001E-4</v>
      </c>
      <c r="BT1053" s="6">
        <f t="shared" si="201"/>
        <v>1.9599999999999999E-2</v>
      </c>
    </row>
    <row r="1054" spans="2:72" ht="14.45">
      <c r="B1054" s="110">
        <v>41708</v>
      </c>
      <c r="C1054" s="106">
        <v>1877.2</v>
      </c>
      <c r="D1054" s="106">
        <v>1877.9</v>
      </c>
      <c r="E1054" s="106">
        <v>1877.9</v>
      </c>
      <c r="F1054" s="106">
        <v>1867</v>
      </c>
      <c r="G1054" s="28"/>
      <c r="H1054" s="107">
        <v>-4.0000000000000002E-4</v>
      </c>
      <c r="K1054" s="110">
        <v>41716</v>
      </c>
      <c r="L1054" s="106">
        <v>6516.65</v>
      </c>
      <c r="M1054" s="106">
        <v>6532.45</v>
      </c>
      <c r="N1054" s="106">
        <v>6574.95</v>
      </c>
      <c r="O1054" s="106">
        <v>6497.65</v>
      </c>
      <c r="P1054" s="28" t="s">
        <v>3633</v>
      </c>
      <c r="Q1054" s="107">
        <v>1.9E-3</v>
      </c>
      <c r="T1054" s="110">
        <v>41652</v>
      </c>
      <c r="U1054" s="28">
        <v>61.524999999999999</v>
      </c>
      <c r="V1054">
        <v>61.604999999999997</v>
      </c>
      <c r="W1054">
        <v>61.64</v>
      </c>
      <c r="X1054">
        <v>61.424999999999997</v>
      </c>
      <c r="Y1054" s="19">
        <v>-6.1999999999999998E-3</v>
      </c>
      <c r="AB1054" s="110">
        <f t="shared" si="198"/>
        <v>41716</v>
      </c>
      <c r="AC1054" s="108">
        <f t="shared" si="207"/>
        <v>6516.65</v>
      </c>
      <c r="AD1054" s="28">
        <f t="shared" si="208"/>
        <v>61.115000000000002</v>
      </c>
      <c r="AE1054" s="28">
        <f t="shared" si="202"/>
        <v>106.62930540783768</v>
      </c>
      <c r="AF1054" s="31">
        <f t="shared" si="203"/>
        <v>3.3896001793771724E-3</v>
      </c>
      <c r="AJ1054" s="110">
        <f t="shared" si="206"/>
        <v>41717</v>
      </c>
      <c r="AK1054" s="31">
        <f t="shared" si="204"/>
        <v>-6.1000000000000004E-3</v>
      </c>
      <c r="AL1054" s="115">
        <f t="shared" si="205"/>
        <v>3.4341829918265177E-3</v>
      </c>
      <c r="AM1054" s="100"/>
      <c r="BR1054" s="18">
        <f t="shared" si="199"/>
        <v>41708</v>
      </c>
      <c r="BS1054" s="6">
        <f t="shared" si="200"/>
        <v>-4.0000000000000002E-4</v>
      </c>
      <c r="BT1054" s="6">
        <f t="shared" si="201"/>
        <v>1.6000000000000001E-3</v>
      </c>
    </row>
    <row r="1055" spans="2:72" ht="14.45">
      <c r="B1055" s="110">
        <v>41709</v>
      </c>
      <c r="C1055" s="106">
        <v>1867.6</v>
      </c>
      <c r="D1055" s="106">
        <v>1878.3</v>
      </c>
      <c r="E1055" s="106">
        <v>1882.3</v>
      </c>
      <c r="F1055" s="106">
        <v>1863.9</v>
      </c>
      <c r="G1055" s="28"/>
      <c r="H1055" s="107">
        <v>-5.1000000000000004E-3</v>
      </c>
      <c r="K1055" s="110">
        <v>41717</v>
      </c>
      <c r="L1055" s="106">
        <v>6524.05</v>
      </c>
      <c r="M1055" s="106">
        <v>6530</v>
      </c>
      <c r="N1055" s="106">
        <v>6541.2</v>
      </c>
      <c r="O1055" s="106">
        <v>6506</v>
      </c>
      <c r="P1055" s="28" t="s">
        <v>3634</v>
      </c>
      <c r="Q1055" s="107">
        <v>1.1000000000000001E-3</v>
      </c>
      <c r="T1055" s="110">
        <v>41653</v>
      </c>
      <c r="U1055" s="28">
        <v>61.49</v>
      </c>
      <c r="V1055">
        <v>61.49</v>
      </c>
      <c r="W1055">
        <v>61.49</v>
      </c>
      <c r="X1055">
        <v>61.49</v>
      </c>
      <c r="Y1055" s="19">
        <v>-5.9999999999999995E-4</v>
      </c>
      <c r="AB1055" s="110">
        <f t="shared" si="198"/>
        <v>41717</v>
      </c>
      <c r="AC1055" s="108">
        <f t="shared" si="207"/>
        <v>6524.05</v>
      </c>
      <c r="AD1055" s="28">
        <f t="shared" si="208"/>
        <v>60.975000000000001</v>
      </c>
      <c r="AE1055" s="28">
        <f t="shared" si="202"/>
        <v>106.99548995489955</v>
      </c>
      <c r="AF1055" s="31">
        <f t="shared" si="203"/>
        <v>3.4341829918265177E-3</v>
      </c>
      <c r="AJ1055" s="110">
        <f t="shared" si="206"/>
        <v>41718</v>
      </c>
      <c r="AK1055" s="31">
        <f t="shared" si="204"/>
        <v>6.0000000000000001E-3</v>
      </c>
      <c r="AL1055" s="115">
        <f t="shared" si="205"/>
        <v>-1.2189866518985681E-2</v>
      </c>
      <c r="AM1055" s="100"/>
      <c r="BR1055" s="18">
        <f t="shared" si="199"/>
        <v>41709</v>
      </c>
      <c r="BS1055" s="6">
        <f t="shared" si="200"/>
        <v>-5.1000000000000004E-3</v>
      </c>
      <c r="BT1055" s="6">
        <f t="shared" si="201"/>
        <v>-3.8999999999999998E-3</v>
      </c>
    </row>
    <row r="1056" spans="2:72" ht="14.45">
      <c r="B1056" s="110">
        <v>41710</v>
      </c>
      <c r="C1056" s="106">
        <v>1868.2</v>
      </c>
      <c r="D1056" s="106">
        <v>1866.2</v>
      </c>
      <c r="E1056" s="106">
        <v>1868.4</v>
      </c>
      <c r="F1056" s="106">
        <v>1854.4</v>
      </c>
      <c r="G1056" s="28"/>
      <c r="H1056" s="107">
        <v>2.9999999999999997E-4</v>
      </c>
      <c r="K1056" s="110">
        <v>41718</v>
      </c>
      <c r="L1056" s="106">
        <v>6483.1</v>
      </c>
      <c r="M1056" s="106">
        <v>6508.35</v>
      </c>
      <c r="N1056" s="106">
        <v>6523.65</v>
      </c>
      <c r="O1056" s="106">
        <v>6473.25</v>
      </c>
      <c r="P1056" s="28" t="s">
        <v>3102</v>
      </c>
      <c r="Q1056" s="107">
        <v>-6.3E-3</v>
      </c>
      <c r="T1056" s="110">
        <v>41654</v>
      </c>
      <c r="U1056" s="28">
        <v>61.58</v>
      </c>
      <c r="V1056">
        <v>61.67</v>
      </c>
      <c r="W1056">
        <v>61.72</v>
      </c>
      <c r="X1056">
        <v>61.43</v>
      </c>
      <c r="Y1056" s="19">
        <v>1.5E-3</v>
      </c>
      <c r="AB1056" s="110">
        <f t="shared" si="198"/>
        <v>41718</v>
      </c>
      <c r="AC1056" s="108">
        <f t="shared" si="207"/>
        <v>6483.1</v>
      </c>
      <c r="AD1056" s="28">
        <f t="shared" si="208"/>
        <v>61.34</v>
      </c>
      <c r="AE1056" s="28">
        <f t="shared" si="202"/>
        <v>105.69122921421585</v>
      </c>
      <c r="AF1056" s="31">
        <f t="shared" si="203"/>
        <v>-1.2189866518985681E-2</v>
      </c>
      <c r="AJ1056" s="110">
        <f t="shared" si="206"/>
        <v>41719</v>
      </c>
      <c r="AK1056" s="31">
        <f t="shared" si="204"/>
        <v>-2.8999999999999998E-3</v>
      </c>
      <c r="AL1056" s="115">
        <f t="shared" si="205"/>
        <v>8.7941113739222754E-3</v>
      </c>
      <c r="AM1056" s="100"/>
      <c r="BR1056" s="18">
        <f t="shared" si="199"/>
        <v>41710</v>
      </c>
      <c r="BS1056" s="6">
        <f t="shared" si="200"/>
        <v>2.9999999999999997E-4</v>
      </c>
      <c r="BT1056" s="6">
        <f t="shared" si="201"/>
        <v>8.0000000000000004E-4</v>
      </c>
    </row>
    <row r="1057" spans="2:72" ht="14.45">
      <c r="B1057" s="110">
        <v>41711</v>
      </c>
      <c r="C1057" s="106">
        <v>1846.3</v>
      </c>
      <c r="D1057" s="106">
        <v>1869.1</v>
      </c>
      <c r="E1057" s="106">
        <v>1874.4</v>
      </c>
      <c r="F1057" s="106">
        <v>1841.9</v>
      </c>
      <c r="G1057" s="28"/>
      <c r="H1057" s="107">
        <v>-1.17E-2</v>
      </c>
      <c r="K1057" s="110">
        <v>41719</v>
      </c>
      <c r="L1057" s="106">
        <v>6493.2</v>
      </c>
      <c r="M1057" s="106">
        <v>6515.2</v>
      </c>
      <c r="N1057" s="106">
        <v>6522.9</v>
      </c>
      <c r="O1057" s="106">
        <v>6485.7</v>
      </c>
      <c r="P1057" s="28" t="s">
        <v>3635</v>
      </c>
      <c r="Q1057" s="107">
        <v>1.6000000000000001E-3</v>
      </c>
      <c r="T1057" s="110">
        <v>41655</v>
      </c>
      <c r="U1057" s="28">
        <v>61.54</v>
      </c>
      <c r="V1057">
        <v>61.655000000000001</v>
      </c>
      <c r="W1057">
        <v>61.71</v>
      </c>
      <c r="X1057">
        <v>61.51</v>
      </c>
      <c r="Y1057" s="19">
        <v>-5.9999999999999995E-4</v>
      </c>
      <c r="AB1057" s="110">
        <f t="shared" si="198"/>
        <v>41719</v>
      </c>
      <c r="AC1057" s="108">
        <f t="shared" si="207"/>
        <v>6493.2</v>
      </c>
      <c r="AD1057" s="28">
        <f t="shared" si="208"/>
        <v>60.9</v>
      </c>
      <c r="AE1057" s="28">
        <f t="shared" si="202"/>
        <v>106.62068965517241</v>
      </c>
      <c r="AF1057" s="31">
        <f t="shared" si="203"/>
        <v>8.7941113739222754E-3</v>
      </c>
      <c r="AJ1057" s="110">
        <f t="shared" si="206"/>
        <v>41722</v>
      </c>
      <c r="AK1057" s="31">
        <f t="shared" si="204"/>
        <v>-4.8999999999999998E-3</v>
      </c>
      <c r="AL1057" s="115">
        <f t="shared" si="205"/>
        <v>1.5908646840746998E-2</v>
      </c>
      <c r="AM1057" s="100"/>
      <c r="BR1057" s="18">
        <f t="shared" si="199"/>
        <v>41711</v>
      </c>
      <c r="BS1057" s="6">
        <f t="shared" si="200"/>
        <v>-1.17E-2</v>
      </c>
      <c r="BT1057" s="6">
        <f t="shared" si="201"/>
        <v>-3.7000000000000002E-3</v>
      </c>
    </row>
    <row r="1058" spans="2:72" ht="14.45">
      <c r="B1058" s="110">
        <v>41712</v>
      </c>
      <c r="C1058" s="106">
        <v>1841.1</v>
      </c>
      <c r="D1058" s="106">
        <v>1845.1</v>
      </c>
      <c r="E1058" s="106">
        <v>1852.4</v>
      </c>
      <c r="F1058" s="106">
        <v>1839.6</v>
      </c>
      <c r="G1058" s="28"/>
      <c r="H1058" s="107">
        <v>-2.8E-3</v>
      </c>
      <c r="K1058" s="110">
        <v>41720</v>
      </c>
      <c r="L1058" s="106">
        <v>6494.9</v>
      </c>
      <c r="M1058" s="106">
        <v>6497.8</v>
      </c>
      <c r="N1058" s="106">
        <v>6502.65</v>
      </c>
      <c r="O1058" s="106">
        <v>6481.35</v>
      </c>
      <c r="P1058" s="28" t="s">
        <v>3636</v>
      </c>
      <c r="Q1058" s="107">
        <v>2.9999999999999997E-4</v>
      </c>
      <c r="T1058" s="110">
        <v>41656</v>
      </c>
      <c r="U1058" s="28">
        <v>61.545000000000002</v>
      </c>
      <c r="V1058">
        <v>61.484999999999999</v>
      </c>
      <c r="W1058">
        <v>61.555</v>
      </c>
      <c r="X1058">
        <v>61.32</v>
      </c>
      <c r="Y1058" s="19">
        <v>1E-4</v>
      </c>
      <c r="AB1058" s="110">
        <f>VLOOKUP(K1058,T:Y,1,TRUE)</f>
        <v>41719</v>
      </c>
      <c r="AC1058" s="108">
        <f t="shared" si="207"/>
        <v>6493.2</v>
      </c>
      <c r="AD1058" s="28">
        <f t="shared" si="208"/>
        <v>60.9</v>
      </c>
      <c r="AE1058" s="28">
        <f t="shared" si="202"/>
        <v>106.62068965517241</v>
      </c>
      <c r="AF1058" s="31">
        <f t="shared" si="203"/>
        <v>0</v>
      </c>
      <c r="AJ1058" s="110">
        <f t="shared" si="206"/>
        <v>41723</v>
      </c>
      <c r="AK1058" s="31">
        <f t="shared" si="204"/>
        <v>4.4000000000000003E-3</v>
      </c>
      <c r="AL1058" s="115">
        <f t="shared" si="205"/>
        <v>5.8312155221784678E-3</v>
      </c>
      <c r="AM1058" s="100"/>
      <c r="BR1058" s="18">
        <f t="shared" si="199"/>
        <v>41712</v>
      </c>
      <c r="BS1058" s="6">
        <f t="shared" si="200"/>
        <v>-2.8E-3</v>
      </c>
      <c r="BT1058" s="6">
        <f t="shared" si="201"/>
        <v>1.6999999999999999E-3</v>
      </c>
    </row>
    <row r="1059" spans="2:72" ht="14.45">
      <c r="B1059" s="110">
        <v>41715</v>
      </c>
      <c r="C1059" s="106">
        <v>1858.8</v>
      </c>
      <c r="D1059" s="106">
        <v>1842.8</v>
      </c>
      <c r="E1059" s="106">
        <v>1862.3</v>
      </c>
      <c r="F1059" s="106">
        <v>1842.8</v>
      </c>
      <c r="G1059" s="28"/>
      <c r="H1059" s="107">
        <v>9.5999999999999992E-3</v>
      </c>
      <c r="K1059" s="110">
        <v>41722</v>
      </c>
      <c r="L1059" s="106">
        <v>6583.5</v>
      </c>
      <c r="M1059" s="106">
        <v>6510.5</v>
      </c>
      <c r="N1059" s="106">
        <v>6591.5</v>
      </c>
      <c r="O1059" s="106">
        <v>6510.5</v>
      </c>
      <c r="P1059" s="28" t="s">
        <v>3017</v>
      </c>
      <c r="Q1059" s="107">
        <v>1.3599999999999999E-2</v>
      </c>
      <c r="T1059" s="110">
        <v>41659</v>
      </c>
      <c r="U1059" s="28">
        <v>61.625</v>
      </c>
      <c r="V1059">
        <v>61.674999999999997</v>
      </c>
      <c r="W1059">
        <v>61.674999999999997</v>
      </c>
      <c r="X1059">
        <v>61.53</v>
      </c>
      <c r="Y1059" s="19">
        <v>1.2999999999999999E-3</v>
      </c>
      <c r="AB1059" s="110">
        <f t="shared" ref="AB1059:AB1122" si="209">VLOOKUP(K1059,T:Y,1,FALSE)</f>
        <v>41722</v>
      </c>
      <c r="AC1059" s="108">
        <f t="shared" si="207"/>
        <v>6583.5</v>
      </c>
      <c r="AD1059" s="28">
        <f t="shared" si="208"/>
        <v>60.78</v>
      </c>
      <c r="AE1059" s="28">
        <f t="shared" si="202"/>
        <v>108.31688055281343</v>
      </c>
      <c r="AF1059" s="31">
        <f t="shared" si="203"/>
        <v>1.5908646840746998E-2</v>
      </c>
      <c r="AJ1059" s="110">
        <f t="shared" si="206"/>
        <v>41724</v>
      </c>
      <c r="AK1059" s="31">
        <f t="shared" si="204"/>
        <v>-7.0000000000000001E-3</v>
      </c>
      <c r="AL1059" s="115">
        <f t="shared" si="205"/>
        <v>7.4308962819220614E-3</v>
      </c>
      <c r="AM1059" s="100"/>
      <c r="BR1059" s="18" t="e">
        <f t="shared" si="199"/>
        <v>#N/A</v>
      </c>
      <c r="BS1059" s="6">
        <f t="shared" si="200"/>
        <v>0</v>
      </c>
      <c r="BT1059" s="6">
        <f t="shared" si="201"/>
        <v>0</v>
      </c>
    </row>
    <row r="1060" spans="2:72" ht="14.45">
      <c r="B1060" s="110">
        <v>41716</v>
      </c>
      <c r="C1060" s="106">
        <v>1872.2</v>
      </c>
      <c r="D1060" s="106">
        <v>1858.9</v>
      </c>
      <c r="E1060" s="106">
        <v>1873.8</v>
      </c>
      <c r="F1060" s="106">
        <v>1858.9</v>
      </c>
      <c r="G1060" s="28"/>
      <c r="H1060" s="107">
        <v>7.1999999999999998E-3</v>
      </c>
      <c r="K1060" s="110">
        <v>41723</v>
      </c>
      <c r="L1060" s="106">
        <v>6589.75</v>
      </c>
      <c r="M1060" s="106">
        <v>6550.1</v>
      </c>
      <c r="N1060" s="106">
        <v>6595.55</v>
      </c>
      <c r="O1060" s="106">
        <v>6544.85</v>
      </c>
      <c r="P1060" s="28" t="s">
        <v>3637</v>
      </c>
      <c r="Q1060" s="107">
        <v>8.9999999999999998E-4</v>
      </c>
      <c r="T1060" s="110">
        <v>41660</v>
      </c>
      <c r="U1060" s="28">
        <v>61.884999999999998</v>
      </c>
      <c r="V1060">
        <v>61.545000000000002</v>
      </c>
      <c r="W1060">
        <v>61.945</v>
      </c>
      <c r="X1060">
        <v>61.454999999999998</v>
      </c>
      <c r="Y1060" s="19">
        <v>4.1999999999999997E-3</v>
      </c>
      <c r="AB1060" s="110">
        <f t="shared" si="209"/>
        <v>41723</v>
      </c>
      <c r="AC1060" s="108">
        <f t="shared" si="207"/>
        <v>6589.75</v>
      </c>
      <c r="AD1060" s="28">
        <f t="shared" si="208"/>
        <v>60.484999999999999</v>
      </c>
      <c r="AE1060" s="28">
        <f t="shared" si="202"/>
        <v>108.94849962800694</v>
      </c>
      <c r="AF1060" s="31">
        <f t="shared" si="203"/>
        <v>5.8312155221784678E-3</v>
      </c>
      <c r="AJ1060" s="110">
        <f t="shared" si="206"/>
        <v>41725</v>
      </c>
      <c r="AK1060" s="31">
        <f t="shared" si="204"/>
        <v>-1.9E-3</v>
      </c>
      <c r="AL1060" s="115">
        <f t="shared" si="205"/>
        <v>4.4423052149462627E-3</v>
      </c>
      <c r="AM1060" s="100"/>
      <c r="BR1060" s="18">
        <f t="shared" si="199"/>
        <v>41716</v>
      </c>
      <c r="BS1060" s="6">
        <f t="shared" si="200"/>
        <v>7.1999999999999998E-3</v>
      </c>
      <c r="BT1060" s="6">
        <f t="shared" si="201"/>
        <v>1.9E-3</v>
      </c>
    </row>
    <row r="1061" spans="2:72" ht="14.45">
      <c r="B1061" s="110">
        <v>41717</v>
      </c>
      <c r="C1061" s="106">
        <v>1860.8</v>
      </c>
      <c r="D1061" s="106">
        <v>1872.2</v>
      </c>
      <c r="E1061" s="106">
        <v>1874.1</v>
      </c>
      <c r="F1061" s="106">
        <v>1850.3</v>
      </c>
      <c r="G1061" s="28"/>
      <c r="H1061" s="107">
        <v>-6.1000000000000004E-3</v>
      </c>
      <c r="K1061" s="110">
        <v>41724</v>
      </c>
      <c r="L1061" s="106">
        <v>6601.4</v>
      </c>
      <c r="M1061" s="106">
        <v>6615.65</v>
      </c>
      <c r="N1061" s="106">
        <v>6627.45</v>
      </c>
      <c r="O1061" s="106">
        <v>6580.6</v>
      </c>
      <c r="P1061" s="28" t="s">
        <v>3638</v>
      </c>
      <c r="Q1061" s="107">
        <v>1.8E-3</v>
      </c>
      <c r="T1061" s="110">
        <v>41661</v>
      </c>
      <c r="U1061" s="28">
        <v>61.82</v>
      </c>
      <c r="V1061">
        <v>61.905000000000001</v>
      </c>
      <c r="W1061">
        <v>62.024999999999999</v>
      </c>
      <c r="X1061">
        <v>61.716000000000001</v>
      </c>
      <c r="Y1061" s="19">
        <v>-1.1000000000000001E-3</v>
      </c>
      <c r="AB1061" s="110">
        <f t="shared" si="209"/>
        <v>41724</v>
      </c>
      <c r="AC1061" s="108">
        <f t="shared" si="207"/>
        <v>6601.4</v>
      </c>
      <c r="AD1061" s="28">
        <f t="shared" si="208"/>
        <v>60.145000000000003</v>
      </c>
      <c r="AE1061" s="28">
        <f t="shared" si="202"/>
        <v>109.75808462881369</v>
      </c>
      <c r="AF1061" s="31">
        <f t="shared" si="203"/>
        <v>7.4308962819220614E-3</v>
      </c>
      <c r="AJ1061" s="110">
        <f t="shared" si="206"/>
        <v>41726</v>
      </c>
      <c r="AK1061" s="31">
        <f t="shared" si="204"/>
        <v>4.7000000000000002E-3</v>
      </c>
      <c r="AL1061" s="115">
        <f t="shared" si="205"/>
        <v>1.4128832559444859E-2</v>
      </c>
      <c r="AM1061" s="100"/>
      <c r="BR1061" s="18">
        <f t="shared" si="199"/>
        <v>41717</v>
      </c>
      <c r="BS1061" s="6">
        <f t="shared" si="200"/>
        <v>-6.1000000000000004E-3</v>
      </c>
      <c r="BT1061" s="6">
        <f t="shared" si="201"/>
        <v>1.1000000000000001E-3</v>
      </c>
    </row>
    <row r="1062" spans="2:72" ht="14.45">
      <c r="B1062" s="110">
        <v>41718</v>
      </c>
      <c r="C1062" s="106">
        <v>1872</v>
      </c>
      <c r="D1062" s="106">
        <v>1860.1</v>
      </c>
      <c r="E1062" s="106">
        <v>1873.5</v>
      </c>
      <c r="F1062" s="106">
        <v>1854.6</v>
      </c>
      <c r="G1062" s="28"/>
      <c r="H1062" s="107">
        <v>6.0000000000000001E-3</v>
      </c>
      <c r="K1062" s="110">
        <v>41725</v>
      </c>
      <c r="L1062" s="106">
        <v>6641.75</v>
      </c>
      <c r="M1062" s="106">
        <v>6613.1</v>
      </c>
      <c r="N1062" s="106">
        <v>6673.95</v>
      </c>
      <c r="O1062" s="106">
        <v>6599.5</v>
      </c>
      <c r="P1062" s="28" t="s">
        <v>3639</v>
      </c>
      <c r="Q1062" s="107">
        <v>6.1000000000000004E-3</v>
      </c>
      <c r="T1062" s="110">
        <v>41662</v>
      </c>
      <c r="U1062" s="28">
        <v>61.933</v>
      </c>
      <c r="V1062">
        <v>61.814999999999998</v>
      </c>
      <c r="W1062">
        <v>62.05</v>
      </c>
      <c r="X1062">
        <v>61.814999999999998</v>
      </c>
      <c r="Y1062" s="19">
        <v>1.8E-3</v>
      </c>
      <c r="AB1062" s="110">
        <f t="shared" si="209"/>
        <v>41725</v>
      </c>
      <c r="AC1062" s="108">
        <f t="shared" si="207"/>
        <v>6641.75</v>
      </c>
      <c r="AD1062" s="28">
        <f t="shared" si="208"/>
        <v>60.244999999999997</v>
      </c>
      <c r="AE1062" s="28">
        <f t="shared" si="202"/>
        <v>110.24566354054279</v>
      </c>
      <c r="AF1062" s="31">
        <f t="shared" si="203"/>
        <v>4.4423052149462627E-3</v>
      </c>
      <c r="AJ1062" s="110">
        <f t="shared" si="206"/>
        <v>41729</v>
      </c>
      <c r="AK1062" s="31">
        <f t="shared" si="204"/>
        <v>7.9000000000000008E-3</v>
      </c>
      <c r="AL1062" s="115">
        <f t="shared" si="205"/>
        <v>-8.4582990116699452E-4</v>
      </c>
      <c r="AM1062" s="100"/>
      <c r="BR1062" s="18">
        <f t="shared" si="199"/>
        <v>41718</v>
      </c>
      <c r="BS1062" s="6">
        <f t="shared" si="200"/>
        <v>6.0000000000000001E-3</v>
      </c>
      <c r="BT1062" s="6">
        <f t="shared" si="201"/>
        <v>-6.3E-3</v>
      </c>
    </row>
    <row r="1063" spans="2:72" ht="14.45">
      <c r="B1063" s="110">
        <v>41719</v>
      </c>
      <c r="C1063" s="106">
        <v>1866.5</v>
      </c>
      <c r="D1063" s="106">
        <v>1874.5</v>
      </c>
      <c r="E1063" s="106">
        <v>1884</v>
      </c>
      <c r="F1063" s="106">
        <v>1863.5</v>
      </c>
      <c r="G1063" s="28"/>
      <c r="H1063" s="107">
        <v>-2.8999999999999998E-3</v>
      </c>
      <c r="K1063" s="110">
        <v>41726</v>
      </c>
      <c r="L1063" s="106">
        <v>6695.9</v>
      </c>
      <c r="M1063" s="106">
        <v>6673.05</v>
      </c>
      <c r="N1063" s="106">
        <v>6702.6</v>
      </c>
      <c r="O1063" s="106">
        <v>6643.8</v>
      </c>
      <c r="P1063" s="28" t="s">
        <v>3640</v>
      </c>
      <c r="Q1063" s="107">
        <v>8.2000000000000007E-3</v>
      </c>
      <c r="T1063" s="110">
        <v>41663</v>
      </c>
      <c r="U1063" s="28">
        <v>62.695</v>
      </c>
      <c r="V1063">
        <v>61.945</v>
      </c>
      <c r="W1063">
        <v>62.744999999999997</v>
      </c>
      <c r="X1063">
        <v>61.945</v>
      </c>
      <c r="Y1063" s="19">
        <v>1.23E-2</v>
      </c>
      <c r="AB1063" s="110">
        <f t="shared" si="209"/>
        <v>41726</v>
      </c>
      <c r="AC1063" s="108">
        <f t="shared" si="207"/>
        <v>6695.9</v>
      </c>
      <c r="AD1063" s="28">
        <f t="shared" si="208"/>
        <v>59.89</v>
      </c>
      <c r="AE1063" s="28">
        <f t="shared" si="202"/>
        <v>111.80330606111202</v>
      </c>
      <c r="AF1063" s="31">
        <f t="shared" si="203"/>
        <v>1.4128832559444859E-2</v>
      </c>
      <c r="AJ1063" s="110">
        <f t="shared" si="206"/>
        <v>41730</v>
      </c>
      <c r="AK1063" s="31">
        <f t="shared" si="204"/>
        <v>7.1000000000000004E-3</v>
      </c>
      <c r="AL1063" s="115">
        <f t="shared" si="205"/>
        <v>2.5133498403986376E-3</v>
      </c>
      <c r="AM1063" s="100"/>
      <c r="BR1063" s="18">
        <f t="shared" si="199"/>
        <v>41719</v>
      </c>
      <c r="BS1063" s="6">
        <f t="shared" si="200"/>
        <v>-2.8999999999999998E-3</v>
      </c>
      <c r="BT1063" s="6">
        <f t="shared" si="201"/>
        <v>1.6000000000000001E-3</v>
      </c>
    </row>
    <row r="1064" spans="2:72" ht="14.45">
      <c r="B1064" s="110">
        <v>41722</v>
      </c>
      <c r="C1064" s="106">
        <v>1857.4</v>
      </c>
      <c r="D1064" s="106">
        <v>1867.7</v>
      </c>
      <c r="E1064" s="106">
        <v>1873.3</v>
      </c>
      <c r="F1064" s="106">
        <v>1849.7</v>
      </c>
      <c r="G1064" s="28"/>
      <c r="H1064" s="107">
        <v>-4.8999999999999998E-3</v>
      </c>
      <c r="K1064" s="110">
        <v>41729</v>
      </c>
      <c r="L1064" s="106">
        <v>6704.2</v>
      </c>
      <c r="M1064" s="106">
        <v>6723.15</v>
      </c>
      <c r="N1064" s="106">
        <v>6730.05</v>
      </c>
      <c r="O1064" s="106">
        <v>6662.4</v>
      </c>
      <c r="P1064" s="28" t="s">
        <v>3641</v>
      </c>
      <c r="Q1064" s="107">
        <v>1.1999999999999999E-3</v>
      </c>
      <c r="T1064" s="110">
        <v>41666</v>
      </c>
      <c r="U1064" s="28">
        <v>63.104999999999997</v>
      </c>
      <c r="V1064">
        <v>62.884999999999998</v>
      </c>
      <c r="W1064">
        <v>63.325000000000003</v>
      </c>
      <c r="X1064">
        <v>62.655000000000001</v>
      </c>
      <c r="Y1064" s="19">
        <v>6.4999999999999997E-3</v>
      </c>
      <c r="AB1064" s="110">
        <f t="shared" si="209"/>
        <v>41729</v>
      </c>
      <c r="AC1064" s="108">
        <f t="shared" si="207"/>
        <v>6704.2</v>
      </c>
      <c r="AD1064" s="28">
        <f t="shared" si="208"/>
        <v>60.015000000000001</v>
      </c>
      <c r="AE1064" s="28">
        <f t="shared" si="202"/>
        <v>111.70873948179621</v>
      </c>
      <c r="AF1064" s="31">
        <f t="shared" si="203"/>
        <v>-8.4582990116699452E-4</v>
      </c>
      <c r="AJ1064" s="110">
        <f t="shared" si="206"/>
        <v>41731</v>
      </c>
      <c r="AK1064" s="31">
        <f t="shared" si="204"/>
        <v>2.8999999999999998E-3</v>
      </c>
      <c r="AL1064" s="115">
        <f t="shared" si="205"/>
        <v>6.5316144406688537E-3</v>
      </c>
      <c r="AM1064" s="100"/>
      <c r="BR1064" s="18">
        <f t="shared" si="199"/>
        <v>41722</v>
      </c>
      <c r="BS1064" s="6">
        <f t="shared" si="200"/>
        <v>-4.8999999999999998E-3</v>
      </c>
      <c r="BT1064" s="6">
        <f t="shared" si="201"/>
        <v>1.3599999999999999E-2</v>
      </c>
    </row>
    <row r="1065" spans="2:72" ht="14.45">
      <c r="B1065" s="110">
        <v>41723</v>
      </c>
      <c r="C1065" s="106">
        <v>1865.6</v>
      </c>
      <c r="D1065" s="106">
        <v>1859.5</v>
      </c>
      <c r="E1065" s="106">
        <v>1871.9</v>
      </c>
      <c r="F1065" s="106">
        <v>1856</v>
      </c>
      <c r="G1065" s="28"/>
      <c r="H1065" s="107">
        <v>4.4000000000000003E-3</v>
      </c>
      <c r="K1065" s="110">
        <v>41730</v>
      </c>
      <c r="L1065" s="106">
        <v>6721.05</v>
      </c>
      <c r="M1065" s="106">
        <v>6729.5</v>
      </c>
      <c r="N1065" s="106">
        <v>6732.25</v>
      </c>
      <c r="O1065" s="106">
        <v>6675.45</v>
      </c>
      <c r="P1065" s="28" t="s">
        <v>3642</v>
      </c>
      <c r="Q1065" s="107">
        <v>2.5000000000000001E-3</v>
      </c>
      <c r="T1065" s="110">
        <v>41667</v>
      </c>
      <c r="U1065" s="28">
        <v>62.575000000000003</v>
      </c>
      <c r="V1065">
        <v>63.195</v>
      </c>
      <c r="W1065">
        <v>63.195</v>
      </c>
      <c r="X1065">
        <v>62.515000000000001</v>
      </c>
      <c r="Y1065" s="19">
        <v>-8.3999999999999995E-3</v>
      </c>
      <c r="AB1065" s="110">
        <f t="shared" si="209"/>
        <v>41730</v>
      </c>
      <c r="AC1065" s="108">
        <f t="shared" si="207"/>
        <v>6721.05</v>
      </c>
      <c r="AD1065" s="28">
        <f t="shared" si="208"/>
        <v>60.015000000000001</v>
      </c>
      <c r="AE1065" s="28">
        <f t="shared" si="202"/>
        <v>111.98950262434391</v>
      </c>
      <c r="AF1065" s="31">
        <f t="shared" si="203"/>
        <v>2.5133498403986376E-3</v>
      </c>
      <c r="AJ1065" s="110">
        <f t="shared" si="206"/>
        <v>41732</v>
      </c>
      <c r="AK1065" s="31">
        <f t="shared" si="204"/>
        <v>-1.1000000000000001E-3</v>
      </c>
      <c r="AL1065" s="115">
        <f t="shared" si="205"/>
        <v>-6.8295757435171689E-3</v>
      </c>
      <c r="AM1065" s="100"/>
      <c r="BR1065" s="18">
        <f t="shared" si="199"/>
        <v>41723</v>
      </c>
      <c r="BS1065" s="6">
        <f t="shared" si="200"/>
        <v>4.4000000000000003E-3</v>
      </c>
      <c r="BT1065" s="6">
        <f t="shared" si="201"/>
        <v>8.9999999999999998E-4</v>
      </c>
    </row>
    <row r="1066" spans="2:72" ht="14.45">
      <c r="B1066" s="110">
        <v>41724</v>
      </c>
      <c r="C1066" s="106">
        <v>1852.6</v>
      </c>
      <c r="D1066" s="106">
        <v>1867.1</v>
      </c>
      <c r="E1066" s="106">
        <v>1875.9</v>
      </c>
      <c r="F1066" s="106">
        <v>1852.6</v>
      </c>
      <c r="G1066" s="28"/>
      <c r="H1066" s="107">
        <v>-7.0000000000000001E-3</v>
      </c>
      <c r="K1066" s="110">
        <v>41731</v>
      </c>
      <c r="L1066" s="106">
        <v>6752.55</v>
      </c>
      <c r="M1066" s="106">
        <v>6757.6</v>
      </c>
      <c r="N1066" s="106">
        <v>6763.5</v>
      </c>
      <c r="O1066" s="106">
        <v>6723.6</v>
      </c>
      <c r="P1066" s="28" t="s">
        <v>3643</v>
      </c>
      <c r="Q1066" s="107">
        <v>4.7000000000000002E-3</v>
      </c>
      <c r="T1066" s="110">
        <v>41668</v>
      </c>
      <c r="U1066" s="28">
        <v>62.475000000000001</v>
      </c>
      <c r="V1066">
        <v>62.344999999999999</v>
      </c>
      <c r="W1066">
        <v>62.59</v>
      </c>
      <c r="X1066">
        <v>62.115000000000002</v>
      </c>
      <c r="Y1066" s="19">
        <v>-1.6000000000000001E-3</v>
      </c>
      <c r="AB1066" s="110">
        <f t="shared" si="209"/>
        <v>41731</v>
      </c>
      <c r="AC1066" s="108">
        <f t="shared" si="207"/>
        <v>6752.55</v>
      </c>
      <c r="AD1066" s="28">
        <f t="shared" si="208"/>
        <v>59.905000000000001</v>
      </c>
      <c r="AE1066" s="28">
        <f t="shared" si="202"/>
        <v>112.72097487688841</v>
      </c>
      <c r="AF1066" s="31">
        <f t="shared" si="203"/>
        <v>6.5316144406688537E-3</v>
      </c>
      <c r="AJ1066" s="110">
        <f t="shared" si="206"/>
        <v>41733</v>
      </c>
      <c r="AK1066" s="31">
        <f t="shared" si="204"/>
        <v>-1.2500000000000001E-2</v>
      </c>
      <c r="AL1066" s="115">
        <f t="shared" si="205"/>
        <v>-4.7920538118916278E-3</v>
      </c>
      <c r="AM1066" s="100"/>
      <c r="BR1066" s="18">
        <f t="shared" si="199"/>
        <v>41724</v>
      </c>
      <c r="BS1066" s="6">
        <f t="shared" si="200"/>
        <v>-7.0000000000000001E-3</v>
      </c>
      <c r="BT1066" s="6">
        <f t="shared" si="201"/>
        <v>1.8E-3</v>
      </c>
    </row>
    <row r="1067" spans="2:72" ht="14.45">
      <c r="B1067" s="110">
        <v>41725</v>
      </c>
      <c r="C1067" s="106">
        <v>1849</v>
      </c>
      <c r="D1067" s="106">
        <v>1852.1</v>
      </c>
      <c r="E1067" s="106">
        <v>1855.5</v>
      </c>
      <c r="F1067" s="106">
        <v>1842.1</v>
      </c>
      <c r="G1067" s="28"/>
      <c r="H1067" s="107">
        <v>-1.9E-3</v>
      </c>
      <c r="K1067" s="110">
        <v>41732</v>
      </c>
      <c r="L1067" s="106">
        <v>6736.1</v>
      </c>
      <c r="M1067" s="106">
        <v>6772.05</v>
      </c>
      <c r="N1067" s="106">
        <v>6776.75</v>
      </c>
      <c r="O1067" s="106">
        <v>6696.9</v>
      </c>
      <c r="P1067" s="28" t="s">
        <v>3644</v>
      </c>
      <c r="Q1067" s="107">
        <v>-2.3999999999999998E-3</v>
      </c>
      <c r="T1067" s="110">
        <v>41669</v>
      </c>
      <c r="U1067" s="28">
        <v>62.564999999999998</v>
      </c>
      <c r="V1067">
        <v>62.905000000000001</v>
      </c>
      <c r="W1067">
        <v>62.905000000000001</v>
      </c>
      <c r="X1067">
        <v>62.545000000000002</v>
      </c>
      <c r="Y1067" s="19">
        <v>1.4E-3</v>
      </c>
      <c r="AB1067" s="110">
        <f t="shared" si="209"/>
        <v>41732</v>
      </c>
      <c r="AC1067" s="108">
        <f t="shared" si="207"/>
        <v>6736.1</v>
      </c>
      <c r="AD1067" s="28">
        <f t="shared" si="208"/>
        <v>60.17</v>
      </c>
      <c r="AE1067" s="28">
        <f t="shared" si="202"/>
        <v>111.9511384410836</v>
      </c>
      <c r="AF1067" s="31">
        <f t="shared" si="203"/>
        <v>-6.8295757435171689E-3</v>
      </c>
      <c r="AJ1067" s="110">
        <f t="shared" si="206"/>
        <v>41736</v>
      </c>
      <c r="AK1067" s="31">
        <f t="shared" si="204"/>
        <v>-1.0800000000000001E-2</v>
      </c>
      <c r="AL1067" s="115">
        <f t="shared" si="205"/>
        <v>-3.9452989228194735E-4</v>
      </c>
      <c r="AM1067" s="100"/>
      <c r="BR1067" s="18">
        <f t="shared" si="199"/>
        <v>41725</v>
      </c>
      <c r="BS1067" s="6">
        <f t="shared" si="200"/>
        <v>-1.9E-3</v>
      </c>
      <c r="BT1067" s="6">
        <f t="shared" si="201"/>
        <v>6.1000000000000004E-3</v>
      </c>
    </row>
    <row r="1068" spans="2:72" ht="14.45" hidden="1">
      <c r="B1068" s="110">
        <v>41726</v>
      </c>
      <c r="C1068" s="106">
        <v>1857.6</v>
      </c>
      <c r="D1068" s="106">
        <v>1850.1</v>
      </c>
      <c r="E1068" s="106">
        <v>1866.6</v>
      </c>
      <c r="F1068" s="106">
        <v>1850.1</v>
      </c>
      <c r="G1068" s="28"/>
      <c r="H1068" s="107">
        <v>4.7000000000000002E-3</v>
      </c>
      <c r="K1068" s="110">
        <v>41733</v>
      </c>
      <c r="L1068" s="106">
        <v>6694.35</v>
      </c>
      <c r="M1068" s="106">
        <v>6741.85</v>
      </c>
      <c r="N1068" s="106">
        <v>6741.85</v>
      </c>
      <c r="O1068" s="106">
        <v>6685.15</v>
      </c>
      <c r="P1068" s="28" t="s">
        <v>3645</v>
      </c>
      <c r="Q1068" s="107">
        <v>-6.1999999999999998E-3</v>
      </c>
      <c r="T1068" s="110">
        <v>41670</v>
      </c>
      <c r="U1068" s="28">
        <v>62.685000000000002</v>
      </c>
      <c r="V1068">
        <v>62.405000000000001</v>
      </c>
      <c r="W1068">
        <v>62.755000000000003</v>
      </c>
      <c r="X1068">
        <v>62.354999999999997</v>
      </c>
      <c r="Y1068" s="19">
        <v>1.9E-3</v>
      </c>
      <c r="AB1068" s="110">
        <f t="shared" si="209"/>
        <v>41733</v>
      </c>
      <c r="AC1068" s="108">
        <f t="shared" si="207"/>
        <v>6694.35</v>
      </c>
      <c r="AD1068" s="28">
        <f t="shared" si="208"/>
        <v>60.085000000000001</v>
      </c>
      <c r="AE1068" s="28">
        <f t="shared" si="202"/>
        <v>111.4146625613714</v>
      </c>
      <c r="AF1068" s="31">
        <f t="shared" si="203"/>
        <v>-4.7920538118916278E-3</v>
      </c>
      <c r="AJ1068" s="110" t="e">
        <f t="shared" si="206"/>
        <v>#N/A</v>
      </c>
      <c r="AK1068" s="31">
        <f t="shared" si="204"/>
        <v>0</v>
      </c>
      <c r="AL1068" s="115">
        <f t="shared" si="205"/>
        <v>0</v>
      </c>
      <c r="AM1068" s="100"/>
      <c r="BR1068" s="18">
        <f t="shared" si="199"/>
        <v>41726</v>
      </c>
      <c r="BS1068" s="6">
        <f t="shared" si="200"/>
        <v>4.7000000000000002E-3</v>
      </c>
      <c r="BT1068" s="6">
        <f t="shared" si="201"/>
        <v>8.2000000000000007E-3</v>
      </c>
    </row>
    <row r="1069" spans="2:72" ht="14.45">
      <c r="B1069" s="110">
        <v>41729</v>
      </c>
      <c r="C1069" s="106">
        <v>1872.3</v>
      </c>
      <c r="D1069" s="106">
        <v>1859.2</v>
      </c>
      <c r="E1069" s="106">
        <v>1875.2</v>
      </c>
      <c r="F1069" s="106">
        <v>1859.2</v>
      </c>
      <c r="G1069" s="28"/>
      <c r="H1069" s="107">
        <v>7.9000000000000008E-3</v>
      </c>
      <c r="K1069" s="110">
        <v>41736</v>
      </c>
      <c r="L1069" s="106">
        <v>6695.05</v>
      </c>
      <c r="M1069" s="106">
        <v>6694.25</v>
      </c>
      <c r="N1069" s="106">
        <v>6725.15</v>
      </c>
      <c r="O1069" s="106">
        <v>6650.4</v>
      </c>
      <c r="P1069" s="28" t="s">
        <v>3646</v>
      </c>
      <c r="Q1069" s="107">
        <v>1E-4</v>
      </c>
      <c r="T1069" s="110">
        <v>41673</v>
      </c>
      <c r="U1069" s="28">
        <v>62.564999999999998</v>
      </c>
      <c r="V1069">
        <v>62.704999999999998</v>
      </c>
      <c r="W1069">
        <v>62.79</v>
      </c>
      <c r="X1069">
        <v>62.555</v>
      </c>
      <c r="Y1069" s="19">
        <v>-1.9E-3</v>
      </c>
      <c r="AB1069" s="110">
        <f t="shared" si="209"/>
        <v>41736</v>
      </c>
      <c r="AC1069" s="108">
        <f t="shared" si="207"/>
        <v>6695.05</v>
      </c>
      <c r="AD1069" s="28">
        <f t="shared" si="208"/>
        <v>60.115000000000002</v>
      </c>
      <c r="AE1069" s="28">
        <f t="shared" si="202"/>
        <v>111.37070614655244</v>
      </c>
      <c r="AF1069" s="31">
        <f t="shared" si="203"/>
        <v>-3.9452989228194735E-4</v>
      </c>
      <c r="AJ1069" s="110">
        <f t="shared" si="206"/>
        <v>41738</v>
      </c>
      <c r="AK1069" s="31">
        <f t="shared" si="204"/>
        <v>1.09E-2</v>
      </c>
      <c r="AL1069" s="115">
        <f t="shared" si="205"/>
        <v>1.4601846480160274E-2</v>
      </c>
      <c r="AM1069" s="100"/>
      <c r="BR1069" s="18">
        <f t="shared" si="199"/>
        <v>41729</v>
      </c>
      <c r="BS1069" s="6">
        <f t="shared" si="200"/>
        <v>7.9000000000000008E-3</v>
      </c>
      <c r="BT1069" s="6">
        <f t="shared" si="201"/>
        <v>1.1999999999999999E-3</v>
      </c>
    </row>
    <row r="1070" spans="2:72" ht="14.45">
      <c r="B1070" s="110">
        <v>41730</v>
      </c>
      <c r="C1070" s="106">
        <v>1885.5</v>
      </c>
      <c r="D1070" s="106">
        <v>1874</v>
      </c>
      <c r="E1070" s="106">
        <v>1885.8</v>
      </c>
      <c r="F1070" s="106">
        <v>1874</v>
      </c>
      <c r="G1070" s="28"/>
      <c r="H1070" s="107">
        <v>7.1000000000000004E-3</v>
      </c>
      <c r="K1070" s="110">
        <v>41738</v>
      </c>
      <c r="L1070" s="106">
        <v>6796.2</v>
      </c>
      <c r="M1070" s="106">
        <v>6722</v>
      </c>
      <c r="N1070" s="106">
        <v>6808.7</v>
      </c>
      <c r="O1070" s="106">
        <v>6705.1</v>
      </c>
      <c r="P1070" s="28" t="s">
        <v>3647</v>
      </c>
      <c r="Q1070" s="107">
        <v>1.5100000000000001E-2</v>
      </c>
      <c r="T1070" s="110">
        <v>41674</v>
      </c>
      <c r="U1070" s="28">
        <v>62.53</v>
      </c>
      <c r="V1070">
        <v>62.655000000000001</v>
      </c>
      <c r="W1070">
        <v>62.835000000000001</v>
      </c>
      <c r="X1070">
        <v>62.487000000000002</v>
      </c>
      <c r="Y1070" s="19">
        <v>-5.9999999999999995E-4</v>
      </c>
      <c r="AB1070" s="110">
        <f t="shared" si="209"/>
        <v>41738</v>
      </c>
      <c r="AC1070" s="108">
        <f t="shared" si="207"/>
        <v>6796.2</v>
      </c>
      <c r="AD1070" s="28">
        <f t="shared" si="208"/>
        <v>60.145000000000003</v>
      </c>
      <c r="AE1070" s="28">
        <f t="shared" si="202"/>
        <v>112.99692410009143</v>
      </c>
      <c r="AF1070" s="31">
        <f t="shared" si="203"/>
        <v>1.4601846480160274E-2</v>
      </c>
      <c r="AJ1070" s="110">
        <f t="shared" si="206"/>
        <v>41739</v>
      </c>
      <c r="AK1070" s="31">
        <f t="shared" si="204"/>
        <v>-2.0899999999999998E-2</v>
      </c>
      <c r="AL1070" s="115">
        <f t="shared" si="205"/>
        <v>1.19467265390516E-3</v>
      </c>
      <c r="AM1070" s="100"/>
      <c r="BR1070" s="18">
        <f t="shared" si="199"/>
        <v>41730</v>
      </c>
      <c r="BS1070" s="6">
        <f t="shared" si="200"/>
        <v>7.1000000000000004E-3</v>
      </c>
      <c r="BT1070" s="6">
        <f t="shared" si="201"/>
        <v>2.5000000000000001E-3</v>
      </c>
    </row>
    <row r="1071" spans="2:72" ht="14.45">
      <c r="B1071" s="110">
        <v>41731</v>
      </c>
      <c r="C1071" s="106">
        <v>1890.9</v>
      </c>
      <c r="D1071" s="106">
        <v>1886.6</v>
      </c>
      <c r="E1071" s="106">
        <v>1893.2</v>
      </c>
      <c r="F1071" s="106">
        <v>1883.8</v>
      </c>
      <c r="G1071" s="28"/>
      <c r="H1071" s="107">
        <v>2.8999999999999998E-3</v>
      </c>
      <c r="K1071" s="110">
        <v>41739</v>
      </c>
      <c r="L1071" s="106">
        <v>6796.4</v>
      </c>
      <c r="M1071" s="106">
        <v>6803.05</v>
      </c>
      <c r="N1071" s="106">
        <v>6819.05</v>
      </c>
      <c r="O1071" s="106">
        <v>6777.3</v>
      </c>
      <c r="P1071" s="28" t="s">
        <v>3648</v>
      </c>
      <c r="Q1071" s="107">
        <v>0</v>
      </c>
      <c r="T1071" s="110">
        <v>41675</v>
      </c>
      <c r="U1071" s="28">
        <v>62.6</v>
      </c>
      <c r="V1071">
        <v>62.39</v>
      </c>
      <c r="W1071">
        <v>62.62</v>
      </c>
      <c r="X1071">
        <v>62.36</v>
      </c>
      <c r="Y1071" s="19">
        <v>1.1000000000000001E-3</v>
      </c>
      <c r="AB1071" s="110">
        <f t="shared" si="209"/>
        <v>41739</v>
      </c>
      <c r="AC1071" s="108">
        <f t="shared" si="207"/>
        <v>6796.4</v>
      </c>
      <c r="AD1071" s="28">
        <f t="shared" si="208"/>
        <v>60.075000000000003</v>
      </c>
      <c r="AE1071" s="28">
        <f t="shared" si="202"/>
        <v>113.13191843528921</v>
      </c>
      <c r="AF1071" s="31">
        <f t="shared" si="203"/>
        <v>1.19467265390516E-3</v>
      </c>
      <c r="AJ1071" s="110">
        <f t="shared" si="206"/>
        <v>41740</v>
      </c>
      <c r="AK1071" s="31">
        <f t="shared" si="204"/>
        <v>-9.4999999999999998E-3</v>
      </c>
      <c r="AL1071" s="115">
        <f t="shared" si="205"/>
        <v>-4.697053709684762E-3</v>
      </c>
      <c r="AM1071" s="100"/>
      <c r="BR1071" s="18">
        <f t="shared" si="199"/>
        <v>41731</v>
      </c>
      <c r="BS1071" s="6">
        <f t="shared" si="200"/>
        <v>2.8999999999999998E-3</v>
      </c>
      <c r="BT1071" s="6">
        <f t="shared" si="201"/>
        <v>4.7000000000000002E-3</v>
      </c>
    </row>
    <row r="1072" spans="2:72" ht="14.45" hidden="1">
      <c r="B1072" s="110">
        <v>41732</v>
      </c>
      <c r="C1072" s="106">
        <v>1888.8</v>
      </c>
      <c r="D1072" s="106">
        <v>1891.4</v>
      </c>
      <c r="E1072" s="106">
        <v>1893.8</v>
      </c>
      <c r="F1072" s="106">
        <v>1882.7</v>
      </c>
      <c r="G1072" s="28"/>
      <c r="H1072" s="107">
        <v>-1.1000000000000001E-3</v>
      </c>
      <c r="K1072" s="110">
        <v>41740</v>
      </c>
      <c r="L1072" s="106">
        <v>6776.3</v>
      </c>
      <c r="M1072" s="106">
        <v>6758.35</v>
      </c>
      <c r="N1072" s="106">
        <v>6789.35</v>
      </c>
      <c r="O1072" s="106">
        <v>6743.15</v>
      </c>
      <c r="P1072" s="28" t="s">
        <v>3649</v>
      </c>
      <c r="Q1072" s="107">
        <v>-3.0000000000000001E-3</v>
      </c>
      <c r="T1072" s="110">
        <v>41676</v>
      </c>
      <c r="U1072" s="28">
        <v>62.38</v>
      </c>
      <c r="V1072">
        <v>62.37</v>
      </c>
      <c r="W1072">
        <v>62.55</v>
      </c>
      <c r="X1072">
        <v>62.36</v>
      </c>
      <c r="Y1072" s="19">
        <v>-3.5000000000000001E-3</v>
      </c>
      <c r="AB1072" s="110">
        <f t="shared" si="209"/>
        <v>41740</v>
      </c>
      <c r="AC1072" s="108">
        <f t="shared" si="207"/>
        <v>6776.3</v>
      </c>
      <c r="AD1072" s="28">
        <f t="shared" si="208"/>
        <v>60.18</v>
      </c>
      <c r="AE1072" s="28">
        <f t="shared" si="202"/>
        <v>112.60053173811897</v>
      </c>
      <c r="AF1072" s="31">
        <f t="shared" si="203"/>
        <v>-4.697053709684762E-3</v>
      </c>
      <c r="AJ1072" s="110" t="e">
        <f t="shared" si="206"/>
        <v>#N/A</v>
      </c>
      <c r="AK1072" s="31">
        <f t="shared" si="204"/>
        <v>0</v>
      </c>
      <c r="AL1072" s="115">
        <f t="shared" si="205"/>
        <v>0</v>
      </c>
      <c r="AM1072" s="100"/>
      <c r="BR1072" s="18">
        <f t="shared" si="199"/>
        <v>41732</v>
      </c>
      <c r="BS1072" s="6">
        <f t="shared" si="200"/>
        <v>-1.1000000000000001E-3</v>
      </c>
      <c r="BT1072" s="6">
        <f t="shared" si="201"/>
        <v>-2.3999999999999998E-3</v>
      </c>
    </row>
    <row r="1073" spans="2:72" ht="14.45">
      <c r="B1073" s="110">
        <v>41733</v>
      </c>
      <c r="C1073" s="106">
        <v>1865.1</v>
      </c>
      <c r="D1073" s="106">
        <v>1890.2</v>
      </c>
      <c r="E1073" s="106">
        <v>1897.3</v>
      </c>
      <c r="F1073" s="106">
        <v>1863.3</v>
      </c>
      <c r="G1073" s="28"/>
      <c r="H1073" s="107">
        <v>-1.2500000000000001E-2</v>
      </c>
      <c r="K1073" s="110">
        <v>41744</v>
      </c>
      <c r="L1073" s="106">
        <v>6733.1</v>
      </c>
      <c r="M1073" s="106">
        <v>6792.7</v>
      </c>
      <c r="N1073" s="106">
        <v>6813.4</v>
      </c>
      <c r="O1073" s="106">
        <v>6711.75</v>
      </c>
      <c r="P1073" s="28" t="s">
        <v>3650</v>
      </c>
      <c r="Q1073" s="107">
        <v>-6.4000000000000003E-3</v>
      </c>
      <c r="T1073" s="110">
        <v>41677</v>
      </c>
      <c r="U1073" s="28">
        <v>62.305</v>
      </c>
      <c r="V1073">
        <v>62.305</v>
      </c>
      <c r="W1073">
        <v>62.414999999999999</v>
      </c>
      <c r="X1073">
        <v>62.25</v>
      </c>
      <c r="Y1073" s="19">
        <v>-1.1999999999999999E-3</v>
      </c>
      <c r="AB1073" s="110">
        <f t="shared" si="209"/>
        <v>41744</v>
      </c>
      <c r="AC1073" s="108">
        <f t="shared" si="207"/>
        <v>6733.1</v>
      </c>
      <c r="AD1073" s="28">
        <f t="shared" si="208"/>
        <v>60.234999999999999</v>
      </c>
      <c r="AE1073" s="28">
        <f t="shared" si="202"/>
        <v>111.78052627210094</v>
      </c>
      <c r="AF1073" s="31">
        <f t="shared" si="203"/>
        <v>-7.2824297839477747E-3</v>
      </c>
      <c r="AJ1073" s="110">
        <f t="shared" si="206"/>
        <v>41744</v>
      </c>
      <c r="AK1073" s="31">
        <f t="shared" si="204"/>
        <v>6.7999999999999996E-3</v>
      </c>
      <c r="AL1073" s="115">
        <f t="shared" si="205"/>
        <v>-7.2824297839477747E-3</v>
      </c>
      <c r="AM1073" s="100"/>
      <c r="BR1073" s="18">
        <f t="shared" si="199"/>
        <v>41733</v>
      </c>
      <c r="BS1073" s="6">
        <f t="shared" si="200"/>
        <v>-1.2500000000000001E-2</v>
      </c>
      <c r="BT1073" s="6">
        <f t="shared" si="201"/>
        <v>-6.1999999999999998E-3</v>
      </c>
    </row>
    <row r="1074" spans="2:72" ht="14.45">
      <c r="B1074" s="110">
        <v>41736</v>
      </c>
      <c r="C1074" s="106">
        <v>1845</v>
      </c>
      <c r="D1074" s="106">
        <v>1863.9</v>
      </c>
      <c r="E1074" s="106">
        <v>1864</v>
      </c>
      <c r="F1074" s="106">
        <v>1841.5</v>
      </c>
      <c r="G1074" s="28"/>
      <c r="H1074" s="107">
        <v>-1.0800000000000001E-2</v>
      </c>
      <c r="K1074" s="110">
        <v>41745</v>
      </c>
      <c r="L1074" s="106">
        <v>6675.3</v>
      </c>
      <c r="M1074" s="106">
        <v>6727.25</v>
      </c>
      <c r="N1074" s="106">
        <v>6748.65</v>
      </c>
      <c r="O1074" s="106">
        <v>6665.15</v>
      </c>
      <c r="P1074" s="28" t="s">
        <v>3651</v>
      </c>
      <c r="Q1074" s="107">
        <v>-8.6E-3</v>
      </c>
      <c r="T1074" s="110">
        <v>41680</v>
      </c>
      <c r="U1074" s="28">
        <v>62.454999999999998</v>
      </c>
      <c r="V1074">
        <v>62.375</v>
      </c>
      <c r="W1074">
        <v>62.505000000000003</v>
      </c>
      <c r="X1074">
        <v>62.09</v>
      </c>
      <c r="Y1074" s="19">
        <v>2.3999999999999998E-3</v>
      </c>
      <c r="AB1074" s="110">
        <f t="shared" si="209"/>
        <v>41745</v>
      </c>
      <c r="AC1074" s="108">
        <f t="shared" si="207"/>
        <v>6675.3</v>
      </c>
      <c r="AD1074" s="28">
        <f t="shared" si="208"/>
        <v>60.375</v>
      </c>
      <c r="AE1074" s="28">
        <f t="shared" si="202"/>
        <v>110.56397515527951</v>
      </c>
      <c r="AF1074" s="31">
        <f t="shared" si="203"/>
        <v>-1.0883390492008038E-2</v>
      </c>
      <c r="AJ1074" s="110">
        <f t="shared" si="206"/>
        <v>41745</v>
      </c>
      <c r="AK1074" s="31">
        <f t="shared" si="204"/>
        <v>1.0500000000000001E-2</v>
      </c>
      <c r="AL1074" s="115">
        <f t="shared" si="205"/>
        <v>-1.0883390492008038E-2</v>
      </c>
      <c r="AM1074" s="100"/>
      <c r="BR1074" s="18">
        <f t="shared" si="199"/>
        <v>41736</v>
      </c>
      <c r="BS1074" s="6">
        <f t="shared" si="200"/>
        <v>-1.0800000000000001E-2</v>
      </c>
      <c r="BT1074" s="6">
        <f t="shared" si="201"/>
        <v>1E-4</v>
      </c>
    </row>
    <row r="1075" spans="2:72" ht="14.45">
      <c r="B1075" s="110">
        <v>41737</v>
      </c>
      <c r="C1075" s="106">
        <v>1852</v>
      </c>
      <c r="D1075" s="106">
        <v>1845.5</v>
      </c>
      <c r="E1075" s="106">
        <v>1855</v>
      </c>
      <c r="F1075" s="106">
        <v>1837.5</v>
      </c>
      <c r="G1075" s="28"/>
      <c r="H1075" s="107">
        <v>3.8E-3</v>
      </c>
      <c r="K1075" s="110">
        <v>41746</v>
      </c>
      <c r="L1075" s="106">
        <v>6779.4</v>
      </c>
      <c r="M1075" s="106">
        <v>6695.45</v>
      </c>
      <c r="N1075" s="106">
        <v>6783.05</v>
      </c>
      <c r="O1075" s="106">
        <v>6684.4</v>
      </c>
      <c r="P1075" s="28" t="s">
        <v>3652</v>
      </c>
      <c r="Q1075" s="107">
        <v>1.5599999999999999E-2</v>
      </c>
      <c r="T1075" s="110">
        <v>41681</v>
      </c>
      <c r="U1075" s="28">
        <v>62.225000000000001</v>
      </c>
      <c r="V1075">
        <v>62.354999999999997</v>
      </c>
      <c r="W1075">
        <v>62.454999999999998</v>
      </c>
      <c r="X1075">
        <v>62.19</v>
      </c>
      <c r="Y1075" s="19">
        <v>-3.7000000000000002E-3</v>
      </c>
      <c r="AB1075" s="110">
        <f t="shared" si="209"/>
        <v>41746</v>
      </c>
      <c r="AC1075" s="108">
        <f t="shared" si="207"/>
        <v>6779.4</v>
      </c>
      <c r="AD1075" s="28">
        <f t="shared" si="208"/>
        <v>60.295000000000002</v>
      </c>
      <c r="AE1075" s="28">
        <f t="shared" si="202"/>
        <v>112.43718384609005</v>
      </c>
      <c r="AF1075" s="31">
        <f t="shared" si="203"/>
        <v>1.6942305919986689E-2</v>
      </c>
      <c r="AJ1075" s="110">
        <f t="shared" si="206"/>
        <v>41746</v>
      </c>
      <c r="AK1075" s="31">
        <f t="shared" si="204"/>
        <v>1.2999999999999999E-3</v>
      </c>
      <c r="AL1075" s="115">
        <f t="shared" si="205"/>
        <v>1.6942305919986689E-2</v>
      </c>
      <c r="AM1075" s="100"/>
      <c r="BR1075" s="18" t="e">
        <f t="shared" si="199"/>
        <v>#N/A</v>
      </c>
      <c r="BS1075" s="6">
        <f t="shared" si="200"/>
        <v>0</v>
      </c>
      <c r="BT1075" s="6">
        <f t="shared" si="201"/>
        <v>0</v>
      </c>
    </row>
    <row r="1076" spans="2:72" ht="14.45">
      <c r="B1076" s="110">
        <v>41738</v>
      </c>
      <c r="C1076" s="106">
        <v>1872.2</v>
      </c>
      <c r="D1076" s="106">
        <v>1852.6</v>
      </c>
      <c r="E1076" s="106">
        <v>1872.4</v>
      </c>
      <c r="F1076" s="106">
        <v>1852.4</v>
      </c>
      <c r="G1076" s="28"/>
      <c r="H1076" s="107">
        <v>1.09E-2</v>
      </c>
      <c r="K1076" s="110">
        <v>41750</v>
      </c>
      <c r="L1076" s="106">
        <v>6817.65</v>
      </c>
      <c r="M1076" s="106">
        <v>6789.25</v>
      </c>
      <c r="N1076" s="106">
        <v>6825.45</v>
      </c>
      <c r="O1076" s="106">
        <v>6786.9</v>
      </c>
      <c r="P1076" s="28" t="s">
        <v>3653</v>
      </c>
      <c r="Q1076" s="107">
        <v>5.5999999999999999E-3</v>
      </c>
      <c r="T1076" s="110">
        <v>41682</v>
      </c>
      <c r="U1076" s="28">
        <v>62.094999999999999</v>
      </c>
      <c r="V1076">
        <v>62.104999999999997</v>
      </c>
      <c r="W1076">
        <v>62.185000000000002</v>
      </c>
      <c r="X1076">
        <v>62.045000000000002</v>
      </c>
      <c r="Y1076" s="19">
        <v>-2.0999999999999999E-3</v>
      </c>
      <c r="AB1076" s="110">
        <f t="shared" si="209"/>
        <v>41750</v>
      </c>
      <c r="AC1076" s="108">
        <f t="shared" si="207"/>
        <v>6817.65</v>
      </c>
      <c r="AD1076" s="28">
        <f t="shared" si="208"/>
        <v>60.594999999999999</v>
      </c>
      <c r="AE1076" s="28">
        <f t="shared" si="202"/>
        <v>112.51175839590725</v>
      </c>
      <c r="AF1076" s="31">
        <f t="shared" si="203"/>
        <v>6.6325522630727995E-4</v>
      </c>
      <c r="AJ1076" s="110">
        <f t="shared" si="206"/>
        <v>41750</v>
      </c>
      <c r="AK1076" s="31">
        <f t="shared" si="204"/>
        <v>3.8E-3</v>
      </c>
      <c r="AL1076" s="115">
        <f t="shared" si="205"/>
        <v>6.6325522630727995E-4</v>
      </c>
      <c r="AM1076" s="100"/>
      <c r="BR1076" s="18">
        <f t="shared" si="199"/>
        <v>41738</v>
      </c>
      <c r="BS1076" s="6">
        <f t="shared" si="200"/>
        <v>1.09E-2</v>
      </c>
      <c r="BT1076" s="6">
        <f t="shared" si="201"/>
        <v>1.5100000000000001E-2</v>
      </c>
    </row>
    <row r="1077" spans="2:72" ht="14.45">
      <c r="B1077" s="110">
        <v>41739</v>
      </c>
      <c r="C1077" s="106">
        <v>1833.1</v>
      </c>
      <c r="D1077" s="106">
        <v>1872.3</v>
      </c>
      <c r="E1077" s="106">
        <v>1872.5</v>
      </c>
      <c r="F1077" s="106">
        <v>1830.9</v>
      </c>
      <c r="G1077" s="28"/>
      <c r="H1077" s="107">
        <v>-2.0899999999999998E-2</v>
      </c>
      <c r="K1077" s="110">
        <v>41751</v>
      </c>
      <c r="L1077" s="106">
        <v>6815.35</v>
      </c>
      <c r="M1077" s="106">
        <v>6822.9</v>
      </c>
      <c r="N1077" s="106">
        <v>6838</v>
      </c>
      <c r="O1077" s="106">
        <v>6806.25</v>
      </c>
      <c r="P1077" s="28" t="s">
        <v>3654</v>
      </c>
      <c r="Q1077" s="107">
        <v>-2.9999999999999997E-4</v>
      </c>
      <c r="T1077" s="110">
        <v>41683</v>
      </c>
      <c r="U1077" s="28">
        <v>62.424999999999997</v>
      </c>
      <c r="V1077">
        <v>62.005000000000003</v>
      </c>
      <c r="W1077">
        <v>62.465000000000003</v>
      </c>
      <c r="X1077">
        <v>62.005000000000003</v>
      </c>
      <c r="Y1077" s="19">
        <v>5.3E-3</v>
      </c>
      <c r="AB1077" s="110">
        <f t="shared" si="209"/>
        <v>41751</v>
      </c>
      <c r="AC1077" s="108">
        <f t="shared" si="207"/>
        <v>6815.35</v>
      </c>
      <c r="AD1077" s="28">
        <f t="shared" si="208"/>
        <v>60.765000000000001</v>
      </c>
      <c r="AE1077" s="28">
        <f t="shared" si="202"/>
        <v>112.15913766148276</v>
      </c>
      <c r="AF1077" s="31">
        <f t="shared" si="203"/>
        <v>-3.1340789571849825E-3</v>
      </c>
      <c r="AJ1077" s="110">
        <f t="shared" si="206"/>
        <v>41751</v>
      </c>
      <c r="AK1077" s="31">
        <f t="shared" si="204"/>
        <v>4.1000000000000003E-3</v>
      </c>
      <c r="AL1077" s="115">
        <f t="shared" si="205"/>
        <v>-3.1340789571849825E-3</v>
      </c>
      <c r="AM1077" s="100"/>
      <c r="BR1077" s="18">
        <f t="shared" si="199"/>
        <v>41739</v>
      </c>
      <c r="BS1077" s="6">
        <f t="shared" si="200"/>
        <v>-2.0899999999999998E-2</v>
      </c>
      <c r="BT1077" s="6">
        <f t="shared" si="201"/>
        <v>0</v>
      </c>
    </row>
    <row r="1078" spans="2:72" ht="14.45">
      <c r="B1078" s="110">
        <v>41740</v>
      </c>
      <c r="C1078" s="106">
        <v>1815.7</v>
      </c>
      <c r="D1078" s="106">
        <v>1830.7</v>
      </c>
      <c r="E1078" s="106">
        <v>1835.1</v>
      </c>
      <c r="F1078" s="106">
        <v>1814.4</v>
      </c>
      <c r="G1078" s="28"/>
      <c r="H1078" s="107">
        <v>-9.4999999999999998E-3</v>
      </c>
      <c r="K1078" s="110">
        <v>41752</v>
      </c>
      <c r="L1078" s="106">
        <v>6840.8</v>
      </c>
      <c r="M1078" s="106">
        <v>6823.25</v>
      </c>
      <c r="N1078" s="106">
        <v>6861.6</v>
      </c>
      <c r="O1078" s="106">
        <v>6820.75</v>
      </c>
      <c r="P1078" s="28" t="s">
        <v>3655</v>
      </c>
      <c r="Q1078" s="107">
        <v>3.7000000000000002E-3</v>
      </c>
      <c r="T1078" s="110">
        <v>41684</v>
      </c>
      <c r="U1078" s="28">
        <v>61.854999999999997</v>
      </c>
      <c r="V1078">
        <v>62.244999999999997</v>
      </c>
      <c r="W1078">
        <v>62.37</v>
      </c>
      <c r="X1078">
        <v>61.844999999999999</v>
      </c>
      <c r="Y1078" s="19">
        <v>-9.1000000000000004E-3</v>
      </c>
      <c r="AB1078" s="110">
        <f t="shared" si="209"/>
        <v>41752</v>
      </c>
      <c r="AC1078" s="108">
        <f t="shared" si="207"/>
        <v>6840.8</v>
      </c>
      <c r="AD1078" s="28">
        <f t="shared" si="208"/>
        <v>61.094999999999999</v>
      </c>
      <c r="AE1078" s="28">
        <f t="shared" si="202"/>
        <v>111.96988296914641</v>
      </c>
      <c r="AF1078" s="31">
        <f t="shared" si="203"/>
        <v>-1.6873764927433088E-3</v>
      </c>
      <c r="AJ1078" s="110">
        <f t="shared" si="206"/>
        <v>41752</v>
      </c>
      <c r="AK1078" s="31">
        <f t="shared" si="204"/>
        <v>-2.2000000000000001E-3</v>
      </c>
      <c r="AL1078" s="115">
        <f t="shared" si="205"/>
        <v>-1.6873764927433088E-3</v>
      </c>
      <c r="AM1078" s="100"/>
      <c r="BR1078" s="18">
        <f t="shared" si="199"/>
        <v>41740</v>
      </c>
      <c r="BS1078" s="6">
        <f t="shared" si="200"/>
        <v>-9.4999999999999998E-3</v>
      </c>
      <c r="BT1078" s="6">
        <f t="shared" si="201"/>
        <v>-3.0000000000000001E-3</v>
      </c>
    </row>
    <row r="1079" spans="2:72" ht="14.45" hidden="1">
      <c r="B1079" s="110">
        <v>41743</v>
      </c>
      <c r="C1079" s="106">
        <v>1830.6</v>
      </c>
      <c r="D1079" s="106">
        <v>1818.2</v>
      </c>
      <c r="E1079" s="106">
        <v>1834.2</v>
      </c>
      <c r="F1079" s="106">
        <v>1815.8</v>
      </c>
      <c r="G1079" s="28"/>
      <c r="H1079" s="107">
        <v>8.2000000000000007E-3</v>
      </c>
      <c r="K1079" s="110">
        <v>41754</v>
      </c>
      <c r="L1079" s="106">
        <v>6782.75</v>
      </c>
      <c r="M1079" s="106">
        <v>6855.8</v>
      </c>
      <c r="N1079" s="106">
        <v>6869.85</v>
      </c>
      <c r="O1079" s="106">
        <v>6772.85</v>
      </c>
      <c r="P1079" s="28" t="s">
        <v>3656</v>
      </c>
      <c r="Q1079" s="107">
        <v>-8.5000000000000006E-3</v>
      </c>
      <c r="T1079" s="110">
        <v>41687</v>
      </c>
      <c r="U1079" s="28">
        <v>61.844999999999999</v>
      </c>
      <c r="V1079">
        <v>61.965000000000003</v>
      </c>
      <c r="W1079">
        <v>62.085000000000001</v>
      </c>
      <c r="X1079">
        <v>61.825000000000003</v>
      </c>
      <c r="Y1079" s="19">
        <v>-2.0000000000000001E-4</v>
      </c>
      <c r="AB1079" s="110">
        <f t="shared" si="209"/>
        <v>41754</v>
      </c>
      <c r="AC1079" s="108">
        <f t="shared" si="207"/>
        <v>6782.75</v>
      </c>
      <c r="AD1079" s="28">
        <f t="shared" si="208"/>
        <v>60.645000000000003</v>
      </c>
      <c r="AE1079" s="28">
        <f t="shared" si="202"/>
        <v>111.84351554126474</v>
      </c>
      <c r="AF1079" s="31">
        <f t="shared" si="203"/>
        <v>-1.1285840846729789E-3</v>
      </c>
      <c r="AJ1079" s="110" t="e">
        <f t="shared" si="206"/>
        <v>#N/A</v>
      </c>
      <c r="AK1079" s="31">
        <f t="shared" si="204"/>
        <v>0</v>
      </c>
      <c r="AL1079" s="115">
        <f t="shared" si="205"/>
        <v>0</v>
      </c>
      <c r="AM1079" s="100"/>
      <c r="BR1079" s="18" t="e">
        <f t="shared" si="199"/>
        <v>#N/A</v>
      </c>
      <c r="BS1079" s="6">
        <f t="shared" si="200"/>
        <v>0</v>
      </c>
      <c r="BT1079" s="6">
        <f t="shared" si="201"/>
        <v>0</v>
      </c>
    </row>
    <row r="1080" spans="2:72" ht="14.45">
      <c r="B1080" s="110">
        <v>41744</v>
      </c>
      <c r="C1080" s="106">
        <v>1843</v>
      </c>
      <c r="D1080" s="106">
        <v>1831.5</v>
      </c>
      <c r="E1080" s="106">
        <v>1844</v>
      </c>
      <c r="F1080" s="106">
        <v>1816.3</v>
      </c>
      <c r="G1080" s="28"/>
      <c r="H1080" s="107">
        <v>6.7999999999999996E-3</v>
      </c>
      <c r="K1080" s="110">
        <v>41757</v>
      </c>
      <c r="L1080" s="106">
        <v>6761.25</v>
      </c>
      <c r="M1080" s="106">
        <v>6778.55</v>
      </c>
      <c r="N1080" s="106">
        <v>6786.25</v>
      </c>
      <c r="O1080" s="106">
        <v>6750.3</v>
      </c>
      <c r="P1080" s="28" t="s">
        <v>3657</v>
      </c>
      <c r="Q1080" s="107">
        <v>-3.2000000000000002E-3</v>
      </c>
      <c r="T1080" s="110">
        <v>41688</v>
      </c>
      <c r="U1080" s="28">
        <v>62.18</v>
      </c>
      <c r="V1080">
        <v>62.02</v>
      </c>
      <c r="W1080">
        <v>62.31</v>
      </c>
      <c r="X1080">
        <v>61.96</v>
      </c>
      <c r="Y1080" s="19">
        <v>5.4000000000000003E-3</v>
      </c>
      <c r="AB1080" s="110">
        <f t="shared" si="209"/>
        <v>41757</v>
      </c>
      <c r="AC1080" s="108">
        <f t="shared" si="207"/>
        <v>6761.25</v>
      </c>
      <c r="AD1080" s="28">
        <f t="shared" si="208"/>
        <v>60.65</v>
      </c>
      <c r="AE1080" s="28">
        <f t="shared" si="202"/>
        <v>111.47980214344601</v>
      </c>
      <c r="AF1080" s="31">
        <f t="shared" si="203"/>
        <v>-3.2519846685661324E-3</v>
      </c>
      <c r="AJ1080" s="110">
        <f t="shared" si="206"/>
        <v>41754</v>
      </c>
      <c r="AK1080" s="31">
        <f t="shared" si="204"/>
        <v>-8.0999999999999996E-3</v>
      </c>
      <c r="AL1080" s="115">
        <f t="shared" si="205"/>
        <v>-1.1285840846729789E-3</v>
      </c>
      <c r="AM1080" s="100"/>
      <c r="BR1080" s="18">
        <f t="shared" si="199"/>
        <v>41744</v>
      </c>
      <c r="BS1080" s="6">
        <f t="shared" si="200"/>
        <v>6.7999999999999996E-3</v>
      </c>
      <c r="BT1080" s="6">
        <f t="shared" si="201"/>
        <v>-6.4000000000000003E-3</v>
      </c>
    </row>
    <row r="1081" spans="2:72" ht="14.45">
      <c r="B1081" s="110">
        <v>41745</v>
      </c>
      <c r="C1081" s="106">
        <v>1862.3</v>
      </c>
      <c r="D1081" s="106">
        <v>1846</v>
      </c>
      <c r="E1081" s="106">
        <v>1862.3</v>
      </c>
      <c r="F1081" s="106">
        <v>1846</v>
      </c>
      <c r="G1081" s="28"/>
      <c r="H1081" s="107">
        <v>1.0500000000000001E-2</v>
      </c>
      <c r="K1081" s="110">
        <v>41758</v>
      </c>
      <c r="L1081" s="106">
        <v>6715.25</v>
      </c>
      <c r="M1081" s="106">
        <v>6769</v>
      </c>
      <c r="N1081" s="106">
        <v>6779.7</v>
      </c>
      <c r="O1081" s="106">
        <v>6708.65</v>
      </c>
      <c r="P1081" s="28" t="s">
        <v>2740</v>
      </c>
      <c r="Q1081" s="107">
        <v>-6.7999999999999996E-3</v>
      </c>
      <c r="T1081" s="110">
        <v>41689</v>
      </c>
      <c r="U1081" s="28">
        <v>62.24</v>
      </c>
      <c r="V1081">
        <v>62.2</v>
      </c>
      <c r="W1081">
        <v>62.24</v>
      </c>
      <c r="X1081">
        <v>62.2</v>
      </c>
      <c r="Y1081" s="19">
        <v>1E-3</v>
      </c>
      <c r="AB1081" s="110">
        <f t="shared" si="209"/>
        <v>41758</v>
      </c>
      <c r="AC1081" s="108">
        <f t="shared" si="207"/>
        <v>6715.25</v>
      </c>
      <c r="AD1081" s="28">
        <f t="shared" si="208"/>
        <v>60.424999999999997</v>
      </c>
      <c r="AE1081" s="28">
        <f t="shared" si="202"/>
        <v>111.13363673976004</v>
      </c>
      <c r="AF1081" s="31">
        <f t="shared" si="203"/>
        <v>-3.105184948575257E-3</v>
      </c>
      <c r="AJ1081" s="110">
        <f t="shared" si="206"/>
        <v>41757</v>
      </c>
      <c r="AK1081" s="31">
        <f t="shared" si="204"/>
        <v>3.2000000000000002E-3</v>
      </c>
      <c r="AL1081" s="115">
        <f t="shared" si="205"/>
        <v>-3.2519846685661324E-3</v>
      </c>
      <c r="AM1081" s="100"/>
      <c r="BR1081" s="18">
        <f t="shared" si="199"/>
        <v>41745</v>
      </c>
      <c r="BS1081" s="6">
        <f t="shared" si="200"/>
        <v>1.0500000000000001E-2</v>
      </c>
      <c r="BT1081" s="6">
        <f t="shared" si="201"/>
        <v>-8.6E-3</v>
      </c>
    </row>
    <row r="1082" spans="2:72" ht="14.45">
      <c r="B1082" s="110">
        <v>41746</v>
      </c>
      <c r="C1082" s="106">
        <v>1864.8</v>
      </c>
      <c r="D1082" s="106">
        <v>1861.7</v>
      </c>
      <c r="E1082" s="106">
        <v>1869.6</v>
      </c>
      <c r="F1082" s="106">
        <v>1856.7</v>
      </c>
      <c r="G1082" s="28"/>
      <c r="H1082" s="107">
        <v>1.2999999999999999E-3</v>
      </c>
      <c r="K1082" s="110">
        <v>41759</v>
      </c>
      <c r="L1082" s="106">
        <v>6696.4</v>
      </c>
      <c r="M1082" s="106">
        <v>6724.95</v>
      </c>
      <c r="N1082" s="106">
        <v>6780.15</v>
      </c>
      <c r="O1082" s="106">
        <v>6656.8</v>
      </c>
      <c r="P1082" s="28" t="s">
        <v>3658</v>
      </c>
      <c r="Q1082" s="107">
        <v>-2.8E-3</v>
      </c>
      <c r="T1082" s="110">
        <v>41690</v>
      </c>
      <c r="U1082" s="28">
        <v>62.24</v>
      </c>
      <c r="V1082">
        <v>62.38</v>
      </c>
      <c r="W1082">
        <v>62.45</v>
      </c>
      <c r="X1082">
        <v>62.213000000000001</v>
      </c>
      <c r="Y1082" s="19">
        <v>0</v>
      </c>
      <c r="AB1082" s="110">
        <f t="shared" si="209"/>
        <v>41759</v>
      </c>
      <c r="AC1082" s="108">
        <f t="shared" si="207"/>
        <v>6696.4</v>
      </c>
      <c r="AD1082" s="28">
        <f t="shared" si="208"/>
        <v>60.344999999999999</v>
      </c>
      <c r="AE1082" s="28">
        <f t="shared" si="202"/>
        <v>110.96859723257933</v>
      </c>
      <c r="AF1082" s="31">
        <f t="shared" si="203"/>
        <v>-1.4850544985509639E-3</v>
      </c>
      <c r="AJ1082" s="110">
        <f t="shared" si="206"/>
        <v>41758</v>
      </c>
      <c r="AK1082" s="31">
        <f t="shared" si="204"/>
        <v>4.7999999999999996E-3</v>
      </c>
      <c r="AL1082" s="115">
        <f t="shared" si="205"/>
        <v>-3.105184948575257E-3</v>
      </c>
      <c r="AM1082" s="100"/>
      <c r="BR1082" s="18">
        <f t="shared" si="199"/>
        <v>41746</v>
      </c>
      <c r="BS1082" s="6">
        <f t="shared" si="200"/>
        <v>1.2999999999999999E-3</v>
      </c>
      <c r="BT1082" s="6">
        <f t="shared" si="201"/>
        <v>1.5599999999999999E-2</v>
      </c>
    </row>
    <row r="1083" spans="2:72" ht="14.45">
      <c r="B1083" s="110">
        <v>41750</v>
      </c>
      <c r="C1083" s="106">
        <v>1871.9</v>
      </c>
      <c r="D1083" s="106">
        <v>1865.8</v>
      </c>
      <c r="E1083" s="106">
        <v>1871.9</v>
      </c>
      <c r="F1083" s="106">
        <v>1863.2</v>
      </c>
      <c r="G1083" s="28"/>
      <c r="H1083" s="107">
        <v>3.8E-3</v>
      </c>
      <c r="K1083" s="110">
        <v>41761</v>
      </c>
      <c r="L1083" s="106">
        <v>6694.8</v>
      </c>
      <c r="M1083" s="106">
        <v>6709.95</v>
      </c>
      <c r="N1083" s="106">
        <v>6737.65</v>
      </c>
      <c r="O1083" s="106">
        <v>6689.5</v>
      </c>
      <c r="P1083" s="28" t="s">
        <v>3379</v>
      </c>
      <c r="Q1083" s="107">
        <v>-2.0000000000000001E-4</v>
      </c>
      <c r="T1083" s="110">
        <v>41691</v>
      </c>
      <c r="U1083" s="28">
        <v>62.14</v>
      </c>
      <c r="V1083">
        <v>62.19</v>
      </c>
      <c r="W1083">
        <v>62.19</v>
      </c>
      <c r="X1083">
        <v>62.055</v>
      </c>
      <c r="Y1083" s="19">
        <v>-1.6000000000000001E-3</v>
      </c>
      <c r="AB1083" s="110">
        <f t="shared" si="209"/>
        <v>41761</v>
      </c>
      <c r="AC1083" s="108">
        <f t="shared" si="207"/>
        <v>6694.8</v>
      </c>
      <c r="AD1083" s="28">
        <f t="shared" si="208"/>
        <v>60.185000000000002</v>
      </c>
      <c r="AE1083" s="28">
        <f t="shared" si="202"/>
        <v>111.23701919082828</v>
      </c>
      <c r="AF1083" s="31">
        <f t="shared" si="203"/>
        <v>2.4189001658403431E-3</v>
      </c>
      <c r="AJ1083" s="110">
        <f t="shared" si="206"/>
        <v>41759</v>
      </c>
      <c r="AK1083" s="31">
        <f t="shared" si="204"/>
        <v>3.0000000000000001E-3</v>
      </c>
      <c r="AL1083" s="115">
        <f t="shared" si="205"/>
        <v>-1.4850544985509639E-3</v>
      </c>
      <c r="AM1083" s="100"/>
      <c r="BR1083" s="18">
        <f t="shared" si="199"/>
        <v>41750</v>
      </c>
      <c r="BS1083" s="6">
        <f t="shared" si="200"/>
        <v>3.8E-3</v>
      </c>
      <c r="BT1083" s="6">
        <f t="shared" si="201"/>
        <v>5.5999999999999999E-3</v>
      </c>
    </row>
    <row r="1084" spans="2:72" ht="14.45" hidden="1">
      <c r="B1084" s="110">
        <v>41751</v>
      </c>
      <c r="C1084" s="106">
        <v>1879.5</v>
      </c>
      <c r="D1084" s="106">
        <v>1872.6</v>
      </c>
      <c r="E1084" s="106">
        <v>1884.9</v>
      </c>
      <c r="F1084" s="106">
        <v>1872.6</v>
      </c>
      <c r="G1084" s="28"/>
      <c r="H1084" s="107">
        <v>4.1000000000000003E-3</v>
      </c>
      <c r="K1084" s="110">
        <v>41764</v>
      </c>
      <c r="L1084" s="106">
        <v>6699.35</v>
      </c>
      <c r="M1084" s="106">
        <v>6681.65</v>
      </c>
      <c r="N1084" s="106">
        <v>6741.05</v>
      </c>
      <c r="O1084" s="106">
        <v>6680.45</v>
      </c>
      <c r="P1084" s="28" t="s">
        <v>3659</v>
      </c>
      <c r="Q1084" s="107">
        <v>6.9999999999999999E-4</v>
      </c>
      <c r="T1084" s="110">
        <v>41694</v>
      </c>
      <c r="U1084" s="28">
        <v>62.075000000000003</v>
      </c>
      <c r="V1084">
        <v>62.104999999999997</v>
      </c>
      <c r="W1084">
        <v>62.16</v>
      </c>
      <c r="X1084">
        <v>61.945</v>
      </c>
      <c r="Y1084" s="19">
        <v>-1E-3</v>
      </c>
      <c r="AB1084" s="110">
        <f t="shared" si="209"/>
        <v>41764</v>
      </c>
      <c r="AC1084" s="108">
        <f t="shared" si="207"/>
        <v>6699.35</v>
      </c>
      <c r="AD1084" s="28">
        <f t="shared" si="208"/>
        <v>60.24</v>
      </c>
      <c r="AE1084" s="28">
        <f t="shared" si="202"/>
        <v>111.21098937583001</v>
      </c>
      <c r="AF1084" s="31">
        <f t="shared" si="203"/>
        <v>-2.340031689774813E-4</v>
      </c>
      <c r="AJ1084" s="110" t="e">
        <f t="shared" si="206"/>
        <v>#N/A</v>
      </c>
      <c r="AK1084" s="31">
        <f t="shared" si="204"/>
        <v>0</v>
      </c>
      <c r="AL1084" s="115">
        <f t="shared" si="205"/>
        <v>0</v>
      </c>
      <c r="AM1084" s="100"/>
      <c r="BR1084" s="18">
        <f t="shared" si="199"/>
        <v>41751</v>
      </c>
      <c r="BS1084" s="6">
        <f t="shared" si="200"/>
        <v>4.1000000000000003E-3</v>
      </c>
      <c r="BT1084" s="6">
        <f t="shared" si="201"/>
        <v>-2.9999999999999997E-4</v>
      </c>
    </row>
    <row r="1085" spans="2:72" ht="14.45">
      <c r="B1085" s="110">
        <v>41752</v>
      </c>
      <c r="C1085" s="106">
        <v>1875.4</v>
      </c>
      <c r="D1085" s="106">
        <v>1879.3</v>
      </c>
      <c r="E1085" s="106">
        <v>1879.8</v>
      </c>
      <c r="F1085" s="106">
        <v>1873.9</v>
      </c>
      <c r="G1085" s="28"/>
      <c r="H1085" s="107">
        <v>-2.2000000000000001E-3</v>
      </c>
      <c r="K1085" s="110">
        <v>41765</v>
      </c>
      <c r="L1085" s="106">
        <v>6715.3</v>
      </c>
      <c r="M1085" s="106">
        <v>6719.25</v>
      </c>
      <c r="N1085" s="106">
        <v>6743.45</v>
      </c>
      <c r="O1085" s="106">
        <v>6701.9</v>
      </c>
      <c r="P1085" s="28" t="s">
        <v>3660</v>
      </c>
      <c r="Q1085" s="107">
        <v>2.3999999999999998E-3</v>
      </c>
      <c r="T1085" s="110">
        <v>41695</v>
      </c>
      <c r="U1085" s="28">
        <v>61.984999999999999</v>
      </c>
      <c r="V1085">
        <v>61.984999999999999</v>
      </c>
      <c r="W1085">
        <v>62.05</v>
      </c>
      <c r="X1085">
        <v>61.86</v>
      </c>
      <c r="Y1085" s="19">
        <v>-1.4E-3</v>
      </c>
      <c r="AB1085" s="110">
        <f t="shared" si="209"/>
        <v>41765</v>
      </c>
      <c r="AC1085" s="108">
        <f t="shared" si="207"/>
        <v>6715.3</v>
      </c>
      <c r="AD1085" s="28">
        <f t="shared" si="208"/>
        <v>59.984999999999999</v>
      </c>
      <c r="AE1085" s="28">
        <f t="shared" si="202"/>
        <v>111.94965408018672</v>
      </c>
      <c r="AF1085" s="31">
        <f t="shared" si="203"/>
        <v>6.6420118056897959E-3</v>
      </c>
      <c r="AJ1085" s="110">
        <f t="shared" si="206"/>
        <v>41761</v>
      </c>
      <c r="AK1085" s="31">
        <f t="shared" si="204"/>
        <v>-1.4E-3</v>
      </c>
      <c r="AL1085" s="115">
        <f t="shared" si="205"/>
        <v>2.4189001658403431E-3</v>
      </c>
      <c r="AM1085" s="100"/>
      <c r="BR1085" s="18">
        <f t="shared" si="199"/>
        <v>41752</v>
      </c>
      <c r="BS1085" s="6">
        <f t="shared" si="200"/>
        <v>-2.2000000000000001E-3</v>
      </c>
      <c r="BT1085" s="6">
        <f t="shared" si="201"/>
        <v>3.7000000000000002E-3</v>
      </c>
    </row>
    <row r="1086" spans="2:72" ht="14.45">
      <c r="B1086" s="110">
        <v>41753</v>
      </c>
      <c r="C1086" s="106">
        <v>1878.6</v>
      </c>
      <c r="D1086" s="106">
        <v>1882</v>
      </c>
      <c r="E1086" s="106">
        <v>1884.1</v>
      </c>
      <c r="F1086" s="106">
        <v>1870.2</v>
      </c>
      <c r="G1086" s="28"/>
      <c r="H1086" s="107">
        <v>1.6999999999999999E-3</v>
      </c>
      <c r="K1086" s="110">
        <v>41766</v>
      </c>
      <c r="L1086" s="106">
        <v>6652.55</v>
      </c>
      <c r="M1086" s="106">
        <v>6708.6</v>
      </c>
      <c r="N1086" s="106">
        <v>6718.75</v>
      </c>
      <c r="O1086" s="106">
        <v>6642.9</v>
      </c>
      <c r="P1086" s="28" t="s">
        <v>3661</v>
      </c>
      <c r="Q1086" s="107">
        <v>-9.2999999999999992E-3</v>
      </c>
      <c r="T1086" s="110">
        <v>41696</v>
      </c>
      <c r="U1086" s="28">
        <v>61.984999999999999</v>
      </c>
      <c r="V1086">
        <v>61.965000000000003</v>
      </c>
      <c r="W1086">
        <v>62.055</v>
      </c>
      <c r="X1086">
        <v>61.884999999999998</v>
      </c>
      <c r="Y1086" s="19">
        <v>0</v>
      </c>
      <c r="AB1086" s="110">
        <f t="shared" si="209"/>
        <v>41766</v>
      </c>
      <c r="AC1086" s="108">
        <f t="shared" si="207"/>
        <v>6652.55</v>
      </c>
      <c r="AD1086" s="28">
        <f t="shared" si="208"/>
        <v>60.024999999999999</v>
      </c>
      <c r="AE1086" s="28">
        <f t="shared" si="202"/>
        <v>110.82965431070387</v>
      </c>
      <c r="AF1086" s="31">
        <f t="shared" si="203"/>
        <v>-1.0004495133862701E-2</v>
      </c>
      <c r="AJ1086" s="110">
        <f t="shared" si="206"/>
        <v>41764</v>
      </c>
      <c r="AK1086" s="31">
        <f t="shared" si="204"/>
        <v>1.9E-3</v>
      </c>
      <c r="AL1086" s="115">
        <f t="shared" si="205"/>
        <v>-2.340031689774813E-4</v>
      </c>
      <c r="AM1086" s="100"/>
      <c r="BR1086" s="18" t="e">
        <f t="shared" si="199"/>
        <v>#N/A</v>
      </c>
      <c r="BS1086" s="6">
        <f t="shared" si="200"/>
        <v>0</v>
      </c>
      <c r="BT1086" s="6">
        <f t="shared" si="201"/>
        <v>0</v>
      </c>
    </row>
    <row r="1087" spans="2:72" ht="14.45">
      <c r="B1087" s="110">
        <v>41754</v>
      </c>
      <c r="C1087" s="106">
        <v>1863.4</v>
      </c>
      <c r="D1087" s="106">
        <v>1877.7</v>
      </c>
      <c r="E1087" s="106">
        <v>1877.7</v>
      </c>
      <c r="F1087" s="106">
        <v>1859.7</v>
      </c>
      <c r="G1087" s="28"/>
      <c r="H1087" s="107">
        <v>-8.0999999999999996E-3</v>
      </c>
      <c r="K1087" s="110">
        <v>41767</v>
      </c>
      <c r="L1087" s="106">
        <v>6659.85</v>
      </c>
      <c r="M1087" s="106">
        <v>6669.9</v>
      </c>
      <c r="N1087" s="106">
        <v>6688.4</v>
      </c>
      <c r="O1087" s="106">
        <v>6638.55</v>
      </c>
      <c r="P1087" s="28" t="s">
        <v>3662</v>
      </c>
      <c r="Q1087" s="107">
        <v>1.1000000000000001E-3</v>
      </c>
      <c r="T1087" s="110">
        <v>41697</v>
      </c>
      <c r="U1087" s="28">
        <v>61.994999999999997</v>
      </c>
      <c r="V1087">
        <v>61.994999999999997</v>
      </c>
      <c r="W1087">
        <v>61.994999999999997</v>
      </c>
      <c r="X1087">
        <v>61.994999999999997</v>
      </c>
      <c r="Y1087" s="19">
        <v>2.0000000000000001E-4</v>
      </c>
      <c r="AB1087" s="110">
        <f t="shared" si="209"/>
        <v>41767</v>
      </c>
      <c r="AC1087" s="108">
        <f t="shared" si="207"/>
        <v>6659.85</v>
      </c>
      <c r="AD1087" s="28">
        <f t="shared" si="208"/>
        <v>59.9</v>
      </c>
      <c r="AE1087" s="28">
        <f t="shared" si="202"/>
        <v>111.18280467445744</v>
      </c>
      <c r="AF1087" s="31">
        <f t="shared" si="203"/>
        <v>3.1864248422497354E-3</v>
      </c>
      <c r="AJ1087" s="110">
        <f t="shared" si="206"/>
        <v>41765</v>
      </c>
      <c r="AK1087" s="31">
        <f t="shared" si="204"/>
        <v>-8.9999999999999993E-3</v>
      </c>
      <c r="AL1087" s="115">
        <f t="shared" si="205"/>
        <v>6.6420118056897959E-3</v>
      </c>
      <c r="AM1087" s="100"/>
      <c r="BR1087" s="18">
        <f t="shared" si="199"/>
        <v>41754</v>
      </c>
      <c r="BS1087" s="6">
        <f t="shared" si="200"/>
        <v>-8.0999999999999996E-3</v>
      </c>
      <c r="BT1087" s="6">
        <f t="shared" si="201"/>
        <v>-8.5000000000000006E-3</v>
      </c>
    </row>
    <row r="1088" spans="2:72" ht="14.45">
      <c r="B1088" s="110">
        <v>41757</v>
      </c>
      <c r="C1088" s="106">
        <v>1869.4</v>
      </c>
      <c r="D1088" s="106">
        <v>1865</v>
      </c>
      <c r="E1088" s="106">
        <v>1877</v>
      </c>
      <c r="F1088" s="106">
        <v>1850.6</v>
      </c>
      <c r="G1088" s="28"/>
      <c r="H1088" s="107">
        <v>3.2000000000000002E-3</v>
      </c>
      <c r="K1088" s="110">
        <v>41768</v>
      </c>
      <c r="L1088" s="106">
        <v>6858.8</v>
      </c>
      <c r="M1088" s="106">
        <v>6654.15</v>
      </c>
      <c r="N1088" s="106">
        <v>6871.35</v>
      </c>
      <c r="O1088" s="106">
        <v>6652.15</v>
      </c>
      <c r="P1088" s="28" t="s">
        <v>3663</v>
      </c>
      <c r="Q1088" s="107">
        <v>2.9899999999999999E-2</v>
      </c>
      <c r="T1088" s="110">
        <v>41698</v>
      </c>
      <c r="U1088" s="28">
        <v>61.795000000000002</v>
      </c>
      <c r="V1088">
        <v>62.104999999999997</v>
      </c>
      <c r="W1088">
        <v>62.14</v>
      </c>
      <c r="X1088">
        <v>61.755000000000003</v>
      </c>
      <c r="Y1088" s="19">
        <v>-3.2000000000000002E-3</v>
      </c>
      <c r="AB1088" s="110">
        <f t="shared" si="209"/>
        <v>41768</v>
      </c>
      <c r="AC1088" s="108">
        <f t="shared" si="207"/>
        <v>6858.8</v>
      </c>
      <c r="AD1088" s="28">
        <f t="shared" si="208"/>
        <v>59.965000000000003</v>
      </c>
      <c r="AE1088" s="28">
        <f t="shared" si="202"/>
        <v>114.38005503210205</v>
      </c>
      <c r="AF1088" s="31">
        <f t="shared" si="203"/>
        <v>2.8756698187333285E-2</v>
      </c>
      <c r="AJ1088" s="110">
        <f t="shared" si="206"/>
        <v>41766</v>
      </c>
      <c r="AK1088" s="31">
        <f t="shared" si="204"/>
        <v>5.5999999999999999E-3</v>
      </c>
      <c r="AL1088" s="115">
        <f t="shared" si="205"/>
        <v>-1.0004495133862701E-2</v>
      </c>
      <c r="AM1088" s="100"/>
      <c r="BR1088" s="18">
        <f t="shared" si="199"/>
        <v>41757</v>
      </c>
      <c r="BS1088" s="6">
        <f t="shared" si="200"/>
        <v>3.2000000000000002E-3</v>
      </c>
      <c r="BT1088" s="6">
        <f t="shared" si="201"/>
        <v>-3.2000000000000002E-3</v>
      </c>
    </row>
    <row r="1089" spans="2:72" ht="14.45">
      <c r="B1089" s="110">
        <v>41758</v>
      </c>
      <c r="C1089" s="106">
        <v>1878.3</v>
      </c>
      <c r="D1089" s="106">
        <v>1870.8</v>
      </c>
      <c r="E1089" s="106">
        <v>1880.6</v>
      </c>
      <c r="F1089" s="106">
        <v>1870.8</v>
      </c>
      <c r="G1089" s="28"/>
      <c r="H1089" s="107">
        <v>4.7999999999999996E-3</v>
      </c>
      <c r="K1089" s="110">
        <v>41771</v>
      </c>
      <c r="L1089" s="106">
        <v>7014.25</v>
      </c>
      <c r="M1089" s="106">
        <v>6863.4</v>
      </c>
      <c r="N1089" s="106">
        <v>7020.05</v>
      </c>
      <c r="O1089" s="106">
        <v>6862.9</v>
      </c>
      <c r="P1089" s="28" t="s">
        <v>3664</v>
      </c>
      <c r="Q1089" s="107">
        <v>2.2700000000000001E-2</v>
      </c>
      <c r="T1089" s="110">
        <v>41701</v>
      </c>
      <c r="U1089" s="28">
        <v>62.045000000000002</v>
      </c>
      <c r="V1089">
        <v>61.954999999999998</v>
      </c>
      <c r="W1089">
        <v>62.09</v>
      </c>
      <c r="X1089">
        <v>61.814999999999998</v>
      </c>
      <c r="Y1089" s="19">
        <v>4.0000000000000001E-3</v>
      </c>
      <c r="AB1089" s="110">
        <f t="shared" si="209"/>
        <v>41771</v>
      </c>
      <c r="AC1089" s="108">
        <f t="shared" si="207"/>
        <v>7014.25</v>
      </c>
      <c r="AD1089" s="28">
        <f t="shared" si="208"/>
        <v>60.055</v>
      </c>
      <c r="AE1089" s="28">
        <f t="shared" si="202"/>
        <v>116.79710265589875</v>
      </c>
      <c r="AF1089" s="31">
        <f t="shared" si="203"/>
        <v>2.1131722861283286E-2</v>
      </c>
      <c r="AJ1089" s="110">
        <f t="shared" si="206"/>
        <v>41767</v>
      </c>
      <c r="AK1089" s="31">
        <f t="shared" si="204"/>
        <v>-1.4E-3</v>
      </c>
      <c r="AL1089" s="115">
        <f t="shared" si="205"/>
        <v>3.1864248422497354E-3</v>
      </c>
      <c r="AM1089" s="100"/>
      <c r="BR1089" s="18">
        <f t="shared" si="199"/>
        <v>41758</v>
      </c>
      <c r="BS1089" s="6">
        <f t="shared" si="200"/>
        <v>4.7999999999999996E-3</v>
      </c>
      <c r="BT1089" s="6">
        <f t="shared" si="201"/>
        <v>-6.7999999999999996E-3</v>
      </c>
    </row>
    <row r="1090" spans="2:72" ht="14.45">
      <c r="B1090" s="110">
        <v>41759</v>
      </c>
      <c r="C1090" s="106">
        <v>1884</v>
      </c>
      <c r="D1090" s="106">
        <v>1877.1</v>
      </c>
      <c r="E1090" s="106">
        <v>1885.2</v>
      </c>
      <c r="F1090" s="106">
        <v>1872.7</v>
      </c>
      <c r="G1090" s="28"/>
      <c r="H1090" s="107">
        <v>3.0000000000000001E-3</v>
      </c>
      <c r="K1090" s="110">
        <v>41772</v>
      </c>
      <c r="L1090" s="106">
        <v>7108.75</v>
      </c>
      <c r="M1090" s="106">
        <v>7080</v>
      </c>
      <c r="N1090" s="106">
        <v>7172.35</v>
      </c>
      <c r="O1090" s="106">
        <v>7067.15</v>
      </c>
      <c r="P1090" s="28" t="s">
        <v>3665</v>
      </c>
      <c r="Q1090" s="107">
        <v>1.35E-2</v>
      </c>
      <c r="T1090" s="110">
        <v>41702</v>
      </c>
      <c r="U1090" s="28">
        <v>61.905000000000001</v>
      </c>
      <c r="V1090">
        <v>62.134999999999998</v>
      </c>
      <c r="W1090">
        <v>62.155000000000001</v>
      </c>
      <c r="X1090">
        <v>61.835000000000001</v>
      </c>
      <c r="Y1090" s="19">
        <v>-2.3E-3</v>
      </c>
      <c r="AB1090" s="110">
        <f t="shared" si="209"/>
        <v>41772</v>
      </c>
      <c r="AC1090" s="108">
        <f t="shared" si="207"/>
        <v>7108.75</v>
      </c>
      <c r="AD1090" s="28">
        <f t="shared" si="208"/>
        <v>59.465000000000003</v>
      </c>
      <c r="AE1090" s="28">
        <f t="shared" si="202"/>
        <v>119.54511056924241</v>
      </c>
      <c r="AF1090" s="31">
        <f t="shared" si="203"/>
        <v>2.3528048648943756E-2</v>
      </c>
      <c r="AJ1090" s="110">
        <f t="shared" si="206"/>
        <v>41768</v>
      </c>
      <c r="AK1090" s="31">
        <f t="shared" si="204"/>
        <v>1.5E-3</v>
      </c>
      <c r="AL1090" s="115">
        <f t="shared" si="205"/>
        <v>2.8756698187333285E-2</v>
      </c>
      <c r="AM1090" s="100"/>
      <c r="BR1090" s="18">
        <f t="shared" si="199"/>
        <v>41759</v>
      </c>
      <c r="BS1090" s="6">
        <f t="shared" si="200"/>
        <v>3.0000000000000001E-3</v>
      </c>
      <c r="BT1090" s="6">
        <f t="shared" si="201"/>
        <v>-2.8E-3</v>
      </c>
    </row>
    <row r="1091" spans="2:72" ht="14.45">
      <c r="B1091" s="110">
        <v>41760</v>
      </c>
      <c r="C1091" s="106">
        <v>1883.7</v>
      </c>
      <c r="D1091" s="106">
        <v>1884.4</v>
      </c>
      <c r="E1091" s="106">
        <v>1888.6</v>
      </c>
      <c r="F1091" s="106">
        <v>1878</v>
      </c>
      <c r="G1091" s="28"/>
      <c r="H1091" s="107">
        <v>-2.0000000000000001E-4</v>
      </c>
      <c r="K1091" s="110">
        <v>41773</v>
      </c>
      <c r="L1091" s="106">
        <v>7108.75</v>
      </c>
      <c r="M1091" s="106">
        <v>7112</v>
      </c>
      <c r="N1091" s="106">
        <v>7142.25</v>
      </c>
      <c r="O1091" s="106">
        <v>7080.9</v>
      </c>
      <c r="P1091" s="28" t="s">
        <v>3666</v>
      </c>
      <c r="Q1091" s="107">
        <v>0</v>
      </c>
      <c r="T1091" s="110">
        <v>41703</v>
      </c>
      <c r="U1091" s="28">
        <v>61.755000000000003</v>
      </c>
      <c r="V1091">
        <v>61.905000000000001</v>
      </c>
      <c r="W1091">
        <v>61.91</v>
      </c>
      <c r="X1091">
        <v>61.65</v>
      </c>
      <c r="Y1091" s="19">
        <v>-2.3999999999999998E-3</v>
      </c>
      <c r="AB1091" s="110">
        <f t="shared" si="209"/>
        <v>41773</v>
      </c>
      <c r="AC1091" s="108">
        <f t="shared" si="207"/>
        <v>7108.75</v>
      </c>
      <c r="AD1091" s="28">
        <f t="shared" si="208"/>
        <v>59.484999999999999</v>
      </c>
      <c r="AE1091" s="28">
        <f t="shared" si="202"/>
        <v>119.50491720601832</v>
      </c>
      <c r="AF1091" s="31">
        <f t="shared" si="203"/>
        <v>-3.3621921492821283E-4</v>
      </c>
      <c r="AJ1091" s="110">
        <f t="shared" si="206"/>
        <v>41771</v>
      </c>
      <c r="AK1091" s="31">
        <f t="shared" si="204"/>
        <v>9.7000000000000003E-3</v>
      </c>
      <c r="AL1091" s="115">
        <f t="shared" si="205"/>
        <v>2.1131722861283286E-2</v>
      </c>
      <c r="AM1091" s="100"/>
      <c r="BR1091" s="18" t="e">
        <f t="shared" ref="BR1091:BR1154" si="210">VLOOKUP(B1091,K:Q,1,FALSE)</f>
        <v>#N/A</v>
      </c>
      <c r="BS1091" s="6">
        <f t="shared" ref="BS1091:BS1154" si="211">IFERROR(VLOOKUP(BR1091,B:H,7,FALSE),0)</f>
        <v>0</v>
      </c>
      <c r="BT1091" s="6">
        <f t="shared" ref="BT1091:BT1154" si="212">IFERROR(VLOOKUP(BR1091,K:Q,7,FALSE),0)</f>
        <v>0</v>
      </c>
    </row>
    <row r="1092" spans="2:72" ht="14.45">
      <c r="B1092" s="110">
        <v>41761</v>
      </c>
      <c r="C1092" s="106">
        <v>1881.1</v>
      </c>
      <c r="D1092" s="106">
        <v>1885.3</v>
      </c>
      <c r="E1092" s="106">
        <v>1891.3</v>
      </c>
      <c r="F1092" s="106">
        <v>1878.5</v>
      </c>
      <c r="G1092" s="28"/>
      <c r="H1092" s="107">
        <v>-1.4E-3</v>
      </c>
      <c r="K1092" s="110">
        <v>41774</v>
      </c>
      <c r="L1092" s="106">
        <v>7123.15</v>
      </c>
      <c r="M1092" s="106">
        <v>7111.3</v>
      </c>
      <c r="N1092" s="106">
        <v>7152.55</v>
      </c>
      <c r="O1092" s="106">
        <v>7082.55</v>
      </c>
      <c r="P1092" s="28" t="s">
        <v>3667</v>
      </c>
      <c r="Q1092" s="107">
        <v>2E-3</v>
      </c>
      <c r="T1092" s="110">
        <v>41704</v>
      </c>
      <c r="U1092" s="28">
        <v>61.115000000000002</v>
      </c>
      <c r="V1092">
        <v>61.534999999999997</v>
      </c>
      <c r="W1092">
        <v>61.534999999999997</v>
      </c>
      <c r="X1092">
        <v>61.104999999999997</v>
      </c>
      <c r="Y1092" s="19">
        <v>-1.04E-2</v>
      </c>
      <c r="AB1092" s="110">
        <f t="shared" si="209"/>
        <v>41774</v>
      </c>
      <c r="AC1092" s="108">
        <f t="shared" si="207"/>
        <v>7123.15</v>
      </c>
      <c r="AD1092" s="28">
        <f t="shared" si="208"/>
        <v>59.465000000000003</v>
      </c>
      <c r="AE1092" s="28">
        <f t="shared" ref="AE1092:AE1155" si="213">AC1092/AD1092</f>
        <v>119.7872698225847</v>
      </c>
      <c r="AF1092" s="31">
        <f t="shared" si="203"/>
        <v>2.3626861820222889E-3</v>
      </c>
      <c r="AJ1092" s="110">
        <f t="shared" si="206"/>
        <v>41772</v>
      </c>
      <c r="AK1092" s="31">
        <f t="shared" si="204"/>
        <v>4.0000000000000002E-4</v>
      </c>
      <c r="AL1092" s="115">
        <f t="shared" si="205"/>
        <v>2.3528048648943756E-2</v>
      </c>
      <c r="AM1092" s="100"/>
      <c r="BR1092" s="18">
        <f t="shared" si="210"/>
        <v>41761</v>
      </c>
      <c r="BS1092" s="6">
        <f t="shared" si="211"/>
        <v>-1.4E-3</v>
      </c>
      <c r="BT1092" s="6">
        <f t="shared" si="212"/>
        <v>-2.0000000000000001E-4</v>
      </c>
    </row>
    <row r="1093" spans="2:72" ht="14.45">
      <c r="B1093" s="110">
        <v>41764</v>
      </c>
      <c r="C1093" s="106">
        <v>1884.7</v>
      </c>
      <c r="D1093" s="106">
        <v>1879.5</v>
      </c>
      <c r="E1093" s="106">
        <v>1885.5</v>
      </c>
      <c r="F1093" s="106">
        <v>1866.8</v>
      </c>
      <c r="G1093" s="28"/>
      <c r="H1093" s="107">
        <v>1.9E-3</v>
      </c>
      <c r="K1093" s="110">
        <v>41775</v>
      </c>
      <c r="L1093" s="106">
        <v>7203</v>
      </c>
      <c r="M1093" s="106">
        <v>7270.2</v>
      </c>
      <c r="N1093" s="106">
        <v>7563.5</v>
      </c>
      <c r="O1093" s="106">
        <v>7130.65</v>
      </c>
      <c r="P1093" s="28" t="s">
        <v>3668</v>
      </c>
      <c r="Q1093" s="107">
        <v>1.12E-2</v>
      </c>
      <c r="T1093" s="110">
        <v>41705</v>
      </c>
      <c r="U1093" s="28">
        <v>61.085000000000001</v>
      </c>
      <c r="V1093">
        <v>61.015000000000001</v>
      </c>
      <c r="W1093">
        <v>61.174999999999997</v>
      </c>
      <c r="X1093">
        <v>60.945</v>
      </c>
      <c r="Y1093" s="19">
        <v>-5.0000000000000001E-4</v>
      </c>
      <c r="AB1093" s="110">
        <f t="shared" si="209"/>
        <v>41775</v>
      </c>
      <c r="AC1093" s="108">
        <f t="shared" si="207"/>
        <v>7203</v>
      </c>
      <c r="AD1093" s="28">
        <f t="shared" si="208"/>
        <v>58.585000000000001</v>
      </c>
      <c r="AE1093" s="28">
        <f t="shared" si="213"/>
        <v>122.94956046769651</v>
      </c>
      <c r="AF1093" s="31">
        <f t="shared" ref="AF1093:AF1156" si="214">AE1093/AE1092-1</f>
        <v>2.6399221301190323E-2</v>
      </c>
      <c r="AJ1093" s="110">
        <f t="shared" si="206"/>
        <v>41773</v>
      </c>
      <c r="AK1093" s="31">
        <f t="shared" si="204"/>
        <v>-4.7000000000000002E-3</v>
      </c>
      <c r="AL1093" s="115">
        <f t="shared" si="205"/>
        <v>-3.3621921492821283E-4</v>
      </c>
      <c r="AM1093" s="100"/>
      <c r="BR1093" s="18">
        <f t="shared" si="210"/>
        <v>41764</v>
      </c>
      <c r="BS1093" s="6">
        <f t="shared" si="211"/>
        <v>1.9E-3</v>
      </c>
      <c r="BT1093" s="6">
        <f t="shared" si="212"/>
        <v>6.9999999999999999E-4</v>
      </c>
    </row>
    <row r="1094" spans="2:72" ht="14.45">
      <c r="B1094" s="110">
        <v>41765</v>
      </c>
      <c r="C1094" s="106">
        <v>1867.7</v>
      </c>
      <c r="D1094" s="106">
        <v>1883.7</v>
      </c>
      <c r="E1094" s="106">
        <v>1883.7</v>
      </c>
      <c r="F1094" s="106">
        <v>1867.7</v>
      </c>
      <c r="G1094" s="28"/>
      <c r="H1094" s="107">
        <v>-8.9999999999999993E-3</v>
      </c>
      <c r="K1094" s="110">
        <v>41778</v>
      </c>
      <c r="L1094" s="106">
        <v>7263.55</v>
      </c>
      <c r="M1094" s="106">
        <v>7276.85</v>
      </c>
      <c r="N1094" s="106">
        <v>7291.1</v>
      </c>
      <c r="O1094" s="106">
        <v>7193.55</v>
      </c>
      <c r="P1094" s="28" t="s">
        <v>3669</v>
      </c>
      <c r="Q1094" s="107">
        <v>8.3999999999999995E-3</v>
      </c>
      <c r="T1094" s="110">
        <v>41708</v>
      </c>
      <c r="U1094" s="28">
        <v>60.844999999999999</v>
      </c>
      <c r="V1094">
        <v>61.255000000000003</v>
      </c>
      <c r="W1094">
        <v>61.335000000000001</v>
      </c>
      <c r="X1094">
        <v>60.79</v>
      </c>
      <c r="Y1094" s="19">
        <v>-3.8999999999999998E-3</v>
      </c>
      <c r="AB1094" s="110">
        <f t="shared" si="209"/>
        <v>41778</v>
      </c>
      <c r="AC1094" s="108">
        <f t="shared" si="207"/>
        <v>7263.55</v>
      </c>
      <c r="AD1094" s="28">
        <f t="shared" si="208"/>
        <v>58.375</v>
      </c>
      <c r="AE1094" s="28">
        <f t="shared" si="213"/>
        <v>124.42912205567453</v>
      </c>
      <c r="AF1094" s="31">
        <f t="shared" si="214"/>
        <v>1.2033890827667815E-2</v>
      </c>
      <c r="AJ1094" s="110">
        <f t="shared" si="206"/>
        <v>41774</v>
      </c>
      <c r="AK1094" s="31">
        <f t="shared" si="204"/>
        <v>-9.4000000000000004E-3</v>
      </c>
      <c r="AL1094" s="115">
        <f t="shared" si="205"/>
        <v>2.3626861820222889E-3</v>
      </c>
      <c r="AM1094" s="100"/>
      <c r="BR1094" s="18">
        <f t="shared" si="210"/>
        <v>41765</v>
      </c>
      <c r="BS1094" s="6">
        <f t="shared" si="211"/>
        <v>-8.9999999999999993E-3</v>
      </c>
      <c r="BT1094" s="6">
        <f t="shared" si="212"/>
        <v>2.3999999999999998E-3</v>
      </c>
    </row>
    <row r="1095" spans="2:72" ht="14.45">
      <c r="B1095" s="110">
        <v>41766</v>
      </c>
      <c r="C1095" s="106">
        <v>1878.2</v>
      </c>
      <c r="D1095" s="106">
        <v>1868.5</v>
      </c>
      <c r="E1095" s="106">
        <v>1878.8</v>
      </c>
      <c r="F1095" s="106">
        <v>1859.8</v>
      </c>
      <c r="G1095" s="28"/>
      <c r="H1095" s="107">
        <v>5.5999999999999999E-3</v>
      </c>
      <c r="K1095" s="110">
        <v>41779</v>
      </c>
      <c r="L1095" s="106">
        <v>7275.5</v>
      </c>
      <c r="M1095" s="106">
        <v>7309.95</v>
      </c>
      <c r="N1095" s="106">
        <v>7353.65</v>
      </c>
      <c r="O1095" s="106">
        <v>7247.7</v>
      </c>
      <c r="P1095" s="28" t="s">
        <v>3670</v>
      </c>
      <c r="Q1095" s="107">
        <v>1.6000000000000001E-3</v>
      </c>
      <c r="T1095" s="110">
        <v>41709</v>
      </c>
      <c r="U1095" s="28">
        <v>60.945</v>
      </c>
      <c r="V1095">
        <v>60.884999999999998</v>
      </c>
      <c r="W1095">
        <v>60.975000000000001</v>
      </c>
      <c r="X1095">
        <v>60.604999999999997</v>
      </c>
      <c r="Y1095" s="19">
        <v>1.6000000000000001E-3</v>
      </c>
      <c r="AB1095" s="110">
        <f t="shared" si="209"/>
        <v>41779</v>
      </c>
      <c r="AC1095" s="108">
        <f t="shared" si="207"/>
        <v>7275.5</v>
      </c>
      <c r="AD1095" s="28">
        <f t="shared" si="208"/>
        <v>58.59</v>
      </c>
      <c r="AE1095" s="28">
        <f t="shared" si="213"/>
        <v>124.17648062809353</v>
      </c>
      <c r="AF1095" s="31">
        <f t="shared" si="214"/>
        <v>-2.0304043250257697E-3</v>
      </c>
      <c r="AJ1095" s="110">
        <f t="shared" si="206"/>
        <v>41775</v>
      </c>
      <c r="AK1095" s="31">
        <f t="shared" si="204"/>
        <v>3.8E-3</v>
      </c>
      <c r="AL1095" s="115">
        <f t="shared" si="205"/>
        <v>2.6399221301190323E-2</v>
      </c>
      <c r="AM1095" s="100"/>
      <c r="BR1095" s="18">
        <f t="shared" si="210"/>
        <v>41766</v>
      </c>
      <c r="BS1095" s="6">
        <f t="shared" si="211"/>
        <v>5.5999999999999999E-3</v>
      </c>
      <c r="BT1095" s="6">
        <f t="shared" si="212"/>
        <v>-9.2999999999999992E-3</v>
      </c>
    </row>
    <row r="1096" spans="2:72" ht="14.45">
      <c r="B1096" s="110">
        <v>41767</v>
      </c>
      <c r="C1096" s="106">
        <v>1875.6</v>
      </c>
      <c r="D1096" s="106">
        <v>1877.4</v>
      </c>
      <c r="E1096" s="106">
        <v>1889.1</v>
      </c>
      <c r="F1096" s="106">
        <v>1870</v>
      </c>
      <c r="G1096" s="28"/>
      <c r="H1096" s="107">
        <v>-1.4E-3</v>
      </c>
      <c r="K1096" s="110">
        <v>41780</v>
      </c>
      <c r="L1096" s="106">
        <v>7252.9</v>
      </c>
      <c r="M1096" s="106">
        <v>7274.85</v>
      </c>
      <c r="N1096" s="106">
        <v>7287.15</v>
      </c>
      <c r="O1096" s="106">
        <v>7206.7</v>
      </c>
      <c r="P1096" s="28" t="s">
        <v>3671</v>
      </c>
      <c r="Q1096" s="107">
        <v>-3.0999999999999999E-3</v>
      </c>
      <c r="T1096" s="110">
        <v>41710</v>
      </c>
      <c r="U1096" s="28">
        <v>61.22</v>
      </c>
      <c r="V1096">
        <v>60.945</v>
      </c>
      <c r="W1096">
        <v>61.295000000000002</v>
      </c>
      <c r="X1096">
        <v>60.945</v>
      </c>
      <c r="Y1096" s="19">
        <v>4.4999999999999997E-3</v>
      </c>
      <c r="AB1096" s="110">
        <f t="shared" si="209"/>
        <v>41780</v>
      </c>
      <c r="AC1096" s="108">
        <f t="shared" si="207"/>
        <v>7252.9</v>
      </c>
      <c r="AD1096" s="28">
        <f t="shared" si="208"/>
        <v>58.695</v>
      </c>
      <c r="AE1096" s="28">
        <f t="shared" si="213"/>
        <v>123.56929891813613</v>
      </c>
      <c r="AF1096" s="31">
        <f t="shared" si="214"/>
        <v>-4.8896675673705259E-3</v>
      </c>
      <c r="AJ1096" s="110">
        <f t="shared" si="206"/>
        <v>41778</v>
      </c>
      <c r="AK1096" s="31">
        <f t="shared" si="204"/>
        <v>3.8E-3</v>
      </c>
      <c r="AL1096" s="115">
        <f t="shared" si="205"/>
        <v>1.2033890827667815E-2</v>
      </c>
      <c r="AM1096" s="100"/>
      <c r="BR1096" s="18">
        <f t="shared" si="210"/>
        <v>41767</v>
      </c>
      <c r="BS1096" s="6">
        <f t="shared" si="211"/>
        <v>-1.4E-3</v>
      </c>
      <c r="BT1096" s="6">
        <f t="shared" si="212"/>
        <v>1.1000000000000001E-3</v>
      </c>
    </row>
    <row r="1097" spans="2:72" ht="14.45">
      <c r="B1097" s="110">
        <v>41768</v>
      </c>
      <c r="C1097" s="106">
        <v>1878.5</v>
      </c>
      <c r="D1097" s="106">
        <v>1875.3</v>
      </c>
      <c r="E1097" s="106">
        <v>1878.6</v>
      </c>
      <c r="F1097" s="106">
        <v>1867</v>
      </c>
      <c r="G1097" s="28"/>
      <c r="H1097" s="107">
        <v>1.5E-3</v>
      </c>
      <c r="K1097" s="110">
        <v>41781</v>
      </c>
      <c r="L1097" s="106">
        <v>7276.4</v>
      </c>
      <c r="M1097" s="106">
        <v>7289.95</v>
      </c>
      <c r="N1097" s="106">
        <v>7319.55</v>
      </c>
      <c r="O1097" s="106">
        <v>7258.15</v>
      </c>
      <c r="P1097" s="28" t="s">
        <v>3672</v>
      </c>
      <c r="Q1097" s="107">
        <v>3.2000000000000002E-3</v>
      </c>
      <c r="T1097" s="110">
        <v>41711</v>
      </c>
      <c r="U1097" s="28">
        <v>61.174999999999997</v>
      </c>
      <c r="V1097">
        <v>61.024999999999999</v>
      </c>
      <c r="W1097">
        <v>61.185000000000002</v>
      </c>
      <c r="X1097">
        <v>60.914999999999999</v>
      </c>
      <c r="Y1097" s="19">
        <v>-6.9999999999999999E-4</v>
      </c>
      <c r="AB1097" s="110">
        <f t="shared" si="209"/>
        <v>41781</v>
      </c>
      <c r="AC1097" s="108">
        <f t="shared" si="207"/>
        <v>7276.4</v>
      </c>
      <c r="AD1097" s="28">
        <f t="shared" si="208"/>
        <v>58.284999999999997</v>
      </c>
      <c r="AE1097" s="28">
        <f t="shared" si="213"/>
        <v>124.84172600154413</v>
      </c>
      <c r="AF1097" s="31">
        <f t="shared" si="214"/>
        <v>1.0297275249987248E-2</v>
      </c>
      <c r="AJ1097" s="110">
        <f t="shared" si="206"/>
        <v>41779</v>
      </c>
      <c r="AK1097" s="31">
        <f t="shared" si="204"/>
        <v>-6.4999999999999997E-3</v>
      </c>
      <c r="AL1097" s="115">
        <f t="shared" si="205"/>
        <v>-2.0304043250257697E-3</v>
      </c>
      <c r="AM1097" s="100"/>
      <c r="BR1097" s="18">
        <f t="shared" si="210"/>
        <v>41768</v>
      </c>
      <c r="BS1097" s="6">
        <f t="shared" si="211"/>
        <v>1.5E-3</v>
      </c>
      <c r="BT1097" s="6">
        <f t="shared" si="212"/>
        <v>2.9899999999999999E-2</v>
      </c>
    </row>
    <row r="1098" spans="2:72" ht="14.45">
      <c r="B1098" s="110">
        <v>41771</v>
      </c>
      <c r="C1098" s="106">
        <v>1896.7</v>
      </c>
      <c r="D1098" s="106">
        <v>1880</v>
      </c>
      <c r="E1098" s="106">
        <v>1897.1</v>
      </c>
      <c r="F1098" s="106">
        <v>1880</v>
      </c>
      <c r="G1098" s="28"/>
      <c r="H1098" s="107">
        <v>9.7000000000000003E-3</v>
      </c>
      <c r="K1098" s="110">
        <v>41782</v>
      </c>
      <c r="L1098" s="106">
        <v>7367.1</v>
      </c>
      <c r="M1098" s="106">
        <v>7306.5</v>
      </c>
      <c r="N1098" s="106">
        <v>7381</v>
      </c>
      <c r="O1098" s="106">
        <v>7293.9</v>
      </c>
      <c r="P1098" s="28" t="s">
        <v>3673</v>
      </c>
      <c r="Q1098" s="107">
        <v>1.2500000000000001E-2</v>
      </c>
      <c r="T1098" s="110">
        <v>41712</v>
      </c>
      <c r="U1098" s="28">
        <v>61.204999999999998</v>
      </c>
      <c r="V1098">
        <v>61.414999999999999</v>
      </c>
      <c r="W1098">
        <v>61.555</v>
      </c>
      <c r="X1098">
        <v>61.055</v>
      </c>
      <c r="Y1098" s="19">
        <v>5.0000000000000001E-4</v>
      </c>
      <c r="AB1098" s="110">
        <f t="shared" si="209"/>
        <v>41782</v>
      </c>
      <c r="AC1098" s="108">
        <f t="shared" si="207"/>
        <v>7367.1</v>
      </c>
      <c r="AD1098" s="28">
        <f t="shared" si="208"/>
        <v>58.524999999999999</v>
      </c>
      <c r="AE1098" s="28">
        <f t="shared" si="213"/>
        <v>125.87953865869288</v>
      </c>
      <c r="AF1098" s="31">
        <f t="shared" si="214"/>
        <v>8.3130271455547078E-3</v>
      </c>
      <c r="AJ1098" s="110">
        <f t="shared" si="206"/>
        <v>41780</v>
      </c>
      <c r="AK1098" s="31">
        <f t="shared" si="204"/>
        <v>8.0999999999999996E-3</v>
      </c>
      <c r="AL1098" s="115">
        <f t="shared" si="205"/>
        <v>-4.8896675673705259E-3</v>
      </c>
      <c r="AM1098" s="100"/>
      <c r="BR1098" s="18">
        <f t="shared" si="210"/>
        <v>41771</v>
      </c>
      <c r="BS1098" s="6">
        <f t="shared" si="211"/>
        <v>9.7000000000000003E-3</v>
      </c>
      <c r="BT1098" s="6">
        <f t="shared" si="212"/>
        <v>2.2700000000000001E-2</v>
      </c>
    </row>
    <row r="1099" spans="2:72" ht="14.45">
      <c r="B1099" s="110">
        <v>41772</v>
      </c>
      <c r="C1099" s="106">
        <v>1897.5</v>
      </c>
      <c r="D1099" s="106">
        <v>1896.8</v>
      </c>
      <c r="E1099" s="106">
        <v>1902.2</v>
      </c>
      <c r="F1099" s="106">
        <v>1896.1</v>
      </c>
      <c r="G1099" s="28"/>
      <c r="H1099" s="107">
        <v>4.0000000000000002E-4</v>
      </c>
      <c r="K1099" s="110">
        <v>41785</v>
      </c>
      <c r="L1099" s="106">
        <v>7359.05</v>
      </c>
      <c r="M1099" s="106">
        <v>7428.75</v>
      </c>
      <c r="N1099" s="106">
        <v>7504</v>
      </c>
      <c r="O1099" s="106">
        <v>7269.05</v>
      </c>
      <c r="P1099" s="28" t="s">
        <v>3674</v>
      </c>
      <c r="Q1099" s="107">
        <v>-1.1000000000000001E-3</v>
      </c>
      <c r="T1099" s="110">
        <v>41715</v>
      </c>
      <c r="U1099" s="28">
        <v>61.09</v>
      </c>
      <c r="V1099">
        <v>61.13</v>
      </c>
      <c r="W1099">
        <v>61.13</v>
      </c>
      <c r="X1099">
        <v>61.07</v>
      </c>
      <c r="Y1099" s="19">
        <v>-1.9E-3</v>
      </c>
      <c r="AB1099" s="110">
        <f t="shared" si="209"/>
        <v>41785</v>
      </c>
      <c r="AC1099" s="108">
        <f t="shared" si="207"/>
        <v>7359.05</v>
      </c>
      <c r="AD1099" s="28">
        <f t="shared" si="208"/>
        <v>58.715000000000003</v>
      </c>
      <c r="AE1099" s="28">
        <f t="shared" si="213"/>
        <v>125.33509324704079</v>
      </c>
      <c r="AF1099" s="31">
        <f t="shared" si="214"/>
        <v>-4.3251303385237749E-3</v>
      </c>
      <c r="AJ1099" s="110">
        <f t="shared" si="206"/>
        <v>41781</v>
      </c>
      <c r="AK1099" s="31">
        <f t="shared" si="204"/>
        <v>2.3999999999999998E-3</v>
      </c>
      <c r="AL1099" s="115">
        <f t="shared" si="205"/>
        <v>1.0297275249987248E-2</v>
      </c>
      <c r="AM1099" s="100"/>
      <c r="BR1099" s="18">
        <f t="shared" si="210"/>
        <v>41772</v>
      </c>
      <c r="BS1099" s="6">
        <f t="shared" si="211"/>
        <v>4.0000000000000002E-4</v>
      </c>
      <c r="BT1099" s="6">
        <f t="shared" si="212"/>
        <v>1.35E-2</v>
      </c>
    </row>
    <row r="1100" spans="2:72" ht="14.45">
      <c r="B1100" s="110">
        <v>41773</v>
      </c>
      <c r="C1100" s="106">
        <v>1888.5</v>
      </c>
      <c r="D1100" s="106">
        <v>1897.1</v>
      </c>
      <c r="E1100" s="106">
        <v>1897.1</v>
      </c>
      <c r="F1100" s="106">
        <v>1885.8</v>
      </c>
      <c r="G1100" s="28"/>
      <c r="H1100" s="107">
        <v>-4.7000000000000002E-3</v>
      </c>
      <c r="K1100" s="110">
        <v>41786</v>
      </c>
      <c r="L1100" s="106">
        <v>7318</v>
      </c>
      <c r="M1100" s="106">
        <v>7363.1</v>
      </c>
      <c r="N1100" s="106">
        <v>7372.95</v>
      </c>
      <c r="O1100" s="106">
        <v>7274.75</v>
      </c>
      <c r="P1100" s="28" t="s">
        <v>3675</v>
      </c>
      <c r="Q1100" s="107">
        <v>-5.5999999999999999E-3</v>
      </c>
      <c r="T1100" s="110">
        <v>41716</v>
      </c>
      <c r="U1100" s="28">
        <v>61.115000000000002</v>
      </c>
      <c r="V1100">
        <v>61.034999999999997</v>
      </c>
      <c r="W1100">
        <v>61.215000000000003</v>
      </c>
      <c r="X1100">
        <v>60.875</v>
      </c>
      <c r="Y1100" s="19">
        <v>4.0000000000000002E-4</v>
      </c>
      <c r="AB1100" s="110">
        <f t="shared" si="209"/>
        <v>41786</v>
      </c>
      <c r="AC1100" s="108">
        <f t="shared" si="207"/>
        <v>7318</v>
      </c>
      <c r="AD1100" s="28">
        <f t="shared" si="208"/>
        <v>59.045000000000002</v>
      </c>
      <c r="AE1100" s="28">
        <f t="shared" si="213"/>
        <v>123.9393682784317</v>
      </c>
      <c r="AF1100" s="31">
        <f t="shared" si="214"/>
        <v>-1.1135947103482424E-2</v>
      </c>
      <c r="AJ1100" s="110">
        <f t="shared" si="206"/>
        <v>41782</v>
      </c>
      <c r="AK1100" s="31">
        <f t="shared" si="204"/>
        <v>4.1999999999999997E-3</v>
      </c>
      <c r="AL1100" s="115">
        <f t="shared" si="205"/>
        <v>8.3130271455547078E-3</v>
      </c>
      <c r="AM1100" s="100"/>
      <c r="BR1100" s="18">
        <f t="shared" si="210"/>
        <v>41773</v>
      </c>
      <c r="BS1100" s="6">
        <f t="shared" si="211"/>
        <v>-4.7000000000000002E-3</v>
      </c>
      <c r="BT1100" s="6">
        <f t="shared" si="212"/>
        <v>0</v>
      </c>
    </row>
    <row r="1101" spans="2:72" ht="14.45">
      <c r="B1101" s="110">
        <v>41774</v>
      </c>
      <c r="C1101" s="106">
        <v>1870.8</v>
      </c>
      <c r="D1101" s="106">
        <v>1888.2</v>
      </c>
      <c r="E1101" s="106">
        <v>1888.2</v>
      </c>
      <c r="F1101" s="106">
        <v>1862.4</v>
      </c>
      <c r="G1101" s="28"/>
      <c r="H1101" s="107">
        <v>-9.4000000000000004E-3</v>
      </c>
      <c r="K1101" s="110">
        <v>41787</v>
      </c>
      <c r="L1101" s="106">
        <v>7329.65</v>
      </c>
      <c r="M1101" s="106">
        <v>7324.95</v>
      </c>
      <c r="N1101" s="106">
        <v>7344.75</v>
      </c>
      <c r="O1101" s="106">
        <v>7302.6</v>
      </c>
      <c r="P1101" s="28" t="s">
        <v>3676</v>
      </c>
      <c r="Q1101" s="107">
        <v>1.6000000000000001E-3</v>
      </c>
      <c r="T1101" s="110">
        <v>41717</v>
      </c>
      <c r="U1101" s="28">
        <v>60.975000000000001</v>
      </c>
      <c r="V1101">
        <v>61.085000000000001</v>
      </c>
      <c r="W1101">
        <v>61.185000000000002</v>
      </c>
      <c r="X1101">
        <v>60.924999999999997</v>
      </c>
      <c r="Y1101" s="19">
        <v>-2.3E-3</v>
      </c>
      <c r="AB1101" s="110">
        <f t="shared" si="209"/>
        <v>41787</v>
      </c>
      <c r="AC1101" s="108">
        <f t="shared" si="207"/>
        <v>7329.65</v>
      </c>
      <c r="AD1101" s="28">
        <f t="shared" si="208"/>
        <v>58.945</v>
      </c>
      <c r="AE1101" s="28">
        <f t="shared" si="213"/>
        <v>124.34727288149969</v>
      </c>
      <c r="AF1101" s="31">
        <f t="shared" si="214"/>
        <v>3.2911625154619095E-3</v>
      </c>
      <c r="AJ1101" s="110">
        <f t="shared" si="206"/>
        <v>41786</v>
      </c>
      <c r="AK1101" s="31">
        <f t="shared" si="204"/>
        <v>6.0000000000000001E-3</v>
      </c>
      <c r="AL1101" s="115">
        <f t="shared" si="205"/>
        <v>-1.1135947103482424E-2</v>
      </c>
      <c r="AM1101" s="100"/>
      <c r="BR1101" s="18">
        <f t="shared" si="210"/>
        <v>41774</v>
      </c>
      <c r="BS1101" s="6">
        <f t="shared" si="211"/>
        <v>-9.4000000000000004E-3</v>
      </c>
      <c r="BT1101" s="6">
        <f t="shared" si="212"/>
        <v>2E-3</v>
      </c>
    </row>
    <row r="1102" spans="2:72" ht="14.45">
      <c r="B1102" s="110">
        <v>41775</v>
      </c>
      <c r="C1102" s="106">
        <v>1877.9</v>
      </c>
      <c r="D1102" s="106">
        <v>1871.2</v>
      </c>
      <c r="E1102" s="106">
        <v>1878.3</v>
      </c>
      <c r="F1102" s="106">
        <v>1864.8</v>
      </c>
      <c r="G1102" s="28"/>
      <c r="H1102" s="107">
        <v>3.8E-3</v>
      </c>
      <c r="K1102" s="110">
        <v>41788</v>
      </c>
      <c r="L1102" s="106">
        <v>7235.65</v>
      </c>
      <c r="M1102" s="106">
        <v>7316.6</v>
      </c>
      <c r="N1102" s="106">
        <v>7325.4</v>
      </c>
      <c r="O1102" s="106">
        <v>7224.4</v>
      </c>
      <c r="P1102" s="28" t="s">
        <v>3677</v>
      </c>
      <c r="Q1102" s="107">
        <v>-1.2800000000000001E-2</v>
      </c>
      <c r="T1102" s="110">
        <v>41718</v>
      </c>
      <c r="U1102" s="28">
        <v>61.34</v>
      </c>
      <c r="V1102">
        <v>61.39</v>
      </c>
      <c r="W1102">
        <v>61.39</v>
      </c>
      <c r="X1102">
        <v>61.07</v>
      </c>
      <c r="Y1102" s="19">
        <v>6.0000000000000001E-3</v>
      </c>
      <c r="AB1102" s="110">
        <f t="shared" si="209"/>
        <v>41788</v>
      </c>
      <c r="AC1102" s="108">
        <f t="shared" si="207"/>
        <v>7235.65</v>
      </c>
      <c r="AD1102" s="28">
        <f t="shared" si="208"/>
        <v>58.92</v>
      </c>
      <c r="AE1102" s="28">
        <f t="shared" si="213"/>
        <v>122.80465037338763</v>
      </c>
      <c r="AF1102" s="31">
        <f t="shared" si="214"/>
        <v>-1.2405760676248545E-2</v>
      </c>
      <c r="AJ1102" s="110">
        <f t="shared" si="206"/>
        <v>41787</v>
      </c>
      <c r="AK1102" s="31">
        <f t="shared" si="204"/>
        <v>-1.1000000000000001E-3</v>
      </c>
      <c r="AL1102" s="115">
        <f t="shared" si="205"/>
        <v>3.2911625154619095E-3</v>
      </c>
      <c r="AM1102" s="100"/>
      <c r="BR1102" s="18">
        <f t="shared" si="210"/>
        <v>41775</v>
      </c>
      <c r="BS1102" s="6">
        <f t="shared" si="211"/>
        <v>3.8E-3</v>
      </c>
      <c r="BT1102" s="6">
        <f t="shared" si="212"/>
        <v>1.12E-2</v>
      </c>
    </row>
    <row r="1103" spans="2:72" ht="14.45">
      <c r="B1103" s="110">
        <v>41778</v>
      </c>
      <c r="C1103" s="106">
        <v>1885.1</v>
      </c>
      <c r="D1103" s="106">
        <v>1876.7</v>
      </c>
      <c r="E1103" s="106">
        <v>1886</v>
      </c>
      <c r="F1103" s="106">
        <v>1872.4</v>
      </c>
      <c r="G1103" s="28"/>
      <c r="H1103" s="107">
        <v>3.8E-3</v>
      </c>
      <c r="K1103" s="110">
        <v>41789</v>
      </c>
      <c r="L1103" s="106">
        <v>7229.95</v>
      </c>
      <c r="M1103" s="106">
        <v>7254.85</v>
      </c>
      <c r="N1103" s="106">
        <v>7272.5</v>
      </c>
      <c r="O1103" s="106">
        <v>7118.45</v>
      </c>
      <c r="P1103" s="28" t="s">
        <v>3678</v>
      </c>
      <c r="Q1103" s="107">
        <v>-8.0000000000000004E-4</v>
      </c>
      <c r="T1103" s="110">
        <v>41719</v>
      </c>
      <c r="U1103" s="28">
        <v>60.9</v>
      </c>
      <c r="V1103">
        <v>61.195</v>
      </c>
      <c r="W1103">
        <v>61.204999999999998</v>
      </c>
      <c r="X1103">
        <v>60.9</v>
      </c>
      <c r="Y1103" s="19">
        <v>-7.1999999999999998E-3</v>
      </c>
      <c r="AB1103" s="110">
        <f t="shared" si="209"/>
        <v>41789</v>
      </c>
      <c r="AC1103" s="108">
        <f t="shared" si="207"/>
        <v>7229.95</v>
      </c>
      <c r="AD1103" s="28">
        <f t="shared" si="208"/>
        <v>59.195</v>
      </c>
      <c r="AE1103" s="28">
        <f t="shared" si="213"/>
        <v>122.13784948053045</v>
      </c>
      <c r="AF1103" s="31">
        <f t="shared" si="214"/>
        <v>-5.4297690749476324E-3</v>
      </c>
      <c r="AJ1103" s="110">
        <f t="shared" si="206"/>
        <v>41788</v>
      </c>
      <c r="AK1103" s="31">
        <f t="shared" si="204"/>
        <v>5.3E-3</v>
      </c>
      <c r="AL1103" s="115">
        <f t="shared" si="205"/>
        <v>-1.2405760676248545E-2</v>
      </c>
      <c r="AM1103" s="100"/>
      <c r="BR1103" s="18">
        <f t="shared" si="210"/>
        <v>41778</v>
      </c>
      <c r="BS1103" s="6">
        <f t="shared" si="211"/>
        <v>3.8E-3</v>
      </c>
      <c r="BT1103" s="6">
        <f t="shared" si="212"/>
        <v>8.3999999999999995E-3</v>
      </c>
    </row>
    <row r="1104" spans="2:72" ht="14.45">
      <c r="B1104" s="110">
        <v>41779</v>
      </c>
      <c r="C1104" s="106">
        <v>1872.8</v>
      </c>
      <c r="D1104" s="106">
        <v>1884.9</v>
      </c>
      <c r="E1104" s="106">
        <v>1884.9</v>
      </c>
      <c r="F1104" s="106">
        <v>1868.1</v>
      </c>
      <c r="G1104" s="28"/>
      <c r="H1104" s="107">
        <v>-6.4999999999999997E-3</v>
      </c>
      <c r="K1104" s="110">
        <v>41792</v>
      </c>
      <c r="L1104" s="106">
        <v>7362.5</v>
      </c>
      <c r="M1104" s="106">
        <v>7264.05</v>
      </c>
      <c r="N1104" s="106">
        <v>7368.6</v>
      </c>
      <c r="O1104" s="106">
        <v>7239.5</v>
      </c>
      <c r="P1104" s="28" t="s">
        <v>3679</v>
      </c>
      <c r="Q1104" s="107">
        <v>1.83E-2</v>
      </c>
      <c r="T1104" s="110">
        <v>41722</v>
      </c>
      <c r="U1104" s="28">
        <v>60.78</v>
      </c>
      <c r="V1104">
        <v>60.854999999999997</v>
      </c>
      <c r="W1104">
        <v>60.854999999999997</v>
      </c>
      <c r="X1104">
        <v>60.645000000000003</v>
      </c>
      <c r="Y1104" s="19">
        <v>-2E-3</v>
      </c>
      <c r="AB1104" s="110">
        <f t="shared" si="209"/>
        <v>41792</v>
      </c>
      <c r="AC1104" s="108">
        <f t="shared" si="207"/>
        <v>7362.5</v>
      </c>
      <c r="AD1104" s="28">
        <f t="shared" si="208"/>
        <v>59.155000000000001</v>
      </c>
      <c r="AE1104" s="28">
        <f t="shared" si="213"/>
        <v>124.46116135576028</v>
      </c>
      <c r="AF1104" s="31">
        <f t="shared" si="214"/>
        <v>1.9022046688321526E-2</v>
      </c>
      <c r="AJ1104" s="110">
        <f t="shared" si="206"/>
        <v>41789</v>
      </c>
      <c r="AK1104" s="31">
        <f t="shared" si="204"/>
        <v>1.9E-3</v>
      </c>
      <c r="AL1104" s="115">
        <f t="shared" si="205"/>
        <v>-5.4297690749476324E-3</v>
      </c>
      <c r="AM1104" s="100"/>
      <c r="BR1104" s="18">
        <f t="shared" si="210"/>
        <v>41779</v>
      </c>
      <c r="BS1104" s="6">
        <f t="shared" si="211"/>
        <v>-6.4999999999999997E-3</v>
      </c>
      <c r="BT1104" s="6">
        <f t="shared" si="212"/>
        <v>1.6000000000000001E-3</v>
      </c>
    </row>
    <row r="1105" spans="2:72" ht="14.45">
      <c r="B1105" s="110">
        <v>41780</v>
      </c>
      <c r="C1105" s="106">
        <v>1888</v>
      </c>
      <c r="D1105" s="106">
        <v>1873.3</v>
      </c>
      <c r="E1105" s="106">
        <v>1888.8</v>
      </c>
      <c r="F1105" s="106">
        <v>1873.3</v>
      </c>
      <c r="G1105" s="28"/>
      <c r="H1105" s="107">
        <v>8.0999999999999996E-3</v>
      </c>
      <c r="K1105" s="110">
        <v>41793</v>
      </c>
      <c r="L1105" s="106">
        <v>7415.85</v>
      </c>
      <c r="M1105" s="106">
        <v>7375.35</v>
      </c>
      <c r="N1105" s="106">
        <v>7424.95</v>
      </c>
      <c r="O1105" s="106">
        <v>7342.15</v>
      </c>
      <c r="P1105" s="28" t="s">
        <v>3680</v>
      </c>
      <c r="Q1105" s="107">
        <v>7.1999999999999998E-3</v>
      </c>
      <c r="T1105" s="110">
        <v>41723</v>
      </c>
      <c r="U1105" s="28">
        <v>60.484999999999999</v>
      </c>
      <c r="V1105">
        <v>60.604999999999997</v>
      </c>
      <c r="W1105">
        <v>60.604999999999997</v>
      </c>
      <c r="X1105">
        <v>60.435000000000002</v>
      </c>
      <c r="Y1105" s="19">
        <v>-4.8999999999999998E-3</v>
      </c>
      <c r="AB1105" s="110">
        <f t="shared" si="209"/>
        <v>41793</v>
      </c>
      <c r="AC1105" s="108">
        <f t="shared" si="207"/>
        <v>7415.85</v>
      </c>
      <c r="AD1105" s="28">
        <f t="shared" si="208"/>
        <v>59.34</v>
      </c>
      <c r="AE1105" s="28">
        <f t="shared" si="213"/>
        <v>124.9721941354904</v>
      </c>
      <c r="AF1105" s="31">
        <f t="shared" si="214"/>
        <v>4.1059618451524393E-3</v>
      </c>
      <c r="AJ1105" s="110">
        <f t="shared" si="206"/>
        <v>41792</v>
      </c>
      <c r="AK1105" s="31">
        <f t="shared" si="204"/>
        <v>6.9999999999999999E-4</v>
      </c>
      <c r="AL1105" s="115">
        <f t="shared" si="205"/>
        <v>1.9022046688321526E-2</v>
      </c>
      <c r="AM1105" s="100"/>
      <c r="BR1105" s="18">
        <f t="shared" si="210"/>
        <v>41780</v>
      </c>
      <c r="BS1105" s="6">
        <f t="shared" si="211"/>
        <v>8.0999999999999996E-3</v>
      </c>
      <c r="BT1105" s="6">
        <f t="shared" si="212"/>
        <v>-3.0999999999999999E-3</v>
      </c>
    </row>
    <row r="1106" spans="2:72" ht="14.45">
      <c r="B1106" s="110">
        <v>41781</v>
      </c>
      <c r="C1106" s="106">
        <v>1892.5</v>
      </c>
      <c r="D1106" s="106">
        <v>1888.2</v>
      </c>
      <c r="E1106" s="106">
        <v>1896.3</v>
      </c>
      <c r="F1106" s="106">
        <v>1885.4</v>
      </c>
      <c r="G1106" s="28"/>
      <c r="H1106" s="107">
        <v>2.3999999999999998E-3</v>
      </c>
      <c r="K1106" s="110">
        <v>41794</v>
      </c>
      <c r="L1106" s="106">
        <v>7402.25</v>
      </c>
      <c r="M1106" s="106">
        <v>7417.55</v>
      </c>
      <c r="N1106" s="106">
        <v>7433.3</v>
      </c>
      <c r="O1106" s="106">
        <v>7391.35</v>
      </c>
      <c r="P1106" s="28" t="s">
        <v>3681</v>
      </c>
      <c r="Q1106" s="107">
        <v>-1.8E-3</v>
      </c>
      <c r="T1106" s="110">
        <v>41724</v>
      </c>
      <c r="U1106" s="28">
        <v>60.145000000000003</v>
      </c>
      <c r="V1106">
        <v>60.305</v>
      </c>
      <c r="W1106">
        <v>60.305</v>
      </c>
      <c r="X1106">
        <v>60.064999999999998</v>
      </c>
      <c r="Y1106" s="19">
        <v>-5.5999999999999999E-3</v>
      </c>
      <c r="AB1106" s="110">
        <f t="shared" si="209"/>
        <v>41794</v>
      </c>
      <c r="AC1106" s="108">
        <f t="shared" si="207"/>
        <v>7402.25</v>
      </c>
      <c r="AD1106" s="28">
        <f t="shared" si="208"/>
        <v>59.28</v>
      </c>
      <c r="AE1106" s="28">
        <f t="shared" si="213"/>
        <v>124.8692645074224</v>
      </c>
      <c r="AF1106" s="31">
        <f t="shared" si="214"/>
        <v>-8.236202363255396E-4</v>
      </c>
      <c r="AJ1106" s="110">
        <f t="shared" si="206"/>
        <v>41793</v>
      </c>
      <c r="AK1106" s="31">
        <f t="shared" ref="AK1106:AK1169" si="215">IFERROR(VLOOKUP(AJ1106,B:H,7,FALSE),0)</f>
        <v>-4.0000000000000002E-4</v>
      </c>
      <c r="AL1106" s="115">
        <f t="shared" ref="AL1106:AL1169" si="216">IFERROR(VLOOKUP(AJ1106,AB:AF,5,FALSE),0)</f>
        <v>4.1059618451524393E-3</v>
      </c>
      <c r="AM1106" s="100"/>
      <c r="BR1106" s="18">
        <f t="shared" si="210"/>
        <v>41781</v>
      </c>
      <c r="BS1106" s="6">
        <f t="shared" si="211"/>
        <v>2.3999999999999998E-3</v>
      </c>
      <c r="BT1106" s="6">
        <f t="shared" si="212"/>
        <v>3.2000000000000002E-3</v>
      </c>
    </row>
    <row r="1107" spans="2:72" ht="14.45">
      <c r="B1107" s="110">
        <v>41782</v>
      </c>
      <c r="C1107" s="106">
        <v>1900.5</v>
      </c>
      <c r="D1107" s="106">
        <v>1893.3</v>
      </c>
      <c r="E1107" s="106">
        <v>1901.3</v>
      </c>
      <c r="F1107" s="106">
        <v>1893.3</v>
      </c>
      <c r="G1107" s="28"/>
      <c r="H1107" s="107">
        <v>4.1999999999999997E-3</v>
      </c>
      <c r="K1107" s="110">
        <v>41795</v>
      </c>
      <c r="L1107" s="106">
        <v>7474.1</v>
      </c>
      <c r="M1107" s="106">
        <v>7399.75</v>
      </c>
      <c r="N1107" s="106">
        <v>7484.7</v>
      </c>
      <c r="O1107" s="106">
        <v>7360.5</v>
      </c>
      <c r="P1107" s="28" t="s">
        <v>3682</v>
      </c>
      <c r="Q1107" s="107">
        <v>9.7000000000000003E-3</v>
      </c>
      <c r="T1107" s="110">
        <v>41725</v>
      </c>
      <c r="U1107" s="28">
        <v>60.244999999999997</v>
      </c>
      <c r="V1107">
        <v>60.244999999999997</v>
      </c>
      <c r="W1107">
        <v>60.354999999999997</v>
      </c>
      <c r="X1107">
        <v>60.125</v>
      </c>
      <c r="Y1107" s="19">
        <v>1.6999999999999999E-3</v>
      </c>
      <c r="AB1107" s="110">
        <f t="shared" si="209"/>
        <v>41795</v>
      </c>
      <c r="AC1107" s="108">
        <f t="shared" si="207"/>
        <v>7474.1</v>
      </c>
      <c r="AD1107" s="28">
        <f t="shared" si="208"/>
        <v>59.26</v>
      </c>
      <c r="AE1107" s="28">
        <f t="shared" si="213"/>
        <v>126.12386095173811</v>
      </c>
      <c r="AF1107" s="31">
        <f t="shared" si="214"/>
        <v>1.0047279843160561E-2</v>
      </c>
      <c r="AJ1107" s="110">
        <f t="shared" si="206"/>
        <v>41794</v>
      </c>
      <c r="AK1107" s="31">
        <f t="shared" si="215"/>
        <v>1.9E-3</v>
      </c>
      <c r="AL1107" s="115">
        <f t="shared" si="216"/>
        <v>-8.236202363255396E-4</v>
      </c>
      <c r="AM1107" s="100"/>
      <c r="BR1107" s="18">
        <f t="shared" si="210"/>
        <v>41782</v>
      </c>
      <c r="BS1107" s="6">
        <f t="shared" si="211"/>
        <v>4.1999999999999997E-3</v>
      </c>
      <c r="BT1107" s="6">
        <f t="shared" si="212"/>
        <v>1.2500000000000001E-2</v>
      </c>
    </row>
    <row r="1108" spans="2:72" ht="14.45">
      <c r="B1108" s="110">
        <v>41786</v>
      </c>
      <c r="C1108" s="106">
        <v>1911.9</v>
      </c>
      <c r="D1108" s="106">
        <v>1902</v>
      </c>
      <c r="E1108" s="106">
        <v>1912.3</v>
      </c>
      <c r="F1108" s="106">
        <v>1902</v>
      </c>
      <c r="G1108" s="28"/>
      <c r="H1108" s="107">
        <v>6.0000000000000001E-3</v>
      </c>
      <c r="K1108" s="110">
        <v>41796</v>
      </c>
      <c r="L1108" s="106">
        <v>7583.4</v>
      </c>
      <c r="M1108" s="106">
        <v>7521.5</v>
      </c>
      <c r="N1108" s="106">
        <v>7592.7</v>
      </c>
      <c r="O1108" s="106">
        <v>7497.65</v>
      </c>
      <c r="P1108" s="28" t="s">
        <v>3683</v>
      </c>
      <c r="Q1108" s="107">
        <v>1.46E-2</v>
      </c>
      <c r="T1108" s="110">
        <v>41726</v>
      </c>
      <c r="U1108" s="28">
        <v>59.89</v>
      </c>
      <c r="V1108">
        <v>60.19</v>
      </c>
      <c r="W1108">
        <v>60.19</v>
      </c>
      <c r="X1108">
        <v>59.69</v>
      </c>
      <c r="Y1108" s="19">
        <v>-5.8999999999999999E-3</v>
      </c>
      <c r="AB1108" s="110">
        <f t="shared" si="209"/>
        <v>41796</v>
      </c>
      <c r="AC1108" s="108">
        <f t="shared" si="207"/>
        <v>7583.4</v>
      </c>
      <c r="AD1108" s="28">
        <f t="shared" si="208"/>
        <v>59.174999999999997</v>
      </c>
      <c r="AE1108" s="28">
        <f t="shared" si="213"/>
        <v>128.15209125475286</v>
      </c>
      <c r="AF1108" s="31">
        <f t="shared" si="214"/>
        <v>1.6081257643951075E-2</v>
      </c>
      <c r="AJ1108" s="110">
        <f t="shared" si="206"/>
        <v>41795</v>
      </c>
      <c r="AK1108" s="31">
        <f t="shared" si="215"/>
        <v>6.4999999999999997E-3</v>
      </c>
      <c r="AL1108" s="115">
        <f t="shared" si="216"/>
        <v>1.0047279843160561E-2</v>
      </c>
      <c r="AM1108" s="100"/>
      <c r="BR1108" s="18">
        <f t="shared" si="210"/>
        <v>41786</v>
      </c>
      <c r="BS1108" s="6">
        <f t="shared" si="211"/>
        <v>6.0000000000000001E-3</v>
      </c>
      <c r="BT1108" s="6">
        <f t="shared" si="212"/>
        <v>-5.5999999999999999E-3</v>
      </c>
    </row>
    <row r="1109" spans="2:72" ht="14.45">
      <c r="B1109" s="110">
        <v>41787</v>
      </c>
      <c r="C1109" s="106">
        <v>1909.8</v>
      </c>
      <c r="D1109" s="106">
        <v>1911.8</v>
      </c>
      <c r="E1109" s="106">
        <v>1914.5</v>
      </c>
      <c r="F1109" s="106">
        <v>1907.3</v>
      </c>
      <c r="G1109" s="28"/>
      <c r="H1109" s="107">
        <v>-1.1000000000000001E-3</v>
      </c>
      <c r="K1109" s="110">
        <v>41799</v>
      </c>
      <c r="L1109" s="106">
        <v>7654.6</v>
      </c>
      <c r="M1109" s="106">
        <v>7621.65</v>
      </c>
      <c r="N1109" s="106">
        <v>7673.7</v>
      </c>
      <c r="O1109" s="106">
        <v>7580.25</v>
      </c>
      <c r="P1109" s="28" t="s">
        <v>3684</v>
      </c>
      <c r="Q1109" s="107">
        <v>9.4000000000000004E-3</v>
      </c>
      <c r="T1109" s="110">
        <v>41729</v>
      </c>
      <c r="U1109" s="28">
        <v>60.015000000000001</v>
      </c>
      <c r="V1109">
        <v>59.91</v>
      </c>
      <c r="W1109">
        <v>60.02</v>
      </c>
      <c r="X1109">
        <v>59.91</v>
      </c>
      <c r="Y1109" s="19">
        <v>2.0999999999999999E-3</v>
      </c>
      <c r="AB1109" s="110">
        <f t="shared" si="209"/>
        <v>41799</v>
      </c>
      <c r="AC1109" s="108">
        <f t="shared" si="207"/>
        <v>7654.6</v>
      </c>
      <c r="AD1109" s="28">
        <f t="shared" si="208"/>
        <v>59.204999999999998</v>
      </c>
      <c r="AE1109" s="28">
        <f t="shared" si="213"/>
        <v>129.28975593277596</v>
      </c>
      <c r="AF1109" s="31">
        <f t="shared" si="214"/>
        <v>8.8774569878968812E-3</v>
      </c>
      <c r="AJ1109" s="110">
        <f t="shared" si="206"/>
        <v>41796</v>
      </c>
      <c r="AK1109" s="31">
        <f t="shared" si="215"/>
        <v>4.5999999999999999E-3</v>
      </c>
      <c r="AL1109" s="115">
        <f t="shared" si="216"/>
        <v>1.6081257643951075E-2</v>
      </c>
      <c r="AM1109" s="100"/>
      <c r="BR1109" s="18">
        <f t="shared" si="210"/>
        <v>41787</v>
      </c>
      <c r="BS1109" s="6">
        <f t="shared" si="211"/>
        <v>-1.1000000000000001E-3</v>
      </c>
      <c r="BT1109" s="6">
        <f t="shared" si="212"/>
        <v>1.6000000000000001E-3</v>
      </c>
    </row>
    <row r="1110" spans="2:72" ht="14.45">
      <c r="B1110" s="110">
        <v>41788</v>
      </c>
      <c r="C1110" s="106">
        <v>1920</v>
      </c>
      <c r="D1110" s="106">
        <v>1910.6</v>
      </c>
      <c r="E1110" s="106">
        <v>1920</v>
      </c>
      <c r="F1110" s="106">
        <v>1909.8</v>
      </c>
      <c r="G1110" s="28"/>
      <c r="H1110" s="107">
        <v>5.3E-3</v>
      </c>
      <c r="K1110" s="110">
        <v>41800</v>
      </c>
      <c r="L1110" s="106">
        <v>7656.4</v>
      </c>
      <c r="M1110" s="106">
        <v>7679.05</v>
      </c>
      <c r="N1110" s="106">
        <v>7683.2</v>
      </c>
      <c r="O1110" s="106">
        <v>7579.3</v>
      </c>
      <c r="P1110" s="28" t="s">
        <v>3685</v>
      </c>
      <c r="Q1110" s="107">
        <v>2.0000000000000001E-4</v>
      </c>
      <c r="T1110" s="110">
        <v>41730</v>
      </c>
      <c r="U1110" s="28">
        <v>60.015000000000001</v>
      </c>
      <c r="V1110">
        <v>59.935000000000002</v>
      </c>
      <c r="W1110">
        <v>60.045000000000002</v>
      </c>
      <c r="X1110">
        <v>59.935000000000002</v>
      </c>
      <c r="Y1110" s="19">
        <v>0</v>
      </c>
      <c r="AB1110" s="110">
        <f t="shared" si="209"/>
        <v>41800</v>
      </c>
      <c r="AC1110" s="108">
        <f t="shared" si="207"/>
        <v>7656.4</v>
      </c>
      <c r="AD1110" s="28">
        <f t="shared" si="208"/>
        <v>59.215000000000003</v>
      </c>
      <c r="AE1110" s="28">
        <f t="shared" si="213"/>
        <v>129.29831968251287</v>
      </c>
      <c r="AF1110" s="31">
        <f t="shared" si="214"/>
        <v>6.6236877586556275E-5</v>
      </c>
      <c r="AJ1110" s="110">
        <f t="shared" si="206"/>
        <v>41799</v>
      </c>
      <c r="AK1110" s="31">
        <f t="shared" si="215"/>
        <v>1E-3</v>
      </c>
      <c r="AL1110" s="115">
        <f t="shared" si="216"/>
        <v>8.8774569878968812E-3</v>
      </c>
      <c r="AM1110" s="100"/>
      <c r="BR1110" s="18">
        <f t="shared" si="210"/>
        <v>41788</v>
      </c>
      <c r="BS1110" s="6">
        <f t="shared" si="211"/>
        <v>5.3E-3</v>
      </c>
      <c r="BT1110" s="6">
        <f t="shared" si="212"/>
        <v>-1.2800000000000001E-2</v>
      </c>
    </row>
    <row r="1111" spans="2:72" ht="14.45">
      <c r="B1111" s="110">
        <v>41789</v>
      </c>
      <c r="C1111" s="106">
        <v>1923.6</v>
      </c>
      <c r="D1111" s="106">
        <v>1920.3</v>
      </c>
      <c r="E1111" s="106">
        <v>1924</v>
      </c>
      <c r="F1111" s="106">
        <v>1916.6</v>
      </c>
      <c r="G1111" s="28"/>
      <c r="H1111" s="107">
        <v>1.9E-3</v>
      </c>
      <c r="K1111" s="110">
        <v>41801</v>
      </c>
      <c r="L1111" s="106">
        <v>7626.85</v>
      </c>
      <c r="M1111" s="106">
        <v>7672.4</v>
      </c>
      <c r="N1111" s="106">
        <v>7700.05</v>
      </c>
      <c r="O1111" s="106">
        <v>7589.05</v>
      </c>
      <c r="P1111" s="28" t="s">
        <v>3686</v>
      </c>
      <c r="Q1111" s="107">
        <v>-3.8999999999999998E-3</v>
      </c>
      <c r="T1111" s="110">
        <v>41731</v>
      </c>
      <c r="U1111" s="28">
        <v>59.905000000000001</v>
      </c>
      <c r="V1111">
        <v>59.814999999999998</v>
      </c>
      <c r="W1111">
        <v>59.914999999999999</v>
      </c>
      <c r="X1111">
        <v>59.575000000000003</v>
      </c>
      <c r="Y1111" s="19">
        <v>-1.8E-3</v>
      </c>
      <c r="AB1111" s="110">
        <f t="shared" si="209"/>
        <v>41801</v>
      </c>
      <c r="AC1111" s="108">
        <f t="shared" si="207"/>
        <v>7626.85</v>
      </c>
      <c r="AD1111" s="28">
        <f t="shared" si="208"/>
        <v>59.34</v>
      </c>
      <c r="AE1111" s="28">
        <f t="shared" si="213"/>
        <v>128.52797438490057</v>
      </c>
      <c r="AF1111" s="31">
        <f t="shared" si="214"/>
        <v>-5.957891019031436E-3</v>
      </c>
      <c r="AJ1111" s="110">
        <f t="shared" si="206"/>
        <v>41800</v>
      </c>
      <c r="AK1111" s="31">
        <f t="shared" si="215"/>
        <v>-2.9999999999999997E-4</v>
      </c>
      <c r="AL1111" s="115">
        <f t="shared" si="216"/>
        <v>6.6236877586556275E-5</v>
      </c>
      <c r="AM1111" s="100"/>
      <c r="BR1111" s="18">
        <f t="shared" si="210"/>
        <v>41789</v>
      </c>
      <c r="BS1111" s="6">
        <f t="shared" si="211"/>
        <v>1.9E-3</v>
      </c>
      <c r="BT1111" s="6">
        <f t="shared" si="212"/>
        <v>-8.0000000000000004E-4</v>
      </c>
    </row>
    <row r="1112" spans="2:72" ht="14.45">
      <c r="B1112" s="110">
        <v>41792</v>
      </c>
      <c r="C1112" s="106">
        <v>1925</v>
      </c>
      <c r="D1112" s="106">
        <v>1923.9</v>
      </c>
      <c r="E1112" s="106">
        <v>1925.9</v>
      </c>
      <c r="F1112" s="106">
        <v>1916</v>
      </c>
      <c r="G1112" s="28"/>
      <c r="H1112" s="107">
        <v>6.9999999999999999E-4</v>
      </c>
      <c r="K1112" s="110">
        <v>41802</v>
      </c>
      <c r="L1112" s="106">
        <v>7649.9</v>
      </c>
      <c r="M1112" s="106">
        <v>7641.3</v>
      </c>
      <c r="N1112" s="106">
        <v>7658</v>
      </c>
      <c r="O1112" s="106">
        <v>7593.8</v>
      </c>
      <c r="P1112" s="28" t="s">
        <v>3687</v>
      </c>
      <c r="Q1112" s="107">
        <v>3.0000000000000001E-3</v>
      </c>
      <c r="T1112" s="110">
        <v>41732</v>
      </c>
      <c r="U1112" s="28">
        <v>60.17</v>
      </c>
      <c r="V1112">
        <v>59.954999999999998</v>
      </c>
      <c r="W1112">
        <v>60.3</v>
      </c>
      <c r="X1112">
        <v>59.835000000000001</v>
      </c>
      <c r="Y1112" s="19">
        <v>4.4000000000000003E-3</v>
      </c>
      <c r="AB1112" s="110">
        <f t="shared" si="209"/>
        <v>41802</v>
      </c>
      <c r="AC1112" s="108">
        <f t="shared" si="207"/>
        <v>7649.9</v>
      </c>
      <c r="AD1112" s="28">
        <f t="shared" si="208"/>
        <v>59.295000000000002</v>
      </c>
      <c r="AE1112" s="28">
        <f t="shared" si="213"/>
        <v>129.01425077999829</v>
      </c>
      <c r="AF1112" s="31">
        <f t="shared" si="214"/>
        <v>3.7834284514706162E-3</v>
      </c>
      <c r="AJ1112" s="110">
        <f t="shared" si="206"/>
        <v>41801</v>
      </c>
      <c r="AK1112" s="31">
        <f t="shared" si="215"/>
        <v>-3.5000000000000001E-3</v>
      </c>
      <c r="AL1112" s="115">
        <f t="shared" si="216"/>
        <v>-5.957891019031436E-3</v>
      </c>
      <c r="AM1112" s="100"/>
      <c r="BR1112" s="18">
        <f t="shared" si="210"/>
        <v>41792</v>
      </c>
      <c r="BS1112" s="6">
        <f t="shared" si="211"/>
        <v>6.9999999999999999E-4</v>
      </c>
      <c r="BT1112" s="6">
        <f t="shared" si="212"/>
        <v>1.83E-2</v>
      </c>
    </row>
    <row r="1113" spans="2:72" ht="14.45">
      <c r="B1113" s="110">
        <v>41793</v>
      </c>
      <c r="C1113" s="106">
        <v>1924.2</v>
      </c>
      <c r="D1113" s="106">
        <v>1923.1</v>
      </c>
      <c r="E1113" s="106">
        <v>1925.1</v>
      </c>
      <c r="F1113" s="106">
        <v>1918.8</v>
      </c>
      <c r="G1113" s="28"/>
      <c r="H1113" s="107">
        <v>-4.0000000000000002E-4</v>
      </c>
      <c r="K1113" s="110">
        <v>41803</v>
      </c>
      <c r="L1113" s="106">
        <v>7542.1</v>
      </c>
      <c r="M1113" s="106">
        <v>7668.2</v>
      </c>
      <c r="N1113" s="106">
        <v>7678.5</v>
      </c>
      <c r="O1113" s="106">
        <v>7525.35</v>
      </c>
      <c r="P1113" s="28" t="s">
        <v>3388</v>
      </c>
      <c r="Q1113" s="107">
        <v>-1.41E-2</v>
      </c>
      <c r="T1113" s="110">
        <v>41733</v>
      </c>
      <c r="U1113" s="28">
        <v>60.085000000000001</v>
      </c>
      <c r="V1113">
        <v>60.354999999999997</v>
      </c>
      <c r="W1113">
        <v>60.398000000000003</v>
      </c>
      <c r="X1113">
        <v>60.075000000000003</v>
      </c>
      <c r="Y1113" s="19">
        <v>-1.4E-3</v>
      </c>
      <c r="AB1113" s="110">
        <f t="shared" si="209"/>
        <v>41803</v>
      </c>
      <c r="AC1113" s="108">
        <f t="shared" si="207"/>
        <v>7542.1</v>
      </c>
      <c r="AD1113" s="28">
        <f t="shared" si="208"/>
        <v>59.71</v>
      </c>
      <c r="AE1113" s="28">
        <f t="shared" si="213"/>
        <v>126.31217551498912</v>
      </c>
      <c r="AF1113" s="31">
        <f t="shared" si="214"/>
        <v>-2.0944006175076635E-2</v>
      </c>
      <c r="AJ1113" s="110">
        <f t="shared" si="206"/>
        <v>41802</v>
      </c>
      <c r="AK1113" s="31">
        <f t="shared" si="215"/>
        <v>-7.1000000000000004E-3</v>
      </c>
      <c r="AL1113" s="115">
        <f t="shared" si="216"/>
        <v>3.7834284514706162E-3</v>
      </c>
      <c r="AM1113" s="100"/>
      <c r="BR1113" s="18">
        <f t="shared" si="210"/>
        <v>41793</v>
      </c>
      <c r="BS1113" s="6">
        <f t="shared" si="211"/>
        <v>-4.0000000000000002E-4</v>
      </c>
      <c r="BT1113" s="6">
        <f t="shared" si="212"/>
        <v>7.1999999999999998E-3</v>
      </c>
    </row>
    <row r="1114" spans="2:72" ht="14.45">
      <c r="B1114" s="110">
        <v>41794</v>
      </c>
      <c r="C1114" s="106">
        <v>1927.9</v>
      </c>
      <c r="D1114" s="106">
        <v>1923.1</v>
      </c>
      <c r="E1114" s="106">
        <v>1928.6</v>
      </c>
      <c r="F1114" s="106">
        <v>1918.6</v>
      </c>
      <c r="G1114" s="28"/>
      <c r="H1114" s="107">
        <v>1.9E-3</v>
      </c>
      <c r="K1114" s="110">
        <v>41806</v>
      </c>
      <c r="L1114" s="106">
        <v>7533.55</v>
      </c>
      <c r="M1114" s="106">
        <v>7534.8</v>
      </c>
      <c r="N1114" s="106">
        <v>7548.6</v>
      </c>
      <c r="O1114" s="106">
        <v>7487.55</v>
      </c>
      <c r="P1114" s="28" t="s">
        <v>3688</v>
      </c>
      <c r="Q1114" s="107">
        <v>-1.1000000000000001E-3</v>
      </c>
      <c r="T1114" s="110">
        <v>41736</v>
      </c>
      <c r="U1114" s="28">
        <v>60.115000000000002</v>
      </c>
      <c r="V1114">
        <v>59.905000000000001</v>
      </c>
      <c r="W1114">
        <v>60.25</v>
      </c>
      <c r="X1114">
        <v>59.765000000000001</v>
      </c>
      <c r="Y1114" s="19">
        <v>5.0000000000000001E-4</v>
      </c>
      <c r="AB1114" s="110">
        <f t="shared" si="209"/>
        <v>41806</v>
      </c>
      <c r="AC1114" s="108">
        <f t="shared" si="207"/>
        <v>7533.55</v>
      </c>
      <c r="AD1114" s="28">
        <f t="shared" si="208"/>
        <v>60.185000000000002</v>
      </c>
      <c r="AE1114" s="28">
        <f t="shared" si="213"/>
        <v>125.17321591758744</v>
      </c>
      <c r="AF1114" s="31">
        <f t="shared" si="214"/>
        <v>-9.0170214609796018E-3</v>
      </c>
      <c r="AJ1114" s="110">
        <f t="shared" ref="AJ1114:AJ1177" si="217">VLOOKUP(B1121,AB:AF,1,FALSE)</f>
        <v>41803</v>
      </c>
      <c r="AK1114" s="31">
        <f t="shared" si="215"/>
        <v>3.2000000000000002E-3</v>
      </c>
      <c r="AL1114" s="115">
        <f t="shared" si="216"/>
        <v>-2.0944006175076635E-2</v>
      </c>
      <c r="AM1114" s="100"/>
      <c r="BR1114" s="18">
        <f t="shared" si="210"/>
        <v>41794</v>
      </c>
      <c r="BS1114" s="6">
        <f t="shared" si="211"/>
        <v>1.9E-3</v>
      </c>
      <c r="BT1114" s="6">
        <f t="shared" si="212"/>
        <v>-1.8E-3</v>
      </c>
    </row>
    <row r="1115" spans="2:72" ht="14.45">
      <c r="B1115" s="110">
        <v>41795</v>
      </c>
      <c r="C1115" s="106">
        <v>1940.5</v>
      </c>
      <c r="D1115" s="106">
        <v>1928.5</v>
      </c>
      <c r="E1115" s="106">
        <v>1941.7</v>
      </c>
      <c r="F1115" s="106">
        <v>1922.9</v>
      </c>
      <c r="G1115" s="28"/>
      <c r="H1115" s="107">
        <v>6.4999999999999997E-3</v>
      </c>
      <c r="K1115" s="110">
        <v>41807</v>
      </c>
      <c r="L1115" s="106">
        <v>7631.7</v>
      </c>
      <c r="M1115" s="106">
        <v>7525.05</v>
      </c>
      <c r="N1115" s="106">
        <v>7637.6</v>
      </c>
      <c r="O1115" s="106">
        <v>7509.25</v>
      </c>
      <c r="P1115" s="28" t="s">
        <v>3689</v>
      </c>
      <c r="Q1115" s="107">
        <v>1.2999999999999999E-2</v>
      </c>
      <c r="T1115" s="110">
        <v>41737</v>
      </c>
      <c r="U1115" s="28">
        <v>60.09</v>
      </c>
      <c r="V1115">
        <v>60.13</v>
      </c>
      <c r="W1115">
        <v>60.15</v>
      </c>
      <c r="X1115">
        <v>60.03</v>
      </c>
      <c r="Y1115" s="19">
        <v>-4.0000000000000002E-4</v>
      </c>
      <c r="AB1115" s="110">
        <f t="shared" si="209"/>
        <v>41807</v>
      </c>
      <c r="AC1115" s="108">
        <f t="shared" ref="AC1115:AC1178" si="218">IFERROR(VLOOKUP(AB1115,K:Q,2,FALSE),0)</f>
        <v>7631.7</v>
      </c>
      <c r="AD1115" s="28">
        <f t="shared" ref="AD1115:AD1178" si="219">VLOOKUP(AB1115,T:Y,2,FALSE)</f>
        <v>60.33</v>
      </c>
      <c r="AE1115" s="28">
        <f t="shared" si="213"/>
        <v>126.49925410243659</v>
      </c>
      <c r="AF1115" s="31">
        <f t="shared" si="214"/>
        <v>1.0593625602159262E-2</v>
      </c>
      <c r="AJ1115" s="110">
        <f t="shared" si="217"/>
        <v>41806</v>
      </c>
      <c r="AK1115" s="31">
        <f t="shared" si="215"/>
        <v>8.0000000000000004E-4</v>
      </c>
      <c r="AL1115" s="115">
        <f t="shared" si="216"/>
        <v>-9.0170214609796018E-3</v>
      </c>
      <c r="AM1115" s="100"/>
      <c r="BR1115" s="18">
        <f t="shared" si="210"/>
        <v>41795</v>
      </c>
      <c r="BS1115" s="6">
        <f t="shared" si="211"/>
        <v>6.4999999999999997E-3</v>
      </c>
      <c r="BT1115" s="6">
        <f t="shared" si="212"/>
        <v>9.7000000000000003E-3</v>
      </c>
    </row>
    <row r="1116" spans="2:72" ht="14.45">
      <c r="B1116" s="110">
        <v>41796</v>
      </c>
      <c r="C1116" s="106">
        <v>1949.4</v>
      </c>
      <c r="D1116" s="106">
        <v>1942.4</v>
      </c>
      <c r="E1116" s="106">
        <v>1949.4</v>
      </c>
      <c r="F1116" s="106">
        <v>1942.4</v>
      </c>
      <c r="G1116" s="28"/>
      <c r="H1116" s="107">
        <v>4.5999999999999999E-3</v>
      </c>
      <c r="K1116" s="110">
        <v>41808</v>
      </c>
      <c r="L1116" s="106">
        <v>7558.2</v>
      </c>
      <c r="M1116" s="106">
        <v>7636.05</v>
      </c>
      <c r="N1116" s="106">
        <v>7663</v>
      </c>
      <c r="O1116" s="106">
        <v>7515.5</v>
      </c>
      <c r="P1116" s="28" t="s">
        <v>3690</v>
      </c>
      <c r="Q1116" s="107">
        <v>-9.5999999999999992E-3</v>
      </c>
      <c r="T1116" s="110">
        <v>41738</v>
      </c>
      <c r="U1116" s="28">
        <v>60.145000000000003</v>
      </c>
      <c r="V1116">
        <v>59.975000000000001</v>
      </c>
      <c r="W1116">
        <v>60.155000000000001</v>
      </c>
      <c r="X1116">
        <v>59.825000000000003</v>
      </c>
      <c r="Y1116" s="19">
        <v>8.9999999999999998E-4</v>
      </c>
      <c r="AB1116" s="110">
        <f t="shared" si="209"/>
        <v>41808</v>
      </c>
      <c r="AC1116" s="108">
        <f t="shared" si="218"/>
        <v>7558.2</v>
      </c>
      <c r="AD1116" s="28">
        <f t="shared" si="219"/>
        <v>60.3</v>
      </c>
      <c r="AE1116" s="28">
        <f t="shared" si="213"/>
        <v>125.34328358208955</v>
      </c>
      <c r="AF1116" s="31">
        <f t="shared" si="214"/>
        <v>-9.1381607626789263E-3</v>
      </c>
      <c r="AJ1116" s="110">
        <f t="shared" si="217"/>
        <v>41807</v>
      </c>
      <c r="AK1116" s="31">
        <f t="shared" si="215"/>
        <v>2.2000000000000001E-3</v>
      </c>
      <c r="AL1116" s="115">
        <f t="shared" si="216"/>
        <v>1.0593625602159262E-2</v>
      </c>
      <c r="AM1116" s="100"/>
      <c r="BR1116" s="18">
        <f t="shared" si="210"/>
        <v>41796</v>
      </c>
      <c r="BS1116" s="6">
        <f t="shared" si="211"/>
        <v>4.5999999999999999E-3</v>
      </c>
      <c r="BT1116" s="6">
        <f t="shared" si="212"/>
        <v>1.46E-2</v>
      </c>
    </row>
    <row r="1117" spans="2:72" ht="14.45">
      <c r="B1117" s="110">
        <v>41799</v>
      </c>
      <c r="C1117" s="106">
        <v>1951.3</v>
      </c>
      <c r="D1117" s="106">
        <v>1949</v>
      </c>
      <c r="E1117" s="106">
        <v>1955.5</v>
      </c>
      <c r="F1117" s="106">
        <v>1947.2</v>
      </c>
      <c r="G1117" s="28"/>
      <c r="H1117" s="107">
        <v>1E-3</v>
      </c>
      <c r="K1117" s="110">
        <v>41809</v>
      </c>
      <c r="L1117" s="106">
        <v>7540.7</v>
      </c>
      <c r="M1117" s="106">
        <v>7580.05</v>
      </c>
      <c r="N1117" s="106">
        <v>7606.45</v>
      </c>
      <c r="O1117" s="106">
        <v>7502.55</v>
      </c>
      <c r="P1117" s="28" t="s">
        <v>3691</v>
      </c>
      <c r="Q1117" s="107">
        <v>-2.3E-3</v>
      </c>
      <c r="T1117" s="110">
        <v>41739</v>
      </c>
      <c r="U1117" s="28">
        <v>60.075000000000003</v>
      </c>
      <c r="V1117">
        <v>60.045000000000002</v>
      </c>
      <c r="W1117">
        <v>60.295000000000002</v>
      </c>
      <c r="X1117">
        <v>60.034999999999997</v>
      </c>
      <c r="Y1117" s="19">
        <v>-1.1999999999999999E-3</v>
      </c>
      <c r="AB1117" s="110">
        <f t="shared" si="209"/>
        <v>41809</v>
      </c>
      <c r="AC1117" s="108">
        <f t="shared" si="218"/>
        <v>7540.7</v>
      </c>
      <c r="AD1117" s="28">
        <f t="shared" si="219"/>
        <v>60.094999999999999</v>
      </c>
      <c r="AE1117" s="28">
        <f t="shared" si="213"/>
        <v>125.47965720941842</v>
      </c>
      <c r="AF1117" s="31">
        <f t="shared" si="214"/>
        <v>1.088001075379097E-3</v>
      </c>
      <c r="AJ1117" s="110">
        <f t="shared" si="217"/>
        <v>41808</v>
      </c>
      <c r="AK1117" s="31">
        <f t="shared" si="215"/>
        <v>7.7000000000000002E-3</v>
      </c>
      <c r="AL1117" s="115">
        <f t="shared" si="216"/>
        <v>-9.1381607626789263E-3</v>
      </c>
      <c r="AM1117" s="100"/>
      <c r="BR1117" s="18">
        <f t="shared" si="210"/>
        <v>41799</v>
      </c>
      <c r="BS1117" s="6">
        <f t="shared" si="211"/>
        <v>1E-3</v>
      </c>
      <c r="BT1117" s="6">
        <f t="shared" si="212"/>
        <v>9.4000000000000004E-3</v>
      </c>
    </row>
    <row r="1118" spans="2:72" ht="14.45">
      <c r="B1118" s="110">
        <v>41800</v>
      </c>
      <c r="C1118" s="106">
        <v>1950.8</v>
      </c>
      <c r="D1118" s="106">
        <v>1950.3</v>
      </c>
      <c r="E1118" s="106">
        <v>1950.9</v>
      </c>
      <c r="F1118" s="106">
        <v>1944.6</v>
      </c>
      <c r="G1118" s="28"/>
      <c r="H1118" s="107">
        <v>-2.9999999999999997E-4</v>
      </c>
      <c r="K1118" s="110">
        <v>41810</v>
      </c>
      <c r="L1118" s="106">
        <v>7511.45</v>
      </c>
      <c r="M1118" s="106">
        <v>7543.3</v>
      </c>
      <c r="N1118" s="106">
        <v>7560.55</v>
      </c>
      <c r="O1118" s="106">
        <v>7497.3</v>
      </c>
      <c r="P1118" s="28" t="s">
        <v>3692</v>
      </c>
      <c r="Q1118" s="107">
        <v>-3.8999999999999998E-3</v>
      </c>
      <c r="T1118" s="110">
        <v>41740</v>
      </c>
      <c r="U1118" s="28">
        <v>60.18</v>
      </c>
      <c r="V1118">
        <v>60.325000000000003</v>
      </c>
      <c r="W1118">
        <v>60.344999999999999</v>
      </c>
      <c r="X1118">
        <v>60.14</v>
      </c>
      <c r="Y1118" s="19">
        <v>1.6999999999999999E-3</v>
      </c>
      <c r="AB1118" s="110">
        <f t="shared" si="209"/>
        <v>41810</v>
      </c>
      <c r="AC1118" s="108">
        <f t="shared" si="218"/>
        <v>7511.45</v>
      </c>
      <c r="AD1118" s="28">
        <f t="shared" si="219"/>
        <v>60.174999999999997</v>
      </c>
      <c r="AE1118" s="28">
        <f t="shared" si="213"/>
        <v>124.82675529705027</v>
      </c>
      <c r="AF1118" s="31">
        <f t="shared" si="214"/>
        <v>-5.2032490914323271E-3</v>
      </c>
      <c r="AJ1118" s="110">
        <f t="shared" si="217"/>
        <v>41809</v>
      </c>
      <c r="AK1118" s="31">
        <f t="shared" si="215"/>
        <v>1.2999999999999999E-3</v>
      </c>
      <c r="AL1118" s="115">
        <f t="shared" si="216"/>
        <v>1.088001075379097E-3</v>
      </c>
      <c r="AM1118" s="100"/>
      <c r="BR1118" s="18">
        <f t="shared" si="210"/>
        <v>41800</v>
      </c>
      <c r="BS1118" s="6">
        <f t="shared" si="211"/>
        <v>-2.9999999999999997E-4</v>
      </c>
      <c r="BT1118" s="6">
        <f t="shared" si="212"/>
        <v>2.0000000000000001E-4</v>
      </c>
    </row>
    <row r="1119" spans="2:72" ht="14.45">
      <c r="B1119" s="110">
        <v>41801</v>
      </c>
      <c r="C1119" s="106">
        <v>1943.9</v>
      </c>
      <c r="D1119" s="106">
        <v>1949.4</v>
      </c>
      <c r="E1119" s="106">
        <v>1949.4</v>
      </c>
      <c r="F1119" s="106">
        <v>1940.1</v>
      </c>
      <c r="G1119" s="28"/>
      <c r="H1119" s="107">
        <v>-3.5000000000000001E-3</v>
      </c>
      <c r="K1119" s="110">
        <v>41813</v>
      </c>
      <c r="L1119" s="106">
        <v>7493.35</v>
      </c>
      <c r="M1119" s="106">
        <v>7514</v>
      </c>
      <c r="N1119" s="106">
        <v>7534.8</v>
      </c>
      <c r="O1119" s="106">
        <v>7441.6</v>
      </c>
      <c r="P1119" s="28" t="s">
        <v>3693</v>
      </c>
      <c r="Q1119" s="107">
        <v>-2.3999999999999998E-3</v>
      </c>
      <c r="T1119" s="110">
        <v>41743</v>
      </c>
      <c r="U1119" s="28">
        <v>60.255000000000003</v>
      </c>
      <c r="V1119">
        <v>60.255000000000003</v>
      </c>
      <c r="W1119">
        <v>60.255000000000003</v>
      </c>
      <c r="X1119">
        <v>60.255000000000003</v>
      </c>
      <c r="Y1119" s="19">
        <v>1.1999999999999999E-3</v>
      </c>
      <c r="AB1119" s="110">
        <f t="shared" si="209"/>
        <v>41813</v>
      </c>
      <c r="AC1119" s="108">
        <f t="shared" si="218"/>
        <v>7493.35</v>
      </c>
      <c r="AD1119" s="28">
        <f t="shared" si="219"/>
        <v>60.16</v>
      </c>
      <c r="AE1119" s="28">
        <f t="shared" si="213"/>
        <v>124.55701462765958</v>
      </c>
      <c r="AF1119" s="31">
        <f t="shared" si="214"/>
        <v>-2.1609202990879872E-3</v>
      </c>
      <c r="AJ1119" s="110">
        <f t="shared" si="217"/>
        <v>41810</v>
      </c>
      <c r="AK1119" s="31">
        <f t="shared" si="215"/>
        <v>1.6999999999999999E-3</v>
      </c>
      <c r="AL1119" s="115">
        <f t="shared" si="216"/>
        <v>-5.2032490914323271E-3</v>
      </c>
      <c r="AM1119" s="100"/>
      <c r="BR1119" s="18">
        <f t="shared" si="210"/>
        <v>41801</v>
      </c>
      <c r="BS1119" s="6">
        <f t="shared" si="211"/>
        <v>-3.5000000000000001E-3</v>
      </c>
      <c r="BT1119" s="6">
        <f t="shared" si="212"/>
        <v>-3.8999999999999998E-3</v>
      </c>
    </row>
    <row r="1120" spans="2:72" ht="14.45">
      <c r="B1120" s="110">
        <v>41802</v>
      </c>
      <c r="C1120" s="106">
        <v>1930.1</v>
      </c>
      <c r="D1120" s="106">
        <v>1943.3</v>
      </c>
      <c r="E1120" s="106">
        <v>1943.3</v>
      </c>
      <c r="F1120" s="106">
        <v>1925.8</v>
      </c>
      <c r="G1120" s="28"/>
      <c r="H1120" s="107">
        <v>-7.1000000000000004E-3</v>
      </c>
      <c r="K1120" s="110">
        <v>41814</v>
      </c>
      <c r="L1120" s="106">
        <v>7580.2</v>
      </c>
      <c r="M1120" s="106">
        <v>7515.2</v>
      </c>
      <c r="N1120" s="106">
        <v>7593.35</v>
      </c>
      <c r="O1120" s="106">
        <v>7515.2</v>
      </c>
      <c r="P1120" s="28" t="s">
        <v>2764</v>
      </c>
      <c r="Q1120" s="107">
        <v>1.1599999999999999E-2</v>
      </c>
      <c r="T1120" s="110">
        <v>41744</v>
      </c>
      <c r="U1120" s="28">
        <v>60.234999999999999</v>
      </c>
      <c r="V1120">
        <v>60.354999999999997</v>
      </c>
      <c r="W1120">
        <v>60.354999999999997</v>
      </c>
      <c r="X1120">
        <v>60.204999999999998</v>
      </c>
      <c r="Y1120" s="19">
        <v>-2.9999999999999997E-4</v>
      </c>
      <c r="AB1120" s="110">
        <f t="shared" si="209"/>
        <v>41814</v>
      </c>
      <c r="AC1120" s="108">
        <f t="shared" si="218"/>
        <v>7580.2</v>
      </c>
      <c r="AD1120" s="28">
        <f t="shared" si="219"/>
        <v>60.16</v>
      </c>
      <c r="AE1120" s="28">
        <f t="shared" si="213"/>
        <v>126.00066489361703</v>
      </c>
      <c r="AF1120" s="31">
        <f t="shared" si="214"/>
        <v>1.1590276712017955E-2</v>
      </c>
      <c r="AJ1120" s="110">
        <f t="shared" si="217"/>
        <v>41813</v>
      </c>
      <c r="AK1120" s="31">
        <f t="shared" si="215"/>
        <v>-2.0000000000000001E-4</v>
      </c>
      <c r="AL1120" s="115">
        <f t="shared" si="216"/>
        <v>-2.1609202990879872E-3</v>
      </c>
      <c r="AM1120" s="100"/>
      <c r="BR1120" s="18">
        <f t="shared" si="210"/>
        <v>41802</v>
      </c>
      <c r="BS1120" s="6">
        <f t="shared" si="211"/>
        <v>-7.1000000000000004E-3</v>
      </c>
      <c r="BT1120" s="6">
        <f t="shared" si="212"/>
        <v>3.0000000000000001E-3</v>
      </c>
    </row>
    <row r="1121" spans="2:72" ht="14.45">
      <c r="B1121" s="110">
        <v>41803</v>
      </c>
      <c r="C1121" s="106">
        <v>1936.2</v>
      </c>
      <c r="D1121" s="106">
        <v>1930.8</v>
      </c>
      <c r="E1121" s="106">
        <v>1937.3</v>
      </c>
      <c r="F1121" s="106">
        <v>1927.7</v>
      </c>
      <c r="G1121" s="28"/>
      <c r="H1121" s="107">
        <v>3.2000000000000002E-3</v>
      </c>
      <c r="K1121" s="110">
        <v>41815</v>
      </c>
      <c r="L1121" s="106">
        <v>7569.25</v>
      </c>
      <c r="M1121" s="106">
        <v>7588.55</v>
      </c>
      <c r="N1121" s="106">
        <v>7589.25</v>
      </c>
      <c r="O1121" s="106">
        <v>7557.05</v>
      </c>
      <c r="P1121" s="28" t="s">
        <v>3694</v>
      </c>
      <c r="Q1121" s="107">
        <v>-1.4E-3</v>
      </c>
      <c r="T1121" s="110">
        <v>41745</v>
      </c>
      <c r="U1121" s="28">
        <v>60.375</v>
      </c>
      <c r="V1121">
        <v>60.305</v>
      </c>
      <c r="W1121">
        <v>60.424999999999997</v>
      </c>
      <c r="X1121">
        <v>60.185000000000002</v>
      </c>
      <c r="Y1121" s="19">
        <v>2.3E-3</v>
      </c>
      <c r="AB1121" s="110">
        <f t="shared" si="209"/>
        <v>41815</v>
      </c>
      <c r="AC1121" s="108">
        <f t="shared" si="218"/>
        <v>7569.25</v>
      </c>
      <c r="AD1121" s="28">
        <f t="shared" si="219"/>
        <v>60.085000000000001</v>
      </c>
      <c r="AE1121" s="28">
        <f t="shared" si="213"/>
        <v>125.97570109012233</v>
      </c>
      <c r="AF1121" s="31">
        <f t="shared" si="214"/>
        <v>-1.9812437907196223E-4</v>
      </c>
      <c r="AJ1121" s="110">
        <f t="shared" si="217"/>
        <v>41814</v>
      </c>
      <c r="AK1121" s="31">
        <f t="shared" si="215"/>
        <v>-6.4000000000000003E-3</v>
      </c>
      <c r="AL1121" s="115">
        <f t="shared" si="216"/>
        <v>1.1590276712017955E-2</v>
      </c>
      <c r="AM1121" s="100"/>
      <c r="BR1121" s="18">
        <f t="shared" si="210"/>
        <v>41803</v>
      </c>
      <c r="BS1121" s="6">
        <f t="shared" si="211"/>
        <v>3.2000000000000002E-3</v>
      </c>
      <c r="BT1121" s="6">
        <f t="shared" si="212"/>
        <v>-1.41E-2</v>
      </c>
    </row>
    <row r="1122" spans="2:72" ht="14.45">
      <c r="B1122" s="110">
        <v>41806</v>
      </c>
      <c r="C1122" s="106">
        <v>1937.8</v>
      </c>
      <c r="D1122" s="106">
        <v>1934.8</v>
      </c>
      <c r="E1122" s="106">
        <v>1941.2</v>
      </c>
      <c r="F1122" s="106">
        <v>1930.9</v>
      </c>
      <c r="G1122" s="28"/>
      <c r="H1122" s="107">
        <v>8.0000000000000004E-4</v>
      </c>
      <c r="K1122" s="110">
        <v>41816</v>
      </c>
      <c r="L1122" s="106">
        <v>7493.2</v>
      </c>
      <c r="M1122" s="106">
        <v>7554.1</v>
      </c>
      <c r="N1122" s="106">
        <v>7570.2</v>
      </c>
      <c r="O1122" s="106">
        <v>7481.3</v>
      </c>
      <c r="P1122" s="28" t="s">
        <v>2692</v>
      </c>
      <c r="Q1122" s="107">
        <v>-0.01</v>
      </c>
      <c r="T1122" s="110">
        <v>41746</v>
      </c>
      <c r="U1122" s="28">
        <v>60.295000000000002</v>
      </c>
      <c r="V1122">
        <v>60.295000000000002</v>
      </c>
      <c r="W1122">
        <v>60.505000000000003</v>
      </c>
      <c r="X1122">
        <v>60.27</v>
      </c>
      <c r="Y1122" s="19">
        <v>-1.2999999999999999E-3</v>
      </c>
      <c r="AB1122" s="110">
        <f t="shared" si="209"/>
        <v>41816</v>
      </c>
      <c r="AC1122" s="108">
        <f t="shared" si="218"/>
        <v>7493.2</v>
      </c>
      <c r="AD1122" s="28">
        <f t="shared" si="219"/>
        <v>60.21</v>
      </c>
      <c r="AE1122" s="28">
        <f t="shared" si="213"/>
        <v>124.4510878591596</v>
      </c>
      <c r="AF1122" s="31">
        <f t="shared" si="214"/>
        <v>-1.2102438944729732E-2</v>
      </c>
      <c r="AJ1122" s="110">
        <f t="shared" si="217"/>
        <v>41815</v>
      </c>
      <c r="AK1122" s="31">
        <f t="shared" si="215"/>
        <v>4.8999999999999998E-3</v>
      </c>
      <c r="AL1122" s="115">
        <f t="shared" si="216"/>
        <v>-1.9812437907196223E-4</v>
      </c>
      <c r="AM1122" s="100"/>
      <c r="BR1122" s="18">
        <f t="shared" si="210"/>
        <v>41806</v>
      </c>
      <c r="BS1122" s="6">
        <f t="shared" si="211"/>
        <v>8.0000000000000004E-4</v>
      </c>
      <c r="BT1122" s="6">
        <f t="shared" si="212"/>
        <v>-1.1000000000000001E-3</v>
      </c>
    </row>
    <row r="1123" spans="2:72" ht="14.45">
      <c r="B1123" s="110">
        <v>41807</v>
      </c>
      <c r="C1123" s="106">
        <v>1942</v>
      </c>
      <c r="D1123" s="106">
        <v>1937.2</v>
      </c>
      <c r="E1123" s="106">
        <v>1943.7</v>
      </c>
      <c r="F1123" s="106">
        <v>1933.5</v>
      </c>
      <c r="G1123" s="28"/>
      <c r="H1123" s="107">
        <v>2.2000000000000001E-3</v>
      </c>
      <c r="K1123" s="110">
        <v>41817</v>
      </c>
      <c r="L1123" s="106">
        <v>7508.8</v>
      </c>
      <c r="M1123" s="106">
        <v>7514.2</v>
      </c>
      <c r="N1123" s="106">
        <v>7538.75</v>
      </c>
      <c r="O1123" s="106">
        <v>7482.3</v>
      </c>
      <c r="P1123" s="28" t="s">
        <v>3695</v>
      </c>
      <c r="Q1123" s="107">
        <v>2.0999999999999999E-3</v>
      </c>
      <c r="T1123" s="110">
        <v>41747</v>
      </c>
      <c r="U1123" s="28">
        <v>60.295000000000002</v>
      </c>
      <c r="V1123">
        <v>60.295000000000002</v>
      </c>
      <c r="W1123">
        <v>60.295000000000002</v>
      </c>
      <c r="X1123">
        <v>60.234999999999999</v>
      </c>
      <c r="Y1123" s="19">
        <v>0</v>
      </c>
      <c r="AB1123" s="110">
        <f t="shared" ref="AB1123:AB1186" si="220">VLOOKUP(K1123,T:Y,1,FALSE)</f>
        <v>41817</v>
      </c>
      <c r="AC1123" s="108">
        <f t="shared" si="218"/>
        <v>7508.8</v>
      </c>
      <c r="AD1123" s="28">
        <f t="shared" si="219"/>
        <v>60.045000000000002</v>
      </c>
      <c r="AE1123" s="28">
        <f t="shared" si="213"/>
        <v>125.05287700890999</v>
      </c>
      <c r="AF1123" s="31">
        <f t="shared" si="214"/>
        <v>4.8355475239512113E-3</v>
      </c>
      <c r="AJ1123" s="110">
        <f t="shared" si="217"/>
        <v>41816</v>
      </c>
      <c r="AK1123" s="31">
        <f t="shared" si="215"/>
        <v>-1.1999999999999999E-3</v>
      </c>
      <c r="AL1123" s="115">
        <f t="shared" si="216"/>
        <v>-1.2102438944729732E-2</v>
      </c>
      <c r="AM1123" s="100"/>
      <c r="BR1123" s="18">
        <f t="shared" si="210"/>
        <v>41807</v>
      </c>
      <c r="BS1123" s="6">
        <f t="shared" si="211"/>
        <v>2.2000000000000001E-3</v>
      </c>
      <c r="BT1123" s="6">
        <f t="shared" si="212"/>
        <v>1.2999999999999999E-2</v>
      </c>
    </row>
    <row r="1124" spans="2:72" ht="14.45">
      <c r="B1124" s="110">
        <v>41808</v>
      </c>
      <c r="C1124" s="106">
        <v>1957</v>
      </c>
      <c r="D1124" s="106">
        <v>1942.7</v>
      </c>
      <c r="E1124" s="106">
        <v>1957.7</v>
      </c>
      <c r="F1124" s="106">
        <v>1939.3</v>
      </c>
      <c r="G1124" s="28"/>
      <c r="H1124" s="107">
        <v>7.7000000000000002E-3</v>
      </c>
      <c r="K1124" s="110">
        <v>41820</v>
      </c>
      <c r="L1124" s="106">
        <v>7611.35</v>
      </c>
      <c r="M1124" s="106">
        <v>7534.05</v>
      </c>
      <c r="N1124" s="106">
        <v>7623.65</v>
      </c>
      <c r="O1124" s="106">
        <v>7531.6</v>
      </c>
      <c r="P1124" s="28" t="s">
        <v>3696</v>
      </c>
      <c r="Q1124" s="107">
        <v>1.37E-2</v>
      </c>
      <c r="T1124" s="110">
        <v>41750</v>
      </c>
      <c r="U1124" s="28">
        <v>60.594999999999999</v>
      </c>
      <c r="V1124">
        <v>60.265000000000001</v>
      </c>
      <c r="W1124">
        <v>60.615000000000002</v>
      </c>
      <c r="X1124">
        <v>60.265000000000001</v>
      </c>
      <c r="Y1124" s="19">
        <v>5.0000000000000001E-3</v>
      </c>
      <c r="AB1124" s="110">
        <f t="shared" si="220"/>
        <v>41820</v>
      </c>
      <c r="AC1124" s="108">
        <f t="shared" si="218"/>
        <v>7611.35</v>
      </c>
      <c r="AD1124" s="28">
        <f t="shared" si="219"/>
        <v>60.06</v>
      </c>
      <c r="AE1124" s="28">
        <f t="shared" si="213"/>
        <v>126.72910422910424</v>
      </c>
      <c r="AF1124" s="31">
        <f t="shared" si="214"/>
        <v>1.3404147591700832E-2</v>
      </c>
      <c r="AJ1124" s="110">
        <f t="shared" si="217"/>
        <v>41817</v>
      </c>
      <c r="AK1124" s="31">
        <f t="shared" si="215"/>
        <v>1.9E-3</v>
      </c>
      <c r="AL1124" s="115">
        <f t="shared" si="216"/>
        <v>4.8355475239512113E-3</v>
      </c>
      <c r="AM1124" s="100"/>
      <c r="BR1124" s="18">
        <f t="shared" si="210"/>
        <v>41808</v>
      </c>
      <c r="BS1124" s="6">
        <f t="shared" si="211"/>
        <v>7.7000000000000002E-3</v>
      </c>
      <c r="BT1124" s="6">
        <f t="shared" si="212"/>
        <v>-9.5999999999999992E-3</v>
      </c>
    </row>
    <row r="1125" spans="2:72" ht="14.45">
      <c r="B1125" s="110">
        <v>41809</v>
      </c>
      <c r="C1125" s="106">
        <v>1959.5</v>
      </c>
      <c r="D1125" s="106">
        <v>1957.5</v>
      </c>
      <c r="E1125" s="106">
        <v>1959.9</v>
      </c>
      <c r="F1125" s="106">
        <v>1952.3</v>
      </c>
      <c r="G1125" s="28"/>
      <c r="H1125" s="107">
        <v>1.2999999999999999E-3</v>
      </c>
      <c r="K1125" s="110">
        <v>41821</v>
      </c>
      <c r="L1125" s="106">
        <v>7634.7</v>
      </c>
      <c r="M1125" s="106">
        <v>7629</v>
      </c>
      <c r="N1125" s="106">
        <v>7649.5</v>
      </c>
      <c r="O1125" s="106">
        <v>7618.15</v>
      </c>
      <c r="P1125" s="28" t="s">
        <v>3697</v>
      </c>
      <c r="Q1125" s="107">
        <v>3.0999999999999999E-3</v>
      </c>
      <c r="T1125" s="110">
        <v>41751</v>
      </c>
      <c r="U1125" s="28">
        <v>60.765000000000001</v>
      </c>
      <c r="V1125">
        <v>60.674999999999997</v>
      </c>
      <c r="W1125">
        <v>60.884999999999998</v>
      </c>
      <c r="X1125">
        <v>60.634999999999998</v>
      </c>
      <c r="Y1125" s="19">
        <v>2.8E-3</v>
      </c>
      <c r="AB1125" s="110">
        <f t="shared" si="220"/>
        <v>41821</v>
      </c>
      <c r="AC1125" s="108">
        <f t="shared" si="218"/>
        <v>7634.7</v>
      </c>
      <c r="AD1125" s="28">
        <f t="shared" si="219"/>
        <v>60.06</v>
      </c>
      <c r="AE1125" s="28">
        <f t="shared" si="213"/>
        <v>127.1178821178821</v>
      </c>
      <c r="AF1125" s="31">
        <f t="shared" si="214"/>
        <v>3.0677869234758681E-3</v>
      </c>
      <c r="AJ1125" s="110">
        <f t="shared" si="217"/>
        <v>41820</v>
      </c>
      <c r="AK1125" s="31">
        <f t="shared" si="215"/>
        <v>-4.0000000000000002E-4</v>
      </c>
      <c r="AL1125" s="115">
        <f t="shared" si="216"/>
        <v>1.3404147591700832E-2</v>
      </c>
      <c r="AM1125" s="100"/>
      <c r="BR1125" s="18">
        <f t="shared" si="210"/>
        <v>41809</v>
      </c>
      <c r="BS1125" s="6">
        <f t="shared" si="211"/>
        <v>1.2999999999999999E-3</v>
      </c>
      <c r="BT1125" s="6">
        <f t="shared" si="212"/>
        <v>-2.3E-3</v>
      </c>
    </row>
    <row r="1126" spans="2:72" ht="14.45">
      <c r="B1126" s="110">
        <v>41810</v>
      </c>
      <c r="C1126" s="106">
        <v>1962.9</v>
      </c>
      <c r="D1126" s="106">
        <v>1960.5</v>
      </c>
      <c r="E1126" s="106">
        <v>1963.9</v>
      </c>
      <c r="F1126" s="106">
        <v>1959.2</v>
      </c>
      <c r="G1126" s="28"/>
      <c r="H1126" s="107">
        <v>1.6999999999999999E-3</v>
      </c>
      <c r="K1126" s="110">
        <v>41822</v>
      </c>
      <c r="L1126" s="106">
        <v>7725.15</v>
      </c>
      <c r="M1126" s="106">
        <v>7683.05</v>
      </c>
      <c r="N1126" s="106">
        <v>7732.4</v>
      </c>
      <c r="O1126" s="106">
        <v>7677.3</v>
      </c>
      <c r="P1126" s="28" t="s">
        <v>3698</v>
      </c>
      <c r="Q1126" s="107">
        <v>1.18E-2</v>
      </c>
      <c r="T1126" s="110">
        <v>41752</v>
      </c>
      <c r="U1126" s="28">
        <v>61.094999999999999</v>
      </c>
      <c r="V1126">
        <v>60.884999999999998</v>
      </c>
      <c r="W1126">
        <v>61.195</v>
      </c>
      <c r="X1126">
        <v>60.865000000000002</v>
      </c>
      <c r="Y1126" s="19">
        <v>5.4000000000000003E-3</v>
      </c>
      <c r="AB1126" s="110">
        <f t="shared" si="220"/>
        <v>41822</v>
      </c>
      <c r="AC1126" s="108">
        <f t="shared" si="218"/>
        <v>7725.15</v>
      </c>
      <c r="AD1126" s="28">
        <f t="shared" si="219"/>
        <v>59.692</v>
      </c>
      <c r="AE1126" s="28">
        <f t="shared" si="213"/>
        <v>129.41683977752461</v>
      </c>
      <c r="AF1126" s="31">
        <f t="shared" si="214"/>
        <v>1.80852419922366E-2</v>
      </c>
      <c r="AJ1126" s="110">
        <f t="shared" si="217"/>
        <v>41821</v>
      </c>
      <c r="AK1126" s="31">
        <f t="shared" si="215"/>
        <v>6.7000000000000002E-3</v>
      </c>
      <c r="AL1126" s="115">
        <f t="shared" si="216"/>
        <v>3.0677869234758681E-3</v>
      </c>
      <c r="AM1126" s="100"/>
      <c r="BR1126" s="18">
        <f t="shared" si="210"/>
        <v>41810</v>
      </c>
      <c r="BS1126" s="6">
        <f t="shared" si="211"/>
        <v>1.6999999999999999E-3</v>
      </c>
      <c r="BT1126" s="6">
        <f t="shared" si="212"/>
        <v>-3.8999999999999998E-3</v>
      </c>
    </row>
    <row r="1127" spans="2:72" ht="14.45">
      <c r="B1127" s="110">
        <v>41813</v>
      </c>
      <c r="C1127" s="106">
        <v>1962.6</v>
      </c>
      <c r="D1127" s="106">
        <v>1962.9</v>
      </c>
      <c r="E1127" s="106">
        <v>1963.7</v>
      </c>
      <c r="F1127" s="106">
        <v>1958.9</v>
      </c>
      <c r="G1127" s="28"/>
      <c r="H1127" s="107">
        <v>-2.0000000000000001E-4</v>
      </c>
      <c r="K1127" s="110">
        <v>41823</v>
      </c>
      <c r="L1127" s="106">
        <v>7714.8</v>
      </c>
      <c r="M1127" s="106">
        <v>7734.35</v>
      </c>
      <c r="N1127" s="106">
        <v>7754.65</v>
      </c>
      <c r="O1127" s="106">
        <v>7706.8</v>
      </c>
      <c r="P1127" s="28" t="s">
        <v>3441</v>
      </c>
      <c r="Q1127" s="107">
        <v>-1.2999999999999999E-3</v>
      </c>
      <c r="T1127" s="110">
        <v>41753</v>
      </c>
      <c r="U1127" s="28">
        <v>61.11</v>
      </c>
      <c r="V1127">
        <v>61.01</v>
      </c>
      <c r="W1127">
        <v>61.14</v>
      </c>
      <c r="X1127">
        <v>61.01</v>
      </c>
      <c r="Y1127" s="19">
        <v>2.0000000000000001E-4</v>
      </c>
      <c r="AB1127" s="110">
        <f t="shared" si="220"/>
        <v>41823</v>
      </c>
      <c r="AC1127" s="108">
        <f t="shared" si="218"/>
        <v>7714.8</v>
      </c>
      <c r="AD1127" s="28">
        <f t="shared" si="219"/>
        <v>59.74</v>
      </c>
      <c r="AE1127" s="28">
        <f t="shared" si="213"/>
        <v>129.13960495480416</v>
      </c>
      <c r="AF1127" s="31">
        <f t="shared" si="214"/>
        <v>-2.1421850757370464E-3</v>
      </c>
      <c r="AJ1127" s="110">
        <f t="shared" si="217"/>
        <v>41822</v>
      </c>
      <c r="AK1127" s="31">
        <f t="shared" si="215"/>
        <v>6.9999999999999999E-4</v>
      </c>
      <c r="AL1127" s="115">
        <f t="shared" si="216"/>
        <v>1.80852419922366E-2</v>
      </c>
      <c r="AM1127" s="100"/>
      <c r="BR1127" s="18">
        <f t="shared" si="210"/>
        <v>41813</v>
      </c>
      <c r="BS1127" s="6">
        <f t="shared" si="211"/>
        <v>-2.0000000000000001E-4</v>
      </c>
      <c r="BT1127" s="6">
        <f t="shared" si="212"/>
        <v>-2.3999999999999998E-3</v>
      </c>
    </row>
    <row r="1128" spans="2:72" ht="14.45">
      <c r="B1128" s="110">
        <v>41814</v>
      </c>
      <c r="C1128" s="106">
        <v>1950</v>
      </c>
      <c r="D1128" s="106">
        <v>1962</v>
      </c>
      <c r="E1128" s="106">
        <v>1968.2</v>
      </c>
      <c r="F1128" s="106">
        <v>1948.3</v>
      </c>
      <c r="G1128" s="28"/>
      <c r="H1128" s="107">
        <v>-6.4000000000000003E-3</v>
      </c>
      <c r="K1128" s="110">
        <v>41824</v>
      </c>
      <c r="L1128" s="106">
        <v>7751.6</v>
      </c>
      <c r="M1128" s="106">
        <v>7718.1</v>
      </c>
      <c r="N1128" s="106">
        <v>7758</v>
      </c>
      <c r="O1128" s="106">
        <v>7661.3</v>
      </c>
      <c r="P1128" s="28" t="s">
        <v>3699</v>
      </c>
      <c r="Q1128" s="107">
        <v>4.7999999999999996E-3</v>
      </c>
      <c r="T1128" s="110">
        <v>41754</v>
      </c>
      <c r="U1128" s="28">
        <v>60.645000000000003</v>
      </c>
      <c r="V1128">
        <v>61.055</v>
      </c>
      <c r="W1128">
        <v>61.15</v>
      </c>
      <c r="X1128">
        <v>60.542999999999999</v>
      </c>
      <c r="Y1128" s="19">
        <v>-7.6E-3</v>
      </c>
      <c r="AB1128" s="110">
        <f t="shared" si="220"/>
        <v>41824</v>
      </c>
      <c r="AC1128" s="108">
        <f t="shared" si="218"/>
        <v>7751.6</v>
      </c>
      <c r="AD1128" s="28">
        <f t="shared" si="219"/>
        <v>59.725000000000001</v>
      </c>
      <c r="AE1128" s="28">
        <f t="shared" si="213"/>
        <v>129.78819589786522</v>
      </c>
      <c r="AF1128" s="31">
        <f t="shared" si="214"/>
        <v>5.0224014800730465E-3</v>
      </c>
      <c r="AJ1128" s="110">
        <f t="shared" si="217"/>
        <v>41823</v>
      </c>
      <c r="AK1128" s="31">
        <f t="shared" si="215"/>
        <v>5.4999999999999997E-3</v>
      </c>
      <c r="AL1128" s="115">
        <f t="shared" si="216"/>
        <v>-2.1421850757370464E-3</v>
      </c>
      <c r="AM1128" s="100"/>
      <c r="BR1128" s="18">
        <f t="shared" si="210"/>
        <v>41814</v>
      </c>
      <c r="BS1128" s="6">
        <f t="shared" si="211"/>
        <v>-6.4000000000000003E-3</v>
      </c>
      <c r="BT1128" s="6">
        <f t="shared" si="212"/>
        <v>1.1599999999999999E-2</v>
      </c>
    </row>
    <row r="1129" spans="2:72" ht="14.45">
      <c r="B1129" s="110">
        <v>41815</v>
      </c>
      <c r="C1129" s="106">
        <v>1959.5</v>
      </c>
      <c r="D1129" s="106">
        <v>1949.3</v>
      </c>
      <c r="E1129" s="106">
        <v>1960.8</v>
      </c>
      <c r="F1129" s="106">
        <v>1947.5</v>
      </c>
      <c r="G1129" s="28"/>
      <c r="H1129" s="107">
        <v>4.8999999999999998E-3</v>
      </c>
      <c r="K1129" s="110">
        <v>41827</v>
      </c>
      <c r="L1129" s="106">
        <v>7787.15</v>
      </c>
      <c r="M1129" s="106">
        <v>7780.4</v>
      </c>
      <c r="N1129" s="106">
        <v>7792</v>
      </c>
      <c r="O1129" s="106">
        <v>7755.1</v>
      </c>
      <c r="P1129" s="28" t="s">
        <v>3700</v>
      </c>
      <c r="Q1129" s="107">
        <v>4.5999999999999999E-3</v>
      </c>
      <c r="T1129" s="110">
        <v>41757</v>
      </c>
      <c r="U1129" s="28">
        <v>60.65</v>
      </c>
      <c r="V1129">
        <v>60.604999999999997</v>
      </c>
      <c r="W1129">
        <v>60.74</v>
      </c>
      <c r="X1129">
        <v>60.433</v>
      </c>
      <c r="Y1129" s="19">
        <v>1E-4</v>
      </c>
      <c r="AB1129" s="110">
        <f t="shared" si="220"/>
        <v>41827</v>
      </c>
      <c r="AC1129" s="108">
        <f t="shared" si="218"/>
        <v>7787.15</v>
      </c>
      <c r="AD1129" s="28">
        <f t="shared" si="219"/>
        <v>59.954999999999998</v>
      </c>
      <c r="AE1129" s="28">
        <f t="shared" si="213"/>
        <v>129.88324576765908</v>
      </c>
      <c r="AF1129" s="31">
        <f t="shared" si="214"/>
        <v>7.3234602836036444E-4</v>
      </c>
      <c r="AJ1129" s="110">
        <f t="shared" si="217"/>
        <v>41827</v>
      </c>
      <c r="AK1129" s="31">
        <f t="shared" si="215"/>
        <v>-3.8999999999999998E-3</v>
      </c>
      <c r="AL1129" s="115">
        <f t="shared" si="216"/>
        <v>7.3234602836036444E-4</v>
      </c>
      <c r="AM1129" s="100"/>
      <c r="BR1129" s="18">
        <f t="shared" si="210"/>
        <v>41815</v>
      </c>
      <c r="BS1129" s="6">
        <f t="shared" si="211"/>
        <v>4.8999999999999998E-3</v>
      </c>
      <c r="BT1129" s="6">
        <f t="shared" si="212"/>
        <v>-1.4E-3</v>
      </c>
    </row>
    <row r="1130" spans="2:72" ht="14.45">
      <c r="B1130" s="110">
        <v>41816</v>
      </c>
      <c r="C1130" s="106">
        <v>1957.2</v>
      </c>
      <c r="D1130" s="106">
        <v>1959.9</v>
      </c>
      <c r="E1130" s="106">
        <v>1959.9</v>
      </c>
      <c r="F1130" s="106">
        <v>1944.7</v>
      </c>
      <c r="G1130" s="28"/>
      <c r="H1130" s="107">
        <v>-1.1999999999999999E-3</v>
      </c>
      <c r="K1130" s="110">
        <v>41828</v>
      </c>
      <c r="L1130" s="106">
        <v>7623.2</v>
      </c>
      <c r="M1130" s="106">
        <v>7804.05</v>
      </c>
      <c r="N1130" s="106">
        <v>7808.85</v>
      </c>
      <c r="O1130" s="106">
        <v>7595.9</v>
      </c>
      <c r="P1130" s="28" t="s">
        <v>3701</v>
      </c>
      <c r="Q1130" s="107">
        <v>-2.1100000000000001E-2</v>
      </c>
      <c r="T1130" s="110">
        <v>41758</v>
      </c>
      <c r="U1130" s="28">
        <v>60.424999999999997</v>
      </c>
      <c r="V1130">
        <v>60.615000000000002</v>
      </c>
      <c r="W1130">
        <v>60.634999999999998</v>
      </c>
      <c r="X1130">
        <v>60.314999999999998</v>
      </c>
      <c r="Y1130" s="19">
        <v>-3.7000000000000002E-3</v>
      </c>
      <c r="AB1130" s="110">
        <f t="shared" si="220"/>
        <v>41828</v>
      </c>
      <c r="AC1130" s="108">
        <f t="shared" si="218"/>
        <v>7623.2</v>
      </c>
      <c r="AD1130" s="28">
        <f t="shared" si="219"/>
        <v>59.755000000000003</v>
      </c>
      <c r="AE1130" s="28">
        <f t="shared" si="213"/>
        <v>127.57426156806962</v>
      </c>
      <c r="AF1130" s="31">
        <f t="shared" si="214"/>
        <v>-1.777738295607334E-2</v>
      </c>
      <c r="AJ1130" s="110">
        <f t="shared" si="217"/>
        <v>41828</v>
      </c>
      <c r="AK1130" s="31">
        <f t="shared" si="215"/>
        <v>-7.1000000000000004E-3</v>
      </c>
      <c r="AL1130" s="115">
        <f t="shared" si="216"/>
        <v>-1.777738295607334E-2</v>
      </c>
      <c r="AM1130" s="100"/>
      <c r="BR1130" s="18">
        <f t="shared" si="210"/>
        <v>41816</v>
      </c>
      <c r="BS1130" s="6">
        <f t="shared" si="211"/>
        <v>-1.1999999999999999E-3</v>
      </c>
      <c r="BT1130" s="6">
        <f t="shared" si="212"/>
        <v>-0.01</v>
      </c>
    </row>
    <row r="1131" spans="2:72" ht="14.45">
      <c r="B1131" s="110">
        <v>41817</v>
      </c>
      <c r="C1131" s="106">
        <v>1961</v>
      </c>
      <c r="D1131" s="106">
        <v>1956.6</v>
      </c>
      <c r="E1131" s="106">
        <v>1961.5</v>
      </c>
      <c r="F1131" s="106">
        <v>1952.2</v>
      </c>
      <c r="G1131" s="28"/>
      <c r="H1131" s="107">
        <v>1.9E-3</v>
      </c>
      <c r="K1131" s="110">
        <v>41829</v>
      </c>
      <c r="L1131" s="106">
        <v>7585</v>
      </c>
      <c r="M1131" s="106">
        <v>7637.95</v>
      </c>
      <c r="N1131" s="106">
        <v>7650.1</v>
      </c>
      <c r="O1131" s="106">
        <v>7551.65</v>
      </c>
      <c r="P1131" s="28" t="s">
        <v>3702</v>
      </c>
      <c r="Q1131" s="107">
        <v>-5.0000000000000001E-3</v>
      </c>
      <c r="T1131" s="110">
        <v>41759</v>
      </c>
      <c r="U1131" s="28">
        <v>60.344999999999999</v>
      </c>
      <c r="V1131">
        <v>60.354999999999997</v>
      </c>
      <c r="W1131">
        <v>60.414999999999999</v>
      </c>
      <c r="X1131">
        <v>60.225000000000001</v>
      </c>
      <c r="Y1131" s="19">
        <v>-1.2999999999999999E-3</v>
      </c>
      <c r="AB1131" s="110">
        <f t="shared" si="220"/>
        <v>41829</v>
      </c>
      <c r="AC1131" s="108">
        <f t="shared" si="218"/>
        <v>7585</v>
      </c>
      <c r="AD1131" s="28">
        <f t="shared" si="219"/>
        <v>59.765000000000001</v>
      </c>
      <c r="AE1131" s="28">
        <f t="shared" si="213"/>
        <v>126.91374550322095</v>
      </c>
      <c r="AF1131" s="31">
        <f t="shared" si="214"/>
        <v>-5.1775025520820472E-3</v>
      </c>
      <c r="AJ1131" s="110">
        <f t="shared" si="217"/>
        <v>41829</v>
      </c>
      <c r="AK1131" s="31">
        <f t="shared" si="215"/>
        <v>4.5999999999999999E-3</v>
      </c>
      <c r="AL1131" s="115">
        <f t="shared" si="216"/>
        <v>-5.1775025520820472E-3</v>
      </c>
      <c r="AM1131" s="100"/>
      <c r="BR1131" s="18">
        <f t="shared" si="210"/>
        <v>41817</v>
      </c>
      <c r="BS1131" s="6">
        <f t="shared" si="211"/>
        <v>1.9E-3</v>
      </c>
      <c r="BT1131" s="6">
        <f t="shared" si="212"/>
        <v>2.0999999999999999E-3</v>
      </c>
    </row>
    <row r="1132" spans="2:72" ht="14.45">
      <c r="B1132" s="110">
        <v>41820</v>
      </c>
      <c r="C1132" s="106">
        <v>1960.2</v>
      </c>
      <c r="D1132" s="106">
        <v>1960.8</v>
      </c>
      <c r="E1132" s="106">
        <v>1964.2</v>
      </c>
      <c r="F1132" s="106">
        <v>1958.2</v>
      </c>
      <c r="G1132" s="28"/>
      <c r="H1132" s="107">
        <v>-4.0000000000000002E-4</v>
      </c>
      <c r="K1132" s="110">
        <v>41830</v>
      </c>
      <c r="L1132" s="106">
        <v>7567.75</v>
      </c>
      <c r="M1132" s="106">
        <v>7589.5</v>
      </c>
      <c r="N1132" s="106">
        <v>7731.05</v>
      </c>
      <c r="O1132" s="106">
        <v>7479.05</v>
      </c>
      <c r="P1132" s="28" t="s">
        <v>3703</v>
      </c>
      <c r="Q1132" s="107">
        <v>-2.3E-3</v>
      </c>
      <c r="T1132" s="110">
        <v>41760</v>
      </c>
      <c r="U1132" s="28">
        <v>60.27</v>
      </c>
      <c r="V1132">
        <v>60.27</v>
      </c>
      <c r="W1132">
        <v>60.27</v>
      </c>
      <c r="X1132">
        <v>60.27</v>
      </c>
      <c r="Y1132" s="19">
        <v>-1.1999999999999999E-3</v>
      </c>
      <c r="AB1132" s="110">
        <f t="shared" si="220"/>
        <v>41830</v>
      </c>
      <c r="AC1132" s="108">
        <f t="shared" si="218"/>
        <v>7567.75</v>
      </c>
      <c r="AD1132" s="28">
        <f t="shared" si="219"/>
        <v>60.195</v>
      </c>
      <c r="AE1132" s="28">
        <f t="shared" si="213"/>
        <v>125.72057479857131</v>
      </c>
      <c r="AF1132" s="31">
        <f t="shared" si="214"/>
        <v>-9.401430080868356E-3</v>
      </c>
      <c r="AJ1132" s="110">
        <f t="shared" si="217"/>
        <v>41830</v>
      </c>
      <c r="AK1132" s="31">
        <f t="shared" si="215"/>
        <v>-4.1000000000000003E-3</v>
      </c>
      <c r="AL1132" s="115">
        <f t="shared" si="216"/>
        <v>-9.401430080868356E-3</v>
      </c>
      <c r="AM1132" s="100"/>
      <c r="BR1132" s="18">
        <f t="shared" si="210"/>
        <v>41820</v>
      </c>
      <c r="BS1132" s="6">
        <f t="shared" si="211"/>
        <v>-4.0000000000000002E-4</v>
      </c>
      <c r="BT1132" s="6">
        <f t="shared" si="212"/>
        <v>1.37E-2</v>
      </c>
    </row>
    <row r="1133" spans="2:72" ht="14.45">
      <c r="B1133" s="110">
        <v>41821</v>
      </c>
      <c r="C1133" s="106">
        <v>1973.3</v>
      </c>
      <c r="D1133" s="106">
        <v>1962.3</v>
      </c>
      <c r="E1133" s="106">
        <v>1978.6</v>
      </c>
      <c r="F1133" s="106">
        <v>1962.3</v>
      </c>
      <c r="G1133" s="28"/>
      <c r="H1133" s="107">
        <v>6.7000000000000002E-3</v>
      </c>
      <c r="K1133" s="110">
        <v>41831</v>
      </c>
      <c r="L1133" s="106">
        <v>7459.6</v>
      </c>
      <c r="M1133" s="106">
        <v>7584.1</v>
      </c>
      <c r="N1133" s="106">
        <v>7625.85</v>
      </c>
      <c r="O1133" s="106">
        <v>7447.2</v>
      </c>
      <c r="P1133" s="28" t="s">
        <v>3704</v>
      </c>
      <c r="Q1133" s="107">
        <v>-1.43E-2</v>
      </c>
      <c r="T1133" s="110">
        <v>41761</v>
      </c>
      <c r="U1133" s="28">
        <v>60.185000000000002</v>
      </c>
      <c r="V1133">
        <v>60.234999999999999</v>
      </c>
      <c r="W1133">
        <v>60.284999999999997</v>
      </c>
      <c r="X1133">
        <v>60.104999999999997</v>
      </c>
      <c r="Y1133" s="19">
        <v>-1.4E-3</v>
      </c>
      <c r="AB1133" s="110">
        <f t="shared" si="220"/>
        <v>41831</v>
      </c>
      <c r="AC1133" s="108">
        <f t="shared" si="218"/>
        <v>7459.6</v>
      </c>
      <c r="AD1133" s="28">
        <f t="shared" si="219"/>
        <v>60.094999999999999</v>
      </c>
      <c r="AE1133" s="28">
        <f t="shared" si="213"/>
        <v>124.13012729844414</v>
      </c>
      <c r="AF1133" s="31">
        <f t="shared" si="214"/>
        <v>-1.2650654061002964E-2</v>
      </c>
      <c r="AJ1133" s="110">
        <f t="shared" si="217"/>
        <v>41831</v>
      </c>
      <c r="AK1133" s="31">
        <f t="shared" si="215"/>
        <v>1.5E-3</v>
      </c>
      <c r="AL1133" s="115">
        <f t="shared" si="216"/>
        <v>-1.2650654061002964E-2</v>
      </c>
      <c r="AM1133" s="100"/>
      <c r="BR1133" s="18">
        <f t="shared" si="210"/>
        <v>41821</v>
      </c>
      <c r="BS1133" s="6">
        <f t="shared" si="211"/>
        <v>6.7000000000000002E-3</v>
      </c>
      <c r="BT1133" s="6">
        <f t="shared" si="212"/>
        <v>3.0999999999999999E-3</v>
      </c>
    </row>
    <row r="1134" spans="2:72" ht="14.45">
      <c r="B1134" s="110">
        <v>41822</v>
      </c>
      <c r="C1134" s="106">
        <v>1974.6</v>
      </c>
      <c r="D1134" s="106">
        <v>1973.1</v>
      </c>
      <c r="E1134" s="106">
        <v>1976.7</v>
      </c>
      <c r="F1134" s="106">
        <v>1972.6</v>
      </c>
      <c r="G1134" s="28"/>
      <c r="H1134" s="107">
        <v>6.9999999999999999E-4</v>
      </c>
      <c r="K1134" s="110">
        <v>41834</v>
      </c>
      <c r="L1134" s="106">
        <v>7454.15</v>
      </c>
      <c r="M1134" s="106">
        <v>7469</v>
      </c>
      <c r="N1134" s="106">
        <v>7478.45</v>
      </c>
      <c r="O1134" s="106">
        <v>7422.15</v>
      </c>
      <c r="P1134" s="28" t="s">
        <v>3705</v>
      </c>
      <c r="Q1134" s="107">
        <v>-6.9999999999999999E-4</v>
      </c>
      <c r="T1134" s="110">
        <v>41764</v>
      </c>
      <c r="U1134" s="28">
        <v>60.24</v>
      </c>
      <c r="V1134">
        <v>60.09</v>
      </c>
      <c r="W1134">
        <v>60.25</v>
      </c>
      <c r="X1134">
        <v>60.008000000000003</v>
      </c>
      <c r="Y1134" s="19">
        <v>8.9999999999999998E-4</v>
      </c>
      <c r="AB1134" s="110">
        <f t="shared" si="220"/>
        <v>41834</v>
      </c>
      <c r="AC1134" s="108">
        <f t="shared" si="218"/>
        <v>7454.15</v>
      </c>
      <c r="AD1134" s="28">
        <f t="shared" si="219"/>
        <v>60.125</v>
      </c>
      <c r="AE1134" s="28">
        <f t="shared" si="213"/>
        <v>123.97754677754678</v>
      </c>
      <c r="AF1134" s="31">
        <f t="shared" si="214"/>
        <v>-1.2291981343941494E-3</v>
      </c>
      <c r="AJ1134" s="110">
        <f t="shared" si="217"/>
        <v>41834</v>
      </c>
      <c r="AK1134" s="31">
        <f t="shared" si="215"/>
        <v>4.7999999999999996E-3</v>
      </c>
      <c r="AL1134" s="115">
        <f t="shared" si="216"/>
        <v>-1.2291981343941494E-3</v>
      </c>
      <c r="AM1134" s="100"/>
      <c r="BR1134" s="18">
        <f t="shared" si="210"/>
        <v>41822</v>
      </c>
      <c r="BS1134" s="6">
        <f t="shared" si="211"/>
        <v>6.9999999999999999E-4</v>
      </c>
      <c r="BT1134" s="6">
        <f t="shared" si="212"/>
        <v>1.18E-2</v>
      </c>
    </row>
    <row r="1135" spans="2:72" ht="14.45">
      <c r="B1135" s="110">
        <v>41823</v>
      </c>
      <c r="C1135" s="106">
        <v>1985.4</v>
      </c>
      <c r="D1135" s="106">
        <v>1975.9</v>
      </c>
      <c r="E1135" s="106">
        <v>1985.6</v>
      </c>
      <c r="F1135" s="106">
        <v>1975.9</v>
      </c>
      <c r="G1135" s="28"/>
      <c r="H1135" s="107">
        <v>5.4999999999999997E-3</v>
      </c>
      <c r="K1135" s="110">
        <v>41835</v>
      </c>
      <c r="L1135" s="106">
        <v>7526.65</v>
      </c>
      <c r="M1135" s="106">
        <v>7491.3</v>
      </c>
      <c r="N1135" s="106">
        <v>7534.9</v>
      </c>
      <c r="O1135" s="106">
        <v>7459.15</v>
      </c>
      <c r="P1135" s="28" t="s">
        <v>3706</v>
      </c>
      <c r="Q1135" s="107">
        <v>9.7000000000000003E-3</v>
      </c>
      <c r="T1135" s="110">
        <v>41765</v>
      </c>
      <c r="U1135" s="28">
        <v>59.984999999999999</v>
      </c>
      <c r="V1135">
        <v>60.075000000000003</v>
      </c>
      <c r="W1135">
        <v>60.244999999999997</v>
      </c>
      <c r="X1135">
        <v>59.975000000000001</v>
      </c>
      <c r="Y1135" s="19">
        <v>-4.1999999999999997E-3</v>
      </c>
      <c r="AB1135" s="110">
        <f t="shared" si="220"/>
        <v>41835</v>
      </c>
      <c r="AC1135" s="108">
        <f t="shared" si="218"/>
        <v>7526.65</v>
      </c>
      <c r="AD1135" s="28">
        <f t="shared" si="219"/>
        <v>60.125</v>
      </c>
      <c r="AE1135" s="28">
        <f t="shared" si="213"/>
        <v>125.18336798336797</v>
      </c>
      <c r="AF1135" s="31">
        <f t="shared" si="214"/>
        <v>9.7261257152054803E-3</v>
      </c>
      <c r="AJ1135" s="110">
        <f t="shared" si="217"/>
        <v>41835</v>
      </c>
      <c r="AK1135" s="31">
        <f t="shared" si="215"/>
        <v>-1.9E-3</v>
      </c>
      <c r="AL1135" s="115">
        <f t="shared" si="216"/>
        <v>9.7261257152054803E-3</v>
      </c>
      <c r="AM1135" s="100"/>
      <c r="BR1135" s="18">
        <f t="shared" si="210"/>
        <v>41823</v>
      </c>
      <c r="BS1135" s="6">
        <f t="shared" si="211"/>
        <v>5.4999999999999997E-3</v>
      </c>
      <c r="BT1135" s="6">
        <f t="shared" si="212"/>
        <v>-1.2999999999999999E-3</v>
      </c>
    </row>
    <row r="1136" spans="2:72" ht="14.45">
      <c r="B1136" s="110">
        <v>41827</v>
      </c>
      <c r="C1136" s="106">
        <v>1977.7</v>
      </c>
      <c r="D1136" s="106">
        <v>1984.2</v>
      </c>
      <c r="E1136" s="106">
        <v>1984.2</v>
      </c>
      <c r="F1136" s="106">
        <v>1974.9</v>
      </c>
      <c r="G1136" s="28"/>
      <c r="H1136" s="107">
        <v>-3.8999999999999998E-3</v>
      </c>
      <c r="K1136" s="110">
        <v>41836</v>
      </c>
      <c r="L1136" s="106">
        <v>7624.4</v>
      </c>
      <c r="M1136" s="106">
        <v>7564.15</v>
      </c>
      <c r="N1136" s="106">
        <v>7640.1</v>
      </c>
      <c r="O1136" s="106">
        <v>7532.45</v>
      </c>
      <c r="P1136" s="28" t="s">
        <v>3707</v>
      </c>
      <c r="Q1136" s="107">
        <v>1.2999999999999999E-2</v>
      </c>
      <c r="T1136" s="110">
        <v>41766</v>
      </c>
      <c r="U1136" s="28">
        <v>60.024999999999999</v>
      </c>
      <c r="V1136">
        <v>60.055</v>
      </c>
      <c r="W1136">
        <v>60.155000000000001</v>
      </c>
      <c r="X1136">
        <v>59.965000000000003</v>
      </c>
      <c r="Y1136" s="19">
        <v>6.9999999999999999E-4</v>
      </c>
      <c r="AB1136" s="110">
        <f t="shared" si="220"/>
        <v>41836</v>
      </c>
      <c r="AC1136" s="108">
        <f t="shared" si="218"/>
        <v>7624.4</v>
      </c>
      <c r="AD1136" s="28">
        <f t="shared" si="219"/>
        <v>60.125</v>
      </c>
      <c r="AE1136" s="28">
        <f t="shared" si="213"/>
        <v>126.8091476091476</v>
      </c>
      <c r="AF1136" s="31">
        <f t="shared" si="214"/>
        <v>1.2987185534068857E-2</v>
      </c>
      <c r="AJ1136" s="110">
        <f t="shared" si="217"/>
        <v>41836</v>
      </c>
      <c r="AK1136" s="31">
        <f t="shared" si="215"/>
        <v>4.1999999999999997E-3</v>
      </c>
      <c r="AL1136" s="115">
        <f t="shared" si="216"/>
        <v>1.2987185534068857E-2</v>
      </c>
      <c r="AM1136" s="100"/>
      <c r="BR1136" s="18">
        <f t="shared" si="210"/>
        <v>41827</v>
      </c>
      <c r="BS1136" s="6">
        <f t="shared" si="211"/>
        <v>-3.8999999999999998E-3</v>
      </c>
      <c r="BT1136" s="6">
        <f t="shared" si="212"/>
        <v>4.5999999999999999E-3</v>
      </c>
    </row>
    <row r="1137" spans="2:72" ht="14.45">
      <c r="B1137" s="110">
        <v>41828</v>
      </c>
      <c r="C1137" s="106">
        <v>1963.7</v>
      </c>
      <c r="D1137" s="106">
        <v>1976.4</v>
      </c>
      <c r="E1137" s="106">
        <v>1976.4</v>
      </c>
      <c r="F1137" s="106">
        <v>1959.5</v>
      </c>
      <c r="G1137" s="28"/>
      <c r="H1137" s="107">
        <v>-7.1000000000000004E-3</v>
      </c>
      <c r="K1137" s="110">
        <v>41837</v>
      </c>
      <c r="L1137" s="106">
        <v>7640.45</v>
      </c>
      <c r="M1137" s="106">
        <v>7612.7</v>
      </c>
      <c r="N1137" s="106">
        <v>7655.65</v>
      </c>
      <c r="O1137" s="106">
        <v>7612.7</v>
      </c>
      <c r="P1137" s="28" t="s">
        <v>3708</v>
      </c>
      <c r="Q1137" s="107">
        <v>2.0999999999999999E-3</v>
      </c>
      <c r="T1137" s="110">
        <v>41767</v>
      </c>
      <c r="U1137" s="28">
        <v>59.9</v>
      </c>
      <c r="V1137">
        <v>59.965000000000003</v>
      </c>
      <c r="W1137">
        <v>60.1</v>
      </c>
      <c r="X1137">
        <v>59.88</v>
      </c>
      <c r="Y1137" s="19">
        <v>-2.0999999999999999E-3</v>
      </c>
      <c r="AB1137" s="110">
        <f t="shared" si="220"/>
        <v>41837</v>
      </c>
      <c r="AC1137" s="108">
        <f t="shared" si="218"/>
        <v>7640.45</v>
      </c>
      <c r="AD1137" s="28">
        <f t="shared" si="219"/>
        <v>60.185000000000002</v>
      </c>
      <c r="AE1137" s="28">
        <f t="shared" si="213"/>
        <v>126.9494059981723</v>
      </c>
      <c r="AF1137" s="31">
        <f t="shared" si="214"/>
        <v>1.1060589213720551E-3</v>
      </c>
      <c r="AJ1137" s="110">
        <f t="shared" si="217"/>
        <v>41837</v>
      </c>
      <c r="AK1137" s="31">
        <f t="shared" si="215"/>
        <v>-1.1900000000000001E-2</v>
      </c>
      <c r="AL1137" s="115">
        <f t="shared" si="216"/>
        <v>1.1060589213720551E-3</v>
      </c>
      <c r="AM1137" s="100"/>
      <c r="BR1137" s="18">
        <f t="shared" si="210"/>
        <v>41828</v>
      </c>
      <c r="BS1137" s="6">
        <f t="shared" si="211"/>
        <v>-7.1000000000000004E-3</v>
      </c>
      <c r="BT1137" s="6">
        <f t="shared" si="212"/>
        <v>-2.1100000000000001E-2</v>
      </c>
    </row>
    <row r="1138" spans="2:72" ht="14.45">
      <c r="B1138" s="110">
        <v>41829</v>
      </c>
      <c r="C1138" s="106">
        <v>1972.8</v>
      </c>
      <c r="D1138" s="106">
        <v>1965.1</v>
      </c>
      <c r="E1138" s="106">
        <v>1974.2</v>
      </c>
      <c r="F1138" s="106">
        <v>1965.1</v>
      </c>
      <c r="G1138" s="28"/>
      <c r="H1138" s="107">
        <v>4.5999999999999999E-3</v>
      </c>
      <c r="K1138" s="110">
        <v>41838</v>
      </c>
      <c r="L1138" s="106">
        <v>7663.9</v>
      </c>
      <c r="M1138" s="106">
        <v>7630.25</v>
      </c>
      <c r="N1138" s="106">
        <v>7685</v>
      </c>
      <c r="O1138" s="106">
        <v>7595.5</v>
      </c>
      <c r="P1138" s="28" t="s">
        <v>3709</v>
      </c>
      <c r="Q1138" s="107">
        <v>3.0999999999999999E-3</v>
      </c>
      <c r="T1138" s="110">
        <v>41768</v>
      </c>
      <c r="U1138" s="28">
        <v>59.965000000000003</v>
      </c>
      <c r="V1138">
        <v>60.064999999999998</v>
      </c>
      <c r="W1138">
        <v>60.1</v>
      </c>
      <c r="X1138">
        <v>59.87</v>
      </c>
      <c r="Y1138" s="19">
        <v>1.1000000000000001E-3</v>
      </c>
      <c r="AB1138" s="110">
        <f t="shared" si="220"/>
        <v>41838</v>
      </c>
      <c r="AC1138" s="108">
        <f t="shared" si="218"/>
        <v>7663.9</v>
      </c>
      <c r="AD1138" s="28">
        <f t="shared" si="219"/>
        <v>60.284999999999997</v>
      </c>
      <c r="AE1138" s="28">
        <f t="shared" si="213"/>
        <v>127.12780957120346</v>
      </c>
      <c r="AF1138" s="31">
        <f t="shared" si="214"/>
        <v>1.4053123890451769E-3</v>
      </c>
      <c r="AJ1138" s="110">
        <f t="shared" si="217"/>
        <v>41838</v>
      </c>
      <c r="AK1138" s="31">
        <f t="shared" si="215"/>
        <v>1.03E-2</v>
      </c>
      <c r="AL1138" s="115">
        <f t="shared" si="216"/>
        <v>1.4053123890451769E-3</v>
      </c>
      <c r="AM1138" s="100"/>
      <c r="BR1138" s="18">
        <f t="shared" si="210"/>
        <v>41829</v>
      </c>
      <c r="BS1138" s="6">
        <f t="shared" si="211"/>
        <v>4.5999999999999999E-3</v>
      </c>
      <c r="BT1138" s="6">
        <f t="shared" si="212"/>
        <v>-5.0000000000000001E-3</v>
      </c>
    </row>
    <row r="1139" spans="2:72" ht="14.45">
      <c r="B1139" s="110">
        <v>41830</v>
      </c>
      <c r="C1139" s="106">
        <v>1964.7</v>
      </c>
      <c r="D1139" s="106">
        <v>1966.7</v>
      </c>
      <c r="E1139" s="106">
        <v>1969.8</v>
      </c>
      <c r="F1139" s="106">
        <v>1952.9</v>
      </c>
      <c r="G1139" s="28"/>
      <c r="H1139" s="107">
        <v>-4.1000000000000003E-3</v>
      </c>
      <c r="K1139" s="110">
        <v>41841</v>
      </c>
      <c r="L1139" s="106">
        <v>7684.2</v>
      </c>
      <c r="M1139" s="106">
        <v>7701.65</v>
      </c>
      <c r="N1139" s="106">
        <v>7722.1</v>
      </c>
      <c r="O1139" s="106">
        <v>7674</v>
      </c>
      <c r="P1139" s="28" t="s">
        <v>3710</v>
      </c>
      <c r="Q1139" s="107">
        <v>2.5999999999999999E-3</v>
      </c>
      <c r="T1139" s="110">
        <v>41771</v>
      </c>
      <c r="U1139" s="28">
        <v>60.055</v>
      </c>
      <c r="V1139">
        <v>59.905000000000001</v>
      </c>
      <c r="W1139">
        <v>60.115000000000002</v>
      </c>
      <c r="X1139">
        <v>59.512999999999998</v>
      </c>
      <c r="Y1139" s="19">
        <v>1.5E-3</v>
      </c>
      <c r="AB1139" s="110">
        <f t="shared" si="220"/>
        <v>41841</v>
      </c>
      <c r="AC1139" s="108">
        <f t="shared" si="218"/>
        <v>7684.2</v>
      </c>
      <c r="AD1139" s="28">
        <f t="shared" si="219"/>
        <v>60.244999999999997</v>
      </c>
      <c r="AE1139" s="28">
        <f t="shared" si="213"/>
        <v>127.54917420532824</v>
      </c>
      <c r="AF1139" s="31">
        <f t="shared" si="214"/>
        <v>3.3144961401130324E-3</v>
      </c>
      <c r="AJ1139" s="110">
        <f t="shared" si="217"/>
        <v>41841</v>
      </c>
      <c r="AK1139" s="31">
        <f t="shared" si="215"/>
        <v>-2.3E-3</v>
      </c>
      <c r="AL1139" s="115">
        <f t="shared" si="216"/>
        <v>3.3144961401130324E-3</v>
      </c>
      <c r="AM1139" s="100"/>
      <c r="BR1139" s="18">
        <f t="shared" si="210"/>
        <v>41830</v>
      </c>
      <c r="BS1139" s="6">
        <f t="shared" si="211"/>
        <v>-4.1000000000000003E-3</v>
      </c>
      <c r="BT1139" s="6">
        <f t="shared" si="212"/>
        <v>-2.3E-3</v>
      </c>
    </row>
    <row r="1140" spans="2:72" ht="14.45">
      <c r="B1140" s="110">
        <v>41831</v>
      </c>
      <c r="C1140" s="106">
        <v>1967.6</v>
      </c>
      <c r="D1140" s="106">
        <v>1965.8</v>
      </c>
      <c r="E1140" s="106">
        <v>1968.7</v>
      </c>
      <c r="F1140" s="106">
        <v>1959.6</v>
      </c>
      <c r="G1140" s="28"/>
      <c r="H1140" s="107">
        <v>1.5E-3</v>
      </c>
      <c r="K1140" s="110">
        <v>41842</v>
      </c>
      <c r="L1140" s="106">
        <v>7767.85</v>
      </c>
      <c r="M1140" s="106">
        <v>7708.2</v>
      </c>
      <c r="N1140" s="106">
        <v>7773.85</v>
      </c>
      <c r="O1140" s="106">
        <v>7704.8</v>
      </c>
      <c r="P1140" s="28" t="s">
        <v>3711</v>
      </c>
      <c r="Q1140" s="107">
        <v>1.09E-2</v>
      </c>
      <c r="T1140" s="110">
        <v>41772</v>
      </c>
      <c r="U1140" s="28">
        <v>59.465000000000003</v>
      </c>
      <c r="V1140">
        <v>59.965000000000003</v>
      </c>
      <c r="W1140">
        <v>59.965000000000003</v>
      </c>
      <c r="X1140">
        <v>59.46</v>
      </c>
      <c r="Y1140" s="19">
        <v>-9.7999999999999997E-3</v>
      </c>
      <c r="AB1140" s="110">
        <f t="shared" si="220"/>
        <v>41842</v>
      </c>
      <c r="AC1140" s="108">
        <f t="shared" si="218"/>
        <v>7767.85</v>
      </c>
      <c r="AD1140" s="28">
        <f t="shared" si="219"/>
        <v>60.104999999999997</v>
      </c>
      <c r="AE1140" s="28">
        <f t="shared" si="213"/>
        <v>129.23800016637551</v>
      </c>
      <c r="AF1140" s="31">
        <f t="shared" si="214"/>
        <v>1.3240587181917896E-2</v>
      </c>
      <c r="AJ1140" s="110">
        <f t="shared" si="217"/>
        <v>41842</v>
      </c>
      <c r="AK1140" s="31">
        <f t="shared" si="215"/>
        <v>5.0000000000000001E-3</v>
      </c>
      <c r="AL1140" s="115">
        <f t="shared" si="216"/>
        <v>1.3240587181917896E-2</v>
      </c>
      <c r="AM1140" s="100"/>
      <c r="BR1140" s="18">
        <f t="shared" si="210"/>
        <v>41831</v>
      </c>
      <c r="BS1140" s="6">
        <f t="shared" si="211"/>
        <v>1.5E-3</v>
      </c>
      <c r="BT1140" s="6">
        <f t="shared" si="212"/>
        <v>-1.43E-2</v>
      </c>
    </row>
    <row r="1141" spans="2:72" ht="14.45">
      <c r="B1141" s="110">
        <v>41834</v>
      </c>
      <c r="C1141" s="106">
        <v>1977.1</v>
      </c>
      <c r="D1141" s="106">
        <v>1969.9</v>
      </c>
      <c r="E1141" s="106">
        <v>1979.8</v>
      </c>
      <c r="F1141" s="106">
        <v>1969.9</v>
      </c>
      <c r="G1141" s="28"/>
      <c r="H1141" s="107">
        <v>4.7999999999999996E-3</v>
      </c>
      <c r="K1141" s="110">
        <v>41843</v>
      </c>
      <c r="L1141" s="106">
        <v>7795.75</v>
      </c>
      <c r="M1141" s="106">
        <v>7794.9</v>
      </c>
      <c r="N1141" s="106">
        <v>7809.2</v>
      </c>
      <c r="O1141" s="106">
        <v>7752.9</v>
      </c>
      <c r="P1141" s="28" t="s">
        <v>3712</v>
      </c>
      <c r="Q1141" s="107">
        <v>3.5999999999999999E-3</v>
      </c>
      <c r="T1141" s="110">
        <v>41773</v>
      </c>
      <c r="U1141" s="28">
        <v>59.484999999999999</v>
      </c>
      <c r="V1141">
        <v>59.405000000000001</v>
      </c>
      <c r="W1141">
        <v>59.515000000000001</v>
      </c>
      <c r="X1141">
        <v>59.39</v>
      </c>
      <c r="Y1141" s="19">
        <v>2.9999999999999997E-4</v>
      </c>
      <c r="AB1141" s="110">
        <f t="shared" si="220"/>
        <v>41843</v>
      </c>
      <c r="AC1141" s="108">
        <f t="shared" si="218"/>
        <v>7795.75</v>
      </c>
      <c r="AD1141" s="28">
        <f t="shared" si="219"/>
        <v>60.02</v>
      </c>
      <c r="AE1141" s="28">
        <f t="shared" si="213"/>
        <v>129.88587137620792</v>
      </c>
      <c r="AF1141" s="31">
        <f t="shared" si="214"/>
        <v>5.013008627480886E-3</v>
      </c>
      <c r="AJ1141" s="110">
        <f t="shared" si="217"/>
        <v>41843</v>
      </c>
      <c r="AK1141" s="31">
        <f t="shared" si="215"/>
        <v>1.8E-3</v>
      </c>
      <c r="AL1141" s="115">
        <f t="shared" si="216"/>
        <v>5.013008627480886E-3</v>
      </c>
      <c r="AM1141" s="100"/>
      <c r="BR1141" s="18">
        <f t="shared" si="210"/>
        <v>41834</v>
      </c>
      <c r="BS1141" s="6">
        <f t="shared" si="211"/>
        <v>4.7999999999999996E-3</v>
      </c>
      <c r="BT1141" s="6">
        <f t="shared" si="212"/>
        <v>-6.9999999999999999E-4</v>
      </c>
    </row>
    <row r="1142" spans="2:72" ht="14.45">
      <c r="B1142" s="110">
        <v>41835</v>
      </c>
      <c r="C1142" s="106">
        <v>1973.3</v>
      </c>
      <c r="D1142" s="106">
        <v>1977.4</v>
      </c>
      <c r="E1142" s="106">
        <v>1982.5</v>
      </c>
      <c r="F1142" s="106">
        <v>1965.3</v>
      </c>
      <c r="G1142" s="28"/>
      <c r="H1142" s="107">
        <v>-1.9E-3</v>
      </c>
      <c r="K1142" s="110">
        <v>41844</v>
      </c>
      <c r="L1142" s="106">
        <v>7830.6</v>
      </c>
      <c r="M1142" s="106">
        <v>7796.25</v>
      </c>
      <c r="N1142" s="106">
        <v>7835.65</v>
      </c>
      <c r="O1142" s="106">
        <v>7771.65</v>
      </c>
      <c r="P1142" s="28" t="s">
        <v>3713</v>
      </c>
      <c r="Q1142" s="107">
        <v>4.4999999999999997E-3</v>
      </c>
      <c r="T1142" s="110">
        <v>41774</v>
      </c>
      <c r="U1142" s="28">
        <v>59.465000000000003</v>
      </c>
      <c r="V1142">
        <v>59.414999999999999</v>
      </c>
      <c r="W1142">
        <v>59.615000000000002</v>
      </c>
      <c r="X1142">
        <v>59.1</v>
      </c>
      <c r="Y1142" s="19">
        <v>-2.9999999999999997E-4</v>
      </c>
      <c r="AB1142" s="110">
        <f t="shared" si="220"/>
        <v>41844</v>
      </c>
      <c r="AC1142" s="108">
        <f t="shared" si="218"/>
        <v>7830.6</v>
      </c>
      <c r="AD1142" s="28">
        <f t="shared" si="219"/>
        <v>60.125</v>
      </c>
      <c r="AE1142" s="28">
        <f t="shared" si="213"/>
        <v>130.23866943866943</v>
      </c>
      <c r="AF1142" s="31">
        <f t="shared" si="214"/>
        <v>2.7162158495257493E-3</v>
      </c>
      <c r="AJ1142" s="110">
        <f t="shared" si="217"/>
        <v>41844</v>
      </c>
      <c r="AK1142" s="31">
        <f t="shared" si="215"/>
        <v>5.0000000000000001E-4</v>
      </c>
      <c r="AL1142" s="115">
        <f t="shared" si="216"/>
        <v>2.7162158495257493E-3</v>
      </c>
      <c r="AM1142" s="100"/>
      <c r="BR1142" s="18">
        <f t="shared" si="210"/>
        <v>41835</v>
      </c>
      <c r="BS1142" s="6">
        <f t="shared" si="211"/>
        <v>-1.9E-3</v>
      </c>
      <c r="BT1142" s="6">
        <f t="shared" si="212"/>
        <v>9.7000000000000003E-3</v>
      </c>
    </row>
    <row r="1143" spans="2:72" ht="14.45">
      <c r="B1143" s="110">
        <v>41836</v>
      </c>
      <c r="C1143" s="106">
        <v>1981.6</v>
      </c>
      <c r="D1143" s="106">
        <v>1976.3</v>
      </c>
      <c r="E1143" s="106">
        <v>1983.9</v>
      </c>
      <c r="F1143" s="106">
        <v>1975.7</v>
      </c>
      <c r="G1143" s="28"/>
      <c r="H1143" s="107">
        <v>4.1999999999999997E-3</v>
      </c>
      <c r="K1143" s="110">
        <v>41845</v>
      </c>
      <c r="L1143" s="106">
        <v>7790.45</v>
      </c>
      <c r="M1143" s="106">
        <v>7828.2</v>
      </c>
      <c r="N1143" s="106">
        <v>7840.95</v>
      </c>
      <c r="O1143" s="106">
        <v>7748.6</v>
      </c>
      <c r="P1143" s="28" t="s">
        <v>3714</v>
      </c>
      <c r="Q1143" s="107">
        <v>-5.1000000000000004E-3</v>
      </c>
      <c r="T1143" s="110">
        <v>41775</v>
      </c>
      <c r="U1143" s="28">
        <v>58.585000000000001</v>
      </c>
      <c r="V1143">
        <v>59.365000000000002</v>
      </c>
      <c r="W1143">
        <v>59.365000000000002</v>
      </c>
      <c r="X1143">
        <v>58.585000000000001</v>
      </c>
      <c r="Y1143" s="19">
        <v>-1.4800000000000001E-2</v>
      </c>
      <c r="AB1143" s="110">
        <f t="shared" si="220"/>
        <v>41845</v>
      </c>
      <c r="AC1143" s="108">
        <f t="shared" si="218"/>
        <v>7790.45</v>
      </c>
      <c r="AD1143" s="28">
        <f t="shared" si="219"/>
        <v>60.06</v>
      </c>
      <c r="AE1143" s="28">
        <f t="shared" si="213"/>
        <v>129.71112221112222</v>
      </c>
      <c r="AF1143" s="31">
        <f t="shared" si="214"/>
        <v>-4.0506189891293953E-3</v>
      </c>
      <c r="AJ1143" s="110">
        <f t="shared" si="217"/>
        <v>41845</v>
      </c>
      <c r="AK1143" s="31">
        <f t="shared" si="215"/>
        <v>-4.8999999999999998E-3</v>
      </c>
      <c r="AL1143" s="115">
        <f t="shared" si="216"/>
        <v>-4.0506189891293953E-3</v>
      </c>
      <c r="AM1143" s="100"/>
      <c r="BR1143" s="18">
        <f t="shared" si="210"/>
        <v>41836</v>
      </c>
      <c r="BS1143" s="6">
        <f t="shared" si="211"/>
        <v>4.1999999999999997E-3</v>
      </c>
      <c r="BT1143" s="6">
        <f t="shared" si="212"/>
        <v>1.2999999999999999E-2</v>
      </c>
    </row>
    <row r="1144" spans="2:72" ht="14.45">
      <c r="B1144" s="110">
        <v>41837</v>
      </c>
      <c r="C1144" s="106">
        <v>1958.1</v>
      </c>
      <c r="D1144" s="106">
        <v>1979.8</v>
      </c>
      <c r="E1144" s="106">
        <v>1981.8</v>
      </c>
      <c r="F1144" s="106">
        <v>1955.6</v>
      </c>
      <c r="G1144" s="28"/>
      <c r="H1144" s="107">
        <v>-1.1900000000000001E-2</v>
      </c>
      <c r="K1144" s="110">
        <v>41848</v>
      </c>
      <c r="L1144" s="106">
        <v>7748.7</v>
      </c>
      <c r="M1144" s="106">
        <v>7792.9</v>
      </c>
      <c r="N1144" s="106">
        <v>7799.9</v>
      </c>
      <c r="O1144" s="106">
        <v>7722.65</v>
      </c>
      <c r="P1144" s="28" t="s">
        <v>3715</v>
      </c>
      <c r="Q1144" s="107">
        <v>-5.4000000000000003E-3</v>
      </c>
      <c r="T1144" s="110">
        <v>41778</v>
      </c>
      <c r="U1144" s="28">
        <v>58.375</v>
      </c>
      <c r="V1144">
        <v>58.564999999999998</v>
      </c>
      <c r="W1144">
        <v>58.615000000000002</v>
      </c>
      <c r="X1144">
        <v>58.375</v>
      </c>
      <c r="Y1144" s="19">
        <v>-3.5999999999999999E-3</v>
      </c>
      <c r="AB1144" s="110">
        <f t="shared" si="220"/>
        <v>41848</v>
      </c>
      <c r="AC1144" s="108">
        <f t="shared" si="218"/>
        <v>7748.7</v>
      </c>
      <c r="AD1144" s="28">
        <f t="shared" si="219"/>
        <v>60.09</v>
      </c>
      <c r="AE1144" s="28">
        <f t="shared" si="213"/>
        <v>128.95157264103844</v>
      </c>
      <c r="AF1144" s="31">
        <f t="shared" si="214"/>
        <v>-5.8557011699236217E-3</v>
      </c>
      <c r="AJ1144" s="110">
        <f t="shared" si="217"/>
        <v>41848</v>
      </c>
      <c r="AK1144" s="31">
        <f t="shared" si="215"/>
        <v>2.9999999999999997E-4</v>
      </c>
      <c r="AL1144" s="115">
        <f t="shared" si="216"/>
        <v>-5.8557011699236217E-3</v>
      </c>
      <c r="AM1144" s="100"/>
      <c r="BR1144" s="18">
        <f t="shared" si="210"/>
        <v>41837</v>
      </c>
      <c r="BS1144" s="6">
        <f t="shared" si="211"/>
        <v>-1.1900000000000001E-2</v>
      </c>
      <c r="BT1144" s="6">
        <f t="shared" si="212"/>
        <v>2.0999999999999999E-3</v>
      </c>
    </row>
    <row r="1145" spans="2:72" ht="14.45" hidden="1">
      <c r="B1145" s="110">
        <v>41838</v>
      </c>
      <c r="C1145" s="106">
        <v>1978.2</v>
      </c>
      <c r="D1145" s="106">
        <v>1961.5</v>
      </c>
      <c r="E1145" s="106">
        <v>1979.9</v>
      </c>
      <c r="F1145" s="106">
        <v>1960.8</v>
      </c>
      <c r="G1145" s="28"/>
      <c r="H1145" s="107">
        <v>1.03E-2</v>
      </c>
      <c r="K1145" s="110">
        <v>41850</v>
      </c>
      <c r="L1145" s="106">
        <v>7791.4</v>
      </c>
      <c r="M1145" s="106">
        <v>7746.2</v>
      </c>
      <c r="N1145" s="106">
        <v>7798.7</v>
      </c>
      <c r="O1145" s="106">
        <v>7707.6</v>
      </c>
      <c r="P1145" s="28" t="s">
        <v>3716</v>
      </c>
      <c r="Q1145" s="107">
        <v>5.4999999999999997E-3</v>
      </c>
      <c r="T1145" s="110">
        <v>41779</v>
      </c>
      <c r="U1145" s="28">
        <v>58.59</v>
      </c>
      <c r="V1145">
        <v>58.594999999999999</v>
      </c>
      <c r="W1145">
        <v>58.825000000000003</v>
      </c>
      <c r="X1145">
        <v>58.524999999999999</v>
      </c>
      <c r="Y1145" s="19">
        <v>3.7000000000000002E-3</v>
      </c>
      <c r="AB1145" s="110">
        <f t="shared" si="220"/>
        <v>41850</v>
      </c>
      <c r="AC1145" s="108">
        <f t="shared" si="218"/>
        <v>7791.4</v>
      </c>
      <c r="AD1145" s="28">
        <f t="shared" si="219"/>
        <v>60.064999999999998</v>
      </c>
      <c r="AE1145" s="28">
        <f t="shared" si="213"/>
        <v>129.71614084741529</v>
      </c>
      <c r="AF1145" s="31">
        <f t="shared" si="214"/>
        <v>5.929111143957666E-3</v>
      </c>
      <c r="AJ1145" s="110" t="e">
        <f t="shared" si="217"/>
        <v>#N/A</v>
      </c>
      <c r="AK1145" s="31">
        <f t="shared" si="215"/>
        <v>0</v>
      </c>
      <c r="AL1145" s="115">
        <f t="shared" si="216"/>
        <v>0</v>
      </c>
      <c r="AM1145" s="100"/>
      <c r="BR1145" s="18">
        <f t="shared" si="210"/>
        <v>41838</v>
      </c>
      <c r="BS1145" s="6">
        <f t="shared" si="211"/>
        <v>1.03E-2</v>
      </c>
      <c r="BT1145" s="6">
        <f t="shared" si="212"/>
        <v>3.0999999999999999E-3</v>
      </c>
    </row>
    <row r="1146" spans="2:72" ht="14.45">
      <c r="B1146" s="110">
        <v>41841</v>
      </c>
      <c r="C1146" s="106">
        <v>1973.6</v>
      </c>
      <c r="D1146" s="106">
        <v>1976.9</v>
      </c>
      <c r="E1146" s="106">
        <v>1976.9</v>
      </c>
      <c r="F1146" s="106">
        <v>1965.8</v>
      </c>
      <c r="G1146" s="28"/>
      <c r="H1146" s="107">
        <v>-2.3E-3</v>
      </c>
      <c r="K1146" s="110">
        <v>41851</v>
      </c>
      <c r="L1146" s="106">
        <v>7721.3</v>
      </c>
      <c r="M1146" s="106">
        <v>7784.65</v>
      </c>
      <c r="N1146" s="106">
        <v>7791.85</v>
      </c>
      <c r="O1146" s="106">
        <v>7711.15</v>
      </c>
      <c r="P1146" s="28" t="s">
        <v>3717</v>
      </c>
      <c r="Q1146" s="107">
        <v>-8.9999999999999993E-3</v>
      </c>
      <c r="T1146" s="110">
        <v>41780</v>
      </c>
      <c r="U1146" s="28">
        <v>58.695</v>
      </c>
      <c r="V1146">
        <v>58.704999999999998</v>
      </c>
      <c r="W1146">
        <v>58.875</v>
      </c>
      <c r="X1146">
        <v>58.634999999999998</v>
      </c>
      <c r="Y1146" s="19">
        <v>1.8E-3</v>
      </c>
      <c r="AB1146" s="110">
        <f t="shared" si="220"/>
        <v>41851</v>
      </c>
      <c r="AC1146" s="108">
        <f t="shared" si="218"/>
        <v>7721.3</v>
      </c>
      <c r="AD1146" s="28">
        <f t="shared" si="219"/>
        <v>60.555</v>
      </c>
      <c r="AE1146" s="28">
        <f t="shared" si="213"/>
        <v>127.50887622822228</v>
      </c>
      <c r="AF1146" s="31">
        <f t="shared" si="214"/>
        <v>-1.701611383728574E-2</v>
      </c>
      <c r="AJ1146" s="110">
        <f t="shared" si="217"/>
        <v>41850</v>
      </c>
      <c r="AK1146" s="31">
        <f t="shared" si="215"/>
        <v>1E-4</v>
      </c>
      <c r="AL1146" s="115">
        <f t="shared" si="216"/>
        <v>5.929111143957666E-3</v>
      </c>
      <c r="AM1146" s="100"/>
      <c r="BR1146" s="18">
        <f t="shared" si="210"/>
        <v>41841</v>
      </c>
      <c r="BS1146" s="6">
        <f t="shared" si="211"/>
        <v>-2.3E-3</v>
      </c>
      <c r="BT1146" s="6">
        <f t="shared" si="212"/>
        <v>2.5999999999999999E-3</v>
      </c>
    </row>
    <row r="1147" spans="2:72" ht="14.45">
      <c r="B1147" s="110">
        <v>41842</v>
      </c>
      <c r="C1147" s="106">
        <v>1983.5</v>
      </c>
      <c r="D1147" s="106">
        <v>1975.7</v>
      </c>
      <c r="E1147" s="106">
        <v>1986.2</v>
      </c>
      <c r="F1147" s="106">
        <v>1975.7</v>
      </c>
      <c r="G1147" s="28"/>
      <c r="H1147" s="107">
        <v>5.0000000000000001E-3</v>
      </c>
      <c r="K1147" s="110">
        <v>41852</v>
      </c>
      <c r="L1147" s="106">
        <v>7602.6</v>
      </c>
      <c r="M1147" s="106">
        <v>7662.5</v>
      </c>
      <c r="N1147" s="106">
        <v>7716.7</v>
      </c>
      <c r="O1147" s="106">
        <v>7593.9</v>
      </c>
      <c r="P1147" s="28" t="s">
        <v>3718</v>
      </c>
      <c r="Q1147" s="107">
        <v>-1.54E-2</v>
      </c>
      <c r="T1147" s="110">
        <v>41781</v>
      </c>
      <c r="U1147" s="28">
        <v>58.284999999999997</v>
      </c>
      <c r="V1147">
        <v>58.615000000000002</v>
      </c>
      <c r="W1147">
        <v>58.7</v>
      </c>
      <c r="X1147">
        <v>58.265000000000001</v>
      </c>
      <c r="Y1147" s="19">
        <v>-7.0000000000000001E-3</v>
      </c>
      <c r="AB1147" s="110">
        <f t="shared" si="220"/>
        <v>41852</v>
      </c>
      <c r="AC1147" s="108">
        <f t="shared" si="218"/>
        <v>7602.6</v>
      </c>
      <c r="AD1147" s="28">
        <f t="shared" si="219"/>
        <v>61.215000000000003</v>
      </c>
      <c r="AE1147" s="28">
        <f t="shared" si="213"/>
        <v>124.19505023278609</v>
      </c>
      <c r="AF1147" s="31">
        <f t="shared" si="214"/>
        <v>-2.5988982833672902E-2</v>
      </c>
      <c r="AJ1147" s="110">
        <f t="shared" si="217"/>
        <v>41851</v>
      </c>
      <c r="AK1147" s="31">
        <f t="shared" si="215"/>
        <v>-0.02</v>
      </c>
      <c r="AL1147" s="115">
        <f t="shared" si="216"/>
        <v>-1.701611383728574E-2</v>
      </c>
      <c r="AM1147" s="100"/>
      <c r="BR1147" s="18">
        <f t="shared" si="210"/>
        <v>41842</v>
      </c>
      <c r="BS1147" s="6">
        <f t="shared" si="211"/>
        <v>5.0000000000000001E-3</v>
      </c>
      <c r="BT1147" s="6">
        <f t="shared" si="212"/>
        <v>1.09E-2</v>
      </c>
    </row>
    <row r="1148" spans="2:72" ht="14.45">
      <c r="B1148" s="110">
        <v>41843</v>
      </c>
      <c r="C1148" s="106">
        <v>1987</v>
      </c>
      <c r="D1148" s="106">
        <v>1985.3</v>
      </c>
      <c r="E1148" s="106">
        <v>1989.2</v>
      </c>
      <c r="F1148" s="106">
        <v>1982.4</v>
      </c>
      <c r="G1148" s="28"/>
      <c r="H1148" s="107">
        <v>1.8E-3</v>
      </c>
      <c r="K1148" s="110">
        <v>41855</v>
      </c>
      <c r="L1148" s="106">
        <v>7683.65</v>
      </c>
      <c r="M1148" s="106">
        <v>7639.55</v>
      </c>
      <c r="N1148" s="106">
        <v>7694.8</v>
      </c>
      <c r="O1148" s="106">
        <v>7622.05</v>
      </c>
      <c r="P1148" s="28" t="s">
        <v>3719</v>
      </c>
      <c r="Q1148" s="107">
        <v>1.0699999999999999E-2</v>
      </c>
      <c r="T1148" s="110">
        <v>41782</v>
      </c>
      <c r="U1148" s="28">
        <v>58.524999999999999</v>
      </c>
      <c r="V1148">
        <v>58.465000000000003</v>
      </c>
      <c r="W1148">
        <v>58.555</v>
      </c>
      <c r="X1148">
        <v>58.33</v>
      </c>
      <c r="Y1148" s="19">
        <v>4.1000000000000003E-3</v>
      </c>
      <c r="AB1148" s="110">
        <f t="shared" si="220"/>
        <v>41855</v>
      </c>
      <c r="AC1148" s="108">
        <f t="shared" si="218"/>
        <v>7683.65</v>
      </c>
      <c r="AD1148" s="28">
        <f t="shared" si="219"/>
        <v>60.945</v>
      </c>
      <c r="AE1148" s="28">
        <f t="shared" si="213"/>
        <v>126.07514972516202</v>
      </c>
      <c r="AF1148" s="31">
        <f t="shared" si="214"/>
        <v>1.5138280381158165E-2</v>
      </c>
      <c r="AJ1148" s="110">
        <f t="shared" si="217"/>
        <v>41852</v>
      </c>
      <c r="AK1148" s="31">
        <f t="shared" si="215"/>
        <v>-2.8E-3</v>
      </c>
      <c r="AL1148" s="115">
        <f t="shared" si="216"/>
        <v>-2.5988982833672902E-2</v>
      </c>
      <c r="AM1148" s="100"/>
      <c r="BR1148" s="18">
        <f t="shared" si="210"/>
        <v>41843</v>
      </c>
      <c r="BS1148" s="6">
        <f t="shared" si="211"/>
        <v>1.8E-3</v>
      </c>
      <c r="BT1148" s="6">
        <f t="shared" si="212"/>
        <v>3.5999999999999999E-3</v>
      </c>
    </row>
    <row r="1149" spans="2:72" ht="14.45">
      <c r="B1149" s="110">
        <v>41844</v>
      </c>
      <c r="C1149" s="106">
        <v>1988</v>
      </c>
      <c r="D1149" s="106">
        <v>1988.1</v>
      </c>
      <c r="E1149" s="106">
        <v>1991.4</v>
      </c>
      <c r="F1149" s="106">
        <v>1985.8</v>
      </c>
      <c r="G1149" s="28"/>
      <c r="H1149" s="107">
        <v>5.0000000000000001E-4</v>
      </c>
      <c r="K1149" s="110">
        <v>41856</v>
      </c>
      <c r="L1149" s="106">
        <v>7746.55</v>
      </c>
      <c r="M1149" s="106">
        <v>7706.65</v>
      </c>
      <c r="N1149" s="106">
        <v>7752.45</v>
      </c>
      <c r="O1149" s="106">
        <v>7638.05</v>
      </c>
      <c r="P1149" s="28" t="s">
        <v>3720</v>
      </c>
      <c r="Q1149" s="107">
        <v>8.2000000000000007E-3</v>
      </c>
      <c r="T1149" s="110">
        <v>41785</v>
      </c>
      <c r="U1149" s="28">
        <v>58.715000000000003</v>
      </c>
      <c r="V1149">
        <v>58.445</v>
      </c>
      <c r="W1149">
        <v>58.924999999999997</v>
      </c>
      <c r="X1149">
        <v>58.41</v>
      </c>
      <c r="Y1149" s="19">
        <v>3.2000000000000002E-3</v>
      </c>
      <c r="AB1149" s="110">
        <f t="shared" si="220"/>
        <v>41856</v>
      </c>
      <c r="AC1149" s="108">
        <f t="shared" si="218"/>
        <v>7746.55</v>
      </c>
      <c r="AD1149" s="28">
        <f t="shared" si="219"/>
        <v>60.85</v>
      </c>
      <c r="AE1149" s="28">
        <f t="shared" si="213"/>
        <v>127.30566967953985</v>
      </c>
      <c r="AF1149" s="31">
        <f t="shared" si="214"/>
        <v>9.7602101370515282E-3</v>
      </c>
      <c r="AJ1149" s="110">
        <f t="shared" si="217"/>
        <v>41855</v>
      </c>
      <c r="AK1149" s="31">
        <f t="shared" si="215"/>
        <v>7.1999999999999998E-3</v>
      </c>
      <c r="AL1149" s="115">
        <f t="shared" si="216"/>
        <v>1.5138280381158165E-2</v>
      </c>
      <c r="AM1149" s="100"/>
      <c r="BR1149" s="18">
        <f t="shared" si="210"/>
        <v>41844</v>
      </c>
      <c r="BS1149" s="6">
        <f t="shared" si="211"/>
        <v>5.0000000000000001E-4</v>
      </c>
      <c r="BT1149" s="6">
        <f t="shared" si="212"/>
        <v>4.4999999999999997E-3</v>
      </c>
    </row>
    <row r="1150" spans="2:72" ht="14.45">
      <c r="B1150" s="110">
        <v>41845</v>
      </c>
      <c r="C1150" s="106">
        <v>1978.3</v>
      </c>
      <c r="D1150" s="106">
        <v>1984.6</v>
      </c>
      <c r="E1150" s="106">
        <v>1984.6</v>
      </c>
      <c r="F1150" s="106">
        <v>1974.4</v>
      </c>
      <c r="G1150" s="28"/>
      <c r="H1150" s="107">
        <v>-4.8999999999999998E-3</v>
      </c>
      <c r="K1150" s="110">
        <v>41857</v>
      </c>
      <c r="L1150" s="106">
        <v>7672.05</v>
      </c>
      <c r="M1150" s="106">
        <v>7726.15</v>
      </c>
      <c r="N1150" s="106">
        <v>7740.95</v>
      </c>
      <c r="O1150" s="106">
        <v>7658.95</v>
      </c>
      <c r="P1150" s="28" t="s">
        <v>3721</v>
      </c>
      <c r="Q1150" s="107">
        <v>-9.5999999999999992E-3</v>
      </c>
      <c r="T1150" s="110">
        <v>41786</v>
      </c>
      <c r="U1150" s="28">
        <v>59.045000000000002</v>
      </c>
      <c r="V1150">
        <v>58.715000000000003</v>
      </c>
      <c r="W1150">
        <v>59.097000000000001</v>
      </c>
      <c r="X1150">
        <v>58.655000000000001</v>
      </c>
      <c r="Y1150" s="19">
        <v>5.5999999999999999E-3</v>
      </c>
      <c r="AB1150" s="110">
        <f t="shared" si="220"/>
        <v>41857</v>
      </c>
      <c r="AC1150" s="108">
        <f t="shared" si="218"/>
        <v>7672.05</v>
      </c>
      <c r="AD1150" s="28">
        <f t="shared" si="219"/>
        <v>61.5</v>
      </c>
      <c r="AE1150" s="28">
        <f t="shared" si="213"/>
        <v>124.74878048780488</v>
      </c>
      <c r="AF1150" s="31">
        <f t="shared" si="214"/>
        <v>-2.0084645076462793E-2</v>
      </c>
      <c r="AJ1150" s="110">
        <f t="shared" si="217"/>
        <v>41856</v>
      </c>
      <c r="AK1150" s="31">
        <f t="shared" si="215"/>
        <v>-9.7000000000000003E-3</v>
      </c>
      <c r="AL1150" s="115">
        <f t="shared" si="216"/>
        <v>9.7602101370515282E-3</v>
      </c>
      <c r="AM1150" s="100"/>
      <c r="BR1150" s="18">
        <f t="shared" si="210"/>
        <v>41845</v>
      </c>
      <c r="BS1150" s="6">
        <f t="shared" si="211"/>
        <v>-4.8999999999999998E-3</v>
      </c>
      <c r="BT1150" s="6">
        <f t="shared" si="212"/>
        <v>-5.1000000000000004E-3</v>
      </c>
    </row>
    <row r="1151" spans="2:72" ht="14.45">
      <c r="B1151" s="110">
        <v>41848</v>
      </c>
      <c r="C1151" s="106">
        <v>1978.9</v>
      </c>
      <c r="D1151" s="106">
        <v>1978.2</v>
      </c>
      <c r="E1151" s="106">
        <v>1981.5</v>
      </c>
      <c r="F1151" s="106">
        <v>1967.3</v>
      </c>
      <c r="G1151" s="28"/>
      <c r="H1151" s="107">
        <v>2.9999999999999997E-4</v>
      </c>
      <c r="K1151" s="110">
        <v>41858</v>
      </c>
      <c r="L1151" s="106">
        <v>7649.25</v>
      </c>
      <c r="M1151" s="106">
        <v>7651.15</v>
      </c>
      <c r="N1151" s="106">
        <v>7708.95</v>
      </c>
      <c r="O1151" s="106">
        <v>7630.4</v>
      </c>
      <c r="P1151" s="28" t="s">
        <v>3722</v>
      </c>
      <c r="Q1151" s="107">
        <v>-3.0000000000000001E-3</v>
      </c>
      <c r="T1151" s="110">
        <v>41787</v>
      </c>
      <c r="U1151" s="28">
        <v>58.945</v>
      </c>
      <c r="V1151">
        <v>58.954999999999998</v>
      </c>
      <c r="W1151">
        <v>59.22</v>
      </c>
      <c r="X1151">
        <v>58.814999999999998</v>
      </c>
      <c r="Y1151" s="19">
        <v>-1.6999999999999999E-3</v>
      </c>
      <c r="AB1151" s="110">
        <f t="shared" si="220"/>
        <v>41858</v>
      </c>
      <c r="AC1151" s="108">
        <f t="shared" si="218"/>
        <v>7649.25</v>
      </c>
      <c r="AD1151" s="28">
        <f t="shared" si="219"/>
        <v>61.244999999999997</v>
      </c>
      <c r="AE1151" s="28">
        <f t="shared" si="213"/>
        <v>124.89590987019349</v>
      </c>
      <c r="AF1151" s="31">
        <f t="shared" si="214"/>
        <v>1.1794053762552714E-3</v>
      </c>
      <c r="AJ1151" s="110">
        <f t="shared" si="217"/>
        <v>41857</v>
      </c>
      <c r="AK1151" s="31">
        <f t="shared" si="215"/>
        <v>0</v>
      </c>
      <c r="AL1151" s="115">
        <f t="shared" si="216"/>
        <v>-2.0084645076462793E-2</v>
      </c>
      <c r="AM1151" s="100"/>
      <c r="BR1151" s="18">
        <f t="shared" si="210"/>
        <v>41848</v>
      </c>
      <c r="BS1151" s="6">
        <f t="shared" si="211"/>
        <v>2.9999999999999997E-4</v>
      </c>
      <c r="BT1151" s="6">
        <f t="shared" si="212"/>
        <v>-5.4000000000000003E-3</v>
      </c>
    </row>
    <row r="1152" spans="2:72" ht="14.45">
      <c r="B1152" s="110">
        <v>41849</v>
      </c>
      <c r="C1152" s="106">
        <v>1970</v>
      </c>
      <c r="D1152" s="106">
        <v>1980</v>
      </c>
      <c r="E1152" s="106">
        <v>1984.8</v>
      </c>
      <c r="F1152" s="106">
        <v>1970</v>
      </c>
      <c r="G1152" s="28"/>
      <c r="H1152" s="107">
        <v>-4.4999999999999997E-3</v>
      </c>
      <c r="K1152" s="110">
        <v>41859</v>
      </c>
      <c r="L1152" s="106">
        <v>7568.55</v>
      </c>
      <c r="M1152" s="106">
        <v>7588.7</v>
      </c>
      <c r="N1152" s="106">
        <v>7592.45</v>
      </c>
      <c r="O1152" s="106">
        <v>7540.1</v>
      </c>
      <c r="P1152" s="28" t="s">
        <v>3723</v>
      </c>
      <c r="Q1152" s="107">
        <v>-1.06E-2</v>
      </c>
      <c r="T1152" s="110">
        <v>41788</v>
      </c>
      <c r="U1152" s="28">
        <v>58.92</v>
      </c>
      <c r="V1152">
        <v>58.935000000000002</v>
      </c>
      <c r="W1152">
        <v>59.085000000000001</v>
      </c>
      <c r="X1152">
        <v>58.795000000000002</v>
      </c>
      <c r="Y1152" s="19">
        <v>-4.0000000000000002E-4</v>
      </c>
      <c r="AB1152" s="110">
        <f t="shared" si="220"/>
        <v>41859</v>
      </c>
      <c r="AC1152" s="108">
        <f t="shared" si="218"/>
        <v>7568.55</v>
      </c>
      <c r="AD1152" s="28">
        <f t="shared" si="219"/>
        <v>61.145000000000003</v>
      </c>
      <c r="AE1152" s="28">
        <f t="shared" si="213"/>
        <v>123.78035816501757</v>
      </c>
      <c r="AF1152" s="31">
        <f t="shared" si="214"/>
        <v>-8.9318513819653944E-3</v>
      </c>
      <c r="AJ1152" s="110">
        <f t="shared" si="217"/>
        <v>41858</v>
      </c>
      <c r="AK1152" s="31">
        <f t="shared" si="215"/>
        <v>-5.4999999999999997E-3</v>
      </c>
      <c r="AL1152" s="115">
        <f t="shared" si="216"/>
        <v>1.1794053762552714E-3</v>
      </c>
      <c r="AM1152" s="100"/>
      <c r="BR1152" s="18" t="e">
        <f t="shared" si="210"/>
        <v>#N/A</v>
      </c>
      <c r="BS1152" s="6">
        <f t="shared" si="211"/>
        <v>0</v>
      </c>
      <c r="BT1152" s="6">
        <f t="shared" si="212"/>
        <v>0</v>
      </c>
    </row>
    <row r="1153" spans="2:72" ht="14.45">
      <c r="B1153" s="110">
        <v>41850</v>
      </c>
      <c r="C1153" s="106">
        <v>1970.1</v>
      </c>
      <c r="D1153" s="106">
        <v>1973.2</v>
      </c>
      <c r="E1153" s="106">
        <v>1978.9</v>
      </c>
      <c r="F1153" s="106">
        <v>1962.4</v>
      </c>
      <c r="G1153" s="28"/>
      <c r="H1153" s="107">
        <v>1E-4</v>
      </c>
      <c r="K1153" s="110">
        <v>41862</v>
      </c>
      <c r="L1153" s="106">
        <v>7625.95</v>
      </c>
      <c r="M1153" s="106">
        <v>7619.85</v>
      </c>
      <c r="N1153" s="106">
        <v>7635.55</v>
      </c>
      <c r="O1153" s="106">
        <v>7598.6</v>
      </c>
      <c r="P1153" s="28" t="s">
        <v>3724</v>
      </c>
      <c r="Q1153" s="107">
        <v>7.6E-3</v>
      </c>
      <c r="T1153" s="110">
        <v>41789</v>
      </c>
      <c r="U1153" s="28">
        <v>59.195</v>
      </c>
      <c r="V1153">
        <v>59.045000000000002</v>
      </c>
      <c r="W1153">
        <v>59.195</v>
      </c>
      <c r="X1153">
        <v>58.94</v>
      </c>
      <c r="Y1153" s="19">
        <v>4.7000000000000002E-3</v>
      </c>
      <c r="AB1153" s="110">
        <f t="shared" si="220"/>
        <v>41862</v>
      </c>
      <c r="AC1153" s="108">
        <f t="shared" si="218"/>
        <v>7625.95</v>
      </c>
      <c r="AD1153" s="28">
        <f t="shared" si="219"/>
        <v>61.174999999999997</v>
      </c>
      <c r="AE1153" s="28">
        <f t="shared" si="213"/>
        <v>124.65794850837761</v>
      </c>
      <c r="AF1153" s="31">
        <f t="shared" si="214"/>
        <v>7.0898998546287118E-3</v>
      </c>
      <c r="AJ1153" s="110">
        <f t="shared" si="217"/>
        <v>41859</v>
      </c>
      <c r="AK1153" s="31">
        <f t="shared" si="215"/>
        <v>1.15E-2</v>
      </c>
      <c r="AL1153" s="115">
        <f t="shared" si="216"/>
        <v>-8.9318513819653944E-3</v>
      </c>
      <c r="AM1153" s="100"/>
      <c r="BR1153" s="18">
        <f t="shared" si="210"/>
        <v>41850</v>
      </c>
      <c r="BS1153" s="6">
        <f t="shared" si="211"/>
        <v>1E-4</v>
      </c>
      <c r="BT1153" s="6">
        <f t="shared" si="212"/>
        <v>5.4999999999999997E-3</v>
      </c>
    </row>
    <row r="1154" spans="2:72" ht="14.45">
      <c r="B1154" s="110">
        <v>41851</v>
      </c>
      <c r="C1154" s="106">
        <v>1930.7</v>
      </c>
      <c r="D1154" s="106">
        <v>1965.1</v>
      </c>
      <c r="E1154" s="106">
        <v>1965.1</v>
      </c>
      <c r="F1154" s="106">
        <v>1930.7</v>
      </c>
      <c r="G1154" s="28"/>
      <c r="H1154" s="107">
        <v>-0.02</v>
      </c>
      <c r="K1154" s="110">
        <v>41863</v>
      </c>
      <c r="L1154" s="106">
        <v>7727.05</v>
      </c>
      <c r="M1154" s="106">
        <v>7688.8</v>
      </c>
      <c r="N1154" s="106">
        <v>7735.75</v>
      </c>
      <c r="O1154" s="106">
        <v>7654.8</v>
      </c>
      <c r="P1154" s="28" t="s">
        <v>3725</v>
      </c>
      <c r="Q1154" s="107">
        <v>1.3299999999999999E-2</v>
      </c>
      <c r="T1154" s="110">
        <v>41792</v>
      </c>
      <c r="U1154" s="28">
        <v>59.155000000000001</v>
      </c>
      <c r="V1154">
        <v>59.104999999999997</v>
      </c>
      <c r="W1154">
        <v>59.274999999999999</v>
      </c>
      <c r="X1154">
        <v>59.064999999999998</v>
      </c>
      <c r="Y1154" s="19">
        <v>-6.9999999999999999E-4</v>
      </c>
      <c r="AB1154" s="110">
        <f t="shared" si="220"/>
        <v>41863</v>
      </c>
      <c r="AC1154" s="108">
        <f t="shared" si="218"/>
        <v>7727.05</v>
      </c>
      <c r="AD1154" s="28">
        <f t="shared" si="219"/>
        <v>61.085000000000001</v>
      </c>
      <c r="AE1154" s="28">
        <f t="shared" si="213"/>
        <v>126.49668494720471</v>
      </c>
      <c r="AF1154" s="31">
        <f t="shared" si="214"/>
        <v>1.4750254282449804E-2</v>
      </c>
      <c r="AJ1154" s="110">
        <f t="shared" si="217"/>
        <v>41862</v>
      </c>
      <c r="AK1154" s="31">
        <f t="shared" si="215"/>
        <v>2.7000000000000001E-3</v>
      </c>
      <c r="AL1154" s="115">
        <f t="shared" si="216"/>
        <v>7.0898998546287118E-3</v>
      </c>
      <c r="AM1154" s="100"/>
      <c r="BR1154" s="18">
        <f t="shared" si="210"/>
        <v>41851</v>
      </c>
      <c r="BS1154" s="6">
        <f t="shared" si="211"/>
        <v>-0.02</v>
      </c>
      <c r="BT1154" s="6">
        <f t="shared" si="212"/>
        <v>-8.9999999999999993E-3</v>
      </c>
    </row>
    <row r="1155" spans="2:72" ht="14.45">
      <c r="B1155" s="110">
        <v>41852</v>
      </c>
      <c r="C1155" s="106">
        <v>1925.2</v>
      </c>
      <c r="D1155" s="106">
        <v>1929.8</v>
      </c>
      <c r="E1155" s="106">
        <v>1937.3</v>
      </c>
      <c r="F1155" s="106">
        <v>1916.4</v>
      </c>
      <c r="G1155" s="28"/>
      <c r="H1155" s="107">
        <v>-2.8E-3</v>
      </c>
      <c r="K1155" s="110">
        <v>41864</v>
      </c>
      <c r="L1155" s="106">
        <v>7739.55</v>
      </c>
      <c r="M1155" s="106">
        <v>7717.3</v>
      </c>
      <c r="N1155" s="106">
        <v>7757.1</v>
      </c>
      <c r="O1155" s="106">
        <v>7695.7</v>
      </c>
      <c r="P1155" s="28" t="s">
        <v>3726</v>
      </c>
      <c r="Q1155" s="107">
        <v>1.6000000000000001E-3</v>
      </c>
      <c r="T1155" s="110">
        <v>41793</v>
      </c>
      <c r="U1155" s="28">
        <v>59.34</v>
      </c>
      <c r="V1155">
        <v>59.08</v>
      </c>
      <c r="W1155">
        <v>59.432000000000002</v>
      </c>
      <c r="X1155">
        <v>59.08</v>
      </c>
      <c r="Y1155" s="19">
        <v>3.0999999999999999E-3</v>
      </c>
      <c r="AB1155" s="110">
        <f t="shared" si="220"/>
        <v>41864</v>
      </c>
      <c r="AC1155" s="108">
        <f t="shared" si="218"/>
        <v>7739.55</v>
      </c>
      <c r="AD1155" s="28">
        <f t="shared" si="219"/>
        <v>61.094999999999999</v>
      </c>
      <c r="AE1155" s="28">
        <f t="shared" si="213"/>
        <v>126.68057942548491</v>
      </c>
      <c r="AF1155" s="31">
        <f t="shared" si="214"/>
        <v>1.4537493876376484E-3</v>
      </c>
      <c r="AJ1155" s="110">
        <f t="shared" si="217"/>
        <v>41863</v>
      </c>
      <c r="AK1155" s="31">
        <f t="shared" si="215"/>
        <v>-1.6000000000000001E-3</v>
      </c>
      <c r="AL1155" s="115">
        <f t="shared" si="216"/>
        <v>1.4750254282449804E-2</v>
      </c>
      <c r="AM1155" s="100"/>
      <c r="BR1155" s="18">
        <f t="shared" ref="BR1155:BR1218" si="221">VLOOKUP(B1155,K:Q,1,FALSE)</f>
        <v>41852</v>
      </c>
      <c r="BS1155" s="6">
        <f t="shared" ref="BS1155:BS1218" si="222">IFERROR(VLOOKUP(BR1155,B:H,7,FALSE),0)</f>
        <v>-2.8E-3</v>
      </c>
      <c r="BT1155" s="6">
        <f t="shared" ref="BT1155:BT1218" si="223">IFERROR(VLOOKUP(BR1155,K:Q,7,FALSE),0)</f>
        <v>-1.54E-2</v>
      </c>
    </row>
    <row r="1156" spans="2:72" ht="14.45">
      <c r="B1156" s="110">
        <v>41855</v>
      </c>
      <c r="C1156" s="106">
        <v>1939</v>
      </c>
      <c r="D1156" s="106">
        <v>1926.6</v>
      </c>
      <c r="E1156" s="106">
        <v>1942.9</v>
      </c>
      <c r="F1156" s="106">
        <v>1921.2</v>
      </c>
      <c r="G1156" s="28"/>
      <c r="H1156" s="107">
        <v>7.1999999999999998E-3</v>
      </c>
      <c r="K1156" s="110">
        <v>41865</v>
      </c>
      <c r="L1156" s="106">
        <v>7791.7</v>
      </c>
      <c r="M1156" s="106">
        <v>7756.15</v>
      </c>
      <c r="N1156" s="106">
        <v>7796.7</v>
      </c>
      <c r="O1156" s="106">
        <v>7739.1</v>
      </c>
      <c r="P1156" s="28" t="s">
        <v>3727</v>
      </c>
      <c r="Q1156" s="107">
        <v>6.7000000000000002E-3</v>
      </c>
      <c r="T1156" s="110">
        <v>41794</v>
      </c>
      <c r="U1156" s="28">
        <v>59.28</v>
      </c>
      <c r="V1156">
        <v>59.435000000000002</v>
      </c>
      <c r="W1156">
        <v>59.465000000000003</v>
      </c>
      <c r="X1156">
        <v>59.215000000000003</v>
      </c>
      <c r="Y1156" s="19">
        <v>-1E-3</v>
      </c>
      <c r="AB1156" s="110">
        <f t="shared" si="220"/>
        <v>41865</v>
      </c>
      <c r="AC1156" s="108">
        <f t="shared" si="218"/>
        <v>7791.7</v>
      </c>
      <c r="AD1156" s="28">
        <f t="shared" si="219"/>
        <v>60.765000000000001</v>
      </c>
      <c r="AE1156" s="28">
        <f t="shared" ref="AE1156:AE1219" si="224">AC1156/AD1156</f>
        <v>128.22677528182342</v>
      </c>
      <c r="AF1156" s="31">
        <f t="shared" si="214"/>
        <v>1.2205468773120121E-2</v>
      </c>
      <c r="AJ1156" s="110">
        <f t="shared" si="217"/>
        <v>41864</v>
      </c>
      <c r="AK1156" s="31">
        <f t="shared" si="215"/>
        <v>6.7000000000000002E-3</v>
      </c>
      <c r="AL1156" s="115">
        <f t="shared" si="216"/>
        <v>1.4537493876376484E-3</v>
      </c>
      <c r="AM1156" s="100"/>
      <c r="BR1156" s="18">
        <f t="shared" si="221"/>
        <v>41855</v>
      </c>
      <c r="BS1156" s="6">
        <f t="shared" si="222"/>
        <v>7.1999999999999998E-3</v>
      </c>
      <c r="BT1156" s="6">
        <f t="shared" si="223"/>
        <v>1.0699999999999999E-2</v>
      </c>
    </row>
    <row r="1157" spans="2:72" ht="14.45">
      <c r="B1157" s="110">
        <v>41856</v>
      </c>
      <c r="C1157" s="106">
        <v>1920.2</v>
      </c>
      <c r="D1157" s="106">
        <v>1936.3</v>
      </c>
      <c r="E1157" s="106">
        <v>1936.3</v>
      </c>
      <c r="F1157" s="106">
        <v>1913.8</v>
      </c>
      <c r="G1157" s="28"/>
      <c r="H1157" s="107">
        <v>-9.7000000000000003E-3</v>
      </c>
      <c r="K1157" s="110">
        <v>41869</v>
      </c>
      <c r="L1157" s="106">
        <v>7874.25</v>
      </c>
      <c r="M1157" s="106">
        <v>7785.25</v>
      </c>
      <c r="N1157" s="106">
        <v>7880.5</v>
      </c>
      <c r="O1157" s="106">
        <v>7779.2</v>
      </c>
      <c r="P1157" s="28" t="s">
        <v>3728</v>
      </c>
      <c r="Q1157" s="107">
        <v>1.06E-2</v>
      </c>
      <c r="T1157" s="110">
        <v>41795</v>
      </c>
      <c r="U1157" s="28">
        <v>59.26</v>
      </c>
      <c r="V1157">
        <v>59.28</v>
      </c>
      <c r="W1157">
        <v>59.37</v>
      </c>
      <c r="X1157">
        <v>59.195</v>
      </c>
      <c r="Y1157" s="19">
        <v>-2.9999999999999997E-4</v>
      </c>
      <c r="AB1157" s="110">
        <f t="shared" si="220"/>
        <v>41869</v>
      </c>
      <c r="AC1157" s="108">
        <f t="shared" si="218"/>
        <v>7874.25</v>
      </c>
      <c r="AD1157" s="28">
        <f t="shared" si="219"/>
        <v>60.78</v>
      </c>
      <c r="AE1157" s="28">
        <f t="shared" si="224"/>
        <v>129.5533070088845</v>
      </c>
      <c r="AF1157" s="31">
        <f t="shared" ref="AF1157:AF1220" si="225">AE1157/AE1156-1</f>
        <v>1.0345200712920999E-2</v>
      </c>
      <c r="AJ1157" s="110">
        <f t="shared" si="217"/>
        <v>41865</v>
      </c>
      <c r="AK1157" s="31">
        <f t="shared" si="215"/>
        <v>4.4000000000000003E-3</v>
      </c>
      <c r="AL1157" s="115">
        <f t="shared" si="216"/>
        <v>1.2205468773120121E-2</v>
      </c>
      <c r="AM1157" s="100"/>
      <c r="BR1157" s="18">
        <f t="shared" si="221"/>
        <v>41856</v>
      </c>
      <c r="BS1157" s="6">
        <f t="shared" si="222"/>
        <v>-9.7000000000000003E-3</v>
      </c>
      <c r="BT1157" s="6">
        <f t="shared" si="223"/>
        <v>8.2000000000000007E-3</v>
      </c>
    </row>
    <row r="1158" spans="2:72" ht="14.45" hidden="1">
      <c r="B1158" s="110">
        <v>41857</v>
      </c>
      <c r="C1158" s="106">
        <v>1920.2</v>
      </c>
      <c r="D1158" s="106">
        <v>1917.3</v>
      </c>
      <c r="E1158" s="106">
        <v>1927.9</v>
      </c>
      <c r="F1158" s="106">
        <v>1911.5</v>
      </c>
      <c r="G1158" s="28"/>
      <c r="H1158" s="107">
        <v>0</v>
      </c>
      <c r="K1158" s="110">
        <v>41870</v>
      </c>
      <c r="L1158" s="106">
        <v>7897.5</v>
      </c>
      <c r="M1158" s="106">
        <v>7901</v>
      </c>
      <c r="N1158" s="106">
        <v>7918.55</v>
      </c>
      <c r="O1158" s="106">
        <v>7881.15</v>
      </c>
      <c r="P1158" s="28" t="s">
        <v>3729</v>
      </c>
      <c r="Q1158" s="107">
        <v>3.0000000000000001E-3</v>
      </c>
      <c r="T1158" s="110">
        <v>41796</v>
      </c>
      <c r="U1158" s="28">
        <v>59.174999999999997</v>
      </c>
      <c r="V1158">
        <v>59.164999999999999</v>
      </c>
      <c r="W1158">
        <v>59.314999999999998</v>
      </c>
      <c r="X1158">
        <v>59.104999999999997</v>
      </c>
      <c r="Y1158" s="19">
        <v>-1.4E-3</v>
      </c>
      <c r="AB1158" s="110">
        <f t="shared" si="220"/>
        <v>41870</v>
      </c>
      <c r="AC1158" s="108">
        <f t="shared" si="218"/>
        <v>7897.5</v>
      </c>
      <c r="AD1158" s="28">
        <f t="shared" si="219"/>
        <v>60.674999999999997</v>
      </c>
      <c r="AE1158" s="28">
        <f t="shared" si="224"/>
        <v>130.16069221260815</v>
      </c>
      <c r="AF1158" s="31">
        <f t="shared" si="225"/>
        <v>4.688303353630241E-3</v>
      </c>
      <c r="AJ1158" s="110" t="e">
        <f t="shared" si="217"/>
        <v>#N/A</v>
      </c>
      <c r="AK1158" s="31">
        <f t="shared" si="215"/>
        <v>0</v>
      </c>
      <c r="AL1158" s="115">
        <f t="shared" si="216"/>
        <v>0</v>
      </c>
      <c r="AM1158" s="100"/>
      <c r="BR1158" s="18">
        <f t="shared" si="221"/>
        <v>41857</v>
      </c>
      <c r="BS1158" s="6">
        <f t="shared" si="222"/>
        <v>0</v>
      </c>
      <c r="BT1158" s="6">
        <f t="shared" si="223"/>
        <v>-9.5999999999999992E-3</v>
      </c>
    </row>
    <row r="1159" spans="2:72" ht="14.45">
      <c r="B1159" s="110">
        <v>41858</v>
      </c>
      <c r="C1159" s="106">
        <v>1909.6</v>
      </c>
      <c r="D1159" s="106">
        <v>1923</v>
      </c>
      <c r="E1159" s="106">
        <v>1928.9</v>
      </c>
      <c r="F1159" s="106">
        <v>1904.8</v>
      </c>
      <c r="G1159" s="28"/>
      <c r="H1159" s="107">
        <v>-5.4999999999999997E-3</v>
      </c>
      <c r="K1159" s="110">
        <v>41871</v>
      </c>
      <c r="L1159" s="106">
        <v>7875.3</v>
      </c>
      <c r="M1159" s="106">
        <v>7915.8</v>
      </c>
      <c r="N1159" s="106">
        <v>7922.7</v>
      </c>
      <c r="O1159" s="106">
        <v>7864.05</v>
      </c>
      <c r="P1159" s="28" t="s">
        <v>3730</v>
      </c>
      <c r="Q1159" s="107">
        <v>-2.8E-3</v>
      </c>
      <c r="T1159" s="110">
        <v>41799</v>
      </c>
      <c r="U1159" s="28">
        <v>59.204999999999998</v>
      </c>
      <c r="V1159">
        <v>59.104999999999997</v>
      </c>
      <c r="W1159">
        <v>59.21</v>
      </c>
      <c r="X1159">
        <v>58.975000000000001</v>
      </c>
      <c r="Y1159" s="19">
        <v>5.0000000000000001E-4</v>
      </c>
      <c r="AB1159" s="110">
        <f t="shared" si="220"/>
        <v>41871</v>
      </c>
      <c r="AC1159" s="108">
        <f t="shared" si="218"/>
        <v>7875.3</v>
      </c>
      <c r="AD1159" s="28">
        <f t="shared" si="219"/>
        <v>60.615000000000002</v>
      </c>
      <c r="AE1159" s="28">
        <f t="shared" si="224"/>
        <v>129.92328631526848</v>
      </c>
      <c r="AF1159" s="31">
        <f t="shared" si="225"/>
        <v>-1.823944643378872E-3</v>
      </c>
      <c r="AJ1159" s="110">
        <f t="shared" si="217"/>
        <v>41869</v>
      </c>
      <c r="AK1159" s="31">
        <f t="shared" si="215"/>
        <v>8.5000000000000006E-3</v>
      </c>
      <c r="AL1159" s="115">
        <f t="shared" si="216"/>
        <v>1.0345200712920999E-2</v>
      </c>
      <c r="AM1159" s="100"/>
      <c r="BR1159" s="18">
        <f t="shared" si="221"/>
        <v>41858</v>
      </c>
      <c r="BS1159" s="6">
        <f t="shared" si="222"/>
        <v>-5.4999999999999997E-3</v>
      </c>
      <c r="BT1159" s="6">
        <f t="shared" si="223"/>
        <v>-3.0000000000000001E-3</v>
      </c>
    </row>
    <row r="1160" spans="2:72" ht="14.45">
      <c r="B1160" s="110">
        <v>41859</v>
      </c>
      <c r="C1160" s="106">
        <v>1931.6</v>
      </c>
      <c r="D1160" s="106">
        <v>1910.3</v>
      </c>
      <c r="E1160" s="106">
        <v>1932.4</v>
      </c>
      <c r="F1160" s="106">
        <v>1909</v>
      </c>
      <c r="G1160" s="28"/>
      <c r="H1160" s="107">
        <v>1.15E-2</v>
      </c>
      <c r="K1160" s="110">
        <v>41872</v>
      </c>
      <c r="L1160" s="106">
        <v>7891.1</v>
      </c>
      <c r="M1160" s="106">
        <v>7875.35</v>
      </c>
      <c r="N1160" s="106">
        <v>7919.65</v>
      </c>
      <c r="O1160" s="106">
        <v>7855.95</v>
      </c>
      <c r="P1160" s="28" t="s">
        <v>3731</v>
      </c>
      <c r="Q1160" s="107">
        <v>2E-3</v>
      </c>
      <c r="T1160" s="110">
        <v>41800</v>
      </c>
      <c r="U1160" s="28">
        <v>59.215000000000003</v>
      </c>
      <c r="V1160">
        <v>59.134999999999998</v>
      </c>
      <c r="W1160">
        <v>59.35</v>
      </c>
      <c r="X1160">
        <v>59.134999999999998</v>
      </c>
      <c r="Y1160" s="19">
        <v>2.0000000000000001E-4</v>
      </c>
      <c r="AB1160" s="110">
        <f t="shared" si="220"/>
        <v>41872</v>
      </c>
      <c r="AC1160" s="108">
        <f t="shared" si="218"/>
        <v>7891.1</v>
      </c>
      <c r="AD1160" s="28">
        <f t="shared" si="219"/>
        <v>60.674999999999997</v>
      </c>
      <c r="AE1160" s="28">
        <f t="shared" si="224"/>
        <v>130.05521219612692</v>
      </c>
      <c r="AF1160" s="31">
        <f t="shared" si="225"/>
        <v>1.0154136690962989E-3</v>
      </c>
      <c r="AJ1160" s="110">
        <f t="shared" si="217"/>
        <v>41870</v>
      </c>
      <c r="AK1160" s="31">
        <f t="shared" si="215"/>
        <v>5.0000000000000001E-3</v>
      </c>
      <c r="AL1160" s="115">
        <f t="shared" si="216"/>
        <v>4.688303353630241E-3</v>
      </c>
      <c r="AM1160" s="100"/>
      <c r="BR1160" s="18">
        <f t="shared" si="221"/>
        <v>41859</v>
      </c>
      <c r="BS1160" s="6">
        <f t="shared" si="222"/>
        <v>1.15E-2</v>
      </c>
      <c r="BT1160" s="6">
        <f t="shared" si="223"/>
        <v>-1.06E-2</v>
      </c>
    </row>
    <row r="1161" spans="2:72" ht="14.45">
      <c r="B1161" s="110">
        <v>41862</v>
      </c>
      <c r="C1161" s="106">
        <v>1936.9</v>
      </c>
      <c r="D1161" s="106">
        <v>1933.4</v>
      </c>
      <c r="E1161" s="106">
        <v>1944.9</v>
      </c>
      <c r="F1161" s="106">
        <v>1933.4</v>
      </c>
      <c r="G1161" s="28"/>
      <c r="H1161" s="107">
        <v>2.7000000000000001E-3</v>
      </c>
      <c r="K1161" s="110">
        <v>41873</v>
      </c>
      <c r="L1161" s="106">
        <v>7913.2</v>
      </c>
      <c r="M1161" s="106">
        <v>7904.55</v>
      </c>
      <c r="N1161" s="106">
        <v>7929.05</v>
      </c>
      <c r="O1161" s="106">
        <v>7900.05</v>
      </c>
      <c r="P1161" s="28" t="s">
        <v>3732</v>
      </c>
      <c r="Q1161" s="107">
        <v>2.8E-3</v>
      </c>
      <c r="T1161" s="110">
        <v>41801</v>
      </c>
      <c r="U1161" s="28">
        <v>59.34</v>
      </c>
      <c r="V1161">
        <v>59.33</v>
      </c>
      <c r="W1161">
        <v>59.37</v>
      </c>
      <c r="X1161">
        <v>59.23</v>
      </c>
      <c r="Y1161" s="19">
        <v>2.0999999999999999E-3</v>
      </c>
      <c r="AB1161" s="110">
        <f t="shared" si="220"/>
        <v>41873</v>
      </c>
      <c r="AC1161" s="108">
        <f t="shared" si="218"/>
        <v>7913.2</v>
      </c>
      <c r="AD1161" s="28">
        <f t="shared" si="219"/>
        <v>60.47</v>
      </c>
      <c r="AE1161" s="28">
        <f t="shared" si="224"/>
        <v>130.86158425665619</v>
      </c>
      <c r="AF1161" s="31">
        <f t="shared" si="225"/>
        <v>6.200228709890121E-3</v>
      </c>
      <c r="AJ1161" s="110">
        <f t="shared" si="217"/>
        <v>41871</v>
      </c>
      <c r="AK1161" s="31">
        <f t="shared" si="215"/>
        <v>2.5000000000000001E-3</v>
      </c>
      <c r="AL1161" s="115">
        <f t="shared" si="216"/>
        <v>-1.823944643378872E-3</v>
      </c>
      <c r="AM1161" s="100"/>
      <c r="BR1161" s="18">
        <f t="shared" si="221"/>
        <v>41862</v>
      </c>
      <c r="BS1161" s="6">
        <f t="shared" si="222"/>
        <v>2.7000000000000001E-3</v>
      </c>
      <c r="BT1161" s="6">
        <f t="shared" si="223"/>
        <v>7.6E-3</v>
      </c>
    </row>
    <row r="1162" spans="2:72" ht="14.45">
      <c r="B1162" s="110">
        <v>41863</v>
      </c>
      <c r="C1162" s="106">
        <v>1933.8</v>
      </c>
      <c r="D1162" s="106">
        <v>1935.7</v>
      </c>
      <c r="E1162" s="106">
        <v>1939.7</v>
      </c>
      <c r="F1162" s="106">
        <v>1928.3</v>
      </c>
      <c r="G1162" s="28"/>
      <c r="H1162" s="107">
        <v>-1.6000000000000001E-3</v>
      </c>
      <c r="K1162" s="110">
        <v>41876</v>
      </c>
      <c r="L1162" s="106">
        <v>7906.3</v>
      </c>
      <c r="M1162" s="106">
        <v>7931.75</v>
      </c>
      <c r="N1162" s="106">
        <v>7968.25</v>
      </c>
      <c r="O1162" s="106">
        <v>7897.95</v>
      </c>
      <c r="P1162" s="28" t="s">
        <v>3733</v>
      </c>
      <c r="Q1162" s="107">
        <v>-8.9999999999999998E-4</v>
      </c>
      <c r="T1162" s="110">
        <v>41802</v>
      </c>
      <c r="U1162" s="28">
        <v>59.295000000000002</v>
      </c>
      <c r="V1162">
        <v>59.234999999999999</v>
      </c>
      <c r="W1162">
        <v>59.375</v>
      </c>
      <c r="X1162">
        <v>59.1</v>
      </c>
      <c r="Y1162" s="19">
        <v>-8.0000000000000004E-4</v>
      </c>
      <c r="AB1162" s="110">
        <f t="shared" si="220"/>
        <v>41876</v>
      </c>
      <c r="AC1162" s="108">
        <f t="shared" si="218"/>
        <v>7906.3</v>
      </c>
      <c r="AD1162" s="28">
        <f t="shared" si="219"/>
        <v>60.57</v>
      </c>
      <c r="AE1162" s="28">
        <f t="shared" si="224"/>
        <v>130.53161631170548</v>
      </c>
      <c r="AF1162" s="31">
        <f t="shared" si="225"/>
        <v>-2.5215035170562672E-3</v>
      </c>
      <c r="AJ1162" s="110">
        <f t="shared" si="217"/>
        <v>41872</v>
      </c>
      <c r="AK1162" s="31">
        <f t="shared" si="215"/>
        <v>3.0000000000000001E-3</v>
      </c>
      <c r="AL1162" s="115">
        <f t="shared" si="216"/>
        <v>1.0154136690962989E-3</v>
      </c>
      <c r="AM1162" s="100"/>
      <c r="BR1162" s="18">
        <f t="shared" si="221"/>
        <v>41863</v>
      </c>
      <c r="BS1162" s="6">
        <f t="shared" si="222"/>
        <v>-1.6000000000000001E-3</v>
      </c>
      <c r="BT1162" s="6">
        <f t="shared" si="223"/>
        <v>1.3299999999999999E-2</v>
      </c>
    </row>
    <row r="1163" spans="2:72" ht="14.45">
      <c r="B1163" s="110">
        <v>41864</v>
      </c>
      <c r="C1163" s="106">
        <v>1946.7</v>
      </c>
      <c r="D1163" s="106">
        <v>1935.6</v>
      </c>
      <c r="E1163" s="106">
        <v>1948.4</v>
      </c>
      <c r="F1163" s="106">
        <v>1935.6</v>
      </c>
      <c r="G1163" s="28"/>
      <c r="H1163" s="107">
        <v>6.7000000000000002E-3</v>
      </c>
      <c r="K1163" s="110">
        <v>41877</v>
      </c>
      <c r="L1163" s="106">
        <v>7904.75</v>
      </c>
      <c r="M1163" s="106">
        <v>7874.5</v>
      </c>
      <c r="N1163" s="106">
        <v>7915.45</v>
      </c>
      <c r="O1163" s="106">
        <v>7862.45</v>
      </c>
      <c r="P1163" s="28" t="s">
        <v>3734</v>
      </c>
      <c r="Q1163" s="107">
        <v>-2.0000000000000001E-4</v>
      </c>
      <c r="T1163" s="110">
        <v>41803</v>
      </c>
      <c r="U1163" s="28">
        <v>59.71</v>
      </c>
      <c r="V1163">
        <v>59.31</v>
      </c>
      <c r="W1163">
        <v>59.81</v>
      </c>
      <c r="X1163">
        <v>59.3</v>
      </c>
      <c r="Y1163" s="19">
        <v>7.0000000000000001E-3</v>
      </c>
      <c r="AB1163" s="110">
        <f t="shared" si="220"/>
        <v>41877</v>
      </c>
      <c r="AC1163" s="108">
        <f t="shared" si="218"/>
        <v>7904.75</v>
      </c>
      <c r="AD1163" s="28">
        <f t="shared" si="219"/>
        <v>60.435000000000002</v>
      </c>
      <c r="AE1163" s="28">
        <f t="shared" si="224"/>
        <v>130.79755108794572</v>
      </c>
      <c r="AF1163" s="31">
        <f t="shared" si="225"/>
        <v>2.0373207944135441E-3</v>
      </c>
      <c r="AJ1163" s="110">
        <f t="shared" si="217"/>
        <v>41873</v>
      </c>
      <c r="AK1163" s="31">
        <f t="shared" si="215"/>
        <v>-2E-3</v>
      </c>
      <c r="AL1163" s="115">
        <f t="shared" si="216"/>
        <v>6.200228709890121E-3</v>
      </c>
      <c r="AM1163" s="100"/>
      <c r="BR1163" s="18">
        <f t="shared" si="221"/>
        <v>41864</v>
      </c>
      <c r="BS1163" s="6">
        <f t="shared" si="222"/>
        <v>6.7000000000000002E-3</v>
      </c>
      <c r="BT1163" s="6">
        <f t="shared" si="223"/>
        <v>1.6000000000000001E-3</v>
      </c>
    </row>
    <row r="1164" spans="2:72" ht="14.45">
      <c r="B1164" s="110">
        <v>41865</v>
      </c>
      <c r="C1164" s="106">
        <v>1955.2</v>
      </c>
      <c r="D1164" s="106">
        <v>1947.4</v>
      </c>
      <c r="E1164" s="106">
        <v>1955.2</v>
      </c>
      <c r="F1164" s="106">
        <v>1947.4</v>
      </c>
      <c r="G1164" s="28"/>
      <c r="H1164" s="107">
        <v>4.4000000000000003E-3</v>
      </c>
      <c r="K1164" s="110">
        <v>41878</v>
      </c>
      <c r="L1164" s="106">
        <v>7936.05</v>
      </c>
      <c r="M1164" s="106">
        <v>7933.9</v>
      </c>
      <c r="N1164" s="106">
        <v>7946.85</v>
      </c>
      <c r="O1164" s="106">
        <v>7916.55</v>
      </c>
      <c r="P1164" s="28" t="s">
        <v>3735</v>
      </c>
      <c r="Q1164" s="107">
        <v>4.0000000000000001E-3</v>
      </c>
      <c r="T1164" s="110">
        <v>41806</v>
      </c>
      <c r="U1164" s="28">
        <v>60.185000000000002</v>
      </c>
      <c r="V1164">
        <v>59.715000000000003</v>
      </c>
      <c r="W1164">
        <v>60.24</v>
      </c>
      <c r="X1164">
        <v>59.715000000000003</v>
      </c>
      <c r="Y1164" s="19">
        <v>8.0000000000000002E-3</v>
      </c>
      <c r="AB1164" s="110">
        <f t="shared" si="220"/>
        <v>41878</v>
      </c>
      <c r="AC1164" s="108">
        <f t="shared" si="218"/>
        <v>7936.05</v>
      </c>
      <c r="AD1164" s="28">
        <f t="shared" si="219"/>
        <v>60.454999999999998</v>
      </c>
      <c r="AE1164" s="28">
        <f t="shared" si="224"/>
        <v>131.27202051112397</v>
      </c>
      <c r="AF1164" s="31">
        <f t="shared" si="225"/>
        <v>3.6275099895350937E-3</v>
      </c>
      <c r="AJ1164" s="110">
        <f t="shared" si="217"/>
        <v>41876</v>
      </c>
      <c r="AK1164" s="31">
        <f t="shared" si="215"/>
        <v>4.7999999999999996E-3</v>
      </c>
      <c r="AL1164" s="115">
        <f t="shared" si="216"/>
        <v>-2.5215035170562672E-3</v>
      </c>
      <c r="AM1164" s="100"/>
      <c r="BR1164" s="18">
        <f t="shared" si="221"/>
        <v>41865</v>
      </c>
      <c r="BS1164" s="6">
        <f t="shared" si="222"/>
        <v>4.4000000000000003E-3</v>
      </c>
      <c r="BT1164" s="6">
        <f t="shared" si="223"/>
        <v>6.7000000000000002E-3</v>
      </c>
    </row>
    <row r="1165" spans="2:72" ht="14.45">
      <c r="B1165" s="110">
        <v>41866</v>
      </c>
      <c r="C1165" s="106">
        <v>1955.1</v>
      </c>
      <c r="D1165" s="106">
        <v>1958.9</v>
      </c>
      <c r="E1165" s="106">
        <v>1964</v>
      </c>
      <c r="F1165" s="106">
        <v>1941.5</v>
      </c>
      <c r="G1165" s="28"/>
      <c r="H1165" s="107">
        <v>-1E-4</v>
      </c>
      <c r="K1165" s="110">
        <v>41879</v>
      </c>
      <c r="L1165" s="106">
        <v>7954.35</v>
      </c>
      <c r="M1165" s="106">
        <v>7942.25</v>
      </c>
      <c r="N1165" s="106">
        <v>7967.8</v>
      </c>
      <c r="O1165" s="106">
        <v>7939.2</v>
      </c>
      <c r="P1165" s="28" t="s">
        <v>3736</v>
      </c>
      <c r="Q1165" s="107">
        <v>2.3E-3</v>
      </c>
      <c r="T1165" s="110">
        <v>41807</v>
      </c>
      <c r="U1165" s="28">
        <v>60.33</v>
      </c>
      <c r="V1165">
        <v>60.115000000000002</v>
      </c>
      <c r="W1165">
        <v>60.524999999999999</v>
      </c>
      <c r="X1165">
        <v>60.034999999999997</v>
      </c>
      <c r="Y1165" s="19">
        <v>2.3999999999999998E-3</v>
      </c>
      <c r="AB1165" s="110">
        <f t="shared" si="220"/>
        <v>41879</v>
      </c>
      <c r="AC1165" s="108">
        <f t="shared" si="218"/>
        <v>7954.35</v>
      </c>
      <c r="AD1165" s="28">
        <f t="shared" si="219"/>
        <v>60.5</v>
      </c>
      <c r="AE1165" s="28">
        <f t="shared" si="224"/>
        <v>131.47685950413225</v>
      </c>
      <c r="AF1165" s="31">
        <f t="shared" si="225"/>
        <v>1.5604162426290369E-3</v>
      </c>
      <c r="AJ1165" s="110">
        <f t="shared" si="217"/>
        <v>41877</v>
      </c>
      <c r="AK1165" s="31">
        <f t="shared" si="215"/>
        <v>1.1000000000000001E-3</v>
      </c>
      <c r="AL1165" s="115">
        <f t="shared" si="216"/>
        <v>2.0373207944135441E-3</v>
      </c>
      <c r="AM1165" s="100"/>
      <c r="BR1165" s="18" t="e">
        <f t="shared" si="221"/>
        <v>#N/A</v>
      </c>
      <c r="BS1165" s="6">
        <f t="shared" si="222"/>
        <v>0</v>
      </c>
      <c r="BT1165" s="6">
        <f t="shared" si="223"/>
        <v>0</v>
      </c>
    </row>
    <row r="1166" spans="2:72" ht="14.45">
      <c r="B1166" s="110">
        <v>41869</v>
      </c>
      <c r="C1166" s="106">
        <v>1971.7</v>
      </c>
      <c r="D1166" s="106">
        <v>1958.4</v>
      </c>
      <c r="E1166" s="106">
        <v>1972</v>
      </c>
      <c r="F1166" s="106">
        <v>1958.4</v>
      </c>
      <c r="G1166" s="28"/>
      <c r="H1166" s="107">
        <v>8.5000000000000006E-3</v>
      </c>
      <c r="K1166" s="110">
        <v>41883</v>
      </c>
      <c r="L1166" s="106">
        <v>8027.7</v>
      </c>
      <c r="M1166" s="106">
        <v>7990.35</v>
      </c>
      <c r="N1166" s="106">
        <v>8035</v>
      </c>
      <c r="O1166" s="106">
        <v>7984</v>
      </c>
      <c r="P1166" s="28" t="s">
        <v>3737</v>
      </c>
      <c r="Q1166" s="107">
        <v>9.1999999999999998E-3</v>
      </c>
      <c r="T1166" s="110">
        <v>41808</v>
      </c>
      <c r="U1166" s="28">
        <v>60.3</v>
      </c>
      <c r="V1166">
        <v>60.215000000000003</v>
      </c>
      <c r="W1166">
        <v>60.545000000000002</v>
      </c>
      <c r="X1166">
        <v>60.064999999999998</v>
      </c>
      <c r="Y1166" s="19">
        <v>-5.0000000000000001E-4</v>
      </c>
      <c r="AB1166" s="110">
        <f t="shared" si="220"/>
        <v>41883</v>
      </c>
      <c r="AC1166" s="108">
        <f t="shared" si="218"/>
        <v>8027.7</v>
      </c>
      <c r="AD1166" s="28">
        <f t="shared" si="219"/>
        <v>60.53</v>
      </c>
      <c r="AE1166" s="28">
        <f t="shared" si="224"/>
        <v>132.62349248306623</v>
      </c>
      <c r="AF1166" s="31">
        <f t="shared" si="225"/>
        <v>8.7211771201298749E-3</v>
      </c>
      <c r="AJ1166" s="110">
        <f t="shared" si="217"/>
        <v>41878</v>
      </c>
      <c r="AK1166" s="31">
        <f t="shared" si="215"/>
        <v>0</v>
      </c>
      <c r="AL1166" s="115">
        <f t="shared" si="216"/>
        <v>3.6275099895350937E-3</v>
      </c>
      <c r="AM1166" s="100"/>
      <c r="BR1166" s="18">
        <f t="shared" si="221"/>
        <v>41869</v>
      </c>
      <c r="BS1166" s="6">
        <f t="shared" si="222"/>
        <v>8.5000000000000006E-3</v>
      </c>
      <c r="BT1166" s="6">
        <f t="shared" si="223"/>
        <v>1.06E-2</v>
      </c>
    </row>
    <row r="1167" spans="2:72" ht="14.45">
      <c r="B1167" s="110">
        <v>41870</v>
      </c>
      <c r="C1167" s="106">
        <v>1981.6</v>
      </c>
      <c r="D1167" s="106">
        <v>1972.7</v>
      </c>
      <c r="E1167" s="106">
        <v>1982.6</v>
      </c>
      <c r="F1167" s="106">
        <v>1972.7</v>
      </c>
      <c r="G1167" s="28"/>
      <c r="H1167" s="107">
        <v>5.0000000000000001E-3</v>
      </c>
      <c r="K1167" s="110">
        <v>41884</v>
      </c>
      <c r="L1167" s="106">
        <v>8083.05</v>
      </c>
      <c r="M1167" s="106">
        <v>8038.6</v>
      </c>
      <c r="N1167" s="106">
        <v>8101.95</v>
      </c>
      <c r="O1167" s="106">
        <v>8036.55</v>
      </c>
      <c r="P1167" s="28" t="s">
        <v>2680</v>
      </c>
      <c r="Q1167" s="107">
        <v>6.8999999999999999E-3</v>
      </c>
      <c r="T1167" s="110">
        <v>41809</v>
      </c>
      <c r="U1167" s="28">
        <v>60.094999999999999</v>
      </c>
      <c r="V1167">
        <v>60.225000000000001</v>
      </c>
      <c r="W1167">
        <v>60.225000000000001</v>
      </c>
      <c r="X1167">
        <v>59.854999999999997</v>
      </c>
      <c r="Y1167" s="19">
        <v>-3.3999999999999998E-3</v>
      </c>
      <c r="AB1167" s="110">
        <f t="shared" si="220"/>
        <v>41884</v>
      </c>
      <c r="AC1167" s="108">
        <f t="shared" si="218"/>
        <v>8083.05</v>
      </c>
      <c r="AD1167" s="28">
        <f t="shared" si="219"/>
        <v>60.685000000000002</v>
      </c>
      <c r="AE1167" s="28">
        <f t="shared" si="224"/>
        <v>133.19683612095247</v>
      </c>
      <c r="AF1167" s="31">
        <f t="shared" si="225"/>
        <v>4.3230925920567653E-3</v>
      </c>
      <c r="AJ1167" s="110">
        <f t="shared" si="217"/>
        <v>41879</v>
      </c>
      <c r="AK1167" s="31">
        <f t="shared" si="215"/>
        <v>-1.6999999999999999E-3</v>
      </c>
      <c r="AL1167" s="115">
        <f t="shared" si="216"/>
        <v>1.5604162426290369E-3</v>
      </c>
      <c r="AM1167" s="100"/>
      <c r="BR1167" s="18">
        <f t="shared" si="221"/>
        <v>41870</v>
      </c>
      <c r="BS1167" s="6">
        <f t="shared" si="222"/>
        <v>5.0000000000000001E-3</v>
      </c>
      <c r="BT1167" s="6">
        <f t="shared" si="223"/>
        <v>3.0000000000000001E-3</v>
      </c>
    </row>
    <row r="1168" spans="2:72" ht="14.45" hidden="1">
      <c r="B1168" s="110">
        <v>41871</v>
      </c>
      <c r="C1168" s="106">
        <v>1986.5</v>
      </c>
      <c r="D1168" s="106">
        <v>1980.5</v>
      </c>
      <c r="E1168" s="106">
        <v>1988.6</v>
      </c>
      <c r="F1168" s="106">
        <v>1977.7</v>
      </c>
      <c r="G1168" s="28"/>
      <c r="H1168" s="107">
        <v>2.5000000000000001E-3</v>
      </c>
      <c r="K1168" s="110">
        <v>41885</v>
      </c>
      <c r="L1168" s="106">
        <v>8114.6</v>
      </c>
      <c r="M1168" s="106">
        <v>8110.85</v>
      </c>
      <c r="N1168" s="106">
        <v>8141.9</v>
      </c>
      <c r="O1168" s="106">
        <v>8092.25</v>
      </c>
      <c r="P1168" s="28" t="s">
        <v>3738</v>
      </c>
      <c r="Q1168" s="107">
        <v>3.8999999999999998E-3</v>
      </c>
      <c r="T1168" s="110">
        <v>41810</v>
      </c>
      <c r="U1168" s="28">
        <v>60.174999999999997</v>
      </c>
      <c r="V1168">
        <v>60.234999999999999</v>
      </c>
      <c r="W1168">
        <v>60.344999999999999</v>
      </c>
      <c r="X1168">
        <v>60.134999999999998</v>
      </c>
      <c r="Y1168" s="19">
        <v>1.2999999999999999E-3</v>
      </c>
      <c r="AB1168" s="110">
        <f t="shared" si="220"/>
        <v>41885</v>
      </c>
      <c r="AC1168" s="108">
        <f t="shared" si="218"/>
        <v>8114.6</v>
      </c>
      <c r="AD1168" s="28">
        <f t="shared" si="219"/>
        <v>60.49</v>
      </c>
      <c r="AE1168" s="28">
        <f t="shared" si="224"/>
        <v>134.14779302364028</v>
      </c>
      <c r="AF1168" s="31">
        <f t="shared" si="225"/>
        <v>7.1394856693463016E-3</v>
      </c>
      <c r="AJ1168" s="110" t="e">
        <f t="shared" si="217"/>
        <v>#N/A</v>
      </c>
      <c r="AK1168" s="31">
        <f t="shared" si="215"/>
        <v>0</v>
      </c>
      <c r="AL1168" s="115">
        <f t="shared" si="216"/>
        <v>0</v>
      </c>
      <c r="AM1168" s="100"/>
      <c r="BR1168" s="18">
        <f t="shared" si="221"/>
        <v>41871</v>
      </c>
      <c r="BS1168" s="6">
        <f t="shared" si="222"/>
        <v>2.5000000000000001E-3</v>
      </c>
      <c r="BT1168" s="6">
        <f t="shared" si="223"/>
        <v>-2.8E-3</v>
      </c>
    </row>
    <row r="1169" spans="2:72" ht="14.45">
      <c r="B1169" s="110">
        <v>41872</v>
      </c>
      <c r="C1169" s="106">
        <v>1992.4</v>
      </c>
      <c r="D1169" s="106">
        <v>1986.8</v>
      </c>
      <c r="E1169" s="106">
        <v>1994.8</v>
      </c>
      <c r="F1169" s="106">
        <v>1986.8</v>
      </c>
      <c r="G1169" s="28"/>
      <c r="H1169" s="107">
        <v>3.0000000000000001E-3</v>
      </c>
      <c r="K1169" s="110">
        <v>41886</v>
      </c>
      <c r="L1169" s="106">
        <v>8095.95</v>
      </c>
      <c r="M1169" s="106">
        <v>8114.2</v>
      </c>
      <c r="N1169" s="106">
        <v>8114.8</v>
      </c>
      <c r="O1169" s="106">
        <v>8060.9</v>
      </c>
      <c r="P1169" s="28" t="s">
        <v>3739</v>
      </c>
      <c r="Q1169" s="107">
        <v>-2.3E-3</v>
      </c>
      <c r="T1169" s="110">
        <v>41813</v>
      </c>
      <c r="U1169" s="28">
        <v>60.16</v>
      </c>
      <c r="V1169">
        <v>60.064999999999998</v>
      </c>
      <c r="W1169">
        <v>60.305</v>
      </c>
      <c r="X1169">
        <v>60.015000000000001</v>
      </c>
      <c r="Y1169" s="19">
        <v>-2.0000000000000001E-4</v>
      </c>
      <c r="AB1169" s="110">
        <f t="shared" si="220"/>
        <v>41886</v>
      </c>
      <c r="AC1169" s="108">
        <f t="shared" si="218"/>
        <v>8095.95</v>
      </c>
      <c r="AD1169" s="28">
        <f t="shared" si="219"/>
        <v>60.36</v>
      </c>
      <c r="AE1169" s="28">
        <f t="shared" si="224"/>
        <v>134.12773359840955</v>
      </c>
      <c r="AF1169" s="31">
        <f t="shared" si="225"/>
        <v>-1.4953227912728462E-4</v>
      </c>
      <c r="AJ1169" s="110">
        <f t="shared" si="217"/>
        <v>41884</v>
      </c>
      <c r="AK1169" s="31">
        <f t="shared" si="215"/>
        <v>-5.0000000000000001E-4</v>
      </c>
      <c r="AL1169" s="115">
        <f t="shared" si="216"/>
        <v>4.3230925920567653E-3</v>
      </c>
      <c r="AM1169" s="100"/>
      <c r="BR1169" s="18">
        <f t="shared" si="221"/>
        <v>41872</v>
      </c>
      <c r="BS1169" s="6">
        <f t="shared" si="222"/>
        <v>3.0000000000000001E-3</v>
      </c>
      <c r="BT1169" s="6">
        <f t="shared" si="223"/>
        <v>2E-3</v>
      </c>
    </row>
    <row r="1170" spans="2:72" ht="14.45">
      <c r="B1170" s="110">
        <v>41873</v>
      </c>
      <c r="C1170" s="106">
        <v>1988.4</v>
      </c>
      <c r="D1170" s="106">
        <v>1992.6</v>
      </c>
      <c r="E1170" s="106">
        <v>1993.5</v>
      </c>
      <c r="F1170" s="106">
        <v>1984.8</v>
      </c>
      <c r="G1170" s="28"/>
      <c r="H1170" s="107">
        <v>-2E-3</v>
      </c>
      <c r="K1170" s="110">
        <v>41887</v>
      </c>
      <c r="L1170" s="106">
        <v>8086.85</v>
      </c>
      <c r="M1170" s="106">
        <v>8099.9</v>
      </c>
      <c r="N1170" s="106">
        <v>8122.7</v>
      </c>
      <c r="O1170" s="106">
        <v>8049.85</v>
      </c>
      <c r="P1170" s="28" t="s">
        <v>3740</v>
      </c>
      <c r="Q1170" s="107">
        <v>-1.1000000000000001E-3</v>
      </c>
      <c r="T1170" s="110">
        <v>41814</v>
      </c>
      <c r="U1170" s="28">
        <v>60.16</v>
      </c>
      <c r="V1170">
        <v>60.09</v>
      </c>
      <c r="W1170">
        <v>60.174999999999997</v>
      </c>
      <c r="X1170">
        <v>60.08</v>
      </c>
      <c r="Y1170" s="19">
        <v>0</v>
      </c>
      <c r="AB1170" s="110">
        <f t="shared" si="220"/>
        <v>41887</v>
      </c>
      <c r="AC1170" s="108">
        <f t="shared" si="218"/>
        <v>8086.85</v>
      </c>
      <c r="AD1170" s="28">
        <f t="shared" si="219"/>
        <v>60.395000000000003</v>
      </c>
      <c r="AE1170" s="28">
        <f t="shared" si="224"/>
        <v>133.89932941468663</v>
      </c>
      <c r="AF1170" s="31">
        <f t="shared" si="225"/>
        <v>-1.7028855822374123E-3</v>
      </c>
      <c r="AJ1170" s="110">
        <f t="shared" si="217"/>
        <v>41885</v>
      </c>
      <c r="AK1170" s="31">
        <f t="shared" ref="AK1170:AK1233" si="226">IFERROR(VLOOKUP(AJ1170,B:H,7,FALSE),0)</f>
        <v>-8.0000000000000004E-4</v>
      </c>
      <c r="AL1170" s="115">
        <f t="shared" ref="AL1170:AL1233" si="227">IFERROR(VLOOKUP(AJ1170,AB:AF,5,FALSE),0)</f>
        <v>7.1394856693463016E-3</v>
      </c>
      <c r="AM1170" s="100"/>
      <c r="BR1170" s="18">
        <f t="shared" si="221"/>
        <v>41873</v>
      </c>
      <c r="BS1170" s="6">
        <f t="shared" si="222"/>
        <v>-2E-3</v>
      </c>
      <c r="BT1170" s="6">
        <f t="shared" si="223"/>
        <v>2.8E-3</v>
      </c>
    </row>
    <row r="1171" spans="2:72" ht="14.45">
      <c r="B1171" s="110">
        <v>41876</v>
      </c>
      <c r="C1171" s="106">
        <v>1997.9</v>
      </c>
      <c r="D1171" s="106">
        <v>1991.7</v>
      </c>
      <c r="E1171" s="106">
        <v>2002</v>
      </c>
      <c r="F1171" s="106">
        <v>1991.7</v>
      </c>
      <c r="G1171" s="28"/>
      <c r="H1171" s="107">
        <v>4.7999999999999996E-3</v>
      </c>
      <c r="K1171" s="110">
        <v>41890</v>
      </c>
      <c r="L1171" s="106">
        <v>8173.9</v>
      </c>
      <c r="M1171" s="106">
        <v>8132.95</v>
      </c>
      <c r="N1171" s="106">
        <v>8180.2</v>
      </c>
      <c r="O1171" s="106">
        <v>8126.15</v>
      </c>
      <c r="P1171" s="28" t="s">
        <v>2663</v>
      </c>
      <c r="Q1171" s="107">
        <v>1.0800000000000001E-2</v>
      </c>
      <c r="T1171" s="110">
        <v>41815</v>
      </c>
      <c r="U1171" s="28">
        <v>60.085000000000001</v>
      </c>
      <c r="V1171">
        <v>60.255000000000003</v>
      </c>
      <c r="W1171">
        <v>60.4</v>
      </c>
      <c r="X1171">
        <v>60.085000000000001</v>
      </c>
      <c r="Y1171" s="19">
        <v>-1.1999999999999999E-3</v>
      </c>
      <c r="AB1171" s="110">
        <f t="shared" si="220"/>
        <v>41890</v>
      </c>
      <c r="AC1171" s="108">
        <f t="shared" si="218"/>
        <v>8173.9</v>
      </c>
      <c r="AD1171" s="28">
        <f t="shared" si="219"/>
        <v>60.274999999999999</v>
      </c>
      <c r="AE1171" s="28">
        <f t="shared" si="224"/>
        <v>135.61012028204064</v>
      </c>
      <c r="AF1171" s="31">
        <f t="shared" si="225"/>
        <v>1.2776694811186706E-2</v>
      </c>
      <c r="AJ1171" s="110">
        <f t="shared" si="217"/>
        <v>41886</v>
      </c>
      <c r="AK1171" s="31">
        <f t="shared" si="226"/>
        <v>-1.5E-3</v>
      </c>
      <c r="AL1171" s="115">
        <f t="shared" si="227"/>
        <v>-1.4953227912728462E-4</v>
      </c>
      <c r="AM1171" s="100"/>
      <c r="BR1171" s="18">
        <f t="shared" si="221"/>
        <v>41876</v>
      </c>
      <c r="BS1171" s="6">
        <f t="shared" si="222"/>
        <v>4.7999999999999996E-3</v>
      </c>
      <c r="BT1171" s="6">
        <f t="shared" si="223"/>
        <v>-8.9999999999999998E-4</v>
      </c>
    </row>
    <row r="1172" spans="2:72" ht="14.45">
      <c r="B1172" s="110">
        <v>41877</v>
      </c>
      <c r="C1172" s="106">
        <v>2000</v>
      </c>
      <c r="D1172" s="106">
        <v>1998.6</v>
      </c>
      <c r="E1172" s="106">
        <v>2005</v>
      </c>
      <c r="F1172" s="106">
        <v>1998.6</v>
      </c>
      <c r="G1172" s="28"/>
      <c r="H1172" s="107">
        <v>1.1000000000000001E-3</v>
      </c>
      <c r="K1172" s="110">
        <v>41891</v>
      </c>
      <c r="L1172" s="106">
        <v>8152.95</v>
      </c>
      <c r="M1172" s="106">
        <v>8161.9</v>
      </c>
      <c r="N1172" s="106">
        <v>8174.55</v>
      </c>
      <c r="O1172" s="106">
        <v>8126.5</v>
      </c>
      <c r="P1172" s="28" t="s">
        <v>3741</v>
      </c>
      <c r="Q1172" s="107">
        <v>-2.5999999999999999E-3</v>
      </c>
      <c r="T1172" s="110">
        <v>41816</v>
      </c>
      <c r="U1172" s="28">
        <v>60.21</v>
      </c>
      <c r="V1172">
        <v>60.034999999999997</v>
      </c>
      <c r="W1172">
        <v>60.26</v>
      </c>
      <c r="X1172">
        <v>60.034999999999997</v>
      </c>
      <c r="Y1172" s="19">
        <v>2.0999999999999999E-3</v>
      </c>
      <c r="AB1172" s="110">
        <f t="shared" si="220"/>
        <v>41891</v>
      </c>
      <c r="AC1172" s="108">
        <f t="shared" si="218"/>
        <v>8152.95</v>
      </c>
      <c r="AD1172" s="28">
        <f t="shared" si="219"/>
        <v>60.604999999999997</v>
      </c>
      <c r="AE1172" s="28">
        <f t="shared" si="224"/>
        <v>134.52602920551109</v>
      </c>
      <c r="AF1172" s="31">
        <f t="shared" si="225"/>
        <v>-7.9941753187362519E-3</v>
      </c>
      <c r="AJ1172" s="110">
        <f t="shared" si="217"/>
        <v>41887</v>
      </c>
      <c r="AK1172" s="31">
        <f t="shared" si="226"/>
        <v>5.0000000000000001E-3</v>
      </c>
      <c r="AL1172" s="115">
        <f t="shared" si="227"/>
        <v>-1.7028855822374123E-3</v>
      </c>
      <c r="AM1172" s="100"/>
      <c r="BR1172" s="18">
        <f t="shared" si="221"/>
        <v>41877</v>
      </c>
      <c r="BS1172" s="6">
        <f t="shared" si="222"/>
        <v>1.1000000000000001E-3</v>
      </c>
      <c r="BT1172" s="6">
        <f t="shared" si="223"/>
        <v>-2.0000000000000001E-4</v>
      </c>
    </row>
    <row r="1173" spans="2:72" ht="14.45">
      <c r="B1173" s="110">
        <v>41878</v>
      </c>
      <c r="C1173" s="106">
        <v>2000.1</v>
      </c>
      <c r="D1173" s="106">
        <v>2000.5</v>
      </c>
      <c r="E1173" s="106">
        <v>2002.1</v>
      </c>
      <c r="F1173" s="106">
        <v>1996.2</v>
      </c>
      <c r="G1173" s="28"/>
      <c r="H1173" s="107">
        <v>0</v>
      </c>
      <c r="K1173" s="110">
        <v>41892</v>
      </c>
      <c r="L1173" s="106">
        <v>8094.1</v>
      </c>
      <c r="M1173" s="106">
        <v>8135.55</v>
      </c>
      <c r="N1173" s="106">
        <v>8135.75</v>
      </c>
      <c r="O1173" s="106">
        <v>8082.1</v>
      </c>
      <c r="P1173" s="28" t="s">
        <v>3742</v>
      </c>
      <c r="Q1173" s="107">
        <v>-7.1999999999999998E-3</v>
      </c>
      <c r="T1173" s="110">
        <v>41817</v>
      </c>
      <c r="U1173" s="28">
        <v>60.045000000000002</v>
      </c>
      <c r="V1173">
        <v>60.21</v>
      </c>
      <c r="W1173">
        <v>60.21</v>
      </c>
      <c r="X1173">
        <v>60.045000000000002</v>
      </c>
      <c r="Y1173" s="19">
        <v>-2.7000000000000001E-3</v>
      </c>
      <c r="AB1173" s="110">
        <f t="shared" si="220"/>
        <v>41892</v>
      </c>
      <c r="AC1173" s="108">
        <f t="shared" si="218"/>
        <v>8094.1</v>
      </c>
      <c r="AD1173" s="28">
        <f t="shared" si="219"/>
        <v>60.93</v>
      </c>
      <c r="AE1173" s="28">
        <f t="shared" si="224"/>
        <v>132.84260626948958</v>
      </c>
      <c r="AF1173" s="31">
        <f t="shared" si="225"/>
        <v>-1.2513733929140236E-2</v>
      </c>
      <c r="AJ1173" s="110">
        <f t="shared" si="217"/>
        <v>41890</v>
      </c>
      <c r="AK1173" s="31">
        <f t="shared" si="226"/>
        <v>-3.0999999999999999E-3</v>
      </c>
      <c r="AL1173" s="115">
        <f t="shared" si="227"/>
        <v>1.2776694811186706E-2</v>
      </c>
      <c r="AM1173" s="100"/>
      <c r="BR1173" s="18">
        <f t="shared" si="221"/>
        <v>41878</v>
      </c>
      <c r="BS1173" s="6">
        <f t="shared" si="222"/>
        <v>0</v>
      </c>
      <c r="BT1173" s="6">
        <f t="shared" si="223"/>
        <v>4.0000000000000001E-3</v>
      </c>
    </row>
    <row r="1174" spans="2:72" ht="14.45">
      <c r="B1174" s="110">
        <v>41879</v>
      </c>
      <c r="C1174" s="106">
        <v>1996.7</v>
      </c>
      <c r="D1174" s="106">
        <v>1997.4</v>
      </c>
      <c r="E1174" s="106">
        <v>1998.5</v>
      </c>
      <c r="F1174" s="106">
        <v>1990.5</v>
      </c>
      <c r="G1174" s="28"/>
      <c r="H1174" s="107">
        <v>-1.6999999999999999E-3</v>
      </c>
      <c r="K1174" s="110">
        <v>41893</v>
      </c>
      <c r="L1174" s="106">
        <v>8085.7</v>
      </c>
      <c r="M1174" s="106">
        <v>8115.15</v>
      </c>
      <c r="N1174" s="106">
        <v>8127.95</v>
      </c>
      <c r="O1174" s="106">
        <v>8057.3</v>
      </c>
      <c r="P1174" s="28" t="s">
        <v>3743</v>
      </c>
      <c r="Q1174" s="107">
        <v>-1E-3</v>
      </c>
      <c r="T1174" s="110">
        <v>41820</v>
      </c>
      <c r="U1174" s="28">
        <v>60.06</v>
      </c>
      <c r="V1174">
        <v>60.045000000000002</v>
      </c>
      <c r="W1174">
        <v>60.28</v>
      </c>
      <c r="X1174">
        <v>60.005000000000003</v>
      </c>
      <c r="Y1174" s="19">
        <v>2.0000000000000001E-4</v>
      </c>
      <c r="AB1174" s="110">
        <f t="shared" si="220"/>
        <v>41893</v>
      </c>
      <c r="AC1174" s="108">
        <f t="shared" si="218"/>
        <v>8085.7</v>
      </c>
      <c r="AD1174" s="28">
        <f t="shared" si="219"/>
        <v>60.93</v>
      </c>
      <c r="AE1174" s="28">
        <f t="shared" si="224"/>
        <v>132.70474314787461</v>
      </c>
      <c r="AF1174" s="31">
        <f t="shared" si="225"/>
        <v>-1.0377929603044844E-3</v>
      </c>
      <c r="AJ1174" s="110">
        <f t="shared" si="217"/>
        <v>41891</v>
      </c>
      <c r="AK1174" s="31">
        <f t="shared" si="226"/>
        <v>-6.4999999999999997E-3</v>
      </c>
      <c r="AL1174" s="115">
        <f t="shared" si="227"/>
        <v>-7.9941753187362519E-3</v>
      </c>
      <c r="AM1174" s="100"/>
      <c r="BR1174" s="18">
        <f t="shared" si="221"/>
        <v>41879</v>
      </c>
      <c r="BS1174" s="6">
        <f t="shared" si="222"/>
        <v>-1.6999999999999999E-3</v>
      </c>
      <c r="BT1174" s="6">
        <f t="shared" si="223"/>
        <v>2.3E-3</v>
      </c>
    </row>
    <row r="1175" spans="2:72" ht="14.45">
      <c r="B1175" s="110">
        <v>41880</v>
      </c>
      <c r="C1175" s="106">
        <v>2003.4</v>
      </c>
      <c r="D1175" s="106">
        <v>1998.5</v>
      </c>
      <c r="E1175" s="106">
        <v>2003.4</v>
      </c>
      <c r="F1175" s="106">
        <v>1994.7</v>
      </c>
      <c r="G1175" s="28"/>
      <c r="H1175" s="107">
        <v>3.3999999999999998E-3</v>
      </c>
      <c r="K1175" s="110">
        <v>41894</v>
      </c>
      <c r="L1175" s="106">
        <v>8105.5</v>
      </c>
      <c r="M1175" s="106">
        <v>8087.05</v>
      </c>
      <c r="N1175" s="106">
        <v>8114.3</v>
      </c>
      <c r="O1175" s="106">
        <v>8071.6</v>
      </c>
      <c r="P1175" s="28" t="s">
        <v>3744</v>
      </c>
      <c r="Q1175" s="107">
        <v>2.3999999999999998E-3</v>
      </c>
      <c r="T1175" s="110">
        <v>41821</v>
      </c>
      <c r="U1175" s="28">
        <v>60.06</v>
      </c>
      <c r="V1175">
        <v>60.085000000000001</v>
      </c>
      <c r="W1175">
        <v>60.2</v>
      </c>
      <c r="X1175">
        <v>60.06</v>
      </c>
      <c r="Y1175" s="19">
        <v>0</v>
      </c>
      <c r="AB1175" s="110">
        <f t="shared" si="220"/>
        <v>41894</v>
      </c>
      <c r="AC1175" s="108">
        <f t="shared" si="218"/>
        <v>8105.5</v>
      </c>
      <c r="AD1175" s="28">
        <f t="shared" si="219"/>
        <v>60.655000000000001</v>
      </c>
      <c r="AE1175" s="28">
        <f t="shared" si="224"/>
        <v>133.63284148050448</v>
      </c>
      <c r="AF1175" s="31">
        <f t="shared" si="225"/>
        <v>6.9937088201563746E-3</v>
      </c>
      <c r="AJ1175" s="110">
        <f t="shared" si="217"/>
        <v>41892</v>
      </c>
      <c r="AK1175" s="31">
        <f t="shared" si="226"/>
        <v>3.7000000000000002E-3</v>
      </c>
      <c r="AL1175" s="115">
        <f t="shared" si="227"/>
        <v>-1.2513733929140236E-2</v>
      </c>
      <c r="AM1175" s="100"/>
      <c r="BR1175" s="18" t="e">
        <f t="shared" si="221"/>
        <v>#N/A</v>
      </c>
      <c r="BS1175" s="6">
        <f t="shared" si="222"/>
        <v>0</v>
      </c>
      <c r="BT1175" s="6">
        <f t="shared" si="223"/>
        <v>0</v>
      </c>
    </row>
    <row r="1176" spans="2:72" ht="14.45">
      <c r="B1176" s="110">
        <v>41884</v>
      </c>
      <c r="C1176" s="106">
        <v>2002.3</v>
      </c>
      <c r="D1176" s="106">
        <v>2004.1</v>
      </c>
      <c r="E1176" s="106">
        <v>2006.1</v>
      </c>
      <c r="F1176" s="106">
        <v>1994.8</v>
      </c>
      <c r="G1176" s="28"/>
      <c r="H1176" s="107">
        <v>-5.0000000000000001E-4</v>
      </c>
      <c r="K1176" s="110">
        <v>41897</v>
      </c>
      <c r="L1176" s="106">
        <v>8042</v>
      </c>
      <c r="M1176" s="106">
        <v>8070.35</v>
      </c>
      <c r="N1176" s="106">
        <v>8077.3</v>
      </c>
      <c r="O1176" s="106">
        <v>8030</v>
      </c>
      <c r="P1176" s="28" t="s">
        <v>3745</v>
      </c>
      <c r="Q1176" s="107">
        <v>-7.7999999999999996E-3</v>
      </c>
      <c r="T1176" s="110">
        <v>41822</v>
      </c>
      <c r="U1176" s="28">
        <v>59.692</v>
      </c>
      <c r="V1176">
        <v>60.034999999999997</v>
      </c>
      <c r="W1176">
        <v>60.094999999999999</v>
      </c>
      <c r="X1176">
        <v>59.59</v>
      </c>
      <c r="Y1176" s="19">
        <v>-6.1000000000000004E-3</v>
      </c>
      <c r="AB1176" s="110">
        <f t="shared" si="220"/>
        <v>41897</v>
      </c>
      <c r="AC1176" s="108">
        <f t="shared" si="218"/>
        <v>8042</v>
      </c>
      <c r="AD1176" s="28">
        <f t="shared" si="219"/>
        <v>61.104999999999997</v>
      </c>
      <c r="AE1176" s="28">
        <f t="shared" si="224"/>
        <v>131.60952458882252</v>
      </c>
      <c r="AF1176" s="31">
        <f t="shared" si="225"/>
        <v>-1.5140865593112007E-2</v>
      </c>
      <c r="AJ1176" s="110">
        <f t="shared" si="217"/>
        <v>41893</v>
      </c>
      <c r="AK1176" s="31">
        <f t="shared" si="226"/>
        <v>8.9999999999999998E-4</v>
      </c>
      <c r="AL1176" s="115">
        <f t="shared" si="227"/>
        <v>-1.0377929603044844E-3</v>
      </c>
      <c r="AM1176" s="100"/>
      <c r="BR1176" s="18">
        <f t="shared" si="221"/>
        <v>41884</v>
      </c>
      <c r="BS1176" s="6">
        <f t="shared" si="222"/>
        <v>-5.0000000000000001E-4</v>
      </c>
      <c r="BT1176" s="6">
        <f t="shared" si="223"/>
        <v>6.8999999999999999E-3</v>
      </c>
    </row>
    <row r="1177" spans="2:72" ht="14.45">
      <c r="B1177" s="110">
        <v>41885</v>
      </c>
      <c r="C1177" s="106">
        <v>2000.7</v>
      </c>
      <c r="D1177" s="106">
        <v>2003.6</v>
      </c>
      <c r="E1177" s="106">
        <v>2009.3</v>
      </c>
      <c r="F1177" s="106">
        <v>1998.1</v>
      </c>
      <c r="G1177" s="28"/>
      <c r="H1177" s="107">
        <v>-8.0000000000000004E-4</v>
      </c>
      <c r="K1177" s="110">
        <v>41898</v>
      </c>
      <c r="L1177" s="106">
        <v>7932.9</v>
      </c>
      <c r="M1177" s="106">
        <v>8036.6</v>
      </c>
      <c r="N1177" s="106">
        <v>8044.9</v>
      </c>
      <c r="O1177" s="106">
        <v>7925.15</v>
      </c>
      <c r="P1177" s="28" t="s">
        <v>3746</v>
      </c>
      <c r="Q1177" s="107">
        <v>-1.3599999999999999E-2</v>
      </c>
      <c r="T1177" s="110">
        <v>41823</v>
      </c>
      <c r="U1177" s="28">
        <v>59.74</v>
      </c>
      <c r="V1177">
        <v>59.674999999999997</v>
      </c>
      <c r="W1177">
        <v>59.85</v>
      </c>
      <c r="X1177">
        <v>59.53</v>
      </c>
      <c r="Y1177" s="19">
        <v>8.0000000000000004E-4</v>
      </c>
      <c r="AB1177" s="110">
        <f t="shared" si="220"/>
        <v>41898</v>
      </c>
      <c r="AC1177" s="108">
        <f t="shared" si="218"/>
        <v>7932.9</v>
      </c>
      <c r="AD1177" s="28">
        <f t="shared" si="219"/>
        <v>61.06</v>
      </c>
      <c r="AE1177" s="28">
        <f t="shared" si="224"/>
        <v>129.91975106452668</v>
      </c>
      <c r="AF1177" s="31">
        <f t="shared" si="225"/>
        <v>-1.2839295100982029E-2</v>
      </c>
      <c r="AJ1177" s="110">
        <f t="shared" si="217"/>
        <v>41894</v>
      </c>
      <c r="AK1177" s="31">
        <f t="shared" si="226"/>
        <v>-6.0000000000000001E-3</v>
      </c>
      <c r="AL1177" s="115">
        <f t="shared" si="227"/>
        <v>6.9937088201563746E-3</v>
      </c>
      <c r="AM1177" s="100"/>
      <c r="BR1177" s="18">
        <f t="shared" si="221"/>
        <v>41885</v>
      </c>
      <c r="BS1177" s="6">
        <f t="shared" si="222"/>
        <v>-8.0000000000000004E-4</v>
      </c>
      <c r="BT1177" s="6">
        <f t="shared" si="223"/>
        <v>3.8999999999999998E-3</v>
      </c>
    </row>
    <row r="1178" spans="2:72" ht="14.45">
      <c r="B1178" s="110">
        <v>41886</v>
      </c>
      <c r="C1178" s="106">
        <v>1997.7</v>
      </c>
      <c r="D1178" s="106">
        <v>2001.7</v>
      </c>
      <c r="E1178" s="106">
        <v>2011.2</v>
      </c>
      <c r="F1178" s="106">
        <v>1992.5</v>
      </c>
      <c r="G1178" s="28"/>
      <c r="H1178" s="107">
        <v>-1.5E-3</v>
      </c>
      <c r="K1178" s="110">
        <v>41899</v>
      </c>
      <c r="L1178" s="106">
        <v>7975.5</v>
      </c>
      <c r="M1178" s="106">
        <v>7971.5</v>
      </c>
      <c r="N1178" s="106">
        <v>7990.65</v>
      </c>
      <c r="O1178" s="106">
        <v>7936.95</v>
      </c>
      <c r="P1178" s="28" t="s">
        <v>3747</v>
      </c>
      <c r="Q1178" s="107">
        <v>5.4000000000000003E-3</v>
      </c>
      <c r="T1178" s="110">
        <v>41824</v>
      </c>
      <c r="U1178" s="28">
        <v>59.725000000000001</v>
      </c>
      <c r="V1178">
        <v>59.744999999999997</v>
      </c>
      <c r="W1178">
        <v>59.83</v>
      </c>
      <c r="X1178">
        <v>59.645000000000003</v>
      </c>
      <c r="Y1178" s="19">
        <v>-2.9999999999999997E-4</v>
      </c>
      <c r="AB1178" s="110">
        <f t="shared" si="220"/>
        <v>41899</v>
      </c>
      <c r="AC1178" s="108">
        <f t="shared" si="218"/>
        <v>7975.5</v>
      </c>
      <c r="AD1178" s="28">
        <f t="shared" si="219"/>
        <v>60.914999999999999</v>
      </c>
      <c r="AE1178" s="28">
        <f t="shared" si="224"/>
        <v>130.92834277271609</v>
      </c>
      <c r="AF1178" s="31">
        <f t="shared" si="225"/>
        <v>7.7631899686174677E-3</v>
      </c>
      <c r="AJ1178" s="110">
        <f t="shared" ref="AJ1178:AJ1241" si="228">VLOOKUP(B1185,AB:AF,1,FALSE)</f>
        <v>41897</v>
      </c>
      <c r="AK1178" s="31">
        <f t="shared" si="226"/>
        <v>-6.9999999999999999E-4</v>
      </c>
      <c r="AL1178" s="115">
        <f t="shared" si="227"/>
        <v>-1.5140865593112007E-2</v>
      </c>
      <c r="AM1178" s="100"/>
      <c r="BR1178" s="18">
        <f t="shared" si="221"/>
        <v>41886</v>
      </c>
      <c r="BS1178" s="6">
        <f t="shared" si="222"/>
        <v>-1.5E-3</v>
      </c>
      <c r="BT1178" s="6">
        <f t="shared" si="223"/>
        <v>-2.3E-3</v>
      </c>
    </row>
    <row r="1179" spans="2:72" ht="14.45">
      <c r="B1179" s="110">
        <v>41887</v>
      </c>
      <c r="C1179" s="106">
        <v>2007.7</v>
      </c>
      <c r="D1179" s="106">
        <v>1998</v>
      </c>
      <c r="E1179" s="106">
        <v>2007.7</v>
      </c>
      <c r="F1179" s="106">
        <v>1990.1</v>
      </c>
      <c r="G1179" s="28"/>
      <c r="H1179" s="107">
        <v>5.0000000000000001E-3</v>
      </c>
      <c r="K1179" s="110">
        <v>41900</v>
      </c>
      <c r="L1179" s="106">
        <v>8114.75</v>
      </c>
      <c r="M1179" s="106">
        <v>7950.65</v>
      </c>
      <c r="N1179" s="106">
        <v>8120.85</v>
      </c>
      <c r="O1179" s="106">
        <v>7939.7</v>
      </c>
      <c r="P1179" s="28" t="s">
        <v>3748</v>
      </c>
      <c r="Q1179" s="107">
        <v>1.7500000000000002E-2</v>
      </c>
      <c r="T1179" s="110">
        <v>41827</v>
      </c>
      <c r="U1179" s="28">
        <v>59.954999999999998</v>
      </c>
      <c r="V1179">
        <v>59.814999999999998</v>
      </c>
      <c r="W1179">
        <v>60.06</v>
      </c>
      <c r="X1179">
        <v>59.734999999999999</v>
      </c>
      <c r="Y1179" s="19">
        <v>3.8999999999999998E-3</v>
      </c>
      <c r="AB1179" s="110">
        <f t="shared" si="220"/>
        <v>41900</v>
      </c>
      <c r="AC1179" s="108">
        <f t="shared" ref="AC1179:AC1242" si="229">IFERROR(VLOOKUP(AB1179,K:Q,2,FALSE),0)</f>
        <v>8114.75</v>
      </c>
      <c r="AD1179" s="28">
        <f t="shared" ref="AD1179:AD1242" si="230">VLOOKUP(AB1179,T:Y,2,FALSE)</f>
        <v>60.74</v>
      </c>
      <c r="AE1179" s="28">
        <f t="shared" si="224"/>
        <v>133.59812314784327</v>
      </c>
      <c r="AF1179" s="31">
        <f t="shared" si="225"/>
        <v>2.0391156861748083E-2</v>
      </c>
      <c r="AJ1179" s="110">
        <f t="shared" si="228"/>
        <v>41898</v>
      </c>
      <c r="AK1179" s="31">
        <f t="shared" si="226"/>
        <v>7.4999999999999997E-3</v>
      </c>
      <c r="AL1179" s="115">
        <f t="shared" si="227"/>
        <v>-1.2839295100982029E-2</v>
      </c>
      <c r="AM1179" s="100"/>
      <c r="BR1179" s="18">
        <f t="shared" si="221"/>
        <v>41887</v>
      </c>
      <c r="BS1179" s="6">
        <f t="shared" si="222"/>
        <v>5.0000000000000001E-3</v>
      </c>
      <c r="BT1179" s="6">
        <f t="shared" si="223"/>
        <v>-1.1000000000000001E-3</v>
      </c>
    </row>
    <row r="1180" spans="2:72" ht="14.45">
      <c r="B1180" s="110">
        <v>41890</v>
      </c>
      <c r="C1180" s="106">
        <v>2001.5</v>
      </c>
      <c r="D1180" s="106">
        <v>2007.2</v>
      </c>
      <c r="E1180" s="106">
        <v>2007.2</v>
      </c>
      <c r="F1180" s="106">
        <v>1995.6</v>
      </c>
      <c r="G1180" s="28"/>
      <c r="H1180" s="107">
        <v>-3.0999999999999999E-3</v>
      </c>
      <c r="K1180" s="110">
        <v>41901</v>
      </c>
      <c r="L1180" s="106">
        <v>8121.45</v>
      </c>
      <c r="M1180" s="106">
        <v>8129.4</v>
      </c>
      <c r="N1180" s="106">
        <v>8160.9</v>
      </c>
      <c r="O1180" s="106">
        <v>8105.35</v>
      </c>
      <c r="P1180" s="28" t="s">
        <v>3749</v>
      </c>
      <c r="Q1180" s="107">
        <v>8.0000000000000004E-4</v>
      </c>
      <c r="T1180" s="110">
        <v>41828</v>
      </c>
      <c r="U1180" s="28">
        <v>59.755000000000003</v>
      </c>
      <c r="V1180">
        <v>59.954999999999998</v>
      </c>
      <c r="W1180">
        <v>60.005000000000003</v>
      </c>
      <c r="X1180">
        <v>59.664999999999999</v>
      </c>
      <c r="Y1180" s="19">
        <v>-3.3E-3</v>
      </c>
      <c r="AB1180" s="110">
        <f t="shared" si="220"/>
        <v>41901</v>
      </c>
      <c r="AC1180" s="108">
        <f t="shared" si="229"/>
        <v>8121.45</v>
      </c>
      <c r="AD1180" s="28">
        <f t="shared" si="230"/>
        <v>60.86</v>
      </c>
      <c r="AE1180" s="28">
        <f t="shared" si="224"/>
        <v>133.44479132435097</v>
      </c>
      <c r="AF1180" s="31">
        <f t="shared" si="225"/>
        <v>-1.1477094129729304E-3</v>
      </c>
      <c r="AJ1180" s="110">
        <f t="shared" si="228"/>
        <v>41899</v>
      </c>
      <c r="AK1180" s="31">
        <f t="shared" si="226"/>
        <v>1.2999999999999999E-3</v>
      </c>
      <c r="AL1180" s="115">
        <f t="shared" si="227"/>
        <v>7.7631899686174677E-3</v>
      </c>
      <c r="AM1180" s="100"/>
      <c r="BR1180" s="18">
        <f t="shared" si="221"/>
        <v>41890</v>
      </c>
      <c r="BS1180" s="6">
        <f t="shared" si="222"/>
        <v>-3.0999999999999999E-3</v>
      </c>
      <c r="BT1180" s="6">
        <f t="shared" si="223"/>
        <v>1.0800000000000001E-2</v>
      </c>
    </row>
    <row r="1181" spans="2:72" ht="14.45">
      <c r="B1181" s="110">
        <v>41891</v>
      </c>
      <c r="C1181" s="106">
        <v>1988.4</v>
      </c>
      <c r="D1181" s="106">
        <v>2000.7</v>
      </c>
      <c r="E1181" s="106">
        <v>2001</v>
      </c>
      <c r="F1181" s="106">
        <v>1984.6</v>
      </c>
      <c r="G1181" s="28"/>
      <c r="H1181" s="107">
        <v>-6.4999999999999997E-3</v>
      </c>
      <c r="K1181" s="110">
        <v>41904</v>
      </c>
      <c r="L1181" s="106">
        <v>8146.3</v>
      </c>
      <c r="M1181" s="106">
        <v>8084.45</v>
      </c>
      <c r="N1181" s="106">
        <v>8159.9</v>
      </c>
      <c r="O1181" s="106">
        <v>8064.8</v>
      </c>
      <c r="P1181" s="28" t="s">
        <v>3750</v>
      </c>
      <c r="Q1181" s="107">
        <v>3.0999999999999999E-3</v>
      </c>
      <c r="T1181" s="110">
        <v>41829</v>
      </c>
      <c r="U1181" s="28">
        <v>59.765000000000001</v>
      </c>
      <c r="V1181">
        <v>59.755000000000003</v>
      </c>
      <c r="W1181">
        <v>59.95</v>
      </c>
      <c r="X1181">
        <v>59.685000000000002</v>
      </c>
      <c r="Y1181" s="19">
        <v>2.0000000000000001E-4</v>
      </c>
      <c r="AB1181" s="110">
        <f t="shared" si="220"/>
        <v>41904</v>
      </c>
      <c r="AC1181" s="108">
        <f t="shared" si="229"/>
        <v>8146.3</v>
      </c>
      <c r="AD1181" s="28">
        <f t="shared" si="230"/>
        <v>60.945</v>
      </c>
      <c r="AE1181" s="28">
        <f t="shared" si="224"/>
        <v>133.66642054311265</v>
      </c>
      <c r="AF1181" s="31">
        <f t="shared" si="225"/>
        <v>1.6608307942345135E-3</v>
      </c>
      <c r="AJ1181" s="110">
        <f t="shared" si="228"/>
        <v>41900</v>
      </c>
      <c r="AK1181" s="31">
        <f t="shared" si="226"/>
        <v>4.8999999999999998E-3</v>
      </c>
      <c r="AL1181" s="115">
        <f t="shared" si="227"/>
        <v>2.0391156861748083E-2</v>
      </c>
      <c r="AM1181" s="100"/>
      <c r="BR1181" s="18">
        <f t="shared" si="221"/>
        <v>41891</v>
      </c>
      <c r="BS1181" s="6">
        <f t="shared" si="222"/>
        <v>-6.4999999999999997E-3</v>
      </c>
      <c r="BT1181" s="6">
        <f t="shared" si="223"/>
        <v>-2.5999999999999999E-3</v>
      </c>
    </row>
    <row r="1182" spans="2:72" ht="14.45">
      <c r="B1182" s="110">
        <v>41892</v>
      </c>
      <c r="C1182" s="106">
        <v>1995.7</v>
      </c>
      <c r="D1182" s="106">
        <v>1988.4</v>
      </c>
      <c r="E1182" s="106">
        <v>1996.7</v>
      </c>
      <c r="F1182" s="106">
        <v>1983</v>
      </c>
      <c r="G1182" s="28"/>
      <c r="H1182" s="107">
        <v>3.7000000000000002E-3</v>
      </c>
      <c r="K1182" s="110">
        <v>41905</v>
      </c>
      <c r="L1182" s="106">
        <v>8017.55</v>
      </c>
      <c r="M1182" s="106">
        <v>8144.4</v>
      </c>
      <c r="N1182" s="106">
        <v>8159.75</v>
      </c>
      <c r="O1182" s="106">
        <v>8008.1</v>
      </c>
      <c r="P1182" s="28" t="s">
        <v>3751</v>
      </c>
      <c r="Q1182" s="107">
        <v>-1.5800000000000002E-2</v>
      </c>
      <c r="T1182" s="110">
        <v>41830</v>
      </c>
      <c r="U1182" s="28">
        <v>60.195</v>
      </c>
      <c r="V1182">
        <v>59.685000000000002</v>
      </c>
      <c r="W1182">
        <v>60.225000000000001</v>
      </c>
      <c r="X1182">
        <v>59.575000000000003</v>
      </c>
      <c r="Y1182" s="19">
        <v>7.1999999999999998E-3</v>
      </c>
      <c r="AB1182" s="110">
        <f t="shared" si="220"/>
        <v>41905</v>
      </c>
      <c r="AC1182" s="108">
        <f t="shared" si="229"/>
        <v>8017.55</v>
      </c>
      <c r="AD1182" s="28">
        <f t="shared" si="230"/>
        <v>61.055</v>
      </c>
      <c r="AE1182" s="28">
        <f t="shared" si="224"/>
        <v>131.31684546720172</v>
      </c>
      <c r="AF1182" s="31">
        <f t="shared" si="225"/>
        <v>-1.7577900764935261E-2</v>
      </c>
      <c r="AJ1182" s="110">
        <f t="shared" si="228"/>
        <v>41901</v>
      </c>
      <c r="AK1182" s="31">
        <f t="shared" si="226"/>
        <v>-5.0000000000000001E-4</v>
      </c>
      <c r="AL1182" s="115">
        <f t="shared" si="227"/>
        <v>-1.1477094129729304E-3</v>
      </c>
      <c r="AM1182" s="100"/>
      <c r="BR1182" s="18">
        <f t="shared" si="221"/>
        <v>41892</v>
      </c>
      <c r="BS1182" s="6">
        <f t="shared" si="222"/>
        <v>3.7000000000000002E-3</v>
      </c>
      <c r="BT1182" s="6">
        <f t="shared" si="223"/>
        <v>-7.1999999999999998E-3</v>
      </c>
    </row>
    <row r="1183" spans="2:72" ht="14.45">
      <c r="B1183" s="110">
        <v>41893</v>
      </c>
      <c r="C1183" s="106">
        <v>1997.5</v>
      </c>
      <c r="D1183" s="106">
        <v>1992.8</v>
      </c>
      <c r="E1183" s="106">
        <v>1997.7</v>
      </c>
      <c r="F1183" s="106">
        <v>1985.9</v>
      </c>
      <c r="G1183" s="28"/>
      <c r="H1183" s="107">
        <v>8.9999999999999998E-4</v>
      </c>
      <c r="K1183" s="110">
        <v>41906</v>
      </c>
      <c r="L1183" s="106">
        <v>8002.4</v>
      </c>
      <c r="M1183" s="106">
        <v>8015.55</v>
      </c>
      <c r="N1183" s="106">
        <v>8042.05</v>
      </c>
      <c r="O1183" s="106">
        <v>7950.05</v>
      </c>
      <c r="P1183" s="28" t="s">
        <v>3752</v>
      </c>
      <c r="Q1183" s="107">
        <v>-1.9E-3</v>
      </c>
      <c r="T1183" s="110">
        <v>41831</v>
      </c>
      <c r="U1183" s="28">
        <v>60.094999999999999</v>
      </c>
      <c r="V1183">
        <v>60.115000000000002</v>
      </c>
      <c r="W1183">
        <v>60.314999999999998</v>
      </c>
      <c r="X1183">
        <v>59.924999999999997</v>
      </c>
      <c r="Y1183" s="19">
        <v>-1.6999999999999999E-3</v>
      </c>
      <c r="AB1183" s="110">
        <f t="shared" si="220"/>
        <v>41906</v>
      </c>
      <c r="AC1183" s="108">
        <f t="shared" si="229"/>
        <v>8002.4</v>
      </c>
      <c r="AD1183" s="28">
        <f t="shared" si="230"/>
        <v>60.945</v>
      </c>
      <c r="AE1183" s="28">
        <f t="shared" si="224"/>
        <v>131.30527524817458</v>
      </c>
      <c r="AF1183" s="31">
        <f t="shared" si="225"/>
        <v>-8.8109175833239739E-5</v>
      </c>
      <c r="AJ1183" s="110">
        <f t="shared" si="228"/>
        <v>41904</v>
      </c>
      <c r="AK1183" s="31">
        <f t="shared" si="226"/>
        <v>-8.0000000000000002E-3</v>
      </c>
      <c r="AL1183" s="115">
        <f t="shared" si="227"/>
        <v>1.6608307942345135E-3</v>
      </c>
      <c r="AM1183" s="100"/>
      <c r="BR1183" s="18">
        <f t="shared" si="221"/>
        <v>41893</v>
      </c>
      <c r="BS1183" s="6">
        <f t="shared" si="222"/>
        <v>8.9999999999999998E-4</v>
      </c>
      <c r="BT1183" s="6">
        <f t="shared" si="223"/>
        <v>-1E-3</v>
      </c>
    </row>
    <row r="1184" spans="2:72" ht="14.45">
      <c r="B1184" s="110">
        <v>41894</v>
      </c>
      <c r="C1184" s="106">
        <v>1985.5</v>
      </c>
      <c r="D1184" s="106">
        <v>1996.7</v>
      </c>
      <c r="E1184" s="106">
        <v>1996.7</v>
      </c>
      <c r="F1184" s="106">
        <v>1980.3</v>
      </c>
      <c r="G1184" s="28"/>
      <c r="H1184" s="107">
        <v>-6.0000000000000001E-3</v>
      </c>
      <c r="K1184" s="110">
        <v>41907</v>
      </c>
      <c r="L1184" s="106">
        <v>7911.85</v>
      </c>
      <c r="M1184" s="106">
        <v>8003.3</v>
      </c>
      <c r="N1184" s="106">
        <v>8019.3</v>
      </c>
      <c r="O1184" s="106">
        <v>7877.35</v>
      </c>
      <c r="P1184" s="28" t="s">
        <v>3753</v>
      </c>
      <c r="Q1184" s="107">
        <v>-1.1299999999999999E-2</v>
      </c>
      <c r="T1184" s="110">
        <v>41834</v>
      </c>
      <c r="U1184" s="28">
        <v>60.125</v>
      </c>
      <c r="V1184">
        <v>59.97</v>
      </c>
      <c r="W1184">
        <v>60.215000000000003</v>
      </c>
      <c r="X1184">
        <v>59.914999999999999</v>
      </c>
      <c r="Y1184" s="19">
        <v>5.0000000000000001E-4</v>
      </c>
      <c r="AB1184" s="110">
        <f t="shared" si="220"/>
        <v>41907</v>
      </c>
      <c r="AC1184" s="108">
        <f t="shared" si="229"/>
        <v>7911.85</v>
      </c>
      <c r="AD1184" s="28">
        <f t="shared" si="230"/>
        <v>61.335000000000001</v>
      </c>
      <c r="AE1184" s="28">
        <f t="shared" si="224"/>
        <v>128.99404907475341</v>
      </c>
      <c r="AF1184" s="31">
        <f t="shared" si="225"/>
        <v>-1.7601929313600162E-2</v>
      </c>
      <c r="AJ1184" s="110">
        <f t="shared" si="228"/>
        <v>41905</v>
      </c>
      <c r="AK1184" s="31">
        <f t="shared" si="226"/>
        <v>-5.7999999999999996E-3</v>
      </c>
      <c r="AL1184" s="115">
        <f t="shared" si="227"/>
        <v>-1.7577900764935261E-2</v>
      </c>
      <c r="AM1184" s="100"/>
      <c r="BR1184" s="18">
        <f t="shared" si="221"/>
        <v>41894</v>
      </c>
      <c r="BS1184" s="6">
        <f t="shared" si="222"/>
        <v>-6.0000000000000001E-3</v>
      </c>
      <c r="BT1184" s="6">
        <f t="shared" si="223"/>
        <v>2.3999999999999998E-3</v>
      </c>
    </row>
    <row r="1185" spans="2:72" ht="14.45">
      <c r="B1185" s="110">
        <v>41897</v>
      </c>
      <c r="C1185" s="106">
        <v>1984.1</v>
      </c>
      <c r="D1185" s="106">
        <v>1986</v>
      </c>
      <c r="E1185" s="106">
        <v>1987.2</v>
      </c>
      <c r="F1185" s="106">
        <v>1978.5</v>
      </c>
      <c r="G1185" s="28"/>
      <c r="H1185" s="107">
        <v>-6.9999999999999999E-4</v>
      </c>
      <c r="K1185" s="110">
        <v>41908</v>
      </c>
      <c r="L1185" s="106">
        <v>7968.85</v>
      </c>
      <c r="M1185" s="106">
        <v>7885.85</v>
      </c>
      <c r="N1185" s="106">
        <v>7993.3</v>
      </c>
      <c r="O1185" s="106">
        <v>7841.8</v>
      </c>
      <c r="P1185" s="28" t="s">
        <v>3754</v>
      </c>
      <c r="Q1185" s="107">
        <v>7.1999999999999998E-3</v>
      </c>
      <c r="T1185" s="110">
        <v>41835</v>
      </c>
      <c r="U1185" s="28">
        <v>60.125</v>
      </c>
      <c r="V1185">
        <v>60.045000000000002</v>
      </c>
      <c r="W1185">
        <v>60.25</v>
      </c>
      <c r="X1185">
        <v>60.005000000000003</v>
      </c>
      <c r="Y1185" s="19">
        <v>0</v>
      </c>
      <c r="AB1185" s="110">
        <f t="shared" si="220"/>
        <v>41908</v>
      </c>
      <c r="AC1185" s="108">
        <f t="shared" si="229"/>
        <v>7968.85</v>
      </c>
      <c r="AD1185" s="28">
        <f t="shared" si="230"/>
        <v>61.145000000000003</v>
      </c>
      <c r="AE1185" s="28">
        <f t="shared" si="224"/>
        <v>130.32709134025677</v>
      </c>
      <c r="AF1185" s="31">
        <f t="shared" si="225"/>
        <v>1.0334137699103074E-2</v>
      </c>
      <c r="AJ1185" s="110">
        <f t="shared" si="228"/>
        <v>41906</v>
      </c>
      <c r="AK1185" s="31">
        <f t="shared" si="226"/>
        <v>7.7999999999999996E-3</v>
      </c>
      <c r="AL1185" s="115">
        <f t="shared" si="227"/>
        <v>-8.8109175833239739E-5</v>
      </c>
      <c r="AM1185" s="100"/>
      <c r="BR1185" s="18">
        <f t="shared" si="221"/>
        <v>41897</v>
      </c>
      <c r="BS1185" s="6">
        <f t="shared" si="222"/>
        <v>-6.9999999999999999E-4</v>
      </c>
      <c r="BT1185" s="6">
        <f t="shared" si="223"/>
        <v>-7.7999999999999996E-3</v>
      </c>
    </row>
    <row r="1186" spans="2:72" ht="14.45">
      <c r="B1186" s="110">
        <v>41898</v>
      </c>
      <c r="C1186" s="106">
        <v>1999</v>
      </c>
      <c r="D1186" s="106">
        <v>1981.9</v>
      </c>
      <c r="E1186" s="106">
        <v>2002.3</v>
      </c>
      <c r="F1186" s="106">
        <v>1979.1</v>
      </c>
      <c r="G1186" s="28"/>
      <c r="H1186" s="107">
        <v>7.4999999999999997E-3</v>
      </c>
      <c r="K1186" s="110">
        <v>41911</v>
      </c>
      <c r="L1186" s="106">
        <v>7958.9</v>
      </c>
      <c r="M1186" s="106">
        <v>7978.45</v>
      </c>
      <c r="N1186" s="106">
        <v>7991.75</v>
      </c>
      <c r="O1186" s="106">
        <v>7934.7</v>
      </c>
      <c r="P1186" s="28" t="s">
        <v>3755</v>
      </c>
      <c r="Q1186" s="107">
        <v>-1.1999999999999999E-3</v>
      </c>
      <c r="T1186" s="110">
        <v>41836</v>
      </c>
      <c r="U1186" s="28">
        <v>60.125</v>
      </c>
      <c r="V1186">
        <v>60.234999999999999</v>
      </c>
      <c r="W1186">
        <v>60.274999999999999</v>
      </c>
      <c r="X1186">
        <v>60.09</v>
      </c>
      <c r="Y1186" s="19">
        <v>0</v>
      </c>
      <c r="AB1186" s="110">
        <f t="shared" si="220"/>
        <v>41911</v>
      </c>
      <c r="AC1186" s="108">
        <f t="shared" si="229"/>
        <v>7958.9</v>
      </c>
      <c r="AD1186" s="28">
        <f t="shared" si="230"/>
        <v>61.56</v>
      </c>
      <c r="AE1186" s="28">
        <f t="shared" si="224"/>
        <v>129.28687459389212</v>
      </c>
      <c r="AF1186" s="31">
        <f t="shared" si="225"/>
        <v>-7.9815849158243468E-3</v>
      </c>
      <c r="AJ1186" s="110">
        <f t="shared" si="228"/>
        <v>41907</v>
      </c>
      <c r="AK1186" s="31">
        <f t="shared" si="226"/>
        <v>-1.6199999999999999E-2</v>
      </c>
      <c r="AL1186" s="115">
        <f t="shared" si="227"/>
        <v>-1.7601929313600162E-2</v>
      </c>
      <c r="AM1186" s="100"/>
      <c r="BR1186" s="18">
        <f t="shared" si="221"/>
        <v>41898</v>
      </c>
      <c r="BS1186" s="6">
        <f t="shared" si="222"/>
        <v>7.4999999999999997E-3</v>
      </c>
      <c r="BT1186" s="6">
        <f t="shared" si="223"/>
        <v>-1.3599999999999999E-2</v>
      </c>
    </row>
    <row r="1187" spans="2:72" ht="14.45">
      <c r="B1187" s="110">
        <v>41899</v>
      </c>
      <c r="C1187" s="106">
        <v>2001.6</v>
      </c>
      <c r="D1187" s="106">
        <v>1999.3</v>
      </c>
      <c r="E1187" s="106">
        <v>2010.7</v>
      </c>
      <c r="F1187" s="106">
        <v>1993.3</v>
      </c>
      <c r="G1187" s="28"/>
      <c r="H1187" s="107">
        <v>1.2999999999999999E-3</v>
      </c>
      <c r="K1187" s="110">
        <v>41912</v>
      </c>
      <c r="L1187" s="106">
        <v>7964.8</v>
      </c>
      <c r="M1187" s="106">
        <v>7948.8</v>
      </c>
      <c r="N1187" s="106">
        <v>8030.9</v>
      </c>
      <c r="O1187" s="106">
        <v>7923.85</v>
      </c>
      <c r="P1187" s="28" t="s">
        <v>3756</v>
      </c>
      <c r="Q1187" s="107">
        <v>6.9999999999999999E-4</v>
      </c>
      <c r="T1187" s="110">
        <v>41837</v>
      </c>
      <c r="U1187" s="28">
        <v>60.185000000000002</v>
      </c>
      <c r="V1187">
        <v>60.024999999999999</v>
      </c>
      <c r="W1187">
        <v>60.2</v>
      </c>
      <c r="X1187">
        <v>60.024999999999999</v>
      </c>
      <c r="Y1187" s="19">
        <v>1E-3</v>
      </c>
      <c r="AB1187" s="110">
        <f t="shared" ref="AB1187:AB1250" si="231">VLOOKUP(K1187,T:Y,1,FALSE)</f>
        <v>41912</v>
      </c>
      <c r="AC1187" s="108">
        <f t="shared" si="229"/>
        <v>7964.8</v>
      </c>
      <c r="AD1187" s="28">
        <f t="shared" si="230"/>
        <v>61.94</v>
      </c>
      <c r="AE1187" s="28">
        <f t="shared" si="224"/>
        <v>128.58895705521473</v>
      </c>
      <c r="AF1187" s="31">
        <f t="shared" si="225"/>
        <v>-5.3982087576147642E-3</v>
      </c>
      <c r="AJ1187" s="110">
        <f t="shared" si="228"/>
        <v>41908</v>
      </c>
      <c r="AK1187" s="31">
        <f t="shared" si="226"/>
        <v>8.5000000000000006E-3</v>
      </c>
      <c r="AL1187" s="115">
        <f t="shared" si="227"/>
        <v>1.0334137699103074E-2</v>
      </c>
      <c r="AM1187" s="100"/>
      <c r="BR1187" s="18">
        <f t="shared" si="221"/>
        <v>41899</v>
      </c>
      <c r="BS1187" s="6">
        <f t="shared" si="222"/>
        <v>1.2999999999999999E-3</v>
      </c>
      <c r="BT1187" s="6">
        <f t="shared" si="223"/>
        <v>5.4000000000000003E-3</v>
      </c>
    </row>
    <row r="1188" spans="2:72" ht="14.45">
      <c r="B1188" s="110">
        <v>41900</v>
      </c>
      <c r="C1188" s="106">
        <v>2011.4</v>
      </c>
      <c r="D1188" s="106">
        <v>2003.1</v>
      </c>
      <c r="E1188" s="106">
        <v>2012.3</v>
      </c>
      <c r="F1188" s="106">
        <v>2003.1</v>
      </c>
      <c r="G1188" s="28"/>
      <c r="H1188" s="107">
        <v>4.8999999999999998E-3</v>
      </c>
      <c r="K1188" s="110">
        <v>41913</v>
      </c>
      <c r="L1188" s="106">
        <v>7945.55</v>
      </c>
      <c r="M1188" s="106">
        <v>7960.5</v>
      </c>
      <c r="N1188" s="106">
        <v>7977.5</v>
      </c>
      <c r="O1188" s="106">
        <v>7936.7</v>
      </c>
      <c r="P1188" s="28" t="s">
        <v>3757</v>
      </c>
      <c r="Q1188" s="107">
        <v>-2.3999999999999998E-3</v>
      </c>
      <c r="T1188" s="110">
        <v>41838</v>
      </c>
      <c r="U1188" s="28">
        <v>60.284999999999997</v>
      </c>
      <c r="V1188">
        <v>60.384999999999998</v>
      </c>
      <c r="W1188">
        <v>60.454999999999998</v>
      </c>
      <c r="X1188">
        <v>60.244999999999997</v>
      </c>
      <c r="Y1188" s="19">
        <v>1.6999999999999999E-3</v>
      </c>
      <c r="AB1188" s="110">
        <f t="shared" si="231"/>
        <v>41913</v>
      </c>
      <c r="AC1188" s="108">
        <f t="shared" si="229"/>
        <v>7945.55</v>
      </c>
      <c r="AD1188" s="28">
        <f t="shared" si="230"/>
        <v>61.725000000000001</v>
      </c>
      <c r="AE1188" s="28">
        <f t="shared" si="224"/>
        <v>128.72498987444308</v>
      </c>
      <c r="AF1188" s="31">
        <f t="shared" si="225"/>
        <v>1.0578888136556497E-3</v>
      </c>
      <c r="AJ1188" s="110">
        <f t="shared" si="228"/>
        <v>41911</v>
      </c>
      <c r="AK1188" s="31">
        <f t="shared" si="226"/>
        <v>-2.5000000000000001E-3</v>
      </c>
      <c r="AL1188" s="115">
        <f t="shared" si="227"/>
        <v>-7.9815849158243468E-3</v>
      </c>
      <c r="AM1188" s="100"/>
      <c r="BR1188" s="18">
        <f t="shared" si="221"/>
        <v>41900</v>
      </c>
      <c r="BS1188" s="6">
        <f t="shared" si="222"/>
        <v>4.8999999999999998E-3</v>
      </c>
      <c r="BT1188" s="6">
        <f t="shared" si="223"/>
        <v>1.7500000000000002E-2</v>
      </c>
    </row>
    <row r="1189" spans="2:72" ht="14.45">
      <c r="B1189" s="110">
        <v>41901</v>
      </c>
      <c r="C1189" s="106">
        <v>2010.4</v>
      </c>
      <c r="D1189" s="106">
        <v>2012.7</v>
      </c>
      <c r="E1189" s="106">
        <v>2019.3</v>
      </c>
      <c r="F1189" s="106">
        <v>2006.6</v>
      </c>
      <c r="G1189" s="28"/>
      <c r="H1189" s="107">
        <v>-5.0000000000000001E-4</v>
      </c>
      <c r="K1189" s="110">
        <v>41919</v>
      </c>
      <c r="L1189" s="106">
        <v>7852.4</v>
      </c>
      <c r="M1189" s="106">
        <v>7897.4</v>
      </c>
      <c r="N1189" s="106">
        <v>7943.05</v>
      </c>
      <c r="O1189" s="106">
        <v>7842.7</v>
      </c>
      <c r="P1189" s="28" t="s">
        <v>3571</v>
      </c>
      <c r="Q1189" s="107">
        <v>-1.17E-2</v>
      </c>
      <c r="T1189" s="110">
        <v>41841</v>
      </c>
      <c r="U1189" s="28">
        <v>60.244999999999997</v>
      </c>
      <c r="V1189">
        <v>60.284999999999997</v>
      </c>
      <c r="W1189">
        <v>60.34</v>
      </c>
      <c r="X1189">
        <v>60.164999999999999</v>
      </c>
      <c r="Y1189" s="19">
        <v>-6.9999999999999999E-4</v>
      </c>
      <c r="AB1189" s="110">
        <f t="shared" si="231"/>
        <v>41919</v>
      </c>
      <c r="AC1189" s="108">
        <f t="shared" si="229"/>
        <v>7852.4</v>
      </c>
      <c r="AD1189" s="28">
        <f t="shared" si="230"/>
        <v>61.305</v>
      </c>
      <c r="AE1189" s="28">
        <f t="shared" si="224"/>
        <v>128.08743169398906</v>
      </c>
      <c r="AF1189" s="31">
        <f t="shared" si="225"/>
        <v>-4.9528703096103355E-3</v>
      </c>
      <c r="AJ1189" s="110">
        <f t="shared" si="228"/>
        <v>41912</v>
      </c>
      <c r="AK1189" s="31">
        <f t="shared" si="226"/>
        <v>-2.8E-3</v>
      </c>
      <c r="AL1189" s="115">
        <f t="shared" si="227"/>
        <v>-5.3982087576147642E-3</v>
      </c>
      <c r="AM1189" s="100"/>
      <c r="BR1189" s="18">
        <f t="shared" si="221"/>
        <v>41901</v>
      </c>
      <c r="BS1189" s="6">
        <f t="shared" si="222"/>
        <v>-5.0000000000000001E-4</v>
      </c>
      <c r="BT1189" s="6">
        <f t="shared" si="223"/>
        <v>8.0000000000000004E-4</v>
      </c>
    </row>
    <row r="1190" spans="2:72" ht="14.45">
      <c r="B1190" s="110">
        <v>41904</v>
      </c>
      <c r="C1190" s="106">
        <v>1994.3</v>
      </c>
      <c r="D1190" s="106">
        <v>2009.1</v>
      </c>
      <c r="E1190" s="106">
        <v>2009.1</v>
      </c>
      <c r="F1190" s="106">
        <v>1991</v>
      </c>
      <c r="G1190" s="28"/>
      <c r="H1190" s="107">
        <v>-8.0000000000000002E-3</v>
      </c>
      <c r="K1190" s="110">
        <v>41920</v>
      </c>
      <c r="L1190" s="106">
        <v>7842.7</v>
      </c>
      <c r="M1190" s="106">
        <v>7828.75</v>
      </c>
      <c r="N1190" s="106">
        <v>7869.9</v>
      </c>
      <c r="O1190" s="106">
        <v>7815.75</v>
      </c>
      <c r="P1190" s="28" t="s">
        <v>3758</v>
      </c>
      <c r="Q1190" s="107">
        <v>-1.1999999999999999E-3</v>
      </c>
      <c r="T1190" s="110">
        <v>41842</v>
      </c>
      <c r="U1190" s="28">
        <v>60.104999999999997</v>
      </c>
      <c r="V1190">
        <v>60.265000000000001</v>
      </c>
      <c r="W1190">
        <v>60.305</v>
      </c>
      <c r="X1190">
        <v>60.1</v>
      </c>
      <c r="Y1190" s="19">
        <v>-2.3E-3</v>
      </c>
      <c r="AB1190" s="110">
        <f t="shared" si="231"/>
        <v>41920</v>
      </c>
      <c r="AC1190" s="108">
        <f t="shared" si="229"/>
        <v>7842.7</v>
      </c>
      <c r="AD1190" s="28">
        <f t="shared" si="230"/>
        <v>61.36</v>
      </c>
      <c r="AE1190" s="28">
        <f t="shared" si="224"/>
        <v>127.8145371577575</v>
      </c>
      <c r="AF1190" s="31">
        <f t="shared" si="225"/>
        <v>-2.1305332820126255E-3</v>
      </c>
      <c r="AJ1190" s="110">
        <f t="shared" si="228"/>
        <v>41913</v>
      </c>
      <c r="AK1190" s="31">
        <f t="shared" si="226"/>
        <v>-1.32E-2</v>
      </c>
      <c r="AL1190" s="115">
        <f t="shared" si="227"/>
        <v>1.0578888136556497E-3</v>
      </c>
      <c r="AM1190" s="100"/>
      <c r="BR1190" s="18">
        <f t="shared" si="221"/>
        <v>41904</v>
      </c>
      <c r="BS1190" s="6">
        <f t="shared" si="222"/>
        <v>-8.0000000000000002E-3</v>
      </c>
      <c r="BT1190" s="6">
        <f t="shared" si="223"/>
        <v>3.0999999999999999E-3</v>
      </c>
    </row>
    <row r="1191" spans="2:72" ht="14.45" hidden="1">
      <c r="B1191" s="110">
        <v>41905</v>
      </c>
      <c r="C1191" s="106">
        <v>1982.8</v>
      </c>
      <c r="D1191" s="106">
        <v>1992.8</v>
      </c>
      <c r="E1191" s="106">
        <v>1995.4</v>
      </c>
      <c r="F1191" s="106">
        <v>1982.8</v>
      </c>
      <c r="G1191" s="28"/>
      <c r="H1191" s="107">
        <v>-5.7999999999999996E-3</v>
      </c>
      <c r="K1191" s="110">
        <v>41921</v>
      </c>
      <c r="L1191" s="106">
        <v>7960.55</v>
      </c>
      <c r="M1191" s="106">
        <v>7886.5</v>
      </c>
      <c r="N1191" s="106">
        <v>7972.35</v>
      </c>
      <c r="O1191" s="106">
        <v>7886.5</v>
      </c>
      <c r="P1191" s="28" t="s">
        <v>3759</v>
      </c>
      <c r="Q1191" s="107">
        <v>1.4999999999999999E-2</v>
      </c>
      <c r="T1191" s="110">
        <v>41843</v>
      </c>
      <c r="U1191" s="28">
        <v>60.02</v>
      </c>
      <c r="V1191">
        <v>60.145000000000003</v>
      </c>
      <c r="W1191">
        <v>60.21</v>
      </c>
      <c r="X1191">
        <v>59.96</v>
      </c>
      <c r="Y1191" s="19">
        <v>-1.4E-3</v>
      </c>
      <c r="AB1191" s="110">
        <f t="shared" si="231"/>
        <v>41921</v>
      </c>
      <c r="AC1191" s="108">
        <f t="shared" si="229"/>
        <v>7960.55</v>
      </c>
      <c r="AD1191" s="28">
        <f t="shared" si="230"/>
        <v>61.055</v>
      </c>
      <c r="AE1191" s="28">
        <f t="shared" si="224"/>
        <v>130.38326099418558</v>
      </c>
      <c r="AF1191" s="31">
        <f t="shared" si="225"/>
        <v>2.0097274484963901E-2</v>
      </c>
      <c r="AJ1191" s="110" t="e">
        <f t="shared" si="228"/>
        <v>#N/A</v>
      </c>
      <c r="AK1191" s="31">
        <f t="shared" si="226"/>
        <v>0</v>
      </c>
      <c r="AL1191" s="115">
        <f t="shared" si="227"/>
        <v>0</v>
      </c>
      <c r="AM1191" s="100"/>
      <c r="BR1191" s="18">
        <f t="shared" si="221"/>
        <v>41905</v>
      </c>
      <c r="BS1191" s="6">
        <f t="shared" si="222"/>
        <v>-5.7999999999999996E-3</v>
      </c>
      <c r="BT1191" s="6">
        <f t="shared" si="223"/>
        <v>-1.5800000000000002E-2</v>
      </c>
    </row>
    <row r="1192" spans="2:72" ht="14.45" hidden="1">
      <c r="B1192" s="110">
        <v>41906</v>
      </c>
      <c r="C1192" s="106">
        <v>1998.3</v>
      </c>
      <c r="D1192" s="106">
        <v>1983.3</v>
      </c>
      <c r="E1192" s="106">
        <v>1999.8</v>
      </c>
      <c r="F1192" s="106">
        <v>1978.6</v>
      </c>
      <c r="G1192" s="28"/>
      <c r="H1192" s="107">
        <v>7.7999999999999996E-3</v>
      </c>
      <c r="K1192" s="110">
        <v>41922</v>
      </c>
      <c r="L1192" s="106">
        <v>7859.95</v>
      </c>
      <c r="M1192" s="106">
        <v>7911</v>
      </c>
      <c r="N1192" s="106">
        <v>7924.05</v>
      </c>
      <c r="O1192" s="106">
        <v>7848.45</v>
      </c>
      <c r="P1192" s="28" t="s">
        <v>3760</v>
      </c>
      <c r="Q1192" s="107">
        <v>-1.26E-2</v>
      </c>
      <c r="T1192" s="110">
        <v>41844</v>
      </c>
      <c r="U1192" s="28">
        <v>60.125</v>
      </c>
      <c r="V1192">
        <v>59.965000000000003</v>
      </c>
      <c r="W1192">
        <v>60.164999999999999</v>
      </c>
      <c r="X1192">
        <v>59.935000000000002</v>
      </c>
      <c r="Y1192" s="19">
        <v>1.6999999999999999E-3</v>
      </c>
      <c r="AB1192" s="110">
        <f t="shared" si="231"/>
        <v>41922</v>
      </c>
      <c r="AC1192" s="108">
        <f t="shared" si="229"/>
        <v>7859.95</v>
      </c>
      <c r="AD1192" s="28">
        <f t="shared" si="230"/>
        <v>61.284999999999997</v>
      </c>
      <c r="AE1192" s="28">
        <f t="shared" si="224"/>
        <v>128.25242718446603</v>
      </c>
      <c r="AF1192" s="31">
        <f t="shared" si="225"/>
        <v>-1.6342847950509332E-2</v>
      </c>
      <c r="AJ1192" s="110" t="e">
        <f t="shared" si="228"/>
        <v>#N/A</v>
      </c>
      <c r="AK1192" s="31">
        <f t="shared" si="226"/>
        <v>0</v>
      </c>
      <c r="AL1192" s="115">
        <f t="shared" si="227"/>
        <v>0</v>
      </c>
      <c r="AM1192" s="100"/>
      <c r="BR1192" s="18">
        <f t="shared" si="221"/>
        <v>41906</v>
      </c>
      <c r="BS1192" s="6">
        <f t="shared" si="222"/>
        <v>7.7999999999999996E-3</v>
      </c>
      <c r="BT1192" s="6">
        <f t="shared" si="223"/>
        <v>-1.9E-3</v>
      </c>
    </row>
    <row r="1193" spans="2:72" ht="14.45" hidden="1">
      <c r="B1193" s="110">
        <v>41907</v>
      </c>
      <c r="C1193" s="106">
        <v>1966</v>
      </c>
      <c r="D1193" s="106">
        <v>1997.3</v>
      </c>
      <c r="E1193" s="106">
        <v>1997.3</v>
      </c>
      <c r="F1193" s="106">
        <v>1966</v>
      </c>
      <c r="G1193" s="28"/>
      <c r="H1193" s="107">
        <v>-1.6199999999999999E-2</v>
      </c>
      <c r="K1193" s="110">
        <v>41925</v>
      </c>
      <c r="L1193" s="106">
        <v>7884.25</v>
      </c>
      <c r="M1193" s="106">
        <v>7831</v>
      </c>
      <c r="N1193" s="106">
        <v>7901.15</v>
      </c>
      <c r="O1193" s="106">
        <v>7796</v>
      </c>
      <c r="P1193" s="28" t="s">
        <v>3761</v>
      </c>
      <c r="Q1193" s="107">
        <v>3.0999999999999999E-3</v>
      </c>
      <c r="T1193" s="110">
        <v>41845</v>
      </c>
      <c r="U1193" s="28">
        <v>60.06</v>
      </c>
      <c r="V1193">
        <v>60.055</v>
      </c>
      <c r="W1193">
        <v>60.195</v>
      </c>
      <c r="X1193">
        <v>60.01</v>
      </c>
      <c r="Y1193" s="19">
        <v>-1.1000000000000001E-3</v>
      </c>
      <c r="AB1193" s="110">
        <f t="shared" si="231"/>
        <v>41925</v>
      </c>
      <c r="AC1193" s="108">
        <f t="shared" si="229"/>
        <v>7884.25</v>
      </c>
      <c r="AD1193" s="28">
        <f t="shared" si="230"/>
        <v>61.01</v>
      </c>
      <c r="AE1193" s="28">
        <f t="shared" si="224"/>
        <v>129.22881494836912</v>
      </c>
      <c r="AF1193" s="31">
        <f t="shared" si="225"/>
        <v>7.6130158729763586E-3</v>
      </c>
      <c r="AJ1193" s="110" t="e">
        <f t="shared" si="228"/>
        <v>#N/A</v>
      </c>
      <c r="AK1193" s="31">
        <f t="shared" si="226"/>
        <v>0</v>
      </c>
      <c r="AL1193" s="115">
        <f t="shared" si="227"/>
        <v>0</v>
      </c>
      <c r="AM1193" s="100"/>
      <c r="BR1193" s="18">
        <f t="shared" si="221"/>
        <v>41907</v>
      </c>
      <c r="BS1193" s="6">
        <f t="shared" si="222"/>
        <v>-1.6199999999999999E-2</v>
      </c>
      <c r="BT1193" s="6">
        <f t="shared" si="223"/>
        <v>-1.1299999999999999E-2</v>
      </c>
    </row>
    <row r="1194" spans="2:72" ht="14.45">
      <c r="B1194" s="110">
        <v>41908</v>
      </c>
      <c r="C1194" s="106">
        <v>1982.8</v>
      </c>
      <c r="D1194" s="106">
        <v>1966.2</v>
      </c>
      <c r="E1194" s="106">
        <v>1986.4</v>
      </c>
      <c r="F1194" s="106">
        <v>1966.2</v>
      </c>
      <c r="G1194" s="28"/>
      <c r="H1194" s="107">
        <v>8.5000000000000006E-3</v>
      </c>
      <c r="K1194" s="110">
        <v>41926</v>
      </c>
      <c r="L1194" s="106">
        <v>7864</v>
      </c>
      <c r="M1194" s="106">
        <v>7923.25</v>
      </c>
      <c r="N1194" s="106">
        <v>7928</v>
      </c>
      <c r="O1194" s="106">
        <v>7825.45</v>
      </c>
      <c r="P1194" s="28" t="s">
        <v>3762</v>
      </c>
      <c r="Q1194" s="107">
        <v>-2.5999999999999999E-3</v>
      </c>
      <c r="T1194" s="110">
        <v>41848</v>
      </c>
      <c r="U1194" s="28">
        <v>60.09</v>
      </c>
      <c r="V1194">
        <v>60.055</v>
      </c>
      <c r="W1194">
        <v>60.17</v>
      </c>
      <c r="X1194">
        <v>60.055</v>
      </c>
      <c r="Y1194" s="19">
        <v>5.0000000000000001E-4</v>
      </c>
      <c r="AB1194" s="110">
        <f t="shared" si="231"/>
        <v>41926</v>
      </c>
      <c r="AC1194" s="108">
        <f t="shared" si="229"/>
        <v>7864</v>
      </c>
      <c r="AD1194" s="28">
        <f t="shared" si="230"/>
        <v>61.4</v>
      </c>
      <c r="AE1194" s="28">
        <f t="shared" si="224"/>
        <v>128.07817589576547</v>
      </c>
      <c r="AF1194" s="31">
        <f t="shared" si="225"/>
        <v>-8.9038892221008359E-3</v>
      </c>
      <c r="AJ1194" s="110">
        <f t="shared" si="228"/>
        <v>41919</v>
      </c>
      <c r="AK1194" s="31">
        <f t="shared" si="226"/>
        <v>-1.5100000000000001E-2</v>
      </c>
      <c r="AL1194" s="115">
        <f t="shared" si="227"/>
        <v>-4.9528703096103355E-3</v>
      </c>
      <c r="AM1194" s="100"/>
      <c r="BR1194" s="18">
        <f t="shared" si="221"/>
        <v>41908</v>
      </c>
      <c r="BS1194" s="6">
        <f t="shared" si="222"/>
        <v>8.5000000000000006E-3</v>
      </c>
      <c r="BT1194" s="6">
        <f t="shared" si="223"/>
        <v>7.1999999999999998E-3</v>
      </c>
    </row>
    <row r="1195" spans="2:72" ht="14.45">
      <c r="B1195" s="110">
        <v>41911</v>
      </c>
      <c r="C1195" s="106">
        <v>1977.8</v>
      </c>
      <c r="D1195" s="106">
        <v>1979</v>
      </c>
      <c r="E1195" s="106">
        <v>1981.3</v>
      </c>
      <c r="F1195" s="106">
        <v>1964</v>
      </c>
      <c r="G1195" s="28"/>
      <c r="H1195" s="107">
        <v>-2.5000000000000001E-3</v>
      </c>
      <c r="K1195" s="110">
        <v>41928</v>
      </c>
      <c r="L1195" s="106">
        <v>7748.2</v>
      </c>
      <c r="M1195" s="106">
        <v>7837.3</v>
      </c>
      <c r="N1195" s="106">
        <v>7893.9</v>
      </c>
      <c r="O1195" s="106">
        <v>7729.65</v>
      </c>
      <c r="P1195" s="28" t="s">
        <v>3763</v>
      </c>
      <c r="Q1195" s="107">
        <v>-1.47E-2</v>
      </c>
      <c r="T1195" s="110">
        <v>41849</v>
      </c>
      <c r="U1195" s="28">
        <v>60.13</v>
      </c>
      <c r="V1195">
        <v>60.125</v>
      </c>
      <c r="W1195">
        <v>60.14</v>
      </c>
      <c r="X1195">
        <v>60.1</v>
      </c>
      <c r="Y1195" s="19">
        <v>6.9999999999999999E-4</v>
      </c>
      <c r="AB1195" s="110">
        <f t="shared" si="231"/>
        <v>41928</v>
      </c>
      <c r="AC1195" s="108">
        <f t="shared" si="229"/>
        <v>7748.2</v>
      </c>
      <c r="AD1195" s="28">
        <f t="shared" si="230"/>
        <v>61.84</v>
      </c>
      <c r="AE1195" s="28">
        <f t="shared" si="224"/>
        <v>125.29430789133247</v>
      </c>
      <c r="AF1195" s="31">
        <f t="shared" si="225"/>
        <v>-2.1735693727388927E-2</v>
      </c>
      <c r="AJ1195" s="110">
        <f t="shared" si="228"/>
        <v>41920</v>
      </c>
      <c r="AK1195" s="31">
        <f t="shared" si="226"/>
        <v>1.7500000000000002E-2</v>
      </c>
      <c r="AL1195" s="115">
        <f t="shared" si="227"/>
        <v>-2.1305332820126255E-3</v>
      </c>
      <c r="AM1195" s="100"/>
      <c r="BR1195" s="18">
        <f t="shared" si="221"/>
        <v>41911</v>
      </c>
      <c r="BS1195" s="6">
        <f t="shared" si="222"/>
        <v>-2.5000000000000001E-3</v>
      </c>
      <c r="BT1195" s="6">
        <f t="shared" si="223"/>
        <v>-1.1999999999999999E-3</v>
      </c>
    </row>
    <row r="1196" spans="2:72" ht="14.45">
      <c r="B1196" s="110">
        <v>41912</v>
      </c>
      <c r="C1196" s="106">
        <v>1972.3</v>
      </c>
      <c r="D1196" s="106">
        <v>1978.2</v>
      </c>
      <c r="E1196" s="106">
        <v>1985.2</v>
      </c>
      <c r="F1196" s="106">
        <v>1969</v>
      </c>
      <c r="G1196" s="28"/>
      <c r="H1196" s="107">
        <v>-2.8E-3</v>
      </c>
      <c r="K1196" s="110">
        <v>41929</v>
      </c>
      <c r="L1196" s="106">
        <v>7779.7</v>
      </c>
      <c r="M1196" s="106">
        <v>7733.75</v>
      </c>
      <c r="N1196" s="106">
        <v>7819.2</v>
      </c>
      <c r="O1196" s="106">
        <v>7723.85</v>
      </c>
      <c r="P1196" s="28" t="s">
        <v>3764</v>
      </c>
      <c r="Q1196" s="107">
        <v>4.1000000000000003E-3</v>
      </c>
      <c r="T1196" s="110">
        <v>41850</v>
      </c>
      <c r="U1196" s="28">
        <v>60.064999999999998</v>
      </c>
      <c r="V1196">
        <v>60.244999999999997</v>
      </c>
      <c r="W1196">
        <v>60.244999999999997</v>
      </c>
      <c r="X1196">
        <v>60.052</v>
      </c>
      <c r="Y1196" s="19">
        <v>-1.1000000000000001E-3</v>
      </c>
      <c r="AB1196" s="110">
        <f t="shared" si="231"/>
        <v>41929</v>
      </c>
      <c r="AC1196" s="108">
        <f t="shared" si="229"/>
        <v>7779.7</v>
      </c>
      <c r="AD1196" s="28">
        <f t="shared" si="230"/>
        <v>61.365000000000002</v>
      </c>
      <c r="AE1196" s="28">
        <f t="shared" si="224"/>
        <v>126.77747901898475</v>
      </c>
      <c r="AF1196" s="31">
        <f t="shared" si="225"/>
        <v>1.1837498068456798E-2</v>
      </c>
      <c r="AJ1196" s="110">
        <f t="shared" si="228"/>
        <v>41921</v>
      </c>
      <c r="AK1196" s="31">
        <f t="shared" si="226"/>
        <v>-2.07E-2</v>
      </c>
      <c r="AL1196" s="115">
        <f t="shared" si="227"/>
        <v>2.0097274484963901E-2</v>
      </c>
      <c r="AM1196" s="100"/>
      <c r="BR1196" s="18">
        <f t="shared" si="221"/>
        <v>41912</v>
      </c>
      <c r="BS1196" s="6">
        <f t="shared" si="222"/>
        <v>-2.8E-3</v>
      </c>
      <c r="BT1196" s="6">
        <f t="shared" si="223"/>
        <v>6.9999999999999999E-4</v>
      </c>
    </row>
    <row r="1197" spans="2:72" ht="14.45">
      <c r="B1197" s="110">
        <v>41913</v>
      </c>
      <c r="C1197" s="106">
        <v>1946.2</v>
      </c>
      <c r="D1197" s="106">
        <v>1971.4</v>
      </c>
      <c r="E1197" s="106">
        <v>1971.4</v>
      </c>
      <c r="F1197" s="106">
        <v>1941.7</v>
      </c>
      <c r="G1197" s="28"/>
      <c r="H1197" s="107">
        <v>-1.32E-2</v>
      </c>
      <c r="K1197" s="110">
        <v>41932</v>
      </c>
      <c r="L1197" s="106">
        <v>7879.4</v>
      </c>
      <c r="M1197" s="106">
        <v>7896.95</v>
      </c>
      <c r="N1197" s="106">
        <v>7905.95</v>
      </c>
      <c r="O1197" s="106">
        <v>7856.95</v>
      </c>
      <c r="P1197" s="28" t="s">
        <v>3765</v>
      </c>
      <c r="Q1197" s="107">
        <v>1.2800000000000001E-2</v>
      </c>
      <c r="T1197" s="110">
        <v>41851</v>
      </c>
      <c r="U1197" s="28">
        <v>60.555</v>
      </c>
      <c r="V1197">
        <v>60.244999999999997</v>
      </c>
      <c r="W1197">
        <v>60.564999999999998</v>
      </c>
      <c r="X1197">
        <v>60.204999999999998</v>
      </c>
      <c r="Y1197" s="19">
        <v>8.2000000000000007E-3</v>
      </c>
      <c r="AB1197" s="110">
        <f t="shared" si="231"/>
        <v>41932</v>
      </c>
      <c r="AC1197" s="108">
        <f t="shared" si="229"/>
        <v>7879.4</v>
      </c>
      <c r="AD1197" s="28">
        <f t="shared" si="230"/>
        <v>61.234999999999999</v>
      </c>
      <c r="AE1197" s="28">
        <f t="shared" si="224"/>
        <v>128.67477749652977</v>
      </c>
      <c r="AF1197" s="31">
        <f t="shared" si="225"/>
        <v>1.4965579787723282E-2</v>
      </c>
      <c r="AJ1197" s="110">
        <f t="shared" si="228"/>
        <v>41922</v>
      </c>
      <c r="AK1197" s="31">
        <f t="shared" si="226"/>
        <v>-1.15E-2</v>
      </c>
      <c r="AL1197" s="115">
        <f t="shared" si="227"/>
        <v>-1.6342847950509332E-2</v>
      </c>
      <c r="AM1197" s="100"/>
      <c r="BR1197" s="18">
        <f t="shared" si="221"/>
        <v>41913</v>
      </c>
      <c r="BS1197" s="6">
        <f t="shared" si="222"/>
        <v>-1.32E-2</v>
      </c>
      <c r="BT1197" s="6">
        <f t="shared" si="223"/>
        <v>-2.3999999999999998E-3</v>
      </c>
    </row>
    <row r="1198" spans="2:72" ht="14.45">
      <c r="B1198" s="110">
        <v>41914</v>
      </c>
      <c r="C1198" s="106">
        <v>1946.2</v>
      </c>
      <c r="D1198" s="106">
        <v>1945.8</v>
      </c>
      <c r="E1198" s="106">
        <v>1952.3</v>
      </c>
      <c r="F1198" s="106">
        <v>1926</v>
      </c>
      <c r="G1198" s="28"/>
      <c r="H1198" s="107">
        <v>0</v>
      </c>
      <c r="K1198" s="110">
        <v>41933</v>
      </c>
      <c r="L1198" s="106">
        <v>7927.75</v>
      </c>
      <c r="M1198" s="106">
        <v>7906.15</v>
      </c>
      <c r="N1198" s="106">
        <v>7936.6</v>
      </c>
      <c r="O1198" s="106">
        <v>7874.35</v>
      </c>
      <c r="P1198" s="28" t="s">
        <v>3766</v>
      </c>
      <c r="Q1198" s="107">
        <v>6.1000000000000004E-3</v>
      </c>
      <c r="T1198" s="110">
        <v>41852</v>
      </c>
      <c r="U1198" s="28">
        <v>61.215000000000003</v>
      </c>
      <c r="V1198">
        <v>60.755000000000003</v>
      </c>
      <c r="W1198">
        <v>61.225000000000001</v>
      </c>
      <c r="X1198">
        <v>60.7</v>
      </c>
      <c r="Y1198" s="19">
        <v>1.09E-2</v>
      </c>
      <c r="AB1198" s="110">
        <f t="shared" si="231"/>
        <v>41933</v>
      </c>
      <c r="AC1198" s="108">
        <f t="shared" si="229"/>
        <v>7927.75</v>
      </c>
      <c r="AD1198" s="28">
        <f t="shared" si="230"/>
        <v>61.15</v>
      </c>
      <c r="AE1198" s="28">
        <f t="shared" si="224"/>
        <v>129.6443172526574</v>
      </c>
      <c r="AF1198" s="31">
        <f t="shared" si="225"/>
        <v>7.5348081029615877E-3</v>
      </c>
      <c r="AJ1198" s="110">
        <f t="shared" si="228"/>
        <v>41925</v>
      </c>
      <c r="AK1198" s="31">
        <f t="shared" si="226"/>
        <v>-1.6500000000000001E-2</v>
      </c>
      <c r="AL1198" s="115">
        <f t="shared" si="227"/>
        <v>7.6130158729763586E-3</v>
      </c>
      <c r="AM1198" s="100"/>
      <c r="BR1198" s="18" t="e">
        <f t="shared" si="221"/>
        <v>#N/A</v>
      </c>
      <c r="BS1198" s="6">
        <f t="shared" si="222"/>
        <v>0</v>
      </c>
      <c r="BT1198" s="6">
        <f t="shared" si="223"/>
        <v>0</v>
      </c>
    </row>
    <row r="1199" spans="2:72" ht="14.45">
      <c r="B1199" s="110">
        <v>41915</v>
      </c>
      <c r="C1199" s="106">
        <v>1967.9</v>
      </c>
      <c r="D1199" s="106">
        <v>1948.1</v>
      </c>
      <c r="E1199" s="106">
        <v>1971.2</v>
      </c>
      <c r="F1199" s="106">
        <v>1948.1</v>
      </c>
      <c r="G1199" s="28"/>
      <c r="H1199" s="107">
        <v>1.11E-2</v>
      </c>
      <c r="K1199" s="110">
        <v>41934</v>
      </c>
      <c r="L1199" s="106">
        <v>7995.9</v>
      </c>
      <c r="M1199" s="106">
        <v>7997.8</v>
      </c>
      <c r="N1199" s="106">
        <v>8005</v>
      </c>
      <c r="O1199" s="106">
        <v>7974.55</v>
      </c>
      <c r="P1199" s="28" t="s">
        <v>3767</v>
      </c>
      <c r="Q1199" s="107">
        <v>8.6E-3</v>
      </c>
      <c r="T1199" s="110">
        <v>41855</v>
      </c>
      <c r="U1199" s="28">
        <v>60.945</v>
      </c>
      <c r="V1199">
        <v>61.204999999999998</v>
      </c>
      <c r="W1199">
        <v>61.204999999999998</v>
      </c>
      <c r="X1199">
        <v>60.875</v>
      </c>
      <c r="Y1199" s="19">
        <v>-4.4000000000000003E-3</v>
      </c>
      <c r="AB1199" s="110">
        <f t="shared" si="231"/>
        <v>41934</v>
      </c>
      <c r="AC1199" s="108">
        <f t="shared" si="229"/>
        <v>7995.9</v>
      </c>
      <c r="AD1199" s="28">
        <f t="shared" si="230"/>
        <v>61.2</v>
      </c>
      <c r="AE1199" s="28">
        <f t="shared" si="224"/>
        <v>130.6519607843137</v>
      </c>
      <c r="AF1199" s="31">
        <f t="shared" si="225"/>
        <v>7.7723694567541912E-3</v>
      </c>
      <c r="AJ1199" s="110">
        <f t="shared" si="228"/>
        <v>41926</v>
      </c>
      <c r="AK1199" s="31">
        <f t="shared" si="226"/>
        <v>1.6000000000000001E-3</v>
      </c>
      <c r="AL1199" s="115">
        <f t="shared" si="227"/>
        <v>-8.9038892221008359E-3</v>
      </c>
      <c r="AM1199" s="100"/>
      <c r="BR1199" s="18" t="e">
        <f t="shared" si="221"/>
        <v>#N/A</v>
      </c>
      <c r="BS1199" s="6">
        <f t="shared" si="222"/>
        <v>0</v>
      </c>
      <c r="BT1199" s="6">
        <f t="shared" si="223"/>
        <v>0</v>
      </c>
    </row>
    <row r="1200" spans="2:72" ht="14.45" hidden="1">
      <c r="B1200" s="110">
        <v>41918</v>
      </c>
      <c r="C1200" s="106">
        <v>1964.8</v>
      </c>
      <c r="D1200" s="106">
        <v>1970</v>
      </c>
      <c r="E1200" s="106">
        <v>1977.8</v>
      </c>
      <c r="F1200" s="106">
        <v>1958.4</v>
      </c>
      <c r="G1200" s="28"/>
      <c r="H1200" s="107">
        <v>-1.6000000000000001E-3</v>
      </c>
      <c r="K1200" s="110">
        <v>41935</v>
      </c>
      <c r="L1200" s="106">
        <v>8014.55</v>
      </c>
      <c r="M1200" s="106">
        <v>8027.7</v>
      </c>
      <c r="N1200" s="106">
        <v>8031.75</v>
      </c>
      <c r="O1200" s="106">
        <v>8008.85</v>
      </c>
      <c r="P1200" s="28" t="s">
        <v>3768</v>
      </c>
      <c r="Q1200" s="107">
        <v>2.3E-3</v>
      </c>
      <c r="T1200" s="110">
        <v>41856</v>
      </c>
      <c r="U1200" s="28">
        <v>60.85</v>
      </c>
      <c r="V1200">
        <v>60.884999999999998</v>
      </c>
      <c r="W1200">
        <v>61.005000000000003</v>
      </c>
      <c r="X1200">
        <v>60.695</v>
      </c>
      <c r="Y1200" s="19">
        <v>-1.6000000000000001E-3</v>
      </c>
      <c r="AB1200" s="110">
        <f t="shared" si="231"/>
        <v>41935</v>
      </c>
      <c r="AC1200" s="108">
        <f t="shared" si="229"/>
        <v>8014.55</v>
      </c>
      <c r="AD1200" s="28">
        <f t="shared" si="230"/>
        <v>61.17</v>
      </c>
      <c r="AE1200" s="28">
        <f t="shared" si="224"/>
        <v>131.02092529017492</v>
      </c>
      <c r="AF1200" s="31">
        <f t="shared" si="225"/>
        <v>2.8240257830520754E-3</v>
      </c>
      <c r="AJ1200" s="110" t="e">
        <f t="shared" si="228"/>
        <v>#N/A</v>
      </c>
      <c r="AK1200" s="31">
        <f t="shared" si="226"/>
        <v>0</v>
      </c>
      <c r="AL1200" s="115">
        <f t="shared" si="227"/>
        <v>0</v>
      </c>
      <c r="AM1200" s="100"/>
      <c r="BR1200" s="18" t="e">
        <f t="shared" si="221"/>
        <v>#N/A</v>
      </c>
      <c r="BS1200" s="6">
        <f t="shared" si="222"/>
        <v>0</v>
      </c>
      <c r="BT1200" s="6">
        <f t="shared" si="223"/>
        <v>0</v>
      </c>
    </row>
    <row r="1201" spans="2:72" ht="14.45">
      <c r="B1201" s="110">
        <v>41919</v>
      </c>
      <c r="C1201" s="106">
        <v>1935.1</v>
      </c>
      <c r="D1201" s="106">
        <v>1962.4</v>
      </c>
      <c r="E1201" s="106">
        <v>1962.4</v>
      </c>
      <c r="F1201" s="106">
        <v>1934.9</v>
      </c>
      <c r="G1201" s="28"/>
      <c r="H1201" s="107">
        <v>-1.5100000000000001E-2</v>
      </c>
      <c r="K1201" s="110">
        <v>41939</v>
      </c>
      <c r="L1201" s="106">
        <v>7991.7</v>
      </c>
      <c r="M1201" s="106">
        <v>8064.35</v>
      </c>
      <c r="N1201" s="106">
        <v>8064.4</v>
      </c>
      <c r="O1201" s="106">
        <v>7985.65</v>
      </c>
      <c r="P1201" s="28" t="s">
        <v>3769</v>
      </c>
      <c r="Q1201" s="107">
        <v>-2.8999999999999998E-3</v>
      </c>
      <c r="T1201" s="110">
        <v>41857</v>
      </c>
      <c r="U1201" s="28">
        <v>61.5</v>
      </c>
      <c r="V1201">
        <v>61.034999999999997</v>
      </c>
      <c r="W1201">
        <v>61.524999999999999</v>
      </c>
      <c r="X1201">
        <v>61.024999999999999</v>
      </c>
      <c r="Y1201" s="19">
        <v>1.0699999999999999E-2</v>
      </c>
      <c r="AB1201" s="110">
        <f t="shared" si="231"/>
        <v>41939</v>
      </c>
      <c r="AC1201" s="108">
        <f t="shared" si="229"/>
        <v>7991.7</v>
      </c>
      <c r="AD1201" s="28">
        <f t="shared" si="230"/>
        <v>61.305</v>
      </c>
      <c r="AE1201" s="28">
        <f t="shared" si="224"/>
        <v>130.35967702471251</v>
      </c>
      <c r="AF1201" s="31">
        <f t="shared" si="225"/>
        <v>-5.0468905176629386E-3</v>
      </c>
      <c r="AJ1201" s="110">
        <f t="shared" si="228"/>
        <v>41928</v>
      </c>
      <c r="AK1201" s="31">
        <f t="shared" si="226"/>
        <v>2.0000000000000001E-4</v>
      </c>
      <c r="AL1201" s="115">
        <f t="shared" si="227"/>
        <v>-2.1735693727388927E-2</v>
      </c>
      <c r="AM1201" s="100"/>
      <c r="BR1201" s="18">
        <f t="shared" si="221"/>
        <v>41919</v>
      </c>
      <c r="BS1201" s="6">
        <f t="shared" si="222"/>
        <v>-1.5100000000000001E-2</v>
      </c>
      <c r="BT1201" s="6">
        <f t="shared" si="223"/>
        <v>-1.17E-2</v>
      </c>
    </row>
    <row r="1202" spans="2:72" ht="14.45">
      <c r="B1202" s="110">
        <v>41920</v>
      </c>
      <c r="C1202" s="106">
        <v>1968.9</v>
      </c>
      <c r="D1202" s="106">
        <v>1935.5</v>
      </c>
      <c r="E1202" s="106">
        <v>1970.4</v>
      </c>
      <c r="F1202" s="106">
        <v>1925.2</v>
      </c>
      <c r="G1202" s="28"/>
      <c r="H1202" s="107">
        <v>1.7500000000000002E-2</v>
      </c>
      <c r="K1202" s="110">
        <v>41940</v>
      </c>
      <c r="L1202" s="106">
        <v>8027.6</v>
      </c>
      <c r="M1202" s="106">
        <v>8002.4</v>
      </c>
      <c r="N1202" s="106">
        <v>8037.8</v>
      </c>
      <c r="O1202" s="106">
        <v>7995.05</v>
      </c>
      <c r="P1202" s="28" t="s">
        <v>3770</v>
      </c>
      <c r="Q1202" s="107">
        <v>4.4999999999999997E-3</v>
      </c>
      <c r="T1202" s="110">
        <v>41858</v>
      </c>
      <c r="U1202" s="28">
        <v>61.244999999999997</v>
      </c>
      <c r="V1202">
        <v>61.405000000000001</v>
      </c>
      <c r="W1202">
        <v>61.555</v>
      </c>
      <c r="X1202">
        <v>61.215000000000003</v>
      </c>
      <c r="Y1202" s="19">
        <v>-4.1000000000000003E-3</v>
      </c>
      <c r="AB1202" s="110">
        <f t="shared" si="231"/>
        <v>41940</v>
      </c>
      <c r="AC1202" s="108">
        <f t="shared" si="229"/>
        <v>8027.6</v>
      </c>
      <c r="AD1202" s="28">
        <f t="shared" si="230"/>
        <v>61.188000000000002</v>
      </c>
      <c r="AE1202" s="28">
        <f t="shared" si="224"/>
        <v>131.19565927959729</v>
      </c>
      <c r="AF1202" s="31">
        <f t="shared" si="225"/>
        <v>6.4128898902251485E-3</v>
      </c>
      <c r="AJ1202" s="110">
        <f t="shared" si="228"/>
        <v>41929</v>
      </c>
      <c r="AK1202" s="31">
        <f t="shared" si="226"/>
        <v>1.29E-2</v>
      </c>
      <c r="AL1202" s="115">
        <f t="shared" si="227"/>
        <v>1.1837498068456798E-2</v>
      </c>
      <c r="AM1202" s="100"/>
      <c r="BR1202" s="18">
        <f t="shared" si="221"/>
        <v>41920</v>
      </c>
      <c r="BS1202" s="6">
        <f t="shared" si="222"/>
        <v>1.7500000000000002E-2</v>
      </c>
      <c r="BT1202" s="6">
        <f t="shared" si="223"/>
        <v>-1.1999999999999999E-3</v>
      </c>
    </row>
    <row r="1203" spans="2:72" ht="14.45">
      <c r="B1203" s="110">
        <v>41921</v>
      </c>
      <c r="C1203" s="106">
        <v>1928.2</v>
      </c>
      <c r="D1203" s="106">
        <v>1967.7</v>
      </c>
      <c r="E1203" s="106">
        <v>1967.7</v>
      </c>
      <c r="F1203" s="106">
        <v>1927.6</v>
      </c>
      <c r="G1203" s="28"/>
      <c r="H1203" s="107">
        <v>-2.07E-2</v>
      </c>
      <c r="K1203" s="110">
        <v>41941</v>
      </c>
      <c r="L1203" s="106">
        <v>8090.45</v>
      </c>
      <c r="M1203" s="106">
        <v>8077.05</v>
      </c>
      <c r="N1203" s="106">
        <v>8097.95</v>
      </c>
      <c r="O1203" s="106">
        <v>8052.25</v>
      </c>
      <c r="P1203" s="28" t="s">
        <v>3771</v>
      </c>
      <c r="Q1203" s="107">
        <v>7.7999999999999996E-3</v>
      </c>
      <c r="T1203" s="110">
        <v>41859</v>
      </c>
      <c r="U1203" s="28">
        <v>61.145000000000003</v>
      </c>
      <c r="V1203">
        <v>61.244999999999997</v>
      </c>
      <c r="W1203">
        <v>61.744999999999997</v>
      </c>
      <c r="X1203">
        <v>61.134999999999998</v>
      </c>
      <c r="Y1203" s="19">
        <v>-1.6000000000000001E-3</v>
      </c>
      <c r="AB1203" s="110">
        <f t="shared" si="231"/>
        <v>41941</v>
      </c>
      <c r="AC1203" s="108">
        <f t="shared" si="229"/>
        <v>8090.45</v>
      </c>
      <c r="AD1203" s="28">
        <f t="shared" si="230"/>
        <v>61.29</v>
      </c>
      <c r="AE1203" s="28">
        <f t="shared" si="224"/>
        <v>132.00277369880894</v>
      </c>
      <c r="AF1203" s="31">
        <f t="shared" si="225"/>
        <v>6.1519902689124439E-3</v>
      </c>
      <c r="AJ1203" s="110">
        <f t="shared" si="228"/>
        <v>41932</v>
      </c>
      <c r="AK1203" s="31">
        <f t="shared" si="226"/>
        <v>9.1000000000000004E-3</v>
      </c>
      <c r="AL1203" s="115">
        <f t="shared" si="227"/>
        <v>1.4965579787723282E-2</v>
      </c>
      <c r="AM1203" s="100"/>
      <c r="BR1203" s="18">
        <f t="shared" si="221"/>
        <v>41921</v>
      </c>
      <c r="BS1203" s="6">
        <f t="shared" si="222"/>
        <v>-2.07E-2</v>
      </c>
      <c r="BT1203" s="6">
        <f t="shared" si="223"/>
        <v>1.4999999999999999E-2</v>
      </c>
    </row>
    <row r="1204" spans="2:72" ht="14.45">
      <c r="B1204" s="110">
        <v>41922</v>
      </c>
      <c r="C1204" s="106">
        <v>1906.1</v>
      </c>
      <c r="D1204" s="106">
        <v>1925.6</v>
      </c>
      <c r="E1204" s="106">
        <v>1937</v>
      </c>
      <c r="F1204" s="106">
        <v>1906</v>
      </c>
      <c r="G1204" s="28"/>
      <c r="H1204" s="107">
        <v>-1.15E-2</v>
      </c>
      <c r="K1204" s="110">
        <v>41942</v>
      </c>
      <c r="L1204" s="106">
        <v>8169.2</v>
      </c>
      <c r="M1204" s="106">
        <v>8085.2</v>
      </c>
      <c r="N1204" s="106">
        <v>8181.55</v>
      </c>
      <c r="O1204" s="106">
        <v>8085.2</v>
      </c>
      <c r="P1204" s="28" t="s">
        <v>3772</v>
      </c>
      <c r="Q1204" s="107">
        <v>9.7000000000000003E-3</v>
      </c>
      <c r="T1204" s="110">
        <v>41862</v>
      </c>
      <c r="U1204" s="28">
        <v>61.174999999999997</v>
      </c>
      <c r="V1204">
        <v>61.085000000000001</v>
      </c>
      <c r="W1204">
        <v>61.265000000000001</v>
      </c>
      <c r="X1204">
        <v>61.024999999999999</v>
      </c>
      <c r="Y1204" s="19">
        <v>5.0000000000000001E-4</v>
      </c>
      <c r="AB1204" s="110">
        <f t="shared" si="231"/>
        <v>41942</v>
      </c>
      <c r="AC1204" s="108">
        <f t="shared" si="229"/>
        <v>8169.2</v>
      </c>
      <c r="AD1204" s="28">
        <f t="shared" si="230"/>
        <v>61.44</v>
      </c>
      <c r="AE1204" s="28">
        <f t="shared" si="224"/>
        <v>132.96223958333334</v>
      </c>
      <c r="AF1204" s="31">
        <f t="shared" si="225"/>
        <v>7.2685282107300964E-3</v>
      </c>
      <c r="AJ1204" s="110">
        <f t="shared" si="228"/>
        <v>41933</v>
      </c>
      <c r="AK1204" s="31">
        <f t="shared" si="226"/>
        <v>1.9599999999999999E-2</v>
      </c>
      <c r="AL1204" s="115">
        <f t="shared" si="227"/>
        <v>7.5348081029615877E-3</v>
      </c>
      <c r="AM1204" s="100"/>
      <c r="BR1204" s="18">
        <f t="shared" si="221"/>
        <v>41922</v>
      </c>
      <c r="BS1204" s="6">
        <f t="shared" si="222"/>
        <v>-1.15E-2</v>
      </c>
      <c r="BT1204" s="6">
        <f t="shared" si="223"/>
        <v>-1.26E-2</v>
      </c>
    </row>
    <row r="1205" spans="2:72" ht="14.45">
      <c r="B1205" s="110">
        <v>41925</v>
      </c>
      <c r="C1205" s="106">
        <v>1874.7</v>
      </c>
      <c r="D1205" s="106">
        <v>1905.7</v>
      </c>
      <c r="E1205" s="106">
        <v>1912.1</v>
      </c>
      <c r="F1205" s="106">
        <v>1874.1</v>
      </c>
      <c r="G1205" s="28"/>
      <c r="H1205" s="107">
        <v>-1.6500000000000001E-2</v>
      </c>
      <c r="K1205" s="110">
        <v>41943</v>
      </c>
      <c r="L1205" s="106">
        <v>8322.2000000000007</v>
      </c>
      <c r="M1205" s="106">
        <v>8200.7999999999993</v>
      </c>
      <c r="N1205" s="106">
        <v>8330.75</v>
      </c>
      <c r="O1205" s="106">
        <v>8198.0499999999993</v>
      </c>
      <c r="P1205" s="28" t="s">
        <v>3773</v>
      </c>
      <c r="Q1205" s="107">
        <v>1.8700000000000001E-2</v>
      </c>
      <c r="T1205" s="110">
        <v>41863</v>
      </c>
      <c r="U1205" s="28">
        <v>61.085000000000001</v>
      </c>
      <c r="V1205">
        <v>61.125</v>
      </c>
      <c r="W1205">
        <v>61.225000000000001</v>
      </c>
      <c r="X1205">
        <v>61.075000000000003</v>
      </c>
      <c r="Y1205" s="19">
        <v>-1.5E-3</v>
      </c>
      <c r="AB1205" s="110">
        <f t="shared" si="231"/>
        <v>41943</v>
      </c>
      <c r="AC1205" s="108">
        <f t="shared" si="229"/>
        <v>8322.2000000000007</v>
      </c>
      <c r="AD1205" s="28">
        <f t="shared" si="230"/>
        <v>61.405000000000001</v>
      </c>
      <c r="AE1205" s="28">
        <f t="shared" si="224"/>
        <v>135.52967999348587</v>
      </c>
      <c r="AF1205" s="31">
        <f t="shared" si="225"/>
        <v>1.9309545463420008E-2</v>
      </c>
      <c r="AJ1205" s="110">
        <f t="shared" si="228"/>
        <v>41934</v>
      </c>
      <c r="AK1205" s="31">
        <f t="shared" si="226"/>
        <v>-7.3000000000000001E-3</v>
      </c>
      <c r="AL1205" s="115">
        <f t="shared" si="227"/>
        <v>7.7723694567541912E-3</v>
      </c>
      <c r="AM1205" s="100"/>
      <c r="BR1205" s="18">
        <f t="shared" si="221"/>
        <v>41925</v>
      </c>
      <c r="BS1205" s="6">
        <f t="shared" si="222"/>
        <v>-1.6500000000000001E-2</v>
      </c>
      <c r="BT1205" s="6">
        <f t="shared" si="223"/>
        <v>3.0999999999999999E-3</v>
      </c>
    </row>
    <row r="1206" spans="2:72" ht="14.45">
      <c r="B1206" s="110">
        <v>41926</v>
      </c>
      <c r="C1206" s="106">
        <v>1877.7</v>
      </c>
      <c r="D1206" s="106">
        <v>1877.1</v>
      </c>
      <c r="E1206" s="106">
        <v>1898.7</v>
      </c>
      <c r="F1206" s="106">
        <v>1871.8</v>
      </c>
      <c r="G1206" s="28"/>
      <c r="H1206" s="107">
        <v>1.6000000000000001E-3</v>
      </c>
      <c r="K1206" s="110">
        <v>41946</v>
      </c>
      <c r="L1206" s="106">
        <v>8324.15</v>
      </c>
      <c r="M1206" s="106">
        <v>8348.15</v>
      </c>
      <c r="N1206" s="106">
        <v>8350.6</v>
      </c>
      <c r="O1206" s="106">
        <v>8297.65</v>
      </c>
      <c r="P1206" s="28" t="s">
        <v>2989</v>
      </c>
      <c r="Q1206" s="107">
        <v>2.0000000000000001E-4</v>
      </c>
      <c r="T1206" s="110">
        <v>41864</v>
      </c>
      <c r="U1206" s="28">
        <v>61.094999999999999</v>
      </c>
      <c r="V1206">
        <v>61.094999999999999</v>
      </c>
      <c r="W1206">
        <v>61.314999999999998</v>
      </c>
      <c r="X1206">
        <v>61.094999999999999</v>
      </c>
      <c r="Y1206" s="19">
        <v>2.0000000000000001E-4</v>
      </c>
      <c r="AB1206" s="110">
        <f t="shared" si="231"/>
        <v>41946</v>
      </c>
      <c r="AC1206" s="108">
        <f t="shared" si="229"/>
        <v>8324.15</v>
      </c>
      <c r="AD1206" s="28">
        <f t="shared" si="230"/>
        <v>61.42</v>
      </c>
      <c r="AE1206" s="28">
        <f t="shared" si="224"/>
        <v>135.52832953435362</v>
      </c>
      <c r="AF1206" s="31">
        <f t="shared" si="225"/>
        <v>-9.9643054740639059E-6</v>
      </c>
      <c r="AJ1206" s="110">
        <f t="shared" si="228"/>
        <v>41935</v>
      </c>
      <c r="AK1206" s="31">
        <f t="shared" si="226"/>
        <v>1.23E-2</v>
      </c>
      <c r="AL1206" s="115">
        <f t="shared" si="227"/>
        <v>2.8240257830520754E-3</v>
      </c>
      <c r="AM1206" s="100"/>
      <c r="BR1206" s="18">
        <f t="shared" si="221"/>
        <v>41926</v>
      </c>
      <c r="BS1206" s="6">
        <f t="shared" si="222"/>
        <v>1.6000000000000001E-3</v>
      </c>
      <c r="BT1206" s="6">
        <f t="shared" si="223"/>
        <v>-2.5999999999999999E-3</v>
      </c>
    </row>
    <row r="1207" spans="2:72" ht="14.45" hidden="1">
      <c r="B1207" s="110">
        <v>41927</v>
      </c>
      <c r="C1207" s="106">
        <v>1862.5</v>
      </c>
      <c r="D1207" s="106">
        <v>1874.2</v>
      </c>
      <c r="E1207" s="106">
        <v>1874.2</v>
      </c>
      <c r="F1207" s="106">
        <v>1820.7</v>
      </c>
      <c r="G1207" s="28"/>
      <c r="H1207" s="107">
        <v>-8.0999999999999996E-3</v>
      </c>
      <c r="K1207" s="110">
        <v>41948</v>
      </c>
      <c r="L1207" s="106">
        <v>8338.2999999999993</v>
      </c>
      <c r="M1207" s="106">
        <v>8351.25</v>
      </c>
      <c r="N1207" s="106">
        <v>8365.5499999999993</v>
      </c>
      <c r="O1207" s="106">
        <v>8323.5</v>
      </c>
      <c r="P1207" s="28" t="s">
        <v>3443</v>
      </c>
      <c r="Q1207" s="107">
        <v>1.6999999999999999E-3</v>
      </c>
      <c r="T1207" s="110">
        <v>41865</v>
      </c>
      <c r="U1207" s="28">
        <v>60.765000000000001</v>
      </c>
      <c r="V1207">
        <v>61.104999999999997</v>
      </c>
      <c r="W1207">
        <v>61.12</v>
      </c>
      <c r="X1207">
        <v>60.765000000000001</v>
      </c>
      <c r="Y1207" s="19">
        <v>-5.4000000000000003E-3</v>
      </c>
      <c r="AB1207" s="110">
        <f t="shared" si="231"/>
        <v>41948</v>
      </c>
      <c r="AC1207" s="108">
        <f t="shared" si="229"/>
        <v>8338.2999999999993</v>
      </c>
      <c r="AD1207" s="28">
        <f t="shared" si="230"/>
        <v>61.435000000000002</v>
      </c>
      <c r="AE1207" s="28">
        <f t="shared" si="224"/>
        <v>135.72556360380889</v>
      </c>
      <c r="AF1207" s="31">
        <f t="shared" si="225"/>
        <v>1.4552977236046427E-3</v>
      </c>
      <c r="AJ1207" s="110" t="e">
        <f t="shared" si="228"/>
        <v>#N/A</v>
      </c>
      <c r="AK1207" s="31">
        <f t="shared" si="226"/>
        <v>0</v>
      </c>
      <c r="AL1207" s="115">
        <f t="shared" si="227"/>
        <v>0</v>
      </c>
      <c r="AM1207" s="100"/>
      <c r="BR1207" s="18" t="e">
        <f t="shared" si="221"/>
        <v>#N/A</v>
      </c>
      <c r="BS1207" s="6">
        <f t="shared" si="222"/>
        <v>0</v>
      </c>
      <c r="BT1207" s="6">
        <f t="shared" si="223"/>
        <v>0</v>
      </c>
    </row>
    <row r="1208" spans="2:72" ht="14.45">
      <c r="B1208" s="110">
        <v>41928</v>
      </c>
      <c r="C1208" s="106">
        <v>1862.8</v>
      </c>
      <c r="D1208" s="106">
        <v>1856</v>
      </c>
      <c r="E1208" s="106">
        <v>1876</v>
      </c>
      <c r="F1208" s="106">
        <v>1835</v>
      </c>
      <c r="G1208" s="28"/>
      <c r="H1208" s="107">
        <v>2.0000000000000001E-4</v>
      </c>
      <c r="K1208" s="110">
        <v>41950</v>
      </c>
      <c r="L1208" s="106">
        <v>8337</v>
      </c>
      <c r="M1208" s="106">
        <v>8331.85</v>
      </c>
      <c r="N1208" s="106">
        <v>8360.35</v>
      </c>
      <c r="O1208" s="106">
        <v>8290.25</v>
      </c>
      <c r="P1208" s="28" t="s">
        <v>3774</v>
      </c>
      <c r="Q1208" s="107">
        <v>-2.0000000000000001E-4</v>
      </c>
      <c r="T1208" s="110">
        <v>41866</v>
      </c>
      <c r="U1208" s="28">
        <v>60.78</v>
      </c>
      <c r="V1208">
        <v>60.82</v>
      </c>
      <c r="W1208">
        <v>60.85</v>
      </c>
      <c r="X1208">
        <v>60.78</v>
      </c>
      <c r="Y1208" s="19">
        <v>2.0000000000000001E-4</v>
      </c>
      <c r="AB1208" s="110">
        <f t="shared" si="231"/>
        <v>41950</v>
      </c>
      <c r="AC1208" s="108">
        <f t="shared" si="229"/>
        <v>8337</v>
      </c>
      <c r="AD1208" s="28">
        <f t="shared" si="230"/>
        <v>61.52</v>
      </c>
      <c r="AE1208" s="28">
        <f t="shared" si="224"/>
        <v>135.51690507152145</v>
      </c>
      <c r="AF1208" s="31">
        <f t="shared" si="225"/>
        <v>-1.5373561674536518E-3</v>
      </c>
      <c r="AJ1208" s="110">
        <f t="shared" si="228"/>
        <v>41939</v>
      </c>
      <c r="AK1208" s="31">
        <f t="shared" si="226"/>
        <v>-1.5E-3</v>
      </c>
      <c r="AL1208" s="115">
        <f t="shared" si="227"/>
        <v>-5.0468905176629386E-3</v>
      </c>
      <c r="AM1208" s="100"/>
      <c r="BR1208" s="18">
        <f t="shared" si="221"/>
        <v>41928</v>
      </c>
      <c r="BS1208" s="6">
        <f t="shared" si="222"/>
        <v>2.0000000000000001E-4</v>
      </c>
      <c r="BT1208" s="6">
        <f t="shared" si="223"/>
        <v>-1.47E-2</v>
      </c>
    </row>
    <row r="1209" spans="2:72" ht="14.45">
      <c r="B1209" s="110">
        <v>41929</v>
      </c>
      <c r="C1209" s="106">
        <v>1886.8</v>
      </c>
      <c r="D1209" s="106">
        <v>1864.9</v>
      </c>
      <c r="E1209" s="106">
        <v>1898.2</v>
      </c>
      <c r="F1209" s="106">
        <v>1864.9</v>
      </c>
      <c r="G1209" s="28"/>
      <c r="H1209" s="107">
        <v>1.29E-2</v>
      </c>
      <c r="K1209" s="110">
        <v>41953</v>
      </c>
      <c r="L1209" s="106">
        <v>8344.25</v>
      </c>
      <c r="M1209" s="106">
        <v>8337.7999999999993</v>
      </c>
      <c r="N1209" s="106">
        <v>8383.0499999999993</v>
      </c>
      <c r="O1209" s="106">
        <v>8304.4500000000007</v>
      </c>
      <c r="P1209" s="28" t="s">
        <v>3775</v>
      </c>
      <c r="Q1209" s="107">
        <v>8.9999999999999998E-4</v>
      </c>
      <c r="T1209" s="110">
        <v>41869</v>
      </c>
      <c r="U1209" s="28">
        <v>60.78</v>
      </c>
      <c r="V1209">
        <v>60.78</v>
      </c>
      <c r="W1209">
        <v>60.78</v>
      </c>
      <c r="X1209">
        <v>60.78</v>
      </c>
      <c r="Y1209" s="19">
        <v>0</v>
      </c>
      <c r="AB1209" s="110">
        <f t="shared" si="231"/>
        <v>41953</v>
      </c>
      <c r="AC1209" s="108">
        <f t="shared" si="229"/>
        <v>8344.25</v>
      </c>
      <c r="AD1209" s="28">
        <f t="shared" si="230"/>
        <v>61.484999999999999</v>
      </c>
      <c r="AE1209" s="28">
        <f t="shared" si="224"/>
        <v>135.71196226721966</v>
      </c>
      <c r="AF1209" s="31">
        <f t="shared" si="225"/>
        <v>1.4393569244757209E-3</v>
      </c>
      <c r="AJ1209" s="110">
        <f t="shared" si="228"/>
        <v>41940</v>
      </c>
      <c r="AK1209" s="31">
        <f t="shared" si="226"/>
        <v>1.1900000000000001E-2</v>
      </c>
      <c r="AL1209" s="115">
        <f t="shared" si="227"/>
        <v>6.4128898902251485E-3</v>
      </c>
      <c r="AM1209" s="100"/>
      <c r="BR1209" s="18">
        <f t="shared" si="221"/>
        <v>41929</v>
      </c>
      <c r="BS1209" s="6">
        <f t="shared" si="222"/>
        <v>1.29E-2</v>
      </c>
      <c r="BT1209" s="6">
        <f t="shared" si="223"/>
        <v>4.1000000000000003E-3</v>
      </c>
    </row>
    <row r="1210" spans="2:72" ht="14.45">
      <c r="B1210" s="110">
        <v>41932</v>
      </c>
      <c r="C1210" s="106">
        <v>1904</v>
      </c>
      <c r="D1210" s="106">
        <v>1885.6</v>
      </c>
      <c r="E1210" s="106">
        <v>1905</v>
      </c>
      <c r="F1210" s="106">
        <v>1882.3</v>
      </c>
      <c r="G1210" s="28"/>
      <c r="H1210" s="107">
        <v>9.1000000000000004E-3</v>
      </c>
      <c r="K1210" s="110">
        <v>41954</v>
      </c>
      <c r="L1210" s="106">
        <v>8362.65</v>
      </c>
      <c r="M1210" s="106">
        <v>8354.1</v>
      </c>
      <c r="N1210" s="106">
        <v>8378.7000000000007</v>
      </c>
      <c r="O1210" s="106">
        <v>8321.85</v>
      </c>
      <c r="P1210" s="28" t="s">
        <v>3776</v>
      </c>
      <c r="Q1210" s="107">
        <v>2.2000000000000001E-3</v>
      </c>
      <c r="T1210" s="110">
        <v>41870</v>
      </c>
      <c r="U1210" s="28">
        <v>60.674999999999997</v>
      </c>
      <c r="V1210">
        <v>60.774999999999999</v>
      </c>
      <c r="W1210">
        <v>60.784999999999997</v>
      </c>
      <c r="X1210">
        <v>60.645000000000003</v>
      </c>
      <c r="Y1210" s="19">
        <v>-1.6999999999999999E-3</v>
      </c>
      <c r="AB1210" s="110">
        <f t="shared" si="231"/>
        <v>41954</v>
      </c>
      <c r="AC1210" s="108">
        <f t="shared" si="229"/>
        <v>8362.65</v>
      </c>
      <c r="AD1210" s="28">
        <f t="shared" si="230"/>
        <v>61.515000000000001</v>
      </c>
      <c r="AE1210" s="28">
        <f t="shared" si="224"/>
        <v>135.94489148988052</v>
      </c>
      <c r="AF1210" s="31">
        <f t="shared" si="225"/>
        <v>1.7163499721728481E-3</v>
      </c>
      <c r="AJ1210" s="110">
        <f t="shared" si="228"/>
        <v>41941</v>
      </c>
      <c r="AK1210" s="31">
        <f t="shared" si="226"/>
        <v>-1.4E-3</v>
      </c>
      <c r="AL1210" s="115">
        <f t="shared" si="227"/>
        <v>6.1519902689124439E-3</v>
      </c>
      <c r="AM1210" s="100"/>
      <c r="BR1210" s="18">
        <f t="shared" si="221"/>
        <v>41932</v>
      </c>
      <c r="BS1210" s="6">
        <f t="shared" si="222"/>
        <v>9.1000000000000004E-3</v>
      </c>
      <c r="BT1210" s="6">
        <f t="shared" si="223"/>
        <v>1.2800000000000001E-2</v>
      </c>
    </row>
    <row r="1211" spans="2:72" ht="14.45">
      <c r="B1211" s="110">
        <v>41933</v>
      </c>
      <c r="C1211" s="106">
        <v>1941.3</v>
      </c>
      <c r="D1211" s="106">
        <v>1909.4</v>
      </c>
      <c r="E1211" s="106">
        <v>1942.5</v>
      </c>
      <c r="F1211" s="106">
        <v>1909.4</v>
      </c>
      <c r="G1211" s="28"/>
      <c r="H1211" s="107">
        <v>1.9599999999999999E-2</v>
      </c>
      <c r="K1211" s="110">
        <v>41955</v>
      </c>
      <c r="L1211" s="106">
        <v>8383.2999999999993</v>
      </c>
      <c r="M1211" s="106">
        <v>8378.9</v>
      </c>
      <c r="N1211" s="106">
        <v>8415.0499999999993</v>
      </c>
      <c r="O1211" s="106">
        <v>8370.5</v>
      </c>
      <c r="P1211" s="28" t="s">
        <v>3777</v>
      </c>
      <c r="Q1211" s="107">
        <v>2.5000000000000001E-3</v>
      </c>
      <c r="T1211" s="110">
        <v>41871</v>
      </c>
      <c r="U1211" s="28">
        <v>60.615000000000002</v>
      </c>
      <c r="V1211">
        <v>60.844999999999999</v>
      </c>
      <c r="W1211">
        <v>60.884999999999998</v>
      </c>
      <c r="X1211">
        <v>60.52</v>
      </c>
      <c r="Y1211" s="19">
        <v>-1E-3</v>
      </c>
      <c r="AB1211" s="110">
        <f t="shared" si="231"/>
        <v>41955</v>
      </c>
      <c r="AC1211" s="108">
        <f t="shared" si="229"/>
        <v>8383.2999999999993</v>
      </c>
      <c r="AD1211" s="28">
        <f t="shared" si="230"/>
        <v>61.375</v>
      </c>
      <c r="AE1211" s="28">
        <f t="shared" si="224"/>
        <v>136.59144602851322</v>
      </c>
      <c r="AF1211" s="31">
        <f t="shared" si="225"/>
        <v>4.7560046688537305E-3</v>
      </c>
      <c r="AJ1211" s="110">
        <f t="shared" si="228"/>
        <v>41942</v>
      </c>
      <c r="AK1211" s="31">
        <f t="shared" si="226"/>
        <v>6.3E-3</v>
      </c>
      <c r="AL1211" s="115">
        <f t="shared" si="227"/>
        <v>7.2685282107300964E-3</v>
      </c>
      <c r="AM1211" s="100"/>
      <c r="BR1211" s="18">
        <f t="shared" si="221"/>
        <v>41933</v>
      </c>
      <c r="BS1211" s="6">
        <f t="shared" si="222"/>
        <v>1.9599999999999999E-2</v>
      </c>
      <c r="BT1211" s="6">
        <f t="shared" si="223"/>
        <v>6.1000000000000004E-3</v>
      </c>
    </row>
    <row r="1212" spans="2:72" ht="14.45">
      <c r="B1212" s="110">
        <v>41934</v>
      </c>
      <c r="C1212" s="106">
        <v>1927.1</v>
      </c>
      <c r="D1212" s="106">
        <v>1941.3</v>
      </c>
      <c r="E1212" s="106">
        <v>1949.3</v>
      </c>
      <c r="F1212" s="106">
        <v>1926.8</v>
      </c>
      <c r="G1212" s="28"/>
      <c r="H1212" s="107">
        <v>-7.3000000000000001E-3</v>
      </c>
      <c r="K1212" s="110">
        <v>41956</v>
      </c>
      <c r="L1212" s="106">
        <v>8357.85</v>
      </c>
      <c r="M1212" s="106">
        <v>8405.25</v>
      </c>
      <c r="N1212" s="106">
        <v>8408</v>
      </c>
      <c r="O1212" s="106">
        <v>8320.35</v>
      </c>
      <c r="P1212" s="28" t="s">
        <v>3778</v>
      </c>
      <c r="Q1212" s="107">
        <v>-3.0000000000000001E-3</v>
      </c>
      <c r="T1212" s="110">
        <v>41872</v>
      </c>
      <c r="U1212" s="28">
        <v>60.674999999999997</v>
      </c>
      <c r="V1212">
        <v>60.695</v>
      </c>
      <c r="W1212">
        <v>60.8</v>
      </c>
      <c r="X1212">
        <v>60.615000000000002</v>
      </c>
      <c r="Y1212" s="19">
        <v>1E-3</v>
      </c>
      <c r="AB1212" s="110">
        <f t="shared" si="231"/>
        <v>41956</v>
      </c>
      <c r="AC1212" s="108">
        <f t="shared" si="229"/>
        <v>8357.85</v>
      </c>
      <c r="AD1212" s="28">
        <f t="shared" si="230"/>
        <v>61.6</v>
      </c>
      <c r="AE1212" s="28">
        <f t="shared" si="224"/>
        <v>135.67938311688312</v>
      </c>
      <c r="AF1212" s="31">
        <f t="shared" si="225"/>
        <v>-6.677306216084089E-3</v>
      </c>
      <c r="AJ1212" s="110">
        <f t="shared" si="228"/>
        <v>41943</v>
      </c>
      <c r="AK1212" s="31">
        <f t="shared" si="226"/>
        <v>1.17E-2</v>
      </c>
      <c r="AL1212" s="115">
        <f t="shared" si="227"/>
        <v>1.9309545463420008E-2</v>
      </c>
      <c r="AM1212" s="100"/>
      <c r="BR1212" s="18">
        <f t="shared" si="221"/>
        <v>41934</v>
      </c>
      <c r="BS1212" s="6">
        <f t="shared" si="222"/>
        <v>-7.3000000000000001E-3</v>
      </c>
      <c r="BT1212" s="6">
        <f t="shared" si="223"/>
        <v>8.6E-3</v>
      </c>
    </row>
    <row r="1213" spans="2:72" ht="14.45">
      <c r="B1213" s="110">
        <v>41935</v>
      </c>
      <c r="C1213" s="106">
        <v>1950.8</v>
      </c>
      <c r="D1213" s="106">
        <v>1931</v>
      </c>
      <c r="E1213" s="106">
        <v>1962</v>
      </c>
      <c r="F1213" s="106">
        <v>1931</v>
      </c>
      <c r="G1213" s="28"/>
      <c r="H1213" s="107">
        <v>1.23E-2</v>
      </c>
      <c r="K1213" s="110">
        <v>41957</v>
      </c>
      <c r="L1213" s="106">
        <v>8389.9</v>
      </c>
      <c r="M1213" s="106">
        <v>8360.7000000000007</v>
      </c>
      <c r="N1213" s="106">
        <v>8400.65</v>
      </c>
      <c r="O1213" s="106">
        <v>8346.7999999999993</v>
      </c>
      <c r="P1213" s="28" t="s">
        <v>3779</v>
      </c>
      <c r="Q1213" s="107">
        <v>3.8E-3</v>
      </c>
      <c r="T1213" s="110">
        <v>41873</v>
      </c>
      <c r="U1213" s="28">
        <v>60.47</v>
      </c>
      <c r="V1213">
        <v>60.494999999999997</v>
      </c>
      <c r="W1213">
        <v>60.56</v>
      </c>
      <c r="X1213">
        <v>60.365000000000002</v>
      </c>
      <c r="Y1213" s="19">
        <v>-3.3999999999999998E-3</v>
      </c>
      <c r="AB1213" s="110">
        <f t="shared" si="231"/>
        <v>41957</v>
      </c>
      <c r="AC1213" s="108">
        <f t="shared" si="229"/>
        <v>8389.9</v>
      </c>
      <c r="AD1213" s="28">
        <f t="shared" si="230"/>
        <v>61.715000000000003</v>
      </c>
      <c r="AE1213" s="28">
        <f t="shared" si="224"/>
        <v>135.94588025601556</v>
      </c>
      <c r="AF1213" s="31">
        <f t="shared" si="225"/>
        <v>1.9641682694184759E-3</v>
      </c>
      <c r="AJ1213" s="110">
        <f t="shared" si="228"/>
        <v>41946</v>
      </c>
      <c r="AK1213" s="31">
        <f t="shared" si="226"/>
        <v>-1E-4</v>
      </c>
      <c r="AL1213" s="115">
        <f t="shared" si="227"/>
        <v>-9.9643054740639059E-6</v>
      </c>
      <c r="AM1213" s="100"/>
      <c r="BR1213" s="18">
        <f t="shared" si="221"/>
        <v>41935</v>
      </c>
      <c r="BS1213" s="6">
        <f t="shared" si="222"/>
        <v>1.23E-2</v>
      </c>
      <c r="BT1213" s="6">
        <f t="shared" si="223"/>
        <v>2.3E-3</v>
      </c>
    </row>
    <row r="1214" spans="2:72" ht="14.45" hidden="1">
      <c r="B1214" s="110">
        <v>41936</v>
      </c>
      <c r="C1214" s="106">
        <v>1964.6</v>
      </c>
      <c r="D1214" s="106">
        <v>1951.6</v>
      </c>
      <c r="E1214" s="106">
        <v>1965.3</v>
      </c>
      <c r="F1214" s="106">
        <v>1946.3</v>
      </c>
      <c r="G1214" s="28"/>
      <c r="H1214" s="107">
        <v>7.1000000000000004E-3</v>
      </c>
      <c r="K1214" s="110">
        <v>41960</v>
      </c>
      <c r="L1214" s="106">
        <v>8430.75</v>
      </c>
      <c r="M1214" s="106">
        <v>8378.4</v>
      </c>
      <c r="N1214" s="106">
        <v>8438.1</v>
      </c>
      <c r="O1214" s="106">
        <v>8349.1</v>
      </c>
      <c r="P1214" s="28" t="s">
        <v>3780</v>
      </c>
      <c r="Q1214" s="107">
        <v>4.8999999999999998E-3</v>
      </c>
      <c r="T1214" s="110">
        <v>41876</v>
      </c>
      <c r="U1214" s="28">
        <v>60.57</v>
      </c>
      <c r="V1214">
        <v>60.555</v>
      </c>
      <c r="W1214">
        <v>60.58</v>
      </c>
      <c r="X1214">
        <v>60.405000000000001</v>
      </c>
      <c r="Y1214" s="19">
        <v>1.6999999999999999E-3</v>
      </c>
      <c r="AB1214" s="110">
        <f t="shared" si="231"/>
        <v>41960</v>
      </c>
      <c r="AC1214" s="108">
        <f t="shared" si="229"/>
        <v>8430.75</v>
      </c>
      <c r="AD1214" s="28">
        <f t="shared" si="230"/>
        <v>61.83</v>
      </c>
      <c r="AE1214" s="28">
        <f t="shared" si="224"/>
        <v>136.35371179039302</v>
      </c>
      <c r="AF1214" s="31">
        <f t="shared" si="225"/>
        <v>2.9999550821946386E-3</v>
      </c>
      <c r="AJ1214" s="110" t="e">
        <f t="shared" si="228"/>
        <v>#N/A</v>
      </c>
      <c r="AK1214" s="31">
        <f t="shared" si="226"/>
        <v>0</v>
      </c>
      <c r="AL1214" s="115">
        <f t="shared" si="227"/>
        <v>0</v>
      </c>
      <c r="AM1214" s="100"/>
      <c r="BR1214" s="18" t="e">
        <f t="shared" si="221"/>
        <v>#N/A</v>
      </c>
      <c r="BS1214" s="6">
        <f t="shared" si="222"/>
        <v>0</v>
      </c>
      <c r="BT1214" s="6">
        <f t="shared" si="223"/>
        <v>0</v>
      </c>
    </row>
    <row r="1215" spans="2:72" ht="14.45">
      <c r="B1215" s="110">
        <v>41939</v>
      </c>
      <c r="C1215" s="106">
        <v>1961.6</v>
      </c>
      <c r="D1215" s="106">
        <v>1963</v>
      </c>
      <c r="E1215" s="106">
        <v>1964.6</v>
      </c>
      <c r="F1215" s="106">
        <v>1951.4</v>
      </c>
      <c r="G1215" s="28"/>
      <c r="H1215" s="107">
        <v>-1.5E-3</v>
      </c>
      <c r="K1215" s="110">
        <v>41961</v>
      </c>
      <c r="L1215" s="106">
        <v>8425.9</v>
      </c>
      <c r="M1215" s="106">
        <v>8441.25</v>
      </c>
      <c r="N1215" s="106">
        <v>8454.5</v>
      </c>
      <c r="O1215" s="106">
        <v>8407.25</v>
      </c>
      <c r="P1215" s="28" t="s">
        <v>3392</v>
      </c>
      <c r="Q1215" s="107">
        <v>-5.9999999999999995E-4</v>
      </c>
      <c r="T1215" s="110">
        <v>41877</v>
      </c>
      <c r="U1215" s="28">
        <v>60.435000000000002</v>
      </c>
      <c r="V1215">
        <v>60.505000000000003</v>
      </c>
      <c r="W1215">
        <v>60.58</v>
      </c>
      <c r="X1215">
        <v>60.435000000000002</v>
      </c>
      <c r="Y1215" s="19">
        <v>-2.2000000000000001E-3</v>
      </c>
      <c r="AB1215" s="110">
        <f t="shared" si="231"/>
        <v>41961</v>
      </c>
      <c r="AC1215" s="108">
        <f t="shared" si="229"/>
        <v>8425.9</v>
      </c>
      <c r="AD1215" s="28">
        <f t="shared" si="230"/>
        <v>61.725000000000001</v>
      </c>
      <c r="AE1215" s="28">
        <f t="shared" si="224"/>
        <v>136.50708788983394</v>
      </c>
      <c r="AF1215" s="31">
        <f t="shared" si="225"/>
        <v>1.124839928645871E-3</v>
      </c>
      <c r="AJ1215" s="110">
        <f t="shared" si="228"/>
        <v>41948</v>
      </c>
      <c r="AK1215" s="31">
        <f t="shared" si="226"/>
        <v>5.7000000000000002E-3</v>
      </c>
      <c r="AL1215" s="115">
        <f t="shared" si="227"/>
        <v>1.4552977236046427E-3</v>
      </c>
      <c r="AM1215" s="100"/>
      <c r="BR1215" s="18">
        <f t="shared" si="221"/>
        <v>41939</v>
      </c>
      <c r="BS1215" s="6">
        <f t="shared" si="222"/>
        <v>-1.5E-3</v>
      </c>
      <c r="BT1215" s="6">
        <f t="shared" si="223"/>
        <v>-2.8999999999999998E-3</v>
      </c>
    </row>
    <row r="1216" spans="2:72" ht="14.45" hidden="1">
      <c r="B1216" s="110">
        <v>41940</v>
      </c>
      <c r="C1216" s="106">
        <v>1985</v>
      </c>
      <c r="D1216" s="106">
        <v>1964.1</v>
      </c>
      <c r="E1216" s="106">
        <v>1985</v>
      </c>
      <c r="F1216" s="106">
        <v>1964.1</v>
      </c>
      <c r="G1216" s="28"/>
      <c r="H1216" s="107">
        <v>1.1900000000000001E-2</v>
      </c>
      <c r="K1216" s="110">
        <v>41962</v>
      </c>
      <c r="L1216" s="106">
        <v>8382.2999999999993</v>
      </c>
      <c r="M1216" s="106">
        <v>8440.65</v>
      </c>
      <c r="N1216" s="106">
        <v>8455.65</v>
      </c>
      <c r="O1216" s="106">
        <v>8360.5</v>
      </c>
      <c r="P1216" s="28" t="s">
        <v>3781</v>
      </c>
      <c r="Q1216" s="107">
        <v>-5.1999999999999998E-3</v>
      </c>
      <c r="T1216" s="110">
        <v>41878</v>
      </c>
      <c r="U1216" s="28">
        <v>60.454999999999998</v>
      </c>
      <c r="V1216">
        <v>60.484999999999999</v>
      </c>
      <c r="W1216">
        <v>60.515000000000001</v>
      </c>
      <c r="X1216">
        <v>60.35</v>
      </c>
      <c r="Y1216" s="19">
        <v>2.9999999999999997E-4</v>
      </c>
      <c r="AB1216" s="110">
        <f t="shared" si="231"/>
        <v>41962</v>
      </c>
      <c r="AC1216" s="108">
        <f t="shared" si="229"/>
        <v>8382.2999999999993</v>
      </c>
      <c r="AD1216" s="28">
        <f t="shared" si="230"/>
        <v>61.945</v>
      </c>
      <c r="AE1216" s="28">
        <f t="shared" si="224"/>
        <v>135.31842763742029</v>
      </c>
      <c r="AF1216" s="31">
        <f t="shared" si="225"/>
        <v>-8.7076815628280846E-3</v>
      </c>
      <c r="AJ1216" s="110" t="e">
        <f t="shared" si="228"/>
        <v>#N/A</v>
      </c>
      <c r="AK1216" s="31">
        <f t="shared" si="226"/>
        <v>0</v>
      </c>
      <c r="AL1216" s="115">
        <f t="shared" si="227"/>
        <v>0</v>
      </c>
      <c r="AM1216" s="100"/>
      <c r="BR1216" s="18">
        <f t="shared" si="221"/>
        <v>41940</v>
      </c>
      <c r="BS1216" s="6">
        <f t="shared" si="222"/>
        <v>1.1900000000000001E-2</v>
      </c>
      <c r="BT1216" s="6">
        <f t="shared" si="223"/>
        <v>4.4999999999999997E-3</v>
      </c>
    </row>
    <row r="1217" spans="2:72" ht="14.45">
      <c r="B1217" s="110">
        <v>41941</v>
      </c>
      <c r="C1217" s="106">
        <v>1982.3</v>
      </c>
      <c r="D1217" s="106">
        <v>1983.3</v>
      </c>
      <c r="E1217" s="106">
        <v>1991.4</v>
      </c>
      <c r="F1217" s="106">
        <v>1969</v>
      </c>
      <c r="G1217" s="28"/>
      <c r="H1217" s="107">
        <v>-1.4E-3</v>
      </c>
      <c r="K1217" s="110">
        <v>41963</v>
      </c>
      <c r="L1217" s="106">
        <v>8401.9</v>
      </c>
      <c r="M1217" s="106">
        <v>8406.5</v>
      </c>
      <c r="N1217" s="106">
        <v>8410.85</v>
      </c>
      <c r="O1217" s="106">
        <v>8353.15</v>
      </c>
      <c r="P1217" s="28" t="s">
        <v>3782</v>
      </c>
      <c r="Q1217" s="107">
        <v>2.3E-3</v>
      </c>
      <c r="T1217" s="110">
        <v>41879</v>
      </c>
      <c r="U1217" s="28">
        <v>60.5</v>
      </c>
      <c r="V1217">
        <v>60.405000000000001</v>
      </c>
      <c r="W1217">
        <v>60.698</v>
      </c>
      <c r="X1217">
        <v>60.365000000000002</v>
      </c>
      <c r="Y1217" s="19">
        <v>6.9999999999999999E-4</v>
      </c>
      <c r="AB1217" s="110">
        <f t="shared" si="231"/>
        <v>41963</v>
      </c>
      <c r="AC1217" s="108">
        <f t="shared" si="229"/>
        <v>8401.9</v>
      </c>
      <c r="AD1217" s="28">
        <f t="shared" si="230"/>
        <v>61.93</v>
      </c>
      <c r="AE1217" s="28">
        <f t="shared" si="224"/>
        <v>135.66768932665912</v>
      </c>
      <c r="AF1217" s="31">
        <f t="shared" si="225"/>
        <v>2.5810356751607699E-3</v>
      </c>
      <c r="AJ1217" s="110">
        <f t="shared" si="228"/>
        <v>41950</v>
      </c>
      <c r="AK1217" s="31">
        <f t="shared" si="226"/>
        <v>2.9999999999999997E-4</v>
      </c>
      <c r="AL1217" s="115">
        <f t="shared" si="227"/>
        <v>-1.5373561674536518E-3</v>
      </c>
      <c r="AM1217" s="100"/>
      <c r="BR1217" s="18">
        <f t="shared" si="221"/>
        <v>41941</v>
      </c>
      <c r="BS1217" s="6">
        <f t="shared" si="222"/>
        <v>-1.4E-3</v>
      </c>
      <c r="BT1217" s="6">
        <f t="shared" si="223"/>
        <v>7.7999999999999996E-3</v>
      </c>
    </row>
    <row r="1218" spans="2:72" ht="14.45">
      <c r="B1218" s="110">
        <v>41942</v>
      </c>
      <c r="C1218" s="106">
        <v>1994.7</v>
      </c>
      <c r="D1218" s="106">
        <v>1979.5</v>
      </c>
      <c r="E1218" s="106">
        <v>1999.4</v>
      </c>
      <c r="F1218" s="106">
        <v>1974.8</v>
      </c>
      <c r="G1218" s="28"/>
      <c r="H1218" s="107">
        <v>6.3E-3</v>
      </c>
      <c r="K1218" s="110">
        <v>41964</v>
      </c>
      <c r="L1218" s="106">
        <v>8477.35</v>
      </c>
      <c r="M1218" s="106">
        <v>8408.2000000000007</v>
      </c>
      <c r="N1218" s="106">
        <v>8489.7999999999993</v>
      </c>
      <c r="O1218" s="106">
        <v>8398.6</v>
      </c>
      <c r="P1218" s="28" t="s">
        <v>3783</v>
      </c>
      <c r="Q1218" s="107">
        <v>8.9999999999999993E-3</v>
      </c>
      <c r="T1218" s="110">
        <v>41880</v>
      </c>
      <c r="U1218" s="28">
        <v>60.52</v>
      </c>
      <c r="V1218">
        <v>60.51</v>
      </c>
      <c r="W1218">
        <v>60.55</v>
      </c>
      <c r="X1218">
        <v>60.47</v>
      </c>
      <c r="Y1218" s="19">
        <v>2.9999999999999997E-4</v>
      </c>
      <c r="AB1218" s="110">
        <f t="shared" si="231"/>
        <v>41964</v>
      </c>
      <c r="AC1218" s="108">
        <f t="shared" si="229"/>
        <v>8477.35</v>
      </c>
      <c r="AD1218" s="28">
        <f t="shared" si="230"/>
        <v>61.767000000000003</v>
      </c>
      <c r="AE1218" s="28">
        <f t="shared" si="224"/>
        <v>137.24723557886898</v>
      </c>
      <c r="AF1218" s="31">
        <f t="shared" si="225"/>
        <v>1.1642759304366423E-2</v>
      </c>
      <c r="AJ1218" s="110">
        <f t="shared" si="228"/>
        <v>41953</v>
      </c>
      <c r="AK1218" s="31">
        <f t="shared" si="226"/>
        <v>3.0999999999999999E-3</v>
      </c>
      <c r="AL1218" s="115">
        <f t="shared" si="227"/>
        <v>1.4393569244757209E-3</v>
      </c>
      <c r="AM1218" s="100"/>
      <c r="BR1218" s="18">
        <f t="shared" si="221"/>
        <v>41942</v>
      </c>
      <c r="BS1218" s="6">
        <f t="shared" si="222"/>
        <v>6.3E-3</v>
      </c>
      <c r="BT1218" s="6">
        <f t="shared" si="223"/>
        <v>9.7000000000000003E-3</v>
      </c>
    </row>
    <row r="1219" spans="2:72" ht="14.45">
      <c r="B1219" s="110">
        <v>41943</v>
      </c>
      <c r="C1219" s="106">
        <v>2018</v>
      </c>
      <c r="D1219" s="106">
        <v>2001.2</v>
      </c>
      <c r="E1219" s="106">
        <v>2018.2</v>
      </c>
      <c r="F1219" s="106">
        <v>2001.2</v>
      </c>
      <c r="G1219" s="28"/>
      <c r="H1219" s="107">
        <v>1.17E-2</v>
      </c>
      <c r="K1219" s="110">
        <v>41967</v>
      </c>
      <c r="L1219" s="106">
        <v>8530.15</v>
      </c>
      <c r="M1219" s="106">
        <v>8490.9500000000007</v>
      </c>
      <c r="N1219" s="106">
        <v>8534.65</v>
      </c>
      <c r="O1219" s="106">
        <v>8490.7999999999993</v>
      </c>
      <c r="P1219" s="28" t="s">
        <v>3784</v>
      </c>
      <c r="Q1219" s="107">
        <v>6.1999999999999998E-3</v>
      </c>
      <c r="T1219" s="110">
        <v>41883</v>
      </c>
      <c r="U1219" s="28">
        <v>60.53</v>
      </c>
      <c r="V1219">
        <v>60.51</v>
      </c>
      <c r="W1219">
        <v>60.534999999999997</v>
      </c>
      <c r="X1219">
        <v>60.424999999999997</v>
      </c>
      <c r="Y1219" s="19">
        <v>2.0000000000000001E-4</v>
      </c>
      <c r="AB1219" s="110">
        <f t="shared" si="231"/>
        <v>41967</v>
      </c>
      <c r="AC1219" s="108">
        <f t="shared" si="229"/>
        <v>8530.15</v>
      </c>
      <c r="AD1219" s="28">
        <f t="shared" si="230"/>
        <v>61.86</v>
      </c>
      <c r="AE1219" s="28">
        <f t="shared" si="224"/>
        <v>137.89443905593274</v>
      </c>
      <c r="AF1219" s="31">
        <f t="shared" si="225"/>
        <v>4.7156030089352541E-3</v>
      </c>
      <c r="AJ1219" s="110">
        <f t="shared" si="228"/>
        <v>41954</v>
      </c>
      <c r="AK1219" s="31">
        <f t="shared" si="226"/>
        <v>6.9999999999999999E-4</v>
      </c>
      <c r="AL1219" s="115">
        <f t="shared" si="227"/>
        <v>1.7163499721728481E-3</v>
      </c>
      <c r="AM1219" s="100"/>
      <c r="BR1219" s="18">
        <f t="shared" ref="BR1219:BR1282" si="232">VLOOKUP(B1219,K:Q,1,FALSE)</f>
        <v>41943</v>
      </c>
      <c r="BS1219" s="6">
        <f t="shared" ref="BS1219:BS1282" si="233">IFERROR(VLOOKUP(BR1219,B:H,7,FALSE),0)</f>
        <v>1.17E-2</v>
      </c>
      <c r="BT1219" s="6">
        <f t="shared" ref="BT1219:BT1282" si="234">IFERROR(VLOOKUP(BR1219,K:Q,7,FALSE),0)</f>
        <v>1.8700000000000001E-2</v>
      </c>
    </row>
    <row r="1220" spans="2:72" ht="14.45">
      <c r="B1220" s="110">
        <v>41946</v>
      </c>
      <c r="C1220" s="106">
        <v>2017.8</v>
      </c>
      <c r="D1220" s="106">
        <v>2018.2</v>
      </c>
      <c r="E1220" s="106">
        <v>2024.5</v>
      </c>
      <c r="F1220" s="106">
        <v>2013.7</v>
      </c>
      <c r="G1220" s="28"/>
      <c r="H1220" s="107">
        <v>-1E-4</v>
      </c>
      <c r="K1220" s="110">
        <v>41968</v>
      </c>
      <c r="L1220" s="106">
        <v>8463.1</v>
      </c>
      <c r="M1220" s="106">
        <v>8530.7999999999993</v>
      </c>
      <c r="N1220" s="106">
        <v>8535.35</v>
      </c>
      <c r="O1220" s="106">
        <v>8429.4500000000007</v>
      </c>
      <c r="P1220" s="28" t="s">
        <v>3785</v>
      </c>
      <c r="Q1220" s="107">
        <v>-7.9000000000000008E-3</v>
      </c>
      <c r="T1220" s="110">
        <v>41884</v>
      </c>
      <c r="U1220" s="28">
        <v>60.685000000000002</v>
      </c>
      <c r="V1220">
        <v>60.585000000000001</v>
      </c>
      <c r="W1220">
        <v>60.695</v>
      </c>
      <c r="X1220">
        <v>60.494999999999997</v>
      </c>
      <c r="Y1220" s="19">
        <v>2.5999999999999999E-3</v>
      </c>
      <c r="AB1220" s="110">
        <f t="shared" si="231"/>
        <v>41968</v>
      </c>
      <c r="AC1220" s="108">
        <f t="shared" si="229"/>
        <v>8463.1</v>
      </c>
      <c r="AD1220" s="28">
        <f t="shared" si="230"/>
        <v>61.865000000000002</v>
      </c>
      <c r="AE1220" s="28">
        <f t="shared" ref="AE1220:AE1283" si="235">AC1220/AD1220</f>
        <v>136.799482744686</v>
      </c>
      <c r="AF1220" s="31">
        <f t="shared" si="225"/>
        <v>-7.9405400155592165E-3</v>
      </c>
      <c r="AJ1220" s="110">
        <f t="shared" si="228"/>
        <v>41955</v>
      </c>
      <c r="AK1220" s="31">
        <f t="shared" si="226"/>
        <v>-6.9999999999999999E-4</v>
      </c>
      <c r="AL1220" s="115">
        <f t="shared" si="227"/>
        <v>4.7560046688537305E-3</v>
      </c>
      <c r="AM1220" s="100"/>
      <c r="BR1220" s="18">
        <f t="shared" si="232"/>
        <v>41946</v>
      </c>
      <c r="BS1220" s="6">
        <f t="shared" si="233"/>
        <v>-1E-4</v>
      </c>
      <c r="BT1220" s="6">
        <f t="shared" si="234"/>
        <v>2.0000000000000001E-4</v>
      </c>
    </row>
    <row r="1221" spans="2:72" ht="14.45">
      <c r="B1221" s="110">
        <v>41947</v>
      </c>
      <c r="C1221" s="106">
        <v>2012.1</v>
      </c>
      <c r="D1221" s="106">
        <v>2015.8</v>
      </c>
      <c r="E1221" s="106">
        <v>2016</v>
      </c>
      <c r="F1221" s="106">
        <v>2001</v>
      </c>
      <c r="G1221" s="28"/>
      <c r="H1221" s="107">
        <v>-2.8E-3</v>
      </c>
      <c r="K1221" s="110">
        <v>41969</v>
      </c>
      <c r="L1221" s="106">
        <v>8475.75</v>
      </c>
      <c r="M1221" s="106">
        <v>8450.2999999999993</v>
      </c>
      <c r="N1221" s="106">
        <v>8500.2999999999993</v>
      </c>
      <c r="O1221" s="106">
        <v>8438.65</v>
      </c>
      <c r="P1221" s="28" t="s">
        <v>3786</v>
      </c>
      <c r="Q1221" s="107">
        <v>1.5E-3</v>
      </c>
      <c r="T1221" s="110">
        <v>41885</v>
      </c>
      <c r="U1221" s="28">
        <v>60.49</v>
      </c>
      <c r="V1221">
        <v>60.604999999999997</v>
      </c>
      <c r="W1221">
        <v>60.695</v>
      </c>
      <c r="X1221">
        <v>60.335000000000001</v>
      </c>
      <c r="Y1221" s="19">
        <v>-3.2000000000000002E-3</v>
      </c>
      <c r="AB1221" s="110">
        <f t="shared" si="231"/>
        <v>41969</v>
      </c>
      <c r="AC1221" s="108">
        <f t="shared" si="229"/>
        <v>8475.75</v>
      </c>
      <c r="AD1221" s="28">
        <f t="shared" si="230"/>
        <v>61.795000000000002</v>
      </c>
      <c r="AE1221" s="28">
        <f t="shared" si="235"/>
        <v>137.15915527146208</v>
      </c>
      <c r="AF1221" s="31">
        <f t="shared" ref="AF1221:AF1284" si="236">AE1221/AE1220-1</f>
        <v>2.6291950785175544E-3</v>
      </c>
      <c r="AJ1221" s="110">
        <f t="shared" si="228"/>
        <v>41956</v>
      </c>
      <c r="AK1221" s="31">
        <f t="shared" si="226"/>
        <v>5.0000000000000001E-4</v>
      </c>
      <c r="AL1221" s="115">
        <f t="shared" si="227"/>
        <v>-6.677306216084089E-3</v>
      </c>
      <c r="AM1221" s="100"/>
      <c r="BR1221" s="18" t="e">
        <f t="shared" si="232"/>
        <v>#N/A</v>
      </c>
      <c r="BS1221" s="6">
        <f t="shared" si="233"/>
        <v>0</v>
      </c>
      <c r="BT1221" s="6">
        <f t="shared" si="234"/>
        <v>0</v>
      </c>
    </row>
    <row r="1222" spans="2:72" ht="14.45">
      <c r="B1222" s="110">
        <v>41948</v>
      </c>
      <c r="C1222" s="106">
        <v>2023.6</v>
      </c>
      <c r="D1222" s="106">
        <v>2015.3</v>
      </c>
      <c r="E1222" s="106">
        <v>2023.8</v>
      </c>
      <c r="F1222" s="106">
        <v>2014.4</v>
      </c>
      <c r="G1222" s="28"/>
      <c r="H1222" s="107">
        <v>5.7000000000000002E-3</v>
      </c>
      <c r="K1222" s="110">
        <v>41970</v>
      </c>
      <c r="L1222" s="106">
        <v>8494.2000000000007</v>
      </c>
      <c r="M1222" s="106">
        <v>8477.7999999999993</v>
      </c>
      <c r="N1222" s="106">
        <v>8506.75</v>
      </c>
      <c r="O1222" s="106">
        <v>8456.35</v>
      </c>
      <c r="P1222" s="28" t="s">
        <v>3787</v>
      </c>
      <c r="Q1222" s="107">
        <v>2.2000000000000001E-3</v>
      </c>
      <c r="T1222" s="110">
        <v>41886</v>
      </c>
      <c r="U1222" s="28">
        <v>60.36</v>
      </c>
      <c r="V1222">
        <v>60.465000000000003</v>
      </c>
      <c r="W1222">
        <v>60.49</v>
      </c>
      <c r="X1222">
        <v>60.354999999999997</v>
      </c>
      <c r="Y1222" s="19">
        <v>-2.0999999999999999E-3</v>
      </c>
      <c r="AB1222" s="110">
        <f t="shared" si="231"/>
        <v>41970</v>
      </c>
      <c r="AC1222" s="108">
        <f t="shared" si="229"/>
        <v>8494.2000000000007</v>
      </c>
      <c r="AD1222" s="28">
        <f t="shared" si="230"/>
        <v>61.86</v>
      </c>
      <c r="AE1222" s="28">
        <f t="shared" si="235"/>
        <v>137.31328806983512</v>
      </c>
      <c r="AF1222" s="31">
        <f t="shared" si="236"/>
        <v>1.1237514409299099E-3</v>
      </c>
      <c r="AJ1222" s="110">
        <f t="shared" si="228"/>
        <v>41957</v>
      </c>
      <c r="AK1222" s="31">
        <f t="shared" si="226"/>
        <v>2.0000000000000001E-4</v>
      </c>
      <c r="AL1222" s="115">
        <f t="shared" si="227"/>
        <v>1.9641682694184759E-3</v>
      </c>
      <c r="AM1222" s="100"/>
      <c r="BR1222" s="18">
        <f t="shared" si="232"/>
        <v>41948</v>
      </c>
      <c r="BS1222" s="6">
        <f t="shared" si="233"/>
        <v>5.7000000000000002E-3</v>
      </c>
      <c r="BT1222" s="6">
        <f t="shared" si="234"/>
        <v>1.6999999999999999E-3</v>
      </c>
    </row>
    <row r="1223" spans="2:72" ht="14.45">
      <c r="B1223" s="110">
        <v>41949</v>
      </c>
      <c r="C1223" s="106">
        <v>2031.2</v>
      </c>
      <c r="D1223" s="106">
        <v>2023.3</v>
      </c>
      <c r="E1223" s="106">
        <v>2031.6</v>
      </c>
      <c r="F1223" s="106">
        <v>2015.9</v>
      </c>
      <c r="G1223" s="28"/>
      <c r="H1223" s="107">
        <v>3.8E-3</v>
      </c>
      <c r="K1223" s="110">
        <v>41971</v>
      </c>
      <c r="L1223" s="106">
        <v>8588.25</v>
      </c>
      <c r="M1223" s="106">
        <v>8516.7999999999993</v>
      </c>
      <c r="N1223" s="106">
        <v>8617</v>
      </c>
      <c r="O1223" s="106">
        <v>8516.25</v>
      </c>
      <c r="P1223" s="28" t="s">
        <v>3788</v>
      </c>
      <c r="Q1223" s="107">
        <v>1.11E-2</v>
      </c>
      <c r="T1223" s="110">
        <v>41887</v>
      </c>
      <c r="U1223" s="28">
        <v>60.395000000000003</v>
      </c>
      <c r="V1223">
        <v>60.445</v>
      </c>
      <c r="W1223">
        <v>60.505000000000003</v>
      </c>
      <c r="X1223">
        <v>60.38</v>
      </c>
      <c r="Y1223" s="19">
        <v>5.9999999999999995E-4</v>
      </c>
      <c r="AB1223" s="110">
        <f t="shared" si="231"/>
        <v>41971</v>
      </c>
      <c r="AC1223" s="108">
        <f t="shared" si="229"/>
        <v>8588.25</v>
      </c>
      <c r="AD1223" s="28">
        <f t="shared" si="230"/>
        <v>62.21</v>
      </c>
      <c r="AE1223" s="28">
        <f t="shared" si="235"/>
        <v>138.05256389647965</v>
      </c>
      <c r="AF1223" s="31">
        <f t="shared" si="236"/>
        <v>5.3838622396731317E-3</v>
      </c>
      <c r="AJ1223" s="110">
        <f t="shared" si="228"/>
        <v>41960</v>
      </c>
      <c r="AK1223" s="31">
        <f t="shared" si="226"/>
        <v>6.9999999999999999E-4</v>
      </c>
      <c r="AL1223" s="115">
        <f t="shared" si="227"/>
        <v>2.9999550821946386E-3</v>
      </c>
      <c r="AM1223" s="100"/>
      <c r="BR1223" s="18" t="e">
        <f t="shared" si="232"/>
        <v>#N/A</v>
      </c>
      <c r="BS1223" s="6">
        <f t="shared" si="233"/>
        <v>0</v>
      </c>
      <c r="BT1223" s="6">
        <f t="shared" si="234"/>
        <v>0</v>
      </c>
    </row>
    <row r="1224" spans="2:72" ht="14.45">
      <c r="B1224" s="110">
        <v>41950</v>
      </c>
      <c r="C1224" s="106">
        <v>2031.9</v>
      </c>
      <c r="D1224" s="106">
        <v>2032.4</v>
      </c>
      <c r="E1224" s="106">
        <v>2034.3</v>
      </c>
      <c r="F1224" s="106">
        <v>2025.1</v>
      </c>
      <c r="G1224" s="28"/>
      <c r="H1224" s="107">
        <v>2.9999999999999997E-4</v>
      </c>
      <c r="K1224" s="110">
        <v>41974</v>
      </c>
      <c r="L1224" s="106">
        <v>8555.9</v>
      </c>
      <c r="M1224" s="106">
        <v>8605.1</v>
      </c>
      <c r="N1224" s="106">
        <v>8623</v>
      </c>
      <c r="O1224" s="106">
        <v>8545.15</v>
      </c>
      <c r="P1224" s="28" t="s">
        <v>3789</v>
      </c>
      <c r="Q1224" s="107">
        <v>-3.8E-3</v>
      </c>
      <c r="T1224" s="110">
        <v>41890</v>
      </c>
      <c r="U1224" s="28">
        <v>60.274999999999999</v>
      </c>
      <c r="V1224">
        <v>60.305</v>
      </c>
      <c r="W1224">
        <v>60.325000000000003</v>
      </c>
      <c r="X1224">
        <v>60.212000000000003</v>
      </c>
      <c r="Y1224" s="19">
        <v>-2E-3</v>
      </c>
      <c r="AB1224" s="110">
        <f t="shared" si="231"/>
        <v>41974</v>
      </c>
      <c r="AC1224" s="108">
        <f t="shared" si="229"/>
        <v>8555.9</v>
      </c>
      <c r="AD1224" s="28">
        <f t="shared" si="230"/>
        <v>61.954999999999998</v>
      </c>
      <c r="AE1224" s="28">
        <f t="shared" si="235"/>
        <v>138.09861996610442</v>
      </c>
      <c r="AF1224" s="31">
        <f t="shared" si="236"/>
        <v>3.3361256267072648E-4</v>
      </c>
      <c r="AJ1224" s="110">
        <f t="shared" si="228"/>
        <v>41961</v>
      </c>
      <c r="AK1224" s="31">
        <f t="shared" si="226"/>
        <v>5.1000000000000004E-3</v>
      </c>
      <c r="AL1224" s="115">
        <f t="shared" si="227"/>
        <v>1.124839928645871E-3</v>
      </c>
      <c r="AM1224" s="100"/>
      <c r="BR1224" s="18">
        <f t="shared" si="232"/>
        <v>41950</v>
      </c>
      <c r="BS1224" s="6">
        <f t="shared" si="233"/>
        <v>2.9999999999999997E-4</v>
      </c>
      <c r="BT1224" s="6">
        <f t="shared" si="234"/>
        <v>-2.0000000000000001E-4</v>
      </c>
    </row>
    <row r="1225" spans="2:72" ht="14.45">
      <c r="B1225" s="110">
        <v>41953</v>
      </c>
      <c r="C1225" s="106">
        <v>2038.3</v>
      </c>
      <c r="D1225" s="106">
        <v>2032</v>
      </c>
      <c r="E1225" s="106">
        <v>2038.7</v>
      </c>
      <c r="F1225" s="106">
        <v>2030.2</v>
      </c>
      <c r="G1225" s="28"/>
      <c r="H1225" s="107">
        <v>3.0999999999999999E-3</v>
      </c>
      <c r="K1225" s="110">
        <v>41975</v>
      </c>
      <c r="L1225" s="106">
        <v>8524.7000000000007</v>
      </c>
      <c r="M1225" s="106">
        <v>8535.4500000000007</v>
      </c>
      <c r="N1225" s="106">
        <v>8560.2000000000007</v>
      </c>
      <c r="O1225" s="106">
        <v>8504.65</v>
      </c>
      <c r="P1225" s="28" t="s">
        <v>3790</v>
      </c>
      <c r="Q1225" s="107">
        <v>-3.5999999999999999E-3</v>
      </c>
      <c r="T1225" s="110">
        <v>41891</v>
      </c>
      <c r="U1225" s="28">
        <v>60.604999999999997</v>
      </c>
      <c r="V1225">
        <v>60.435000000000002</v>
      </c>
      <c r="W1225">
        <v>60.673000000000002</v>
      </c>
      <c r="X1225">
        <v>60.405000000000001</v>
      </c>
      <c r="Y1225" s="19">
        <v>5.4999999999999997E-3</v>
      </c>
      <c r="AB1225" s="110">
        <f t="shared" si="231"/>
        <v>41975</v>
      </c>
      <c r="AC1225" s="108">
        <f t="shared" si="229"/>
        <v>8524.7000000000007</v>
      </c>
      <c r="AD1225" s="28">
        <f t="shared" si="230"/>
        <v>61.795000000000002</v>
      </c>
      <c r="AE1225" s="28">
        <f t="shared" si="235"/>
        <v>137.95129055748848</v>
      </c>
      <c r="AF1225" s="31">
        <f t="shared" si="236"/>
        <v>-1.0668420050258254E-3</v>
      </c>
      <c r="AJ1225" s="110">
        <f t="shared" si="228"/>
        <v>41962</v>
      </c>
      <c r="AK1225" s="31">
        <f t="shared" si="226"/>
        <v>-1.5E-3</v>
      </c>
      <c r="AL1225" s="115">
        <f t="shared" si="227"/>
        <v>-8.7076815628280846E-3</v>
      </c>
      <c r="AM1225" s="100"/>
      <c r="BR1225" s="18">
        <f t="shared" si="232"/>
        <v>41953</v>
      </c>
      <c r="BS1225" s="6">
        <f t="shared" si="233"/>
        <v>3.0999999999999999E-3</v>
      </c>
      <c r="BT1225" s="6">
        <f t="shared" si="234"/>
        <v>8.9999999999999998E-4</v>
      </c>
    </row>
    <row r="1226" spans="2:72" ht="14.45">
      <c r="B1226" s="110">
        <v>41954</v>
      </c>
      <c r="C1226" s="106">
        <v>2039.7</v>
      </c>
      <c r="D1226" s="106">
        <v>2038.2</v>
      </c>
      <c r="E1226" s="106">
        <v>2041.3</v>
      </c>
      <c r="F1226" s="106">
        <v>2035.3</v>
      </c>
      <c r="G1226" s="28"/>
      <c r="H1226" s="107">
        <v>6.9999999999999999E-4</v>
      </c>
      <c r="K1226" s="110">
        <v>41976</v>
      </c>
      <c r="L1226" s="106">
        <v>8537.65</v>
      </c>
      <c r="M1226" s="106">
        <v>8528.7000000000007</v>
      </c>
      <c r="N1226" s="106">
        <v>8546.9500000000007</v>
      </c>
      <c r="O1226" s="106">
        <v>8508.35</v>
      </c>
      <c r="P1226" s="28" t="s">
        <v>3791</v>
      </c>
      <c r="Q1226" s="107">
        <v>1.5E-3</v>
      </c>
      <c r="T1226" s="110">
        <v>41892</v>
      </c>
      <c r="U1226" s="28">
        <v>60.93</v>
      </c>
      <c r="V1226">
        <v>60.78</v>
      </c>
      <c r="W1226">
        <v>61.045000000000002</v>
      </c>
      <c r="X1226">
        <v>60.76</v>
      </c>
      <c r="Y1226" s="19">
        <v>5.4000000000000003E-3</v>
      </c>
      <c r="AB1226" s="110">
        <f t="shared" si="231"/>
        <v>41976</v>
      </c>
      <c r="AC1226" s="108">
        <f t="shared" si="229"/>
        <v>8537.65</v>
      </c>
      <c r="AD1226" s="28">
        <f t="shared" si="230"/>
        <v>61.863</v>
      </c>
      <c r="AE1226" s="28">
        <f t="shared" si="235"/>
        <v>138.00898760163588</v>
      </c>
      <c r="AF1226" s="31">
        <f t="shared" si="236"/>
        <v>4.1824214847308028E-4</v>
      </c>
      <c r="AJ1226" s="110">
        <f t="shared" si="228"/>
        <v>41963</v>
      </c>
      <c r="AK1226" s="31">
        <f t="shared" si="226"/>
        <v>2E-3</v>
      </c>
      <c r="AL1226" s="115">
        <f t="shared" si="227"/>
        <v>2.5810356751607699E-3</v>
      </c>
      <c r="AM1226" s="100"/>
      <c r="BR1226" s="18">
        <f t="shared" si="232"/>
        <v>41954</v>
      </c>
      <c r="BS1226" s="6">
        <f t="shared" si="233"/>
        <v>6.9999999999999999E-4</v>
      </c>
      <c r="BT1226" s="6">
        <f t="shared" si="234"/>
        <v>2.2000000000000001E-3</v>
      </c>
    </row>
    <row r="1227" spans="2:72" ht="14.45">
      <c r="B1227" s="110">
        <v>41955</v>
      </c>
      <c r="C1227" s="106">
        <v>2038.2</v>
      </c>
      <c r="D1227" s="106">
        <v>2037.8</v>
      </c>
      <c r="E1227" s="106">
        <v>2040.3</v>
      </c>
      <c r="F1227" s="106">
        <v>2032</v>
      </c>
      <c r="G1227" s="28"/>
      <c r="H1227" s="107">
        <v>-6.9999999999999999E-4</v>
      </c>
      <c r="K1227" s="110">
        <v>41977</v>
      </c>
      <c r="L1227" s="106">
        <v>8564.4</v>
      </c>
      <c r="M1227" s="106">
        <v>8582.4</v>
      </c>
      <c r="N1227" s="106">
        <v>8626.9500000000007</v>
      </c>
      <c r="O1227" s="106">
        <v>8526.4</v>
      </c>
      <c r="P1227" s="28" t="s">
        <v>3792</v>
      </c>
      <c r="Q1227" s="107">
        <v>3.0999999999999999E-3</v>
      </c>
      <c r="T1227" s="110">
        <v>41893</v>
      </c>
      <c r="U1227" s="28">
        <v>60.93</v>
      </c>
      <c r="V1227">
        <v>60.844999999999999</v>
      </c>
      <c r="W1227">
        <v>60.945</v>
      </c>
      <c r="X1227">
        <v>60.72</v>
      </c>
      <c r="Y1227" s="19">
        <v>0</v>
      </c>
      <c r="AB1227" s="110">
        <f t="shared" si="231"/>
        <v>41977</v>
      </c>
      <c r="AC1227" s="108">
        <f t="shared" si="229"/>
        <v>8564.4</v>
      </c>
      <c r="AD1227" s="28">
        <f t="shared" si="230"/>
        <v>61.79</v>
      </c>
      <c r="AE1227" s="28">
        <f t="shared" si="235"/>
        <v>138.60495225764686</v>
      </c>
      <c r="AF1227" s="31">
        <f t="shared" si="236"/>
        <v>4.3183032233469199E-3</v>
      </c>
      <c r="AJ1227" s="110">
        <f t="shared" si="228"/>
        <v>41964</v>
      </c>
      <c r="AK1227" s="31">
        <f t="shared" si="226"/>
        <v>5.1999999999999998E-3</v>
      </c>
      <c r="AL1227" s="115">
        <f t="shared" si="227"/>
        <v>1.1642759304366423E-2</v>
      </c>
      <c r="AM1227" s="100"/>
      <c r="BR1227" s="18">
        <f t="shared" si="232"/>
        <v>41955</v>
      </c>
      <c r="BS1227" s="6">
        <f t="shared" si="233"/>
        <v>-6.9999999999999999E-4</v>
      </c>
      <c r="BT1227" s="6">
        <f t="shared" si="234"/>
        <v>2.5000000000000001E-3</v>
      </c>
    </row>
    <row r="1228" spans="2:72" ht="14.45">
      <c r="B1228" s="110">
        <v>41956</v>
      </c>
      <c r="C1228" s="106">
        <v>2039.3</v>
      </c>
      <c r="D1228" s="106">
        <v>2039.2</v>
      </c>
      <c r="E1228" s="106">
        <v>2046.2</v>
      </c>
      <c r="F1228" s="106">
        <v>2030.4</v>
      </c>
      <c r="G1228" s="28"/>
      <c r="H1228" s="107">
        <v>5.0000000000000001E-4</v>
      </c>
      <c r="K1228" s="110">
        <v>41978</v>
      </c>
      <c r="L1228" s="106">
        <v>8538.2999999999993</v>
      </c>
      <c r="M1228" s="106">
        <v>8584.25</v>
      </c>
      <c r="N1228" s="106">
        <v>8588.35</v>
      </c>
      <c r="O1228" s="106">
        <v>8523.9</v>
      </c>
      <c r="P1228" s="28" t="s">
        <v>3793</v>
      </c>
      <c r="Q1228" s="107">
        <v>-3.0000000000000001E-3</v>
      </c>
      <c r="T1228" s="110">
        <v>41894</v>
      </c>
      <c r="U1228" s="28">
        <v>60.655000000000001</v>
      </c>
      <c r="V1228">
        <v>60.975000000000001</v>
      </c>
      <c r="W1228">
        <v>61.024999999999999</v>
      </c>
      <c r="X1228">
        <v>60.645000000000003</v>
      </c>
      <c r="Y1228" s="19">
        <v>-4.4999999999999997E-3</v>
      </c>
      <c r="AB1228" s="110">
        <f t="shared" si="231"/>
        <v>41978</v>
      </c>
      <c r="AC1228" s="108">
        <f t="shared" si="229"/>
        <v>8538.2999999999993</v>
      </c>
      <c r="AD1228" s="28">
        <f t="shared" si="230"/>
        <v>61.917999999999999</v>
      </c>
      <c r="AE1228" s="28">
        <f t="shared" si="235"/>
        <v>137.89689589457024</v>
      </c>
      <c r="AF1228" s="31">
        <f t="shared" si="236"/>
        <v>-5.1084492404026571E-3</v>
      </c>
      <c r="AJ1228" s="110">
        <f t="shared" si="228"/>
        <v>41967</v>
      </c>
      <c r="AK1228" s="31">
        <f t="shared" si="226"/>
        <v>2.8999999999999998E-3</v>
      </c>
      <c r="AL1228" s="115">
        <f t="shared" si="227"/>
        <v>4.7156030089352541E-3</v>
      </c>
      <c r="AM1228" s="100"/>
      <c r="BR1228" s="18">
        <f t="shared" si="232"/>
        <v>41956</v>
      </c>
      <c r="BS1228" s="6">
        <f t="shared" si="233"/>
        <v>5.0000000000000001E-4</v>
      </c>
      <c r="BT1228" s="6">
        <f t="shared" si="234"/>
        <v>-3.0000000000000001E-3</v>
      </c>
    </row>
    <row r="1229" spans="2:72" ht="14.45">
      <c r="B1229" s="110">
        <v>41957</v>
      </c>
      <c r="C1229" s="106">
        <v>2039.8</v>
      </c>
      <c r="D1229" s="106">
        <v>2039.7</v>
      </c>
      <c r="E1229" s="106">
        <v>2042.2</v>
      </c>
      <c r="F1229" s="106">
        <v>2035.2</v>
      </c>
      <c r="G1229" s="28"/>
      <c r="H1229" s="107">
        <v>2.0000000000000001E-4</v>
      </c>
      <c r="K1229" s="110">
        <v>41981</v>
      </c>
      <c r="L1229" s="106">
        <v>8438.25</v>
      </c>
      <c r="M1229" s="106">
        <v>8538.65</v>
      </c>
      <c r="N1229" s="106">
        <v>8546.35</v>
      </c>
      <c r="O1229" s="106">
        <v>8432.25</v>
      </c>
      <c r="P1229" s="28" t="s">
        <v>3794</v>
      </c>
      <c r="Q1229" s="107">
        <v>-1.17E-2</v>
      </c>
      <c r="T1229" s="110">
        <v>41897</v>
      </c>
      <c r="U1229" s="28">
        <v>61.104999999999997</v>
      </c>
      <c r="V1229">
        <v>60.655000000000001</v>
      </c>
      <c r="W1229">
        <v>61.174999999999997</v>
      </c>
      <c r="X1229">
        <v>60.655000000000001</v>
      </c>
      <c r="Y1229" s="19">
        <v>7.4000000000000003E-3</v>
      </c>
      <c r="AB1229" s="110">
        <f t="shared" si="231"/>
        <v>41981</v>
      </c>
      <c r="AC1229" s="108">
        <f t="shared" si="229"/>
        <v>8438.25</v>
      </c>
      <c r="AD1229" s="28">
        <f t="shared" si="230"/>
        <v>61.825000000000003</v>
      </c>
      <c r="AE1229" s="28">
        <f t="shared" si="235"/>
        <v>136.48604933279418</v>
      </c>
      <c r="AF1229" s="31">
        <f t="shared" si="236"/>
        <v>-1.0231169836155907E-2</v>
      </c>
      <c r="AJ1229" s="110">
        <f t="shared" si="228"/>
        <v>41968</v>
      </c>
      <c r="AK1229" s="31">
        <f t="shared" si="226"/>
        <v>-1.1999999999999999E-3</v>
      </c>
      <c r="AL1229" s="115">
        <f t="shared" si="227"/>
        <v>-7.9405400155592165E-3</v>
      </c>
      <c r="AM1229" s="100"/>
      <c r="BR1229" s="18">
        <f t="shared" si="232"/>
        <v>41957</v>
      </c>
      <c r="BS1229" s="6">
        <f t="shared" si="233"/>
        <v>2.0000000000000001E-4</v>
      </c>
      <c r="BT1229" s="6">
        <f t="shared" si="234"/>
        <v>3.8E-3</v>
      </c>
    </row>
    <row r="1230" spans="2:72" ht="14.45">
      <c r="B1230" s="110">
        <v>41960</v>
      </c>
      <c r="C1230" s="106">
        <v>2041.3</v>
      </c>
      <c r="D1230" s="106">
        <v>2038.3</v>
      </c>
      <c r="E1230" s="106">
        <v>2043.1</v>
      </c>
      <c r="F1230" s="106">
        <v>2034.5</v>
      </c>
      <c r="G1230" s="28"/>
      <c r="H1230" s="107">
        <v>6.9999999999999999E-4</v>
      </c>
      <c r="K1230" s="110">
        <v>41982</v>
      </c>
      <c r="L1230" s="106">
        <v>8340.7000000000007</v>
      </c>
      <c r="M1230" s="106">
        <v>8439.2999999999993</v>
      </c>
      <c r="N1230" s="106">
        <v>8444.5</v>
      </c>
      <c r="O1230" s="106">
        <v>8330.5</v>
      </c>
      <c r="P1230" s="28" t="s">
        <v>3795</v>
      </c>
      <c r="Q1230" s="107">
        <v>-1.1599999999999999E-2</v>
      </c>
      <c r="T1230" s="110">
        <v>41898</v>
      </c>
      <c r="U1230" s="28">
        <v>61.06</v>
      </c>
      <c r="V1230">
        <v>61.024999999999999</v>
      </c>
      <c r="W1230">
        <v>61.164999999999999</v>
      </c>
      <c r="X1230">
        <v>61.006999999999998</v>
      </c>
      <c r="Y1230" s="19">
        <v>-6.9999999999999999E-4</v>
      </c>
      <c r="AB1230" s="110">
        <f t="shared" si="231"/>
        <v>41982</v>
      </c>
      <c r="AC1230" s="108">
        <f t="shared" si="229"/>
        <v>8340.7000000000007</v>
      </c>
      <c r="AD1230" s="28">
        <f t="shared" si="230"/>
        <v>61.88</v>
      </c>
      <c r="AE1230" s="28">
        <f t="shared" si="235"/>
        <v>134.78829993535876</v>
      </c>
      <c r="AF1230" s="31">
        <f t="shared" si="236"/>
        <v>-1.2438995822172227E-2</v>
      </c>
      <c r="AJ1230" s="110">
        <f t="shared" si="228"/>
        <v>41969</v>
      </c>
      <c r="AK1230" s="31">
        <f t="shared" si="226"/>
        <v>2.8E-3</v>
      </c>
      <c r="AL1230" s="115">
        <f t="shared" si="227"/>
        <v>2.6291950785175544E-3</v>
      </c>
      <c r="AM1230" s="100"/>
      <c r="BR1230" s="18">
        <f t="shared" si="232"/>
        <v>41960</v>
      </c>
      <c r="BS1230" s="6">
        <f t="shared" si="233"/>
        <v>6.9999999999999999E-4</v>
      </c>
      <c r="BT1230" s="6">
        <f t="shared" si="234"/>
        <v>4.8999999999999998E-3</v>
      </c>
    </row>
    <row r="1231" spans="2:72" ht="14.45">
      <c r="B1231" s="110">
        <v>41961</v>
      </c>
      <c r="C1231" s="106">
        <v>2051.8000000000002</v>
      </c>
      <c r="D1231" s="106">
        <v>2041.5</v>
      </c>
      <c r="E1231" s="106">
        <v>2056.1</v>
      </c>
      <c r="F1231" s="106">
        <v>2041.5</v>
      </c>
      <c r="G1231" s="28"/>
      <c r="H1231" s="107">
        <v>5.1000000000000004E-3</v>
      </c>
      <c r="K1231" s="110">
        <v>41983</v>
      </c>
      <c r="L1231" s="106">
        <v>8355.65</v>
      </c>
      <c r="M1231" s="106">
        <v>8318.0499999999993</v>
      </c>
      <c r="N1231" s="106">
        <v>8376.7999999999993</v>
      </c>
      <c r="O1231" s="106">
        <v>8317</v>
      </c>
      <c r="P1231" s="28" t="s">
        <v>3796</v>
      </c>
      <c r="Q1231" s="107">
        <v>1.8E-3</v>
      </c>
      <c r="T1231" s="110">
        <v>41899</v>
      </c>
      <c r="U1231" s="28">
        <v>60.914999999999999</v>
      </c>
      <c r="V1231">
        <v>60.984999999999999</v>
      </c>
      <c r="W1231">
        <v>61.042999999999999</v>
      </c>
      <c r="X1231">
        <v>60.83</v>
      </c>
      <c r="Y1231" s="19">
        <v>-2.3999999999999998E-3</v>
      </c>
      <c r="AB1231" s="110">
        <f t="shared" si="231"/>
        <v>41983</v>
      </c>
      <c r="AC1231" s="108">
        <f t="shared" si="229"/>
        <v>8355.65</v>
      </c>
      <c r="AD1231" s="28">
        <f t="shared" si="230"/>
        <v>62.115000000000002</v>
      </c>
      <c r="AE1231" s="28">
        <f t="shared" si="235"/>
        <v>134.51903726958059</v>
      </c>
      <c r="AF1231" s="31">
        <f t="shared" si="236"/>
        <v>-1.9976709099179812E-3</v>
      </c>
      <c r="AJ1231" s="110">
        <f t="shared" si="228"/>
        <v>41971</v>
      </c>
      <c r="AK1231" s="31">
        <f t="shared" si="226"/>
        <v>-2.5000000000000001E-3</v>
      </c>
      <c r="AL1231" s="115">
        <f t="shared" si="227"/>
        <v>5.3838622396731317E-3</v>
      </c>
      <c r="AM1231" s="100"/>
      <c r="BR1231" s="18">
        <f t="shared" si="232"/>
        <v>41961</v>
      </c>
      <c r="BS1231" s="6">
        <f t="shared" si="233"/>
        <v>5.1000000000000004E-3</v>
      </c>
      <c r="BT1231" s="6">
        <f t="shared" si="234"/>
        <v>-5.9999999999999995E-4</v>
      </c>
    </row>
    <row r="1232" spans="2:72" ht="14.45">
      <c r="B1232" s="110">
        <v>41962</v>
      </c>
      <c r="C1232" s="106">
        <v>2048.6999999999998</v>
      </c>
      <c r="D1232" s="106">
        <v>2051.1999999999998</v>
      </c>
      <c r="E1232" s="106">
        <v>2052.1</v>
      </c>
      <c r="F1232" s="106">
        <v>2040.4</v>
      </c>
      <c r="G1232" s="28"/>
      <c r="H1232" s="107">
        <v>-1.5E-3</v>
      </c>
      <c r="K1232" s="110">
        <v>41984</v>
      </c>
      <c r="L1232" s="106">
        <v>8292.9</v>
      </c>
      <c r="M1232" s="106">
        <v>8338.85</v>
      </c>
      <c r="N1232" s="106">
        <v>8348.2999999999993</v>
      </c>
      <c r="O1232" s="106">
        <v>8272.4</v>
      </c>
      <c r="P1232" s="28" t="s">
        <v>3797</v>
      </c>
      <c r="Q1232" s="107">
        <v>-7.4999999999999997E-3</v>
      </c>
      <c r="T1232" s="110">
        <v>41900</v>
      </c>
      <c r="U1232" s="28">
        <v>60.74</v>
      </c>
      <c r="V1232">
        <v>61.115000000000002</v>
      </c>
      <c r="W1232">
        <v>61.22</v>
      </c>
      <c r="X1232">
        <v>60.74</v>
      </c>
      <c r="Y1232" s="19">
        <v>-2.8999999999999998E-3</v>
      </c>
      <c r="AB1232" s="110">
        <f t="shared" si="231"/>
        <v>41984</v>
      </c>
      <c r="AC1232" s="108">
        <f t="shared" si="229"/>
        <v>8292.9</v>
      </c>
      <c r="AD1232" s="28">
        <f t="shared" si="230"/>
        <v>62.48</v>
      </c>
      <c r="AE1232" s="28">
        <f t="shared" si="235"/>
        <v>132.72887323943661</v>
      </c>
      <c r="AF1232" s="31">
        <f t="shared" si="236"/>
        <v>-1.3307886128834268E-2</v>
      </c>
      <c r="AJ1232" s="110">
        <f t="shared" si="228"/>
        <v>41974</v>
      </c>
      <c r="AK1232" s="31">
        <f t="shared" si="226"/>
        <v>-6.8999999999999999E-3</v>
      </c>
      <c r="AL1232" s="115">
        <f t="shared" si="227"/>
        <v>3.3361256267072648E-4</v>
      </c>
      <c r="AM1232" s="100"/>
      <c r="BR1232" s="18">
        <f t="shared" si="232"/>
        <v>41962</v>
      </c>
      <c r="BS1232" s="6">
        <f t="shared" si="233"/>
        <v>-1.5E-3</v>
      </c>
      <c r="BT1232" s="6">
        <f t="shared" si="234"/>
        <v>-5.1999999999999998E-3</v>
      </c>
    </row>
    <row r="1233" spans="2:72" ht="14.45">
      <c r="B1233" s="110">
        <v>41963</v>
      </c>
      <c r="C1233" s="106">
        <v>2052.8000000000002</v>
      </c>
      <c r="D1233" s="106">
        <v>2045.9</v>
      </c>
      <c r="E1233" s="106">
        <v>2053.8000000000002</v>
      </c>
      <c r="F1233" s="106">
        <v>2040.5</v>
      </c>
      <c r="G1233" s="28"/>
      <c r="H1233" s="107">
        <v>2E-3</v>
      </c>
      <c r="K1233" s="110">
        <v>41985</v>
      </c>
      <c r="L1233" s="106">
        <v>8224.1</v>
      </c>
      <c r="M1233" s="106">
        <v>8302</v>
      </c>
      <c r="N1233" s="106">
        <v>8321.9</v>
      </c>
      <c r="O1233" s="106">
        <v>8216.2999999999993</v>
      </c>
      <c r="P1233" s="28" t="s">
        <v>3798</v>
      </c>
      <c r="Q1233" s="107">
        <v>-8.3000000000000001E-3</v>
      </c>
      <c r="T1233" s="110">
        <v>41901</v>
      </c>
      <c r="U1233" s="28">
        <v>60.86</v>
      </c>
      <c r="V1233">
        <v>60.78</v>
      </c>
      <c r="W1233">
        <v>60.9</v>
      </c>
      <c r="X1233">
        <v>60.73</v>
      </c>
      <c r="Y1233" s="19">
        <v>2E-3</v>
      </c>
      <c r="AB1233" s="110">
        <f t="shared" si="231"/>
        <v>41985</v>
      </c>
      <c r="AC1233" s="108">
        <f t="shared" si="229"/>
        <v>8224.1</v>
      </c>
      <c r="AD1233" s="28">
        <f t="shared" si="230"/>
        <v>62.524999999999999</v>
      </c>
      <c r="AE1233" s="28">
        <f t="shared" si="235"/>
        <v>131.53298680527789</v>
      </c>
      <c r="AF1233" s="31">
        <f t="shared" si="236"/>
        <v>-9.0099946226576133E-3</v>
      </c>
      <c r="AJ1233" s="110">
        <f t="shared" si="228"/>
        <v>41975</v>
      </c>
      <c r="AK1233" s="31">
        <f t="shared" si="226"/>
        <v>6.4000000000000003E-3</v>
      </c>
      <c r="AL1233" s="115">
        <f t="shared" si="227"/>
        <v>-1.0668420050258254E-3</v>
      </c>
      <c r="AM1233" s="100"/>
      <c r="BR1233" s="18">
        <f t="shared" si="232"/>
        <v>41963</v>
      </c>
      <c r="BS1233" s="6">
        <f t="shared" si="233"/>
        <v>2E-3</v>
      </c>
      <c r="BT1233" s="6">
        <f t="shared" si="234"/>
        <v>2.3E-3</v>
      </c>
    </row>
    <row r="1234" spans="2:72" ht="14.45">
      <c r="B1234" s="110">
        <v>41964</v>
      </c>
      <c r="C1234" s="106">
        <v>2063.5</v>
      </c>
      <c r="D1234" s="106">
        <v>2057.5</v>
      </c>
      <c r="E1234" s="106">
        <v>2071.5</v>
      </c>
      <c r="F1234" s="106">
        <v>2056.8000000000002</v>
      </c>
      <c r="G1234" s="28"/>
      <c r="H1234" s="107">
        <v>5.1999999999999998E-3</v>
      </c>
      <c r="K1234" s="110">
        <v>41988</v>
      </c>
      <c r="L1234" s="106">
        <v>8219.6</v>
      </c>
      <c r="M1234" s="106">
        <v>8160.75</v>
      </c>
      <c r="N1234" s="106">
        <v>8242.4</v>
      </c>
      <c r="O1234" s="106">
        <v>8152.5</v>
      </c>
      <c r="P1234" s="28" t="s">
        <v>3799</v>
      </c>
      <c r="Q1234" s="107">
        <v>-5.0000000000000001E-4</v>
      </c>
      <c r="T1234" s="110">
        <v>41904</v>
      </c>
      <c r="U1234" s="28">
        <v>60.945</v>
      </c>
      <c r="V1234">
        <v>60.795000000000002</v>
      </c>
      <c r="W1234">
        <v>60.945</v>
      </c>
      <c r="X1234">
        <v>60.755000000000003</v>
      </c>
      <c r="Y1234" s="19">
        <v>1.4E-3</v>
      </c>
      <c r="AB1234" s="110">
        <f t="shared" si="231"/>
        <v>41988</v>
      </c>
      <c r="AC1234" s="108">
        <f t="shared" si="229"/>
        <v>8219.6</v>
      </c>
      <c r="AD1234" s="28">
        <f t="shared" si="230"/>
        <v>63.174999999999997</v>
      </c>
      <c r="AE1234" s="28">
        <f t="shared" si="235"/>
        <v>130.10842896715474</v>
      </c>
      <c r="AF1234" s="31">
        <f t="shared" si="236"/>
        <v>-1.0830422639395154E-2</v>
      </c>
      <c r="AJ1234" s="110">
        <f t="shared" si="228"/>
        <v>41976</v>
      </c>
      <c r="AK1234" s="31">
        <f t="shared" ref="AK1234:AK1297" si="237">IFERROR(VLOOKUP(AJ1234,B:H,7,FALSE),0)</f>
        <v>3.7000000000000002E-3</v>
      </c>
      <c r="AL1234" s="115">
        <f t="shared" ref="AL1234:AL1297" si="238">IFERROR(VLOOKUP(AJ1234,AB:AF,5,FALSE),0)</f>
        <v>4.1824214847308028E-4</v>
      </c>
      <c r="AM1234" s="100"/>
      <c r="BR1234" s="18">
        <f t="shared" si="232"/>
        <v>41964</v>
      </c>
      <c r="BS1234" s="6">
        <f t="shared" si="233"/>
        <v>5.1999999999999998E-3</v>
      </c>
      <c r="BT1234" s="6">
        <f t="shared" si="234"/>
        <v>8.9999999999999993E-3</v>
      </c>
    </row>
    <row r="1235" spans="2:72" ht="14.45">
      <c r="B1235" s="110">
        <v>41967</v>
      </c>
      <c r="C1235" s="106">
        <v>2069.4</v>
      </c>
      <c r="D1235" s="106">
        <v>2065.1</v>
      </c>
      <c r="E1235" s="106">
        <v>2070.1999999999998</v>
      </c>
      <c r="F1235" s="106">
        <v>2065.1</v>
      </c>
      <c r="G1235" s="28"/>
      <c r="H1235" s="107">
        <v>2.8999999999999998E-3</v>
      </c>
      <c r="K1235" s="110">
        <v>41989</v>
      </c>
      <c r="L1235" s="106">
        <v>8067.6</v>
      </c>
      <c r="M1235" s="106">
        <v>8172.6</v>
      </c>
      <c r="N1235" s="106">
        <v>8189.35</v>
      </c>
      <c r="O1235" s="106">
        <v>8052.6</v>
      </c>
      <c r="P1235" s="28" t="s">
        <v>3800</v>
      </c>
      <c r="Q1235" s="107">
        <v>-1.8499999999999999E-2</v>
      </c>
      <c r="T1235" s="110">
        <v>41905</v>
      </c>
      <c r="U1235" s="28">
        <v>61.055</v>
      </c>
      <c r="V1235">
        <v>60.954999999999998</v>
      </c>
      <c r="W1235">
        <v>61.055</v>
      </c>
      <c r="X1235">
        <v>60.875</v>
      </c>
      <c r="Y1235" s="19">
        <v>1.8E-3</v>
      </c>
      <c r="AB1235" s="110">
        <f t="shared" si="231"/>
        <v>41989</v>
      </c>
      <c r="AC1235" s="108">
        <f t="shared" si="229"/>
        <v>8067.6</v>
      </c>
      <c r="AD1235" s="28">
        <f t="shared" si="230"/>
        <v>63.66</v>
      </c>
      <c r="AE1235" s="28">
        <f t="shared" si="235"/>
        <v>126.72950047125354</v>
      </c>
      <c r="AF1235" s="31">
        <f t="shared" si="236"/>
        <v>-2.5970096808671683E-2</v>
      </c>
      <c r="AJ1235" s="110">
        <f t="shared" si="228"/>
        <v>41977</v>
      </c>
      <c r="AK1235" s="31">
        <f t="shared" si="237"/>
        <v>-1.1999999999999999E-3</v>
      </c>
      <c r="AL1235" s="115">
        <f t="shared" si="238"/>
        <v>4.3183032233469199E-3</v>
      </c>
      <c r="AM1235" s="100"/>
      <c r="BR1235" s="18">
        <f t="shared" si="232"/>
        <v>41967</v>
      </c>
      <c r="BS1235" s="6">
        <f t="shared" si="233"/>
        <v>2.8999999999999998E-3</v>
      </c>
      <c r="BT1235" s="6">
        <f t="shared" si="234"/>
        <v>6.1999999999999998E-3</v>
      </c>
    </row>
    <row r="1236" spans="2:72" ht="14.45">
      <c r="B1236" s="110">
        <v>41968</v>
      </c>
      <c r="C1236" s="106">
        <v>2067</v>
      </c>
      <c r="D1236" s="106">
        <v>2070.1999999999998</v>
      </c>
      <c r="E1236" s="106">
        <v>2074.1999999999998</v>
      </c>
      <c r="F1236" s="106">
        <v>2064.8000000000002</v>
      </c>
      <c r="G1236" s="28"/>
      <c r="H1236" s="107">
        <v>-1.1999999999999999E-3</v>
      </c>
      <c r="K1236" s="110">
        <v>41990</v>
      </c>
      <c r="L1236" s="106">
        <v>8029.8</v>
      </c>
      <c r="M1236" s="106">
        <v>8041.2</v>
      </c>
      <c r="N1236" s="106">
        <v>8082</v>
      </c>
      <c r="O1236" s="106">
        <v>7961.35</v>
      </c>
      <c r="P1236" s="28" t="s">
        <v>3801</v>
      </c>
      <c r="Q1236" s="107">
        <v>-4.7000000000000002E-3</v>
      </c>
      <c r="T1236" s="110">
        <v>41906</v>
      </c>
      <c r="U1236" s="28">
        <v>60.945</v>
      </c>
      <c r="V1236">
        <v>61.045000000000002</v>
      </c>
      <c r="W1236">
        <v>61.064999999999998</v>
      </c>
      <c r="X1236">
        <v>60.905000000000001</v>
      </c>
      <c r="Y1236" s="19">
        <v>-1.8E-3</v>
      </c>
      <c r="AB1236" s="110">
        <f t="shared" si="231"/>
        <v>41990</v>
      </c>
      <c r="AC1236" s="108">
        <f t="shared" si="229"/>
        <v>8029.8</v>
      </c>
      <c r="AD1236" s="28">
        <f t="shared" si="230"/>
        <v>63.524999999999999</v>
      </c>
      <c r="AE1236" s="28">
        <f t="shared" si="235"/>
        <v>126.40377804014169</v>
      </c>
      <c r="AF1236" s="31">
        <f t="shared" si="236"/>
        <v>-2.5702179042814688E-3</v>
      </c>
      <c r="AJ1236" s="110">
        <f t="shared" si="228"/>
        <v>41978</v>
      </c>
      <c r="AK1236" s="31">
        <f t="shared" si="237"/>
        <v>1.6999999999999999E-3</v>
      </c>
      <c r="AL1236" s="115">
        <f t="shared" si="238"/>
        <v>-5.1084492404026571E-3</v>
      </c>
      <c r="AM1236" s="100"/>
      <c r="BR1236" s="18">
        <f t="shared" si="232"/>
        <v>41968</v>
      </c>
      <c r="BS1236" s="6">
        <f t="shared" si="233"/>
        <v>-1.1999999999999999E-3</v>
      </c>
      <c r="BT1236" s="6">
        <f t="shared" si="234"/>
        <v>-7.9000000000000008E-3</v>
      </c>
    </row>
    <row r="1237" spans="2:72" ht="14.45">
      <c r="B1237" s="110">
        <v>41969</v>
      </c>
      <c r="C1237" s="106">
        <v>2072.8000000000002</v>
      </c>
      <c r="D1237" s="106">
        <v>2067.4</v>
      </c>
      <c r="E1237" s="106">
        <v>2073.3000000000002</v>
      </c>
      <c r="F1237" s="106">
        <v>2066.6</v>
      </c>
      <c r="G1237" s="28"/>
      <c r="H1237" s="107">
        <v>2.8E-3</v>
      </c>
      <c r="K1237" s="110">
        <v>41991</v>
      </c>
      <c r="L1237" s="106">
        <v>8159.3</v>
      </c>
      <c r="M1237" s="106">
        <v>8138.9</v>
      </c>
      <c r="N1237" s="106">
        <v>8174.3</v>
      </c>
      <c r="O1237" s="106">
        <v>8084.9</v>
      </c>
      <c r="P1237" s="28" t="s">
        <v>3802</v>
      </c>
      <c r="Q1237" s="107">
        <v>1.61E-2</v>
      </c>
      <c r="T1237" s="110">
        <v>41907</v>
      </c>
      <c r="U1237" s="28">
        <v>61.335000000000001</v>
      </c>
      <c r="V1237">
        <v>60.965000000000003</v>
      </c>
      <c r="W1237">
        <v>61.42</v>
      </c>
      <c r="X1237">
        <v>60.924999999999997</v>
      </c>
      <c r="Y1237" s="19">
        <v>6.4000000000000003E-3</v>
      </c>
      <c r="AB1237" s="110">
        <f t="shared" si="231"/>
        <v>41991</v>
      </c>
      <c r="AC1237" s="108">
        <f t="shared" si="229"/>
        <v>8159.3</v>
      </c>
      <c r="AD1237" s="28">
        <f t="shared" si="230"/>
        <v>62.99</v>
      </c>
      <c r="AE1237" s="28">
        <f t="shared" si="235"/>
        <v>129.53325924749961</v>
      </c>
      <c r="AF1237" s="31">
        <f t="shared" si="236"/>
        <v>2.4757813855564637E-2</v>
      </c>
      <c r="AJ1237" s="110">
        <f t="shared" si="228"/>
        <v>41981</v>
      </c>
      <c r="AK1237" s="31">
        <f t="shared" si="237"/>
        <v>-7.3000000000000001E-3</v>
      </c>
      <c r="AL1237" s="115">
        <f t="shared" si="238"/>
        <v>-1.0231169836155907E-2</v>
      </c>
      <c r="AM1237" s="100"/>
      <c r="BR1237" s="18">
        <f t="shared" si="232"/>
        <v>41969</v>
      </c>
      <c r="BS1237" s="6">
        <f t="shared" si="233"/>
        <v>2.8E-3</v>
      </c>
      <c r="BT1237" s="6">
        <f t="shared" si="234"/>
        <v>1.5E-3</v>
      </c>
    </row>
    <row r="1238" spans="2:72" ht="14.45">
      <c r="B1238" s="110">
        <v>41971</v>
      </c>
      <c r="C1238" s="106">
        <v>2067.6</v>
      </c>
      <c r="D1238" s="106">
        <v>2074.8000000000002</v>
      </c>
      <c r="E1238" s="106">
        <v>2075.8000000000002</v>
      </c>
      <c r="F1238" s="106">
        <v>2065.1</v>
      </c>
      <c r="G1238" s="28"/>
      <c r="H1238" s="107">
        <v>-2.5000000000000001E-3</v>
      </c>
      <c r="K1238" s="110">
        <v>41992</v>
      </c>
      <c r="L1238" s="106">
        <v>8225.2000000000007</v>
      </c>
      <c r="M1238" s="106">
        <v>8230.4500000000007</v>
      </c>
      <c r="N1238" s="106">
        <v>8263.4500000000007</v>
      </c>
      <c r="O1238" s="106">
        <v>8208.6</v>
      </c>
      <c r="P1238" s="28" t="s">
        <v>3803</v>
      </c>
      <c r="Q1238" s="107">
        <v>8.0999999999999996E-3</v>
      </c>
      <c r="T1238" s="110">
        <v>41908</v>
      </c>
      <c r="U1238" s="28">
        <v>61.145000000000003</v>
      </c>
      <c r="V1238">
        <v>61.344999999999999</v>
      </c>
      <c r="W1238">
        <v>61.625</v>
      </c>
      <c r="X1238">
        <v>61.015000000000001</v>
      </c>
      <c r="Y1238" s="19">
        <v>-3.0999999999999999E-3</v>
      </c>
      <c r="AB1238" s="110">
        <f t="shared" si="231"/>
        <v>41992</v>
      </c>
      <c r="AC1238" s="108">
        <f t="shared" si="229"/>
        <v>8225.2000000000007</v>
      </c>
      <c r="AD1238" s="28">
        <f t="shared" si="230"/>
        <v>63.244999999999997</v>
      </c>
      <c r="AE1238" s="28">
        <f t="shared" si="235"/>
        <v>130.05296861411972</v>
      </c>
      <c r="AF1238" s="31">
        <f t="shared" si="236"/>
        <v>4.0121693041561546E-3</v>
      </c>
      <c r="AJ1238" s="110">
        <f t="shared" si="228"/>
        <v>41982</v>
      </c>
      <c r="AK1238" s="31">
        <f t="shared" si="237"/>
        <v>-2.0000000000000001E-4</v>
      </c>
      <c r="AL1238" s="115">
        <f t="shared" si="238"/>
        <v>-1.2438995822172227E-2</v>
      </c>
      <c r="AM1238" s="100"/>
      <c r="BR1238" s="18">
        <f t="shared" si="232"/>
        <v>41971</v>
      </c>
      <c r="BS1238" s="6">
        <f t="shared" si="233"/>
        <v>-2.5000000000000001E-3</v>
      </c>
      <c r="BT1238" s="6">
        <f t="shared" si="234"/>
        <v>1.11E-2</v>
      </c>
    </row>
    <row r="1239" spans="2:72" ht="14.45">
      <c r="B1239" s="110">
        <v>41974</v>
      </c>
      <c r="C1239" s="106">
        <v>2053.4</v>
      </c>
      <c r="D1239" s="106">
        <v>2065.8000000000002</v>
      </c>
      <c r="E1239" s="106">
        <v>2065.8000000000002</v>
      </c>
      <c r="F1239" s="106">
        <v>2049.6</v>
      </c>
      <c r="G1239" s="28"/>
      <c r="H1239" s="107">
        <v>-6.8999999999999999E-3</v>
      </c>
      <c r="K1239" s="110">
        <v>41995</v>
      </c>
      <c r="L1239" s="106">
        <v>8324</v>
      </c>
      <c r="M1239" s="106">
        <v>8255</v>
      </c>
      <c r="N1239" s="106">
        <v>8330.9500000000007</v>
      </c>
      <c r="O1239" s="106">
        <v>8228.2000000000007</v>
      </c>
      <c r="P1239" s="28" t="s">
        <v>3804</v>
      </c>
      <c r="Q1239" s="107">
        <v>1.2E-2</v>
      </c>
      <c r="T1239" s="110">
        <v>41911</v>
      </c>
      <c r="U1239" s="28">
        <v>61.56</v>
      </c>
      <c r="V1239">
        <v>61.155000000000001</v>
      </c>
      <c r="W1239">
        <v>61.62</v>
      </c>
      <c r="X1239">
        <v>61.155000000000001</v>
      </c>
      <c r="Y1239" s="19">
        <v>6.7999999999999996E-3</v>
      </c>
      <c r="AB1239" s="110">
        <f t="shared" si="231"/>
        <v>41995</v>
      </c>
      <c r="AC1239" s="108">
        <f t="shared" si="229"/>
        <v>8324</v>
      </c>
      <c r="AD1239" s="28">
        <f t="shared" si="230"/>
        <v>63.23</v>
      </c>
      <c r="AE1239" s="28">
        <f t="shared" si="235"/>
        <v>131.64637039380042</v>
      </c>
      <c r="AF1239" s="31">
        <f t="shared" si="236"/>
        <v>1.2251944701150874E-2</v>
      </c>
      <c r="AJ1239" s="110">
        <f t="shared" si="228"/>
        <v>41983</v>
      </c>
      <c r="AK1239" s="31">
        <f t="shared" si="237"/>
        <v>-1.6400000000000001E-2</v>
      </c>
      <c r="AL1239" s="115">
        <f t="shared" si="238"/>
        <v>-1.9976709099179812E-3</v>
      </c>
      <c r="AM1239" s="100"/>
      <c r="BR1239" s="18">
        <f t="shared" si="232"/>
        <v>41974</v>
      </c>
      <c r="BS1239" s="6">
        <f t="shared" si="233"/>
        <v>-6.8999999999999999E-3</v>
      </c>
      <c r="BT1239" s="6">
        <f t="shared" si="234"/>
        <v>-3.8E-3</v>
      </c>
    </row>
    <row r="1240" spans="2:72" ht="14.45">
      <c r="B1240" s="110">
        <v>41975</v>
      </c>
      <c r="C1240" s="106">
        <v>2066.6</v>
      </c>
      <c r="D1240" s="106">
        <v>2053.8000000000002</v>
      </c>
      <c r="E1240" s="106">
        <v>2068.8000000000002</v>
      </c>
      <c r="F1240" s="106">
        <v>2053.8000000000002</v>
      </c>
      <c r="G1240" s="28"/>
      <c r="H1240" s="107">
        <v>6.4000000000000003E-3</v>
      </c>
      <c r="K1240" s="110">
        <v>41996</v>
      </c>
      <c r="L1240" s="106">
        <v>8267</v>
      </c>
      <c r="M1240" s="106">
        <v>8324.6</v>
      </c>
      <c r="N1240" s="106">
        <v>8364.75</v>
      </c>
      <c r="O1240" s="106">
        <v>8252.85</v>
      </c>
      <c r="P1240" s="28" t="s">
        <v>2671</v>
      </c>
      <c r="Q1240" s="107">
        <v>-6.7999999999999996E-3</v>
      </c>
      <c r="T1240" s="110">
        <v>41912</v>
      </c>
      <c r="U1240" s="28">
        <v>61.94</v>
      </c>
      <c r="V1240">
        <v>61.615000000000002</v>
      </c>
      <c r="W1240">
        <v>61.94</v>
      </c>
      <c r="X1240">
        <v>61.564999999999998</v>
      </c>
      <c r="Y1240" s="19">
        <v>6.1999999999999998E-3</v>
      </c>
      <c r="AB1240" s="110">
        <f t="shared" si="231"/>
        <v>41996</v>
      </c>
      <c r="AC1240" s="108">
        <f t="shared" si="229"/>
        <v>8267</v>
      </c>
      <c r="AD1240" s="28">
        <f t="shared" si="230"/>
        <v>63.44</v>
      </c>
      <c r="AE1240" s="28">
        <f t="shared" si="235"/>
        <v>130.31210592686003</v>
      </c>
      <c r="AF1240" s="31">
        <f t="shared" si="236"/>
        <v>-1.0135216511850231E-2</v>
      </c>
      <c r="AJ1240" s="110">
        <f t="shared" si="228"/>
        <v>41984</v>
      </c>
      <c r="AK1240" s="31">
        <f t="shared" si="237"/>
        <v>4.4999999999999997E-3</v>
      </c>
      <c r="AL1240" s="115">
        <f t="shared" si="238"/>
        <v>-1.3307886128834268E-2</v>
      </c>
      <c r="AM1240" s="100"/>
      <c r="BR1240" s="18">
        <f t="shared" si="232"/>
        <v>41975</v>
      </c>
      <c r="BS1240" s="6">
        <f t="shared" si="233"/>
        <v>6.4000000000000003E-3</v>
      </c>
      <c r="BT1240" s="6">
        <f t="shared" si="234"/>
        <v>-3.5999999999999999E-3</v>
      </c>
    </row>
    <row r="1241" spans="2:72" ht="14.45">
      <c r="B1241" s="110">
        <v>41976</v>
      </c>
      <c r="C1241" s="106">
        <v>2074.3000000000002</v>
      </c>
      <c r="D1241" s="106">
        <v>2067.4</v>
      </c>
      <c r="E1241" s="106">
        <v>2076.3000000000002</v>
      </c>
      <c r="F1241" s="106">
        <v>2066.6999999999998</v>
      </c>
      <c r="G1241" s="28"/>
      <c r="H1241" s="107">
        <v>3.7000000000000002E-3</v>
      </c>
      <c r="K1241" s="110">
        <v>41997</v>
      </c>
      <c r="L1241" s="106">
        <v>8174.1</v>
      </c>
      <c r="M1241" s="106">
        <v>8272.0499999999993</v>
      </c>
      <c r="N1241" s="106">
        <v>8286.4</v>
      </c>
      <c r="O1241" s="106">
        <v>8155.25</v>
      </c>
      <c r="P1241" s="28" t="s">
        <v>3805</v>
      </c>
      <c r="Q1241" s="107">
        <v>-1.12E-2</v>
      </c>
      <c r="T1241" s="110">
        <v>41913</v>
      </c>
      <c r="U1241" s="28">
        <v>61.725000000000001</v>
      </c>
      <c r="V1241">
        <v>61.835000000000001</v>
      </c>
      <c r="W1241">
        <v>61.965000000000003</v>
      </c>
      <c r="X1241">
        <v>61.593000000000004</v>
      </c>
      <c r="Y1241" s="19">
        <v>-3.5000000000000001E-3</v>
      </c>
      <c r="AB1241" s="110">
        <f t="shared" si="231"/>
        <v>41997</v>
      </c>
      <c r="AC1241" s="108">
        <f t="shared" si="229"/>
        <v>8174.1</v>
      </c>
      <c r="AD1241" s="28">
        <f t="shared" si="230"/>
        <v>63.52</v>
      </c>
      <c r="AE1241" s="28">
        <f t="shared" si="235"/>
        <v>128.68545340050377</v>
      </c>
      <c r="AF1241" s="31">
        <f t="shared" si="236"/>
        <v>-1.248274298681995E-2</v>
      </c>
      <c r="AJ1241" s="110">
        <f t="shared" si="228"/>
        <v>41985</v>
      </c>
      <c r="AK1241" s="31">
        <f t="shared" si="237"/>
        <v>-1.6199999999999999E-2</v>
      </c>
      <c r="AL1241" s="115">
        <f t="shared" si="238"/>
        <v>-9.0099946226576133E-3</v>
      </c>
      <c r="AM1241" s="100"/>
      <c r="BR1241" s="18">
        <f t="shared" si="232"/>
        <v>41976</v>
      </c>
      <c r="BS1241" s="6">
        <f t="shared" si="233"/>
        <v>3.7000000000000002E-3</v>
      </c>
      <c r="BT1241" s="6">
        <f t="shared" si="234"/>
        <v>1.5E-3</v>
      </c>
    </row>
    <row r="1242" spans="2:72" ht="14.45">
      <c r="B1242" s="110">
        <v>41977</v>
      </c>
      <c r="C1242" s="106">
        <v>2071.9</v>
      </c>
      <c r="D1242" s="106">
        <v>2073.6</v>
      </c>
      <c r="E1242" s="106">
        <v>2077.3000000000002</v>
      </c>
      <c r="F1242" s="106">
        <v>2062.3000000000002</v>
      </c>
      <c r="G1242" s="28"/>
      <c r="H1242" s="107">
        <v>-1.1999999999999999E-3</v>
      </c>
      <c r="K1242" s="110">
        <v>41999</v>
      </c>
      <c r="L1242" s="106">
        <v>8200.7000000000007</v>
      </c>
      <c r="M1242" s="106">
        <v>8204.7999999999993</v>
      </c>
      <c r="N1242" s="106">
        <v>8234.5499999999993</v>
      </c>
      <c r="O1242" s="106">
        <v>8147.95</v>
      </c>
      <c r="P1242" s="28" t="s">
        <v>3806</v>
      </c>
      <c r="Q1242" s="107">
        <v>3.3E-3</v>
      </c>
      <c r="T1242" s="110">
        <v>41914</v>
      </c>
      <c r="U1242" s="28">
        <v>61.545000000000002</v>
      </c>
      <c r="V1242">
        <v>61.72</v>
      </c>
      <c r="W1242">
        <v>61.72</v>
      </c>
      <c r="X1242">
        <v>61.545000000000002</v>
      </c>
      <c r="Y1242" s="19">
        <v>-2.8999999999999998E-3</v>
      </c>
      <c r="AB1242" s="110">
        <f t="shared" si="231"/>
        <v>41999</v>
      </c>
      <c r="AC1242" s="108">
        <f t="shared" si="229"/>
        <v>8200.7000000000007</v>
      </c>
      <c r="AD1242" s="28">
        <f t="shared" si="230"/>
        <v>63.561999999999998</v>
      </c>
      <c r="AE1242" s="28">
        <f t="shared" si="235"/>
        <v>129.01891066989714</v>
      </c>
      <c r="AF1242" s="31">
        <f t="shared" si="236"/>
        <v>2.5912584568168473E-3</v>
      </c>
      <c r="AJ1242" s="110">
        <f t="shared" ref="AJ1242:AJ1305" si="239">VLOOKUP(B1249,AB:AF,1,FALSE)</f>
        <v>41988</v>
      </c>
      <c r="AK1242" s="31">
        <f t="shared" si="237"/>
        <v>-6.3E-3</v>
      </c>
      <c r="AL1242" s="115">
        <f t="shared" si="238"/>
        <v>-1.0830422639395154E-2</v>
      </c>
      <c r="AM1242" s="100"/>
      <c r="BR1242" s="18">
        <f t="shared" si="232"/>
        <v>41977</v>
      </c>
      <c r="BS1242" s="6">
        <f t="shared" si="233"/>
        <v>-1.1999999999999999E-3</v>
      </c>
      <c r="BT1242" s="6">
        <f t="shared" si="234"/>
        <v>3.0999999999999999E-3</v>
      </c>
    </row>
    <row r="1243" spans="2:72" ht="14.45">
      <c r="B1243" s="110">
        <v>41978</v>
      </c>
      <c r="C1243" s="106">
        <v>2075.4</v>
      </c>
      <c r="D1243" s="106">
        <v>2072.8000000000002</v>
      </c>
      <c r="E1243" s="106">
        <v>2079.5</v>
      </c>
      <c r="F1243" s="106">
        <v>2070.8000000000002</v>
      </c>
      <c r="G1243" s="28"/>
      <c r="H1243" s="107">
        <v>1.6999999999999999E-3</v>
      </c>
      <c r="K1243" s="110">
        <v>42002</v>
      </c>
      <c r="L1243" s="106">
        <v>8246.2999999999993</v>
      </c>
      <c r="M1243" s="106">
        <v>8214.7000000000007</v>
      </c>
      <c r="N1243" s="106">
        <v>8279.15</v>
      </c>
      <c r="O1243" s="106">
        <v>8214.7000000000007</v>
      </c>
      <c r="P1243" s="28" t="s">
        <v>3807</v>
      </c>
      <c r="Q1243" s="107">
        <v>5.5999999999999999E-3</v>
      </c>
      <c r="T1243" s="110">
        <v>41915</v>
      </c>
      <c r="U1243" s="28">
        <v>61.545000000000002</v>
      </c>
      <c r="V1243">
        <v>61.545000000000002</v>
      </c>
      <c r="W1243">
        <v>61.545000000000002</v>
      </c>
      <c r="X1243">
        <v>61.545000000000002</v>
      </c>
      <c r="Y1243" s="19">
        <v>0</v>
      </c>
      <c r="AB1243" s="110">
        <f t="shared" si="231"/>
        <v>42002</v>
      </c>
      <c r="AC1243" s="108">
        <f t="shared" ref="AC1243:AC1306" si="240">IFERROR(VLOOKUP(AB1243,K:Q,2,FALSE),0)</f>
        <v>8246.2999999999993</v>
      </c>
      <c r="AD1243" s="28">
        <f t="shared" ref="AD1243:AD1306" si="241">VLOOKUP(AB1243,T:Y,2,FALSE)</f>
        <v>63.67</v>
      </c>
      <c r="AE1243" s="28">
        <f t="shared" si="235"/>
        <v>129.51625569341917</v>
      </c>
      <c r="AF1243" s="31">
        <f t="shared" si="236"/>
        <v>3.8548226840522393E-3</v>
      </c>
      <c r="AJ1243" s="110">
        <f t="shared" si="239"/>
        <v>41989</v>
      </c>
      <c r="AK1243" s="31">
        <f t="shared" si="237"/>
        <v>-8.5000000000000006E-3</v>
      </c>
      <c r="AL1243" s="115">
        <f t="shared" si="238"/>
        <v>-2.5970096808671683E-2</v>
      </c>
      <c r="AM1243" s="100"/>
      <c r="BR1243" s="18">
        <f t="shared" si="232"/>
        <v>41978</v>
      </c>
      <c r="BS1243" s="6">
        <f t="shared" si="233"/>
        <v>1.6999999999999999E-3</v>
      </c>
      <c r="BT1243" s="6">
        <f t="shared" si="234"/>
        <v>-3.0000000000000001E-3</v>
      </c>
    </row>
    <row r="1244" spans="2:72" ht="14.45">
      <c r="B1244" s="110">
        <v>41981</v>
      </c>
      <c r="C1244" s="106">
        <v>2060.3000000000002</v>
      </c>
      <c r="D1244" s="106">
        <v>2074.8000000000002</v>
      </c>
      <c r="E1244" s="106">
        <v>2075.8000000000002</v>
      </c>
      <c r="F1244" s="106">
        <v>2054.3000000000002</v>
      </c>
      <c r="G1244" s="28"/>
      <c r="H1244" s="107">
        <v>-7.3000000000000001E-3</v>
      </c>
      <c r="K1244" s="110">
        <v>42003</v>
      </c>
      <c r="L1244" s="106">
        <v>8248.25</v>
      </c>
      <c r="M1244" s="106">
        <v>8260.2999999999993</v>
      </c>
      <c r="N1244" s="106">
        <v>8268.25</v>
      </c>
      <c r="O1244" s="106">
        <v>8220.5499999999993</v>
      </c>
      <c r="P1244" s="28" t="s">
        <v>3808</v>
      </c>
      <c r="Q1244" s="107">
        <v>2.0000000000000001E-4</v>
      </c>
      <c r="T1244" s="110">
        <v>41918</v>
      </c>
      <c r="U1244" s="28">
        <v>61.545000000000002</v>
      </c>
      <c r="V1244">
        <v>61.545000000000002</v>
      </c>
      <c r="W1244">
        <v>61.545000000000002</v>
      </c>
      <c r="X1244">
        <v>61.545000000000002</v>
      </c>
      <c r="Y1244" s="19">
        <v>0</v>
      </c>
      <c r="AB1244" s="110">
        <f t="shared" si="231"/>
        <v>42003</v>
      </c>
      <c r="AC1244" s="108">
        <f t="shared" si="240"/>
        <v>8248.25</v>
      </c>
      <c r="AD1244" s="28">
        <f t="shared" si="241"/>
        <v>63.384999999999998</v>
      </c>
      <c r="AE1244" s="28">
        <f t="shared" si="235"/>
        <v>130.12936814703795</v>
      </c>
      <c r="AF1244" s="31">
        <f t="shared" si="236"/>
        <v>4.7338648753874057E-3</v>
      </c>
      <c r="AJ1244" s="110">
        <f t="shared" si="239"/>
        <v>41990</v>
      </c>
      <c r="AK1244" s="31">
        <f t="shared" si="237"/>
        <v>2.0400000000000001E-2</v>
      </c>
      <c r="AL1244" s="115">
        <f t="shared" si="238"/>
        <v>-2.5702179042814688E-3</v>
      </c>
      <c r="AM1244" s="100"/>
      <c r="BR1244" s="18">
        <f t="shared" si="232"/>
        <v>41981</v>
      </c>
      <c r="BS1244" s="6">
        <f t="shared" si="233"/>
        <v>-7.3000000000000001E-3</v>
      </c>
      <c r="BT1244" s="6">
        <f t="shared" si="234"/>
        <v>-1.17E-2</v>
      </c>
    </row>
    <row r="1245" spans="2:72" ht="14.45">
      <c r="B1245" s="110">
        <v>41982</v>
      </c>
      <c r="C1245" s="106">
        <v>2059.8000000000002</v>
      </c>
      <c r="D1245" s="106">
        <v>2056.6</v>
      </c>
      <c r="E1245" s="106">
        <v>2060.6</v>
      </c>
      <c r="F1245" s="106">
        <v>2034.2</v>
      </c>
      <c r="G1245" s="28"/>
      <c r="H1245" s="107">
        <v>-2.0000000000000001E-4</v>
      </c>
      <c r="K1245" s="110">
        <v>42004</v>
      </c>
      <c r="L1245" s="106">
        <v>8282.7000000000007</v>
      </c>
      <c r="M1245" s="106">
        <v>8243.9</v>
      </c>
      <c r="N1245" s="106">
        <v>8291</v>
      </c>
      <c r="O1245" s="106">
        <v>8243.75</v>
      </c>
      <c r="P1245" s="28" t="s">
        <v>3809</v>
      </c>
      <c r="Q1245" s="107">
        <v>4.1999999999999997E-3</v>
      </c>
      <c r="T1245" s="110">
        <v>41919</v>
      </c>
      <c r="U1245" s="28">
        <v>61.305</v>
      </c>
      <c r="V1245">
        <v>61.465000000000003</v>
      </c>
      <c r="W1245">
        <v>61.484999999999999</v>
      </c>
      <c r="X1245">
        <v>61.28</v>
      </c>
      <c r="Y1245" s="19">
        <v>-3.8999999999999998E-3</v>
      </c>
      <c r="AB1245" s="110">
        <f t="shared" si="231"/>
        <v>42004</v>
      </c>
      <c r="AC1245" s="108">
        <f t="shared" si="240"/>
        <v>8282.7000000000007</v>
      </c>
      <c r="AD1245" s="28">
        <f t="shared" si="241"/>
        <v>63.034999999999997</v>
      </c>
      <c r="AE1245" s="28">
        <f t="shared" si="235"/>
        <v>131.39842944395971</v>
      </c>
      <c r="AF1245" s="31">
        <f t="shared" si="236"/>
        <v>9.7523050714256598E-3</v>
      </c>
      <c r="AJ1245" s="110">
        <f t="shared" si="239"/>
        <v>41991</v>
      </c>
      <c r="AK1245" s="31">
        <f t="shared" si="237"/>
        <v>2.4E-2</v>
      </c>
      <c r="AL1245" s="115">
        <f t="shared" si="238"/>
        <v>2.4757813855564637E-2</v>
      </c>
      <c r="AM1245" s="100"/>
      <c r="BR1245" s="18">
        <f t="shared" si="232"/>
        <v>41982</v>
      </c>
      <c r="BS1245" s="6">
        <f t="shared" si="233"/>
        <v>-2.0000000000000001E-4</v>
      </c>
      <c r="BT1245" s="6">
        <f t="shared" si="234"/>
        <v>-1.1599999999999999E-2</v>
      </c>
    </row>
    <row r="1246" spans="2:72" ht="14.45">
      <c r="B1246" s="110">
        <v>41983</v>
      </c>
      <c r="C1246" s="106">
        <v>2026.1</v>
      </c>
      <c r="D1246" s="106">
        <v>2058.9</v>
      </c>
      <c r="E1246" s="106">
        <v>2058.9</v>
      </c>
      <c r="F1246" s="106">
        <v>2024.3</v>
      </c>
      <c r="G1246" s="28"/>
      <c r="H1246" s="107">
        <v>-1.6400000000000001E-2</v>
      </c>
      <c r="K1246" s="110">
        <v>42005</v>
      </c>
      <c r="L1246" s="106">
        <v>8284</v>
      </c>
      <c r="M1246" s="106">
        <v>8272.7999999999993</v>
      </c>
      <c r="N1246" s="106">
        <v>8294.7000000000007</v>
      </c>
      <c r="O1246" s="106">
        <v>8248.75</v>
      </c>
      <c r="P1246" s="28" t="s">
        <v>3810</v>
      </c>
      <c r="Q1246" s="107">
        <v>2.0000000000000001E-4</v>
      </c>
      <c r="T1246" s="110">
        <v>41920</v>
      </c>
      <c r="U1246" s="28">
        <v>61.36</v>
      </c>
      <c r="V1246">
        <v>61.47</v>
      </c>
      <c r="W1246">
        <v>61.524999999999999</v>
      </c>
      <c r="X1246">
        <v>61.31</v>
      </c>
      <c r="Y1246" s="19">
        <v>8.9999999999999998E-4</v>
      </c>
      <c r="AB1246" s="110">
        <f t="shared" si="231"/>
        <v>42005</v>
      </c>
      <c r="AC1246" s="108">
        <f t="shared" si="240"/>
        <v>8284</v>
      </c>
      <c r="AD1246" s="28">
        <f t="shared" si="241"/>
        <v>63.354999999999997</v>
      </c>
      <c r="AE1246" s="28">
        <f t="shared" si="235"/>
        <v>130.75526793465394</v>
      </c>
      <c r="AF1246" s="31">
        <f t="shared" si="236"/>
        <v>-4.8947427456130788E-3</v>
      </c>
      <c r="AJ1246" s="110">
        <f t="shared" si="239"/>
        <v>41992</v>
      </c>
      <c r="AK1246" s="31">
        <f t="shared" si="237"/>
        <v>4.5999999999999999E-3</v>
      </c>
      <c r="AL1246" s="115">
        <f t="shared" si="238"/>
        <v>4.0121693041561546E-3</v>
      </c>
      <c r="AM1246" s="100"/>
      <c r="BR1246" s="18">
        <f t="shared" si="232"/>
        <v>41983</v>
      </c>
      <c r="BS1246" s="6">
        <f t="shared" si="233"/>
        <v>-1.6400000000000001E-2</v>
      </c>
      <c r="BT1246" s="6">
        <f t="shared" si="234"/>
        <v>1.8E-3</v>
      </c>
    </row>
    <row r="1247" spans="2:72" ht="14.45">
      <c r="B1247" s="110">
        <v>41984</v>
      </c>
      <c r="C1247" s="106">
        <v>2035.3</v>
      </c>
      <c r="D1247" s="106">
        <v>2027.9</v>
      </c>
      <c r="E1247" s="106">
        <v>2055.5</v>
      </c>
      <c r="F1247" s="106">
        <v>2027.9</v>
      </c>
      <c r="G1247" s="28"/>
      <c r="H1247" s="107">
        <v>4.4999999999999997E-3</v>
      </c>
      <c r="K1247" s="110">
        <v>42006</v>
      </c>
      <c r="L1247" s="106">
        <v>8395.4500000000007</v>
      </c>
      <c r="M1247" s="106">
        <v>8288.7000000000007</v>
      </c>
      <c r="N1247" s="106">
        <v>8410.6</v>
      </c>
      <c r="O1247" s="106">
        <v>8288.7000000000007</v>
      </c>
      <c r="P1247" s="28" t="s">
        <v>3811</v>
      </c>
      <c r="Q1247" s="107">
        <v>1.35E-2</v>
      </c>
      <c r="T1247" s="110">
        <v>41921</v>
      </c>
      <c r="U1247" s="28">
        <v>61.055</v>
      </c>
      <c r="V1247">
        <v>61.145000000000003</v>
      </c>
      <c r="W1247">
        <v>61.145000000000003</v>
      </c>
      <c r="X1247">
        <v>60.91</v>
      </c>
      <c r="Y1247" s="19">
        <v>-5.0000000000000001E-3</v>
      </c>
      <c r="AB1247" s="110">
        <f t="shared" si="231"/>
        <v>42006</v>
      </c>
      <c r="AC1247" s="108">
        <f t="shared" si="240"/>
        <v>8395.4500000000007</v>
      </c>
      <c r="AD1247" s="28">
        <f t="shared" si="241"/>
        <v>63.284999999999997</v>
      </c>
      <c r="AE1247" s="28">
        <f t="shared" si="235"/>
        <v>132.66097811487717</v>
      </c>
      <c r="AF1247" s="31">
        <f t="shared" si="236"/>
        <v>1.4574634049739466E-2</v>
      </c>
      <c r="AJ1247" s="110">
        <f t="shared" si="239"/>
        <v>41995</v>
      </c>
      <c r="AK1247" s="31">
        <f t="shared" si="237"/>
        <v>3.8E-3</v>
      </c>
      <c r="AL1247" s="115">
        <f t="shared" si="238"/>
        <v>1.2251944701150874E-2</v>
      </c>
      <c r="AM1247" s="100"/>
      <c r="BR1247" s="18">
        <f t="shared" si="232"/>
        <v>41984</v>
      </c>
      <c r="BS1247" s="6">
        <f t="shared" si="233"/>
        <v>4.4999999999999997E-3</v>
      </c>
      <c r="BT1247" s="6">
        <f t="shared" si="234"/>
        <v>-7.4999999999999997E-3</v>
      </c>
    </row>
    <row r="1248" spans="2:72" ht="14.45">
      <c r="B1248" s="110">
        <v>41985</v>
      </c>
      <c r="C1248" s="106">
        <v>2002.3</v>
      </c>
      <c r="D1248" s="106">
        <v>2030.4</v>
      </c>
      <c r="E1248" s="106">
        <v>2032.2</v>
      </c>
      <c r="F1248" s="106">
        <v>2002.3</v>
      </c>
      <c r="G1248" s="28"/>
      <c r="H1248" s="107">
        <v>-1.6199999999999999E-2</v>
      </c>
      <c r="K1248" s="110">
        <v>42009</v>
      </c>
      <c r="L1248" s="106">
        <v>8378.4</v>
      </c>
      <c r="M1248" s="106">
        <v>8407.9500000000007</v>
      </c>
      <c r="N1248" s="106">
        <v>8445.6</v>
      </c>
      <c r="O1248" s="106">
        <v>8363.9</v>
      </c>
      <c r="P1248" s="28" t="s">
        <v>3657</v>
      </c>
      <c r="Q1248" s="107">
        <v>-2E-3</v>
      </c>
      <c r="T1248" s="110">
        <v>41922</v>
      </c>
      <c r="U1248" s="28">
        <v>61.284999999999997</v>
      </c>
      <c r="V1248">
        <v>61.164999999999999</v>
      </c>
      <c r="W1248">
        <v>61.365000000000002</v>
      </c>
      <c r="X1248">
        <v>61.125</v>
      </c>
      <c r="Y1248" s="19">
        <v>3.8E-3</v>
      </c>
      <c r="AB1248" s="110">
        <f t="shared" si="231"/>
        <v>42009</v>
      </c>
      <c r="AC1248" s="108">
        <f t="shared" si="240"/>
        <v>8378.4</v>
      </c>
      <c r="AD1248" s="28">
        <f t="shared" si="241"/>
        <v>63.344999999999999</v>
      </c>
      <c r="AE1248" s="28">
        <f t="shared" si="235"/>
        <v>132.26616149656641</v>
      </c>
      <c r="AF1248" s="31">
        <f t="shared" si="236"/>
        <v>-2.9761322728140138E-3</v>
      </c>
      <c r="AJ1248" s="110">
        <f t="shared" si="239"/>
        <v>41996</v>
      </c>
      <c r="AK1248" s="31">
        <f t="shared" si="237"/>
        <v>1.8E-3</v>
      </c>
      <c r="AL1248" s="115">
        <f t="shared" si="238"/>
        <v>-1.0135216511850231E-2</v>
      </c>
      <c r="AM1248" s="100"/>
      <c r="BR1248" s="18">
        <f t="shared" si="232"/>
        <v>41985</v>
      </c>
      <c r="BS1248" s="6">
        <f t="shared" si="233"/>
        <v>-1.6199999999999999E-2</v>
      </c>
      <c r="BT1248" s="6">
        <f t="shared" si="234"/>
        <v>-8.3000000000000001E-3</v>
      </c>
    </row>
    <row r="1249" spans="2:72" ht="14.45">
      <c r="B1249" s="110">
        <v>41988</v>
      </c>
      <c r="C1249" s="106">
        <v>1989.6</v>
      </c>
      <c r="D1249" s="106">
        <v>2005</v>
      </c>
      <c r="E1249" s="106">
        <v>2018.7</v>
      </c>
      <c r="F1249" s="106">
        <v>1982.3</v>
      </c>
      <c r="G1249" s="28"/>
      <c r="H1249" s="107">
        <v>-6.3E-3</v>
      </c>
      <c r="K1249" s="110">
        <v>42010</v>
      </c>
      <c r="L1249" s="106">
        <v>8127.35</v>
      </c>
      <c r="M1249" s="106">
        <v>8325.2999999999993</v>
      </c>
      <c r="N1249" s="106">
        <v>8327.85</v>
      </c>
      <c r="O1249" s="106">
        <v>8111.35</v>
      </c>
      <c r="P1249" s="28" t="s">
        <v>3812</v>
      </c>
      <c r="Q1249" s="107">
        <v>-0.03</v>
      </c>
      <c r="T1249" s="110">
        <v>41925</v>
      </c>
      <c r="U1249" s="28">
        <v>61.01</v>
      </c>
      <c r="V1249">
        <v>61.284999999999997</v>
      </c>
      <c r="W1249">
        <v>61.314999999999998</v>
      </c>
      <c r="X1249">
        <v>61.01</v>
      </c>
      <c r="Y1249" s="19">
        <v>-4.4999999999999997E-3</v>
      </c>
      <c r="AB1249" s="110">
        <f t="shared" si="231"/>
        <v>42010</v>
      </c>
      <c r="AC1249" s="108">
        <f t="shared" si="240"/>
        <v>8127.35</v>
      </c>
      <c r="AD1249" s="28">
        <f t="shared" si="241"/>
        <v>63.575000000000003</v>
      </c>
      <c r="AE1249" s="28">
        <f t="shared" si="235"/>
        <v>127.83877310263469</v>
      </c>
      <c r="AF1249" s="31">
        <f t="shared" si="236"/>
        <v>-3.3473326388523406E-2</v>
      </c>
      <c r="AJ1249" s="110">
        <f t="shared" si="239"/>
        <v>41997</v>
      </c>
      <c r="AK1249" s="31">
        <f t="shared" si="237"/>
        <v>-1E-4</v>
      </c>
      <c r="AL1249" s="115">
        <f t="shared" si="238"/>
        <v>-1.248274298681995E-2</v>
      </c>
      <c r="AM1249" s="100"/>
      <c r="BR1249" s="18">
        <f t="shared" si="232"/>
        <v>41988</v>
      </c>
      <c r="BS1249" s="6">
        <f t="shared" si="233"/>
        <v>-6.3E-3</v>
      </c>
      <c r="BT1249" s="6">
        <f t="shared" si="234"/>
        <v>-5.0000000000000001E-4</v>
      </c>
    </row>
    <row r="1250" spans="2:72" ht="14.45">
      <c r="B1250" s="110">
        <v>41989</v>
      </c>
      <c r="C1250" s="106">
        <v>1972.7</v>
      </c>
      <c r="D1250" s="106">
        <v>1986.7</v>
      </c>
      <c r="E1250" s="106">
        <v>2016.9</v>
      </c>
      <c r="F1250" s="106">
        <v>1972.6</v>
      </c>
      <c r="G1250" s="28"/>
      <c r="H1250" s="107">
        <v>-8.5000000000000006E-3</v>
      </c>
      <c r="K1250" s="110">
        <v>42011</v>
      </c>
      <c r="L1250" s="106">
        <v>8102.1</v>
      </c>
      <c r="M1250" s="106">
        <v>8118.65</v>
      </c>
      <c r="N1250" s="106">
        <v>8151.2</v>
      </c>
      <c r="O1250" s="106">
        <v>8065.45</v>
      </c>
      <c r="P1250" s="28" t="s">
        <v>3813</v>
      </c>
      <c r="Q1250" s="107">
        <v>-3.0999999999999999E-3</v>
      </c>
      <c r="T1250" s="110">
        <v>41926</v>
      </c>
      <c r="U1250" s="28">
        <v>61.4</v>
      </c>
      <c r="V1250">
        <v>60.945</v>
      </c>
      <c r="W1250">
        <v>61.48</v>
      </c>
      <c r="X1250">
        <v>60.935000000000002</v>
      </c>
      <c r="Y1250" s="19">
        <v>6.4000000000000003E-3</v>
      </c>
      <c r="AB1250" s="110">
        <f t="shared" si="231"/>
        <v>42011</v>
      </c>
      <c r="AC1250" s="108">
        <f t="shared" si="240"/>
        <v>8102.1</v>
      </c>
      <c r="AD1250" s="28">
        <f t="shared" si="241"/>
        <v>63.28</v>
      </c>
      <c r="AE1250" s="28">
        <f t="shared" si="235"/>
        <v>128.03571428571428</v>
      </c>
      <c r="AF1250" s="31">
        <f t="shared" si="236"/>
        <v>1.5405434384252459E-3</v>
      </c>
      <c r="AJ1250" s="110">
        <f t="shared" si="239"/>
        <v>41999</v>
      </c>
      <c r="AK1250" s="31">
        <f t="shared" si="237"/>
        <v>3.3E-3</v>
      </c>
      <c r="AL1250" s="115">
        <f t="shared" si="238"/>
        <v>2.5912584568168473E-3</v>
      </c>
      <c r="AM1250" s="100"/>
      <c r="BR1250" s="18">
        <f t="shared" si="232"/>
        <v>41989</v>
      </c>
      <c r="BS1250" s="6">
        <f t="shared" si="233"/>
        <v>-8.5000000000000006E-3</v>
      </c>
      <c r="BT1250" s="6">
        <f t="shared" si="234"/>
        <v>-1.8499999999999999E-2</v>
      </c>
    </row>
    <row r="1251" spans="2:72" ht="14.45">
      <c r="B1251" s="110">
        <v>41990</v>
      </c>
      <c r="C1251" s="106">
        <v>2012.9</v>
      </c>
      <c r="D1251" s="106">
        <v>1973.8</v>
      </c>
      <c r="E1251" s="106">
        <v>2016.8</v>
      </c>
      <c r="F1251" s="106">
        <v>1973.8</v>
      </c>
      <c r="G1251" s="28"/>
      <c r="H1251" s="107">
        <v>2.0400000000000001E-2</v>
      </c>
      <c r="K1251" s="110">
        <v>42012</v>
      </c>
      <c r="L1251" s="106">
        <v>8234.6</v>
      </c>
      <c r="M1251" s="106">
        <v>8191.4</v>
      </c>
      <c r="N1251" s="106">
        <v>8243.5</v>
      </c>
      <c r="O1251" s="106">
        <v>8167.3</v>
      </c>
      <c r="P1251" s="28" t="s">
        <v>3814</v>
      </c>
      <c r="Q1251" s="107">
        <v>1.6400000000000001E-2</v>
      </c>
      <c r="T1251" s="110">
        <v>41927</v>
      </c>
      <c r="U1251" s="28">
        <v>61.38</v>
      </c>
      <c r="V1251">
        <v>61.31</v>
      </c>
      <c r="W1251">
        <v>61.41</v>
      </c>
      <c r="X1251">
        <v>61.25</v>
      </c>
      <c r="Y1251" s="19">
        <v>-2.9999999999999997E-4</v>
      </c>
      <c r="AB1251" s="110">
        <f t="shared" ref="AB1251:AB1285" si="242">VLOOKUP(K1251,T:Y,1,FALSE)</f>
        <v>42012</v>
      </c>
      <c r="AC1251" s="108">
        <f t="shared" si="240"/>
        <v>8234.6</v>
      </c>
      <c r="AD1251" s="28">
        <f t="shared" si="241"/>
        <v>62.674999999999997</v>
      </c>
      <c r="AE1251" s="28">
        <f t="shared" si="235"/>
        <v>131.3857199840447</v>
      </c>
      <c r="AF1251" s="31">
        <f t="shared" si="236"/>
        <v>2.6164619122245991E-2</v>
      </c>
      <c r="AJ1251" s="110">
        <f t="shared" si="239"/>
        <v>42002</v>
      </c>
      <c r="AK1251" s="31">
        <f t="shared" si="237"/>
        <v>8.9999999999999998E-4</v>
      </c>
      <c r="AL1251" s="115">
        <f t="shared" si="238"/>
        <v>3.8548226840522393E-3</v>
      </c>
      <c r="AM1251" s="100"/>
      <c r="BR1251" s="18">
        <f t="shared" si="232"/>
        <v>41990</v>
      </c>
      <c r="BS1251" s="6">
        <f t="shared" si="233"/>
        <v>2.0400000000000001E-2</v>
      </c>
      <c r="BT1251" s="6">
        <f t="shared" si="234"/>
        <v>-4.7000000000000002E-3</v>
      </c>
    </row>
    <row r="1252" spans="2:72" ht="14.45">
      <c r="B1252" s="110">
        <v>41991</v>
      </c>
      <c r="C1252" s="106">
        <v>2061.1999999999998</v>
      </c>
      <c r="D1252" s="106">
        <v>2019</v>
      </c>
      <c r="E1252" s="106">
        <v>2061.1999999999998</v>
      </c>
      <c r="F1252" s="106">
        <v>2019</v>
      </c>
      <c r="G1252" s="28"/>
      <c r="H1252" s="107">
        <v>2.4E-2</v>
      </c>
      <c r="K1252" s="110">
        <v>42013</v>
      </c>
      <c r="L1252" s="106">
        <v>8284.5</v>
      </c>
      <c r="M1252" s="106">
        <v>8285.4500000000007</v>
      </c>
      <c r="N1252" s="106">
        <v>8303.2999999999993</v>
      </c>
      <c r="O1252" s="106">
        <v>8190.8</v>
      </c>
      <c r="P1252" s="28" t="s">
        <v>3815</v>
      </c>
      <c r="Q1252" s="107">
        <v>6.1000000000000004E-3</v>
      </c>
      <c r="T1252" s="110">
        <v>41928</v>
      </c>
      <c r="U1252" s="28">
        <v>61.84</v>
      </c>
      <c r="V1252">
        <v>61.484999999999999</v>
      </c>
      <c r="W1252">
        <v>61.94</v>
      </c>
      <c r="X1252">
        <v>61.435000000000002</v>
      </c>
      <c r="Y1252" s="19">
        <v>7.4999999999999997E-3</v>
      </c>
      <c r="AB1252" s="110">
        <f t="shared" si="242"/>
        <v>42013</v>
      </c>
      <c r="AC1252" s="108">
        <f t="shared" si="240"/>
        <v>8284.5</v>
      </c>
      <c r="AD1252" s="28">
        <f t="shared" si="241"/>
        <v>62.354999999999997</v>
      </c>
      <c r="AE1252" s="28">
        <f t="shared" si="235"/>
        <v>132.86023574693289</v>
      </c>
      <c r="AF1252" s="31">
        <f t="shared" si="236"/>
        <v>1.1222800796519161E-2</v>
      </c>
      <c r="AJ1252" s="110">
        <f t="shared" si="239"/>
        <v>42003</v>
      </c>
      <c r="AK1252" s="31">
        <f t="shared" si="237"/>
        <v>-4.8999999999999998E-3</v>
      </c>
      <c r="AL1252" s="115">
        <f t="shared" si="238"/>
        <v>4.7338648753874057E-3</v>
      </c>
      <c r="AM1252" s="100"/>
      <c r="BR1252" s="18">
        <f t="shared" si="232"/>
        <v>41991</v>
      </c>
      <c r="BS1252" s="6">
        <f t="shared" si="233"/>
        <v>2.4E-2</v>
      </c>
      <c r="BT1252" s="6">
        <f t="shared" si="234"/>
        <v>1.61E-2</v>
      </c>
    </row>
    <row r="1253" spans="2:72" ht="14.45">
      <c r="B1253" s="110">
        <v>41992</v>
      </c>
      <c r="C1253" s="106">
        <v>2070.6999999999998</v>
      </c>
      <c r="D1253" s="106">
        <v>2061</v>
      </c>
      <c r="E1253" s="106">
        <v>2077.8000000000002</v>
      </c>
      <c r="F1253" s="106">
        <v>2061</v>
      </c>
      <c r="G1253" s="28"/>
      <c r="H1253" s="107">
        <v>4.5999999999999999E-3</v>
      </c>
      <c r="K1253" s="110">
        <v>42016</v>
      </c>
      <c r="L1253" s="106">
        <v>8323</v>
      </c>
      <c r="M1253" s="106">
        <v>8291.35</v>
      </c>
      <c r="N1253" s="106">
        <v>8332.6</v>
      </c>
      <c r="O1253" s="106">
        <v>8245.6</v>
      </c>
      <c r="P1253" s="28" t="s">
        <v>3252</v>
      </c>
      <c r="Q1253" s="107">
        <v>4.5999999999999999E-3</v>
      </c>
      <c r="T1253" s="110">
        <v>41929</v>
      </c>
      <c r="U1253" s="28">
        <v>61.365000000000002</v>
      </c>
      <c r="V1253">
        <v>61.765000000000001</v>
      </c>
      <c r="W1253">
        <v>61.765000000000001</v>
      </c>
      <c r="X1253">
        <v>61.36</v>
      </c>
      <c r="Y1253" s="19">
        <v>-7.7000000000000002E-3</v>
      </c>
      <c r="AB1253" s="110">
        <f t="shared" si="242"/>
        <v>42016</v>
      </c>
      <c r="AC1253" s="108">
        <f t="shared" si="240"/>
        <v>8323</v>
      </c>
      <c r="AD1253" s="28">
        <f t="shared" si="241"/>
        <v>62.075000000000003</v>
      </c>
      <c r="AE1253" s="28">
        <f t="shared" si="235"/>
        <v>134.0797422472815</v>
      </c>
      <c r="AF1253" s="31">
        <f t="shared" si="236"/>
        <v>9.1788675030766154E-3</v>
      </c>
      <c r="AJ1253" s="110">
        <f t="shared" si="239"/>
        <v>42004</v>
      </c>
      <c r="AK1253" s="31">
        <f t="shared" si="237"/>
        <v>-1.03E-2</v>
      </c>
      <c r="AL1253" s="115">
        <f t="shared" si="238"/>
        <v>9.7523050714256598E-3</v>
      </c>
      <c r="AM1253" s="100"/>
      <c r="BR1253" s="18">
        <f t="shared" si="232"/>
        <v>41992</v>
      </c>
      <c r="BS1253" s="6">
        <f t="shared" si="233"/>
        <v>4.5999999999999999E-3</v>
      </c>
      <c r="BT1253" s="6">
        <f t="shared" si="234"/>
        <v>8.0999999999999996E-3</v>
      </c>
    </row>
    <row r="1254" spans="2:72" ht="14.45" hidden="1">
      <c r="B1254" s="110">
        <v>41995</v>
      </c>
      <c r="C1254" s="106">
        <v>2078.5</v>
      </c>
      <c r="D1254" s="106">
        <v>2069.3000000000002</v>
      </c>
      <c r="E1254" s="106">
        <v>2078.8000000000002</v>
      </c>
      <c r="F1254" s="106">
        <v>2069.3000000000002</v>
      </c>
      <c r="G1254" s="28"/>
      <c r="H1254" s="107">
        <v>3.8E-3</v>
      </c>
      <c r="K1254" s="110">
        <v>42017</v>
      </c>
      <c r="L1254" s="106">
        <v>8299.4</v>
      </c>
      <c r="M1254" s="106">
        <v>8346.15</v>
      </c>
      <c r="N1254" s="106">
        <v>8356.65</v>
      </c>
      <c r="O1254" s="106">
        <v>8267.9</v>
      </c>
      <c r="P1254" s="28" t="s">
        <v>3816</v>
      </c>
      <c r="Q1254" s="107">
        <v>-2.8E-3</v>
      </c>
      <c r="T1254" s="110">
        <v>41932</v>
      </c>
      <c r="U1254" s="28">
        <v>61.234999999999999</v>
      </c>
      <c r="V1254">
        <v>61.314999999999998</v>
      </c>
      <c r="W1254">
        <v>61.384999999999998</v>
      </c>
      <c r="X1254">
        <v>61.185000000000002</v>
      </c>
      <c r="Y1254" s="19">
        <v>-2.0999999999999999E-3</v>
      </c>
      <c r="AB1254" s="110">
        <f t="shared" si="242"/>
        <v>42017</v>
      </c>
      <c r="AC1254" s="108">
        <f t="shared" si="240"/>
        <v>8299.4</v>
      </c>
      <c r="AD1254" s="28">
        <f t="shared" si="241"/>
        <v>61.98</v>
      </c>
      <c r="AE1254" s="28">
        <f t="shared" si="235"/>
        <v>133.90448531784446</v>
      </c>
      <c r="AF1254" s="31">
        <f t="shared" si="236"/>
        <v>-1.307109683383878E-3</v>
      </c>
      <c r="AJ1254" s="110">
        <f t="shared" si="239"/>
        <v>42006</v>
      </c>
      <c r="AK1254" s="31">
        <f t="shared" si="237"/>
        <v>-2.9999999999999997E-4</v>
      </c>
      <c r="AL1254" s="115">
        <f t="shared" si="238"/>
        <v>1.4574634049739466E-2</v>
      </c>
      <c r="AM1254" s="100"/>
      <c r="BR1254" s="18">
        <f t="shared" si="232"/>
        <v>41995</v>
      </c>
      <c r="BS1254" s="6">
        <f t="shared" si="233"/>
        <v>3.8E-3</v>
      </c>
      <c r="BT1254" s="6">
        <f t="shared" si="234"/>
        <v>1.2E-2</v>
      </c>
    </row>
    <row r="1255" spans="2:72" ht="14.45" hidden="1">
      <c r="B1255" s="110">
        <v>41996</v>
      </c>
      <c r="C1255" s="106">
        <v>2082.1999999999998</v>
      </c>
      <c r="D1255" s="106">
        <v>2081.5</v>
      </c>
      <c r="E1255" s="106">
        <v>2086.6999999999998</v>
      </c>
      <c r="F1255" s="106">
        <v>2079.8000000000002</v>
      </c>
      <c r="G1255" s="28"/>
      <c r="H1255" s="107">
        <v>1.8E-3</v>
      </c>
      <c r="K1255" s="110">
        <v>42018</v>
      </c>
      <c r="L1255" s="106">
        <v>8277.5499999999993</v>
      </c>
      <c r="M1255" s="106">
        <v>8307.25</v>
      </c>
      <c r="N1255" s="106">
        <v>8326.4500000000007</v>
      </c>
      <c r="O1255" s="106">
        <v>8236.65</v>
      </c>
      <c r="P1255" s="28" t="s">
        <v>3817</v>
      </c>
      <c r="Q1255" s="107">
        <v>-2.5999999999999999E-3</v>
      </c>
      <c r="T1255" s="110">
        <v>41933</v>
      </c>
      <c r="U1255" s="28">
        <v>61.15</v>
      </c>
      <c r="V1255">
        <v>61.314999999999998</v>
      </c>
      <c r="W1255">
        <v>61.377000000000002</v>
      </c>
      <c r="X1255">
        <v>61.12</v>
      </c>
      <c r="Y1255" s="19">
        <v>-1.4E-3</v>
      </c>
      <c r="AB1255" s="110">
        <f t="shared" si="242"/>
        <v>42018</v>
      </c>
      <c r="AC1255" s="108">
        <f t="shared" si="240"/>
        <v>8277.5499999999993</v>
      </c>
      <c r="AD1255" s="28">
        <f t="shared" si="241"/>
        <v>62.094999999999999</v>
      </c>
      <c r="AE1255" s="28">
        <f t="shared" si="235"/>
        <v>133.30461389805942</v>
      </c>
      <c r="AF1255" s="31">
        <f t="shared" si="236"/>
        <v>-4.4798456030890055E-3</v>
      </c>
      <c r="AJ1255" s="110">
        <f t="shared" si="239"/>
        <v>42009</v>
      </c>
      <c r="AK1255" s="31">
        <f t="shared" si="237"/>
        <v>-1.83E-2</v>
      </c>
      <c r="AL1255" s="115">
        <f t="shared" si="238"/>
        <v>-2.9761322728140138E-3</v>
      </c>
      <c r="AM1255" s="100"/>
      <c r="BR1255" s="18">
        <f t="shared" si="232"/>
        <v>41996</v>
      </c>
      <c r="BS1255" s="6">
        <f t="shared" si="233"/>
        <v>1.8E-3</v>
      </c>
      <c r="BT1255" s="6">
        <f t="shared" si="234"/>
        <v>-6.7999999999999996E-3</v>
      </c>
    </row>
    <row r="1256" spans="2:72" ht="14.45" hidden="1">
      <c r="B1256" s="110">
        <v>41997</v>
      </c>
      <c r="C1256" s="106">
        <v>2081.9</v>
      </c>
      <c r="D1256" s="106">
        <v>2083.1999999999998</v>
      </c>
      <c r="E1256" s="106">
        <v>2087.6</v>
      </c>
      <c r="F1256" s="106">
        <v>2081.9</v>
      </c>
      <c r="G1256" s="28"/>
      <c r="H1256" s="107">
        <v>-1E-4</v>
      </c>
      <c r="K1256" s="110">
        <v>42019</v>
      </c>
      <c r="L1256" s="106">
        <v>8494.15</v>
      </c>
      <c r="M1256" s="106">
        <v>8424.5</v>
      </c>
      <c r="N1256" s="106">
        <v>8527.1</v>
      </c>
      <c r="O1256" s="106">
        <v>8380.5499999999993</v>
      </c>
      <c r="P1256" s="28" t="s">
        <v>3818</v>
      </c>
      <c r="Q1256" s="107">
        <v>2.6200000000000001E-2</v>
      </c>
      <c r="T1256" s="110">
        <v>41934</v>
      </c>
      <c r="U1256" s="28">
        <v>61.2</v>
      </c>
      <c r="V1256">
        <v>61.094999999999999</v>
      </c>
      <c r="W1256">
        <v>61.314999999999998</v>
      </c>
      <c r="X1256">
        <v>61.015000000000001</v>
      </c>
      <c r="Y1256" s="19">
        <v>8.0000000000000004E-4</v>
      </c>
      <c r="AB1256" s="110">
        <f t="shared" si="242"/>
        <v>42019</v>
      </c>
      <c r="AC1256" s="108">
        <f t="shared" si="240"/>
        <v>8494.15</v>
      </c>
      <c r="AD1256" s="28">
        <f t="shared" si="241"/>
        <v>62.064999999999998</v>
      </c>
      <c r="AE1256" s="28">
        <f t="shared" si="235"/>
        <v>136.85893820994119</v>
      </c>
      <c r="AF1256" s="31">
        <f t="shared" si="236"/>
        <v>2.6663175474179956E-2</v>
      </c>
      <c r="AJ1256" s="110">
        <f t="shared" si="239"/>
        <v>42010</v>
      </c>
      <c r="AK1256" s="31">
        <f t="shared" si="237"/>
        <v>-8.8999999999999999E-3</v>
      </c>
      <c r="AL1256" s="115">
        <f t="shared" si="238"/>
        <v>-3.3473326388523406E-2</v>
      </c>
      <c r="AM1256" s="100"/>
      <c r="BR1256" s="18">
        <f t="shared" si="232"/>
        <v>41997</v>
      </c>
      <c r="BS1256" s="6">
        <f t="shared" si="233"/>
        <v>-1E-4</v>
      </c>
      <c r="BT1256" s="6">
        <f t="shared" si="234"/>
        <v>-1.12E-2</v>
      </c>
    </row>
    <row r="1257" spans="2:72" ht="14.45" hidden="1">
      <c r="B1257" s="110">
        <v>41999</v>
      </c>
      <c r="C1257" s="106">
        <v>2088.8000000000002</v>
      </c>
      <c r="D1257" s="106">
        <v>2084.3000000000002</v>
      </c>
      <c r="E1257" s="106">
        <v>2092.6999999999998</v>
      </c>
      <c r="F1257" s="106">
        <v>2084.3000000000002</v>
      </c>
      <c r="G1257" s="28"/>
      <c r="H1257" s="107">
        <v>3.3E-3</v>
      </c>
      <c r="K1257" s="110">
        <v>42020</v>
      </c>
      <c r="L1257" s="106">
        <v>8513.7999999999993</v>
      </c>
      <c r="M1257" s="106">
        <v>8504.0499999999993</v>
      </c>
      <c r="N1257" s="106">
        <v>8530.75</v>
      </c>
      <c r="O1257" s="106">
        <v>8452.25</v>
      </c>
      <c r="P1257" s="28" t="s">
        <v>3819</v>
      </c>
      <c r="Q1257" s="107">
        <v>2.3E-3</v>
      </c>
      <c r="T1257" s="110">
        <v>41935</v>
      </c>
      <c r="U1257" s="28">
        <v>61.17</v>
      </c>
      <c r="V1257">
        <v>61.16</v>
      </c>
      <c r="W1257">
        <v>61.21</v>
      </c>
      <c r="X1257">
        <v>61.1</v>
      </c>
      <c r="Y1257" s="19">
        <v>-5.0000000000000001E-4</v>
      </c>
      <c r="AB1257" s="110">
        <f t="shared" si="242"/>
        <v>42020</v>
      </c>
      <c r="AC1257" s="108">
        <f t="shared" si="240"/>
        <v>8513.7999999999993</v>
      </c>
      <c r="AD1257" s="28">
        <f t="shared" si="241"/>
        <v>61.87</v>
      </c>
      <c r="AE1257" s="28">
        <f t="shared" si="235"/>
        <v>137.6078875060611</v>
      </c>
      <c r="AF1257" s="31">
        <f t="shared" si="236"/>
        <v>5.472417848011002E-3</v>
      </c>
      <c r="AJ1257" s="110">
        <f t="shared" si="239"/>
        <v>42011</v>
      </c>
      <c r="AK1257" s="31">
        <f t="shared" si="237"/>
        <v>1.1599999999999999E-2</v>
      </c>
      <c r="AL1257" s="115">
        <f t="shared" si="238"/>
        <v>1.5405434384252459E-3</v>
      </c>
      <c r="AM1257" s="100"/>
      <c r="BR1257" s="18">
        <f t="shared" si="232"/>
        <v>41999</v>
      </c>
      <c r="BS1257" s="6">
        <f t="shared" si="233"/>
        <v>3.3E-3</v>
      </c>
      <c r="BT1257" s="6">
        <f t="shared" si="234"/>
        <v>3.3E-3</v>
      </c>
    </row>
    <row r="1258" spans="2:72" ht="14.45" hidden="1">
      <c r="B1258" s="110">
        <v>42002</v>
      </c>
      <c r="C1258" s="106">
        <v>2090.6</v>
      </c>
      <c r="D1258" s="106">
        <v>2087.6</v>
      </c>
      <c r="E1258" s="106">
        <v>2093.6</v>
      </c>
      <c r="F1258" s="106">
        <v>2085.8000000000002</v>
      </c>
      <c r="G1258" s="28"/>
      <c r="H1258" s="107">
        <v>8.9999999999999998E-4</v>
      </c>
      <c r="K1258" s="110">
        <v>42023</v>
      </c>
      <c r="L1258" s="106">
        <v>8550.7000000000007</v>
      </c>
      <c r="M1258" s="106">
        <v>8550.0499999999993</v>
      </c>
      <c r="N1258" s="106">
        <v>8570.9500000000007</v>
      </c>
      <c r="O1258" s="106">
        <v>8531.5</v>
      </c>
      <c r="P1258" s="28" t="s">
        <v>3820</v>
      </c>
      <c r="Q1258" s="107">
        <v>4.3E-3</v>
      </c>
      <c r="T1258" s="110">
        <v>41936</v>
      </c>
      <c r="U1258" s="28">
        <v>61.17</v>
      </c>
      <c r="V1258">
        <v>61.17</v>
      </c>
      <c r="W1258">
        <v>61.17</v>
      </c>
      <c r="X1258">
        <v>61.17</v>
      </c>
      <c r="Y1258" s="19">
        <v>0</v>
      </c>
      <c r="AB1258" s="110">
        <f t="shared" si="242"/>
        <v>42023</v>
      </c>
      <c r="AC1258" s="108">
        <f t="shared" si="240"/>
        <v>8550.7000000000007</v>
      </c>
      <c r="AD1258" s="28">
        <f t="shared" si="241"/>
        <v>61.645000000000003</v>
      </c>
      <c r="AE1258" s="28">
        <f t="shared" si="235"/>
        <v>138.70873550166274</v>
      </c>
      <c r="AF1258" s="31">
        <f t="shared" si="236"/>
        <v>7.999890235602658E-3</v>
      </c>
      <c r="AJ1258" s="110">
        <f t="shared" si="239"/>
        <v>42012</v>
      </c>
      <c r="AK1258" s="31">
        <f t="shared" si="237"/>
        <v>1.7899999999999999E-2</v>
      </c>
      <c r="AL1258" s="115">
        <f t="shared" si="238"/>
        <v>2.6164619122245991E-2</v>
      </c>
      <c r="AM1258" s="100"/>
      <c r="BR1258" s="18">
        <f t="shared" si="232"/>
        <v>42002</v>
      </c>
      <c r="BS1258" s="6">
        <f t="shared" si="233"/>
        <v>8.9999999999999998E-4</v>
      </c>
      <c r="BT1258" s="6">
        <f t="shared" si="234"/>
        <v>5.5999999999999999E-3</v>
      </c>
    </row>
    <row r="1259" spans="2:72" ht="14.45" hidden="1">
      <c r="B1259" s="110">
        <v>42003</v>
      </c>
      <c r="C1259" s="106">
        <v>2080.3000000000002</v>
      </c>
      <c r="D1259" s="106">
        <v>2088.5</v>
      </c>
      <c r="E1259" s="106">
        <v>2088.5</v>
      </c>
      <c r="F1259" s="106">
        <v>2079.5</v>
      </c>
      <c r="G1259" s="28"/>
      <c r="H1259" s="107">
        <v>-4.8999999999999998E-3</v>
      </c>
      <c r="K1259" s="110">
        <v>42024</v>
      </c>
      <c r="L1259" s="106">
        <v>8695.6</v>
      </c>
      <c r="M1259" s="106">
        <v>8575.1</v>
      </c>
      <c r="N1259" s="106">
        <v>8707.9</v>
      </c>
      <c r="O1259" s="106">
        <v>8574.5</v>
      </c>
      <c r="P1259" s="28" t="s">
        <v>3035</v>
      </c>
      <c r="Q1259" s="107">
        <v>1.6899999999999998E-2</v>
      </c>
      <c r="T1259" s="110">
        <v>41939</v>
      </c>
      <c r="U1259" s="28">
        <v>61.305</v>
      </c>
      <c r="V1259">
        <v>61.185000000000002</v>
      </c>
      <c r="W1259">
        <v>61.375</v>
      </c>
      <c r="X1259">
        <v>61.185000000000002</v>
      </c>
      <c r="Y1259" s="19">
        <v>2.2000000000000001E-3</v>
      </c>
      <c r="AB1259" s="110">
        <f t="shared" si="242"/>
        <v>42024</v>
      </c>
      <c r="AC1259" s="108">
        <f t="shared" si="240"/>
        <v>8695.6</v>
      </c>
      <c r="AD1259" s="28">
        <f t="shared" si="241"/>
        <v>61.655000000000001</v>
      </c>
      <c r="AE1259" s="28">
        <f t="shared" si="235"/>
        <v>141.03641229421783</v>
      </c>
      <c r="AF1259" s="31">
        <f t="shared" si="236"/>
        <v>1.678103966658373E-2</v>
      </c>
      <c r="AJ1259" s="110">
        <f t="shared" si="239"/>
        <v>42013</v>
      </c>
      <c r="AK1259" s="31">
        <f t="shared" si="237"/>
        <v>-8.3999999999999995E-3</v>
      </c>
      <c r="AL1259" s="115">
        <f t="shared" si="238"/>
        <v>1.1222800796519161E-2</v>
      </c>
      <c r="AM1259" s="100"/>
      <c r="BR1259" s="18">
        <f t="shared" si="232"/>
        <v>42003</v>
      </c>
      <c r="BS1259" s="6">
        <f t="shared" si="233"/>
        <v>-4.8999999999999998E-3</v>
      </c>
      <c r="BT1259" s="6">
        <f t="shared" si="234"/>
        <v>2.0000000000000001E-4</v>
      </c>
    </row>
    <row r="1260" spans="2:72" ht="14.45" hidden="1">
      <c r="B1260" s="110">
        <v>42004</v>
      </c>
      <c r="C1260" s="106">
        <v>2058.9</v>
      </c>
      <c r="D1260" s="106">
        <v>2082.1</v>
      </c>
      <c r="E1260" s="106">
        <v>2085.6</v>
      </c>
      <c r="F1260" s="106">
        <v>2057.9</v>
      </c>
      <c r="G1260" s="28"/>
      <c r="H1260" s="107">
        <v>-1.03E-2</v>
      </c>
      <c r="K1260" s="110">
        <v>42025</v>
      </c>
      <c r="L1260" s="106">
        <v>8729.5</v>
      </c>
      <c r="M1260" s="106">
        <v>8719.65</v>
      </c>
      <c r="N1260" s="106">
        <v>8741.85</v>
      </c>
      <c r="O1260" s="106">
        <v>8689.6</v>
      </c>
      <c r="P1260" s="28" t="s">
        <v>3821</v>
      </c>
      <c r="Q1260" s="107">
        <v>3.8999999999999998E-3</v>
      </c>
      <c r="T1260" s="110">
        <v>41940</v>
      </c>
      <c r="U1260" s="28">
        <v>61.188000000000002</v>
      </c>
      <c r="V1260">
        <v>61.255000000000003</v>
      </c>
      <c r="W1260">
        <v>61.424999999999997</v>
      </c>
      <c r="X1260">
        <v>61.161999999999999</v>
      </c>
      <c r="Y1260" s="19">
        <v>-1.9E-3</v>
      </c>
      <c r="AB1260" s="110">
        <f t="shared" si="242"/>
        <v>42025</v>
      </c>
      <c r="AC1260" s="108">
        <f t="shared" si="240"/>
        <v>8729.5</v>
      </c>
      <c r="AD1260" s="28">
        <f t="shared" si="241"/>
        <v>61.56</v>
      </c>
      <c r="AE1260" s="28">
        <f t="shared" si="235"/>
        <v>141.80474333983105</v>
      </c>
      <c r="AF1260" s="31">
        <f t="shared" si="236"/>
        <v>5.4477495074847226E-3</v>
      </c>
      <c r="AJ1260" s="110">
        <f t="shared" si="239"/>
        <v>42016</v>
      </c>
      <c r="AK1260" s="31">
        <f t="shared" si="237"/>
        <v>-8.0999999999999996E-3</v>
      </c>
      <c r="AL1260" s="115">
        <f t="shared" si="238"/>
        <v>9.1788675030766154E-3</v>
      </c>
      <c r="AM1260" s="100"/>
      <c r="BR1260" s="18">
        <f t="shared" si="232"/>
        <v>42004</v>
      </c>
      <c r="BS1260" s="6">
        <f t="shared" si="233"/>
        <v>-1.03E-2</v>
      </c>
      <c r="BT1260" s="6">
        <f t="shared" si="234"/>
        <v>4.1999999999999997E-3</v>
      </c>
    </row>
    <row r="1261" spans="2:72" ht="14.45" hidden="1">
      <c r="B1261" s="110">
        <v>42006</v>
      </c>
      <c r="C1261" s="106">
        <v>2058.1999999999998</v>
      </c>
      <c r="D1261" s="106">
        <v>2058.9</v>
      </c>
      <c r="E1261" s="106">
        <v>2072.4</v>
      </c>
      <c r="F1261" s="106">
        <v>2046</v>
      </c>
      <c r="G1261" s="28"/>
      <c r="H1261" s="107">
        <v>-2.9999999999999997E-4</v>
      </c>
      <c r="K1261" s="110">
        <v>42026</v>
      </c>
      <c r="L1261" s="106">
        <v>8761.4</v>
      </c>
      <c r="M1261" s="106">
        <v>8745.85</v>
      </c>
      <c r="N1261" s="106">
        <v>8774.15</v>
      </c>
      <c r="O1261" s="106">
        <v>8727</v>
      </c>
      <c r="P1261" s="28" t="s">
        <v>2898</v>
      </c>
      <c r="Q1261" s="107">
        <v>3.7000000000000002E-3</v>
      </c>
      <c r="T1261" s="110">
        <v>41941</v>
      </c>
      <c r="U1261" s="28">
        <v>61.29</v>
      </c>
      <c r="V1261">
        <v>61.265000000000001</v>
      </c>
      <c r="W1261">
        <v>61.375</v>
      </c>
      <c r="X1261">
        <v>61.22</v>
      </c>
      <c r="Y1261" s="19">
        <v>1.6999999999999999E-3</v>
      </c>
      <c r="AB1261" s="110">
        <f t="shared" si="242"/>
        <v>42026</v>
      </c>
      <c r="AC1261" s="108">
        <f t="shared" si="240"/>
        <v>8761.4</v>
      </c>
      <c r="AD1261" s="28">
        <f t="shared" si="241"/>
        <v>61.604999999999997</v>
      </c>
      <c r="AE1261" s="28">
        <f t="shared" si="235"/>
        <v>142.21897573248924</v>
      </c>
      <c r="AF1261" s="31">
        <f t="shared" si="236"/>
        <v>2.9211462388496479E-3</v>
      </c>
      <c r="AJ1261" s="110">
        <f t="shared" si="239"/>
        <v>42017</v>
      </c>
      <c r="AK1261" s="31">
        <f t="shared" si="237"/>
        <v>-2.5999999999999999E-3</v>
      </c>
      <c r="AL1261" s="115">
        <f t="shared" si="238"/>
        <v>-1.307109683383878E-3</v>
      </c>
      <c r="AM1261" s="100"/>
      <c r="BR1261" s="18">
        <f t="shared" si="232"/>
        <v>42006</v>
      </c>
      <c r="BS1261" s="6">
        <f t="shared" si="233"/>
        <v>-2.9999999999999997E-4</v>
      </c>
      <c r="BT1261" s="6">
        <f t="shared" si="234"/>
        <v>1.35E-2</v>
      </c>
    </row>
    <row r="1262" spans="2:72" ht="14.45" hidden="1">
      <c r="B1262" s="110">
        <v>42009</v>
      </c>
      <c r="C1262" s="106">
        <v>2020.6</v>
      </c>
      <c r="D1262" s="106">
        <v>2054.4</v>
      </c>
      <c r="E1262" s="106">
        <v>2054.4</v>
      </c>
      <c r="F1262" s="106">
        <v>2017.3</v>
      </c>
      <c r="G1262" s="28"/>
      <c r="H1262" s="107">
        <v>-1.83E-2</v>
      </c>
      <c r="K1262" s="110">
        <v>42027</v>
      </c>
      <c r="L1262" s="106">
        <v>8835.6</v>
      </c>
      <c r="M1262" s="106">
        <v>8827.9500000000007</v>
      </c>
      <c r="N1262" s="106">
        <v>8866.4</v>
      </c>
      <c r="O1262" s="106">
        <v>8795.4</v>
      </c>
      <c r="P1262" s="28" t="s">
        <v>3822</v>
      </c>
      <c r="Q1262" s="107">
        <v>8.5000000000000006E-3</v>
      </c>
      <c r="T1262" s="110">
        <v>41942</v>
      </c>
      <c r="U1262" s="28">
        <v>61.44</v>
      </c>
      <c r="V1262">
        <v>61.29</v>
      </c>
      <c r="W1262">
        <v>61.555</v>
      </c>
      <c r="X1262">
        <v>61.29</v>
      </c>
      <c r="Y1262" s="19">
        <v>2.3999999999999998E-3</v>
      </c>
      <c r="AB1262" s="110">
        <f t="shared" si="242"/>
        <v>42027</v>
      </c>
      <c r="AC1262" s="108">
        <f t="shared" si="240"/>
        <v>8835.6</v>
      </c>
      <c r="AD1262" s="28">
        <f t="shared" si="241"/>
        <v>61.44</v>
      </c>
      <c r="AE1262" s="28">
        <f t="shared" si="235"/>
        <v>143.80859375</v>
      </c>
      <c r="AF1262" s="31">
        <f t="shared" si="236"/>
        <v>1.1177256827533233E-2</v>
      </c>
      <c r="AJ1262" s="110">
        <f t="shared" si="239"/>
        <v>42018</v>
      </c>
      <c r="AK1262" s="31">
        <f t="shared" si="237"/>
        <v>-5.7999999999999996E-3</v>
      </c>
      <c r="AL1262" s="115">
        <f t="shared" si="238"/>
        <v>-4.4798456030890055E-3</v>
      </c>
      <c r="AM1262" s="100"/>
      <c r="BR1262" s="18">
        <f t="shared" si="232"/>
        <v>42009</v>
      </c>
      <c r="BS1262" s="6">
        <f t="shared" si="233"/>
        <v>-1.83E-2</v>
      </c>
      <c r="BT1262" s="6">
        <f t="shared" si="234"/>
        <v>-2E-3</v>
      </c>
    </row>
    <row r="1263" spans="2:72" ht="14.45" hidden="1">
      <c r="B1263" s="110">
        <v>42010</v>
      </c>
      <c r="C1263" s="106">
        <v>2002.6</v>
      </c>
      <c r="D1263" s="106">
        <v>2022.2</v>
      </c>
      <c r="E1263" s="106">
        <v>2030.2</v>
      </c>
      <c r="F1263" s="106">
        <v>1992.4</v>
      </c>
      <c r="G1263" s="28"/>
      <c r="H1263" s="107">
        <v>-8.8999999999999999E-3</v>
      </c>
      <c r="K1263" s="110">
        <v>42031</v>
      </c>
      <c r="L1263" s="106">
        <v>8910.5</v>
      </c>
      <c r="M1263" s="106">
        <v>8871.35</v>
      </c>
      <c r="N1263" s="106">
        <v>8925.0499999999993</v>
      </c>
      <c r="O1263" s="106">
        <v>8825.4500000000007</v>
      </c>
      <c r="P1263" s="28" t="s">
        <v>3823</v>
      </c>
      <c r="Q1263" s="107">
        <v>8.5000000000000006E-3</v>
      </c>
      <c r="T1263" s="110">
        <v>41943</v>
      </c>
      <c r="U1263" s="28">
        <v>61.405000000000001</v>
      </c>
      <c r="V1263">
        <v>61.365000000000002</v>
      </c>
      <c r="W1263">
        <v>61.615000000000002</v>
      </c>
      <c r="X1263">
        <v>61.3</v>
      </c>
      <c r="Y1263" s="19">
        <v>-5.9999999999999995E-4</v>
      </c>
      <c r="AB1263" s="110">
        <f t="shared" si="242"/>
        <v>42031</v>
      </c>
      <c r="AC1263" s="108">
        <f t="shared" si="240"/>
        <v>8910.5</v>
      </c>
      <c r="AD1263" s="28">
        <f t="shared" si="241"/>
        <v>61.41</v>
      </c>
      <c r="AE1263" s="28">
        <f t="shared" si="235"/>
        <v>145.09851815665201</v>
      </c>
      <c r="AF1263" s="31">
        <f t="shared" si="236"/>
        <v>8.9697310363414662E-3</v>
      </c>
      <c r="AJ1263" s="110">
        <f t="shared" si="239"/>
        <v>42019</v>
      </c>
      <c r="AK1263" s="31">
        <f t="shared" si="237"/>
        <v>-9.1999999999999998E-3</v>
      </c>
      <c r="AL1263" s="115">
        <f t="shared" si="238"/>
        <v>2.6663175474179956E-2</v>
      </c>
      <c r="AM1263" s="100"/>
      <c r="BR1263" s="18">
        <f t="shared" si="232"/>
        <v>42010</v>
      </c>
      <c r="BS1263" s="6">
        <f t="shared" si="233"/>
        <v>-8.8999999999999999E-3</v>
      </c>
      <c r="BT1263" s="6">
        <f t="shared" si="234"/>
        <v>-0.03</v>
      </c>
    </row>
    <row r="1264" spans="2:72" ht="14.45" hidden="1">
      <c r="B1264" s="110">
        <v>42011</v>
      </c>
      <c r="C1264" s="106">
        <v>2025.9</v>
      </c>
      <c r="D1264" s="106">
        <v>2005.5</v>
      </c>
      <c r="E1264" s="106">
        <v>2029.6</v>
      </c>
      <c r="F1264" s="106">
        <v>2005.5</v>
      </c>
      <c r="G1264" s="28"/>
      <c r="H1264" s="107">
        <v>1.1599999999999999E-2</v>
      </c>
      <c r="K1264" s="110">
        <v>42032</v>
      </c>
      <c r="L1264" s="106">
        <v>8914.2999999999993</v>
      </c>
      <c r="M1264" s="106">
        <v>8902.75</v>
      </c>
      <c r="N1264" s="106">
        <v>8985.0499999999993</v>
      </c>
      <c r="O1264" s="106">
        <v>8874.0499999999993</v>
      </c>
      <c r="P1264" s="28" t="s">
        <v>3824</v>
      </c>
      <c r="Q1264" s="107">
        <v>4.0000000000000002E-4</v>
      </c>
      <c r="T1264" s="110">
        <v>41946</v>
      </c>
      <c r="U1264" s="28">
        <v>61.42</v>
      </c>
      <c r="V1264">
        <v>61.51</v>
      </c>
      <c r="W1264">
        <v>61.51</v>
      </c>
      <c r="X1264">
        <v>61.325000000000003</v>
      </c>
      <c r="Y1264" s="19">
        <v>2.0000000000000001E-4</v>
      </c>
      <c r="AB1264" s="110">
        <f t="shared" si="242"/>
        <v>42032</v>
      </c>
      <c r="AC1264" s="108">
        <f t="shared" si="240"/>
        <v>8914.2999999999993</v>
      </c>
      <c r="AD1264" s="28">
        <f t="shared" si="241"/>
        <v>61.357999999999997</v>
      </c>
      <c r="AE1264" s="28">
        <f t="shared" si="235"/>
        <v>145.28341862511814</v>
      </c>
      <c r="AF1264" s="31">
        <f t="shared" si="236"/>
        <v>1.2743098331748914E-3</v>
      </c>
      <c r="AJ1264" s="110">
        <f t="shared" si="239"/>
        <v>42020</v>
      </c>
      <c r="AK1264" s="31">
        <f t="shared" si="237"/>
        <v>1.34E-2</v>
      </c>
      <c r="AL1264" s="115">
        <f t="shared" si="238"/>
        <v>5.472417848011002E-3</v>
      </c>
      <c r="AM1264" s="100"/>
      <c r="BR1264" s="18">
        <f t="shared" si="232"/>
        <v>42011</v>
      </c>
      <c r="BS1264" s="6">
        <f t="shared" si="233"/>
        <v>1.1599999999999999E-2</v>
      </c>
      <c r="BT1264" s="6">
        <f t="shared" si="234"/>
        <v>-3.0999999999999999E-3</v>
      </c>
    </row>
    <row r="1265" spans="2:72" ht="14.45" hidden="1">
      <c r="B1265" s="110">
        <v>42012</v>
      </c>
      <c r="C1265" s="106">
        <v>2062.1</v>
      </c>
      <c r="D1265" s="106">
        <v>2030.6</v>
      </c>
      <c r="E1265" s="106">
        <v>2064.1</v>
      </c>
      <c r="F1265" s="106">
        <v>2030.6</v>
      </c>
      <c r="G1265" s="28"/>
      <c r="H1265" s="107">
        <v>1.7899999999999999E-2</v>
      </c>
      <c r="K1265" s="110">
        <v>42033</v>
      </c>
      <c r="L1265" s="106">
        <v>8952.35</v>
      </c>
      <c r="M1265" s="106">
        <v>8901.5</v>
      </c>
      <c r="N1265" s="106">
        <v>8966.65</v>
      </c>
      <c r="O1265" s="106">
        <v>8861.25</v>
      </c>
      <c r="P1265" s="28" t="s">
        <v>3825</v>
      </c>
      <c r="Q1265" s="107">
        <v>4.3E-3</v>
      </c>
      <c r="T1265" s="110">
        <v>41947</v>
      </c>
      <c r="U1265" s="28">
        <v>61.395000000000003</v>
      </c>
      <c r="V1265">
        <v>61.365000000000002</v>
      </c>
      <c r="W1265">
        <v>61.414999999999999</v>
      </c>
      <c r="X1265">
        <v>61.31</v>
      </c>
      <c r="Y1265" s="19">
        <v>-4.0000000000000002E-4</v>
      </c>
      <c r="AB1265" s="110">
        <f t="shared" si="242"/>
        <v>42033</v>
      </c>
      <c r="AC1265" s="108">
        <f t="shared" si="240"/>
        <v>8952.35</v>
      </c>
      <c r="AD1265" s="28">
        <f t="shared" si="241"/>
        <v>61.801000000000002</v>
      </c>
      <c r="AE1265" s="28">
        <f t="shared" si="235"/>
        <v>144.85768838691931</v>
      </c>
      <c r="AF1265" s="31">
        <f t="shared" si="236"/>
        <v>-2.9303429271400061E-3</v>
      </c>
      <c r="AJ1265" s="110">
        <f t="shared" si="239"/>
        <v>42024</v>
      </c>
      <c r="AK1265" s="31">
        <f t="shared" si="237"/>
        <v>1.5E-3</v>
      </c>
      <c r="AL1265" s="115">
        <f t="shared" si="238"/>
        <v>1.678103966658373E-2</v>
      </c>
      <c r="AM1265" s="100"/>
      <c r="BR1265" s="18">
        <f t="shared" si="232"/>
        <v>42012</v>
      </c>
      <c r="BS1265" s="6">
        <f t="shared" si="233"/>
        <v>1.7899999999999999E-2</v>
      </c>
      <c r="BT1265" s="6">
        <f t="shared" si="234"/>
        <v>1.6400000000000001E-2</v>
      </c>
    </row>
    <row r="1266" spans="2:72" ht="14.45" hidden="1">
      <c r="B1266" s="110">
        <v>42013</v>
      </c>
      <c r="C1266" s="106">
        <v>2044.8</v>
      </c>
      <c r="D1266" s="106">
        <v>2063.4</v>
      </c>
      <c r="E1266" s="106">
        <v>2064.4</v>
      </c>
      <c r="F1266" s="106">
        <v>2038.3</v>
      </c>
      <c r="G1266" s="28"/>
      <c r="H1266" s="107">
        <v>-8.3999999999999995E-3</v>
      </c>
      <c r="K1266" s="110">
        <v>42034</v>
      </c>
      <c r="L1266" s="106">
        <v>8808.9</v>
      </c>
      <c r="M1266" s="106">
        <v>8996.6</v>
      </c>
      <c r="N1266" s="106">
        <v>8996.6</v>
      </c>
      <c r="O1266" s="106">
        <v>8775.1</v>
      </c>
      <c r="P1266" s="28" t="s">
        <v>3826</v>
      </c>
      <c r="Q1266" s="107">
        <v>-1.6E-2</v>
      </c>
      <c r="T1266" s="110">
        <v>41948</v>
      </c>
      <c r="U1266" s="28">
        <v>61.435000000000002</v>
      </c>
      <c r="V1266">
        <v>61.34</v>
      </c>
      <c r="W1266">
        <v>61.545000000000002</v>
      </c>
      <c r="X1266">
        <v>61.3</v>
      </c>
      <c r="Y1266" s="19">
        <v>6.9999999999999999E-4</v>
      </c>
      <c r="AB1266" s="110">
        <f t="shared" si="242"/>
        <v>42034</v>
      </c>
      <c r="AC1266" s="108">
        <f t="shared" si="240"/>
        <v>8808.9</v>
      </c>
      <c r="AD1266" s="28">
        <f t="shared" si="241"/>
        <v>62.02</v>
      </c>
      <c r="AE1266" s="28">
        <f t="shared" si="235"/>
        <v>142.03321509190582</v>
      </c>
      <c r="AF1266" s="31">
        <f t="shared" si="236"/>
        <v>-1.9498262925950027E-2</v>
      </c>
      <c r="AJ1266" s="110">
        <f t="shared" si="239"/>
        <v>42025</v>
      </c>
      <c r="AK1266" s="31">
        <f t="shared" si="237"/>
        <v>4.7000000000000002E-3</v>
      </c>
      <c r="AL1266" s="115">
        <f t="shared" si="238"/>
        <v>5.4477495074847226E-3</v>
      </c>
      <c r="AM1266" s="100"/>
      <c r="BR1266" s="18">
        <f t="shared" si="232"/>
        <v>42013</v>
      </c>
      <c r="BS1266" s="6">
        <f t="shared" si="233"/>
        <v>-8.3999999999999995E-3</v>
      </c>
      <c r="BT1266" s="6">
        <f t="shared" si="234"/>
        <v>6.1000000000000004E-3</v>
      </c>
    </row>
    <row r="1267" spans="2:72" ht="14.45" hidden="1">
      <c r="B1267" s="110">
        <v>42016</v>
      </c>
      <c r="C1267" s="106">
        <v>2028.3</v>
      </c>
      <c r="D1267" s="106">
        <v>2046.1</v>
      </c>
      <c r="E1267" s="106">
        <v>2049.3000000000002</v>
      </c>
      <c r="F1267" s="106">
        <v>2022.6</v>
      </c>
      <c r="G1267" s="28"/>
      <c r="H1267" s="107">
        <v>-8.0999999999999996E-3</v>
      </c>
      <c r="K1267" s="110">
        <v>42037</v>
      </c>
      <c r="L1267" s="106">
        <v>8797.4</v>
      </c>
      <c r="M1267" s="106">
        <v>8802.5</v>
      </c>
      <c r="N1267" s="106">
        <v>8840.7999999999993</v>
      </c>
      <c r="O1267" s="106">
        <v>8751.1</v>
      </c>
      <c r="P1267" s="28" t="s">
        <v>3827</v>
      </c>
      <c r="Q1267" s="107">
        <v>-1.2999999999999999E-3</v>
      </c>
      <c r="T1267" s="110">
        <v>41949</v>
      </c>
      <c r="U1267" s="28">
        <v>61.5</v>
      </c>
      <c r="V1267">
        <v>61.44</v>
      </c>
      <c r="W1267">
        <v>61.515000000000001</v>
      </c>
      <c r="X1267">
        <v>61.424999999999997</v>
      </c>
      <c r="Y1267" s="19">
        <v>1.1000000000000001E-3</v>
      </c>
      <c r="AB1267" s="110">
        <f t="shared" si="242"/>
        <v>42037</v>
      </c>
      <c r="AC1267" s="108">
        <f t="shared" si="240"/>
        <v>8797.4</v>
      </c>
      <c r="AD1267" s="28">
        <f t="shared" si="241"/>
        <v>61.719000000000001</v>
      </c>
      <c r="AE1267" s="28">
        <f t="shared" si="235"/>
        <v>142.53957452324244</v>
      </c>
      <c r="AF1267" s="31">
        <f t="shared" si="236"/>
        <v>3.5650775842042126E-3</v>
      </c>
      <c r="AJ1267" s="110">
        <f t="shared" si="239"/>
        <v>42026</v>
      </c>
      <c r="AK1267" s="31">
        <f t="shared" si="237"/>
        <v>1.5299999999999999E-2</v>
      </c>
      <c r="AL1267" s="115">
        <f t="shared" si="238"/>
        <v>2.9211462388496479E-3</v>
      </c>
      <c r="AM1267" s="100"/>
      <c r="BR1267" s="18">
        <f t="shared" si="232"/>
        <v>42016</v>
      </c>
      <c r="BS1267" s="6">
        <f t="shared" si="233"/>
        <v>-8.0999999999999996E-3</v>
      </c>
      <c r="BT1267" s="6">
        <f t="shared" si="234"/>
        <v>4.5999999999999999E-3</v>
      </c>
    </row>
    <row r="1268" spans="2:72" ht="14.45" hidden="1">
      <c r="B1268" s="110">
        <v>42017</v>
      </c>
      <c r="C1268" s="106">
        <v>2023</v>
      </c>
      <c r="D1268" s="106">
        <v>2031.6</v>
      </c>
      <c r="E1268" s="106">
        <v>2056.9</v>
      </c>
      <c r="F1268" s="106">
        <v>2008.2</v>
      </c>
      <c r="G1268" s="28"/>
      <c r="H1268" s="107">
        <v>-2.5999999999999999E-3</v>
      </c>
      <c r="K1268" s="110">
        <v>42038</v>
      </c>
      <c r="L1268" s="106">
        <v>8756.5499999999993</v>
      </c>
      <c r="M1268" s="106">
        <v>8823.15</v>
      </c>
      <c r="N1268" s="106">
        <v>8837.2999999999993</v>
      </c>
      <c r="O1268" s="106">
        <v>8726.65</v>
      </c>
      <c r="P1268" s="28" t="s">
        <v>3828</v>
      </c>
      <c r="Q1268" s="107">
        <v>-4.5999999999999999E-3</v>
      </c>
      <c r="T1268" s="110">
        <v>41950</v>
      </c>
      <c r="U1268" s="28">
        <v>61.52</v>
      </c>
      <c r="V1268">
        <v>61.44</v>
      </c>
      <c r="W1268">
        <v>61.7</v>
      </c>
      <c r="X1268">
        <v>61.44</v>
      </c>
      <c r="Y1268" s="19">
        <v>2.9999999999999997E-4</v>
      </c>
      <c r="AB1268" s="110">
        <f t="shared" si="242"/>
        <v>42038</v>
      </c>
      <c r="AC1268" s="108">
        <f t="shared" si="240"/>
        <v>8756.5499999999993</v>
      </c>
      <c r="AD1268" s="28">
        <f t="shared" si="241"/>
        <v>61.595999999999997</v>
      </c>
      <c r="AE1268" s="28">
        <f t="shared" si="235"/>
        <v>142.16101694915253</v>
      </c>
      <c r="AF1268" s="31">
        <f t="shared" si="236"/>
        <v>-2.6558068196574913E-3</v>
      </c>
      <c r="AJ1268" s="110">
        <f t="shared" si="239"/>
        <v>42027</v>
      </c>
      <c r="AK1268" s="31">
        <f t="shared" si="237"/>
        <v>-5.4999999999999997E-3</v>
      </c>
      <c r="AL1268" s="115">
        <f t="shared" si="238"/>
        <v>1.1177256827533233E-2</v>
      </c>
      <c r="AM1268" s="100"/>
      <c r="BR1268" s="18">
        <f t="shared" si="232"/>
        <v>42017</v>
      </c>
      <c r="BS1268" s="6">
        <f t="shared" si="233"/>
        <v>-2.5999999999999999E-3</v>
      </c>
      <c r="BT1268" s="6">
        <f t="shared" si="234"/>
        <v>-2.8E-3</v>
      </c>
    </row>
    <row r="1269" spans="2:72" ht="14.45" hidden="1">
      <c r="B1269" s="110">
        <v>42018</v>
      </c>
      <c r="C1269" s="106">
        <v>2011.3</v>
      </c>
      <c r="D1269" s="106">
        <v>2018.4</v>
      </c>
      <c r="E1269" s="106">
        <v>2018.4</v>
      </c>
      <c r="F1269" s="106">
        <v>1988.4</v>
      </c>
      <c r="G1269" s="28"/>
      <c r="H1269" s="107">
        <v>-5.7999999999999996E-3</v>
      </c>
      <c r="K1269" s="110">
        <v>42039</v>
      </c>
      <c r="L1269" s="106">
        <v>8723.7000000000007</v>
      </c>
      <c r="M1269" s="106">
        <v>8789.15</v>
      </c>
      <c r="N1269" s="106">
        <v>8792.85</v>
      </c>
      <c r="O1269" s="106">
        <v>8704.4</v>
      </c>
      <c r="P1269" s="28" t="s">
        <v>3829</v>
      </c>
      <c r="Q1269" s="107">
        <v>-3.8E-3</v>
      </c>
      <c r="T1269" s="110">
        <v>41953</v>
      </c>
      <c r="U1269" s="28">
        <v>61.484999999999999</v>
      </c>
      <c r="V1269">
        <v>61.465000000000003</v>
      </c>
      <c r="W1269">
        <v>61.57</v>
      </c>
      <c r="X1269">
        <v>61.39</v>
      </c>
      <c r="Y1269" s="19">
        <v>-5.9999999999999995E-4</v>
      </c>
      <c r="AB1269" s="110">
        <f t="shared" si="242"/>
        <v>42039</v>
      </c>
      <c r="AC1269" s="108">
        <f t="shared" si="240"/>
        <v>8723.7000000000007</v>
      </c>
      <c r="AD1269" s="28">
        <f t="shared" si="241"/>
        <v>61.841999999999999</v>
      </c>
      <c r="AE1269" s="28">
        <f t="shared" si="235"/>
        <v>141.06432521587271</v>
      </c>
      <c r="AF1269" s="31">
        <f t="shared" si="236"/>
        <v>-7.7144336528773838E-3</v>
      </c>
      <c r="AJ1269" s="110" t="e">
        <f t="shared" si="239"/>
        <v>#N/A</v>
      </c>
      <c r="AK1269" s="31">
        <f t="shared" si="237"/>
        <v>0</v>
      </c>
      <c r="AL1269" s="115">
        <f t="shared" si="238"/>
        <v>0</v>
      </c>
      <c r="AM1269" s="100"/>
      <c r="BR1269" s="18">
        <f t="shared" si="232"/>
        <v>42018</v>
      </c>
      <c r="BS1269" s="6">
        <f t="shared" si="233"/>
        <v>-5.7999999999999996E-3</v>
      </c>
      <c r="BT1269" s="6">
        <f t="shared" si="234"/>
        <v>-2.5999999999999999E-3</v>
      </c>
    </row>
    <row r="1270" spans="2:72" ht="14.45" hidden="1">
      <c r="B1270" s="110">
        <v>42019</v>
      </c>
      <c r="C1270" s="106">
        <v>1992.7</v>
      </c>
      <c r="D1270" s="106">
        <v>2013.8</v>
      </c>
      <c r="E1270" s="106">
        <v>2021.3</v>
      </c>
      <c r="F1270" s="106">
        <v>1991.5</v>
      </c>
      <c r="G1270" s="28"/>
      <c r="H1270" s="107">
        <v>-9.1999999999999998E-3</v>
      </c>
      <c r="K1270" s="110">
        <v>42040</v>
      </c>
      <c r="L1270" s="106">
        <v>8711.7000000000007</v>
      </c>
      <c r="M1270" s="106">
        <v>8733.1</v>
      </c>
      <c r="N1270" s="106">
        <v>8838.4500000000007</v>
      </c>
      <c r="O1270" s="106">
        <v>8683.65</v>
      </c>
      <c r="P1270" s="28" t="s">
        <v>3830</v>
      </c>
      <c r="Q1270" s="107">
        <v>-1.4E-3</v>
      </c>
      <c r="T1270" s="110">
        <v>41954</v>
      </c>
      <c r="U1270" s="28">
        <v>61.515000000000001</v>
      </c>
      <c r="V1270">
        <v>61.57</v>
      </c>
      <c r="W1270">
        <v>61.65</v>
      </c>
      <c r="X1270">
        <v>61.515000000000001</v>
      </c>
      <c r="Y1270" s="19">
        <v>5.0000000000000001E-4</v>
      </c>
      <c r="AB1270" s="110">
        <f t="shared" si="242"/>
        <v>42040</v>
      </c>
      <c r="AC1270" s="108">
        <f t="shared" si="240"/>
        <v>8711.7000000000007</v>
      </c>
      <c r="AD1270" s="28">
        <f t="shared" si="241"/>
        <v>61.709000000000003</v>
      </c>
      <c r="AE1270" s="28">
        <f t="shared" si="235"/>
        <v>141.17389683838664</v>
      </c>
      <c r="AF1270" s="31">
        <f t="shared" si="236"/>
        <v>7.7674934712401722E-4</v>
      </c>
      <c r="AJ1270" s="110">
        <f t="shared" si="239"/>
        <v>42031</v>
      </c>
      <c r="AK1270" s="31">
        <f t="shared" si="237"/>
        <v>-1.34E-2</v>
      </c>
      <c r="AL1270" s="115">
        <f t="shared" si="238"/>
        <v>8.9697310363414662E-3</v>
      </c>
      <c r="AM1270" s="100"/>
      <c r="BR1270" s="18">
        <f t="shared" si="232"/>
        <v>42019</v>
      </c>
      <c r="BS1270" s="6">
        <f t="shared" si="233"/>
        <v>-9.1999999999999998E-3</v>
      </c>
      <c r="BT1270" s="6">
        <f t="shared" si="234"/>
        <v>2.6200000000000001E-2</v>
      </c>
    </row>
    <row r="1271" spans="2:72" ht="14.45" hidden="1">
      <c r="B1271" s="110">
        <v>42020</v>
      </c>
      <c r="C1271" s="106">
        <v>2019.4</v>
      </c>
      <c r="D1271" s="106">
        <v>1992.2</v>
      </c>
      <c r="E1271" s="106">
        <v>2020.5</v>
      </c>
      <c r="F1271" s="106">
        <v>1988.1</v>
      </c>
      <c r="G1271" s="28"/>
      <c r="H1271" s="107">
        <v>1.34E-2</v>
      </c>
      <c r="K1271" s="110">
        <v>42041</v>
      </c>
      <c r="L1271" s="106">
        <v>8661.0499999999993</v>
      </c>
      <c r="M1271" s="106">
        <v>8696.85</v>
      </c>
      <c r="N1271" s="106">
        <v>8726.2000000000007</v>
      </c>
      <c r="O1271" s="106">
        <v>8645.5499999999993</v>
      </c>
      <c r="P1271" s="28" t="s">
        <v>3831</v>
      </c>
      <c r="Q1271" s="107">
        <v>-5.7999999999999996E-3</v>
      </c>
      <c r="T1271" s="110">
        <v>41955</v>
      </c>
      <c r="U1271" s="28">
        <v>61.375</v>
      </c>
      <c r="V1271">
        <v>61.534999999999997</v>
      </c>
      <c r="W1271">
        <v>61.57</v>
      </c>
      <c r="X1271">
        <v>61.375</v>
      </c>
      <c r="Y1271" s="19">
        <v>-2.3E-3</v>
      </c>
      <c r="AB1271" s="110">
        <f t="shared" si="242"/>
        <v>42041</v>
      </c>
      <c r="AC1271" s="108">
        <f t="shared" si="240"/>
        <v>8661.0499999999993</v>
      </c>
      <c r="AD1271" s="28">
        <f t="shared" si="241"/>
        <v>61.97</v>
      </c>
      <c r="AE1271" s="28">
        <f t="shared" si="235"/>
        <v>139.76198160400193</v>
      </c>
      <c r="AF1271" s="31">
        <f t="shared" si="236"/>
        <v>-1.000124857360174E-2</v>
      </c>
      <c r="AJ1271" s="110">
        <f t="shared" si="239"/>
        <v>42032</v>
      </c>
      <c r="AK1271" s="31">
        <f t="shared" si="237"/>
        <v>-1.35E-2</v>
      </c>
      <c r="AL1271" s="115">
        <f t="shared" si="238"/>
        <v>1.2743098331748914E-3</v>
      </c>
      <c r="AM1271" s="100"/>
      <c r="BR1271" s="18">
        <f t="shared" si="232"/>
        <v>42020</v>
      </c>
      <c r="BS1271" s="6">
        <f t="shared" si="233"/>
        <v>1.34E-2</v>
      </c>
      <c r="BT1271" s="6">
        <f t="shared" si="234"/>
        <v>2.3E-3</v>
      </c>
    </row>
    <row r="1272" spans="2:72" ht="14.45" hidden="1">
      <c r="B1272" s="110">
        <v>42024</v>
      </c>
      <c r="C1272" s="106">
        <v>2022.5</v>
      </c>
      <c r="D1272" s="106">
        <v>2020.8</v>
      </c>
      <c r="E1272" s="106">
        <v>2028.9</v>
      </c>
      <c r="F1272" s="106">
        <v>2004.5</v>
      </c>
      <c r="G1272" s="28"/>
      <c r="H1272" s="107">
        <v>1.5E-3</v>
      </c>
      <c r="K1272" s="110">
        <v>42044</v>
      </c>
      <c r="L1272" s="106">
        <v>8526.35</v>
      </c>
      <c r="M1272" s="106">
        <v>8584.4</v>
      </c>
      <c r="N1272" s="106">
        <v>8605.5499999999993</v>
      </c>
      <c r="O1272" s="106">
        <v>8516.35</v>
      </c>
      <c r="P1272" s="28" t="s">
        <v>3832</v>
      </c>
      <c r="Q1272" s="107">
        <v>-1.5599999999999999E-2</v>
      </c>
      <c r="T1272" s="110">
        <v>41956</v>
      </c>
      <c r="U1272" s="28">
        <v>61.6</v>
      </c>
      <c r="V1272">
        <v>61.49</v>
      </c>
      <c r="W1272">
        <v>61.634999999999998</v>
      </c>
      <c r="X1272">
        <v>61.49</v>
      </c>
      <c r="Y1272" s="19">
        <v>3.7000000000000002E-3</v>
      </c>
      <c r="AB1272" s="110">
        <f t="shared" si="242"/>
        <v>42044</v>
      </c>
      <c r="AC1272" s="108">
        <f t="shared" si="240"/>
        <v>8526.35</v>
      </c>
      <c r="AD1272" s="28">
        <f t="shared" si="241"/>
        <v>62.149000000000001</v>
      </c>
      <c r="AE1272" s="28">
        <f t="shared" si="235"/>
        <v>137.19207066887643</v>
      </c>
      <c r="AF1272" s="31">
        <f t="shared" si="236"/>
        <v>-1.8387768301733387E-2</v>
      </c>
      <c r="AJ1272" s="110">
        <f t="shared" si="239"/>
        <v>42033</v>
      </c>
      <c r="AK1272" s="31">
        <f t="shared" si="237"/>
        <v>9.4999999999999998E-3</v>
      </c>
      <c r="AL1272" s="115">
        <f t="shared" si="238"/>
        <v>-2.9303429271400061E-3</v>
      </c>
      <c r="AM1272" s="100"/>
      <c r="BR1272" s="18">
        <f t="shared" si="232"/>
        <v>42024</v>
      </c>
      <c r="BS1272" s="6">
        <f t="shared" si="233"/>
        <v>1.5E-3</v>
      </c>
      <c r="BT1272" s="6">
        <f t="shared" si="234"/>
        <v>1.6899999999999998E-2</v>
      </c>
    </row>
    <row r="1273" spans="2:72" ht="14.45" hidden="1">
      <c r="B1273" s="110">
        <v>42025</v>
      </c>
      <c r="C1273" s="106">
        <v>2032.1</v>
      </c>
      <c r="D1273" s="106">
        <v>2020.2</v>
      </c>
      <c r="E1273" s="106">
        <v>2038.3</v>
      </c>
      <c r="F1273" s="106">
        <v>2012</v>
      </c>
      <c r="G1273" s="28"/>
      <c r="H1273" s="107">
        <v>4.7000000000000002E-3</v>
      </c>
      <c r="K1273" s="110">
        <v>42045</v>
      </c>
      <c r="L1273" s="106">
        <v>8565.5499999999993</v>
      </c>
      <c r="M1273" s="106">
        <v>8478.1</v>
      </c>
      <c r="N1273" s="106">
        <v>8646.25</v>
      </c>
      <c r="O1273" s="106">
        <v>8470.5</v>
      </c>
      <c r="P1273" s="28" t="s">
        <v>3833</v>
      </c>
      <c r="Q1273" s="107">
        <v>4.5999999999999999E-3</v>
      </c>
      <c r="T1273" s="110">
        <v>41957</v>
      </c>
      <c r="U1273" s="28">
        <v>61.715000000000003</v>
      </c>
      <c r="V1273">
        <v>61.63</v>
      </c>
      <c r="W1273">
        <v>61.86</v>
      </c>
      <c r="X1273">
        <v>61.56</v>
      </c>
      <c r="Y1273" s="19">
        <v>1.9E-3</v>
      </c>
      <c r="AB1273" s="110">
        <f t="shared" si="242"/>
        <v>42045</v>
      </c>
      <c r="AC1273" s="108">
        <f t="shared" si="240"/>
        <v>8565.5499999999993</v>
      </c>
      <c r="AD1273" s="28">
        <f t="shared" si="241"/>
        <v>62.326999999999998</v>
      </c>
      <c r="AE1273" s="28">
        <f t="shared" si="235"/>
        <v>137.42920403677377</v>
      </c>
      <c r="AF1273" s="31">
        <f t="shared" si="236"/>
        <v>1.728477212576518E-3</v>
      </c>
      <c r="AJ1273" s="110">
        <f t="shared" si="239"/>
        <v>42034</v>
      </c>
      <c r="AK1273" s="31">
        <f t="shared" si="237"/>
        <v>-1.2999999999999999E-2</v>
      </c>
      <c r="AL1273" s="115">
        <f t="shared" si="238"/>
        <v>-1.9498262925950027E-2</v>
      </c>
      <c r="AM1273" s="100"/>
      <c r="BR1273" s="18">
        <f t="shared" si="232"/>
        <v>42025</v>
      </c>
      <c r="BS1273" s="6">
        <f t="shared" si="233"/>
        <v>4.7000000000000002E-3</v>
      </c>
      <c r="BT1273" s="6">
        <f t="shared" si="234"/>
        <v>3.8999999999999998E-3</v>
      </c>
    </row>
    <row r="1274" spans="2:72" ht="14.45" hidden="1">
      <c r="B1274" s="110">
        <v>42026</v>
      </c>
      <c r="C1274" s="106">
        <v>2063.1999999999998</v>
      </c>
      <c r="D1274" s="106">
        <v>2034.3</v>
      </c>
      <c r="E1274" s="106">
        <v>2064.6</v>
      </c>
      <c r="F1274" s="106">
        <v>2026.4</v>
      </c>
      <c r="G1274" s="28"/>
      <c r="H1274" s="107">
        <v>1.5299999999999999E-2</v>
      </c>
      <c r="K1274" s="110">
        <v>42046</v>
      </c>
      <c r="L1274" s="106">
        <v>8627.4</v>
      </c>
      <c r="M1274" s="106">
        <v>8603.2999999999993</v>
      </c>
      <c r="N1274" s="106">
        <v>8651.9500000000007</v>
      </c>
      <c r="O1274" s="106">
        <v>8593.65</v>
      </c>
      <c r="P1274" s="28" t="s">
        <v>3834</v>
      </c>
      <c r="Q1274" s="107">
        <v>7.1999999999999998E-3</v>
      </c>
      <c r="T1274" s="110">
        <v>41960</v>
      </c>
      <c r="U1274" s="28">
        <v>61.83</v>
      </c>
      <c r="V1274">
        <v>61.63</v>
      </c>
      <c r="W1274">
        <v>61.83</v>
      </c>
      <c r="X1274">
        <v>61.63</v>
      </c>
      <c r="Y1274" s="19">
        <v>1.9E-3</v>
      </c>
      <c r="AB1274" s="110">
        <f t="shared" si="242"/>
        <v>42046</v>
      </c>
      <c r="AC1274" s="108">
        <f t="shared" si="240"/>
        <v>8627.4</v>
      </c>
      <c r="AD1274" s="28">
        <f t="shared" si="241"/>
        <v>62.381999999999998</v>
      </c>
      <c r="AE1274" s="28">
        <f t="shared" si="235"/>
        <v>138.2995094738867</v>
      </c>
      <c r="AF1274" s="31">
        <f t="shared" si="236"/>
        <v>6.3327546951377212E-3</v>
      </c>
      <c r="AJ1274" s="110">
        <f t="shared" si="239"/>
        <v>42037</v>
      </c>
      <c r="AK1274" s="31">
        <f t="shared" si="237"/>
        <v>1.29E-2</v>
      </c>
      <c r="AL1274" s="115">
        <f t="shared" si="238"/>
        <v>3.5650775842042126E-3</v>
      </c>
      <c r="AM1274" s="100"/>
      <c r="BR1274" s="18">
        <f t="shared" si="232"/>
        <v>42026</v>
      </c>
      <c r="BS1274" s="6">
        <f t="shared" si="233"/>
        <v>1.5299999999999999E-2</v>
      </c>
      <c r="BT1274" s="6">
        <f t="shared" si="234"/>
        <v>3.7000000000000002E-3</v>
      </c>
    </row>
    <row r="1275" spans="2:72" ht="14.45" hidden="1">
      <c r="B1275" s="110">
        <v>42027</v>
      </c>
      <c r="C1275" s="106">
        <v>2051.8000000000002</v>
      </c>
      <c r="D1275" s="106">
        <v>2063</v>
      </c>
      <c r="E1275" s="106">
        <v>2063</v>
      </c>
      <c r="F1275" s="106">
        <v>2050.5</v>
      </c>
      <c r="G1275" s="28"/>
      <c r="H1275" s="107">
        <v>-5.4999999999999997E-3</v>
      </c>
      <c r="K1275" s="110">
        <v>42047</v>
      </c>
      <c r="L1275" s="106">
        <v>8711.5499999999993</v>
      </c>
      <c r="M1275" s="106">
        <v>8676.9500000000007</v>
      </c>
      <c r="N1275" s="106">
        <v>8732.5499999999993</v>
      </c>
      <c r="O1275" s="106">
        <v>8599.25</v>
      </c>
      <c r="P1275" s="28" t="s">
        <v>3835</v>
      </c>
      <c r="Q1275" s="107">
        <v>9.7999999999999997E-3</v>
      </c>
      <c r="T1275" s="110">
        <v>41961</v>
      </c>
      <c r="U1275" s="28">
        <v>61.725000000000001</v>
      </c>
      <c r="V1275">
        <v>61.734999999999999</v>
      </c>
      <c r="W1275">
        <v>61.884999999999998</v>
      </c>
      <c r="X1275">
        <v>61.704999999999998</v>
      </c>
      <c r="Y1275" s="19">
        <v>-1.6999999999999999E-3</v>
      </c>
      <c r="AB1275" s="110">
        <f t="shared" si="242"/>
        <v>42047</v>
      </c>
      <c r="AC1275" s="108">
        <f t="shared" si="240"/>
        <v>8711.5499999999993</v>
      </c>
      <c r="AD1275" s="28">
        <f t="shared" si="241"/>
        <v>62.15</v>
      </c>
      <c r="AE1275" s="28">
        <f t="shared" si="235"/>
        <v>140.1697506033789</v>
      </c>
      <c r="AF1275" s="31">
        <f t="shared" si="236"/>
        <v>1.3523121930127502E-2</v>
      </c>
      <c r="AJ1275" s="110">
        <f t="shared" si="239"/>
        <v>42038</v>
      </c>
      <c r="AK1275" s="31">
        <f t="shared" si="237"/>
        <v>1.44E-2</v>
      </c>
      <c r="AL1275" s="115">
        <f t="shared" si="238"/>
        <v>-2.6558068196574913E-3</v>
      </c>
      <c r="AM1275" s="100"/>
      <c r="BR1275" s="18">
        <f t="shared" si="232"/>
        <v>42027</v>
      </c>
      <c r="BS1275" s="6">
        <f t="shared" si="233"/>
        <v>-5.4999999999999997E-3</v>
      </c>
      <c r="BT1275" s="6">
        <f t="shared" si="234"/>
        <v>8.5000000000000006E-3</v>
      </c>
    </row>
    <row r="1276" spans="2:72" ht="14.45" hidden="1">
      <c r="B1276" s="110">
        <v>42030</v>
      </c>
      <c r="C1276" s="106">
        <v>2057.1</v>
      </c>
      <c r="D1276" s="106">
        <v>2050.4</v>
      </c>
      <c r="E1276" s="106">
        <v>2057.6</v>
      </c>
      <c r="F1276" s="106">
        <v>2041</v>
      </c>
      <c r="G1276" s="28"/>
      <c r="H1276" s="107">
        <v>2.5999999999999999E-3</v>
      </c>
      <c r="K1276" s="110">
        <v>42048</v>
      </c>
      <c r="L1276" s="106">
        <v>8805.5</v>
      </c>
      <c r="M1276" s="106">
        <v>8741.5</v>
      </c>
      <c r="N1276" s="106">
        <v>8822.1</v>
      </c>
      <c r="O1276" s="106">
        <v>8729.65</v>
      </c>
      <c r="P1276" s="28" t="s">
        <v>3836</v>
      </c>
      <c r="Q1276" s="107">
        <v>1.0800000000000001E-2</v>
      </c>
      <c r="T1276" s="110">
        <v>41962</v>
      </c>
      <c r="U1276" s="28">
        <v>61.945</v>
      </c>
      <c r="V1276">
        <v>61.844999999999999</v>
      </c>
      <c r="W1276">
        <v>62.008000000000003</v>
      </c>
      <c r="X1276">
        <v>61.795000000000002</v>
      </c>
      <c r="Y1276" s="19">
        <v>3.5999999999999999E-3</v>
      </c>
      <c r="AB1276" s="110">
        <f t="shared" si="242"/>
        <v>42048</v>
      </c>
      <c r="AC1276" s="108">
        <f t="shared" si="240"/>
        <v>8805.5</v>
      </c>
      <c r="AD1276" s="28">
        <f t="shared" si="241"/>
        <v>62.076000000000001</v>
      </c>
      <c r="AE1276" s="28">
        <f t="shared" si="235"/>
        <v>141.85031252013661</v>
      </c>
      <c r="AF1276" s="31">
        <f t="shared" si="236"/>
        <v>1.1989476399319576E-2</v>
      </c>
      <c r="AJ1276" s="110">
        <f t="shared" si="239"/>
        <v>42039</v>
      </c>
      <c r="AK1276" s="31">
        <f t="shared" si="237"/>
        <v>-4.1000000000000003E-3</v>
      </c>
      <c r="AL1276" s="115">
        <f t="shared" si="238"/>
        <v>-7.7144336528773838E-3</v>
      </c>
      <c r="AM1276" s="100"/>
      <c r="BR1276" s="18" t="e">
        <f t="shared" si="232"/>
        <v>#N/A</v>
      </c>
      <c r="BS1276" s="6">
        <f t="shared" si="233"/>
        <v>0</v>
      </c>
      <c r="BT1276" s="6">
        <f t="shared" si="234"/>
        <v>0</v>
      </c>
    </row>
    <row r="1277" spans="2:72" ht="14.45" hidden="1">
      <c r="B1277" s="110">
        <v>42031</v>
      </c>
      <c r="C1277" s="106">
        <v>2029.5</v>
      </c>
      <c r="D1277" s="106">
        <v>2047.9</v>
      </c>
      <c r="E1277" s="106">
        <v>2047.9</v>
      </c>
      <c r="F1277" s="106">
        <v>2019.9</v>
      </c>
      <c r="G1277" s="28"/>
      <c r="H1277" s="107">
        <v>-1.34E-2</v>
      </c>
      <c r="K1277" s="110">
        <v>42051</v>
      </c>
      <c r="L1277" s="106">
        <v>8809.35</v>
      </c>
      <c r="M1277" s="106">
        <v>8831.4</v>
      </c>
      <c r="N1277" s="106">
        <v>8870.1</v>
      </c>
      <c r="O1277" s="106">
        <v>8793.4</v>
      </c>
      <c r="P1277" s="28" t="s">
        <v>3837</v>
      </c>
      <c r="Q1277" s="107">
        <v>4.0000000000000002E-4</v>
      </c>
      <c r="T1277" s="110">
        <v>41963</v>
      </c>
      <c r="U1277" s="28">
        <v>61.93</v>
      </c>
      <c r="V1277">
        <v>62.04</v>
      </c>
      <c r="W1277">
        <v>62.23</v>
      </c>
      <c r="X1277">
        <v>61.89</v>
      </c>
      <c r="Y1277" s="19">
        <v>-2.0000000000000001E-4</v>
      </c>
      <c r="AB1277" s="110">
        <f t="shared" si="242"/>
        <v>42051</v>
      </c>
      <c r="AC1277" s="108">
        <f t="shared" si="240"/>
        <v>8809.35</v>
      </c>
      <c r="AD1277" s="28">
        <f t="shared" si="241"/>
        <v>62.104999999999997</v>
      </c>
      <c r="AE1277" s="28">
        <f t="shared" si="235"/>
        <v>141.84606714435233</v>
      </c>
      <c r="AF1277" s="31">
        <f t="shared" si="236"/>
        <v>-2.9928561374736873E-5</v>
      </c>
      <c r="AJ1277" s="110">
        <f t="shared" si="239"/>
        <v>42040</v>
      </c>
      <c r="AK1277" s="31">
        <f t="shared" si="237"/>
        <v>1.03E-2</v>
      </c>
      <c r="AL1277" s="115">
        <f t="shared" si="238"/>
        <v>7.7674934712401722E-4</v>
      </c>
      <c r="AM1277" s="100"/>
      <c r="BR1277" s="18">
        <f t="shared" si="232"/>
        <v>42031</v>
      </c>
      <c r="BS1277" s="6">
        <f t="shared" si="233"/>
        <v>-1.34E-2</v>
      </c>
      <c r="BT1277" s="6">
        <f t="shared" si="234"/>
        <v>8.5000000000000006E-3</v>
      </c>
    </row>
    <row r="1278" spans="2:72" ht="14.45" hidden="1">
      <c r="B1278" s="110">
        <v>42032</v>
      </c>
      <c r="C1278" s="106">
        <v>2002.2</v>
      </c>
      <c r="D1278" s="106">
        <v>2032.3</v>
      </c>
      <c r="E1278" s="106">
        <v>2042.5</v>
      </c>
      <c r="F1278" s="106">
        <v>2001.5</v>
      </c>
      <c r="G1278" s="28"/>
      <c r="H1278" s="107">
        <v>-1.35E-2</v>
      </c>
      <c r="K1278" s="110">
        <v>42053</v>
      </c>
      <c r="L1278" s="106">
        <v>8869.1</v>
      </c>
      <c r="M1278" s="106">
        <v>8811.5499999999993</v>
      </c>
      <c r="N1278" s="106">
        <v>8894.2999999999993</v>
      </c>
      <c r="O1278" s="106">
        <v>8808.9</v>
      </c>
      <c r="P1278" s="28" t="s">
        <v>3838</v>
      </c>
      <c r="Q1278" s="107">
        <v>6.7999999999999996E-3</v>
      </c>
      <c r="T1278" s="110">
        <v>41964</v>
      </c>
      <c r="U1278" s="28">
        <v>61.767000000000003</v>
      </c>
      <c r="V1278">
        <v>61.844999999999999</v>
      </c>
      <c r="W1278">
        <v>61.905000000000001</v>
      </c>
      <c r="X1278">
        <v>61.744999999999997</v>
      </c>
      <c r="Y1278" s="19">
        <v>-2.5999999999999999E-3</v>
      </c>
      <c r="AB1278" s="110">
        <f t="shared" si="242"/>
        <v>42053</v>
      </c>
      <c r="AC1278" s="108">
        <f t="shared" si="240"/>
        <v>8869.1</v>
      </c>
      <c r="AD1278" s="28">
        <f t="shared" si="241"/>
        <v>62.057000000000002</v>
      </c>
      <c r="AE1278" s="28">
        <f t="shared" si="235"/>
        <v>142.91860708703288</v>
      </c>
      <c r="AF1278" s="31">
        <f t="shared" si="236"/>
        <v>7.5612948901082611E-3</v>
      </c>
      <c r="AJ1278" s="110">
        <f t="shared" si="239"/>
        <v>42041</v>
      </c>
      <c r="AK1278" s="31">
        <f t="shared" si="237"/>
        <v>-3.3999999999999998E-3</v>
      </c>
      <c r="AL1278" s="115">
        <f t="shared" si="238"/>
        <v>-1.000124857360174E-2</v>
      </c>
      <c r="AM1278" s="100"/>
      <c r="BR1278" s="18">
        <f t="shared" si="232"/>
        <v>42032</v>
      </c>
      <c r="BS1278" s="6">
        <f t="shared" si="233"/>
        <v>-1.35E-2</v>
      </c>
      <c r="BT1278" s="6">
        <f t="shared" si="234"/>
        <v>4.0000000000000002E-4</v>
      </c>
    </row>
    <row r="1279" spans="2:72" ht="14.45" hidden="1">
      <c r="B1279" s="110">
        <v>42033</v>
      </c>
      <c r="C1279" s="106">
        <v>2021.2</v>
      </c>
      <c r="D1279" s="106">
        <v>2002.5</v>
      </c>
      <c r="E1279" s="106">
        <v>2024.6</v>
      </c>
      <c r="F1279" s="106">
        <v>1989.2</v>
      </c>
      <c r="G1279" s="28"/>
      <c r="H1279" s="107">
        <v>9.4999999999999998E-3</v>
      </c>
      <c r="K1279" s="110">
        <v>42054</v>
      </c>
      <c r="L1279" s="106">
        <v>8895.2999999999993</v>
      </c>
      <c r="M1279" s="106">
        <v>8883.0499999999993</v>
      </c>
      <c r="N1279" s="106">
        <v>8913.4500000000007</v>
      </c>
      <c r="O1279" s="106">
        <v>8794.4500000000007</v>
      </c>
      <c r="P1279" s="28" t="s">
        <v>3839</v>
      </c>
      <c r="Q1279" s="107">
        <v>3.0000000000000001E-3</v>
      </c>
      <c r="T1279" s="110">
        <v>41967</v>
      </c>
      <c r="U1279" s="28">
        <v>61.86</v>
      </c>
      <c r="V1279">
        <v>61.7</v>
      </c>
      <c r="W1279">
        <v>61.975000000000001</v>
      </c>
      <c r="X1279">
        <v>61.66</v>
      </c>
      <c r="Y1279" s="19">
        <v>1.5E-3</v>
      </c>
      <c r="AB1279" s="110">
        <f t="shared" si="242"/>
        <v>42054</v>
      </c>
      <c r="AC1279" s="108">
        <f t="shared" si="240"/>
        <v>8895.2999999999993</v>
      </c>
      <c r="AD1279" s="28">
        <f t="shared" si="241"/>
        <v>62.137999999999998</v>
      </c>
      <c r="AE1279" s="28">
        <f t="shared" si="235"/>
        <v>143.15394766487495</v>
      </c>
      <c r="AF1279" s="31">
        <f t="shared" si="236"/>
        <v>1.6466755633768315E-3</v>
      </c>
      <c r="AJ1279" s="110">
        <f t="shared" si="239"/>
        <v>42044</v>
      </c>
      <c r="AK1279" s="31">
        <f t="shared" si="237"/>
        <v>-4.3E-3</v>
      </c>
      <c r="AL1279" s="115">
        <f t="shared" si="238"/>
        <v>-1.8387768301733387E-2</v>
      </c>
      <c r="AM1279" s="100"/>
      <c r="BR1279" s="18">
        <f t="shared" si="232"/>
        <v>42033</v>
      </c>
      <c r="BS1279" s="6">
        <f t="shared" si="233"/>
        <v>9.4999999999999998E-3</v>
      </c>
      <c r="BT1279" s="6">
        <f t="shared" si="234"/>
        <v>4.3E-3</v>
      </c>
    </row>
    <row r="1280" spans="2:72" ht="14.45" hidden="1">
      <c r="B1280" s="110">
        <v>42034</v>
      </c>
      <c r="C1280" s="106">
        <v>1995</v>
      </c>
      <c r="D1280" s="106">
        <v>2019.3</v>
      </c>
      <c r="E1280" s="106">
        <v>2023.3</v>
      </c>
      <c r="F1280" s="106">
        <v>1993.4</v>
      </c>
      <c r="G1280" s="28"/>
      <c r="H1280" s="107">
        <v>-1.2999999999999999E-2</v>
      </c>
      <c r="K1280" s="110">
        <v>42055</v>
      </c>
      <c r="L1280" s="106">
        <v>8833.6</v>
      </c>
      <c r="M1280" s="106">
        <v>8895.5</v>
      </c>
      <c r="N1280" s="106">
        <v>8899.9500000000007</v>
      </c>
      <c r="O1280" s="106">
        <v>8816.2999999999993</v>
      </c>
      <c r="P1280" s="28" t="s">
        <v>3840</v>
      </c>
      <c r="Q1280" s="107">
        <v>-6.8999999999999999E-3</v>
      </c>
      <c r="T1280" s="110">
        <v>41968</v>
      </c>
      <c r="U1280" s="28">
        <v>61.865000000000002</v>
      </c>
      <c r="V1280">
        <v>61.914999999999999</v>
      </c>
      <c r="W1280">
        <v>62.045000000000002</v>
      </c>
      <c r="X1280">
        <v>61.85</v>
      </c>
      <c r="Y1280" s="19">
        <v>1E-4</v>
      </c>
      <c r="AB1280" s="110">
        <f t="shared" si="242"/>
        <v>42055</v>
      </c>
      <c r="AC1280" s="108">
        <f t="shared" si="240"/>
        <v>8833.6</v>
      </c>
      <c r="AD1280" s="28">
        <f t="shared" si="241"/>
        <v>62.109000000000002</v>
      </c>
      <c r="AE1280" s="28">
        <f t="shared" si="235"/>
        <v>142.2273744545879</v>
      </c>
      <c r="AF1280" s="31">
        <f t="shared" si="236"/>
        <v>-6.4725648534412761E-3</v>
      </c>
      <c r="AJ1280" s="110">
        <f t="shared" si="239"/>
        <v>42045</v>
      </c>
      <c r="AK1280" s="31">
        <f t="shared" si="237"/>
        <v>1.0699999999999999E-2</v>
      </c>
      <c r="AL1280" s="115">
        <f t="shared" si="238"/>
        <v>1.728477212576518E-3</v>
      </c>
      <c r="AM1280" s="100"/>
      <c r="BR1280" s="18">
        <f t="shared" si="232"/>
        <v>42034</v>
      </c>
      <c r="BS1280" s="6">
        <f t="shared" si="233"/>
        <v>-1.2999999999999999E-2</v>
      </c>
      <c r="BT1280" s="6">
        <f t="shared" si="234"/>
        <v>-1.6E-2</v>
      </c>
    </row>
    <row r="1281" spans="2:72" ht="14.45" hidden="1">
      <c r="B1281" s="110">
        <v>42037</v>
      </c>
      <c r="C1281" s="106">
        <v>2020.8</v>
      </c>
      <c r="D1281" s="106">
        <v>1996.7</v>
      </c>
      <c r="E1281" s="106">
        <v>2021.7</v>
      </c>
      <c r="F1281" s="106">
        <v>1980.9</v>
      </c>
      <c r="G1281" s="28"/>
      <c r="H1281" s="107">
        <v>1.29E-2</v>
      </c>
      <c r="K1281" s="110">
        <v>42058</v>
      </c>
      <c r="L1281" s="106">
        <v>8754.9500000000007</v>
      </c>
      <c r="M1281" s="106">
        <v>8856.85</v>
      </c>
      <c r="N1281" s="106">
        <v>8869</v>
      </c>
      <c r="O1281" s="106">
        <v>8736.1</v>
      </c>
      <c r="P1281" s="28" t="s">
        <v>3841</v>
      </c>
      <c r="Q1281" s="107">
        <v>-8.8999999999999999E-3</v>
      </c>
      <c r="T1281" s="110">
        <v>41969</v>
      </c>
      <c r="U1281" s="28">
        <v>61.795000000000002</v>
      </c>
      <c r="V1281">
        <v>61.865000000000002</v>
      </c>
      <c r="W1281">
        <v>61.912999999999997</v>
      </c>
      <c r="X1281">
        <v>61.784999999999997</v>
      </c>
      <c r="Y1281" s="19">
        <v>-1.1000000000000001E-3</v>
      </c>
      <c r="AB1281" s="110">
        <f t="shared" si="242"/>
        <v>42058</v>
      </c>
      <c r="AC1281" s="108">
        <f t="shared" si="240"/>
        <v>8754.9500000000007</v>
      </c>
      <c r="AD1281" s="28">
        <f t="shared" si="241"/>
        <v>62.162999999999997</v>
      </c>
      <c r="AE1281" s="28">
        <f t="shared" si="235"/>
        <v>140.83860174058526</v>
      </c>
      <c r="AF1281" s="31">
        <f t="shared" si="236"/>
        <v>-9.7644544120166765E-3</v>
      </c>
      <c r="AJ1281" s="110">
        <f t="shared" si="239"/>
        <v>42046</v>
      </c>
      <c r="AK1281" s="31">
        <f t="shared" si="237"/>
        <v>0</v>
      </c>
      <c r="AL1281" s="115">
        <f t="shared" si="238"/>
        <v>6.3327546951377212E-3</v>
      </c>
      <c r="AM1281" s="100"/>
      <c r="BR1281" s="18">
        <f t="shared" si="232"/>
        <v>42037</v>
      </c>
      <c r="BS1281" s="6">
        <f t="shared" si="233"/>
        <v>1.29E-2</v>
      </c>
      <c r="BT1281" s="6">
        <f t="shared" si="234"/>
        <v>-1.2999999999999999E-3</v>
      </c>
    </row>
    <row r="1282" spans="2:72" ht="14.45" hidden="1">
      <c r="B1282" s="110">
        <v>42038</v>
      </c>
      <c r="C1282" s="106">
        <v>2050</v>
      </c>
      <c r="D1282" s="106">
        <v>2022.7</v>
      </c>
      <c r="E1282" s="106">
        <v>2050.3000000000002</v>
      </c>
      <c r="F1282" s="106">
        <v>2022.7</v>
      </c>
      <c r="G1282" s="28"/>
      <c r="H1282" s="107">
        <v>1.44E-2</v>
      </c>
      <c r="K1282" s="110">
        <v>42059</v>
      </c>
      <c r="L1282" s="106">
        <v>8762.1</v>
      </c>
      <c r="M1282" s="106">
        <v>8772.9</v>
      </c>
      <c r="N1282" s="106">
        <v>8800.5</v>
      </c>
      <c r="O1282" s="106">
        <v>8726.75</v>
      </c>
      <c r="P1282" s="28" t="s">
        <v>3842</v>
      </c>
      <c r="Q1282" s="107">
        <v>8.0000000000000004E-4</v>
      </c>
      <c r="T1282" s="110">
        <v>41970</v>
      </c>
      <c r="U1282" s="28">
        <v>61.86</v>
      </c>
      <c r="V1282">
        <v>61.74</v>
      </c>
      <c r="W1282">
        <v>61.938000000000002</v>
      </c>
      <c r="X1282">
        <v>61.74</v>
      </c>
      <c r="Y1282" s="19">
        <v>1.1000000000000001E-3</v>
      </c>
      <c r="AB1282" s="110">
        <f t="shared" si="242"/>
        <v>42059</v>
      </c>
      <c r="AC1282" s="108">
        <f t="shared" si="240"/>
        <v>8762.1</v>
      </c>
      <c r="AD1282" s="28">
        <f t="shared" si="241"/>
        <v>62.17</v>
      </c>
      <c r="AE1282" s="28">
        <f t="shared" si="235"/>
        <v>140.93775132700659</v>
      </c>
      <c r="AF1282" s="31">
        <f t="shared" si="236"/>
        <v>7.0399439639401429E-4</v>
      </c>
      <c r="AJ1282" s="110">
        <f t="shared" si="239"/>
        <v>42047</v>
      </c>
      <c r="AK1282" s="31">
        <f t="shared" si="237"/>
        <v>9.7000000000000003E-3</v>
      </c>
      <c r="AL1282" s="115">
        <f t="shared" si="238"/>
        <v>1.3523121930127502E-2</v>
      </c>
      <c r="AM1282" s="100"/>
      <c r="BR1282" s="18">
        <f t="shared" si="232"/>
        <v>42038</v>
      </c>
      <c r="BS1282" s="6">
        <f t="shared" si="233"/>
        <v>1.44E-2</v>
      </c>
      <c r="BT1282" s="6">
        <f t="shared" si="234"/>
        <v>-4.5999999999999999E-3</v>
      </c>
    </row>
    <row r="1283" spans="2:72" ht="14.45" hidden="1">
      <c r="B1283" s="110">
        <v>42039</v>
      </c>
      <c r="C1283" s="106">
        <v>2041.5</v>
      </c>
      <c r="D1283" s="106">
        <v>2048.9</v>
      </c>
      <c r="E1283" s="106">
        <v>2054.6999999999998</v>
      </c>
      <c r="F1283" s="106">
        <v>2036.7</v>
      </c>
      <c r="G1283" s="28"/>
      <c r="H1283" s="107">
        <v>-4.1000000000000003E-3</v>
      </c>
      <c r="K1283" s="110">
        <v>42060</v>
      </c>
      <c r="L1283" s="106">
        <v>8767.25</v>
      </c>
      <c r="M1283" s="106">
        <v>8801.9</v>
      </c>
      <c r="N1283" s="106">
        <v>8840.65</v>
      </c>
      <c r="O1283" s="106">
        <v>8751.4</v>
      </c>
      <c r="P1283" s="28" t="s">
        <v>3843</v>
      </c>
      <c r="Q1283" s="107">
        <v>5.9999999999999995E-4</v>
      </c>
      <c r="T1283" s="110">
        <v>41971</v>
      </c>
      <c r="U1283" s="28">
        <v>62.21</v>
      </c>
      <c r="V1283">
        <v>61.814999999999998</v>
      </c>
      <c r="W1283">
        <v>62.25</v>
      </c>
      <c r="X1283">
        <v>61.765000000000001</v>
      </c>
      <c r="Y1283" s="19">
        <v>5.7000000000000002E-3</v>
      </c>
      <c r="AB1283" s="110">
        <f t="shared" si="242"/>
        <v>42060</v>
      </c>
      <c r="AC1283" s="108">
        <f t="shared" si="240"/>
        <v>8767.25</v>
      </c>
      <c r="AD1283" s="28">
        <f t="shared" si="241"/>
        <v>61.862000000000002</v>
      </c>
      <c r="AE1283" s="28">
        <f t="shared" si="235"/>
        <v>141.72270537648313</v>
      </c>
      <c r="AF1283" s="31">
        <f t="shared" si="236"/>
        <v>5.5695088227658562E-3</v>
      </c>
      <c r="AJ1283" s="110">
        <f t="shared" si="239"/>
        <v>42048</v>
      </c>
      <c r="AK1283" s="31">
        <f t="shared" si="237"/>
        <v>4.1000000000000003E-3</v>
      </c>
      <c r="AL1283" s="115">
        <f t="shared" si="238"/>
        <v>1.1989476399319576E-2</v>
      </c>
      <c r="AM1283" s="100"/>
      <c r="BR1283" s="18">
        <f t="shared" ref="BR1283:BR1346" si="243">VLOOKUP(B1283,K:Q,1,FALSE)</f>
        <v>42039</v>
      </c>
      <c r="BS1283" s="6">
        <f t="shared" ref="BS1283:BS1346" si="244">IFERROR(VLOOKUP(BR1283,B:H,7,FALSE),0)</f>
        <v>-4.1000000000000003E-3</v>
      </c>
      <c r="BT1283" s="6">
        <f t="shared" ref="BT1283:BT1346" si="245">IFERROR(VLOOKUP(BR1283,K:Q,7,FALSE),0)</f>
        <v>-3.8E-3</v>
      </c>
    </row>
    <row r="1284" spans="2:72" ht="14.45" hidden="1">
      <c r="B1284" s="110">
        <v>42040</v>
      </c>
      <c r="C1284" s="106">
        <v>2062.5</v>
      </c>
      <c r="D1284" s="106">
        <v>2043.5</v>
      </c>
      <c r="E1284" s="106">
        <v>2063.6</v>
      </c>
      <c r="F1284" s="106">
        <v>2043.5</v>
      </c>
      <c r="G1284" s="28"/>
      <c r="H1284" s="107">
        <v>1.03E-2</v>
      </c>
      <c r="K1284" s="110">
        <v>42061</v>
      </c>
      <c r="L1284" s="106">
        <v>8683.85</v>
      </c>
      <c r="M1284" s="106">
        <v>8779</v>
      </c>
      <c r="N1284" s="106">
        <v>8786.0499999999993</v>
      </c>
      <c r="O1284" s="106">
        <v>8669.4500000000007</v>
      </c>
      <c r="P1284" s="28" t="s">
        <v>3844</v>
      </c>
      <c r="Q1284" s="107">
        <v>-9.4999999999999998E-3</v>
      </c>
      <c r="T1284" s="110">
        <v>41974</v>
      </c>
      <c r="U1284" s="28">
        <v>61.954999999999998</v>
      </c>
      <c r="V1284">
        <v>62.06</v>
      </c>
      <c r="W1284">
        <v>62.24</v>
      </c>
      <c r="X1284">
        <v>61.954999999999998</v>
      </c>
      <c r="Y1284" s="19">
        <v>-4.1000000000000003E-3</v>
      </c>
      <c r="AB1284" s="110">
        <f t="shared" si="242"/>
        <v>42061</v>
      </c>
      <c r="AC1284" s="108">
        <f t="shared" si="240"/>
        <v>8683.85</v>
      </c>
      <c r="AD1284" s="28">
        <f t="shared" si="241"/>
        <v>61.731000000000002</v>
      </c>
      <c r="AE1284" s="28">
        <f t="shared" ref="AE1284:AE1347" si="246">AC1284/AD1284</f>
        <v>140.67243362330109</v>
      </c>
      <c r="AF1284" s="31">
        <f t="shared" si="236"/>
        <v>-7.4107515122013856E-3</v>
      </c>
      <c r="AJ1284" s="110" t="e">
        <f t="shared" si="239"/>
        <v>#N/A</v>
      </c>
      <c r="AK1284" s="31">
        <f t="shared" si="237"/>
        <v>0</v>
      </c>
      <c r="AL1284" s="115">
        <f t="shared" si="238"/>
        <v>0</v>
      </c>
      <c r="AM1284" s="100"/>
      <c r="BR1284" s="18">
        <f t="shared" si="243"/>
        <v>42040</v>
      </c>
      <c r="BS1284" s="6">
        <f t="shared" si="244"/>
        <v>1.03E-2</v>
      </c>
      <c r="BT1284" s="6">
        <f t="shared" si="245"/>
        <v>-1.4E-3</v>
      </c>
    </row>
    <row r="1285" spans="2:72" ht="14.45" hidden="1">
      <c r="B1285" s="110">
        <v>42041</v>
      </c>
      <c r="C1285" s="106">
        <v>2055.5</v>
      </c>
      <c r="D1285" s="106">
        <v>2062.3000000000002</v>
      </c>
      <c r="E1285" s="106">
        <v>2072.4</v>
      </c>
      <c r="F1285" s="106">
        <v>2050</v>
      </c>
      <c r="G1285" s="28"/>
      <c r="H1285" s="107">
        <v>-3.3999999999999998E-3</v>
      </c>
      <c r="K1285" s="110">
        <v>42062</v>
      </c>
      <c r="L1285" s="106">
        <v>8844.6</v>
      </c>
      <c r="M1285" s="106">
        <v>8729.5</v>
      </c>
      <c r="N1285" s="106">
        <v>8856.9500000000007</v>
      </c>
      <c r="O1285" s="106">
        <v>8717.4500000000007</v>
      </c>
      <c r="P1285" s="28" t="s">
        <v>3845</v>
      </c>
      <c r="Q1285" s="107">
        <v>1.8499999999999999E-2</v>
      </c>
      <c r="T1285" s="110">
        <v>41975</v>
      </c>
      <c r="U1285" s="28">
        <v>61.795000000000002</v>
      </c>
      <c r="V1285">
        <v>61.905000000000001</v>
      </c>
      <c r="W1285">
        <v>62.02</v>
      </c>
      <c r="X1285">
        <v>61.795000000000002</v>
      </c>
      <c r="Y1285" s="19">
        <v>-2.5999999999999999E-3</v>
      </c>
      <c r="AB1285" s="110">
        <f t="shared" si="242"/>
        <v>42062</v>
      </c>
      <c r="AC1285" s="108">
        <f t="shared" si="240"/>
        <v>8844.6</v>
      </c>
      <c r="AD1285" s="28">
        <f t="shared" si="241"/>
        <v>61.658999999999999</v>
      </c>
      <c r="AE1285" s="28">
        <f t="shared" si="246"/>
        <v>143.44377949691042</v>
      </c>
      <c r="AF1285" s="31">
        <f t="shared" ref="AF1285:AF1348" si="247">AE1285/AE1284-1</f>
        <v>1.970070327375284E-2</v>
      </c>
      <c r="AJ1285" s="110">
        <f t="shared" si="239"/>
        <v>42053</v>
      </c>
      <c r="AK1285" s="31">
        <f t="shared" si="237"/>
        <v>-2.9999999999999997E-4</v>
      </c>
      <c r="AL1285" s="115">
        <f t="shared" si="238"/>
        <v>7.5612948901082611E-3</v>
      </c>
      <c r="AM1285" s="100"/>
      <c r="BR1285" s="18">
        <f t="shared" si="243"/>
        <v>42041</v>
      </c>
      <c r="BS1285" s="6">
        <f t="shared" si="244"/>
        <v>-3.3999999999999998E-3</v>
      </c>
      <c r="BT1285" s="6">
        <f t="shared" si="245"/>
        <v>-5.7999999999999996E-3</v>
      </c>
    </row>
    <row r="1286" spans="2:72" ht="14.45" hidden="1">
      <c r="B1286" s="110">
        <v>42044</v>
      </c>
      <c r="C1286" s="106">
        <v>2046.7</v>
      </c>
      <c r="D1286" s="106">
        <v>2053.5</v>
      </c>
      <c r="E1286" s="106">
        <v>2056.1999999999998</v>
      </c>
      <c r="F1286" s="106">
        <v>2041.9</v>
      </c>
      <c r="G1286" s="28"/>
      <c r="H1286" s="107">
        <v>-4.3E-3</v>
      </c>
      <c r="K1286" s="110">
        <v>42063</v>
      </c>
      <c r="L1286" s="106">
        <v>8901.85</v>
      </c>
      <c r="M1286" s="106">
        <v>8913.0499999999993</v>
      </c>
      <c r="N1286" s="106">
        <v>8941.1</v>
      </c>
      <c r="O1286" s="106">
        <v>8751.35</v>
      </c>
      <c r="P1286" s="28" t="s">
        <v>3846</v>
      </c>
      <c r="Q1286" s="107">
        <v>6.4999999999999997E-3</v>
      </c>
      <c r="T1286" s="110">
        <v>41976</v>
      </c>
      <c r="U1286" s="28">
        <v>61.863</v>
      </c>
      <c r="V1286">
        <v>61.884999999999998</v>
      </c>
      <c r="W1286">
        <v>61.97</v>
      </c>
      <c r="X1286">
        <v>61.814999999999998</v>
      </c>
      <c r="Y1286" s="19">
        <v>1.1000000000000001E-3</v>
      </c>
      <c r="AB1286" s="110">
        <f>VLOOKUP(K1286,T:Y,1,TRUE)</f>
        <v>42062</v>
      </c>
      <c r="AC1286" s="108">
        <f t="shared" si="240"/>
        <v>8844.6</v>
      </c>
      <c r="AD1286" s="28">
        <f t="shared" si="241"/>
        <v>61.658999999999999</v>
      </c>
      <c r="AE1286" s="28">
        <f t="shared" si="246"/>
        <v>143.44377949691042</v>
      </c>
      <c r="AF1286" s="31">
        <f t="shared" si="247"/>
        <v>0</v>
      </c>
      <c r="AJ1286" s="110">
        <f t="shared" si="239"/>
        <v>42054</v>
      </c>
      <c r="AK1286" s="31">
        <f t="shared" si="237"/>
        <v>-1.1000000000000001E-3</v>
      </c>
      <c r="AL1286" s="115">
        <f t="shared" si="238"/>
        <v>1.6466755633768315E-3</v>
      </c>
      <c r="AM1286" s="100"/>
      <c r="BR1286" s="18">
        <f t="shared" si="243"/>
        <v>42044</v>
      </c>
      <c r="BS1286" s="6">
        <f t="shared" si="244"/>
        <v>-4.3E-3</v>
      </c>
      <c r="BT1286" s="6">
        <f t="shared" si="245"/>
        <v>-1.5599999999999999E-2</v>
      </c>
    </row>
    <row r="1287" spans="2:72" ht="14.45" hidden="1">
      <c r="B1287" s="110">
        <v>42045</v>
      </c>
      <c r="C1287" s="106">
        <v>2068.6</v>
      </c>
      <c r="D1287" s="106">
        <v>2049.4</v>
      </c>
      <c r="E1287" s="106">
        <v>2070.9</v>
      </c>
      <c r="F1287" s="106">
        <v>2048.6</v>
      </c>
      <c r="G1287" s="28"/>
      <c r="H1287" s="107">
        <v>1.0699999999999999E-2</v>
      </c>
      <c r="K1287" s="110">
        <v>42065</v>
      </c>
      <c r="L1287" s="106">
        <v>8956.75</v>
      </c>
      <c r="M1287" s="106">
        <v>8953.85</v>
      </c>
      <c r="N1287" s="106">
        <v>8972.35</v>
      </c>
      <c r="O1287" s="106">
        <v>8885.4500000000007</v>
      </c>
      <c r="P1287" s="28" t="s">
        <v>3847</v>
      </c>
      <c r="Q1287" s="107">
        <v>6.1999999999999998E-3</v>
      </c>
      <c r="T1287" s="110">
        <v>41977</v>
      </c>
      <c r="U1287" s="28">
        <v>61.79</v>
      </c>
      <c r="V1287">
        <v>61.945</v>
      </c>
      <c r="W1287">
        <v>61.965000000000003</v>
      </c>
      <c r="X1287">
        <v>61.79</v>
      </c>
      <c r="Y1287" s="19">
        <v>-1.1999999999999999E-3</v>
      </c>
      <c r="AB1287" s="110">
        <f t="shared" ref="AB1287:AB1350" si="248">VLOOKUP(K1287,T:Y,1,FALSE)</f>
        <v>42065</v>
      </c>
      <c r="AC1287" s="108">
        <f t="shared" si="240"/>
        <v>8956.75</v>
      </c>
      <c r="AD1287" s="28">
        <f t="shared" si="241"/>
        <v>61.862000000000002</v>
      </c>
      <c r="AE1287" s="28">
        <f t="shared" si="246"/>
        <v>144.78597523520094</v>
      </c>
      <c r="AF1287" s="31">
        <f t="shared" si="247"/>
        <v>9.3569462753833044E-3</v>
      </c>
      <c r="AJ1287" s="110">
        <f t="shared" si="239"/>
        <v>42055</v>
      </c>
      <c r="AK1287" s="31">
        <f t="shared" si="237"/>
        <v>6.1999999999999998E-3</v>
      </c>
      <c r="AL1287" s="115">
        <f t="shared" si="238"/>
        <v>-6.4725648534412761E-3</v>
      </c>
      <c r="AM1287" s="100"/>
      <c r="BR1287" s="18">
        <f t="shared" si="243"/>
        <v>42045</v>
      </c>
      <c r="BS1287" s="6">
        <f t="shared" si="244"/>
        <v>1.0699999999999999E-2</v>
      </c>
      <c r="BT1287" s="6">
        <f t="shared" si="245"/>
        <v>4.5999999999999999E-3</v>
      </c>
    </row>
    <row r="1288" spans="2:72" ht="14.45" hidden="1">
      <c r="B1288" s="110">
        <v>42046</v>
      </c>
      <c r="C1288" s="106">
        <v>2068.5</v>
      </c>
      <c r="D1288" s="106">
        <v>2068.6</v>
      </c>
      <c r="E1288" s="106">
        <v>2073.5</v>
      </c>
      <c r="F1288" s="106">
        <v>2058</v>
      </c>
      <c r="G1288" s="28"/>
      <c r="H1288" s="107">
        <v>0</v>
      </c>
      <c r="K1288" s="110">
        <v>42066</v>
      </c>
      <c r="L1288" s="106">
        <v>8996.25</v>
      </c>
      <c r="M1288" s="106">
        <v>8962.85</v>
      </c>
      <c r="N1288" s="106">
        <v>9008.4</v>
      </c>
      <c r="O1288" s="106">
        <v>8925.5499999999993</v>
      </c>
      <c r="P1288" s="28" t="s">
        <v>3606</v>
      </c>
      <c r="Q1288" s="107">
        <v>4.4000000000000003E-3</v>
      </c>
      <c r="T1288" s="110">
        <v>41978</v>
      </c>
      <c r="U1288" s="28">
        <v>61.917999999999999</v>
      </c>
      <c r="V1288">
        <v>61.844999999999999</v>
      </c>
      <c r="W1288">
        <v>61.917999999999999</v>
      </c>
      <c r="X1288">
        <v>61.78</v>
      </c>
      <c r="Y1288" s="19">
        <v>2.0999999999999999E-3</v>
      </c>
      <c r="AB1288" s="110">
        <f t="shared" si="248"/>
        <v>42066</v>
      </c>
      <c r="AC1288" s="108">
        <f t="shared" si="240"/>
        <v>8996.25</v>
      </c>
      <c r="AD1288" s="28">
        <f t="shared" si="241"/>
        <v>61.819000000000003</v>
      </c>
      <c r="AE1288" s="28">
        <f t="shared" si="246"/>
        <v>145.52564745466603</v>
      </c>
      <c r="AF1288" s="31">
        <f t="shared" si="247"/>
        <v>5.1087283714013054E-3</v>
      </c>
      <c r="AJ1288" s="110">
        <f t="shared" si="239"/>
        <v>42058</v>
      </c>
      <c r="AK1288" s="31">
        <f t="shared" si="237"/>
        <v>-2.9999999999999997E-4</v>
      </c>
      <c r="AL1288" s="115">
        <f t="shared" si="238"/>
        <v>-9.7644544120166765E-3</v>
      </c>
      <c r="AM1288" s="100"/>
      <c r="BR1288" s="18">
        <f t="shared" si="243"/>
        <v>42046</v>
      </c>
      <c r="BS1288" s="6">
        <f t="shared" si="244"/>
        <v>0</v>
      </c>
      <c r="BT1288" s="6">
        <f t="shared" si="245"/>
        <v>7.1999999999999998E-3</v>
      </c>
    </row>
    <row r="1289" spans="2:72" ht="14.45" hidden="1">
      <c r="B1289" s="110">
        <v>42047</v>
      </c>
      <c r="C1289" s="106">
        <v>2088.5</v>
      </c>
      <c r="D1289" s="106">
        <v>2070</v>
      </c>
      <c r="E1289" s="106">
        <v>2088.5</v>
      </c>
      <c r="F1289" s="106">
        <v>2070</v>
      </c>
      <c r="G1289" s="28"/>
      <c r="H1289" s="107">
        <v>9.7000000000000003E-3</v>
      </c>
      <c r="K1289" s="110">
        <v>42067</v>
      </c>
      <c r="L1289" s="106">
        <v>8922.65</v>
      </c>
      <c r="M1289" s="106">
        <v>9109.15</v>
      </c>
      <c r="N1289" s="106">
        <v>9119.2000000000007</v>
      </c>
      <c r="O1289" s="106">
        <v>8893.9500000000007</v>
      </c>
      <c r="P1289" s="28" t="s">
        <v>3848</v>
      </c>
      <c r="Q1289" s="107">
        <v>-8.2000000000000007E-3</v>
      </c>
      <c r="T1289" s="110">
        <v>41981</v>
      </c>
      <c r="U1289" s="28">
        <v>61.825000000000003</v>
      </c>
      <c r="V1289">
        <v>61.98</v>
      </c>
      <c r="W1289">
        <v>62.01</v>
      </c>
      <c r="X1289">
        <v>61.825000000000003</v>
      </c>
      <c r="Y1289" s="19">
        <v>-1.5E-3</v>
      </c>
      <c r="AB1289" s="110">
        <f t="shared" si="248"/>
        <v>42067</v>
      </c>
      <c r="AC1289" s="108">
        <f t="shared" si="240"/>
        <v>8922.65</v>
      </c>
      <c r="AD1289" s="28">
        <f t="shared" si="241"/>
        <v>62.308999999999997</v>
      </c>
      <c r="AE1289" s="28">
        <f t="shared" si="246"/>
        <v>143.20001925885506</v>
      </c>
      <c r="AF1289" s="31">
        <f t="shared" si="247"/>
        <v>-1.5980881971581318E-2</v>
      </c>
      <c r="AJ1289" s="110">
        <f t="shared" si="239"/>
        <v>42059</v>
      </c>
      <c r="AK1289" s="31">
        <f t="shared" si="237"/>
        <v>2.7000000000000001E-3</v>
      </c>
      <c r="AL1289" s="115">
        <f t="shared" si="238"/>
        <v>7.0399439639401429E-4</v>
      </c>
      <c r="AM1289" s="100"/>
      <c r="BR1289" s="18">
        <f t="shared" si="243"/>
        <v>42047</v>
      </c>
      <c r="BS1289" s="6">
        <f t="shared" si="244"/>
        <v>9.7000000000000003E-3</v>
      </c>
      <c r="BT1289" s="6">
        <f t="shared" si="245"/>
        <v>9.7999999999999997E-3</v>
      </c>
    </row>
    <row r="1290" spans="2:72" ht="14.45" hidden="1">
      <c r="B1290" s="110">
        <v>42048</v>
      </c>
      <c r="C1290" s="106">
        <v>2097</v>
      </c>
      <c r="D1290" s="106">
        <v>2088.8000000000002</v>
      </c>
      <c r="E1290" s="106">
        <v>2097</v>
      </c>
      <c r="F1290" s="106">
        <v>2086.6999999999998</v>
      </c>
      <c r="G1290" s="28"/>
      <c r="H1290" s="107">
        <v>4.1000000000000003E-3</v>
      </c>
      <c r="K1290" s="110">
        <v>42068</v>
      </c>
      <c r="L1290" s="106">
        <v>8937.75</v>
      </c>
      <c r="M1290" s="106">
        <v>8929.4</v>
      </c>
      <c r="N1290" s="106">
        <v>8957.5499999999993</v>
      </c>
      <c r="O1290" s="106">
        <v>8849.35</v>
      </c>
      <c r="P1290" s="28" t="s">
        <v>3690</v>
      </c>
      <c r="Q1290" s="107">
        <v>1.6999999999999999E-3</v>
      </c>
      <c r="T1290" s="110">
        <v>41982</v>
      </c>
      <c r="U1290" s="28">
        <v>61.88</v>
      </c>
      <c r="V1290">
        <v>61.89</v>
      </c>
      <c r="W1290">
        <v>61.954999999999998</v>
      </c>
      <c r="X1290">
        <v>61.835000000000001</v>
      </c>
      <c r="Y1290" s="19">
        <v>8.9999999999999998E-4</v>
      </c>
      <c r="AB1290" s="110">
        <f t="shared" si="248"/>
        <v>42068</v>
      </c>
      <c r="AC1290" s="108">
        <f t="shared" si="240"/>
        <v>8937.75</v>
      </c>
      <c r="AD1290" s="28">
        <f t="shared" si="241"/>
        <v>62.381</v>
      </c>
      <c r="AE1290" s="28">
        <f t="shared" si="246"/>
        <v>143.27679902534425</v>
      </c>
      <c r="AF1290" s="31">
        <f t="shared" si="247"/>
        <v>5.3617148158613404E-4</v>
      </c>
      <c r="AJ1290" s="110">
        <f t="shared" si="239"/>
        <v>42060</v>
      </c>
      <c r="AK1290" s="31">
        <f t="shared" si="237"/>
        <v>-8.0000000000000004E-4</v>
      </c>
      <c r="AL1290" s="115">
        <f t="shared" si="238"/>
        <v>5.5695088227658562E-3</v>
      </c>
      <c r="AM1290" s="100"/>
      <c r="BR1290" s="18">
        <f t="shared" si="243"/>
        <v>42048</v>
      </c>
      <c r="BS1290" s="6">
        <f t="shared" si="244"/>
        <v>4.1000000000000003E-3</v>
      </c>
      <c r="BT1290" s="6">
        <f t="shared" si="245"/>
        <v>1.0800000000000001E-2</v>
      </c>
    </row>
    <row r="1291" spans="2:72" ht="14.45" hidden="1">
      <c r="B1291" s="110">
        <v>42052</v>
      </c>
      <c r="C1291" s="106">
        <v>2100.3000000000002</v>
      </c>
      <c r="D1291" s="106">
        <v>2096.5</v>
      </c>
      <c r="E1291" s="106">
        <v>2101.3000000000002</v>
      </c>
      <c r="F1291" s="106">
        <v>2089.8000000000002</v>
      </c>
      <c r="G1291" s="28"/>
      <c r="H1291" s="107">
        <v>1.6000000000000001E-3</v>
      </c>
      <c r="K1291" s="110">
        <v>42072</v>
      </c>
      <c r="L1291" s="106">
        <v>8756.75</v>
      </c>
      <c r="M1291" s="106">
        <v>8891.15</v>
      </c>
      <c r="N1291" s="106">
        <v>8891.2999999999993</v>
      </c>
      <c r="O1291" s="106">
        <v>8740.4500000000007</v>
      </c>
      <c r="P1291" s="28" t="s">
        <v>3849</v>
      </c>
      <c r="Q1291" s="107">
        <v>-2.0299999999999999E-2</v>
      </c>
      <c r="T1291" s="110">
        <v>41983</v>
      </c>
      <c r="U1291" s="28">
        <v>62.115000000000002</v>
      </c>
      <c r="V1291">
        <v>61.81</v>
      </c>
      <c r="W1291">
        <v>62.115000000000002</v>
      </c>
      <c r="X1291">
        <v>61.77</v>
      </c>
      <c r="Y1291" s="19">
        <v>3.8E-3</v>
      </c>
      <c r="AB1291" s="110">
        <f t="shared" si="248"/>
        <v>42072</v>
      </c>
      <c r="AC1291" s="108">
        <f t="shared" si="240"/>
        <v>8756.75</v>
      </c>
      <c r="AD1291" s="28">
        <f t="shared" si="241"/>
        <v>62.634</v>
      </c>
      <c r="AE1291" s="28">
        <f t="shared" si="246"/>
        <v>139.80825110962098</v>
      </c>
      <c r="AF1291" s="31">
        <f t="shared" si="247"/>
        <v>-2.4208720039241793E-2</v>
      </c>
      <c r="AJ1291" s="110">
        <f t="shared" si="239"/>
        <v>42061</v>
      </c>
      <c r="AK1291" s="31">
        <f t="shared" si="237"/>
        <v>-1.5E-3</v>
      </c>
      <c r="AL1291" s="115">
        <f t="shared" si="238"/>
        <v>-7.4107515122013856E-3</v>
      </c>
      <c r="AM1291" s="100"/>
      <c r="BR1291" s="18" t="e">
        <f t="shared" si="243"/>
        <v>#N/A</v>
      </c>
      <c r="BS1291" s="6">
        <f t="shared" si="244"/>
        <v>0</v>
      </c>
      <c r="BT1291" s="6">
        <f t="shared" si="245"/>
        <v>0</v>
      </c>
    </row>
    <row r="1292" spans="2:72" ht="14.45" hidden="1">
      <c r="B1292" s="110">
        <v>42053</v>
      </c>
      <c r="C1292" s="106">
        <v>2099.6999999999998</v>
      </c>
      <c r="D1292" s="106">
        <v>2099.1999999999998</v>
      </c>
      <c r="E1292" s="106">
        <v>2100.1999999999998</v>
      </c>
      <c r="F1292" s="106">
        <v>2092.1999999999998</v>
      </c>
      <c r="G1292" s="28"/>
      <c r="H1292" s="107">
        <v>-2.9999999999999997E-4</v>
      </c>
      <c r="K1292" s="110">
        <v>42073</v>
      </c>
      <c r="L1292" s="106">
        <v>8712.0499999999993</v>
      </c>
      <c r="M1292" s="106">
        <v>8769.75</v>
      </c>
      <c r="N1292" s="106">
        <v>8778</v>
      </c>
      <c r="O1292" s="106">
        <v>8677.35</v>
      </c>
      <c r="P1292" s="28" t="s">
        <v>3850</v>
      </c>
      <c r="Q1292" s="107">
        <v>-5.1000000000000004E-3</v>
      </c>
      <c r="T1292" s="110">
        <v>41984</v>
      </c>
      <c r="U1292" s="28">
        <v>62.48</v>
      </c>
      <c r="V1292">
        <v>62.05</v>
      </c>
      <c r="W1292">
        <v>62.48</v>
      </c>
      <c r="X1292">
        <v>62.01</v>
      </c>
      <c r="Y1292" s="19">
        <v>5.8999999999999999E-3</v>
      </c>
      <c r="AB1292" s="110">
        <f t="shared" si="248"/>
        <v>42073</v>
      </c>
      <c r="AC1292" s="108">
        <f t="shared" si="240"/>
        <v>8712.0499999999993</v>
      </c>
      <c r="AD1292" s="28">
        <f t="shared" si="241"/>
        <v>62.72</v>
      </c>
      <c r="AE1292" s="28">
        <f t="shared" si="246"/>
        <v>138.90385841836735</v>
      </c>
      <c r="AF1292" s="31">
        <f t="shared" si="247"/>
        <v>-6.4688076996579635E-3</v>
      </c>
      <c r="AJ1292" s="110">
        <f t="shared" si="239"/>
        <v>42062</v>
      </c>
      <c r="AK1292" s="31">
        <f t="shared" si="237"/>
        <v>-2.8999999999999998E-3</v>
      </c>
      <c r="AL1292" s="115">
        <f t="shared" si="238"/>
        <v>1.970070327375284E-2</v>
      </c>
      <c r="AM1292" s="100"/>
      <c r="BR1292" s="18">
        <f t="shared" si="243"/>
        <v>42053</v>
      </c>
      <c r="BS1292" s="6">
        <f t="shared" si="244"/>
        <v>-2.9999999999999997E-4</v>
      </c>
      <c r="BT1292" s="6">
        <f t="shared" si="245"/>
        <v>6.7999999999999996E-3</v>
      </c>
    </row>
    <row r="1293" spans="2:72" ht="14.45" hidden="1">
      <c r="B1293" s="110">
        <v>42054</v>
      </c>
      <c r="C1293" s="106">
        <v>2097.4</v>
      </c>
      <c r="D1293" s="106">
        <v>2099.1999999999998</v>
      </c>
      <c r="E1293" s="106">
        <v>2102.1</v>
      </c>
      <c r="F1293" s="106">
        <v>2090.8000000000002</v>
      </c>
      <c r="G1293" s="28"/>
      <c r="H1293" s="107">
        <v>-1.1000000000000001E-3</v>
      </c>
      <c r="K1293" s="110">
        <v>42074</v>
      </c>
      <c r="L1293" s="106">
        <v>8699.9500000000007</v>
      </c>
      <c r="M1293" s="106">
        <v>8728.75</v>
      </c>
      <c r="N1293" s="106">
        <v>8755.6</v>
      </c>
      <c r="O1293" s="106">
        <v>8682.35</v>
      </c>
      <c r="P1293" s="28" t="s">
        <v>3851</v>
      </c>
      <c r="Q1293" s="107">
        <v>-1.4E-3</v>
      </c>
      <c r="T1293" s="110">
        <v>41985</v>
      </c>
      <c r="U1293" s="28">
        <v>62.524999999999999</v>
      </c>
      <c r="V1293">
        <v>62.26</v>
      </c>
      <c r="W1293">
        <v>62.534999999999997</v>
      </c>
      <c r="X1293">
        <v>62.21</v>
      </c>
      <c r="Y1293" s="19">
        <v>6.9999999999999999E-4</v>
      </c>
      <c r="AB1293" s="110">
        <f t="shared" si="248"/>
        <v>42074</v>
      </c>
      <c r="AC1293" s="108">
        <f t="shared" si="240"/>
        <v>8699.9500000000007</v>
      </c>
      <c r="AD1293" s="28">
        <f t="shared" si="241"/>
        <v>62.780999999999999</v>
      </c>
      <c r="AE1293" s="28">
        <f t="shared" si="246"/>
        <v>138.57616157754737</v>
      </c>
      <c r="AF1293" s="31">
        <f t="shared" si="247"/>
        <v>-2.3591629818733306E-3</v>
      </c>
      <c r="AJ1293" s="110">
        <f t="shared" si="239"/>
        <v>42065</v>
      </c>
      <c r="AK1293" s="31">
        <f t="shared" si="237"/>
        <v>6.1000000000000004E-3</v>
      </c>
      <c r="AL1293" s="115">
        <f t="shared" si="238"/>
        <v>9.3569462753833044E-3</v>
      </c>
      <c r="AM1293" s="100"/>
      <c r="BR1293" s="18">
        <f t="shared" si="243"/>
        <v>42054</v>
      </c>
      <c r="BS1293" s="6">
        <f t="shared" si="244"/>
        <v>-1.1000000000000001E-3</v>
      </c>
      <c r="BT1293" s="6">
        <f t="shared" si="245"/>
        <v>3.0000000000000001E-3</v>
      </c>
    </row>
    <row r="1294" spans="2:72" ht="14.45" hidden="1">
      <c r="B1294" s="110">
        <v>42055</v>
      </c>
      <c r="C1294" s="106">
        <v>2110.3000000000002</v>
      </c>
      <c r="D1294" s="106">
        <v>2097.6999999999998</v>
      </c>
      <c r="E1294" s="106">
        <v>2110.6</v>
      </c>
      <c r="F1294" s="106">
        <v>2085.4</v>
      </c>
      <c r="G1294" s="28"/>
      <c r="H1294" s="107">
        <v>6.1999999999999998E-3</v>
      </c>
      <c r="K1294" s="110">
        <v>42075</v>
      </c>
      <c r="L1294" s="106">
        <v>8776</v>
      </c>
      <c r="M1294" s="106">
        <v>8740.65</v>
      </c>
      <c r="N1294" s="106">
        <v>8787.2000000000007</v>
      </c>
      <c r="O1294" s="106">
        <v>8732.9</v>
      </c>
      <c r="P1294" s="28" t="s">
        <v>3852</v>
      </c>
      <c r="Q1294" s="107">
        <v>8.6999999999999994E-3</v>
      </c>
      <c r="T1294" s="110">
        <v>41988</v>
      </c>
      <c r="U1294" s="28">
        <v>63.174999999999997</v>
      </c>
      <c r="V1294">
        <v>62.21</v>
      </c>
      <c r="W1294">
        <v>63.174999999999997</v>
      </c>
      <c r="X1294">
        <v>62.21</v>
      </c>
      <c r="Y1294" s="19">
        <v>1.04E-2</v>
      </c>
      <c r="AB1294" s="110">
        <f t="shared" si="248"/>
        <v>42075</v>
      </c>
      <c r="AC1294" s="108">
        <f t="shared" si="240"/>
        <v>8776</v>
      </c>
      <c r="AD1294" s="28">
        <f t="shared" si="241"/>
        <v>62.542000000000002</v>
      </c>
      <c r="AE1294" s="28">
        <f t="shared" si="246"/>
        <v>140.3217038150363</v>
      </c>
      <c r="AF1294" s="31">
        <f t="shared" si="247"/>
        <v>1.2596266324725214E-2</v>
      </c>
      <c r="AJ1294" s="110">
        <f t="shared" si="239"/>
        <v>42066</v>
      </c>
      <c r="AK1294" s="31">
        <f t="shared" si="237"/>
        <v>-4.4999999999999997E-3</v>
      </c>
      <c r="AL1294" s="115">
        <f t="shared" si="238"/>
        <v>5.1087283714013054E-3</v>
      </c>
      <c r="AM1294" s="100"/>
      <c r="BR1294" s="18">
        <f t="shared" si="243"/>
        <v>42055</v>
      </c>
      <c r="BS1294" s="6">
        <f t="shared" si="244"/>
        <v>6.1999999999999998E-3</v>
      </c>
      <c r="BT1294" s="6">
        <f t="shared" si="245"/>
        <v>-6.8999999999999999E-3</v>
      </c>
    </row>
    <row r="1295" spans="2:72" ht="14.45" hidden="1">
      <c r="B1295" s="110">
        <v>42058</v>
      </c>
      <c r="C1295" s="106">
        <v>2109.6999999999998</v>
      </c>
      <c r="D1295" s="106">
        <v>2109.8000000000002</v>
      </c>
      <c r="E1295" s="106">
        <v>2110.1</v>
      </c>
      <c r="F1295" s="106">
        <v>2103</v>
      </c>
      <c r="G1295" s="28"/>
      <c r="H1295" s="107">
        <v>-2.9999999999999997E-4</v>
      </c>
      <c r="K1295" s="110">
        <v>42076</v>
      </c>
      <c r="L1295" s="106">
        <v>8647.75</v>
      </c>
      <c r="M1295" s="106">
        <v>8844.0499999999993</v>
      </c>
      <c r="N1295" s="106">
        <v>8849.75</v>
      </c>
      <c r="O1295" s="106">
        <v>8631.75</v>
      </c>
      <c r="P1295" s="28" t="s">
        <v>3853</v>
      </c>
      <c r="Q1295" s="107">
        <v>-1.46E-2</v>
      </c>
      <c r="T1295" s="110">
        <v>41989</v>
      </c>
      <c r="U1295" s="28">
        <v>63.66</v>
      </c>
      <c r="V1295">
        <v>62.914999999999999</v>
      </c>
      <c r="W1295">
        <v>63.66</v>
      </c>
      <c r="X1295">
        <v>62.814999999999998</v>
      </c>
      <c r="Y1295" s="19">
        <v>7.7000000000000002E-3</v>
      </c>
      <c r="AB1295" s="110">
        <f t="shared" si="248"/>
        <v>42076</v>
      </c>
      <c r="AC1295" s="108">
        <f t="shared" si="240"/>
        <v>8647.75</v>
      </c>
      <c r="AD1295" s="28">
        <f t="shared" si="241"/>
        <v>63.082999999999998</v>
      </c>
      <c r="AE1295" s="28">
        <f t="shared" si="246"/>
        <v>137.08526861436519</v>
      </c>
      <c r="AF1295" s="31">
        <f t="shared" si="247"/>
        <v>-2.3064394977252989E-2</v>
      </c>
      <c r="AJ1295" s="110">
        <f t="shared" si="239"/>
        <v>42067</v>
      </c>
      <c r="AK1295" s="31">
        <f t="shared" si="237"/>
        <v>-4.4000000000000003E-3</v>
      </c>
      <c r="AL1295" s="115">
        <f t="shared" si="238"/>
        <v>-1.5980881971581318E-2</v>
      </c>
      <c r="AM1295" s="100"/>
      <c r="BR1295" s="18">
        <f t="shared" si="243"/>
        <v>42058</v>
      </c>
      <c r="BS1295" s="6">
        <f t="shared" si="244"/>
        <v>-2.9999999999999997E-4</v>
      </c>
      <c r="BT1295" s="6">
        <f t="shared" si="245"/>
        <v>-8.8999999999999999E-3</v>
      </c>
    </row>
    <row r="1296" spans="2:72" ht="14.45" hidden="1">
      <c r="B1296" s="110">
        <v>42059</v>
      </c>
      <c r="C1296" s="106">
        <v>2115.5</v>
      </c>
      <c r="D1296" s="106">
        <v>2109.1</v>
      </c>
      <c r="E1296" s="106">
        <v>2117.9</v>
      </c>
      <c r="F1296" s="106">
        <v>2105.9</v>
      </c>
      <c r="G1296" s="28"/>
      <c r="H1296" s="107">
        <v>2.7000000000000001E-3</v>
      </c>
      <c r="K1296" s="110">
        <v>42079</v>
      </c>
      <c r="L1296" s="106">
        <v>8633.15</v>
      </c>
      <c r="M1296" s="106">
        <v>8656.75</v>
      </c>
      <c r="N1296" s="106">
        <v>8663.5499999999993</v>
      </c>
      <c r="O1296" s="106">
        <v>8612</v>
      </c>
      <c r="P1296" s="28" t="s">
        <v>3854</v>
      </c>
      <c r="Q1296" s="107">
        <v>-1.6999999999999999E-3</v>
      </c>
      <c r="T1296" s="110">
        <v>41990</v>
      </c>
      <c r="U1296" s="28">
        <v>63.524999999999999</v>
      </c>
      <c r="V1296">
        <v>63.53</v>
      </c>
      <c r="W1296">
        <v>63.89</v>
      </c>
      <c r="X1296">
        <v>63.45</v>
      </c>
      <c r="Y1296" s="19">
        <v>-2.0999999999999999E-3</v>
      </c>
      <c r="AB1296" s="110">
        <f t="shared" si="248"/>
        <v>42079</v>
      </c>
      <c r="AC1296" s="108">
        <f t="shared" si="240"/>
        <v>8633.15</v>
      </c>
      <c r="AD1296" s="28">
        <f t="shared" si="241"/>
        <v>62.78</v>
      </c>
      <c r="AE1296" s="28">
        <f t="shared" si="246"/>
        <v>137.51433577572473</v>
      </c>
      <c r="AF1296" s="31">
        <f t="shared" si="247"/>
        <v>3.1299290266304514E-3</v>
      </c>
      <c r="AJ1296" s="110">
        <f t="shared" si="239"/>
        <v>42068</v>
      </c>
      <c r="AK1296" s="31">
        <f t="shared" si="237"/>
        <v>1.1999999999999999E-3</v>
      </c>
      <c r="AL1296" s="115">
        <f t="shared" si="238"/>
        <v>5.3617148158613404E-4</v>
      </c>
      <c r="AM1296" s="100"/>
      <c r="BR1296" s="18">
        <f t="shared" si="243"/>
        <v>42059</v>
      </c>
      <c r="BS1296" s="6">
        <f t="shared" si="244"/>
        <v>2.7000000000000001E-3</v>
      </c>
      <c r="BT1296" s="6">
        <f t="shared" si="245"/>
        <v>8.0000000000000004E-4</v>
      </c>
    </row>
    <row r="1297" spans="2:72" ht="14.45" hidden="1">
      <c r="B1297" s="110">
        <v>42060</v>
      </c>
      <c r="C1297" s="106">
        <v>2113.9</v>
      </c>
      <c r="D1297" s="106">
        <v>2115.3000000000002</v>
      </c>
      <c r="E1297" s="106">
        <v>2119.6</v>
      </c>
      <c r="F1297" s="106">
        <v>2109.9</v>
      </c>
      <c r="G1297" s="28"/>
      <c r="H1297" s="107">
        <v>-8.0000000000000004E-4</v>
      </c>
      <c r="K1297" s="110">
        <v>42080</v>
      </c>
      <c r="L1297" s="106">
        <v>8723.2999999999993</v>
      </c>
      <c r="M1297" s="106">
        <v>8689.1</v>
      </c>
      <c r="N1297" s="106">
        <v>8742.5499999999993</v>
      </c>
      <c r="O1297" s="106">
        <v>8630.7999999999993</v>
      </c>
      <c r="P1297" s="28" t="s">
        <v>3855</v>
      </c>
      <c r="Q1297" s="107">
        <v>1.04E-2</v>
      </c>
      <c r="T1297" s="110">
        <v>41991</v>
      </c>
      <c r="U1297" s="28">
        <v>62.99</v>
      </c>
      <c r="V1297">
        <v>63.36</v>
      </c>
      <c r="W1297">
        <v>63.4</v>
      </c>
      <c r="X1297">
        <v>62.984999999999999</v>
      </c>
      <c r="Y1297" s="19">
        <v>-8.3999999999999995E-3</v>
      </c>
      <c r="AB1297" s="110">
        <f t="shared" si="248"/>
        <v>42080</v>
      </c>
      <c r="AC1297" s="108">
        <f t="shared" si="240"/>
        <v>8723.2999999999993</v>
      </c>
      <c r="AD1297" s="28">
        <f t="shared" si="241"/>
        <v>62.622999999999998</v>
      </c>
      <c r="AE1297" s="28">
        <f t="shared" si="246"/>
        <v>139.29866023665426</v>
      </c>
      <c r="AF1297" s="31">
        <f t="shared" si="247"/>
        <v>1.2975552336882412E-2</v>
      </c>
      <c r="AJ1297" s="110" t="e">
        <f t="shared" si="239"/>
        <v>#N/A</v>
      </c>
      <c r="AK1297" s="31">
        <f t="shared" si="237"/>
        <v>0</v>
      </c>
      <c r="AL1297" s="115">
        <f t="shared" si="238"/>
        <v>0</v>
      </c>
      <c r="AM1297" s="100"/>
      <c r="BR1297" s="18">
        <f t="shared" si="243"/>
        <v>42060</v>
      </c>
      <c r="BS1297" s="6">
        <f t="shared" si="244"/>
        <v>-8.0000000000000004E-4</v>
      </c>
      <c r="BT1297" s="6">
        <f t="shared" si="245"/>
        <v>5.9999999999999995E-4</v>
      </c>
    </row>
    <row r="1298" spans="2:72" ht="14.45" hidden="1">
      <c r="B1298" s="110">
        <v>42061</v>
      </c>
      <c r="C1298" s="106">
        <v>2110.6999999999998</v>
      </c>
      <c r="D1298" s="106">
        <v>2113.9</v>
      </c>
      <c r="E1298" s="106">
        <v>2113.9</v>
      </c>
      <c r="F1298" s="106">
        <v>2103.8000000000002</v>
      </c>
      <c r="G1298" s="28"/>
      <c r="H1298" s="107">
        <v>-1.5E-3</v>
      </c>
      <c r="K1298" s="110">
        <v>42081</v>
      </c>
      <c r="L1298" s="106">
        <v>8685.9</v>
      </c>
      <c r="M1298" s="106">
        <v>8742.9</v>
      </c>
      <c r="N1298" s="106">
        <v>8747.25</v>
      </c>
      <c r="O1298" s="106">
        <v>8664</v>
      </c>
      <c r="P1298" s="28" t="s">
        <v>3856</v>
      </c>
      <c r="Q1298" s="107">
        <v>-4.3E-3</v>
      </c>
      <c r="T1298" s="110">
        <v>41992</v>
      </c>
      <c r="U1298" s="28">
        <v>63.244999999999997</v>
      </c>
      <c r="V1298">
        <v>63.055</v>
      </c>
      <c r="W1298">
        <v>63.34</v>
      </c>
      <c r="X1298">
        <v>62.99</v>
      </c>
      <c r="Y1298" s="19">
        <v>4.0000000000000001E-3</v>
      </c>
      <c r="AB1298" s="110">
        <f t="shared" si="248"/>
        <v>42081</v>
      </c>
      <c r="AC1298" s="108">
        <f t="shared" si="240"/>
        <v>8685.9</v>
      </c>
      <c r="AD1298" s="28">
        <f t="shared" si="241"/>
        <v>62.701000000000001</v>
      </c>
      <c r="AE1298" s="28">
        <f t="shared" si="246"/>
        <v>138.52889108626655</v>
      </c>
      <c r="AF1298" s="31">
        <f t="shared" si="247"/>
        <v>-5.5260341275353841E-3</v>
      </c>
      <c r="AJ1298" s="110">
        <f t="shared" si="239"/>
        <v>42072</v>
      </c>
      <c r="AK1298" s="31">
        <f t="shared" ref="AK1298:AK1361" si="249">IFERROR(VLOOKUP(AJ1298,B:H,7,FALSE),0)</f>
        <v>3.8999999999999998E-3</v>
      </c>
      <c r="AL1298" s="115">
        <f t="shared" ref="AL1298:AL1361" si="250">IFERROR(VLOOKUP(AJ1298,AB:AF,5,FALSE),0)</f>
        <v>-2.4208720039241793E-2</v>
      </c>
      <c r="AM1298" s="100"/>
      <c r="BR1298" s="18">
        <f t="shared" si="243"/>
        <v>42061</v>
      </c>
      <c r="BS1298" s="6">
        <f t="shared" si="244"/>
        <v>-1.5E-3</v>
      </c>
      <c r="BT1298" s="6">
        <f t="shared" si="245"/>
        <v>-9.4999999999999998E-3</v>
      </c>
    </row>
    <row r="1299" spans="2:72" ht="14.45" hidden="1">
      <c r="B1299" s="110">
        <v>42062</v>
      </c>
      <c r="C1299" s="106">
        <v>2104.5</v>
      </c>
      <c r="D1299" s="106">
        <v>2110.9</v>
      </c>
      <c r="E1299" s="106">
        <v>2112.6999999999998</v>
      </c>
      <c r="F1299" s="106">
        <v>2103.8000000000002</v>
      </c>
      <c r="G1299" s="28"/>
      <c r="H1299" s="107">
        <v>-2.8999999999999998E-3</v>
      </c>
      <c r="K1299" s="110">
        <v>42082</v>
      </c>
      <c r="L1299" s="106">
        <v>8634.65</v>
      </c>
      <c r="M1299" s="106">
        <v>8749.4500000000007</v>
      </c>
      <c r="N1299" s="106">
        <v>8788.2000000000007</v>
      </c>
      <c r="O1299" s="106">
        <v>8614.65</v>
      </c>
      <c r="P1299" s="28" t="s">
        <v>3857</v>
      </c>
      <c r="Q1299" s="107">
        <v>-5.8999999999999999E-3</v>
      </c>
      <c r="T1299" s="110">
        <v>41995</v>
      </c>
      <c r="U1299" s="28">
        <v>63.23</v>
      </c>
      <c r="V1299">
        <v>63.255000000000003</v>
      </c>
      <c r="W1299">
        <v>63.33</v>
      </c>
      <c r="X1299">
        <v>63.145000000000003</v>
      </c>
      <c r="Y1299" s="19">
        <v>-2.0000000000000001E-4</v>
      </c>
      <c r="AB1299" s="110">
        <f t="shared" si="248"/>
        <v>42082</v>
      </c>
      <c r="AC1299" s="108">
        <f t="shared" si="240"/>
        <v>8634.65</v>
      </c>
      <c r="AD1299" s="28">
        <f t="shared" si="241"/>
        <v>62.49</v>
      </c>
      <c r="AE1299" s="28">
        <f t="shared" si="246"/>
        <v>138.1765082413186</v>
      </c>
      <c r="AF1299" s="31">
        <f t="shared" si="247"/>
        <v>-2.5437498429732308E-3</v>
      </c>
      <c r="AJ1299" s="110">
        <f t="shared" si="239"/>
        <v>42073</v>
      </c>
      <c r="AK1299" s="31">
        <f t="shared" si="249"/>
        <v>-1.6899999999999998E-2</v>
      </c>
      <c r="AL1299" s="115">
        <f t="shared" si="250"/>
        <v>-6.4688076996579635E-3</v>
      </c>
      <c r="AM1299" s="100"/>
      <c r="BR1299" s="18">
        <f t="shared" si="243"/>
        <v>42062</v>
      </c>
      <c r="BS1299" s="6">
        <f t="shared" si="244"/>
        <v>-2.8999999999999998E-3</v>
      </c>
      <c r="BT1299" s="6">
        <f t="shared" si="245"/>
        <v>1.8499999999999999E-2</v>
      </c>
    </row>
    <row r="1300" spans="2:72" ht="14.45" hidden="1">
      <c r="B1300" s="110">
        <v>42065</v>
      </c>
      <c r="C1300" s="106">
        <v>2117.4</v>
      </c>
      <c r="D1300" s="106">
        <v>2105.1999999999998</v>
      </c>
      <c r="E1300" s="106">
        <v>2117.5</v>
      </c>
      <c r="F1300" s="106">
        <v>2104.5</v>
      </c>
      <c r="G1300" s="28"/>
      <c r="H1300" s="107">
        <v>6.1000000000000004E-3</v>
      </c>
      <c r="K1300" s="110">
        <v>42083</v>
      </c>
      <c r="L1300" s="106">
        <v>8570.9</v>
      </c>
      <c r="M1300" s="106">
        <v>8627.9</v>
      </c>
      <c r="N1300" s="106">
        <v>8627.9</v>
      </c>
      <c r="O1300" s="106">
        <v>8553</v>
      </c>
      <c r="P1300" s="28" t="s">
        <v>3858</v>
      </c>
      <c r="Q1300" s="107">
        <v>-7.4000000000000003E-3</v>
      </c>
      <c r="T1300" s="110">
        <v>41996</v>
      </c>
      <c r="U1300" s="28">
        <v>63.44</v>
      </c>
      <c r="V1300">
        <v>63.31</v>
      </c>
      <c r="W1300">
        <v>63.51</v>
      </c>
      <c r="X1300">
        <v>63.25</v>
      </c>
      <c r="Y1300" s="19">
        <v>3.3E-3</v>
      </c>
      <c r="AB1300" s="110">
        <f t="shared" si="248"/>
        <v>42083</v>
      </c>
      <c r="AC1300" s="108">
        <f t="shared" si="240"/>
        <v>8570.9</v>
      </c>
      <c r="AD1300" s="28">
        <f t="shared" si="241"/>
        <v>62.41</v>
      </c>
      <c r="AE1300" s="28">
        <f t="shared" si="246"/>
        <v>137.33215830796348</v>
      </c>
      <c r="AF1300" s="31">
        <f t="shared" si="247"/>
        <v>-6.1106619649159422E-3</v>
      </c>
      <c r="AJ1300" s="110">
        <f t="shared" si="239"/>
        <v>42074</v>
      </c>
      <c r="AK1300" s="31">
        <f t="shared" si="249"/>
        <v>-2E-3</v>
      </c>
      <c r="AL1300" s="115">
        <f t="shared" si="250"/>
        <v>-2.3591629818733306E-3</v>
      </c>
      <c r="AM1300" s="100"/>
      <c r="BR1300" s="18">
        <f t="shared" si="243"/>
        <v>42065</v>
      </c>
      <c r="BS1300" s="6">
        <f t="shared" si="244"/>
        <v>6.1000000000000004E-3</v>
      </c>
      <c r="BT1300" s="6">
        <f t="shared" si="245"/>
        <v>6.1999999999999998E-3</v>
      </c>
    </row>
    <row r="1301" spans="2:72" ht="14.45" hidden="1">
      <c r="B1301" s="110">
        <v>42066</v>
      </c>
      <c r="C1301" s="106">
        <v>2107.8000000000002</v>
      </c>
      <c r="D1301" s="106">
        <v>2115.8000000000002</v>
      </c>
      <c r="E1301" s="106">
        <v>2115.8000000000002</v>
      </c>
      <c r="F1301" s="106">
        <v>2098.3000000000002</v>
      </c>
      <c r="G1301" s="28"/>
      <c r="H1301" s="107">
        <v>-4.4999999999999997E-3</v>
      </c>
      <c r="K1301" s="110">
        <v>42086</v>
      </c>
      <c r="L1301" s="106">
        <v>8550.9</v>
      </c>
      <c r="M1301" s="106">
        <v>8591.5499999999993</v>
      </c>
      <c r="N1301" s="106">
        <v>8608.35</v>
      </c>
      <c r="O1301" s="106">
        <v>8540.5499999999993</v>
      </c>
      <c r="P1301" s="28" t="s">
        <v>3859</v>
      </c>
      <c r="Q1301" s="107">
        <v>-2.3E-3</v>
      </c>
      <c r="T1301" s="110">
        <v>41997</v>
      </c>
      <c r="U1301" s="28">
        <v>63.52</v>
      </c>
      <c r="V1301">
        <v>63.435000000000002</v>
      </c>
      <c r="W1301">
        <v>63.564999999999998</v>
      </c>
      <c r="X1301">
        <v>63.375</v>
      </c>
      <c r="Y1301" s="19">
        <v>1.2999999999999999E-3</v>
      </c>
      <c r="AB1301" s="110">
        <f t="shared" si="248"/>
        <v>42086</v>
      </c>
      <c r="AC1301" s="108">
        <f t="shared" si="240"/>
        <v>8550.9</v>
      </c>
      <c r="AD1301" s="28">
        <f t="shared" si="241"/>
        <v>62.23</v>
      </c>
      <c r="AE1301" s="28">
        <f t="shared" si="246"/>
        <v>137.40800257110718</v>
      </c>
      <c r="AF1301" s="31">
        <f t="shared" si="247"/>
        <v>5.5226877723435486E-4</v>
      </c>
      <c r="AJ1301" s="110">
        <f t="shared" si="239"/>
        <v>42075</v>
      </c>
      <c r="AK1301" s="31">
        <f t="shared" si="249"/>
        <v>1.26E-2</v>
      </c>
      <c r="AL1301" s="115">
        <f t="shared" si="250"/>
        <v>1.2596266324725214E-2</v>
      </c>
      <c r="AM1301" s="100"/>
      <c r="BR1301" s="18">
        <f t="shared" si="243"/>
        <v>42066</v>
      </c>
      <c r="BS1301" s="6">
        <f t="shared" si="244"/>
        <v>-4.4999999999999997E-3</v>
      </c>
      <c r="BT1301" s="6">
        <f t="shared" si="245"/>
        <v>4.4000000000000003E-3</v>
      </c>
    </row>
    <row r="1302" spans="2:72" ht="14.45" hidden="1">
      <c r="B1302" s="110">
        <v>42067</v>
      </c>
      <c r="C1302" s="106">
        <v>2098.5</v>
      </c>
      <c r="D1302" s="106">
        <v>2107.6999999999998</v>
      </c>
      <c r="E1302" s="106">
        <v>2107.6999999999998</v>
      </c>
      <c r="F1302" s="106">
        <v>2087.6</v>
      </c>
      <c r="G1302" s="28"/>
      <c r="H1302" s="107">
        <v>-4.4000000000000003E-3</v>
      </c>
      <c r="K1302" s="110">
        <v>42087</v>
      </c>
      <c r="L1302" s="106">
        <v>8542.9500000000007</v>
      </c>
      <c r="M1302" s="106">
        <v>8537.0499999999993</v>
      </c>
      <c r="N1302" s="106">
        <v>8627.75</v>
      </c>
      <c r="O1302" s="106">
        <v>8535.85</v>
      </c>
      <c r="P1302" s="28" t="s">
        <v>3860</v>
      </c>
      <c r="Q1302" s="107">
        <v>-8.9999999999999998E-4</v>
      </c>
      <c r="T1302" s="110">
        <v>41998</v>
      </c>
      <c r="U1302" s="28">
        <v>63.52</v>
      </c>
      <c r="V1302">
        <v>63.52</v>
      </c>
      <c r="W1302">
        <v>63.52</v>
      </c>
      <c r="X1302">
        <v>63.52</v>
      </c>
      <c r="Y1302" s="19">
        <v>0</v>
      </c>
      <c r="AB1302" s="110">
        <f t="shared" si="248"/>
        <v>42087</v>
      </c>
      <c r="AC1302" s="108">
        <f t="shared" si="240"/>
        <v>8542.9500000000007</v>
      </c>
      <c r="AD1302" s="28">
        <f t="shared" si="241"/>
        <v>62.347999999999999</v>
      </c>
      <c r="AE1302" s="28">
        <f t="shared" si="246"/>
        <v>137.02043369474563</v>
      </c>
      <c r="AF1302" s="31">
        <f t="shared" si="247"/>
        <v>-2.8205699021131014E-3</v>
      </c>
      <c r="AJ1302" s="110">
        <f t="shared" si="239"/>
        <v>42076</v>
      </c>
      <c r="AK1302" s="31">
        <f t="shared" si="249"/>
        <v>-6.1000000000000004E-3</v>
      </c>
      <c r="AL1302" s="115">
        <f t="shared" si="250"/>
        <v>-2.3064394977252989E-2</v>
      </c>
      <c r="AM1302" s="100"/>
      <c r="BR1302" s="18">
        <f t="shared" si="243"/>
        <v>42067</v>
      </c>
      <c r="BS1302" s="6">
        <f t="shared" si="244"/>
        <v>-4.4000000000000003E-3</v>
      </c>
      <c r="BT1302" s="6">
        <f t="shared" si="245"/>
        <v>-8.2000000000000007E-3</v>
      </c>
    </row>
    <row r="1303" spans="2:72" ht="14.45" hidden="1">
      <c r="B1303" s="110">
        <v>42068</v>
      </c>
      <c r="C1303" s="106">
        <v>2101</v>
      </c>
      <c r="D1303" s="106">
        <v>2098.5</v>
      </c>
      <c r="E1303" s="106">
        <v>2104.1999999999998</v>
      </c>
      <c r="F1303" s="106">
        <v>2095.1999999999998</v>
      </c>
      <c r="G1303" s="28"/>
      <c r="H1303" s="107">
        <v>1.1999999999999999E-3</v>
      </c>
      <c r="K1303" s="110">
        <v>42088</v>
      </c>
      <c r="L1303" s="106">
        <v>8530.7999999999993</v>
      </c>
      <c r="M1303" s="106">
        <v>8568.9</v>
      </c>
      <c r="N1303" s="106">
        <v>8573.75</v>
      </c>
      <c r="O1303" s="106">
        <v>8516.5499999999993</v>
      </c>
      <c r="P1303" s="28" t="s">
        <v>3861</v>
      </c>
      <c r="Q1303" s="107">
        <v>-1.4E-3</v>
      </c>
      <c r="T1303" s="110">
        <v>41999</v>
      </c>
      <c r="U1303" s="28">
        <v>63.561999999999998</v>
      </c>
      <c r="V1303">
        <v>63.454999999999998</v>
      </c>
      <c r="W1303">
        <v>63.69</v>
      </c>
      <c r="X1303">
        <v>63.454999999999998</v>
      </c>
      <c r="Y1303" s="19">
        <v>6.9999999999999999E-4</v>
      </c>
      <c r="AB1303" s="110">
        <f t="shared" si="248"/>
        <v>42088</v>
      </c>
      <c r="AC1303" s="108">
        <f t="shared" si="240"/>
        <v>8530.7999999999993</v>
      </c>
      <c r="AD1303" s="28">
        <f t="shared" si="241"/>
        <v>62.411999999999999</v>
      </c>
      <c r="AE1303" s="28">
        <f t="shared" si="246"/>
        <v>136.68525283599305</v>
      </c>
      <c r="AF1303" s="31">
        <f t="shared" si="247"/>
        <v>-2.4462107564138247E-3</v>
      </c>
      <c r="AJ1303" s="110">
        <f t="shared" si="239"/>
        <v>42079</v>
      </c>
      <c r="AK1303" s="31">
        <f t="shared" si="249"/>
        <v>1.35E-2</v>
      </c>
      <c r="AL1303" s="115">
        <f t="shared" si="250"/>
        <v>3.1299290266304514E-3</v>
      </c>
      <c r="AM1303" s="100"/>
      <c r="BR1303" s="18">
        <f t="shared" si="243"/>
        <v>42068</v>
      </c>
      <c r="BS1303" s="6">
        <f t="shared" si="244"/>
        <v>1.1999999999999999E-3</v>
      </c>
      <c r="BT1303" s="6">
        <f t="shared" si="245"/>
        <v>1.6999999999999999E-3</v>
      </c>
    </row>
    <row r="1304" spans="2:72" ht="14.45" hidden="1">
      <c r="B1304" s="110">
        <v>42069</v>
      </c>
      <c r="C1304" s="106">
        <v>2071.3000000000002</v>
      </c>
      <c r="D1304" s="106">
        <v>2100.9</v>
      </c>
      <c r="E1304" s="106">
        <v>2100.9</v>
      </c>
      <c r="F1304" s="106">
        <v>2067.3000000000002</v>
      </c>
      <c r="G1304" s="28"/>
      <c r="H1304" s="107">
        <v>-1.41E-2</v>
      </c>
      <c r="K1304" s="110">
        <v>42089</v>
      </c>
      <c r="L1304" s="106">
        <v>8342.15</v>
      </c>
      <c r="M1304" s="106">
        <v>8474.9500000000007</v>
      </c>
      <c r="N1304" s="106">
        <v>8499.4500000000007</v>
      </c>
      <c r="O1304" s="106">
        <v>8325.35</v>
      </c>
      <c r="P1304" s="28" t="s">
        <v>3862</v>
      </c>
      <c r="Q1304" s="107">
        <v>-2.2100000000000002E-2</v>
      </c>
      <c r="T1304" s="110">
        <v>42002</v>
      </c>
      <c r="U1304" s="28">
        <v>63.67</v>
      </c>
      <c r="V1304">
        <v>63.664999999999999</v>
      </c>
      <c r="W1304">
        <v>63.715000000000003</v>
      </c>
      <c r="X1304">
        <v>63.625</v>
      </c>
      <c r="Y1304" s="19">
        <v>1.6999999999999999E-3</v>
      </c>
      <c r="AB1304" s="110">
        <f t="shared" si="248"/>
        <v>42089</v>
      </c>
      <c r="AC1304" s="108">
        <f t="shared" si="240"/>
        <v>8342.15</v>
      </c>
      <c r="AD1304" s="28">
        <f t="shared" si="241"/>
        <v>62.835999999999999</v>
      </c>
      <c r="AE1304" s="28">
        <f t="shared" si="246"/>
        <v>132.76067859188998</v>
      </c>
      <c r="AF1304" s="31">
        <f t="shared" si="247"/>
        <v>-2.8712492113630694E-2</v>
      </c>
      <c r="AJ1304" s="110">
        <f t="shared" si="239"/>
        <v>42080</v>
      </c>
      <c r="AK1304" s="31">
        <f t="shared" si="249"/>
        <v>-3.3E-3</v>
      </c>
      <c r="AL1304" s="115">
        <f t="shared" si="250"/>
        <v>1.2975552336882412E-2</v>
      </c>
      <c r="AM1304" s="100"/>
      <c r="BR1304" s="18" t="e">
        <f t="shared" si="243"/>
        <v>#N/A</v>
      </c>
      <c r="BS1304" s="6">
        <f t="shared" si="244"/>
        <v>0</v>
      </c>
      <c r="BT1304" s="6">
        <f t="shared" si="245"/>
        <v>0</v>
      </c>
    </row>
    <row r="1305" spans="2:72" ht="14.45" hidden="1">
      <c r="B1305" s="110">
        <v>42072</v>
      </c>
      <c r="C1305" s="106">
        <v>2079.4</v>
      </c>
      <c r="D1305" s="106">
        <v>2072.1999999999998</v>
      </c>
      <c r="E1305" s="106">
        <v>2083.5</v>
      </c>
      <c r="F1305" s="106">
        <v>2072.1999999999998</v>
      </c>
      <c r="G1305" s="28"/>
      <c r="H1305" s="107">
        <v>3.8999999999999998E-3</v>
      </c>
      <c r="K1305" s="110">
        <v>42090</v>
      </c>
      <c r="L1305" s="106">
        <v>8341.4</v>
      </c>
      <c r="M1305" s="106">
        <v>8396</v>
      </c>
      <c r="N1305" s="106">
        <v>8413.2000000000007</v>
      </c>
      <c r="O1305" s="106">
        <v>8269.15</v>
      </c>
      <c r="P1305" s="28" t="s">
        <v>3863</v>
      </c>
      <c r="Q1305" s="107">
        <v>-1E-4</v>
      </c>
      <c r="T1305" s="110">
        <v>42003</v>
      </c>
      <c r="U1305" s="28">
        <v>63.384999999999998</v>
      </c>
      <c r="V1305">
        <v>63.725000000000001</v>
      </c>
      <c r="W1305">
        <v>63.795000000000002</v>
      </c>
      <c r="X1305">
        <v>63.354999999999997</v>
      </c>
      <c r="Y1305" s="19">
        <v>-4.4999999999999997E-3</v>
      </c>
      <c r="AB1305" s="110">
        <f t="shared" si="248"/>
        <v>42090</v>
      </c>
      <c r="AC1305" s="108">
        <f t="shared" si="240"/>
        <v>8341.4</v>
      </c>
      <c r="AD1305" s="28">
        <f t="shared" si="241"/>
        <v>62.523000000000003</v>
      </c>
      <c r="AE1305" s="28">
        <f t="shared" si="246"/>
        <v>133.41330390416326</v>
      </c>
      <c r="AF1305" s="31">
        <f t="shared" si="247"/>
        <v>4.9158027753042344E-3</v>
      </c>
      <c r="AJ1305" s="110">
        <f t="shared" si="239"/>
        <v>42081</v>
      </c>
      <c r="AK1305" s="31">
        <f t="shared" si="249"/>
        <v>1.21E-2</v>
      </c>
      <c r="AL1305" s="115">
        <f t="shared" si="250"/>
        <v>-5.5260341275353841E-3</v>
      </c>
      <c r="AM1305" s="100"/>
      <c r="BR1305" s="18">
        <f t="shared" si="243"/>
        <v>42072</v>
      </c>
      <c r="BS1305" s="6">
        <f t="shared" si="244"/>
        <v>3.8999999999999998E-3</v>
      </c>
      <c r="BT1305" s="6">
        <f t="shared" si="245"/>
        <v>-2.0299999999999999E-2</v>
      </c>
    </row>
    <row r="1306" spans="2:72" ht="14.45" hidden="1">
      <c r="B1306" s="110">
        <v>42073</v>
      </c>
      <c r="C1306" s="106">
        <v>2044.2</v>
      </c>
      <c r="D1306" s="106">
        <v>2076.1</v>
      </c>
      <c r="E1306" s="106">
        <v>2076.1</v>
      </c>
      <c r="F1306" s="106">
        <v>2044.2</v>
      </c>
      <c r="G1306" s="28"/>
      <c r="H1306" s="107">
        <v>-1.6899999999999998E-2</v>
      </c>
      <c r="K1306" s="110">
        <v>42093</v>
      </c>
      <c r="L1306" s="106">
        <v>8492.2999999999993</v>
      </c>
      <c r="M1306" s="106">
        <v>8390.9500000000007</v>
      </c>
      <c r="N1306" s="106">
        <v>8504.5499999999993</v>
      </c>
      <c r="O1306" s="106">
        <v>8380.75</v>
      </c>
      <c r="P1306" s="28" t="s">
        <v>3864</v>
      </c>
      <c r="Q1306" s="107">
        <v>1.8100000000000002E-2</v>
      </c>
      <c r="T1306" s="110">
        <v>42004</v>
      </c>
      <c r="U1306" s="28">
        <v>63.034999999999997</v>
      </c>
      <c r="V1306">
        <v>63.314999999999998</v>
      </c>
      <c r="W1306">
        <v>63.39</v>
      </c>
      <c r="X1306">
        <v>63.034999999999997</v>
      </c>
      <c r="Y1306" s="19">
        <v>-5.4999999999999997E-3</v>
      </c>
      <c r="AB1306" s="110">
        <f t="shared" si="248"/>
        <v>42093</v>
      </c>
      <c r="AC1306" s="108">
        <f t="shared" si="240"/>
        <v>8492.2999999999993</v>
      </c>
      <c r="AD1306" s="28">
        <f t="shared" si="241"/>
        <v>62.51</v>
      </c>
      <c r="AE1306" s="28">
        <f t="shared" si="246"/>
        <v>135.85506318988962</v>
      </c>
      <c r="AF1306" s="31">
        <f t="shared" si="247"/>
        <v>1.8302217352179406E-2</v>
      </c>
      <c r="AJ1306" s="110">
        <f t="shared" ref="AJ1306:AJ1369" si="251">VLOOKUP(B1313,AB:AF,1,FALSE)</f>
        <v>42082</v>
      </c>
      <c r="AK1306" s="31">
        <f t="shared" si="249"/>
        <v>-4.8999999999999998E-3</v>
      </c>
      <c r="AL1306" s="115">
        <f t="shared" si="250"/>
        <v>-2.5437498429732308E-3</v>
      </c>
      <c r="AM1306" s="100"/>
      <c r="BR1306" s="18">
        <f t="shared" si="243"/>
        <v>42073</v>
      </c>
      <c r="BS1306" s="6">
        <f t="shared" si="244"/>
        <v>-1.6899999999999998E-2</v>
      </c>
      <c r="BT1306" s="6">
        <f t="shared" si="245"/>
        <v>-5.1000000000000004E-3</v>
      </c>
    </row>
    <row r="1307" spans="2:72" ht="14.45" hidden="1">
      <c r="B1307" s="110">
        <v>42074</v>
      </c>
      <c r="C1307" s="106">
        <v>2040.2</v>
      </c>
      <c r="D1307" s="106">
        <v>2044.7</v>
      </c>
      <c r="E1307" s="106">
        <v>2050.1</v>
      </c>
      <c r="F1307" s="106">
        <v>2039.7</v>
      </c>
      <c r="G1307" s="28"/>
      <c r="H1307" s="107">
        <v>-2E-3</v>
      </c>
      <c r="K1307" s="110">
        <v>42094</v>
      </c>
      <c r="L1307" s="106">
        <v>8491</v>
      </c>
      <c r="M1307" s="106">
        <v>8527.6</v>
      </c>
      <c r="N1307" s="106">
        <v>8550.4500000000007</v>
      </c>
      <c r="O1307" s="106">
        <v>8454.15</v>
      </c>
      <c r="P1307" s="28" t="s">
        <v>3865</v>
      </c>
      <c r="Q1307" s="107">
        <v>-2.0000000000000001E-4</v>
      </c>
      <c r="T1307" s="110">
        <v>42005</v>
      </c>
      <c r="U1307" s="28">
        <v>63.354999999999997</v>
      </c>
      <c r="V1307">
        <v>63.174999999999997</v>
      </c>
      <c r="W1307">
        <v>63.454999999999998</v>
      </c>
      <c r="X1307">
        <v>63.174999999999997</v>
      </c>
      <c r="Y1307" s="19">
        <v>5.1000000000000004E-3</v>
      </c>
      <c r="AB1307" s="110">
        <f t="shared" si="248"/>
        <v>42094</v>
      </c>
      <c r="AC1307" s="108">
        <f t="shared" ref="AC1307:AC1370" si="252">IFERROR(VLOOKUP(AB1307,K:Q,2,FALSE),0)</f>
        <v>8491</v>
      </c>
      <c r="AD1307" s="28">
        <f t="shared" ref="AD1307:AD1370" si="253">VLOOKUP(AB1307,T:Y,2,FALSE)</f>
        <v>62.290999999999997</v>
      </c>
      <c r="AE1307" s="28">
        <f t="shared" si="246"/>
        <v>136.31182674864749</v>
      </c>
      <c r="AF1307" s="31">
        <f t="shared" si="247"/>
        <v>3.36213865006596E-3</v>
      </c>
      <c r="AJ1307" s="110">
        <f t="shared" si="251"/>
        <v>42083</v>
      </c>
      <c r="AK1307" s="31">
        <f t="shared" si="249"/>
        <v>8.9999999999999993E-3</v>
      </c>
      <c r="AL1307" s="115">
        <f t="shared" si="250"/>
        <v>-6.1106619649159422E-3</v>
      </c>
      <c r="AM1307" s="100"/>
      <c r="BR1307" s="18">
        <f t="shared" si="243"/>
        <v>42074</v>
      </c>
      <c r="BS1307" s="6">
        <f t="shared" si="244"/>
        <v>-2E-3</v>
      </c>
      <c r="BT1307" s="6">
        <f t="shared" si="245"/>
        <v>-1.4E-3</v>
      </c>
    </row>
    <row r="1308" spans="2:72" ht="14.45" hidden="1">
      <c r="B1308" s="110">
        <v>42075</v>
      </c>
      <c r="C1308" s="106">
        <v>2065.9</v>
      </c>
      <c r="D1308" s="106">
        <v>2041.1</v>
      </c>
      <c r="E1308" s="106">
        <v>2066.4</v>
      </c>
      <c r="F1308" s="106">
        <v>2041.1</v>
      </c>
      <c r="G1308" s="28"/>
      <c r="H1308" s="107">
        <v>1.26E-2</v>
      </c>
      <c r="K1308" s="110">
        <v>42095</v>
      </c>
      <c r="L1308" s="106">
        <v>8586.25</v>
      </c>
      <c r="M1308" s="106">
        <v>8483.7000000000007</v>
      </c>
      <c r="N1308" s="106">
        <v>8603.4</v>
      </c>
      <c r="O1308" s="106">
        <v>8464.75</v>
      </c>
      <c r="P1308" s="28" t="s">
        <v>3866</v>
      </c>
      <c r="Q1308" s="107">
        <v>1.12E-2</v>
      </c>
      <c r="T1308" s="110">
        <v>42006</v>
      </c>
      <c r="U1308" s="28">
        <v>63.284999999999997</v>
      </c>
      <c r="V1308">
        <v>63.445</v>
      </c>
      <c r="W1308">
        <v>63.502000000000002</v>
      </c>
      <c r="X1308">
        <v>63.255000000000003</v>
      </c>
      <c r="Y1308" s="19">
        <v>-1.1000000000000001E-3</v>
      </c>
      <c r="AB1308" s="110">
        <f t="shared" si="248"/>
        <v>42095</v>
      </c>
      <c r="AC1308" s="108">
        <f t="shared" si="252"/>
        <v>8586.25</v>
      </c>
      <c r="AD1308" s="28">
        <f t="shared" si="253"/>
        <v>62.142000000000003</v>
      </c>
      <c r="AE1308" s="28">
        <f t="shared" si="246"/>
        <v>138.17144604293392</v>
      </c>
      <c r="AF1308" s="31">
        <f t="shared" si="247"/>
        <v>1.3642391409774524E-2</v>
      </c>
      <c r="AJ1308" s="110">
        <f t="shared" si="251"/>
        <v>42086</v>
      </c>
      <c r="AK1308" s="31">
        <f t="shared" si="249"/>
        <v>-1.8E-3</v>
      </c>
      <c r="AL1308" s="115">
        <f t="shared" si="250"/>
        <v>5.5226877723435486E-4</v>
      </c>
      <c r="AM1308" s="100"/>
      <c r="BR1308" s="18">
        <f t="shared" si="243"/>
        <v>42075</v>
      </c>
      <c r="BS1308" s="6">
        <f t="shared" si="244"/>
        <v>1.26E-2</v>
      </c>
      <c r="BT1308" s="6">
        <f t="shared" si="245"/>
        <v>8.6999999999999994E-3</v>
      </c>
    </row>
    <row r="1309" spans="2:72" ht="14.45" hidden="1">
      <c r="B1309" s="110">
        <v>42076</v>
      </c>
      <c r="C1309" s="106">
        <v>2053.4</v>
      </c>
      <c r="D1309" s="106">
        <v>2064.6</v>
      </c>
      <c r="E1309" s="106">
        <v>2064.6</v>
      </c>
      <c r="F1309" s="106">
        <v>2041.2</v>
      </c>
      <c r="G1309" s="28"/>
      <c r="H1309" s="107">
        <v>-6.1000000000000004E-3</v>
      </c>
      <c r="K1309" s="110">
        <v>42100</v>
      </c>
      <c r="L1309" s="106">
        <v>8659.9</v>
      </c>
      <c r="M1309" s="106">
        <v>8615.7999999999993</v>
      </c>
      <c r="N1309" s="106">
        <v>8667.5499999999993</v>
      </c>
      <c r="O1309" s="106">
        <v>8573.75</v>
      </c>
      <c r="P1309" s="28" t="s">
        <v>3867</v>
      </c>
      <c r="Q1309" s="107">
        <v>8.6E-3</v>
      </c>
      <c r="T1309" s="110">
        <v>42009</v>
      </c>
      <c r="U1309" s="28">
        <v>63.344999999999999</v>
      </c>
      <c r="V1309">
        <v>63.435000000000002</v>
      </c>
      <c r="W1309">
        <v>63.494999999999997</v>
      </c>
      <c r="X1309">
        <v>63.284999999999997</v>
      </c>
      <c r="Y1309" s="19">
        <v>8.9999999999999998E-4</v>
      </c>
      <c r="AB1309" s="110">
        <f t="shared" si="248"/>
        <v>42100</v>
      </c>
      <c r="AC1309" s="108">
        <f t="shared" si="252"/>
        <v>8659.9</v>
      </c>
      <c r="AD1309" s="28">
        <f t="shared" si="253"/>
        <v>62.207000000000001</v>
      </c>
      <c r="AE1309" s="28">
        <f t="shared" si="246"/>
        <v>139.21102126770299</v>
      </c>
      <c r="AF1309" s="31">
        <f t="shared" si="247"/>
        <v>7.5238065066354221E-3</v>
      </c>
      <c r="AJ1309" s="110">
        <f t="shared" si="251"/>
        <v>42087</v>
      </c>
      <c r="AK1309" s="31">
        <f t="shared" si="249"/>
        <v>-6.1000000000000004E-3</v>
      </c>
      <c r="AL1309" s="115">
        <f t="shared" si="250"/>
        <v>-2.8205699021131014E-3</v>
      </c>
      <c r="AM1309" s="100"/>
      <c r="BR1309" s="18">
        <f t="shared" si="243"/>
        <v>42076</v>
      </c>
      <c r="BS1309" s="6">
        <f t="shared" si="244"/>
        <v>-6.1000000000000004E-3</v>
      </c>
      <c r="BT1309" s="6">
        <f t="shared" si="245"/>
        <v>-1.46E-2</v>
      </c>
    </row>
    <row r="1310" spans="2:72" ht="14.45" hidden="1">
      <c r="B1310" s="110">
        <v>42079</v>
      </c>
      <c r="C1310" s="106">
        <v>2081.1999999999998</v>
      </c>
      <c r="D1310" s="106">
        <v>2055.3000000000002</v>
      </c>
      <c r="E1310" s="106">
        <v>2081.4</v>
      </c>
      <c r="F1310" s="106">
        <v>2055.3000000000002</v>
      </c>
      <c r="G1310" s="28"/>
      <c r="H1310" s="107">
        <v>1.35E-2</v>
      </c>
      <c r="K1310" s="110">
        <v>42101</v>
      </c>
      <c r="L1310" s="106">
        <v>8660.2999999999993</v>
      </c>
      <c r="M1310" s="106">
        <v>8684.4500000000007</v>
      </c>
      <c r="N1310" s="106">
        <v>8693.6</v>
      </c>
      <c r="O1310" s="106">
        <v>8586.85</v>
      </c>
      <c r="P1310" s="28" t="s">
        <v>3868</v>
      </c>
      <c r="Q1310" s="107">
        <v>0</v>
      </c>
      <c r="T1310" s="110">
        <v>42010</v>
      </c>
      <c r="U1310" s="28">
        <v>63.575000000000003</v>
      </c>
      <c r="V1310">
        <v>63.375</v>
      </c>
      <c r="W1310">
        <v>63.625</v>
      </c>
      <c r="X1310">
        <v>63.314999999999998</v>
      </c>
      <c r="Y1310" s="19">
        <v>3.5999999999999999E-3</v>
      </c>
      <c r="AB1310" s="110">
        <f t="shared" si="248"/>
        <v>42101</v>
      </c>
      <c r="AC1310" s="108">
        <f t="shared" si="252"/>
        <v>8660.2999999999993</v>
      </c>
      <c r="AD1310" s="28">
        <f t="shared" si="253"/>
        <v>62.295999999999999</v>
      </c>
      <c r="AE1310" s="28">
        <f t="shared" si="246"/>
        <v>139.01855656864004</v>
      </c>
      <c r="AF1310" s="31">
        <f t="shared" si="247"/>
        <v>-1.3825392365510725E-3</v>
      </c>
      <c r="AJ1310" s="110">
        <f t="shared" si="251"/>
        <v>42088</v>
      </c>
      <c r="AK1310" s="31">
        <f t="shared" si="249"/>
        <v>-1.4500000000000001E-2</v>
      </c>
      <c r="AL1310" s="115">
        <f t="shared" si="250"/>
        <v>-2.4462107564138247E-3</v>
      </c>
      <c r="AM1310" s="100"/>
      <c r="BR1310" s="18">
        <f t="shared" si="243"/>
        <v>42079</v>
      </c>
      <c r="BS1310" s="6">
        <f t="shared" si="244"/>
        <v>1.35E-2</v>
      </c>
      <c r="BT1310" s="6">
        <f t="shared" si="245"/>
        <v>-1.6999999999999999E-3</v>
      </c>
    </row>
    <row r="1311" spans="2:72" ht="14.45" hidden="1">
      <c r="B1311" s="110">
        <v>42080</v>
      </c>
      <c r="C1311" s="106">
        <v>2074.3000000000002</v>
      </c>
      <c r="D1311" s="106">
        <v>2080.6</v>
      </c>
      <c r="E1311" s="106">
        <v>2080.6</v>
      </c>
      <c r="F1311" s="106">
        <v>2065.1</v>
      </c>
      <c r="G1311" s="28"/>
      <c r="H1311" s="107">
        <v>-3.3E-3</v>
      </c>
      <c r="K1311" s="110">
        <v>42102</v>
      </c>
      <c r="L1311" s="106">
        <v>8714.4</v>
      </c>
      <c r="M1311" s="106">
        <v>8698.9500000000007</v>
      </c>
      <c r="N1311" s="106">
        <v>8730.5</v>
      </c>
      <c r="O1311" s="106">
        <v>8679.7999999999993</v>
      </c>
      <c r="P1311" s="28" t="s">
        <v>2788</v>
      </c>
      <c r="Q1311" s="107">
        <v>6.1999999999999998E-3</v>
      </c>
      <c r="T1311" s="110">
        <v>42011</v>
      </c>
      <c r="U1311" s="28">
        <v>63.28</v>
      </c>
      <c r="V1311">
        <v>63.52</v>
      </c>
      <c r="W1311">
        <v>63.564999999999998</v>
      </c>
      <c r="X1311">
        <v>63.17</v>
      </c>
      <c r="Y1311" s="19">
        <v>-4.5999999999999999E-3</v>
      </c>
      <c r="AB1311" s="110">
        <f t="shared" si="248"/>
        <v>42102</v>
      </c>
      <c r="AC1311" s="108">
        <f t="shared" si="252"/>
        <v>8714.4</v>
      </c>
      <c r="AD1311" s="28">
        <f t="shared" si="253"/>
        <v>62.192</v>
      </c>
      <c r="AE1311" s="28">
        <f t="shared" si="246"/>
        <v>140.12091587342422</v>
      </c>
      <c r="AF1311" s="31">
        <f t="shared" si="247"/>
        <v>7.9295838770985227E-3</v>
      </c>
      <c r="AJ1311" s="110">
        <f t="shared" si="251"/>
        <v>42089</v>
      </c>
      <c r="AK1311" s="31">
        <f t="shared" si="249"/>
        <v>-2.3999999999999998E-3</v>
      </c>
      <c r="AL1311" s="115">
        <f t="shared" si="250"/>
        <v>-2.8712492113630694E-2</v>
      </c>
      <c r="AM1311" s="100"/>
      <c r="BR1311" s="18">
        <f t="shared" si="243"/>
        <v>42080</v>
      </c>
      <c r="BS1311" s="6">
        <f t="shared" si="244"/>
        <v>-3.3E-3</v>
      </c>
      <c r="BT1311" s="6">
        <f t="shared" si="245"/>
        <v>1.04E-2</v>
      </c>
    </row>
    <row r="1312" spans="2:72" ht="14.45" hidden="1">
      <c r="B1312" s="110">
        <v>42081</v>
      </c>
      <c r="C1312" s="106">
        <v>2099.5</v>
      </c>
      <c r="D1312" s="106">
        <v>2072.8000000000002</v>
      </c>
      <c r="E1312" s="106">
        <v>2106.8000000000002</v>
      </c>
      <c r="F1312" s="106">
        <v>2061.1999999999998</v>
      </c>
      <c r="G1312" s="28"/>
      <c r="H1312" s="107">
        <v>1.21E-2</v>
      </c>
      <c r="K1312" s="110">
        <v>42103</v>
      </c>
      <c r="L1312" s="106">
        <v>8778.2999999999993</v>
      </c>
      <c r="M1312" s="106">
        <v>8756.2000000000007</v>
      </c>
      <c r="N1312" s="106">
        <v>8785.5</v>
      </c>
      <c r="O1312" s="106">
        <v>8682.4500000000007</v>
      </c>
      <c r="P1312" s="28" t="s">
        <v>3869</v>
      </c>
      <c r="Q1312" s="107">
        <v>7.3000000000000001E-3</v>
      </c>
      <c r="T1312" s="110">
        <v>42012</v>
      </c>
      <c r="U1312" s="28">
        <v>62.674999999999997</v>
      </c>
      <c r="V1312">
        <v>63.204999999999998</v>
      </c>
      <c r="W1312">
        <v>63.204999999999998</v>
      </c>
      <c r="X1312">
        <v>62.594999999999999</v>
      </c>
      <c r="Y1312" s="19">
        <v>-9.5999999999999992E-3</v>
      </c>
      <c r="AB1312" s="110">
        <f t="shared" si="248"/>
        <v>42103</v>
      </c>
      <c r="AC1312" s="108">
        <f t="shared" si="252"/>
        <v>8778.2999999999993</v>
      </c>
      <c r="AD1312" s="28">
        <f t="shared" si="253"/>
        <v>62.305999999999997</v>
      </c>
      <c r="AE1312" s="28">
        <f t="shared" si="246"/>
        <v>140.89012294161074</v>
      </c>
      <c r="AF1312" s="31">
        <f t="shared" si="247"/>
        <v>5.4895949215845175E-3</v>
      </c>
      <c r="AJ1312" s="110">
        <f t="shared" si="251"/>
        <v>42090</v>
      </c>
      <c r="AK1312" s="31">
        <f t="shared" si="249"/>
        <v>2.3E-3</v>
      </c>
      <c r="AL1312" s="115">
        <f t="shared" si="250"/>
        <v>4.9158027753042344E-3</v>
      </c>
      <c r="AM1312" s="100"/>
      <c r="BR1312" s="18">
        <f t="shared" si="243"/>
        <v>42081</v>
      </c>
      <c r="BS1312" s="6">
        <f t="shared" si="244"/>
        <v>1.21E-2</v>
      </c>
      <c r="BT1312" s="6">
        <f t="shared" si="245"/>
        <v>-4.3E-3</v>
      </c>
    </row>
    <row r="1313" spans="2:72" ht="14.45" hidden="1">
      <c r="B1313" s="110">
        <v>42082</v>
      </c>
      <c r="C1313" s="106">
        <v>2089.3000000000002</v>
      </c>
      <c r="D1313" s="106">
        <v>2098.6999999999998</v>
      </c>
      <c r="E1313" s="106">
        <v>2098.6999999999998</v>
      </c>
      <c r="F1313" s="106">
        <v>2085.6</v>
      </c>
      <c r="G1313" s="28"/>
      <c r="H1313" s="107">
        <v>-4.8999999999999998E-3</v>
      </c>
      <c r="K1313" s="110">
        <v>42104</v>
      </c>
      <c r="L1313" s="106">
        <v>8780.35</v>
      </c>
      <c r="M1313" s="106">
        <v>8774.35</v>
      </c>
      <c r="N1313" s="106">
        <v>8787.4</v>
      </c>
      <c r="O1313" s="106">
        <v>8733.6</v>
      </c>
      <c r="P1313" s="28" t="s">
        <v>3870</v>
      </c>
      <c r="Q1313" s="107">
        <v>2.0000000000000001E-4</v>
      </c>
      <c r="T1313" s="110">
        <v>42013</v>
      </c>
      <c r="U1313" s="28">
        <v>62.354999999999997</v>
      </c>
      <c r="V1313">
        <v>62.5</v>
      </c>
      <c r="W1313">
        <v>62.52</v>
      </c>
      <c r="X1313">
        <v>62.3</v>
      </c>
      <c r="Y1313" s="19">
        <v>-5.1000000000000004E-3</v>
      </c>
      <c r="AB1313" s="110">
        <f t="shared" si="248"/>
        <v>42104</v>
      </c>
      <c r="AC1313" s="108">
        <f t="shared" si="252"/>
        <v>8780.35</v>
      </c>
      <c r="AD1313" s="28">
        <f t="shared" si="253"/>
        <v>62.276000000000003</v>
      </c>
      <c r="AE1313" s="28">
        <f t="shared" si="246"/>
        <v>140.99091142655277</v>
      </c>
      <c r="AF1313" s="31">
        <f t="shared" si="247"/>
        <v>7.1536941580929714E-4</v>
      </c>
      <c r="AJ1313" s="110">
        <f t="shared" si="251"/>
        <v>42093</v>
      </c>
      <c r="AK1313" s="31">
        <f t="shared" si="249"/>
        <v>1.2200000000000001E-2</v>
      </c>
      <c r="AL1313" s="115">
        <f t="shared" si="250"/>
        <v>1.8302217352179406E-2</v>
      </c>
      <c r="AM1313" s="100"/>
      <c r="BR1313" s="18">
        <f t="shared" si="243"/>
        <v>42082</v>
      </c>
      <c r="BS1313" s="6">
        <f t="shared" si="244"/>
        <v>-4.8999999999999998E-3</v>
      </c>
      <c r="BT1313" s="6">
        <f t="shared" si="245"/>
        <v>-5.8999999999999999E-3</v>
      </c>
    </row>
    <row r="1314" spans="2:72" ht="14.45" hidden="1">
      <c r="B1314" s="110">
        <v>42083</v>
      </c>
      <c r="C1314" s="106">
        <v>2108.1</v>
      </c>
      <c r="D1314" s="106">
        <v>2090.3000000000002</v>
      </c>
      <c r="E1314" s="106">
        <v>2113.9</v>
      </c>
      <c r="F1314" s="106">
        <v>2090.3000000000002</v>
      </c>
      <c r="G1314" s="28"/>
      <c r="H1314" s="107">
        <v>8.9999999999999993E-3</v>
      </c>
      <c r="K1314" s="110">
        <v>42107</v>
      </c>
      <c r="L1314" s="106">
        <v>8834</v>
      </c>
      <c r="M1314" s="106">
        <v>8801.75</v>
      </c>
      <c r="N1314" s="106">
        <v>8841.65</v>
      </c>
      <c r="O1314" s="106">
        <v>8762.1</v>
      </c>
      <c r="P1314" s="28" t="s">
        <v>3871</v>
      </c>
      <c r="Q1314" s="107">
        <v>6.1000000000000004E-3</v>
      </c>
      <c r="T1314" s="110">
        <v>42016</v>
      </c>
      <c r="U1314" s="28">
        <v>62.075000000000003</v>
      </c>
      <c r="V1314">
        <v>62.354999999999997</v>
      </c>
      <c r="W1314">
        <v>62.354999999999997</v>
      </c>
      <c r="X1314">
        <v>62.064999999999998</v>
      </c>
      <c r="Y1314" s="19">
        <v>-4.4999999999999997E-3</v>
      </c>
      <c r="AB1314" s="110">
        <f t="shared" si="248"/>
        <v>42107</v>
      </c>
      <c r="AC1314" s="108">
        <f t="shared" si="252"/>
        <v>8834</v>
      </c>
      <c r="AD1314" s="28">
        <f t="shared" si="253"/>
        <v>62.406999999999996</v>
      </c>
      <c r="AE1314" s="28">
        <f t="shared" si="246"/>
        <v>141.55463329434198</v>
      </c>
      <c r="AF1314" s="31">
        <f t="shared" si="247"/>
        <v>3.9982851524644758E-3</v>
      </c>
      <c r="AJ1314" s="110">
        <f t="shared" si="251"/>
        <v>42094</v>
      </c>
      <c r="AK1314" s="31">
        <f t="shared" si="249"/>
        <v>-8.8000000000000005E-3</v>
      </c>
      <c r="AL1314" s="115">
        <f t="shared" si="250"/>
        <v>3.36213865006596E-3</v>
      </c>
      <c r="AM1314" s="100"/>
      <c r="BR1314" s="18">
        <f t="shared" si="243"/>
        <v>42083</v>
      </c>
      <c r="BS1314" s="6">
        <f t="shared" si="244"/>
        <v>8.9999999999999993E-3</v>
      </c>
      <c r="BT1314" s="6">
        <f t="shared" si="245"/>
        <v>-7.4000000000000003E-3</v>
      </c>
    </row>
    <row r="1315" spans="2:72" ht="14.45" hidden="1">
      <c r="B1315" s="110">
        <v>42086</v>
      </c>
      <c r="C1315" s="106">
        <v>2104.4</v>
      </c>
      <c r="D1315" s="106">
        <v>2108</v>
      </c>
      <c r="E1315" s="106">
        <v>2114.9</v>
      </c>
      <c r="F1315" s="106">
        <v>2104.4</v>
      </c>
      <c r="G1315" s="28"/>
      <c r="H1315" s="107">
        <v>-1.8E-3</v>
      </c>
      <c r="K1315" s="110">
        <v>42109</v>
      </c>
      <c r="L1315" s="106">
        <v>8750.2000000000007</v>
      </c>
      <c r="M1315" s="106">
        <v>8844.75</v>
      </c>
      <c r="N1315" s="106">
        <v>8844.7999999999993</v>
      </c>
      <c r="O1315" s="106">
        <v>8722.4</v>
      </c>
      <c r="P1315" s="28" t="s">
        <v>3872</v>
      </c>
      <c r="Q1315" s="107">
        <v>-9.4999999999999998E-3</v>
      </c>
      <c r="T1315" s="110">
        <v>42017</v>
      </c>
      <c r="U1315" s="28">
        <v>61.98</v>
      </c>
      <c r="V1315">
        <v>62.1</v>
      </c>
      <c r="W1315">
        <v>62.195</v>
      </c>
      <c r="X1315">
        <v>61.97</v>
      </c>
      <c r="Y1315" s="19">
        <v>-1.5E-3</v>
      </c>
      <c r="AB1315" s="110">
        <f t="shared" si="248"/>
        <v>42109</v>
      </c>
      <c r="AC1315" s="108">
        <f t="shared" si="252"/>
        <v>8750.2000000000007</v>
      </c>
      <c r="AD1315" s="28">
        <f t="shared" si="253"/>
        <v>62.36</v>
      </c>
      <c r="AE1315" s="28">
        <f t="shared" si="246"/>
        <v>140.31751122514433</v>
      </c>
      <c r="AF1315" s="31">
        <f t="shared" si="247"/>
        <v>-8.7395378053449768E-3</v>
      </c>
      <c r="AJ1315" s="110">
        <f t="shared" si="251"/>
        <v>42095</v>
      </c>
      <c r="AK1315" s="31">
        <f t="shared" si="249"/>
        <v>-4.0000000000000001E-3</v>
      </c>
      <c r="AL1315" s="115">
        <f t="shared" si="250"/>
        <v>1.3642391409774524E-2</v>
      </c>
      <c r="AM1315" s="100"/>
      <c r="BR1315" s="18">
        <f t="shared" si="243"/>
        <v>42086</v>
      </c>
      <c r="BS1315" s="6">
        <f t="shared" si="244"/>
        <v>-1.8E-3</v>
      </c>
      <c r="BT1315" s="6">
        <f t="shared" si="245"/>
        <v>-2.3E-3</v>
      </c>
    </row>
    <row r="1316" spans="2:72" ht="14.45" hidden="1">
      <c r="B1316" s="110">
        <v>42087</v>
      </c>
      <c r="C1316" s="106">
        <v>2091.5</v>
      </c>
      <c r="D1316" s="106">
        <v>2103.9</v>
      </c>
      <c r="E1316" s="106">
        <v>2107.6</v>
      </c>
      <c r="F1316" s="106">
        <v>2091.5</v>
      </c>
      <c r="G1316" s="28"/>
      <c r="H1316" s="107">
        <v>-6.1000000000000004E-3</v>
      </c>
      <c r="K1316" s="110">
        <v>42110</v>
      </c>
      <c r="L1316" s="106">
        <v>8706.7000000000007</v>
      </c>
      <c r="M1316" s="106">
        <v>8757.0499999999993</v>
      </c>
      <c r="N1316" s="106">
        <v>8760</v>
      </c>
      <c r="O1316" s="106">
        <v>8645.65</v>
      </c>
      <c r="P1316" s="28" t="s">
        <v>3873</v>
      </c>
      <c r="Q1316" s="107">
        <v>-5.0000000000000001E-3</v>
      </c>
      <c r="T1316" s="110">
        <v>42018</v>
      </c>
      <c r="U1316" s="28">
        <v>62.094999999999999</v>
      </c>
      <c r="V1316">
        <v>62.085000000000001</v>
      </c>
      <c r="W1316">
        <v>62.234999999999999</v>
      </c>
      <c r="X1316">
        <v>62.06</v>
      </c>
      <c r="Y1316" s="19">
        <v>1.9E-3</v>
      </c>
      <c r="AB1316" s="110">
        <f t="shared" si="248"/>
        <v>42110</v>
      </c>
      <c r="AC1316" s="108">
        <f t="shared" si="252"/>
        <v>8706.7000000000007</v>
      </c>
      <c r="AD1316" s="28">
        <f t="shared" si="253"/>
        <v>62.317</v>
      </c>
      <c r="AE1316" s="28">
        <f t="shared" si="246"/>
        <v>139.71628929505593</v>
      </c>
      <c r="AF1316" s="31">
        <f t="shared" si="247"/>
        <v>-4.2847248703243856E-3</v>
      </c>
      <c r="AJ1316" s="110" t="e">
        <f t="shared" si="251"/>
        <v>#N/A</v>
      </c>
      <c r="AK1316" s="31">
        <f t="shared" si="249"/>
        <v>0</v>
      </c>
      <c r="AL1316" s="115">
        <f t="shared" si="250"/>
        <v>0</v>
      </c>
      <c r="AM1316" s="100"/>
      <c r="BR1316" s="18">
        <f t="shared" si="243"/>
        <v>42087</v>
      </c>
      <c r="BS1316" s="6">
        <f t="shared" si="244"/>
        <v>-6.1000000000000004E-3</v>
      </c>
      <c r="BT1316" s="6">
        <f t="shared" si="245"/>
        <v>-8.9999999999999998E-4</v>
      </c>
    </row>
    <row r="1317" spans="2:72" ht="14.45" hidden="1">
      <c r="B1317" s="110">
        <v>42088</v>
      </c>
      <c r="C1317" s="106">
        <v>2061.1</v>
      </c>
      <c r="D1317" s="106">
        <v>2093.1</v>
      </c>
      <c r="E1317" s="106">
        <v>2097.4</v>
      </c>
      <c r="F1317" s="106">
        <v>2061.1</v>
      </c>
      <c r="G1317" s="28"/>
      <c r="H1317" s="107">
        <v>-1.4500000000000001E-2</v>
      </c>
      <c r="K1317" s="110">
        <v>42111</v>
      </c>
      <c r="L1317" s="106">
        <v>8606</v>
      </c>
      <c r="M1317" s="106">
        <v>8698.0499999999993</v>
      </c>
      <c r="N1317" s="106">
        <v>8699.85</v>
      </c>
      <c r="O1317" s="106">
        <v>8596.7000000000007</v>
      </c>
      <c r="P1317" s="28" t="s">
        <v>3874</v>
      </c>
      <c r="Q1317" s="107">
        <v>-1.1599999999999999E-2</v>
      </c>
      <c r="T1317" s="110">
        <v>42019</v>
      </c>
      <c r="U1317" s="28">
        <v>62.064999999999998</v>
      </c>
      <c r="V1317">
        <v>61.884999999999998</v>
      </c>
      <c r="W1317">
        <v>62.104999999999997</v>
      </c>
      <c r="X1317">
        <v>61.484999999999999</v>
      </c>
      <c r="Y1317" s="19">
        <v>-5.0000000000000001E-4</v>
      </c>
      <c r="AB1317" s="110">
        <f t="shared" si="248"/>
        <v>42111</v>
      </c>
      <c r="AC1317" s="108">
        <f t="shared" si="252"/>
        <v>8606</v>
      </c>
      <c r="AD1317" s="28">
        <f t="shared" si="253"/>
        <v>62.55</v>
      </c>
      <c r="AE1317" s="28">
        <f t="shared" si="246"/>
        <v>137.58593125499601</v>
      </c>
      <c r="AF1317" s="31">
        <f t="shared" si="247"/>
        <v>-1.5247742770787331E-2</v>
      </c>
      <c r="AJ1317" s="110">
        <f t="shared" si="251"/>
        <v>42100</v>
      </c>
      <c r="AK1317" s="31">
        <f t="shared" si="249"/>
        <v>6.6E-3</v>
      </c>
      <c r="AL1317" s="115">
        <f t="shared" si="250"/>
        <v>7.5238065066354221E-3</v>
      </c>
      <c r="AM1317" s="100"/>
      <c r="BR1317" s="18">
        <f t="shared" si="243"/>
        <v>42088</v>
      </c>
      <c r="BS1317" s="6">
        <f t="shared" si="244"/>
        <v>-1.4500000000000001E-2</v>
      </c>
      <c r="BT1317" s="6">
        <f t="shared" si="245"/>
        <v>-1.4E-3</v>
      </c>
    </row>
    <row r="1318" spans="2:72" ht="14.45" hidden="1">
      <c r="B1318" s="110">
        <v>42089</v>
      </c>
      <c r="C1318" s="106">
        <v>2056.1999999999998</v>
      </c>
      <c r="D1318" s="106">
        <v>2059.9</v>
      </c>
      <c r="E1318" s="106">
        <v>2067.1999999999998</v>
      </c>
      <c r="F1318" s="106">
        <v>2045.5</v>
      </c>
      <c r="G1318" s="28"/>
      <c r="H1318" s="107">
        <v>-2.3999999999999998E-3</v>
      </c>
      <c r="K1318" s="110">
        <v>42114</v>
      </c>
      <c r="L1318" s="106">
        <v>8448.1</v>
      </c>
      <c r="M1318" s="106">
        <v>8618.7999999999993</v>
      </c>
      <c r="N1318" s="106">
        <v>8619.9500000000007</v>
      </c>
      <c r="O1318" s="106">
        <v>8422.75</v>
      </c>
      <c r="P1318" s="28" t="s">
        <v>3875</v>
      </c>
      <c r="Q1318" s="107">
        <v>-1.83E-2</v>
      </c>
      <c r="T1318" s="110">
        <v>42020</v>
      </c>
      <c r="U1318" s="28">
        <v>61.87</v>
      </c>
      <c r="V1318">
        <v>62.085000000000001</v>
      </c>
      <c r="W1318">
        <v>62.21</v>
      </c>
      <c r="X1318">
        <v>61.795000000000002</v>
      </c>
      <c r="Y1318" s="19">
        <v>-3.0999999999999999E-3</v>
      </c>
      <c r="AB1318" s="110">
        <f t="shared" si="248"/>
        <v>42114</v>
      </c>
      <c r="AC1318" s="108">
        <f t="shared" si="252"/>
        <v>8448.1</v>
      </c>
      <c r="AD1318" s="28">
        <f t="shared" si="253"/>
        <v>63.137</v>
      </c>
      <c r="AE1318" s="28">
        <f t="shared" si="246"/>
        <v>133.80585076896273</v>
      </c>
      <c r="AF1318" s="31">
        <f t="shared" si="247"/>
        <v>-2.7474324239063708E-2</v>
      </c>
      <c r="AJ1318" s="110">
        <f t="shared" si="251"/>
        <v>42101</v>
      </c>
      <c r="AK1318" s="31">
        <f t="shared" si="249"/>
        <v>-2.0999999999999999E-3</v>
      </c>
      <c r="AL1318" s="115">
        <f t="shared" si="250"/>
        <v>-1.3825392365510725E-3</v>
      </c>
      <c r="AM1318" s="100"/>
      <c r="BR1318" s="18">
        <f t="shared" si="243"/>
        <v>42089</v>
      </c>
      <c r="BS1318" s="6">
        <f t="shared" si="244"/>
        <v>-2.3999999999999998E-3</v>
      </c>
      <c r="BT1318" s="6">
        <f t="shared" si="245"/>
        <v>-2.2100000000000002E-2</v>
      </c>
    </row>
    <row r="1319" spans="2:72" ht="14.45" hidden="1">
      <c r="B1319" s="110">
        <v>42090</v>
      </c>
      <c r="C1319" s="106">
        <v>2061</v>
      </c>
      <c r="D1319" s="106">
        <v>2055.8000000000002</v>
      </c>
      <c r="E1319" s="106">
        <v>2062.8000000000002</v>
      </c>
      <c r="F1319" s="106">
        <v>2053</v>
      </c>
      <c r="G1319" s="28"/>
      <c r="H1319" s="107">
        <v>2.3E-3</v>
      </c>
      <c r="K1319" s="110">
        <v>42115</v>
      </c>
      <c r="L1319" s="106">
        <v>8377.75</v>
      </c>
      <c r="M1319" s="106">
        <v>8416.1</v>
      </c>
      <c r="N1319" s="106">
        <v>8469.35</v>
      </c>
      <c r="O1319" s="106">
        <v>8352.7000000000007</v>
      </c>
      <c r="P1319" s="28" t="s">
        <v>3876</v>
      </c>
      <c r="Q1319" s="107">
        <v>-8.3000000000000001E-3</v>
      </c>
      <c r="T1319" s="110">
        <v>42023</v>
      </c>
      <c r="U1319" s="28">
        <v>61.645000000000003</v>
      </c>
      <c r="V1319">
        <v>61.655000000000001</v>
      </c>
      <c r="W1319">
        <v>61.811999999999998</v>
      </c>
      <c r="X1319">
        <v>61.604999999999997</v>
      </c>
      <c r="Y1319" s="19">
        <v>-3.5999999999999999E-3</v>
      </c>
      <c r="AB1319" s="110">
        <f t="shared" si="248"/>
        <v>42115</v>
      </c>
      <c r="AC1319" s="108">
        <f t="shared" si="252"/>
        <v>8377.75</v>
      </c>
      <c r="AD1319" s="28">
        <f t="shared" si="253"/>
        <v>62.853999999999999</v>
      </c>
      <c r="AE1319" s="28">
        <f t="shared" si="246"/>
        <v>133.28905081617717</v>
      </c>
      <c r="AF1319" s="31">
        <f t="shared" si="247"/>
        <v>-3.8623120724212701E-3</v>
      </c>
      <c r="AJ1319" s="110">
        <f t="shared" si="251"/>
        <v>42102</v>
      </c>
      <c r="AK1319" s="31">
        <f t="shared" si="249"/>
        <v>2.7000000000000001E-3</v>
      </c>
      <c r="AL1319" s="115">
        <f t="shared" si="250"/>
        <v>7.9295838770985227E-3</v>
      </c>
      <c r="AM1319" s="100"/>
      <c r="BR1319" s="18">
        <f t="shared" si="243"/>
        <v>42090</v>
      </c>
      <c r="BS1319" s="6">
        <f t="shared" si="244"/>
        <v>2.3E-3</v>
      </c>
      <c r="BT1319" s="6">
        <f t="shared" si="245"/>
        <v>-1E-4</v>
      </c>
    </row>
    <row r="1320" spans="2:72" ht="14.45" hidden="1">
      <c r="B1320" s="110">
        <v>42093</v>
      </c>
      <c r="C1320" s="106">
        <v>2086.1999999999998</v>
      </c>
      <c r="D1320" s="106">
        <v>2064.1</v>
      </c>
      <c r="E1320" s="106">
        <v>2089</v>
      </c>
      <c r="F1320" s="106">
        <v>2064.1</v>
      </c>
      <c r="G1320" s="28"/>
      <c r="H1320" s="107">
        <v>1.2200000000000001E-2</v>
      </c>
      <c r="K1320" s="110">
        <v>42116</v>
      </c>
      <c r="L1320" s="106">
        <v>8429.7000000000007</v>
      </c>
      <c r="M1320" s="106">
        <v>8400.4</v>
      </c>
      <c r="N1320" s="106">
        <v>8449.9500000000007</v>
      </c>
      <c r="O1320" s="106">
        <v>8284.7000000000007</v>
      </c>
      <c r="P1320" s="28" t="s">
        <v>3877</v>
      </c>
      <c r="Q1320" s="107">
        <v>6.1999999999999998E-3</v>
      </c>
      <c r="T1320" s="110">
        <v>42024</v>
      </c>
      <c r="U1320" s="28">
        <v>61.655000000000001</v>
      </c>
      <c r="V1320">
        <v>61.825000000000003</v>
      </c>
      <c r="W1320">
        <v>61.905000000000001</v>
      </c>
      <c r="X1320">
        <v>61.645000000000003</v>
      </c>
      <c r="Y1320" s="19">
        <v>2.0000000000000001E-4</v>
      </c>
      <c r="AB1320" s="110">
        <f t="shared" si="248"/>
        <v>42116</v>
      </c>
      <c r="AC1320" s="108">
        <f t="shared" si="252"/>
        <v>8429.7000000000007</v>
      </c>
      <c r="AD1320" s="28">
        <f t="shared" si="253"/>
        <v>62.98</v>
      </c>
      <c r="AE1320" s="28">
        <f t="shared" si="246"/>
        <v>133.84725309622104</v>
      </c>
      <c r="AF1320" s="31">
        <f t="shared" si="247"/>
        <v>4.187907983632444E-3</v>
      </c>
      <c r="AJ1320" s="110">
        <f t="shared" si="251"/>
        <v>42103</v>
      </c>
      <c r="AK1320" s="31">
        <f t="shared" si="249"/>
        <v>4.4999999999999997E-3</v>
      </c>
      <c r="AL1320" s="115">
        <f t="shared" si="250"/>
        <v>5.4895949215845175E-3</v>
      </c>
      <c r="AM1320" s="100"/>
      <c r="BR1320" s="18">
        <f t="shared" si="243"/>
        <v>42093</v>
      </c>
      <c r="BS1320" s="6">
        <f t="shared" si="244"/>
        <v>1.2200000000000001E-2</v>
      </c>
      <c r="BT1320" s="6">
        <f t="shared" si="245"/>
        <v>1.8100000000000002E-2</v>
      </c>
    </row>
    <row r="1321" spans="2:72" ht="14.45" hidden="1">
      <c r="B1321" s="110">
        <v>42094</v>
      </c>
      <c r="C1321" s="106">
        <v>2067.9</v>
      </c>
      <c r="D1321" s="106">
        <v>2084.1</v>
      </c>
      <c r="E1321" s="106">
        <v>2084.1</v>
      </c>
      <c r="F1321" s="106">
        <v>2067</v>
      </c>
      <c r="G1321" s="28"/>
      <c r="H1321" s="107">
        <v>-8.8000000000000005E-3</v>
      </c>
      <c r="K1321" s="110">
        <v>42117</v>
      </c>
      <c r="L1321" s="106">
        <v>8398.2999999999993</v>
      </c>
      <c r="M1321" s="106">
        <v>8478.2000000000007</v>
      </c>
      <c r="N1321" s="106">
        <v>8504.9500000000007</v>
      </c>
      <c r="O1321" s="106">
        <v>8361.85</v>
      </c>
      <c r="P1321" s="28" t="s">
        <v>3878</v>
      </c>
      <c r="Q1321" s="107">
        <v>-3.7000000000000002E-3</v>
      </c>
      <c r="T1321" s="110">
        <v>42025</v>
      </c>
      <c r="U1321" s="28">
        <v>61.56</v>
      </c>
      <c r="V1321">
        <v>61.73</v>
      </c>
      <c r="W1321">
        <v>61.73</v>
      </c>
      <c r="X1321">
        <v>61.54</v>
      </c>
      <c r="Y1321" s="19">
        <v>-1.5E-3</v>
      </c>
      <c r="AB1321" s="110">
        <f t="shared" si="248"/>
        <v>42117</v>
      </c>
      <c r="AC1321" s="108">
        <f t="shared" si="252"/>
        <v>8398.2999999999993</v>
      </c>
      <c r="AD1321" s="28">
        <f t="shared" si="253"/>
        <v>63.277000000000001</v>
      </c>
      <c r="AE1321" s="28">
        <f t="shared" si="246"/>
        <v>132.72279027134661</v>
      </c>
      <c r="AF1321" s="31">
        <f t="shared" si="247"/>
        <v>-8.4010900400478539E-3</v>
      </c>
      <c r="AJ1321" s="110">
        <f t="shared" si="251"/>
        <v>42104</v>
      </c>
      <c r="AK1321" s="31">
        <f t="shared" si="249"/>
        <v>5.1999999999999998E-3</v>
      </c>
      <c r="AL1321" s="115">
        <f t="shared" si="250"/>
        <v>7.1536941580929714E-4</v>
      </c>
      <c r="AM1321" s="100"/>
      <c r="BR1321" s="18">
        <f t="shared" si="243"/>
        <v>42094</v>
      </c>
      <c r="BS1321" s="6">
        <f t="shared" si="244"/>
        <v>-8.8000000000000005E-3</v>
      </c>
      <c r="BT1321" s="6">
        <f t="shared" si="245"/>
        <v>-2.0000000000000001E-4</v>
      </c>
    </row>
    <row r="1322" spans="2:72" ht="14.45" hidden="1">
      <c r="B1322" s="110">
        <v>42095</v>
      </c>
      <c r="C1322" s="106">
        <v>2059.6999999999998</v>
      </c>
      <c r="D1322" s="106">
        <v>2067.6</v>
      </c>
      <c r="E1322" s="106">
        <v>2067.6</v>
      </c>
      <c r="F1322" s="106">
        <v>2048.4</v>
      </c>
      <c r="G1322" s="28"/>
      <c r="H1322" s="107">
        <v>-4.0000000000000001E-3</v>
      </c>
      <c r="K1322" s="110">
        <v>42118</v>
      </c>
      <c r="L1322" s="106">
        <v>8305.25</v>
      </c>
      <c r="M1322" s="106">
        <v>8405.7000000000007</v>
      </c>
      <c r="N1322" s="106">
        <v>8413.2999999999993</v>
      </c>
      <c r="O1322" s="106">
        <v>8273.35</v>
      </c>
      <c r="P1322" s="28" t="s">
        <v>3879</v>
      </c>
      <c r="Q1322" s="107">
        <v>-1.11E-2</v>
      </c>
      <c r="T1322" s="110">
        <v>42026</v>
      </c>
      <c r="U1322" s="28">
        <v>61.604999999999997</v>
      </c>
      <c r="V1322">
        <v>61.634999999999998</v>
      </c>
      <c r="W1322">
        <v>61.77</v>
      </c>
      <c r="X1322">
        <v>61.505000000000003</v>
      </c>
      <c r="Y1322" s="19">
        <v>6.9999999999999999E-4</v>
      </c>
      <c r="AB1322" s="110">
        <f t="shared" si="248"/>
        <v>42118</v>
      </c>
      <c r="AC1322" s="108">
        <f t="shared" si="252"/>
        <v>8305.25</v>
      </c>
      <c r="AD1322" s="28">
        <f t="shared" si="253"/>
        <v>63.661999999999999</v>
      </c>
      <c r="AE1322" s="28">
        <f t="shared" si="246"/>
        <v>130.45851528384279</v>
      </c>
      <c r="AF1322" s="31">
        <f t="shared" si="247"/>
        <v>-1.7060182225483667E-2</v>
      </c>
      <c r="AJ1322" s="110">
        <f t="shared" si="251"/>
        <v>42107</v>
      </c>
      <c r="AK1322" s="31">
        <f t="shared" si="249"/>
        <v>-4.5999999999999999E-3</v>
      </c>
      <c r="AL1322" s="115">
        <f t="shared" si="250"/>
        <v>3.9982851524644758E-3</v>
      </c>
      <c r="AM1322" s="100"/>
      <c r="BR1322" s="18">
        <f t="shared" si="243"/>
        <v>42095</v>
      </c>
      <c r="BS1322" s="6">
        <f t="shared" si="244"/>
        <v>-4.0000000000000001E-3</v>
      </c>
      <c r="BT1322" s="6">
        <f t="shared" si="245"/>
        <v>1.12E-2</v>
      </c>
    </row>
    <row r="1323" spans="2:72" ht="14.45" hidden="1">
      <c r="B1323" s="110">
        <v>42096</v>
      </c>
      <c r="C1323" s="106">
        <v>2067</v>
      </c>
      <c r="D1323" s="106">
        <v>2060</v>
      </c>
      <c r="E1323" s="106">
        <v>2072.1999999999998</v>
      </c>
      <c r="F1323" s="106">
        <v>2057.3000000000002</v>
      </c>
      <c r="G1323" s="28"/>
      <c r="H1323" s="107">
        <v>3.5000000000000001E-3</v>
      </c>
      <c r="K1323" s="110">
        <v>42121</v>
      </c>
      <c r="L1323" s="106">
        <v>8213.7999999999993</v>
      </c>
      <c r="M1323" s="106">
        <v>8330.5499999999993</v>
      </c>
      <c r="N1323" s="106">
        <v>8334.4500000000007</v>
      </c>
      <c r="O1323" s="106">
        <v>8202.35</v>
      </c>
      <c r="P1323" s="28" t="s">
        <v>3880</v>
      </c>
      <c r="Q1323" s="107">
        <v>-1.0999999999999999E-2</v>
      </c>
      <c r="T1323" s="110">
        <v>42027</v>
      </c>
      <c r="U1323" s="28">
        <v>61.44</v>
      </c>
      <c r="V1323">
        <v>61.45</v>
      </c>
      <c r="W1323">
        <v>61.615000000000002</v>
      </c>
      <c r="X1323">
        <v>61.372999999999998</v>
      </c>
      <c r="Y1323" s="19">
        <v>-2.7000000000000001E-3</v>
      </c>
      <c r="AB1323" s="110">
        <f t="shared" si="248"/>
        <v>42121</v>
      </c>
      <c r="AC1323" s="108">
        <f t="shared" si="252"/>
        <v>8213.7999999999993</v>
      </c>
      <c r="AD1323" s="28">
        <f t="shared" si="253"/>
        <v>63.345999999999997</v>
      </c>
      <c r="AE1323" s="28">
        <f t="shared" si="246"/>
        <v>129.66564581820478</v>
      </c>
      <c r="AF1323" s="31">
        <f t="shared" si="247"/>
        <v>-6.0775600880703662E-3</v>
      </c>
      <c r="AJ1323" s="110" t="e">
        <f t="shared" si="251"/>
        <v>#N/A</v>
      </c>
      <c r="AK1323" s="31">
        <f t="shared" si="249"/>
        <v>0</v>
      </c>
      <c r="AL1323" s="115">
        <f t="shared" si="250"/>
        <v>0</v>
      </c>
      <c r="AM1323" s="100"/>
      <c r="BR1323" s="18" t="e">
        <f t="shared" si="243"/>
        <v>#N/A</v>
      </c>
      <c r="BS1323" s="6">
        <f t="shared" si="244"/>
        <v>0</v>
      </c>
      <c r="BT1323" s="6">
        <f t="shared" si="245"/>
        <v>0</v>
      </c>
    </row>
    <row r="1324" spans="2:72" ht="14.45" hidden="1">
      <c r="B1324" s="110">
        <v>42100</v>
      </c>
      <c r="C1324" s="106">
        <v>2080.6</v>
      </c>
      <c r="D1324" s="106">
        <v>2064.9</v>
      </c>
      <c r="E1324" s="106">
        <v>2087</v>
      </c>
      <c r="F1324" s="106">
        <v>2056.5</v>
      </c>
      <c r="G1324" s="28"/>
      <c r="H1324" s="107">
        <v>6.6E-3</v>
      </c>
      <c r="K1324" s="110">
        <v>42122</v>
      </c>
      <c r="L1324" s="106">
        <v>8285.6</v>
      </c>
      <c r="M1324" s="106">
        <v>8215.5499999999993</v>
      </c>
      <c r="N1324" s="106">
        <v>8308</v>
      </c>
      <c r="O1324" s="106">
        <v>8185.15</v>
      </c>
      <c r="P1324" s="28" t="s">
        <v>3881</v>
      </c>
      <c r="Q1324" s="107">
        <v>8.6999999999999994E-3</v>
      </c>
      <c r="T1324" s="110">
        <v>42030</v>
      </c>
      <c r="U1324" s="28">
        <v>61.48</v>
      </c>
      <c r="V1324">
        <v>61.515000000000001</v>
      </c>
      <c r="W1324">
        <v>61.52</v>
      </c>
      <c r="X1324">
        <v>61.475000000000001</v>
      </c>
      <c r="Y1324" s="19">
        <v>6.9999999999999999E-4</v>
      </c>
      <c r="AB1324" s="110">
        <f t="shared" si="248"/>
        <v>42122</v>
      </c>
      <c r="AC1324" s="108">
        <f t="shared" si="252"/>
        <v>8285.6</v>
      </c>
      <c r="AD1324" s="28">
        <f t="shared" si="253"/>
        <v>63.052999999999997</v>
      </c>
      <c r="AE1324" s="28">
        <f t="shared" si="246"/>
        <v>131.40691164575833</v>
      </c>
      <c r="AF1324" s="31">
        <f t="shared" si="247"/>
        <v>1.3428891026346701E-2</v>
      </c>
      <c r="AJ1324" s="110">
        <f t="shared" si="251"/>
        <v>42109</v>
      </c>
      <c r="AK1324" s="31">
        <f t="shared" si="249"/>
        <v>5.1999999999999998E-3</v>
      </c>
      <c r="AL1324" s="115">
        <f t="shared" si="250"/>
        <v>-8.7395378053449768E-3</v>
      </c>
      <c r="AM1324" s="100"/>
      <c r="BR1324" s="18">
        <f t="shared" si="243"/>
        <v>42100</v>
      </c>
      <c r="BS1324" s="6">
        <f t="shared" si="244"/>
        <v>6.6E-3</v>
      </c>
      <c r="BT1324" s="6">
        <f t="shared" si="245"/>
        <v>8.6E-3</v>
      </c>
    </row>
    <row r="1325" spans="2:72" ht="14.45" hidden="1">
      <c r="B1325" s="110">
        <v>42101</v>
      </c>
      <c r="C1325" s="106">
        <v>2076.3000000000002</v>
      </c>
      <c r="D1325" s="106">
        <v>2080.8000000000002</v>
      </c>
      <c r="E1325" s="106">
        <v>2089.8000000000002</v>
      </c>
      <c r="F1325" s="106">
        <v>2076.1</v>
      </c>
      <c r="G1325" s="28"/>
      <c r="H1325" s="107">
        <v>-2.0999999999999999E-3</v>
      </c>
      <c r="K1325" s="110">
        <v>42123</v>
      </c>
      <c r="L1325" s="106">
        <v>8239.75</v>
      </c>
      <c r="M1325" s="106">
        <v>8274.7999999999993</v>
      </c>
      <c r="N1325" s="106">
        <v>8308.2000000000007</v>
      </c>
      <c r="O1325" s="106">
        <v>8219.2000000000007</v>
      </c>
      <c r="P1325" s="28" t="s">
        <v>3882</v>
      </c>
      <c r="Q1325" s="107">
        <v>-5.4999999999999997E-3</v>
      </c>
      <c r="T1325" s="110">
        <v>42031</v>
      </c>
      <c r="U1325" s="28">
        <v>61.41</v>
      </c>
      <c r="V1325">
        <v>61.48</v>
      </c>
      <c r="W1325">
        <v>61.524999999999999</v>
      </c>
      <c r="X1325">
        <v>61.354999999999997</v>
      </c>
      <c r="Y1325" s="19">
        <v>-1.1000000000000001E-3</v>
      </c>
      <c r="AB1325" s="110">
        <f t="shared" si="248"/>
        <v>42123</v>
      </c>
      <c r="AC1325" s="108">
        <f t="shared" si="252"/>
        <v>8239.75</v>
      </c>
      <c r="AD1325" s="28">
        <f t="shared" si="253"/>
        <v>63.46</v>
      </c>
      <c r="AE1325" s="28">
        <f t="shared" si="246"/>
        <v>129.84163252442482</v>
      </c>
      <c r="AF1325" s="31">
        <f t="shared" si="247"/>
        <v>-1.1911695524457033E-2</v>
      </c>
      <c r="AJ1325" s="110">
        <f t="shared" si="251"/>
        <v>42110</v>
      </c>
      <c r="AK1325" s="31">
        <f t="shared" si="249"/>
        <v>-8.0000000000000004E-4</v>
      </c>
      <c r="AL1325" s="115">
        <f t="shared" si="250"/>
        <v>-4.2847248703243856E-3</v>
      </c>
      <c r="AM1325" s="100"/>
      <c r="BR1325" s="18">
        <f t="shared" si="243"/>
        <v>42101</v>
      </c>
      <c r="BS1325" s="6">
        <f t="shared" si="244"/>
        <v>-2.0999999999999999E-3</v>
      </c>
      <c r="BT1325" s="6">
        <f t="shared" si="245"/>
        <v>0</v>
      </c>
    </row>
    <row r="1326" spans="2:72" ht="14.45" hidden="1">
      <c r="B1326" s="110">
        <v>42102</v>
      </c>
      <c r="C1326" s="106">
        <v>2081.9</v>
      </c>
      <c r="D1326" s="106">
        <v>2076.9</v>
      </c>
      <c r="E1326" s="106">
        <v>2086.6999999999998</v>
      </c>
      <c r="F1326" s="106">
        <v>2073.3000000000002</v>
      </c>
      <c r="G1326" s="28"/>
      <c r="H1326" s="107">
        <v>2.7000000000000001E-3</v>
      </c>
      <c r="K1326" s="110">
        <v>42124</v>
      </c>
      <c r="L1326" s="106">
        <v>8181.5</v>
      </c>
      <c r="M1326" s="106">
        <v>8224.5</v>
      </c>
      <c r="N1326" s="106">
        <v>8229.4</v>
      </c>
      <c r="O1326" s="106">
        <v>8144.75</v>
      </c>
      <c r="P1326" s="28" t="s">
        <v>3883</v>
      </c>
      <c r="Q1326" s="107">
        <v>-7.1000000000000004E-3</v>
      </c>
      <c r="T1326" s="110">
        <v>42032</v>
      </c>
      <c r="U1326" s="28">
        <v>61.357999999999997</v>
      </c>
      <c r="V1326">
        <v>61.515000000000001</v>
      </c>
      <c r="W1326">
        <v>61.54</v>
      </c>
      <c r="X1326">
        <v>61.27</v>
      </c>
      <c r="Y1326" s="19">
        <v>-8.0000000000000004E-4</v>
      </c>
      <c r="AB1326" s="110">
        <f t="shared" si="248"/>
        <v>42124</v>
      </c>
      <c r="AC1326" s="108">
        <f t="shared" si="252"/>
        <v>8181.5</v>
      </c>
      <c r="AD1326" s="28">
        <f t="shared" si="253"/>
        <v>63.529000000000003</v>
      </c>
      <c r="AE1326" s="28">
        <f t="shared" si="246"/>
        <v>128.78370507956996</v>
      </c>
      <c r="AF1326" s="31">
        <f t="shared" si="247"/>
        <v>-8.1478291999744767E-3</v>
      </c>
      <c r="AJ1326" s="110">
        <f t="shared" si="251"/>
        <v>42111</v>
      </c>
      <c r="AK1326" s="31">
        <f t="shared" si="249"/>
        <v>-1.1299999999999999E-2</v>
      </c>
      <c r="AL1326" s="115">
        <f t="shared" si="250"/>
        <v>-1.5247742770787331E-2</v>
      </c>
      <c r="AM1326" s="100"/>
      <c r="BR1326" s="18">
        <f t="shared" si="243"/>
        <v>42102</v>
      </c>
      <c r="BS1326" s="6">
        <f t="shared" si="244"/>
        <v>2.7000000000000001E-3</v>
      </c>
      <c r="BT1326" s="6">
        <f t="shared" si="245"/>
        <v>6.1999999999999998E-3</v>
      </c>
    </row>
    <row r="1327" spans="2:72" ht="14.45" hidden="1">
      <c r="B1327" s="110">
        <v>42103</v>
      </c>
      <c r="C1327" s="106">
        <v>2091.1999999999998</v>
      </c>
      <c r="D1327" s="106">
        <v>2081.3000000000002</v>
      </c>
      <c r="E1327" s="106">
        <v>2093.3000000000002</v>
      </c>
      <c r="F1327" s="106">
        <v>2074.3000000000002</v>
      </c>
      <c r="G1327" s="28"/>
      <c r="H1327" s="107">
        <v>4.4999999999999997E-3</v>
      </c>
      <c r="K1327" s="110">
        <v>42128</v>
      </c>
      <c r="L1327" s="106">
        <v>8331.9500000000007</v>
      </c>
      <c r="M1327" s="106">
        <v>8230.0499999999993</v>
      </c>
      <c r="N1327" s="106">
        <v>8346</v>
      </c>
      <c r="O1327" s="106">
        <v>8220.4500000000007</v>
      </c>
      <c r="P1327" s="28" t="s">
        <v>3884</v>
      </c>
      <c r="Q1327" s="107">
        <v>1.84E-2</v>
      </c>
      <c r="T1327" s="110">
        <v>42033</v>
      </c>
      <c r="U1327" s="28">
        <v>61.801000000000002</v>
      </c>
      <c r="V1327">
        <v>61.44</v>
      </c>
      <c r="W1327">
        <v>61.981000000000002</v>
      </c>
      <c r="X1327">
        <v>61.43</v>
      </c>
      <c r="Y1327" s="19">
        <v>7.1999999999999998E-3</v>
      </c>
      <c r="AB1327" s="110">
        <f t="shared" si="248"/>
        <v>42128</v>
      </c>
      <c r="AC1327" s="108">
        <f t="shared" si="252"/>
        <v>8331.9500000000007</v>
      </c>
      <c r="AD1327" s="28">
        <f t="shared" si="253"/>
        <v>63.515999999999998</v>
      </c>
      <c r="AE1327" s="28">
        <f t="shared" si="246"/>
        <v>131.17875810819322</v>
      </c>
      <c r="AF1327" s="31">
        <f t="shared" si="247"/>
        <v>1.8597485040079187E-2</v>
      </c>
      <c r="AJ1327" s="110">
        <f t="shared" si="251"/>
        <v>42114</v>
      </c>
      <c r="AK1327" s="31">
        <f t="shared" si="249"/>
        <v>9.1999999999999998E-3</v>
      </c>
      <c r="AL1327" s="115">
        <f t="shared" si="250"/>
        <v>-2.7474324239063708E-2</v>
      </c>
      <c r="AM1327" s="100"/>
      <c r="BR1327" s="18">
        <f t="shared" si="243"/>
        <v>42103</v>
      </c>
      <c r="BS1327" s="6">
        <f t="shared" si="244"/>
        <v>4.4999999999999997E-3</v>
      </c>
      <c r="BT1327" s="6">
        <f t="shared" si="245"/>
        <v>7.3000000000000001E-3</v>
      </c>
    </row>
    <row r="1328" spans="2:72" ht="14.45" hidden="1">
      <c r="B1328" s="110">
        <v>42104</v>
      </c>
      <c r="C1328" s="106">
        <v>2102.1</v>
      </c>
      <c r="D1328" s="106">
        <v>2091.5</v>
      </c>
      <c r="E1328" s="106">
        <v>2102.6</v>
      </c>
      <c r="F1328" s="106">
        <v>2091.5</v>
      </c>
      <c r="G1328" s="28"/>
      <c r="H1328" s="107">
        <v>5.1999999999999998E-3</v>
      </c>
      <c r="K1328" s="110">
        <v>42129</v>
      </c>
      <c r="L1328" s="106">
        <v>8324.7999999999993</v>
      </c>
      <c r="M1328" s="106">
        <v>8338.4</v>
      </c>
      <c r="N1328" s="106">
        <v>8355.65</v>
      </c>
      <c r="O1328" s="106">
        <v>8280.6</v>
      </c>
      <c r="P1328" s="28" t="s">
        <v>2665</v>
      </c>
      <c r="Q1328" s="107">
        <v>-8.9999999999999998E-4</v>
      </c>
      <c r="T1328" s="110">
        <v>42034</v>
      </c>
      <c r="U1328" s="28">
        <v>62.02</v>
      </c>
      <c r="V1328">
        <v>61.807000000000002</v>
      </c>
      <c r="W1328">
        <v>62.034999999999997</v>
      </c>
      <c r="X1328">
        <v>61.71</v>
      </c>
      <c r="Y1328" s="19">
        <v>3.5000000000000001E-3</v>
      </c>
      <c r="AB1328" s="110">
        <f t="shared" si="248"/>
        <v>42129</v>
      </c>
      <c r="AC1328" s="108">
        <f t="shared" si="252"/>
        <v>8324.7999999999993</v>
      </c>
      <c r="AD1328" s="28">
        <f t="shared" si="253"/>
        <v>63.369</v>
      </c>
      <c r="AE1328" s="28">
        <f t="shared" si="246"/>
        <v>131.37022834508986</v>
      </c>
      <c r="AF1328" s="31">
        <f t="shared" si="247"/>
        <v>1.4596131237858412E-3</v>
      </c>
      <c r="AJ1328" s="110">
        <f t="shared" si="251"/>
        <v>42115</v>
      </c>
      <c r="AK1328" s="31">
        <f t="shared" si="249"/>
        <v>-1.5E-3</v>
      </c>
      <c r="AL1328" s="115">
        <f t="shared" si="250"/>
        <v>-3.8623120724212701E-3</v>
      </c>
      <c r="AM1328" s="100"/>
      <c r="BR1328" s="18">
        <f t="shared" si="243"/>
        <v>42104</v>
      </c>
      <c r="BS1328" s="6">
        <f t="shared" si="244"/>
        <v>5.1999999999999998E-3</v>
      </c>
      <c r="BT1328" s="6">
        <f t="shared" si="245"/>
        <v>2.0000000000000001E-4</v>
      </c>
    </row>
    <row r="1329" spans="2:72" ht="14.45" hidden="1">
      <c r="B1329" s="110">
        <v>42107</v>
      </c>
      <c r="C1329" s="106">
        <v>2092.4</v>
      </c>
      <c r="D1329" s="106">
        <v>2102</v>
      </c>
      <c r="E1329" s="106">
        <v>2107.6999999999998</v>
      </c>
      <c r="F1329" s="106">
        <v>2092.3000000000002</v>
      </c>
      <c r="G1329" s="28"/>
      <c r="H1329" s="107">
        <v>-4.5999999999999999E-3</v>
      </c>
      <c r="K1329" s="110">
        <v>42130</v>
      </c>
      <c r="L1329" s="106">
        <v>8097</v>
      </c>
      <c r="M1329" s="106">
        <v>8316.6</v>
      </c>
      <c r="N1329" s="106">
        <v>8331.9500000000007</v>
      </c>
      <c r="O1329" s="106">
        <v>8083</v>
      </c>
      <c r="P1329" s="28" t="s">
        <v>3885</v>
      </c>
      <c r="Q1329" s="107">
        <v>-2.7400000000000001E-2</v>
      </c>
      <c r="T1329" s="110">
        <v>42037</v>
      </c>
      <c r="U1329" s="28">
        <v>61.719000000000001</v>
      </c>
      <c r="V1329">
        <v>62.005000000000003</v>
      </c>
      <c r="W1329">
        <v>62.085000000000001</v>
      </c>
      <c r="X1329">
        <v>61.645000000000003</v>
      </c>
      <c r="Y1329" s="19">
        <v>-4.8999999999999998E-3</v>
      </c>
      <c r="AB1329" s="110">
        <f t="shared" si="248"/>
        <v>42130</v>
      </c>
      <c r="AC1329" s="108">
        <f t="shared" si="252"/>
        <v>8097</v>
      </c>
      <c r="AD1329" s="28">
        <f t="shared" si="253"/>
        <v>63.621000000000002</v>
      </c>
      <c r="AE1329" s="28">
        <f t="shared" si="246"/>
        <v>127.2692978733437</v>
      </c>
      <c r="AF1329" s="31">
        <f t="shared" si="247"/>
        <v>-3.1216589355189561E-2</v>
      </c>
      <c r="AJ1329" s="110">
        <f t="shared" si="251"/>
        <v>42116</v>
      </c>
      <c r="AK1329" s="31">
        <f t="shared" si="249"/>
        <v>5.1000000000000004E-3</v>
      </c>
      <c r="AL1329" s="115">
        <f t="shared" si="250"/>
        <v>4.187907983632444E-3</v>
      </c>
      <c r="AM1329" s="100"/>
      <c r="BR1329" s="18">
        <f t="shared" si="243"/>
        <v>42107</v>
      </c>
      <c r="BS1329" s="6">
        <f t="shared" si="244"/>
        <v>-4.5999999999999999E-3</v>
      </c>
      <c r="BT1329" s="6">
        <f t="shared" si="245"/>
        <v>6.1000000000000004E-3</v>
      </c>
    </row>
    <row r="1330" spans="2:72" ht="14.45" hidden="1">
      <c r="B1330" s="110">
        <v>42108</v>
      </c>
      <c r="C1330" s="106">
        <v>2095.8000000000002</v>
      </c>
      <c r="D1330" s="106">
        <v>2092.3000000000002</v>
      </c>
      <c r="E1330" s="106">
        <v>2098.6</v>
      </c>
      <c r="F1330" s="106">
        <v>2083.1999999999998</v>
      </c>
      <c r="G1330" s="28"/>
      <c r="H1330" s="107">
        <v>1.6000000000000001E-3</v>
      </c>
      <c r="K1330" s="110">
        <v>42131</v>
      </c>
      <c r="L1330" s="106">
        <v>8057.3</v>
      </c>
      <c r="M1330" s="106">
        <v>8077</v>
      </c>
      <c r="N1330" s="106">
        <v>8122.6</v>
      </c>
      <c r="O1330" s="106">
        <v>7997.15</v>
      </c>
      <c r="P1330" s="28" t="s">
        <v>3834</v>
      </c>
      <c r="Q1330" s="107">
        <v>-4.8999999999999998E-3</v>
      </c>
      <c r="T1330" s="110">
        <v>42038</v>
      </c>
      <c r="U1330" s="28">
        <v>61.595999999999997</v>
      </c>
      <c r="V1330">
        <v>61.720999999999997</v>
      </c>
      <c r="W1330">
        <v>61.85</v>
      </c>
      <c r="X1330">
        <v>61.564999999999998</v>
      </c>
      <c r="Y1330" s="19">
        <v>-2E-3</v>
      </c>
      <c r="AB1330" s="110">
        <f t="shared" si="248"/>
        <v>42131</v>
      </c>
      <c r="AC1330" s="108">
        <f t="shared" si="252"/>
        <v>8057.3</v>
      </c>
      <c r="AD1330" s="28">
        <f t="shared" si="253"/>
        <v>64.072999999999993</v>
      </c>
      <c r="AE1330" s="28">
        <f t="shared" si="246"/>
        <v>125.75187676556429</v>
      </c>
      <c r="AF1330" s="31">
        <f t="shared" si="247"/>
        <v>-1.1922915684578705E-2</v>
      </c>
      <c r="AJ1330" s="110">
        <f t="shared" si="251"/>
        <v>42117</v>
      </c>
      <c r="AK1330" s="31">
        <f t="shared" si="249"/>
        <v>2.3E-3</v>
      </c>
      <c r="AL1330" s="115">
        <f t="shared" si="250"/>
        <v>-8.4010900400478539E-3</v>
      </c>
      <c r="AM1330" s="100"/>
      <c r="BR1330" s="18" t="e">
        <f t="shared" si="243"/>
        <v>#N/A</v>
      </c>
      <c r="BS1330" s="6">
        <f t="shared" si="244"/>
        <v>0</v>
      </c>
      <c r="BT1330" s="6">
        <f t="shared" si="245"/>
        <v>0</v>
      </c>
    </row>
    <row r="1331" spans="2:72" ht="14.45" hidden="1">
      <c r="B1331" s="110">
        <v>42109</v>
      </c>
      <c r="C1331" s="106">
        <v>2106.6</v>
      </c>
      <c r="D1331" s="106">
        <v>2097.8000000000002</v>
      </c>
      <c r="E1331" s="106">
        <v>2111.9</v>
      </c>
      <c r="F1331" s="106">
        <v>2097.8000000000002</v>
      </c>
      <c r="G1331" s="28"/>
      <c r="H1331" s="107">
        <v>5.1999999999999998E-3</v>
      </c>
      <c r="K1331" s="110">
        <v>42132</v>
      </c>
      <c r="L1331" s="106">
        <v>8191.5</v>
      </c>
      <c r="M1331" s="106">
        <v>8131.5</v>
      </c>
      <c r="N1331" s="106">
        <v>8224.9500000000007</v>
      </c>
      <c r="O1331" s="106">
        <v>8123.45</v>
      </c>
      <c r="P1331" s="28" t="s">
        <v>3886</v>
      </c>
      <c r="Q1331" s="107">
        <v>1.67E-2</v>
      </c>
      <c r="T1331" s="110">
        <v>42039</v>
      </c>
      <c r="U1331" s="28">
        <v>61.841999999999999</v>
      </c>
      <c r="V1331">
        <v>61.595999999999997</v>
      </c>
      <c r="W1331">
        <v>61.91</v>
      </c>
      <c r="X1331">
        <v>61.564999999999998</v>
      </c>
      <c r="Y1331" s="19">
        <v>4.0000000000000001E-3</v>
      </c>
      <c r="AB1331" s="110">
        <f t="shared" si="248"/>
        <v>42132</v>
      </c>
      <c r="AC1331" s="108">
        <f t="shared" si="252"/>
        <v>8191.5</v>
      </c>
      <c r="AD1331" s="28">
        <f t="shared" si="253"/>
        <v>63.710999999999999</v>
      </c>
      <c r="AE1331" s="28">
        <f t="shared" si="246"/>
        <v>128.57277393228799</v>
      </c>
      <c r="AF1331" s="31">
        <f t="shared" si="247"/>
        <v>2.2432247050933718E-2</v>
      </c>
      <c r="AJ1331" s="110">
        <f t="shared" si="251"/>
        <v>42118</v>
      </c>
      <c r="AK1331" s="31">
        <f t="shared" si="249"/>
        <v>2.3E-3</v>
      </c>
      <c r="AL1331" s="115">
        <f t="shared" si="250"/>
        <v>-1.7060182225483667E-2</v>
      </c>
      <c r="AM1331" s="100"/>
      <c r="BR1331" s="18">
        <f t="shared" si="243"/>
        <v>42109</v>
      </c>
      <c r="BS1331" s="6">
        <f t="shared" si="244"/>
        <v>5.1999999999999998E-3</v>
      </c>
      <c r="BT1331" s="6">
        <f t="shared" si="245"/>
        <v>-9.4999999999999998E-3</v>
      </c>
    </row>
    <row r="1332" spans="2:72" ht="14.45" hidden="1">
      <c r="B1332" s="110">
        <v>42110</v>
      </c>
      <c r="C1332" s="106">
        <v>2105</v>
      </c>
      <c r="D1332" s="106">
        <v>2106</v>
      </c>
      <c r="E1332" s="106">
        <v>2111.3000000000002</v>
      </c>
      <c r="F1332" s="106">
        <v>2100</v>
      </c>
      <c r="G1332" s="28"/>
      <c r="H1332" s="107">
        <v>-8.0000000000000004E-4</v>
      </c>
      <c r="K1332" s="110">
        <v>42135</v>
      </c>
      <c r="L1332" s="106">
        <v>8325.25</v>
      </c>
      <c r="M1332" s="106">
        <v>8243.2000000000007</v>
      </c>
      <c r="N1332" s="106">
        <v>8332.75</v>
      </c>
      <c r="O1332" s="106">
        <v>8224.65</v>
      </c>
      <c r="P1332" s="28" t="s">
        <v>3887</v>
      </c>
      <c r="Q1332" s="107">
        <v>1.6299999999999999E-2</v>
      </c>
      <c r="T1332" s="110">
        <v>42040</v>
      </c>
      <c r="U1332" s="28">
        <v>61.709000000000003</v>
      </c>
      <c r="V1332">
        <v>61.841999999999999</v>
      </c>
      <c r="W1332">
        <v>61.95</v>
      </c>
      <c r="X1332">
        <v>61.677999999999997</v>
      </c>
      <c r="Y1332" s="19">
        <v>-2.2000000000000001E-3</v>
      </c>
      <c r="AB1332" s="110">
        <f t="shared" si="248"/>
        <v>42135</v>
      </c>
      <c r="AC1332" s="108">
        <f t="shared" si="252"/>
        <v>8325.25</v>
      </c>
      <c r="AD1332" s="28">
        <f t="shared" si="253"/>
        <v>64.007000000000005</v>
      </c>
      <c r="AE1332" s="28">
        <f t="shared" si="246"/>
        <v>130.06780508381894</v>
      </c>
      <c r="AF1332" s="31">
        <f t="shared" si="247"/>
        <v>1.1627898394090064E-2</v>
      </c>
      <c r="AJ1332" s="110">
        <f t="shared" si="251"/>
        <v>42121</v>
      </c>
      <c r="AK1332" s="31">
        <f t="shared" si="249"/>
        <v>-4.1999999999999997E-3</v>
      </c>
      <c r="AL1332" s="115">
        <f t="shared" si="250"/>
        <v>-6.0775600880703662E-3</v>
      </c>
      <c r="AM1332" s="100"/>
      <c r="BR1332" s="18">
        <f t="shared" si="243"/>
        <v>42110</v>
      </c>
      <c r="BS1332" s="6">
        <f t="shared" si="244"/>
        <v>-8.0000000000000004E-4</v>
      </c>
      <c r="BT1332" s="6">
        <f t="shared" si="245"/>
        <v>-5.0000000000000001E-3</v>
      </c>
    </row>
    <row r="1333" spans="2:72" ht="14.45" hidden="1">
      <c r="B1333" s="110">
        <v>42111</v>
      </c>
      <c r="C1333" s="106">
        <v>2081.1999999999998</v>
      </c>
      <c r="D1333" s="106">
        <v>2102.6</v>
      </c>
      <c r="E1333" s="106">
        <v>2102.6</v>
      </c>
      <c r="F1333" s="106">
        <v>2072.4</v>
      </c>
      <c r="G1333" s="28"/>
      <c r="H1333" s="107">
        <v>-1.1299999999999999E-2</v>
      </c>
      <c r="K1333" s="110">
        <v>42136</v>
      </c>
      <c r="L1333" s="106">
        <v>8126.95</v>
      </c>
      <c r="M1333" s="106">
        <v>8326.15</v>
      </c>
      <c r="N1333" s="106">
        <v>8326.65</v>
      </c>
      <c r="O1333" s="106">
        <v>8115.3</v>
      </c>
      <c r="P1333" s="28" t="s">
        <v>3888</v>
      </c>
      <c r="Q1333" s="107">
        <v>-2.3800000000000002E-2</v>
      </c>
      <c r="T1333" s="110">
        <v>42041</v>
      </c>
      <c r="U1333" s="28">
        <v>61.97</v>
      </c>
      <c r="V1333">
        <v>61.703000000000003</v>
      </c>
      <c r="W1333">
        <v>62.024999999999999</v>
      </c>
      <c r="X1333">
        <v>61.664999999999999</v>
      </c>
      <c r="Y1333" s="19">
        <v>4.1999999999999997E-3</v>
      </c>
      <c r="AB1333" s="110">
        <f t="shared" si="248"/>
        <v>42136</v>
      </c>
      <c r="AC1333" s="108">
        <f t="shared" si="252"/>
        <v>8126.95</v>
      </c>
      <c r="AD1333" s="28">
        <f t="shared" si="253"/>
        <v>64.147000000000006</v>
      </c>
      <c r="AE1333" s="28">
        <f t="shared" si="246"/>
        <v>126.69259669197311</v>
      </c>
      <c r="AF1333" s="31">
        <f t="shared" si="247"/>
        <v>-2.5949606742965758E-2</v>
      </c>
      <c r="AJ1333" s="110">
        <f t="shared" si="251"/>
        <v>42122</v>
      </c>
      <c r="AK1333" s="31">
        <f t="shared" si="249"/>
        <v>2.8E-3</v>
      </c>
      <c r="AL1333" s="115">
        <f t="shared" si="250"/>
        <v>1.3428891026346701E-2</v>
      </c>
      <c r="AM1333" s="100"/>
      <c r="BR1333" s="18">
        <f t="shared" si="243"/>
        <v>42111</v>
      </c>
      <c r="BS1333" s="6">
        <f t="shared" si="244"/>
        <v>-1.1299999999999999E-2</v>
      </c>
      <c r="BT1333" s="6">
        <f t="shared" si="245"/>
        <v>-1.1599999999999999E-2</v>
      </c>
    </row>
    <row r="1334" spans="2:72" ht="14.45" hidden="1">
      <c r="B1334" s="110">
        <v>42114</v>
      </c>
      <c r="C1334" s="106">
        <v>2100.4</v>
      </c>
      <c r="D1334" s="106">
        <v>2084.1</v>
      </c>
      <c r="E1334" s="106">
        <v>2103.9</v>
      </c>
      <c r="F1334" s="106">
        <v>2084.1</v>
      </c>
      <c r="G1334" s="28"/>
      <c r="H1334" s="107">
        <v>9.1999999999999998E-3</v>
      </c>
      <c r="K1334" s="110">
        <v>42137</v>
      </c>
      <c r="L1334" s="106">
        <v>8235.4500000000007</v>
      </c>
      <c r="M1334" s="106">
        <v>8181.55</v>
      </c>
      <c r="N1334" s="106">
        <v>8254.9500000000007</v>
      </c>
      <c r="O1334" s="106">
        <v>8089.8</v>
      </c>
      <c r="P1334" s="28" t="s">
        <v>3889</v>
      </c>
      <c r="Q1334" s="107">
        <v>1.34E-2</v>
      </c>
      <c r="T1334" s="110">
        <v>42044</v>
      </c>
      <c r="U1334" s="28">
        <v>62.149000000000001</v>
      </c>
      <c r="V1334">
        <v>62.058</v>
      </c>
      <c r="W1334">
        <v>62.22</v>
      </c>
      <c r="X1334">
        <v>61.95</v>
      </c>
      <c r="Y1334" s="19">
        <v>2.8999999999999998E-3</v>
      </c>
      <c r="AB1334" s="110">
        <f t="shared" si="248"/>
        <v>42137</v>
      </c>
      <c r="AC1334" s="108">
        <f t="shared" si="252"/>
        <v>8235.4500000000007</v>
      </c>
      <c r="AD1334" s="28">
        <f t="shared" si="253"/>
        <v>64.013000000000005</v>
      </c>
      <c r="AE1334" s="28">
        <f t="shared" si="246"/>
        <v>128.65277365535127</v>
      </c>
      <c r="AF1334" s="31">
        <f t="shared" si="247"/>
        <v>1.5471914023073685E-2</v>
      </c>
      <c r="AJ1334" s="110">
        <f t="shared" si="251"/>
        <v>42123</v>
      </c>
      <c r="AK1334" s="31">
        <f t="shared" si="249"/>
        <v>-3.8E-3</v>
      </c>
      <c r="AL1334" s="115">
        <f t="shared" si="250"/>
        <v>-1.1911695524457033E-2</v>
      </c>
      <c r="AM1334" s="100"/>
      <c r="BR1334" s="18">
        <f t="shared" si="243"/>
        <v>42114</v>
      </c>
      <c r="BS1334" s="6">
        <f t="shared" si="244"/>
        <v>9.1999999999999998E-3</v>
      </c>
      <c r="BT1334" s="6">
        <f t="shared" si="245"/>
        <v>-1.83E-2</v>
      </c>
    </row>
    <row r="1335" spans="2:72" ht="14.45" hidden="1">
      <c r="B1335" s="110">
        <v>42115</v>
      </c>
      <c r="C1335" s="106">
        <v>2097.3000000000002</v>
      </c>
      <c r="D1335" s="106">
        <v>2102.8000000000002</v>
      </c>
      <c r="E1335" s="106">
        <v>2109.6</v>
      </c>
      <c r="F1335" s="106">
        <v>2094.4</v>
      </c>
      <c r="G1335" s="28"/>
      <c r="H1335" s="107">
        <v>-1.5E-3</v>
      </c>
      <c r="K1335" s="110">
        <v>42138</v>
      </c>
      <c r="L1335" s="106">
        <v>8224.2000000000007</v>
      </c>
      <c r="M1335" s="106">
        <v>8232.4500000000007</v>
      </c>
      <c r="N1335" s="106">
        <v>8236.25</v>
      </c>
      <c r="O1335" s="106">
        <v>8137.3</v>
      </c>
      <c r="P1335" s="28" t="s">
        <v>3890</v>
      </c>
      <c r="Q1335" s="107">
        <v>-1.4E-3</v>
      </c>
      <c r="T1335" s="110">
        <v>42045</v>
      </c>
      <c r="U1335" s="28">
        <v>62.326999999999998</v>
      </c>
      <c r="V1335">
        <v>62.161000000000001</v>
      </c>
      <c r="W1335">
        <v>62.374000000000002</v>
      </c>
      <c r="X1335">
        <v>61.93</v>
      </c>
      <c r="Y1335" s="19">
        <v>2.8999999999999998E-3</v>
      </c>
      <c r="AB1335" s="110">
        <f t="shared" si="248"/>
        <v>42138</v>
      </c>
      <c r="AC1335" s="108">
        <f t="shared" si="252"/>
        <v>8224.2000000000007</v>
      </c>
      <c r="AD1335" s="28">
        <f t="shared" si="253"/>
        <v>63.383000000000003</v>
      </c>
      <c r="AE1335" s="28">
        <f t="shared" si="246"/>
        <v>129.75403499361028</v>
      </c>
      <c r="AF1335" s="31">
        <f t="shared" si="247"/>
        <v>8.5599502208104639E-3</v>
      </c>
      <c r="AJ1335" s="110">
        <f t="shared" si="251"/>
        <v>42124</v>
      </c>
      <c r="AK1335" s="31">
        <f t="shared" si="249"/>
        <v>-1.01E-2</v>
      </c>
      <c r="AL1335" s="115">
        <f t="shared" si="250"/>
        <v>-8.1478291999744767E-3</v>
      </c>
      <c r="AM1335" s="100"/>
      <c r="BR1335" s="18">
        <f t="shared" si="243"/>
        <v>42115</v>
      </c>
      <c r="BS1335" s="6">
        <f t="shared" si="244"/>
        <v>-1.5E-3</v>
      </c>
      <c r="BT1335" s="6">
        <f t="shared" si="245"/>
        <v>-8.3000000000000001E-3</v>
      </c>
    </row>
    <row r="1336" spans="2:72" ht="14.45" hidden="1">
      <c r="B1336" s="110">
        <v>42116</v>
      </c>
      <c r="C1336" s="106">
        <v>2108</v>
      </c>
      <c r="D1336" s="106">
        <v>2098.3000000000002</v>
      </c>
      <c r="E1336" s="106">
        <v>2110</v>
      </c>
      <c r="F1336" s="106">
        <v>2091.1</v>
      </c>
      <c r="G1336" s="28"/>
      <c r="H1336" s="107">
        <v>5.1000000000000004E-3</v>
      </c>
      <c r="K1336" s="110">
        <v>42139</v>
      </c>
      <c r="L1336" s="106">
        <v>8262.35</v>
      </c>
      <c r="M1336" s="106">
        <v>8240.2999999999993</v>
      </c>
      <c r="N1336" s="106">
        <v>8279.2000000000007</v>
      </c>
      <c r="O1336" s="106">
        <v>8212.2000000000007</v>
      </c>
      <c r="P1336" s="28" t="s">
        <v>3891</v>
      </c>
      <c r="Q1336" s="107">
        <v>4.5999999999999999E-3</v>
      </c>
      <c r="T1336" s="110">
        <v>42046</v>
      </c>
      <c r="U1336" s="28">
        <v>62.381999999999998</v>
      </c>
      <c r="V1336">
        <v>62.326999999999998</v>
      </c>
      <c r="W1336">
        <v>62.433</v>
      </c>
      <c r="X1336">
        <v>62.12</v>
      </c>
      <c r="Y1336" s="19">
        <v>8.9999999999999998E-4</v>
      </c>
      <c r="AB1336" s="110">
        <f t="shared" si="248"/>
        <v>42139</v>
      </c>
      <c r="AC1336" s="108">
        <f t="shared" si="252"/>
        <v>8262.35</v>
      </c>
      <c r="AD1336" s="28">
        <f t="shared" si="253"/>
        <v>63.44</v>
      </c>
      <c r="AE1336" s="28">
        <f t="shared" si="246"/>
        <v>130.23880832282472</v>
      </c>
      <c r="AF1336" s="31">
        <f t="shared" si="247"/>
        <v>3.7360944439093213E-3</v>
      </c>
      <c r="AJ1336" s="110" t="e">
        <f t="shared" si="251"/>
        <v>#N/A</v>
      </c>
      <c r="AK1336" s="31">
        <f t="shared" si="249"/>
        <v>0</v>
      </c>
      <c r="AL1336" s="115">
        <f t="shared" si="250"/>
        <v>0</v>
      </c>
      <c r="AM1336" s="100"/>
      <c r="BR1336" s="18">
        <f t="shared" si="243"/>
        <v>42116</v>
      </c>
      <c r="BS1336" s="6">
        <f t="shared" si="244"/>
        <v>5.1000000000000004E-3</v>
      </c>
      <c r="BT1336" s="6">
        <f t="shared" si="245"/>
        <v>6.1999999999999998E-3</v>
      </c>
    </row>
    <row r="1337" spans="2:72" ht="14.45" hidden="1">
      <c r="B1337" s="110">
        <v>42117</v>
      </c>
      <c r="C1337" s="106">
        <v>2112.9</v>
      </c>
      <c r="D1337" s="106">
        <v>2107.1999999999998</v>
      </c>
      <c r="E1337" s="106">
        <v>2120.5</v>
      </c>
      <c r="F1337" s="106">
        <v>2103.1999999999998</v>
      </c>
      <c r="G1337" s="28"/>
      <c r="H1337" s="107">
        <v>2.3E-3</v>
      </c>
      <c r="K1337" s="110">
        <v>42142</v>
      </c>
      <c r="L1337" s="106">
        <v>8373.65</v>
      </c>
      <c r="M1337" s="106">
        <v>8284.9500000000007</v>
      </c>
      <c r="N1337" s="106">
        <v>8384.6</v>
      </c>
      <c r="O1337" s="106">
        <v>8271.9500000000007</v>
      </c>
      <c r="P1337" s="28" t="s">
        <v>3892</v>
      </c>
      <c r="Q1337" s="107">
        <v>1.35E-2</v>
      </c>
      <c r="T1337" s="110">
        <v>42047</v>
      </c>
      <c r="U1337" s="28">
        <v>62.15</v>
      </c>
      <c r="V1337">
        <v>62.381999999999998</v>
      </c>
      <c r="W1337">
        <v>62.54</v>
      </c>
      <c r="X1337">
        <v>62.027999999999999</v>
      </c>
      <c r="Y1337" s="19">
        <v>-3.7000000000000002E-3</v>
      </c>
      <c r="AB1337" s="110">
        <f t="shared" si="248"/>
        <v>42142</v>
      </c>
      <c r="AC1337" s="108">
        <f t="shared" si="252"/>
        <v>8373.65</v>
      </c>
      <c r="AD1337" s="28">
        <f t="shared" si="253"/>
        <v>63.707999999999998</v>
      </c>
      <c r="AE1337" s="28">
        <f t="shared" si="246"/>
        <v>131.43796697432035</v>
      </c>
      <c r="AF1337" s="31">
        <f t="shared" si="247"/>
        <v>9.2073834745420857E-3</v>
      </c>
      <c r="AJ1337" s="110">
        <f t="shared" si="251"/>
        <v>42128</v>
      </c>
      <c r="AK1337" s="31">
        <f t="shared" si="249"/>
        <v>2.8999999999999998E-3</v>
      </c>
      <c r="AL1337" s="115">
        <f t="shared" si="250"/>
        <v>1.8597485040079187E-2</v>
      </c>
      <c r="AM1337" s="100"/>
      <c r="BR1337" s="18">
        <f t="shared" si="243"/>
        <v>42117</v>
      </c>
      <c r="BS1337" s="6">
        <f t="shared" si="244"/>
        <v>2.3E-3</v>
      </c>
      <c r="BT1337" s="6">
        <f t="shared" si="245"/>
        <v>-3.7000000000000002E-3</v>
      </c>
    </row>
    <row r="1338" spans="2:72" ht="14.45" hidden="1">
      <c r="B1338" s="110">
        <v>42118</v>
      </c>
      <c r="C1338" s="106">
        <v>2117.6999999999998</v>
      </c>
      <c r="D1338" s="106">
        <v>2112.8000000000002</v>
      </c>
      <c r="E1338" s="106">
        <v>2120.9</v>
      </c>
      <c r="F1338" s="106">
        <v>2112.8000000000002</v>
      </c>
      <c r="G1338" s="28"/>
      <c r="H1338" s="107">
        <v>2.3E-3</v>
      </c>
      <c r="K1338" s="110">
        <v>42143</v>
      </c>
      <c r="L1338" s="106">
        <v>8365.65</v>
      </c>
      <c r="M1338" s="106">
        <v>8356.2000000000007</v>
      </c>
      <c r="N1338" s="106">
        <v>8427.7999999999993</v>
      </c>
      <c r="O1338" s="106">
        <v>8335</v>
      </c>
      <c r="P1338" s="28" t="s">
        <v>3893</v>
      </c>
      <c r="Q1338" s="107">
        <v>-1E-3</v>
      </c>
      <c r="T1338" s="110">
        <v>42048</v>
      </c>
      <c r="U1338" s="28">
        <v>62.076000000000001</v>
      </c>
      <c r="V1338">
        <v>62.14</v>
      </c>
      <c r="W1338">
        <v>62.223999999999997</v>
      </c>
      <c r="X1338">
        <v>62.02</v>
      </c>
      <c r="Y1338" s="19">
        <v>-1.1999999999999999E-3</v>
      </c>
      <c r="AB1338" s="110">
        <f t="shared" si="248"/>
        <v>42143</v>
      </c>
      <c r="AC1338" s="108">
        <f t="shared" si="252"/>
        <v>8365.65</v>
      </c>
      <c r="AD1338" s="28">
        <f t="shared" si="253"/>
        <v>63.762999999999998</v>
      </c>
      <c r="AE1338" s="28">
        <f t="shared" si="246"/>
        <v>131.1991280209526</v>
      </c>
      <c r="AF1338" s="31">
        <f t="shared" si="247"/>
        <v>-1.8171230038457331E-3</v>
      </c>
      <c r="AJ1338" s="110">
        <f t="shared" si="251"/>
        <v>42129</v>
      </c>
      <c r="AK1338" s="31">
        <f t="shared" si="249"/>
        <v>-1.18E-2</v>
      </c>
      <c r="AL1338" s="115">
        <f t="shared" si="250"/>
        <v>1.4596131237858412E-3</v>
      </c>
      <c r="AM1338" s="100"/>
      <c r="BR1338" s="18">
        <f t="shared" si="243"/>
        <v>42118</v>
      </c>
      <c r="BS1338" s="6">
        <f t="shared" si="244"/>
        <v>2.3E-3</v>
      </c>
      <c r="BT1338" s="6">
        <f t="shared" si="245"/>
        <v>-1.11E-2</v>
      </c>
    </row>
    <row r="1339" spans="2:72" ht="14.45" hidden="1">
      <c r="B1339" s="110">
        <v>42121</v>
      </c>
      <c r="C1339" s="106">
        <v>2108.9</v>
      </c>
      <c r="D1339" s="106">
        <v>2119.3000000000002</v>
      </c>
      <c r="E1339" s="106">
        <v>2125.9</v>
      </c>
      <c r="F1339" s="106">
        <v>2107</v>
      </c>
      <c r="G1339" s="28"/>
      <c r="H1339" s="107">
        <v>-4.1999999999999997E-3</v>
      </c>
      <c r="K1339" s="110">
        <v>42144</v>
      </c>
      <c r="L1339" s="106">
        <v>8423.25</v>
      </c>
      <c r="M1339" s="106">
        <v>8392.65</v>
      </c>
      <c r="N1339" s="106">
        <v>8440.35</v>
      </c>
      <c r="O1339" s="106">
        <v>8391.4500000000007</v>
      </c>
      <c r="P1339" s="28" t="s">
        <v>3894</v>
      </c>
      <c r="Q1339" s="107">
        <v>6.8999999999999999E-3</v>
      </c>
      <c r="T1339" s="110">
        <v>42051</v>
      </c>
      <c r="U1339" s="28">
        <v>62.104999999999997</v>
      </c>
      <c r="V1339">
        <v>62.113999999999997</v>
      </c>
      <c r="W1339">
        <v>62.25</v>
      </c>
      <c r="X1339">
        <v>62.07</v>
      </c>
      <c r="Y1339" s="19">
        <v>5.0000000000000001E-4</v>
      </c>
      <c r="AB1339" s="110">
        <f t="shared" si="248"/>
        <v>42144</v>
      </c>
      <c r="AC1339" s="108">
        <f t="shared" si="252"/>
        <v>8423.25</v>
      </c>
      <c r="AD1339" s="28">
        <f t="shared" si="253"/>
        <v>63.597999999999999</v>
      </c>
      <c r="AE1339" s="28">
        <f t="shared" si="246"/>
        <v>132.44520267932955</v>
      </c>
      <c r="AF1339" s="31">
        <f t="shared" si="247"/>
        <v>9.4975833846848712E-3</v>
      </c>
      <c r="AJ1339" s="110">
        <f t="shared" si="251"/>
        <v>42130</v>
      </c>
      <c r="AK1339" s="31">
        <f t="shared" si="249"/>
        <v>-4.4999999999999997E-3</v>
      </c>
      <c r="AL1339" s="115">
        <f t="shared" si="250"/>
        <v>-3.1216589355189561E-2</v>
      </c>
      <c r="AM1339" s="100"/>
      <c r="BR1339" s="18">
        <f t="shared" si="243"/>
        <v>42121</v>
      </c>
      <c r="BS1339" s="6">
        <f t="shared" si="244"/>
        <v>-4.1999999999999997E-3</v>
      </c>
      <c r="BT1339" s="6">
        <f t="shared" si="245"/>
        <v>-1.0999999999999999E-2</v>
      </c>
    </row>
    <row r="1340" spans="2:72" ht="14.45" hidden="1">
      <c r="B1340" s="110">
        <v>42122</v>
      </c>
      <c r="C1340" s="106">
        <v>2114.8000000000002</v>
      </c>
      <c r="D1340" s="106">
        <v>2108.3000000000002</v>
      </c>
      <c r="E1340" s="106">
        <v>2116.1</v>
      </c>
      <c r="F1340" s="106">
        <v>2094.9</v>
      </c>
      <c r="G1340" s="28"/>
      <c r="H1340" s="107">
        <v>2.8E-3</v>
      </c>
      <c r="K1340" s="110">
        <v>42145</v>
      </c>
      <c r="L1340" s="106">
        <v>8421</v>
      </c>
      <c r="M1340" s="106">
        <v>8434.5</v>
      </c>
      <c r="N1340" s="106">
        <v>8446.35</v>
      </c>
      <c r="O1340" s="106">
        <v>8382.5</v>
      </c>
      <c r="P1340" s="28" t="s">
        <v>3895</v>
      </c>
      <c r="Q1340" s="107">
        <v>-2.9999999999999997E-4</v>
      </c>
      <c r="T1340" s="110">
        <v>42052</v>
      </c>
      <c r="U1340" s="28">
        <v>62.156999999999996</v>
      </c>
      <c r="V1340">
        <v>62.104999999999997</v>
      </c>
      <c r="W1340">
        <v>62.27</v>
      </c>
      <c r="X1340">
        <v>62.07</v>
      </c>
      <c r="Y1340" s="19">
        <v>8.0000000000000004E-4</v>
      </c>
      <c r="AB1340" s="110">
        <f t="shared" si="248"/>
        <v>42145</v>
      </c>
      <c r="AC1340" s="108">
        <f t="shared" si="252"/>
        <v>8421</v>
      </c>
      <c r="AD1340" s="28">
        <f t="shared" si="253"/>
        <v>63.58</v>
      </c>
      <c r="AE1340" s="28">
        <f t="shared" si="246"/>
        <v>132.44731047499215</v>
      </c>
      <c r="AF1340" s="31">
        <f t="shared" si="247"/>
        <v>1.5914473457279144E-5</v>
      </c>
      <c r="AJ1340" s="110">
        <f t="shared" si="251"/>
        <v>42131</v>
      </c>
      <c r="AK1340" s="31">
        <f t="shared" si="249"/>
        <v>3.7000000000000002E-3</v>
      </c>
      <c r="AL1340" s="115">
        <f t="shared" si="250"/>
        <v>-1.1922915684578705E-2</v>
      </c>
      <c r="AM1340" s="100"/>
      <c r="BR1340" s="18">
        <f t="shared" si="243"/>
        <v>42122</v>
      </c>
      <c r="BS1340" s="6">
        <f t="shared" si="244"/>
        <v>2.8E-3</v>
      </c>
      <c r="BT1340" s="6">
        <f t="shared" si="245"/>
        <v>8.6999999999999994E-3</v>
      </c>
    </row>
    <row r="1341" spans="2:72" ht="14.45" hidden="1">
      <c r="B1341" s="110">
        <v>42123</v>
      </c>
      <c r="C1341" s="106">
        <v>2106.8000000000002</v>
      </c>
      <c r="D1341" s="106">
        <v>2112.5</v>
      </c>
      <c r="E1341" s="106">
        <v>2113.6999999999998</v>
      </c>
      <c r="F1341" s="106">
        <v>2097.4</v>
      </c>
      <c r="G1341" s="28"/>
      <c r="H1341" s="107">
        <v>-3.8E-3</v>
      </c>
      <c r="K1341" s="110">
        <v>42146</v>
      </c>
      <c r="L1341" s="106">
        <v>8458.9500000000007</v>
      </c>
      <c r="M1341" s="106">
        <v>8432.5</v>
      </c>
      <c r="N1341" s="106">
        <v>8489.5499999999993</v>
      </c>
      <c r="O1341" s="106">
        <v>8420.6</v>
      </c>
      <c r="P1341" s="28" t="s">
        <v>3896</v>
      </c>
      <c r="Q1341" s="107">
        <v>4.4999999999999997E-3</v>
      </c>
      <c r="T1341" s="110">
        <v>42053</v>
      </c>
      <c r="U1341" s="28">
        <v>62.057000000000002</v>
      </c>
      <c r="V1341">
        <v>62.156999999999996</v>
      </c>
      <c r="W1341">
        <v>62.360999999999997</v>
      </c>
      <c r="X1341">
        <v>62.005000000000003</v>
      </c>
      <c r="Y1341" s="19">
        <v>-1.6000000000000001E-3</v>
      </c>
      <c r="AB1341" s="110">
        <f t="shared" si="248"/>
        <v>42146</v>
      </c>
      <c r="AC1341" s="108">
        <f t="shared" si="252"/>
        <v>8458.9500000000007</v>
      </c>
      <c r="AD1341" s="28">
        <f t="shared" si="253"/>
        <v>63.49</v>
      </c>
      <c r="AE1341" s="28">
        <f t="shared" si="246"/>
        <v>133.23279256575839</v>
      </c>
      <c r="AF1341" s="31">
        <f t="shared" si="247"/>
        <v>5.9305250363279605E-3</v>
      </c>
      <c r="AJ1341" s="110">
        <f t="shared" si="251"/>
        <v>42132</v>
      </c>
      <c r="AK1341" s="31">
        <f t="shared" si="249"/>
        <v>1.35E-2</v>
      </c>
      <c r="AL1341" s="115">
        <f t="shared" si="250"/>
        <v>2.2432247050933718E-2</v>
      </c>
      <c r="AM1341" s="100"/>
      <c r="BR1341" s="18">
        <f t="shared" si="243"/>
        <v>42123</v>
      </c>
      <c r="BS1341" s="6">
        <f t="shared" si="244"/>
        <v>-3.8E-3</v>
      </c>
      <c r="BT1341" s="6">
        <f t="shared" si="245"/>
        <v>-5.4999999999999997E-3</v>
      </c>
    </row>
    <row r="1342" spans="2:72" ht="14.45" hidden="1">
      <c r="B1342" s="110">
        <v>42124</v>
      </c>
      <c r="C1342" s="106">
        <v>2085.5</v>
      </c>
      <c r="D1342" s="106">
        <v>2105.5</v>
      </c>
      <c r="E1342" s="106">
        <v>2105.5</v>
      </c>
      <c r="F1342" s="106">
        <v>2077.6</v>
      </c>
      <c r="G1342" s="28"/>
      <c r="H1342" s="107">
        <v>-1.01E-2</v>
      </c>
      <c r="K1342" s="110">
        <v>42149</v>
      </c>
      <c r="L1342" s="106">
        <v>8370.25</v>
      </c>
      <c r="M1342" s="106">
        <v>8438.15</v>
      </c>
      <c r="N1342" s="106">
        <v>8441.9500000000007</v>
      </c>
      <c r="O1342" s="106">
        <v>8364.15</v>
      </c>
      <c r="P1342" s="28" t="s">
        <v>3897</v>
      </c>
      <c r="Q1342" s="107">
        <v>-1.0500000000000001E-2</v>
      </c>
      <c r="T1342" s="110">
        <v>42054</v>
      </c>
      <c r="U1342" s="28">
        <v>62.137999999999998</v>
      </c>
      <c r="V1342">
        <v>62.064</v>
      </c>
      <c r="W1342">
        <v>62.17</v>
      </c>
      <c r="X1342">
        <v>62.03</v>
      </c>
      <c r="Y1342" s="19">
        <v>1.2999999999999999E-3</v>
      </c>
      <c r="AB1342" s="110">
        <f t="shared" si="248"/>
        <v>42149</v>
      </c>
      <c r="AC1342" s="108">
        <f t="shared" si="252"/>
        <v>8370.25</v>
      </c>
      <c r="AD1342" s="28">
        <f t="shared" si="253"/>
        <v>63.496000000000002</v>
      </c>
      <c r="AE1342" s="28">
        <f t="shared" si="246"/>
        <v>131.82326445760361</v>
      </c>
      <c r="AF1342" s="31">
        <f t="shared" si="247"/>
        <v>-1.0579438297512844E-2</v>
      </c>
      <c r="AJ1342" s="110">
        <f t="shared" si="251"/>
        <v>42135</v>
      </c>
      <c r="AK1342" s="31">
        <f t="shared" si="249"/>
        <v>-5.1000000000000004E-3</v>
      </c>
      <c r="AL1342" s="115">
        <f t="shared" si="250"/>
        <v>1.1627898394090064E-2</v>
      </c>
      <c r="AM1342" s="100"/>
      <c r="BR1342" s="18">
        <f t="shared" si="243"/>
        <v>42124</v>
      </c>
      <c r="BS1342" s="6">
        <f t="shared" si="244"/>
        <v>-1.01E-2</v>
      </c>
      <c r="BT1342" s="6">
        <f t="shared" si="245"/>
        <v>-7.1000000000000004E-3</v>
      </c>
    </row>
    <row r="1343" spans="2:72" ht="14.45" hidden="1">
      <c r="B1343" s="110">
        <v>42125</v>
      </c>
      <c r="C1343" s="106">
        <v>2108.3000000000002</v>
      </c>
      <c r="D1343" s="106">
        <v>2087.4</v>
      </c>
      <c r="E1343" s="106">
        <v>2108.4</v>
      </c>
      <c r="F1343" s="106">
        <v>2087.4</v>
      </c>
      <c r="G1343" s="28"/>
      <c r="H1343" s="107">
        <v>1.09E-2</v>
      </c>
      <c r="K1343" s="110">
        <v>42150</v>
      </c>
      <c r="L1343" s="106">
        <v>8339.35</v>
      </c>
      <c r="M1343" s="106">
        <v>8377.1</v>
      </c>
      <c r="N1343" s="106">
        <v>8378.9</v>
      </c>
      <c r="O1343" s="106">
        <v>8320.0499999999993</v>
      </c>
      <c r="P1343" s="28" t="s">
        <v>3898</v>
      </c>
      <c r="Q1343" s="107">
        <v>-3.7000000000000002E-3</v>
      </c>
      <c r="T1343" s="110">
        <v>42055</v>
      </c>
      <c r="U1343" s="28">
        <v>62.109000000000002</v>
      </c>
      <c r="V1343">
        <v>62.14</v>
      </c>
      <c r="W1343">
        <v>62.29</v>
      </c>
      <c r="X1343">
        <v>62.107999999999997</v>
      </c>
      <c r="Y1343" s="19">
        <v>-5.0000000000000001E-4</v>
      </c>
      <c r="AB1343" s="110">
        <f t="shared" si="248"/>
        <v>42150</v>
      </c>
      <c r="AC1343" s="108">
        <f t="shared" si="252"/>
        <v>8339.35</v>
      </c>
      <c r="AD1343" s="28">
        <f t="shared" si="253"/>
        <v>63.972000000000001</v>
      </c>
      <c r="AE1343" s="28">
        <f t="shared" si="246"/>
        <v>130.35937597698992</v>
      </c>
      <c r="AF1343" s="31">
        <f t="shared" si="247"/>
        <v>-1.1104932703927206E-2</v>
      </c>
      <c r="AJ1343" s="110">
        <f t="shared" si="251"/>
        <v>42136</v>
      </c>
      <c r="AK1343" s="31">
        <f t="shared" si="249"/>
        <v>-2.8999999999999998E-3</v>
      </c>
      <c r="AL1343" s="115">
        <f t="shared" si="250"/>
        <v>-2.5949606742965758E-2</v>
      </c>
      <c r="AM1343" s="100"/>
      <c r="BR1343" s="18" t="e">
        <f t="shared" si="243"/>
        <v>#N/A</v>
      </c>
      <c r="BS1343" s="6">
        <f t="shared" si="244"/>
        <v>0</v>
      </c>
      <c r="BT1343" s="6">
        <f t="shared" si="245"/>
        <v>0</v>
      </c>
    </row>
    <row r="1344" spans="2:72" ht="14.45" hidden="1">
      <c r="B1344" s="110">
        <v>42128</v>
      </c>
      <c r="C1344" s="106">
        <v>2114.5</v>
      </c>
      <c r="D1344" s="106">
        <v>2110.1999999999998</v>
      </c>
      <c r="E1344" s="106">
        <v>2120.9</v>
      </c>
      <c r="F1344" s="106">
        <v>2110.1999999999998</v>
      </c>
      <c r="G1344" s="28"/>
      <c r="H1344" s="107">
        <v>2.8999999999999998E-3</v>
      </c>
      <c r="K1344" s="110">
        <v>42151</v>
      </c>
      <c r="L1344" s="106">
        <v>8334.6</v>
      </c>
      <c r="M1344" s="106">
        <v>8302.75</v>
      </c>
      <c r="N1344" s="106">
        <v>8342.85</v>
      </c>
      <c r="O1344" s="106">
        <v>8277.9500000000007</v>
      </c>
      <c r="P1344" s="28" t="s">
        <v>3899</v>
      </c>
      <c r="Q1344" s="107">
        <v>-5.9999999999999995E-4</v>
      </c>
      <c r="T1344" s="110">
        <v>42058</v>
      </c>
      <c r="U1344" s="28">
        <v>62.162999999999997</v>
      </c>
      <c r="V1344">
        <v>62.27</v>
      </c>
      <c r="W1344">
        <v>62.33</v>
      </c>
      <c r="X1344">
        <v>62.116999999999997</v>
      </c>
      <c r="Y1344" s="19">
        <v>8.9999999999999998E-4</v>
      </c>
      <c r="AB1344" s="110">
        <f t="shared" si="248"/>
        <v>42151</v>
      </c>
      <c r="AC1344" s="108">
        <f t="shared" si="252"/>
        <v>8334.6</v>
      </c>
      <c r="AD1344" s="28">
        <f t="shared" si="253"/>
        <v>63.826000000000001</v>
      </c>
      <c r="AE1344" s="28">
        <f t="shared" si="246"/>
        <v>130.58314793344405</v>
      </c>
      <c r="AF1344" s="31">
        <f t="shared" si="247"/>
        <v>1.7165773829235231E-3</v>
      </c>
      <c r="AJ1344" s="110">
        <f t="shared" si="251"/>
        <v>42137</v>
      </c>
      <c r="AK1344" s="31">
        <f t="shared" si="249"/>
        <v>-2.9999999999999997E-4</v>
      </c>
      <c r="AL1344" s="115">
        <f t="shared" si="250"/>
        <v>1.5471914023073685E-2</v>
      </c>
      <c r="AM1344" s="100"/>
      <c r="BR1344" s="18">
        <f t="shared" si="243"/>
        <v>42128</v>
      </c>
      <c r="BS1344" s="6">
        <f t="shared" si="244"/>
        <v>2.8999999999999998E-3</v>
      </c>
      <c r="BT1344" s="6">
        <f t="shared" si="245"/>
        <v>1.84E-2</v>
      </c>
    </row>
    <row r="1345" spans="2:72" ht="14.45" hidden="1">
      <c r="B1345" s="110">
        <v>42129</v>
      </c>
      <c r="C1345" s="106">
        <v>2089.5</v>
      </c>
      <c r="D1345" s="106">
        <v>2112.6</v>
      </c>
      <c r="E1345" s="106">
        <v>2115.1999999999998</v>
      </c>
      <c r="F1345" s="106">
        <v>2088.5</v>
      </c>
      <c r="G1345" s="28"/>
      <c r="H1345" s="107">
        <v>-1.18E-2</v>
      </c>
      <c r="K1345" s="110">
        <v>42152</v>
      </c>
      <c r="L1345" s="106">
        <v>8319</v>
      </c>
      <c r="M1345" s="106">
        <v>8345.7000000000007</v>
      </c>
      <c r="N1345" s="106">
        <v>8364.5</v>
      </c>
      <c r="O1345" s="106">
        <v>8270.15</v>
      </c>
      <c r="P1345" s="28" t="s">
        <v>3900</v>
      </c>
      <c r="Q1345" s="107">
        <v>-1.9E-3</v>
      </c>
      <c r="T1345" s="110">
        <v>42059</v>
      </c>
      <c r="U1345" s="28">
        <v>62.17</v>
      </c>
      <c r="V1345">
        <v>62.171999999999997</v>
      </c>
      <c r="W1345">
        <v>62.36</v>
      </c>
      <c r="X1345">
        <v>62.07</v>
      </c>
      <c r="Y1345" s="19">
        <v>1E-4</v>
      </c>
      <c r="AB1345" s="110">
        <f t="shared" si="248"/>
        <v>42152</v>
      </c>
      <c r="AC1345" s="108">
        <f t="shared" si="252"/>
        <v>8319</v>
      </c>
      <c r="AD1345" s="28">
        <f t="shared" si="253"/>
        <v>63.762999999999998</v>
      </c>
      <c r="AE1345" s="28">
        <f t="shared" si="246"/>
        <v>130.46751250725342</v>
      </c>
      <c r="AF1345" s="31">
        <f t="shared" si="247"/>
        <v>-8.8553100473254265E-4</v>
      </c>
      <c r="AJ1345" s="110">
        <f t="shared" si="251"/>
        <v>42138</v>
      </c>
      <c r="AK1345" s="31">
        <f t="shared" si="249"/>
        <v>1.0800000000000001E-2</v>
      </c>
      <c r="AL1345" s="115">
        <f t="shared" si="250"/>
        <v>8.5599502208104639E-3</v>
      </c>
      <c r="AM1345" s="100"/>
      <c r="BR1345" s="18">
        <f t="shared" si="243"/>
        <v>42129</v>
      </c>
      <c r="BS1345" s="6">
        <f t="shared" si="244"/>
        <v>-1.18E-2</v>
      </c>
      <c r="BT1345" s="6">
        <f t="shared" si="245"/>
        <v>-8.9999999999999998E-4</v>
      </c>
    </row>
    <row r="1346" spans="2:72" ht="14.45" hidden="1">
      <c r="B1346" s="110">
        <v>42130</v>
      </c>
      <c r="C1346" s="106">
        <v>2080.1999999999998</v>
      </c>
      <c r="D1346" s="106">
        <v>2091.3000000000002</v>
      </c>
      <c r="E1346" s="106">
        <v>2098.4</v>
      </c>
      <c r="F1346" s="106">
        <v>2067.9</v>
      </c>
      <c r="G1346" s="28"/>
      <c r="H1346" s="107">
        <v>-4.4999999999999997E-3</v>
      </c>
      <c r="K1346" s="110">
        <v>42153</v>
      </c>
      <c r="L1346" s="106">
        <v>8433.65</v>
      </c>
      <c r="M1346" s="106">
        <v>8327.1</v>
      </c>
      <c r="N1346" s="106">
        <v>8443.9</v>
      </c>
      <c r="O1346" s="106">
        <v>8305.7000000000007</v>
      </c>
      <c r="P1346" s="28" t="s">
        <v>3901</v>
      </c>
      <c r="Q1346" s="107">
        <v>1.38E-2</v>
      </c>
      <c r="T1346" s="110">
        <v>42060</v>
      </c>
      <c r="U1346" s="28">
        <v>61.862000000000002</v>
      </c>
      <c r="V1346">
        <v>62.09</v>
      </c>
      <c r="W1346">
        <v>62.113</v>
      </c>
      <c r="X1346">
        <v>61.84</v>
      </c>
      <c r="Y1346" s="19">
        <v>-5.0000000000000001E-3</v>
      </c>
      <c r="AB1346" s="110">
        <f t="shared" si="248"/>
        <v>42153</v>
      </c>
      <c r="AC1346" s="108">
        <f t="shared" si="252"/>
        <v>8433.65</v>
      </c>
      <c r="AD1346" s="28">
        <f t="shared" si="253"/>
        <v>63.743000000000002</v>
      </c>
      <c r="AE1346" s="28">
        <f t="shared" si="246"/>
        <v>132.30707685549785</v>
      </c>
      <c r="AF1346" s="31">
        <f t="shared" si="247"/>
        <v>1.4099788620881126E-2</v>
      </c>
      <c r="AJ1346" s="110">
        <f t="shared" si="251"/>
        <v>42139</v>
      </c>
      <c r="AK1346" s="31">
        <f t="shared" si="249"/>
        <v>8.0000000000000004E-4</v>
      </c>
      <c r="AL1346" s="115">
        <f t="shared" si="250"/>
        <v>3.7360944439093213E-3</v>
      </c>
      <c r="AM1346" s="100"/>
      <c r="BR1346" s="18">
        <f t="shared" si="243"/>
        <v>42130</v>
      </c>
      <c r="BS1346" s="6">
        <f t="shared" si="244"/>
        <v>-4.4999999999999997E-3</v>
      </c>
      <c r="BT1346" s="6">
        <f t="shared" si="245"/>
        <v>-2.7400000000000001E-2</v>
      </c>
    </row>
    <row r="1347" spans="2:72" ht="14.45" hidden="1">
      <c r="B1347" s="110">
        <v>42131</v>
      </c>
      <c r="C1347" s="106">
        <v>2088</v>
      </c>
      <c r="D1347" s="106">
        <v>2080</v>
      </c>
      <c r="E1347" s="106">
        <v>2092.9</v>
      </c>
      <c r="F1347" s="106">
        <v>2075</v>
      </c>
      <c r="G1347" s="28"/>
      <c r="H1347" s="107">
        <v>3.7000000000000002E-3</v>
      </c>
      <c r="K1347" s="110">
        <v>42156</v>
      </c>
      <c r="L1347" s="106">
        <v>8433.4</v>
      </c>
      <c r="M1347" s="106">
        <v>8417.25</v>
      </c>
      <c r="N1347" s="106">
        <v>8467.15</v>
      </c>
      <c r="O1347" s="106">
        <v>8405.4</v>
      </c>
      <c r="P1347" s="28" t="s">
        <v>3902</v>
      </c>
      <c r="Q1347" s="107">
        <v>0</v>
      </c>
      <c r="T1347" s="110">
        <v>42061</v>
      </c>
      <c r="U1347" s="28">
        <v>61.731000000000002</v>
      </c>
      <c r="V1347">
        <v>61.871000000000002</v>
      </c>
      <c r="W1347">
        <v>62</v>
      </c>
      <c r="X1347">
        <v>61.674999999999997</v>
      </c>
      <c r="Y1347" s="19">
        <v>-2.0999999999999999E-3</v>
      </c>
      <c r="AB1347" s="110">
        <f t="shared" si="248"/>
        <v>42156</v>
      </c>
      <c r="AC1347" s="108">
        <f t="shared" si="252"/>
        <v>8433.4</v>
      </c>
      <c r="AD1347" s="28">
        <f t="shared" si="253"/>
        <v>63.594000000000001</v>
      </c>
      <c r="AE1347" s="28">
        <f t="shared" si="246"/>
        <v>132.61313960436519</v>
      </c>
      <c r="AF1347" s="31">
        <f t="shared" si="247"/>
        <v>2.3132757229729073E-3</v>
      </c>
      <c r="AJ1347" s="110">
        <f t="shared" si="251"/>
        <v>42142</v>
      </c>
      <c r="AK1347" s="31">
        <f t="shared" si="249"/>
        <v>3.0999999999999999E-3</v>
      </c>
      <c r="AL1347" s="115">
        <f t="shared" si="250"/>
        <v>9.2073834745420857E-3</v>
      </c>
      <c r="AM1347" s="100"/>
      <c r="BR1347" s="18">
        <f t="shared" ref="BR1347:BR1410" si="254">VLOOKUP(B1347,K:Q,1,FALSE)</f>
        <v>42131</v>
      </c>
      <c r="BS1347" s="6">
        <f t="shared" ref="BS1347:BS1410" si="255">IFERROR(VLOOKUP(BR1347,B:H,7,FALSE),0)</f>
        <v>3.7000000000000002E-3</v>
      </c>
      <c r="BT1347" s="6">
        <f t="shared" ref="BT1347:BT1410" si="256">IFERROR(VLOOKUP(BR1347,K:Q,7,FALSE),0)</f>
        <v>-4.8999999999999998E-3</v>
      </c>
    </row>
    <row r="1348" spans="2:72" ht="14.45" hidden="1">
      <c r="B1348" s="110">
        <v>42132</v>
      </c>
      <c r="C1348" s="106">
        <v>2116.1</v>
      </c>
      <c r="D1348" s="106">
        <v>2092.1</v>
      </c>
      <c r="E1348" s="106">
        <v>2117.6999999999998</v>
      </c>
      <c r="F1348" s="106">
        <v>2092.1</v>
      </c>
      <c r="G1348" s="28"/>
      <c r="H1348" s="107">
        <v>1.35E-2</v>
      </c>
      <c r="K1348" s="110">
        <v>42157</v>
      </c>
      <c r="L1348" s="106">
        <v>8236.4500000000007</v>
      </c>
      <c r="M1348" s="106">
        <v>8442.7999999999993</v>
      </c>
      <c r="N1348" s="106">
        <v>8445.35</v>
      </c>
      <c r="O1348" s="106">
        <v>8226.0499999999993</v>
      </c>
      <c r="P1348" s="28" t="s">
        <v>3903</v>
      </c>
      <c r="Q1348" s="107">
        <v>-2.3400000000000001E-2</v>
      </c>
      <c r="T1348" s="110">
        <v>42062</v>
      </c>
      <c r="U1348" s="28">
        <v>61.658999999999999</v>
      </c>
      <c r="V1348">
        <v>61.744</v>
      </c>
      <c r="W1348">
        <v>61.92</v>
      </c>
      <c r="X1348">
        <v>61.658000000000001</v>
      </c>
      <c r="Y1348" s="19">
        <v>-1.1999999999999999E-3</v>
      </c>
      <c r="AB1348" s="110">
        <f t="shared" si="248"/>
        <v>42157</v>
      </c>
      <c r="AC1348" s="108">
        <f t="shared" si="252"/>
        <v>8236.4500000000007</v>
      </c>
      <c r="AD1348" s="28">
        <f t="shared" si="253"/>
        <v>63.689</v>
      </c>
      <c r="AE1348" s="28">
        <f t="shared" ref="AE1348:AE1411" si="257">AC1348/AD1348</f>
        <v>129.32296000879273</v>
      </c>
      <c r="AF1348" s="31">
        <f t="shared" si="247"/>
        <v>-2.481035895378314E-2</v>
      </c>
      <c r="AJ1348" s="110">
        <f t="shared" si="251"/>
        <v>42143</v>
      </c>
      <c r="AK1348" s="31">
        <f t="shared" si="249"/>
        <v>-6.9999999999999999E-4</v>
      </c>
      <c r="AL1348" s="115">
        <f t="shared" si="250"/>
        <v>-1.8171230038457331E-3</v>
      </c>
      <c r="AM1348" s="100"/>
      <c r="BR1348" s="18">
        <f t="shared" si="254"/>
        <v>42132</v>
      </c>
      <c r="BS1348" s="6">
        <f t="shared" si="255"/>
        <v>1.35E-2</v>
      </c>
      <c r="BT1348" s="6">
        <f t="shared" si="256"/>
        <v>1.67E-2</v>
      </c>
    </row>
    <row r="1349" spans="2:72" ht="14.45" hidden="1">
      <c r="B1349" s="110">
        <v>42135</v>
      </c>
      <c r="C1349" s="106">
        <v>2105.3000000000002</v>
      </c>
      <c r="D1349" s="106">
        <v>2115.6</v>
      </c>
      <c r="E1349" s="106">
        <v>2117.6999999999998</v>
      </c>
      <c r="F1349" s="106">
        <v>2104.6</v>
      </c>
      <c r="G1349" s="28"/>
      <c r="H1349" s="107">
        <v>-5.1000000000000004E-3</v>
      </c>
      <c r="K1349" s="110">
        <v>42158</v>
      </c>
      <c r="L1349" s="106">
        <v>8135.1</v>
      </c>
      <c r="M1349" s="106">
        <v>8232.4500000000007</v>
      </c>
      <c r="N1349" s="106">
        <v>8236.7000000000007</v>
      </c>
      <c r="O1349" s="106">
        <v>8094.15</v>
      </c>
      <c r="P1349" s="28" t="s">
        <v>3904</v>
      </c>
      <c r="Q1349" s="107">
        <v>-1.23E-2</v>
      </c>
      <c r="T1349" s="110">
        <v>42065</v>
      </c>
      <c r="U1349" s="28">
        <v>61.862000000000002</v>
      </c>
      <c r="V1349">
        <v>61.713000000000001</v>
      </c>
      <c r="W1349">
        <v>62</v>
      </c>
      <c r="X1349">
        <v>61.674999999999997</v>
      </c>
      <c r="Y1349" s="19">
        <v>3.3E-3</v>
      </c>
      <c r="AB1349" s="110">
        <f t="shared" si="248"/>
        <v>42158</v>
      </c>
      <c r="AC1349" s="108">
        <f t="shared" si="252"/>
        <v>8135.1</v>
      </c>
      <c r="AD1349" s="28">
        <f t="shared" si="253"/>
        <v>63.997</v>
      </c>
      <c r="AE1349" s="28">
        <f t="shared" si="257"/>
        <v>127.1168961045049</v>
      </c>
      <c r="AF1349" s="31">
        <f t="shared" ref="AF1349:AF1412" si="258">AE1349/AE1348-1</f>
        <v>-1.7058563337382981E-2</v>
      </c>
      <c r="AJ1349" s="110">
        <f t="shared" si="251"/>
        <v>42144</v>
      </c>
      <c r="AK1349" s="31">
        <f t="shared" si="249"/>
        <v>-8.9999999999999998E-4</v>
      </c>
      <c r="AL1349" s="115">
        <f t="shared" si="250"/>
        <v>9.4975833846848712E-3</v>
      </c>
      <c r="AM1349" s="100"/>
      <c r="BR1349" s="18">
        <f t="shared" si="254"/>
        <v>42135</v>
      </c>
      <c r="BS1349" s="6">
        <f t="shared" si="255"/>
        <v>-5.1000000000000004E-3</v>
      </c>
      <c r="BT1349" s="6">
        <f t="shared" si="256"/>
        <v>1.6299999999999999E-2</v>
      </c>
    </row>
    <row r="1350" spans="2:72" ht="14.45" hidden="1">
      <c r="B1350" s="110">
        <v>42136</v>
      </c>
      <c r="C1350" s="106">
        <v>2099.1</v>
      </c>
      <c r="D1350" s="106">
        <v>2102.9</v>
      </c>
      <c r="E1350" s="106">
        <v>2105.1</v>
      </c>
      <c r="F1350" s="106">
        <v>2085.6</v>
      </c>
      <c r="G1350" s="28"/>
      <c r="H1350" s="107">
        <v>-2.8999999999999998E-3</v>
      </c>
      <c r="K1350" s="110">
        <v>42159</v>
      </c>
      <c r="L1350" s="106">
        <v>8130.65</v>
      </c>
      <c r="M1350" s="106">
        <v>8155.15</v>
      </c>
      <c r="N1350" s="106">
        <v>8160.05</v>
      </c>
      <c r="O1350" s="106">
        <v>8056.75</v>
      </c>
      <c r="P1350" s="28" t="s">
        <v>3905</v>
      </c>
      <c r="Q1350" s="107">
        <v>-5.0000000000000001E-4</v>
      </c>
      <c r="T1350" s="110">
        <v>42066</v>
      </c>
      <c r="U1350" s="28">
        <v>61.819000000000003</v>
      </c>
      <c r="V1350">
        <v>61.862000000000002</v>
      </c>
      <c r="W1350">
        <v>61.972000000000001</v>
      </c>
      <c r="X1350">
        <v>61.771999999999998</v>
      </c>
      <c r="Y1350" s="19">
        <v>-6.9999999999999999E-4</v>
      </c>
      <c r="AB1350" s="110">
        <f t="shared" si="248"/>
        <v>42159</v>
      </c>
      <c r="AC1350" s="108">
        <f t="shared" si="252"/>
        <v>8130.65</v>
      </c>
      <c r="AD1350" s="28">
        <f t="shared" si="253"/>
        <v>63.963999999999999</v>
      </c>
      <c r="AE1350" s="28">
        <f t="shared" si="257"/>
        <v>127.11290726033394</v>
      </c>
      <c r="AF1350" s="31">
        <f t="shared" si="258"/>
        <v>-3.1379338964354631E-5</v>
      </c>
      <c r="AJ1350" s="110">
        <f t="shared" si="251"/>
        <v>42145</v>
      </c>
      <c r="AK1350" s="31">
        <f t="shared" si="249"/>
        <v>2.3999999999999998E-3</v>
      </c>
      <c r="AL1350" s="115">
        <f t="shared" si="250"/>
        <v>1.5914473457279144E-5</v>
      </c>
      <c r="AM1350" s="100"/>
      <c r="BR1350" s="18">
        <f t="shared" si="254"/>
        <v>42136</v>
      </c>
      <c r="BS1350" s="6">
        <f t="shared" si="255"/>
        <v>-2.8999999999999998E-3</v>
      </c>
      <c r="BT1350" s="6">
        <f t="shared" si="256"/>
        <v>-2.3800000000000002E-2</v>
      </c>
    </row>
    <row r="1351" spans="2:72" ht="14.45" hidden="1">
      <c r="B1351" s="110">
        <v>42137</v>
      </c>
      <c r="C1351" s="106">
        <v>2098.5</v>
      </c>
      <c r="D1351" s="106">
        <v>2099.6</v>
      </c>
      <c r="E1351" s="106">
        <v>2110.1999999999998</v>
      </c>
      <c r="F1351" s="106">
        <v>2096</v>
      </c>
      <c r="G1351" s="28"/>
      <c r="H1351" s="107">
        <v>-2.9999999999999997E-4</v>
      </c>
      <c r="K1351" s="110">
        <v>42160</v>
      </c>
      <c r="L1351" s="106">
        <v>8114.7</v>
      </c>
      <c r="M1351" s="106">
        <v>8119.15</v>
      </c>
      <c r="N1351" s="106">
        <v>8191</v>
      </c>
      <c r="O1351" s="106">
        <v>8100.15</v>
      </c>
      <c r="P1351" s="28" t="s">
        <v>3906</v>
      </c>
      <c r="Q1351" s="107">
        <v>-2E-3</v>
      </c>
      <c r="T1351" s="110">
        <v>42067</v>
      </c>
      <c r="U1351" s="28">
        <v>62.308999999999997</v>
      </c>
      <c r="V1351">
        <v>61.819000000000003</v>
      </c>
      <c r="W1351">
        <v>62.390999999999998</v>
      </c>
      <c r="X1351">
        <v>61.658999999999999</v>
      </c>
      <c r="Y1351" s="19">
        <v>7.9000000000000008E-3</v>
      </c>
      <c r="AB1351" s="110">
        <f t="shared" ref="AB1351:AB1414" si="259">VLOOKUP(K1351,T:Y,1,FALSE)</f>
        <v>42160</v>
      </c>
      <c r="AC1351" s="108">
        <f t="shared" si="252"/>
        <v>8114.7</v>
      </c>
      <c r="AD1351" s="28">
        <f t="shared" si="253"/>
        <v>63.77</v>
      </c>
      <c r="AE1351" s="28">
        <f t="shared" si="257"/>
        <v>127.24949035596674</v>
      </c>
      <c r="AF1351" s="31">
        <f t="shared" si="258"/>
        <v>1.0745021774465346E-3</v>
      </c>
      <c r="AJ1351" s="110">
        <f t="shared" si="251"/>
        <v>42146</v>
      </c>
      <c r="AK1351" s="31">
        <f t="shared" si="249"/>
        <v>-2.2000000000000001E-3</v>
      </c>
      <c r="AL1351" s="115">
        <f t="shared" si="250"/>
        <v>5.9305250363279605E-3</v>
      </c>
      <c r="AM1351" s="100"/>
      <c r="BR1351" s="18">
        <f t="shared" si="254"/>
        <v>42137</v>
      </c>
      <c r="BS1351" s="6">
        <f t="shared" si="255"/>
        <v>-2.9999999999999997E-4</v>
      </c>
      <c r="BT1351" s="6">
        <f t="shared" si="256"/>
        <v>1.34E-2</v>
      </c>
    </row>
    <row r="1352" spans="2:72" ht="14.45" hidden="1">
      <c r="B1352" s="110">
        <v>42138</v>
      </c>
      <c r="C1352" s="106">
        <v>2121.1</v>
      </c>
      <c r="D1352" s="106">
        <v>2100.4</v>
      </c>
      <c r="E1352" s="106">
        <v>2121.4</v>
      </c>
      <c r="F1352" s="106">
        <v>2100.4</v>
      </c>
      <c r="G1352" s="28"/>
      <c r="H1352" s="107">
        <v>1.0800000000000001E-2</v>
      </c>
      <c r="K1352" s="110">
        <v>42163</v>
      </c>
      <c r="L1352" s="106">
        <v>8044.15</v>
      </c>
      <c r="M1352" s="106">
        <v>8124.35</v>
      </c>
      <c r="N1352" s="106">
        <v>8131</v>
      </c>
      <c r="O1352" s="106">
        <v>8030.55</v>
      </c>
      <c r="P1352" s="28" t="s">
        <v>3907</v>
      </c>
      <c r="Q1352" s="107">
        <v>-8.6999999999999994E-3</v>
      </c>
      <c r="T1352" s="110">
        <v>42068</v>
      </c>
      <c r="U1352" s="28">
        <v>62.381</v>
      </c>
      <c r="V1352">
        <v>62.308999999999997</v>
      </c>
      <c r="W1352">
        <v>62.43</v>
      </c>
      <c r="X1352">
        <v>62.16</v>
      </c>
      <c r="Y1352" s="19">
        <v>1.1999999999999999E-3</v>
      </c>
      <c r="AB1352" s="110">
        <f t="shared" si="259"/>
        <v>42163</v>
      </c>
      <c r="AC1352" s="108">
        <f t="shared" si="252"/>
        <v>8044.15</v>
      </c>
      <c r="AD1352" s="28">
        <f t="shared" si="253"/>
        <v>63.947000000000003</v>
      </c>
      <c r="AE1352" s="28">
        <f t="shared" si="257"/>
        <v>125.79401692026208</v>
      </c>
      <c r="AF1352" s="31">
        <f t="shared" si="258"/>
        <v>-1.1437951001871505E-2</v>
      </c>
      <c r="AJ1352" s="110">
        <f t="shared" si="251"/>
        <v>42150</v>
      </c>
      <c r="AK1352" s="31">
        <f t="shared" si="249"/>
        <v>-1.03E-2</v>
      </c>
      <c r="AL1352" s="115">
        <f t="shared" si="250"/>
        <v>-1.1104932703927206E-2</v>
      </c>
      <c r="AM1352" s="100"/>
      <c r="BR1352" s="18">
        <f t="shared" si="254"/>
        <v>42138</v>
      </c>
      <c r="BS1352" s="6">
        <f t="shared" si="255"/>
        <v>1.0800000000000001E-2</v>
      </c>
      <c r="BT1352" s="6">
        <f t="shared" si="256"/>
        <v>-1.4E-3</v>
      </c>
    </row>
    <row r="1353" spans="2:72" ht="14.45" hidden="1">
      <c r="B1353" s="110">
        <v>42139</v>
      </c>
      <c r="C1353" s="106">
        <v>2122.6999999999998</v>
      </c>
      <c r="D1353" s="106">
        <v>2122.1</v>
      </c>
      <c r="E1353" s="106">
        <v>2123.9</v>
      </c>
      <c r="F1353" s="106">
        <v>2116.8000000000002</v>
      </c>
      <c r="G1353" s="28"/>
      <c r="H1353" s="107">
        <v>8.0000000000000004E-4</v>
      </c>
      <c r="K1353" s="110">
        <v>42164</v>
      </c>
      <c r="L1353" s="106">
        <v>8022.4</v>
      </c>
      <c r="M1353" s="106">
        <v>8026.5</v>
      </c>
      <c r="N1353" s="106">
        <v>8057.15</v>
      </c>
      <c r="O1353" s="106">
        <v>8005.15</v>
      </c>
      <c r="P1353" s="28" t="s">
        <v>3908</v>
      </c>
      <c r="Q1353" s="107">
        <v>-2.7000000000000001E-3</v>
      </c>
      <c r="T1353" s="110">
        <v>42069</v>
      </c>
      <c r="U1353" s="28">
        <v>62.46</v>
      </c>
      <c r="V1353">
        <v>62.393000000000001</v>
      </c>
      <c r="W1353">
        <v>62.463000000000001</v>
      </c>
      <c r="X1353">
        <v>62.3</v>
      </c>
      <c r="Y1353" s="19">
        <v>1.2999999999999999E-3</v>
      </c>
      <c r="AB1353" s="110">
        <f t="shared" si="259"/>
        <v>42164</v>
      </c>
      <c r="AC1353" s="108">
        <f t="shared" si="252"/>
        <v>8022.4</v>
      </c>
      <c r="AD1353" s="28">
        <f t="shared" si="253"/>
        <v>64.010000000000005</v>
      </c>
      <c r="AE1353" s="28">
        <f t="shared" si="257"/>
        <v>125.33041712232462</v>
      </c>
      <c r="AF1353" s="31">
        <f t="shared" si="258"/>
        <v>-3.6853882981678909E-3</v>
      </c>
      <c r="AJ1353" s="110">
        <f t="shared" si="251"/>
        <v>42151</v>
      </c>
      <c r="AK1353" s="31">
        <f t="shared" si="249"/>
        <v>9.1999999999999998E-3</v>
      </c>
      <c r="AL1353" s="115">
        <f t="shared" si="250"/>
        <v>1.7165773829235231E-3</v>
      </c>
      <c r="AM1353" s="100"/>
      <c r="BR1353" s="18">
        <f t="shared" si="254"/>
        <v>42139</v>
      </c>
      <c r="BS1353" s="6">
        <f t="shared" si="255"/>
        <v>8.0000000000000004E-4</v>
      </c>
      <c r="BT1353" s="6">
        <f t="shared" si="256"/>
        <v>4.5999999999999999E-3</v>
      </c>
    </row>
    <row r="1354" spans="2:72" ht="14.45" hidden="1">
      <c r="B1354" s="110">
        <v>42142</v>
      </c>
      <c r="C1354" s="106">
        <v>2129.1999999999998</v>
      </c>
      <c r="D1354" s="106">
        <v>2121.3000000000002</v>
      </c>
      <c r="E1354" s="106">
        <v>2131.8000000000002</v>
      </c>
      <c r="F1354" s="106">
        <v>2120</v>
      </c>
      <c r="G1354" s="28"/>
      <c r="H1354" s="107">
        <v>3.0999999999999999E-3</v>
      </c>
      <c r="K1354" s="110">
        <v>42165</v>
      </c>
      <c r="L1354" s="106">
        <v>8124.45</v>
      </c>
      <c r="M1354" s="106">
        <v>8024.15</v>
      </c>
      <c r="N1354" s="106">
        <v>8152.25</v>
      </c>
      <c r="O1354" s="106">
        <v>8023.8</v>
      </c>
      <c r="P1354" s="28" t="s">
        <v>3194</v>
      </c>
      <c r="Q1354" s="107">
        <v>1.2699999999999999E-2</v>
      </c>
      <c r="T1354" s="110">
        <v>42072</v>
      </c>
      <c r="U1354" s="28">
        <v>62.634</v>
      </c>
      <c r="V1354">
        <v>62.475000000000001</v>
      </c>
      <c r="W1354">
        <v>62.8</v>
      </c>
      <c r="X1354">
        <v>62.4</v>
      </c>
      <c r="Y1354" s="19">
        <v>2.8E-3</v>
      </c>
      <c r="AB1354" s="110">
        <f t="shared" si="259"/>
        <v>42165</v>
      </c>
      <c r="AC1354" s="108">
        <f t="shared" si="252"/>
        <v>8124.45</v>
      </c>
      <c r="AD1354" s="28">
        <f t="shared" si="253"/>
        <v>63.765999999999998</v>
      </c>
      <c r="AE1354" s="28">
        <f t="shared" si="257"/>
        <v>127.41037543518489</v>
      </c>
      <c r="AF1354" s="31">
        <f t="shared" si="258"/>
        <v>1.6595798215769175E-2</v>
      </c>
      <c r="AJ1354" s="110">
        <f t="shared" si="251"/>
        <v>42152</v>
      </c>
      <c r="AK1354" s="31">
        <f t="shared" si="249"/>
        <v>-1.2999999999999999E-3</v>
      </c>
      <c r="AL1354" s="115">
        <f t="shared" si="250"/>
        <v>-8.8553100473254265E-4</v>
      </c>
      <c r="AM1354" s="100"/>
      <c r="BR1354" s="18">
        <f t="shared" si="254"/>
        <v>42142</v>
      </c>
      <c r="BS1354" s="6">
        <f t="shared" si="255"/>
        <v>3.0999999999999999E-3</v>
      </c>
      <c r="BT1354" s="6">
        <f t="shared" si="256"/>
        <v>1.35E-2</v>
      </c>
    </row>
    <row r="1355" spans="2:72" ht="14.45" hidden="1">
      <c r="B1355" s="110">
        <v>42143</v>
      </c>
      <c r="C1355" s="106">
        <v>2127.8000000000002</v>
      </c>
      <c r="D1355" s="106">
        <v>2129.4</v>
      </c>
      <c r="E1355" s="106">
        <v>2133</v>
      </c>
      <c r="F1355" s="106">
        <v>2124.5</v>
      </c>
      <c r="G1355" s="28"/>
      <c r="H1355" s="107">
        <v>-6.9999999999999999E-4</v>
      </c>
      <c r="K1355" s="110">
        <v>42166</v>
      </c>
      <c r="L1355" s="106">
        <v>7965.35</v>
      </c>
      <c r="M1355" s="106">
        <v>8157.3</v>
      </c>
      <c r="N1355" s="106">
        <v>8163.05</v>
      </c>
      <c r="O1355" s="106">
        <v>7958.25</v>
      </c>
      <c r="P1355" s="28" t="s">
        <v>3909</v>
      </c>
      <c r="Q1355" s="107">
        <v>-1.9599999999999999E-2</v>
      </c>
      <c r="T1355" s="110">
        <v>42073</v>
      </c>
      <c r="U1355" s="28">
        <v>62.72</v>
      </c>
      <c r="V1355">
        <v>62.640999999999998</v>
      </c>
      <c r="W1355">
        <v>62.835999999999999</v>
      </c>
      <c r="X1355">
        <v>62.563000000000002</v>
      </c>
      <c r="Y1355" s="19">
        <v>1.4E-3</v>
      </c>
      <c r="AB1355" s="110">
        <f t="shared" si="259"/>
        <v>42166</v>
      </c>
      <c r="AC1355" s="108">
        <f t="shared" si="252"/>
        <v>7965.35</v>
      </c>
      <c r="AD1355" s="28">
        <f t="shared" si="253"/>
        <v>63.959000000000003</v>
      </c>
      <c r="AE1355" s="28">
        <f t="shared" si="257"/>
        <v>124.53837614721931</v>
      </c>
      <c r="AF1355" s="31">
        <f t="shared" si="258"/>
        <v>-2.2541329763419493E-2</v>
      </c>
      <c r="AJ1355" s="110">
        <f t="shared" si="251"/>
        <v>42153</v>
      </c>
      <c r="AK1355" s="31">
        <f t="shared" si="249"/>
        <v>-6.3E-3</v>
      </c>
      <c r="AL1355" s="115">
        <f t="shared" si="250"/>
        <v>1.4099788620881126E-2</v>
      </c>
      <c r="AM1355" s="100"/>
      <c r="BR1355" s="18">
        <f t="shared" si="254"/>
        <v>42143</v>
      </c>
      <c r="BS1355" s="6">
        <f t="shared" si="255"/>
        <v>-6.9999999999999999E-4</v>
      </c>
      <c r="BT1355" s="6">
        <f t="shared" si="256"/>
        <v>-1E-3</v>
      </c>
    </row>
    <row r="1356" spans="2:72" ht="14.45" hidden="1">
      <c r="B1356" s="110">
        <v>42144</v>
      </c>
      <c r="C1356" s="106">
        <v>2125.8000000000002</v>
      </c>
      <c r="D1356" s="106">
        <v>2127.8000000000002</v>
      </c>
      <c r="E1356" s="106">
        <v>2134.6999999999998</v>
      </c>
      <c r="F1356" s="106">
        <v>2122.6</v>
      </c>
      <c r="G1356" s="28"/>
      <c r="H1356" s="107">
        <v>-8.9999999999999998E-4</v>
      </c>
      <c r="K1356" s="110">
        <v>42167</v>
      </c>
      <c r="L1356" s="106">
        <v>7982.9</v>
      </c>
      <c r="M1356" s="106">
        <v>7959.85</v>
      </c>
      <c r="N1356" s="106">
        <v>7995.6</v>
      </c>
      <c r="O1356" s="106">
        <v>7940.3</v>
      </c>
      <c r="P1356" s="28" t="s">
        <v>3910</v>
      </c>
      <c r="Q1356" s="107">
        <v>2.2000000000000001E-3</v>
      </c>
      <c r="T1356" s="110">
        <v>42074</v>
      </c>
      <c r="U1356" s="28">
        <v>62.780999999999999</v>
      </c>
      <c r="V1356">
        <v>62.722999999999999</v>
      </c>
      <c r="W1356">
        <v>62.88</v>
      </c>
      <c r="X1356">
        <v>62.7</v>
      </c>
      <c r="Y1356" s="19">
        <v>1E-3</v>
      </c>
      <c r="AB1356" s="110">
        <f t="shared" si="259"/>
        <v>42167</v>
      </c>
      <c r="AC1356" s="108">
        <f t="shared" si="252"/>
        <v>7982.9</v>
      </c>
      <c r="AD1356" s="28">
        <f t="shared" si="253"/>
        <v>64.099999999999994</v>
      </c>
      <c r="AE1356" s="28">
        <f t="shared" si="257"/>
        <v>124.53822152886116</v>
      </c>
      <c r="AF1356" s="31">
        <f t="shared" si="258"/>
        <v>-1.2415318308978129E-6</v>
      </c>
      <c r="AJ1356" s="110">
        <f t="shared" si="251"/>
        <v>42156</v>
      </c>
      <c r="AK1356" s="31">
        <f t="shared" si="249"/>
        <v>2E-3</v>
      </c>
      <c r="AL1356" s="115">
        <f t="shared" si="250"/>
        <v>2.3132757229729073E-3</v>
      </c>
      <c r="AM1356" s="100"/>
      <c r="BR1356" s="18">
        <f t="shared" si="254"/>
        <v>42144</v>
      </c>
      <c r="BS1356" s="6">
        <f t="shared" si="255"/>
        <v>-8.9999999999999998E-4</v>
      </c>
      <c r="BT1356" s="6">
        <f t="shared" si="256"/>
        <v>6.8999999999999999E-3</v>
      </c>
    </row>
    <row r="1357" spans="2:72" ht="14.45" hidden="1">
      <c r="B1357" s="110">
        <v>42145</v>
      </c>
      <c r="C1357" s="106">
        <v>2130.8000000000002</v>
      </c>
      <c r="D1357" s="106">
        <v>2125.6</v>
      </c>
      <c r="E1357" s="106">
        <v>2134.3000000000002</v>
      </c>
      <c r="F1357" s="106">
        <v>2122.9</v>
      </c>
      <c r="G1357" s="28"/>
      <c r="H1357" s="107">
        <v>2.3999999999999998E-3</v>
      </c>
      <c r="K1357" s="110">
        <v>42170</v>
      </c>
      <c r="L1357" s="106">
        <v>8013.9</v>
      </c>
      <c r="M1357" s="106">
        <v>7986.6</v>
      </c>
      <c r="N1357" s="106">
        <v>8057.7</v>
      </c>
      <c r="O1357" s="106">
        <v>7944.85</v>
      </c>
      <c r="P1357" s="28" t="s">
        <v>3911</v>
      </c>
      <c r="Q1357" s="107">
        <v>3.8999999999999998E-3</v>
      </c>
      <c r="T1357" s="110">
        <v>42075</v>
      </c>
      <c r="U1357" s="28">
        <v>62.542000000000002</v>
      </c>
      <c r="V1357">
        <v>62.777000000000001</v>
      </c>
      <c r="W1357">
        <v>62.795999999999999</v>
      </c>
      <c r="X1357">
        <v>62.408000000000001</v>
      </c>
      <c r="Y1357" s="19">
        <v>-3.8E-3</v>
      </c>
      <c r="AB1357" s="110">
        <f t="shared" si="259"/>
        <v>42170</v>
      </c>
      <c r="AC1357" s="108">
        <f t="shared" si="252"/>
        <v>8013.9</v>
      </c>
      <c r="AD1357" s="28">
        <f t="shared" si="253"/>
        <v>64.084999999999994</v>
      </c>
      <c r="AE1357" s="28">
        <f t="shared" si="257"/>
        <v>125.05110400249669</v>
      </c>
      <c r="AF1357" s="31">
        <f t="shared" si="258"/>
        <v>4.1182736298885914E-3</v>
      </c>
      <c r="AJ1357" s="110">
        <f t="shared" si="251"/>
        <v>42157</v>
      </c>
      <c r="AK1357" s="31">
        <f t="shared" si="249"/>
        <v>-1E-3</v>
      </c>
      <c r="AL1357" s="115">
        <f t="shared" si="250"/>
        <v>-2.481035895378314E-2</v>
      </c>
      <c r="AM1357" s="100"/>
      <c r="BR1357" s="18">
        <f t="shared" si="254"/>
        <v>42145</v>
      </c>
      <c r="BS1357" s="6">
        <f t="shared" si="255"/>
        <v>2.3999999999999998E-3</v>
      </c>
      <c r="BT1357" s="6">
        <f t="shared" si="256"/>
        <v>-2.9999999999999997E-4</v>
      </c>
    </row>
    <row r="1358" spans="2:72" ht="14.45" hidden="1">
      <c r="B1358" s="110">
        <v>42146</v>
      </c>
      <c r="C1358" s="106">
        <v>2126.1</v>
      </c>
      <c r="D1358" s="106">
        <v>2130.4</v>
      </c>
      <c r="E1358" s="106">
        <v>2132.1999999999998</v>
      </c>
      <c r="F1358" s="106">
        <v>2126.1</v>
      </c>
      <c r="G1358" s="28"/>
      <c r="H1358" s="107">
        <v>-2.2000000000000001E-3</v>
      </c>
      <c r="K1358" s="110">
        <v>42171</v>
      </c>
      <c r="L1358" s="106">
        <v>8047.3</v>
      </c>
      <c r="M1358" s="106">
        <v>8004.2</v>
      </c>
      <c r="N1358" s="106">
        <v>8061.85</v>
      </c>
      <c r="O1358" s="106">
        <v>7952.35</v>
      </c>
      <c r="P1358" s="28" t="s">
        <v>3912</v>
      </c>
      <c r="Q1358" s="107">
        <v>4.1999999999999997E-3</v>
      </c>
      <c r="T1358" s="110">
        <v>42076</v>
      </c>
      <c r="U1358" s="28">
        <v>63.082999999999998</v>
      </c>
      <c r="V1358">
        <v>62.558999999999997</v>
      </c>
      <c r="W1358">
        <v>63.125999999999998</v>
      </c>
      <c r="X1358">
        <v>62.433</v>
      </c>
      <c r="Y1358" s="19">
        <v>8.6999999999999994E-3</v>
      </c>
      <c r="AB1358" s="110">
        <f t="shared" si="259"/>
        <v>42171</v>
      </c>
      <c r="AC1358" s="108">
        <f t="shared" si="252"/>
        <v>8047.3</v>
      </c>
      <c r="AD1358" s="28">
        <f t="shared" si="253"/>
        <v>64.165999999999997</v>
      </c>
      <c r="AE1358" s="28">
        <f t="shared" si="257"/>
        <v>125.41377053268087</v>
      </c>
      <c r="AF1358" s="31">
        <f t="shared" si="258"/>
        <v>2.900146568693529E-3</v>
      </c>
      <c r="AJ1358" s="110">
        <f t="shared" si="251"/>
        <v>42158</v>
      </c>
      <c r="AK1358" s="31">
        <f t="shared" si="249"/>
        <v>2.0999999999999999E-3</v>
      </c>
      <c r="AL1358" s="115">
        <f t="shared" si="250"/>
        <v>-1.7058563337382981E-2</v>
      </c>
      <c r="AM1358" s="100"/>
      <c r="BR1358" s="18">
        <f t="shared" si="254"/>
        <v>42146</v>
      </c>
      <c r="BS1358" s="6">
        <f t="shared" si="255"/>
        <v>-2.2000000000000001E-3</v>
      </c>
      <c r="BT1358" s="6">
        <f t="shared" si="256"/>
        <v>4.4999999999999997E-3</v>
      </c>
    </row>
    <row r="1359" spans="2:72" ht="14.45" hidden="1">
      <c r="B1359" s="110">
        <v>42150</v>
      </c>
      <c r="C1359" s="106">
        <v>2104.1999999999998</v>
      </c>
      <c r="D1359" s="106">
        <v>2125.3000000000002</v>
      </c>
      <c r="E1359" s="106">
        <v>2125.3000000000002</v>
      </c>
      <c r="F1359" s="106">
        <v>2099.1999999999998</v>
      </c>
      <c r="G1359" s="28"/>
      <c r="H1359" s="107">
        <v>-1.03E-2</v>
      </c>
      <c r="K1359" s="110">
        <v>42172</v>
      </c>
      <c r="L1359" s="106">
        <v>8091.55</v>
      </c>
      <c r="M1359" s="106">
        <v>8084.2</v>
      </c>
      <c r="N1359" s="106">
        <v>8136.85</v>
      </c>
      <c r="O1359" s="106">
        <v>8048.95</v>
      </c>
      <c r="P1359" s="28" t="s">
        <v>3913</v>
      </c>
      <c r="Q1359" s="107">
        <v>5.4999999999999997E-3</v>
      </c>
      <c r="T1359" s="110">
        <v>42079</v>
      </c>
      <c r="U1359" s="28">
        <v>62.78</v>
      </c>
      <c r="V1359">
        <v>63.087000000000003</v>
      </c>
      <c r="W1359">
        <v>63.137999999999998</v>
      </c>
      <c r="X1359">
        <v>62.762999999999998</v>
      </c>
      <c r="Y1359" s="19">
        <v>-4.7999999999999996E-3</v>
      </c>
      <c r="AB1359" s="110">
        <f t="shared" si="259"/>
        <v>42172</v>
      </c>
      <c r="AC1359" s="108">
        <f t="shared" si="252"/>
        <v>8091.55</v>
      </c>
      <c r="AD1359" s="28">
        <f t="shared" si="253"/>
        <v>64.010999999999996</v>
      </c>
      <c r="AE1359" s="28">
        <f t="shared" si="257"/>
        <v>126.40874224742623</v>
      </c>
      <c r="AF1359" s="31">
        <f t="shared" si="258"/>
        <v>7.9335124884558628E-3</v>
      </c>
      <c r="AJ1359" s="110">
        <f t="shared" si="251"/>
        <v>42159</v>
      </c>
      <c r="AK1359" s="31">
        <f t="shared" si="249"/>
        <v>-8.6999999999999994E-3</v>
      </c>
      <c r="AL1359" s="115">
        <f t="shared" si="250"/>
        <v>-3.1379338964354631E-5</v>
      </c>
      <c r="AM1359" s="100"/>
      <c r="BR1359" s="18">
        <f t="shared" si="254"/>
        <v>42150</v>
      </c>
      <c r="BS1359" s="6">
        <f t="shared" si="255"/>
        <v>-1.03E-2</v>
      </c>
      <c r="BT1359" s="6">
        <f t="shared" si="256"/>
        <v>-3.7000000000000002E-3</v>
      </c>
    </row>
    <row r="1360" spans="2:72" ht="14.45" hidden="1">
      <c r="B1360" s="110">
        <v>42151</v>
      </c>
      <c r="C1360" s="106">
        <v>2123.5</v>
      </c>
      <c r="D1360" s="106">
        <v>2105.1</v>
      </c>
      <c r="E1360" s="106">
        <v>2126.1999999999998</v>
      </c>
      <c r="F1360" s="106">
        <v>2105.1</v>
      </c>
      <c r="G1360" s="28"/>
      <c r="H1360" s="107">
        <v>9.1999999999999998E-3</v>
      </c>
      <c r="K1360" s="110">
        <v>42173</v>
      </c>
      <c r="L1360" s="106">
        <v>8174.6</v>
      </c>
      <c r="M1360" s="106">
        <v>8113.7</v>
      </c>
      <c r="N1360" s="106">
        <v>8186.9</v>
      </c>
      <c r="O1360" s="106">
        <v>8101.8</v>
      </c>
      <c r="P1360" s="28" t="s">
        <v>3914</v>
      </c>
      <c r="Q1360" s="107">
        <v>1.03E-2</v>
      </c>
      <c r="T1360" s="110">
        <v>42080</v>
      </c>
      <c r="U1360" s="28">
        <v>62.622999999999998</v>
      </c>
      <c r="V1360">
        <v>62.777999999999999</v>
      </c>
      <c r="W1360">
        <v>62.85</v>
      </c>
      <c r="X1360">
        <v>62.607999999999997</v>
      </c>
      <c r="Y1360" s="19">
        <v>-2.5000000000000001E-3</v>
      </c>
      <c r="AB1360" s="110">
        <f t="shared" si="259"/>
        <v>42173</v>
      </c>
      <c r="AC1360" s="108">
        <f t="shared" si="252"/>
        <v>8174.6</v>
      </c>
      <c r="AD1360" s="28">
        <f t="shared" si="253"/>
        <v>63.576999999999998</v>
      </c>
      <c r="AE1360" s="28">
        <f t="shared" si="257"/>
        <v>128.57794485427121</v>
      </c>
      <c r="AF1360" s="31">
        <f t="shared" si="258"/>
        <v>1.7160226170110038E-2</v>
      </c>
      <c r="AJ1360" s="110">
        <f t="shared" si="251"/>
        <v>42160</v>
      </c>
      <c r="AK1360" s="31">
        <f t="shared" si="249"/>
        <v>-1.4E-3</v>
      </c>
      <c r="AL1360" s="115">
        <f t="shared" si="250"/>
        <v>1.0745021774465346E-3</v>
      </c>
      <c r="AM1360" s="100"/>
      <c r="BR1360" s="18">
        <f t="shared" si="254"/>
        <v>42151</v>
      </c>
      <c r="BS1360" s="6">
        <f t="shared" si="255"/>
        <v>9.1999999999999998E-3</v>
      </c>
      <c r="BT1360" s="6">
        <f t="shared" si="256"/>
        <v>-5.9999999999999995E-4</v>
      </c>
    </row>
    <row r="1361" spans="2:72" ht="14.45" hidden="1">
      <c r="B1361" s="110">
        <v>42152</v>
      </c>
      <c r="C1361" s="106">
        <v>2120.8000000000002</v>
      </c>
      <c r="D1361" s="106">
        <v>2122.3000000000002</v>
      </c>
      <c r="E1361" s="106">
        <v>2122.3000000000002</v>
      </c>
      <c r="F1361" s="106">
        <v>2112.9</v>
      </c>
      <c r="G1361" s="28"/>
      <c r="H1361" s="107">
        <v>-1.2999999999999999E-3</v>
      </c>
      <c r="K1361" s="110">
        <v>42174</v>
      </c>
      <c r="L1361" s="106">
        <v>8224.9500000000007</v>
      </c>
      <c r="M1361" s="106">
        <v>8201.15</v>
      </c>
      <c r="N1361" s="106">
        <v>8250.7999999999993</v>
      </c>
      <c r="O1361" s="106">
        <v>8195.65</v>
      </c>
      <c r="P1361" s="28" t="s">
        <v>3915</v>
      </c>
      <c r="Q1361" s="107">
        <v>6.1999999999999998E-3</v>
      </c>
      <c r="T1361" s="110">
        <v>42081</v>
      </c>
      <c r="U1361" s="28">
        <v>62.701000000000001</v>
      </c>
      <c r="V1361">
        <v>62.651000000000003</v>
      </c>
      <c r="W1361">
        <v>62.79</v>
      </c>
      <c r="X1361">
        <v>62.62</v>
      </c>
      <c r="Y1361" s="19">
        <v>1.1999999999999999E-3</v>
      </c>
      <c r="AB1361" s="110">
        <f t="shared" si="259"/>
        <v>42174</v>
      </c>
      <c r="AC1361" s="108">
        <f t="shared" si="252"/>
        <v>8224.9500000000007</v>
      </c>
      <c r="AD1361" s="28">
        <f t="shared" si="253"/>
        <v>63.5</v>
      </c>
      <c r="AE1361" s="28">
        <f t="shared" si="257"/>
        <v>129.52677165354331</v>
      </c>
      <c r="AF1361" s="31">
        <f t="shared" si="258"/>
        <v>7.3793899906200444E-3</v>
      </c>
      <c r="AJ1361" s="110">
        <f t="shared" si="251"/>
        <v>42163</v>
      </c>
      <c r="AK1361" s="31">
        <f t="shared" si="249"/>
        <v>-6.4999999999999997E-3</v>
      </c>
      <c r="AL1361" s="115">
        <f t="shared" si="250"/>
        <v>-1.1437951001871505E-2</v>
      </c>
      <c r="AM1361" s="100"/>
      <c r="BR1361" s="18">
        <f t="shared" si="254"/>
        <v>42152</v>
      </c>
      <c r="BS1361" s="6">
        <f t="shared" si="255"/>
        <v>-1.2999999999999999E-3</v>
      </c>
      <c r="BT1361" s="6">
        <f t="shared" si="256"/>
        <v>-1.9E-3</v>
      </c>
    </row>
    <row r="1362" spans="2:72" ht="14.45" hidden="1">
      <c r="B1362" s="110">
        <v>42153</v>
      </c>
      <c r="C1362" s="106">
        <v>2107.4</v>
      </c>
      <c r="D1362" s="106">
        <v>2120.6999999999998</v>
      </c>
      <c r="E1362" s="106">
        <v>2120.6999999999998</v>
      </c>
      <c r="F1362" s="106">
        <v>2104.9</v>
      </c>
      <c r="G1362" s="28"/>
      <c r="H1362" s="107">
        <v>-6.3E-3</v>
      </c>
      <c r="K1362" s="110">
        <v>42177</v>
      </c>
      <c r="L1362" s="106">
        <v>8353.1</v>
      </c>
      <c r="M1362" s="106">
        <v>8259.2999999999993</v>
      </c>
      <c r="N1362" s="106">
        <v>8369.4500000000007</v>
      </c>
      <c r="O1362" s="106">
        <v>8257.4</v>
      </c>
      <c r="P1362" s="28" t="s">
        <v>2856</v>
      </c>
      <c r="Q1362" s="107">
        <v>1.5599999999999999E-2</v>
      </c>
      <c r="T1362" s="110">
        <v>42082</v>
      </c>
      <c r="U1362" s="28">
        <v>62.49</v>
      </c>
      <c r="V1362">
        <v>62.39</v>
      </c>
      <c r="W1362">
        <v>62.685000000000002</v>
      </c>
      <c r="X1362">
        <v>62.37</v>
      </c>
      <c r="Y1362" s="19">
        <v>-3.3999999999999998E-3</v>
      </c>
      <c r="AB1362" s="110">
        <f t="shared" si="259"/>
        <v>42177</v>
      </c>
      <c r="AC1362" s="108">
        <f t="shared" si="252"/>
        <v>8353.1</v>
      </c>
      <c r="AD1362" s="28">
        <f t="shared" si="253"/>
        <v>63.523000000000003</v>
      </c>
      <c r="AE1362" s="28">
        <f t="shared" si="257"/>
        <v>131.49725296349354</v>
      </c>
      <c r="AF1362" s="31">
        <f t="shared" si="258"/>
        <v>1.521292690920184E-2</v>
      </c>
      <c r="AJ1362" s="110">
        <f t="shared" si="251"/>
        <v>42164</v>
      </c>
      <c r="AK1362" s="31">
        <f t="shared" ref="AK1362:AK1425" si="260">IFERROR(VLOOKUP(AJ1362,B:H,7,FALSE),0)</f>
        <v>4.0000000000000002E-4</v>
      </c>
      <c r="AL1362" s="115">
        <f t="shared" ref="AL1362:AL1425" si="261">IFERROR(VLOOKUP(AJ1362,AB:AF,5,FALSE),0)</f>
        <v>-3.6853882981678909E-3</v>
      </c>
      <c r="AM1362" s="100"/>
      <c r="BR1362" s="18">
        <f t="shared" si="254"/>
        <v>42153</v>
      </c>
      <c r="BS1362" s="6">
        <f t="shared" si="255"/>
        <v>-6.3E-3</v>
      </c>
      <c r="BT1362" s="6">
        <f t="shared" si="256"/>
        <v>1.38E-2</v>
      </c>
    </row>
    <row r="1363" spans="2:72" ht="14.45" hidden="1">
      <c r="B1363" s="110">
        <v>42156</v>
      </c>
      <c r="C1363" s="106">
        <v>2111.6999999999998</v>
      </c>
      <c r="D1363" s="106">
        <v>2108.6</v>
      </c>
      <c r="E1363" s="106">
        <v>2119.1999999999998</v>
      </c>
      <c r="F1363" s="106">
        <v>2102.5</v>
      </c>
      <c r="G1363" s="28"/>
      <c r="H1363" s="107">
        <v>2E-3</v>
      </c>
      <c r="K1363" s="110">
        <v>42178</v>
      </c>
      <c r="L1363" s="106">
        <v>8381.5499999999993</v>
      </c>
      <c r="M1363" s="106">
        <v>8377.4500000000007</v>
      </c>
      <c r="N1363" s="106">
        <v>8398.4500000000007</v>
      </c>
      <c r="O1363" s="106">
        <v>8334.9500000000007</v>
      </c>
      <c r="P1363" s="28" t="s">
        <v>3916</v>
      </c>
      <c r="Q1363" s="107">
        <v>3.3999999999999998E-3</v>
      </c>
      <c r="T1363" s="110">
        <v>42083</v>
      </c>
      <c r="U1363" s="28">
        <v>62.41</v>
      </c>
      <c r="V1363">
        <v>62.524999999999999</v>
      </c>
      <c r="W1363">
        <v>62.594999999999999</v>
      </c>
      <c r="X1363">
        <v>62.41</v>
      </c>
      <c r="Y1363" s="19">
        <v>-1.2999999999999999E-3</v>
      </c>
      <c r="AB1363" s="110">
        <f t="shared" si="259"/>
        <v>42178</v>
      </c>
      <c r="AC1363" s="108">
        <f t="shared" si="252"/>
        <v>8381.5499999999993</v>
      </c>
      <c r="AD1363" s="28">
        <f t="shared" si="253"/>
        <v>63.606999999999999</v>
      </c>
      <c r="AE1363" s="28">
        <f t="shared" si="257"/>
        <v>131.77087427484395</v>
      </c>
      <c r="AF1363" s="31">
        <f t="shared" si="258"/>
        <v>2.080813896746303E-3</v>
      </c>
      <c r="AJ1363" s="110">
        <f t="shared" si="251"/>
        <v>42165</v>
      </c>
      <c r="AK1363" s="31">
        <f t="shared" si="260"/>
        <v>1.2E-2</v>
      </c>
      <c r="AL1363" s="115">
        <f t="shared" si="261"/>
        <v>1.6595798215769175E-2</v>
      </c>
      <c r="AM1363" s="100"/>
      <c r="BR1363" s="18">
        <f t="shared" si="254"/>
        <v>42156</v>
      </c>
      <c r="BS1363" s="6">
        <f t="shared" si="255"/>
        <v>2E-3</v>
      </c>
      <c r="BT1363" s="6">
        <f t="shared" si="256"/>
        <v>0</v>
      </c>
    </row>
    <row r="1364" spans="2:72" ht="14.45" hidden="1">
      <c r="B1364" s="110">
        <v>42157</v>
      </c>
      <c r="C1364" s="106">
        <v>2109.6</v>
      </c>
      <c r="D1364" s="106">
        <v>2110.4</v>
      </c>
      <c r="E1364" s="106">
        <v>2117.6</v>
      </c>
      <c r="F1364" s="106">
        <v>2099.1</v>
      </c>
      <c r="G1364" s="28"/>
      <c r="H1364" s="107">
        <v>-1E-3</v>
      </c>
      <c r="K1364" s="110">
        <v>42179</v>
      </c>
      <c r="L1364" s="106">
        <v>8360.85</v>
      </c>
      <c r="M1364" s="106">
        <v>8399.4</v>
      </c>
      <c r="N1364" s="106">
        <v>8421.35</v>
      </c>
      <c r="O1364" s="106">
        <v>8338.9</v>
      </c>
      <c r="P1364" s="28" t="s">
        <v>3917</v>
      </c>
      <c r="Q1364" s="107">
        <v>-2.5000000000000001E-3</v>
      </c>
      <c r="T1364" s="110">
        <v>42086</v>
      </c>
      <c r="U1364" s="28">
        <v>62.23</v>
      </c>
      <c r="V1364">
        <v>62.414999999999999</v>
      </c>
      <c r="W1364">
        <v>62.414999999999999</v>
      </c>
      <c r="X1364">
        <v>62.23</v>
      </c>
      <c r="Y1364" s="19">
        <v>-2.8999999999999998E-3</v>
      </c>
      <c r="AB1364" s="110">
        <f t="shared" si="259"/>
        <v>42179</v>
      </c>
      <c r="AC1364" s="108">
        <f t="shared" si="252"/>
        <v>8360.85</v>
      </c>
      <c r="AD1364" s="28">
        <f t="shared" si="253"/>
        <v>63.526000000000003</v>
      </c>
      <c r="AE1364" s="28">
        <f t="shared" si="257"/>
        <v>131.61304032994366</v>
      </c>
      <c r="AF1364" s="31">
        <f t="shared" si="258"/>
        <v>-1.1977908302489571E-3</v>
      </c>
      <c r="AJ1364" s="110">
        <f t="shared" si="251"/>
        <v>42166</v>
      </c>
      <c r="AK1364" s="31">
        <f t="shared" si="260"/>
        <v>1.8E-3</v>
      </c>
      <c r="AL1364" s="115">
        <f t="shared" si="261"/>
        <v>-2.2541329763419493E-2</v>
      </c>
      <c r="AM1364" s="100"/>
      <c r="BR1364" s="18">
        <f t="shared" si="254"/>
        <v>42157</v>
      </c>
      <c r="BS1364" s="6">
        <f t="shared" si="255"/>
        <v>-1E-3</v>
      </c>
      <c r="BT1364" s="6">
        <f t="shared" si="256"/>
        <v>-2.3400000000000001E-2</v>
      </c>
    </row>
    <row r="1365" spans="2:72" ht="14.45" hidden="1">
      <c r="B1365" s="110">
        <v>42158</v>
      </c>
      <c r="C1365" s="106">
        <v>2114.1</v>
      </c>
      <c r="D1365" s="106">
        <v>2110.6</v>
      </c>
      <c r="E1365" s="106">
        <v>2121.9</v>
      </c>
      <c r="F1365" s="106">
        <v>2109.6</v>
      </c>
      <c r="G1365" s="28"/>
      <c r="H1365" s="107">
        <v>2.0999999999999999E-3</v>
      </c>
      <c r="K1365" s="110">
        <v>42180</v>
      </c>
      <c r="L1365" s="106">
        <v>8398</v>
      </c>
      <c r="M1365" s="106">
        <v>8336.25</v>
      </c>
      <c r="N1365" s="106">
        <v>8423.15</v>
      </c>
      <c r="O1365" s="106">
        <v>8329.5</v>
      </c>
      <c r="P1365" s="28" t="s">
        <v>3918</v>
      </c>
      <c r="Q1365" s="107">
        <v>4.4000000000000003E-3</v>
      </c>
      <c r="T1365" s="110">
        <v>42087</v>
      </c>
      <c r="U1365" s="28">
        <v>62.347999999999999</v>
      </c>
      <c r="V1365">
        <v>62.21</v>
      </c>
      <c r="W1365">
        <v>62.420999999999999</v>
      </c>
      <c r="X1365">
        <v>62.14</v>
      </c>
      <c r="Y1365" s="19">
        <v>1.9E-3</v>
      </c>
      <c r="AB1365" s="110">
        <f t="shared" si="259"/>
        <v>42180</v>
      </c>
      <c r="AC1365" s="108">
        <f t="shared" si="252"/>
        <v>8398</v>
      </c>
      <c r="AD1365" s="28">
        <f t="shared" si="253"/>
        <v>63.518000000000001</v>
      </c>
      <c r="AE1365" s="28">
        <f t="shared" si="257"/>
        <v>132.21449038067948</v>
      </c>
      <c r="AF1365" s="31">
        <f t="shared" si="258"/>
        <v>4.5698363112653961E-3</v>
      </c>
      <c r="AJ1365" s="110">
        <f t="shared" si="251"/>
        <v>42167</v>
      </c>
      <c r="AK1365" s="31">
        <f t="shared" si="260"/>
        <v>-7.0000000000000001E-3</v>
      </c>
      <c r="AL1365" s="115">
        <f t="shared" si="261"/>
        <v>-1.2415318308978129E-6</v>
      </c>
      <c r="AM1365" s="100"/>
      <c r="BR1365" s="18">
        <f t="shared" si="254"/>
        <v>42158</v>
      </c>
      <c r="BS1365" s="6">
        <f t="shared" si="255"/>
        <v>2.0999999999999999E-3</v>
      </c>
      <c r="BT1365" s="6">
        <f t="shared" si="256"/>
        <v>-1.23E-2</v>
      </c>
    </row>
    <row r="1366" spans="2:72" ht="14.45" hidden="1">
      <c r="B1366" s="110">
        <v>42159</v>
      </c>
      <c r="C1366" s="106">
        <v>2095.8000000000002</v>
      </c>
      <c r="D1366" s="106">
        <v>2112.3000000000002</v>
      </c>
      <c r="E1366" s="106">
        <v>2112.9</v>
      </c>
      <c r="F1366" s="106">
        <v>2093.1999999999998</v>
      </c>
      <c r="G1366" s="28"/>
      <c r="H1366" s="107">
        <v>-8.6999999999999994E-3</v>
      </c>
      <c r="K1366" s="110">
        <v>42181</v>
      </c>
      <c r="L1366" s="106">
        <v>8381.1</v>
      </c>
      <c r="M1366" s="106">
        <v>8393.9500000000007</v>
      </c>
      <c r="N1366" s="106">
        <v>8408.5499999999993</v>
      </c>
      <c r="O1366" s="106">
        <v>8339.7000000000007</v>
      </c>
      <c r="P1366" s="28" t="s">
        <v>3919</v>
      </c>
      <c r="Q1366" s="107">
        <v>-2E-3</v>
      </c>
      <c r="T1366" s="110">
        <v>42088</v>
      </c>
      <c r="U1366" s="28">
        <v>62.411999999999999</v>
      </c>
      <c r="V1366">
        <v>62.344000000000001</v>
      </c>
      <c r="W1366">
        <v>62.454000000000001</v>
      </c>
      <c r="X1366">
        <v>62.262</v>
      </c>
      <c r="Y1366" s="19">
        <v>1E-3</v>
      </c>
      <c r="AB1366" s="110">
        <f t="shared" si="259"/>
        <v>42181</v>
      </c>
      <c r="AC1366" s="108">
        <f t="shared" si="252"/>
        <v>8381.1</v>
      </c>
      <c r="AD1366" s="28">
        <f t="shared" si="253"/>
        <v>63.451999999999998</v>
      </c>
      <c r="AE1366" s="28">
        <f t="shared" si="257"/>
        <v>132.0856710584379</v>
      </c>
      <c r="AF1366" s="31">
        <f t="shared" si="258"/>
        <v>-9.7432075614922731E-4</v>
      </c>
      <c r="AJ1366" s="110">
        <f t="shared" si="251"/>
        <v>42170</v>
      </c>
      <c r="AK1366" s="31">
        <f t="shared" si="260"/>
        <v>-4.5999999999999999E-3</v>
      </c>
      <c r="AL1366" s="115">
        <f t="shared" si="261"/>
        <v>4.1182736298885914E-3</v>
      </c>
      <c r="AM1366" s="100"/>
      <c r="BR1366" s="18">
        <f t="shared" si="254"/>
        <v>42159</v>
      </c>
      <c r="BS1366" s="6">
        <f t="shared" si="255"/>
        <v>-8.6999999999999994E-3</v>
      </c>
      <c r="BT1366" s="6">
        <f t="shared" si="256"/>
        <v>-5.0000000000000001E-4</v>
      </c>
    </row>
    <row r="1367" spans="2:72" ht="14.45" hidden="1">
      <c r="B1367" s="110">
        <v>42160</v>
      </c>
      <c r="C1367" s="106">
        <v>2092.8000000000002</v>
      </c>
      <c r="D1367" s="106">
        <v>2095.1</v>
      </c>
      <c r="E1367" s="106">
        <v>2101</v>
      </c>
      <c r="F1367" s="106">
        <v>2085.6999999999998</v>
      </c>
      <c r="G1367" s="28"/>
      <c r="H1367" s="107">
        <v>-1.4E-3</v>
      </c>
      <c r="K1367" s="110">
        <v>42184</v>
      </c>
      <c r="L1367" s="106">
        <v>8318.4</v>
      </c>
      <c r="M1367" s="106">
        <v>8247.0499999999993</v>
      </c>
      <c r="N1367" s="106">
        <v>8329.4500000000007</v>
      </c>
      <c r="O1367" s="106">
        <v>8195.65</v>
      </c>
      <c r="P1367" s="28" t="s">
        <v>3203</v>
      </c>
      <c r="Q1367" s="107">
        <v>-7.4999999999999997E-3</v>
      </c>
      <c r="T1367" s="110">
        <v>42089</v>
      </c>
      <c r="U1367" s="28">
        <v>62.835999999999999</v>
      </c>
      <c r="V1367">
        <v>62.43</v>
      </c>
      <c r="W1367">
        <v>62.843000000000004</v>
      </c>
      <c r="X1367">
        <v>62.43</v>
      </c>
      <c r="Y1367" s="19">
        <v>6.7999999999999996E-3</v>
      </c>
      <c r="AB1367" s="110">
        <f t="shared" si="259"/>
        <v>42184</v>
      </c>
      <c r="AC1367" s="108">
        <f t="shared" si="252"/>
        <v>8318.4</v>
      </c>
      <c r="AD1367" s="28">
        <f t="shared" si="253"/>
        <v>63.707000000000001</v>
      </c>
      <c r="AE1367" s="28">
        <f t="shared" si="257"/>
        <v>130.57277850157752</v>
      </c>
      <c r="AF1367" s="31">
        <f t="shared" si="258"/>
        <v>-1.1453873419706828E-2</v>
      </c>
      <c r="AJ1367" s="110">
        <f t="shared" si="251"/>
        <v>42171</v>
      </c>
      <c r="AK1367" s="31">
        <f t="shared" si="260"/>
        <v>5.7000000000000002E-3</v>
      </c>
      <c r="AL1367" s="115">
        <f t="shared" si="261"/>
        <v>2.900146568693529E-3</v>
      </c>
      <c r="AM1367" s="100"/>
      <c r="BR1367" s="18">
        <f t="shared" si="254"/>
        <v>42160</v>
      </c>
      <c r="BS1367" s="6">
        <f t="shared" si="255"/>
        <v>-1.4E-3</v>
      </c>
      <c r="BT1367" s="6">
        <f t="shared" si="256"/>
        <v>-2E-3</v>
      </c>
    </row>
    <row r="1368" spans="2:72" ht="14.45" hidden="1">
      <c r="B1368" s="110">
        <v>42163</v>
      </c>
      <c r="C1368" s="106">
        <v>2079.3000000000002</v>
      </c>
      <c r="D1368" s="106">
        <v>2092.3000000000002</v>
      </c>
      <c r="E1368" s="106">
        <v>2093</v>
      </c>
      <c r="F1368" s="106">
        <v>2079.1</v>
      </c>
      <c r="G1368" s="28"/>
      <c r="H1368" s="107">
        <v>-6.4999999999999997E-3</v>
      </c>
      <c r="K1368" s="110">
        <v>42185</v>
      </c>
      <c r="L1368" s="106">
        <v>8368.5</v>
      </c>
      <c r="M1368" s="106">
        <v>8316.35</v>
      </c>
      <c r="N1368" s="106">
        <v>8378</v>
      </c>
      <c r="O1368" s="106">
        <v>8298.9500000000007</v>
      </c>
      <c r="P1368" s="28" t="s">
        <v>3920</v>
      </c>
      <c r="Q1368" s="107">
        <v>6.0000000000000001E-3</v>
      </c>
      <c r="T1368" s="110">
        <v>42090</v>
      </c>
      <c r="U1368" s="28">
        <v>62.523000000000003</v>
      </c>
      <c r="V1368">
        <v>62.84</v>
      </c>
      <c r="W1368">
        <v>62.850999999999999</v>
      </c>
      <c r="X1368">
        <v>62.395000000000003</v>
      </c>
      <c r="Y1368" s="19">
        <v>-5.0000000000000001E-3</v>
      </c>
      <c r="AB1368" s="110">
        <f t="shared" si="259"/>
        <v>42185</v>
      </c>
      <c r="AC1368" s="108">
        <f t="shared" si="252"/>
        <v>8368.5</v>
      </c>
      <c r="AD1368" s="28">
        <f t="shared" si="253"/>
        <v>63.603999999999999</v>
      </c>
      <c r="AE1368" s="28">
        <f t="shared" si="257"/>
        <v>131.57191371611847</v>
      </c>
      <c r="AF1368" s="31">
        <f t="shared" si="258"/>
        <v>7.65194113203993E-3</v>
      </c>
      <c r="AJ1368" s="110">
        <f t="shared" si="251"/>
        <v>42172</v>
      </c>
      <c r="AK1368" s="31">
        <f t="shared" si="260"/>
        <v>2E-3</v>
      </c>
      <c r="AL1368" s="115">
        <f t="shared" si="261"/>
        <v>7.9335124884558628E-3</v>
      </c>
      <c r="AM1368" s="100"/>
      <c r="BR1368" s="18">
        <f t="shared" si="254"/>
        <v>42163</v>
      </c>
      <c r="BS1368" s="6">
        <f t="shared" si="255"/>
        <v>-6.4999999999999997E-3</v>
      </c>
      <c r="BT1368" s="6">
        <f t="shared" si="256"/>
        <v>-8.6999999999999994E-3</v>
      </c>
    </row>
    <row r="1369" spans="2:72" ht="14.45" hidden="1">
      <c r="B1369" s="110">
        <v>42164</v>
      </c>
      <c r="C1369" s="106">
        <v>2080.1999999999998</v>
      </c>
      <c r="D1369" s="106">
        <v>2079.1</v>
      </c>
      <c r="E1369" s="106">
        <v>2085.6</v>
      </c>
      <c r="F1369" s="106">
        <v>2072.1</v>
      </c>
      <c r="G1369" s="28"/>
      <c r="H1369" s="107">
        <v>4.0000000000000002E-4</v>
      </c>
      <c r="K1369" s="110">
        <v>42186</v>
      </c>
      <c r="L1369" s="106">
        <v>8453.0499999999993</v>
      </c>
      <c r="M1369" s="106">
        <v>8376.25</v>
      </c>
      <c r="N1369" s="106">
        <v>8481.6</v>
      </c>
      <c r="O1369" s="106">
        <v>8370.15</v>
      </c>
      <c r="P1369" s="28" t="s">
        <v>3921</v>
      </c>
      <c r="Q1369" s="107">
        <v>1.01E-2</v>
      </c>
      <c r="T1369" s="110">
        <v>42093</v>
      </c>
      <c r="U1369" s="28">
        <v>62.51</v>
      </c>
      <c r="V1369">
        <v>62.533999999999999</v>
      </c>
      <c r="W1369">
        <v>62.7</v>
      </c>
      <c r="X1369">
        <v>62.438000000000002</v>
      </c>
      <c r="Y1369" s="19">
        <v>-2.0000000000000001E-4</v>
      </c>
      <c r="AB1369" s="110">
        <f t="shared" si="259"/>
        <v>42186</v>
      </c>
      <c r="AC1369" s="108">
        <f t="shared" si="252"/>
        <v>8453.0499999999993</v>
      </c>
      <c r="AD1369" s="28">
        <f t="shared" si="253"/>
        <v>63.55</v>
      </c>
      <c r="AE1369" s="28">
        <f t="shared" si="257"/>
        <v>133.01416207710463</v>
      </c>
      <c r="AF1369" s="31">
        <f t="shared" si="258"/>
        <v>1.0961673508055547E-2</v>
      </c>
      <c r="AJ1369" s="110">
        <f t="shared" si="251"/>
        <v>42173</v>
      </c>
      <c r="AK1369" s="31">
        <f t="shared" si="260"/>
        <v>9.9000000000000008E-3</v>
      </c>
      <c r="AL1369" s="115">
        <f t="shared" si="261"/>
        <v>1.7160226170110038E-2</v>
      </c>
      <c r="AM1369" s="100"/>
      <c r="BR1369" s="18">
        <f t="shared" si="254"/>
        <v>42164</v>
      </c>
      <c r="BS1369" s="6">
        <f t="shared" si="255"/>
        <v>4.0000000000000002E-4</v>
      </c>
      <c r="BT1369" s="6">
        <f t="shared" si="256"/>
        <v>-2.7000000000000001E-3</v>
      </c>
    </row>
    <row r="1370" spans="2:72" ht="14.45" hidden="1">
      <c r="B1370" s="110">
        <v>42165</v>
      </c>
      <c r="C1370" s="106">
        <v>2105.1999999999998</v>
      </c>
      <c r="D1370" s="106">
        <v>2081.1</v>
      </c>
      <c r="E1370" s="106">
        <v>2108.5</v>
      </c>
      <c r="F1370" s="106">
        <v>2081.1</v>
      </c>
      <c r="G1370" s="28"/>
      <c r="H1370" s="107">
        <v>1.2E-2</v>
      </c>
      <c r="K1370" s="110">
        <v>42187</v>
      </c>
      <c r="L1370" s="106">
        <v>8444.9</v>
      </c>
      <c r="M1370" s="106">
        <v>8471.9500000000007</v>
      </c>
      <c r="N1370" s="106">
        <v>8479.25</v>
      </c>
      <c r="O1370" s="106">
        <v>8433.2000000000007</v>
      </c>
      <c r="P1370" s="28" t="s">
        <v>3922</v>
      </c>
      <c r="Q1370" s="107">
        <v>-1E-3</v>
      </c>
      <c r="T1370" s="110">
        <v>42094</v>
      </c>
      <c r="U1370" s="28">
        <v>62.290999999999997</v>
      </c>
      <c r="V1370">
        <v>62.514000000000003</v>
      </c>
      <c r="W1370">
        <v>62.68</v>
      </c>
      <c r="X1370">
        <v>62.276000000000003</v>
      </c>
      <c r="Y1370" s="19">
        <v>-3.5000000000000001E-3</v>
      </c>
      <c r="AB1370" s="110">
        <f t="shared" si="259"/>
        <v>42187</v>
      </c>
      <c r="AC1370" s="108">
        <f t="shared" si="252"/>
        <v>8444.9</v>
      </c>
      <c r="AD1370" s="28">
        <f t="shared" si="253"/>
        <v>63.298999999999999</v>
      </c>
      <c r="AE1370" s="28">
        <f t="shared" si="257"/>
        <v>133.4128501240146</v>
      </c>
      <c r="AF1370" s="31">
        <f t="shared" si="258"/>
        <v>2.9973353264358682E-3</v>
      </c>
      <c r="AJ1370" s="110">
        <f t="shared" ref="AJ1370:AJ1433" si="262">VLOOKUP(B1377,AB:AF,1,FALSE)</f>
        <v>42174</v>
      </c>
      <c r="AK1370" s="31">
        <f t="shared" si="260"/>
        <v>-5.3E-3</v>
      </c>
      <c r="AL1370" s="115">
        <f t="shared" si="261"/>
        <v>7.3793899906200444E-3</v>
      </c>
      <c r="AM1370" s="100"/>
      <c r="BR1370" s="18">
        <f t="shared" si="254"/>
        <v>42165</v>
      </c>
      <c r="BS1370" s="6">
        <f t="shared" si="255"/>
        <v>1.2E-2</v>
      </c>
      <c r="BT1370" s="6">
        <f t="shared" si="256"/>
        <v>1.2699999999999999E-2</v>
      </c>
    </row>
    <row r="1371" spans="2:72" ht="14.45" hidden="1">
      <c r="B1371" s="110">
        <v>42166</v>
      </c>
      <c r="C1371" s="106">
        <v>2108.9</v>
      </c>
      <c r="D1371" s="106">
        <v>2106.1999999999998</v>
      </c>
      <c r="E1371" s="106">
        <v>2115</v>
      </c>
      <c r="F1371" s="106">
        <v>2106.1999999999998</v>
      </c>
      <c r="G1371" s="28"/>
      <c r="H1371" s="107">
        <v>1.8E-3</v>
      </c>
      <c r="K1371" s="110">
        <v>42188</v>
      </c>
      <c r="L1371" s="106">
        <v>8484.9</v>
      </c>
      <c r="M1371" s="106">
        <v>8440.1</v>
      </c>
      <c r="N1371" s="106">
        <v>8497.75</v>
      </c>
      <c r="O1371" s="106">
        <v>8424.15</v>
      </c>
      <c r="P1371" s="28" t="s">
        <v>3923</v>
      </c>
      <c r="Q1371" s="107">
        <v>4.7000000000000002E-3</v>
      </c>
      <c r="T1371" s="110">
        <v>42095</v>
      </c>
      <c r="U1371" s="28">
        <v>62.142000000000003</v>
      </c>
      <c r="V1371">
        <v>62.290999999999997</v>
      </c>
      <c r="W1371">
        <v>62.402000000000001</v>
      </c>
      <c r="X1371">
        <v>62.134999999999998</v>
      </c>
      <c r="Y1371" s="19">
        <v>-2.3999999999999998E-3</v>
      </c>
      <c r="AB1371" s="110">
        <f t="shared" si="259"/>
        <v>42188</v>
      </c>
      <c r="AC1371" s="108">
        <f t="shared" ref="AC1371:AC1434" si="263">IFERROR(VLOOKUP(AB1371,K:Q,2,FALSE),0)</f>
        <v>8484.9</v>
      </c>
      <c r="AD1371" s="28">
        <f t="shared" ref="AD1371:AD1434" si="264">VLOOKUP(AB1371,T:Y,2,FALSE)</f>
        <v>63.411000000000001</v>
      </c>
      <c r="AE1371" s="28">
        <f t="shared" si="257"/>
        <v>133.80801438236267</v>
      </c>
      <c r="AF1371" s="31">
        <f t="shared" si="258"/>
        <v>2.9619654926849037E-3</v>
      </c>
      <c r="AJ1371" s="110">
        <f t="shared" si="262"/>
        <v>42177</v>
      </c>
      <c r="AK1371" s="31">
        <f t="shared" si="260"/>
        <v>6.1000000000000004E-3</v>
      </c>
      <c r="AL1371" s="115">
        <f t="shared" si="261"/>
        <v>1.521292690920184E-2</v>
      </c>
      <c r="AM1371" s="100"/>
      <c r="BR1371" s="18">
        <f t="shared" si="254"/>
        <v>42166</v>
      </c>
      <c r="BS1371" s="6">
        <f t="shared" si="255"/>
        <v>1.8E-3</v>
      </c>
      <c r="BT1371" s="6">
        <f t="shared" si="256"/>
        <v>-1.9599999999999999E-2</v>
      </c>
    </row>
    <row r="1372" spans="2:72" ht="14.45" hidden="1">
      <c r="B1372" s="110">
        <v>42167</v>
      </c>
      <c r="C1372" s="106">
        <v>2094.1</v>
      </c>
      <c r="D1372" s="106">
        <v>2107.4</v>
      </c>
      <c r="E1372" s="106">
        <v>2107.4</v>
      </c>
      <c r="F1372" s="106">
        <v>2091.3000000000002</v>
      </c>
      <c r="G1372" s="28"/>
      <c r="H1372" s="107">
        <v>-7.0000000000000001E-3</v>
      </c>
      <c r="K1372" s="110">
        <v>42191</v>
      </c>
      <c r="L1372" s="106">
        <v>8522.15</v>
      </c>
      <c r="M1372" s="106">
        <v>8386.15</v>
      </c>
      <c r="N1372" s="106">
        <v>8533.15</v>
      </c>
      <c r="O1372" s="106">
        <v>8386.15</v>
      </c>
      <c r="P1372" s="28" t="s">
        <v>3924</v>
      </c>
      <c r="Q1372" s="107">
        <v>4.4000000000000003E-3</v>
      </c>
      <c r="T1372" s="110">
        <v>42096</v>
      </c>
      <c r="U1372" s="28">
        <v>62.067</v>
      </c>
      <c r="V1372">
        <v>62.162999999999997</v>
      </c>
      <c r="W1372">
        <v>62.24</v>
      </c>
      <c r="X1372">
        <v>62.045999999999999</v>
      </c>
      <c r="Y1372" s="19">
        <v>-1.1999999999999999E-3</v>
      </c>
      <c r="AB1372" s="110">
        <f t="shared" si="259"/>
        <v>42191</v>
      </c>
      <c r="AC1372" s="108">
        <f t="shared" si="263"/>
        <v>8522.15</v>
      </c>
      <c r="AD1372" s="28">
        <f t="shared" si="264"/>
        <v>63.264000000000003</v>
      </c>
      <c r="AE1372" s="28">
        <f t="shared" si="257"/>
        <v>134.70773267577135</v>
      </c>
      <c r="AF1372" s="31">
        <f t="shared" si="258"/>
        <v>6.7239492160588998E-3</v>
      </c>
      <c r="AJ1372" s="110">
        <f t="shared" si="262"/>
        <v>42178</v>
      </c>
      <c r="AK1372" s="31">
        <f t="shared" si="260"/>
        <v>6.9999999999999999E-4</v>
      </c>
      <c r="AL1372" s="115">
        <f t="shared" si="261"/>
        <v>2.080813896746303E-3</v>
      </c>
      <c r="AM1372" s="100"/>
      <c r="BR1372" s="18">
        <f t="shared" si="254"/>
        <v>42167</v>
      </c>
      <c r="BS1372" s="6">
        <f t="shared" si="255"/>
        <v>-7.0000000000000001E-3</v>
      </c>
      <c r="BT1372" s="6">
        <f t="shared" si="256"/>
        <v>2.2000000000000001E-3</v>
      </c>
    </row>
    <row r="1373" spans="2:72" ht="14.45" hidden="1">
      <c r="B1373" s="110">
        <v>42170</v>
      </c>
      <c r="C1373" s="106">
        <v>2084.4</v>
      </c>
      <c r="D1373" s="106">
        <v>2091.3000000000002</v>
      </c>
      <c r="E1373" s="106">
        <v>2091.3000000000002</v>
      </c>
      <c r="F1373" s="106">
        <v>2072.5</v>
      </c>
      <c r="G1373" s="28"/>
      <c r="H1373" s="107">
        <v>-4.5999999999999999E-3</v>
      </c>
      <c r="K1373" s="110">
        <v>42192</v>
      </c>
      <c r="L1373" s="106">
        <v>8510.7999999999993</v>
      </c>
      <c r="M1373" s="106">
        <v>8525.5</v>
      </c>
      <c r="N1373" s="106">
        <v>8561.35</v>
      </c>
      <c r="O1373" s="106">
        <v>8483.85</v>
      </c>
      <c r="P1373" s="28" t="s">
        <v>3925</v>
      </c>
      <c r="Q1373" s="107">
        <v>-1.2999999999999999E-3</v>
      </c>
      <c r="T1373" s="110">
        <v>42097</v>
      </c>
      <c r="U1373" s="28">
        <v>61.96</v>
      </c>
      <c r="V1373">
        <v>62.078000000000003</v>
      </c>
      <c r="W1373">
        <v>62.14</v>
      </c>
      <c r="X1373">
        <v>61.936</v>
      </c>
      <c r="Y1373" s="19">
        <v>-1.6999999999999999E-3</v>
      </c>
      <c r="AB1373" s="110">
        <f t="shared" si="259"/>
        <v>42192</v>
      </c>
      <c r="AC1373" s="108">
        <f t="shared" si="263"/>
        <v>8510.7999999999993</v>
      </c>
      <c r="AD1373" s="28">
        <f t="shared" si="264"/>
        <v>63.475999999999999</v>
      </c>
      <c r="AE1373" s="28">
        <f t="shared" si="257"/>
        <v>134.07902199256412</v>
      </c>
      <c r="AF1373" s="31">
        <f t="shared" si="258"/>
        <v>-4.667220438788644E-3</v>
      </c>
      <c r="AJ1373" s="110">
        <f t="shared" si="262"/>
        <v>42179</v>
      </c>
      <c r="AK1373" s="31">
        <f t="shared" si="260"/>
        <v>-7.3000000000000001E-3</v>
      </c>
      <c r="AL1373" s="115">
        <f t="shared" si="261"/>
        <v>-1.1977908302489571E-3</v>
      </c>
      <c r="AM1373" s="100"/>
      <c r="BR1373" s="18">
        <f t="shared" si="254"/>
        <v>42170</v>
      </c>
      <c r="BS1373" s="6">
        <f t="shared" si="255"/>
        <v>-4.5999999999999999E-3</v>
      </c>
      <c r="BT1373" s="6">
        <f t="shared" si="256"/>
        <v>3.8999999999999998E-3</v>
      </c>
    </row>
    <row r="1374" spans="2:72" ht="14.45" hidden="1">
      <c r="B1374" s="110">
        <v>42171</v>
      </c>
      <c r="C1374" s="106">
        <v>2096.3000000000002</v>
      </c>
      <c r="D1374" s="106">
        <v>2084.3000000000002</v>
      </c>
      <c r="E1374" s="106">
        <v>2097.4</v>
      </c>
      <c r="F1374" s="106">
        <v>2082.1</v>
      </c>
      <c r="G1374" s="28"/>
      <c r="H1374" s="107">
        <v>5.7000000000000002E-3</v>
      </c>
      <c r="K1374" s="110">
        <v>42193</v>
      </c>
      <c r="L1374" s="106">
        <v>8363.0499999999993</v>
      </c>
      <c r="M1374" s="106">
        <v>8439.2000000000007</v>
      </c>
      <c r="N1374" s="106">
        <v>8457.5</v>
      </c>
      <c r="O1374" s="106">
        <v>8341.4</v>
      </c>
      <c r="P1374" s="28" t="s">
        <v>3926</v>
      </c>
      <c r="Q1374" s="107">
        <v>-1.7399999999999999E-2</v>
      </c>
      <c r="T1374" s="110">
        <v>42100</v>
      </c>
      <c r="U1374" s="28">
        <v>62.207000000000001</v>
      </c>
      <c r="V1374">
        <v>61.93</v>
      </c>
      <c r="W1374">
        <v>62.24</v>
      </c>
      <c r="X1374">
        <v>61.93</v>
      </c>
      <c r="Y1374" s="19">
        <v>4.0000000000000001E-3</v>
      </c>
      <c r="AB1374" s="110">
        <f t="shared" si="259"/>
        <v>42193</v>
      </c>
      <c r="AC1374" s="108">
        <f t="shared" si="263"/>
        <v>8363.0499999999993</v>
      </c>
      <c r="AD1374" s="28">
        <f t="shared" si="264"/>
        <v>63.459000000000003</v>
      </c>
      <c r="AE1374" s="28">
        <f t="shared" si="257"/>
        <v>131.78666540601017</v>
      </c>
      <c r="AF1374" s="31">
        <f t="shared" si="258"/>
        <v>-1.7097056291782042E-2</v>
      </c>
      <c r="AJ1374" s="110">
        <f t="shared" si="262"/>
        <v>42180</v>
      </c>
      <c r="AK1374" s="31">
        <f t="shared" si="260"/>
        <v>-3.0000000000000001E-3</v>
      </c>
      <c r="AL1374" s="115">
        <f t="shared" si="261"/>
        <v>4.5698363112653961E-3</v>
      </c>
      <c r="AM1374" s="100"/>
      <c r="BR1374" s="18">
        <f t="shared" si="254"/>
        <v>42171</v>
      </c>
      <c r="BS1374" s="6">
        <f t="shared" si="255"/>
        <v>5.7000000000000002E-3</v>
      </c>
      <c r="BT1374" s="6">
        <f t="shared" si="256"/>
        <v>4.1999999999999997E-3</v>
      </c>
    </row>
    <row r="1375" spans="2:72" ht="14.45" hidden="1">
      <c r="B1375" s="110">
        <v>42172</v>
      </c>
      <c r="C1375" s="106">
        <v>2100.4</v>
      </c>
      <c r="D1375" s="106">
        <v>2097.4</v>
      </c>
      <c r="E1375" s="106">
        <v>2106.8000000000002</v>
      </c>
      <c r="F1375" s="106">
        <v>2088.9</v>
      </c>
      <c r="G1375" s="28"/>
      <c r="H1375" s="107">
        <v>2E-3</v>
      </c>
      <c r="K1375" s="110">
        <v>42194</v>
      </c>
      <c r="L1375" s="106">
        <v>8328.5499999999993</v>
      </c>
      <c r="M1375" s="106">
        <v>8364.85</v>
      </c>
      <c r="N1375" s="106">
        <v>8400.2999999999993</v>
      </c>
      <c r="O1375" s="106">
        <v>8323</v>
      </c>
      <c r="P1375" s="28" t="s">
        <v>3927</v>
      </c>
      <c r="Q1375" s="107">
        <v>-4.1000000000000003E-3</v>
      </c>
      <c r="T1375" s="110">
        <v>42101</v>
      </c>
      <c r="U1375" s="28">
        <v>62.295999999999999</v>
      </c>
      <c r="V1375">
        <v>62.206000000000003</v>
      </c>
      <c r="W1375">
        <v>62.424999999999997</v>
      </c>
      <c r="X1375">
        <v>62.195</v>
      </c>
      <c r="Y1375" s="19">
        <v>1.4E-3</v>
      </c>
      <c r="AB1375" s="110">
        <f t="shared" si="259"/>
        <v>42194</v>
      </c>
      <c r="AC1375" s="108">
        <f t="shared" si="263"/>
        <v>8328.5499999999993</v>
      </c>
      <c r="AD1375" s="28">
        <f t="shared" si="264"/>
        <v>63.317999999999998</v>
      </c>
      <c r="AE1375" s="28">
        <f t="shared" si="257"/>
        <v>131.53526643292585</v>
      </c>
      <c r="AF1375" s="31">
        <f t="shared" si="258"/>
        <v>-1.9076207164799852E-3</v>
      </c>
      <c r="AJ1375" s="110">
        <f t="shared" si="262"/>
        <v>42181</v>
      </c>
      <c r="AK1375" s="31">
        <f t="shared" si="260"/>
        <v>-4.0000000000000002E-4</v>
      </c>
      <c r="AL1375" s="115">
        <f t="shared" si="261"/>
        <v>-9.7432075614922731E-4</v>
      </c>
      <c r="AM1375" s="100"/>
      <c r="BR1375" s="18">
        <f t="shared" si="254"/>
        <v>42172</v>
      </c>
      <c r="BS1375" s="6">
        <f t="shared" si="255"/>
        <v>2E-3</v>
      </c>
      <c r="BT1375" s="6">
        <f t="shared" si="256"/>
        <v>5.4999999999999997E-3</v>
      </c>
    </row>
    <row r="1376" spans="2:72" ht="14.45" hidden="1">
      <c r="B1376" s="110">
        <v>42173</v>
      </c>
      <c r="C1376" s="106">
        <v>2121.1999999999998</v>
      </c>
      <c r="D1376" s="106">
        <v>2101.6</v>
      </c>
      <c r="E1376" s="106">
        <v>2126.6999999999998</v>
      </c>
      <c r="F1376" s="106">
        <v>2101.6</v>
      </c>
      <c r="G1376" s="28"/>
      <c r="H1376" s="107">
        <v>9.9000000000000008E-3</v>
      </c>
      <c r="K1376" s="110">
        <v>42195</v>
      </c>
      <c r="L1376" s="106">
        <v>8360.5499999999993</v>
      </c>
      <c r="M1376" s="106">
        <v>8365.7000000000007</v>
      </c>
      <c r="N1376" s="106">
        <v>8377.1</v>
      </c>
      <c r="O1376" s="106">
        <v>8315.4</v>
      </c>
      <c r="P1376" s="28" t="s">
        <v>3928</v>
      </c>
      <c r="Q1376" s="107">
        <v>3.8E-3</v>
      </c>
      <c r="T1376" s="110">
        <v>42102</v>
      </c>
      <c r="U1376" s="28">
        <v>62.192</v>
      </c>
      <c r="V1376">
        <v>62.301000000000002</v>
      </c>
      <c r="W1376">
        <v>62.372</v>
      </c>
      <c r="X1376">
        <v>62.139000000000003</v>
      </c>
      <c r="Y1376" s="19">
        <v>-1.6999999999999999E-3</v>
      </c>
      <c r="AB1376" s="110">
        <f t="shared" si="259"/>
        <v>42195</v>
      </c>
      <c r="AC1376" s="108">
        <f t="shared" si="263"/>
        <v>8360.5499999999993</v>
      </c>
      <c r="AD1376" s="28">
        <f t="shared" si="264"/>
        <v>63.357999999999997</v>
      </c>
      <c r="AE1376" s="28">
        <f t="shared" si="257"/>
        <v>131.95729031850752</v>
      </c>
      <c r="AF1376" s="31">
        <f t="shared" si="258"/>
        <v>3.2084466548509827E-3</v>
      </c>
      <c r="AJ1376" s="110">
        <f t="shared" si="262"/>
        <v>42184</v>
      </c>
      <c r="AK1376" s="31">
        <f t="shared" si="260"/>
        <v>-2.0899999999999998E-2</v>
      </c>
      <c r="AL1376" s="115">
        <f t="shared" si="261"/>
        <v>-1.1453873419706828E-2</v>
      </c>
      <c r="AM1376" s="100"/>
      <c r="BR1376" s="18">
        <f t="shared" si="254"/>
        <v>42173</v>
      </c>
      <c r="BS1376" s="6">
        <f t="shared" si="255"/>
        <v>9.9000000000000008E-3</v>
      </c>
      <c r="BT1376" s="6">
        <f t="shared" si="256"/>
        <v>1.03E-2</v>
      </c>
    </row>
    <row r="1377" spans="2:77" ht="14.45" hidden="1">
      <c r="B1377" s="110">
        <v>42174</v>
      </c>
      <c r="C1377" s="106">
        <v>2110</v>
      </c>
      <c r="D1377" s="106">
        <v>2121.1</v>
      </c>
      <c r="E1377" s="106">
        <v>2121.6</v>
      </c>
      <c r="F1377" s="106">
        <v>2109.4</v>
      </c>
      <c r="G1377" s="28"/>
      <c r="H1377" s="107">
        <v>-5.3E-3</v>
      </c>
      <c r="K1377" s="110">
        <v>42198</v>
      </c>
      <c r="L1377" s="106">
        <v>8459.65</v>
      </c>
      <c r="M1377" s="106">
        <v>8397.25</v>
      </c>
      <c r="N1377" s="106">
        <v>8471.65</v>
      </c>
      <c r="O1377" s="106">
        <v>8355.4</v>
      </c>
      <c r="P1377" s="28" t="s">
        <v>3929</v>
      </c>
      <c r="Q1377" s="107">
        <v>1.1900000000000001E-2</v>
      </c>
      <c r="T1377" s="110">
        <v>42103</v>
      </c>
      <c r="U1377" s="28">
        <v>62.305999999999997</v>
      </c>
      <c r="V1377">
        <v>62.201000000000001</v>
      </c>
      <c r="W1377">
        <v>62.337000000000003</v>
      </c>
      <c r="X1377">
        <v>62.15</v>
      </c>
      <c r="Y1377" s="19">
        <v>1.8E-3</v>
      </c>
      <c r="AB1377" s="110">
        <f t="shared" si="259"/>
        <v>42198</v>
      </c>
      <c r="AC1377" s="108">
        <f t="shared" si="263"/>
        <v>8459.65</v>
      </c>
      <c r="AD1377" s="28">
        <f t="shared" si="264"/>
        <v>63.45</v>
      </c>
      <c r="AE1377" s="28">
        <f t="shared" si="257"/>
        <v>133.32781717888099</v>
      </c>
      <c r="AF1377" s="31">
        <f t="shared" si="258"/>
        <v>1.0386139765869773E-2</v>
      </c>
      <c r="AJ1377" s="110">
        <f t="shared" si="262"/>
        <v>42185</v>
      </c>
      <c r="AK1377" s="31">
        <f t="shared" si="260"/>
        <v>2.7000000000000001E-3</v>
      </c>
      <c r="AL1377" s="115">
        <f t="shared" si="261"/>
        <v>7.65194113203993E-3</v>
      </c>
      <c r="AM1377" s="100"/>
      <c r="BR1377" s="18">
        <f t="shared" si="254"/>
        <v>42174</v>
      </c>
      <c r="BS1377" s="6">
        <f t="shared" si="255"/>
        <v>-5.3E-3</v>
      </c>
      <c r="BT1377" s="6">
        <f t="shared" si="256"/>
        <v>6.1999999999999998E-3</v>
      </c>
    </row>
    <row r="1378" spans="2:77" ht="14.45" hidden="1">
      <c r="B1378" s="110">
        <v>42177</v>
      </c>
      <c r="C1378" s="106">
        <v>2122.8000000000002</v>
      </c>
      <c r="D1378" s="106">
        <v>2112.5</v>
      </c>
      <c r="E1378" s="106">
        <v>2129.9</v>
      </c>
      <c r="F1378" s="106">
        <v>2112.5</v>
      </c>
      <c r="G1378" s="28"/>
      <c r="H1378" s="107">
        <v>6.1000000000000004E-3</v>
      </c>
      <c r="K1378" s="110">
        <v>42199</v>
      </c>
      <c r="L1378" s="106">
        <v>8454.1</v>
      </c>
      <c r="M1378" s="106">
        <v>8470.6</v>
      </c>
      <c r="N1378" s="106">
        <v>8480.25</v>
      </c>
      <c r="O1378" s="106">
        <v>8424.1</v>
      </c>
      <c r="P1378" s="28" t="s">
        <v>3930</v>
      </c>
      <c r="Q1378" s="107">
        <v>-6.9999999999999999E-4</v>
      </c>
      <c r="T1378" s="110">
        <v>42104</v>
      </c>
      <c r="U1378" s="28">
        <v>62.276000000000003</v>
      </c>
      <c r="V1378">
        <v>62.301000000000002</v>
      </c>
      <c r="W1378">
        <v>62.43</v>
      </c>
      <c r="X1378">
        <v>62.209000000000003</v>
      </c>
      <c r="Y1378" s="19">
        <v>-5.0000000000000001E-4</v>
      </c>
      <c r="AB1378" s="110">
        <f t="shared" si="259"/>
        <v>42199</v>
      </c>
      <c r="AC1378" s="108">
        <f t="shared" si="263"/>
        <v>8454.1</v>
      </c>
      <c r="AD1378" s="28">
        <f t="shared" si="264"/>
        <v>63.280999999999999</v>
      </c>
      <c r="AE1378" s="28">
        <f t="shared" si="257"/>
        <v>133.59618210837377</v>
      </c>
      <c r="AF1378" s="31">
        <f t="shared" si="258"/>
        <v>2.0128202439009257E-3</v>
      </c>
      <c r="AJ1378" s="110">
        <f t="shared" si="262"/>
        <v>42186</v>
      </c>
      <c r="AK1378" s="31">
        <f t="shared" si="260"/>
        <v>6.8999999999999999E-3</v>
      </c>
      <c r="AL1378" s="115">
        <f t="shared" si="261"/>
        <v>1.0961673508055547E-2</v>
      </c>
      <c r="AM1378" s="100"/>
      <c r="BR1378" s="18">
        <f t="shared" si="254"/>
        <v>42177</v>
      </c>
      <c r="BS1378" s="6">
        <f t="shared" si="255"/>
        <v>6.1000000000000004E-3</v>
      </c>
      <c r="BT1378" s="6">
        <f t="shared" si="256"/>
        <v>1.5599999999999999E-2</v>
      </c>
    </row>
    <row r="1379" spans="2:77" ht="14.45" hidden="1">
      <c r="B1379" s="110">
        <v>42178</v>
      </c>
      <c r="C1379" s="106">
        <v>2124.1999999999998</v>
      </c>
      <c r="D1379" s="106">
        <v>2123.1999999999998</v>
      </c>
      <c r="E1379" s="106">
        <v>2128</v>
      </c>
      <c r="F1379" s="106">
        <v>2119.9</v>
      </c>
      <c r="G1379" s="28"/>
      <c r="H1379" s="107">
        <v>6.9999999999999999E-4</v>
      </c>
      <c r="K1379" s="110">
        <v>42200</v>
      </c>
      <c r="L1379" s="106">
        <v>8523.7999999999993</v>
      </c>
      <c r="M1379" s="106">
        <v>8463.4</v>
      </c>
      <c r="N1379" s="106">
        <v>8531.4</v>
      </c>
      <c r="O1379" s="106">
        <v>8462.9500000000007</v>
      </c>
      <c r="P1379" s="28" t="s">
        <v>3931</v>
      </c>
      <c r="Q1379" s="107">
        <v>8.2000000000000007E-3</v>
      </c>
      <c r="T1379" s="110">
        <v>42107</v>
      </c>
      <c r="U1379" s="28">
        <v>62.406999999999996</v>
      </c>
      <c r="V1379">
        <v>62.183999999999997</v>
      </c>
      <c r="W1379">
        <v>62.575000000000003</v>
      </c>
      <c r="X1379">
        <v>62.18</v>
      </c>
      <c r="Y1379" s="19">
        <v>2.0999999999999999E-3</v>
      </c>
      <c r="AB1379" s="110">
        <f t="shared" si="259"/>
        <v>42200</v>
      </c>
      <c r="AC1379" s="108">
        <f t="shared" si="263"/>
        <v>8523.7999999999993</v>
      </c>
      <c r="AD1379" s="28">
        <f t="shared" si="264"/>
        <v>63.506999999999998</v>
      </c>
      <c r="AE1379" s="28">
        <f t="shared" si="257"/>
        <v>134.21827515077078</v>
      </c>
      <c r="AF1379" s="31">
        <f t="shared" si="258"/>
        <v>4.6565181173543468E-3</v>
      </c>
      <c r="AJ1379" s="110">
        <f t="shared" si="262"/>
        <v>42187</v>
      </c>
      <c r="AK1379" s="31">
        <f t="shared" si="260"/>
        <v>-2.9999999999999997E-4</v>
      </c>
      <c r="AL1379" s="115">
        <f t="shared" si="261"/>
        <v>2.9973353264358682E-3</v>
      </c>
      <c r="AM1379" s="100"/>
      <c r="BR1379" s="18">
        <f t="shared" si="254"/>
        <v>42178</v>
      </c>
      <c r="BS1379" s="6">
        <f t="shared" si="255"/>
        <v>6.9999999999999999E-4</v>
      </c>
      <c r="BT1379" s="6">
        <f t="shared" si="256"/>
        <v>3.3999999999999998E-3</v>
      </c>
    </row>
    <row r="1380" spans="2:77" ht="14.45" hidden="1">
      <c r="B1380" s="110">
        <v>42179</v>
      </c>
      <c r="C1380" s="106">
        <v>2108.6</v>
      </c>
      <c r="D1380" s="106">
        <v>2123.6999999999998</v>
      </c>
      <c r="E1380" s="106">
        <v>2125.1</v>
      </c>
      <c r="F1380" s="106">
        <v>2108.6</v>
      </c>
      <c r="G1380" s="28"/>
      <c r="H1380" s="107">
        <v>-7.3000000000000001E-3</v>
      </c>
      <c r="K1380" s="110">
        <v>42201</v>
      </c>
      <c r="L1380" s="106">
        <v>8608.0499999999993</v>
      </c>
      <c r="M1380" s="106">
        <v>8546.15</v>
      </c>
      <c r="N1380" s="106">
        <v>8616.1</v>
      </c>
      <c r="O1380" s="106">
        <v>8542.9</v>
      </c>
      <c r="P1380" s="28" t="s">
        <v>3932</v>
      </c>
      <c r="Q1380" s="107">
        <v>9.9000000000000008E-3</v>
      </c>
      <c r="T1380" s="110">
        <v>42108</v>
      </c>
      <c r="U1380" s="28">
        <v>62.268000000000001</v>
      </c>
      <c r="V1380">
        <v>62.412999999999997</v>
      </c>
      <c r="W1380">
        <v>62.421999999999997</v>
      </c>
      <c r="X1380">
        <v>62.21</v>
      </c>
      <c r="Y1380" s="19">
        <v>-2.2000000000000001E-3</v>
      </c>
      <c r="AB1380" s="110">
        <f t="shared" si="259"/>
        <v>42201</v>
      </c>
      <c r="AC1380" s="108">
        <f t="shared" si="263"/>
        <v>8608.0499999999993</v>
      </c>
      <c r="AD1380" s="28">
        <f t="shared" si="264"/>
        <v>63.463000000000001</v>
      </c>
      <c r="AE1380" s="28">
        <f t="shared" si="257"/>
        <v>135.63887619557852</v>
      </c>
      <c r="AF1380" s="31">
        <f t="shared" si="258"/>
        <v>1.0584259432718346E-2</v>
      </c>
      <c r="AJ1380" s="110">
        <f t="shared" si="262"/>
        <v>42191</v>
      </c>
      <c r="AK1380" s="31">
        <f t="shared" si="260"/>
        <v>-3.8999999999999998E-3</v>
      </c>
      <c r="AL1380" s="115">
        <f t="shared" si="261"/>
        <v>6.7239492160588998E-3</v>
      </c>
      <c r="AM1380" s="100"/>
      <c r="BR1380" s="18">
        <f t="shared" si="254"/>
        <v>42179</v>
      </c>
      <c r="BS1380" s="6">
        <f t="shared" si="255"/>
        <v>-7.3000000000000001E-3</v>
      </c>
      <c r="BT1380" s="6">
        <f t="shared" si="256"/>
        <v>-2.5000000000000001E-3</v>
      </c>
    </row>
    <row r="1381" spans="2:77" ht="14.45" hidden="1">
      <c r="B1381" s="110">
        <v>42180</v>
      </c>
      <c r="C1381" s="106">
        <v>2102.3000000000002</v>
      </c>
      <c r="D1381" s="106">
        <v>2110</v>
      </c>
      <c r="E1381" s="106">
        <v>2116</v>
      </c>
      <c r="F1381" s="106">
        <v>2101.8000000000002</v>
      </c>
      <c r="G1381" s="28"/>
      <c r="H1381" s="107">
        <v>-3.0000000000000001E-3</v>
      </c>
      <c r="K1381" s="110">
        <v>42202</v>
      </c>
      <c r="L1381" s="106">
        <v>8609.85</v>
      </c>
      <c r="M1381" s="106">
        <v>8623.65</v>
      </c>
      <c r="N1381" s="106">
        <v>8642.9500000000007</v>
      </c>
      <c r="O1381" s="106">
        <v>8593.15</v>
      </c>
      <c r="P1381" s="28" t="s">
        <v>3933</v>
      </c>
      <c r="Q1381" s="107">
        <v>2.0000000000000001E-4</v>
      </c>
      <c r="T1381" s="110">
        <v>42109</v>
      </c>
      <c r="U1381" s="28">
        <v>62.36</v>
      </c>
      <c r="V1381">
        <v>62.293999999999997</v>
      </c>
      <c r="W1381">
        <v>62.46</v>
      </c>
      <c r="X1381">
        <v>62.264000000000003</v>
      </c>
      <c r="Y1381" s="19">
        <v>1.5E-3</v>
      </c>
      <c r="AB1381" s="110">
        <f t="shared" si="259"/>
        <v>42202</v>
      </c>
      <c r="AC1381" s="108">
        <f t="shared" si="263"/>
        <v>8609.85</v>
      </c>
      <c r="AD1381" s="28">
        <f t="shared" si="264"/>
        <v>63.491999999999997</v>
      </c>
      <c r="AE1381" s="28">
        <f t="shared" si="257"/>
        <v>135.60527310527311</v>
      </c>
      <c r="AF1381" s="31">
        <f t="shared" si="258"/>
        <v>-2.4773937419642067E-4</v>
      </c>
      <c r="AJ1381" s="110">
        <f t="shared" si="262"/>
        <v>42192</v>
      </c>
      <c r="AK1381" s="31">
        <f t="shared" si="260"/>
        <v>6.0000000000000001E-3</v>
      </c>
      <c r="AL1381" s="115">
        <f t="shared" si="261"/>
        <v>-4.667220438788644E-3</v>
      </c>
      <c r="AM1381" s="100"/>
      <c r="BR1381" s="18">
        <f t="shared" si="254"/>
        <v>42180</v>
      </c>
      <c r="BS1381" s="6">
        <f t="shared" si="255"/>
        <v>-3.0000000000000001E-3</v>
      </c>
      <c r="BT1381" s="6">
        <f t="shared" si="256"/>
        <v>4.4000000000000003E-3</v>
      </c>
    </row>
    <row r="1382" spans="2:77" ht="14.45" hidden="1">
      <c r="B1382" s="110">
        <v>42181</v>
      </c>
      <c r="C1382" s="106">
        <v>2101.5</v>
      </c>
      <c r="D1382" s="106">
        <v>2102.6</v>
      </c>
      <c r="E1382" s="106">
        <v>2108.9</v>
      </c>
      <c r="F1382" s="106">
        <v>2095.4</v>
      </c>
      <c r="G1382" s="28"/>
      <c r="H1382" s="107">
        <v>-4.0000000000000002E-4</v>
      </c>
      <c r="K1382" s="110">
        <v>42205</v>
      </c>
      <c r="L1382" s="106">
        <v>8603.4500000000007</v>
      </c>
      <c r="M1382" s="106">
        <v>8623.9</v>
      </c>
      <c r="N1382" s="106">
        <v>8624.1</v>
      </c>
      <c r="O1382" s="106">
        <v>8559</v>
      </c>
      <c r="P1382" s="28" t="s">
        <v>3934</v>
      </c>
      <c r="Q1382" s="107">
        <v>-6.9999999999999999E-4</v>
      </c>
      <c r="T1382" s="110">
        <v>42110</v>
      </c>
      <c r="U1382" s="28">
        <v>62.317</v>
      </c>
      <c r="V1382">
        <v>62.353000000000002</v>
      </c>
      <c r="W1382">
        <v>62.406999999999996</v>
      </c>
      <c r="X1382">
        <v>62.244999999999997</v>
      </c>
      <c r="Y1382" s="19">
        <v>-6.9999999999999999E-4</v>
      </c>
      <c r="AB1382" s="110">
        <f t="shared" si="259"/>
        <v>42205</v>
      </c>
      <c r="AC1382" s="108">
        <f t="shared" si="263"/>
        <v>8603.4500000000007</v>
      </c>
      <c r="AD1382" s="28">
        <f t="shared" si="264"/>
        <v>63.6</v>
      </c>
      <c r="AE1382" s="28">
        <f t="shared" si="257"/>
        <v>135.27437106918239</v>
      </c>
      <c r="AF1382" s="31">
        <f t="shared" si="258"/>
        <v>-2.4401856101409214E-3</v>
      </c>
      <c r="AJ1382" s="110">
        <f t="shared" si="262"/>
        <v>42193</v>
      </c>
      <c r="AK1382" s="31">
        <f t="shared" si="260"/>
        <v>-1.66E-2</v>
      </c>
      <c r="AL1382" s="115">
        <f t="shared" si="261"/>
        <v>-1.7097056291782042E-2</v>
      </c>
      <c r="AM1382" s="100"/>
      <c r="BR1382" s="18">
        <f t="shared" si="254"/>
        <v>42181</v>
      </c>
      <c r="BS1382" s="6">
        <f t="shared" si="255"/>
        <v>-4.0000000000000002E-4</v>
      </c>
      <c r="BT1382" s="6">
        <f t="shared" si="256"/>
        <v>-2E-3</v>
      </c>
      <c r="BU1382">
        <v>0</v>
      </c>
      <c r="BV1382">
        <v>0</v>
      </c>
      <c r="BW1382">
        <v>0</v>
      </c>
      <c r="BX1382">
        <v>0</v>
      </c>
      <c r="BY1382">
        <v>0</v>
      </c>
    </row>
    <row r="1383" spans="2:77" ht="14.45" hidden="1">
      <c r="B1383" s="110">
        <v>42184</v>
      </c>
      <c r="C1383" s="106">
        <v>2057.6</v>
      </c>
      <c r="D1383" s="106">
        <v>2098.6</v>
      </c>
      <c r="E1383" s="106">
        <v>2098.6</v>
      </c>
      <c r="F1383" s="106">
        <v>2056.6</v>
      </c>
      <c r="G1383" s="28"/>
      <c r="H1383" s="107">
        <v>-2.0899999999999998E-2</v>
      </c>
      <c r="K1383" s="110">
        <v>42206</v>
      </c>
      <c r="L1383" s="106">
        <v>8529.4500000000007</v>
      </c>
      <c r="M1383" s="106">
        <v>8601.5</v>
      </c>
      <c r="N1383" s="106">
        <v>8646.75</v>
      </c>
      <c r="O1383" s="106">
        <v>8517.9</v>
      </c>
      <c r="P1383" s="28" t="s">
        <v>3935</v>
      </c>
      <c r="Q1383" s="107">
        <v>-8.6E-3</v>
      </c>
      <c r="T1383" s="110">
        <v>42111</v>
      </c>
      <c r="U1383" s="28">
        <v>62.55</v>
      </c>
      <c r="V1383">
        <v>62.317</v>
      </c>
      <c r="W1383">
        <v>62.55</v>
      </c>
      <c r="X1383">
        <v>62.305</v>
      </c>
      <c r="Y1383" s="19">
        <v>3.7000000000000002E-3</v>
      </c>
      <c r="AB1383" s="110">
        <f t="shared" si="259"/>
        <v>42206</v>
      </c>
      <c r="AC1383" s="108">
        <f t="shared" si="263"/>
        <v>8529.4500000000007</v>
      </c>
      <c r="AD1383" s="28">
        <f t="shared" si="264"/>
        <v>63.582999999999998</v>
      </c>
      <c r="AE1383" s="28">
        <f t="shared" si="257"/>
        <v>134.14670588050265</v>
      </c>
      <c r="AF1383" s="31">
        <f t="shared" si="258"/>
        <v>-8.3361332953677536E-3</v>
      </c>
      <c r="AJ1383" s="110">
        <f t="shared" si="262"/>
        <v>42194</v>
      </c>
      <c r="AK1383" s="31">
        <f t="shared" si="260"/>
        <v>2.2000000000000001E-3</v>
      </c>
      <c r="AL1383" s="115">
        <f t="shared" si="261"/>
        <v>-1.9076207164799852E-3</v>
      </c>
      <c r="AM1383" s="100"/>
      <c r="BR1383" s="18">
        <f t="shared" si="254"/>
        <v>42184</v>
      </c>
      <c r="BS1383" s="6">
        <f t="shared" si="255"/>
        <v>-2.0899999999999998E-2</v>
      </c>
      <c r="BT1383" s="6">
        <f t="shared" si="256"/>
        <v>-7.4999999999999997E-3</v>
      </c>
    </row>
    <row r="1384" spans="2:77" ht="14.45" hidden="1">
      <c r="B1384" s="110">
        <v>42185</v>
      </c>
      <c r="C1384" s="106">
        <v>2063.1</v>
      </c>
      <c r="D1384" s="106">
        <v>2061.1999999999998</v>
      </c>
      <c r="E1384" s="106">
        <v>2074.3000000000002</v>
      </c>
      <c r="F1384" s="106">
        <v>2056.3000000000002</v>
      </c>
      <c r="G1384" s="28"/>
      <c r="H1384" s="107">
        <v>2.7000000000000001E-3</v>
      </c>
      <c r="K1384" s="110">
        <v>42207</v>
      </c>
      <c r="L1384" s="106">
        <v>8633.5</v>
      </c>
      <c r="M1384" s="106">
        <v>8512.25</v>
      </c>
      <c r="N1384" s="106">
        <v>8643.9</v>
      </c>
      <c r="O1384" s="106">
        <v>8498.65</v>
      </c>
      <c r="P1384" s="28" t="s">
        <v>3936</v>
      </c>
      <c r="Q1384" s="107">
        <v>1.2200000000000001E-2</v>
      </c>
      <c r="T1384" s="110">
        <v>42114</v>
      </c>
      <c r="U1384" s="28">
        <v>63.137</v>
      </c>
      <c r="V1384">
        <v>62.554000000000002</v>
      </c>
      <c r="W1384">
        <v>63.167000000000002</v>
      </c>
      <c r="X1384">
        <v>62.5</v>
      </c>
      <c r="Y1384" s="19">
        <v>9.4000000000000004E-3</v>
      </c>
      <c r="AB1384" s="110">
        <f t="shared" si="259"/>
        <v>42207</v>
      </c>
      <c r="AC1384" s="108">
        <f t="shared" si="263"/>
        <v>8633.5</v>
      </c>
      <c r="AD1384" s="28">
        <f t="shared" si="264"/>
        <v>63.570999999999998</v>
      </c>
      <c r="AE1384" s="28">
        <f t="shared" si="257"/>
        <v>135.80878073335327</v>
      </c>
      <c r="AF1384" s="31">
        <f t="shared" si="258"/>
        <v>1.2389978881264474E-2</v>
      </c>
      <c r="AJ1384" s="110">
        <f t="shared" si="262"/>
        <v>42195</v>
      </c>
      <c r="AK1384" s="31">
        <f t="shared" si="260"/>
        <v>1.23E-2</v>
      </c>
      <c r="AL1384" s="115">
        <f t="shared" si="261"/>
        <v>3.2084466548509827E-3</v>
      </c>
      <c r="AM1384" s="100"/>
      <c r="BR1384" s="18">
        <f t="shared" si="254"/>
        <v>42185</v>
      </c>
      <c r="BS1384" s="6">
        <f t="shared" si="255"/>
        <v>2.7000000000000001E-3</v>
      </c>
      <c r="BT1384" s="6">
        <f t="shared" si="256"/>
        <v>6.0000000000000001E-3</v>
      </c>
    </row>
    <row r="1385" spans="2:77" ht="14.45" hidden="1">
      <c r="B1385" s="110">
        <v>42186</v>
      </c>
      <c r="C1385" s="106">
        <v>2077.4</v>
      </c>
      <c r="D1385" s="106">
        <v>2067</v>
      </c>
      <c r="E1385" s="106">
        <v>2082.8000000000002</v>
      </c>
      <c r="F1385" s="106">
        <v>2067</v>
      </c>
      <c r="G1385" s="28"/>
      <c r="H1385" s="107">
        <v>6.8999999999999999E-3</v>
      </c>
      <c r="K1385" s="110">
        <v>42208</v>
      </c>
      <c r="L1385" s="106">
        <v>8589.7999999999993</v>
      </c>
      <c r="M1385" s="106">
        <v>8643.9500000000007</v>
      </c>
      <c r="N1385" s="106">
        <v>8654.75</v>
      </c>
      <c r="O1385" s="106">
        <v>8573.7999999999993</v>
      </c>
      <c r="P1385" s="28" t="s">
        <v>3937</v>
      </c>
      <c r="Q1385" s="107">
        <v>-5.1000000000000004E-3</v>
      </c>
      <c r="T1385" s="110">
        <v>42115</v>
      </c>
      <c r="U1385" s="28">
        <v>62.853999999999999</v>
      </c>
      <c r="V1385">
        <v>63.14</v>
      </c>
      <c r="W1385">
        <v>63.164999999999999</v>
      </c>
      <c r="X1385">
        <v>62.75</v>
      </c>
      <c r="Y1385" s="19">
        <v>-4.4999999999999997E-3</v>
      </c>
      <c r="AB1385" s="110">
        <f t="shared" si="259"/>
        <v>42208</v>
      </c>
      <c r="AC1385" s="108">
        <f t="shared" si="263"/>
        <v>8589.7999999999993</v>
      </c>
      <c r="AD1385" s="28">
        <f t="shared" si="264"/>
        <v>63.920999999999999</v>
      </c>
      <c r="AE1385" s="28">
        <f t="shared" si="257"/>
        <v>134.38150216673705</v>
      </c>
      <c r="AF1385" s="31">
        <f t="shared" si="258"/>
        <v>-1.0509471912707458E-2</v>
      </c>
      <c r="AJ1385" s="110">
        <f t="shared" si="262"/>
        <v>42198</v>
      </c>
      <c r="AK1385" s="31">
        <f t="shared" si="260"/>
        <v>1.11E-2</v>
      </c>
      <c r="AL1385" s="115">
        <f t="shared" si="261"/>
        <v>1.0386139765869773E-2</v>
      </c>
      <c r="AM1385" s="100"/>
      <c r="BR1385" s="18">
        <f t="shared" si="254"/>
        <v>42186</v>
      </c>
      <c r="BS1385" s="6">
        <f t="shared" si="255"/>
        <v>6.8999999999999999E-3</v>
      </c>
      <c r="BT1385" s="6">
        <f t="shared" si="256"/>
        <v>1.01E-2</v>
      </c>
    </row>
    <row r="1386" spans="2:77" ht="14.45" hidden="1">
      <c r="B1386" s="110">
        <v>42187</v>
      </c>
      <c r="C1386" s="106">
        <v>2076.8000000000002</v>
      </c>
      <c r="D1386" s="106">
        <v>2078</v>
      </c>
      <c r="E1386" s="106">
        <v>2085.1</v>
      </c>
      <c r="F1386" s="106">
        <v>2071</v>
      </c>
      <c r="G1386" s="28"/>
      <c r="H1386" s="107">
        <v>-2.9999999999999997E-4</v>
      </c>
      <c r="K1386" s="110">
        <v>42209</v>
      </c>
      <c r="L1386" s="106">
        <v>8521.5499999999993</v>
      </c>
      <c r="M1386" s="106">
        <v>8588.15</v>
      </c>
      <c r="N1386" s="106">
        <v>8589.15</v>
      </c>
      <c r="O1386" s="106">
        <v>8513.5</v>
      </c>
      <c r="P1386" s="28" t="s">
        <v>3938</v>
      </c>
      <c r="Q1386" s="107">
        <v>-7.9000000000000008E-3</v>
      </c>
      <c r="T1386" s="110">
        <v>42116</v>
      </c>
      <c r="U1386" s="28">
        <v>62.98</v>
      </c>
      <c r="V1386">
        <v>62.881</v>
      </c>
      <c r="W1386">
        <v>63.02</v>
      </c>
      <c r="X1386">
        <v>62.725000000000001</v>
      </c>
      <c r="Y1386" s="19">
        <v>2E-3</v>
      </c>
      <c r="AB1386" s="110">
        <f t="shared" si="259"/>
        <v>42209</v>
      </c>
      <c r="AC1386" s="108">
        <f t="shared" si="263"/>
        <v>8521.5499999999993</v>
      </c>
      <c r="AD1386" s="28">
        <f t="shared" si="264"/>
        <v>64.105999999999995</v>
      </c>
      <c r="AE1386" s="28">
        <f t="shared" si="257"/>
        <v>132.92905500265186</v>
      </c>
      <c r="AF1386" s="31">
        <f t="shared" si="258"/>
        <v>-1.0808386129536052E-2</v>
      </c>
      <c r="AJ1386" s="110">
        <f t="shared" si="262"/>
        <v>42199</v>
      </c>
      <c r="AK1386" s="31">
        <f t="shared" si="260"/>
        <v>4.4000000000000003E-3</v>
      </c>
      <c r="AL1386" s="115">
        <f t="shared" si="261"/>
        <v>2.0128202439009257E-3</v>
      </c>
      <c r="AM1386" s="100"/>
      <c r="BR1386" s="18">
        <f t="shared" si="254"/>
        <v>42187</v>
      </c>
      <c r="BS1386" s="6">
        <f t="shared" si="255"/>
        <v>-2.9999999999999997E-4</v>
      </c>
      <c r="BT1386" s="6">
        <f t="shared" si="256"/>
        <v>-1E-3</v>
      </c>
    </row>
    <row r="1387" spans="2:77" ht="14.45" hidden="1">
      <c r="B1387" s="110">
        <v>42191</v>
      </c>
      <c r="C1387" s="106">
        <v>2068.8000000000002</v>
      </c>
      <c r="D1387" s="106">
        <v>2073.9</v>
      </c>
      <c r="E1387" s="106">
        <v>2078.6</v>
      </c>
      <c r="F1387" s="106">
        <v>2058.4</v>
      </c>
      <c r="G1387" s="28"/>
      <c r="H1387" s="107">
        <v>-3.8999999999999998E-3</v>
      </c>
      <c r="K1387" s="110">
        <v>42212</v>
      </c>
      <c r="L1387" s="106">
        <v>8361</v>
      </c>
      <c r="M1387" s="106">
        <v>8492.1</v>
      </c>
      <c r="N1387" s="106">
        <v>8492.2000000000007</v>
      </c>
      <c r="O1387" s="106">
        <v>8351.5499999999993</v>
      </c>
      <c r="P1387" s="28" t="s">
        <v>3939</v>
      </c>
      <c r="Q1387" s="107">
        <v>-1.8800000000000001E-2</v>
      </c>
      <c r="T1387" s="110">
        <v>42117</v>
      </c>
      <c r="U1387" s="28">
        <v>63.277000000000001</v>
      </c>
      <c r="V1387">
        <v>62.968000000000004</v>
      </c>
      <c r="W1387">
        <v>63.43</v>
      </c>
      <c r="X1387">
        <v>62.895000000000003</v>
      </c>
      <c r="Y1387" s="19">
        <v>4.7000000000000002E-3</v>
      </c>
      <c r="AB1387" s="110">
        <f t="shared" si="259"/>
        <v>42212</v>
      </c>
      <c r="AC1387" s="108">
        <f t="shared" si="263"/>
        <v>8361</v>
      </c>
      <c r="AD1387" s="28">
        <f t="shared" si="264"/>
        <v>64.201999999999998</v>
      </c>
      <c r="AE1387" s="28">
        <f t="shared" si="257"/>
        <v>130.22958786330645</v>
      </c>
      <c r="AF1387" s="31">
        <f t="shared" si="258"/>
        <v>-2.0307577897785922E-2</v>
      </c>
      <c r="AJ1387" s="110">
        <f t="shared" si="262"/>
        <v>42200</v>
      </c>
      <c r="AK1387" s="31">
        <f t="shared" si="260"/>
        <v>-6.9999999999999999E-4</v>
      </c>
      <c r="AL1387" s="115">
        <f t="shared" si="261"/>
        <v>4.6565181173543468E-3</v>
      </c>
      <c r="AM1387" s="100"/>
      <c r="BR1387" s="18">
        <f t="shared" si="254"/>
        <v>42191</v>
      </c>
      <c r="BS1387" s="6">
        <f t="shared" si="255"/>
        <v>-3.8999999999999998E-3</v>
      </c>
      <c r="BT1387" s="6">
        <f t="shared" si="256"/>
        <v>4.4000000000000003E-3</v>
      </c>
    </row>
    <row r="1388" spans="2:77" ht="14.45" hidden="1">
      <c r="B1388" s="110">
        <v>42192</v>
      </c>
      <c r="C1388" s="106">
        <v>2081.3000000000002</v>
      </c>
      <c r="D1388" s="106">
        <v>2069.5</v>
      </c>
      <c r="E1388" s="106">
        <v>2083.6999999999998</v>
      </c>
      <c r="F1388" s="106">
        <v>2044</v>
      </c>
      <c r="G1388" s="28"/>
      <c r="H1388" s="107">
        <v>6.0000000000000001E-3</v>
      </c>
      <c r="K1388" s="110">
        <v>42213</v>
      </c>
      <c r="L1388" s="106">
        <v>8337</v>
      </c>
      <c r="M1388" s="106">
        <v>8371.1</v>
      </c>
      <c r="N1388" s="106">
        <v>8397.4</v>
      </c>
      <c r="O1388" s="106">
        <v>8321.75</v>
      </c>
      <c r="P1388" s="28" t="s">
        <v>3858</v>
      </c>
      <c r="Q1388" s="107">
        <v>-2.8999999999999998E-3</v>
      </c>
      <c r="T1388" s="110">
        <v>42118</v>
      </c>
      <c r="U1388" s="28">
        <v>63.661999999999999</v>
      </c>
      <c r="V1388">
        <v>63.283000000000001</v>
      </c>
      <c r="W1388">
        <v>63.683</v>
      </c>
      <c r="X1388">
        <v>63.215000000000003</v>
      </c>
      <c r="Y1388" s="19">
        <v>6.1000000000000004E-3</v>
      </c>
      <c r="AB1388" s="110">
        <f t="shared" si="259"/>
        <v>42213</v>
      </c>
      <c r="AC1388" s="108">
        <f t="shared" si="263"/>
        <v>8337</v>
      </c>
      <c r="AD1388" s="28">
        <f t="shared" si="264"/>
        <v>63.798999999999999</v>
      </c>
      <c r="AE1388" s="28">
        <f t="shared" si="257"/>
        <v>130.6760294048496</v>
      </c>
      <c r="AF1388" s="31">
        <f t="shared" si="258"/>
        <v>3.4281114519978395E-3</v>
      </c>
      <c r="AJ1388" s="110">
        <f t="shared" si="262"/>
        <v>42201</v>
      </c>
      <c r="AK1388" s="31">
        <f t="shared" si="260"/>
        <v>8.0000000000000002E-3</v>
      </c>
      <c r="AL1388" s="115">
        <f t="shared" si="261"/>
        <v>1.0584259432718346E-2</v>
      </c>
      <c r="AM1388" s="100"/>
      <c r="BR1388" s="18">
        <f t="shared" si="254"/>
        <v>42192</v>
      </c>
      <c r="BS1388" s="6">
        <f t="shared" si="255"/>
        <v>6.0000000000000001E-3</v>
      </c>
      <c r="BT1388" s="6">
        <f t="shared" si="256"/>
        <v>-1.2999999999999999E-3</v>
      </c>
    </row>
    <row r="1389" spans="2:77" ht="14.45" hidden="1">
      <c r="B1389" s="110">
        <v>42193</v>
      </c>
      <c r="C1389" s="106">
        <v>2046.7</v>
      </c>
      <c r="D1389" s="106">
        <v>2077.6999999999998</v>
      </c>
      <c r="E1389" s="106">
        <v>2077.6999999999998</v>
      </c>
      <c r="F1389" s="106">
        <v>2044.7</v>
      </c>
      <c r="G1389" s="28"/>
      <c r="H1389" s="107">
        <v>-1.66E-2</v>
      </c>
      <c r="K1389" s="110">
        <v>42214</v>
      </c>
      <c r="L1389" s="106">
        <v>8375.0499999999993</v>
      </c>
      <c r="M1389" s="106">
        <v>8365.6</v>
      </c>
      <c r="N1389" s="106">
        <v>8381.5</v>
      </c>
      <c r="O1389" s="106">
        <v>8338.4500000000007</v>
      </c>
      <c r="P1389" s="28" t="s">
        <v>3940</v>
      </c>
      <c r="Q1389" s="107">
        <v>4.5999999999999999E-3</v>
      </c>
      <c r="T1389" s="110">
        <v>42121</v>
      </c>
      <c r="U1389" s="28">
        <v>63.345999999999997</v>
      </c>
      <c r="V1389">
        <v>63.747</v>
      </c>
      <c r="W1389">
        <v>63.78</v>
      </c>
      <c r="X1389">
        <v>63.345999999999997</v>
      </c>
      <c r="Y1389" s="19">
        <v>-5.0000000000000001E-3</v>
      </c>
      <c r="AB1389" s="110">
        <f t="shared" si="259"/>
        <v>42214</v>
      </c>
      <c r="AC1389" s="108">
        <f t="shared" si="263"/>
        <v>8375.0499999999993</v>
      </c>
      <c r="AD1389" s="28">
        <f t="shared" si="264"/>
        <v>63.820999999999998</v>
      </c>
      <c r="AE1389" s="28">
        <f t="shared" si="257"/>
        <v>131.22718227542657</v>
      </c>
      <c r="AF1389" s="31">
        <f t="shared" si="258"/>
        <v>4.2177044488354021E-3</v>
      </c>
      <c r="AJ1389" s="110">
        <f t="shared" si="262"/>
        <v>42202</v>
      </c>
      <c r="AK1389" s="31">
        <f t="shared" si="260"/>
        <v>1.1000000000000001E-3</v>
      </c>
      <c r="AL1389" s="115">
        <f t="shared" si="261"/>
        <v>-2.4773937419642067E-4</v>
      </c>
      <c r="AM1389" s="100"/>
      <c r="BR1389" s="18">
        <f t="shared" si="254"/>
        <v>42193</v>
      </c>
      <c r="BS1389" s="6">
        <f t="shared" si="255"/>
        <v>-1.66E-2</v>
      </c>
      <c r="BT1389" s="6">
        <f t="shared" si="256"/>
        <v>-1.7399999999999999E-2</v>
      </c>
    </row>
    <row r="1390" spans="2:77" ht="14.45" hidden="1">
      <c r="B1390" s="110">
        <v>42194</v>
      </c>
      <c r="C1390" s="106">
        <v>2051.3000000000002</v>
      </c>
      <c r="D1390" s="106">
        <v>2049.6999999999998</v>
      </c>
      <c r="E1390" s="106">
        <v>2074.3000000000002</v>
      </c>
      <c r="F1390" s="106">
        <v>2049.6999999999998</v>
      </c>
      <c r="G1390" s="28"/>
      <c r="H1390" s="107">
        <v>2.2000000000000001E-3</v>
      </c>
      <c r="K1390" s="110">
        <v>42215</v>
      </c>
      <c r="L1390" s="106">
        <v>8421.7999999999993</v>
      </c>
      <c r="M1390" s="106">
        <v>8417</v>
      </c>
      <c r="N1390" s="106">
        <v>8458.9</v>
      </c>
      <c r="O1390" s="106">
        <v>8408.2999999999993</v>
      </c>
      <c r="P1390" s="28" t="s">
        <v>3941</v>
      </c>
      <c r="Q1390" s="107">
        <v>5.5999999999999999E-3</v>
      </c>
      <c r="T1390" s="110">
        <v>42122</v>
      </c>
      <c r="U1390" s="28">
        <v>63.052999999999997</v>
      </c>
      <c r="V1390">
        <v>63.334000000000003</v>
      </c>
      <c r="W1390">
        <v>63.47</v>
      </c>
      <c r="X1390">
        <v>63.027000000000001</v>
      </c>
      <c r="Y1390" s="19">
        <v>-4.5999999999999999E-3</v>
      </c>
      <c r="AB1390" s="110">
        <f t="shared" si="259"/>
        <v>42215</v>
      </c>
      <c r="AC1390" s="108">
        <f t="shared" si="263"/>
        <v>8421.7999999999993</v>
      </c>
      <c r="AD1390" s="28">
        <f t="shared" si="264"/>
        <v>64.138000000000005</v>
      </c>
      <c r="AE1390" s="28">
        <f t="shared" si="257"/>
        <v>131.3074932177492</v>
      </c>
      <c r="AF1390" s="31">
        <f t="shared" si="258"/>
        <v>6.1199928955324445E-4</v>
      </c>
      <c r="AJ1390" s="110">
        <f t="shared" si="262"/>
        <v>42205</v>
      </c>
      <c r="AK1390" s="31">
        <f t="shared" si="260"/>
        <v>8.0000000000000004E-4</v>
      </c>
      <c r="AL1390" s="115">
        <f t="shared" si="261"/>
        <v>-2.4401856101409214E-3</v>
      </c>
      <c r="AM1390" s="100"/>
      <c r="BR1390" s="18">
        <f t="shared" si="254"/>
        <v>42194</v>
      </c>
      <c r="BS1390" s="6">
        <f t="shared" si="255"/>
        <v>2.2000000000000001E-3</v>
      </c>
      <c r="BT1390" s="6">
        <f t="shared" si="256"/>
        <v>-4.1000000000000003E-3</v>
      </c>
    </row>
    <row r="1391" spans="2:77" ht="14.45" hidden="1">
      <c r="B1391" s="110">
        <v>42195</v>
      </c>
      <c r="C1391" s="106">
        <v>2076.6</v>
      </c>
      <c r="D1391" s="106">
        <v>2052.6999999999998</v>
      </c>
      <c r="E1391" s="106">
        <v>2081.3000000000002</v>
      </c>
      <c r="F1391" s="106">
        <v>2052.6999999999998</v>
      </c>
      <c r="G1391" s="28"/>
      <c r="H1391" s="107">
        <v>1.23E-2</v>
      </c>
      <c r="K1391" s="110">
        <v>42216</v>
      </c>
      <c r="L1391" s="106">
        <v>8532.85</v>
      </c>
      <c r="M1391" s="106">
        <v>8456.1</v>
      </c>
      <c r="N1391" s="106">
        <v>8548.9500000000007</v>
      </c>
      <c r="O1391" s="106">
        <v>8448</v>
      </c>
      <c r="P1391" s="28" t="s">
        <v>3942</v>
      </c>
      <c r="Q1391" s="107">
        <v>1.32E-2</v>
      </c>
      <c r="T1391" s="110">
        <v>42123</v>
      </c>
      <c r="U1391" s="28">
        <v>63.46</v>
      </c>
      <c r="V1391">
        <v>63.048999999999999</v>
      </c>
      <c r="W1391">
        <v>63.502000000000002</v>
      </c>
      <c r="X1391">
        <v>63.04</v>
      </c>
      <c r="Y1391" s="19">
        <v>6.4999999999999997E-3</v>
      </c>
      <c r="AB1391" s="110">
        <f t="shared" si="259"/>
        <v>42216</v>
      </c>
      <c r="AC1391" s="108">
        <f t="shared" si="263"/>
        <v>8532.85</v>
      </c>
      <c r="AD1391" s="28">
        <f t="shared" si="264"/>
        <v>63.988</v>
      </c>
      <c r="AE1391" s="28">
        <f t="shared" si="257"/>
        <v>133.35078452209791</v>
      </c>
      <c r="AF1391" s="31">
        <f t="shared" si="258"/>
        <v>1.556111730013976E-2</v>
      </c>
      <c r="AJ1391" s="110">
        <f t="shared" si="262"/>
        <v>42206</v>
      </c>
      <c r="AK1391" s="31">
        <f t="shared" si="260"/>
        <v>-4.3E-3</v>
      </c>
      <c r="AL1391" s="115">
        <f t="shared" si="261"/>
        <v>-8.3361332953677536E-3</v>
      </c>
      <c r="AM1391" s="100"/>
      <c r="BR1391" s="18">
        <f t="shared" si="254"/>
        <v>42195</v>
      </c>
      <c r="BS1391" s="6">
        <f t="shared" si="255"/>
        <v>1.23E-2</v>
      </c>
      <c r="BT1391" s="6">
        <f t="shared" si="256"/>
        <v>3.8E-3</v>
      </c>
    </row>
    <row r="1392" spans="2:77" ht="14.45" hidden="1">
      <c r="B1392" s="110">
        <v>42198</v>
      </c>
      <c r="C1392" s="106">
        <v>2099.6</v>
      </c>
      <c r="D1392" s="106">
        <v>2080</v>
      </c>
      <c r="E1392" s="106">
        <v>2100.6999999999998</v>
      </c>
      <c r="F1392" s="106">
        <v>2080</v>
      </c>
      <c r="G1392" s="28"/>
      <c r="H1392" s="107">
        <v>1.11E-2</v>
      </c>
      <c r="K1392" s="110">
        <v>42219</v>
      </c>
      <c r="L1392" s="106">
        <v>8543.0499999999993</v>
      </c>
      <c r="M1392" s="106">
        <v>8510.65</v>
      </c>
      <c r="N1392" s="106">
        <v>8563.9500000000007</v>
      </c>
      <c r="O1392" s="106">
        <v>8508.1</v>
      </c>
      <c r="P1392" s="28" t="s">
        <v>3943</v>
      </c>
      <c r="Q1392" s="107">
        <v>1.1999999999999999E-3</v>
      </c>
      <c r="T1392" s="110">
        <v>42124</v>
      </c>
      <c r="U1392" s="28">
        <v>63.529000000000003</v>
      </c>
      <c r="V1392">
        <v>63.44</v>
      </c>
      <c r="W1392">
        <v>63.74</v>
      </c>
      <c r="X1392">
        <v>63.398000000000003</v>
      </c>
      <c r="Y1392" s="19">
        <v>1.1000000000000001E-3</v>
      </c>
      <c r="AB1392" s="110">
        <f t="shared" si="259"/>
        <v>42219</v>
      </c>
      <c r="AC1392" s="108">
        <f t="shared" si="263"/>
        <v>8543.0499999999993</v>
      </c>
      <c r="AD1392" s="28">
        <f t="shared" si="264"/>
        <v>64.177000000000007</v>
      </c>
      <c r="AE1392" s="28">
        <f t="shared" si="257"/>
        <v>133.11700453433471</v>
      </c>
      <c r="AF1392" s="31">
        <f t="shared" si="258"/>
        <v>-1.7531204529543931E-3</v>
      </c>
      <c r="AJ1392" s="110">
        <f t="shared" si="262"/>
        <v>42207</v>
      </c>
      <c r="AK1392" s="31">
        <f t="shared" si="260"/>
        <v>-2.3999999999999998E-3</v>
      </c>
      <c r="AL1392" s="115">
        <f t="shared" si="261"/>
        <v>1.2389978881264474E-2</v>
      </c>
      <c r="AM1392" s="100"/>
      <c r="BR1392" s="18">
        <f t="shared" si="254"/>
        <v>42198</v>
      </c>
      <c r="BS1392" s="6">
        <f t="shared" si="255"/>
        <v>1.11E-2</v>
      </c>
      <c r="BT1392" s="6">
        <f t="shared" si="256"/>
        <v>1.1900000000000001E-2</v>
      </c>
    </row>
    <row r="1393" spans="2:72" ht="14.45" hidden="1">
      <c r="B1393" s="110">
        <v>42199</v>
      </c>
      <c r="C1393" s="106">
        <v>2108.9</v>
      </c>
      <c r="D1393" s="106">
        <v>2099.6999999999998</v>
      </c>
      <c r="E1393" s="106">
        <v>2112</v>
      </c>
      <c r="F1393" s="106">
        <v>2098.1999999999998</v>
      </c>
      <c r="G1393" s="28"/>
      <c r="H1393" s="107">
        <v>4.4000000000000003E-3</v>
      </c>
      <c r="K1393" s="110">
        <v>42220</v>
      </c>
      <c r="L1393" s="106">
        <v>8516.9</v>
      </c>
      <c r="M1393" s="106">
        <v>8564.1</v>
      </c>
      <c r="N1393" s="106">
        <v>8565.15</v>
      </c>
      <c r="O1393" s="106">
        <v>8448.25</v>
      </c>
      <c r="P1393" s="28" t="s">
        <v>3944</v>
      </c>
      <c r="Q1393" s="107">
        <v>-3.0999999999999999E-3</v>
      </c>
      <c r="T1393" s="110">
        <v>42125</v>
      </c>
      <c r="U1393" s="28">
        <v>63.719000000000001</v>
      </c>
      <c r="V1393">
        <v>63.530999999999999</v>
      </c>
      <c r="W1393">
        <v>63.72</v>
      </c>
      <c r="X1393">
        <v>63.5</v>
      </c>
      <c r="Y1393" s="19">
        <v>3.0000000000000001E-3</v>
      </c>
      <c r="AB1393" s="110">
        <f t="shared" si="259"/>
        <v>42220</v>
      </c>
      <c r="AC1393" s="108">
        <f t="shared" si="263"/>
        <v>8516.9</v>
      </c>
      <c r="AD1393" s="28">
        <f t="shared" si="264"/>
        <v>63.798000000000002</v>
      </c>
      <c r="AE1393" s="28">
        <f t="shared" si="257"/>
        <v>133.49791529515031</v>
      </c>
      <c r="AF1393" s="31">
        <f t="shared" si="258"/>
        <v>2.861473349314636E-3</v>
      </c>
      <c r="AJ1393" s="110">
        <f t="shared" si="262"/>
        <v>42208</v>
      </c>
      <c r="AK1393" s="31">
        <f t="shared" si="260"/>
        <v>-5.7000000000000002E-3</v>
      </c>
      <c r="AL1393" s="115">
        <f t="shared" si="261"/>
        <v>-1.0509471912707458E-2</v>
      </c>
      <c r="AM1393" s="100"/>
      <c r="BR1393" s="18">
        <f t="shared" si="254"/>
        <v>42199</v>
      </c>
      <c r="BS1393" s="6">
        <f t="shared" si="255"/>
        <v>4.4000000000000003E-3</v>
      </c>
      <c r="BT1393" s="6">
        <f t="shared" si="256"/>
        <v>-6.9999999999999999E-4</v>
      </c>
    </row>
    <row r="1394" spans="2:72" ht="14.45" hidden="1">
      <c r="B1394" s="110">
        <v>42200</v>
      </c>
      <c r="C1394" s="106">
        <v>2107.4</v>
      </c>
      <c r="D1394" s="106">
        <v>2109</v>
      </c>
      <c r="E1394" s="106">
        <v>2114.1</v>
      </c>
      <c r="F1394" s="106">
        <v>2102.5</v>
      </c>
      <c r="G1394" s="28"/>
      <c r="H1394" s="107">
        <v>-6.9999999999999999E-4</v>
      </c>
      <c r="K1394" s="110">
        <v>42221</v>
      </c>
      <c r="L1394" s="106">
        <v>8567.9500000000007</v>
      </c>
      <c r="M1394" s="106">
        <v>8547.4500000000007</v>
      </c>
      <c r="N1394" s="106">
        <v>8591.85</v>
      </c>
      <c r="O1394" s="106">
        <v>8545.85</v>
      </c>
      <c r="P1394" s="28" t="s">
        <v>3945</v>
      </c>
      <c r="Q1394" s="107">
        <v>6.0000000000000001E-3</v>
      </c>
      <c r="T1394" s="110">
        <v>42128</v>
      </c>
      <c r="U1394" s="28">
        <v>63.515999999999998</v>
      </c>
      <c r="V1394">
        <v>63.692</v>
      </c>
      <c r="W1394">
        <v>63.692999999999998</v>
      </c>
      <c r="X1394">
        <v>63.515999999999998</v>
      </c>
      <c r="Y1394" s="19">
        <v>-3.2000000000000002E-3</v>
      </c>
      <c r="AB1394" s="110">
        <f t="shared" si="259"/>
        <v>42221</v>
      </c>
      <c r="AC1394" s="108">
        <f t="shared" si="263"/>
        <v>8567.9500000000007</v>
      </c>
      <c r="AD1394" s="28">
        <f t="shared" si="264"/>
        <v>63.692</v>
      </c>
      <c r="AE1394" s="28">
        <f t="shared" si="257"/>
        <v>134.52160396910131</v>
      </c>
      <c r="AF1394" s="31">
        <f t="shared" si="258"/>
        <v>7.6681996995062729E-3</v>
      </c>
      <c r="AJ1394" s="110">
        <f t="shared" si="262"/>
        <v>42209</v>
      </c>
      <c r="AK1394" s="31">
        <f t="shared" si="260"/>
        <v>-1.0699999999999999E-2</v>
      </c>
      <c r="AL1394" s="115">
        <f t="shared" si="261"/>
        <v>-1.0808386129536052E-2</v>
      </c>
      <c r="AM1394" s="100"/>
      <c r="BR1394" s="18">
        <f t="shared" si="254"/>
        <v>42200</v>
      </c>
      <c r="BS1394" s="6">
        <f t="shared" si="255"/>
        <v>-6.9999999999999999E-4</v>
      </c>
      <c r="BT1394" s="6">
        <f t="shared" si="256"/>
        <v>8.2000000000000007E-3</v>
      </c>
    </row>
    <row r="1395" spans="2:72" ht="14.45" hidden="1">
      <c r="B1395" s="110">
        <v>42201</v>
      </c>
      <c r="C1395" s="106">
        <v>2124.3000000000002</v>
      </c>
      <c r="D1395" s="106">
        <v>2110.6</v>
      </c>
      <c r="E1395" s="106">
        <v>2124.4</v>
      </c>
      <c r="F1395" s="106">
        <v>2110.6</v>
      </c>
      <c r="G1395" s="28"/>
      <c r="H1395" s="107">
        <v>8.0000000000000002E-3</v>
      </c>
      <c r="K1395" s="110">
        <v>42222</v>
      </c>
      <c r="L1395" s="106">
        <v>8588.65</v>
      </c>
      <c r="M1395" s="106">
        <v>8585.7999999999993</v>
      </c>
      <c r="N1395" s="106">
        <v>8606.2999999999993</v>
      </c>
      <c r="O1395" s="106">
        <v>8551.5</v>
      </c>
      <c r="P1395" s="28" t="s">
        <v>3946</v>
      </c>
      <c r="Q1395" s="107">
        <v>2.3999999999999998E-3</v>
      </c>
      <c r="T1395" s="110">
        <v>42129</v>
      </c>
      <c r="U1395" s="28">
        <v>63.369</v>
      </c>
      <c r="V1395">
        <v>63.561999999999998</v>
      </c>
      <c r="W1395">
        <v>63.62</v>
      </c>
      <c r="X1395">
        <v>63.314999999999998</v>
      </c>
      <c r="Y1395" s="19">
        <v>-2.3E-3</v>
      </c>
      <c r="AB1395" s="110">
        <f t="shared" si="259"/>
        <v>42222</v>
      </c>
      <c r="AC1395" s="108">
        <f t="shared" si="263"/>
        <v>8588.65</v>
      </c>
      <c r="AD1395" s="28">
        <f t="shared" si="264"/>
        <v>63.722000000000001</v>
      </c>
      <c r="AE1395" s="28">
        <f t="shared" si="257"/>
        <v>134.78312042936506</v>
      </c>
      <c r="AF1395" s="31">
        <f t="shared" si="258"/>
        <v>1.9440480379926406E-3</v>
      </c>
      <c r="AJ1395" s="110">
        <f t="shared" si="262"/>
        <v>42212</v>
      </c>
      <c r="AK1395" s="31">
        <f t="shared" si="260"/>
        <v>-5.7999999999999996E-3</v>
      </c>
      <c r="AL1395" s="115">
        <f t="shared" si="261"/>
        <v>-2.0307577897785922E-2</v>
      </c>
      <c r="AM1395" s="100"/>
      <c r="BR1395" s="18">
        <f t="shared" si="254"/>
        <v>42201</v>
      </c>
      <c r="BS1395" s="6">
        <f t="shared" si="255"/>
        <v>8.0000000000000002E-3</v>
      </c>
      <c r="BT1395" s="6">
        <f t="shared" si="256"/>
        <v>9.9000000000000008E-3</v>
      </c>
    </row>
    <row r="1396" spans="2:72" ht="14.45" hidden="1">
      <c r="B1396" s="110">
        <v>42202</v>
      </c>
      <c r="C1396" s="106">
        <v>2126.6</v>
      </c>
      <c r="D1396" s="106">
        <v>2126.8000000000002</v>
      </c>
      <c r="E1396" s="106">
        <v>2128.9</v>
      </c>
      <c r="F1396" s="106">
        <v>2119.9</v>
      </c>
      <c r="G1396" s="28"/>
      <c r="H1396" s="107">
        <v>1.1000000000000001E-3</v>
      </c>
      <c r="K1396" s="110">
        <v>42223</v>
      </c>
      <c r="L1396" s="106">
        <v>8564.6</v>
      </c>
      <c r="M1396" s="106">
        <v>8580.7999999999993</v>
      </c>
      <c r="N1396" s="106">
        <v>8595.9500000000007</v>
      </c>
      <c r="O1396" s="106">
        <v>8552.7000000000007</v>
      </c>
      <c r="P1396" s="28" t="s">
        <v>3947</v>
      </c>
      <c r="Q1396" s="107">
        <v>-2.8E-3</v>
      </c>
      <c r="T1396" s="110">
        <v>42130</v>
      </c>
      <c r="U1396" s="28">
        <v>63.621000000000002</v>
      </c>
      <c r="V1396">
        <v>63.375999999999998</v>
      </c>
      <c r="W1396">
        <v>63.685000000000002</v>
      </c>
      <c r="X1396">
        <v>63.31</v>
      </c>
      <c r="Y1396" s="19">
        <v>4.0000000000000001E-3</v>
      </c>
      <c r="AB1396" s="110">
        <f t="shared" si="259"/>
        <v>42223</v>
      </c>
      <c r="AC1396" s="108">
        <f t="shared" si="263"/>
        <v>8564.6</v>
      </c>
      <c r="AD1396" s="28">
        <f t="shared" si="264"/>
        <v>63.738999999999997</v>
      </c>
      <c r="AE1396" s="28">
        <f t="shared" si="257"/>
        <v>134.36985205290327</v>
      </c>
      <c r="AF1396" s="31">
        <f t="shared" si="258"/>
        <v>-3.0661730871438531E-3</v>
      </c>
      <c r="AJ1396" s="110">
        <f t="shared" si="262"/>
        <v>42213</v>
      </c>
      <c r="AK1396" s="31">
        <f t="shared" si="260"/>
        <v>1.24E-2</v>
      </c>
      <c r="AL1396" s="115">
        <f t="shared" si="261"/>
        <v>3.4281114519978395E-3</v>
      </c>
      <c r="AM1396" s="100"/>
      <c r="BR1396" s="18">
        <f t="shared" si="254"/>
        <v>42202</v>
      </c>
      <c r="BS1396" s="6">
        <f t="shared" si="255"/>
        <v>1.1000000000000001E-3</v>
      </c>
      <c r="BT1396" s="6">
        <f t="shared" si="256"/>
        <v>2.0000000000000001E-4</v>
      </c>
    </row>
    <row r="1397" spans="2:72" ht="14.45" hidden="1">
      <c r="B1397" s="110">
        <v>42205</v>
      </c>
      <c r="C1397" s="106">
        <v>2128.3000000000002</v>
      </c>
      <c r="D1397" s="106">
        <v>2126.8000000000002</v>
      </c>
      <c r="E1397" s="106">
        <v>2132.8000000000002</v>
      </c>
      <c r="F1397" s="106">
        <v>2123.6999999999998</v>
      </c>
      <c r="G1397" s="28"/>
      <c r="H1397" s="107">
        <v>8.0000000000000004E-4</v>
      </c>
      <c r="K1397" s="110">
        <v>42226</v>
      </c>
      <c r="L1397" s="106">
        <v>8525.6</v>
      </c>
      <c r="M1397" s="106">
        <v>8577</v>
      </c>
      <c r="N1397" s="106">
        <v>8621.5499999999993</v>
      </c>
      <c r="O1397" s="106">
        <v>8497.7999999999993</v>
      </c>
      <c r="P1397" s="28" t="s">
        <v>3560</v>
      </c>
      <c r="Q1397" s="107">
        <v>-4.5999999999999999E-3</v>
      </c>
      <c r="T1397" s="110">
        <v>42131</v>
      </c>
      <c r="U1397" s="28">
        <v>64.072999999999993</v>
      </c>
      <c r="V1397">
        <v>63.634999999999998</v>
      </c>
      <c r="W1397">
        <v>64.290000000000006</v>
      </c>
      <c r="X1397">
        <v>63.622999999999998</v>
      </c>
      <c r="Y1397" s="19">
        <v>7.1000000000000004E-3</v>
      </c>
      <c r="AB1397" s="110">
        <f t="shared" si="259"/>
        <v>42226</v>
      </c>
      <c r="AC1397" s="108">
        <f t="shared" si="263"/>
        <v>8525.6</v>
      </c>
      <c r="AD1397" s="28">
        <f t="shared" si="264"/>
        <v>63.773000000000003</v>
      </c>
      <c r="AE1397" s="28">
        <f t="shared" si="257"/>
        <v>133.68666990732754</v>
      </c>
      <c r="AF1397" s="31">
        <f t="shared" si="258"/>
        <v>-5.084340982281832E-3</v>
      </c>
      <c r="AJ1397" s="110">
        <f t="shared" si="262"/>
        <v>42214</v>
      </c>
      <c r="AK1397" s="31">
        <f t="shared" si="260"/>
        <v>7.4000000000000003E-3</v>
      </c>
      <c r="AL1397" s="115">
        <f t="shared" si="261"/>
        <v>4.2177044488354021E-3</v>
      </c>
      <c r="AM1397" s="100"/>
      <c r="BR1397" s="18">
        <f t="shared" si="254"/>
        <v>42205</v>
      </c>
      <c r="BS1397" s="6">
        <f t="shared" si="255"/>
        <v>8.0000000000000004E-4</v>
      </c>
      <c r="BT1397" s="6">
        <f t="shared" si="256"/>
        <v>-6.9999999999999999E-4</v>
      </c>
    </row>
    <row r="1398" spans="2:72" ht="14.45" hidden="1">
      <c r="B1398" s="110">
        <v>42206</v>
      </c>
      <c r="C1398" s="106">
        <v>2119.1999999999998</v>
      </c>
      <c r="D1398" s="106">
        <v>2127.6</v>
      </c>
      <c r="E1398" s="106">
        <v>2128.5</v>
      </c>
      <c r="F1398" s="106">
        <v>2115.4</v>
      </c>
      <c r="G1398" s="28"/>
      <c r="H1398" s="107">
        <v>-4.3E-3</v>
      </c>
      <c r="K1398" s="110">
        <v>42227</v>
      </c>
      <c r="L1398" s="106">
        <v>8462.35</v>
      </c>
      <c r="M1398" s="106">
        <v>8548.4500000000007</v>
      </c>
      <c r="N1398" s="106">
        <v>8556.25</v>
      </c>
      <c r="O1398" s="106">
        <v>8441.2999999999993</v>
      </c>
      <c r="P1398" s="28" t="s">
        <v>3948</v>
      </c>
      <c r="Q1398" s="107">
        <v>-7.4000000000000003E-3</v>
      </c>
      <c r="T1398" s="110">
        <v>42132</v>
      </c>
      <c r="U1398" s="28">
        <v>63.710999999999999</v>
      </c>
      <c r="V1398">
        <v>64.070999999999998</v>
      </c>
      <c r="W1398">
        <v>64.23</v>
      </c>
      <c r="X1398">
        <v>63.656999999999996</v>
      </c>
      <c r="Y1398" s="19">
        <v>-5.5999999999999999E-3</v>
      </c>
      <c r="AB1398" s="110">
        <f t="shared" si="259"/>
        <v>42227</v>
      </c>
      <c r="AC1398" s="108">
        <f t="shared" si="263"/>
        <v>8462.35</v>
      </c>
      <c r="AD1398" s="28">
        <f t="shared" si="264"/>
        <v>64.331999999999994</v>
      </c>
      <c r="AE1398" s="28">
        <f t="shared" si="257"/>
        <v>131.54184542684825</v>
      </c>
      <c r="AF1398" s="31">
        <f t="shared" si="258"/>
        <v>-1.6043667494792802E-2</v>
      </c>
      <c r="AJ1398" s="110">
        <f t="shared" si="262"/>
        <v>42215</v>
      </c>
      <c r="AK1398" s="31">
        <f t="shared" si="260"/>
        <v>0</v>
      </c>
      <c r="AL1398" s="115">
        <f t="shared" si="261"/>
        <v>6.1199928955324445E-4</v>
      </c>
      <c r="AM1398" s="100"/>
      <c r="BR1398" s="18">
        <f t="shared" si="254"/>
        <v>42206</v>
      </c>
      <c r="BS1398" s="6">
        <f t="shared" si="255"/>
        <v>-4.3E-3</v>
      </c>
      <c r="BT1398" s="6">
        <f t="shared" si="256"/>
        <v>-8.6E-3</v>
      </c>
    </row>
    <row r="1399" spans="2:72" ht="14.45" hidden="1">
      <c r="B1399" s="110">
        <v>42207</v>
      </c>
      <c r="C1399" s="106">
        <v>2114.1999999999998</v>
      </c>
      <c r="D1399" s="106">
        <v>2118.1999999999998</v>
      </c>
      <c r="E1399" s="106">
        <v>2118.5</v>
      </c>
      <c r="F1399" s="106">
        <v>2110</v>
      </c>
      <c r="G1399" s="28"/>
      <c r="H1399" s="107">
        <v>-2.3999999999999998E-3</v>
      </c>
      <c r="K1399" s="110">
        <v>42228</v>
      </c>
      <c r="L1399" s="106">
        <v>8349.4500000000007</v>
      </c>
      <c r="M1399" s="106">
        <v>8445.7000000000007</v>
      </c>
      <c r="N1399" s="106">
        <v>8446.9500000000007</v>
      </c>
      <c r="O1399" s="106">
        <v>8337.9500000000007</v>
      </c>
      <c r="P1399" s="28" t="s">
        <v>3949</v>
      </c>
      <c r="Q1399" s="107">
        <v>-1.3299999999999999E-2</v>
      </c>
      <c r="T1399" s="110">
        <v>42135</v>
      </c>
      <c r="U1399" s="28">
        <v>64.007000000000005</v>
      </c>
      <c r="V1399">
        <v>63.704999999999998</v>
      </c>
      <c r="W1399">
        <v>64.022000000000006</v>
      </c>
      <c r="X1399">
        <v>63.704999999999998</v>
      </c>
      <c r="Y1399" s="19">
        <v>4.5999999999999999E-3</v>
      </c>
      <c r="AB1399" s="110">
        <f t="shared" si="259"/>
        <v>42228</v>
      </c>
      <c r="AC1399" s="108">
        <f t="shared" si="263"/>
        <v>8349.4500000000007</v>
      </c>
      <c r="AD1399" s="28">
        <f t="shared" si="264"/>
        <v>64.855000000000004</v>
      </c>
      <c r="AE1399" s="28">
        <f t="shared" si="257"/>
        <v>128.7402667489014</v>
      </c>
      <c r="AF1399" s="31">
        <f t="shared" si="258"/>
        <v>-2.1298003451721614E-2</v>
      </c>
      <c r="AJ1399" s="110">
        <f t="shared" si="262"/>
        <v>42216</v>
      </c>
      <c r="AK1399" s="31">
        <f t="shared" si="260"/>
        <v>-2.3E-3</v>
      </c>
      <c r="AL1399" s="115">
        <f t="shared" si="261"/>
        <v>1.556111730013976E-2</v>
      </c>
      <c r="AM1399" s="100"/>
      <c r="BR1399" s="18">
        <f t="shared" si="254"/>
        <v>42207</v>
      </c>
      <c r="BS1399" s="6">
        <f t="shared" si="255"/>
        <v>-2.3999999999999998E-3</v>
      </c>
      <c r="BT1399" s="6">
        <f t="shared" si="256"/>
        <v>1.2200000000000001E-2</v>
      </c>
    </row>
    <row r="1400" spans="2:72" ht="14.45" hidden="1">
      <c r="B1400" s="110">
        <v>42208</v>
      </c>
      <c r="C1400" s="106">
        <v>2102.1999999999998</v>
      </c>
      <c r="D1400" s="106">
        <v>2114.1999999999998</v>
      </c>
      <c r="E1400" s="106">
        <v>2116.9</v>
      </c>
      <c r="F1400" s="106">
        <v>2098.6</v>
      </c>
      <c r="G1400" s="28"/>
      <c r="H1400" s="107">
        <v>-5.7000000000000002E-3</v>
      </c>
      <c r="K1400" s="110">
        <v>42229</v>
      </c>
      <c r="L1400" s="106">
        <v>8355.85</v>
      </c>
      <c r="M1400" s="106">
        <v>8384.4500000000007</v>
      </c>
      <c r="N1400" s="106">
        <v>8429.5</v>
      </c>
      <c r="O1400" s="106">
        <v>8339.75</v>
      </c>
      <c r="P1400" s="28" t="s">
        <v>3950</v>
      </c>
      <c r="Q1400" s="107">
        <v>8.0000000000000004E-4</v>
      </c>
      <c r="T1400" s="110">
        <v>42136</v>
      </c>
      <c r="U1400" s="28">
        <v>64.147000000000006</v>
      </c>
      <c r="V1400">
        <v>64.007000000000005</v>
      </c>
      <c r="W1400">
        <v>64.39</v>
      </c>
      <c r="X1400">
        <v>63.997999999999998</v>
      </c>
      <c r="Y1400" s="19">
        <v>2.2000000000000001E-3</v>
      </c>
      <c r="AB1400" s="110">
        <f t="shared" si="259"/>
        <v>42229</v>
      </c>
      <c r="AC1400" s="108">
        <f t="shared" si="263"/>
        <v>8355.85</v>
      </c>
      <c r="AD1400" s="28">
        <f t="shared" si="264"/>
        <v>65.203000000000003</v>
      </c>
      <c r="AE1400" s="28">
        <f t="shared" si="257"/>
        <v>128.15131205619375</v>
      </c>
      <c r="AF1400" s="31">
        <f t="shared" si="258"/>
        <v>-4.5747512226020914E-3</v>
      </c>
      <c r="AJ1400" s="110">
        <f t="shared" si="262"/>
        <v>42219</v>
      </c>
      <c r="AK1400" s="31">
        <f t="shared" si="260"/>
        <v>-2.8E-3</v>
      </c>
      <c r="AL1400" s="115">
        <f t="shared" si="261"/>
        <v>-1.7531204529543931E-3</v>
      </c>
      <c r="AM1400" s="100"/>
      <c r="BR1400" s="18">
        <f t="shared" si="254"/>
        <v>42208</v>
      </c>
      <c r="BS1400" s="6">
        <f t="shared" si="255"/>
        <v>-5.7000000000000002E-3</v>
      </c>
      <c r="BT1400" s="6">
        <f t="shared" si="256"/>
        <v>-5.1000000000000004E-3</v>
      </c>
    </row>
    <row r="1401" spans="2:72" ht="14.45" hidden="1">
      <c r="B1401" s="110">
        <v>42209</v>
      </c>
      <c r="C1401" s="106">
        <v>2079.6999999999998</v>
      </c>
      <c r="D1401" s="106">
        <v>2102.1999999999998</v>
      </c>
      <c r="E1401" s="106">
        <v>2106</v>
      </c>
      <c r="F1401" s="106">
        <v>2077.1</v>
      </c>
      <c r="G1401" s="28"/>
      <c r="H1401" s="107">
        <v>-1.0699999999999999E-2</v>
      </c>
      <c r="K1401" s="110">
        <v>42230</v>
      </c>
      <c r="L1401" s="106">
        <v>8518.5499999999993</v>
      </c>
      <c r="M1401" s="106">
        <v>8402.35</v>
      </c>
      <c r="N1401" s="106">
        <v>8530.1</v>
      </c>
      <c r="O1401" s="106">
        <v>8381.2000000000007</v>
      </c>
      <c r="P1401" s="28" t="s">
        <v>3951</v>
      </c>
      <c r="Q1401" s="107">
        <v>1.95E-2</v>
      </c>
      <c r="T1401" s="110">
        <v>42137</v>
      </c>
      <c r="U1401" s="28">
        <v>64.013000000000005</v>
      </c>
      <c r="V1401">
        <v>64.146000000000001</v>
      </c>
      <c r="W1401">
        <v>64.281000000000006</v>
      </c>
      <c r="X1401">
        <v>63.844999999999999</v>
      </c>
      <c r="Y1401" s="19">
        <v>-2.0999999999999999E-3</v>
      </c>
      <c r="AB1401" s="110">
        <f t="shared" si="259"/>
        <v>42230</v>
      </c>
      <c r="AC1401" s="108">
        <f t="shared" si="263"/>
        <v>8518.5499999999993</v>
      </c>
      <c r="AD1401" s="28">
        <f t="shared" si="264"/>
        <v>65.129000000000005</v>
      </c>
      <c r="AE1401" s="28">
        <f t="shared" si="257"/>
        <v>130.79503754088037</v>
      </c>
      <c r="AF1401" s="31">
        <f t="shared" si="258"/>
        <v>2.062971843415351E-2</v>
      </c>
      <c r="AJ1401" s="110">
        <f t="shared" si="262"/>
        <v>42220</v>
      </c>
      <c r="AK1401" s="31">
        <f t="shared" si="260"/>
        <v>-2.2000000000000001E-3</v>
      </c>
      <c r="AL1401" s="115">
        <f t="shared" si="261"/>
        <v>2.861473349314636E-3</v>
      </c>
      <c r="AM1401" s="100"/>
      <c r="BR1401" s="18">
        <f t="shared" si="254"/>
        <v>42209</v>
      </c>
      <c r="BS1401" s="6">
        <f t="shared" si="255"/>
        <v>-1.0699999999999999E-2</v>
      </c>
      <c r="BT1401" s="6">
        <f t="shared" si="256"/>
        <v>-7.9000000000000008E-3</v>
      </c>
    </row>
    <row r="1402" spans="2:72" ht="14.45" hidden="1">
      <c r="B1402" s="110">
        <v>42212</v>
      </c>
      <c r="C1402" s="106">
        <v>2067.6</v>
      </c>
      <c r="D1402" s="106">
        <v>2078.1999999999998</v>
      </c>
      <c r="E1402" s="106">
        <v>2078.1999999999998</v>
      </c>
      <c r="F1402" s="106">
        <v>2063.5</v>
      </c>
      <c r="G1402" s="28"/>
      <c r="H1402" s="107">
        <v>-5.7999999999999996E-3</v>
      </c>
      <c r="K1402" s="110">
        <v>42233</v>
      </c>
      <c r="L1402" s="106">
        <v>8477.2999999999993</v>
      </c>
      <c r="M1402" s="106">
        <v>8530.5</v>
      </c>
      <c r="N1402" s="106">
        <v>8530.6</v>
      </c>
      <c r="O1402" s="106">
        <v>8428.0499999999993</v>
      </c>
      <c r="P1402" s="28" t="s">
        <v>3952</v>
      </c>
      <c r="Q1402" s="107">
        <v>-4.7999999999999996E-3</v>
      </c>
      <c r="T1402" s="110">
        <v>42138</v>
      </c>
      <c r="U1402" s="28">
        <v>63.383000000000003</v>
      </c>
      <c r="V1402">
        <v>64.013999999999996</v>
      </c>
      <c r="W1402">
        <v>64.063000000000002</v>
      </c>
      <c r="X1402">
        <v>63.378999999999998</v>
      </c>
      <c r="Y1402" s="19">
        <v>-9.7999999999999997E-3</v>
      </c>
      <c r="AB1402" s="110">
        <f t="shared" si="259"/>
        <v>42233</v>
      </c>
      <c r="AC1402" s="108">
        <f t="shared" si="263"/>
        <v>8477.2999999999993</v>
      </c>
      <c r="AD1402" s="28">
        <f t="shared" si="264"/>
        <v>65.436000000000007</v>
      </c>
      <c r="AE1402" s="28">
        <f t="shared" si="257"/>
        <v>129.55101167553028</v>
      </c>
      <c r="AF1402" s="31">
        <f t="shared" si="258"/>
        <v>-9.5112619617642169E-3</v>
      </c>
      <c r="AJ1402" s="110">
        <f t="shared" si="262"/>
        <v>42221</v>
      </c>
      <c r="AK1402" s="31">
        <f t="shared" si="260"/>
        <v>3.0999999999999999E-3</v>
      </c>
      <c r="AL1402" s="115">
        <f t="shared" si="261"/>
        <v>7.6681996995062729E-3</v>
      </c>
      <c r="AM1402" s="100"/>
      <c r="BR1402" s="18">
        <f t="shared" si="254"/>
        <v>42212</v>
      </c>
      <c r="BS1402" s="6">
        <f t="shared" si="255"/>
        <v>-5.7999999999999996E-3</v>
      </c>
      <c r="BT1402" s="6">
        <f t="shared" si="256"/>
        <v>-1.8800000000000001E-2</v>
      </c>
    </row>
    <row r="1403" spans="2:72" ht="14.45" hidden="1">
      <c r="B1403" s="110">
        <v>42213</v>
      </c>
      <c r="C1403" s="106">
        <v>2093.1999999999998</v>
      </c>
      <c r="D1403" s="106">
        <v>2070.8000000000002</v>
      </c>
      <c r="E1403" s="106">
        <v>2095.6</v>
      </c>
      <c r="F1403" s="106">
        <v>2069.1</v>
      </c>
      <c r="G1403" s="28"/>
      <c r="H1403" s="107">
        <v>1.24E-2</v>
      </c>
      <c r="K1403" s="110">
        <v>42234</v>
      </c>
      <c r="L1403" s="106">
        <v>8466.5499999999993</v>
      </c>
      <c r="M1403" s="106">
        <v>8505.85</v>
      </c>
      <c r="N1403" s="106">
        <v>8525.75</v>
      </c>
      <c r="O1403" s="106">
        <v>8433.6</v>
      </c>
      <c r="P1403" s="28" t="s">
        <v>3953</v>
      </c>
      <c r="Q1403" s="107">
        <v>-1.2999999999999999E-3</v>
      </c>
      <c r="T1403" s="110">
        <v>42139</v>
      </c>
      <c r="U1403" s="28">
        <v>63.44</v>
      </c>
      <c r="V1403">
        <v>63.402999999999999</v>
      </c>
      <c r="W1403">
        <v>63.661999999999999</v>
      </c>
      <c r="X1403">
        <v>63.347000000000001</v>
      </c>
      <c r="Y1403" s="19">
        <v>8.9999999999999998E-4</v>
      </c>
      <c r="AB1403" s="110">
        <f t="shared" si="259"/>
        <v>42234</v>
      </c>
      <c r="AC1403" s="108">
        <f t="shared" si="263"/>
        <v>8466.5499999999993</v>
      </c>
      <c r="AD1403" s="28">
        <f t="shared" si="264"/>
        <v>65.453999999999994</v>
      </c>
      <c r="AE1403" s="28">
        <f t="shared" si="257"/>
        <v>129.35114737067252</v>
      </c>
      <c r="AF1403" s="31">
        <f t="shared" si="258"/>
        <v>-1.5427459984513892E-3</v>
      </c>
      <c r="AJ1403" s="110">
        <f t="shared" si="262"/>
        <v>42222</v>
      </c>
      <c r="AK1403" s="31">
        <f t="shared" si="260"/>
        <v>-7.7000000000000002E-3</v>
      </c>
      <c r="AL1403" s="115">
        <f t="shared" si="261"/>
        <v>1.9440480379926406E-3</v>
      </c>
      <c r="AM1403" s="100"/>
      <c r="BR1403" s="18">
        <f t="shared" si="254"/>
        <v>42213</v>
      </c>
      <c r="BS1403" s="6">
        <f t="shared" si="255"/>
        <v>1.24E-2</v>
      </c>
      <c r="BT1403" s="6">
        <f t="shared" si="256"/>
        <v>-2.8999999999999998E-3</v>
      </c>
    </row>
    <row r="1404" spans="2:72" ht="14.45" hidden="1">
      <c r="B1404" s="110">
        <v>42214</v>
      </c>
      <c r="C1404" s="106">
        <v>2108.6</v>
      </c>
      <c r="D1404" s="106">
        <v>2094.6999999999998</v>
      </c>
      <c r="E1404" s="106">
        <v>2110.6</v>
      </c>
      <c r="F1404" s="106">
        <v>2094.1</v>
      </c>
      <c r="G1404" s="28"/>
      <c r="H1404" s="107">
        <v>7.4000000000000003E-3</v>
      </c>
      <c r="K1404" s="110">
        <v>42235</v>
      </c>
      <c r="L1404" s="106">
        <v>8495.15</v>
      </c>
      <c r="M1404" s="106">
        <v>8468.0499999999993</v>
      </c>
      <c r="N1404" s="106">
        <v>8520.4500000000007</v>
      </c>
      <c r="O1404" s="106">
        <v>8425.9500000000007</v>
      </c>
      <c r="P1404" s="28" t="s">
        <v>3954</v>
      </c>
      <c r="Q1404" s="107">
        <v>3.3999999999999998E-3</v>
      </c>
      <c r="T1404" s="110">
        <v>42142</v>
      </c>
      <c r="U1404" s="28">
        <v>63.707999999999998</v>
      </c>
      <c r="V1404">
        <v>63.442</v>
      </c>
      <c r="W1404">
        <v>63.75</v>
      </c>
      <c r="X1404">
        <v>63.424999999999997</v>
      </c>
      <c r="Y1404" s="19">
        <v>4.1999999999999997E-3</v>
      </c>
      <c r="AB1404" s="110">
        <f t="shared" si="259"/>
        <v>42235</v>
      </c>
      <c r="AC1404" s="108">
        <f t="shared" si="263"/>
        <v>8495.15</v>
      </c>
      <c r="AD1404" s="28">
        <f t="shared" si="264"/>
        <v>65.108999999999995</v>
      </c>
      <c r="AE1404" s="28">
        <f t="shared" si="257"/>
        <v>130.47581747531063</v>
      </c>
      <c r="AF1404" s="31">
        <f t="shared" si="258"/>
        <v>8.6947052847952122E-3</v>
      </c>
      <c r="AJ1404" s="110">
        <f t="shared" si="262"/>
        <v>42223</v>
      </c>
      <c r="AK1404" s="31">
        <f t="shared" si="260"/>
        <v>-2.8999999999999998E-3</v>
      </c>
      <c r="AL1404" s="115">
        <f t="shared" si="261"/>
        <v>-3.0661730871438531E-3</v>
      </c>
      <c r="AM1404" s="100"/>
      <c r="BR1404" s="18">
        <f t="shared" si="254"/>
        <v>42214</v>
      </c>
      <c r="BS1404" s="6">
        <f t="shared" si="255"/>
        <v>7.4000000000000003E-3</v>
      </c>
      <c r="BT1404" s="6">
        <f t="shared" si="256"/>
        <v>4.5999999999999999E-3</v>
      </c>
    </row>
    <row r="1405" spans="2:72" ht="14.45" hidden="1">
      <c r="B1405" s="110">
        <v>42215</v>
      </c>
      <c r="C1405" s="106">
        <v>2108.6</v>
      </c>
      <c r="D1405" s="106">
        <v>2106.8000000000002</v>
      </c>
      <c r="E1405" s="106">
        <v>2110.5</v>
      </c>
      <c r="F1405" s="106">
        <v>2095</v>
      </c>
      <c r="G1405" s="28"/>
      <c r="H1405" s="107">
        <v>0</v>
      </c>
      <c r="K1405" s="110">
        <v>42236</v>
      </c>
      <c r="L1405" s="106">
        <v>8372.75</v>
      </c>
      <c r="M1405" s="106">
        <v>8471.0499999999993</v>
      </c>
      <c r="N1405" s="106">
        <v>8501.35</v>
      </c>
      <c r="O1405" s="106">
        <v>8359.75</v>
      </c>
      <c r="P1405" s="28" t="s">
        <v>3955</v>
      </c>
      <c r="Q1405" s="107">
        <v>-1.44E-2</v>
      </c>
      <c r="T1405" s="110">
        <v>42143</v>
      </c>
      <c r="U1405" s="28">
        <v>63.762999999999998</v>
      </c>
      <c r="V1405">
        <v>63.725000000000001</v>
      </c>
      <c r="W1405">
        <v>63.85</v>
      </c>
      <c r="X1405">
        <v>63.52</v>
      </c>
      <c r="Y1405" s="19">
        <v>8.9999999999999998E-4</v>
      </c>
      <c r="AB1405" s="110">
        <f t="shared" si="259"/>
        <v>42236</v>
      </c>
      <c r="AC1405" s="108">
        <f t="shared" si="263"/>
        <v>8372.75</v>
      </c>
      <c r="AD1405" s="28">
        <f t="shared" si="264"/>
        <v>65.433000000000007</v>
      </c>
      <c r="AE1405" s="28">
        <f t="shared" si="257"/>
        <v>127.95913377042164</v>
      </c>
      <c r="AF1405" s="31">
        <f t="shared" si="258"/>
        <v>-1.928850689412398E-2</v>
      </c>
      <c r="AJ1405" s="110">
        <f t="shared" si="262"/>
        <v>42226</v>
      </c>
      <c r="AK1405" s="31">
        <f t="shared" si="260"/>
        <v>1.2800000000000001E-2</v>
      </c>
      <c r="AL1405" s="115">
        <f t="shared" si="261"/>
        <v>-5.084340982281832E-3</v>
      </c>
      <c r="AM1405" s="100"/>
      <c r="BR1405" s="18">
        <f t="shared" si="254"/>
        <v>42215</v>
      </c>
      <c r="BS1405" s="6">
        <f t="shared" si="255"/>
        <v>0</v>
      </c>
      <c r="BT1405" s="6">
        <f t="shared" si="256"/>
        <v>5.5999999999999999E-3</v>
      </c>
    </row>
    <row r="1406" spans="2:72" ht="14.45" hidden="1">
      <c r="B1406" s="110">
        <v>42216</v>
      </c>
      <c r="C1406" s="106">
        <v>2103.8000000000002</v>
      </c>
      <c r="D1406" s="106">
        <v>2111.6</v>
      </c>
      <c r="E1406" s="106">
        <v>2114.1999999999998</v>
      </c>
      <c r="F1406" s="106">
        <v>2102.1</v>
      </c>
      <c r="G1406" s="28"/>
      <c r="H1406" s="107">
        <v>-2.3E-3</v>
      </c>
      <c r="K1406" s="110">
        <v>42237</v>
      </c>
      <c r="L1406" s="106">
        <v>8299.9500000000007</v>
      </c>
      <c r="M1406" s="106">
        <v>8305.4</v>
      </c>
      <c r="N1406" s="106">
        <v>8322.2000000000007</v>
      </c>
      <c r="O1406" s="106">
        <v>8225.0499999999993</v>
      </c>
      <c r="P1406" s="28" t="s">
        <v>3956</v>
      </c>
      <c r="Q1406" s="107">
        <v>-8.6999999999999994E-3</v>
      </c>
      <c r="T1406" s="110">
        <v>42144</v>
      </c>
      <c r="U1406" s="28">
        <v>63.597999999999999</v>
      </c>
      <c r="V1406">
        <v>63.780999999999999</v>
      </c>
      <c r="W1406">
        <v>63.9</v>
      </c>
      <c r="X1406">
        <v>63.555</v>
      </c>
      <c r="Y1406" s="19">
        <v>-2.5999999999999999E-3</v>
      </c>
      <c r="AB1406" s="110">
        <f t="shared" si="259"/>
        <v>42237</v>
      </c>
      <c r="AC1406" s="108">
        <f t="shared" si="263"/>
        <v>8299.9500000000007</v>
      </c>
      <c r="AD1406" s="28">
        <f t="shared" si="264"/>
        <v>66.034000000000006</v>
      </c>
      <c r="AE1406" s="28">
        <f t="shared" si="257"/>
        <v>125.69206772268831</v>
      </c>
      <c r="AF1406" s="31">
        <f t="shared" si="258"/>
        <v>-1.7717109993889202E-2</v>
      </c>
      <c r="AJ1406" s="110">
        <f t="shared" si="262"/>
        <v>42227</v>
      </c>
      <c r="AK1406" s="31">
        <f t="shared" si="260"/>
        <v>-9.5999999999999992E-3</v>
      </c>
      <c r="AL1406" s="115">
        <f t="shared" si="261"/>
        <v>-1.6043667494792802E-2</v>
      </c>
      <c r="AM1406" s="100"/>
      <c r="BR1406" s="18">
        <f t="shared" si="254"/>
        <v>42216</v>
      </c>
      <c r="BS1406" s="6">
        <f t="shared" si="255"/>
        <v>-2.3E-3</v>
      </c>
      <c r="BT1406" s="6">
        <f t="shared" si="256"/>
        <v>1.32E-2</v>
      </c>
    </row>
    <row r="1407" spans="2:72" ht="14.45" hidden="1">
      <c r="B1407" s="110">
        <v>42219</v>
      </c>
      <c r="C1407" s="106">
        <v>2098</v>
      </c>
      <c r="D1407" s="106">
        <v>2104.5</v>
      </c>
      <c r="E1407" s="106">
        <v>2105.6999999999998</v>
      </c>
      <c r="F1407" s="106">
        <v>2087.3000000000002</v>
      </c>
      <c r="G1407" s="28"/>
      <c r="H1407" s="107">
        <v>-2.8E-3</v>
      </c>
      <c r="K1407" s="110">
        <v>42240</v>
      </c>
      <c r="L1407" s="106">
        <v>7809</v>
      </c>
      <c r="M1407" s="106">
        <v>8055.95</v>
      </c>
      <c r="N1407" s="106">
        <v>8060.05</v>
      </c>
      <c r="O1407" s="106">
        <v>7769.4</v>
      </c>
      <c r="P1407" s="28" t="s">
        <v>3957</v>
      </c>
      <c r="Q1407" s="107">
        <v>-5.9200000000000003E-2</v>
      </c>
      <c r="T1407" s="110">
        <v>42145</v>
      </c>
      <c r="U1407" s="28">
        <v>63.58</v>
      </c>
      <c r="V1407">
        <v>63.612000000000002</v>
      </c>
      <c r="W1407">
        <v>63.75</v>
      </c>
      <c r="X1407">
        <v>63.51</v>
      </c>
      <c r="Y1407" s="19">
        <v>-2.9999999999999997E-4</v>
      </c>
      <c r="AB1407" s="110">
        <f t="shared" si="259"/>
        <v>42240</v>
      </c>
      <c r="AC1407" s="108">
        <f t="shared" si="263"/>
        <v>7809</v>
      </c>
      <c r="AD1407" s="28">
        <f t="shared" si="264"/>
        <v>66.813999999999993</v>
      </c>
      <c r="AE1407" s="28">
        <f t="shared" si="257"/>
        <v>116.87670248750263</v>
      </c>
      <c r="AF1407" s="31">
        <f t="shared" si="258"/>
        <v>-7.0134618635082302E-2</v>
      </c>
      <c r="AJ1407" s="110">
        <f t="shared" si="262"/>
        <v>42228</v>
      </c>
      <c r="AK1407" s="31">
        <f t="shared" si="260"/>
        <v>1E-3</v>
      </c>
      <c r="AL1407" s="115">
        <f t="shared" si="261"/>
        <v>-2.1298003451721614E-2</v>
      </c>
      <c r="AM1407" s="100"/>
      <c r="BR1407" s="18">
        <f t="shared" si="254"/>
        <v>42219</v>
      </c>
      <c r="BS1407" s="6">
        <f t="shared" si="255"/>
        <v>-2.8E-3</v>
      </c>
      <c r="BT1407" s="6">
        <f t="shared" si="256"/>
        <v>1.1999999999999999E-3</v>
      </c>
    </row>
    <row r="1408" spans="2:72" ht="14.45" hidden="1">
      <c r="B1408" s="110">
        <v>42220</v>
      </c>
      <c r="C1408" s="106">
        <v>2093.3000000000002</v>
      </c>
      <c r="D1408" s="106">
        <v>2097.6999999999998</v>
      </c>
      <c r="E1408" s="106">
        <v>2102.5</v>
      </c>
      <c r="F1408" s="106">
        <v>2088.6</v>
      </c>
      <c r="G1408" s="28"/>
      <c r="H1408" s="107">
        <v>-2.2000000000000001E-3</v>
      </c>
      <c r="K1408" s="110">
        <v>42241</v>
      </c>
      <c r="L1408" s="106">
        <v>7880.7</v>
      </c>
      <c r="M1408" s="106">
        <v>7895.4</v>
      </c>
      <c r="N1408" s="106">
        <v>7925.4</v>
      </c>
      <c r="O1408" s="106">
        <v>7667.25</v>
      </c>
      <c r="P1408" s="28" t="s">
        <v>3958</v>
      </c>
      <c r="Q1408" s="107">
        <v>9.1999999999999998E-3</v>
      </c>
      <c r="T1408" s="110">
        <v>42146</v>
      </c>
      <c r="U1408" s="28">
        <v>63.49</v>
      </c>
      <c r="V1408">
        <v>63.578000000000003</v>
      </c>
      <c r="W1408">
        <v>63.680999999999997</v>
      </c>
      <c r="X1408">
        <v>63.43</v>
      </c>
      <c r="Y1408" s="19">
        <v>-1.4E-3</v>
      </c>
      <c r="AB1408" s="110">
        <f t="shared" si="259"/>
        <v>42241</v>
      </c>
      <c r="AC1408" s="108">
        <f t="shared" si="263"/>
        <v>7880.7</v>
      </c>
      <c r="AD1408" s="28">
        <f t="shared" si="264"/>
        <v>66.28</v>
      </c>
      <c r="AE1408" s="28">
        <f t="shared" si="257"/>
        <v>118.90012070006034</v>
      </c>
      <c r="AF1408" s="31">
        <f t="shared" si="258"/>
        <v>1.7312417012912196E-2</v>
      </c>
      <c r="AJ1408" s="110">
        <f t="shared" si="262"/>
        <v>42229</v>
      </c>
      <c r="AK1408" s="31">
        <f t="shared" si="260"/>
        <v>-1.2999999999999999E-3</v>
      </c>
      <c r="AL1408" s="115">
        <f t="shared" si="261"/>
        <v>-4.5747512226020914E-3</v>
      </c>
      <c r="AM1408" s="100"/>
      <c r="BR1408" s="18">
        <f t="shared" si="254"/>
        <v>42220</v>
      </c>
      <c r="BS1408" s="6">
        <f t="shared" si="255"/>
        <v>-2.2000000000000001E-3</v>
      </c>
      <c r="BT1408" s="6">
        <f t="shared" si="256"/>
        <v>-3.0999999999999999E-3</v>
      </c>
    </row>
    <row r="1409" spans="2:72" ht="14.45" hidden="1">
      <c r="B1409" s="110">
        <v>42221</v>
      </c>
      <c r="C1409" s="106">
        <v>2099.8000000000002</v>
      </c>
      <c r="D1409" s="106">
        <v>2095.3000000000002</v>
      </c>
      <c r="E1409" s="106">
        <v>2112.6999999999998</v>
      </c>
      <c r="F1409" s="106">
        <v>2095.3000000000002</v>
      </c>
      <c r="G1409" s="28"/>
      <c r="H1409" s="107">
        <v>3.0999999999999999E-3</v>
      </c>
      <c r="K1409" s="110">
        <v>42242</v>
      </c>
      <c r="L1409" s="106">
        <v>7791.85</v>
      </c>
      <c r="M1409" s="106">
        <v>7865.25</v>
      </c>
      <c r="N1409" s="106">
        <v>7930.05</v>
      </c>
      <c r="O1409" s="106">
        <v>7777.1</v>
      </c>
      <c r="P1409" s="28" t="s">
        <v>3959</v>
      </c>
      <c r="Q1409" s="107">
        <v>-1.1299999999999999E-2</v>
      </c>
      <c r="T1409" s="110">
        <v>42149</v>
      </c>
      <c r="U1409" s="28">
        <v>63.496000000000002</v>
      </c>
      <c r="V1409">
        <v>63.511000000000003</v>
      </c>
      <c r="W1409">
        <v>63.68</v>
      </c>
      <c r="X1409">
        <v>63.49</v>
      </c>
      <c r="Y1409" s="19">
        <v>1E-4</v>
      </c>
      <c r="AB1409" s="110">
        <f t="shared" si="259"/>
        <v>42242</v>
      </c>
      <c r="AC1409" s="108">
        <f t="shared" si="263"/>
        <v>7791.85</v>
      </c>
      <c r="AD1409" s="28">
        <f t="shared" si="264"/>
        <v>66.004000000000005</v>
      </c>
      <c r="AE1409" s="28">
        <f t="shared" si="257"/>
        <v>118.05117871644143</v>
      </c>
      <c r="AF1409" s="31">
        <f t="shared" si="258"/>
        <v>-7.1399589724595591E-3</v>
      </c>
      <c r="AJ1409" s="110">
        <f t="shared" si="262"/>
        <v>42230</v>
      </c>
      <c r="AK1409" s="31">
        <f t="shared" si="260"/>
        <v>3.8999999999999998E-3</v>
      </c>
      <c r="AL1409" s="115">
        <f t="shared" si="261"/>
        <v>2.062971843415351E-2</v>
      </c>
      <c r="AM1409" s="100"/>
      <c r="BR1409" s="18">
        <f t="shared" si="254"/>
        <v>42221</v>
      </c>
      <c r="BS1409" s="6">
        <f t="shared" si="255"/>
        <v>3.0999999999999999E-3</v>
      </c>
      <c r="BT1409" s="6">
        <f t="shared" si="256"/>
        <v>6.0000000000000001E-3</v>
      </c>
    </row>
    <row r="1410" spans="2:72" ht="14.45" hidden="1">
      <c r="B1410" s="110">
        <v>42222</v>
      </c>
      <c r="C1410" s="106">
        <v>2083.6</v>
      </c>
      <c r="D1410" s="106">
        <v>2100.8000000000002</v>
      </c>
      <c r="E1410" s="106">
        <v>2103.3000000000002</v>
      </c>
      <c r="F1410" s="106">
        <v>2075.5</v>
      </c>
      <c r="G1410" s="28"/>
      <c r="H1410" s="107">
        <v>-7.7000000000000002E-3</v>
      </c>
      <c r="K1410" s="110">
        <v>42243</v>
      </c>
      <c r="L1410" s="106">
        <v>7948.95</v>
      </c>
      <c r="M1410" s="106">
        <v>7921.6</v>
      </c>
      <c r="N1410" s="106">
        <v>7963.6</v>
      </c>
      <c r="O1410" s="106">
        <v>7862.3</v>
      </c>
      <c r="P1410" s="28" t="s">
        <v>3960</v>
      </c>
      <c r="Q1410" s="107">
        <v>2.0199999999999999E-2</v>
      </c>
      <c r="T1410" s="110">
        <v>42150</v>
      </c>
      <c r="U1410" s="28">
        <v>63.972000000000001</v>
      </c>
      <c r="V1410">
        <v>63.493000000000002</v>
      </c>
      <c r="W1410">
        <v>64.02</v>
      </c>
      <c r="X1410">
        <v>63.49</v>
      </c>
      <c r="Y1410" s="19">
        <v>7.4999999999999997E-3</v>
      </c>
      <c r="AB1410" s="110">
        <f t="shared" si="259"/>
        <v>42243</v>
      </c>
      <c r="AC1410" s="108">
        <f t="shared" si="263"/>
        <v>7948.95</v>
      </c>
      <c r="AD1410" s="28">
        <f t="shared" si="264"/>
        <v>65.968000000000004</v>
      </c>
      <c r="AE1410" s="28">
        <f t="shared" si="257"/>
        <v>120.49705918020858</v>
      </c>
      <c r="AF1410" s="31">
        <f t="shared" si="258"/>
        <v>2.0718814418974496E-2</v>
      </c>
      <c r="AJ1410" s="110">
        <f t="shared" si="262"/>
        <v>42233</v>
      </c>
      <c r="AK1410" s="31">
        <f t="shared" si="260"/>
        <v>5.1999999999999998E-3</v>
      </c>
      <c r="AL1410" s="115">
        <f t="shared" si="261"/>
        <v>-9.5112619617642169E-3</v>
      </c>
      <c r="AM1410" s="100"/>
      <c r="BR1410" s="18">
        <f t="shared" si="254"/>
        <v>42222</v>
      </c>
      <c r="BS1410" s="6">
        <f t="shared" si="255"/>
        <v>-7.7000000000000002E-3</v>
      </c>
      <c r="BT1410" s="6">
        <f t="shared" si="256"/>
        <v>2.3999999999999998E-3</v>
      </c>
    </row>
    <row r="1411" spans="2:72" ht="14.45" hidden="1">
      <c r="B1411" s="110">
        <v>42223</v>
      </c>
      <c r="C1411" s="106">
        <v>2077.6</v>
      </c>
      <c r="D1411" s="106">
        <v>2082.6</v>
      </c>
      <c r="E1411" s="106">
        <v>2082.6</v>
      </c>
      <c r="F1411" s="106">
        <v>2067.9</v>
      </c>
      <c r="G1411" s="28"/>
      <c r="H1411" s="107">
        <v>-2.8999999999999998E-3</v>
      </c>
      <c r="K1411" s="110">
        <v>42244</v>
      </c>
      <c r="L1411" s="106">
        <v>8001.95</v>
      </c>
      <c r="M1411" s="106">
        <v>8053.7</v>
      </c>
      <c r="N1411" s="106">
        <v>8091.8</v>
      </c>
      <c r="O1411" s="106">
        <v>7961.65</v>
      </c>
      <c r="P1411" s="28" t="s">
        <v>3961</v>
      </c>
      <c r="Q1411" s="107">
        <v>6.7000000000000002E-3</v>
      </c>
      <c r="T1411" s="110">
        <v>42151</v>
      </c>
      <c r="U1411" s="28">
        <v>63.826000000000001</v>
      </c>
      <c r="V1411">
        <v>63.982999999999997</v>
      </c>
      <c r="W1411">
        <v>64.17</v>
      </c>
      <c r="X1411">
        <v>63.82</v>
      </c>
      <c r="Y1411" s="19">
        <v>-2.3E-3</v>
      </c>
      <c r="AB1411" s="110">
        <f t="shared" si="259"/>
        <v>42244</v>
      </c>
      <c r="AC1411" s="108">
        <f t="shared" si="263"/>
        <v>8001.95</v>
      </c>
      <c r="AD1411" s="28">
        <f t="shared" si="264"/>
        <v>66.150000000000006</v>
      </c>
      <c r="AE1411" s="28">
        <f t="shared" si="257"/>
        <v>120.96674225245653</v>
      </c>
      <c r="AF1411" s="31">
        <f t="shared" si="258"/>
        <v>3.8978799602529257E-3</v>
      </c>
      <c r="AJ1411" s="110">
        <f t="shared" si="262"/>
        <v>42234</v>
      </c>
      <c r="AK1411" s="31">
        <f t="shared" si="260"/>
        <v>-2.5999999999999999E-3</v>
      </c>
      <c r="AL1411" s="115">
        <f t="shared" si="261"/>
        <v>-1.5427459984513892E-3</v>
      </c>
      <c r="AM1411" s="100"/>
      <c r="BR1411" s="18">
        <f t="shared" ref="BR1411:BR1474" si="265">VLOOKUP(B1411,K:Q,1,FALSE)</f>
        <v>42223</v>
      </c>
      <c r="BS1411" s="6">
        <f t="shared" ref="BS1411:BS1474" si="266">IFERROR(VLOOKUP(BR1411,B:H,7,FALSE),0)</f>
        <v>-2.8999999999999998E-3</v>
      </c>
      <c r="BT1411" s="6">
        <f t="shared" ref="BT1411:BT1474" si="267">IFERROR(VLOOKUP(BR1411,K:Q,7,FALSE),0)</f>
        <v>-2.8E-3</v>
      </c>
    </row>
    <row r="1412" spans="2:72" ht="14.45" hidden="1">
      <c r="B1412" s="110">
        <v>42226</v>
      </c>
      <c r="C1412" s="106">
        <v>2104.1999999999998</v>
      </c>
      <c r="D1412" s="106">
        <v>2081</v>
      </c>
      <c r="E1412" s="106">
        <v>2105.3000000000002</v>
      </c>
      <c r="F1412" s="106">
        <v>2081</v>
      </c>
      <c r="G1412" s="28"/>
      <c r="H1412" s="107">
        <v>1.2800000000000001E-2</v>
      </c>
      <c r="K1412" s="110">
        <v>42247</v>
      </c>
      <c r="L1412" s="106">
        <v>7971.3</v>
      </c>
      <c r="M1412" s="106">
        <v>8009.25</v>
      </c>
      <c r="N1412" s="106">
        <v>8043.6</v>
      </c>
      <c r="O1412" s="106">
        <v>7947.95</v>
      </c>
      <c r="P1412" s="28" t="s">
        <v>3962</v>
      </c>
      <c r="Q1412" s="107">
        <v>-3.8E-3</v>
      </c>
      <c r="T1412" s="110">
        <v>42152</v>
      </c>
      <c r="U1412" s="28">
        <v>63.762999999999998</v>
      </c>
      <c r="V1412">
        <v>63.823</v>
      </c>
      <c r="W1412">
        <v>64</v>
      </c>
      <c r="X1412">
        <v>63.744999999999997</v>
      </c>
      <c r="Y1412" s="19">
        <v>-1E-3</v>
      </c>
      <c r="AB1412" s="110">
        <f t="shared" si="259"/>
        <v>42247</v>
      </c>
      <c r="AC1412" s="108">
        <f t="shared" si="263"/>
        <v>7971.3</v>
      </c>
      <c r="AD1412" s="28">
        <f t="shared" si="264"/>
        <v>66.412000000000006</v>
      </c>
      <c r="AE1412" s="28">
        <f t="shared" ref="AE1412:AE1475" si="268">AC1412/AD1412</f>
        <v>120.02800698668915</v>
      </c>
      <c r="AF1412" s="31">
        <f t="shared" si="258"/>
        <v>-7.7602756616215185E-3</v>
      </c>
      <c r="AJ1412" s="110">
        <f t="shared" si="262"/>
        <v>42235</v>
      </c>
      <c r="AK1412" s="31">
        <f t="shared" si="260"/>
        <v>-8.3000000000000001E-3</v>
      </c>
      <c r="AL1412" s="115">
        <f t="shared" si="261"/>
        <v>8.6947052847952122E-3</v>
      </c>
      <c r="AM1412" s="100"/>
      <c r="BR1412" s="18">
        <f t="shared" si="265"/>
        <v>42226</v>
      </c>
      <c r="BS1412" s="6">
        <f t="shared" si="266"/>
        <v>1.2800000000000001E-2</v>
      </c>
      <c r="BT1412" s="6">
        <f t="shared" si="267"/>
        <v>-4.5999999999999999E-3</v>
      </c>
    </row>
    <row r="1413" spans="2:72" ht="14.45" hidden="1">
      <c r="B1413" s="110">
        <v>42227</v>
      </c>
      <c r="C1413" s="106">
        <v>2084.1</v>
      </c>
      <c r="D1413" s="106">
        <v>2102.6999999999998</v>
      </c>
      <c r="E1413" s="106">
        <v>2102.6999999999998</v>
      </c>
      <c r="F1413" s="106">
        <v>2076.5</v>
      </c>
      <c r="G1413" s="28"/>
      <c r="H1413" s="107">
        <v>-9.5999999999999992E-3</v>
      </c>
      <c r="K1413" s="110">
        <v>42248</v>
      </c>
      <c r="L1413" s="106">
        <v>7785.85</v>
      </c>
      <c r="M1413" s="106">
        <v>7907.95</v>
      </c>
      <c r="N1413" s="106">
        <v>7929.1</v>
      </c>
      <c r="O1413" s="106">
        <v>7746.5</v>
      </c>
      <c r="P1413" s="28" t="s">
        <v>3963</v>
      </c>
      <c r="Q1413" s="107">
        <v>-2.3300000000000001E-2</v>
      </c>
      <c r="T1413" s="110">
        <v>42153</v>
      </c>
      <c r="U1413" s="28">
        <v>63.743000000000002</v>
      </c>
      <c r="V1413">
        <v>63.79</v>
      </c>
      <c r="W1413">
        <v>63.945999999999998</v>
      </c>
      <c r="X1413">
        <v>63.68</v>
      </c>
      <c r="Y1413" s="19">
        <v>-2.9999999999999997E-4</v>
      </c>
      <c r="AB1413" s="110">
        <f t="shared" si="259"/>
        <v>42248</v>
      </c>
      <c r="AC1413" s="108">
        <f t="shared" si="263"/>
        <v>7785.85</v>
      </c>
      <c r="AD1413" s="28">
        <f t="shared" si="264"/>
        <v>66.382999999999996</v>
      </c>
      <c r="AE1413" s="28">
        <f t="shared" si="268"/>
        <v>117.28680535679317</v>
      </c>
      <c r="AF1413" s="31">
        <f t="shared" ref="AF1413:AF1476" si="269">AE1413/AE1412-1</f>
        <v>-2.2838016715548526E-2</v>
      </c>
      <c r="AJ1413" s="110">
        <f t="shared" si="262"/>
        <v>42236</v>
      </c>
      <c r="AK1413" s="31">
        <f t="shared" si="260"/>
        <v>-2.1100000000000001E-2</v>
      </c>
      <c r="AL1413" s="115">
        <f t="shared" si="261"/>
        <v>-1.928850689412398E-2</v>
      </c>
      <c r="AM1413" s="100"/>
      <c r="BR1413" s="18">
        <f t="shared" si="265"/>
        <v>42227</v>
      </c>
      <c r="BS1413" s="6">
        <f t="shared" si="266"/>
        <v>-9.5999999999999992E-3</v>
      </c>
      <c r="BT1413" s="6">
        <f t="shared" si="267"/>
        <v>-7.4000000000000003E-3</v>
      </c>
    </row>
    <row r="1414" spans="2:72" ht="14.45" hidden="1">
      <c r="B1414" s="110">
        <v>42228</v>
      </c>
      <c r="C1414" s="106">
        <v>2086.1</v>
      </c>
      <c r="D1414" s="106">
        <v>2081.1</v>
      </c>
      <c r="E1414" s="106">
        <v>2089.1</v>
      </c>
      <c r="F1414" s="106">
        <v>2052.1</v>
      </c>
      <c r="G1414" s="28"/>
      <c r="H1414" s="107">
        <v>1E-3</v>
      </c>
      <c r="K1414" s="110">
        <v>42249</v>
      </c>
      <c r="L1414" s="106">
        <v>7717</v>
      </c>
      <c r="M1414" s="106">
        <v>7856.65</v>
      </c>
      <c r="N1414" s="106">
        <v>7862.55</v>
      </c>
      <c r="O1414" s="106">
        <v>7699.25</v>
      </c>
      <c r="P1414" s="28" t="s">
        <v>3964</v>
      </c>
      <c r="Q1414" s="107">
        <v>-8.8000000000000005E-3</v>
      </c>
      <c r="T1414" s="110">
        <v>42156</v>
      </c>
      <c r="U1414" s="28">
        <v>63.594000000000001</v>
      </c>
      <c r="V1414">
        <v>63.732999999999997</v>
      </c>
      <c r="W1414">
        <v>63.841000000000001</v>
      </c>
      <c r="X1414">
        <v>63.53</v>
      </c>
      <c r="Y1414" s="19">
        <v>-2.3E-3</v>
      </c>
      <c r="AB1414" s="110">
        <f t="shared" si="259"/>
        <v>42249</v>
      </c>
      <c r="AC1414" s="108">
        <f t="shared" si="263"/>
        <v>7717</v>
      </c>
      <c r="AD1414" s="28">
        <f t="shared" si="264"/>
        <v>66.201999999999998</v>
      </c>
      <c r="AE1414" s="28">
        <f t="shared" si="268"/>
        <v>116.56747530286094</v>
      </c>
      <c r="AF1414" s="31">
        <f t="shared" si="269"/>
        <v>-6.1330859148561734E-3</v>
      </c>
      <c r="AJ1414" s="110">
        <f t="shared" si="262"/>
        <v>42237</v>
      </c>
      <c r="AK1414" s="31">
        <f t="shared" si="260"/>
        <v>-3.1800000000000002E-2</v>
      </c>
      <c r="AL1414" s="115">
        <f t="shared" si="261"/>
        <v>-1.7717109993889202E-2</v>
      </c>
      <c r="AM1414" s="100"/>
      <c r="BR1414" s="18">
        <f t="shared" si="265"/>
        <v>42228</v>
      </c>
      <c r="BS1414" s="6">
        <f t="shared" si="266"/>
        <v>1E-3</v>
      </c>
      <c r="BT1414" s="6">
        <f t="shared" si="267"/>
        <v>-1.3299999999999999E-2</v>
      </c>
    </row>
    <row r="1415" spans="2:72" ht="14.45" hidden="1">
      <c r="B1415" s="110">
        <v>42229</v>
      </c>
      <c r="C1415" s="106">
        <v>2083.4</v>
      </c>
      <c r="D1415" s="106">
        <v>2086.1999999999998</v>
      </c>
      <c r="E1415" s="106">
        <v>2092.9</v>
      </c>
      <c r="F1415" s="106">
        <v>2078.3000000000002</v>
      </c>
      <c r="G1415" s="28"/>
      <c r="H1415" s="107">
        <v>-1.2999999999999999E-3</v>
      </c>
      <c r="K1415" s="110">
        <v>42250</v>
      </c>
      <c r="L1415" s="106">
        <v>7823</v>
      </c>
      <c r="M1415" s="106">
        <v>7774.45</v>
      </c>
      <c r="N1415" s="106">
        <v>7845.6</v>
      </c>
      <c r="O1415" s="106">
        <v>7754.05</v>
      </c>
      <c r="P1415" s="28" t="s">
        <v>3965</v>
      </c>
      <c r="Q1415" s="107">
        <v>1.37E-2</v>
      </c>
      <c r="T1415" s="110">
        <v>42157</v>
      </c>
      <c r="U1415" s="28">
        <v>63.689</v>
      </c>
      <c r="V1415">
        <v>63.61</v>
      </c>
      <c r="W1415">
        <v>63.97</v>
      </c>
      <c r="X1415">
        <v>63.59</v>
      </c>
      <c r="Y1415" s="19">
        <v>1.5E-3</v>
      </c>
      <c r="AB1415" s="110">
        <f t="shared" ref="AB1415:AB1478" si="270">VLOOKUP(K1415,T:Y,1,FALSE)</f>
        <v>42250</v>
      </c>
      <c r="AC1415" s="108">
        <f t="shared" si="263"/>
        <v>7823</v>
      </c>
      <c r="AD1415" s="28">
        <f t="shared" si="264"/>
        <v>66.099999999999994</v>
      </c>
      <c r="AE1415" s="28">
        <f t="shared" si="268"/>
        <v>118.35098335854767</v>
      </c>
      <c r="AF1415" s="31">
        <f t="shared" si="269"/>
        <v>1.5300220332068459E-2</v>
      </c>
      <c r="AJ1415" s="110">
        <f t="shared" si="262"/>
        <v>42240</v>
      </c>
      <c r="AK1415" s="31">
        <f t="shared" si="260"/>
        <v>-3.9399999999999998E-2</v>
      </c>
      <c r="AL1415" s="115">
        <f t="shared" si="261"/>
        <v>-7.0134618635082302E-2</v>
      </c>
      <c r="AM1415" s="100"/>
      <c r="BR1415" s="18">
        <f t="shared" si="265"/>
        <v>42229</v>
      </c>
      <c r="BS1415" s="6">
        <f t="shared" si="266"/>
        <v>-1.2999999999999999E-3</v>
      </c>
      <c r="BT1415" s="6">
        <f t="shared" si="267"/>
        <v>8.0000000000000004E-4</v>
      </c>
    </row>
    <row r="1416" spans="2:72" ht="14.45" hidden="1">
      <c r="B1416" s="110">
        <v>42230</v>
      </c>
      <c r="C1416" s="106">
        <v>2091.5</v>
      </c>
      <c r="D1416" s="106">
        <v>2083.1999999999998</v>
      </c>
      <c r="E1416" s="106">
        <v>2092.4</v>
      </c>
      <c r="F1416" s="106">
        <v>2080.6</v>
      </c>
      <c r="G1416" s="28"/>
      <c r="H1416" s="107">
        <v>3.8999999999999998E-3</v>
      </c>
      <c r="K1416" s="110">
        <v>42251</v>
      </c>
      <c r="L1416" s="106">
        <v>7655.05</v>
      </c>
      <c r="M1416" s="106">
        <v>7803.4</v>
      </c>
      <c r="N1416" s="106">
        <v>7804.9</v>
      </c>
      <c r="O1416" s="106">
        <v>7626.85</v>
      </c>
      <c r="P1416" s="28" t="s">
        <v>3966</v>
      </c>
      <c r="Q1416" s="107">
        <v>-2.1499999999999998E-2</v>
      </c>
      <c r="T1416" s="110">
        <v>42158</v>
      </c>
      <c r="U1416" s="28">
        <v>63.997</v>
      </c>
      <c r="V1416">
        <v>63.698999999999998</v>
      </c>
      <c r="W1416">
        <v>64.08</v>
      </c>
      <c r="X1416">
        <v>63.668999999999997</v>
      </c>
      <c r="Y1416" s="19">
        <v>4.7999999999999996E-3</v>
      </c>
      <c r="AB1416" s="110">
        <f t="shared" si="270"/>
        <v>42251</v>
      </c>
      <c r="AC1416" s="108">
        <f t="shared" si="263"/>
        <v>7655.05</v>
      </c>
      <c r="AD1416" s="28">
        <f t="shared" si="264"/>
        <v>66.685000000000002</v>
      </c>
      <c r="AE1416" s="28">
        <f t="shared" si="268"/>
        <v>114.79418160005999</v>
      </c>
      <c r="AF1416" s="31">
        <f t="shared" si="269"/>
        <v>-3.0052997090123434E-2</v>
      </c>
      <c r="AJ1416" s="110">
        <f t="shared" si="262"/>
        <v>42241</v>
      </c>
      <c r="AK1416" s="31">
        <f t="shared" si="260"/>
        <v>-1.35E-2</v>
      </c>
      <c r="AL1416" s="115">
        <f t="shared" si="261"/>
        <v>1.7312417012912196E-2</v>
      </c>
      <c r="AM1416" s="100"/>
      <c r="BR1416" s="18">
        <f t="shared" si="265"/>
        <v>42230</v>
      </c>
      <c r="BS1416" s="6">
        <f t="shared" si="266"/>
        <v>3.8999999999999998E-3</v>
      </c>
      <c r="BT1416" s="6">
        <f t="shared" si="267"/>
        <v>1.95E-2</v>
      </c>
    </row>
    <row r="1417" spans="2:72" ht="14.45" hidden="1">
      <c r="B1417" s="110">
        <v>42233</v>
      </c>
      <c r="C1417" s="106">
        <v>2102.4</v>
      </c>
      <c r="D1417" s="106">
        <v>2089.6999999999998</v>
      </c>
      <c r="E1417" s="106">
        <v>2102.9</v>
      </c>
      <c r="F1417" s="106">
        <v>2079.3000000000002</v>
      </c>
      <c r="G1417" s="28"/>
      <c r="H1417" s="107">
        <v>5.1999999999999998E-3</v>
      </c>
      <c r="K1417" s="110">
        <v>42254</v>
      </c>
      <c r="L1417" s="106">
        <v>7558.8</v>
      </c>
      <c r="M1417" s="106">
        <v>7685.85</v>
      </c>
      <c r="N1417" s="106">
        <v>7705.05</v>
      </c>
      <c r="O1417" s="106">
        <v>7545.9</v>
      </c>
      <c r="P1417" s="28" t="s">
        <v>3967</v>
      </c>
      <c r="Q1417" s="107">
        <v>-1.26E-2</v>
      </c>
      <c r="T1417" s="110">
        <v>42159</v>
      </c>
      <c r="U1417" s="28">
        <v>63.963999999999999</v>
      </c>
      <c r="V1417">
        <v>63.996000000000002</v>
      </c>
      <c r="W1417">
        <v>64.27</v>
      </c>
      <c r="X1417">
        <v>63.915999999999997</v>
      </c>
      <c r="Y1417" s="19">
        <v>-5.0000000000000001E-4</v>
      </c>
      <c r="AB1417" s="110">
        <f t="shared" si="270"/>
        <v>42254</v>
      </c>
      <c r="AC1417" s="108">
        <f t="shared" si="263"/>
        <v>7558.8</v>
      </c>
      <c r="AD1417" s="28">
        <f t="shared" si="264"/>
        <v>66.885999999999996</v>
      </c>
      <c r="AE1417" s="28">
        <f t="shared" si="268"/>
        <v>113.01019645366745</v>
      </c>
      <c r="AF1417" s="31">
        <f t="shared" si="269"/>
        <v>-1.5540727949155952E-2</v>
      </c>
      <c r="AJ1417" s="110">
        <f t="shared" si="262"/>
        <v>42242</v>
      </c>
      <c r="AK1417" s="31">
        <f t="shared" si="260"/>
        <v>3.9E-2</v>
      </c>
      <c r="AL1417" s="115">
        <f t="shared" si="261"/>
        <v>-7.1399589724595591E-3</v>
      </c>
      <c r="AM1417" s="100"/>
      <c r="BR1417" s="18">
        <f t="shared" si="265"/>
        <v>42233</v>
      </c>
      <c r="BS1417" s="6">
        <f t="shared" si="266"/>
        <v>5.1999999999999998E-3</v>
      </c>
      <c r="BT1417" s="6">
        <f t="shared" si="267"/>
        <v>-4.7999999999999996E-3</v>
      </c>
    </row>
    <row r="1418" spans="2:72" ht="14.45" hidden="1">
      <c r="B1418" s="110">
        <v>42234</v>
      </c>
      <c r="C1418" s="106">
        <v>2096.9</v>
      </c>
      <c r="D1418" s="106">
        <v>2102</v>
      </c>
      <c r="E1418" s="106">
        <v>2103.5</v>
      </c>
      <c r="F1418" s="106">
        <v>2094.1</v>
      </c>
      <c r="G1418" s="28"/>
      <c r="H1418" s="107">
        <v>-2.5999999999999999E-3</v>
      </c>
      <c r="K1418" s="110">
        <v>42255</v>
      </c>
      <c r="L1418" s="106">
        <v>7688.25</v>
      </c>
      <c r="M1418" s="106">
        <v>7587.7</v>
      </c>
      <c r="N1418" s="106">
        <v>7720.9</v>
      </c>
      <c r="O1418" s="106">
        <v>7539.5</v>
      </c>
      <c r="P1418" s="28" t="s">
        <v>3968</v>
      </c>
      <c r="Q1418" s="107">
        <v>1.7100000000000001E-2</v>
      </c>
      <c r="T1418" s="110">
        <v>42160</v>
      </c>
      <c r="U1418" s="28">
        <v>63.77</v>
      </c>
      <c r="V1418">
        <v>63.963000000000001</v>
      </c>
      <c r="W1418">
        <v>64.034999999999997</v>
      </c>
      <c r="X1418">
        <v>63.75</v>
      </c>
      <c r="Y1418" s="19">
        <v>-3.0000000000000001E-3</v>
      </c>
      <c r="AB1418" s="110">
        <f t="shared" si="270"/>
        <v>42255</v>
      </c>
      <c r="AC1418" s="108">
        <f t="shared" si="263"/>
        <v>7688.25</v>
      </c>
      <c r="AD1418" s="28">
        <f t="shared" si="264"/>
        <v>66.293999999999997</v>
      </c>
      <c r="AE1418" s="28">
        <f t="shared" si="268"/>
        <v>115.97203366820527</v>
      </c>
      <c r="AF1418" s="31">
        <f t="shared" si="269"/>
        <v>2.6208583893154502E-2</v>
      </c>
      <c r="AJ1418" s="110">
        <f t="shared" si="262"/>
        <v>42243</v>
      </c>
      <c r="AK1418" s="31">
        <f t="shared" si="260"/>
        <v>2.4299999999999999E-2</v>
      </c>
      <c r="AL1418" s="115">
        <f t="shared" si="261"/>
        <v>2.0718814418974496E-2</v>
      </c>
      <c r="AM1418" s="100"/>
      <c r="BR1418" s="18">
        <f t="shared" si="265"/>
        <v>42234</v>
      </c>
      <c r="BS1418" s="6">
        <f t="shared" si="266"/>
        <v>-2.5999999999999999E-3</v>
      </c>
      <c r="BT1418" s="6">
        <f t="shared" si="267"/>
        <v>-1.2999999999999999E-3</v>
      </c>
    </row>
    <row r="1419" spans="2:72" ht="14.45" hidden="1">
      <c r="B1419" s="110">
        <v>42235</v>
      </c>
      <c r="C1419" s="106">
        <v>2079.6</v>
      </c>
      <c r="D1419" s="106">
        <v>2095.6999999999998</v>
      </c>
      <c r="E1419" s="106">
        <v>2096.1999999999998</v>
      </c>
      <c r="F1419" s="106">
        <v>2070.5</v>
      </c>
      <c r="G1419" s="28"/>
      <c r="H1419" s="107">
        <v>-8.3000000000000001E-3</v>
      </c>
      <c r="K1419" s="110">
        <v>42256</v>
      </c>
      <c r="L1419" s="106">
        <v>7818.6</v>
      </c>
      <c r="M1419" s="106">
        <v>7805.85</v>
      </c>
      <c r="N1419" s="106">
        <v>7846.05</v>
      </c>
      <c r="O1419" s="106">
        <v>7764.55</v>
      </c>
      <c r="P1419" s="28" t="s">
        <v>3969</v>
      </c>
      <c r="Q1419" s="107">
        <v>1.7000000000000001E-2</v>
      </c>
      <c r="T1419" s="110">
        <v>42163</v>
      </c>
      <c r="U1419" s="28">
        <v>63.947000000000003</v>
      </c>
      <c r="V1419">
        <v>64.111000000000004</v>
      </c>
      <c r="W1419">
        <v>64.180000000000007</v>
      </c>
      <c r="X1419">
        <v>63.924999999999997</v>
      </c>
      <c r="Y1419" s="19">
        <v>2.8E-3</v>
      </c>
      <c r="AB1419" s="110">
        <f t="shared" si="270"/>
        <v>42256</v>
      </c>
      <c r="AC1419" s="108">
        <f t="shared" si="263"/>
        <v>7818.6</v>
      </c>
      <c r="AD1419" s="28">
        <f t="shared" si="264"/>
        <v>66.619</v>
      </c>
      <c r="AE1419" s="28">
        <f t="shared" si="268"/>
        <v>117.36291448385596</v>
      </c>
      <c r="AF1419" s="31">
        <f t="shared" si="269"/>
        <v>1.1993243298897172E-2</v>
      </c>
      <c r="AJ1419" s="110">
        <f t="shared" si="262"/>
        <v>42244</v>
      </c>
      <c r="AK1419" s="31">
        <f t="shared" si="260"/>
        <v>5.9999999999999995E-4</v>
      </c>
      <c r="AL1419" s="115">
        <f t="shared" si="261"/>
        <v>3.8978799602529257E-3</v>
      </c>
      <c r="AM1419" s="100"/>
      <c r="BR1419" s="18">
        <f t="shared" si="265"/>
        <v>42235</v>
      </c>
      <c r="BS1419" s="6">
        <f t="shared" si="266"/>
        <v>-8.3000000000000001E-3</v>
      </c>
      <c r="BT1419" s="6">
        <f t="shared" si="267"/>
        <v>3.3999999999999998E-3</v>
      </c>
    </row>
    <row r="1420" spans="2:72" ht="14.45" hidden="1">
      <c r="B1420" s="110">
        <v>42236</v>
      </c>
      <c r="C1420" s="106">
        <v>2035.7</v>
      </c>
      <c r="D1420" s="106">
        <v>2076.6</v>
      </c>
      <c r="E1420" s="106">
        <v>2076.6</v>
      </c>
      <c r="F1420" s="106">
        <v>2035.7</v>
      </c>
      <c r="G1420" s="28"/>
      <c r="H1420" s="107">
        <v>-2.1100000000000001E-2</v>
      </c>
      <c r="K1420" s="110">
        <v>42257</v>
      </c>
      <c r="L1420" s="106">
        <v>7788.1</v>
      </c>
      <c r="M1420" s="106">
        <v>7729.05</v>
      </c>
      <c r="N1420" s="106">
        <v>7819.85</v>
      </c>
      <c r="O1420" s="106">
        <v>7678.5</v>
      </c>
      <c r="P1420" s="28" t="s">
        <v>3970</v>
      </c>
      <c r="Q1420" s="107">
        <v>-3.8999999999999998E-3</v>
      </c>
      <c r="T1420" s="110">
        <v>42164</v>
      </c>
      <c r="U1420" s="28">
        <v>64.010000000000005</v>
      </c>
      <c r="V1420">
        <v>63.963000000000001</v>
      </c>
      <c r="W1420">
        <v>64.09</v>
      </c>
      <c r="X1420">
        <v>63.85</v>
      </c>
      <c r="Y1420" s="19">
        <v>1E-3</v>
      </c>
      <c r="AB1420" s="110">
        <f t="shared" si="270"/>
        <v>42257</v>
      </c>
      <c r="AC1420" s="108">
        <f t="shared" si="263"/>
        <v>7788.1</v>
      </c>
      <c r="AD1420" s="28">
        <f t="shared" si="264"/>
        <v>66.299000000000007</v>
      </c>
      <c r="AE1420" s="28">
        <f t="shared" si="268"/>
        <v>117.46934342901099</v>
      </c>
      <c r="AF1420" s="31">
        <f t="shared" si="269"/>
        <v>9.0683624910892213E-4</v>
      </c>
      <c r="AJ1420" s="110">
        <f t="shared" si="262"/>
        <v>42247</v>
      </c>
      <c r="AK1420" s="31">
        <f t="shared" si="260"/>
        <v>-8.3999999999999995E-3</v>
      </c>
      <c r="AL1420" s="115">
        <f t="shared" si="261"/>
        <v>-7.7602756616215185E-3</v>
      </c>
      <c r="AM1420" s="100"/>
      <c r="BR1420" s="18">
        <f t="shared" si="265"/>
        <v>42236</v>
      </c>
      <c r="BS1420" s="6">
        <f t="shared" si="266"/>
        <v>-2.1100000000000001E-2</v>
      </c>
      <c r="BT1420" s="6">
        <f t="shared" si="267"/>
        <v>-1.44E-2</v>
      </c>
    </row>
    <row r="1421" spans="2:72" ht="14.45" hidden="1">
      <c r="B1421" s="110">
        <v>42237</v>
      </c>
      <c r="C1421" s="106">
        <v>1970.9</v>
      </c>
      <c r="D1421" s="106">
        <v>2034.1</v>
      </c>
      <c r="E1421" s="106">
        <v>2034.1</v>
      </c>
      <c r="F1421" s="106">
        <v>1970.9</v>
      </c>
      <c r="G1421" s="28"/>
      <c r="H1421" s="107">
        <v>-3.1800000000000002E-2</v>
      </c>
      <c r="K1421" s="110">
        <v>42258</v>
      </c>
      <c r="L1421" s="106">
        <v>7789.3</v>
      </c>
      <c r="M1421" s="106">
        <v>7833.8</v>
      </c>
      <c r="N1421" s="106">
        <v>7864.85</v>
      </c>
      <c r="O1421" s="106">
        <v>7759.9</v>
      </c>
      <c r="P1421" s="28" t="s">
        <v>3971</v>
      </c>
      <c r="Q1421" s="107">
        <v>2.0000000000000001E-4</v>
      </c>
      <c r="T1421" s="110">
        <v>42165</v>
      </c>
      <c r="U1421" s="28">
        <v>63.765999999999998</v>
      </c>
      <c r="V1421">
        <v>64.039000000000001</v>
      </c>
      <c r="W1421">
        <v>64.070999999999998</v>
      </c>
      <c r="X1421">
        <v>63.76</v>
      </c>
      <c r="Y1421" s="19">
        <v>-3.8E-3</v>
      </c>
      <c r="AB1421" s="110">
        <f t="shared" si="270"/>
        <v>42258</v>
      </c>
      <c r="AC1421" s="108">
        <f t="shared" si="263"/>
        <v>7789.3</v>
      </c>
      <c r="AD1421" s="28">
        <f t="shared" si="264"/>
        <v>66.241</v>
      </c>
      <c r="AE1421" s="28">
        <f t="shared" si="268"/>
        <v>117.59031415588534</v>
      </c>
      <c r="AF1421" s="31">
        <f t="shared" si="269"/>
        <v>1.0298067848437675E-3</v>
      </c>
      <c r="AJ1421" s="110">
        <f t="shared" si="262"/>
        <v>42248</v>
      </c>
      <c r="AK1421" s="31">
        <f t="shared" si="260"/>
        <v>-2.9600000000000001E-2</v>
      </c>
      <c r="AL1421" s="115">
        <f t="shared" si="261"/>
        <v>-2.2838016715548526E-2</v>
      </c>
      <c r="AM1421" s="100"/>
      <c r="BR1421" s="18">
        <f t="shared" si="265"/>
        <v>42237</v>
      </c>
      <c r="BS1421" s="6">
        <f t="shared" si="266"/>
        <v>-3.1800000000000002E-2</v>
      </c>
      <c r="BT1421" s="6">
        <f t="shared" si="267"/>
        <v>-8.6999999999999994E-3</v>
      </c>
    </row>
    <row r="1422" spans="2:72" ht="14.45" hidden="1">
      <c r="B1422" s="110">
        <v>42240</v>
      </c>
      <c r="C1422" s="106">
        <v>1893.2</v>
      </c>
      <c r="D1422" s="106">
        <v>1965.2</v>
      </c>
      <c r="E1422" s="106">
        <v>1965.2</v>
      </c>
      <c r="F1422" s="106">
        <v>1867</v>
      </c>
      <c r="G1422" s="28"/>
      <c r="H1422" s="107">
        <v>-3.9399999999999998E-2</v>
      </c>
      <c r="K1422" s="110">
        <v>42261</v>
      </c>
      <c r="L1422" s="106">
        <v>7872.25</v>
      </c>
      <c r="M1422" s="106">
        <v>7811.1</v>
      </c>
      <c r="N1422" s="106">
        <v>7879.95</v>
      </c>
      <c r="O1422" s="106">
        <v>7761.85</v>
      </c>
      <c r="P1422" s="28" t="s">
        <v>3972</v>
      </c>
      <c r="Q1422" s="107">
        <v>1.06E-2</v>
      </c>
      <c r="T1422" s="110">
        <v>42166</v>
      </c>
      <c r="U1422" s="28">
        <v>63.959000000000003</v>
      </c>
      <c r="V1422">
        <v>63.781999999999996</v>
      </c>
      <c r="W1422">
        <v>64.03</v>
      </c>
      <c r="X1422">
        <v>63.75</v>
      </c>
      <c r="Y1422" s="19">
        <v>3.0000000000000001E-3</v>
      </c>
      <c r="AB1422" s="110">
        <f t="shared" si="270"/>
        <v>42261</v>
      </c>
      <c r="AC1422" s="108">
        <f t="shared" si="263"/>
        <v>7872.25</v>
      </c>
      <c r="AD1422" s="28">
        <f t="shared" si="264"/>
        <v>66.260999999999996</v>
      </c>
      <c r="AE1422" s="28">
        <f t="shared" si="268"/>
        <v>118.80668870074403</v>
      </c>
      <c r="AF1422" s="31">
        <f t="shared" si="269"/>
        <v>1.034417293286749E-2</v>
      </c>
      <c r="AJ1422" s="110">
        <f t="shared" si="262"/>
        <v>42249</v>
      </c>
      <c r="AK1422" s="31">
        <f t="shared" si="260"/>
        <v>1.83E-2</v>
      </c>
      <c r="AL1422" s="115">
        <f t="shared" si="261"/>
        <v>-6.1330859148561734E-3</v>
      </c>
      <c r="AM1422" s="100"/>
      <c r="BR1422" s="18">
        <f t="shared" si="265"/>
        <v>42240</v>
      </c>
      <c r="BS1422" s="6">
        <f t="shared" si="266"/>
        <v>-3.9399999999999998E-2</v>
      </c>
      <c r="BT1422" s="6">
        <f t="shared" si="267"/>
        <v>-5.9200000000000003E-2</v>
      </c>
    </row>
    <row r="1423" spans="2:72" ht="14.45" hidden="1">
      <c r="B1423" s="110">
        <v>42241</v>
      </c>
      <c r="C1423" s="106">
        <v>1867.6</v>
      </c>
      <c r="D1423" s="106">
        <v>1898.1</v>
      </c>
      <c r="E1423" s="106">
        <v>1948</v>
      </c>
      <c r="F1423" s="106">
        <v>1867.1</v>
      </c>
      <c r="G1423" s="28"/>
      <c r="H1423" s="107">
        <v>-1.35E-2</v>
      </c>
      <c r="K1423" s="110">
        <v>42262</v>
      </c>
      <c r="L1423" s="106">
        <v>7829.1</v>
      </c>
      <c r="M1423" s="106">
        <v>7867.35</v>
      </c>
      <c r="N1423" s="106">
        <v>7880</v>
      </c>
      <c r="O1423" s="106">
        <v>7799.75</v>
      </c>
      <c r="P1423" s="28" t="s">
        <v>3973</v>
      </c>
      <c r="Q1423" s="107">
        <v>-5.4999999999999997E-3</v>
      </c>
      <c r="T1423" s="110">
        <v>42167</v>
      </c>
      <c r="U1423" s="28">
        <v>64.099999999999994</v>
      </c>
      <c r="V1423">
        <v>63.984999999999999</v>
      </c>
      <c r="W1423">
        <v>64.2</v>
      </c>
      <c r="X1423">
        <v>63.9</v>
      </c>
      <c r="Y1423" s="19">
        <v>2.2000000000000001E-3</v>
      </c>
      <c r="AB1423" s="110">
        <f t="shared" si="270"/>
        <v>42262</v>
      </c>
      <c r="AC1423" s="108">
        <f t="shared" si="263"/>
        <v>7829.1</v>
      </c>
      <c r="AD1423" s="28">
        <f t="shared" si="264"/>
        <v>66.447000000000003</v>
      </c>
      <c r="AE1423" s="28">
        <f t="shared" si="268"/>
        <v>117.8247324935663</v>
      </c>
      <c r="AF1423" s="31">
        <f t="shared" si="269"/>
        <v>-8.2651592929344764E-3</v>
      </c>
      <c r="AJ1423" s="110">
        <f t="shared" si="262"/>
        <v>42250</v>
      </c>
      <c r="AK1423" s="31">
        <f t="shared" si="260"/>
        <v>1.1000000000000001E-3</v>
      </c>
      <c r="AL1423" s="115">
        <f t="shared" si="261"/>
        <v>1.5300220332068459E-2</v>
      </c>
      <c r="AM1423" s="100"/>
      <c r="BR1423" s="18">
        <f t="shared" si="265"/>
        <v>42241</v>
      </c>
      <c r="BS1423" s="6">
        <f t="shared" si="266"/>
        <v>-1.35E-2</v>
      </c>
      <c r="BT1423" s="6">
        <f t="shared" si="267"/>
        <v>9.1999999999999998E-3</v>
      </c>
    </row>
    <row r="1424" spans="2:72" ht="14.45" hidden="1">
      <c r="B1424" s="110">
        <v>42242</v>
      </c>
      <c r="C1424" s="106">
        <v>1940.5</v>
      </c>
      <c r="D1424" s="106">
        <v>1872.8</v>
      </c>
      <c r="E1424" s="106">
        <v>1943.1</v>
      </c>
      <c r="F1424" s="106">
        <v>1872.8</v>
      </c>
      <c r="G1424" s="28"/>
      <c r="H1424" s="107">
        <v>3.9E-2</v>
      </c>
      <c r="K1424" s="110">
        <v>42263</v>
      </c>
      <c r="L1424" s="106">
        <v>7899.15</v>
      </c>
      <c r="M1424" s="106">
        <v>7886.85</v>
      </c>
      <c r="N1424" s="106">
        <v>7913.9</v>
      </c>
      <c r="O1424" s="106">
        <v>7853.3</v>
      </c>
      <c r="P1424" s="28" t="s">
        <v>3974</v>
      </c>
      <c r="Q1424" s="107">
        <v>8.8999999999999999E-3</v>
      </c>
      <c r="T1424" s="110">
        <v>42170</v>
      </c>
      <c r="U1424" s="28">
        <v>64.084999999999994</v>
      </c>
      <c r="V1424">
        <v>64.099999999999994</v>
      </c>
      <c r="W1424">
        <v>64.2</v>
      </c>
      <c r="X1424">
        <v>64</v>
      </c>
      <c r="Y1424" s="19">
        <v>-2.0000000000000001E-4</v>
      </c>
      <c r="AB1424" s="110">
        <f t="shared" si="270"/>
        <v>42263</v>
      </c>
      <c r="AC1424" s="108">
        <f t="shared" si="263"/>
        <v>7899.15</v>
      </c>
      <c r="AD1424" s="28">
        <f t="shared" si="264"/>
        <v>66.218999999999994</v>
      </c>
      <c r="AE1424" s="28">
        <f t="shared" si="268"/>
        <v>119.28827073800571</v>
      </c>
      <c r="AF1424" s="31">
        <f t="shared" si="269"/>
        <v>1.2421316080809541E-2</v>
      </c>
      <c r="AJ1424" s="110">
        <f t="shared" si="262"/>
        <v>42251</v>
      </c>
      <c r="AK1424" s="31">
        <f t="shared" si="260"/>
        <v>-1.5299999999999999E-2</v>
      </c>
      <c r="AL1424" s="115">
        <f t="shared" si="261"/>
        <v>-3.0052997090123434E-2</v>
      </c>
      <c r="AM1424" s="100"/>
      <c r="BR1424" s="18">
        <f t="shared" si="265"/>
        <v>42242</v>
      </c>
      <c r="BS1424" s="6">
        <f t="shared" si="266"/>
        <v>3.9E-2</v>
      </c>
      <c r="BT1424" s="6">
        <f t="shared" si="267"/>
        <v>-1.1299999999999999E-2</v>
      </c>
    </row>
    <row r="1425" spans="2:72" ht="14.45" hidden="1">
      <c r="B1425" s="110">
        <v>42243</v>
      </c>
      <c r="C1425" s="106">
        <v>1987.7</v>
      </c>
      <c r="D1425" s="106">
        <v>1942.8</v>
      </c>
      <c r="E1425" s="106">
        <v>1989.6</v>
      </c>
      <c r="F1425" s="106">
        <v>1942.8</v>
      </c>
      <c r="G1425" s="28"/>
      <c r="H1425" s="107">
        <v>2.4299999999999999E-2</v>
      </c>
      <c r="K1425" s="110">
        <v>42265</v>
      </c>
      <c r="L1425" s="106">
        <v>7981.9</v>
      </c>
      <c r="M1425" s="106">
        <v>7967.45</v>
      </c>
      <c r="N1425" s="106">
        <v>8055</v>
      </c>
      <c r="O1425" s="106">
        <v>7955.85</v>
      </c>
      <c r="P1425" s="28" t="s">
        <v>3975</v>
      </c>
      <c r="Q1425" s="107">
        <v>1.0500000000000001E-2</v>
      </c>
      <c r="T1425" s="110">
        <v>42171</v>
      </c>
      <c r="U1425" s="28">
        <v>64.165999999999997</v>
      </c>
      <c r="V1425">
        <v>64.081000000000003</v>
      </c>
      <c r="W1425">
        <v>64.33</v>
      </c>
      <c r="X1425">
        <v>63.996000000000002</v>
      </c>
      <c r="Y1425" s="19">
        <v>1.2999999999999999E-3</v>
      </c>
      <c r="AB1425" s="110">
        <f t="shared" si="270"/>
        <v>42265</v>
      </c>
      <c r="AC1425" s="108">
        <f t="shared" si="263"/>
        <v>7981.9</v>
      </c>
      <c r="AD1425" s="28">
        <f t="shared" si="264"/>
        <v>65.867999999999995</v>
      </c>
      <c r="AE1425" s="28">
        <f t="shared" si="268"/>
        <v>121.18023926641162</v>
      </c>
      <c r="AF1425" s="31">
        <f t="shared" si="269"/>
        <v>1.5860474099429922E-2</v>
      </c>
      <c r="AJ1425" s="110">
        <f t="shared" si="262"/>
        <v>42255</v>
      </c>
      <c r="AK1425" s="31">
        <f t="shared" si="260"/>
        <v>2.5100000000000001E-2</v>
      </c>
      <c r="AL1425" s="115">
        <f t="shared" si="261"/>
        <v>2.6208583893154502E-2</v>
      </c>
      <c r="AM1425" s="100"/>
      <c r="BR1425" s="18">
        <f t="shared" si="265"/>
        <v>42243</v>
      </c>
      <c r="BS1425" s="6">
        <f t="shared" si="266"/>
        <v>2.4299999999999999E-2</v>
      </c>
      <c r="BT1425" s="6">
        <f t="shared" si="267"/>
        <v>2.0199999999999999E-2</v>
      </c>
    </row>
    <row r="1426" spans="2:72" ht="14.45" hidden="1">
      <c r="B1426" s="110">
        <v>42244</v>
      </c>
      <c r="C1426" s="106">
        <v>1988.9</v>
      </c>
      <c r="D1426" s="106">
        <v>1986.1</v>
      </c>
      <c r="E1426" s="106">
        <v>1993.5</v>
      </c>
      <c r="F1426" s="106">
        <v>1975.2</v>
      </c>
      <c r="G1426" s="28"/>
      <c r="H1426" s="107">
        <v>5.9999999999999995E-4</v>
      </c>
      <c r="K1426" s="110">
        <v>42268</v>
      </c>
      <c r="L1426" s="106">
        <v>7977.1</v>
      </c>
      <c r="M1426" s="106">
        <v>7911.5</v>
      </c>
      <c r="N1426" s="106">
        <v>7987.9</v>
      </c>
      <c r="O1426" s="106">
        <v>7908.35</v>
      </c>
      <c r="P1426" s="28" t="s">
        <v>3976</v>
      </c>
      <c r="Q1426" s="107">
        <v>-5.9999999999999995E-4</v>
      </c>
      <c r="T1426" s="110">
        <v>42172</v>
      </c>
      <c r="U1426" s="28">
        <v>64.010999999999996</v>
      </c>
      <c r="V1426">
        <v>64.165999999999997</v>
      </c>
      <c r="W1426">
        <v>64.28</v>
      </c>
      <c r="X1426">
        <v>63.988999999999997</v>
      </c>
      <c r="Y1426" s="19">
        <v>-2.3999999999999998E-3</v>
      </c>
      <c r="AB1426" s="110">
        <f t="shared" si="270"/>
        <v>42268</v>
      </c>
      <c r="AC1426" s="108">
        <f t="shared" si="263"/>
        <v>7977.1</v>
      </c>
      <c r="AD1426" s="28">
        <f t="shared" si="264"/>
        <v>65.691000000000003</v>
      </c>
      <c r="AE1426" s="28">
        <f t="shared" si="268"/>
        <v>121.43368193512049</v>
      </c>
      <c r="AF1426" s="31">
        <f t="shared" si="269"/>
        <v>2.0914521232433536E-3</v>
      </c>
      <c r="AJ1426" s="110">
        <f t="shared" si="262"/>
        <v>42256</v>
      </c>
      <c r="AK1426" s="31">
        <f t="shared" ref="AK1426:AK1489" si="271">IFERROR(VLOOKUP(AJ1426,B:H,7,FALSE),0)</f>
        <v>-1.3899999999999999E-2</v>
      </c>
      <c r="AL1426" s="115">
        <f t="shared" ref="AL1426:AL1489" si="272">IFERROR(VLOOKUP(AJ1426,AB:AF,5,FALSE),0)</f>
        <v>1.1993243298897172E-2</v>
      </c>
      <c r="AM1426" s="100"/>
      <c r="BR1426" s="18">
        <f t="shared" si="265"/>
        <v>42244</v>
      </c>
      <c r="BS1426" s="6">
        <f t="shared" si="266"/>
        <v>5.9999999999999995E-4</v>
      </c>
      <c r="BT1426" s="6">
        <f t="shared" si="267"/>
        <v>6.7000000000000002E-3</v>
      </c>
    </row>
    <row r="1427" spans="2:72" ht="14.45" hidden="1">
      <c r="B1427" s="110">
        <v>42247</v>
      </c>
      <c r="C1427" s="106">
        <v>1972.2</v>
      </c>
      <c r="D1427" s="106">
        <v>1986.7</v>
      </c>
      <c r="E1427" s="106">
        <v>1986.7</v>
      </c>
      <c r="F1427" s="106">
        <v>1966</v>
      </c>
      <c r="G1427" s="28"/>
      <c r="H1427" s="107">
        <v>-8.3999999999999995E-3</v>
      </c>
      <c r="K1427" s="110">
        <v>42269</v>
      </c>
      <c r="L1427" s="106">
        <v>7812</v>
      </c>
      <c r="M1427" s="106">
        <v>8014.8</v>
      </c>
      <c r="N1427" s="106">
        <v>8021.6</v>
      </c>
      <c r="O1427" s="106">
        <v>7787.75</v>
      </c>
      <c r="P1427" s="28" t="s">
        <v>3977</v>
      </c>
      <c r="Q1427" s="107">
        <v>-2.07E-2</v>
      </c>
      <c r="T1427" s="110">
        <v>42173</v>
      </c>
      <c r="U1427" s="28">
        <v>63.576999999999998</v>
      </c>
      <c r="V1427">
        <v>63.905000000000001</v>
      </c>
      <c r="W1427">
        <v>63.95</v>
      </c>
      <c r="X1427">
        <v>63.566000000000003</v>
      </c>
      <c r="Y1427" s="19">
        <v>-6.7999999999999996E-3</v>
      </c>
      <c r="AB1427" s="110">
        <f t="shared" si="270"/>
        <v>42269</v>
      </c>
      <c r="AC1427" s="108">
        <f t="shared" si="263"/>
        <v>7812</v>
      </c>
      <c r="AD1427" s="28">
        <f t="shared" si="264"/>
        <v>65.91</v>
      </c>
      <c r="AE1427" s="28">
        <f t="shared" si="268"/>
        <v>118.52526172052799</v>
      </c>
      <c r="AF1427" s="31">
        <f t="shared" si="269"/>
        <v>-2.3950687883666499E-2</v>
      </c>
      <c r="AJ1427" s="110">
        <f t="shared" si="262"/>
        <v>42257</v>
      </c>
      <c r="AK1427" s="31">
        <f t="shared" si="271"/>
        <v>5.3E-3</v>
      </c>
      <c r="AL1427" s="115">
        <f t="shared" si="272"/>
        <v>9.0683624910892213E-4</v>
      </c>
      <c r="AM1427" s="100"/>
      <c r="BR1427" s="18">
        <f t="shared" si="265"/>
        <v>42247</v>
      </c>
      <c r="BS1427" s="6">
        <f t="shared" si="266"/>
        <v>-8.3999999999999995E-3</v>
      </c>
      <c r="BT1427" s="6">
        <f t="shared" si="267"/>
        <v>-3.8E-3</v>
      </c>
    </row>
    <row r="1428" spans="2:72" ht="14.45" hidden="1">
      <c r="B1428" s="110">
        <v>42248</v>
      </c>
      <c r="C1428" s="106">
        <v>1913.8</v>
      </c>
      <c r="D1428" s="106">
        <v>1970.1</v>
      </c>
      <c r="E1428" s="106">
        <v>1970.1</v>
      </c>
      <c r="F1428" s="106">
        <v>1903.1</v>
      </c>
      <c r="G1428" s="28"/>
      <c r="H1428" s="107">
        <v>-2.9600000000000001E-2</v>
      </c>
      <c r="K1428" s="110">
        <v>42270</v>
      </c>
      <c r="L1428" s="106">
        <v>7845.95</v>
      </c>
      <c r="M1428" s="106">
        <v>7737.35</v>
      </c>
      <c r="N1428" s="106">
        <v>7882.9</v>
      </c>
      <c r="O1428" s="106">
        <v>7723.25</v>
      </c>
      <c r="P1428" s="28" t="s">
        <v>3978</v>
      </c>
      <c r="Q1428" s="107">
        <v>4.3E-3</v>
      </c>
      <c r="T1428" s="110">
        <v>42174</v>
      </c>
      <c r="U1428" s="28">
        <v>63.5</v>
      </c>
      <c r="V1428">
        <v>63.579000000000001</v>
      </c>
      <c r="W1428">
        <v>63.87</v>
      </c>
      <c r="X1428">
        <v>63.42</v>
      </c>
      <c r="Y1428" s="19">
        <v>-1.1999999999999999E-3</v>
      </c>
      <c r="AB1428" s="110">
        <f t="shared" si="270"/>
        <v>42270</v>
      </c>
      <c r="AC1428" s="108">
        <f t="shared" si="263"/>
        <v>7845.95</v>
      </c>
      <c r="AD1428" s="28">
        <f t="shared" si="264"/>
        <v>66.183999999999997</v>
      </c>
      <c r="AE1428" s="28">
        <f t="shared" si="268"/>
        <v>118.54753414722592</v>
      </c>
      <c r="AF1428" s="31">
        <f t="shared" si="269"/>
        <v>1.8791290881470246E-4</v>
      </c>
      <c r="AJ1428" s="110">
        <f t="shared" si="262"/>
        <v>42258</v>
      </c>
      <c r="AK1428" s="31">
        <f t="shared" si="271"/>
        <v>4.4999999999999997E-3</v>
      </c>
      <c r="AL1428" s="115">
        <f t="shared" si="272"/>
        <v>1.0298067848437675E-3</v>
      </c>
      <c r="AM1428" s="100"/>
      <c r="BR1428" s="18">
        <f t="shared" si="265"/>
        <v>42248</v>
      </c>
      <c r="BS1428" s="6">
        <f t="shared" si="266"/>
        <v>-2.9600000000000001E-2</v>
      </c>
      <c r="BT1428" s="6">
        <f t="shared" si="267"/>
        <v>-2.3300000000000001E-2</v>
      </c>
    </row>
    <row r="1429" spans="2:72" ht="14.45" hidden="1">
      <c r="B1429" s="110">
        <v>42249</v>
      </c>
      <c r="C1429" s="106">
        <v>1948.9</v>
      </c>
      <c r="D1429" s="106">
        <v>1916.5</v>
      </c>
      <c r="E1429" s="106">
        <v>1948.9</v>
      </c>
      <c r="F1429" s="106">
        <v>1916.5</v>
      </c>
      <c r="G1429" s="28"/>
      <c r="H1429" s="107">
        <v>1.83E-2</v>
      </c>
      <c r="K1429" s="110">
        <v>42271</v>
      </c>
      <c r="L1429" s="106">
        <v>7868.5</v>
      </c>
      <c r="M1429" s="106">
        <v>7838.4</v>
      </c>
      <c r="N1429" s="106">
        <v>7894.5</v>
      </c>
      <c r="O1429" s="106">
        <v>7804.1</v>
      </c>
      <c r="P1429" s="28" t="s">
        <v>3979</v>
      </c>
      <c r="Q1429" s="107">
        <v>2.8999999999999998E-3</v>
      </c>
      <c r="T1429" s="110">
        <v>42177</v>
      </c>
      <c r="U1429" s="28">
        <v>63.523000000000003</v>
      </c>
      <c r="V1429">
        <v>63.531999999999996</v>
      </c>
      <c r="W1429">
        <v>63.59</v>
      </c>
      <c r="X1429">
        <v>63.44</v>
      </c>
      <c r="Y1429" s="19">
        <v>4.0000000000000002E-4</v>
      </c>
      <c r="AB1429" s="110">
        <f t="shared" si="270"/>
        <v>42271</v>
      </c>
      <c r="AC1429" s="108">
        <f t="shared" si="263"/>
        <v>7868.5</v>
      </c>
      <c r="AD1429" s="28">
        <f t="shared" si="264"/>
        <v>66.11</v>
      </c>
      <c r="AE1429" s="28">
        <f t="shared" si="268"/>
        <v>119.02132808954772</v>
      </c>
      <c r="AF1429" s="31">
        <f t="shared" si="269"/>
        <v>3.9966579290751092E-3</v>
      </c>
      <c r="AJ1429" s="110">
        <f t="shared" si="262"/>
        <v>42261</v>
      </c>
      <c r="AK1429" s="31">
        <f t="shared" si="271"/>
        <v>-4.1000000000000003E-3</v>
      </c>
      <c r="AL1429" s="115">
        <f t="shared" si="272"/>
        <v>1.034417293286749E-2</v>
      </c>
      <c r="AM1429" s="100"/>
      <c r="BR1429" s="18">
        <f t="shared" si="265"/>
        <v>42249</v>
      </c>
      <c r="BS1429" s="6">
        <f t="shared" si="266"/>
        <v>1.83E-2</v>
      </c>
      <c r="BT1429" s="6">
        <f t="shared" si="267"/>
        <v>-8.8000000000000005E-3</v>
      </c>
    </row>
    <row r="1430" spans="2:72" ht="14.45" hidden="1">
      <c r="B1430" s="110">
        <v>42250</v>
      </c>
      <c r="C1430" s="106">
        <v>1951.1</v>
      </c>
      <c r="D1430" s="106">
        <v>1950.8</v>
      </c>
      <c r="E1430" s="106">
        <v>1975</v>
      </c>
      <c r="F1430" s="106">
        <v>1944.7</v>
      </c>
      <c r="G1430" s="28"/>
      <c r="H1430" s="107">
        <v>1.1000000000000001E-3</v>
      </c>
      <c r="K1430" s="110">
        <v>42275</v>
      </c>
      <c r="L1430" s="106">
        <v>7795.7</v>
      </c>
      <c r="M1430" s="106">
        <v>7892.8</v>
      </c>
      <c r="N1430" s="106">
        <v>7893.95</v>
      </c>
      <c r="O1430" s="106">
        <v>7787.95</v>
      </c>
      <c r="P1430" s="28" t="s">
        <v>2924</v>
      </c>
      <c r="Q1430" s="107">
        <v>-9.2999999999999992E-3</v>
      </c>
      <c r="T1430" s="110">
        <v>42178</v>
      </c>
      <c r="U1430" s="28">
        <v>63.606999999999999</v>
      </c>
      <c r="V1430">
        <v>63.531999999999996</v>
      </c>
      <c r="W1430">
        <v>63.695</v>
      </c>
      <c r="X1430">
        <v>63.499000000000002</v>
      </c>
      <c r="Y1430" s="19">
        <v>1.2999999999999999E-3</v>
      </c>
      <c r="AB1430" s="110">
        <f t="shared" si="270"/>
        <v>42275</v>
      </c>
      <c r="AC1430" s="108">
        <f t="shared" si="263"/>
        <v>7795.7</v>
      </c>
      <c r="AD1430" s="28">
        <f t="shared" si="264"/>
        <v>66.266999999999996</v>
      </c>
      <c r="AE1430" s="28">
        <f t="shared" si="268"/>
        <v>117.64075633422368</v>
      </c>
      <c r="AF1430" s="31">
        <f t="shared" si="269"/>
        <v>-1.1599364395306955E-2</v>
      </c>
      <c r="AJ1430" s="110">
        <f t="shared" si="262"/>
        <v>42262</v>
      </c>
      <c r="AK1430" s="31">
        <f t="shared" si="271"/>
        <v>1.29E-2</v>
      </c>
      <c r="AL1430" s="115">
        <f t="shared" si="272"/>
        <v>-8.2651592929344764E-3</v>
      </c>
      <c r="AM1430" s="100"/>
      <c r="BR1430" s="18">
        <f t="shared" si="265"/>
        <v>42250</v>
      </c>
      <c r="BS1430" s="6">
        <f t="shared" si="266"/>
        <v>1.1000000000000001E-3</v>
      </c>
      <c r="BT1430" s="6">
        <f t="shared" si="267"/>
        <v>1.37E-2</v>
      </c>
    </row>
    <row r="1431" spans="2:72" ht="14.45" hidden="1">
      <c r="B1431" s="110">
        <v>42251</v>
      </c>
      <c r="C1431" s="106">
        <v>1921.2</v>
      </c>
      <c r="D1431" s="106">
        <v>1947.8</v>
      </c>
      <c r="E1431" s="106">
        <v>1947.8</v>
      </c>
      <c r="F1431" s="106">
        <v>1911.2</v>
      </c>
      <c r="G1431" s="28"/>
      <c r="H1431" s="107">
        <v>-1.5299999999999999E-2</v>
      </c>
      <c r="K1431" s="110">
        <v>42276</v>
      </c>
      <c r="L1431" s="106">
        <v>7843.3</v>
      </c>
      <c r="M1431" s="106">
        <v>7725.7</v>
      </c>
      <c r="N1431" s="106">
        <v>7926.55</v>
      </c>
      <c r="O1431" s="106">
        <v>7691.2</v>
      </c>
      <c r="P1431" s="28" t="s">
        <v>3980</v>
      </c>
      <c r="Q1431" s="107">
        <v>6.1000000000000004E-3</v>
      </c>
      <c r="T1431" s="110">
        <v>42179</v>
      </c>
      <c r="U1431" s="28">
        <v>63.526000000000003</v>
      </c>
      <c r="V1431">
        <v>63.59</v>
      </c>
      <c r="W1431">
        <v>63.71</v>
      </c>
      <c r="X1431">
        <v>63.487000000000002</v>
      </c>
      <c r="Y1431" s="19">
        <v>-1.2999999999999999E-3</v>
      </c>
      <c r="AB1431" s="110">
        <f t="shared" si="270"/>
        <v>42276</v>
      </c>
      <c r="AC1431" s="108">
        <f t="shared" si="263"/>
        <v>7843.3</v>
      </c>
      <c r="AD1431" s="28">
        <f t="shared" si="264"/>
        <v>65.837000000000003</v>
      </c>
      <c r="AE1431" s="28">
        <f t="shared" si="268"/>
        <v>119.13209897170285</v>
      </c>
      <c r="AF1431" s="31">
        <f t="shared" si="269"/>
        <v>1.2677091545060915E-2</v>
      </c>
      <c r="AJ1431" s="110">
        <f t="shared" si="262"/>
        <v>42263</v>
      </c>
      <c r="AK1431" s="31">
        <f t="shared" si="271"/>
        <v>8.6999999999999994E-3</v>
      </c>
      <c r="AL1431" s="115">
        <f t="shared" si="272"/>
        <v>1.2421316080809541E-2</v>
      </c>
      <c r="AM1431" s="100"/>
      <c r="BR1431" s="18">
        <f t="shared" si="265"/>
        <v>42251</v>
      </c>
      <c r="BS1431" s="6">
        <f t="shared" si="266"/>
        <v>-1.5299999999999999E-2</v>
      </c>
      <c r="BT1431" s="6">
        <f t="shared" si="267"/>
        <v>-2.1499999999999998E-2</v>
      </c>
    </row>
    <row r="1432" spans="2:72" ht="14.45" hidden="1">
      <c r="B1432" s="110">
        <v>42255</v>
      </c>
      <c r="C1432" s="106">
        <v>1969.4</v>
      </c>
      <c r="D1432" s="106">
        <v>1927.3</v>
      </c>
      <c r="E1432" s="106">
        <v>1970.4</v>
      </c>
      <c r="F1432" s="106">
        <v>1927.3</v>
      </c>
      <c r="G1432" s="28"/>
      <c r="H1432" s="107">
        <v>2.5100000000000001E-2</v>
      </c>
      <c r="K1432" s="110">
        <v>42277</v>
      </c>
      <c r="L1432" s="106">
        <v>7948.9</v>
      </c>
      <c r="M1432" s="106">
        <v>7924.25</v>
      </c>
      <c r="N1432" s="106">
        <v>7957.7</v>
      </c>
      <c r="O1432" s="106">
        <v>7874.5</v>
      </c>
      <c r="P1432" s="28" t="s">
        <v>3981</v>
      </c>
      <c r="Q1432" s="107">
        <v>1.35E-2</v>
      </c>
      <c r="T1432" s="110">
        <v>42180</v>
      </c>
      <c r="U1432" s="28">
        <v>63.518000000000001</v>
      </c>
      <c r="V1432">
        <v>63.548000000000002</v>
      </c>
      <c r="W1432">
        <v>63.65</v>
      </c>
      <c r="X1432">
        <v>63.488999999999997</v>
      </c>
      <c r="Y1432" s="19">
        <v>-1E-4</v>
      </c>
      <c r="AB1432" s="110">
        <f t="shared" si="270"/>
        <v>42277</v>
      </c>
      <c r="AC1432" s="108">
        <f t="shared" si="263"/>
        <v>7948.9</v>
      </c>
      <c r="AD1432" s="28">
        <f t="shared" si="264"/>
        <v>65.516999999999996</v>
      </c>
      <c r="AE1432" s="28">
        <f t="shared" si="268"/>
        <v>121.32576277912602</v>
      </c>
      <c r="AF1432" s="31">
        <f t="shared" si="269"/>
        <v>1.8413709036925852E-2</v>
      </c>
      <c r="AJ1432" s="110" t="e">
        <f t="shared" si="262"/>
        <v>#N/A</v>
      </c>
      <c r="AK1432" s="31">
        <f t="shared" si="271"/>
        <v>0</v>
      </c>
      <c r="AL1432" s="115">
        <f t="shared" si="272"/>
        <v>0</v>
      </c>
      <c r="AM1432" s="100"/>
      <c r="BR1432" s="18">
        <f t="shared" si="265"/>
        <v>42255</v>
      </c>
      <c r="BS1432" s="6">
        <f t="shared" si="266"/>
        <v>2.5100000000000001E-2</v>
      </c>
      <c r="BT1432" s="6">
        <f t="shared" si="267"/>
        <v>1.7100000000000001E-2</v>
      </c>
    </row>
    <row r="1433" spans="2:72" ht="14.45" hidden="1">
      <c r="B1433" s="110">
        <v>42256</v>
      </c>
      <c r="C1433" s="106">
        <v>1942</v>
      </c>
      <c r="D1433" s="106">
        <v>1971.5</v>
      </c>
      <c r="E1433" s="106">
        <v>1988.6</v>
      </c>
      <c r="F1433" s="106">
        <v>1937.9</v>
      </c>
      <c r="G1433" s="28"/>
      <c r="H1433" s="107">
        <v>-1.3899999999999999E-2</v>
      </c>
      <c r="K1433" s="110">
        <v>42278</v>
      </c>
      <c r="L1433" s="106">
        <v>7950.9</v>
      </c>
      <c r="M1433" s="106">
        <v>7992.05</v>
      </c>
      <c r="N1433" s="106">
        <v>8008.25</v>
      </c>
      <c r="O1433" s="106">
        <v>7930.65</v>
      </c>
      <c r="P1433" s="28" t="s">
        <v>3982</v>
      </c>
      <c r="Q1433" s="107">
        <v>2.9999999999999997E-4</v>
      </c>
      <c r="T1433" s="110">
        <v>42181</v>
      </c>
      <c r="U1433" s="28">
        <v>63.451999999999998</v>
      </c>
      <c r="V1433">
        <v>63.527999999999999</v>
      </c>
      <c r="W1433">
        <v>63.67</v>
      </c>
      <c r="X1433">
        <v>63.45</v>
      </c>
      <c r="Y1433" s="19">
        <v>-1E-3</v>
      </c>
      <c r="AB1433" s="110">
        <f t="shared" si="270"/>
        <v>42278</v>
      </c>
      <c r="AC1433" s="108">
        <f t="shared" si="263"/>
        <v>7950.9</v>
      </c>
      <c r="AD1433" s="28">
        <f t="shared" si="264"/>
        <v>65.631</v>
      </c>
      <c r="AE1433" s="28">
        <f t="shared" si="268"/>
        <v>121.14549526900397</v>
      </c>
      <c r="AF1433" s="31">
        <f t="shared" si="269"/>
        <v>-1.4858139441515927E-3</v>
      </c>
      <c r="AJ1433" s="110">
        <f t="shared" si="262"/>
        <v>42265</v>
      </c>
      <c r="AK1433" s="31">
        <f t="shared" si="271"/>
        <v>-1.6199999999999999E-2</v>
      </c>
      <c r="AL1433" s="115">
        <f t="shared" si="272"/>
        <v>1.5860474099429922E-2</v>
      </c>
      <c r="AM1433" s="100"/>
      <c r="BR1433" s="18">
        <f t="shared" si="265"/>
        <v>42256</v>
      </c>
      <c r="BS1433" s="6">
        <f t="shared" si="266"/>
        <v>-1.3899999999999999E-2</v>
      </c>
      <c r="BT1433" s="6">
        <f t="shared" si="267"/>
        <v>1.7000000000000001E-2</v>
      </c>
    </row>
    <row r="1434" spans="2:72" ht="14.45" hidden="1">
      <c r="B1434" s="110">
        <v>42257</v>
      </c>
      <c r="C1434" s="106">
        <v>1952.3</v>
      </c>
      <c r="D1434" s="106">
        <v>1941.6</v>
      </c>
      <c r="E1434" s="106">
        <v>1965.3</v>
      </c>
      <c r="F1434" s="106">
        <v>1937.2</v>
      </c>
      <c r="G1434" s="28"/>
      <c r="H1434" s="107">
        <v>5.3E-3</v>
      </c>
      <c r="K1434" s="110">
        <v>42282</v>
      </c>
      <c r="L1434" s="106">
        <v>8119.3</v>
      </c>
      <c r="M1434" s="106">
        <v>8005.1</v>
      </c>
      <c r="N1434" s="106">
        <v>8128.9</v>
      </c>
      <c r="O1434" s="106">
        <v>8005.1</v>
      </c>
      <c r="P1434" s="28" t="s">
        <v>3983</v>
      </c>
      <c r="Q1434" s="107">
        <v>2.12E-2</v>
      </c>
      <c r="T1434" s="110">
        <v>42184</v>
      </c>
      <c r="U1434" s="28">
        <v>63.707000000000001</v>
      </c>
      <c r="V1434">
        <v>63.523000000000003</v>
      </c>
      <c r="W1434">
        <v>63.95</v>
      </c>
      <c r="X1434">
        <v>63.45</v>
      </c>
      <c r="Y1434" s="19">
        <v>4.0000000000000001E-3</v>
      </c>
      <c r="AB1434" s="110">
        <f t="shared" si="270"/>
        <v>42282</v>
      </c>
      <c r="AC1434" s="108">
        <f t="shared" si="263"/>
        <v>8119.3</v>
      </c>
      <c r="AD1434" s="28">
        <f t="shared" si="264"/>
        <v>65.134</v>
      </c>
      <c r="AE1434" s="28">
        <f t="shared" si="268"/>
        <v>124.65532594343968</v>
      </c>
      <c r="AF1434" s="31">
        <f t="shared" si="269"/>
        <v>2.8972027945753265E-2</v>
      </c>
      <c r="AJ1434" s="110">
        <f t="shared" ref="AJ1434:AJ1497" si="273">VLOOKUP(B1441,AB:AF,1,FALSE)</f>
        <v>42268</v>
      </c>
      <c r="AK1434" s="31">
        <f t="shared" si="271"/>
        <v>4.5999999999999999E-3</v>
      </c>
      <c r="AL1434" s="115">
        <f t="shared" si="272"/>
        <v>2.0914521232433536E-3</v>
      </c>
      <c r="AM1434" s="100"/>
      <c r="BR1434" s="18">
        <f t="shared" si="265"/>
        <v>42257</v>
      </c>
      <c r="BS1434" s="6">
        <f t="shared" si="266"/>
        <v>5.3E-3</v>
      </c>
      <c r="BT1434" s="6">
        <f t="shared" si="267"/>
        <v>-3.8999999999999998E-3</v>
      </c>
    </row>
    <row r="1435" spans="2:72" ht="14.45" hidden="1">
      <c r="B1435" s="110">
        <v>42258</v>
      </c>
      <c r="C1435" s="106">
        <v>1961</v>
      </c>
      <c r="D1435" s="106">
        <v>1951.5</v>
      </c>
      <c r="E1435" s="106">
        <v>1961</v>
      </c>
      <c r="F1435" s="106">
        <v>1939.2</v>
      </c>
      <c r="G1435" s="28"/>
      <c r="H1435" s="107">
        <v>4.4999999999999997E-3</v>
      </c>
      <c r="K1435" s="110">
        <v>42283</v>
      </c>
      <c r="L1435" s="106">
        <v>8152.9</v>
      </c>
      <c r="M1435" s="106">
        <v>8180.45</v>
      </c>
      <c r="N1435" s="106">
        <v>8180.95</v>
      </c>
      <c r="O1435" s="106">
        <v>8096.5</v>
      </c>
      <c r="P1435" s="28" t="s">
        <v>3984</v>
      </c>
      <c r="Q1435" s="107">
        <v>4.1000000000000003E-3</v>
      </c>
      <c r="T1435" s="110">
        <v>42185</v>
      </c>
      <c r="U1435" s="28">
        <v>63.603999999999999</v>
      </c>
      <c r="V1435">
        <v>63.707000000000001</v>
      </c>
      <c r="W1435">
        <v>63.81</v>
      </c>
      <c r="X1435">
        <v>63.55</v>
      </c>
      <c r="Y1435" s="19">
        <v>-1.6000000000000001E-3</v>
      </c>
      <c r="AB1435" s="110">
        <f t="shared" si="270"/>
        <v>42283</v>
      </c>
      <c r="AC1435" s="108">
        <f t="shared" ref="AC1435:AC1498" si="274">IFERROR(VLOOKUP(AB1435,K:Q,2,FALSE),0)</f>
        <v>8152.9</v>
      </c>
      <c r="AD1435" s="28">
        <f t="shared" ref="AD1435:AD1498" si="275">VLOOKUP(AB1435,T:Y,2,FALSE)</f>
        <v>65.129000000000005</v>
      </c>
      <c r="AE1435" s="28">
        <f t="shared" si="268"/>
        <v>125.18079503754086</v>
      </c>
      <c r="AF1435" s="31">
        <f t="shared" si="269"/>
        <v>4.215376199325771E-3</v>
      </c>
      <c r="AJ1435" s="110">
        <f t="shared" si="273"/>
        <v>42269</v>
      </c>
      <c r="AK1435" s="31">
        <f t="shared" si="271"/>
        <v>-1.24E-2</v>
      </c>
      <c r="AL1435" s="115">
        <f t="shared" si="272"/>
        <v>-2.3950687883666499E-2</v>
      </c>
      <c r="AM1435" s="100"/>
      <c r="BR1435" s="18">
        <f t="shared" si="265"/>
        <v>42258</v>
      </c>
      <c r="BS1435" s="6">
        <f t="shared" si="266"/>
        <v>4.4999999999999997E-3</v>
      </c>
      <c r="BT1435" s="6">
        <f t="shared" si="267"/>
        <v>2.0000000000000001E-4</v>
      </c>
    </row>
    <row r="1436" spans="2:72" ht="14.45" hidden="1">
      <c r="B1436" s="110">
        <v>42261</v>
      </c>
      <c r="C1436" s="106">
        <v>1953</v>
      </c>
      <c r="D1436" s="106">
        <v>1963.1</v>
      </c>
      <c r="E1436" s="106">
        <v>1963.1</v>
      </c>
      <c r="F1436" s="106">
        <v>1948.3</v>
      </c>
      <c r="G1436" s="28"/>
      <c r="H1436" s="107">
        <v>-4.1000000000000003E-3</v>
      </c>
      <c r="K1436" s="110">
        <v>42284</v>
      </c>
      <c r="L1436" s="106">
        <v>8177.4</v>
      </c>
      <c r="M1436" s="106">
        <v>8146.2</v>
      </c>
      <c r="N1436" s="106">
        <v>8188.9</v>
      </c>
      <c r="O1436" s="106">
        <v>8132.9</v>
      </c>
      <c r="P1436" s="28" t="s">
        <v>2721</v>
      </c>
      <c r="Q1436" s="107">
        <v>3.0000000000000001E-3</v>
      </c>
      <c r="T1436" s="110">
        <v>42186</v>
      </c>
      <c r="U1436" s="28">
        <v>63.55</v>
      </c>
      <c r="V1436">
        <v>63.609000000000002</v>
      </c>
      <c r="W1436">
        <v>63.712000000000003</v>
      </c>
      <c r="X1436">
        <v>63.53</v>
      </c>
      <c r="Y1436" s="19">
        <v>-8.0000000000000004E-4</v>
      </c>
      <c r="AB1436" s="110">
        <f t="shared" si="270"/>
        <v>42284</v>
      </c>
      <c r="AC1436" s="108">
        <f t="shared" si="274"/>
        <v>8177.4</v>
      </c>
      <c r="AD1436" s="28">
        <f t="shared" si="275"/>
        <v>64.906999999999996</v>
      </c>
      <c r="AE1436" s="28">
        <f t="shared" si="268"/>
        <v>125.98641132697551</v>
      </c>
      <c r="AF1436" s="31">
        <f t="shared" si="269"/>
        <v>6.4356220871824021E-3</v>
      </c>
      <c r="AJ1436" s="110">
        <f t="shared" si="273"/>
        <v>42270</v>
      </c>
      <c r="AK1436" s="31">
        <f t="shared" si="271"/>
        <v>-2E-3</v>
      </c>
      <c r="AL1436" s="115">
        <f t="shared" si="272"/>
        <v>1.8791290881470246E-4</v>
      </c>
      <c r="AM1436" s="100"/>
      <c r="BR1436" s="18">
        <f t="shared" si="265"/>
        <v>42261</v>
      </c>
      <c r="BS1436" s="6">
        <f t="shared" si="266"/>
        <v>-4.1000000000000003E-3</v>
      </c>
      <c r="BT1436" s="6">
        <f t="shared" si="267"/>
        <v>1.06E-2</v>
      </c>
    </row>
    <row r="1437" spans="2:72" ht="14.45" hidden="1">
      <c r="B1437" s="110">
        <v>42262</v>
      </c>
      <c r="C1437" s="106">
        <v>1978.1</v>
      </c>
      <c r="D1437" s="106">
        <v>1955.1</v>
      </c>
      <c r="E1437" s="106">
        <v>1983.2</v>
      </c>
      <c r="F1437" s="106">
        <v>1954.3</v>
      </c>
      <c r="G1437" s="28"/>
      <c r="H1437" s="107">
        <v>1.29E-2</v>
      </c>
      <c r="K1437" s="110">
        <v>42285</v>
      </c>
      <c r="L1437" s="106">
        <v>8129.35</v>
      </c>
      <c r="M1437" s="106">
        <v>8196.75</v>
      </c>
      <c r="N1437" s="106">
        <v>8196.75</v>
      </c>
      <c r="O1437" s="106">
        <v>8105.85</v>
      </c>
      <c r="P1437" s="28" t="s">
        <v>3985</v>
      </c>
      <c r="Q1437" s="107">
        <v>-5.8999999999999999E-3</v>
      </c>
      <c r="T1437" s="110">
        <v>42187</v>
      </c>
      <c r="U1437" s="28">
        <v>63.298999999999999</v>
      </c>
      <c r="V1437">
        <v>63.552999999999997</v>
      </c>
      <c r="W1437">
        <v>63.68</v>
      </c>
      <c r="X1437">
        <v>63.295999999999999</v>
      </c>
      <c r="Y1437" s="19">
        <v>-3.8999999999999998E-3</v>
      </c>
      <c r="AB1437" s="110">
        <f t="shared" si="270"/>
        <v>42285</v>
      </c>
      <c r="AC1437" s="108">
        <f t="shared" si="274"/>
        <v>8129.35</v>
      </c>
      <c r="AD1437" s="28">
        <f t="shared" si="275"/>
        <v>64.819000000000003</v>
      </c>
      <c r="AE1437" s="28">
        <f t="shared" si="268"/>
        <v>125.41615884231476</v>
      </c>
      <c r="AF1437" s="31">
        <f t="shared" si="269"/>
        <v>-4.5263015166038256E-3</v>
      </c>
      <c r="AJ1437" s="110">
        <f t="shared" si="273"/>
        <v>42271</v>
      </c>
      <c r="AK1437" s="31">
        <f t="shared" si="271"/>
        <v>-3.3999999999999998E-3</v>
      </c>
      <c r="AL1437" s="115">
        <f t="shared" si="272"/>
        <v>3.9966579290751092E-3</v>
      </c>
      <c r="AM1437" s="100"/>
      <c r="BR1437" s="18">
        <f t="shared" si="265"/>
        <v>42262</v>
      </c>
      <c r="BS1437" s="6">
        <f t="shared" si="266"/>
        <v>1.29E-2</v>
      </c>
      <c r="BT1437" s="6">
        <f t="shared" si="267"/>
        <v>-5.4999999999999997E-3</v>
      </c>
    </row>
    <row r="1438" spans="2:72" ht="14.45" hidden="1">
      <c r="B1438" s="110">
        <v>42263</v>
      </c>
      <c r="C1438" s="106">
        <v>1995.3</v>
      </c>
      <c r="D1438" s="106">
        <v>1978</v>
      </c>
      <c r="E1438" s="106">
        <v>1997.3</v>
      </c>
      <c r="F1438" s="106">
        <v>1977.9</v>
      </c>
      <c r="G1438" s="28"/>
      <c r="H1438" s="107">
        <v>8.6999999999999994E-3</v>
      </c>
      <c r="K1438" s="110">
        <v>42286</v>
      </c>
      <c r="L1438" s="106">
        <v>8189.7</v>
      </c>
      <c r="M1438" s="106">
        <v>8186.35</v>
      </c>
      <c r="N1438" s="106">
        <v>8232.2000000000007</v>
      </c>
      <c r="O1438" s="106">
        <v>8139.65</v>
      </c>
      <c r="P1438" s="28" t="s">
        <v>3986</v>
      </c>
      <c r="Q1438" s="107">
        <v>7.4000000000000003E-3</v>
      </c>
      <c r="T1438" s="110">
        <v>42188</v>
      </c>
      <c r="U1438" s="28">
        <v>63.411000000000001</v>
      </c>
      <c r="V1438">
        <v>63.296999999999997</v>
      </c>
      <c r="W1438">
        <v>63.5</v>
      </c>
      <c r="X1438">
        <v>63.296999999999997</v>
      </c>
      <c r="Y1438" s="19">
        <v>1.8E-3</v>
      </c>
      <c r="AB1438" s="110">
        <f t="shared" si="270"/>
        <v>42286</v>
      </c>
      <c r="AC1438" s="108">
        <f t="shared" si="274"/>
        <v>8189.7</v>
      </c>
      <c r="AD1438" s="28">
        <f t="shared" si="275"/>
        <v>64.78</v>
      </c>
      <c r="AE1438" s="28">
        <f t="shared" si="268"/>
        <v>126.42327878974992</v>
      </c>
      <c r="AF1438" s="31">
        <f t="shared" si="269"/>
        <v>8.0302247870738253E-3</v>
      </c>
      <c r="AJ1438" s="110" t="e">
        <f t="shared" si="273"/>
        <v>#N/A</v>
      </c>
      <c r="AK1438" s="31">
        <f t="shared" si="271"/>
        <v>0</v>
      </c>
      <c r="AL1438" s="115">
        <f t="shared" si="272"/>
        <v>0</v>
      </c>
      <c r="AM1438" s="100"/>
      <c r="BR1438" s="18">
        <f t="shared" si="265"/>
        <v>42263</v>
      </c>
      <c r="BS1438" s="6">
        <f t="shared" si="266"/>
        <v>8.6999999999999994E-3</v>
      </c>
      <c r="BT1438" s="6">
        <f t="shared" si="267"/>
        <v>8.8999999999999999E-3</v>
      </c>
    </row>
    <row r="1439" spans="2:72" ht="14.45" hidden="1">
      <c r="B1439" s="110">
        <v>42264</v>
      </c>
      <c r="C1439" s="106">
        <v>1990.2</v>
      </c>
      <c r="D1439" s="106">
        <v>1995.3</v>
      </c>
      <c r="E1439" s="106">
        <v>2020.9</v>
      </c>
      <c r="F1439" s="106">
        <v>1986.7</v>
      </c>
      <c r="G1439" s="28"/>
      <c r="H1439" s="107">
        <v>-2.5999999999999999E-3</v>
      </c>
      <c r="K1439" s="110">
        <v>42289</v>
      </c>
      <c r="L1439" s="106">
        <v>8143.6</v>
      </c>
      <c r="M1439" s="106">
        <v>8231.5</v>
      </c>
      <c r="N1439" s="106">
        <v>8244.5</v>
      </c>
      <c r="O1439" s="106">
        <v>8128.2</v>
      </c>
      <c r="P1439" s="28" t="s">
        <v>3987</v>
      </c>
      <c r="Q1439" s="107">
        <v>-5.5999999999999999E-3</v>
      </c>
      <c r="T1439" s="110">
        <v>42191</v>
      </c>
      <c r="U1439" s="28">
        <v>63.264000000000003</v>
      </c>
      <c r="V1439">
        <v>63.427</v>
      </c>
      <c r="W1439">
        <v>63.64</v>
      </c>
      <c r="X1439">
        <v>63.253999999999998</v>
      </c>
      <c r="Y1439" s="19">
        <v>-2.3E-3</v>
      </c>
      <c r="AB1439" s="110">
        <f t="shared" si="270"/>
        <v>42289</v>
      </c>
      <c r="AC1439" s="108">
        <f t="shared" si="274"/>
        <v>8143.6</v>
      </c>
      <c r="AD1439" s="28">
        <f t="shared" si="275"/>
        <v>64.795000000000002</v>
      </c>
      <c r="AE1439" s="28">
        <f t="shared" si="268"/>
        <v>125.68253723281117</v>
      </c>
      <c r="AF1439" s="31">
        <f t="shared" si="269"/>
        <v>-5.8592180493169943E-3</v>
      </c>
      <c r="AJ1439" s="110">
        <f t="shared" si="273"/>
        <v>42275</v>
      </c>
      <c r="AK1439" s="31">
        <f t="shared" si="271"/>
        <v>-2.5600000000000001E-2</v>
      </c>
      <c r="AL1439" s="115">
        <f t="shared" si="272"/>
        <v>-1.1599364395306955E-2</v>
      </c>
      <c r="AM1439" s="100"/>
      <c r="BR1439" s="18" t="e">
        <f t="shared" si="265"/>
        <v>#N/A</v>
      </c>
      <c r="BS1439" s="6">
        <f t="shared" si="266"/>
        <v>0</v>
      </c>
      <c r="BT1439" s="6">
        <f t="shared" si="267"/>
        <v>0</v>
      </c>
    </row>
    <row r="1440" spans="2:72" ht="14.45" hidden="1">
      <c r="B1440" s="110">
        <v>42265</v>
      </c>
      <c r="C1440" s="106">
        <v>1958</v>
      </c>
      <c r="D1440" s="106">
        <v>1989.7</v>
      </c>
      <c r="E1440" s="106">
        <v>1989.7</v>
      </c>
      <c r="F1440" s="106">
        <v>1953.5</v>
      </c>
      <c r="G1440" s="28"/>
      <c r="H1440" s="107">
        <v>-1.6199999999999999E-2</v>
      </c>
      <c r="K1440" s="110">
        <v>42290</v>
      </c>
      <c r="L1440" s="106">
        <v>8131.7</v>
      </c>
      <c r="M1440" s="106">
        <v>8121.95</v>
      </c>
      <c r="N1440" s="106">
        <v>8150.25</v>
      </c>
      <c r="O1440" s="106">
        <v>8088.6</v>
      </c>
      <c r="P1440" s="28" t="s">
        <v>3988</v>
      </c>
      <c r="Q1440" s="107">
        <v>-1.5E-3</v>
      </c>
      <c r="T1440" s="110">
        <v>42192</v>
      </c>
      <c r="U1440" s="28">
        <v>63.475999999999999</v>
      </c>
      <c r="V1440">
        <v>63.262999999999998</v>
      </c>
      <c r="W1440">
        <v>63.582000000000001</v>
      </c>
      <c r="X1440">
        <v>63.26</v>
      </c>
      <c r="Y1440" s="19">
        <v>3.3999999999999998E-3</v>
      </c>
      <c r="AB1440" s="110">
        <f t="shared" si="270"/>
        <v>42290</v>
      </c>
      <c r="AC1440" s="108">
        <f t="shared" si="274"/>
        <v>8131.7</v>
      </c>
      <c r="AD1440" s="28">
        <f t="shared" si="275"/>
        <v>65.097999999999999</v>
      </c>
      <c r="AE1440" s="28">
        <f t="shared" si="268"/>
        <v>124.91474392454454</v>
      </c>
      <c r="AF1440" s="31">
        <f t="shared" si="269"/>
        <v>-6.108989563477607E-3</v>
      </c>
      <c r="AJ1440" s="110">
        <f t="shared" si="273"/>
        <v>42276</v>
      </c>
      <c r="AK1440" s="31">
        <f t="shared" si="271"/>
        <v>1.1999999999999999E-3</v>
      </c>
      <c r="AL1440" s="115">
        <f t="shared" si="272"/>
        <v>1.2677091545060915E-2</v>
      </c>
      <c r="AM1440" s="100"/>
      <c r="BR1440" s="18">
        <f t="shared" si="265"/>
        <v>42265</v>
      </c>
      <c r="BS1440" s="6">
        <f t="shared" si="266"/>
        <v>-1.6199999999999999E-2</v>
      </c>
      <c r="BT1440" s="6">
        <f t="shared" si="267"/>
        <v>1.0500000000000001E-2</v>
      </c>
    </row>
    <row r="1441" spans="2:72" ht="14.45" hidden="1">
      <c r="B1441" s="110">
        <v>42268</v>
      </c>
      <c r="C1441" s="106">
        <v>1967</v>
      </c>
      <c r="D1441" s="106">
        <v>1960.8</v>
      </c>
      <c r="E1441" s="106">
        <v>1979.6</v>
      </c>
      <c r="F1441" s="106">
        <v>1955.8</v>
      </c>
      <c r="G1441" s="28"/>
      <c r="H1441" s="107">
        <v>4.5999999999999999E-3</v>
      </c>
      <c r="K1441" s="110">
        <v>42291</v>
      </c>
      <c r="L1441" s="106">
        <v>8107.9</v>
      </c>
      <c r="M1441" s="106">
        <v>8102.4</v>
      </c>
      <c r="N1441" s="106">
        <v>8139.3</v>
      </c>
      <c r="O1441" s="106">
        <v>8096.35</v>
      </c>
      <c r="P1441" s="28" t="s">
        <v>3989</v>
      </c>
      <c r="Q1441" s="107">
        <v>-2.8999999999999998E-3</v>
      </c>
      <c r="T1441" s="110">
        <v>42193</v>
      </c>
      <c r="U1441" s="28">
        <v>63.459000000000003</v>
      </c>
      <c r="V1441">
        <v>63.475999999999999</v>
      </c>
      <c r="W1441">
        <v>63.66</v>
      </c>
      <c r="X1441">
        <v>63.453000000000003</v>
      </c>
      <c r="Y1441" s="19">
        <v>-2.9999999999999997E-4</v>
      </c>
      <c r="AB1441" s="110">
        <f t="shared" si="270"/>
        <v>42291</v>
      </c>
      <c r="AC1441" s="108">
        <f t="shared" si="274"/>
        <v>8107.9</v>
      </c>
      <c r="AD1441" s="28">
        <f t="shared" si="275"/>
        <v>64.736000000000004</v>
      </c>
      <c r="AE1441" s="28">
        <f t="shared" si="268"/>
        <v>125.24561295106277</v>
      </c>
      <c r="AF1441" s="31">
        <f t="shared" si="269"/>
        <v>2.6487587943828661E-3</v>
      </c>
      <c r="AJ1441" s="110">
        <f t="shared" si="273"/>
        <v>42277</v>
      </c>
      <c r="AK1441" s="31">
        <f t="shared" si="271"/>
        <v>1.9099999999999999E-2</v>
      </c>
      <c r="AL1441" s="115">
        <f t="shared" si="272"/>
        <v>1.8413709036925852E-2</v>
      </c>
      <c r="AM1441" s="100"/>
      <c r="BR1441" s="18">
        <f t="shared" si="265"/>
        <v>42268</v>
      </c>
      <c r="BS1441" s="6">
        <f t="shared" si="266"/>
        <v>4.5999999999999999E-3</v>
      </c>
      <c r="BT1441" s="6">
        <f t="shared" si="267"/>
        <v>-5.9999999999999995E-4</v>
      </c>
    </row>
    <row r="1442" spans="2:72" ht="14.45" hidden="1">
      <c r="B1442" s="110">
        <v>42269</v>
      </c>
      <c r="C1442" s="106">
        <v>1942.7</v>
      </c>
      <c r="D1442" s="106">
        <v>1961.4</v>
      </c>
      <c r="E1442" s="106">
        <v>1961.4</v>
      </c>
      <c r="F1442" s="106">
        <v>1929.2</v>
      </c>
      <c r="G1442" s="28"/>
      <c r="H1442" s="107">
        <v>-1.24E-2</v>
      </c>
      <c r="K1442" s="110">
        <v>42292</v>
      </c>
      <c r="L1442" s="106">
        <v>8179.5</v>
      </c>
      <c r="M1442" s="106">
        <v>8134.35</v>
      </c>
      <c r="N1442" s="106">
        <v>8190.55</v>
      </c>
      <c r="O1442" s="106">
        <v>8129.8</v>
      </c>
      <c r="P1442" s="28" t="s">
        <v>3990</v>
      </c>
      <c r="Q1442" s="107">
        <v>8.8000000000000005E-3</v>
      </c>
      <c r="T1442" s="110">
        <v>42194</v>
      </c>
      <c r="U1442" s="28">
        <v>63.317999999999998</v>
      </c>
      <c r="V1442">
        <v>63.456000000000003</v>
      </c>
      <c r="W1442">
        <v>63.59</v>
      </c>
      <c r="X1442">
        <v>63.29</v>
      </c>
      <c r="Y1442" s="19">
        <v>-2.2000000000000001E-3</v>
      </c>
      <c r="AB1442" s="110">
        <f t="shared" si="270"/>
        <v>42292</v>
      </c>
      <c r="AC1442" s="108">
        <f t="shared" si="274"/>
        <v>8179.5</v>
      </c>
      <c r="AD1442" s="28">
        <f t="shared" si="275"/>
        <v>64.778999999999996</v>
      </c>
      <c r="AE1442" s="28">
        <f t="shared" si="268"/>
        <v>126.26777196313621</v>
      </c>
      <c r="AF1442" s="31">
        <f t="shared" si="269"/>
        <v>8.1612360544143225E-3</v>
      </c>
      <c r="AJ1442" s="110">
        <f t="shared" si="273"/>
        <v>42278</v>
      </c>
      <c r="AK1442" s="31">
        <f t="shared" si="271"/>
        <v>2E-3</v>
      </c>
      <c r="AL1442" s="115">
        <f t="shared" si="272"/>
        <v>-1.4858139441515927E-3</v>
      </c>
      <c r="AM1442" s="100"/>
      <c r="BR1442" s="18">
        <f t="shared" si="265"/>
        <v>42269</v>
      </c>
      <c r="BS1442" s="6">
        <f t="shared" si="266"/>
        <v>-1.24E-2</v>
      </c>
      <c r="BT1442" s="6">
        <f t="shared" si="267"/>
        <v>-2.07E-2</v>
      </c>
    </row>
    <row r="1443" spans="2:72" ht="14.45" hidden="1">
      <c r="B1443" s="110">
        <v>42270</v>
      </c>
      <c r="C1443" s="106">
        <v>1938.8</v>
      </c>
      <c r="D1443" s="106">
        <v>1943.2</v>
      </c>
      <c r="E1443" s="106">
        <v>1949.5</v>
      </c>
      <c r="F1443" s="106">
        <v>1932.6</v>
      </c>
      <c r="G1443" s="28"/>
      <c r="H1443" s="107">
        <v>-2E-3</v>
      </c>
      <c r="K1443" s="110">
        <v>42293</v>
      </c>
      <c r="L1443" s="106">
        <v>8238.15</v>
      </c>
      <c r="M1443" s="106">
        <v>8193.65</v>
      </c>
      <c r="N1443" s="106">
        <v>8246.4</v>
      </c>
      <c r="O1443" s="106">
        <v>8147.65</v>
      </c>
      <c r="P1443" s="28" t="s">
        <v>3856</v>
      </c>
      <c r="Q1443" s="107">
        <v>7.1999999999999998E-3</v>
      </c>
      <c r="T1443" s="110">
        <v>42195</v>
      </c>
      <c r="U1443" s="28">
        <v>63.357999999999997</v>
      </c>
      <c r="V1443">
        <v>63.317999999999998</v>
      </c>
      <c r="W1443">
        <v>63.49</v>
      </c>
      <c r="X1443">
        <v>63.308</v>
      </c>
      <c r="Y1443" s="19">
        <v>5.9999999999999995E-4</v>
      </c>
      <c r="AB1443" s="110">
        <f t="shared" si="270"/>
        <v>42293</v>
      </c>
      <c r="AC1443" s="108">
        <f t="shared" si="274"/>
        <v>8238.15</v>
      </c>
      <c r="AD1443" s="28">
        <f t="shared" si="275"/>
        <v>64.703000000000003</v>
      </c>
      <c r="AE1443" s="28">
        <f t="shared" si="268"/>
        <v>127.3225352765714</v>
      </c>
      <c r="AF1443" s="31">
        <f t="shared" si="269"/>
        <v>8.353385008988079E-3</v>
      </c>
      <c r="AJ1443" s="110" t="e">
        <f t="shared" si="273"/>
        <v>#N/A</v>
      </c>
      <c r="AK1443" s="31">
        <f t="shared" si="271"/>
        <v>0</v>
      </c>
      <c r="AL1443" s="115">
        <f t="shared" si="272"/>
        <v>0</v>
      </c>
      <c r="AM1443" s="100"/>
      <c r="BR1443" s="18">
        <f t="shared" si="265"/>
        <v>42270</v>
      </c>
      <c r="BS1443" s="6">
        <f t="shared" si="266"/>
        <v>-2E-3</v>
      </c>
      <c r="BT1443" s="6">
        <f t="shared" si="267"/>
        <v>4.3E-3</v>
      </c>
    </row>
    <row r="1444" spans="2:72" ht="14.45" hidden="1">
      <c r="B1444" s="110">
        <v>42271</v>
      </c>
      <c r="C1444" s="106">
        <v>1932.2</v>
      </c>
      <c r="D1444" s="106">
        <v>1934.8</v>
      </c>
      <c r="E1444" s="106">
        <v>1937.2</v>
      </c>
      <c r="F1444" s="106">
        <v>1908.9</v>
      </c>
      <c r="G1444" s="28"/>
      <c r="H1444" s="107">
        <v>-3.3999999999999998E-3</v>
      </c>
      <c r="K1444" s="110">
        <v>42296</v>
      </c>
      <c r="L1444" s="106">
        <v>8275.0499999999993</v>
      </c>
      <c r="M1444" s="106">
        <v>8262.5499999999993</v>
      </c>
      <c r="N1444" s="106">
        <v>8283.0499999999993</v>
      </c>
      <c r="O1444" s="106">
        <v>8239.2000000000007</v>
      </c>
      <c r="P1444" s="28" t="s">
        <v>3991</v>
      </c>
      <c r="Q1444" s="107">
        <v>4.4999999999999997E-3</v>
      </c>
      <c r="T1444" s="110">
        <v>42198</v>
      </c>
      <c r="U1444" s="28">
        <v>63.45</v>
      </c>
      <c r="V1444">
        <v>63.359000000000002</v>
      </c>
      <c r="W1444">
        <v>63.6</v>
      </c>
      <c r="X1444">
        <v>63.314999999999998</v>
      </c>
      <c r="Y1444" s="19">
        <v>1.5E-3</v>
      </c>
      <c r="AB1444" s="110">
        <f t="shared" si="270"/>
        <v>42296</v>
      </c>
      <c r="AC1444" s="108">
        <f t="shared" si="274"/>
        <v>8275.0499999999993</v>
      </c>
      <c r="AD1444" s="28">
        <f t="shared" si="275"/>
        <v>64.918999999999997</v>
      </c>
      <c r="AE1444" s="28">
        <f t="shared" si="268"/>
        <v>127.46730541135877</v>
      </c>
      <c r="AF1444" s="31">
        <f t="shared" si="269"/>
        <v>1.1370346535504172E-3</v>
      </c>
      <c r="AJ1444" s="110">
        <f t="shared" si="273"/>
        <v>42282</v>
      </c>
      <c r="AK1444" s="31">
        <f t="shared" si="271"/>
        <v>1.8200000000000001E-2</v>
      </c>
      <c r="AL1444" s="115">
        <f t="shared" si="272"/>
        <v>2.8972027945753265E-2</v>
      </c>
      <c r="AM1444" s="100"/>
      <c r="BR1444" s="18">
        <f t="shared" si="265"/>
        <v>42271</v>
      </c>
      <c r="BS1444" s="6">
        <f t="shared" si="266"/>
        <v>-3.3999999999999998E-3</v>
      </c>
      <c r="BT1444" s="6">
        <f t="shared" si="267"/>
        <v>2.8999999999999998E-3</v>
      </c>
    </row>
    <row r="1445" spans="2:72" ht="14.45" hidden="1">
      <c r="B1445" s="110">
        <v>42272</v>
      </c>
      <c r="C1445" s="106">
        <v>1931.3</v>
      </c>
      <c r="D1445" s="106">
        <v>1935.9</v>
      </c>
      <c r="E1445" s="106">
        <v>1952.9</v>
      </c>
      <c r="F1445" s="106">
        <v>1921.5</v>
      </c>
      <c r="G1445" s="28"/>
      <c r="H1445" s="107">
        <v>-5.0000000000000001E-4</v>
      </c>
      <c r="K1445" s="110">
        <v>42297</v>
      </c>
      <c r="L1445" s="106">
        <v>8261.65</v>
      </c>
      <c r="M1445" s="106">
        <v>8280.2999999999993</v>
      </c>
      <c r="N1445" s="106">
        <v>8294.0499999999993</v>
      </c>
      <c r="O1445" s="106">
        <v>8229.2000000000007</v>
      </c>
      <c r="P1445" s="28" t="s">
        <v>3992</v>
      </c>
      <c r="Q1445" s="107">
        <v>-1.6000000000000001E-3</v>
      </c>
      <c r="T1445" s="110">
        <v>42199</v>
      </c>
      <c r="U1445" s="28">
        <v>63.280999999999999</v>
      </c>
      <c r="V1445">
        <v>63.45</v>
      </c>
      <c r="W1445">
        <v>63.6</v>
      </c>
      <c r="X1445">
        <v>63.265000000000001</v>
      </c>
      <c r="Y1445" s="19">
        <v>-2.7000000000000001E-3</v>
      </c>
      <c r="AB1445" s="110">
        <f t="shared" si="270"/>
        <v>42297</v>
      </c>
      <c r="AC1445" s="108">
        <f t="shared" si="274"/>
        <v>8261.65</v>
      </c>
      <c r="AD1445" s="28">
        <f t="shared" si="275"/>
        <v>65.024000000000001</v>
      </c>
      <c r="AE1445" s="28">
        <f t="shared" si="268"/>
        <v>127.05539493110236</v>
      </c>
      <c r="AF1445" s="31">
        <f t="shared" si="269"/>
        <v>-3.2314990807023047E-3</v>
      </c>
      <c r="AJ1445" s="110">
        <f t="shared" si="273"/>
        <v>42283</v>
      </c>
      <c r="AK1445" s="31">
        <f t="shared" si="271"/>
        <v>-3.5999999999999999E-3</v>
      </c>
      <c r="AL1445" s="115">
        <f t="shared" si="272"/>
        <v>4.215376199325771E-3</v>
      </c>
      <c r="AM1445" s="100"/>
      <c r="BR1445" s="18" t="e">
        <f t="shared" si="265"/>
        <v>#N/A</v>
      </c>
      <c r="BS1445" s="6">
        <f t="shared" si="266"/>
        <v>0</v>
      </c>
      <c r="BT1445" s="6">
        <f t="shared" si="267"/>
        <v>0</v>
      </c>
    </row>
    <row r="1446" spans="2:72" ht="14.45" hidden="1">
      <c r="B1446" s="110">
        <v>42275</v>
      </c>
      <c r="C1446" s="106">
        <v>1881.8</v>
      </c>
      <c r="D1446" s="106">
        <v>1929.2</v>
      </c>
      <c r="E1446" s="106">
        <v>1929.2</v>
      </c>
      <c r="F1446" s="106">
        <v>1879.2</v>
      </c>
      <c r="G1446" s="28"/>
      <c r="H1446" s="107">
        <v>-2.5600000000000001E-2</v>
      </c>
      <c r="K1446" s="110">
        <v>42298</v>
      </c>
      <c r="L1446" s="106">
        <v>8251.7000000000007</v>
      </c>
      <c r="M1446" s="106">
        <v>8258.35</v>
      </c>
      <c r="N1446" s="106">
        <v>8294.4</v>
      </c>
      <c r="O1446" s="106">
        <v>8217.15</v>
      </c>
      <c r="P1446" s="28" t="s">
        <v>3914</v>
      </c>
      <c r="Q1446" s="107">
        <v>-1.1999999999999999E-3</v>
      </c>
      <c r="T1446" s="110">
        <v>42200</v>
      </c>
      <c r="U1446" s="28">
        <v>63.506999999999998</v>
      </c>
      <c r="V1446">
        <v>63.277999999999999</v>
      </c>
      <c r="W1446">
        <v>63.61</v>
      </c>
      <c r="X1446">
        <v>63.277999999999999</v>
      </c>
      <c r="Y1446" s="19">
        <v>3.5999999999999999E-3</v>
      </c>
      <c r="AB1446" s="110">
        <f t="shared" si="270"/>
        <v>42298</v>
      </c>
      <c r="AC1446" s="108">
        <f t="shared" si="274"/>
        <v>8251.7000000000007</v>
      </c>
      <c r="AD1446" s="28">
        <f t="shared" si="275"/>
        <v>65.146000000000001</v>
      </c>
      <c r="AE1446" s="28">
        <f t="shared" si="268"/>
        <v>126.66472231602862</v>
      </c>
      <c r="AF1446" s="31">
        <f t="shared" si="269"/>
        <v>-3.0748211462062747E-3</v>
      </c>
      <c r="AJ1446" s="110">
        <f t="shared" si="273"/>
        <v>42284</v>
      </c>
      <c r="AK1446" s="31">
        <f t="shared" si="271"/>
        <v>8.0000000000000002E-3</v>
      </c>
      <c r="AL1446" s="115">
        <f t="shared" si="272"/>
        <v>6.4356220871824021E-3</v>
      </c>
      <c r="AM1446" s="100"/>
      <c r="BR1446" s="18">
        <f t="shared" si="265"/>
        <v>42275</v>
      </c>
      <c r="BS1446" s="6">
        <f t="shared" si="266"/>
        <v>-2.5600000000000001E-2</v>
      </c>
      <c r="BT1446" s="6">
        <f t="shared" si="267"/>
        <v>-9.2999999999999992E-3</v>
      </c>
    </row>
    <row r="1447" spans="2:72" ht="14.45" hidden="1">
      <c r="B1447" s="110">
        <v>42276</v>
      </c>
      <c r="C1447" s="106">
        <v>1884.1</v>
      </c>
      <c r="D1447" s="106">
        <v>1881.9</v>
      </c>
      <c r="E1447" s="106">
        <v>1899.5</v>
      </c>
      <c r="F1447" s="106">
        <v>1871.9</v>
      </c>
      <c r="G1447" s="28"/>
      <c r="H1447" s="107">
        <v>1.1999999999999999E-3</v>
      </c>
      <c r="K1447" s="110">
        <v>42300</v>
      </c>
      <c r="L1447" s="106">
        <v>8295.4500000000007</v>
      </c>
      <c r="M1447" s="106">
        <v>8308.25</v>
      </c>
      <c r="N1447" s="106">
        <v>8328.1</v>
      </c>
      <c r="O1447" s="106">
        <v>8280.75</v>
      </c>
      <c r="P1447" s="28" t="s">
        <v>3993</v>
      </c>
      <c r="Q1447" s="107">
        <v>5.3E-3</v>
      </c>
      <c r="T1447" s="110">
        <v>42201</v>
      </c>
      <c r="U1447" s="28">
        <v>63.463000000000001</v>
      </c>
      <c r="V1447">
        <v>63.508000000000003</v>
      </c>
      <c r="W1447">
        <v>63.564</v>
      </c>
      <c r="X1447">
        <v>63.42</v>
      </c>
      <c r="Y1447" s="19">
        <v>-6.9999999999999999E-4</v>
      </c>
      <c r="AB1447" s="110">
        <f t="shared" si="270"/>
        <v>42300</v>
      </c>
      <c r="AC1447" s="108">
        <f t="shared" si="274"/>
        <v>8295.4500000000007</v>
      </c>
      <c r="AD1447" s="28">
        <f t="shared" si="275"/>
        <v>64.891999999999996</v>
      </c>
      <c r="AE1447" s="28">
        <f t="shared" si="268"/>
        <v>127.83470997965853</v>
      </c>
      <c r="AF1447" s="31">
        <f t="shared" si="269"/>
        <v>9.2368865003373823E-3</v>
      </c>
      <c r="AJ1447" s="110">
        <f t="shared" si="273"/>
        <v>42285</v>
      </c>
      <c r="AK1447" s="31">
        <f t="shared" si="271"/>
        <v>8.8000000000000005E-3</v>
      </c>
      <c r="AL1447" s="115">
        <f t="shared" si="272"/>
        <v>-4.5263015166038256E-3</v>
      </c>
      <c r="AM1447" s="100"/>
      <c r="BR1447" s="18">
        <f t="shared" si="265"/>
        <v>42276</v>
      </c>
      <c r="BS1447" s="6">
        <f t="shared" si="266"/>
        <v>1.1999999999999999E-3</v>
      </c>
      <c r="BT1447" s="6">
        <f t="shared" si="267"/>
        <v>6.1000000000000004E-3</v>
      </c>
    </row>
    <row r="1448" spans="2:72" ht="14.45" hidden="1">
      <c r="B1448" s="110">
        <v>42277</v>
      </c>
      <c r="C1448" s="106">
        <v>1920</v>
      </c>
      <c r="D1448" s="106">
        <v>1887.1</v>
      </c>
      <c r="E1448" s="106">
        <v>1920.5</v>
      </c>
      <c r="F1448" s="106">
        <v>1887.1</v>
      </c>
      <c r="G1448" s="28"/>
      <c r="H1448" s="107">
        <v>1.9099999999999999E-2</v>
      </c>
      <c r="K1448" s="110">
        <v>42303</v>
      </c>
      <c r="L1448" s="106">
        <v>8260.5499999999993</v>
      </c>
      <c r="M1448" s="106">
        <v>8333.65</v>
      </c>
      <c r="N1448" s="106">
        <v>8336.2999999999993</v>
      </c>
      <c r="O1448" s="106">
        <v>8252.0499999999993</v>
      </c>
      <c r="P1448" s="28" t="s">
        <v>3994</v>
      </c>
      <c r="Q1448" s="107">
        <v>-4.1999999999999997E-3</v>
      </c>
      <c r="T1448" s="110">
        <v>42202</v>
      </c>
      <c r="U1448" s="28">
        <v>63.491999999999997</v>
      </c>
      <c r="V1448">
        <v>63.487000000000002</v>
      </c>
      <c r="W1448">
        <v>63.54</v>
      </c>
      <c r="X1448">
        <v>63.375</v>
      </c>
      <c r="Y1448" s="19">
        <v>5.0000000000000001E-4</v>
      </c>
      <c r="AB1448" s="110">
        <f t="shared" si="270"/>
        <v>42303</v>
      </c>
      <c r="AC1448" s="108">
        <f t="shared" si="274"/>
        <v>8260.5499999999993</v>
      </c>
      <c r="AD1448" s="28">
        <f t="shared" si="275"/>
        <v>64.921000000000006</v>
      </c>
      <c r="AE1448" s="28">
        <f t="shared" si="268"/>
        <v>127.24003019053924</v>
      </c>
      <c r="AF1448" s="31">
        <f t="shared" si="269"/>
        <v>-4.6519430381146698E-3</v>
      </c>
      <c r="AJ1448" s="110">
        <f t="shared" si="273"/>
        <v>42286</v>
      </c>
      <c r="AK1448" s="31">
        <f t="shared" si="271"/>
        <v>6.9999999999999999E-4</v>
      </c>
      <c r="AL1448" s="115">
        <f t="shared" si="272"/>
        <v>8.0302247870738253E-3</v>
      </c>
      <c r="AM1448" s="100"/>
      <c r="BR1448" s="18">
        <f t="shared" si="265"/>
        <v>42277</v>
      </c>
      <c r="BS1448" s="6">
        <f t="shared" si="266"/>
        <v>1.9099999999999999E-2</v>
      </c>
      <c r="BT1448" s="6">
        <f t="shared" si="267"/>
        <v>1.35E-2</v>
      </c>
    </row>
    <row r="1449" spans="2:72" ht="14.45" hidden="1">
      <c r="B1449" s="110">
        <v>42278</v>
      </c>
      <c r="C1449" s="106">
        <v>1923.8</v>
      </c>
      <c r="D1449" s="106">
        <v>1919.7</v>
      </c>
      <c r="E1449" s="106">
        <v>1927.2</v>
      </c>
      <c r="F1449" s="106">
        <v>1900.7</v>
      </c>
      <c r="G1449" s="28"/>
      <c r="H1449" s="107">
        <v>2E-3</v>
      </c>
      <c r="K1449" s="110">
        <v>42304</v>
      </c>
      <c r="L1449" s="106">
        <v>8232.9</v>
      </c>
      <c r="M1449" s="106">
        <v>8230.35</v>
      </c>
      <c r="N1449" s="106">
        <v>8241.9500000000007</v>
      </c>
      <c r="O1449" s="106">
        <v>8217.0499999999993</v>
      </c>
      <c r="P1449" s="28" t="s">
        <v>3943</v>
      </c>
      <c r="Q1449" s="107">
        <v>-3.3E-3</v>
      </c>
      <c r="T1449" s="110">
        <v>42205</v>
      </c>
      <c r="U1449" s="28">
        <v>63.6</v>
      </c>
      <c r="V1449">
        <v>63.482999999999997</v>
      </c>
      <c r="W1449">
        <v>63.75</v>
      </c>
      <c r="X1449">
        <v>63.47</v>
      </c>
      <c r="Y1449" s="19">
        <v>1.6999999999999999E-3</v>
      </c>
      <c r="AB1449" s="110">
        <f t="shared" si="270"/>
        <v>42304</v>
      </c>
      <c r="AC1449" s="108">
        <f t="shared" si="274"/>
        <v>8232.9</v>
      </c>
      <c r="AD1449" s="28">
        <f t="shared" si="275"/>
        <v>65.111999999999995</v>
      </c>
      <c r="AE1449" s="28">
        <f t="shared" si="268"/>
        <v>126.44213048286031</v>
      </c>
      <c r="AF1449" s="31">
        <f t="shared" si="269"/>
        <v>-6.2708229987379349E-3</v>
      </c>
      <c r="AJ1449" s="110">
        <f t="shared" si="273"/>
        <v>42289</v>
      </c>
      <c r="AK1449" s="31">
        <f t="shared" si="271"/>
        <v>1.2999999999999999E-3</v>
      </c>
      <c r="AL1449" s="115">
        <f t="shared" si="272"/>
        <v>-5.8592180493169943E-3</v>
      </c>
      <c r="AM1449" s="100"/>
      <c r="BR1449" s="18">
        <f t="shared" si="265"/>
        <v>42278</v>
      </c>
      <c r="BS1449" s="6">
        <f t="shared" si="266"/>
        <v>2E-3</v>
      </c>
      <c r="BT1449" s="6">
        <f t="shared" si="267"/>
        <v>2.9999999999999997E-4</v>
      </c>
    </row>
    <row r="1450" spans="2:72" ht="14.45" hidden="1">
      <c r="B1450" s="110">
        <v>42279</v>
      </c>
      <c r="C1450" s="106">
        <v>1951.4</v>
      </c>
      <c r="D1450" s="106">
        <v>1921.8</v>
      </c>
      <c r="E1450" s="106">
        <v>1951.4</v>
      </c>
      <c r="F1450" s="106">
        <v>1893.7</v>
      </c>
      <c r="G1450" s="28"/>
      <c r="H1450" s="107">
        <v>1.43E-2</v>
      </c>
      <c r="K1450" s="110">
        <v>42305</v>
      </c>
      <c r="L1450" s="106">
        <v>8171.2</v>
      </c>
      <c r="M1450" s="106">
        <v>8188.9</v>
      </c>
      <c r="N1450" s="106">
        <v>8209.1</v>
      </c>
      <c r="O1450" s="106">
        <v>8131.8</v>
      </c>
      <c r="P1450" s="28" t="s">
        <v>3995</v>
      </c>
      <c r="Q1450" s="107">
        <v>-7.4999999999999997E-3</v>
      </c>
      <c r="T1450" s="110">
        <v>42206</v>
      </c>
      <c r="U1450" s="28">
        <v>63.582999999999998</v>
      </c>
      <c r="V1450">
        <v>63.6</v>
      </c>
      <c r="W1450">
        <v>63.76</v>
      </c>
      <c r="X1450">
        <v>63.536999999999999</v>
      </c>
      <c r="Y1450" s="19">
        <v>-2.9999999999999997E-4</v>
      </c>
      <c r="AB1450" s="110">
        <f t="shared" si="270"/>
        <v>42305</v>
      </c>
      <c r="AC1450" s="108">
        <f t="shared" si="274"/>
        <v>8171.2</v>
      </c>
      <c r="AD1450" s="28">
        <f t="shared" si="275"/>
        <v>64.953999999999994</v>
      </c>
      <c r="AE1450" s="28">
        <f t="shared" si="268"/>
        <v>125.79979677925918</v>
      </c>
      <c r="AF1450" s="31">
        <f t="shared" si="269"/>
        <v>-5.0800607451658708E-3</v>
      </c>
      <c r="AJ1450" s="110">
        <f t="shared" si="273"/>
        <v>42290</v>
      </c>
      <c r="AK1450" s="31">
        <f t="shared" si="271"/>
        <v>-6.7999999999999996E-3</v>
      </c>
      <c r="AL1450" s="115">
        <f t="shared" si="272"/>
        <v>-6.108989563477607E-3</v>
      </c>
      <c r="AM1450" s="100"/>
      <c r="BR1450" s="18" t="e">
        <f t="shared" si="265"/>
        <v>#N/A</v>
      </c>
      <c r="BS1450" s="6">
        <f t="shared" si="266"/>
        <v>0</v>
      </c>
      <c r="BT1450" s="6">
        <f t="shared" si="267"/>
        <v>0</v>
      </c>
    </row>
    <row r="1451" spans="2:72" ht="14.45" hidden="1">
      <c r="B1451" s="110">
        <v>42282</v>
      </c>
      <c r="C1451" s="106">
        <v>1987</v>
      </c>
      <c r="D1451" s="106">
        <v>1954.3</v>
      </c>
      <c r="E1451" s="106">
        <v>1989.2</v>
      </c>
      <c r="F1451" s="106">
        <v>1954.3</v>
      </c>
      <c r="G1451" s="28"/>
      <c r="H1451" s="107">
        <v>1.8200000000000001E-2</v>
      </c>
      <c r="K1451" s="110">
        <v>42306</v>
      </c>
      <c r="L1451" s="106">
        <v>8111.75</v>
      </c>
      <c r="M1451" s="106">
        <v>8175.45</v>
      </c>
      <c r="N1451" s="106">
        <v>8179.6</v>
      </c>
      <c r="O1451" s="106">
        <v>8098</v>
      </c>
      <c r="P1451" s="28" t="s">
        <v>3996</v>
      </c>
      <c r="Q1451" s="107">
        <v>-7.3000000000000001E-3</v>
      </c>
      <c r="T1451" s="110">
        <v>42207</v>
      </c>
      <c r="U1451" s="28">
        <v>63.570999999999998</v>
      </c>
      <c r="V1451">
        <v>63.567</v>
      </c>
      <c r="W1451">
        <v>63.68</v>
      </c>
      <c r="X1451">
        <v>63.49</v>
      </c>
      <c r="Y1451" s="19">
        <v>-2.0000000000000001E-4</v>
      </c>
      <c r="AB1451" s="110">
        <f t="shared" si="270"/>
        <v>42306</v>
      </c>
      <c r="AC1451" s="108">
        <f t="shared" si="274"/>
        <v>8111.75</v>
      </c>
      <c r="AD1451" s="28">
        <f t="shared" si="275"/>
        <v>65.448999999999998</v>
      </c>
      <c r="AE1451" s="28">
        <f t="shared" si="268"/>
        <v>123.94001436232793</v>
      </c>
      <c r="AF1451" s="31">
        <f t="shared" si="269"/>
        <v>-1.4783667895701069E-2</v>
      </c>
      <c r="AJ1451" s="110">
        <f t="shared" si="273"/>
        <v>42291</v>
      </c>
      <c r="AK1451" s="31">
        <f t="shared" si="271"/>
        <v>-4.7000000000000002E-3</v>
      </c>
      <c r="AL1451" s="115">
        <f t="shared" si="272"/>
        <v>2.6487587943828661E-3</v>
      </c>
      <c r="AM1451" s="100"/>
      <c r="BR1451" s="18">
        <f t="shared" si="265"/>
        <v>42282</v>
      </c>
      <c r="BS1451" s="6">
        <f t="shared" si="266"/>
        <v>1.8200000000000001E-2</v>
      </c>
      <c r="BT1451" s="6">
        <f t="shared" si="267"/>
        <v>2.12E-2</v>
      </c>
    </row>
    <row r="1452" spans="2:72" ht="14.45" hidden="1">
      <c r="B1452" s="110">
        <v>42283</v>
      </c>
      <c r="C1452" s="106">
        <v>1979.9</v>
      </c>
      <c r="D1452" s="106">
        <v>1986.6</v>
      </c>
      <c r="E1452" s="106">
        <v>1991.6</v>
      </c>
      <c r="F1452" s="106">
        <v>1972</v>
      </c>
      <c r="G1452" s="28"/>
      <c r="H1452" s="107">
        <v>-3.5999999999999999E-3</v>
      </c>
      <c r="K1452" s="110">
        <v>42307</v>
      </c>
      <c r="L1452" s="106">
        <v>8065.8</v>
      </c>
      <c r="M1452" s="106">
        <v>8123.55</v>
      </c>
      <c r="N1452" s="106">
        <v>8146.1</v>
      </c>
      <c r="O1452" s="106">
        <v>8044.4</v>
      </c>
      <c r="P1452" s="28" t="s">
        <v>3997</v>
      </c>
      <c r="Q1452" s="107">
        <v>-5.7000000000000002E-3</v>
      </c>
      <c r="T1452" s="110">
        <v>42208</v>
      </c>
      <c r="U1452" s="28">
        <v>63.920999999999999</v>
      </c>
      <c r="V1452">
        <v>63.57</v>
      </c>
      <c r="W1452">
        <v>63.93</v>
      </c>
      <c r="X1452">
        <v>63.57</v>
      </c>
      <c r="Y1452" s="19">
        <v>5.4999999999999997E-3</v>
      </c>
      <c r="AB1452" s="110">
        <f t="shared" si="270"/>
        <v>42307</v>
      </c>
      <c r="AC1452" s="108">
        <f t="shared" si="274"/>
        <v>8065.8</v>
      </c>
      <c r="AD1452" s="28">
        <f t="shared" si="275"/>
        <v>65.423000000000002</v>
      </c>
      <c r="AE1452" s="28">
        <f t="shared" si="268"/>
        <v>123.28691744493527</v>
      </c>
      <c r="AF1452" s="31">
        <f t="shared" si="269"/>
        <v>-5.2694597523879061E-3</v>
      </c>
      <c r="AJ1452" s="110">
        <f t="shared" si="273"/>
        <v>42292</v>
      </c>
      <c r="AK1452" s="31">
        <f t="shared" si="271"/>
        <v>1.49E-2</v>
      </c>
      <c r="AL1452" s="115">
        <f t="shared" si="272"/>
        <v>8.1612360544143225E-3</v>
      </c>
      <c r="AM1452" s="100"/>
      <c r="BR1452" s="18">
        <f t="shared" si="265"/>
        <v>42283</v>
      </c>
      <c r="BS1452" s="6">
        <f t="shared" si="266"/>
        <v>-3.5999999999999999E-3</v>
      </c>
      <c r="BT1452" s="6">
        <f t="shared" si="267"/>
        <v>4.1000000000000003E-3</v>
      </c>
    </row>
    <row r="1453" spans="2:72" ht="14.45" hidden="1">
      <c r="B1453" s="110">
        <v>42284</v>
      </c>
      <c r="C1453" s="106">
        <v>1995.8</v>
      </c>
      <c r="D1453" s="106">
        <v>1982.3</v>
      </c>
      <c r="E1453" s="106">
        <v>1999.3</v>
      </c>
      <c r="F1453" s="106">
        <v>1976.4</v>
      </c>
      <c r="G1453" s="28"/>
      <c r="H1453" s="107">
        <v>8.0000000000000002E-3</v>
      </c>
      <c r="K1453" s="110">
        <v>42310</v>
      </c>
      <c r="L1453" s="106">
        <v>8050.8</v>
      </c>
      <c r="M1453" s="106">
        <v>8054.55</v>
      </c>
      <c r="N1453" s="106">
        <v>8060.7</v>
      </c>
      <c r="O1453" s="106">
        <v>7995.6</v>
      </c>
      <c r="P1453" s="28" t="s">
        <v>3998</v>
      </c>
      <c r="Q1453" s="107">
        <v>-1.9E-3</v>
      </c>
      <c r="T1453" s="110">
        <v>42209</v>
      </c>
      <c r="U1453" s="28">
        <v>64.105999999999995</v>
      </c>
      <c r="V1453">
        <v>63.921999999999997</v>
      </c>
      <c r="W1453">
        <v>64.180000000000007</v>
      </c>
      <c r="X1453">
        <v>63.826000000000001</v>
      </c>
      <c r="Y1453" s="19">
        <v>2.8999999999999998E-3</v>
      </c>
      <c r="AB1453" s="110">
        <f t="shared" si="270"/>
        <v>42310</v>
      </c>
      <c r="AC1453" s="108">
        <f t="shared" si="274"/>
        <v>8050.8</v>
      </c>
      <c r="AD1453" s="28">
        <f t="shared" si="275"/>
        <v>65.561000000000007</v>
      </c>
      <c r="AE1453" s="28">
        <f t="shared" si="268"/>
        <v>122.79861503027713</v>
      </c>
      <c r="AF1453" s="31">
        <f t="shared" si="269"/>
        <v>-3.9606993570605598E-3</v>
      </c>
      <c r="AJ1453" s="110">
        <f t="shared" si="273"/>
        <v>42293</v>
      </c>
      <c r="AK1453" s="31">
        <f t="shared" si="271"/>
        <v>4.4999999999999997E-3</v>
      </c>
      <c r="AL1453" s="115">
        <f t="shared" si="272"/>
        <v>8.353385008988079E-3</v>
      </c>
      <c r="AM1453" s="100"/>
      <c r="BR1453" s="18">
        <f t="shared" si="265"/>
        <v>42284</v>
      </c>
      <c r="BS1453" s="6">
        <f t="shared" si="266"/>
        <v>8.0000000000000002E-3</v>
      </c>
      <c r="BT1453" s="6">
        <f t="shared" si="267"/>
        <v>3.0000000000000001E-3</v>
      </c>
    </row>
    <row r="1454" spans="2:72" ht="14.45" hidden="1">
      <c r="B1454" s="110">
        <v>42285</v>
      </c>
      <c r="C1454" s="106">
        <v>2013.4</v>
      </c>
      <c r="D1454" s="106">
        <v>1994</v>
      </c>
      <c r="E1454" s="106">
        <v>2016.5</v>
      </c>
      <c r="F1454" s="106">
        <v>1987.5</v>
      </c>
      <c r="G1454" s="28"/>
      <c r="H1454" s="107">
        <v>8.8000000000000005E-3</v>
      </c>
      <c r="K1454" s="110">
        <v>42311</v>
      </c>
      <c r="L1454" s="106">
        <v>8060.7</v>
      </c>
      <c r="M1454" s="106">
        <v>8086.35</v>
      </c>
      <c r="N1454" s="106">
        <v>8100.35</v>
      </c>
      <c r="O1454" s="106">
        <v>8031.75</v>
      </c>
      <c r="P1454" s="28" t="s">
        <v>3338</v>
      </c>
      <c r="Q1454" s="107">
        <v>1.1999999999999999E-3</v>
      </c>
      <c r="T1454" s="110">
        <v>42212</v>
      </c>
      <c r="U1454" s="28">
        <v>64.201999999999998</v>
      </c>
      <c r="V1454">
        <v>64.16</v>
      </c>
      <c r="W1454">
        <v>64.27</v>
      </c>
      <c r="X1454">
        <v>64</v>
      </c>
      <c r="Y1454" s="19">
        <v>1.5E-3</v>
      </c>
      <c r="AB1454" s="110">
        <f t="shared" si="270"/>
        <v>42311</v>
      </c>
      <c r="AC1454" s="108">
        <f t="shared" si="274"/>
        <v>8060.7</v>
      </c>
      <c r="AD1454" s="28">
        <f t="shared" si="275"/>
        <v>65.569000000000003</v>
      </c>
      <c r="AE1454" s="28">
        <f t="shared" si="268"/>
        <v>122.93461849349539</v>
      </c>
      <c r="AF1454" s="31">
        <f t="shared" si="269"/>
        <v>1.1075325498151045E-3</v>
      </c>
      <c r="AJ1454" s="110">
        <f t="shared" si="273"/>
        <v>42296</v>
      </c>
      <c r="AK1454" s="31">
        <f t="shared" si="271"/>
        <v>2.9999999999999997E-4</v>
      </c>
      <c r="AL1454" s="115">
        <f t="shared" si="272"/>
        <v>1.1370346535504172E-3</v>
      </c>
      <c r="AM1454" s="100"/>
      <c r="BR1454" s="18">
        <f t="shared" si="265"/>
        <v>42285</v>
      </c>
      <c r="BS1454" s="6">
        <f t="shared" si="266"/>
        <v>8.8000000000000005E-3</v>
      </c>
      <c r="BT1454" s="6">
        <f t="shared" si="267"/>
        <v>-5.8999999999999999E-3</v>
      </c>
    </row>
    <row r="1455" spans="2:72" ht="14.45" hidden="1">
      <c r="B1455" s="110">
        <v>42286</v>
      </c>
      <c r="C1455" s="106">
        <v>2014.9</v>
      </c>
      <c r="D1455" s="106">
        <v>2013.7</v>
      </c>
      <c r="E1455" s="106">
        <v>2020.1</v>
      </c>
      <c r="F1455" s="106">
        <v>2007.6</v>
      </c>
      <c r="G1455" s="28"/>
      <c r="H1455" s="107">
        <v>6.9999999999999999E-4</v>
      </c>
      <c r="K1455" s="110">
        <v>42312</v>
      </c>
      <c r="L1455" s="106">
        <v>8040.2</v>
      </c>
      <c r="M1455" s="106">
        <v>8104.9</v>
      </c>
      <c r="N1455" s="106">
        <v>8116.1</v>
      </c>
      <c r="O1455" s="106">
        <v>8027.3</v>
      </c>
      <c r="P1455" s="28" t="s">
        <v>3999</v>
      </c>
      <c r="Q1455" s="107">
        <v>-2.5000000000000001E-3</v>
      </c>
      <c r="T1455" s="110">
        <v>42213</v>
      </c>
      <c r="U1455" s="28">
        <v>63.798999999999999</v>
      </c>
      <c r="V1455">
        <v>64.231999999999999</v>
      </c>
      <c r="W1455">
        <v>64.242999999999995</v>
      </c>
      <c r="X1455">
        <v>63.74</v>
      </c>
      <c r="Y1455" s="19">
        <v>-6.3E-3</v>
      </c>
      <c r="AB1455" s="110">
        <f t="shared" si="270"/>
        <v>42312</v>
      </c>
      <c r="AC1455" s="108">
        <f t="shared" si="274"/>
        <v>8040.2</v>
      </c>
      <c r="AD1455" s="28">
        <f t="shared" si="275"/>
        <v>65.608999999999995</v>
      </c>
      <c r="AE1455" s="28">
        <f t="shared" si="268"/>
        <v>122.54721151061592</v>
      </c>
      <c r="AF1455" s="31">
        <f t="shared" si="269"/>
        <v>-3.1513253762606164E-3</v>
      </c>
      <c r="AJ1455" s="110">
        <f t="shared" si="273"/>
        <v>42297</v>
      </c>
      <c r="AK1455" s="31">
        <f t="shared" si="271"/>
        <v>-1.4E-3</v>
      </c>
      <c r="AL1455" s="115">
        <f t="shared" si="272"/>
        <v>-3.2314990807023047E-3</v>
      </c>
      <c r="AM1455" s="100"/>
      <c r="BR1455" s="18">
        <f t="shared" si="265"/>
        <v>42286</v>
      </c>
      <c r="BS1455" s="6">
        <f t="shared" si="266"/>
        <v>6.9999999999999999E-4</v>
      </c>
      <c r="BT1455" s="6">
        <f t="shared" si="267"/>
        <v>7.4000000000000003E-3</v>
      </c>
    </row>
    <row r="1456" spans="2:72" ht="14.45" hidden="1">
      <c r="B1456" s="110">
        <v>42289</v>
      </c>
      <c r="C1456" s="106">
        <v>2017.5</v>
      </c>
      <c r="D1456" s="106">
        <v>2015.7</v>
      </c>
      <c r="E1456" s="106">
        <v>2018.7</v>
      </c>
      <c r="F1456" s="106">
        <v>2010.5</v>
      </c>
      <c r="G1456" s="28"/>
      <c r="H1456" s="107">
        <v>1.2999999999999999E-3</v>
      </c>
      <c r="K1456" s="110">
        <v>42313</v>
      </c>
      <c r="L1456" s="106">
        <v>7955.45</v>
      </c>
      <c r="M1456" s="106">
        <v>8030.35</v>
      </c>
      <c r="N1456" s="106">
        <v>8031.2</v>
      </c>
      <c r="O1456" s="106">
        <v>7944.1</v>
      </c>
      <c r="P1456" s="28" t="s">
        <v>4000</v>
      </c>
      <c r="Q1456" s="107">
        <v>-1.0500000000000001E-2</v>
      </c>
      <c r="T1456" s="110">
        <v>42214</v>
      </c>
      <c r="U1456" s="28">
        <v>63.820999999999998</v>
      </c>
      <c r="V1456">
        <v>63.8</v>
      </c>
      <c r="W1456">
        <v>63.95</v>
      </c>
      <c r="X1456">
        <v>63.767000000000003</v>
      </c>
      <c r="Y1456" s="19">
        <v>2.9999999999999997E-4</v>
      </c>
      <c r="AB1456" s="110">
        <f t="shared" si="270"/>
        <v>42313</v>
      </c>
      <c r="AC1456" s="108">
        <f t="shared" si="274"/>
        <v>7955.45</v>
      </c>
      <c r="AD1456" s="28">
        <f t="shared" si="275"/>
        <v>65.86</v>
      </c>
      <c r="AE1456" s="28">
        <f t="shared" si="268"/>
        <v>120.79334952930458</v>
      </c>
      <c r="AF1456" s="31">
        <f t="shared" si="269"/>
        <v>-1.4311724923740221E-2</v>
      </c>
      <c r="AJ1456" s="110">
        <f t="shared" si="273"/>
        <v>42298</v>
      </c>
      <c r="AK1456" s="31">
        <f t="shared" si="271"/>
        <v>-5.8999999999999999E-3</v>
      </c>
      <c r="AL1456" s="115">
        <f t="shared" si="272"/>
        <v>-3.0748211462062747E-3</v>
      </c>
      <c r="AM1456" s="100"/>
      <c r="BR1456" s="18">
        <f t="shared" si="265"/>
        <v>42289</v>
      </c>
      <c r="BS1456" s="6">
        <f t="shared" si="266"/>
        <v>1.2999999999999999E-3</v>
      </c>
      <c r="BT1456" s="6">
        <f t="shared" si="267"/>
        <v>-5.5999999999999999E-3</v>
      </c>
    </row>
    <row r="1457" spans="2:72" ht="14.45" hidden="1">
      <c r="B1457" s="110">
        <v>42290</v>
      </c>
      <c r="C1457" s="106">
        <v>2003.7</v>
      </c>
      <c r="D1457" s="106">
        <v>2015</v>
      </c>
      <c r="E1457" s="106">
        <v>2022.3</v>
      </c>
      <c r="F1457" s="106">
        <v>2001.8</v>
      </c>
      <c r="G1457" s="28"/>
      <c r="H1457" s="107">
        <v>-6.7999999999999996E-3</v>
      </c>
      <c r="K1457" s="110">
        <v>42314</v>
      </c>
      <c r="L1457" s="106">
        <v>7954.3</v>
      </c>
      <c r="M1457" s="106">
        <v>7956.55</v>
      </c>
      <c r="N1457" s="106">
        <v>8002.65</v>
      </c>
      <c r="O1457" s="106">
        <v>7926.15</v>
      </c>
      <c r="P1457" s="28" t="s">
        <v>4001</v>
      </c>
      <c r="Q1457" s="107">
        <v>-1E-4</v>
      </c>
      <c r="T1457" s="110">
        <v>42215</v>
      </c>
      <c r="U1457" s="28">
        <v>64.138000000000005</v>
      </c>
      <c r="V1457">
        <v>63.826000000000001</v>
      </c>
      <c r="W1457">
        <v>64.16</v>
      </c>
      <c r="X1457">
        <v>63.82</v>
      </c>
      <c r="Y1457" s="19">
        <v>5.0000000000000001E-3</v>
      </c>
      <c r="AB1457" s="110">
        <f t="shared" si="270"/>
        <v>42314</v>
      </c>
      <c r="AC1457" s="108">
        <f t="shared" si="274"/>
        <v>7954.3</v>
      </c>
      <c r="AD1457" s="28">
        <f t="shared" si="275"/>
        <v>66.14</v>
      </c>
      <c r="AE1457" s="28">
        <f t="shared" si="268"/>
        <v>120.26459026307832</v>
      </c>
      <c r="AF1457" s="31">
        <f t="shared" si="269"/>
        <v>-4.3773872343690901E-3</v>
      </c>
      <c r="AJ1457" s="110" t="e">
        <f t="shared" si="273"/>
        <v>#N/A</v>
      </c>
      <c r="AK1457" s="31">
        <f t="shared" si="271"/>
        <v>0</v>
      </c>
      <c r="AL1457" s="115">
        <f t="shared" si="272"/>
        <v>0</v>
      </c>
      <c r="AM1457" s="100"/>
      <c r="BR1457" s="18">
        <f t="shared" si="265"/>
        <v>42290</v>
      </c>
      <c r="BS1457" s="6">
        <f t="shared" si="266"/>
        <v>-6.7999999999999996E-3</v>
      </c>
      <c r="BT1457" s="6">
        <f t="shared" si="267"/>
        <v>-1.5E-3</v>
      </c>
    </row>
    <row r="1458" spans="2:72" ht="14.45" hidden="1">
      <c r="B1458" s="110">
        <v>42291</v>
      </c>
      <c r="C1458" s="106">
        <v>1994.2</v>
      </c>
      <c r="D1458" s="106">
        <v>2003.7</v>
      </c>
      <c r="E1458" s="106">
        <v>2009.6</v>
      </c>
      <c r="F1458" s="106">
        <v>1990.7</v>
      </c>
      <c r="G1458" s="28"/>
      <c r="H1458" s="107">
        <v>-4.7000000000000002E-3</v>
      </c>
      <c r="K1458" s="110">
        <v>42317</v>
      </c>
      <c r="L1458" s="106">
        <v>7915.2</v>
      </c>
      <c r="M1458" s="106">
        <v>7788.25</v>
      </c>
      <c r="N1458" s="106">
        <v>7937.75</v>
      </c>
      <c r="O1458" s="106">
        <v>7771.7</v>
      </c>
      <c r="P1458" s="28" t="s">
        <v>4002</v>
      </c>
      <c r="Q1458" s="107">
        <v>-4.8999999999999998E-3</v>
      </c>
      <c r="T1458" s="110">
        <v>42216</v>
      </c>
      <c r="U1458" s="28">
        <v>63.988</v>
      </c>
      <c r="V1458">
        <v>64.152000000000001</v>
      </c>
      <c r="W1458">
        <v>64.22</v>
      </c>
      <c r="X1458">
        <v>63.863999999999997</v>
      </c>
      <c r="Y1458" s="19">
        <v>-2.3E-3</v>
      </c>
      <c r="AB1458" s="110">
        <f t="shared" si="270"/>
        <v>42317</v>
      </c>
      <c r="AC1458" s="108">
        <f t="shared" si="274"/>
        <v>7915.2</v>
      </c>
      <c r="AD1458" s="28">
        <f t="shared" si="275"/>
        <v>66.474999999999994</v>
      </c>
      <c r="AE1458" s="28">
        <f t="shared" si="268"/>
        <v>119.0703271906732</v>
      </c>
      <c r="AF1458" s="31">
        <f t="shared" si="269"/>
        <v>-9.9302967714161028E-3</v>
      </c>
      <c r="AJ1458" s="110">
        <f t="shared" si="273"/>
        <v>42300</v>
      </c>
      <c r="AK1458" s="31">
        <f t="shared" si="271"/>
        <v>1.11E-2</v>
      </c>
      <c r="AL1458" s="115">
        <f t="shared" si="272"/>
        <v>9.2368865003373823E-3</v>
      </c>
      <c r="AM1458" s="100"/>
      <c r="BR1458" s="18">
        <f t="shared" si="265"/>
        <v>42291</v>
      </c>
      <c r="BS1458" s="6">
        <f t="shared" si="266"/>
        <v>-4.7000000000000002E-3</v>
      </c>
      <c r="BT1458" s="6">
        <f t="shared" si="267"/>
        <v>-2.8999999999999998E-3</v>
      </c>
    </row>
    <row r="1459" spans="2:72" ht="14.45" hidden="1">
      <c r="B1459" s="110">
        <v>42292</v>
      </c>
      <c r="C1459" s="106">
        <v>2023.9</v>
      </c>
      <c r="D1459" s="106">
        <v>1996.5</v>
      </c>
      <c r="E1459" s="106">
        <v>2024.2</v>
      </c>
      <c r="F1459" s="106">
        <v>1996.5</v>
      </c>
      <c r="G1459" s="28"/>
      <c r="H1459" s="107">
        <v>1.49E-2</v>
      </c>
      <c r="K1459" s="110">
        <v>42318</v>
      </c>
      <c r="L1459" s="106">
        <v>7783.35</v>
      </c>
      <c r="M1459" s="106">
        <v>7877.6</v>
      </c>
      <c r="N1459" s="106">
        <v>7885.1</v>
      </c>
      <c r="O1459" s="106">
        <v>7772.85</v>
      </c>
      <c r="P1459" s="28" t="s">
        <v>4003</v>
      </c>
      <c r="Q1459" s="107">
        <v>-1.67E-2</v>
      </c>
      <c r="T1459" s="110">
        <v>42219</v>
      </c>
      <c r="U1459" s="28">
        <v>64.177000000000007</v>
      </c>
      <c r="V1459">
        <v>63.996000000000002</v>
      </c>
      <c r="W1459">
        <v>64.19</v>
      </c>
      <c r="X1459">
        <v>63.93</v>
      </c>
      <c r="Y1459" s="19">
        <v>3.0000000000000001E-3</v>
      </c>
      <c r="AB1459" s="110">
        <f t="shared" si="270"/>
        <v>42318</v>
      </c>
      <c r="AC1459" s="108">
        <f t="shared" si="274"/>
        <v>7783.35</v>
      </c>
      <c r="AD1459" s="28">
        <f t="shared" si="275"/>
        <v>66.2</v>
      </c>
      <c r="AE1459" s="28">
        <f t="shared" si="268"/>
        <v>117.57326283987915</v>
      </c>
      <c r="AF1459" s="31">
        <f t="shared" si="269"/>
        <v>-1.2572942278026411E-2</v>
      </c>
      <c r="AJ1459" s="110">
        <f t="shared" si="273"/>
        <v>42303</v>
      </c>
      <c r="AK1459" s="31">
        <f t="shared" si="271"/>
        <v>-1.9E-3</v>
      </c>
      <c r="AL1459" s="115">
        <f t="shared" si="272"/>
        <v>-4.6519430381146698E-3</v>
      </c>
      <c r="AM1459" s="100"/>
      <c r="BR1459" s="18">
        <f t="shared" si="265"/>
        <v>42292</v>
      </c>
      <c r="BS1459" s="6">
        <f t="shared" si="266"/>
        <v>1.49E-2</v>
      </c>
      <c r="BT1459" s="6">
        <f t="shared" si="267"/>
        <v>8.8000000000000005E-3</v>
      </c>
    </row>
    <row r="1460" spans="2:72" ht="14.45" hidden="1">
      <c r="B1460" s="110">
        <v>42293</v>
      </c>
      <c r="C1460" s="106">
        <v>2033.1</v>
      </c>
      <c r="D1460" s="106">
        <v>2024.4</v>
      </c>
      <c r="E1460" s="106">
        <v>2033.5</v>
      </c>
      <c r="F1460" s="106">
        <v>2020.5</v>
      </c>
      <c r="G1460" s="28"/>
      <c r="H1460" s="107">
        <v>4.4999999999999997E-3</v>
      </c>
      <c r="K1460" s="110">
        <v>42319</v>
      </c>
      <c r="L1460" s="106">
        <v>7825</v>
      </c>
      <c r="M1460" s="106">
        <v>7838.8</v>
      </c>
      <c r="N1460" s="106">
        <v>7847.95</v>
      </c>
      <c r="O1460" s="106">
        <v>7819.1</v>
      </c>
      <c r="P1460" s="28" t="s">
        <v>4004</v>
      </c>
      <c r="Q1460" s="107">
        <v>5.4000000000000003E-3</v>
      </c>
      <c r="T1460" s="110">
        <v>42220</v>
      </c>
      <c r="U1460" s="28">
        <v>63.798000000000002</v>
      </c>
      <c r="V1460">
        <v>64.177999999999997</v>
      </c>
      <c r="W1460">
        <v>64.177999999999997</v>
      </c>
      <c r="X1460">
        <v>63.68</v>
      </c>
      <c r="Y1460" s="19">
        <v>-5.8999999999999999E-3</v>
      </c>
      <c r="AB1460" s="110">
        <f t="shared" si="270"/>
        <v>42319</v>
      </c>
      <c r="AC1460" s="108">
        <f t="shared" si="274"/>
        <v>7825</v>
      </c>
      <c r="AD1460" s="28">
        <f t="shared" si="275"/>
        <v>66.069999999999993</v>
      </c>
      <c r="AE1460" s="28">
        <f t="shared" si="268"/>
        <v>118.43499318904193</v>
      </c>
      <c r="AF1460" s="31">
        <f t="shared" si="269"/>
        <v>7.3293053909404549E-3</v>
      </c>
      <c r="AJ1460" s="110">
        <f t="shared" si="273"/>
        <v>42304</v>
      </c>
      <c r="AK1460" s="31">
        <f t="shared" si="271"/>
        <v>-2.5999999999999999E-3</v>
      </c>
      <c r="AL1460" s="115">
        <f t="shared" si="272"/>
        <v>-6.2708229987379349E-3</v>
      </c>
      <c r="AM1460" s="100"/>
      <c r="BR1460" s="18">
        <f t="shared" si="265"/>
        <v>42293</v>
      </c>
      <c r="BS1460" s="6">
        <f t="shared" si="266"/>
        <v>4.4999999999999997E-3</v>
      </c>
      <c r="BT1460" s="6">
        <f t="shared" si="267"/>
        <v>7.1999999999999998E-3</v>
      </c>
    </row>
    <row r="1461" spans="2:72" ht="14.45" hidden="1">
      <c r="B1461" s="110">
        <v>42296</v>
      </c>
      <c r="C1461" s="106">
        <v>2033.7</v>
      </c>
      <c r="D1461" s="106">
        <v>2031.7</v>
      </c>
      <c r="E1461" s="106">
        <v>2034.5</v>
      </c>
      <c r="F1461" s="106">
        <v>2022.3</v>
      </c>
      <c r="G1461" s="28"/>
      <c r="H1461" s="107">
        <v>2.9999999999999997E-4</v>
      </c>
      <c r="K1461" s="110">
        <v>42321</v>
      </c>
      <c r="L1461" s="106">
        <v>7762.25</v>
      </c>
      <c r="M1461" s="106">
        <v>7762.45</v>
      </c>
      <c r="N1461" s="106">
        <v>7775.1</v>
      </c>
      <c r="O1461" s="106">
        <v>7730.9</v>
      </c>
      <c r="P1461" s="28" t="s">
        <v>4005</v>
      </c>
      <c r="Q1461" s="107">
        <v>-8.0000000000000002E-3</v>
      </c>
      <c r="T1461" s="110">
        <v>42221</v>
      </c>
      <c r="U1461" s="28">
        <v>63.692</v>
      </c>
      <c r="V1461">
        <v>63.798000000000002</v>
      </c>
      <c r="W1461">
        <v>63.94</v>
      </c>
      <c r="X1461">
        <v>63.65</v>
      </c>
      <c r="Y1461" s="19">
        <v>-1.6999999999999999E-3</v>
      </c>
      <c r="AB1461" s="110">
        <f t="shared" si="270"/>
        <v>42321</v>
      </c>
      <c r="AC1461" s="108">
        <f t="shared" si="274"/>
        <v>7762.25</v>
      </c>
      <c r="AD1461" s="28">
        <f t="shared" si="275"/>
        <v>66.058999999999997</v>
      </c>
      <c r="AE1461" s="28">
        <f t="shared" si="268"/>
        <v>117.5048063095112</v>
      </c>
      <c r="AF1461" s="31">
        <f t="shared" si="269"/>
        <v>-7.8539868537502722E-3</v>
      </c>
      <c r="AJ1461" s="110">
        <f t="shared" si="273"/>
        <v>42305</v>
      </c>
      <c r="AK1461" s="31">
        <f t="shared" si="271"/>
        <v>1.18E-2</v>
      </c>
      <c r="AL1461" s="115">
        <f t="shared" si="272"/>
        <v>-5.0800607451658708E-3</v>
      </c>
      <c r="AM1461" s="100"/>
      <c r="BR1461" s="18">
        <f t="shared" si="265"/>
        <v>42296</v>
      </c>
      <c r="BS1461" s="6">
        <f t="shared" si="266"/>
        <v>2.9999999999999997E-4</v>
      </c>
      <c r="BT1461" s="6">
        <f t="shared" si="267"/>
        <v>4.4999999999999997E-3</v>
      </c>
    </row>
    <row r="1462" spans="2:72" ht="14.45" hidden="1">
      <c r="B1462" s="110">
        <v>42297</v>
      </c>
      <c r="C1462" s="106">
        <v>2030.8</v>
      </c>
      <c r="D1462" s="106">
        <v>2033.1</v>
      </c>
      <c r="E1462" s="106">
        <v>2039.1</v>
      </c>
      <c r="F1462" s="106">
        <v>2026.6</v>
      </c>
      <c r="G1462" s="28"/>
      <c r="H1462" s="107">
        <v>-1.4E-3</v>
      </c>
      <c r="K1462" s="110">
        <v>42324</v>
      </c>
      <c r="L1462" s="106">
        <v>7806.6</v>
      </c>
      <c r="M1462" s="106">
        <v>7732.95</v>
      </c>
      <c r="N1462" s="106">
        <v>7838.85</v>
      </c>
      <c r="O1462" s="106">
        <v>7714.15</v>
      </c>
      <c r="P1462" s="28" t="s">
        <v>2734</v>
      </c>
      <c r="Q1462" s="107">
        <v>5.7000000000000002E-3</v>
      </c>
      <c r="T1462" s="110">
        <v>42222</v>
      </c>
      <c r="U1462" s="28">
        <v>63.722000000000001</v>
      </c>
      <c r="V1462">
        <v>63.692</v>
      </c>
      <c r="W1462">
        <v>63.83</v>
      </c>
      <c r="X1462">
        <v>63.65</v>
      </c>
      <c r="Y1462" s="19">
        <v>5.0000000000000001E-4</v>
      </c>
      <c r="AB1462" s="110">
        <f t="shared" si="270"/>
        <v>42324</v>
      </c>
      <c r="AC1462" s="108">
        <f t="shared" si="274"/>
        <v>7806.6</v>
      </c>
      <c r="AD1462" s="28">
        <f t="shared" si="275"/>
        <v>65.885999999999996</v>
      </c>
      <c r="AE1462" s="28">
        <f t="shared" si="268"/>
        <v>118.48647664147164</v>
      </c>
      <c r="AF1462" s="31">
        <f t="shared" si="269"/>
        <v>8.3542993924410336E-3</v>
      </c>
      <c r="AJ1462" s="110">
        <f t="shared" si="273"/>
        <v>42306</v>
      </c>
      <c r="AK1462" s="31">
        <f t="shared" si="271"/>
        <v>-4.0000000000000002E-4</v>
      </c>
      <c r="AL1462" s="115">
        <f t="shared" si="272"/>
        <v>-1.4783667895701069E-2</v>
      </c>
      <c r="AM1462" s="100"/>
      <c r="BR1462" s="18">
        <f t="shared" si="265"/>
        <v>42297</v>
      </c>
      <c r="BS1462" s="6">
        <f t="shared" si="266"/>
        <v>-1.4E-3</v>
      </c>
      <c r="BT1462" s="6">
        <f t="shared" si="267"/>
        <v>-1.6000000000000001E-3</v>
      </c>
    </row>
    <row r="1463" spans="2:72" ht="14.45" hidden="1">
      <c r="B1463" s="110">
        <v>42298</v>
      </c>
      <c r="C1463" s="106">
        <v>2018.9</v>
      </c>
      <c r="D1463" s="106">
        <v>2033.5</v>
      </c>
      <c r="E1463" s="106">
        <v>2038</v>
      </c>
      <c r="F1463" s="106">
        <v>2017.2</v>
      </c>
      <c r="G1463" s="28"/>
      <c r="H1463" s="107">
        <v>-5.8999999999999999E-3</v>
      </c>
      <c r="K1463" s="110">
        <v>42325</v>
      </c>
      <c r="L1463" s="106">
        <v>7837.55</v>
      </c>
      <c r="M1463" s="106">
        <v>7848.75</v>
      </c>
      <c r="N1463" s="106">
        <v>7860.45</v>
      </c>
      <c r="O1463" s="106">
        <v>7793</v>
      </c>
      <c r="P1463" s="28" t="s">
        <v>4006</v>
      </c>
      <c r="Q1463" s="107">
        <v>4.0000000000000001E-3</v>
      </c>
      <c r="T1463" s="110">
        <v>42223</v>
      </c>
      <c r="U1463" s="28">
        <v>63.738999999999997</v>
      </c>
      <c r="V1463">
        <v>63.722000000000001</v>
      </c>
      <c r="W1463">
        <v>63.97</v>
      </c>
      <c r="X1463">
        <v>63.701000000000001</v>
      </c>
      <c r="Y1463" s="19">
        <v>2.9999999999999997E-4</v>
      </c>
      <c r="AB1463" s="110">
        <f t="shared" si="270"/>
        <v>42325</v>
      </c>
      <c r="AC1463" s="108">
        <f t="shared" si="274"/>
        <v>7837.55</v>
      </c>
      <c r="AD1463" s="28">
        <f t="shared" si="275"/>
        <v>65.980999999999995</v>
      </c>
      <c r="AE1463" s="28">
        <f t="shared" si="268"/>
        <v>118.78495324411574</v>
      </c>
      <c r="AF1463" s="31">
        <f t="shared" si="269"/>
        <v>2.5190773757857166E-3</v>
      </c>
      <c r="AJ1463" s="110">
        <f t="shared" si="273"/>
        <v>42307</v>
      </c>
      <c r="AK1463" s="31">
        <f t="shared" si="271"/>
        <v>-4.7999999999999996E-3</v>
      </c>
      <c r="AL1463" s="115">
        <f t="shared" si="272"/>
        <v>-5.2694597523879061E-3</v>
      </c>
      <c r="AM1463" s="100"/>
      <c r="BR1463" s="18">
        <f t="shared" si="265"/>
        <v>42298</v>
      </c>
      <c r="BS1463" s="6">
        <f t="shared" si="266"/>
        <v>-5.8999999999999999E-3</v>
      </c>
      <c r="BT1463" s="6">
        <f t="shared" si="267"/>
        <v>-1.1999999999999999E-3</v>
      </c>
    </row>
    <row r="1464" spans="2:72" ht="14.45" hidden="1">
      <c r="B1464" s="110">
        <v>42299</v>
      </c>
      <c r="C1464" s="106">
        <v>2052.5</v>
      </c>
      <c r="D1464" s="106">
        <v>2021.9</v>
      </c>
      <c r="E1464" s="106">
        <v>2055.1999999999998</v>
      </c>
      <c r="F1464" s="106">
        <v>2021.9</v>
      </c>
      <c r="G1464" s="28"/>
      <c r="H1464" s="107">
        <v>1.66E-2</v>
      </c>
      <c r="K1464" s="110">
        <v>42326</v>
      </c>
      <c r="L1464" s="106">
        <v>7731.8</v>
      </c>
      <c r="M1464" s="106">
        <v>7823.15</v>
      </c>
      <c r="N1464" s="106">
        <v>7843.4</v>
      </c>
      <c r="O1464" s="106">
        <v>7725.05</v>
      </c>
      <c r="P1464" s="28" t="s">
        <v>4007</v>
      </c>
      <c r="Q1464" s="107">
        <v>-1.35E-2</v>
      </c>
      <c r="T1464" s="110">
        <v>42226</v>
      </c>
      <c r="U1464" s="28">
        <v>63.773000000000003</v>
      </c>
      <c r="V1464">
        <v>63.744</v>
      </c>
      <c r="W1464">
        <v>63.92</v>
      </c>
      <c r="X1464">
        <v>63.707000000000001</v>
      </c>
      <c r="Y1464" s="19">
        <v>5.0000000000000001E-4</v>
      </c>
      <c r="AB1464" s="110">
        <f t="shared" si="270"/>
        <v>42326</v>
      </c>
      <c r="AC1464" s="108">
        <f t="shared" si="274"/>
        <v>7731.8</v>
      </c>
      <c r="AD1464" s="28">
        <f t="shared" si="275"/>
        <v>66.033000000000001</v>
      </c>
      <c r="AE1464" s="28">
        <f t="shared" si="268"/>
        <v>117.08993987854558</v>
      </c>
      <c r="AF1464" s="31">
        <f t="shared" si="269"/>
        <v>-1.4269596605276491E-2</v>
      </c>
      <c r="AJ1464" s="110">
        <f t="shared" si="273"/>
        <v>42310</v>
      </c>
      <c r="AK1464" s="31">
        <f t="shared" si="271"/>
        <v>1.1900000000000001E-2</v>
      </c>
      <c r="AL1464" s="115">
        <f t="shared" si="272"/>
        <v>-3.9606993570605598E-3</v>
      </c>
      <c r="AM1464" s="100"/>
      <c r="BR1464" s="18" t="e">
        <f t="shared" si="265"/>
        <v>#N/A</v>
      </c>
      <c r="BS1464" s="6">
        <f t="shared" si="266"/>
        <v>0</v>
      </c>
      <c r="BT1464" s="6">
        <f t="shared" si="267"/>
        <v>0</v>
      </c>
    </row>
    <row r="1465" spans="2:72" ht="14.45" hidden="1">
      <c r="B1465" s="110">
        <v>42300</v>
      </c>
      <c r="C1465" s="106">
        <v>2075.1999999999998</v>
      </c>
      <c r="D1465" s="106">
        <v>2058.1999999999998</v>
      </c>
      <c r="E1465" s="106">
        <v>2079.6999999999998</v>
      </c>
      <c r="F1465" s="106">
        <v>2058.1999999999998</v>
      </c>
      <c r="G1465" s="28"/>
      <c r="H1465" s="107">
        <v>1.11E-2</v>
      </c>
      <c r="K1465" s="110">
        <v>42327</v>
      </c>
      <c r="L1465" s="106">
        <v>7842.75</v>
      </c>
      <c r="M1465" s="106">
        <v>7788.5</v>
      </c>
      <c r="N1465" s="106">
        <v>7854.9</v>
      </c>
      <c r="O1465" s="106">
        <v>7765.45</v>
      </c>
      <c r="P1465" s="28" t="s">
        <v>4008</v>
      </c>
      <c r="Q1465" s="107">
        <v>1.43E-2</v>
      </c>
      <c r="T1465" s="110">
        <v>42227</v>
      </c>
      <c r="U1465" s="28">
        <v>64.331999999999994</v>
      </c>
      <c r="V1465">
        <v>63.773000000000003</v>
      </c>
      <c r="W1465">
        <v>64.391999999999996</v>
      </c>
      <c r="X1465">
        <v>63.750999999999998</v>
      </c>
      <c r="Y1465" s="19">
        <v>8.8000000000000005E-3</v>
      </c>
      <c r="AB1465" s="110">
        <f t="shared" si="270"/>
        <v>42327</v>
      </c>
      <c r="AC1465" s="108">
        <f t="shared" si="274"/>
        <v>7842.75</v>
      </c>
      <c r="AD1465" s="28">
        <f t="shared" si="275"/>
        <v>66.09</v>
      </c>
      <c r="AE1465" s="28">
        <f t="shared" si="268"/>
        <v>118.6677258284158</v>
      </c>
      <c r="AF1465" s="31">
        <f t="shared" si="269"/>
        <v>1.3474991545019188E-2</v>
      </c>
      <c r="AJ1465" s="110">
        <f t="shared" si="273"/>
        <v>42311</v>
      </c>
      <c r="AK1465" s="31">
        <f t="shared" si="271"/>
        <v>2.7000000000000001E-3</v>
      </c>
      <c r="AL1465" s="115">
        <f t="shared" si="272"/>
        <v>1.1075325498151045E-3</v>
      </c>
      <c r="AM1465" s="100"/>
      <c r="BR1465" s="18">
        <f t="shared" si="265"/>
        <v>42300</v>
      </c>
      <c r="BS1465" s="6">
        <f t="shared" si="266"/>
        <v>1.11E-2</v>
      </c>
      <c r="BT1465" s="6">
        <f t="shared" si="267"/>
        <v>5.3E-3</v>
      </c>
    </row>
    <row r="1466" spans="2:72" ht="14.45" hidden="1">
      <c r="B1466" s="110">
        <v>42303</v>
      </c>
      <c r="C1466" s="106">
        <v>2071.1999999999998</v>
      </c>
      <c r="D1466" s="106">
        <v>2075.1</v>
      </c>
      <c r="E1466" s="106">
        <v>2075.1</v>
      </c>
      <c r="F1466" s="106">
        <v>2066.5</v>
      </c>
      <c r="G1466" s="28"/>
      <c r="H1466" s="107">
        <v>-1.9E-3</v>
      </c>
      <c r="K1466" s="110">
        <v>42328</v>
      </c>
      <c r="L1466" s="106">
        <v>7856.55</v>
      </c>
      <c r="M1466" s="106">
        <v>7841.9</v>
      </c>
      <c r="N1466" s="106">
        <v>7906.95</v>
      </c>
      <c r="O1466" s="106">
        <v>7817.8</v>
      </c>
      <c r="P1466" s="28" t="s">
        <v>4009</v>
      </c>
      <c r="Q1466" s="107">
        <v>1.8E-3</v>
      </c>
      <c r="T1466" s="110">
        <v>42228</v>
      </c>
      <c r="U1466" s="28">
        <v>64.855000000000004</v>
      </c>
      <c r="V1466">
        <v>64.353999999999999</v>
      </c>
      <c r="W1466">
        <v>64.959999999999994</v>
      </c>
      <c r="X1466">
        <v>64.28</v>
      </c>
      <c r="Y1466" s="19">
        <v>8.0999999999999996E-3</v>
      </c>
      <c r="AB1466" s="110">
        <f t="shared" si="270"/>
        <v>42328</v>
      </c>
      <c r="AC1466" s="108">
        <f t="shared" si="274"/>
        <v>7856.55</v>
      </c>
      <c r="AD1466" s="28">
        <f t="shared" si="275"/>
        <v>66.058000000000007</v>
      </c>
      <c r="AE1466" s="28">
        <f t="shared" si="268"/>
        <v>118.93411850192254</v>
      </c>
      <c r="AF1466" s="31">
        <f t="shared" si="269"/>
        <v>2.2448620435511213E-3</v>
      </c>
      <c r="AJ1466" s="110">
        <f t="shared" si="273"/>
        <v>42312</v>
      </c>
      <c r="AK1466" s="31">
        <f t="shared" si="271"/>
        <v>-3.5999999999999999E-3</v>
      </c>
      <c r="AL1466" s="115">
        <f t="shared" si="272"/>
        <v>-3.1513253762606164E-3</v>
      </c>
      <c r="AM1466" s="100"/>
      <c r="BR1466" s="18">
        <f t="shared" si="265"/>
        <v>42303</v>
      </c>
      <c r="BS1466" s="6">
        <f t="shared" si="266"/>
        <v>-1.9E-3</v>
      </c>
      <c r="BT1466" s="6">
        <f t="shared" si="267"/>
        <v>-4.1999999999999997E-3</v>
      </c>
    </row>
    <row r="1467" spans="2:72" ht="14.45" hidden="1">
      <c r="B1467" s="110">
        <v>42304</v>
      </c>
      <c r="C1467" s="106">
        <v>2065.9</v>
      </c>
      <c r="D1467" s="106">
        <v>2068.8000000000002</v>
      </c>
      <c r="E1467" s="106">
        <v>2070.4</v>
      </c>
      <c r="F1467" s="106">
        <v>2058.8000000000002</v>
      </c>
      <c r="G1467" s="28"/>
      <c r="H1467" s="107">
        <v>-2.5999999999999999E-3</v>
      </c>
      <c r="K1467" s="110">
        <v>42331</v>
      </c>
      <c r="L1467" s="106">
        <v>7849.25</v>
      </c>
      <c r="M1467" s="106">
        <v>7869.5</v>
      </c>
      <c r="N1467" s="106">
        <v>7877.5</v>
      </c>
      <c r="O1467" s="106">
        <v>7825.2</v>
      </c>
      <c r="P1467" s="28" t="s">
        <v>3361</v>
      </c>
      <c r="Q1467" s="107">
        <v>-8.9999999999999998E-4</v>
      </c>
      <c r="T1467" s="110">
        <v>42229</v>
      </c>
      <c r="U1467" s="28">
        <v>65.203000000000003</v>
      </c>
      <c r="V1467">
        <v>64.855000000000004</v>
      </c>
      <c r="W1467">
        <v>65.34</v>
      </c>
      <c r="X1467">
        <v>64.63</v>
      </c>
      <c r="Y1467" s="19">
        <v>5.4000000000000003E-3</v>
      </c>
      <c r="AB1467" s="110">
        <f t="shared" si="270"/>
        <v>42331</v>
      </c>
      <c r="AC1467" s="108">
        <f t="shared" si="274"/>
        <v>7849.25</v>
      </c>
      <c r="AD1467" s="28">
        <f t="shared" si="275"/>
        <v>66.394999999999996</v>
      </c>
      <c r="AE1467" s="28">
        <f t="shared" si="268"/>
        <v>118.22049853151593</v>
      </c>
      <c r="AF1467" s="31">
        <f t="shared" si="269"/>
        <v>-6.0001283012416362E-3</v>
      </c>
      <c r="AJ1467" s="110">
        <f t="shared" si="273"/>
        <v>42313</v>
      </c>
      <c r="AK1467" s="31">
        <f t="shared" si="271"/>
        <v>-1.1000000000000001E-3</v>
      </c>
      <c r="AL1467" s="115">
        <f t="shared" si="272"/>
        <v>-1.4311724923740221E-2</v>
      </c>
      <c r="AM1467" s="100"/>
      <c r="BR1467" s="18">
        <f t="shared" si="265"/>
        <v>42304</v>
      </c>
      <c r="BS1467" s="6">
        <f t="shared" si="266"/>
        <v>-2.5999999999999999E-3</v>
      </c>
      <c r="BT1467" s="6">
        <f t="shared" si="267"/>
        <v>-3.3E-3</v>
      </c>
    </row>
    <row r="1468" spans="2:72" ht="14.45" hidden="1">
      <c r="B1468" s="110">
        <v>42305</v>
      </c>
      <c r="C1468" s="106">
        <v>2090.3000000000002</v>
      </c>
      <c r="D1468" s="106">
        <v>2066.5</v>
      </c>
      <c r="E1468" s="106">
        <v>2090.3000000000002</v>
      </c>
      <c r="F1468" s="106">
        <v>2063.1</v>
      </c>
      <c r="G1468" s="28"/>
      <c r="H1468" s="107">
        <v>1.18E-2</v>
      </c>
      <c r="K1468" s="110">
        <v>42332</v>
      </c>
      <c r="L1468" s="106">
        <v>7831.6</v>
      </c>
      <c r="M1468" s="106">
        <v>7837</v>
      </c>
      <c r="N1468" s="106">
        <v>7870.35</v>
      </c>
      <c r="O1468" s="106">
        <v>7812.65</v>
      </c>
      <c r="P1468" s="28" t="s">
        <v>4010</v>
      </c>
      <c r="Q1468" s="107">
        <v>-2.2000000000000001E-3</v>
      </c>
      <c r="T1468" s="110">
        <v>42230</v>
      </c>
      <c r="U1468" s="28">
        <v>65.129000000000005</v>
      </c>
      <c r="V1468">
        <v>65.233999999999995</v>
      </c>
      <c r="W1468">
        <v>65.38</v>
      </c>
      <c r="X1468">
        <v>64.959999999999994</v>
      </c>
      <c r="Y1468" s="19">
        <v>-1.1000000000000001E-3</v>
      </c>
      <c r="AB1468" s="110">
        <f t="shared" si="270"/>
        <v>42332</v>
      </c>
      <c r="AC1468" s="108">
        <f t="shared" si="274"/>
        <v>7831.6</v>
      </c>
      <c r="AD1468" s="28">
        <f t="shared" si="275"/>
        <v>66.262</v>
      </c>
      <c r="AE1468" s="28">
        <f t="shared" si="268"/>
        <v>118.19142193112191</v>
      </c>
      <c r="AF1468" s="31">
        <f t="shared" si="269"/>
        <v>-2.4595227354984317E-4</v>
      </c>
      <c r="AJ1468" s="110">
        <f t="shared" si="273"/>
        <v>42314</v>
      </c>
      <c r="AK1468" s="31">
        <f t="shared" si="271"/>
        <v>-2.9999999999999997E-4</v>
      </c>
      <c r="AL1468" s="115">
        <f t="shared" si="272"/>
        <v>-4.3773872343690901E-3</v>
      </c>
      <c r="AM1468" s="100"/>
      <c r="BR1468" s="18">
        <f t="shared" si="265"/>
        <v>42305</v>
      </c>
      <c r="BS1468" s="6">
        <f t="shared" si="266"/>
        <v>1.18E-2</v>
      </c>
      <c r="BT1468" s="6">
        <f t="shared" si="267"/>
        <v>-7.4999999999999997E-3</v>
      </c>
    </row>
    <row r="1469" spans="2:72" ht="14.45" hidden="1">
      <c r="B1469" s="110">
        <v>42306</v>
      </c>
      <c r="C1469" s="106">
        <v>2089.4</v>
      </c>
      <c r="D1469" s="106">
        <v>2088.3000000000002</v>
      </c>
      <c r="E1469" s="106">
        <v>2092.5</v>
      </c>
      <c r="F1469" s="106">
        <v>2082.6</v>
      </c>
      <c r="G1469" s="28"/>
      <c r="H1469" s="107">
        <v>-4.0000000000000002E-4</v>
      </c>
      <c r="K1469" s="110">
        <v>42334</v>
      </c>
      <c r="L1469" s="106">
        <v>7883.8</v>
      </c>
      <c r="M1469" s="106">
        <v>7837.15</v>
      </c>
      <c r="N1469" s="106">
        <v>7897.1</v>
      </c>
      <c r="O1469" s="106">
        <v>7832</v>
      </c>
      <c r="P1469" s="28" t="s">
        <v>4011</v>
      </c>
      <c r="Q1469" s="107">
        <v>6.7000000000000002E-3</v>
      </c>
      <c r="T1469" s="110">
        <v>42233</v>
      </c>
      <c r="U1469" s="28">
        <v>65.436000000000007</v>
      </c>
      <c r="V1469">
        <v>65.096999999999994</v>
      </c>
      <c r="W1469">
        <v>65.460999999999999</v>
      </c>
      <c r="X1469">
        <v>65.069999999999993</v>
      </c>
      <c r="Y1469" s="19">
        <v>4.7000000000000002E-3</v>
      </c>
      <c r="AB1469" s="110">
        <f t="shared" si="270"/>
        <v>42334</v>
      </c>
      <c r="AC1469" s="108">
        <f t="shared" si="274"/>
        <v>7883.8</v>
      </c>
      <c r="AD1469" s="28">
        <f t="shared" si="275"/>
        <v>66.564999999999998</v>
      </c>
      <c r="AE1469" s="28">
        <f t="shared" si="268"/>
        <v>118.43761736648389</v>
      </c>
      <c r="AF1469" s="31">
        <f t="shared" si="269"/>
        <v>2.0830228737365175E-3</v>
      </c>
      <c r="AJ1469" s="110">
        <f t="shared" si="273"/>
        <v>42317</v>
      </c>
      <c r="AK1469" s="31">
        <f t="shared" si="271"/>
        <v>-9.7999999999999997E-3</v>
      </c>
      <c r="AL1469" s="115">
        <f t="shared" si="272"/>
        <v>-9.9302967714161028E-3</v>
      </c>
      <c r="AM1469" s="100"/>
      <c r="BR1469" s="18">
        <f t="shared" si="265"/>
        <v>42306</v>
      </c>
      <c r="BS1469" s="6">
        <f t="shared" si="266"/>
        <v>-4.0000000000000002E-4</v>
      </c>
      <c r="BT1469" s="6">
        <f t="shared" si="267"/>
        <v>-7.3000000000000001E-3</v>
      </c>
    </row>
    <row r="1470" spans="2:72" ht="14.45" hidden="1">
      <c r="B1470" s="110">
        <v>42307</v>
      </c>
      <c r="C1470" s="106">
        <v>2079.4</v>
      </c>
      <c r="D1470" s="106">
        <v>2090</v>
      </c>
      <c r="E1470" s="106">
        <v>2094.3000000000002</v>
      </c>
      <c r="F1470" s="106">
        <v>2079.3000000000002</v>
      </c>
      <c r="G1470" s="28"/>
      <c r="H1470" s="107">
        <v>-4.7999999999999996E-3</v>
      </c>
      <c r="K1470" s="110">
        <v>42335</v>
      </c>
      <c r="L1470" s="106">
        <v>7942.7</v>
      </c>
      <c r="M1470" s="106">
        <v>7910.6</v>
      </c>
      <c r="N1470" s="106">
        <v>7959.3</v>
      </c>
      <c r="O1470" s="106">
        <v>7879.45</v>
      </c>
      <c r="P1470" s="28" t="s">
        <v>4012</v>
      </c>
      <c r="Q1470" s="107">
        <v>7.4999999999999997E-3</v>
      </c>
      <c r="T1470" s="110">
        <v>42234</v>
      </c>
      <c r="U1470" s="28">
        <v>65.453999999999994</v>
      </c>
      <c r="V1470">
        <v>65.444000000000003</v>
      </c>
      <c r="W1470">
        <v>65.5</v>
      </c>
      <c r="X1470">
        <v>65.3</v>
      </c>
      <c r="Y1470" s="19">
        <v>2.9999999999999997E-4</v>
      </c>
      <c r="AB1470" s="110">
        <f t="shared" si="270"/>
        <v>42335</v>
      </c>
      <c r="AC1470" s="108">
        <f t="shared" si="274"/>
        <v>7942.7</v>
      </c>
      <c r="AD1470" s="28">
        <f t="shared" si="275"/>
        <v>66.906999999999996</v>
      </c>
      <c r="AE1470" s="28">
        <f t="shared" si="268"/>
        <v>118.71254128865441</v>
      </c>
      <c r="AF1470" s="31">
        <f t="shared" si="269"/>
        <v>2.3212550900937323E-3</v>
      </c>
      <c r="AJ1470" s="110">
        <f t="shared" si="273"/>
        <v>42318</v>
      </c>
      <c r="AK1470" s="31">
        <f t="shared" si="271"/>
        <v>1.5E-3</v>
      </c>
      <c r="AL1470" s="115">
        <f t="shared" si="272"/>
        <v>-1.2572942278026411E-2</v>
      </c>
      <c r="AM1470" s="100"/>
      <c r="BR1470" s="18">
        <f t="shared" si="265"/>
        <v>42307</v>
      </c>
      <c r="BS1470" s="6">
        <f t="shared" si="266"/>
        <v>-4.7999999999999996E-3</v>
      </c>
      <c r="BT1470" s="6">
        <f t="shared" si="267"/>
        <v>-5.7000000000000002E-3</v>
      </c>
    </row>
    <row r="1471" spans="2:72" ht="14.45" hidden="1">
      <c r="B1471" s="110">
        <v>42310</v>
      </c>
      <c r="C1471" s="106">
        <v>2104.1</v>
      </c>
      <c r="D1471" s="106">
        <v>2080.8000000000002</v>
      </c>
      <c r="E1471" s="106">
        <v>2106.1999999999998</v>
      </c>
      <c r="F1471" s="106">
        <v>2080.8000000000002</v>
      </c>
      <c r="G1471" s="28"/>
      <c r="H1471" s="107">
        <v>1.1900000000000001E-2</v>
      </c>
      <c r="K1471" s="110">
        <v>42338</v>
      </c>
      <c r="L1471" s="106">
        <v>7935.25</v>
      </c>
      <c r="M1471" s="106">
        <v>7936.25</v>
      </c>
      <c r="N1471" s="106">
        <v>7966</v>
      </c>
      <c r="O1471" s="106">
        <v>7922.8</v>
      </c>
      <c r="P1471" s="28" t="s">
        <v>4013</v>
      </c>
      <c r="Q1471" s="107">
        <v>-8.9999999999999998E-4</v>
      </c>
      <c r="T1471" s="110">
        <v>42235</v>
      </c>
      <c r="U1471" s="28">
        <v>65.108999999999995</v>
      </c>
      <c r="V1471">
        <v>65.409000000000006</v>
      </c>
      <c r="W1471">
        <v>65.45</v>
      </c>
      <c r="X1471">
        <v>65.061000000000007</v>
      </c>
      <c r="Y1471" s="19">
        <v>-5.3E-3</v>
      </c>
      <c r="AB1471" s="110">
        <f t="shared" si="270"/>
        <v>42338</v>
      </c>
      <c r="AC1471" s="108">
        <f t="shared" si="274"/>
        <v>7935.25</v>
      </c>
      <c r="AD1471" s="28">
        <f t="shared" si="275"/>
        <v>66.462000000000003</v>
      </c>
      <c r="AE1471" s="28">
        <f t="shared" si="268"/>
        <v>119.39529355120219</v>
      </c>
      <c r="AF1471" s="31">
        <f t="shared" si="269"/>
        <v>5.7513069397414629E-3</v>
      </c>
      <c r="AJ1471" s="110">
        <f t="shared" si="273"/>
        <v>42319</v>
      </c>
      <c r="AK1471" s="31">
        <f t="shared" si="271"/>
        <v>-3.2000000000000002E-3</v>
      </c>
      <c r="AL1471" s="115">
        <f t="shared" si="272"/>
        <v>7.3293053909404549E-3</v>
      </c>
      <c r="AM1471" s="100"/>
      <c r="BR1471" s="18">
        <f t="shared" si="265"/>
        <v>42310</v>
      </c>
      <c r="BS1471" s="6">
        <f t="shared" si="266"/>
        <v>1.1900000000000001E-2</v>
      </c>
      <c r="BT1471" s="6">
        <f t="shared" si="267"/>
        <v>-1.9E-3</v>
      </c>
    </row>
    <row r="1472" spans="2:72" ht="14.45" hidden="1">
      <c r="B1472" s="110">
        <v>42311</v>
      </c>
      <c r="C1472" s="106">
        <v>2109.8000000000002</v>
      </c>
      <c r="D1472" s="106">
        <v>2102.6</v>
      </c>
      <c r="E1472" s="106">
        <v>2116.5</v>
      </c>
      <c r="F1472" s="106">
        <v>2097.5</v>
      </c>
      <c r="G1472" s="28"/>
      <c r="H1472" s="107">
        <v>2.7000000000000001E-3</v>
      </c>
      <c r="K1472" s="110">
        <v>42339</v>
      </c>
      <c r="L1472" s="106">
        <v>7954.9</v>
      </c>
      <c r="M1472" s="106">
        <v>7958.15</v>
      </c>
      <c r="N1472" s="106">
        <v>7972.15</v>
      </c>
      <c r="O1472" s="106">
        <v>7934.15</v>
      </c>
      <c r="P1472" s="28" t="s">
        <v>4014</v>
      </c>
      <c r="Q1472" s="107">
        <v>2.5000000000000001E-3</v>
      </c>
      <c r="T1472" s="110">
        <v>42236</v>
      </c>
      <c r="U1472" s="28">
        <v>65.433000000000007</v>
      </c>
      <c r="V1472">
        <v>65.096999999999994</v>
      </c>
      <c r="W1472">
        <v>65.7</v>
      </c>
      <c r="X1472">
        <v>65.061000000000007</v>
      </c>
      <c r="Y1472" s="19">
        <v>5.0000000000000001E-3</v>
      </c>
      <c r="AB1472" s="110">
        <f t="shared" si="270"/>
        <v>42339</v>
      </c>
      <c r="AC1472" s="108">
        <f t="shared" si="274"/>
        <v>7954.9</v>
      </c>
      <c r="AD1472" s="28">
        <f t="shared" si="275"/>
        <v>66.433999999999997</v>
      </c>
      <c r="AE1472" s="28">
        <f t="shared" si="268"/>
        <v>119.74139747719541</v>
      </c>
      <c r="AF1472" s="31">
        <f t="shared" si="269"/>
        <v>2.8988071112265867E-3</v>
      </c>
      <c r="AJ1472" s="110" t="e">
        <f t="shared" si="273"/>
        <v>#N/A</v>
      </c>
      <c r="AK1472" s="31">
        <f t="shared" si="271"/>
        <v>0</v>
      </c>
      <c r="AL1472" s="115">
        <f t="shared" si="272"/>
        <v>0</v>
      </c>
      <c r="AM1472" s="100"/>
      <c r="BR1472" s="18">
        <f t="shared" si="265"/>
        <v>42311</v>
      </c>
      <c r="BS1472" s="6">
        <f t="shared" si="266"/>
        <v>2.7000000000000001E-3</v>
      </c>
      <c r="BT1472" s="6">
        <f t="shared" si="267"/>
        <v>1.1999999999999999E-3</v>
      </c>
    </row>
    <row r="1473" spans="2:72" ht="14.45" hidden="1">
      <c r="B1473" s="110">
        <v>42312</v>
      </c>
      <c r="C1473" s="106">
        <v>2102.3000000000002</v>
      </c>
      <c r="D1473" s="106">
        <v>2110.6</v>
      </c>
      <c r="E1473" s="106">
        <v>2114.6</v>
      </c>
      <c r="F1473" s="106">
        <v>2097</v>
      </c>
      <c r="G1473" s="28"/>
      <c r="H1473" s="107">
        <v>-3.5999999999999999E-3</v>
      </c>
      <c r="K1473" s="110">
        <v>42340</v>
      </c>
      <c r="L1473" s="106">
        <v>7931.35</v>
      </c>
      <c r="M1473" s="106">
        <v>7976.7</v>
      </c>
      <c r="N1473" s="106">
        <v>7979.3</v>
      </c>
      <c r="O1473" s="106">
        <v>7910.8</v>
      </c>
      <c r="P1473" s="28" t="s">
        <v>4015</v>
      </c>
      <c r="Q1473" s="107">
        <v>-3.0000000000000001E-3</v>
      </c>
      <c r="T1473" s="110">
        <v>42237</v>
      </c>
      <c r="U1473" s="28">
        <v>66.034000000000006</v>
      </c>
      <c r="V1473">
        <v>65.441000000000003</v>
      </c>
      <c r="W1473">
        <v>66.045000000000002</v>
      </c>
      <c r="X1473">
        <v>65.42</v>
      </c>
      <c r="Y1473" s="19">
        <v>9.1999999999999998E-3</v>
      </c>
      <c r="AB1473" s="110">
        <f t="shared" si="270"/>
        <v>42340</v>
      </c>
      <c r="AC1473" s="108">
        <f t="shared" si="274"/>
        <v>7931.35</v>
      </c>
      <c r="AD1473" s="28">
        <f t="shared" si="275"/>
        <v>66.590999999999994</v>
      </c>
      <c r="AE1473" s="28">
        <f t="shared" si="268"/>
        <v>119.10543466834859</v>
      </c>
      <c r="AF1473" s="31">
        <f t="shared" si="269"/>
        <v>-5.3111356827778566E-3</v>
      </c>
      <c r="AJ1473" s="110">
        <f t="shared" si="273"/>
        <v>42321</v>
      </c>
      <c r="AK1473" s="31">
        <f t="shared" si="271"/>
        <v>-1.12E-2</v>
      </c>
      <c r="AL1473" s="115">
        <f t="shared" si="272"/>
        <v>-7.8539868537502722E-3</v>
      </c>
      <c r="AM1473" s="100"/>
      <c r="BR1473" s="18">
        <f t="shared" si="265"/>
        <v>42312</v>
      </c>
      <c r="BS1473" s="6">
        <f t="shared" si="266"/>
        <v>-3.5999999999999999E-3</v>
      </c>
      <c r="BT1473" s="6">
        <f t="shared" si="267"/>
        <v>-2.5000000000000001E-3</v>
      </c>
    </row>
    <row r="1474" spans="2:72" ht="14.45" hidden="1">
      <c r="B1474" s="110">
        <v>42313</v>
      </c>
      <c r="C1474" s="106">
        <v>2099.9</v>
      </c>
      <c r="D1474" s="106">
        <v>2101.6999999999998</v>
      </c>
      <c r="E1474" s="106">
        <v>2108.8000000000002</v>
      </c>
      <c r="F1474" s="106">
        <v>2090.4</v>
      </c>
      <c r="G1474" s="28"/>
      <c r="H1474" s="107">
        <v>-1.1000000000000001E-3</v>
      </c>
      <c r="K1474" s="110">
        <v>42341</v>
      </c>
      <c r="L1474" s="106">
        <v>7864.15</v>
      </c>
      <c r="M1474" s="106">
        <v>7902.3</v>
      </c>
      <c r="N1474" s="106">
        <v>7912.3</v>
      </c>
      <c r="O1474" s="106">
        <v>7853.3</v>
      </c>
      <c r="P1474" s="28" t="s">
        <v>4016</v>
      </c>
      <c r="Q1474" s="107">
        <v>-8.5000000000000006E-3</v>
      </c>
      <c r="T1474" s="110">
        <v>42240</v>
      </c>
      <c r="U1474" s="28">
        <v>66.813999999999993</v>
      </c>
      <c r="V1474">
        <v>66.39</v>
      </c>
      <c r="W1474">
        <v>66.816000000000003</v>
      </c>
      <c r="X1474">
        <v>66.305000000000007</v>
      </c>
      <c r="Y1474" s="19">
        <v>1.18E-2</v>
      </c>
      <c r="AB1474" s="110">
        <f t="shared" si="270"/>
        <v>42341</v>
      </c>
      <c r="AC1474" s="108">
        <f t="shared" si="274"/>
        <v>7864.15</v>
      </c>
      <c r="AD1474" s="28">
        <f t="shared" si="275"/>
        <v>66.790000000000006</v>
      </c>
      <c r="AE1474" s="28">
        <f t="shared" si="268"/>
        <v>117.74442281778708</v>
      </c>
      <c r="AF1474" s="31">
        <f t="shared" si="269"/>
        <v>-1.1426950032559557E-2</v>
      </c>
      <c r="AJ1474" s="110">
        <f t="shared" si="273"/>
        <v>42324</v>
      </c>
      <c r="AK1474" s="31">
        <f t="shared" si="271"/>
        <v>1.49E-2</v>
      </c>
      <c r="AL1474" s="115">
        <f t="shared" si="272"/>
        <v>8.3542993924410336E-3</v>
      </c>
      <c r="AM1474" s="100"/>
      <c r="BR1474" s="18">
        <f t="shared" si="265"/>
        <v>42313</v>
      </c>
      <c r="BS1474" s="6">
        <f t="shared" si="266"/>
        <v>-1.1000000000000001E-3</v>
      </c>
      <c r="BT1474" s="6">
        <f t="shared" si="267"/>
        <v>-1.0500000000000001E-2</v>
      </c>
    </row>
    <row r="1475" spans="2:72" ht="14.45" hidden="1">
      <c r="B1475" s="110">
        <v>42314</v>
      </c>
      <c r="C1475" s="106">
        <v>2099.1999999999998</v>
      </c>
      <c r="D1475" s="106">
        <v>2098.6</v>
      </c>
      <c r="E1475" s="106">
        <v>2101.9</v>
      </c>
      <c r="F1475" s="106">
        <v>2083.6999999999998</v>
      </c>
      <c r="G1475" s="28"/>
      <c r="H1475" s="107">
        <v>-2.9999999999999997E-4</v>
      </c>
      <c r="K1475" s="110">
        <v>42342</v>
      </c>
      <c r="L1475" s="106">
        <v>7781.9</v>
      </c>
      <c r="M1475" s="106">
        <v>7817.6</v>
      </c>
      <c r="N1475" s="106">
        <v>7821.4</v>
      </c>
      <c r="O1475" s="106">
        <v>7775.7</v>
      </c>
      <c r="P1475" s="28" t="s">
        <v>4017</v>
      </c>
      <c r="Q1475" s="107">
        <v>-1.0500000000000001E-2</v>
      </c>
      <c r="T1475" s="110">
        <v>42241</v>
      </c>
      <c r="U1475" s="28">
        <v>66.28</v>
      </c>
      <c r="V1475">
        <v>66.867000000000004</v>
      </c>
      <c r="W1475">
        <v>66.91</v>
      </c>
      <c r="X1475">
        <v>65.87</v>
      </c>
      <c r="Y1475" s="19">
        <v>-8.0000000000000002E-3</v>
      </c>
      <c r="AB1475" s="110">
        <f t="shared" si="270"/>
        <v>42342</v>
      </c>
      <c r="AC1475" s="108">
        <f t="shared" si="274"/>
        <v>7781.9</v>
      </c>
      <c r="AD1475" s="28">
        <f t="shared" si="275"/>
        <v>66.643000000000001</v>
      </c>
      <c r="AE1475" s="28">
        <f t="shared" si="268"/>
        <v>116.76995333343336</v>
      </c>
      <c r="AF1475" s="31">
        <f t="shared" si="269"/>
        <v>-8.2761413325006528E-3</v>
      </c>
      <c r="AJ1475" s="110">
        <f t="shared" si="273"/>
        <v>42325</v>
      </c>
      <c r="AK1475" s="31">
        <f t="shared" si="271"/>
        <v>-1.4E-3</v>
      </c>
      <c r="AL1475" s="115">
        <f t="shared" si="272"/>
        <v>2.5190773757857166E-3</v>
      </c>
      <c r="AM1475" s="100"/>
      <c r="BR1475" s="18">
        <f t="shared" ref="BR1475:BR1538" si="276">VLOOKUP(B1475,K:Q,1,FALSE)</f>
        <v>42314</v>
      </c>
      <c r="BS1475" s="6">
        <f t="shared" ref="BS1475:BS1538" si="277">IFERROR(VLOOKUP(BR1475,B:H,7,FALSE),0)</f>
        <v>-2.9999999999999997E-4</v>
      </c>
      <c r="BT1475" s="6">
        <f t="shared" ref="BT1475:BT1538" si="278">IFERROR(VLOOKUP(BR1475,K:Q,7,FALSE),0)</f>
        <v>-1E-4</v>
      </c>
    </row>
    <row r="1476" spans="2:72" ht="14.45" hidden="1">
      <c r="B1476" s="110">
        <v>42317</v>
      </c>
      <c r="C1476" s="106">
        <v>2078.6</v>
      </c>
      <c r="D1476" s="106">
        <v>2096.6</v>
      </c>
      <c r="E1476" s="106">
        <v>2096.6</v>
      </c>
      <c r="F1476" s="106">
        <v>2068.1999999999998</v>
      </c>
      <c r="G1476" s="28"/>
      <c r="H1476" s="107">
        <v>-9.7999999999999997E-3</v>
      </c>
      <c r="K1476" s="110">
        <v>42345</v>
      </c>
      <c r="L1476" s="106">
        <v>7765.4</v>
      </c>
      <c r="M1476" s="106">
        <v>7816.55</v>
      </c>
      <c r="N1476" s="106">
        <v>7825.4</v>
      </c>
      <c r="O1476" s="106">
        <v>7746.05</v>
      </c>
      <c r="P1476" s="28" t="s">
        <v>4018</v>
      </c>
      <c r="Q1476" s="107">
        <v>-2.0999999999999999E-3</v>
      </c>
      <c r="T1476" s="110">
        <v>42242</v>
      </c>
      <c r="U1476" s="28">
        <v>66.004000000000005</v>
      </c>
      <c r="V1476">
        <v>66.289000000000001</v>
      </c>
      <c r="W1476">
        <v>66.39</v>
      </c>
      <c r="X1476">
        <v>66.004000000000005</v>
      </c>
      <c r="Y1476" s="19">
        <v>-4.1999999999999997E-3</v>
      </c>
      <c r="AB1476" s="110">
        <f t="shared" si="270"/>
        <v>42345</v>
      </c>
      <c r="AC1476" s="108">
        <f t="shared" si="274"/>
        <v>7765.4</v>
      </c>
      <c r="AD1476" s="28">
        <f t="shared" si="275"/>
        <v>66.772999999999996</v>
      </c>
      <c r="AE1476" s="28">
        <f t="shared" ref="AE1476:AE1539" si="279">AC1476/AD1476</f>
        <v>116.29550866368143</v>
      </c>
      <c r="AF1476" s="31">
        <f t="shared" si="269"/>
        <v>-4.0630715026250819E-3</v>
      </c>
      <c r="AJ1476" s="110">
        <f t="shared" si="273"/>
        <v>42326</v>
      </c>
      <c r="AK1476" s="31">
        <f t="shared" si="271"/>
        <v>1.6199999999999999E-2</v>
      </c>
      <c r="AL1476" s="115">
        <f t="shared" si="272"/>
        <v>-1.4269596605276491E-2</v>
      </c>
      <c r="AM1476" s="100"/>
      <c r="BR1476" s="18">
        <f t="shared" si="276"/>
        <v>42317</v>
      </c>
      <c r="BS1476" s="6">
        <f t="shared" si="277"/>
        <v>-9.7999999999999997E-3</v>
      </c>
      <c r="BT1476" s="6">
        <f t="shared" si="278"/>
        <v>-4.8999999999999998E-3</v>
      </c>
    </row>
    <row r="1477" spans="2:72" ht="14.45" hidden="1">
      <c r="B1477" s="110">
        <v>42318</v>
      </c>
      <c r="C1477" s="106">
        <v>2081.6999999999998</v>
      </c>
      <c r="D1477" s="106">
        <v>2077.1999999999998</v>
      </c>
      <c r="E1477" s="106">
        <v>2083.6999999999998</v>
      </c>
      <c r="F1477" s="106">
        <v>2069.9</v>
      </c>
      <c r="G1477" s="28"/>
      <c r="H1477" s="107">
        <v>1.5E-3</v>
      </c>
      <c r="K1477" s="110">
        <v>42346</v>
      </c>
      <c r="L1477" s="106">
        <v>7701.7</v>
      </c>
      <c r="M1477" s="106">
        <v>7738.5</v>
      </c>
      <c r="N1477" s="106">
        <v>7771.25</v>
      </c>
      <c r="O1477" s="106">
        <v>7685.45</v>
      </c>
      <c r="P1477" s="28" t="s">
        <v>4019</v>
      </c>
      <c r="Q1477" s="107">
        <v>-8.2000000000000007E-3</v>
      </c>
      <c r="T1477" s="110">
        <v>42243</v>
      </c>
      <c r="U1477" s="28">
        <v>65.968000000000004</v>
      </c>
      <c r="V1477">
        <v>66.141000000000005</v>
      </c>
      <c r="W1477">
        <v>66.16</v>
      </c>
      <c r="X1477">
        <v>65.864999999999995</v>
      </c>
      <c r="Y1477" s="19">
        <v>-5.0000000000000001E-4</v>
      </c>
      <c r="AB1477" s="110">
        <f t="shared" si="270"/>
        <v>42346</v>
      </c>
      <c r="AC1477" s="108">
        <f t="shared" si="274"/>
        <v>7701.7</v>
      </c>
      <c r="AD1477" s="28">
        <f t="shared" si="275"/>
        <v>66.856999999999999</v>
      </c>
      <c r="AE1477" s="28">
        <f t="shared" si="279"/>
        <v>115.19661366797793</v>
      </c>
      <c r="AF1477" s="31">
        <f t="shared" ref="AF1477:AF1540" si="280">AE1477/AE1476-1</f>
        <v>-9.4491610925528935E-3</v>
      </c>
      <c r="AJ1477" s="110">
        <f t="shared" si="273"/>
        <v>42327</v>
      </c>
      <c r="AK1477" s="31">
        <f t="shared" si="271"/>
        <v>-1.1999999999999999E-3</v>
      </c>
      <c r="AL1477" s="115">
        <f t="shared" si="272"/>
        <v>1.3474991545019188E-2</v>
      </c>
      <c r="AM1477" s="100"/>
      <c r="BR1477" s="18">
        <f t="shared" si="276"/>
        <v>42318</v>
      </c>
      <c r="BS1477" s="6">
        <f t="shared" si="277"/>
        <v>1.5E-3</v>
      </c>
      <c r="BT1477" s="6">
        <f t="shared" si="278"/>
        <v>-1.67E-2</v>
      </c>
    </row>
    <row r="1478" spans="2:72" ht="14.45" hidden="1">
      <c r="B1478" s="110">
        <v>42319</v>
      </c>
      <c r="C1478" s="106">
        <v>2075</v>
      </c>
      <c r="D1478" s="106">
        <v>2083.4</v>
      </c>
      <c r="E1478" s="106">
        <v>2086.9</v>
      </c>
      <c r="F1478" s="106">
        <v>2074.8000000000002</v>
      </c>
      <c r="G1478" s="28"/>
      <c r="H1478" s="107">
        <v>-3.2000000000000002E-3</v>
      </c>
      <c r="K1478" s="110">
        <v>42347</v>
      </c>
      <c r="L1478" s="106">
        <v>7612.5</v>
      </c>
      <c r="M1478" s="106">
        <v>7695.5</v>
      </c>
      <c r="N1478" s="106">
        <v>7702.85</v>
      </c>
      <c r="O1478" s="106">
        <v>7606.9</v>
      </c>
      <c r="P1478" s="28" t="s">
        <v>4020</v>
      </c>
      <c r="Q1478" s="107">
        <v>-1.1599999999999999E-2</v>
      </c>
      <c r="T1478" s="110">
        <v>42244</v>
      </c>
      <c r="U1478" s="28">
        <v>66.150000000000006</v>
      </c>
      <c r="V1478">
        <v>65.984999999999999</v>
      </c>
      <c r="W1478">
        <v>66.260000000000005</v>
      </c>
      <c r="X1478">
        <v>65.94</v>
      </c>
      <c r="Y1478" s="19">
        <v>2.8E-3</v>
      </c>
      <c r="AB1478" s="110">
        <f t="shared" si="270"/>
        <v>42347</v>
      </c>
      <c r="AC1478" s="108">
        <f t="shared" si="274"/>
        <v>7612.5</v>
      </c>
      <c r="AD1478" s="28">
        <f t="shared" si="275"/>
        <v>66.855000000000004</v>
      </c>
      <c r="AE1478" s="28">
        <f t="shared" si="279"/>
        <v>113.86582903298182</v>
      </c>
      <c r="AF1478" s="31">
        <f t="shared" si="280"/>
        <v>-1.1552289538924509E-2</v>
      </c>
      <c r="AJ1478" s="110">
        <f t="shared" si="273"/>
        <v>42328</v>
      </c>
      <c r="AK1478" s="31">
        <f t="shared" si="271"/>
        <v>3.8E-3</v>
      </c>
      <c r="AL1478" s="115">
        <f t="shared" si="272"/>
        <v>2.2448620435511213E-3</v>
      </c>
      <c r="AM1478" s="100"/>
      <c r="BR1478" s="18">
        <f t="shared" si="276"/>
        <v>42319</v>
      </c>
      <c r="BS1478" s="6">
        <f t="shared" si="277"/>
        <v>-3.2000000000000002E-3</v>
      </c>
      <c r="BT1478" s="6">
        <f t="shared" si="278"/>
        <v>5.4000000000000003E-3</v>
      </c>
    </row>
    <row r="1479" spans="2:72" ht="14.45" hidden="1">
      <c r="B1479" s="110">
        <v>42320</v>
      </c>
      <c r="C1479" s="106">
        <v>2046</v>
      </c>
      <c r="D1479" s="106">
        <v>2072.3000000000002</v>
      </c>
      <c r="E1479" s="106">
        <v>2072.3000000000002</v>
      </c>
      <c r="F1479" s="106">
        <v>2045.7</v>
      </c>
      <c r="G1479" s="28"/>
      <c r="H1479" s="107">
        <v>-1.4E-2</v>
      </c>
      <c r="K1479" s="110">
        <v>42348</v>
      </c>
      <c r="L1479" s="106">
        <v>7683.3</v>
      </c>
      <c r="M1479" s="106">
        <v>7643.3</v>
      </c>
      <c r="N1479" s="106">
        <v>7691.95</v>
      </c>
      <c r="O1479" s="106">
        <v>7610</v>
      </c>
      <c r="P1479" s="28" t="s">
        <v>4021</v>
      </c>
      <c r="Q1479" s="107">
        <v>9.2999999999999992E-3</v>
      </c>
      <c r="T1479" s="110">
        <v>42247</v>
      </c>
      <c r="U1479" s="28">
        <v>66.412000000000006</v>
      </c>
      <c r="V1479">
        <v>66.150999999999996</v>
      </c>
      <c r="W1479">
        <v>66.5</v>
      </c>
      <c r="X1479">
        <v>66.128</v>
      </c>
      <c r="Y1479" s="19">
        <v>4.0000000000000001E-3</v>
      </c>
      <c r="AB1479" s="110">
        <f t="shared" ref="AB1479:AB1542" si="281">VLOOKUP(K1479,T:Y,1,FALSE)</f>
        <v>42348</v>
      </c>
      <c r="AC1479" s="108">
        <f t="shared" si="274"/>
        <v>7683.3</v>
      </c>
      <c r="AD1479" s="28">
        <f t="shared" si="275"/>
        <v>66.756</v>
      </c>
      <c r="AE1479" s="28">
        <f t="shared" si="279"/>
        <v>115.095272335071</v>
      </c>
      <c r="AF1479" s="31">
        <f t="shared" si="280"/>
        <v>1.0797298122978249E-2</v>
      </c>
      <c r="AJ1479" s="110">
        <f t="shared" si="273"/>
        <v>42331</v>
      </c>
      <c r="AK1479" s="31">
        <f t="shared" si="271"/>
        <v>-1.1999999999999999E-3</v>
      </c>
      <c r="AL1479" s="115">
        <f t="shared" si="272"/>
        <v>-6.0001283012416362E-3</v>
      </c>
      <c r="AM1479" s="100"/>
      <c r="BR1479" s="18" t="e">
        <f t="shared" si="276"/>
        <v>#N/A</v>
      </c>
      <c r="BS1479" s="6">
        <f t="shared" si="277"/>
        <v>0</v>
      </c>
      <c r="BT1479" s="6">
        <f t="shared" si="278"/>
        <v>0</v>
      </c>
    </row>
    <row r="1480" spans="2:72" ht="14.45" hidden="1">
      <c r="B1480" s="110">
        <v>42321</v>
      </c>
      <c r="C1480" s="106">
        <v>2023</v>
      </c>
      <c r="D1480" s="106">
        <v>2044.6</v>
      </c>
      <c r="E1480" s="106">
        <v>2044.6</v>
      </c>
      <c r="F1480" s="106">
        <v>2022</v>
      </c>
      <c r="G1480" s="28"/>
      <c r="H1480" s="107">
        <v>-1.12E-2</v>
      </c>
      <c r="K1480" s="110">
        <v>42349</v>
      </c>
      <c r="L1480" s="106">
        <v>7610.45</v>
      </c>
      <c r="M1480" s="106">
        <v>7699.6</v>
      </c>
      <c r="N1480" s="106">
        <v>7703.05</v>
      </c>
      <c r="O1480" s="106">
        <v>7575.3</v>
      </c>
      <c r="P1480" s="28" t="s">
        <v>4022</v>
      </c>
      <c r="Q1480" s="107">
        <v>-9.4999999999999998E-3</v>
      </c>
      <c r="T1480" s="110">
        <v>42248</v>
      </c>
      <c r="U1480" s="28">
        <v>66.382999999999996</v>
      </c>
      <c r="V1480">
        <v>66.397999999999996</v>
      </c>
      <c r="W1480">
        <v>66.47</v>
      </c>
      <c r="X1480">
        <v>66.19</v>
      </c>
      <c r="Y1480" s="19">
        <v>-4.0000000000000002E-4</v>
      </c>
      <c r="AB1480" s="110">
        <f t="shared" si="281"/>
        <v>42349</v>
      </c>
      <c r="AC1480" s="108">
        <f t="shared" si="274"/>
        <v>7610.45</v>
      </c>
      <c r="AD1480" s="28">
        <f t="shared" si="275"/>
        <v>67.147999999999996</v>
      </c>
      <c r="AE1480" s="28">
        <f t="shared" si="279"/>
        <v>113.3384464168702</v>
      </c>
      <c r="AF1480" s="31">
        <f t="shared" si="280"/>
        <v>-1.5264101492251103E-2</v>
      </c>
      <c r="AJ1480" s="110">
        <f t="shared" si="273"/>
        <v>42332</v>
      </c>
      <c r="AK1480" s="31">
        <f t="shared" si="271"/>
        <v>1.1999999999999999E-3</v>
      </c>
      <c r="AL1480" s="115">
        <f t="shared" si="272"/>
        <v>-2.4595227354984317E-4</v>
      </c>
      <c r="AM1480" s="100"/>
      <c r="BR1480" s="18">
        <f t="shared" si="276"/>
        <v>42321</v>
      </c>
      <c r="BS1480" s="6">
        <f t="shared" si="277"/>
        <v>-1.12E-2</v>
      </c>
      <c r="BT1480" s="6">
        <f t="shared" si="278"/>
        <v>-8.0000000000000002E-3</v>
      </c>
    </row>
    <row r="1481" spans="2:72" ht="14.45" hidden="1">
      <c r="B1481" s="110">
        <v>42324</v>
      </c>
      <c r="C1481" s="106">
        <v>2053.1999999999998</v>
      </c>
      <c r="D1481" s="106">
        <v>2022.1</v>
      </c>
      <c r="E1481" s="106">
        <v>2053.1999999999998</v>
      </c>
      <c r="F1481" s="106">
        <v>2019.4</v>
      </c>
      <c r="G1481" s="28"/>
      <c r="H1481" s="107">
        <v>1.49E-2</v>
      </c>
      <c r="K1481" s="110">
        <v>42352</v>
      </c>
      <c r="L1481" s="106">
        <v>7650.05</v>
      </c>
      <c r="M1481" s="106">
        <v>7558.2</v>
      </c>
      <c r="N1481" s="106">
        <v>7663.95</v>
      </c>
      <c r="O1481" s="106">
        <v>7551.05</v>
      </c>
      <c r="P1481" s="28" t="s">
        <v>4023</v>
      </c>
      <c r="Q1481" s="107">
        <v>5.1999999999999998E-3</v>
      </c>
      <c r="T1481" s="110">
        <v>42249</v>
      </c>
      <c r="U1481" s="28">
        <v>66.201999999999998</v>
      </c>
      <c r="V1481">
        <v>66.382999999999996</v>
      </c>
      <c r="W1481">
        <v>66.474000000000004</v>
      </c>
      <c r="X1481">
        <v>66.125</v>
      </c>
      <c r="Y1481" s="19">
        <v>-2.7000000000000001E-3</v>
      </c>
      <c r="AB1481" s="110">
        <f t="shared" si="281"/>
        <v>42352</v>
      </c>
      <c r="AC1481" s="108">
        <f t="shared" si="274"/>
        <v>7650.05</v>
      </c>
      <c r="AD1481" s="28">
        <f t="shared" si="275"/>
        <v>67.093000000000004</v>
      </c>
      <c r="AE1481" s="28">
        <f t="shared" si="279"/>
        <v>114.02158198321732</v>
      </c>
      <c r="AF1481" s="31">
        <f t="shared" si="280"/>
        <v>6.027394833298505E-3</v>
      </c>
      <c r="AJ1481" s="110" t="e">
        <f t="shared" si="273"/>
        <v>#N/A</v>
      </c>
      <c r="AK1481" s="31">
        <f t="shared" si="271"/>
        <v>0</v>
      </c>
      <c r="AL1481" s="115">
        <f t="shared" si="272"/>
        <v>0</v>
      </c>
      <c r="AM1481" s="100"/>
      <c r="BR1481" s="18">
        <f t="shared" si="276"/>
        <v>42324</v>
      </c>
      <c r="BS1481" s="6">
        <f t="shared" si="277"/>
        <v>1.49E-2</v>
      </c>
      <c r="BT1481" s="6">
        <f t="shared" si="278"/>
        <v>5.7000000000000002E-3</v>
      </c>
    </row>
    <row r="1482" spans="2:72" ht="14.45" hidden="1">
      <c r="B1482" s="110">
        <v>42325</v>
      </c>
      <c r="C1482" s="106">
        <v>2050.4</v>
      </c>
      <c r="D1482" s="106">
        <v>2053.6999999999998</v>
      </c>
      <c r="E1482" s="106">
        <v>2066.6999999999998</v>
      </c>
      <c r="F1482" s="106">
        <v>2045.9</v>
      </c>
      <c r="G1482" s="28"/>
      <c r="H1482" s="107">
        <v>-1.4E-3</v>
      </c>
      <c r="K1482" s="110">
        <v>42353</v>
      </c>
      <c r="L1482" s="106">
        <v>7700.9</v>
      </c>
      <c r="M1482" s="106">
        <v>7659.15</v>
      </c>
      <c r="N1482" s="106">
        <v>7705</v>
      </c>
      <c r="O1482" s="106">
        <v>7625.1</v>
      </c>
      <c r="P1482" s="28" t="s">
        <v>4024</v>
      </c>
      <c r="Q1482" s="107">
        <v>6.6E-3</v>
      </c>
      <c r="T1482" s="110">
        <v>42250</v>
      </c>
      <c r="U1482" s="28">
        <v>66.099999999999994</v>
      </c>
      <c r="V1482">
        <v>66.201999999999998</v>
      </c>
      <c r="W1482">
        <v>66.3</v>
      </c>
      <c r="X1482">
        <v>66.040000000000006</v>
      </c>
      <c r="Y1482" s="19">
        <v>-1.5E-3</v>
      </c>
      <c r="AB1482" s="110">
        <f t="shared" si="281"/>
        <v>42353</v>
      </c>
      <c r="AC1482" s="108">
        <f t="shared" si="274"/>
        <v>7700.9</v>
      </c>
      <c r="AD1482" s="28">
        <f t="shared" si="275"/>
        <v>66.863</v>
      </c>
      <c r="AE1482" s="28">
        <f t="shared" si="279"/>
        <v>115.17431165218431</v>
      </c>
      <c r="AF1482" s="31">
        <f t="shared" si="280"/>
        <v>1.0109749829086523E-2</v>
      </c>
      <c r="AJ1482" s="110">
        <f t="shared" si="273"/>
        <v>42335</v>
      </c>
      <c r="AK1482" s="31">
        <f t="shared" si="271"/>
        <v>5.9999999999999995E-4</v>
      </c>
      <c r="AL1482" s="115">
        <f t="shared" si="272"/>
        <v>2.3212550900937323E-3</v>
      </c>
      <c r="AM1482" s="100"/>
      <c r="BR1482" s="18">
        <f t="shared" si="276"/>
        <v>42325</v>
      </c>
      <c r="BS1482" s="6">
        <f t="shared" si="277"/>
        <v>-1.4E-3</v>
      </c>
      <c r="BT1482" s="6">
        <f t="shared" si="278"/>
        <v>4.0000000000000001E-3</v>
      </c>
    </row>
    <row r="1483" spans="2:72" ht="14.45" hidden="1">
      <c r="B1483" s="110">
        <v>42326</v>
      </c>
      <c r="C1483" s="106">
        <v>2083.6</v>
      </c>
      <c r="D1483" s="106">
        <v>2052</v>
      </c>
      <c r="E1483" s="106">
        <v>2085.3000000000002</v>
      </c>
      <c r="F1483" s="106">
        <v>2052</v>
      </c>
      <c r="G1483" s="28"/>
      <c r="H1483" s="107">
        <v>1.6199999999999999E-2</v>
      </c>
      <c r="K1483" s="110">
        <v>42354</v>
      </c>
      <c r="L1483" s="106">
        <v>7750.9</v>
      </c>
      <c r="M1483" s="106">
        <v>7725.25</v>
      </c>
      <c r="N1483" s="106">
        <v>7776.6</v>
      </c>
      <c r="O1483" s="106">
        <v>7715.75</v>
      </c>
      <c r="P1483" s="28" t="s">
        <v>4025</v>
      </c>
      <c r="Q1483" s="107">
        <v>6.4999999999999997E-3</v>
      </c>
      <c r="T1483" s="110">
        <v>42251</v>
      </c>
      <c r="U1483" s="28">
        <v>66.685000000000002</v>
      </c>
      <c r="V1483">
        <v>66.123999999999995</v>
      </c>
      <c r="W1483">
        <v>66.784999999999997</v>
      </c>
      <c r="X1483">
        <v>66.09</v>
      </c>
      <c r="Y1483" s="19">
        <v>8.8999999999999999E-3</v>
      </c>
      <c r="AB1483" s="110">
        <f t="shared" si="281"/>
        <v>42354</v>
      </c>
      <c r="AC1483" s="108">
        <f t="shared" si="274"/>
        <v>7750.9</v>
      </c>
      <c r="AD1483" s="28">
        <f t="shared" si="275"/>
        <v>66.475999999999999</v>
      </c>
      <c r="AE1483" s="28">
        <f t="shared" si="279"/>
        <v>116.59696732655394</v>
      </c>
      <c r="AF1483" s="31">
        <f t="shared" si="280"/>
        <v>1.2352196023240891E-2</v>
      </c>
      <c r="AJ1483" s="110">
        <f t="shared" si="273"/>
        <v>42338</v>
      </c>
      <c r="AK1483" s="31">
        <f t="shared" si="271"/>
        <v>-4.5999999999999999E-3</v>
      </c>
      <c r="AL1483" s="115">
        <f t="shared" si="272"/>
        <v>5.7513069397414629E-3</v>
      </c>
      <c r="AM1483" s="100"/>
      <c r="BR1483" s="18">
        <f t="shared" si="276"/>
        <v>42326</v>
      </c>
      <c r="BS1483" s="6">
        <f t="shared" si="277"/>
        <v>1.6199999999999999E-2</v>
      </c>
      <c r="BT1483" s="6">
        <f t="shared" si="278"/>
        <v>-1.35E-2</v>
      </c>
    </row>
    <row r="1484" spans="2:72" ht="14.45" hidden="1">
      <c r="B1484" s="110">
        <v>42327</v>
      </c>
      <c r="C1484" s="106">
        <v>2081.1999999999998</v>
      </c>
      <c r="D1484" s="106">
        <v>2083.6999999999998</v>
      </c>
      <c r="E1484" s="106">
        <v>2086.6999999999998</v>
      </c>
      <c r="F1484" s="106">
        <v>2078.8000000000002</v>
      </c>
      <c r="G1484" s="28"/>
      <c r="H1484" s="107">
        <v>-1.1999999999999999E-3</v>
      </c>
      <c r="K1484" s="110">
        <v>42355</v>
      </c>
      <c r="L1484" s="106">
        <v>7844.35</v>
      </c>
      <c r="M1484" s="106">
        <v>7783.05</v>
      </c>
      <c r="N1484" s="106">
        <v>7852.9</v>
      </c>
      <c r="O1484" s="106">
        <v>7737.55</v>
      </c>
      <c r="P1484" s="28" t="s">
        <v>4026</v>
      </c>
      <c r="Q1484" s="107">
        <v>1.21E-2</v>
      </c>
      <c r="T1484" s="110">
        <v>42254</v>
      </c>
      <c r="U1484" s="28">
        <v>66.885999999999996</v>
      </c>
      <c r="V1484">
        <v>66.725999999999999</v>
      </c>
      <c r="W1484">
        <v>66.906999999999996</v>
      </c>
      <c r="X1484">
        <v>66.584999999999994</v>
      </c>
      <c r="Y1484" s="19">
        <v>3.0000000000000001E-3</v>
      </c>
      <c r="AB1484" s="110">
        <f t="shared" si="281"/>
        <v>42355</v>
      </c>
      <c r="AC1484" s="108">
        <f t="shared" si="274"/>
        <v>7844.35</v>
      </c>
      <c r="AD1484" s="28">
        <f t="shared" si="275"/>
        <v>66.421000000000006</v>
      </c>
      <c r="AE1484" s="28">
        <f t="shared" si="279"/>
        <v>118.1004501588353</v>
      </c>
      <c r="AF1484" s="31">
        <f t="shared" si="280"/>
        <v>1.2894699294112355E-2</v>
      </c>
      <c r="AJ1484" s="110">
        <f t="shared" si="273"/>
        <v>42339</v>
      </c>
      <c r="AK1484" s="31">
        <f t="shared" si="271"/>
        <v>1.0699999999999999E-2</v>
      </c>
      <c r="AL1484" s="115">
        <f t="shared" si="272"/>
        <v>2.8988071112265867E-3</v>
      </c>
      <c r="AM1484" s="100"/>
      <c r="BR1484" s="18">
        <f t="shared" si="276"/>
        <v>42327</v>
      </c>
      <c r="BS1484" s="6">
        <f t="shared" si="277"/>
        <v>-1.1999999999999999E-3</v>
      </c>
      <c r="BT1484" s="6">
        <f t="shared" si="278"/>
        <v>1.43E-2</v>
      </c>
    </row>
    <row r="1485" spans="2:72" ht="14.45" hidden="1">
      <c r="B1485" s="110">
        <v>42328</v>
      </c>
      <c r="C1485" s="106">
        <v>2089.1999999999998</v>
      </c>
      <c r="D1485" s="106">
        <v>2082.8000000000002</v>
      </c>
      <c r="E1485" s="106">
        <v>2097.1</v>
      </c>
      <c r="F1485" s="106">
        <v>2082.8000000000002</v>
      </c>
      <c r="G1485" s="28"/>
      <c r="H1485" s="107">
        <v>3.8E-3</v>
      </c>
      <c r="K1485" s="110">
        <v>42356</v>
      </c>
      <c r="L1485" s="106">
        <v>7761.95</v>
      </c>
      <c r="M1485" s="106">
        <v>7828.9</v>
      </c>
      <c r="N1485" s="106">
        <v>7836.15</v>
      </c>
      <c r="O1485" s="106">
        <v>7753.35</v>
      </c>
      <c r="P1485" s="28" t="s">
        <v>4027</v>
      </c>
      <c r="Q1485" s="107">
        <v>-1.0500000000000001E-2</v>
      </c>
      <c r="T1485" s="110">
        <v>42255</v>
      </c>
      <c r="U1485" s="28">
        <v>66.293999999999997</v>
      </c>
      <c r="V1485">
        <v>66.852999999999994</v>
      </c>
      <c r="W1485">
        <v>66.912999999999997</v>
      </c>
      <c r="X1485">
        <v>66.293000000000006</v>
      </c>
      <c r="Y1485" s="19">
        <v>-8.8999999999999999E-3</v>
      </c>
      <c r="AB1485" s="110">
        <f t="shared" si="281"/>
        <v>42356</v>
      </c>
      <c r="AC1485" s="108">
        <f t="shared" si="274"/>
        <v>7761.95</v>
      </c>
      <c r="AD1485" s="28">
        <f t="shared" si="275"/>
        <v>66.254999999999995</v>
      </c>
      <c r="AE1485" s="28">
        <f t="shared" si="279"/>
        <v>117.1526677231907</v>
      </c>
      <c r="AF1485" s="31">
        <f t="shared" si="280"/>
        <v>-8.0252228875495879E-3</v>
      </c>
      <c r="AJ1485" s="110">
        <f t="shared" si="273"/>
        <v>42340</v>
      </c>
      <c r="AK1485" s="31">
        <f t="shared" si="271"/>
        <v>-1.0999999999999999E-2</v>
      </c>
      <c r="AL1485" s="115">
        <f t="shared" si="272"/>
        <v>-5.3111356827778566E-3</v>
      </c>
      <c r="AM1485" s="100"/>
      <c r="BR1485" s="18">
        <f t="shared" si="276"/>
        <v>42328</v>
      </c>
      <c r="BS1485" s="6">
        <f t="shared" si="277"/>
        <v>3.8E-3</v>
      </c>
      <c r="BT1485" s="6">
        <f t="shared" si="278"/>
        <v>1.8E-3</v>
      </c>
    </row>
    <row r="1486" spans="2:72" ht="14.45" hidden="1">
      <c r="B1486" s="110">
        <v>42331</v>
      </c>
      <c r="C1486" s="106">
        <v>2086.6</v>
      </c>
      <c r="D1486" s="106">
        <v>2089.4</v>
      </c>
      <c r="E1486" s="106">
        <v>2095.6</v>
      </c>
      <c r="F1486" s="106">
        <v>2081.4</v>
      </c>
      <c r="G1486" s="28"/>
      <c r="H1486" s="107">
        <v>-1.1999999999999999E-3</v>
      </c>
      <c r="K1486" s="110">
        <v>42359</v>
      </c>
      <c r="L1486" s="106">
        <v>7834.45</v>
      </c>
      <c r="M1486" s="106">
        <v>7745.65</v>
      </c>
      <c r="N1486" s="106">
        <v>7840.75</v>
      </c>
      <c r="O1486" s="106">
        <v>7733.45</v>
      </c>
      <c r="P1486" s="28" t="s">
        <v>4028</v>
      </c>
      <c r="Q1486" s="107">
        <v>9.2999999999999992E-3</v>
      </c>
      <c r="T1486" s="110">
        <v>42256</v>
      </c>
      <c r="U1486" s="28">
        <v>66.619</v>
      </c>
      <c r="V1486">
        <v>66.311000000000007</v>
      </c>
      <c r="W1486">
        <v>66.650000000000006</v>
      </c>
      <c r="X1486">
        <v>66.245000000000005</v>
      </c>
      <c r="Y1486" s="19">
        <v>4.8999999999999998E-3</v>
      </c>
      <c r="AB1486" s="110">
        <f t="shared" si="281"/>
        <v>42359</v>
      </c>
      <c r="AC1486" s="108">
        <f t="shared" si="274"/>
        <v>7834.45</v>
      </c>
      <c r="AD1486" s="28">
        <f t="shared" si="275"/>
        <v>66.251000000000005</v>
      </c>
      <c r="AE1486" s="28">
        <f t="shared" si="279"/>
        <v>118.25406408959864</v>
      </c>
      <c r="AF1486" s="31">
        <f t="shared" si="280"/>
        <v>9.4013767489300459E-3</v>
      </c>
      <c r="AJ1486" s="110">
        <f t="shared" si="273"/>
        <v>42341</v>
      </c>
      <c r="AK1486" s="31">
        <f t="shared" si="271"/>
        <v>-1.44E-2</v>
      </c>
      <c r="AL1486" s="115">
        <f t="shared" si="272"/>
        <v>-1.1426950032559557E-2</v>
      </c>
      <c r="AM1486" s="100"/>
      <c r="BR1486" s="18">
        <f t="shared" si="276"/>
        <v>42331</v>
      </c>
      <c r="BS1486" s="6">
        <f t="shared" si="277"/>
        <v>-1.1999999999999999E-3</v>
      </c>
      <c r="BT1486" s="6">
        <f t="shared" si="278"/>
        <v>-8.9999999999999998E-4</v>
      </c>
    </row>
    <row r="1487" spans="2:72" ht="14.45" hidden="1">
      <c r="B1487" s="110">
        <v>42332</v>
      </c>
      <c r="C1487" s="106">
        <v>2089.1</v>
      </c>
      <c r="D1487" s="106">
        <v>2084.4</v>
      </c>
      <c r="E1487" s="106">
        <v>2094.1</v>
      </c>
      <c r="F1487" s="106">
        <v>2070.3000000000002</v>
      </c>
      <c r="G1487" s="28"/>
      <c r="H1487" s="107">
        <v>1.1999999999999999E-3</v>
      </c>
      <c r="K1487" s="110">
        <v>42360</v>
      </c>
      <c r="L1487" s="106">
        <v>7786.1</v>
      </c>
      <c r="M1487" s="106">
        <v>7829.4</v>
      </c>
      <c r="N1487" s="106">
        <v>7846.3</v>
      </c>
      <c r="O1487" s="106">
        <v>7776.85</v>
      </c>
      <c r="P1487" s="28" t="s">
        <v>4016</v>
      </c>
      <c r="Q1487" s="107">
        <v>-6.1999999999999998E-3</v>
      </c>
      <c r="T1487" s="110">
        <v>42257</v>
      </c>
      <c r="U1487" s="28">
        <v>66.299000000000007</v>
      </c>
      <c r="V1487">
        <v>66.646000000000001</v>
      </c>
      <c r="W1487">
        <v>66.77</v>
      </c>
      <c r="X1487">
        <v>66.298000000000002</v>
      </c>
      <c r="Y1487" s="19">
        <v>-4.7999999999999996E-3</v>
      </c>
      <c r="AB1487" s="110">
        <f t="shared" si="281"/>
        <v>42360</v>
      </c>
      <c r="AC1487" s="108">
        <f t="shared" si="274"/>
        <v>7786.1</v>
      </c>
      <c r="AD1487" s="28">
        <f t="shared" si="275"/>
        <v>66.244</v>
      </c>
      <c r="AE1487" s="28">
        <f t="shared" si="279"/>
        <v>117.53668256747781</v>
      </c>
      <c r="AF1487" s="31">
        <f t="shared" si="280"/>
        <v>-6.0664428545752491E-3</v>
      </c>
      <c r="AJ1487" s="110">
        <f t="shared" si="273"/>
        <v>42342</v>
      </c>
      <c r="AK1487" s="31">
        <f t="shared" si="271"/>
        <v>2.0500000000000001E-2</v>
      </c>
      <c r="AL1487" s="115">
        <f t="shared" si="272"/>
        <v>-8.2761413325006528E-3</v>
      </c>
      <c r="AM1487" s="100"/>
      <c r="BR1487" s="18">
        <f t="shared" si="276"/>
        <v>42332</v>
      </c>
      <c r="BS1487" s="6">
        <f t="shared" si="277"/>
        <v>1.1999999999999999E-3</v>
      </c>
      <c r="BT1487" s="6">
        <f t="shared" si="278"/>
        <v>-2.2000000000000001E-3</v>
      </c>
    </row>
    <row r="1488" spans="2:72" ht="14.45" hidden="1">
      <c r="B1488" s="110">
        <v>42333</v>
      </c>
      <c r="C1488" s="106">
        <v>2088.9</v>
      </c>
      <c r="D1488" s="106">
        <v>2089.3000000000002</v>
      </c>
      <c r="E1488" s="106">
        <v>2093</v>
      </c>
      <c r="F1488" s="106">
        <v>2086.3000000000002</v>
      </c>
      <c r="G1488" s="28"/>
      <c r="H1488" s="107">
        <v>-1E-4</v>
      </c>
      <c r="K1488" s="110">
        <v>42361</v>
      </c>
      <c r="L1488" s="106">
        <v>7865.95</v>
      </c>
      <c r="M1488" s="106">
        <v>7830.45</v>
      </c>
      <c r="N1488" s="106">
        <v>7871.45</v>
      </c>
      <c r="O1488" s="106">
        <v>7826.1</v>
      </c>
      <c r="P1488" s="28" t="s">
        <v>4029</v>
      </c>
      <c r="Q1488" s="107">
        <v>1.03E-2</v>
      </c>
      <c r="T1488" s="110">
        <v>42258</v>
      </c>
      <c r="U1488" s="28">
        <v>66.241</v>
      </c>
      <c r="V1488">
        <v>66.308999999999997</v>
      </c>
      <c r="W1488">
        <v>66.59</v>
      </c>
      <c r="X1488">
        <v>66.238</v>
      </c>
      <c r="Y1488" s="19">
        <v>-8.9999999999999998E-4</v>
      </c>
      <c r="AB1488" s="110">
        <f t="shared" si="281"/>
        <v>42361</v>
      </c>
      <c r="AC1488" s="108">
        <f t="shared" si="274"/>
        <v>7865.95</v>
      </c>
      <c r="AD1488" s="28">
        <f t="shared" si="275"/>
        <v>66.037000000000006</v>
      </c>
      <c r="AE1488" s="28">
        <f t="shared" si="279"/>
        <v>119.11428441631206</v>
      </c>
      <c r="AF1488" s="31">
        <f t="shared" si="280"/>
        <v>1.3422208406541847E-2</v>
      </c>
      <c r="AJ1488" s="110">
        <f t="shared" si="273"/>
        <v>42345</v>
      </c>
      <c r="AK1488" s="31">
        <f t="shared" si="271"/>
        <v>-7.0000000000000001E-3</v>
      </c>
      <c r="AL1488" s="115">
        <f t="shared" si="272"/>
        <v>-4.0630715026250819E-3</v>
      </c>
      <c r="AM1488" s="100"/>
      <c r="BR1488" s="18" t="e">
        <f t="shared" si="276"/>
        <v>#N/A</v>
      </c>
      <c r="BS1488" s="6">
        <f t="shared" si="277"/>
        <v>0</v>
      </c>
      <c r="BT1488" s="6">
        <f t="shared" si="278"/>
        <v>0</v>
      </c>
    </row>
    <row r="1489" spans="2:72" ht="14.45" hidden="1">
      <c r="B1489" s="110">
        <v>42335</v>
      </c>
      <c r="C1489" s="106">
        <v>2090.1</v>
      </c>
      <c r="D1489" s="106">
        <v>2088.8000000000002</v>
      </c>
      <c r="E1489" s="106">
        <v>2093.3000000000002</v>
      </c>
      <c r="F1489" s="106">
        <v>2084.1</v>
      </c>
      <c r="G1489" s="28"/>
      <c r="H1489" s="107">
        <v>5.9999999999999995E-4</v>
      </c>
      <c r="K1489" s="110">
        <v>42362</v>
      </c>
      <c r="L1489" s="106">
        <v>7861.05</v>
      </c>
      <c r="M1489" s="106">
        <v>7888.75</v>
      </c>
      <c r="N1489" s="106">
        <v>7888.75</v>
      </c>
      <c r="O1489" s="106">
        <v>7835.5</v>
      </c>
      <c r="P1489" s="28" t="s">
        <v>4030</v>
      </c>
      <c r="Q1489" s="107">
        <v>-5.9999999999999995E-4</v>
      </c>
      <c r="T1489" s="110">
        <v>42261</v>
      </c>
      <c r="U1489" s="28">
        <v>66.260999999999996</v>
      </c>
      <c r="V1489">
        <v>66.242000000000004</v>
      </c>
      <c r="W1489">
        <v>66.5</v>
      </c>
      <c r="X1489">
        <v>66.209999999999994</v>
      </c>
      <c r="Y1489" s="19">
        <v>2.9999999999999997E-4</v>
      </c>
      <c r="AB1489" s="110">
        <f t="shared" si="281"/>
        <v>42362</v>
      </c>
      <c r="AC1489" s="108">
        <f t="shared" si="274"/>
        <v>7861.05</v>
      </c>
      <c r="AD1489" s="28">
        <f t="shared" si="275"/>
        <v>65.947000000000003</v>
      </c>
      <c r="AE1489" s="28">
        <f t="shared" si="279"/>
        <v>119.20254143478854</v>
      </c>
      <c r="AF1489" s="31">
        <f t="shared" si="280"/>
        <v>7.4094403462154901E-4</v>
      </c>
      <c r="AJ1489" s="110">
        <f t="shared" si="273"/>
        <v>42346</v>
      </c>
      <c r="AK1489" s="31">
        <f t="shared" si="271"/>
        <v>-6.4999999999999997E-3</v>
      </c>
      <c r="AL1489" s="115">
        <f t="shared" si="272"/>
        <v>-9.4491610925528935E-3</v>
      </c>
      <c r="AM1489" s="100"/>
      <c r="BR1489" s="18">
        <f t="shared" si="276"/>
        <v>42335</v>
      </c>
      <c r="BS1489" s="6">
        <f t="shared" si="277"/>
        <v>5.9999999999999995E-4</v>
      </c>
      <c r="BT1489" s="6">
        <f t="shared" si="278"/>
        <v>7.4999999999999997E-3</v>
      </c>
    </row>
    <row r="1490" spans="2:72" ht="14.45" hidden="1">
      <c r="B1490" s="110">
        <v>42338</v>
      </c>
      <c r="C1490" s="106">
        <v>2080.4</v>
      </c>
      <c r="D1490" s="106">
        <v>2090.9</v>
      </c>
      <c r="E1490" s="106">
        <v>2093.8000000000002</v>
      </c>
      <c r="F1490" s="106">
        <v>2080.4</v>
      </c>
      <c r="G1490" s="28"/>
      <c r="H1490" s="107">
        <v>-4.5999999999999999E-3</v>
      </c>
      <c r="K1490" s="110">
        <v>42366</v>
      </c>
      <c r="L1490" s="106">
        <v>7925.15</v>
      </c>
      <c r="M1490" s="106">
        <v>7863.2</v>
      </c>
      <c r="N1490" s="106">
        <v>7937.2</v>
      </c>
      <c r="O1490" s="106">
        <v>7863</v>
      </c>
      <c r="P1490" s="28" t="s">
        <v>3728</v>
      </c>
      <c r="Q1490" s="107">
        <v>8.2000000000000007E-3</v>
      </c>
      <c r="T1490" s="110">
        <v>42262</v>
      </c>
      <c r="U1490" s="28">
        <v>66.447000000000003</v>
      </c>
      <c r="V1490">
        <v>66.278999999999996</v>
      </c>
      <c r="W1490">
        <v>66.48</v>
      </c>
      <c r="X1490">
        <v>66.266000000000005</v>
      </c>
      <c r="Y1490" s="19">
        <v>2.8E-3</v>
      </c>
      <c r="AB1490" s="110">
        <f t="shared" si="281"/>
        <v>42366</v>
      </c>
      <c r="AC1490" s="108">
        <f t="shared" si="274"/>
        <v>7925.15</v>
      </c>
      <c r="AD1490" s="28">
        <f t="shared" si="275"/>
        <v>66.137</v>
      </c>
      <c r="AE1490" s="28">
        <f t="shared" si="279"/>
        <v>119.8292937387544</v>
      </c>
      <c r="AF1490" s="31">
        <f t="shared" si="280"/>
        <v>5.2578770252875717E-3</v>
      </c>
      <c r="AJ1490" s="110">
        <f t="shared" si="273"/>
        <v>42347</v>
      </c>
      <c r="AK1490" s="31">
        <f t="shared" ref="AK1490:AK1553" si="282">IFERROR(VLOOKUP(AJ1490,B:H,7,FALSE),0)</f>
        <v>-7.7999999999999996E-3</v>
      </c>
      <c r="AL1490" s="115">
        <f t="shared" ref="AL1490:AL1553" si="283">IFERROR(VLOOKUP(AJ1490,AB:AF,5,FALSE),0)</f>
        <v>-1.1552289538924509E-2</v>
      </c>
      <c r="AM1490" s="100"/>
      <c r="BR1490" s="18">
        <f t="shared" si="276"/>
        <v>42338</v>
      </c>
      <c r="BS1490" s="6">
        <f t="shared" si="277"/>
        <v>-4.5999999999999999E-3</v>
      </c>
      <c r="BT1490" s="6">
        <f t="shared" si="278"/>
        <v>-8.9999999999999998E-4</v>
      </c>
    </row>
    <row r="1491" spans="2:72" ht="14.45" hidden="1">
      <c r="B1491" s="110">
        <v>42339</v>
      </c>
      <c r="C1491" s="106">
        <v>2102.6</v>
      </c>
      <c r="D1491" s="106">
        <v>2082.9</v>
      </c>
      <c r="E1491" s="106">
        <v>2103.4</v>
      </c>
      <c r="F1491" s="106">
        <v>2082.9</v>
      </c>
      <c r="G1491" s="28"/>
      <c r="H1491" s="107">
        <v>1.0699999999999999E-2</v>
      </c>
      <c r="K1491" s="110">
        <v>42367</v>
      </c>
      <c r="L1491" s="106">
        <v>7928.95</v>
      </c>
      <c r="M1491" s="106">
        <v>7929.2</v>
      </c>
      <c r="N1491" s="106">
        <v>7942.15</v>
      </c>
      <c r="O1491" s="106">
        <v>7902.75</v>
      </c>
      <c r="P1491" s="28" t="s">
        <v>3715</v>
      </c>
      <c r="Q1491" s="107">
        <v>5.0000000000000001E-4</v>
      </c>
      <c r="T1491" s="110">
        <v>42263</v>
      </c>
      <c r="U1491" s="28">
        <v>66.218999999999994</v>
      </c>
      <c r="V1491">
        <v>66.448999999999998</v>
      </c>
      <c r="W1491">
        <v>66.52</v>
      </c>
      <c r="X1491">
        <v>66.186000000000007</v>
      </c>
      <c r="Y1491" s="19">
        <v>-3.3999999999999998E-3</v>
      </c>
      <c r="AB1491" s="110">
        <f t="shared" si="281"/>
        <v>42367</v>
      </c>
      <c r="AC1491" s="108">
        <f t="shared" si="274"/>
        <v>7928.95</v>
      </c>
      <c r="AD1491" s="28">
        <f t="shared" si="275"/>
        <v>66.234999999999999</v>
      </c>
      <c r="AE1491" s="28">
        <f t="shared" si="279"/>
        <v>119.70936815882841</v>
      </c>
      <c r="AF1491" s="31">
        <f t="shared" si="280"/>
        <v>-1.0008035279540639E-3</v>
      </c>
      <c r="AJ1491" s="110">
        <f t="shared" si="273"/>
        <v>42348</v>
      </c>
      <c r="AK1491" s="31">
        <f t="shared" si="282"/>
        <v>2.2000000000000001E-3</v>
      </c>
      <c r="AL1491" s="115">
        <f t="shared" si="283"/>
        <v>1.0797298122978249E-2</v>
      </c>
      <c r="AM1491" s="100"/>
      <c r="BR1491" s="18">
        <f t="shared" si="276"/>
        <v>42339</v>
      </c>
      <c r="BS1491" s="6">
        <f t="shared" si="277"/>
        <v>1.0699999999999999E-2</v>
      </c>
      <c r="BT1491" s="6">
        <f t="shared" si="278"/>
        <v>2.5000000000000001E-3</v>
      </c>
    </row>
    <row r="1492" spans="2:72" ht="14.45" hidden="1">
      <c r="B1492" s="110">
        <v>42340</v>
      </c>
      <c r="C1492" s="106">
        <v>2079.5</v>
      </c>
      <c r="D1492" s="106">
        <v>2101.6999999999998</v>
      </c>
      <c r="E1492" s="106">
        <v>2104.3000000000002</v>
      </c>
      <c r="F1492" s="106">
        <v>2077.1</v>
      </c>
      <c r="G1492" s="28"/>
      <c r="H1492" s="107">
        <v>-1.0999999999999999E-2</v>
      </c>
      <c r="K1492" s="110">
        <v>42368</v>
      </c>
      <c r="L1492" s="106">
        <v>7896.25</v>
      </c>
      <c r="M1492" s="106">
        <v>7938.6</v>
      </c>
      <c r="N1492" s="106">
        <v>7944.75</v>
      </c>
      <c r="O1492" s="106">
        <v>7889.85</v>
      </c>
      <c r="P1492" s="28" t="s">
        <v>4031</v>
      </c>
      <c r="Q1492" s="107">
        <v>-4.1000000000000003E-3</v>
      </c>
      <c r="T1492" s="110">
        <v>42264</v>
      </c>
      <c r="U1492" s="28">
        <v>66.070999999999998</v>
      </c>
      <c r="V1492">
        <v>66.194000000000003</v>
      </c>
      <c r="W1492">
        <v>66.301000000000002</v>
      </c>
      <c r="X1492">
        <v>66.066000000000003</v>
      </c>
      <c r="Y1492" s="19">
        <v>-2.2000000000000001E-3</v>
      </c>
      <c r="AB1492" s="110">
        <f t="shared" si="281"/>
        <v>42368</v>
      </c>
      <c r="AC1492" s="108">
        <f t="shared" si="274"/>
        <v>7896.25</v>
      </c>
      <c r="AD1492" s="28">
        <f t="shared" si="275"/>
        <v>66.474999999999994</v>
      </c>
      <c r="AE1492" s="28">
        <f t="shared" si="279"/>
        <v>118.78525761564499</v>
      </c>
      <c r="AF1492" s="31">
        <f t="shared" si="280"/>
        <v>-7.7196175821203639E-3</v>
      </c>
      <c r="AJ1492" s="110">
        <f t="shared" si="273"/>
        <v>42349</v>
      </c>
      <c r="AK1492" s="31">
        <f t="shared" si="282"/>
        <v>-1.9400000000000001E-2</v>
      </c>
      <c r="AL1492" s="115">
        <f t="shared" si="283"/>
        <v>-1.5264101492251103E-2</v>
      </c>
      <c r="AM1492" s="100"/>
      <c r="BR1492" s="18">
        <f t="shared" si="276"/>
        <v>42340</v>
      </c>
      <c r="BS1492" s="6">
        <f t="shared" si="277"/>
        <v>-1.0999999999999999E-2</v>
      </c>
      <c r="BT1492" s="6">
        <f t="shared" si="278"/>
        <v>-3.0000000000000001E-3</v>
      </c>
    </row>
    <row r="1493" spans="2:72" ht="14.45" hidden="1">
      <c r="B1493" s="110">
        <v>42341</v>
      </c>
      <c r="C1493" s="106">
        <v>2049.6</v>
      </c>
      <c r="D1493" s="106">
        <v>2080.6999999999998</v>
      </c>
      <c r="E1493" s="106">
        <v>2085</v>
      </c>
      <c r="F1493" s="106">
        <v>2042.3</v>
      </c>
      <c r="G1493" s="28"/>
      <c r="H1493" s="107">
        <v>-1.44E-2</v>
      </c>
      <c r="K1493" s="110">
        <v>42369</v>
      </c>
      <c r="L1493" s="106">
        <v>7946.35</v>
      </c>
      <c r="M1493" s="106">
        <v>7897.8</v>
      </c>
      <c r="N1493" s="106">
        <v>7955.55</v>
      </c>
      <c r="O1493" s="106">
        <v>7891.15</v>
      </c>
      <c r="P1493" s="28" t="s">
        <v>4032</v>
      </c>
      <c r="Q1493" s="107">
        <v>6.3E-3</v>
      </c>
      <c r="T1493" s="110">
        <v>42265</v>
      </c>
      <c r="U1493" s="28">
        <v>65.867999999999995</v>
      </c>
      <c r="V1493">
        <v>66.117000000000004</v>
      </c>
      <c r="W1493">
        <v>66.260000000000005</v>
      </c>
      <c r="X1493">
        <v>65.67</v>
      </c>
      <c r="Y1493" s="19">
        <v>-3.0999999999999999E-3</v>
      </c>
      <c r="AB1493" s="110">
        <f t="shared" si="281"/>
        <v>42369</v>
      </c>
      <c r="AC1493" s="108">
        <f t="shared" si="274"/>
        <v>7946.35</v>
      </c>
      <c r="AD1493" s="28">
        <f t="shared" si="275"/>
        <v>66.207999999999998</v>
      </c>
      <c r="AE1493" s="28">
        <f t="shared" si="279"/>
        <v>120.02099444175931</v>
      </c>
      <c r="AF1493" s="31">
        <f t="shared" si="280"/>
        <v>1.0403116101434184E-2</v>
      </c>
      <c r="AJ1493" s="110">
        <f t="shared" si="273"/>
        <v>42352</v>
      </c>
      <c r="AK1493" s="31">
        <f t="shared" si="282"/>
        <v>4.7000000000000002E-3</v>
      </c>
      <c r="AL1493" s="115">
        <f t="shared" si="283"/>
        <v>6.027394833298505E-3</v>
      </c>
      <c r="AM1493" s="100"/>
      <c r="BR1493" s="18">
        <f t="shared" si="276"/>
        <v>42341</v>
      </c>
      <c r="BS1493" s="6">
        <f t="shared" si="277"/>
        <v>-1.44E-2</v>
      </c>
      <c r="BT1493" s="6">
        <f t="shared" si="278"/>
        <v>-8.5000000000000006E-3</v>
      </c>
    </row>
    <row r="1494" spans="2:72" ht="14.45" hidden="1">
      <c r="B1494" s="110">
        <v>42342</v>
      </c>
      <c r="C1494" s="106">
        <v>2091.6999999999998</v>
      </c>
      <c r="D1494" s="106">
        <v>2051.1999999999998</v>
      </c>
      <c r="E1494" s="106">
        <v>2093.8000000000002</v>
      </c>
      <c r="F1494" s="106">
        <v>2051.1999999999998</v>
      </c>
      <c r="G1494" s="28"/>
      <c r="H1494" s="107">
        <v>2.0500000000000001E-2</v>
      </c>
      <c r="K1494" s="110">
        <v>42370</v>
      </c>
      <c r="L1494" s="106">
        <v>7963.2</v>
      </c>
      <c r="M1494" s="106">
        <v>7938.45</v>
      </c>
      <c r="N1494" s="106">
        <v>7972.55</v>
      </c>
      <c r="O1494" s="106">
        <v>7909.8</v>
      </c>
      <c r="P1494" s="28" t="s">
        <v>4033</v>
      </c>
      <c r="Q1494" s="107">
        <v>2.0999999999999999E-3</v>
      </c>
      <c r="T1494" s="110">
        <v>42268</v>
      </c>
      <c r="U1494" s="28">
        <v>65.691000000000003</v>
      </c>
      <c r="V1494">
        <v>65.869</v>
      </c>
      <c r="W1494">
        <v>65.95</v>
      </c>
      <c r="X1494">
        <v>65.62</v>
      </c>
      <c r="Y1494" s="19">
        <v>-2.7000000000000001E-3</v>
      </c>
      <c r="AB1494" s="110">
        <f t="shared" si="281"/>
        <v>42370</v>
      </c>
      <c r="AC1494" s="108">
        <f t="shared" si="274"/>
        <v>7963.2</v>
      </c>
      <c r="AD1494" s="28">
        <f t="shared" si="275"/>
        <v>66.234999999999999</v>
      </c>
      <c r="AE1494" s="28">
        <f t="shared" si="279"/>
        <v>120.22646636974409</v>
      </c>
      <c r="AF1494" s="31">
        <f t="shared" si="280"/>
        <v>1.7119665516893701E-3</v>
      </c>
      <c r="AJ1494" s="110">
        <f t="shared" si="273"/>
        <v>42353</v>
      </c>
      <c r="AK1494" s="31">
        <f t="shared" si="282"/>
        <v>1.06E-2</v>
      </c>
      <c r="AL1494" s="115">
        <f t="shared" si="283"/>
        <v>1.0109749829086523E-2</v>
      </c>
      <c r="AM1494" s="100"/>
      <c r="BR1494" s="18">
        <f t="shared" si="276"/>
        <v>42342</v>
      </c>
      <c r="BS1494" s="6">
        <f t="shared" si="277"/>
        <v>2.0500000000000001E-2</v>
      </c>
      <c r="BT1494" s="6">
        <f t="shared" si="278"/>
        <v>-1.0500000000000001E-2</v>
      </c>
    </row>
    <row r="1495" spans="2:72" ht="14.45" hidden="1">
      <c r="B1495" s="110">
        <v>42345</v>
      </c>
      <c r="C1495" s="106">
        <v>2077.1</v>
      </c>
      <c r="D1495" s="106">
        <v>2090.4</v>
      </c>
      <c r="E1495" s="106">
        <v>2090.4</v>
      </c>
      <c r="F1495" s="106">
        <v>2066.8000000000002</v>
      </c>
      <c r="G1495" s="28"/>
      <c r="H1495" s="107">
        <v>-7.0000000000000001E-3</v>
      </c>
      <c r="K1495" s="110">
        <v>42373</v>
      </c>
      <c r="L1495" s="106">
        <v>7791.3</v>
      </c>
      <c r="M1495" s="106">
        <v>7924.55</v>
      </c>
      <c r="N1495" s="106">
        <v>7937.55</v>
      </c>
      <c r="O1495" s="106">
        <v>7781.1</v>
      </c>
      <c r="P1495" s="28" t="s">
        <v>4034</v>
      </c>
      <c r="Q1495" s="107">
        <v>-2.1600000000000001E-2</v>
      </c>
      <c r="T1495" s="110">
        <v>42269</v>
      </c>
      <c r="U1495" s="28">
        <v>65.91</v>
      </c>
      <c r="V1495">
        <v>65.709999999999994</v>
      </c>
      <c r="W1495">
        <v>65.97</v>
      </c>
      <c r="X1495">
        <v>65.56</v>
      </c>
      <c r="Y1495" s="19">
        <v>3.3E-3</v>
      </c>
      <c r="AB1495" s="110">
        <f t="shared" si="281"/>
        <v>42373</v>
      </c>
      <c r="AC1495" s="108">
        <f t="shared" si="274"/>
        <v>7791.3</v>
      </c>
      <c r="AD1495" s="28">
        <f t="shared" si="275"/>
        <v>66.578999999999994</v>
      </c>
      <c r="AE1495" s="28">
        <f t="shared" si="279"/>
        <v>117.02338575226425</v>
      </c>
      <c r="AF1495" s="31">
        <f t="shared" si="280"/>
        <v>-2.6642059059018619E-2</v>
      </c>
      <c r="AJ1495" s="110">
        <f t="shared" si="273"/>
        <v>42354</v>
      </c>
      <c r="AK1495" s="31">
        <f t="shared" si="282"/>
        <v>1.4500000000000001E-2</v>
      </c>
      <c r="AL1495" s="115">
        <f t="shared" si="283"/>
        <v>1.2352196023240891E-2</v>
      </c>
      <c r="AM1495" s="100"/>
      <c r="BR1495" s="18">
        <f t="shared" si="276"/>
        <v>42345</v>
      </c>
      <c r="BS1495" s="6">
        <f t="shared" si="277"/>
        <v>-7.0000000000000001E-3</v>
      </c>
      <c r="BT1495" s="6">
        <f t="shared" si="278"/>
        <v>-2.0999999999999999E-3</v>
      </c>
    </row>
    <row r="1496" spans="2:72" ht="14.45" hidden="1">
      <c r="B1496" s="110">
        <v>42346</v>
      </c>
      <c r="C1496" s="106">
        <v>2063.6</v>
      </c>
      <c r="D1496" s="106">
        <v>2073.4</v>
      </c>
      <c r="E1496" s="106">
        <v>2073.8000000000002</v>
      </c>
      <c r="F1496" s="106">
        <v>2052.3000000000002</v>
      </c>
      <c r="G1496" s="28"/>
      <c r="H1496" s="107">
        <v>-6.4999999999999997E-3</v>
      </c>
      <c r="K1496" s="110">
        <v>42374</v>
      </c>
      <c r="L1496" s="106">
        <v>7784.65</v>
      </c>
      <c r="M1496" s="106">
        <v>7828.4</v>
      </c>
      <c r="N1496" s="106">
        <v>7831.2</v>
      </c>
      <c r="O1496" s="106">
        <v>7763.25</v>
      </c>
      <c r="P1496" s="28" t="s">
        <v>4035</v>
      </c>
      <c r="Q1496" s="107">
        <v>-8.9999999999999998E-4</v>
      </c>
      <c r="T1496" s="110">
        <v>42270</v>
      </c>
      <c r="U1496" s="28">
        <v>66.183999999999997</v>
      </c>
      <c r="V1496">
        <v>65.91</v>
      </c>
      <c r="W1496">
        <v>66.186000000000007</v>
      </c>
      <c r="X1496">
        <v>65.828000000000003</v>
      </c>
      <c r="Y1496" s="19">
        <v>4.1999999999999997E-3</v>
      </c>
      <c r="AB1496" s="110">
        <f t="shared" si="281"/>
        <v>42374</v>
      </c>
      <c r="AC1496" s="108">
        <f t="shared" si="274"/>
        <v>7784.65</v>
      </c>
      <c r="AD1496" s="28">
        <f t="shared" si="275"/>
        <v>66.480999999999995</v>
      </c>
      <c r="AE1496" s="28">
        <f t="shared" si="279"/>
        <v>117.09586197560206</v>
      </c>
      <c r="AF1496" s="31">
        <f t="shared" si="280"/>
        <v>6.1933110952061554E-4</v>
      </c>
      <c r="AJ1496" s="110">
        <f t="shared" si="273"/>
        <v>42355</v>
      </c>
      <c r="AK1496" s="31">
        <f t="shared" si="282"/>
        <v>-1.4999999999999999E-2</v>
      </c>
      <c r="AL1496" s="115">
        <f t="shared" si="283"/>
        <v>1.2894699294112355E-2</v>
      </c>
      <c r="AM1496" s="100"/>
      <c r="BR1496" s="18">
        <f t="shared" si="276"/>
        <v>42346</v>
      </c>
      <c r="BS1496" s="6">
        <f t="shared" si="277"/>
        <v>-6.4999999999999997E-3</v>
      </c>
      <c r="BT1496" s="6">
        <f t="shared" si="278"/>
        <v>-8.2000000000000007E-3</v>
      </c>
    </row>
    <row r="1497" spans="2:72" ht="14.45" hidden="1">
      <c r="B1497" s="110">
        <v>42347</v>
      </c>
      <c r="C1497" s="106">
        <v>2047.6</v>
      </c>
      <c r="D1497" s="106">
        <v>2061.1999999999998</v>
      </c>
      <c r="E1497" s="106">
        <v>2080.3000000000002</v>
      </c>
      <c r="F1497" s="106">
        <v>2036.5</v>
      </c>
      <c r="G1497" s="28"/>
      <c r="H1497" s="107">
        <v>-7.7999999999999996E-3</v>
      </c>
      <c r="K1497" s="110">
        <v>42375</v>
      </c>
      <c r="L1497" s="106">
        <v>7741</v>
      </c>
      <c r="M1497" s="106">
        <v>7788.05</v>
      </c>
      <c r="N1497" s="106">
        <v>7800.95</v>
      </c>
      <c r="O1497" s="106">
        <v>7721.2</v>
      </c>
      <c r="P1497" s="28" t="s">
        <v>4036</v>
      </c>
      <c r="Q1497" s="107">
        <v>-5.5999999999999999E-3</v>
      </c>
      <c r="T1497" s="110">
        <v>42271</v>
      </c>
      <c r="U1497" s="28">
        <v>66.11</v>
      </c>
      <c r="V1497">
        <v>66.174999999999997</v>
      </c>
      <c r="W1497">
        <v>66.38</v>
      </c>
      <c r="X1497">
        <v>66.040000000000006</v>
      </c>
      <c r="Y1497" s="19">
        <v>-1.1000000000000001E-3</v>
      </c>
      <c r="AB1497" s="110">
        <f t="shared" si="281"/>
        <v>42375</v>
      </c>
      <c r="AC1497" s="108">
        <f t="shared" si="274"/>
        <v>7741</v>
      </c>
      <c r="AD1497" s="28">
        <f t="shared" si="275"/>
        <v>66.697999999999993</v>
      </c>
      <c r="AE1497" s="28">
        <f t="shared" si="279"/>
        <v>116.06045158775376</v>
      </c>
      <c r="AF1497" s="31">
        <f t="shared" si="280"/>
        <v>-8.8424165498183216E-3</v>
      </c>
      <c r="AJ1497" s="110">
        <f t="shared" si="273"/>
        <v>42356</v>
      </c>
      <c r="AK1497" s="31">
        <f t="shared" si="282"/>
        <v>-1.78E-2</v>
      </c>
      <c r="AL1497" s="115">
        <f t="shared" si="283"/>
        <v>-8.0252228875495879E-3</v>
      </c>
      <c r="AM1497" s="100"/>
      <c r="BR1497" s="18">
        <f t="shared" si="276"/>
        <v>42347</v>
      </c>
      <c r="BS1497" s="6">
        <f t="shared" si="277"/>
        <v>-7.7999999999999996E-3</v>
      </c>
      <c r="BT1497" s="6">
        <f t="shared" si="278"/>
        <v>-1.1599999999999999E-2</v>
      </c>
    </row>
    <row r="1498" spans="2:72" ht="14.45" hidden="1">
      <c r="B1498" s="110">
        <v>42348</v>
      </c>
      <c r="C1498" s="106">
        <v>2052.1999999999998</v>
      </c>
      <c r="D1498" s="106">
        <v>2047.9</v>
      </c>
      <c r="E1498" s="106">
        <v>2067.6999999999998</v>
      </c>
      <c r="F1498" s="106">
        <v>2045.7</v>
      </c>
      <c r="G1498" s="28"/>
      <c r="H1498" s="107">
        <v>2.2000000000000001E-3</v>
      </c>
      <c r="K1498" s="110">
        <v>42376</v>
      </c>
      <c r="L1498" s="106">
        <v>7568.3</v>
      </c>
      <c r="M1498" s="106">
        <v>7673.35</v>
      </c>
      <c r="N1498" s="106">
        <v>7674.95</v>
      </c>
      <c r="O1498" s="106">
        <v>7556.6</v>
      </c>
      <c r="P1498" s="28" t="s">
        <v>4037</v>
      </c>
      <c r="Q1498" s="107">
        <v>-2.23E-2</v>
      </c>
      <c r="T1498" s="110">
        <v>42272</v>
      </c>
      <c r="U1498" s="28">
        <v>66.17</v>
      </c>
      <c r="V1498">
        <v>66.108000000000004</v>
      </c>
      <c r="W1498">
        <v>66.242000000000004</v>
      </c>
      <c r="X1498">
        <v>66.069999999999993</v>
      </c>
      <c r="Y1498" s="19">
        <v>8.9999999999999998E-4</v>
      </c>
      <c r="AB1498" s="110">
        <f t="shared" si="281"/>
        <v>42376</v>
      </c>
      <c r="AC1498" s="108">
        <f t="shared" si="274"/>
        <v>7568.3</v>
      </c>
      <c r="AD1498" s="28">
        <f t="shared" si="275"/>
        <v>66.891000000000005</v>
      </c>
      <c r="AE1498" s="28">
        <f t="shared" si="279"/>
        <v>113.14377120987875</v>
      </c>
      <c r="AF1498" s="31">
        <f t="shared" si="280"/>
        <v>-2.5130699889356345E-2</v>
      </c>
      <c r="AJ1498" s="110">
        <f t="shared" ref="AJ1498:AJ1561" si="284">VLOOKUP(B1505,AB:AF,1,FALSE)</f>
        <v>42359</v>
      </c>
      <c r="AK1498" s="31">
        <f t="shared" si="282"/>
        <v>7.7999999999999996E-3</v>
      </c>
      <c r="AL1498" s="115">
        <f t="shared" si="283"/>
        <v>9.4013767489300459E-3</v>
      </c>
      <c r="AM1498" s="100"/>
      <c r="BR1498" s="18">
        <f t="shared" si="276"/>
        <v>42348</v>
      </c>
      <c r="BS1498" s="6">
        <f t="shared" si="277"/>
        <v>2.2000000000000001E-3</v>
      </c>
      <c r="BT1498" s="6">
        <f t="shared" si="278"/>
        <v>9.2999999999999992E-3</v>
      </c>
    </row>
    <row r="1499" spans="2:72" ht="14.45" hidden="1">
      <c r="B1499" s="110">
        <v>42349</v>
      </c>
      <c r="C1499" s="106">
        <v>2012.4</v>
      </c>
      <c r="D1499" s="106">
        <v>2047.3</v>
      </c>
      <c r="E1499" s="106">
        <v>2047.3</v>
      </c>
      <c r="F1499" s="106">
        <v>2008.8</v>
      </c>
      <c r="G1499" s="28"/>
      <c r="H1499" s="107">
        <v>-1.9400000000000001E-2</v>
      </c>
      <c r="K1499" s="110">
        <v>42377</v>
      </c>
      <c r="L1499" s="106">
        <v>7601.35</v>
      </c>
      <c r="M1499" s="106">
        <v>7611.65</v>
      </c>
      <c r="N1499" s="106">
        <v>7634.1</v>
      </c>
      <c r="O1499" s="106">
        <v>7581.05</v>
      </c>
      <c r="P1499" s="28" t="s">
        <v>4038</v>
      </c>
      <c r="Q1499" s="107">
        <v>4.4000000000000003E-3</v>
      </c>
      <c r="T1499" s="110">
        <v>42275</v>
      </c>
      <c r="U1499" s="28">
        <v>66.266999999999996</v>
      </c>
      <c r="V1499">
        <v>66.16</v>
      </c>
      <c r="W1499">
        <v>66.274000000000001</v>
      </c>
      <c r="X1499">
        <v>66.02</v>
      </c>
      <c r="Y1499" s="19">
        <v>1.5E-3</v>
      </c>
      <c r="AB1499" s="110">
        <f t="shared" si="281"/>
        <v>42377</v>
      </c>
      <c r="AC1499" s="108">
        <f t="shared" ref="AC1499:AC1562" si="285">IFERROR(VLOOKUP(AB1499,K:Q,2,FALSE),0)</f>
        <v>7601.35</v>
      </c>
      <c r="AD1499" s="28">
        <f t="shared" ref="AD1499:AD1562" si="286">VLOOKUP(AB1499,T:Y,2,FALSE)</f>
        <v>66.846999999999994</v>
      </c>
      <c r="AE1499" s="28">
        <f t="shared" si="279"/>
        <v>113.71265726210602</v>
      </c>
      <c r="AF1499" s="31">
        <f t="shared" si="280"/>
        <v>5.0279926693621579E-3</v>
      </c>
      <c r="AJ1499" s="110">
        <f t="shared" si="284"/>
        <v>42360</v>
      </c>
      <c r="AK1499" s="31">
        <f t="shared" si="282"/>
        <v>8.8000000000000005E-3</v>
      </c>
      <c r="AL1499" s="115">
        <f t="shared" si="283"/>
        <v>-6.0664428545752491E-3</v>
      </c>
      <c r="AM1499" s="100"/>
      <c r="BR1499" s="18">
        <f t="shared" si="276"/>
        <v>42349</v>
      </c>
      <c r="BS1499" s="6">
        <f t="shared" si="277"/>
        <v>-1.9400000000000001E-2</v>
      </c>
      <c r="BT1499" s="6">
        <f t="shared" si="278"/>
        <v>-9.4999999999999998E-3</v>
      </c>
    </row>
    <row r="1500" spans="2:72" ht="14.45" hidden="1">
      <c r="B1500" s="110">
        <v>42352</v>
      </c>
      <c r="C1500" s="106">
        <v>2021.9</v>
      </c>
      <c r="D1500" s="106">
        <v>2013.4</v>
      </c>
      <c r="E1500" s="106">
        <v>2022.9</v>
      </c>
      <c r="F1500" s="106">
        <v>1993.3</v>
      </c>
      <c r="G1500" s="28"/>
      <c r="H1500" s="107">
        <v>4.7000000000000002E-3</v>
      </c>
      <c r="K1500" s="110">
        <v>42380</v>
      </c>
      <c r="L1500" s="106">
        <v>7563.85</v>
      </c>
      <c r="M1500" s="106">
        <v>7527.45</v>
      </c>
      <c r="N1500" s="106">
        <v>7605.1</v>
      </c>
      <c r="O1500" s="106">
        <v>7494.35</v>
      </c>
      <c r="P1500" s="28" t="s">
        <v>4039</v>
      </c>
      <c r="Q1500" s="107">
        <v>-4.8999999999999998E-3</v>
      </c>
      <c r="T1500" s="110">
        <v>42276</v>
      </c>
      <c r="U1500" s="28">
        <v>65.837000000000003</v>
      </c>
      <c r="V1500">
        <v>66.412999999999997</v>
      </c>
      <c r="W1500">
        <v>66.441000000000003</v>
      </c>
      <c r="X1500">
        <v>65.835999999999999</v>
      </c>
      <c r="Y1500" s="19">
        <v>-6.4999999999999997E-3</v>
      </c>
      <c r="AB1500" s="110">
        <f t="shared" si="281"/>
        <v>42380</v>
      </c>
      <c r="AC1500" s="108">
        <f t="shared" si="285"/>
        <v>7563.85</v>
      </c>
      <c r="AD1500" s="28">
        <f t="shared" si="286"/>
        <v>66.760000000000005</v>
      </c>
      <c r="AE1500" s="28">
        <f t="shared" si="279"/>
        <v>113.29913121629718</v>
      </c>
      <c r="AF1500" s="31">
        <f t="shared" si="280"/>
        <v>-3.6365876566903932E-3</v>
      </c>
      <c r="AJ1500" s="110">
        <f t="shared" si="284"/>
        <v>42361</v>
      </c>
      <c r="AK1500" s="31">
        <f t="shared" si="282"/>
        <v>1.24E-2</v>
      </c>
      <c r="AL1500" s="115">
        <f t="shared" si="283"/>
        <v>1.3422208406541847E-2</v>
      </c>
      <c r="AM1500" s="100"/>
      <c r="BR1500" s="18">
        <f t="shared" si="276"/>
        <v>42352</v>
      </c>
      <c r="BS1500" s="6">
        <f t="shared" si="277"/>
        <v>4.7000000000000002E-3</v>
      </c>
      <c r="BT1500" s="6">
        <f t="shared" si="278"/>
        <v>5.1999999999999998E-3</v>
      </c>
    </row>
    <row r="1501" spans="2:72" ht="14.45" hidden="1">
      <c r="B1501" s="110">
        <v>42353</v>
      </c>
      <c r="C1501" s="106">
        <v>2043.4</v>
      </c>
      <c r="D1501" s="106">
        <v>2025.5</v>
      </c>
      <c r="E1501" s="106">
        <v>2053.9</v>
      </c>
      <c r="F1501" s="106">
        <v>2025.5</v>
      </c>
      <c r="G1501" s="28"/>
      <c r="H1501" s="107">
        <v>1.06E-2</v>
      </c>
      <c r="K1501" s="110">
        <v>42381</v>
      </c>
      <c r="L1501" s="106">
        <v>7510.3</v>
      </c>
      <c r="M1501" s="106">
        <v>7587.2</v>
      </c>
      <c r="N1501" s="106">
        <v>7588.3</v>
      </c>
      <c r="O1501" s="106">
        <v>7487.8</v>
      </c>
      <c r="P1501" s="28" t="s">
        <v>4040</v>
      </c>
      <c r="Q1501" s="107">
        <v>-7.1000000000000004E-3</v>
      </c>
      <c r="T1501" s="110">
        <v>42277</v>
      </c>
      <c r="U1501" s="28">
        <v>65.516999999999996</v>
      </c>
      <c r="V1501">
        <v>65.835999999999999</v>
      </c>
      <c r="W1501">
        <v>65.954999999999998</v>
      </c>
      <c r="X1501">
        <v>65.48</v>
      </c>
      <c r="Y1501" s="19">
        <v>-4.8999999999999998E-3</v>
      </c>
      <c r="AB1501" s="110">
        <f t="shared" si="281"/>
        <v>42381</v>
      </c>
      <c r="AC1501" s="108">
        <f t="shared" si="285"/>
        <v>7510.3</v>
      </c>
      <c r="AD1501" s="28">
        <f t="shared" si="286"/>
        <v>66.945999999999998</v>
      </c>
      <c r="AE1501" s="28">
        <f t="shared" si="279"/>
        <v>112.18444716637291</v>
      </c>
      <c r="AF1501" s="31">
        <f t="shared" si="280"/>
        <v>-9.8384165699934023E-3</v>
      </c>
      <c r="AJ1501" s="110">
        <f t="shared" si="284"/>
        <v>42362</v>
      </c>
      <c r="AK1501" s="31">
        <f t="shared" si="282"/>
        <v>-1.6000000000000001E-3</v>
      </c>
      <c r="AL1501" s="115">
        <f t="shared" si="283"/>
        <v>7.4094403462154901E-4</v>
      </c>
      <c r="AM1501" s="100"/>
      <c r="BR1501" s="18">
        <f t="shared" si="276"/>
        <v>42353</v>
      </c>
      <c r="BS1501" s="6">
        <f t="shared" si="277"/>
        <v>1.06E-2</v>
      </c>
      <c r="BT1501" s="6">
        <f t="shared" si="278"/>
        <v>6.6E-3</v>
      </c>
    </row>
    <row r="1502" spans="2:72" ht="14.45" hidden="1">
      <c r="B1502" s="110">
        <v>42354</v>
      </c>
      <c r="C1502" s="106">
        <v>2073.1</v>
      </c>
      <c r="D1502" s="106">
        <v>2046.5</v>
      </c>
      <c r="E1502" s="106">
        <v>2076.6999999999998</v>
      </c>
      <c r="F1502" s="106">
        <v>2042.4</v>
      </c>
      <c r="G1502" s="28"/>
      <c r="H1502" s="107">
        <v>1.4500000000000001E-2</v>
      </c>
      <c r="K1502" s="110">
        <v>42382</v>
      </c>
      <c r="L1502" s="106">
        <v>7562.4</v>
      </c>
      <c r="M1502" s="106">
        <v>7557.9</v>
      </c>
      <c r="N1502" s="106">
        <v>7590.95</v>
      </c>
      <c r="O1502" s="106">
        <v>7425.8</v>
      </c>
      <c r="P1502" s="28" t="s">
        <v>3805</v>
      </c>
      <c r="Q1502" s="107">
        <v>6.8999999999999999E-3</v>
      </c>
      <c r="T1502" s="110">
        <v>42278</v>
      </c>
      <c r="U1502" s="28">
        <v>65.631</v>
      </c>
      <c r="V1502">
        <v>65.524000000000001</v>
      </c>
      <c r="W1502">
        <v>65.680000000000007</v>
      </c>
      <c r="X1502">
        <v>65.489999999999995</v>
      </c>
      <c r="Y1502" s="19">
        <v>1.6999999999999999E-3</v>
      </c>
      <c r="AB1502" s="110">
        <f t="shared" si="281"/>
        <v>42382</v>
      </c>
      <c r="AC1502" s="108">
        <f t="shared" si="285"/>
        <v>7562.4</v>
      </c>
      <c r="AD1502" s="28">
        <f t="shared" si="286"/>
        <v>66.917000000000002</v>
      </c>
      <c r="AE1502" s="28">
        <f t="shared" si="279"/>
        <v>113.01164128696743</v>
      </c>
      <c r="AF1502" s="31">
        <f t="shared" si="280"/>
        <v>7.3735187139423175E-3</v>
      </c>
      <c r="AJ1502" s="110">
        <f t="shared" si="284"/>
        <v>42366</v>
      </c>
      <c r="AK1502" s="31">
        <f t="shared" si="282"/>
        <v>-2.2000000000000001E-3</v>
      </c>
      <c r="AL1502" s="115">
        <f t="shared" si="283"/>
        <v>5.2578770252875717E-3</v>
      </c>
      <c r="AM1502" s="100"/>
      <c r="BR1502" s="18">
        <f t="shared" si="276"/>
        <v>42354</v>
      </c>
      <c r="BS1502" s="6">
        <f t="shared" si="277"/>
        <v>1.4500000000000001E-2</v>
      </c>
      <c r="BT1502" s="6">
        <f t="shared" si="278"/>
        <v>6.4999999999999997E-3</v>
      </c>
    </row>
    <row r="1503" spans="2:72" ht="14.45" hidden="1">
      <c r="B1503" s="110">
        <v>42355</v>
      </c>
      <c r="C1503" s="106">
        <v>2041.9</v>
      </c>
      <c r="D1503" s="106">
        <v>2073.8000000000002</v>
      </c>
      <c r="E1503" s="106">
        <v>2076.4</v>
      </c>
      <c r="F1503" s="106">
        <v>2041.7</v>
      </c>
      <c r="G1503" s="28"/>
      <c r="H1503" s="107">
        <v>-1.4999999999999999E-2</v>
      </c>
      <c r="K1503" s="110">
        <v>42383</v>
      </c>
      <c r="L1503" s="106">
        <v>7536.8</v>
      </c>
      <c r="M1503" s="106">
        <v>7467.4</v>
      </c>
      <c r="N1503" s="106">
        <v>7604.8</v>
      </c>
      <c r="O1503" s="106">
        <v>7443.8</v>
      </c>
      <c r="P1503" s="28" t="s">
        <v>4041</v>
      </c>
      <c r="Q1503" s="107">
        <v>-3.3999999999999998E-3</v>
      </c>
      <c r="T1503" s="110">
        <v>42279</v>
      </c>
      <c r="U1503" s="28">
        <v>65.364000000000004</v>
      </c>
      <c r="V1503">
        <v>65.623000000000005</v>
      </c>
      <c r="W1503">
        <v>65.7</v>
      </c>
      <c r="X1503">
        <v>65.358000000000004</v>
      </c>
      <c r="Y1503" s="19">
        <v>-4.1000000000000003E-3</v>
      </c>
      <c r="AB1503" s="110">
        <f t="shared" si="281"/>
        <v>42383</v>
      </c>
      <c r="AC1503" s="108">
        <f t="shared" si="285"/>
        <v>7536.8</v>
      </c>
      <c r="AD1503" s="28">
        <f t="shared" si="286"/>
        <v>67.316000000000003</v>
      </c>
      <c r="AE1503" s="28">
        <f t="shared" si="279"/>
        <v>111.9614950383267</v>
      </c>
      <c r="AF1503" s="31">
        <f t="shared" si="280"/>
        <v>-9.2923723315735396E-3</v>
      </c>
      <c r="AJ1503" s="110">
        <f t="shared" si="284"/>
        <v>42367</v>
      </c>
      <c r="AK1503" s="31">
        <f t="shared" si="282"/>
        <v>1.06E-2</v>
      </c>
      <c r="AL1503" s="115">
        <f t="shared" si="283"/>
        <v>-1.0008035279540639E-3</v>
      </c>
      <c r="AM1503" s="100"/>
      <c r="BR1503" s="18">
        <f t="shared" si="276"/>
        <v>42355</v>
      </c>
      <c r="BS1503" s="6">
        <f t="shared" si="277"/>
        <v>-1.4999999999999999E-2</v>
      </c>
      <c r="BT1503" s="6">
        <f t="shared" si="278"/>
        <v>1.21E-2</v>
      </c>
    </row>
    <row r="1504" spans="2:72" ht="14.45" hidden="1">
      <c r="B1504" s="110">
        <v>42356</v>
      </c>
      <c r="C1504" s="106">
        <v>2005.5</v>
      </c>
      <c r="D1504" s="106">
        <v>2040.8</v>
      </c>
      <c r="E1504" s="106">
        <v>2040.8</v>
      </c>
      <c r="F1504" s="106">
        <v>2005.3</v>
      </c>
      <c r="G1504" s="28"/>
      <c r="H1504" s="107">
        <v>-1.78E-2</v>
      </c>
      <c r="K1504" s="110">
        <v>42384</v>
      </c>
      <c r="L1504" s="106">
        <v>7437.8</v>
      </c>
      <c r="M1504" s="106">
        <v>7561.65</v>
      </c>
      <c r="N1504" s="106">
        <v>7566.5</v>
      </c>
      <c r="O1504" s="106">
        <v>7427.3</v>
      </c>
      <c r="P1504" s="28" t="s">
        <v>4042</v>
      </c>
      <c r="Q1504" s="107">
        <v>-1.3100000000000001E-2</v>
      </c>
      <c r="T1504" s="110">
        <v>42282</v>
      </c>
      <c r="U1504" s="28">
        <v>65.134</v>
      </c>
      <c r="V1504">
        <v>65.155000000000001</v>
      </c>
      <c r="W1504">
        <v>65.34</v>
      </c>
      <c r="X1504">
        <v>65.046999999999997</v>
      </c>
      <c r="Y1504" s="19">
        <v>-3.5000000000000001E-3</v>
      </c>
      <c r="AB1504" s="110">
        <f t="shared" si="281"/>
        <v>42384</v>
      </c>
      <c r="AC1504" s="108">
        <f t="shared" si="285"/>
        <v>7437.8</v>
      </c>
      <c r="AD1504" s="28">
        <f t="shared" si="286"/>
        <v>67.775000000000006</v>
      </c>
      <c r="AE1504" s="28">
        <f t="shared" si="279"/>
        <v>109.74253043157506</v>
      </c>
      <c r="AF1504" s="31">
        <f t="shared" si="280"/>
        <v>-1.9818997647289782E-2</v>
      </c>
      <c r="AJ1504" s="110">
        <f t="shared" si="284"/>
        <v>42368</v>
      </c>
      <c r="AK1504" s="31">
        <f t="shared" si="282"/>
        <v>-7.1999999999999998E-3</v>
      </c>
      <c r="AL1504" s="115">
        <f t="shared" si="283"/>
        <v>-7.7196175821203639E-3</v>
      </c>
      <c r="AM1504" s="100"/>
      <c r="BR1504" s="18">
        <f t="shared" si="276"/>
        <v>42356</v>
      </c>
      <c r="BS1504" s="6">
        <f t="shared" si="277"/>
        <v>-1.78E-2</v>
      </c>
      <c r="BT1504" s="6">
        <f t="shared" si="278"/>
        <v>-1.0500000000000001E-2</v>
      </c>
    </row>
    <row r="1505" spans="2:72" ht="14.45" hidden="1">
      <c r="B1505" s="110">
        <v>42359</v>
      </c>
      <c r="C1505" s="106">
        <v>2021.2</v>
      </c>
      <c r="D1505" s="106">
        <v>2010.3</v>
      </c>
      <c r="E1505" s="106">
        <v>2022.9</v>
      </c>
      <c r="F1505" s="106">
        <v>2005.9</v>
      </c>
      <c r="G1505" s="28"/>
      <c r="H1505" s="107">
        <v>7.7999999999999996E-3</v>
      </c>
      <c r="K1505" s="110">
        <v>42387</v>
      </c>
      <c r="L1505" s="106">
        <v>7351</v>
      </c>
      <c r="M1505" s="106">
        <v>7420.35</v>
      </c>
      <c r="N1505" s="106">
        <v>7463.65</v>
      </c>
      <c r="O1505" s="106">
        <v>7336.4</v>
      </c>
      <c r="P1505" s="28" t="s">
        <v>4043</v>
      </c>
      <c r="Q1505" s="107">
        <v>-1.17E-2</v>
      </c>
      <c r="T1505" s="110">
        <v>42283</v>
      </c>
      <c r="U1505" s="28">
        <v>65.129000000000005</v>
      </c>
      <c r="V1505">
        <v>65.144999999999996</v>
      </c>
      <c r="W1505">
        <v>65.44</v>
      </c>
      <c r="X1505">
        <v>65.128</v>
      </c>
      <c r="Y1505" s="19">
        <v>-1E-4</v>
      </c>
      <c r="AB1505" s="110">
        <f t="shared" si="281"/>
        <v>42387</v>
      </c>
      <c r="AC1505" s="108">
        <f t="shared" si="285"/>
        <v>7351</v>
      </c>
      <c r="AD1505" s="28">
        <f t="shared" si="286"/>
        <v>67.661000000000001</v>
      </c>
      <c r="AE1505" s="28">
        <f t="shared" si="279"/>
        <v>108.64456629372903</v>
      </c>
      <c r="AF1505" s="31">
        <f t="shared" si="280"/>
        <v>-1.0004909979095311E-2</v>
      </c>
      <c r="AJ1505" s="110">
        <f t="shared" si="284"/>
        <v>42369</v>
      </c>
      <c r="AK1505" s="31">
        <f t="shared" si="282"/>
        <v>-9.4999999999999998E-3</v>
      </c>
      <c r="AL1505" s="115">
        <f t="shared" si="283"/>
        <v>1.0403116101434184E-2</v>
      </c>
      <c r="AM1505" s="100"/>
      <c r="BR1505" s="18">
        <f t="shared" si="276"/>
        <v>42359</v>
      </c>
      <c r="BS1505" s="6">
        <f t="shared" si="277"/>
        <v>7.7999999999999996E-3</v>
      </c>
      <c r="BT1505" s="6">
        <f t="shared" si="278"/>
        <v>9.2999999999999992E-3</v>
      </c>
    </row>
    <row r="1506" spans="2:72" ht="14.45" hidden="1">
      <c r="B1506" s="110">
        <v>42360</v>
      </c>
      <c r="C1506" s="106">
        <v>2039</v>
      </c>
      <c r="D1506" s="106">
        <v>2023.2</v>
      </c>
      <c r="E1506" s="106">
        <v>2042.7</v>
      </c>
      <c r="F1506" s="106">
        <v>2020.5</v>
      </c>
      <c r="G1506" s="28"/>
      <c r="H1506" s="107">
        <v>8.8000000000000005E-3</v>
      </c>
      <c r="K1506" s="110">
        <v>42388</v>
      </c>
      <c r="L1506" s="106">
        <v>7435.1</v>
      </c>
      <c r="M1506" s="106">
        <v>7381.8</v>
      </c>
      <c r="N1506" s="106">
        <v>7462.75</v>
      </c>
      <c r="O1506" s="106">
        <v>7364.15</v>
      </c>
      <c r="P1506" s="28" t="s">
        <v>4044</v>
      </c>
      <c r="Q1506" s="107">
        <v>1.14E-2</v>
      </c>
      <c r="T1506" s="110">
        <v>42284</v>
      </c>
      <c r="U1506" s="28">
        <v>64.906999999999996</v>
      </c>
      <c r="V1506">
        <v>65.126999999999995</v>
      </c>
      <c r="W1506">
        <v>65.37</v>
      </c>
      <c r="X1506">
        <v>64.814999999999998</v>
      </c>
      <c r="Y1506" s="19">
        <v>-3.3999999999999998E-3</v>
      </c>
      <c r="AB1506" s="110">
        <f t="shared" si="281"/>
        <v>42388</v>
      </c>
      <c r="AC1506" s="108">
        <f t="shared" si="285"/>
        <v>7435.1</v>
      </c>
      <c r="AD1506" s="28">
        <f t="shared" si="286"/>
        <v>67.733999999999995</v>
      </c>
      <c r="AE1506" s="28">
        <f t="shared" si="279"/>
        <v>109.76909676085867</v>
      </c>
      <c r="AF1506" s="31">
        <f t="shared" si="280"/>
        <v>1.035054495122556E-2</v>
      </c>
      <c r="AJ1506" s="110">
        <f t="shared" si="284"/>
        <v>42373</v>
      </c>
      <c r="AK1506" s="31">
        <f t="shared" si="282"/>
        <v>-1.5299999999999999E-2</v>
      </c>
      <c r="AL1506" s="115">
        <f t="shared" si="283"/>
        <v>-2.6642059059018619E-2</v>
      </c>
      <c r="AM1506" s="100"/>
      <c r="BR1506" s="18">
        <f t="shared" si="276"/>
        <v>42360</v>
      </c>
      <c r="BS1506" s="6">
        <f t="shared" si="277"/>
        <v>8.8000000000000005E-3</v>
      </c>
      <c r="BT1506" s="6">
        <f t="shared" si="278"/>
        <v>-6.1999999999999998E-3</v>
      </c>
    </row>
    <row r="1507" spans="2:72" ht="14.45" hidden="1">
      <c r="B1507" s="110">
        <v>42361</v>
      </c>
      <c r="C1507" s="106">
        <v>2064.3000000000002</v>
      </c>
      <c r="D1507" s="106">
        <v>2042.2</v>
      </c>
      <c r="E1507" s="106">
        <v>2064.6999999999998</v>
      </c>
      <c r="F1507" s="106">
        <v>2042.2</v>
      </c>
      <c r="G1507" s="28"/>
      <c r="H1507" s="107">
        <v>1.24E-2</v>
      </c>
      <c r="K1507" s="110">
        <v>42389</v>
      </c>
      <c r="L1507" s="106">
        <v>7309.3</v>
      </c>
      <c r="M1507" s="106">
        <v>7357</v>
      </c>
      <c r="N1507" s="106">
        <v>7470.9</v>
      </c>
      <c r="O1507" s="106">
        <v>7241.5</v>
      </c>
      <c r="P1507" s="28" t="s">
        <v>4045</v>
      </c>
      <c r="Q1507" s="107">
        <v>-1.6899999999999998E-2</v>
      </c>
      <c r="T1507" s="110">
        <v>42285</v>
      </c>
      <c r="U1507" s="28">
        <v>64.819000000000003</v>
      </c>
      <c r="V1507">
        <v>64.935000000000002</v>
      </c>
      <c r="W1507">
        <v>65.188000000000002</v>
      </c>
      <c r="X1507">
        <v>64.816000000000003</v>
      </c>
      <c r="Y1507" s="19">
        <v>-1.4E-3</v>
      </c>
      <c r="AB1507" s="110">
        <f t="shared" si="281"/>
        <v>42389</v>
      </c>
      <c r="AC1507" s="108">
        <f t="shared" si="285"/>
        <v>7309.3</v>
      </c>
      <c r="AD1507" s="28">
        <f t="shared" si="286"/>
        <v>67.957999999999998</v>
      </c>
      <c r="AE1507" s="28">
        <f t="shared" si="279"/>
        <v>107.55613761440891</v>
      </c>
      <c r="AF1507" s="31">
        <f t="shared" si="280"/>
        <v>-2.0160128959345269E-2</v>
      </c>
      <c r="AJ1507" s="110">
        <f t="shared" si="284"/>
        <v>42374</v>
      </c>
      <c r="AK1507" s="31">
        <f t="shared" si="282"/>
        <v>2E-3</v>
      </c>
      <c r="AL1507" s="115">
        <f t="shared" si="283"/>
        <v>6.1933110952061554E-4</v>
      </c>
      <c r="AM1507" s="100"/>
      <c r="BR1507" s="18">
        <f t="shared" si="276"/>
        <v>42361</v>
      </c>
      <c r="BS1507" s="6">
        <f t="shared" si="277"/>
        <v>1.24E-2</v>
      </c>
      <c r="BT1507" s="6">
        <f t="shared" si="278"/>
        <v>1.03E-2</v>
      </c>
    </row>
    <row r="1508" spans="2:72" ht="14.45" hidden="1">
      <c r="B1508" s="110">
        <v>42362</v>
      </c>
      <c r="C1508" s="106">
        <v>2061</v>
      </c>
      <c r="D1508" s="106">
        <v>2063.5</v>
      </c>
      <c r="E1508" s="106">
        <v>2067.4</v>
      </c>
      <c r="F1508" s="106">
        <v>2058.6999999999998</v>
      </c>
      <c r="G1508" s="28"/>
      <c r="H1508" s="107">
        <v>-1.6000000000000001E-3</v>
      </c>
      <c r="K1508" s="110">
        <v>42390</v>
      </c>
      <c r="L1508" s="106">
        <v>7276.8</v>
      </c>
      <c r="M1508" s="106">
        <v>7376.65</v>
      </c>
      <c r="N1508" s="106">
        <v>7398.7</v>
      </c>
      <c r="O1508" s="106">
        <v>7250</v>
      </c>
      <c r="P1508" s="28" t="s">
        <v>3980</v>
      </c>
      <c r="Q1508" s="107">
        <v>-4.4000000000000003E-3</v>
      </c>
      <c r="T1508" s="110">
        <v>42286</v>
      </c>
      <c r="U1508" s="28">
        <v>64.78</v>
      </c>
      <c r="V1508">
        <v>64.816999999999993</v>
      </c>
      <c r="W1508">
        <v>65.004000000000005</v>
      </c>
      <c r="X1508">
        <v>64.688999999999993</v>
      </c>
      <c r="Y1508" s="19">
        <v>-5.9999999999999995E-4</v>
      </c>
      <c r="AB1508" s="110">
        <f t="shared" si="281"/>
        <v>42390</v>
      </c>
      <c r="AC1508" s="108">
        <f t="shared" si="285"/>
        <v>7276.8</v>
      </c>
      <c r="AD1508" s="28">
        <f t="shared" si="286"/>
        <v>67.799000000000007</v>
      </c>
      <c r="AE1508" s="28">
        <f t="shared" si="279"/>
        <v>107.32901665216301</v>
      </c>
      <c r="AF1508" s="31">
        <f t="shared" si="280"/>
        <v>-2.1116504114356838E-3</v>
      </c>
      <c r="AJ1508" s="110">
        <f t="shared" si="284"/>
        <v>42375</v>
      </c>
      <c r="AK1508" s="31">
        <f t="shared" si="282"/>
        <v>-1.3100000000000001E-2</v>
      </c>
      <c r="AL1508" s="115">
        <f t="shared" si="283"/>
        <v>-8.8424165498183216E-3</v>
      </c>
      <c r="AM1508" s="100"/>
      <c r="BR1508" s="18">
        <f t="shared" si="276"/>
        <v>42362</v>
      </c>
      <c r="BS1508" s="6">
        <f t="shared" si="277"/>
        <v>-1.6000000000000001E-3</v>
      </c>
      <c r="BT1508" s="6">
        <f t="shared" si="278"/>
        <v>-5.9999999999999995E-4</v>
      </c>
    </row>
    <row r="1509" spans="2:72" ht="14.45" hidden="1">
      <c r="B1509" s="110">
        <v>42366</v>
      </c>
      <c r="C1509" s="106">
        <v>2056.5</v>
      </c>
      <c r="D1509" s="106">
        <v>2057.8000000000002</v>
      </c>
      <c r="E1509" s="106">
        <v>2057.8000000000002</v>
      </c>
      <c r="F1509" s="106">
        <v>2044.2</v>
      </c>
      <c r="G1509" s="28"/>
      <c r="H1509" s="107">
        <v>-2.2000000000000001E-3</v>
      </c>
      <c r="K1509" s="110">
        <v>42391</v>
      </c>
      <c r="L1509" s="106">
        <v>7422.45</v>
      </c>
      <c r="M1509" s="106">
        <v>7355.7</v>
      </c>
      <c r="N1509" s="106">
        <v>7433.4</v>
      </c>
      <c r="O1509" s="106">
        <v>7327.6</v>
      </c>
      <c r="P1509" s="28" t="s">
        <v>4046</v>
      </c>
      <c r="Q1509" s="107">
        <v>0.02</v>
      </c>
      <c r="T1509" s="110">
        <v>42289</v>
      </c>
      <c r="U1509" s="28">
        <v>64.795000000000002</v>
      </c>
      <c r="V1509">
        <v>64.778999999999996</v>
      </c>
      <c r="W1509">
        <v>64.89</v>
      </c>
      <c r="X1509">
        <v>64.7</v>
      </c>
      <c r="Y1509" s="19">
        <v>2.0000000000000001E-4</v>
      </c>
      <c r="AB1509" s="110">
        <f t="shared" si="281"/>
        <v>42391</v>
      </c>
      <c r="AC1509" s="108">
        <f t="shared" si="285"/>
        <v>7422.45</v>
      </c>
      <c r="AD1509" s="28">
        <f t="shared" si="286"/>
        <v>67.549000000000007</v>
      </c>
      <c r="AE1509" s="28">
        <f t="shared" si="279"/>
        <v>109.88245569882602</v>
      </c>
      <c r="AF1509" s="31">
        <f t="shared" si="280"/>
        <v>2.3790761588157627E-2</v>
      </c>
      <c r="AJ1509" s="110">
        <f t="shared" si="284"/>
        <v>42376</v>
      </c>
      <c r="AK1509" s="31">
        <f t="shared" si="282"/>
        <v>-2.3699999999999999E-2</v>
      </c>
      <c r="AL1509" s="115">
        <f t="shared" si="283"/>
        <v>-2.5130699889356345E-2</v>
      </c>
      <c r="AM1509" s="100"/>
      <c r="BR1509" s="18">
        <f t="shared" si="276"/>
        <v>42366</v>
      </c>
      <c r="BS1509" s="6">
        <f t="shared" si="277"/>
        <v>-2.2000000000000001E-3</v>
      </c>
      <c r="BT1509" s="6">
        <f t="shared" si="278"/>
        <v>8.2000000000000007E-3</v>
      </c>
    </row>
    <row r="1510" spans="2:72" ht="14.45" hidden="1">
      <c r="B1510" s="110">
        <v>42367</v>
      </c>
      <c r="C1510" s="106">
        <v>2078.4</v>
      </c>
      <c r="D1510" s="106">
        <v>2060.5</v>
      </c>
      <c r="E1510" s="106">
        <v>2081.6</v>
      </c>
      <c r="F1510" s="106">
        <v>2060.5</v>
      </c>
      <c r="G1510" s="28"/>
      <c r="H1510" s="107">
        <v>1.06E-2</v>
      </c>
      <c r="K1510" s="110">
        <v>42394</v>
      </c>
      <c r="L1510" s="106">
        <v>7436.15</v>
      </c>
      <c r="M1510" s="106">
        <v>7468.75</v>
      </c>
      <c r="N1510" s="106">
        <v>7487.15</v>
      </c>
      <c r="O1510" s="106">
        <v>7421.2</v>
      </c>
      <c r="P1510" s="28" t="s">
        <v>4047</v>
      </c>
      <c r="Q1510" s="107">
        <v>1.8E-3</v>
      </c>
      <c r="T1510" s="110">
        <v>42290</v>
      </c>
      <c r="U1510" s="28">
        <v>65.097999999999999</v>
      </c>
      <c r="V1510">
        <v>64.796999999999997</v>
      </c>
      <c r="W1510">
        <v>65.191999999999993</v>
      </c>
      <c r="X1510">
        <v>64.78</v>
      </c>
      <c r="Y1510" s="19">
        <v>4.7000000000000002E-3</v>
      </c>
      <c r="AB1510" s="110">
        <f t="shared" si="281"/>
        <v>42394</v>
      </c>
      <c r="AC1510" s="108">
        <f t="shared" si="285"/>
        <v>7436.15</v>
      </c>
      <c r="AD1510" s="28">
        <f t="shared" si="286"/>
        <v>67.754999999999995</v>
      </c>
      <c r="AE1510" s="28">
        <f t="shared" si="279"/>
        <v>109.75057191351192</v>
      </c>
      <c r="AF1510" s="31">
        <f t="shared" si="280"/>
        <v>-1.2002260458719993E-3</v>
      </c>
      <c r="AJ1510" s="110">
        <f t="shared" si="284"/>
        <v>42377</v>
      </c>
      <c r="AK1510" s="31">
        <f t="shared" si="282"/>
        <v>-1.09E-2</v>
      </c>
      <c r="AL1510" s="115">
        <f t="shared" si="283"/>
        <v>5.0279926693621579E-3</v>
      </c>
      <c r="AM1510" s="100"/>
      <c r="BR1510" s="18">
        <f t="shared" si="276"/>
        <v>42367</v>
      </c>
      <c r="BS1510" s="6">
        <f t="shared" si="277"/>
        <v>1.06E-2</v>
      </c>
      <c r="BT1510" s="6">
        <f t="shared" si="278"/>
        <v>5.0000000000000001E-4</v>
      </c>
    </row>
    <row r="1511" spans="2:72" ht="14.45" hidden="1">
      <c r="B1511" s="110">
        <v>42368</v>
      </c>
      <c r="C1511" s="106">
        <v>2063.4</v>
      </c>
      <c r="D1511" s="106">
        <v>2077.3000000000002</v>
      </c>
      <c r="E1511" s="106">
        <v>2077.3000000000002</v>
      </c>
      <c r="F1511" s="106">
        <v>2062</v>
      </c>
      <c r="G1511" s="28"/>
      <c r="H1511" s="107">
        <v>-7.1999999999999998E-3</v>
      </c>
      <c r="K1511" s="110">
        <v>42396</v>
      </c>
      <c r="L1511" s="106">
        <v>7437.75</v>
      </c>
      <c r="M1511" s="106">
        <v>7469.6</v>
      </c>
      <c r="N1511" s="106">
        <v>7477.9</v>
      </c>
      <c r="O1511" s="106">
        <v>7419.7</v>
      </c>
      <c r="P1511" s="28" t="s">
        <v>4048</v>
      </c>
      <c r="Q1511" s="107">
        <v>2.0000000000000001E-4</v>
      </c>
      <c r="T1511" s="110">
        <v>42291</v>
      </c>
      <c r="U1511" s="28">
        <v>64.736000000000004</v>
      </c>
      <c r="V1511">
        <v>65.111999999999995</v>
      </c>
      <c r="W1511">
        <v>65.185000000000002</v>
      </c>
      <c r="X1511">
        <v>64.73</v>
      </c>
      <c r="Y1511" s="19">
        <v>-5.5999999999999999E-3</v>
      </c>
      <c r="AB1511" s="110">
        <f t="shared" si="281"/>
        <v>42396</v>
      </c>
      <c r="AC1511" s="108">
        <f t="shared" si="285"/>
        <v>7437.75</v>
      </c>
      <c r="AD1511" s="28">
        <f t="shared" si="286"/>
        <v>68.144000000000005</v>
      </c>
      <c r="AE1511" s="28">
        <f t="shared" si="279"/>
        <v>109.14754050246536</v>
      </c>
      <c r="AF1511" s="31">
        <f t="shared" si="280"/>
        <v>-5.4945628121352286E-3</v>
      </c>
      <c r="AJ1511" s="110">
        <f t="shared" si="284"/>
        <v>42380</v>
      </c>
      <c r="AK1511" s="31">
        <f t="shared" si="282"/>
        <v>8.9999999999999998E-4</v>
      </c>
      <c r="AL1511" s="115">
        <f t="shared" si="283"/>
        <v>-3.6365876566903932E-3</v>
      </c>
      <c r="AM1511" s="100"/>
      <c r="BR1511" s="18">
        <f t="shared" si="276"/>
        <v>42368</v>
      </c>
      <c r="BS1511" s="6">
        <f t="shared" si="277"/>
        <v>-7.1999999999999998E-3</v>
      </c>
      <c r="BT1511" s="6">
        <f t="shared" si="278"/>
        <v>-4.1000000000000003E-3</v>
      </c>
    </row>
    <row r="1512" spans="2:72" ht="14.45" hidden="1">
      <c r="B1512" s="110">
        <v>42369</v>
      </c>
      <c r="C1512" s="106">
        <v>2043.9</v>
      </c>
      <c r="D1512" s="106">
        <v>2060.6</v>
      </c>
      <c r="E1512" s="106">
        <v>2062.5</v>
      </c>
      <c r="F1512" s="106">
        <v>2043.6</v>
      </c>
      <c r="G1512" s="28"/>
      <c r="H1512" s="107">
        <v>-9.4999999999999998E-3</v>
      </c>
      <c r="K1512" s="110">
        <v>42397</v>
      </c>
      <c r="L1512" s="106">
        <v>7424.65</v>
      </c>
      <c r="M1512" s="106">
        <v>7426.5</v>
      </c>
      <c r="N1512" s="106">
        <v>7468.85</v>
      </c>
      <c r="O1512" s="106">
        <v>7409.6</v>
      </c>
      <c r="P1512" s="28" t="s">
        <v>4049</v>
      </c>
      <c r="Q1512" s="107">
        <v>-1.8E-3</v>
      </c>
      <c r="T1512" s="110">
        <v>42292</v>
      </c>
      <c r="U1512" s="28">
        <v>64.778999999999996</v>
      </c>
      <c r="V1512">
        <v>64.734999999999999</v>
      </c>
      <c r="W1512">
        <v>64.921000000000006</v>
      </c>
      <c r="X1512">
        <v>64.680000000000007</v>
      </c>
      <c r="Y1512" s="19">
        <v>6.9999999999999999E-4</v>
      </c>
      <c r="AB1512" s="110">
        <f t="shared" si="281"/>
        <v>42397</v>
      </c>
      <c r="AC1512" s="108">
        <f t="shared" si="285"/>
        <v>7424.65</v>
      </c>
      <c r="AD1512" s="28">
        <f t="shared" si="286"/>
        <v>68.052999999999997</v>
      </c>
      <c r="AE1512" s="28">
        <f t="shared" si="279"/>
        <v>109.10099481286645</v>
      </c>
      <c r="AF1512" s="31">
        <f t="shared" si="280"/>
        <v>-4.2644744338382612E-4</v>
      </c>
      <c r="AJ1512" s="110">
        <f t="shared" si="284"/>
        <v>42381</v>
      </c>
      <c r="AK1512" s="31">
        <f t="shared" si="282"/>
        <v>7.7999999999999996E-3</v>
      </c>
      <c r="AL1512" s="115">
        <f t="shared" si="283"/>
        <v>-9.8384165699934023E-3</v>
      </c>
      <c r="AM1512" s="100"/>
      <c r="BR1512" s="18">
        <f t="shared" si="276"/>
        <v>42369</v>
      </c>
      <c r="BS1512" s="6">
        <f t="shared" si="277"/>
        <v>-9.4999999999999998E-3</v>
      </c>
      <c r="BT1512" s="6">
        <f t="shared" si="278"/>
        <v>6.3E-3</v>
      </c>
    </row>
    <row r="1513" spans="2:72" ht="14.45" hidden="1">
      <c r="B1513" s="110">
        <v>42373</v>
      </c>
      <c r="C1513" s="106">
        <v>2012.7</v>
      </c>
      <c r="D1513" s="106">
        <v>2038.2</v>
      </c>
      <c r="E1513" s="106">
        <v>2038.2</v>
      </c>
      <c r="F1513" s="106">
        <v>1989.7</v>
      </c>
      <c r="G1513" s="28"/>
      <c r="H1513" s="107">
        <v>-1.5299999999999999E-2</v>
      </c>
      <c r="K1513" s="110">
        <v>42398</v>
      </c>
      <c r="L1513" s="106">
        <v>7563.55</v>
      </c>
      <c r="M1513" s="106">
        <v>7413.35</v>
      </c>
      <c r="N1513" s="106">
        <v>7575.65</v>
      </c>
      <c r="O1513" s="106">
        <v>7402.8</v>
      </c>
      <c r="P1513" s="28" t="s">
        <v>4050</v>
      </c>
      <c r="Q1513" s="107">
        <v>1.8700000000000001E-2</v>
      </c>
      <c r="T1513" s="110">
        <v>42293</v>
      </c>
      <c r="U1513" s="28">
        <v>64.703000000000003</v>
      </c>
      <c r="V1513">
        <v>64.78</v>
      </c>
      <c r="W1513">
        <v>65.03</v>
      </c>
      <c r="X1513">
        <v>64.638999999999996</v>
      </c>
      <c r="Y1513" s="19">
        <v>-1.1999999999999999E-3</v>
      </c>
      <c r="AB1513" s="110">
        <f t="shared" si="281"/>
        <v>42398</v>
      </c>
      <c r="AC1513" s="108">
        <f t="shared" si="285"/>
        <v>7563.55</v>
      </c>
      <c r="AD1513" s="28">
        <f t="shared" si="286"/>
        <v>67.878</v>
      </c>
      <c r="AE1513" s="28">
        <f t="shared" si="279"/>
        <v>111.42859247473409</v>
      </c>
      <c r="AF1513" s="31">
        <f t="shared" si="280"/>
        <v>2.1334339488471299E-2</v>
      </c>
      <c r="AJ1513" s="110">
        <f t="shared" si="284"/>
        <v>42382</v>
      </c>
      <c r="AK1513" s="31">
        <f t="shared" si="282"/>
        <v>-2.5000000000000001E-2</v>
      </c>
      <c r="AL1513" s="115">
        <f t="shared" si="283"/>
        <v>7.3735187139423175E-3</v>
      </c>
      <c r="AM1513" s="100"/>
      <c r="BR1513" s="18">
        <f t="shared" si="276"/>
        <v>42373</v>
      </c>
      <c r="BS1513" s="6">
        <f t="shared" si="277"/>
        <v>-1.5299999999999999E-2</v>
      </c>
      <c r="BT1513" s="6">
        <f t="shared" si="278"/>
        <v>-2.1600000000000001E-2</v>
      </c>
    </row>
    <row r="1514" spans="2:72" ht="14.45" hidden="1">
      <c r="B1514" s="110">
        <v>42374</v>
      </c>
      <c r="C1514" s="106">
        <v>2016.7</v>
      </c>
      <c r="D1514" s="106">
        <v>2013.8</v>
      </c>
      <c r="E1514" s="106">
        <v>2021.9</v>
      </c>
      <c r="F1514" s="106">
        <v>2004.2</v>
      </c>
      <c r="G1514" s="28"/>
      <c r="H1514" s="107">
        <v>2E-3</v>
      </c>
      <c r="K1514" s="110">
        <v>42401</v>
      </c>
      <c r="L1514" s="106">
        <v>7555.95</v>
      </c>
      <c r="M1514" s="106">
        <v>7589.5</v>
      </c>
      <c r="N1514" s="106">
        <v>7600.45</v>
      </c>
      <c r="O1514" s="106">
        <v>7541.25</v>
      </c>
      <c r="P1514" s="28" t="s">
        <v>4051</v>
      </c>
      <c r="Q1514" s="107">
        <v>-1E-3</v>
      </c>
      <c r="T1514" s="110">
        <v>42296</v>
      </c>
      <c r="U1514" s="28">
        <v>64.918999999999997</v>
      </c>
      <c r="V1514">
        <v>64.703000000000003</v>
      </c>
      <c r="W1514">
        <v>64.936999999999998</v>
      </c>
      <c r="X1514">
        <v>64.680999999999997</v>
      </c>
      <c r="Y1514" s="19">
        <v>3.3E-3</v>
      </c>
      <c r="AB1514" s="110">
        <f t="shared" si="281"/>
        <v>42401</v>
      </c>
      <c r="AC1514" s="108">
        <f t="shared" si="285"/>
        <v>7555.95</v>
      </c>
      <c r="AD1514" s="28">
        <f t="shared" si="286"/>
        <v>67.834999999999994</v>
      </c>
      <c r="AE1514" s="28">
        <f t="shared" si="279"/>
        <v>111.3871895039434</v>
      </c>
      <c r="AF1514" s="31">
        <f t="shared" si="280"/>
        <v>-3.7156505230084846E-4</v>
      </c>
      <c r="AJ1514" s="110">
        <f t="shared" si="284"/>
        <v>42383</v>
      </c>
      <c r="AK1514" s="31">
        <f t="shared" si="282"/>
        <v>1.67E-2</v>
      </c>
      <c r="AL1514" s="115">
        <f t="shared" si="283"/>
        <v>-9.2923723315735396E-3</v>
      </c>
      <c r="AM1514" s="100"/>
      <c r="BR1514" s="18">
        <f t="shared" si="276"/>
        <v>42374</v>
      </c>
      <c r="BS1514" s="6">
        <f t="shared" si="277"/>
        <v>2E-3</v>
      </c>
      <c r="BT1514" s="6">
        <f t="shared" si="278"/>
        <v>-8.9999999999999998E-4</v>
      </c>
    </row>
    <row r="1515" spans="2:72" ht="14.45" hidden="1">
      <c r="B1515" s="110">
        <v>42375</v>
      </c>
      <c r="C1515" s="106">
        <v>1990.3</v>
      </c>
      <c r="D1515" s="106">
        <v>2011.7</v>
      </c>
      <c r="E1515" s="106">
        <v>2011.7</v>
      </c>
      <c r="F1515" s="106">
        <v>1979</v>
      </c>
      <c r="G1515" s="28"/>
      <c r="H1515" s="107">
        <v>-1.3100000000000001E-2</v>
      </c>
      <c r="K1515" s="110">
        <v>42402</v>
      </c>
      <c r="L1515" s="106">
        <v>7455.55</v>
      </c>
      <c r="M1515" s="106">
        <v>7566.65</v>
      </c>
      <c r="N1515" s="106">
        <v>7576.3</v>
      </c>
      <c r="O1515" s="106">
        <v>7428.05</v>
      </c>
      <c r="P1515" s="28" t="s">
        <v>4052</v>
      </c>
      <c r="Q1515" s="107">
        <v>-1.3299999999999999E-2</v>
      </c>
      <c r="T1515" s="110">
        <v>42297</v>
      </c>
      <c r="U1515" s="28">
        <v>65.024000000000001</v>
      </c>
      <c r="V1515">
        <v>64.92</v>
      </c>
      <c r="W1515">
        <v>65.069999999999993</v>
      </c>
      <c r="X1515">
        <v>64.86</v>
      </c>
      <c r="Y1515" s="19">
        <v>1.6000000000000001E-3</v>
      </c>
      <c r="AB1515" s="110">
        <f t="shared" si="281"/>
        <v>42402</v>
      </c>
      <c r="AC1515" s="108">
        <f t="shared" si="285"/>
        <v>7455.55</v>
      </c>
      <c r="AD1515" s="28">
        <f t="shared" si="286"/>
        <v>67.974999999999994</v>
      </c>
      <c r="AE1515" s="28">
        <f t="shared" si="279"/>
        <v>109.68076498712763</v>
      </c>
      <c r="AF1515" s="31">
        <f t="shared" si="280"/>
        <v>-1.5319755569875082E-2</v>
      </c>
      <c r="AJ1515" s="110">
        <f t="shared" si="284"/>
        <v>42384</v>
      </c>
      <c r="AK1515" s="31">
        <f t="shared" si="282"/>
        <v>-2.1600000000000001E-2</v>
      </c>
      <c r="AL1515" s="115">
        <f t="shared" si="283"/>
        <v>-1.9818997647289782E-2</v>
      </c>
      <c r="AM1515" s="100"/>
      <c r="BR1515" s="18">
        <f t="shared" si="276"/>
        <v>42375</v>
      </c>
      <c r="BS1515" s="6">
        <f t="shared" si="277"/>
        <v>-1.3100000000000001E-2</v>
      </c>
      <c r="BT1515" s="6">
        <f t="shared" si="278"/>
        <v>-5.5999999999999999E-3</v>
      </c>
    </row>
    <row r="1516" spans="2:72" ht="14.45" hidden="1">
      <c r="B1516" s="110">
        <v>42376</v>
      </c>
      <c r="C1516" s="106">
        <v>1943.1</v>
      </c>
      <c r="D1516" s="106">
        <v>1985.3</v>
      </c>
      <c r="E1516" s="106">
        <v>1985.3</v>
      </c>
      <c r="F1516" s="106">
        <v>1938.8</v>
      </c>
      <c r="G1516" s="28"/>
      <c r="H1516" s="107">
        <v>-2.3699999999999999E-2</v>
      </c>
      <c r="K1516" s="110">
        <v>42403</v>
      </c>
      <c r="L1516" s="106">
        <v>7361.8</v>
      </c>
      <c r="M1516" s="106">
        <v>7392.45</v>
      </c>
      <c r="N1516" s="106">
        <v>7419.4</v>
      </c>
      <c r="O1516" s="106">
        <v>7350.3</v>
      </c>
      <c r="P1516" s="28" t="s">
        <v>4053</v>
      </c>
      <c r="Q1516" s="107">
        <v>-1.26E-2</v>
      </c>
      <c r="T1516" s="110">
        <v>42298</v>
      </c>
      <c r="U1516" s="28">
        <v>65.146000000000001</v>
      </c>
      <c r="V1516">
        <v>65.024000000000001</v>
      </c>
      <c r="W1516">
        <v>65.23</v>
      </c>
      <c r="X1516">
        <v>65</v>
      </c>
      <c r="Y1516" s="19">
        <v>1.9E-3</v>
      </c>
      <c r="AB1516" s="110">
        <f t="shared" si="281"/>
        <v>42403</v>
      </c>
      <c r="AC1516" s="108">
        <f t="shared" si="285"/>
        <v>7361.8</v>
      </c>
      <c r="AD1516" s="28">
        <f t="shared" si="286"/>
        <v>67.933999999999997</v>
      </c>
      <c r="AE1516" s="28">
        <f t="shared" si="279"/>
        <v>108.36694438719935</v>
      </c>
      <c r="AF1516" s="31">
        <f t="shared" si="280"/>
        <v>-1.1978587130409557E-2</v>
      </c>
      <c r="AJ1516" s="110">
        <f t="shared" si="284"/>
        <v>42388</v>
      </c>
      <c r="AK1516" s="31">
        <f t="shared" si="282"/>
        <v>5.0000000000000001E-4</v>
      </c>
      <c r="AL1516" s="115">
        <f t="shared" si="283"/>
        <v>1.035054495122556E-2</v>
      </c>
      <c r="AM1516" s="100"/>
      <c r="BR1516" s="18">
        <f t="shared" si="276"/>
        <v>42376</v>
      </c>
      <c r="BS1516" s="6">
        <f t="shared" si="277"/>
        <v>-2.3699999999999999E-2</v>
      </c>
      <c r="BT1516" s="6">
        <f t="shared" si="278"/>
        <v>-2.23E-2</v>
      </c>
    </row>
    <row r="1517" spans="2:72" ht="14.45" hidden="1">
      <c r="B1517" s="110">
        <v>42377</v>
      </c>
      <c r="C1517" s="106">
        <v>1922</v>
      </c>
      <c r="D1517" s="106">
        <v>1946</v>
      </c>
      <c r="E1517" s="106">
        <v>1960.4</v>
      </c>
      <c r="F1517" s="106">
        <v>1918.5</v>
      </c>
      <c r="G1517" s="28"/>
      <c r="H1517" s="107">
        <v>-1.09E-2</v>
      </c>
      <c r="K1517" s="110">
        <v>42404</v>
      </c>
      <c r="L1517" s="106">
        <v>7404</v>
      </c>
      <c r="M1517" s="106">
        <v>7411.45</v>
      </c>
      <c r="N1517" s="106">
        <v>7457.05</v>
      </c>
      <c r="O1517" s="106">
        <v>7365.95</v>
      </c>
      <c r="P1517" s="28" t="s">
        <v>4054</v>
      </c>
      <c r="Q1517" s="107">
        <v>5.7000000000000002E-3</v>
      </c>
      <c r="T1517" s="110">
        <v>42299</v>
      </c>
      <c r="U1517" s="28">
        <v>64.86</v>
      </c>
      <c r="V1517">
        <v>65.132999999999996</v>
      </c>
      <c r="W1517">
        <v>65.173000000000002</v>
      </c>
      <c r="X1517">
        <v>64.852999999999994</v>
      </c>
      <c r="Y1517" s="19">
        <v>-4.4000000000000003E-3</v>
      </c>
      <c r="AB1517" s="110">
        <f t="shared" si="281"/>
        <v>42404</v>
      </c>
      <c r="AC1517" s="108">
        <f t="shared" si="285"/>
        <v>7404</v>
      </c>
      <c r="AD1517" s="28">
        <f t="shared" si="286"/>
        <v>67.543999999999997</v>
      </c>
      <c r="AE1517" s="28">
        <f t="shared" si="279"/>
        <v>109.61743456117495</v>
      </c>
      <c r="AF1517" s="31">
        <f t="shared" si="280"/>
        <v>1.1539406052712309E-2</v>
      </c>
      <c r="AJ1517" s="110">
        <f t="shared" si="284"/>
        <v>42389</v>
      </c>
      <c r="AK1517" s="31">
        <f t="shared" si="282"/>
        <v>-1.17E-2</v>
      </c>
      <c r="AL1517" s="115">
        <f t="shared" si="283"/>
        <v>-2.0160128959345269E-2</v>
      </c>
      <c r="AM1517" s="100"/>
      <c r="BR1517" s="18">
        <f t="shared" si="276"/>
        <v>42377</v>
      </c>
      <c r="BS1517" s="6">
        <f t="shared" si="277"/>
        <v>-1.09E-2</v>
      </c>
      <c r="BT1517" s="6">
        <f t="shared" si="278"/>
        <v>4.4000000000000003E-3</v>
      </c>
    </row>
    <row r="1518" spans="2:72" ht="14.45" hidden="1">
      <c r="B1518" s="110">
        <v>42380</v>
      </c>
      <c r="C1518" s="106">
        <v>1923.7</v>
      </c>
      <c r="D1518" s="106">
        <v>1926.1</v>
      </c>
      <c r="E1518" s="106">
        <v>1935.7</v>
      </c>
      <c r="F1518" s="106">
        <v>1901.1</v>
      </c>
      <c r="G1518" s="28"/>
      <c r="H1518" s="107">
        <v>8.9999999999999998E-4</v>
      </c>
      <c r="K1518" s="110">
        <v>42405</v>
      </c>
      <c r="L1518" s="106">
        <v>7489.1</v>
      </c>
      <c r="M1518" s="106">
        <v>7418.25</v>
      </c>
      <c r="N1518" s="106">
        <v>7503.15</v>
      </c>
      <c r="O1518" s="106">
        <v>7406.65</v>
      </c>
      <c r="P1518" s="28" t="s">
        <v>4055</v>
      </c>
      <c r="Q1518" s="107">
        <v>1.15E-2</v>
      </c>
      <c r="T1518" s="110">
        <v>42300</v>
      </c>
      <c r="U1518" s="28">
        <v>64.891999999999996</v>
      </c>
      <c r="V1518">
        <v>64.869</v>
      </c>
      <c r="W1518">
        <v>65.06</v>
      </c>
      <c r="X1518">
        <v>64.7</v>
      </c>
      <c r="Y1518" s="19">
        <v>5.0000000000000001E-4</v>
      </c>
      <c r="AB1518" s="110">
        <f t="shared" si="281"/>
        <v>42405</v>
      </c>
      <c r="AC1518" s="108">
        <f t="shared" si="285"/>
        <v>7489.1</v>
      </c>
      <c r="AD1518" s="28">
        <f t="shared" si="286"/>
        <v>67.81</v>
      </c>
      <c r="AE1518" s="28">
        <f t="shared" si="279"/>
        <v>110.44241262350685</v>
      </c>
      <c r="AF1518" s="31">
        <f t="shared" si="280"/>
        <v>7.5259749111489249E-3</v>
      </c>
      <c r="AJ1518" s="110">
        <f t="shared" si="284"/>
        <v>42390</v>
      </c>
      <c r="AK1518" s="31">
        <f t="shared" si="282"/>
        <v>5.1999999999999998E-3</v>
      </c>
      <c r="AL1518" s="115">
        <f t="shared" si="283"/>
        <v>-2.1116504114356838E-3</v>
      </c>
      <c r="AM1518" s="100"/>
      <c r="BR1518" s="18">
        <f t="shared" si="276"/>
        <v>42380</v>
      </c>
      <c r="BS1518" s="6">
        <f t="shared" si="277"/>
        <v>8.9999999999999998E-4</v>
      </c>
      <c r="BT1518" s="6">
        <f t="shared" si="278"/>
        <v>-4.8999999999999998E-3</v>
      </c>
    </row>
    <row r="1519" spans="2:72" ht="14.45" hidden="1">
      <c r="B1519" s="110">
        <v>42381</v>
      </c>
      <c r="C1519" s="106">
        <v>1938.7</v>
      </c>
      <c r="D1519" s="106">
        <v>1927.8</v>
      </c>
      <c r="E1519" s="106">
        <v>1947.4</v>
      </c>
      <c r="F1519" s="106">
        <v>1914.3</v>
      </c>
      <c r="G1519" s="28"/>
      <c r="H1519" s="107">
        <v>7.7999999999999996E-3</v>
      </c>
      <c r="K1519" s="110">
        <v>42408</v>
      </c>
      <c r="L1519" s="106">
        <v>7387.25</v>
      </c>
      <c r="M1519" s="106">
        <v>7489.7</v>
      </c>
      <c r="N1519" s="106">
        <v>7512.55</v>
      </c>
      <c r="O1519" s="106">
        <v>7363.2</v>
      </c>
      <c r="P1519" s="28" t="s">
        <v>4056</v>
      </c>
      <c r="Q1519" s="107">
        <v>-1.3599999999999999E-2</v>
      </c>
      <c r="T1519" s="110">
        <v>42303</v>
      </c>
      <c r="U1519" s="28">
        <v>64.921000000000006</v>
      </c>
      <c r="V1519">
        <v>64.963999999999999</v>
      </c>
      <c r="W1519">
        <v>65.025000000000006</v>
      </c>
      <c r="X1519">
        <v>64.787999999999997</v>
      </c>
      <c r="Y1519" s="19">
        <v>4.0000000000000002E-4</v>
      </c>
      <c r="AB1519" s="110">
        <f t="shared" si="281"/>
        <v>42408</v>
      </c>
      <c r="AC1519" s="108">
        <f t="shared" si="285"/>
        <v>7387.25</v>
      </c>
      <c r="AD1519" s="28">
        <f t="shared" si="286"/>
        <v>68.034000000000006</v>
      </c>
      <c r="AE1519" s="28">
        <f t="shared" si="279"/>
        <v>108.58173854249345</v>
      </c>
      <c r="AF1519" s="31">
        <f t="shared" si="280"/>
        <v>-1.6847459565704659E-2</v>
      </c>
      <c r="AJ1519" s="110">
        <f t="shared" si="284"/>
        <v>42391</v>
      </c>
      <c r="AK1519" s="31">
        <f t="shared" si="282"/>
        <v>2.0299999999999999E-2</v>
      </c>
      <c r="AL1519" s="115">
        <f t="shared" si="283"/>
        <v>2.3790761588157627E-2</v>
      </c>
      <c r="AM1519" s="100"/>
      <c r="BR1519" s="18">
        <f t="shared" si="276"/>
        <v>42381</v>
      </c>
      <c r="BS1519" s="6">
        <f t="shared" si="277"/>
        <v>7.7999999999999996E-3</v>
      </c>
      <c r="BT1519" s="6">
        <f t="shared" si="278"/>
        <v>-7.1000000000000004E-3</v>
      </c>
    </row>
    <row r="1520" spans="2:72" ht="14.45" hidden="1">
      <c r="B1520" s="110">
        <v>42382</v>
      </c>
      <c r="C1520" s="106">
        <v>1890.3</v>
      </c>
      <c r="D1520" s="106">
        <v>1940.3</v>
      </c>
      <c r="E1520" s="106">
        <v>1950.3</v>
      </c>
      <c r="F1520" s="106">
        <v>1886.4</v>
      </c>
      <c r="G1520" s="28"/>
      <c r="H1520" s="107">
        <v>-2.5000000000000001E-2</v>
      </c>
      <c r="K1520" s="110">
        <v>42409</v>
      </c>
      <c r="L1520" s="106">
        <v>7298.2</v>
      </c>
      <c r="M1520" s="106">
        <v>7303.95</v>
      </c>
      <c r="N1520" s="106">
        <v>7323.45</v>
      </c>
      <c r="O1520" s="106">
        <v>7275.15</v>
      </c>
      <c r="P1520" s="28" t="s">
        <v>4057</v>
      </c>
      <c r="Q1520" s="107">
        <v>-1.21E-2</v>
      </c>
      <c r="T1520" s="110">
        <v>42304</v>
      </c>
      <c r="U1520" s="28">
        <v>65.111999999999995</v>
      </c>
      <c r="V1520">
        <v>64.921000000000006</v>
      </c>
      <c r="W1520">
        <v>65.117000000000004</v>
      </c>
      <c r="X1520">
        <v>64.885000000000005</v>
      </c>
      <c r="Y1520" s="19">
        <v>2.8999999999999998E-3</v>
      </c>
      <c r="AB1520" s="110">
        <f t="shared" si="281"/>
        <v>42409</v>
      </c>
      <c r="AC1520" s="108">
        <f t="shared" si="285"/>
        <v>7298.2</v>
      </c>
      <c r="AD1520" s="28">
        <f t="shared" si="286"/>
        <v>67.900999999999996</v>
      </c>
      <c r="AE1520" s="28">
        <f t="shared" si="279"/>
        <v>107.48295312292898</v>
      </c>
      <c r="AF1520" s="31">
        <f t="shared" si="280"/>
        <v>-1.0119431078500107E-2</v>
      </c>
      <c r="AJ1520" s="110">
        <f t="shared" si="284"/>
        <v>42394</v>
      </c>
      <c r="AK1520" s="31">
        <f t="shared" si="282"/>
        <v>-1.5599999999999999E-2</v>
      </c>
      <c r="AL1520" s="115">
        <f t="shared" si="283"/>
        <v>-1.2002260458719993E-3</v>
      </c>
      <c r="AM1520" s="100"/>
      <c r="BR1520" s="18">
        <f t="shared" si="276"/>
        <v>42382</v>
      </c>
      <c r="BS1520" s="6">
        <f t="shared" si="277"/>
        <v>-2.5000000000000001E-2</v>
      </c>
      <c r="BT1520" s="6">
        <f t="shared" si="278"/>
        <v>6.8999999999999999E-3</v>
      </c>
    </row>
    <row r="1521" spans="2:72" ht="14.45" hidden="1">
      <c r="B1521" s="110">
        <v>42383</v>
      </c>
      <c r="C1521" s="106">
        <v>1921.8</v>
      </c>
      <c r="D1521" s="106">
        <v>1891.7</v>
      </c>
      <c r="E1521" s="106">
        <v>1934.5</v>
      </c>
      <c r="F1521" s="106">
        <v>1878.9</v>
      </c>
      <c r="G1521" s="28"/>
      <c r="H1521" s="107">
        <v>1.67E-2</v>
      </c>
      <c r="K1521" s="110">
        <v>42410</v>
      </c>
      <c r="L1521" s="106">
        <v>7215.7</v>
      </c>
      <c r="M1521" s="106">
        <v>7264.3</v>
      </c>
      <c r="N1521" s="106">
        <v>7271.85</v>
      </c>
      <c r="O1521" s="106">
        <v>7177.75</v>
      </c>
      <c r="P1521" s="28" t="s">
        <v>4058</v>
      </c>
      <c r="Q1521" s="107">
        <v>-1.1299999999999999E-2</v>
      </c>
      <c r="T1521" s="110">
        <v>42305</v>
      </c>
      <c r="U1521" s="28">
        <v>64.953999999999994</v>
      </c>
      <c r="V1521">
        <v>65.111999999999995</v>
      </c>
      <c r="W1521">
        <v>65.12</v>
      </c>
      <c r="X1521">
        <v>64.832999999999998</v>
      </c>
      <c r="Y1521" s="19">
        <v>-2.3999999999999998E-3</v>
      </c>
      <c r="AB1521" s="110">
        <f t="shared" si="281"/>
        <v>42410</v>
      </c>
      <c r="AC1521" s="108">
        <f t="shared" si="285"/>
        <v>7215.7</v>
      </c>
      <c r="AD1521" s="28">
        <f t="shared" si="286"/>
        <v>67.861000000000004</v>
      </c>
      <c r="AE1521" s="28">
        <f t="shared" si="279"/>
        <v>106.3305875244986</v>
      </c>
      <c r="AF1521" s="31">
        <f t="shared" si="280"/>
        <v>-1.0721380134693592E-2</v>
      </c>
      <c r="AJ1521" s="110" t="e">
        <f t="shared" si="284"/>
        <v>#N/A</v>
      </c>
      <c r="AK1521" s="31">
        <f t="shared" si="282"/>
        <v>0</v>
      </c>
      <c r="AL1521" s="115">
        <f t="shared" si="283"/>
        <v>0</v>
      </c>
      <c r="AM1521" s="100"/>
      <c r="BR1521" s="18">
        <f t="shared" si="276"/>
        <v>42383</v>
      </c>
      <c r="BS1521" s="6">
        <f t="shared" si="277"/>
        <v>1.67E-2</v>
      </c>
      <c r="BT1521" s="6">
        <f t="shared" si="278"/>
        <v>-3.3999999999999998E-3</v>
      </c>
    </row>
    <row r="1522" spans="2:72" ht="14.45" hidden="1">
      <c r="B1522" s="110">
        <v>42384</v>
      </c>
      <c r="C1522" s="106">
        <v>1880.3</v>
      </c>
      <c r="D1522" s="106">
        <v>1916.7</v>
      </c>
      <c r="E1522" s="106">
        <v>1916.7</v>
      </c>
      <c r="F1522" s="106">
        <v>1857.8</v>
      </c>
      <c r="G1522" s="28"/>
      <c r="H1522" s="107">
        <v>-2.1600000000000001E-2</v>
      </c>
      <c r="K1522" s="110">
        <v>42411</v>
      </c>
      <c r="L1522" s="106">
        <v>6976.35</v>
      </c>
      <c r="M1522" s="106">
        <v>7203.6</v>
      </c>
      <c r="N1522" s="106">
        <v>7208.65</v>
      </c>
      <c r="O1522" s="106">
        <v>6959.95</v>
      </c>
      <c r="P1522" s="28" t="s">
        <v>4059</v>
      </c>
      <c r="Q1522" s="107">
        <v>-3.32E-2</v>
      </c>
      <c r="T1522" s="110">
        <v>42306</v>
      </c>
      <c r="U1522" s="28">
        <v>65.448999999999998</v>
      </c>
      <c r="V1522">
        <v>65.153999999999996</v>
      </c>
      <c r="W1522">
        <v>65.47</v>
      </c>
      <c r="X1522">
        <v>65.12</v>
      </c>
      <c r="Y1522" s="19">
        <v>7.6E-3</v>
      </c>
      <c r="AB1522" s="110">
        <f t="shared" si="281"/>
        <v>42411</v>
      </c>
      <c r="AC1522" s="108">
        <f t="shared" si="285"/>
        <v>6976.35</v>
      </c>
      <c r="AD1522" s="28">
        <f t="shared" si="286"/>
        <v>68.471000000000004</v>
      </c>
      <c r="AE1522" s="28">
        <f t="shared" si="279"/>
        <v>101.8876604693958</v>
      </c>
      <c r="AF1522" s="31">
        <f t="shared" si="280"/>
        <v>-4.1784092033528397E-2</v>
      </c>
      <c r="AJ1522" s="110">
        <f t="shared" si="284"/>
        <v>42396</v>
      </c>
      <c r="AK1522" s="31">
        <f t="shared" si="282"/>
        <v>-1.0800000000000001E-2</v>
      </c>
      <c r="AL1522" s="115">
        <f t="shared" si="283"/>
        <v>-5.4945628121352286E-3</v>
      </c>
      <c r="AM1522" s="100"/>
      <c r="BR1522" s="18">
        <f t="shared" si="276"/>
        <v>42384</v>
      </c>
      <c r="BS1522" s="6">
        <f t="shared" si="277"/>
        <v>-2.1600000000000001E-2</v>
      </c>
      <c r="BT1522" s="6">
        <f t="shared" si="278"/>
        <v>-1.3100000000000001E-2</v>
      </c>
    </row>
    <row r="1523" spans="2:72" ht="14.45" hidden="1">
      <c r="B1523" s="110">
        <v>42388</v>
      </c>
      <c r="C1523" s="106">
        <v>1881.3</v>
      </c>
      <c r="D1523" s="106">
        <v>1888.7</v>
      </c>
      <c r="E1523" s="106">
        <v>1901.4</v>
      </c>
      <c r="F1523" s="106">
        <v>1864.6</v>
      </c>
      <c r="G1523" s="28"/>
      <c r="H1523" s="107">
        <v>5.0000000000000001E-4</v>
      </c>
      <c r="K1523" s="110">
        <v>42412</v>
      </c>
      <c r="L1523" s="106">
        <v>6980.95</v>
      </c>
      <c r="M1523" s="106">
        <v>7023.65</v>
      </c>
      <c r="N1523" s="106">
        <v>7034.8</v>
      </c>
      <c r="O1523" s="106">
        <v>6869</v>
      </c>
      <c r="P1523" s="28" t="s">
        <v>4060</v>
      </c>
      <c r="Q1523" s="107">
        <v>6.9999999999999999E-4</v>
      </c>
      <c r="T1523" s="110">
        <v>42307</v>
      </c>
      <c r="U1523" s="28">
        <v>65.423000000000002</v>
      </c>
      <c r="V1523">
        <v>65.444000000000003</v>
      </c>
      <c r="W1523">
        <v>65.453000000000003</v>
      </c>
      <c r="X1523">
        <v>65.12</v>
      </c>
      <c r="Y1523" s="19">
        <v>-4.0000000000000002E-4</v>
      </c>
      <c r="AB1523" s="110">
        <f t="shared" si="281"/>
        <v>42412</v>
      </c>
      <c r="AC1523" s="108">
        <f t="shared" si="285"/>
        <v>6980.95</v>
      </c>
      <c r="AD1523" s="28">
        <f t="shared" si="286"/>
        <v>68.117999999999995</v>
      </c>
      <c r="AE1523" s="28">
        <f t="shared" si="279"/>
        <v>102.48319093338031</v>
      </c>
      <c r="AF1523" s="31">
        <f t="shared" si="280"/>
        <v>5.8449714248114404E-3</v>
      </c>
      <c r="AJ1523" s="110">
        <f t="shared" si="284"/>
        <v>42397</v>
      </c>
      <c r="AK1523" s="31">
        <f t="shared" si="282"/>
        <v>5.4999999999999997E-3</v>
      </c>
      <c r="AL1523" s="115">
        <f t="shared" si="283"/>
        <v>-4.2644744338382612E-4</v>
      </c>
      <c r="AM1523" s="100"/>
      <c r="BR1523" s="18">
        <f t="shared" si="276"/>
        <v>42388</v>
      </c>
      <c r="BS1523" s="6">
        <f t="shared" si="277"/>
        <v>5.0000000000000001E-4</v>
      </c>
      <c r="BT1523" s="6">
        <f t="shared" si="278"/>
        <v>1.14E-2</v>
      </c>
    </row>
    <row r="1524" spans="2:72" ht="14.45" hidden="1">
      <c r="B1524" s="110">
        <v>42389</v>
      </c>
      <c r="C1524" s="106">
        <v>1859.3</v>
      </c>
      <c r="D1524" s="106">
        <v>1876.2</v>
      </c>
      <c r="E1524" s="106">
        <v>1876.2</v>
      </c>
      <c r="F1524" s="106">
        <v>1812.3</v>
      </c>
      <c r="G1524" s="28"/>
      <c r="H1524" s="107">
        <v>-1.17E-2</v>
      </c>
      <c r="K1524" s="110">
        <v>42415</v>
      </c>
      <c r="L1524" s="106">
        <v>7162.95</v>
      </c>
      <c r="M1524" s="106">
        <v>7057.35</v>
      </c>
      <c r="N1524" s="106">
        <v>7182.8</v>
      </c>
      <c r="O1524" s="106">
        <v>7056.8</v>
      </c>
      <c r="P1524" s="28" t="s">
        <v>4061</v>
      </c>
      <c r="Q1524" s="107">
        <v>2.6100000000000002E-2</v>
      </c>
      <c r="T1524" s="110">
        <v>42310</v>
      </c>
      <c r="U1524" s="28">
        <v>65.561000000000007</v>
      </c>
      <c r="V1524">
        <v>65.412999999999997</v>
      </c>
      <c r="W1524">
        <v>65.665000000000006</v>
      </c>
      <c r="X1524">
        <v>65.355000000000004</v>
      </c>
      <c r="Y1524" s="19">
        <v>2.0999999999999999E-3</v>
      </c>
      <c r="AB1524" s="110">
        <f t="shared" si="281"/>
        <v>42415</v>
      </c>
      <c r="AC1524" s="108">
        <f t="shared" si="285"/>
        <v>7162.95</v>
      </c>
      <c r="AD1524" s="28">
        <f t="shared" si="286"/>
        <v>68.131</v>
      </c>
      <c r="AE1524" s="28">
        <f t="shared" si="279"/>
        <v>105.13496059062687</v>
      </c>
      <c r="AF1524" s="31">
        <f t="shared" si="280"/>
        <v>2.5875166777060699E-2</v>
      </c>
      <c r="AJ1524" s="110">
        <f t="shared" si="284"/>
        <v>42398</v>
      </c>
      <c r="AK1524" s="31">
        <f t="shared" si="282"/>
        <v>2.47E-2</v>
      </c>
      <c r="AL1524" s="115">
        <f t="shared" si="283"/>
        <v>2.1334339488471299E-2</v>
      </c>
      <c r="AM1524" s="100"/>
      <c r="BR1524" s="18">
        <f t="shared" si="276"/>
        <v>42389</v>
      </c>
      <c r="BS1524" s="6">
        <f t="shared" si="277"/>
        <v>-1.17E-2</v>
      </c>
      <c r="BT1524" s="6">
        <f t="shared" si="278"/>
        <v>-1.6899999999999998E-2</v>
      </c>
    </row>
    <row r="1525" spans="2:72" ht="14.45" hidden="1">
      <c r="B1525" s="110">
        <v>42390</v>
      </c>
      <c r="C1525" s="106">
        <v>1869</v>
      </c>
      <c r="D1525" s="106">
        <v>1861.5</v>
      </c>
      <c r="E1525" s="106">
        <v>1889.8</v>
      </c>
      <c r="F1525" s="106">
        <v>1849</v>
      </c>
      <c r="G1525" s="28"/>
      <c r="H1525" s="107">
        <v>5.1999999999999998E-3</v>
      </c>
      <c r="K1525" s="110">
        <v>42416</v>
      </c>
      <c r="L1525" s="106">
        <v>7048.25</v>
      </c>
      <c r="M1525" s="106">
        <v>7201.25</v>
      </c>
      <c r="N1525" s="106">
        <v>7204.65</v>
      </c>
      <c r="O1525" s="106">
        <v>7037.7</v>
      </c>
      <c r="P1525" s="28" t="s">
        <v>4062</v>
      </c>
      <c r="Q1525" s="107">
        <v>-1.6E-2</v>
      </c>
      <c r="T1525" s="110">
        <v>42311</v>
      </c>
      <c r="U1525" s="28">
        <v>65.569000000000003</v>
      </c>
      <c r="V1525">
        <v>65.567999999999998</v>
      </c>
      <c r="W1525">
        <v>65.795000000000002</v>
      </c>
      <c r="X1525">
        <v>65.42</v>
      </c>
      <c r="Y1525" s="19">
        <v>1E-4</v>
      </c>
      <c r="AB1525" s="110">
        <f t="shared" si="281"/>
        <v>42416</v>
      </c>
      <c r="AC1525" s="108">
        <f t="shared" si="285"/>
        <v>7048.25</v>
      </c>
      <c r="AD1525" s="28">
        <f t="shared" si="286"/>
        <v>68.474000000000004</v>
      </c>
      <c r="AE1525" s="28">
        <f t="shared" si="279"/>
        <v>102.93323013114467</v>
      </c>
      <c r="AF1525" s="31">
        <f t="shared" si="280"/>
        <v>-2.0941944022362602E-2</v>
      </c>
      <c r="AJ1525" s="110">
        <f t="shared" si="284"/>
        <v>42401</v>
      </c>
      <c r="AK1525" s="31">
        <f t="shared" si="282"/>
        <v>-4.0000000000000002E-4</v>
      </c>
      <c r="AL1525" s="115">
        <f t="shared" si="283"/>
        <v>-3.7156505230084846E-4</v>
      </c>
      <c r="AM1525" s="100"/>
      <c r="BR1525" s="18">
        <f t="shared" si="276"/>
        <v>42390</v>
      </c>
      <c r="BS1525" s="6">
        <f t="shared" si="277"/>
        <v>5.1999999999999998E-3</v>
      </c>
      <c r="BT1525" s="6">
        <f t="shared" si="278"/>
        <v>-4.4000000000000003E-3</v>
      </c>
    </row>
    <row r="1526" spans="2:72" ht="14.45" hidden="1">
      <c r="B1526" s="110">
        <v>42391</v>
      </c>
      <c r="C1526" s="106">
        <v>1906.9</v>
      </c>
      <c r="D1526" s="106">
        <v>1877.4</v>
      </c>
      <c r="E1526" s="106">
        <v>1908.8</v>
      </c>
      <c r="F1526" s="106">
        <v>1877.4</v>
      </c>
      <c r="G1526" s="28"/>
      <c r="H1526" s="107">
        <v>2.0299999999999999E-2</v>
      </c>
      <c r="K1526" s="110">
        <v>42417</v>
      </c>
      <c r="L1526" s="106">
        <v>7108.45</v>
      </c>
      <c r="M1526" s="106">
        <v>7058.85</v>
      </c>
      <c r="N1526" s="106">
        <v>7123.7</v>
      </c>
      <c r="O1526" s="106">
        <v>6960.65</v>
      </c>
      <c r="P1526" s="28" t="s">
        <v>4063</v>
      </c>
      <c r="Q1526" s="107">
        <v>8.5000000000000006E-3</v>
      </c>
      <c r="T1526" s="110">
        <v>42312</v>
      </c>
      <c r="U1526" s="28">
        <v>65.608999999999995</v>
      </c>
      <c r="V1526">
        <v>65.591999999999999</v>
      </c>
      <c r="W1526">
        <v>65.63</v>
      </c>
      <c r="X1526">
        <v>65.33</v>
      </c>
      <c r="Y1526" s="19">
        <v>5.9999999999999995E-4</v>
      </c>
      <c r="AB1526" s="110">
        <f t="shared" si="281"/>
        <v>42417</v>
      </c>
      <c r="AC1526" s="108">
        <f t="shared" si="285"/>
        <v>7108.45</v>
      </c>
      <c r="AD1526" s="28">
        <f t="shared" si="286"/>
        <v>68.328999999999994</v>
      </c>
      <c r="AE1526" s="28">
        <f t="shared" si="279"/>
        <v>104.03269475625284</v>
      </c>
      <c r="AF1526" s="31">
        <f t="shared" si="280"/>
        <v>1.068133802570248E-2</v>
      </c>
      <c r="AJ1526" s="110">
        <f t="shared" si="284"/>
        <v>42402</v>
      </c>
      <c r="AK1526" s="31">
        <f t="shared" si="282"/>
        <v>-1.8800000000000001E-2</v>
      </c>
      <c r="AL1526" s="115">
        <f t="shared" si="283"/>
        <v>-1.5319755569875082E-2</v>
      </c>
      <c r="AM1526" s="100"/>
      <c r="BR1526" s="18">
        <f t="shared" si="276"/>
        <v>42391</v>
      </c>
      <c r="BS1526" s="6">
        <f t="shared" si="277"/>
        <v>2.0299999999999999E-2</v>
      </c>
      <c r="BT1526" s="6">
        <f t="shared" si="278"/>
        <v>0.02</v>
      </c>
    </row>
    <row r="1527" spans="2:72" ht="14.45" hidden="1">
      <c r="B1527" s="110">
        <v>42394</v>
      </c>
      <c r="C1527" s="106">
        <v>1877.1</v>
      </c>
      <c r="D1527" s="106">
        <v>1906.3</v>
      </c>
      <c r="E1527" s="106">
        <v>1906.3</v>
      </c>
      <c r="F1527" s="106">
        <v>1876</v>
      </c>
      <c r="G1527" s="28"/>
      <c r="H1527" s="107">
        <v>-1.5599999999999999E-2</v>
      </c>
      <c r="K1527" s="110">
        <v>42418</v>
      </c>
      <c r="L1527" s="106">
        <v>7191.75</v>
      </c>
      <c r="M1527" s="106">
        <v>7177.4</v>
      </c>
      <c r="N1527" s="106">
        <v>7215.1</v>
      </c>
      <c r="O1527" s="106">
        <v>7127.85</v>
      </c>
      <c r="P1527" s="28" t="s">
        <v>4064</v>
      </c>
      <c r="Q1527" s="107">
        <v>1.17E-2</v>
      </c>
      <c r="T1527" s="110">
        <v>42313</v>
      </c>
      <c r="U1527" s="28">
        <v>65.86</v>
      </c>
      <c r="V1527">
        <v>65.608999999999995</v>
      </c>
      <c r="W1527">
        <v>65.900000000000006</v>
      </c>
      <c r="X1527">
        <v>65.522999999999996</v>
      </c>
      <c r="Y1527" s="19">
        <v>3.8E-3</v>
      </c>
      <c r="AB1527" s="110">
        <f t="shared" si="281"/>
        <v>42418</v>
      </c>
      <c r="AC1527" s="108">
        <f t="shared" si="285"/>
        <v>7191.75</v>
      </c>
      <c r="AD1527" s="28">
        <f t="shared" si="286"/>
        <v>68.542000000000002</v>
      </c>
      <c r="AE1527" s="28">
        <f t="shared" si="279"/>
        <v>104.92471769134254</v>
      </c>
      <c r="AF1527" s="31">
        <f t="shared" si="280"/>
        <v>8.5744480346270358E-3</v>
      </c>
      <c r="AJ1527" s="110">
        <f t="shared" si="284"/>
        <v>42403</v>
      </c>
      <c r="AK1527" s="31">
        <f t="shared" si="282"/>
        <v>5.0000000000000001E-3</v>
      </c>
      <c r="AL1527" s="115">
        <f t="shared" si="283"/>
        <v>-1.1978587130409557E-2</v>
      </c>
      <c r="AM1527" s="100"/>
      <c r="BR1527" s="18">
        <f t="shared" si="276"/>
        <v>42394</v>
      </c>
      <c r="BS1527" s="6">
        <f t="shared" si="277"/>
        <v>-1.5599999999999999E-2</v>
      </c>
      <c r="BT1527" s="6">
        <f t="shared" si="278"/>
        <v>1.8E-3</v>
      </c>
    </row>
    <row r="1528" spans="2:72" ht="14.45" hidden="1">
      <c r="B1528" s="110">
        <v>42395</v>
      </c>
      <c r="C1528" s="106">
        <v>1903.6</v>
      </c>
      <c r="D1528" s="106">
        <v>1878.8</v>
      </c>
      <c r="E1528" s="106">
        <v>1906.7</v>
      </c>
      <c r="F1528" s="106">
        <v>1878.8</v>
      </c>
      <c r="G1528" s="28"/>
      <c r="H1528" s="107">
        <v>1.41E-2</v>
      </c>
      <c r="K1528" s="110">
        <v>42419</v>
      </c>
      <c r="L1528" s="106">
        <v>7210.75</v>
      </c>
      <c r="M1528" s="106">
        <v>7170.55</v>
      </c>
      <c r="N1528" s="106">
        <v>7226.85</v>
      </c>
      <c r="O1528" s="106">
        <v>7145.95</v>
      </c>
      <c r="P1528" s="28" t="s">
        <v>4065</v>
      </c>
      <c r="Q1528" s="107">
        <v>2.5999999999999999E-3</v>
      </c>
      <c r="T1528" s="110">
        <v>42314</v>
      </c>
      <c r="U1528" s="28">
        <v>66.14</v>
      </c>
      <c r="V1528">
        <v>65.816999999999993</v>
      </c>
      <c r="W1528">
        <v>66.14</v>
      </c>
      <c r="X1528">
        <v>65.733000000000004</v>
      </c>
      <c r="Y1528" s="19">
        <v>4.3E-3</v>
      </c>
      <c r="AB1528" s="110">
        <f t="shared" si="281"/>
        <v>42419</v>
      </c>
      <c r="AC1528" s="108">
        <f t="shared" si="285"/>
        <v>7210.75</v>
      </c>
      <c r="AD1528" s="28">
        <f t="shared" si="286"/>
        <v>68.545000000000002</v>
      </c>
      <c r="AE1528" s="28">
        <f t="shared" si="279"/>
        <v>105.19731563206652</v>
      </c>
      <c r="AF1528" s="31">
        <f t="shared" si="280"/>
        <v>2.5980335875277483E-3</v>
      </c>
      <c r="AJ1528" s="110">
        <f t="shared" si="284"/>
        <v>42404</v>
      </c>
      <c r="AK1528" s="31">
        <f t="shared" si="282"/>
        <v>1.6000000000000001E-3</v>
      </c>
      <c r="AL1528" s="115">
        <f t="shared" si="283"/>
        <v>1.1539406052712309E-2</v>
      </c>
      <c r="AM1528" s="100"/>
      <c r="BR1528" s="18" t="e">
        <f t="shared" si="276"/>
        <v>#N/A</v>
      </c>
      <c r="BS1528" s="6">
        <f t="shared" si="277"/>
        <v>0</v>
      </c>
      <c r="BT1528" s="6">
        <f t="shared" si="278"/>
        <v>0</v>
      </c>
    </row>
    <row r="1529" spans="2:72" ht="14.45" hidden="1">
      <c r="B1529" s="110">
        <v>42396</v>
      </c>
      <c r="C1529" s="106">
        <v>1883</v>
      </c>
      <c r="D1529" s="106">
        <v>1902.5</v>
      </c>
      <c r="E1529" s="106">
        <v>1917</v>
      </c>
      <c r="F1529" s="106">
        <v>1872.7</v>
      </c>
      <c r="G1529" s="28"/>
      <c r="H1529" s="107">
        <v>-1.0800000000000001E-2</v>
      </c>
      <c r="K1529" s="110">
        <v>42422</v>
      </c>
      <c r="L1529" s="106">
        <v>7234.55</v>
      </c>
      <c r="M1529" s="106">
        <v>7208.85</v>
      </c>
      <c r="N1529" s="106">
        <v>7252.4</v>
      </c>
      <c r="O1529" s="106">
        <v>7200.7</v>
      </c>
      <c r="P1529" s="28" t="s">
        <v>4066</v>
      </c>
      <c r="Q1529" s="107">
        <v>3.3E-3</v>
      </c>
      <c r="T1529" s="110">
        <v>42317</v>
      </c>
      <c r="U1529" s="28">
        <v>66.474999999999994</v>
      </c>
      <c r="V1529">
        <v>66.42</v>
      </c>
      <c r="W1529">
        <v>66.5</v>
      </c>
      <c r="X1529">
        <v>66.316999999999993</v>
      </c>
      <c r="Y1529" s="19">
        <v>5.1000000000000004E-3</v>
      </c>
      <c r="AB1529" s="110">
        <f t="shared" si="281"/>
        <v>42422</v>
      </c>
      <c r="AC1529" s="108">
        <f t="shared" si="285"/>
        <v>7234.55</v>
      </c>
      <c r="AD1529" s="28">
        <f t="shared" si="286"/>
        <v>68.533000000000001</v>
      </c>
      <c r="AE1529" s="28">
        <f t="shared" si="279"/>
        <v>105.56301343878131</v>
      </c>
      <c r="AF1529" s="31">
        <f t="shared" si="280"/>
        <v>3.4763035968887745E-3</v>
      </c>
      <c r="AJ1529" s="110">
        <f t="shared" si="284"/>
        <v>42405</v>
      </c>
      <c r="AK1529" s="31">
        <f t="shared" si="282"/>
        <v>-1.8499999999999999E-2</v>
      </c>
      <c r="AL1529" s="115">
        <f t="shared" si="283"/>
        <v>7.5259749111489249E-3</v>
      </c>
      <c r="AM1529" s="100"/>
      <c r="BR1529" s="18">
        <f t="shared" si="276"/>
        <v>42396</v>
      </c>
      <c r="BS1529" s="6">
        <f t="shared" si="277"/>
        <v>-1.0800000000000001E-2</v>
      </c>
      <c r="BT1529" s="6">
        <f t="shared" si="278"/>
        <v>2.0000000000000001E-4</v>
      </c>
    </row>
    <row r="1530" spans="2:72" ht="14.45" hidden="1">
      <c r="B1530" s="110">
        <v>42397</v>
      </c>
      <c r="C1530" s="106">
        <v>1893.4</v>
      </c>
      <c r="D1530" s="106">
        <v>1885.2</v>
      </c>
      <c r="E1530" s="106">
        <v>1903</v>
      </c>
      <c r="F1530" s="106">
        <v>1873.7</v>
      </c>
      <c r="G1530" s="28"/>
      <c r="H1530" s="107">
        <v>5.4999999999999997E-3</v>
      </c>
      <c r="K1530" s="110">
        <v>42423</v>
      </c>
      <c r="L1530" s="106">
        <v>7109.55</v>
      </c>
      <c r="M1530" s="106">
        <v>7240.3</v>
      </c>
      <c r="N1530" s="106">
        <v>7241.7</v>
      </c>
      <c r="O1530" s="106">
        <v>7090.7</v>
      </c>
      <c r="P1530" s="28" t="s">
        <v>4067</v>
      </c>
      <c r="Q1530" s="107">
        <v>-1.7299999999999999E-2</v>
      </c>
      <c r="T1530" s="110">
        <v>42318</v>
      </c>
      <c r="U1530" s="28">
        <v>66.2</v>
      </c>
      <c r="V1530">
        <v>66.44</v>
      </c>
      <c r="W1530">
        <v>66.489999999999995</v>
      </c>
      <c r="X1530">
        <v>66.2</v>
      </c>
      <c r="Y1530" s="19">
        <v>-4.1000000000000003E-3</v>
      </c>
      <c r="AB1530" s="110">
        <f t="shared" si="281"/>
        <v>42423</v>
      </c>
      <c r="AC1530" s="108">
        <f t="shared" si="285"/>
        <v>7109.55</v>
      </c>
      <c r="AD1530" s="28">
        <f t="shared" si="286"/>
        <v>68.561000000000007</v>
      </c>
      <c r="AE1530" s="28">
        <f t="shared" si="279"/>
        <v>103.69670804101456</v>
      </c>
      <c r="AF1530" s="31">
        <f t="shared" si="280"/>
        <v>-1.767953885523621E-2</v>
      </c>
      <c r="AJ1530" s="110">
        <f t="shared" si="284"/>
        <v>42408</v>
      </c>
      <c r="AK1530" s="31">
        <f t="shared" si="282"/>
        <v>-1.41E-2</v>
      </c>
      <c r="AL1530" s="115">
        <f t="shared" si="283"/>
        <v>-1.6847459565704659E-2</v>
      </c>
      <c r="AM1530" s="100"/>
      <c r="BR1530" s="18">
        <f t="shared" si="276"/>
        <v>42397</v>
      </c>
      <c r="BS1530" s="6">
        <f t="shared" si="277"/>
        <v>5.4999999999999997E-3</v>
      </c>
      <c r="BT1530" s="6">
        <f t="shared" si="278"/>
        <v>-1.8E-3</v>
      </c>
    </row>
    <row r="1531" spans="2:72" ht="14.45" hidden="1">
      <c r="B1531" s="110">
        <v>42398</v>
      </c>
      <c r="C1531" s="106">
        <v>1940.2</v>
      </c>
      <c r="D1531" s="106">
        <v>1894</v>
      </c>
      <c r="E1531" s="106">
        <v>1940.2</v>
      </c>
      <c r="F1531" s="106">
        <v>1894</v>
      </c>
      <c r="G1531" s="28"/>
      <c r="H1531" s="107">
        <v>2.47E-2</v>
      </c>
      <c r="K1531" s="110">
        <v>42424</v>
      </c>
      <c r="L1531" s="106">
        <v>7018.7</v>
      </c>
      <c r="M1531" s="106">
        <v>7075</v>
      </c>
      <c r="N1531" s="106">
        <v>7090.8</v>
      </c>
      <c r="O1531" s="106">
        <v>7009.75</v>
      </c>
      <c r="P1531" s="28" t="s">
        <v>4068</v>
      </c>
      <c r="Q1531" s="107">
        <v>-1.2800000000000001E-2</v>
      </c>
      <c r="T1531" s="110">
        <v>42319</v>
      </c>
      <c r="U1531" s="28">
        <v>66.069999999999993</v>
      </c>
      <c r="V1531">
        <v>66.069999999999993</v>
      </c>
      <c r="W1531">
        <v>66.069999999999993</v>
      </c>
      <c r="X1531">
        <v>66.069999999999993</v>
      </c>
      <c r="Y1531" s="19">
        <v>-2E-3</v>
      </c>
      <c r="AB1531" s="110">
        <f t="shared" si="281"/>
        <v>42424</v>
      </c>
      <c r="AC1531" s="108">
        <f t="shared" si="285"/>
        <v>7018.7</v>
      </c>
      <c r="AD1531" s="28">
        <f t="shared" si="286"/>
        <v>68.430999999999997</v>
      </c>
      <c r="AE1531" s="28">
        <f t="shared" si="279"/>
        <v>102.56608846867648</v>
      </c>
      <c r="AF1531" s="31">
        <f t="shared" si="280"/>
        <v>-1.0903138524811173E-2</v>
      </c>
      <c r="AJ1531" s="110">
        <f t="shared" si="284"/>
        <v>42409</v>
      </c>
      <c r="AK1531" s="31">
        <f t="shared" si="282"/>
        <v>-5.9999999999999995E-4</v>
      </c>
      <c r="AL1531" s="115">
        <f t="shared" si="283"/>
        <v>-1.0119431078500107E-2</v>
      </c>
      <c r="AM1531" s="100"/>
      <c r="BR1531" s="18">
        <f t="shared" si="276"/>
        <v>42398</v>
      </c>
      <c r="BS1531" s="6">
        <f t="shared" si="277"/>
        <v>2.47E-2</v>
      </c>
      <c r="BT1531" s="6">
        <f t="shared" si="278"/>
        <v>1.8700000000000001E-2</v>
      </c>
    </row>
    <row r="1532" spans="2:72" ht="14.45" hidden="1">
      <c r="B1532" s="110">
        <v>42401</v>
      </c>
      <c r="C1532" s="106">
        <v>1939.4</v>
      </c>
      <c r="D1532" s="106">
        <v>1936.9</v>
      </c>
      <c r="E1532" s="106">
        <v>1947.2</v>
      </c>
      <c r="F1532" s="106">
        <v>1920.3</v>
      </c>
      <c r="G1532" s="28"/>
      <c r="H1532" s="107">
        <v>-4.0000000000000002E-4</v>
      </c>
      <c r="K1532" s="110">
        <v>42425</v>
      </c>
      <c r="L1532" s="106">
        <v>6970.6</v>
      </c>
      <c r="M1532" s="106">
        <v>7029.85</v>
      </c>
      <c r="N1532" s="106">
        <v>7034.2</v>
      </c>
      <c r="O1532" s="106">
        <v>6961.4</v>
      </c>
      <c r="P1532" s="28" t="s">
        <v>4069</v>
      </c>
      <c r="Q1532" s="107">
        <v>-6.8999999999999999E-3</v>
      </c>
      <c r="T1532" s="110">
        <v>42320</v>
      </c>
      <c r="U1532" s="28">
        <v>66.055000000000007</v>
      </c>
      <c r="V1532">
        <v>66.135000000000005</v>
      </c>
      <c r="W1532">
        <v>66.165000000000006</v>
      </c>
      <c r="X1532">
        <v>66.010000000000005</v>
      </c>
      <c r="Y1532" s="19">
        <v>-2.0000000000000001E-4</v>
      </c>
      <c r="AB1532" s="110">
        <f t="shared" si="281"/>
        <v>42425</v>
      </c>
      <c r="AC1532" s="108">
        <f t="shared" si="285"/>
        <v>6970.6</v>
      </c>
      <c r="AD1532" s="28">
        <f t="shared" si="286"/>
        <v>68.768000000000001</v>
      </c>
      <c r="AE1532" s="28">
        <f t="shared" si="279"/>
        <v>101.36400651465799</v>
      </c>
      <c r="AF1532" s="31">
        <f t="shared" si="280"/>
        <v>-1.1720072120968261E-2</v>
      </c>
      <c r="AJ1532" s="110">
        <f t="shared" si="284"/>
        <v>42410</v>
      </c>
      <c r="AK1532" s="31">
        <f t="shared" si="282"/>
        <v>-2.0000000000000001E-4</v>
      </c>
      <c r="AL1532" s="115">
        <f t="shared" si="283"/>
        <v>-1.0721380134693592E-2</v>
      </c>
      <c r="AM1532" s="100"/>
      <c r="BR1532" s="18">
        <f t="shared" si="276"/>
        <v>42401</v>
      </c>
      <c r="BS1532" s="6">
        <f t="shared" si="277"/>
        <v>-4.0000000000000002E-4</v>
      </c>
      <c r="BT1532" s="6">
        <f t="shared" si="278"/>
        <v>-1E-3</v>
      </c>
    </row>
    <row r="1533" spans="2:72" ht="14.45" hidden="1">
      <c r="B1533" s="110">
        <v>42402</v>
      </c>
      <c r="C1533" s="106">
        <v>1903</v>
      </c>
      <c r="D1533" s="106">
        <v>1935.3</v>
      </c>
      <c r="E1533" s="106">
        <v>1935.3</v>
      </c>
      <c r="F1533" s="106">
        <v>1897.3</v>
      </c>
      <c r="G1533" s="28"/>
      <c r="H1533" s="107">
        <v>-1.8800000000000001E-2</v>
      </c>
      <c r="K1533" s="110">
        <v>42426</v>
      </c>
      <c r="L1533" s="106">
        <v>7029.75</v>
      </c>
      <c r="M1533" s="106">
        <v>7039.3</v>
      </c>
      <c r="N1533" s="106">
        <v>7052.9</v>
      </c>
      <c r="O1533" s="106">
        <v>6985.1</v>
      </c>
      <c r="P1533" s="28" t="s">
        <v>4070</v>
      </c>
      <c r="Q1533" s="107">
        <v>8.5000000000000006E-3</v>
      </c>
      <c r="T1533" s="110">
        <v>42321</v>
      </c>
      <c r="U1533" s="28">
        <v>66.058999999999997</v>
      </c>
      <c r="V1533">
        <v>66.19</v>
      </c>
      <c r="W1533">
        <v>66.239999999999995</v>
      </c>
      <c r="X1533">
        <v>66.058999999999997</v>
      </c>
      <c r="Y1533" s="19">
        <v>1E-4</v>
      </c>
      <c r="AB1533" s="110">
        <f t="shared" si="281"/>
        <v>42426</v>
      </c>
      <c r="AC1533" s="108">
        <f t="shared" si="285"/>
        <v>7029.75</v>
      </c>
      <c r="AD1533" s="28">
        <f t="shared" si="286"/>
        <v>68.736999999999995</v>
      </c>
      <c r="AE1533" s="28">
        <f t="shared" si="279"/>
        <v>102.2702474649752</v>
      </c>
      <c r="AF1533" s="31">
        <f t="shared" si="280"/>
        <v>8.9404610322516564E-3</v>
      </c>
      <c r="AJ1533" s="110">
        <f t="shared" si="284"/>
        <v>42411</v>
      </c>
      <c r="AK1533" s="31">
        <f t="shared" si="282"/>
        <v>-1.23E-2</v>
      </c>
      <c r="AL1533" s="115">
        <f t="shared" si="283"/>
        <v>-4.1784092033528397E-2</v>
      </c>
      <c r="AM1533" s="100"/>
      <c r="BR1533" s="18">
        <f t="shared" si="276"/>
        <v>42402</v>
      </c>
      <c r="BS1533" s="6">
        <f t="shared" si="277"/>
        <v>-1.8800000000000001E-2</v>
      </c>
      <c r="BT1533" s="6">
        <f t="shared" si="278"/>
        <v>-1.3299999999999999E-2</v>
      </c>
    </row>
    <row r="1534" spans="2:72" ht="14.45" hidden="1">
      <c r="B1534" s="110">
        <v>42403</v>
      </c>
      <c r="C1534" s="106">
        <v>1912.5</v>
      </c>
      <c r="D1534" s="106">
        <v>1907.1</v>
      </c>
      <c r="E1534" s="106">
        <v>1918</v>
      </c>
      <c r="F1534" s="106">
        <v>1872.2</v>
      </c>
      <c r="G1534" s="28"/>
      <c r="H1534" s="107">
        <v>5.0000000000000001E-3</v>
      </c>
      <c r="K1534" s="110">
        <v>42429</v>
      </c>
      <c r="L1534" s="106">
        <v>6987.05</v>
      </c>
      <c r="M1534" s="106">
        <v>7050.45</v>
      </c>
      <c r="N1534" s="106">
        <v>7094.6</v>
      </c>
      <c r="O1534" s="106">
        <v>6825.8</v>
      </c>
      <c r="P1534" s="28" t="s">
        <v>4071</v>
      </c>
      <c r="Q1534" s="107">
        <v>-6.1000000000000004E-3</v>
      </c>
      <c r="T1534" s="110">
        <v>42324</v>
      </c>
      <c r="U1534" s="28">
        <v>65.885999999999996</v>
      </c>
      <c r="V1534">
        <v>66.078999999999994</v>
      </c>
      <c r="W1534">
        <v>66.260000000000005</v>
      </c>
      <c r="X1534">
        <v>65.852999999999994</v>
      </c>
      <c r="Y1534" s="19">
        <v>-2.5999999999999999E-3</v>
      </c>
      <c r="AB1534" s="110">
        <f t="shared" si="281"/>
        <v>42429</v>
      </c>
      <c r="AC1534" s="108">
        <f t="shared" si="285"/>
        <v>6987.05</v>
      </c>
      <c r="AD1534" s="28">
        <f t="shared" si="286"/>
        <v>68.207999999999998</v>
      </c>
      <c r="AE1534" s="28">
        <f t="shared" si="279"/>
        <v>102.43739737274221</v>
      </c>
      <c r="AF1534" s="31">
        <f t="shared" si="280"/>
        <v>1.6343942828949132E-3</v>
      </c>
      <c r="AJ1534" s="110">
        <f t="shared" si="284"/>
        <v>42412</v>
      </c>
      <c r="AK1534" s="31">
        <f t="shared" si="282"/>
        <v>1.95E-2</v>
      </c>
      <c r="AL1534" s="115">
        <f t="shared" si="283"/>
        <v>5.8449714248114404E-3</v>
      </c>
      <c r="AM1534" s="100"/>
      <c r="BR1534" s="18">
        <f t="shared" si="276"/>
        <v>42403</v>
      </c>
      <c r="BS1534" s="6">
        <f t="shared" si="277"/>
        <v>5.0000000000000001E-3</v>
      </c>
      <c r="BT1534" s="6">
        <f t="shared" si="278"/>
        <v>-1.26E-2</v>
      </c>
    </row>
    <row r="1535" spans="2:72" ht="14.45" hidden="1">
      <c r="B1535" s="110">
        <v>42404</v>
      </c>
      <c r="C1535" s="106">
        <v>1915.5</v>
      </c>
      <c r="D1535" s="106">
        <v>1911.7</v>
      </c>
      <c r="E1535" s="106">
        <v>1927.3</v>
      </c>
      <c r="F1535" s="106">
        <v>1900.5</v>
      </c>
      <c r="G1535" s="28"/>
      <c r="H1535" s="107">
        <v>1.6000000000000001E-3</v>
      </c>
      <c r="K1535" s="110">
        <v>42430</v>
      </c>
      <c r="L1535" s="106">
        <v>7222.3</v>
      </c>
      <c r="M1535" s="106">
        <v>7038.25</v>
      </c>
      <c r="N1535" s="106">
        <v>7235.5</v>
      </c>
      <c r="O1535" s="106">
        <v>7035.1</v>
      </c>
      <c r="P1535" s="28" t="s">
        <v>4072</v>
      </c>
      <c r="Q1535" s="107">
        <v>3.3700000000000001E-2</v>
      </c>
      <c r="T1535" s="110">
        <v>42325</v>
      </c>
      <c r="U1535" s="28">
        <v>65.980999999999995</v>
      </c>
      <c r="V1535">
        <v>65.905000000000001</v>
      </c>
      <c r="W1535">
        <v>66.094999999999999</v>
      </c>
      <c r="X1535">
        <v>65.885000000000005</v>
      </c>
      <c r="Y1535" s="19">
        <v>1.4E-3</v>
      </c>
      <c r="AB1535" s="110">
        <f t="shared" si="281"/>
        <v>42430</v>
      </c>
      <c r="AC1535" s="108">
        <f t="shared" si="285"/>
        <v>7222.3</v>
      </c>
      <c r="AD1535" s="28">
        <f t="shared" si="286"/>
        <v>67.753</v>
      </c>
      <c r="AE1535" s="28">
        <f t="shared" si="279"/>
        <v>106.59749383791124</v>
      </c>
      <c r="AF1535" s="31">
        <f t="shared" si="280"/>
        <v>4.0611110511052484E-2</v>
      </c>
      <c r="AJ1535" s="110">
        <f t="shared" si="284"/>
        <v>42416</v>
      </c>
      <c r="AK1535" s="31">
        <f t="shared" si="282"/>
        <v>1.6500000000000001E-2</v>
      </c>
      <c r="AL1535" s="115">
        <f t="shared" si="283"/>
        <v>-2.0941944022362602E-2</v>
      </c>
      <c r="AM1535" s="100"/>
      <c r="BR1535" s="18">
        <f t="shared" si="276"/>
        <v>42404</v>
      </c>
      <c r="BS1535" s="6">
        <f t="shared" si="277"/>
        <v>1.6000000000000001E-3</v>
      </c>
      <c r="BT1535" s="6">
        <f t="shared" si="278"/>
        <v>5.7000000000000002E-3</v>
      </c>
    </row>
    <row r="1536" spans="2:72" ht="14.45" hidden="1">
      <c r="B1536" s="110">
        <v>42405</v>
      </c>
      <c r="C1536" s="106">
        <v>1880</v>
      </c>
      <c r="D1536" s="106">
        <v>1913.1</v>
      </c>
      <c r="E1536" s="106">
        <v>1913.1</v>
      </c>
      <c r="F1536" s="106">
        <v>1872.7</v>
      </c>
      <c r="G1536" s="28"/>
      <c r="H1536" s="107">
        <v>-1.8499999999999999E-2</v>
      </c>
      <c r="K1536" s="110">
        <v>42431</v>
      </c>
      <c r="L1536" s="106">
        <v>7368.85</v>
      </c>
      <c r="M1536" s="106">
        <v>7321.7</v>
      </c>
      <c r="N1536" s="106">
        <v>7380.35</v>
      </c>
      <c r="O1536" s="106">
        <v>7308.15</v>
      </c>
      <c r="P1536" s="28" t="s">
        <v>4073</v>
      </c>
      <c r="Q1536" s="107">
        <v>2.0299999999999999E-2</v>
      </c>
      <c r="T1536" s="110">
        <v>42326</v>
      </c>
      <c r="U1536" s="28">
        <v>66.033000000000001</v>
      </c>
      <c r="V1536">
        <v>66.007999999999996</v>
      </c>
      <c r="W1536">
        <v>66.325000000000003</v>
      </c>
      <c r="X1536">
        <v>65.984999999999999</v>
      </c>
      <c r="Y1536" s="19">
        <v>8.0000000000000004E-4</v>
      </c>
      <c r="AB1536" s="110">
        <f t="shared" si="281"/>
        <v>42431</v>
      </c>
      <c r="AC1536" s="108">
        <f t="shared" si="285"/>
        <v>7368.85</v>
      </c>
      <c r="AD1536" s="28">
        <f t="shared" si="286"/>
        <v>67.394999999999996</v>
      </c>
      <c r="AE1536" s="28">
        <f t="shared" si="279"/>
        <v>109.33822983900885</v>
      </c>
      <c r="AF1536" s="31">
        <f t="shared" si="280"/>
        <v>2.5711073519843586E-2</v>
      </c>
      <c r="AJ1536" s="110">
        <f t="shared" si="284"/>
        <v>42417</v>
      </c>
      <c r="AK1536" s="31">
        <f t="shared" si="282"/>
        <v>1.6500000000000001E-2</v>
      </c>
      <c r="AL1536" s="115">
        <f t="shared" si="283"/>
        <v>1.068133802570248E-2</v>
      </c>
      <c r="AM1536" s="100"/>
      <c r="BR1536" s="18">
        <f t="shared" si="276"/>
        <v>42405</v>
      </c>
      <c r="BS1536" s="6">
        <f t="shared" si="277"/>
        <v>-1.8499999999999999E-2</v>
      </c>
      <c r="BT1536" s="6">
        <f t="shared" si="278"/>
        <v>1.15E-2</v>
      </c>
    </row>
    <row r="1537" spans="2:72" ht="14.45" hidden="1">
      <c r="B1537" s="110">
        <v>42408</v>
      </c>
      <c r="C1537" s="106">
        <v>1853.4</v>
      </c>
      <c r="D1537" s="106">
        <v>1873.2</v>
      </c>
      <c r="E1537" s="106">
        <v>1873.2</v>
      </c>
      <c r="F1537" s="106">
        <v>1828.5</v>
      </c>
      <c r="G1537" s="28"/>
      <c r="H1537" s="107">
        <v>-1.41E-2</v>
      </c>
      <c r="K1537" s="110">
        <v>42432</v>
      </c>
      <c r="L1537" s="106">
        <v>7475.6</v>
      </c>
      <c r="M1537" s="106">
        <v>7429.55</v>
      </c>
      <c r="N1537" s="106">
        <v>7483.95</v>
      </c>
      <c r="O1537" s="106">
        <v>7406.05</v>
      </c>
      <c r="P1537" s="28" t="s">
        <v>4074</v>
      </c>
      <c r="Q1537" s="107">
        <v>1.4500000000000001E-2</v>
      </c>
      <c r="T1537" s="110">
        <v>42327</v>
      </c>
      <c r="U1537" s="28">
        <v>66.09</v>
      </c>
      <c r="V1537">
        <v>66.057000000000002</v>
      </c>
      <c r="W1537">
        <v>66.239999999999995</v>
      </c>
      <c r="X1537">
        <v>66.031999999999996</v>
      </c>
      <c r="Y1537" s="19">
        <v>8.9999999999999998E-4</v>
      </c>
      <c r="AB1537" s="110">
        <f t="shared" si="281"/>
        <v>42432</v>
      </c>
      <c r="AC1537" s="108">
        <f t="shared" si="285"/>
        <v>7475.6</v>
      </c>
      <c r="AD1537" s="28">
        <f t="shared" si="286"/>
        <v>67.122</v>
      </c>
      <c r="AE1537" s="28">
        <f t="shared" si="279"/>
        <v>111.37332022287775</v>
      </c>
      <c r="AF1537" s="31">
        <f t="shared" si="280"/>
        <v>1.8612797983517781E-2</v>
      </c>
      <c r="AJ1537" s="110">
        <f t="shared" si="284"/>
        <v>42418</v>
      </c>
      <c r="AK1537" s="31">
        <f t="shared" si="282"/>
        <v>-4.7000000000000002E-3</v>
      </c>
      <c r="AL1537" s="115">
        <f t="shared" si="283"/>
        <v>8.5744480346270358E-3</v>
      </c>
      <c r="AM1537" s="100"/>
      <c r="BR1537" s="18">
        <f t="shared" si="276"/>
        <v>42408</v>
      </c>
      <c r="BS1537" s="6">
        <f t="shared" si="277"/>
        <v>-1.41E-2</v>
      </c>
      <c r="BT1537" s="6">
        <f t="shared" si="278"/>
        <v>-1.3599999999999999E-2</v>
      </c>
    </row>
    <row r="1538" spans="2:72" ht="14.45" hidden="1">
      <c r="B1538" s="110">
        <v>42409</v>
      </c>
      <c r="C1538" s="106">
        <v>1852.2</v>
      </c>
      <c r="D1538" s="106">
        <v>1848.5</v>
      </c>
      <c r="E1538" s="106">
        <v>1868.2</v>
      </c>
      <c r="F1538" s="106">
        <v>1834.9</v>
      </c>
      <c r="G1538" s="28"/>
      <c r="H1538" s="107">
        <v>-5.9999999999999995E-4</v>
      </c>
      <c r="K1538" s="110">
        <v>42433</v>
      </c>
      <c r="L1538" s="106">
        <v>7485.35</v>
      </c>
      <c r="M1538" s="106">
        <v>7505.4</v>
      </c>
      <c r="N1538" s="106">
        <v>7505.9</v>
      </c>
      <c r="O1538" s="106">
        <v>7444.1</v>
      </c>
      <c r="P1538" s="28" t="s">
        <v>4075</v>
      </c>
      <c r="Q1538" s="107">
        <v>1.2999999999999999E-3</v>
      </c>
      <c r="T1538" s="110">
        <v>42328</v>
      </c>
      <c r="U1538" s="28">
        <v>66.058000000000007</v>
      </c>
      <c r="V1538">
        <v>66.087999999999994</v>
      </c>
      <c r="W1538">
        <v>66.28</v>
      </c>
      <c r="X1538">
        <v>66.043999999999997</v>
      </c>
      <c r="Y1538" s="19">
        <v>-5.0000000000000001E-4</v>
      </c>
      <c r="AB1538" s="110">
        <f t="shared" si="281"/>
        <v>42433</v>
      </c>
      <c r="AC1538" s="108">
        <f t="shared" si="285"/>
        <v>7485.35</v>
      </c>
      <c r="AD1538" s="28">
        <f t="shared" si="286"/>
        <v>66.938000000000002</v>
      </c>
      <c r="AE1538" s="28">
        <f t="shared" si="279"/>
        <v>111.82512175445935</v>
      </c>
      <c r="AF1538" s="31">
        <f t="shared" si="280"/>
        <v>4.0566405910991143E-3</v>
      </c>
      <c r="AJ1538" s="110">
        <f t="shared" si="284"/>
        <v>42419</v>
      </c>
      <c r="AK1538" s="31">
        <f t="shared" si="282"/>
        <v>0</v>
      </c>
      <c r="AL1538" s="115">
        <f t="shared" si="283"/>
        <v>2.5980335875277483E-3</v>
      </c>
      <c r="AM1538" s="100"/>
      <c r="BR1538" s="18">
        <f t="shared" si="276"/>
        <v>42409</v>
      </c>
      <c r="BS1538" s="6">
        <f t="shared" si="277"/>
        <v>-5.9999999999999995E-4</v>
      </c>
      <c r="BT1538" s="6">
        <f t="shared" si="278"/>
        <v>-1.21E-2</v>
      </c>
    </row>
    <row r="1539" spans="2:72" ht="14.45" hidden="1">
      <c r="B1539" s="110">
        <v>42410</v>
      </c>
      <c r="C1539" s="106">
        <v>1851.9</v>
      </c>
      <c r="D1539" s="106">
        <v>1857.1</v>
      </c>
      <c r="E1539" s="106">
        <v>1881.6</v>
      </c>
      <c r="F1539" s="106">
        <v>1850.3</v>
      </c>
      <c r="G1539" s="28"/>
      <c r="H1539" s="107">
        <v>-2.0000000000000001E-4</v>
      </c>
      <c r="K1539" s="110">
        <v>42437</v>
      </c>
      <c r="L1539" s="106">
        <v>7485.3</v>
      </c>
      <c r="M1539" s="106">
        <v>7486.4</v>
      </c>
      <c r="N1539" s="106">
        <v>7527.15</v>
      </c>
      <c r="O1539" s="106">
        <v>7442.15</v>
      </c>
      <c r="P1539" s="28" t="s">
        <v>4076</v>
      </c>
      <c r="Q1539" s="107">
        <v>0</v>
      </c>
      <c r="T1539" s="110">
        <v>42331</v>
      </c>
      <c r="U1539" s="28">
        <v>66.394999999999996</v>
      </c>
      <c r="V1539">
        <v>66.094999999999999</v>
      </c>
      <c r="W1539">
        <v>66.484999999999999</v>
      </c>
      <c r="X1539">
        <v>66.057000000000002</v>
      </c>
      <c r="Y1539" s="19">
        <v>5.1000000000000004E-3</v>
      </c>
      <c r="AB1539" s="110">
        <f t="shared" si="281"/>
        <v>42437</v>
      </c>
      <c r="AC1539" s="108">
        <f t="shared" si="285"/>
        <v>7485.3</v>
      </c>
      <c r="AD1539" s="28">
        <f t="shared" si="286"/>
        <v>67.313000000000002</v>
      </c>
      <c r="AE1539" s="28">
        <f t="shared" si="279"/>
        <v>111.20140240369616</v>
      </c>
      <c r="AF1539" s="31">
        <f t="shared" si="280"/>
        <v>-5.5776317608910997E-3</v>
      </c>
      <c r="AJ1539" s="110">
        <f t="shared" si="284"/>
        <v>42422</v>
      </c>
      <c r="AK1539" s="31">
        <f t="shared" si="282"/>
        <v>1.44E-2</v>
      </c>
      <c r="AL1539" s="115">
        <f t="shared" si="283"/>
        <v>3.4763035968887745E-3</v>
      </c>
      <c r="AM1539" s="100"/>
      <c r="BR1539" s="18">
        <f t="shared" ref="BR1539:BR1602" si="287">VLOOKUP(B1539,K:Q,1,FALSE)</f>
        <v>42410</v>
      </c>
      <c r="BS1539" s="6">
        <f t="shared" ref="BS1539:BS1602" si="288">IFERROR(VLOOKUP(BR1539,B:H,7,FALSE),0)</f>
        <v>-2.0000000000000001E-4</v>
      </c>
      <c r="BT1539" s="6">
        <f t="shared" ref="BT1539:BT1602" si="289">IFERROR(VLOOKUP(BR1539,K:Q,7,FALSE),0)</f>
        <v>-1.1299999999999999E-2</v>
      </c>
    </row>
    <row r="1540" spans="2:72" ht="14.45" hidden="1">
      <c r="B1540" s="110">
        <v>42411</v>
      </c>
      <c r="C1540" s="106">
        <v>1829.1</v>
      </c>
      <c r="D1540" s="106">
        <v>1847</v>
      </c>
      <c r="E1540" s="106">
        <v>1847</v>
      </c>
      <c r="F1540" s="106">
        <v>1810.1</v>
      </c>
      <c r="G1540" s="28"/>
      <c r="H1540" s="107">
        <v>-1.23E-2</v>
      </c>
      <c r="K1540" s="110">
        <v>42438</v>
      </c>
      <c r="L1540" s="106">
        <v>7531.8</v>
      </c>
      <c r="M1540" s="106">
        <v>7436.1</v>
      </c>
      <c r="N1540" s="106">
        <v>7539</v>
      </c>
      <c r="O1540" s="106">
        <v>7424.3</v>
      </c>
      <c r="P1540" s="28" t="s">
        <v>4077</v>
      </c>
      <c r="Q1540" s="107">
        <v>6.1999999999999998E-3</v>
      </c>
      <c r="T1540" s="110">
        <v>42332</v>
      </c>
      <c r="U1540" s="28">
        <v>66.262</v>
      </c>
      <c r="V1540">
        <v>66.397999999999996</v>
      </c>
      <c r="W1540">
        <v>66.504999999999995</v>
      </c>
      <c r="X1540">
        <v>66.260000000000005</v>
      </c>
      <c r="Y1540" s="19">
        <v>-2E-3</v>
      </c>
      <c r="AB1540" s="110">
        <f t="shared" si="281"/>
        <v>42438</v>
      </c>
      <c r="AC1540" s="108">
        <f t="shared" si="285"/>
        <v>7531.8</v>
      </c>
      <c r="AD1540" s="28">
        <f t="shared" si="286"/>
        <v>67.128</v>
      </c>
      <c r="AE1540" s="28">
        <f t="shared" ref="AE1540:AE1603" si="290">AC1540/AD1540</f>
        <v>112.20057204147301</v>
      </c>
      <c r="AF1540" s="31">
        <f t="shared" si="280"/>
        <v>8.9852251516535642E-3</v>
      </c>
      <c r="AJ1540" s="110">
        <f t="shared" si="284"/>
        <v>42423</v>
      </c>
      <c r="AK1540" s="31">
        <f t="shared" si="282"/>
        <v>-1.24E-2</v>
      </c>
      <c r="AL1540" s="115">
        <f t="shared" si="283"/>
        <v>-1.767953885523621E-2</v>
      </c>
      <c r="AM1540" s="100"/>
      <c r="BR1540" s="18">
        <f t="shared" si="287"/>
        <v>42411</v>
      </c>
      <c r="BS1540" s="6">
        <f t="shared" si="288"/>
        <v>-1.23E-2</v>
      </c>
      <c r="BT1540" s="6">
        <f t="shared" si="289"/>
        <v>-3.32E-2</v>
      </c>
    </row>
    <row r="1541" spans="2:72" ht="14.45" hidden="1">
      <c r="B1541" s="110">
        <v>42412</v>
      </c>
      <c r="C1541" s="106">
        <v>1864.8</v>
      </c>
      <c r="D1541" s="106">
        <v>1833.4</v>
      </c>
      <c r="E1541" s="106">
        <v>1864.8</v>
      </c>
      <c r="F1541" s="106">
        <v>1833.4</v>
      </c>
      <c r="G1541" s="28"/>
      <c r="H1541" s="107">
        <v>1.95E-2</v>
      </c>
      <c r="K1541" s="110">
        <v>42439</v>
      </c>
      <c r="L1541" s="106">
        <v>7486.15</v>
      </c>
      <c r="M1541" s="106">
        <v>7545.35</v>
      </c>
      <c r="N1541" s="106">
        <v>7547.1</v>
      </c>
      <c r="O1541" s="106">
        <v>7447.4</v>
      </c>
      <c r="P1541" s="28" t="s">
        <v>4078</v>
      </c>
      <c r="Q1541" s="107">
        <v>-6.1000000000000004E-3</v>
      </c>
      <c r="T1541" s="110">
        <v>42333</v>
      </c>
      <c r="U1541" s="28">
        <v>66.367999999999995</v>
      </c>
      <c r="V1541">
        <v>66.260999999999996</v>
      </c>
      <c r="W1541">
        <v>66.399000000000001</v>
      </c>
      <c r="X1541">
        <v>66.260999999999996</v>
      </c>
      <c r="Y1541" s="19">
        <v>1.6000000000000001E-3</v>
      </c>
      <c r="AB1541" s="110">
        <f t="shared" si="281"/>
        <v>42439</v>
      </c>
      <c r="AC1541" s="108">
        <f t="shared" si="285"/>
        <v>7486.15</v>
      </c>
      <c r="AD1541" s="28">
        <f t="shared" si="286"/>
        <v>67.302000000000007</v>
      </c>
      <c r="AE1541" s="28">
        <f t="shared" si="290"/>
        <v>111.23220706665477</v>
      </c>
      <c r="AF1541" s="31">
        <f t="shared" ref="AF1541:AF1604" si="291">AE1541/AE1540-1</f>
        <v>-8.6306598727526884E-3</v>
      </c>
      <c r="AJ1541" s="110">
        <f t="shared" si="284"/>
        <v>42424</v>
      </c>
      <c r="AK1541" s="31">
        <f t="shared" si="282"/>
        <v>4.4000000000000003E-3</v>
      </c>
      <c r="AL1541" s="115">
        <f t="shared" si="283"/>
        <v>-1.0903138524811173E-2</v>
      </c>
      <c r="AM1541" s="100"/>
      <c r="BR1541" s="18">
        <f t="shared" si="287"/>
        <v>42412</v>
      </c>
      <c r="BS1541" s="6">
        <f t="shared" si="288"/>
        <v>1.95E-2</v>
      </c>
      <c r="BT1541" s="6">
        <f t="shared" si="289"/>
        <v>6.9999999999999999E-4</v>
      </c>
    </row>
    <row r="1542" spans="2:72" ht="14.45" hidden="1">
      <c r="B1542" s="110">
        <v>42416</v>
      </c>
      <c r="C1542" s="106">
        <v>1895.6</v>
      </c>
      <c r="D1542" s="106">
        <v>1871.4</v>
      </c>
      <c r="E1542" s="106">
        <v>1895.8</v>
      </c>
      <c r="F1542" s="106">
        <v>1871.4</v>
      </c>
      <c r="G1542" s="28"/>
      <c r="H1542" s="107">
        <v>1.6500000000000001E-2</v>
      </c>
      <c r="K1542" s="110">
        <v>42440</v>
      </c>
      <c r="L1542" s="106">
        <v>7510.2</v>
      </c>
      <c r="M1542" s="106">
        <v>7484.85</v>
      </c>
      <c r="N1542" s="106">
        <v>7543.95</v>
      </c>
      <c r="O1542" s="106">
        <v>7460.6</v>
      </c>
      <c r="P1542" s="28" t="s">
        <v>4079</v>
      </c>
      <c r="Q1542" s="107">
        <v>3.2000000000000002E-3</v>
      </c>
      <c r="T1542" s="110">
        <v>42334</v>
      </c>
      <c r="U1542" s="28">
        <v>66.564999999999998</v>
      </c>
      <c r="V1542">
        <v>66.370999999999995</v>
      </c>
      <c r="W1542">
        <v>66.674999999999997</v>
      </c>
      <c r="X1542">
        <v>66.346999999999994</v>
      </c>
      <c r="Y1542" s="19">
        <v>3.0000000000000001E-3</v>
      </c>
      <c r="AB1542" s="110">
        <f t="shared" si="281"/>
        <v>42440</v>
      </c>
      <c r="AC1542" s="108">
        <f t="shared" si="285"/>
        <v>7510.2</v>
      </c>
      <c r="AD1542" s="28">
        <f t="shared" si="286"/>
        <v>66.921000000000006</v>
      </c>
      <c r="AE1542" s="28">
        <f t="shared" si="290"/>
        <v>112.22486215089432</v>
      </c>
      <c r="AF1542" s="31">
        <f t="shared" si="291"/>
        <v>8.9241696305164542E-3</v>
      </c>
      <c r="AJ1542" s="110">
        <f t="shared" si="284"/>
        <v>42425</v>
      </c>
      <c r="AK1542" s="31">
        <f t="shared" si="282"/>
        <v>1.1299999999999999E-2</v>
      </c>
      <c r="AL1542" s="115">
        <f t="shared" si="283"/>
        <v>-1.1720072120968261E-2</v>
      </c>
      <c r="AM1542" s="100"/>
      <c r="BR1542" s="18">
        <f t="shared" si="287"/>
        <v>42416</v>
      </c>
      <c r="BS1542" s="6">
        <f t="shared" si="288"/>
        <v>1.6500000000000001E-2</v>
      </c>
      <c r="BT1542" s="6">
        <f t="shared" si="289"/>
        <v>-1.6E-2</v>
      </c>
    </row>
    <row r="1543" spans="2:72" ht="14.45" hidden="1">
      <c r="B1543" s="110">
        <v>42417</v>
      </c>
      <c r="C1543" s="106">
        <v>1926.8</v>
      </c>
      <c r="D1543" s="106">
        <v>1898.8</v>
      </c>
      <c r="E1543" s="106">
        <v>1930.7</v>
      </c>
      <c r="F1543" s="106">
        <v>1898.8</v>
      </c>
      <c r="G1543" s="28"/>
      <c r="H1543" s="107">
        <v>1.6500000000000001E-2</v>
      </c>
      <c r="K1543" s="110">
        <v>42443</v>
      </c>
      <c r="L1543" s="106">
        <v>7538.75</v>
      </c>
      <c r="M1543" s="106">
        <v>7542.6</v>
      </c>
      <c r="N1543" s="106">
        <v>7583.7</v>
      </c>
      <c r="O1543" s="106">
        <v>7515.05</v>
      </c>
      <c r="P1543" s="28" t="s">
        <v>4080</v>
      </c>
      <c r="Q1543" s="107">
        <v>3.8E-3</v>
      </c>
      <c r="T1543" s="110">
        <v>42335</v>
      </c>
      <c r="U1543" s="28">
        <v>66.906999999999996</v>
      </c>
      <c r="V1543">
        <v>66.66</v>
      </c>
      <c r="W1543">
        <v>66.91</v>
      </c>
      <c r="X1543">
        <v>66.650000000000006</v>
      </c>
      <c r="Y1543" s="19">
        <v>5.1000000000000004E-3</v>
      </c>
      <c r="AB1543" s="110">
        <f t="shared" ref="AB1543:AB1606" si="292">VLOOKUP(K1543,T:Y,1,FALSE)</f>
        <v>42443</v>
      </c>
      <c r="AC1543" s="108">
        <f t="shared" si="285"/>
        <v>7538.75</v>
      </c>
      <c r="AD1543" s="28">
        <f t="shared" si="286"/>
        <v>67.138000000000005</v>
      </c>
      <c r="AE1543" s="28">
        <f t="shared" si="290"/>
        <v>112.28737823587237</v>
      </c>
      <c r="AF1543" s="31">
        <f t="shared" si="291"/>
        <v>5.570609201905885E-4</v>
      </c>
      <c r="AJ1543" s="110">
        <f t="shared" si="284"/>
        <v>42426</v>
      </c>
      <c r="AK1543" s="31">
        <f t="shared" si="282"/>
        <v>-1.9E-3</v>
      </c>
      <c r="AL1543" s="115">
        <f t="shared" si="283"/>
        <v>8.9404610322516564E-3</v>
      </c>
      <c r="AM1543" s="100"/>
      <c r="BR1543" s="18">
        <f t="shared" si="287"/>
        <v>42417</v>
      </c>
      <c r="BS1543" s="6">
        <f t="shared" si="288"/>
        <v>1.6500000000000001E-2</v>
      </c>
      <c r="BT1543" s="6">
        <f t="shared" si="289"/>
        <v>8.5000000000000006E-3</v>
      </c>
    </row>
    <row r="1544" spans="2:72" ht="14.45" hidden="1">
      <c r="B1544" s="110">
        <v>42418</v>
      </c>
      <c r="C1544" s="106">
        <v>1917.8</v>
      </c>
      <c r="D1544" s="106">
        <v>1927.6</v>
      </c>
      <c r="E1544" s="106">
        <v>1930</v>
      </c>
      <c r="F1544" s="106">
        <v>1915.1</v>
      </c>
      <c r="G1544" s="28"/>
      <c r="H1544" s="107">
        <v>-4.7000000000000002E-3</v>
      </c>
      <c r="K1544" s="110">
        <v>42444</v>
      </c>
      <c r="L1544" s="106">
        <v>7460.6</v>
      </c>
      <c r="M1544" s="106">
        <v>7535.85</v>
      </c>
      <c r="N1544" s="106">
        <v>7545.2</v>
      </c>
      <c r="O1544" s="106">
        <v>7452.8</v>
      </c>
      <c r="P1544" s="28" t="s">
        <v>4081</v>
      </c>
      <c r="Q1544" s="107">
        <v>-1.04E-2</v>
      </c>
      <c r="T1544" s="110">
        <v>42338</v>
      </c>
      <c r="U1544" s="28">
        <v>66.462000000000003</v>
      </c>
      <c r="V1544">
        <v>66.834999999999994</v>
      </c>
      <c r="W1544">
        <v>66.944999999999993</v>
      </c>
      <c r="X1544">
        <v>66.421999999999997</v>
      </c>
      <c r="Y1544" s="19">
        <v>-6.7000000000000002E-3</v>
      </c>
      <c r="AB1544" s="110">
        <f t="shared" si="292"/>
        <v>42444</v>
      </c>
      <c r="AC1544" s="108">
        <f t="shared" si="285"/>
        <v>7460.6</v>
      </c>
      <c r="AD1544" s="28">
        <f t="shared" si="286"/>
        <v>67.372</v>
      </c>
      <c r="AE1544" s="28">
        <f t="shared" si="290"/>
        <v>110.73739832571395</v>
      </c>
      <c r="AF1544" s="31">
        <f t="shared" si="291"/>
        <v>-1.3803687774261775E-2</v>
      </c>
      <c r="AJ1544" s="110">
        <f t="shared" si="284"/>
        <v>42429</v>
      </c>
      <c r="AK1544" s="31">
        <f t="shared" si="282"/>
        <v>-8.0999999999999996E-3</v>
      </c>
      <c r="AL1544" s="115">
        <f t="shared" si="283"/>
        <v>1.6343942828949132E-3</v>
      </c>
      <c r="AM1544" s="100"/>
      <c r="BR1544" s="18">
        <f t="shared" si="287"/>
        <v>42418</v>
      </c>
      <c r="BS1544" s="6">
        <f t="shared" si="288"/>
        <v>-4.7000000000000002E-3</v>
      </c>
      <c r="BT1544" s="6">
        <f t="shared" si="289"/>
        <v>1.17E-2</v>
      </c>
    </row>
    <row r="1545" spans="2:72" ht="14.45" hidden="1">
      <c r="B1545" s="110">
        <v>42419</v>
      </c>
      <c r="C1545" s="106">
        <v>1917.8</v>
      </c>
      <c r="D1545" s="106">
        <v>1916.7</v>
      </c>
      <c r="E1545" s="106">
        <v>1918.8</v>
      </c>
      <c r="F1545" s="106">
        <v>1902.2</v>
      </c>
      <c r="G1545" s="28"/>
      <c r="H1545" s="107">
        <v>0</v>
      </c>
      <c r="K1545" s="110">
        <v>42445</v>
      </c>
      <c r="L1545" s="106">
        <v>7498.75</v>
      </c>
      <c r="M1545" s="106">
        <v>7457.05</v>
      </c>
      <c r="N1545" s="106">
        <v>7508</v>
      </c>
      <c r="O1545" s="106">
        <v>7405.15</v>
      </c>
      <c r="P1545" s="28" t="s">
        <v>4082</v>
      </c>
      <c r="Q1545" s="107">
        <v>5.1000000000000004E-3</v>
      </c>
      <c r="T1545" s="110">
        <v>42339</v>
      </c>
      <c r="U1545" s="28">
        <v>66.433999999999997</v>
      </c>
      <c r="V1545">
        <v>66.462000000000003</v>
      </c>
      <c r="W1545">
        <v>66.61</v>
      </c>
      <c r="X1545">
        <v>66.385000000000005</v>
      </c>
      <c r="Y1545" s="19">
        <v>-4.0000000000000002E-4</v>
      </c>
      <c r="AB1545" s="110">
        <f t="shared" si="292"/>
        <v>42445</v>
      </c>
      <c r="AC1545" s="108">
        <f t="shared" si="285"/>
        <v>7498.75</v>
      </c>
      <c r="AD1545" s="28">
        <f t="shared" si="286"/>
        <v>67.173000000000002</v>
      </c>
      <c r="AE1545" s="28">
        <f t="shared" si="290"/>
        <v>111.63339436976166</v>
      </c>
      <c r="AF1545" s="31">
        <f t="shared" si="291"/>
        <v>8.0911783877413157E-3</v>
      </c>
      <c r="AJ1545" s="110">
        <f t="shared" si="284"/>
        <v>42430</v>
      </c>
      <c r="AK1545" s="31">
        <f t="shared" si="282"/>
        <v>2.3900000000000001E-2</v>
      </c>
      <c r="AL1545" s="115">
        <f t="shared" si="283"/>
        <v>4.0611110511052484E-2</v>
      </c>
      <c r="AM1545" s="100"/>
      <c r="BR1545" s="18">
        <f t="shared" si="287"/>
        <v>42419</v>
      </c>
      <c r="BS1545" s="6">
        <f t="shared" si="288"/>
        <v>0</v>
      </c>
      <c r="BT1545" s="6">
        <f t="shared" si="289"/>
        <v>2.5999999999999999E-3</v>
      </c>
    </row>
    <row r="1546" spans="2:72" ht="14.45" hidden="1">
      <c r="B1546" s="110">
        <v>42422</v>
      </c>
      <c r="C1546" s="106">
        <v>1945.5</v>
      </c>
      <c r="D1546" s="106">
        <v>1924.4</v>
      </c>
      <c r="E1546" s="106">
        <v>1946.7</v>
      </c>
      <c r="F1546" s="106">
        <v>1924.4</v>
      </c>
      <c r="G1546" s="28"/>
      <c r="H1546" s="107">
        <v>1.44E-2</v>
      </c>
      <c r="K1546" s="110">
        <v>42446</v>
      </c>
      <c r="L1546" s="106">
        <v>7512.55</v>
      </c>
      <c r="M1546" s="106">
        <v>7557.4</v>
      </c>
      <c r="N1546" s="106">
        <v>7585.3</v>
      </c>
      <c r="O1546" s="106">
        <v>7479.4</v>
      </c>
      <c r="P1546" s="28" t="s">
        <v>4083</v>
      </c>
      <c r="Q1546" s="107">
        <v>1.8E-3</v>
      </c>
      <c r="T1546" s="110">
        <v>42340</v>
      </c>
      <c r="U1546" s="28">
        <v>66.590999999999994</v>
      </c>
      <c r="V1546">
        <v>66.433000000000007</v>
      </c>
      <c r="W1546">
        <v>66.680000000000007</v>
      </c>
      <c r="X1546">
        <v>66.432000000000002</v>
      </c>
      <c r="Y1546" s="19">
        <v>2.3999999999999998E-3</v>
      </c>
      <c r="AB1546" s="110">
        <f t="shared" si="292"/>
        <v>42446</v>
      </c>
      <c r="AC1546" s="108">
        <f t="shared" si="285"/>
        <v>7512.55</v>
      </c>
      <c r="AD1546" s="28">
        <f t="shared" si="286"/>
        <v>66.619</v>
      </c>
      <c r="AE1546" s="28">
        <f t="shared" si="290"/>
        <v>112.76887974902056</v>
      </c>
      <c r="AF1546" s="31">
        <f t="shared" si="291"/>
        <v>1.0171556510212731E-2</v>
      </c>
      <c r="AJ1546" s="110">
        <f t="shared" si="284"/>
        <v>42431</v>
      </c>
      <c r="AK1546" s="31">
        <f t="shared" si="282"/>
        <v>4.1000000000000003E-3</v>
      </c>
      <c r="AL1546" s="115">
        <f t="shared" si="283"/>
        <v>2.5711073519843586E-2</v>
      </c>
      <c r="AM1546" s="100"/>
      <c r="BR1546" s="18">
        <f t="shared" si="287"/>
        <v>42422</v>
      </c>
      <c r="BS1546" s="6">
        <f t="shared" si="288"/>
        <v>1.44E-2</v>
      </c>
      <c r="BT1546" s="6">
        <f t="shared" si="289"/>
        <v>3.3E-3</v>
      </c>
    </row>
    <row r="1547" spans="2:72" ht="14.45" hidden="1">
      <c r="B1547" s="110">
        <v>42423</v>
      </c>
      <c r="C1547" s="106">
        <v>1921.3</v>
      </c>
      <c r="D1547" s="106">
        <v>1942.4</v>
      </c>
      <c r="E1547" s="106">
        <v>1942.4</v>
      </c>
      <c r="F1547" s="106">
        <v>1919.4</v>
      </c>
      <c r="G1547" s="28"/>
      <c r="H1547" s="107">
        <v>-1.24E-2</v>
      </c>
      <c r="K1547" s="110">
        <v>42447</v>
      </c>
      <c r="L1547" s="106">
        <v>7604.35</v>
      </c>
      <c r="M1547" s="106">
        <v>7534.65</v>
      </c>
      <c r="N1547" s="106">
        <v>7613.6</v>
      </c>
      <c r="O1547" s="106">
        <v>7517.9</v>
      </c>
      <c r="P1547" s="28" t="s">
        <v>4084</v>
      </c>
      <c r="Q1547" s="107">
        <v>1.2200000000000001E-2</v>
      </c>
      <c r="T1547" s="110">
        <v>42341</v>
      </c>
      <c r="U1547" s="28">
        <v>66.790000000000006</v>
      </c>
      <c r="V1547">
        <v>66.597999999999999</v>
      </c>
      <c r="W1547">
        <v>66.897999999999996</v>
      </c>
      <c r="X1547">
        <v>66.561000000000007</v>
      </c>
      <c r="Y1547" s="19">
        <v>3.0000000000000001E-3</v>
      </c>
      <c r="AB1547" s="110">
        <f t="shared" si="292"/>
        <v>42447</v>
      </c>
      <c r="AC1547" s="108">
        <f t="shared" si="285"/>
        <v>7604.35</v>
      </c>
      <c r="AD1547" s="28">
        <f t="shared" si="286"/>
        <v>66.384</v>
      </c>
      <c r="AE1547" s="28">
        <f t="shared" si="290"/>
        <v>114.55094601108702</v>
      </c>
      <c r="AF1547" s="31">
        <f t="shared" si="291"/>
        <v>1.5802819590233108E-2</v>
      </c>
      <c r="AJ1547" s="110">
        <f t="shared" si="284"/>
        <v>42432</v>
      </c>
      <c r="AK1547" s="31">
        <f t="shared" si="282"/>
        <v>3.5000000000000001E-3</v>
      </c>
      <c r="AL1547" s="115">
        <f t="shared" si="283"/>
        <v>1.8612797983517781E-2</v>
      </c>
      <c r="AM1547" s="100"/>
      <c r="BR1547" s="18">
        <f t="shared" si="287"/>
        <v>42423</v>
      </c>
      <c r="BS1547" s="6">
        <f t="shared" si="288"/>
        <v>-1.24E-2</v>
      </c>
      <c r="BT1547" s="6">
        <f t="shared" si="289"/>
        <v>-1.7299999999999999E-2</v>
      </c>
    </row>
    <row r="1548" spans="2:72" ht="14.45" hidden="1">
      <c r="B1548" s="110">
        <v>42424</v>
      </c>
      <c r="C1548" s="106">
        <v>1929.8</v>
      </c>
      <c r="D1548" s="106">
        <v>1917.6</v>
      </c>
      <c r="E1548" s="106">
        <v>1932.1</v>
      </c>
      <c r="F1548" s="106">
        <v>1891</v>
      </c>
      <c r="G1548" s="28"/>
      <c r="H1548" s="107">
        <v>4.4000000000000003E-3</v>
      </c>
      <c r="K1548" s="110">
        <v>42450</v>
      </c>
      <c r="L1548" s="106">
        <v>7704.25</v>
      </c>
      <c r="M1548" s="106">
        <v>7619.2</v>
      </c>
      <c r="N1548" s="106">
        <v>7713.55</v>
      </c>
      <c r="O1548" s="106">
        <v>7617.7</v>
      </c>
      <c r="P1548" s="28" t="s">
        <v>4085</v>
      </c>
      <c r="Q1548" s="107">
        <v>1.3100000000000001E-2</v>
      </c>
      <c r="T1548" s="110">
        <v>42342</v>
      </c>
      <c r="U1548" s="28">
        <v>66.643000000000001</v>
      </c>
      <c r="V1548">
        <v>66.790000000000006</v>
      </c>
      <c r="W1548">
        <v>66.995000000000005</v>
      </c>
      <c r="X1548">
        <v>66.641999999999996</v>
      </c>
      <c r="Y1548" s="19">
        <v>-2.2000000000000001E-3</v>
      </c>
      <c r="AB1548" s="110">
        <f t="shared" si="292"/>
        <v>42450</v>
      </c>
      <c r="AC1548" s="108">
        <f t="shared" si="285"/>
        <v>7704.25</v>
      </c>
      <c r="AD1548" s="28">
        <f t="shared" si="286"/>
        <v>66.5</v>
      </c>
      <c r="AE1548" s="28">
        <f t="shared" si="290"/>
        <v>115.85338345864662</v>
      </c>
      <c r="AF1548" s="31">
        <f t="shared" si="291"/>
        <v>1.1369940562808933E-2</v>
      </c>
      <c r="AJ1548" s="110">
        <f t="shared" si="284"/>
        <v>42433</v>
      </c>
      <c r="AK1548" s="31">
        <f t="shared" si="282"/>
        <v>3.3E-3</v>
      </c>
      <c r="AL1548" s="115">
        <f t="shared" si="283"/>
        <v>4.0566405910991143E-3</v>
      </c>
      <c r="AM1548" s="100"/>
      <c r="BR1548" s="18">
        <f t="shared" si="287"/>
        <v>42424</v>
      </c>
      <c r="BS1548" s="6">
        <f t="shared" si="288"/>
        <v>4.4000000000000003E-3</v>
      </c>
      <c r="BT1548" s="6">
        <f t="shared" si="289"/>
        <v>-1.2800000000000001E-2</v>
      </c>
    </row>
    <row r="1549" spans="2:72" ht="14.45" hidden="1">
      <c r="B1549" s="110">
        <v>42425</v>
      </c>
      <c r="C1549" s="106">
        <v>1951.7</v>
      </c>
      <c r="D1549" s="106">
        <v>1931.9</v>
      </c>
      <c r="E1549" s="106">
        <v>1951.8</v>
      </c>
      <c r="F1549" s="106">
        <v>1925.4</v>
      </c>
      <c r="G1549" s="28"/>
      <c r="H1549" s="107">
        <v>1.1299999999999999E-2</v>
      </c>
      <c r="K1549" s="110">
        <v>42451</v>
      </c>
      <c r="L1549" s="106">
        <v>7714.9</v>
      </c>
      <c r="M1549" s="106">
        <v>7695.55</v>
      </c>
      <c r="N1549" s="106">
        <v>7728.2</v>
      </c>
      <c r="O1549" s="106">
        <v>7643.8</v>
      </c>
      <c r="P1549" s="28" t="s">
        <v>4086</v>
      </c>
      <c r="Q1549" s="107">
        <v>1.4E-3</v>
      </c>
      <c r="T1549" s="110">
        <v>42345</v>
      </c>
      <c r="U1549" s="28">
        <v>66.772999999999996</v>
      </c>
      <c r="V1549">
        <v>66.643000000000001</v>
      </c>
      <c r="W1549">
        <v>66.867000000000004</v>
      </c>
      <c r="X1549">
        <v>66.569999999999993</v>
      </c>
      <c r="Y1549" s="19">
        <v>2E-3</v>
      </c>
      <c r="AB1549" s="110">
        <f t="shared" si="292"/>
        <v>42451</v>
      </c>
      <c r="AC1549" s="108">
        <f t="shared" si="285"/>
        <v>7714.9</v>
      </c>
      <c r="AD1549" s="28">
        <f t="shared" si="286"/>
        <v>66.754999999999995</v>
      </c>
      <c r="AE1549" s="28">
        <f t="shared" si="290"/>
        <v>115.57036926072954</v>
      </c>
      <c r="AF1549" s="31">
        <f t="shared" si="291"/>
        <v>-2.4428651927813627E-3</v>
      </c>
      <c r="AJ1549" s="110" t="e">
        <f t="shared" si="284"/>
        <v>#N/A</v>
      </c>
      <c r="AK1549" s="31">
        <f t="shared" si="282"/>
        <v>0</v>
      </c>
      <c r="AL1549" s="115">
        <f t="shared" si="283"/>
        <v>0</v>
      </c>
      <c r="AM1549" s="100"/>
      <c r="BR1549" s="18">
        <f t="shared" si="287"/>
        <v>42425</v>
      </c>
      <c r="BS1549" s="6">
        <f t="shared" si="288"/>
        <v>1.1299999999999999E-2</v>
      </c>
      <c r="BT1549" s="6">
        <f t="shared" si="289"/>
        <v>-6.8999999999999999E-3</v>
      </c>
    </row>
    <row r="1550" spans="2:72" ht="14.45" hidden="1">
      <c r="B1550" s="110">
        <v>42426</v>
      </c>
      <c r="C1550" s="106">
        <v>1948</v>
      </c>
      <c r="D1550" s="106">
        <v>1955</v>
      </c>
      <c r="E1550" s="106">
        <v>1963</v>
      </c>
      <c r="F1550" s="106">
        <v>1945.8</v>
      </c>
      <c r="G1550" s="28"/>
      <c r="H1550" s="107">
        <v>-1.9E-3</v>
      </c>
      <c r="K1550" s="110">
        <v>42452</v>
      </c>
      <c r="L1550" s="106">
        <v>7716.5</v>
      </c>
      <c r="M1550" s="106">
        <v>7717.45</v>
      </c>
      <c r="N1550" s="106">
        <v>7726.85</v>
      </c>
      <c r="O1550" s="106">
        <v>7670.6</v>
      </c>
      <c r="P1550" s="28" t="s">
        <v>4087</v>
      </c>
      <c r="Q1550" s="107">
        <v>2.0000000000000001E-4</v>
      </c>
      <c r="T1550" s="110">
        <v>42346</v>
      </c>
      <c r="U1550" s="28">
        <v>66.856999999999999</v>
      </c>
      <c r="V1550">
        <v>66.777000000000001</v>
      </c>
      <c r="W1550">
        <v>66.894999999999996</v>
      </c>
      <c r="X1550">
        <v>66.709999999999994</v>
      </c>
      <c r="Y1550" s="19">
        <v>1.2999999999999999E-3</v>
      </c>
      <c r="AB1550" s="110">
        <f t="shared" si="292"/>
        <v>42452</v>
      </c>
      <c r="AC1550" s="108">
        <f t="shared" si="285"/>
        <v>7716.5</v>
      </c>
      <c r="AD1550" s="28">
        <f t="shared" si="286"/>
        <v>66.930000000000007</v>
      </c>
      <c r="AE1550" s="28">
        <f t="shared" si="290"/>
        <v>115.29209621993125</v>
      </c>
      <c r="AF1550" s="31">
        <f t="shared" si="291"/>
        <v>-2.4078234116435837E-3</v>
      </c>
      <c r="AJ1550" s="110">
        <f t="shared" si="284"/>
        <v>42437</v>
      </c>
      <c r="AK1550" s="31">
        <f t="shared" si="282"/>
        <v>-1.12E-2</v>
      </c>
      <c r="AL1550" s="115">
        <f t="shared" si="283"/>
        <v>-5.5776317608910997E-3</v>
      </c>
      <c r="AM1550" s="100"/>
      <c r="BR1550" s="18">
        <f t="shared" si="287"/>
        <v>42426</v>
      </c>
      <c r="BS1550" s="6">
        <f t="shared" si="288"/>
        <v>-1.9E-3</v>
      </c>
      <c r="BT1550" s="6">
        <f t="shared" si="289"/>
        <v>8.5000000000000006E-3</v>
      </c>
    </row>
    <row r="1551" spans="2:72" ht="14.45" hidden="1">
      <c r="B1551" s="110">
        <v>42429</v>
      </c>
      <c r="C1551" s="106">
        <v>1932.2</v>
      </c>
      <c r="D1551" s="106">
        <v>1947.1</v>
      </c>
      <c r="E1551" s="106">
        <v>1958.3</v>
      </c>
      <c r="F1551" s="106">
        <v>1931.8</v>
      </c>
      <c r="G1551" s="28"/>
      <c r="H1551" s="107">
        <v>-8.0999999999999996E-3</v>
      </c>
      <c r="K1551" s="110">
        <v>42457</v>
      </c>
      <c r="L1551" s="106">
        <v>7615.1</v>
      </c>
      <c r="M1551" s="106">
        <v>7741</v>
      </c>
      <c r="N1551" s="106">
        <v>7749.4</v>
      </c>
      <c r="O1551" s="106">
        <v>7587.7</v>
      </c>
      <c r="P1551" s="28" t="s">
        <v>4088</v>
      </c>
      <c r="Q1551" s="107">
        <v>-1.3100000000000001E-2</v>
      </c>
      <c r="T1551" s="110">
        <v>42347</v>
      </c>
      <c r="U1551" s="28">
        <v>66.855000000000004</v>
      </c>
      <c r="V1551">
        <v>66.861999999999995</v>
      </c>
      <c r="W1551">
        <v>66.959999999999994</v>
      </c>
      <c r="X1551">
        <v>66.724999999999994</v>
      </c>
      <c r="Y1551" s="19">
        <v>0</v>
      </c>
      <c r="AB1551" s="110">
        <f t="shared" si="292"/>
        <v>42457</v>
      </c>
      <c r="AC1551" s="108">
        <f t="shared" si="285"/>
        <v>7615.1</v>
      </c>
      <c r="AD1551" s="28">
        <f t="shared" si="286"/>
        <v>66.608000000000004</v>
      </c>
      <c r="AE1551" s="28">
        <f t="shared" si="290"/>
        <v>114.32710785491233</v>
      </c>
      <c r="AF1551" s="31">
        <f t="shared" si="291"/>
        <v>-8.3699437919674269E-3</v>
      </c>
      <c r="AJ1551" s="110">
        <f t="shared" si="284"/>
        <v>42438</v>
      </c>
      <c r="AK1551" s="31">
        <f t="shared" si="282"/>
        <v>5.1000000000000004E-3</v>
      </c>
      <c r="AL1551" s="115">
        <f t="shared" si="283"/>
        <v>8.9852251516535642E-3</v>
      </c>
      <c r="AM1551" s="100"/>
      <c r="BR1551" s="18">
        <f t="shared" si="287"/>
        <v>42429</v>
      </c>
      <c r="BS1551" s="6">
        <f t="shared" si="288"/>
        <v>-8.0999999999999996E-3</v>
      </c>
      <c r="BT1551" s="6">
        <f t="shared" si="289"/>
        <v>-6.1000000000000004E-3</v>
      </c>
    </row>
    <row r="1552" spans="2:72" ht="14.45" hidden="1">
      <c r="B1552" s="110">
        <v>42430</v>
      </c>
      <c r="C1552" s="106">
        <v>1978.3</v>
      </c>
      <c r="D1552" s="106">
        <v>1937.1</v>
      </c>
      <c r="E1552" s="106">
        <v>1978.3</v>
      </c>
      <c r="F1552" s="106">
        <v>1937.1</v>
      </c>
      <c r="G1552" s="28"/>
      <c r="H1552" s="107">
        <v>2.3900000000000001E-2</v>
      </c>
      <c r="K1552" s="110">
        <v>42458</v>
      </c>
      <c r="L1552" s="106">
        <v>7597</v>
      </c>
      <c r="M1552" s="106">
        <v>7606.55</v>
      </c>
      <c r="N1552" s="106">
        <v>7652.9</v>
      </c>
      <c r="O1552" s="106">
        <v>7582.25</v>
      </c>
      <c r="P1552" s="28" t="s">
        <v>4089</v>
      </c>
      <c r="Q1552" s="107">
        <v>-2.3999999999999998E-3</v>
      </c>
      <c r="T1552" s="110">
        <v>42348</v>
      </c>
      <c r="U1552" s="28">
        <v>66.756</v>
      </c>
      <c r="V1552">
        <v>66.855000000000004</v>
      </c>
      <c r="W1552">
        <v>66.935000000000002</v>
      </c>
      <c r="X1552">
        <v>66.680999999999997</v>
      </c>
      <c r="Y1552" s="19">
        <v>-1.5E-3</v>
      </c>
      <c r="AB1552" s="110">
        <f t="shared" si="292"/>
        <v>42458</v>
      </c>
      <c r="AC1552" s="108">
        <f t="shared" si="285"/>
        <v>7597</v>
      </c>
      <c r="AD1552" s="28">
        <f t="shared" si="286"/>
        <v>66.375</v>
      </c>
      <c r="AE1552" s="28">
        <f t="shared" si="290"/>
        <v>114.45574387947269</v>
      </c>
      <c r="AF1552" s="31">
        <f t="shared" si="291"/>
        <v>1.1251576898421156E-3</v>
      </c>
      <c r="AJ1552" s="110">
        <f t="shared" si="284"/>
        <v>42439</v>
      </c>
      <c r="AK1552" s="31">
        <f t="shared" si="282"/>
        <v>2.0000000000000001E-4</v>
      </c>
      <c r="AL1552" s="115">
        <f t="shared" si="283"/>
        <v>-8.6306598727526884E-3</v>
      </c>
      <c r="AM1552" s="100"/>
      <c r="BR1552" s="18">
        <f t="shared" si="287"/>
        <v>42430</v>
      </c>
      <c r="BS1552" s="6">
        <f t="shared" si="288"/>
        <v>2.3900000000000001E-2</v>
      </c>
      <c r="BT1552" s="6">
        <f t="shared" si="289"/>
        <v>3.3700000000000001E-2</v>
      </c>
    </row>
    <row r="1553" spans="2:72" ht="14.45" hidden="1">
      <c r="B1553" s="110">
        <v>42431</v>
      </c>
      <c r="C1553" s="106">
        <v>1986.5</v>
      </c>
      <c r="D1553" s="106">
        <v>1976.6</v>
      </c>
      <c r="E1553" s="106">
        <v>1986.5</v>
      </c>
      <c r="F1553" s="106">
        <v>1968.8</v>
      </c>
      <c r="G1553" s="28"/>
      <c r="H1553" s="107">
        <v>4.1000000000000003E-3</v>
      </c>
      <c r="K1553" s="110">
        <v>42459</v>
      </c>
      <c r="L1553" s="106">
        <v>7735.2</v>
      </c>
      <c r="M1553" s="106">
        <v>7651.1</v>
      </c>
      <c r="N1553" s="106">
        <v>7741.95</v>
      </c>
      <c r="O1553" s="106">
        <v>7643.45</v>
      </c>
      <c r="P1553" s="28" t="s">
        <v>4090</v>
      </c>
      <c r="Q1553" s="107">
        <v>1.8200000000000001E-2</v>
      </c>
      <c r="T1553" s="110">
        <v>42349</v>
      </c>
      <c r="U1553" s="28">
        <v>67.147999999999996</v>
      </c>
      <c r="V1553">
        <v>66.760999999999996</v>
      </c>
      <c r="W1553">
        <v>67.147999999999996</v>
      </c>
      <c r="X1553">
        <v>66.742999999999995</v>
      </c>
      <c r="Y1553" s="19">
        <v>5.8999999999999999E-3</v>
      </c>
      <c r="AB1553" s="110">
        <f t="shared" si="292"/>
        <v>42459</v>
      </c>
      <c r="AC1553" s="108">
        <f t="shared" si="285"/>
        <v>7735.2</v>
      </c>
      <c r="AD1553" s="28">
        <f t="shared" si="286"/>
        <v>66.375</v>
      </c>
      <c r="AE1553" s="28">
        <f t="shared" si="290"/>
        <v>116.53785310734463</v>
      </c>
      <c r="AF1553" s="31">
        <f t="shared" si="291"/>
        <v>1.8191391338686413E-2</v>
      </c>
      <c r="AJ1553" s="110">
        <f t="shared" si="284"/>
        <v>42440</v>
      </c>
      <c r="AK1553" s="31">
        <f t="shared" si="282"/>
        <v>1.6400000000000001E-2</v>
      </c>
      <c r="AL1553" s="115">
        <f t="shared" si="283"/>
        <v>8.9241696305164542E-3</v>
      </c>
      <c r="AM1553" s="100"/>
      <c r="BR1553" s="18">
        <f t="shared" si="287"/>
        <v>42431</v>
      </c>
      <c r="BS1553" s="6">
        <f t="shared" si="288"/>
        <v>4.1000000000000003E-3</v>
      </c>
      <c r="BT1553" s="6">
        <f t="shared" si="289"/>
        <v>2.0299999999999999E-2</v>
      </c>
    </row>
    <row r="1554" spans="2:72" ht="14.45" hidden="1">
      <c r="B1554" s="110">
        <v>42432</v>
      </c>
      <c r="C1554" s="106">
        <v>1993.4</v>
      </c>
      <c r="D1554" s="106">
        <v>1985.6</v>
      </c>
      <c r="E1554" s="106">
        <v>1993.7</v>
      </c>
      <c r="F1554" s="106">
        <v>1977.4</v>
      </c>
      <c r="G1554" s="28"/>
      <c r="H1554" s="107">
        <v>3.5000000000000001E-3</v>
      </c>
      <c r="K1554" s="110">
        <v>42460</v>
      </c>
      <c r="L1554" s="106">
        <v>7738.4</v>
      </c>
      <c r="M1554" s="106">
        <v>7727.65</v>
      </c>
      <c r="N1554" s="106">
        <v>7777.6</v>
      </c>
      <c r="O1554" s="106">
        <v>7702</v>
      </c>
      <c r="P1554" s="28" t="s">
        <v>4091</v>
      </c>
      <c r="Q1554" s="107">
        <v>4.0000000000000002E-4</v>
      </c>
      <c r="T1554" s="110">
        <v>42352</v>
      </c>
      <c r="U1554" s="28">
        <v>67.093000000000004</v>
      </c>
      <c r="V1554">
        <v>67.099999999999994</v>
      </c>
      <c r="W1554">
        <v>67.180000000000007</v>
      </c>
      <c r="X1554">
        <v>66.965000000000003</v>
      </c>
      <c r="Y1554" s="19">
        <v>-8.0000000000000004E-4</v>
      </c>
      <c r="AB1554" s="110">
        <f t="shared" si="292"/>
        <v>42460</v>
      </c>
      <c r="AC1554" s="108">
        <f t="shared" si="285"/>
        <v>7738.4</v>
      </c>
      <c r="AD1554" s="28">
        <f t="shared" si="286"/>
        <v>66.254999999999995</v>
      </c>
      <c r="AE1554" s="28">
        <f t="shared" si="290"/>
        <v>116.79722285110557</v>
      </c>
      <c r="AF1554" s="31">
        <f t="shared" si="291"/>
        <v>2.2256265826523514E-3</v>
      </c>
      <c r="AJ1554" s="110">
        <f t="shared" si="284"/>
        <v>42443</v>
      </c>
      <c r="AK1554" s="31">
        <f t="shared" ref="AK1554:AK1617" si="293">IFERROR(VLOOKUP(AJ1554,B:H,7,FALSE),0)</f>
        <v>-1.2999999999999999E-3</v>
      </c>
      <c r="AL1554" s="115">
        <f t="shared" ref="AL1554:AL1617" si="294">IFERROR(VLOOKUP(AJ1554,AB:AF,5,FALSE),0)</f>
        <v>5.570609201905885E-4</v>
      </c>
      <c r="AM1554" s="100"/>
      <c r="BR1554" s="18">
        <f t="shared" si="287"/>
        <v>42432</v>
      </c>
      <c r="BS1554" s="6">
        <f t="shared" si="288"/>
        <v>3.5000000000000001E-3</v>
      </c>
      <c r="BT1554" s="6">
        <f t="shared" si="289"/>
        <v>1.4500000000000001E-2</v>
      </c>
    </row>
    <row r="1555" spans="2:72" ht="14.45" hidden="1">
      <c r="B1555" s="110">
        <v>42433</v>
      </c>
      <c r="C1555" s="106">
        <v>2000</v>
      </c>
      <c r="D1555" s="106">
        <v>1994</v>
      </c>
      <c r="E1555" s="106">
        <v>2009.1</v>
      </c>
      <c r="F1555" s="106">
        <v>1986.8</v>
      </c>
      <c r="G1555" s="28"/>
      <c r="H1555" s="107">
        <v>3.3E-3</v>
      </c>
      <c r="K1555" s="110">
        <v>42461</v>
      </c>
      <c r="L1555" s="106">
        <v>7713.05</v>
      </c>
      <c r="M1555" s="106">
        <v>7718.05</v>
      </c>
      <c r="N1555" s="106">
        <v>7740.15</v>
      </c>
      <c r="O1555" s="106">
        <v>7666.1</v>
      </c>
      <c r="P1555" s="28" t="s">
        <v>4092</v>
      </c>
      <c r="Q1555" s="107">
        <v>-3.3E-3</v>
      </c>
      <c r="T1555" s="110">
        <v>42353</v>
      </c>
      <c r="U1555" s="28">
        <v>66.863</v>
      </c>
      <c r="V1555">
        <v>67.091999999999999</v>
      </c>
      <c r="W1555">
        <v>67.135000000000005</v>
      </c>
      <c r="X1555">
        <v>66.77</v>
      </c>
      <c r="Y1555" s="19">
        <v>-3.3999999999999998E-3</v>
      </c>
      <c r="AB1555" s="110">
        <f t="shared" si="292"/>
        <v>42461</v>
      </c>
      <c r="AC1555" s="108">
        <f t="shared" si="285"/>
        <v>7713.05</v>
      </c>
      <c r="AD1555" s="28">
        <f t="shared" si="286"/>
        <v>66.364999999999995</v>
      </c>
      <c r="AE1555" s="28">
        <f t="shared" si="290"/>
        <v>116.22165297973331</v>
      </c>
      <c r="AF1555" s="31">
        <f t="shared" si="291"/>
        <v>-4.9279414126653931E-3</v>
      </c>
      <c r="AJ1555" s="110">
        <f t="shared" si="284"/>
        <v>42444</v>
      </c>
      <c r="AK1555" s="31">
        <f t="shared" si="293"/>
        <v>-1.8E-3</v>
      </c>
      <c r="AL1555" s="115">
        <f t="shared" si="294"/>
        <v>-1.3803687774261775E-2</v>
      </c>
      <c r="AM1555" s="100"/>
      <c r="BR1555" s="18">
        <f t="shared" si="287"/>
        <v>42433</v>
      </c>
      <c r="BS1555" s="6">
        <f t="shared" si="288"/>
        <v>3.3E-3</v>
      </c>
      <c r="BT1555" s="6">
        <f t="shared" si="289"/>
        <v>1.2999999999999999E-3</v>
      </c>
    </row>
    <row r="1556" spans="2:72" ht="14.45" hidden="1">
      <c r="B1556" s="110">
        <v>42436</v>
      </c>
      <c r="C1556" s="106">
        <v>2001.8</v>
      </c>
      <c r="D1556" s="106">
        <v>1996.1</v>
      </c>
      <c r="E1556" s="106">
        <v>2006.1</v>
      </c>
      <c r="F1556" s="106">
        <v>1989.4</v>
      </c>
      <c r="G1556" s="28"/>
      <c r="H1556" s="107">
        <v>8.9999999999999998E-4</v>
      </c>
      <c r="K1556" s="110">
        <v>42464</v>
      </c>
      <c r="L1556" s="106">
        <v>7758.8</v>
      </c>
      <c r="M1556" s="106">
        <v>7733.15</v>
      </c>
      <c r="N1556" s="106">
        <v>7764.45</v>
      </c>
      <c r="O1556" s="106">
        <v>7704.4</v>
      </c>
      <c r="P1556" s="28" t="s">
        <v>3070</v>
      </c>
      <c r="Q1556" s="107">
        <v>5.8999999999999999E-3</v>
      </c>
      <c r="T1556" s="110">
        <v>42354</v>
      </c>
      <c r="U1556" s="28">
        <v>66.475999999999999</v>
      </c>
      <c r="V1556">
        <v>66.866</v>
      </c>
      <c r="W1556">
        <v>66.947000000000003</v>
      </c>
      <c r="X1556">
        <v>66.430999999999997</v>
      </c>
      <c r="Y1556" s="19">
        <v>-5.7999999999999996E-3</v>
      </c>
      <c r="AB1556" s="110">
        <f t="shared" si="292"/>
        <v>42464</v>
      </c>
      <c r="AC1556" s="108">
        <f t="shared" si="285"/>
        <v>7758.8</v>
      </c>
      <c r="AD1556" s="28">
        <f t="shared" si="286"/>
        <v>66.105999999999995</v>
      </c>
      <c r="AE1556" s="28">
        <f t="shared" si="290"/>
        <v>117.36907391159654</v>
      </c>
      <c r="AF1556" s="31">
        <f t="shared" si="291"/>
        <v>9.8726949965453059E-3</v>
      </c>
      <c r="AJ1556" s="110">
        <f t="shared" si="284"/>
        <v>42445</v>
      </c>
      <c r="AK1556" s="31">
        <f t="shared" si="293"/>
        <v>5.5999999999999999E-3</v>
      </c>
      <c r="AL1556" s="115">
        <f t="shared" si="294"/>
        <v>8.0911783877413157E-3</v>
      </c>
      <c r="AM1556" s="100"/>
      <c r="BR1556" s="18" t="e">
        <f t="shared" si="287"/>
        <v>#N/A</v>
      </c>
      <c r="BS1556" s="6">
        <f t="shared" si="288"/>
        <v>0</v>
      </c>
      <c r="BT1556" s="6">
        <f t="shared" si="289"/>
        <v>0</v>
      </c>
    </row>
    <row r="1557" spans="2:72" ht="14.45" hidden="1">
      <c r="B1557" s="110">
        <v>42437</v>
      </c>
      <c r="C1557" s="106">
        <v>1979.3</v>
      </c>
      <c r="D1557" s="106">
        <v>1996.9</v>
      </c>
      <c r="E1557" s="106">
        <v>1996.9</v>
      </c>
      <c r="F1557" s="106">
        <v>1977.4</v>
      </c>
      <c r="G1557" s="28"/>
      <c r="H1557" s="107">
        <v>-1.12E-2</v>
      </c>
      <c r="K1557" s="110">
        <v>42465</v>
      </c>
      <c r="L1557" s="106">
        <v>7603.2</v>
      </c>
      <c r="M1557" s="106">
        <v>7736.3</v>
      </c>
      <c r="N1557" s="106">
        <v>7736.3</v>
      </c>
      <c r="O1557" s="106">
        <v>7588.65</v>
      </c>
      <c r="P1557" s="28" t="s">
        <v>4093</v>
      </c>
      <c r="Q1557" s="107">
        <v>-2.01E-2</v>
      </c>
      <c r="T1557" s="110">
        <v>42355</v>
      </c>
      <c r="U1557" s="28">
        <v>66.421000000000006</v>
      </c>
      <c r="V1557">
        <v>66.453999999999994</v>
      </c>
      <c r="W1557">
        <v>66.685000000000002</v>
      </c>
      <c r="X1557">
        <v>66.260000000000005</v>
      </c>
      <c r="Y1557" s="19">
        <v>-8.0000000000000004E-4</v>
      </c>
      <c r="AB1557" s="110">
        <f t="shared" si="292"/>
        <v>42465</v>
      </c>
      <c r="AC1557" s="108">
        <f t="shared" si="285"/>
        <v>7603.2</v>
      </c>
      <c r="AD1557" s="28">
        <f t="shared" si="286"/>
        <v>66.421999999999997</v>
      </c>
      <c r="AE1557" s="28">
        <f t="shared" si="290"/>
        <v>114.46809791936407</v>
      </c>
      <c r="AF1557" s="31">
        <f t="shared" si="291"/>
        <v>-2.4716698322230224E-2</v>
      </c>
      <c r="AJ1557" s="110">
        <f t="shared" si="284"/>
        <v>42446</v>
      </c>
      <c r="AK1557" s="31">
        <f t="shared" si="293"/>
        <v>6.6E-3</v>
      </c>
      <c r="AL1557" s="115">
        <f t="shared" si="294"/>
        <v>1.0171556510212731E-2</v>
      </c>
      <c r="AM1557" s="100"/>
      <c r="BR1557" s="18">
        <f t="shared" si="287"/>
        <v>42437</v>
      </c>
      <c r="BS1557" s="6">
        <f t="shared" si="288"/>
        <v>-1.12E-2</v>
      </c>
      <c r="BT1557" s="6">
        <f t="shared" si="289"/>
        <v>0</v>
      </c>
    </row>
    <row r="1558" spans="2:72" ht="14.45" hidden="1">
      <c r="B1558" s="110">
        <v>42438</v>
      </c>
      <c r="C1558" s="106">
        <v>1989.3</v>
      </c>
      <c r="D1558" s="106">
        <v>1981.4</v>
      </c>
      <c r="E1558" s="106">
        <v>1992.7</v>
      </c>
      <c r="F1558" s="106">
        <v>1979.8</v>
      </c>
      <c r="G1558" s="28"/>
      <c r="H1558" s="107">
        <v>5.1000000000000004E-3</v>
      </c>
      <c r="K1558" s="110">
        <v>42466</v>
      </c>
      <c r="L1558" s="106">
        <v>7614.35</v>
      </c>
      <c r="M1558" s="106">
        <v>7636.05</v>
      </c>
      <c r="N1558" s="106">
        <v>7638.65</v>
      </c>
      <c r="O1558" s="106">
        <v>7591.75</v>
      </c>
      <c r="P1558" s="28" t="s">
        <v>2799</v>
      </c>
      <c r="Q1558" s="107">
        <v>1.5E-3</v>
      </c>
      <c r="T1558" s="110">
        <v>42356</v>
      </c>
      <c r="U1558" s="28">
        <v>66.254999999999995</v>
      </c>
      <c r="V1558">
        <v>66.411000000000001</v>
      </c>
      <c r="W1558">
        <v>66.534999999999997</v>
      </c>
      <c r="X1558">
        <v>66.227999999999994</v>
      </c>
      <c r="Y1558" s="19">
        <v>-2.5000000000000001E-3</v>
      </c>
      <c r="AB1558" s="110">
        <f t="shared" si="292"/>
        <v>42466</v>
      </c>
      <c r="AC1558" s="108">
        <f t="shared" si="285"/>
        <v>7614.35</v>
      </c>
      <c r="AD1558" s="28">
        <f t="shared" si="286"/>
        <v>66.516999999999996</v>
      </c>
      <c r="AE1558" s="28">
        <f t="shared" si="290"/>
        <v>114.47224017920232</v>
      </c>
      <c r="AF1558" s="31">
        <f t="shared" si="291"/>
        <v>3.6187024275990964E-5</v>
      </c>
      <c r="AJ1558" s="110">
        <f t="shared" si="284"/>
        <v>42447</v>
      </c>
      <c r="AK1558" s="31">
        <f t="shared" si="293"/>
        <v>4.4000000000000003E-3</v>
      </c>
      <c r="AL1558" s="115">
        <f t="shared" si="294"/>
        <v>1.5802819590233108E-2</v>
      </c>
      <c r="AM1558" s="100"/>
      <c r="BR1558" s="18">
        <f t="shared" si="287"/>
        <v>42438</v>
      </c>
      <c r="BS1558" s="6">
        <f t="shared" si="288"/>
        <v>5.1000000000000004E-3</v>
      </c>
      <c r="BT1558" s="6">
        <f t="shared" si="289"/>
        <v>6.1999999999999998E-3</v>
      </c>
    </row>
    <row r="1559" spans="2:72" ht="14.45" hidden="1">
      <c r="B1559" s="110">
        <v>42439</v>
      </c>
      <c r="C1559" s="106">
        <v>1989.6</v>
      </c>
      <c r="D1559" s="106">
        <v>1991</v>
      </c>
      <c r="E1559" s="106">
        <v>2005.1</v>
      </c>
      <c r="F1559" s="106">
        <v>1969.2</v>
      </c>
      <c r="G1559" s="28"/>
      <c r="H1559" s="107">
        <v>2.0000000000000001E-4</v>
      </c>
      <c r="K1559" s="110">
        <v>42467</v>
      </c>
      <c r="L1559" s="106">
        <v>7546.45</v>
      </c>
      <c r="M1559" s="106">
        <v>7630.4</v>
      </c>
      <c r="N1559" s="106">
        <v>7630.75</v>
      </c>
      <c r="O1559" s="106">
        <v>7535.85</v>
      </c>
      <c r="P1559" s="28" t="s">
        <v>4094</v>
      </c>
      <c r="Q1559" s="107">
        <v>-8.8999999999999999E-3</v>
      </c>
      <c r="T1559" s="110">
        <v>42359</v>
      </c>
      <c r="U1559" s="28">
        <v>66.251000000000005</v>
      </c>
      <c r="V1559">
        <v>66.319000000000003</v>
      </c>
      <c r="W1559">
        <v>66.385000000000005</v>
      </c>
      <c r="X1559">
        <v>66.188999999999993</v>
      </c>
      <c r="Y1559" s="19">
        <v>-1E-4</v>
      </c>
      <c r="AB1559" s="110">
        <f t="shared" si="292"/>
        <v>42467</v>
      </c>
      <c r="AC1559" s="108">
        <f t="shared" si="285"/>
        <v>7546.45</v>
      </c>
      <c r="AD1559" s="28">
        <f t="shared" si="286"/>
        <v>66.757000000000005</v>
      </c>
      <c r="AE1559" s="28">
        <f t="shared" si="290"/>
        <v>113.04357595458153</v>
      </c>
      <c r="AF1559" s="31">
        <f t="shared" si="291"/>
        <v>-1.2480442615469656E-2</v>
      </c>
      <c r="AJ1559" s="110">
        <f t="shared" si="284"/>
        <v>42450</v>
      </c>
      <c r="AK1559" s="31">
        <f t="shared" si="293"/>
        <v>1E-3</v>
      </c>
      <c r="AL1559" s="115">
        <f t="shared" si="294"/>
        <v>1.1369940562808933E-2</v>
      </c>
      <c r="AM1559" s="100"/>
      <c r="BR1559" s="18">
        <f t="shared" si="287"/>
        <v>42439</v>
      </c>
      <c r="BS1559" s="6">
        <f t="shared" si="288"/>
        <v>2.0000000000000001E-4</v>
      </c>
      <c r="BT1559" s="6">
        <f t="shared" si="289"/>
        <v>-6.1000000000000004E-3</v>
      </c>
    </row>
    <row r="1560" spans="2:72" ht="14.45" hidden="1">
      <c r="B1560" s="110">
        <v>42440</v>
      </c>
      <c r="C1560" s="106">
        <v>2022.2</v>
      </c>
      <c r="D1560" s="106">
        <v>1994.7</v>
      </c>
      <c r="E1560" s="106">
        <v>2022.4</v>
      </c>
      <c r="F1560" s="106">
        <v>1994.7</v>
      </c>
      <c r="G1560" s="28"/>
      <c r="H1560" s="107">
        <v>1.6400000000000001E-2</v>
      </c>
      <c r="K1560" s="110">
        <v>42468</v>
      </c>
      <c r="L1560" s="106">
        <v>7555.2</v>
      </c>
      <c r="M1560" s="106">
        <v>7542.35</v>
      </c>
      <c r="N1560" s="106">
        <v>7569.35</v>
      </c>
      <c r="O1560" s="106">
        <v>7526.7</v>
      </c>
      <c r="P1560" s="28" t="s">
        <v>4095</v>
      </c>
      <c r="Q1560" s="107">
        <v>1.1999999999999999E-3</v>
      </c>
      <c r="T1560" s="110">
        <v>42360</v>
      </c>
      <c r="U1560" s="28">
        <v>66.244</v>
      </c>
      <c r="V1560">
        <v>66.268000000000001</v>
      </c>
      <c r="W1560">
        <v>66.36</v>
      </c>
      <c r="X1560">
        <v>66.176000000000002</v>
      </c>
      <c r="Y1560" s="19">
        <v>-1E-4</v>
      </c>
      <c r="AB1560" s="110">
        <f t="shared" si="292"/>
        <v>42468</v>
      </c>
      <c r="AC1560" s="108">
        <f t="shared" si="285"/>
        <v>7555.2</v>
      </c>
      <c r="AD1560" s="28">
        <f t="shared" si="286"/>
        <v>66.551000000000002</v>
      </c>
      <c r="AE1560" s="28">
        <f t="shared" si="290"/>
        <v>113.52496581569022</v>
      </c>
      <c r="AF1560" s="31">
        <f t="shared" si="291"/>
        <v>4.2584450911400396E-3</v>
      </c>
      <c r="AJ1560" s="110">
        <f t="shared" si="284"/>
        <v>42451</v>
      </c>
      <c r="AK1560" s="31">
        <f t="shared" si="293"/>
        <v>-8.9999999999999998E-4</v>
      </c>
      <c r="AL1560" s="115">
        <f t="shared" si="294"/>
        <v>-2.4428651927813627E-3</v>
      </c>
      <c r="AM1560" s="100"/>
      <c r="BR1560" s="18">
        <f t="shared" si="287"/>
        <v>42440</v>
      </c>
      <c r="BS1560" s="6">
        <f t="shared" si="288"/>
        <v>1.6400000000000001E-2</v>
      </c>
      <c r="BT1560" s="6">
        <f t="shared" si="289"/>
        <v>3.2000000000000002E-3</v>
      </c>
    </row>
    <row r="1561" spans="2:72" ht="14.45" hidden="1">
      <c r="B1561" s="110">
        <v>42443</v>
      </c>
      <c r="C1561" s="106">
        <v>2019.6</v>
      </c>
      <c r="D1561" s="106">
        <v>2019.3</v>
      </c>
      <c r="E1561" s="106">
        <v>2024.6</v>
      </c>
      <c r="F1561" s="106">
        <v>2012</v>
      </c>
      <c r="G1561" s="28"/>
      <c r="H1561" s="107">
        <v>-1.2999999999999999E-3</v>
      </c>
      <c r="K1561" s="110">
        <v>42471</v>
      </c>
      <c r="L1561" s="106">
        <v>7671.4</v>
      </c>
      <c r="M1561" s="106">
        <v>7577.8</v>
      </c>
      <c r="N1561" s="106">
        <v>7678.8</v>
      </c>
      <c r="O1561" s="106">
        <v>7516.85</v>
      </c>
      <c r="P1561" s="28" t="s">
        <v>4096</v>
      </c>
      <c r="Q1561" s="107">
        <v>1.54E-2</v>
      </c>
      <c r="T1561" s="110">
        <v>42361</v>
      </c>
      <c r="U1561" s="28">
        <v>66.037000000000006</v>
      </c>
      <c r="V1561">
        <v>66.242000000000004</v>
      </c>
      <c r="W1561">
        <v>66.284999999999997</v>
      </c>
      <c r="X1561">
        <v>66.010999999999996</v>
      </c>
      <c r="Y1561" s="19">
        <v>-3.0999999999999999E-3</v>
      </c>
      <c r="AB1561" s="110">
        <f t="shared" si="292"/>
        <v>42471</v>
      </c>
      <c r="AC1561" s="108">
        <f t="shared" si="285"/>
        <v>7671.4</v>
      </c>
      <c r="AD1561" s="28">
        <f t="shared" si="286"/>
        <v>66.287000000000006</v>
      </c>
      <c r="AE1561" s="28">
        <f t="shared" si="290"/>
        <v>115.73008282166938</v>
      </c>
      <c r="AF1561" s="31">
        <f t="shared" si="291"/>
        <v>1.9424071085466954E-2</v>
      </c>
      <c r="AJ1561" s="110">
        <f t="shared" si="284"/>
        <v>42452</v>
      </c>
      <c r="AK1561" s="31">
        <f t="shared" si="293"/>
        <v>-6.4000000000000003E-3</v>
      </c>
      <c r="AL1561" s="115">
        <f t="shared" si="294"/>
        <v>-2.4078234116435837E-3</v>
      </c>
      <c r="AM1561" s="100"/>
      <c r="BR1561" s="18">
        <f t="shared" si="287"/>
        <v>42443</v>
      </c>
      <c r="BS1561" s="6">
        <f t="shared" si="288"/>
        <v>-1.2999999999999999E-3</v>
      </c>
      <c r="BT1561" s="6">
        <f t="shared" si="289"/>
        <v>3.8E-3</v>
      </c>
    </row>
    <row r="1562" spans="2:72" ht="14.45" hidden="1">
      <c r="B1562" s="110">
        <v>42444</v>
      </c>
      <c r="C1562" s="106">
        <v>2015.9</v>
      </c>
      <c r="D1562" s="106">
        <v>2015.3</v>
      </c>
      <c r="E1562" s="106">
        <v>2015.9</v>
      </c>
      <c r="F1562" s="106">
        <v>2005.2</v>
      </c>
      <c r="G1562" s="28"/>
      <c r="H1562" s="107">
        <v>-1.8E-3</v>
      </c>
      <c r="K1562" s="110">
        <v>42472</v>
      </c>
      <c r="L1562" s="106">
        <v>7708.95</v>
      </c>
      <c r="M1562" s="106">
        <v>7669.25</v>
      </c>
      <c r="N1562" s="106">
        <v>7717.4</v>
      </c>
      <c r="O1562" s="106">
        <v>7663.35</v>
      </c>
      <c r="P1562" s="28" t="s">
        <v>3074</v>
      </c>
      <c r="Q1562" s="107">
        <v>4.8999999999999998E-3</v>
      </c>
      <c r="T1562" s="110">
        <v>42362</v>
      </c>
      <c r="U1562" s="28">
        <v>65.947000000000003</v>
      </c>
      <c r="V1562">
        <v>66.058000000000007</v>
      </c>
      <c r="W1562">
        <v>66.162000000000006</v>
      </c>
      <c r="X1562">
        <v>65.945999999999998</v>
      </c>
      <c r="Y1562" s="19">
        <v>-1.4E-3</v>
      </c>
      <c r="AB1562" s="110">
        <f t="shared" si="292"/>
        <v>42472</v>
      </c>
      <c r="AC1562" s="108">
        <f t="shared" si="285"/>
        <v>7708.95</v>
      </c>
      <c r="AD1562" s="28">
        <f t="shared" si="286"/>
        <v>66.283000000000001</v>
      </c>
      <c r="AE1562" s="28">
        <f t="shared" si="290"/>
        <v>116.30357708613067</v>
      </c>
      <c r="AF1562" s="31">
        <f t="shared" si="291"/>
        <v>4.9554467643904143E-3</v>
      </c>
      <c r="AJ1562" s="110" t="e">
        <f t="shared" ref="AJ1562:AJ1625" si="295">VLOOKUP(B1569,AB:AF,1,FALSE)</f>
        <v>#N/A</v>
      </c>
      <c r="AK1562" s="31">
        <f t="shared" si="293"/>
        <v>0</v>
      </c>
      <c r="AL1562" s="115">
        <f t="shared" si="294"/>
        <v>0</v>
      </c>
      <c r="AM1562" s="100"/>
      <c r="BR1562" s="18">
        <f t="shared" si="287"/>
        <v>42444</v>
      </c>
      <c r="BS1562" s="6">
        <f t="shared" si="288"/>
        <v>-1.8E-3</v>
      </c>
      <c r="BT1562" s="6">
        <f t="shared" si="289"/>
        <v>-1.04E-2</v>
      </c>
    </row>
    <row r="1563" spans="2:72" ht="14.45" hidden="1">
      <c r="B1563" s="110">
        <v>42445</v>
      </c>
      <c r="C1563" s="106">
        <v>2027.2</v>
      </c>
      <c r="D1563" s="106">
        <v>2014.2</v>
      </c>
      <c r="E1563" s="106">
        <v>2032</v>
      </c>
      <c r="F1563" s="106">
        <v>2010</v>
      </c>
      <c r="G1563" s="28"/>
      <c r="H1563" s="107">
        <v>5.5999999999999999E-3</v>
      </c>
      <c r="K1563" s="110">
        <v>42473</v>
      </c>
      <c r="L1563" s="106">
        <v>7850.45</v>
      </c>
      <c r="M1563" s="106">
        <v>7777.15</v>
      </c>
      <c r="N1563" s="106">
        <v>7864.8</v>
      </c>
      <c r="O1563" s="106">
        <v>7772.2</v>
      </c>
      <c r="P1563" s="28" t="s">
        <v>4097</v>
      </c>
      <c r="Q1563" s="107">
        <v>1.84E-2</v>
      </c>
      <c r="T1563" s="110">
        <v>42363</v>
      </c>
      <c r="U1563" s="28">
        <v>66.025000000000006</v>
      </c>
      <c r="V1563">
        <v>65.945999999999998</v>
      </c>
      <c r="W1563">
        <v>66.03</v>
      </c>
      <c r="X1563">
        <v>65.945999999999998</v>
      </c>
      <c r="Y1563" s="19">
        <v>1.1999999999999999E-3</v>
      </c>
      <c r="AB1563" s="110">
        <f t="shared" si="292"/>
        <v>42473</v>
      </c>
      <c r="AC1563" s="108">
        <f t="shared" ref="AC1563:AC1626" si="296">IFERROR(VLOOKUP(AB1563,K:Q,2,FALSE),0)</f>
        <v>7850.45</v>
      </c>
      <c r="AD1563" s="28">
        <f t="shared" ref="AD1563:AD1626" si="297">VLOOKUP(AB1563,T:Y,2,FALSE)</f>
        <v>66.495999999999995</v>
      </c>
      <c r="AE1563" s="28">
        <f t="shared" si="290"/>
        <v>118.05898099133783</v>
      </c>
      <c r="AF1563" s="31">
        <f t="shared" si="291"/>
        <v>1.5093292478073783E-2</v>
      </c>
      <c r="AJ1563" s="110">
        <f t="shared" si="295"/>
        <v>42457</v>
      </c>
      <c r="AK1563" s="31">
        <f t="shared" si="293"/>
        <v>5.0000000000000001E-4</v>
      </c>
      <c r="AL1563" s="115">
        <f t="shared" si="294"/>
        <v>-8.3699437919674269E-3</v>
      </c>
      <c r="AM1563" s="100"/>
      <c r="BR1563" s="18">
        <f t="shared" si="287"/>
        <v>42445</v>
      </c>
      <c r="BS1563" s="6">
        <f t="shared" si="288"/>
        <v>5.5999999999999999E-3</v>
      </c>
      <c r="BT1563" s="6">
        <f t="shared" si="289"/>
        <v>5.1000000000000004E-3</v>
      </c>
    </row>
    <row r="1564" spans="2:72" ht="14.45" hidden="1">
      <c r="B1564" s="110">
        <v>42446</v>
      </c>
      <c r="C1564" s="106">
        <v>2040.6</v>
      </c>
      <c r="D1564" s="106">
        <v>2026.9</v>
      </c>
      <c r="E1564" s="106">
        <v>2046.2</v>
      </c>
      <c r="F1564" s="106">
        <v>2022.2</v>
      </c>
      <c r="G1564" s="28"/>
      <c r="H1564" s="107">
        <v>6.6E-3</v>
      </c>
      <c r="K1564" s="110">
        <v>42478</v>
      </c>
      <c r="L1564" s="106">
        <v>7914.7</v>
      </c>
      <c r="M1564" s="106">
        <v>7908.15</v>
      </c>
      <c r="N1564" s="106">
        <v>7920.6</v>
      </c>
      <c r="O1564" s="106">
        <v>7842.75</v>
      </c>
      <c r="P1564" s="28" t="s">
        <v>4098</v>
      </c>
      <c r="Q1564" s="107">
        <v>8.2000000000000007E-3</v>
      </c>
      <c r="T1564" s="110">
        <v>42366</v>
      </c>
      <c r="U1564" s="28">
        <v>66.137</v>
      </c>
      <c r="V1564">
        <v>66.03</v>
      </c>
      <c r="W1564">
        <v>66.22</v>
      </c>
      <c r="X1564">
        <v>66.03</v>
      </c>
      <c r="Y1564" s="19">
        <v>1.6999999999999999E-3</v>
      </c>
      <c r="AB1564" s="110">
        <f t="shared" si="292"/>
        <v>42478</v>
      </c>
      <c r="AC1564" s="108">
        <f t="shared" si="296"/>
        <v>7914.7</v>
      </c>
      <c r="AD1564" s="28">
        <f t="shared" si="297"/>
        <v>66.415999999999997</v>
      </c>
      <c r="AE1564" s="28">
        <f t="shared" si="290"/>
        <v>119.16857383762949</v>
      </c>
      <c r="AF1564" s="31">
        <f t="shared" si="291"/>
        <v>9.3986314041882846E-3</v>
      </c>
      <c r="AJ1564" s="110">
        <f t="shared" si="295"/>
        <v>42458</v>
      </c>
      <c r="AK1564" s="31">
        <f t="shared" si="293"/>
        <v>8.8000000000000005E-3</v>
      </c>
      <c r="AL1564" s="115">
        <f t="shared" si="294"/>
        <v>1.1251576898421156E-3</v>
      </c>
      <c r="AM1564" s="100"/>
      <c r="BR1564" s="18">
        <f t="shared" si="287"/>
        <v>42446</v>
      </c>
      <c r="BS1564" s="6">
        <f t="shared" si="288"/>
        <v>6.6E-3</v>
      </c>
      <c r="BT1564" s="6">
        <f t="shared" si="289"/>
        <v>1.8E-3</v>
      </c>
    </row>
    <row r="1565" spans="2:72" ht="14.45" hidden="1">
      <c r="B1565" s="110">
        <v>42447</v>
      </c>
      <c r="C1565" s="106">
        <v>2049.6</v>
      </c>
      <c r="D1565" s="106">
        <v>2041.2</v>
      </c>
      <c r="E1565" s="106">
        <v>2052.4</v>
      </c>
      <c r="F1565" s="106">
        <v>2041.2</v>
      </c>
      <c r="G1565" s="28"/>
      <c r="H1565" s="107">
        <v>4.4000000000000003E-3</v>
      </c>
      <c r="K1565" s="110">
        <v>42480</v>
      </c>
      <c r="L1565" s="106">
        <v>7914.75</v>
      </c>
      <c r="M1565" s="106">
        <v>7950.05</v>
      </c>
      <c r="N1565" s="106">
        <v>7950.4</v>
      </c>
      <c r="O1565" s="106">
        <v>7877.55</v>
      </c>
      <c r="P1565" s="28" t="s">
        <v>4099</v>
      </c>
      <c r="Q1565" s="107">
        <v>0</v>
      </c>
      <c r="T1565" s="110">
        <v>42367</v>
      </c>
      <c r="U1565" s="28">
        <v>66.234999999999999</v>
      </c>
      <c r="V1565">
        <v>66.153000000000006</v>
      </c>
      <c r="W1565">
        <v>66.430000000000007</v>
      </c>
      <c r="X1565">
        <v>66.135999999999996</v>
      </c>
      <c r="Y1565" s="19">
        <v>1.5E-3</v>
      </c>
      <c r="AB1565" s="110">
        <f t="shared" si="292"/>
        <v>42480</v>
      </c>
      <c r="AC1565" s="108">
        <f t="shared" si="296"/>
        <v>7914.75</v>
      </c>
      <c r="AD1565" s="28">
        <f t="shared" si="297"/>
        <v>66.165999999999997</v>
      </c>
      <c r="AE1565" s="28">
        <f t="shared" si="290"/>
        <v>119.61959314451532</v>
      </c>
      <c r="AF1565" s="31">
        <f t="shared" si="291"/>
        <v>3.7847168289548705E-3</v>
      </c>
      <c r="AJ1565" s="110">
        <f t="shared" si="295"/>
        <v>42459</v>
      </c>
      <c r="AK1565" s="31">
        <f t="shared" si="293"/>
        <v>4.3E-3</v>
      </c>
      <c r="AL1565" s="115">
        <f t="shared" si="294"/>
        <v>1.8191391338686413E-2</v>
      </c>
      <c r="AM1565" s="100"/>
      <c r="BR1565" s="18">
        <f t="shared" si="287"/>
        <v>42447</v>
      </c>
      <c r="BS1565" s="6">
        <f t="shared" si="288"/>
        <v>4.4000000000000003E-3</v>
      </c>
      <c r="BT1565" s="6">
        <f t="shared" si="289"/>
        <v>1.2200000000000001E-2</v>
      </c>
    </row>
    <row r="1566" spans="2:72" ht="14.45" hidden="1">
      <c r="B1566" s="110">
        <v>42450</v>
      </c>
      <c r="C1566" s="106">
        <v>2051.6</v>
      </c>
      <c r="D1566" s="106">
        <v>2047.9</v>
      </c>
      <c r="E1566" s="106">
        <v>2053.9</v>
      </c>
      <c r="F1566" s="106">
        <v>2043.1</v>
      </c>
      <c r="G1566" s="28"/>
      <c r="H1566" s="107">
        <v>1E-3</v>
      </c>
      <c r="K1566" s="110">
        <v>42481</v>
      </c>
      <c r="L1566" s="106">
        <v>7912.05</v>
      </c>
      <c r="M1566" s="106">
        <v>7953.65</v>
      </c>
      <c r="N1566" s="106">
        <v>7978.45</v>
      </c>
      <c r="O1566" s="106">
        <v>7884.1</v>
      </c>
      <c r="P1566" s="28" t="s">
        <v>4100</v>
      </c>
      <c r="Q1566" s="107">
        <v>-2.9999999999999997E-4</v>
      </c>
      <c r="T1566" s="110">
        <v>42368</v>
      </c>
      <c r="U1566" s="28">
        <v>66.474999999999994</v>
      </c>
      <c r="V1566">
        <v>66.257000000000005</v>
      </c>
      <c r="W1566">
        <v>66.495000000000005</v>
      </c>
      <c r="X1566">
        <v>66.233999999999995</v>
      </c>
      <c r="Y1566" s="19">
        <v>3.5999999999999999E-3</v>
      </c>
      <c r="AB1566" s="110">
        <f t="shared" si="292"/>
        <v>42481</v>
      </c>
      <c r="AC1566" s="108">
        <f t="shared" si="296"/>
        <v>7912.05</v>
      </c>
      <c r="AD1566" s="28">
        <f t="shared" si="297"/>
        <v>66.489000000000004</v>
      </c>
      <c r="AE1566" s="28">
        <f t="shared" si="290"/>
        <v>118.99787934846366</v>
      </c>
      <c r="AF1566" s="31">
        <f t="shared" si="291"/>
        <v>-5.1974244328063524E-3</v>
      </c>
      <c r="AJ1566" s="110">
        <f t="shared" si="295"/>
        <v>42460</v>
      </c>
      <c r="AK1566" s="31">
        <f t="shared" si="293"/>
        <v>-2E-3</v>
      </c>
      <c r="AL1566" s="115">
        <f t="shared" si="294"/>
        <v>2.2256265826523514E-3</v>
      </c>
      <c r="AM1566" s="100"/>
      <c r="BR1566" s="18">
        <f t="shared" si="287"/>
        <v>42450</v>
      </c>
      <c r="BS1566" s="6">
        <f t="shared" si="288"/>
        <v>1E-3</v>
      </c>
      <c r="BT1566" s="6">
        <f t="shared" si="289"/>
        <v>1.3100000000000001E-2</v>
      </c>
    </row>
    <row r="1567" spans="2:72" ht="14.45" hidden="1">
      <c r="B1567" s="110">
        <v>42451</v>
      </c>
      <c r="C1567" s="106">
        <v>2049.8000000000002</v>
      </c>
      <c r="D1567" s="106">
        <v>2048.6</v>
      </c>
      <c r="E1567" s="106">
        <v>2056.6</v>
      </c>
      <c r="F1567" s="106">
        <v>2040.6</v>
      </c>
      <c r="G1567" s="28"/>
      <c r="H1567" s="107">
        <v>-8.9999999999999998E-4</v>
      </c>
      <c r="K1567" s="110">
        <v>42482</v>
      </c>
      <c r="L1567" s="106">
        <v>7899.3</v>
      </c>
      <c r="M1567" s="106">
        <v>7891.8</v>
      </c>
      <c r="N1567" s="106">
        <v>7923.35</v>
      </c>
      <c r="O1567" s="106">
        <v>7873.35</v>
      </c>
      <c r="P1567" s="28" t="s">
        <v>4101</v>
      </c>
      <c r="Q1567" s="107">
        <v>-1.6000000000000001E-3</v>
      </c>
      <c r="T1567" s="110">
        <v>42369</v>
      </c>
      <c r="U1567" s="28">
        <v>66.207999999999998</v>
      </c>
      <c r="V1567">
        <v>66.483999999999995</v>
      </c>
      <c r="W1567">
        <v>66.483999999999995</v>
      </c>
      <c r="X1567">
        <v>66.09</v>
      </c>
      <c r="Y1567" s="19">
        <v>-4.0000000000000001E-3</v>
      </c>
      <c r="AB1567" s="110">
        <f t="shared" si="292"/>
        <v>42482</v>
      </c>
      <c r="AC1567" s="108">
        <f t="shared" si="296"/>
        <v>7899.3</v>
      </c>
      <c r="AD1567" s="28">
        <f t="shared" si="297"/>
        <v>66.66</v>
      </c>
      <c r="AE1567" s="28">
        <f t="shared" si="290"/>
        <v>118.50135013501351</v>
      </c>
      <c r="AF1567" s="31">
        <f t="shared" si="291"/>
        <v>-4.1725887567807263E-3</v>
      </c>
      <c r="AJ1567" s="110">
        <f t="shared" si="295"/>
        <v>42461</v>
      </c>
      <c r="AK1567" s="31">
        <f t="shared" si="293"/>
        <v>6.4000000000000003E-3</v>
      </c>
      <c r="AL1567" s="115">
        <f t="shared" si="294"/>
        <v>-4.9279414126653931E-3</v>
      </c>
      <c r="AM1567" s="100"/>
      <c r="BR1567" s="18">
        <f t="shared" si="287"/>
        <v>42451</v>
      </c>
      <c r="BS1567" s="6">
        <f t="shared" si="288"/>
        <v>-8.9999999999999998E-4</v>
      </c>
      <c r="BT1567" s="6">
        <f t="shared" si="289"/>
        <v>1.4E-3</v>
      </c>
    </row>
    <row r="1568" spans="2:72" ht="14.45" hidden="1">
      <c r="B1568" s="110">
        <v>42452</v>
      </c>
      <c r="C1568" s="106">
        <v>2036.7</v>
      </c>
      <c r="D1568" s="106">
        <v>2048.6</v>
      </c>
      <c r="E1568" s="106">
        <v>2048.6</v>
      </c>
      <c r="F1568" s="106">
        <v>2034.9</v>
      </c>
      <c r="G1568" s="28"/>
      <c r="H1568" s="107">
        <v>-6.4000000000000003E-3</v>
      </c>
      <c r="K1568" s="110">
        <v>42485</v>
      </c>
      <c r="L1568" s="106">
        <v>7855.05</v>
      </c>
      <c r="M1568" s="106">
        <v>7894.8</v>
      </c>
      <c r="N1568" s="106">
        <v>7911</v>
      </c>
      <c r="O1568" s="106">
        <v>7827</v>
      </c>
      <c r="P1568" s="28" t="s">
        <v>3393</v>
      </c>
      <c r="Q1568" s="107">
        <v>-5.5999999999999999E-3</v>
      </c>
      <c r="T1568" s="110">
        <v>42370</v>
      </c>
      <c r="U1568" s="28">
        <v>66.234999999999999</v>
      </c>
      <c r="V1568">
        <v>66.209000000000003</v>
      </c>
      <c r="W1568">
        <v>66.266999999999996</v>
      </c>
      <c r="X1568">
        <v>66.13</v>
      </c>
      <c r="Y1568" s="19">
        <v>4.0000000000000002E-4</v>
      </c>
      <c r="AB1568" s="110">
        <f t="shared" si="292"/>
        <v>42485</v>
      </c>
      <c r="AC1568" s="108">
        <f t="shared" si="296"/>
        <v>7855.05</v>
      </c>
      <c r="AD1568" s="28">
        <f t="shared" si="297"/>
        <v>66.685000000000002</v>
      </c>
      <c r="AE1568" s="28">
        <f t="shared" si="290"/>
        <v>117.79335682687261</v>
      </c>
      <c r="AF1568" s="31">
        <f t="shared" si="291"/>
        <v>-5.9745590015156669E-3</v>
      </c>
      <c r="AJ1568" s="110">
        <f t="shared" si="295"/>
        <v>42464</v>
      </c>
      <c r="AK1568" s="31">
        <f t="shared" si="293"/>
        <v>-3.2000000000000002E-3</v>
      </c>
      <c r="AL1568" s="115">
        <f t="shared" si="294"/>
        <v>9.8726949965453059E-3</v>
      </c>
      <c r="AM1568" s="100"/>
      <c r="BR1568" s="18">
        <f t="shared" si="287"/>
        <v>42452</v>
      </c>
      <c r="BS1568" s="6">
        <f t="shared" si="288"/>
        <v>-6.4000000000000003E-3</v>
      </c>
      <c r="BT1568" s="6">
        <f t="shared" si="289"/>
        <v>2.0000000000000001E-4</v>
      </c>
    </row>
    <row r="1569" spans="2:72" ht="14.45" hidden="1">
      <c r="B1569" s="110">
        <v>42453</v>
      </c>
      <c r="C1569" s="106">
        <v>2035.9</v>
      </c>
      <c r="D1569" s="106">
        <v>2032.5</v>
      </c>
      <c r="E1569" s="106">
        <v>2036</v>
      </c>
      <c r="F1569" s="106">
        <v>2022.5</v>
      </c>
      <c r="G1569" s="28"/>
      <c r="H1569" s="107">
        <v>-4.0000000000000002E-4</v>
      </c>
      <c r="K1569" s="110">
        <v>42486</v>
      </c>
      <c r="L1569" s="106">
        <v>7962.65</v>
      </c>
      <c r="M1569" s="106">
        <v>7828.15</v>
      </c>
      <c r="N1569" s="106">
        <v>7974.5</v>
      </c>
      <c r="O1569" s="106">
        <v>7822.55</v>
      </c>
      <c r="P1569" s="28" t="s">
        <v>4102</v>
      </c>
      <c r="Q1569" s="107">
        <v>1.37E-2</v>
      </c>
      <c r="T1569" s="110">
        <v>42373</v>
      </c>
      <c r="U1569" s="28">
        <v>66.578999999999994</v>
      </c>
      <c r="V1569">
        <v>66.165000000000006</v>
      </c>
      <c r="W1569">
        <v>66.66</v>
      </c>
      <c r="X1569">
        <v>66.165000000000006</v>
      </c>
      <c r="Y1569" s="19">
        <v>5.1999999999999998E-3</v>
      </c>
      <c r="AB1569" s="110">
        <f t="shared" si="292"/>
        <v>42486</v>
      </c>
      <c r="AC1569" s="108">
        <f t="shared" si="296"/>
        <v>7962.65</v>
      </c>
      <c r="AD1569" s="28">
        <f t="shared" si="297"/>
        <v>66.403999999999996</v>
      </c>
      <c r="AE1569" s="28">
        <f t="shared" si="290"/>
        <v>119.91220408409131</v>
      </c>
      <c r="AF1569" s="31">
        <f t="shared" si="291"/>
        <v>1.7987833221638105E-2</v>
      </c>
      <c r="AJ1569" s="110">
        <f t="shared" si="295"/>
        <v>42465</v>
      </c>
      <c r="AK1569" s="31">
        <f t="shared" si="293"/>
        <v>-1.01E-2</v>
      </c>
      <c r="AL1569" s="115">
        <f t="shared" si="294"/>
        <v>-2.4716698322230224E-2</v>
      </c>
      <c r="AM1569" s="100"/>
      <c r="BR1569" s="18" t="e">
        <f t="shared" si="287"/>
        <v>#N/A</v>
      </c>
      <c r="BS1569" s="6">
        <f t="shared" si="288"/>
        <v>0</v>
      </c>
      <c r="BT1569" s="6">
        <f t="shared" si="289"/>
        <v>0</v>
      </c>
    </row>
    <row r="1570" spans="2:72" ht="14.45" hidden="1">
      <c r="B1570" s="110">
        <v>42457</v>
      </c>
      <c r="C1570" s="106">
        <v>2037</v>
      </c>
      <c r="D1570" s="106">
        <v>2037.9</v>
      </c>
      <c r="E1570" s="106">
        <v>2042.7</v>
      </c>
      <c r="F1570" s="106">
        <v>2032</v>
      </c>
      <c r="G1570" s="28"/>
      <c r="H1570" s="107">
        <v>5.0000000000000001E-4</v>
      </c>
      <c r="K1570" s="110">
        <v>42487</v>
      </c>
      <c r="L1570" s="106">
        <v>7979.9</v>
      </c>
      <c r="M1570" s="106">
        <v>7942</v>
      </c>
      <c r="N1570" s="106">
        <v>7991</v>
      </c>
      <c r="O1570" s="106">
        <v>7940.55</v>
      </c>
      <c r="P1570" s="28" t="s">
        <v>4103</v>
      </c>
      <c r="Q1570" s="107">
        <v>2.2000000000000001E-3</v>
      </c>
      <c r="T1570" s="110">
        <v>42374</v>
      </c>
      <c r="U1570" s="28">
        <v>66.480999999999995</v>
      </c>
      <c r="V1570">
        <v>66.599000000000004</v>
      </c>
      <c r="W1570">
        <v>66.662999999999997</v>
      </c>
      <c r="X1570">
        <v>66.427999999999997</v>
      </c>
      <c r="Y1570" s="19">
        <v>-1.5E-3</v>
      </c>
      <c r="AB1570" s="110">
        <f t="shared" si="292"/>
        <v>42487</v>
      </c>
      <c r="AC1570" s="108">
        <f t="shared" si="296"/>
        <v>7979.9</v>
      </c>
      <c r="AD1570" s="28">
        <f t="shared" si="297"/>
        <v>66.361999999999995</v>
      </c>
      <c r="AE1570" s="28">
        <f t="shared" si="290"/>
        <v>120.24803351315512</v>
      </c>
      <c r="AF1570" s="31">
        <f t="shared" si="291"/>
        <v>2.8006276060799085E-3</v>
      </c>
      <c r="AJ1570" s="110">
        <f t="shared" si="295"/>
        <v>42466</v>
      </c>
      <c r="AK1570" s="31">
        <f t="shared" si="293"/>
        <v>1.0500000000000001E-2</v>
      </c>
      <c r="AL1570" s="115">
        <f t="shared" si="294"/>
        <v>3.6187024275990964E-5</v>
      </c>
      <c r="AM1570" s="100"/>
      <c r="BR1570" s="18">
        <f t="shared" si="287"/>
        <v>42457</v>
      </c>
      <c r="BS1570" s="6">
        <f t="shared" si="288"/>
        <v>5.0000000000000001E-4</v>
      </c>
      <c r="BT1570" s="6">
        <f t="shared" si="289"/>
        <v>-1.3100000000000001E-2</v>
      </c>
    </row>
    <row r="1571" spans="2:72" ht="14.45" hidden="1">
      <c r="B1571" s="110">
        <v>42458</v>
      </c>
      <c r="C1571" s="106">
        <v>2055</v>
      </c>
      <c r="D1571" s="106">
        <v>2035.8</v>
      </c>
      <c r="E1571" s="106">
        <v>2055.9</v>
      </c>
      <c r="F1571" s="106">
        <v>2028.3</v>
      </c>
      <c r="G1571" s="28"/>
      <c r="H1571" s="107">
        <v>8.8000000000000005E-3</v>
      </c>
      <c r="K1571" s="110">
        <v>42488</v>
      </c>
      <c r="L1571" s="106">
        <v>7847.25</v>
      </c>
      <c r="M1571" s="106">
        <v>7967.4</v>
      </c>
      <c r="N1571" s="106">
        <v>7992</v>
      </c>
      <c r="O1571" s="106">
        <v>7834.45</v>
      </c>
      <c r="P1571" s="28" t="s">
        <v>4104</v>
      </c>
      <c r="Q1571" s="107">
        <v>-1.66E-2</v>
      </c>
      <c r="T1571" s="110">
        <v>42375</v>
      </c>
      <c r="U1571" s="28">
        <v>66.697999999999993</v>
      </c>
      <c r="V1571">
        <v>66.498999999999995</v>
      </c>
      <c r="W1571">
        <v>66.905000000000001</v>
      </c>
      <c r="X1571">
        <v>66.478999999999999</v>
      </c>
      <c r="Y1571" s="19">
        <v>3.3E-3</v>
      </c>
      <c r="AB1571" s="110">
        <f t="shared" si="292"/>
        <v>42488</v>
      </c>
      <c r="AC1571" s="108">
        <f t="shared" si="296"/>
        <v>7847.25</v>
      </c>
      <c r="AD1571" s="28">
        <f t="shared" si="297"/>
        <v>66.400999999999996</v>
      </c>
      <c r="AE1571" s="28">
        <f t="shared" si="290"/>
        <v>118.17969608891433</v>
      </c>
      <c r="AF1571" s="31">
        <f t="shared" si="291"/>
        <v>-1.7200592507107593E-2</v>
      </c>
      <c r="AJ1571" s="110">
        <f t="shared" si="295"/>
        <v>42467</v>
      </c>
      <c r="AK1571" s="31">
        <f t="shared" si="293"/>
        <v>-1.2E-2</v>
      </c>
      <c r="AL1571" s="115">
        <f t="shared" si="294"/>
        <v>-1.2480442615469656E-2</v>
      </c>
      <c r="AM1571" s="100"/>
      <c r="BR1571" s="18">
        <f t="shared" si="287"/>
        <v>42458</v>
      </c>
      <c r="BS1571" s="6">
        <f t="shared" si="288"/>
        <v>8.8000000000000005E-3</v>
      </c>
      <c r="BT1571" s="6">
        <f t="shared" si="289"/>
        <v>-2.3999999999999998E-3</v>
      </c>
    </row>
    <row r="1572" spans="2:72" ht="14.45" hidden="1">
      <c r="B1572" s="110">
        <v>42459</v>
      </c>
      <c r="C1572" s="106">
        <v>2063.9</v>
      </c>
      <c r="D1572" s="106">
        <v>2058.3000000000002</v>
      </c>
      <c r="E1572" s="106">
        <v>2072.1999999999998</v>
      </c>
      <c r="F1572" s="106">
        <v>2058.3000000000002</v>
      </c>
      <c r="G1572" s="28"/>
      <c r="H1572" s="107">
        <v>4.3E-3</v>
      </c>
      <c r="K1572" s="110">
        <v>42489</v>
      </c>
      <c r="L1572" s="106">
        <v>7849.8</v>
      </c>
      <c r="M1572" s="106">
        <v>7844.25</v>
      </c>
      <c r="N1572" s="106">
        <v>7889.05</v>
      </c>
      <c r="O1572" s="106">
        <v>7788.7</v>
      </c>
      <c r="P1572" s="28" t="s">
        <v>4105</v>
      </c>
      <c r="Q1572" s="107">
        <v>2.9999999999999997E-4</v>
      </c>
      <c r="T1572" s="110">
        <v>42376</v>
      </c>
      <c r="U1572" s="28">
        <v>66.891000000000005</v>
      </c>
      <c r="V1572">
        <v>66.712000000000003</v>
      </c>
      <c r="W1572">
        <v>66.980999999999995</v>
      </c>
      <c r="X1572">
        <v>66.507000000000005</v>
      </c>
      <c r="Y1572" s="19">
        <v>2.8999999999999998E-3</v>
      </c>
      <c r="AB1572" s="110">
        <f t="shared" si="292"/>
        <v>42489</v>
      </c>
      <c r="AC1572" s="108">
        <f t="shared" si="296"/>
        <v>7849.8</v>
      </c>
      <c r="AD1572" s="28">
        <f t="shared" si="297"/>
        <v>66.424999999999997</v>
      </c>
      <c r="AE1572" s="28">
        <f t="shared" si="290"/>
        <v>118.17538577342869</v>
      </c>
      <c r="AF1572" s="31">
        <f t="shared" si="291"/>
        <v>-3.6472555170585785E-5</v>
      </c>
      <c r="AJ1572" s="110">
        <f t="shared" si="295"/>
        <v>42468</v>
      </c>
      <c r="AK1572" s="31">
        <f t="shared" si="293"/>
        <v>2.8E-3</v>
      </c>
      <c r="AL1572" s="115">
        <f t="shared" si="294"/>
        <v>4.2584450911400396E-3</v>
      </c>
      <c r="AM1572" s="100"/>
      <c r="BR1572" s="18">
        <f t="shared" si="287"/>
        <v>42459</v>
      </c>
      <c r="BS1572" s="6">
        <f t="shared" si="288"/>
        <v>4.3E-3</v>
      </c>
      <c r="BT1572" s="6">
        <f t="shared" si="289"/>
        <v>1.8200000000000001E-2</v>
      </c>
    </row>
    <row r="1573" spans="2:72" ht="14.45" hidden="1">
      <c r="B1573" s="110">
        <v>42460</v>
      </c>
      <c r="C1573" s="106">
        <v>2059.6999999999998</v>
      </c>
      <c r="D1573" s="106">
        <v>2063.8000000000002</v>
      </c>
      <c r="E1573" s="106">
        <v>2067.9</v>
      </c>
      <c r="F1573" s="106">
        <v>2057.5</v>
      </c>
      <c r="G1573" s="28"/>
      <c r="H1573" s="107">
        <v>-2E-3</v>
      </c>
      <c r="K1573" s="110">
        <v>42492</v>
      </c>
      <c r="L1573" s="106">
        <v>7805.9</v>
      </c>
      <c r="M1573" s="106">
        <v>7822.7</v>
      </c>
      <c r="N1573" s="106">
        <v>7829.8</v>
      </c>
      <c r="O1573" s="106">
        <v>7777.3</v>
      </c>
      <c r="P1573" s="28" t="s">
        <v>4106</v>
      </c>
      <c r="Q1573" s="107">
        <v>-5.5999999999999999E-3</v>
      </c>
      <c r="T1573" s="110">
        <v>42377</v>
      </c>
      <c r="U1573" s="28">
        <v>66.846999999999994</v>
      </c>
      <c r="V1573">
        <v>66.891000000000005</v>
      </c>
      <c r="W1573">
        <v>66.930000000000007</v>
      </c>
      <c r="X1573">
        <v>66.599999999999994</v>
      </c>
      <c r="Y1573" s="19">
        <v>-6.9999999999999999E-4</v>
      </c>
      <c r="AB1573" s="110">
        <f t="shared" si="292"/>
        <v>42492</v>
      </c>
      <c r="AC1573" s="108">
        <f t="shared" si="296"/>
        <v>7805.9</v>
      </c>
      <c r="AD1573" s="28">
        <f t="shared" si="297"/>
        <v>66.346000000000004</v>
      </c>
      <c r="AE1573" s="28">
        <f t="shared" si="290"/>
        <v>117.65441774937447</v>
      </c>
      <c r="AF1573" s="31">
        <f t="shared" si="291"/>
        <v>-4.408430915157191E-3</v>
      </c>
      <c r="AJ1573" s="110">
        <f t="shared" si="295"/>
        <v>42471</v>
      </c>
      <c r="AK1573" s="31">
        <f t="shared" si="293"/>
        <v>-2.7000000000000001E-3</v>
      </c>
      <c r="AL1573" s="115">
        <f t="shared" si="294"/>
        <v>1.9424071085466954E-2</v>
      </c>
      <c r="AM1573" s="100"/>
      <c r="BR1573" s="18">
        <f t="shared" si="287"/>
        <v>42460</v>
      </c>
      <c r="BS1573" s="6">
        <f t="shared" si="288"/>
        <v>-2E-3</v>
      </c>
      <c r="BT1573" s="6">
        <f t="shared" si="289"/>
        <v>4.0000000000000002E-4</v>
      </c>
    </row>
    <row r="1574" spans="2:72" ht="14.45" hidden="1">
      <c r="B1574" s="110">
        <v>42461</v>
      </c>
      <c r="C1574" s="106">
        <v>2072.8000000000002</v>
      </c>
      <c r="D1574" s="106">
        <v>2056.6</v>
      </c>
      <c r="E1574" s="106">
        <v>2075.1</v>
      </c>
      <c r="F1574" s="106">
        <v>2044</v>
      </c>
      <c r="G1574" s="28"/>
      <c r="H1574" s="107">
        <v>6.4000000000000003E-3</v>
      </c>
      <c r="K1574" s="110">
        <v>42493</v>
      </c>
      <c r="L1574" s="106">
        <v>7747</v>
      </c>
      <c r="M1574" s="106">
        <v>7824.8</v>
      </c>
      <c r="N1574" s="106">
        <v>7890.25</v>
      </c>
      <c r="O1574" s="106">
        <v>7735.15</v>
      </c>
      <c r="P1574" s="28" t="s">
        <v>3079</v>
      </c>
      <c r="Q1574" s="107">
        <v>-7.4999999999999997E-3</v>
      </c>
      <c r="T1574" s="110">
        <v>42380</v>
      </c>
      <c r="U1574" s="28">
        <v>66.760000000000005</v>
      </c>
      <c r="V1574">
        <v>66.873999999999995</v>
      </c>
      <c r="W1574">
        <v>66.965000000000003</v>
      </c>
      <c r="X1574">
        <v>66.707999999999998</v>
      </c>
      <c r="Y1574" s="19">
        <v>-1.2999999999999999E-3</v>
      </c>
      <c r="AB1574" s="110">
        <f t="shared" si="292"/>
        <v>42493</v>
      </c>
      <c r="AC1574" s="108">
        <f t="shared" si="296"/>
        <v>7747</v>
      </c>
      <c r="AD1574" s="28">
        <f t="shared" si="297"/>
        <v>66.558000000000007</v>
      </c>
      <c r="AE1574" s="28">
        <f t="shared" si="290"/>
        <v>116.39472339914059</v>
      </c>
      <c r="AF1574" s="31">
        <f t="shared" si="291"/>
        <v>-1.0706732261573593E-2</v>
      </c>
      <c r="AJ1574" s="110">
        <f t="shared" si="295"/>
        <v>42472</v>
      </c>
      <c r="AK1574" s="31">
        <f t="shared" si="293"/>
        <v>9.5999999999999992E-3</v>
      </c>
      <c r="AL1574" s="115">
        <f t="shared" si="294"/>
        <v>4.9554467643904143E-3</v>
      </c>
      <c r="AM1574" s="100"/>
      <c r="BR1574" s="18">
        <f t="shared" si="287"/>
        <v>42461</v>
      </c>
      <c r="BS1574" s="6">
        <f t="shared" si="288"/>
        <v>6.4000000000000003E-3</v>
      </c>
      <c r="BT1574" s="6">
        <f t="shared" si="289"/>
        <v>-3.3E-3</v>
      </c>
    </row>
    <row r="1575" spans="2:72" ht="14.45" hidden="1">
      <c r="B1575" s="110">
        <v>42464</v>
      </c>
      <c r="C1575" s="106">
        <v>2066.1</v>
      </c>
      <c r="D1575" s="106">
        <v>2073.1999999999998</v>
      </c>
      <c r="E1575" s="106">
        <v>2074</v>
      </c>
      <c r="F1575" s="106">
        <v>2062.6</v>
      </c>
      <c r="G1575" s="28"/>
      <c r="H1575" s="107">
        <v>-3.2000000000000002E-3</v>
      </c>
      <c r="K1575" s="110">
        <v>42494</v>
      </c>
      <c r="L1575" s="106">
        <v>7706.55</v>
      </c>
      <c r="M1575" s="106">
        <v>7724.15</v>
      </c>
      <c r="N1575" s="106">
        <v>7749</v>
      </c>
      <c r="O1575" s="106">
        <v>7697.25</v>
      </c>
      <c r="P1575" s="28" t="s">
        <v>4107</v>
      </c>
      <c r="Q1575" s="107">
        <v>-5.1999999999999998E-3</v>
      </c>
      <c r="T1575" s="110">
        <v>42381</v>
      </c>
      <c r="U1575" s="28">
        <v>66.945999999999998</v>
      </c>
      <c r="V1575">
        <v>66.766000000000005</v>
      </c>
      <c r="W1575">
        <v>66.98</v>
      </c>
      <c r="X1575">
        <v>66.739999999999995</v>
      </c>
      <c r="Y1575" s="19">
        <v>2.8E-3</v>
      </c>
      <c r="AB1575" s="110">
        <f t="shared" si="292"/>
        <v>42494</v>
      </c>
      <c r="AC1575" s="108">
        <f t="shared" si="296"/>
        <v>7706.55</v>
      </c>
      <c r="AD1575" s="28">
        <f t="shared" si="297"/>
        <v>66.626999999999995</v>
      </c>
      <c r="AE1575" s="28">
        <f t="shared" si="290"/>
        <v>115.66707190778514</v>
      </c>
      <c r="AF1575" s="31">
        <f t="shared" si="291"/>
        <v>-6.2515848666110374E-3</v>
      </c>
      <c r="AJ1575" s="110">
        <f t="shared" si="295"/>
        <v>42473</v>
      </c>
      <c r="AK1575" s="31">
        <f t="shared" si="293"/>
        <v>0.01</v>
      </c>
      <c r="AL1575" s="115">
        <f t="shared" si="294"/>
        <v>1.5093292478073783E-2</v>
      </c>
      <c r="AM1575" s="100"/>
      <c r="BR1575" s="18">
        <f t="shared" si="287"/>
        <v>42464</v>
      </c>
      <c r="BS1575" s="6">
        <f t="shared" si="288"/>
        <v>-3.2000000000000002E-3</v>
      </c>
      <c r="BT1575" s="6">
        <f t="shared" si="289"/>
        <v>5.8999999999999999E-3</v>
      </c>
    </row>
    <row r="1576" spans="2:72" ht="14.45" hidden="1">
      <c r="B1576" s="110">
        <v>42465</v>
      </c>
      <c r="C1576" s="106">
        <v>2045.2</v>
      </c>
      <c r="D1576" s="106">
        <v>2062.5</v>
      </c>
      <c r="E1576" s="106">
        <v>2062.5</v>
      </c>
      <c r="F1576" s="106">
        <v>2042.6</v>
      </c>
      <c r="G1576" s="28"/>
      <c r="H1576" s="107">
        <v>-1.01E-2</v>
      </c>
      <c r="K1576" s="110">
        <v>42495</v>
      </c>
      <c r="L1576" s="106">
        <v>7735.5</v>
      </c>
      <c r="M1576" s="106">
        <v>7731</v>
      </c>
      <c r="N1576" s="106">
        <v>7777.55</v>
      </c>
      <c r="O1576" s="106">
        <v>7706.85</v>
      </c>
      <c r="P1576" s="28" t="s">
        <v>4108</v>
      </c>
      <c r="Q1576" s="107">
        <v>3.8E-3</v>
      </c>
      <c r="T1576" s="110">
        <v>42382</v>
      </c>
      <c r="U1576" s="28">
        <v>66.917000000000002</v>
      </c>
      <c r="V1576">
        <v>66.947000000000003</v>
      </c>
      <c r="W1576">
        <v>66.953000000000003</v>
      </c>
      <c r="X1576">
        <v>66.73</v>
      </c>
      <c r="Y1576" s="19">
        <v>-4.0000000000000002E-4</v>
      </c>
      <c r="AB1576" s="110">
        <f t="shared" si="292"/>
        <v>42495</v>
      </c>
      <c r="AC1576" s="108">
        <f t="shared" si="296"/>
        <v>7735.5</v>
      </c>
      <c r="AD1576" s="28">
        <f t="shared" si="297"/>
        <v>66.558000000000007</v>
      </c>
      <c r="AE1576" s="28">
        <f t="shared" si="290"/>
        <v>116.22194176507706</v>
      </c>
      <c r="AF1576" s="31">
        <f t="shared" si="291"/>
        <v>4.7971289334123313E-3</v>
      </c>
      <c r="AJ1576" s="110" t="e">
        <f t="shared" si="295"/>
        <v>#N/A</v>
      </c>
      <c r="AK1576" s="31">
        <f t="shared" si="293"/>
        <v>0</v>
      </c>
      <c r="AL1576" s="115">
        <f t="shared" si="294"/>
        <v>0</v>
      </c>
      <c r="AM1576" s="100"/>
      <c r="BR1576" s="18">
        <f t="shared" si="287"/>
        <v>42465</v>
      </c>
      <c r="BS1576" s="6">
        <f t="shared" si="288"/>
        <v>-1.01E-2</v>
      </c>
      <c r="BT1576" s="6">
        <f t="shared" si="289"/>
        <v>-2.01E-2</v>
      </c>
    </row>
    <row r="1577" spans="2:72" ht="14.45" hidden="1">
      <c r="B1577" s="110">
        <v>42466</v>
      </c>
      <c r="C1577" s="106">
        <v>2066.6999999999998</v>
      </c>
      <c r="D1577" s="106">
        <v>2045.6</v>
      </c>
      <c r="E1577" s="106">
        <v>2067.3000000000002</v>
      </c>
      <c r="F1577" s="106">
        <v>2043.1</v>
      </c>
      <c r="G1577" s="28"/>
      <c r="H1577" s="107">
        <v>1.0500000000000001E-2</v>
      </c>
      <c r="K1577" s="110">
        <v>42496</v>
      </c>
      <c r="L1577" s="106">
        <v>7733.45</v>
      </c>
      <c r="M1577" s="106">
        <v>7717.65</v>
      </c>
      <c r="N1577" s="106">
        <v>7738.9</v>
      </c>
      <c r="O1577" s="106">
        <v>7678.35</v>
      </c>
      <c r="P1577" s="28" t="s">
        <v>4109</v>
      </c>
      <c r="Q1577" s="107">
        <v>-2.9999999999999997E-4</v>
      </c>
      <c r="T1577" s="110">
        <v>42383</v>
      </c>
      <c r="U1577" s="28">
        <v>67.316000000000003</v>
      </c>
      <c r="V1577">
        <v>66.918000000000006</v>
      </c>
      <c r="W1577">
        <v>67.489999999999995</v>
      </c>
      <c r="X1577">
        <v>66.917000000000002</v>
      </c>
      <c r="Y1577" s="19">
        <v>6.0000000000000001E-3</v>
      </c>
      <c r="AB1577" s="110">
        <f t="shared" si="292"/>
        <v>42496</v>
      </c>
      <c r="AC1577" s="108">
        <f t="shared" si="296"/>
        <v>7733.45</v>
      </c>
      <c r="AD1577" s="28">
        <f t="shared" si="297"/>
        <v>66.599999999999994</v>
      </c>
      <c r="AE1577" s="28">
        <f t="shared" si="290"/>
        <v>116.11786786786787</v>
      </c>
      <c r="AF1577" s="31">
        <f t="shared" si="291"/>
        <v>-8.9547546382895415E-4</v>
      </c>
      <c r="AJ1577" s="110" t="e">
        <f t="shared" si="295"/>
        <v>#N/A</v>
      </c>
      <c r="AK1577" s="31">
        <f t="shared" si="293"/>
        <v>0</v>
      </c>
      <c r="AL1577" s="115">
        <f t="shared" si="294"/>
        <v>0</v>
      </c>
      <c r="AM1577" s="100"/>
      <c r="BR1577" s="18">
        <f t="shared" si="287"/>
        <v>42466</v>
      </c>
      <c r="BS1577" s="6">
        <f t="shared" si="288"/>
        <v>1.0500000000000001E-2</v>
      </c>
      <c r="BT1577" s="6">
        <f t="shared" si="289"/>
        <v>1.5E-3</v>
      </c>
    </row>
    <row r="1578" spans="2:72" ht="14.45" hidden="1">
      <c r="B1578" s="110">
        <v>42467</v>
      </c>
      <c r="C1578" s="106">
        <v>2041.9</v>
      </c>
      <c r="D1578" s="106">
        <v>2063</v>
      </c>
      <c r="E1578" s="106">
        <v>2063</v>
      </c>
      <c r="F1578" s="106">
        <v>2033.8</v>
      </c>
      <c r="G1578" s="28"/>
      <c r="H1578" s="107">
        <v>-1.2E-2</v>
      </c>
      <c r="K1578" s="110">
        <v>42499</v>
      </c>
      <c r="L1578" s="106">
        <v>7866.05</v>
      </c>
      <c r="M1578" s="106">
        <v>7755.25</v>
      </c>
      <c r="N1578" s="106">
        <v>7873.65</v>
      </c>
      <c r="O1578" s="106">
        <v>7753.55</v>
      </c>
      <c r="P1578" s="28" t="s">
        <v>4110</v>
      </c>
      <c r="Q1578" s="107">
        <v>1.7100000000000001E-2</v>
      </c>
      <c r="T1578" s="110">
        <v>42384</v>
      </c>
      <c r="U1578" s="28">
        <v>67.775000000000006</v>
      </c>
      <c r="V1578">
        <v>67.328000000000003</v>
      </c>
      <c r="W1578">
        <v>67.869</v>
      </c>
      <c r="X1578">
        <v>67.254999999999995</v>
      </c>
      <c r="Y1578" s="19">
        <v>6.7999999999999996E-3</v>
      </c>
      <c r="AB1578" s="110">
        <f t="shared" si="292"/>
        <v>42499</v>
      </c>
      <c r="AC1578" s="108">
        <f t="shared" si="296"/>
        <v>7866.05</v>
      </c>
      <c r="AD1578" s="28">
        <f t="shared" si="297"/>
        <v>66.751999999999995</v>
      </c>
      <c r="AE1578" s="28">
        <f t="shared" si="290"/>
        <v>117.8399149089166</v>
      </c>
      <c r="AF1578" s="31">
        <f t="shared" si="291"/>
        <v>1.4830164148451841E-2</v>
      </c>
      <c r="AJ1578" s="110">
        <f t="shared" si="295"/>
        <v>42478</v>
      </c>
      <c r="AK1578" s="31">
        <f t="shared" si="293"/>
        <v>6.4999999999999997E-3</v>
      </c>
      <c r="AL1578" s="115">
        <f t="shared" si="294"/>
        <v>9.3986314041882846E-3</v>
      </c>
      <c r="AM1578" s="100"/>
      <c r="BR1578" s="18">
        <f t="shared" si="287"/>
        <v>42467</v>
      </c>
      <c r="BS1578" s="6">
        <f t="shared" si="288"/>
        <v>-1.2E-2</v>
      </c>
      <c r="BT1578" s="6">
        <f t="shared" si="289"/>
        <v>-8.8999999999999999E-3</v>
      </c>
    </row>
    <row r="1579" spans="2:72" ht="14.45" hidden="1">
      <c r="B1579" s="110">
        <v>42468</v>
      </c>
      <c r="C1579" s="106">
        <v>2047.6</v>
      </c>
      <c r="D1579" s="106">
        <v>2045.5</v>
      </c>
      <c r="E1579" s="106">
        <v>2060.6</v>
      </c>
      <c r="F1579" s="106">
        <v>2041.7</v>
      </c>
      <c r="G1579" s="28"/>
      <c r="H1579" s="107">
        <v>2.8E-3</v>
      </c>
      <c r="K1579" s="110">
        <v>42500</v>
      </c>
      <c r="L1579" s="106">
        <v>7887.8</v>
      </c>
      <c r="M1579" s="106">
        <v>7873.55</v>
      </c>
      <c r="N1579" s="106">
        <v>7896.9</v>
      </c>
      <c r="O1579" s="106">
        <v>7837.7</v>
      </c>
      <c r="P1579" s="28" t="s">
        <v>4111</v>
      </c>
      <c r="Q1579" s="107">
        <v>2.8E-3</v>
      </c>
      <c r="T1579" s="110">
        <v>42387</v>
      </c>
      <c r="U1579" s="28">
        <v>67.661000000000001</v>
      </c>
      <c r="V1579">
        <v>67.790999999999997</v>
      </c>
      <c r="W1579">
        <v>67.790999999999997</v>
      </c>
      <c r="X1579">
        <v>67.5</v>
      </c>
      <c r="Y1579" s="19">
        <v>-1.6999999999999999E-3</v>
      </c>
      <c r="AB1579" s="110">
        <f t="shared" si="292"/>
        <v>42500</v>
      </c>
      <c r="AC1579" s="108">
        <f t="shared" si="296"/>
        <v>7887.8</v>
      </c>
      <c r="AD1579" s="28">
        <f t="shared" si="297"/>
        <v>66.631</v>
      </c>
      <c r="AE1579" s="28">
        <f t="shared" si="290"/>
        <v>118.38033347841095</v>
      </c>
      <c r="AF1579" s="31">
        <f t="shared" si="291"/>
        <v>4.5860400519812661E-3</v>
      </c>
      <c r="AJ1579" s="110" t="e">
        <f t="shared" si="295"/>
        <v>#N/A</v>
      </c>
      <c r="AK1579" s="31">
        <f t="shared" si="293"/>
        <v>0</v>
      </c>
      <c r="AL1579" s="115">
        <f t="shared" si="294"/>
        <v>0</v>
      </c>
      <c r="AM1579" s="100"/>
      <c r="BR1579" s="18">
        <f t="shared" si="287"/>
        <v>42468</v>
      </c>
      <c r="BS1579" s="6">
        <f t="shared" si="288"/>
        <v>2.8E-3</v>
      </c>
      <c r="BT1579" s="6">
        <f t="shared" si="289"/>
        <v>1.1999999999999999E-3</v>
      </c>
    </row>
    <row r="1580" spans="2:72" ht="14.45" hidden="1">
      <c r="B1580" s="110">
        <v>42471</v>
      </c>
      <c r="C1580" s="106">
        <v>2042</v>
      </c>
      <c r="D1580" s="106">
        <v>2050.1999999999998</v>
      </c>
      <c r="E1580" s="106">
        <v>2062.9</v>
      </c>
      <c r="F1580" s="106">
        <v>2041.9</v>
      </c>
      <c r="G1580" s="28"/>
      <c r="H1580" s="107">
        <v>-2.7000000000000001E-3</v>
      </c>
      <c r="K1580" s="110">
        <v>42501</v>
      </c>
      <c r="L1580" s="106">
        <v>7848.85</v>
      </c>
      <c r="M1580" s="106">
        <v>7804.65</v>
      </c>
      <c r="N1580" s="106">
        <v>7893.1</v>
      </c>
      <c r="O1580" s="106">
        <v>7780.9</v>
      </c>
      <c r="P1580" s="28" t="s">
        <v>4112</v>
      </c>
      <c r="Q1580" s="107">
        <v>-4.8999999999999998E-3</v>
      </c>
      <c r="T1580" s="110">
        <v>42388</v>
      </c>
      <c r="U1580" s="28">
        <v>67.733999999999995</v>
      </c>
      <c r="V1580">
        <v>67.662000000000006</v>
      </c>
      <c r="W1580">
        <v>67.8</v>
      </c>
      <c r="X1580">
        <v>67.525000000000006</v>
      </c>
      <c r="Y1580" s="19">
        <v>1.1000000000000001E-3</v>
      </c>
      <c r="AB1580" s="110">
        <f t="shared" si="292"/>
        <v>42501</v>
      </c>
      <c r="AC1580" s="108">
        <f t="shared" si="296"/>
        <v>7848.85</v>
      </c>
      <c r="AD1580" s="28">
        <f t="shared" si="297"/>
        <v>66.561000000000007</v>
      </c>
      <c r="AE1580" s="28">
        <f t="shared" si="290"/>
        <v>117.91965264944938</v>
      </c>
      <c r="AF1580" s="31">
        <f t="shared" si="291"/>
        <v>-3.8915317724256271E-3</v>
      </c>
      <c r="AJ1580" s="110">
        <f t="shared" si="295"/>
        <v>42480</v>
      </c>
      <c r="AK1580" s="31">
        <f t="shared" si="293"/>
        <v>8.0000000000000004E-4</v>
      </c>
      <c r="AL1580" s="115">
        <f t="shared" si="294"/>
        <v>3.7847168289548705E-3</v>
      </c>
      <c r="AM1580" s="100"/>
      <c r="BR1580" s="18">
        <f t="shared" si="287"/>
        <v>42471</v>
      </c>
      <c r="BS1580" s="6">
        <f t="shared" si="288"/>
        <v>-2.7000000000000001E-3</v>
      </c>
      <c r="BT1580" s="6">
        <f t="shared" si="289"/>
        <v>1.54E-2</v>
      </c>
    </row>
    <row r="1581" spans="2:72" ht="14.45" hidden="1">
      <c r="B1581" s="110">
        <v>42472</v>
      </c>
      <c r="C1581" s="106">
        <v>2061.6999999999998</v>
      </c>
      <c r="D1581" s="106">
        <v>2043.7</v>
      </c>
      <c r="E1581" s="106">
        <v>2065.1</v>
      </c>
      <c r="F1581" s="106">
        <v>2039.7</v>
      </c>
      <c r="G1581" s="28"/>
      <c r="H1581" s="107">
        <v>9.5999999999999992E-3</v>
      </c>
      <c r="K1581" s="110">
        <v>42502</v>
      </c>
      <c r="L1581" s="106">
        <v>7900.4</v>
      </c>
      <c r="M1581" s="106">
        <v>7871.45</v>
      </c>
      <c r="N1581" s="106">
        <v>7916.05</v>
      </c>
      <c r="O1581" s="106">
        <v>7849.65</v>
      </c>
      <c r="P1581" s="28" t="s">
        <v>4113</v>
      </c>
      <c r="Q1581" s="107">
        <v>6.6E-3</v>
      </c>
      <c r="T1581" s="110">
        <v>42389</v>
      </c>
      <c r="U1581" s="28">
        <v>67.957999999999998</v>
      </c>
      <c r="V1581">
        <v>67.733999999999995</v>
      </c>
      <c r="W1581">
        <v>68.180000000000007</v>
      </c>
      <c r="X1581">
        <v>67.730999999999995</v>
      </c>
      <c r="Y1581" s="19">
        <v>3.3E-3</v>
      </c>
      <c r="AB1581" s="110">
        <f t="shared" si="292"/>
        <v>42502</v>
      </c>
      <c r="AC1581" s="108">
        <f t="shared" si="296"/>
        <v>7900.4</v>
      </c>
      <c r="AD1581" s="28">
        <f t="shared" si="297"/>
        <v>66.757000000000005</v>
      </c>
      <c r="AE1581" s="28">
        <f t="shared" si="290"/>
        <v>118.3456416555567</v>
      </c>
      <c r="AF1581" s="31">
        <f t="shared" si="291"/>
        <v>3.612536134020905E-3</v>
      </c>
      <c r="AJ1581" s="110">
        <f t="shared" si="295"/>
        <v>42481</v>
      </c>
      <c r="AK1581" s="31">
        <f t="shared" si="293"/>
        <v>-5.1999999999999998E-3</v>
      </c>
      <c r="AL1581" s="115">
        <f t="shared" si="294"/>
        <v>-5.1974244328063524E-3</v>
      </c>
      <c r="AM1581" s="100"/>
      <c r="BR1581" s="18">
        <f t="shared" si="287"/>
        <v>42472</v>
      </c>
      <c r="BS1581" s="6">
        <f t="shared" si="288"/>
        <v>9.5999999999999992E-3</v>
      </c>
      <c r="BT1581" s="6">
        <f t="shared" si="289"/>
        <v>4.8999999999999998E-3</v>
      </c>
    </row>
    <row r="1582" spans="2:72" ht="14.45" hidden="1">
      <c r="B1582" s="110">
        <v>42473</v>
      </c>
      <c r="C1582" s="106">
        <v>2082.4</v>
      </c>
      <c r="D1582" s="106">
        <v>2065.9</v>
      </c>
      <c r="E1582" s="106">
        <v>2083.1999999999998</v>
      </c>
      <c r="F1582" s="106">
        <v>2065.9</v>
      </c>
      <c r="G1582" s="28"/>
      <c r="H1582" s="107">
        <v>0.01</v>
      </c>
      <c r="K1582" s="110">
        <v>42503</v>
      </c>
      <c r="L1582" s="106">
        <v>7814.9</v>
      </c>
      <c r="M1582" s="106">
        <v>7881</v>
      </c>
      <c r="N1582" s="106">
        <v>7881</v>
      </c>
      <c r="O1582" s="106">
        <v>7784.2</v>
      </c>
      <c r="P1582" s="28" t="s">
        <v>4114</v>
      </c>
      <c r="Q1582" s="107">
        <v>-1.0800000000000001E-2</v>
      </c>
      <c r="T1582" s="110">
        <v>42390</v>
      </c>
      <c r="U1582" s="28">
        <v>67.799000000000007</v>
      </c>
      <c r="V1582">
        <v>67.954999999999998</v>
      </c>
      <c r="W1582">
        <v>68.12</v>
      </c>
      <c r="X1582">
        <v>67.796999999999997</v>
      </c>
      <c r="Y1582" s="19">
        <v>-2.3E-3</v>
      </c>
      <c r="AB1582" s="110">
        <f t="shared" si="292"/>
        <v>42503</v>
      </c>
      <c r="AC1582" s="108">
        <f t="shared" si="296"/>
        <v>7814.9</v>
      </c>
      <c r="AD1582" s="28">
        <f t="shared" si="297"/>
        <v>66.855000000000004</v>
      </c>
      <c r="AE1582" s="28">
        <f t="shared" si="290"/>
        <v>116.89327649390471</v>
      </c>
      <c r="AF1582" s="31">
        <f t="shared" si="291"/>
        <v>-1.2272231924510435E-2</v>
      </c>
      <c r="AJ1582" s="110">
        <f t="shared" si="295"/>
        <v>42482</v>
      </c>
      <c r="AK1582" s="31">
        <f t="shared" si="293"/>
        <v>0</v>
      </c>
      <c r="AL1582" s="115">
        <f t="shared" si="294"/>
        <v>-4.1725887567807263E-3</v>
      </c>
      <c r="AM1582" s="100"/>
      <c r="BR1582" s="18">
        <f t="shared" si="287"/>
        <v>42473</v>
      </c>
      <c r="BS1582" s="6">
        <f t="shared" si="288"/>
        <v>0.01</v>
      </c>
      <c r="BT1582" s="6">
        <f t="shared" si="289"/>
        <v>1.84E-2</v>
      </c>
    </row>
    <row r="1583" spans="2:72" ht="14.45" hidden="1">
      <c r="B1583" s="110">
        <v>42474</v>
      </c>
      <c r="C1583" s="106">
        <v>2082.8000000000002</v>
      </c>
      <c r="D1583" s="106">
        <v>2082.9</v>
      </c>
      <c r="E1583" s="106">
        <v>2087.8000000000002</v>
      </c>
      <c r="F1583" s="106">
        <v>2078.1</v>
      </c>
      <c r="G1583" s="28"/>
      <c r="H1583" s="107">
        <v>2.0000000000000001E-4</v>
      </c>
      <c r="K1583" s="110">
        <v>42506</v>
      </c>
      <c r="L1583" s="106">
        <v>7860.75</v>
      </c>
      <c r="M1583" s="106">
        <v>7831.2</v>
      </c>
      <c r="N1583" s="106">
        <v>7873.9</v>
      </c>
      <c r="O1583" s="106">
        <v>7772.15</v>
      </c>
      <c r="P1583" s="28" t="s">
        <v>4115</v>
      </c>
      <c r="Q1583" s="107">
        <v>5.8999999999999999E-3</v>
      </c>
      <c r="T1583" s="110">
        <v>42391</v>
      </c>
      <c r="U1583" s="28">
        <v>67.549000000000007</v>
      </c>
      <c r="V1583">
        <v>67.825999999999993</v>
      </c>
      <c r="W1583">
        <v>67.869</v>
      </c>
      <c r="X1583">
        <v>67.546999999999997</v>
      </c>
      <c r="Y1583" s="19">
        <v>-3.7000000000000002E-3</v>
      </c>
      <c r="AB1583" s="110">
        <f t="shared" si="292"/>
        <v>42506</v>
      </c>
      <c r="AC1583" s="108">
        <f t="shared" si="296"/>
        <v>7860.75</v>
      </c>
      <c r="AD1583" s="28">
        <f t="shared" si="297"/>
        <v>66.843999999999994</v>
      </c>
      <c r="AE1583" s="28">
        <f t="shared" si="290"/>
        <v>117.59843815450901</v>
      </c>
      <c r="AF1583" s="31">
        <f t="shared" si="291"/>
        <v>6.0325254091160296E-3</v>
      </c>
      <c r="AJ1583" s="110">
        <f t="shared" si="295"/>
        <v>42485</v>
      </c>
      <c r="AK1583" s="31">
        <f t="shared" si="293"/>
        <v>-1.8E-3</v>
      </c>
      <c r="AL1583" s="115">
        <f t="shared" si="294"/>
        <v>-5.9745590015156669E-3</v>
      </c>
      <c r="AM1583" s="100"/>
      <c r="BR1583" s="18" t="e">
        <f t="shared" si="287"/>
        <v>#N/A</v>
      </c>
      <c r="BS1583" s="6">
        <f t="shared" si="288"/>
        <v>0</v>
      </c>
      <c r="BT1583" s="6">
        <f t="shared" si="289"/>
        <v>0</v>
      </c>
    </row>
    <row r="1584" spans="2:72" ht="14.45" hidden="1">
      <c r="B1584" s="110">
        <v>42475</v>
      </c>
      <c r="C1584" s="106">
        <v>2080.6999999999998</v>
      </c>
      <c r="D1584" s="106">
        <v>2083.1</v>
      </c>
      <c r="E1584" s="106">
        <v>2083.1999999999998</v>
      </c>
      <c r="F1584" s="106">
        <v>2076.3000000000002</v>
      </c>
      <c r="G1584" s="28"/>
      <c r="H1584" s="107">
        <v>-1E-3</v>
      </c>
      <c r="K1584" s="110">
        <v>42507</v>
      </c>
      <c r="L1584" s="106">
        <v>7890.75</v>
      </c>
      <c r="M1584" s="106">
        <v>7896.85</v>
      </c>
      <c r="N1584" s="106">
        <v>7940.1</v>
      </c>
      <c r="O1584" s="106">
        <v>7879.7</v>
      </c>
      <c r="P1584" s="28" t="s">
        <v>4116</v>
      </c>
      <c r="Q1584" s="107">
        <v>3.8E-3</v>
      </c>
      <c r="T1584" s="110">
        <v>42394</v>
      </c>
      <c r="U1584" s="28">
        <v>67.754999999999995</v>
      </c>
      <c r="V1584">
        <v>67.578999999999994</v>
      </c>
      <c r="W1584">
        <v>67.849999999999994</v>
      </c>
      <c r="X1584">
        <v>67.492999999999995</v>
      </c>
      <c r="Y1584" s="19">
        <v>3.0000000000000001E-3</v>
      </c>
      <c r="AB1584" s="110">
        <f t="shared" si="292"/>
        <v>42507</v>
      </c>
      <c r="AC1584" s="108">
        <f t="shared" si="296"/>
        <v>7890.75</v>
      </c>
      <c r="AD1584" s="28">
        <f t="shared" si="297"/>
        <v>66.825000000000003</v>
      </c>
      <c r="AE1584" s="28">
        <f t="shared" si="290"/>
        <v>118.08080808080807</v>
      </c>
      <c r="AF1584" s="31">
        <f t="shared" si="291"/>
        <v>4.1018395641043703E-3</v>
      </c>
      <c r="AJ1584" s="110">
        <f t="shared" si="295"/>
        <v>42486</v>
      </c>
      <c r="AK1584" s="31">
        <f t="shared" si="293"/>
        <v>1.9E-3</v>
      </c>
      <c r="AL1584" s="115">
        <f t="shared" si="294"/>
        <v>1.7987833221638105E-2</v>
      </c>
      <c r="AM1584" s="100"/>
      <c r="BR1584" s="18" t="e">
        <f t="shared" si="287"/>
        <v>#N/A</v>
      </c>
      <c r="BS1584" s="6">
        <f t="shared" si="288"/>
        <v>0</v>
      </c>
      <c r="BT1584" s="6">
        <f t="shared" si="289"/>
        <v>0</v>
      </c>
    </row>
    <row r="1585" spans="2:72" ht="14.45" hidden="1">
      <c r="B1585" s="110">
        <v>42478</v>
      </c>
      <c r="C1585" s="106">
        <v>2094.3000000000002</v>
      </c>
      <c r="D1585" s="106">
        <v>2078.8000000000002</v>
      </c>
      <c r="E1585" s="106">
        <v>2094.6999999999998</v>
      </c>
      <c r="F1585" s="106">
        <v>2073.6999999999998</v>
      </c>
      <c r="G1585" s="28"/>
      <c r="H1585" s="107">
        <v>6.4999999999999997E-3</v>
      </c>
      <c r="K1585" s="110">
        <v>42508</v>
      </c>
      <c r="L1585" s="106">
        <v>7870.15</v>
      </c>
      <c r="M1585" s="106">
        <v>7846.75</v>
      </c>
      <c r="N1585" s="106">
        <v>7882.05</v>
      </c>
      <c r="O1585" s="106">
        <v>7810.75</v>
      </c>
      <c r="P1585" s="28" t="s">
        <v>4117</v>
      </c>
      <c r="Q1585" s="107">
        <v>-2.5999999999999999E-3</v>
      </c>
      <c r="T1585" s="110">
        <v>42395</v>
      </c>
      <c r="U1585" s="28">
        <v>67.739000000000004</v>
      </c>
      <c r="V1585">
        <v>67.727000000000004</v>
      </c>
      <c r="W1585">
        <v>67.909000000000006</v>
      </c>
      <c r="X1585">
        <v>67.697000000000003</v>
      </c>
      <c r="Y1585" s="19">
        <v>-2.0000000000000001E-4</v>
      </c>
      <c r="AB1585" s="110">
        <f t="shared" si="292"/>
        <v>42508</v>
      </c>
      <c r="AC1585" s="108">
        <f t="shared" si="296"/>
        <v>7870.15</v>
      </c>
      <c r="AD1585" s="28">
        <f t="shared" si="297"/>
        <v>67.14</v>
      </c>
      <c r="AE1585" s="28">
        <f t="shared" si="290"/>
        <v>117.21998808459934</v>
      </c>
      <c r="AF1585" s="31">
        <f t="shared" si="291"/>
        <v>-7.2900923545479168E-3</v>
      </c>
      <c r="AJ1585" s="110">
        <f t="shared" si="295"/>
        <v>42487</v>
      </c>
      <c r="AK1585" s="31">
        <f t="shared" si="293"/>
        <v>1.6999999999999999E-3</v>
      </c>
      <c r="AL1585" s="115">
        <f t="shared" si="294"/>
        <v>2.8006276060799085E-3</v>
      </c>
      <c r="AM1585" s="100"/>
      <c r="BR1585" s="18">
        <f t="shared" si="287"/>
        <v>42478</v>
      </c>
      <c r="BS1585" s="6">
        <f t="shared" si="288"/>
        <v>6.4999999999999997E-3</v>
      </c>
      <c r="BT1585" s="6">
        <f t="shared" si="289"/>
        <v>8.2000000000000007E-3</v>
      </c>
    </row>
    <row r="1586" spans="2:72" ht="14.45" hidden="1">
      <c r="B1586" s="110">
        <v>42479</v>
      </c>
      <c r="C1586" s="106">
        <v>2100.8000000000002</v>
      </c>
      <c r="D1586" s="106">
        <v>2096.1</v>
      </c>
      <c r="E1586" s="106">
        <v>2104.1</v>
      </c>
      <c r="F1586" s="106">
        <v>2091.6999999999998</v>
      </c>
      <c r="G1586" s="28"/>
      <c r="H1586" s="107">
        <v>3.0999999999999999E-3</v>
      </c>
      <c r="K1586" s="110">
        <v>42509</v>
      </c>
      <c r="L1586" s="106">
        <v>7783.4</v>
      </c>
      <c r="M1586" s="106">
        <v>7875.5</v>
      </c>
      <c r="N1586" s="106">
        <v>7876.2</v>
      </c>
      <c r="O1586" s="106">
        <v>7766.8</v>
      </c>
      <c r="P1586" s="28" t="s">
        <v>2894</v>
      </c>
      <c r="Q1586" s="107">
        <v>-1.0999999999999999E-2</v>
      </c>
      <c r="T1586" s="110">
        <v>42396</v>
      </c>
      <c r="U1586" s="28">
        <v>68.144000000000005</v>
      </c>
      <c r="V1586">
        <v>67.766000000000005</v>
      </c>
      <c r="W1586">
        <v>68.185000000000002</v>
      </c>
      <c r="X1586">
        <v>67.739000000000004</v>
      </c>
      <c r="Y1586" s="19">
        <v>6.0000000000000001E-3</v>
      </c>
      <c r="AB1586" s="110">
        <f t="shared" si="292"/>
        <v>42509</v>
      </c>
      <c r="AC1586" s="108">
        <f t="shared" si="296"/>
        <v>7783.4</v>
      </c>
      <c r="AD1586" s="28">
        <f t="shared" si="297"/>
        <v>67.436000000000007</v>
      </c>
      <c r="AE1586" s="28">
        <f t="shared" si="290"/>
        <v>115.41906400142355</v>
      </c>
      <c r="AF1586" s="31">
        <f t="shared" si="291"/>
        <v>-1.5363626226237437E-2</v>
      </c>
      <c r="AJ1586" s="110">
        <f t="shared" si="295"/>
        <v>42488</v>
      </c>
      <c r="AK1586" s="31">
        <f t="shared" si="293"/>
        <v>-9.2999999999999992E-3</v>
      </c>
      <c r="AL1586" s="115">
        <f t="shared" si="294"/>
        <v>-1.7200592507107593E-2</v>
      </c>
      <c r="AM1586" s="100"/>
      <c r="BR1586" s="18" t="e">
        <f t="shared" si="287"/>
        <v>#N/A</v>
      </c>
      <c r="BS1586" s="6">
        <f t="shared" si="288"/>
        <v>0</v>
      </c>
      <c r="BT1586" s="6">
        <f t="shared" si="289"/>
        <v>0</v>
      </c>
    </row>
    <row r="1587" spans="2:72" ht="14.45" hidden="1">
      <c r="B1587" s="110">
        <v>42480</v>
      </c>
      <c r="C1587" s="106">
        <v>2102.4</v>
      </c>
      <c r="D1587" s="106">
        <v>2101.5</v>
      </c>
      <c r="E1587" s="106">
        <v>2111.1</v>
      </c>
      <c r="F1587" s="106">
        <v>2096.3000000000002</v>
      </c>
      <c r="G1587" s="28"/>
      <c r="H1587" s="107">
        <v>8.0000000000000004E-4</v>
      </c>
      <c r="K1587" s="110">
        <v>42510</v>
      </c>
      <c r="L1587" s="106">
        <v>7749.7</v>
      </c>
      <c r="M1587" s="106">
        <v>7792.2</v>
      </c>
      <c r="N1587" s="106">
        <v>7812.4</v>
      </c>
      <c r="O1587" s="106">
        <v>7735.75</v>
      </c>
      <c r="P1587" s="28" t="s">
        <v>4118</v>
      </c>
      <c r="Q1587" s="107">
        <v>-4.3E-3</v>
      </c>
      <c r="T1587" s="110">
        <v>42397</v>
      </c>
      <c r="U1587" s="28">
        <v>68.052999999999997</v>
      </c>
      <c r="V1587">
        <v>68.150000000000006</v>
      </c>
      <c r="W1587">
        <v>68.265000000000001</v>
      </c>
      <c r="X1587">
        <v>68.016999999999996</v>
      </c>
      <c r="Y1587" s="19">
        <v>-1.2999999999999999E-3</v>
      </c>
      <c r="AB1587" s="110">
        <f t="shared" si="292"/>
        <v>42510</v>
      </c>
      <c r="AC1587" s="108">
        <f t="shared" si="296"/>
        <v>7749.7</v>
      </c>
      <c r="AD1587" s="28">
        <f t="shared" si="297"/>
        <v>67.408000000000001</v>
      </c>
      <c r="AE1587" s="28">
        <f t="shared" si="290"/>
        <v>114.96706622359363</v>
      </c>
      <c r="AF1587" s="31">
        <f t="shared" si="291"/>
        <v>-3.9161448911450014E-3</v>
      </c>
      <c r="AJ1587" s="110">
        <f t="shared" si="295"/>
        <v>42489</v>
      </c>
      <c r="AK1587" s="31">
        <f t="shared" si="293"/>
        <v>-5.1000000000000004E-3</v>
      </c>
      <c r="AL1587" s="115">
        <f t="shared" si="294"/>
        <v>-3.6472555170585785E-5</v>
      </c>
      <c r="AM1587" s="100"/>
      <c r="BR1587" s="18">
        <f t="shared" si="287"/>
        <v>42480</v>
      </c>
      <c r="BS1587" s="6">
        <f t="shared" si="288"/>
        <v>8.0000000000000004E-4</v>
      </c>
      <c r="BT1587" s="6">
        <f t="shared" si="289"/>
        <v>0</v>
      </c>
    </row>
    <row r="1588" spans="2:72" ht="14.45" hidden="1">
      <c r="B1588" s="110">
        <v>42481</v>
      </c>
      <c r="C1588" s="106">
        <v>2091.5</v>
      </c>
      <c r="D1588" s="106">
        <v>2102.1</v>
      </c>
      <c r="E1588" s="106">
        <v>2103.8000000000002</v>
      </c>
      <c r="F1588" s="106">
        <v>2088.5</v>
      </c>
      <c r="G1588" s="28"/>
      <c r="H1588" s="107">
        <v>-5.1999999999999998E-3</v>
      </c>
      <c r="K1588" s="110">
        <v>42513</v>
      </c>
      <c r="L1588" s="106">
        <v>7731.05</v>
      </c>
      <c r="M1588" s="106">
        <v>7813.95</v>
      </c>
      <c r="N1588" s="106">
        <v>7820.6</v>
      </c>
      <c r="O1588" s="106">
        <v>7722.2</v>
      </c>
      <c r="P1588" s="28" t="s">
        <v>4119</v>
      </c>
      <c r="Q1588" s="107">
        <v>-2.3999999999999998E-3</v>
      </c>
      <c r="T1588" s="110">
        <v>42398</v>
      </c>
      <c r="U1588" s="28">
        <v>67.878</v>
      </c>
      <c r="V1588">
        <v>68.052999999999997</v>
      </c>
      <c r="W1588">
        <v>68.180000000000007</v>
      </c>
      <c r="X1588">
        <v>67.784999999999997</v>
      </c>
      <c r="Y1588" s="19">
        <v>-2.5999999999999999E-3</v>
      </c>
      <c r="AB1588" s="110">
        <f t="shared" si="292"/>
        <v>42513</v>
      </c>
      <c r="AC1588" s="108">
        <f t="shared" si="296"/>
        <v>7731.05</v>
      </c>
      <c r="AD1588" s="28">
        <f t="shared" si="297"/>
        <v>67.409000000000006</v>
      </c>
      <c r="AE1588" s="28">
        <f t="shared" si="290"/>
        <v>114.68869142102686</v>
      </c>
      <c r="AF1588" s="31">
        <f t="shared" si="291"/>
        <v>-2.4213438831723888E-3</v>
      </c>
      <c r="AJ1588" s="110">
        <f t="shared" si="295"/>
        <v>42492</v>
      </c>
      <c r="AK1588" s="31">
        <f t="shared" si="293"/>
        <v>7.7999999999999996E-3</v>
      </c>
      <c r="AL1588" s="115">
        <f t="shared" si="294"/>
        <v>-4.408430915157191E-3</v>
      </c>
      <c r="AM1588" s="100"/>
      <c r="BR1588" s="18">
        <f t="shared" si="287"/>
        <v>42481</v>
      </c>
      <c r="BS1588" s="6">
        <f t="shared" si="288"/>
        <v>-5.1999999999999998E-3</v>
      </c>
      <c r="BT1588" s="6">
        <f t="shared" si="289"/>
        <v>-2.9999999999999997E-4</v>
      </c>
    </row>
    <row r="1589" spans="2:72" ht="14.45" hidden="1">
      <c r="B1589" s="110">
        <v>42482</v>
      </c>
      <c r="C1589" s="106">
        <v>2091.6</v>
      </c>
      <c r="D1589" s="106">
        <v>2091.5</v>
      </c>
      <c r="E1589" s="106">
        <v>2094.3000000000002</v>
      </c>
      <c r="F1589" s="106">
        <v>2081.1999999999998</v>
      </c>
      <c r="G1589" s="28"/>
      <c r="H1589" s="107">
        <v>0</v>
      </c>
      <c r="K1589" s="110">
        <v>42514</v>
      </c>
      <c r="L1589" s="106">
        <v>7748.85</v>
      </c>
      <c r="M1589" s="106">
        <v>7738.05</v>
      </c>
      <c r="N1589" s="106">
        <v>7761.55</v>
      </c>
      <c r="O1589" s="106">
        <v>7715.8</v>
      </c>
      <c r="P1589" s="28" t="s">
        <v>4120</v>
      </c>
      <c r="Q1589" s="107">
        <v>2.3E-3</v>
      </c>
      <c r="T1589" s="110">
        <v>42401</v>
      </c>
      <c r="U1589" s="28">
        <v>67.834999999999994</v>
      </c>
      <c r="V1589">
        <v>67.878</v>
      </c>
      <c r="W1589">
        <v>67.97</v>
      </c>
      <c r="X1589">
        <v>67.64</v>
      </c>
      <c r="Y1589" s="19">
        <v>-5.9999999999999995E-4</v>
      </c>
      <c r="AB1589" s="110">
        <f t="shared" si="292"/>
        <v>42514</v>
      </c>
      <c r="AC1589" s="108">
        <f t="shared" si="296"/>
        <v>7748.85</v>
      </c>
      <c r="AD1589" s="28">
        <f t="shared" si="297"/>
        <v>67.63</v>
      </c>
      <c r="AE1589" s="28">
        <f t="shared" si="290"/>
        <v>114.57711074966733</v>
      </c>
      <c r="AF1589" s="31">
        <f t="shared" si="291"/>
        <v>-9.7290037907848959E-4</v>
      </c>
      <c r="AJ1589" s="110">
        <f t="shared" si="295"/>
        <v>42493</v>
      </c>
      <c r="AK1589" s="31">
        <f t="shared" si="293"/>
        <v>-8.6E-3</v>
      </c>
      <c r="AL1589" s="115">
        <f t="shared" si="294"/>
        <v>-1.0706732261573593E-2</v>
      </c>
      <c r="AM1589" s="100"/>
      <c r="BR1589" s="18">
        <f t="shared" si="287"/>
        <v>42482</v>
      </c>
      <c r="BS1589" s="6">
        <f t="shared" si="288"/>
        <v>0</v>
      </c>
      <c r="BT1589" s="6">
        <f t="shared" si="289"/>
        <v>-1.6000000000000001E-3</v>
      </c>
    </row>
    <row r="1590" spans="2:72" ht="14.45" hidden="1">
      <c r="B1590" s="110">
        <v>42485</v>
      </c>
      <c r="C1590" s="106">
        <v>2087.8000000000002</v>
      </c>
      <c r="D1590" s="106">
        <v>2089.4</v>
      </c>
      <c r="E1590" s="106">
        <v>2089.4</v>
      </c>
      <c r="F1590" s="106">
        <v>2077.5</v>
      </c>
      <c r="G1590" s="28"/>
      <c r="H1590" s="107">
        <v>-1.8E-3</v>
      </c>
      <c r="K1590" s="110">
        <v>42515</v>
      </c>
      <c r="L1590" s="106">
        <v>7934.9</v>
      </c>
      <c r="M1590" s="106">
        <v>7811.8</v>
      </c>
      <c r="N1590" s="106">
        <v>7941.2</v>
      </c>
      <c r="O1590" s="106">
        <v>7809.3</v>
      </c>
      <c r="P1590" s="28" t="s">
        <v>4121</v>
      </c>
      <c r="Q1590" s="107">
        <v>2.4E-2</v>
      </c>
      <c r="T1590" s="110">
        <v>42402</v>
      </c>
      <c r="U1590" s="28">
        <v>67.974999999999994</v>
      </c>
      <c r="V1590">
        <v>67.816999999999993</v>
      </c>
      <c r="W1590">
        <v>68.043000000000006</v>
      </c>
      <c r="X1590">
        <v>67.763999999999996</v>
      </c>
      <c r="Y1590" s="19">
        <v>2.0999999999999999E-3</v>
      </c>
      <c r="AB1590" s="110">
        <f t="shared" si="292"/>
        <v>42515</v>
      </c>
      <c r="AC1590" s="108">
        <f t="shared" si="296"/>
        <v>7934.9</v>
      </c>
      <c r="AD1590" s="28">
        <f t="shared" si="297"/>
        <v>67.272999999999996</v>
      </c>
      <c r="AE1590" s="28">
        <f t="shared" si="290"/>
        <v>117.9507380375485</v>
      </c>
      <c r="AF1590" s="31">
        <f t="shared" si="291"/>
        <v>2.9444164421740471E-2</v>
      </c>
      <c r="AJ1590" s="110">
        <f t="shared" si="295"/>
        <v>42494</v>
      </c>
      <c r="AK1590" s="31">
        <f t="shared" si="293"/>
        <v>-6.0000000000000001E-3</v>
      </c>
      <c r="AL1590" s="115">
        <f t="shared" si="294"/>
        <v>-6.2515848666110374E-3</v>
      </c>
      <c r="AM1590" s="100"/>
      <c r="BR1590" s="18">
        <f t="shared" si="287"/>
        <v>42485</v>
      </c>
      <c r="BS1590" s="6">
        <f t="shared" si="288"/>
        <v>-1.8E-3</v>
      </c>
      <c r="BT1590" s="6">
        <f t="shared" si="289"/>
        <v>-5.5999999999999999E-3</v>
      </c>
    </row>
    <row r="1591" spans="2:72" ht="14.45" hidden="1">
      <c r="B1591" s="110">
        <v>42486</v>
      </c>
      <c r="C1591" s="106">
        <v>2091.6999999999998</v>
      </c>
      <c r="D1591" s="106">
        <v>2089.8000000000002</v>
      </c>
      <c r="E1591" s="106">
        <v>2096.9</v>
      </c>
      <c r="F1591" s="106">
        <v>2085.8000000000002</v>
      </c>
      <c r="G1591" s="28"/>
      <c r="H1591" s="107">
        <v>1.9E-3</v>
      </c>
      <c r="K1591" s="110">
        <v>42516</v>
      </c>
      <c r="L1591" s="106">
        <v>8069.65</v>
      </c>
      <c r="M1591" s="106">
        <v>7974.45</v>
      </c>
      <c r="N1591" s="106">
        <v>8083</v>
      </c>
      <c r="O1591" s="106">
        <v>7948.5</v>
      </c>
      <c r="P1591" s="28" t="s">
        <v>4122</v>
      </c>
      <c r="Q1591" s="107">
        <v>1.7000000000000001E-2</v>
      </c>
      <c r="T1591" s="110">
        <v>42403</v>
      </c>
      <c r="U1591" s="28">
        <v>67.933999999999997</v>
      </c>
      <c r="V1591">
        <v>67.977000000000004</v>
      </c>
      <c r="W1591">
        <v>68.265000000000001</v>
      </c>
      <c r="X1591">
        <v>67.929000000000002</v>
      </c>
      <c r="Y1591" s="19">
        <v>-5.9999999999999995E-4</v>
      </c>
      <c r="AB1591" s="110">
        <f t="shared" si="292"/>
        <v>42516</v>
      </c>
      <c r="AC1591" s="108">
        <f t="shared" si="296"/>
        <v>8069.65</v>
      </c>
      <c r="AD1591" s="28">
        <f t="shared" si="297"/>
        <v>66.927000000000007</v>
      </c>
      <c r="AE1591" s="28">
        <f t="shared" si="290"/>
        <v>120.57390888580093</v>
      </c>
      <c r="AF1591" s="31">
        <f t="shared" si="291"/>
        <v>2.2239545863777188E-2</v>
      </c>
      <c r="AJ1591" s="110">
        <f t="shared" si="295"/>
        <v>42495</v>
      </c>
      <c r="AK1591" s="31">
        <f t="shared" si="293"/>
        <v>-2.0000000000000001E-4</v>
      </c>
      <c r="AL1591" s="115">
        <f t="shared" si="294"/>
        <v>4.7971289334123313E-3</v>
      </c>
      <c r="AM1591" s="100"/>
      <c r="BR1591" s="18">
        <f t="shared" si="287"/>
        <v>42486</v>
      </c>
      <c r="BS1591" s="6">
        <f t="shared" si="288"/>
        <v>1.9E-3</v>
      </c>
      <c r="BT1591" s="6">
        <f t="shared" si="289"/>
        <v>1.37E-2</v>
      </c>
    </row>
    <row r="1592" spans="2:72" ht="14.45" hidden="1">
      <c r="B1592" s="110">
        <v>42487</v>
      </c>
      <c r="C1592" s="106">
        <v>2095.1999999999998</v>
      </c>
      <c r="D1592" s="106">
        <v>2092.3000000000002</v>
      </c>
      <c r="E1592" s="106">
        <v>2099.9</v>
      </c>
      <c r="F1592" s="106">
        <v>2082.3000000000002</v>
      </c>
      <c r="G1592" s="28"/>
      <c r="H1592" s="107">
        <v>1.6999999999999999E-3</v>
      </c>
      <c r="K1592" s="110">
        <v>42517</v>
      </c>
      <c r="L1592" s="106">
        <v>8156.65</v>
      </c>
      <c r="M1592" s="106">
        <v>8081.95</v>
      </c>
      <c r="N1592" s="106">
        <v>8164.2</v>
      </c>
      <c r="O1592" s="106">
        <v>8077.05</v>
      </c>
      <c r="P1592" s="28" t="s">
        <v>4123</v>
      </c>
      <c r="Q1592" s="107">
        <v>1.0800000000000001E-2</v>
      </c>
      <c r="T1592" s="110">
        <v>42404</v>
      </c>
      <c r="U1592" s="28">
        <v>67.543999999999997</v>
      </c>
      <c r="V1592">
        <v>67.760000000000005</v>
      </c>
      <c r="W1592">
        <v>67.894999999999996</v>
      </c>
      <c r="X1592">
        <v>67.524000000000001</v>
      </c>
      <c r="Y1592" s="19">
        <v>-5.7000000000000002E-3</v>
      </c>
      <c r="AB1592" s="110">
        <f t="shared" si="292"/>
        <v>42517</v>
      </c>
      <c r="AC1592" s="108">
        <f t="shared" si="296"/>
        <v>8156.65</v>
      </c>
      <c r="AD1592" s="28">
        <f t="shared" si="297"/>
        <v>67.031000000000006</v>
      </c>
      <c r="AE1592" s="28">
        <f t="shared" si="290"/>
        <v>121.68474288015992</v>
      </c>
      <c r="AF1592" s="31">
        <f t="shared" si="291"/>
        <v>9.2128886309150726E-3</v>
      </c>
      <c r="AJ1592" s="110">
        <f t="shared" si="295"/>
        <v>42496</v>
      </c>
      <c r="AK1592" s="31">
        <f t="shared" si="293"/>
        <v>3.2000000000000002E-3</v>
      </c>
      <c r="AL1592" s="115">
        <f t="shared" si="294"/>
        <v>-8.9547546382895415E-4</v>
      </c>
      <c r="AM1592" s="100"/>
      <c r="BR1592" s="18">
        <f t="shared" si="287"/>
        <v>42487</v>
      </c>
      <c r="BS1592" s="6">
        <f t="shared" si="288"/>
        <v>1.6999999999999999E-3</v>
      </c>
      <c r="BT1592" s="6">
        <f t="shared" si="289"/>
        <v>2.2000000000000001E-3</v>
      </c>
    </row>
    <row r="1593" spans="2:72" ht="14.45" hidden="1">
      <c r="B1593" s="110">
        <v>42488</v>
      </c>
      <c r="C1593" s="106">
        <v>2075.8000000000002</v>
      </c>
      <c r="D1593" s="106">
        <v>2090.9</v>
      </c>
      <c r="E1593" s="106">
        <v>2099.3000000000002</v>
      </c>
      <c r="F1593" s="106">
        <v>2071.6</v>
      </c>
      <c r="G1593" s="28"/>
      <c r="H1593" s="107">
        <v>-9.2999999999999992E-3</v>
      </c>
      <c r="K1593" s="110">
        <v>42520</v>
      </c>
      <c r="L1593" s="106">
        <v>8178.5</v>
      </c>
      <c r="M1593" s="106">
        <v>8166.5</v>
      </c>
      <c r="N1593" s="106">
        <v>8200</v>
      </c>
      <c r="O1593" s="106">
        <v>8150.8</v>
      </c>
      <c r="P1593" s="28" t="s">
        <v>4124</v>
      </c>
      <c r="Q1593" s="107">
        <v>2.7000000000000001E-3</v>
      </c>
      <c r="T1593" s="110">
        <v>42405</v>
      </c>
      <c r="U1593" s="28">
        <v>67.81</v>
      </c>
      <c r="V1593">
        <v>67.546000000000006</v>
      </c>
      <c r="W1593">
        <v>67.84</v>
      </c>
      <c r="X1593">
        <v>67.495000000000005</v>
      </c>
      <c r="Y1593" s="19">
        <v>3.8999999999999998E-3</v>
      </c>
      <c r="AB1593" s="110">
        <f t="shared" si="292"/>
        <v>42520</v>
      </c>
      <c r="AC1593" s="108">
        <f t="shared" si="296"/>
        <v>8178.5</v>
      </c>
      <c r="AD1593" s="28">
        <f t="shared" si="297"/>
        <v>67.171000000000006</v>
      </c>
      <c r="AE1593" s="28">
        <f t="shared" si="290"/>
        <v>121.75641273763975</v>
      </c>
      <c r="AF1593" s="31">
        <f t="shared" si="291"/>
        <v>5.8897981606786942E-4</v>
      </c>
      <c r="AJ1593" s="110">
        <f t="shared" si="295"/>
        <v>42499</v>
      </c>
      <c r="AK1593" s="31">
        <f t="shared" si="293"/>
        <v>8.0000000000000004E-4</v>
      </c>
      <c r="AL1593" s="115">
        <f t="shared" si="294"/>
        <v>1.4830164148451841E-2</v>
      </c>
      <c r="AM1593" s="100"/>
      <c r="BR1593" s="18">
        <f t="shared" si="287"/>
        <v>42488</v>
      </c>
      <c r="BS1593" s="6">
        <f t="shared" si="288"/>
        <v>-9.2999999999999992E-3</v>
      </c>
      <c r="BT1593" s="6">
        <f t="shared" si="289"/>
        <v>-1.66E-2</v>
      </c>
    </row>
    <row r="1594" spans="2:72" ht="14.45" hidden="1">
      <c r="B1594" s="110">
        <v>42489</v>
      </c>
      <c r="C1594" s="106">
        <v>2065.3000000000002</v>
      </c>
      <c r="D1594" s="106">
        <v>2071.8000000000002</v>
      </c>
      <c r="E1594" s="106">
        <v>2073.8000000000002</v>
      </c>
      <c r="F1594" s="106">
        <v>2052.3000000000002</v>
      </c>
      <c r="G1594" s="28"/>
      <c r="H1594" s="107">
        <v>-5.1000000000000004E-3</v>
      </c>
      <c r="K1594" s="110">
        <v>42521</v>
      </c>
      <c r="L1594" s="106">
        <v>8160.1</v>
      </c>
      <c r="M1594" s="106">
        <v>8209.85</v>
      </c>
      <c r="N1594" s="106">
        <v>8213.6</v>
      </c>
      <c r="O1594" s="106">
        <v>8134.3</v>
      </c>
      <c r="P1594" s="28" t="s">
        <v>4125</v>
      </c>
      <c r="Q1594" s="107">
        <v>-2.2000000000000001E-3</v>
      </c>
      <c r="T1594" s="110">
        <v>42408</v>
      </c>
      <c r="U1594" s="28">
        <v>68.034000000000006</v>
      </c>
      <c r="V1594">
        <v>67.88</v>
      </c>
      <c r="W1594">
        <v>68.067999999999998</v>
      </c>
      <c r="X1594">
        <v>67.78</v>
      </c>
      <c r="Y1594" s="19">
        <v>3.3E-3</v>
      </c>
      <c r="AB1594" s="110">
        <f t="shared" si="292"/>
        <v>42521</v>
      </c>
      <c r="AC1594" s="108">
        <f t="shared" si="296"/>
        <v>8160.1</v>
      </c>
      <c r="AD1594" s="28">
        <f t="shared" si="297"/>
        <v>67.209000000000003</v>
      </c>
      <c r="AE1594" s="28">
        <f t="shared" si="290"/>
        <v>121.41379874719159</v>
      </c>
      <c r="AF1594" s="31">
        <f t="shared" si="291"/>
        <v>-2.8139297367968386E-3</v>
      </c>
      <c r="AJ1594" s="110">
        <f t="shared" si="295"/>
        <v>42500</v>
      </c>
      <c r="AK1594" s="31">
        <f t="shared" si="293"/>
        <v>1.2500000000000001E-2</v>
      </c>
      <c r="AL1594" s="115">
        <f t="shared" si="294"/>
        <v>4.5860400519812661E-3</v>
      </c>
      <c r="AM1594" s="100"/>
      <c r="BR1594" s="18">
        <f t="shared" si="287"/>
        <v>42489</v>
      </c>
      <c r="BS1594" s="6">
        <f t="shared" si="288"/>
        <v>-5.1000000000000004E-3</v>
      </c>
      <c r="BT1594" s="6">
        <f t="shared" si="289"/>
        <v>2.9999999999999997E-4</v>
      </c>
    </row>
    <row r="1595" spans="2:72" ht="14.45" hidden="1">
      <c r="B1595" s="110">
        <v>42492</v>
      </c>
      <c r="C1595" s="106">
        <v>2081.4</v>
      </c>
      <c r="D1595" s="106">
        <v>2067.1999999999998</v>
      </c>
      <c r="E1595" s="106">
        <v>2083.4</v>
      </c>
      <c r="F1595" s="106">
        <v>2066.1</v>
      </c>
      <c r="G1595" s="28"/>
      <c r="H1595" s="107">
        <v>7.7999999999999996E-3</v>
      </c>
      <c r="K1595" s="110">
        <v>42522</v>
      </c>
      <c r="L1595" s="106">
        <v>8179.95</v>
      </c>
      <c r="M1595" s="106">
        <v>8179.2</v>
      </c>
      <c r="N1595" s="106">
        <v>8215.35</v>
      </c>
      <c r="O1595" s="106">
        <v>8171.05</v>
      </c>
      <c r="P1595" s="28" t="s">
        <v>4126</v>
      </c>
      <c r="Q1595" s="107">
        <v>2.3999999999999998E-3</v>
      </c>
      <c r="T1595" s="110">
        <v>42409</v>
      </c>
      <c r="U1595" s="28">
        <v>67.900999999999996</v>
      </c>
      <c r="V1595">
        <v>68.054000000000002</v>
      </c>
      <c r="W1595">
        <v>68.22</v>
      </c>
      <c r="X1595">
        <v>67.882000000000005</v>
      </c>
      <c r="Y1595" s="19">
        <v>-2E-3</v>
      </c>
      <c r="AB1595" s="110">
        <f t="shared" si="292"/>
        <v>42522</v>
      </c>
      <c r="AC1595" s="108">
        <f t="shared" si="296"/>
        <v>8179.95</v>
      </c>
      <c r="AD1595" s="28">
        <f t="shared" si="297"/>
        <v>67.433999999999997</v>
      </c>
      <c r="AE1595" s="28">
        <f t="shared" si="290"/>
        <v>121.30305187294243</v>
      </c>
      <c r="AF1595" s="31">
        <f t="shared" si="291"/>
        <v>-9.1214405110373598E-4</v>
      </c>
      <c r="AJ1595" s="110">
        <f t="shared" si="295"/>
        <v>42501</v>
      </c>
      <c r="AK1595" s="31">
        <f t="shared" si="293"/>
        <v>-9.4999999999999998E-3</v>
      </c>
      <c r="AL1595" s="115">
        <f t="shared" si="294"/>
        <v>-3.8915317724256271E-3</v>
      </c>
      <c r="AM1595" s="100"/>
      <c r="BR1595" s="18">
        <f t="shared" si="287"/>
        <v>42492</v>
      </c>
      <c r="BS1595" s="6">
        <f t="shared" si="288"/>
        <v>7.7999999999999996E-3</v>
      </c>
      <c r="BT1595" s="6">
        <f t="shared" si="289"/>
        <v>-5.5999999999999999E-3</v>
      </c>
    </row>
    <row r="1596" spans="2:72" ht="14.45" hidden="1">
      <c r="B1596" s="110">
        <v>42493</v>
      </c>
      <c r="C1596" s="106">
        <v>2063.4</v>
      </c>
      <c r="D1596" s="106">
        <v>2077.1999999999998</v>
      </c>
      <c r="E1596" s="106">
        <v>2077.1999999999998</v>
      </c>
      <c r="F1596" s="106">
        <v>2054.9</v>
      </c>
      <c r="G1596" s="28"/>
      <c r="H1596" s="107">
        <v>-8.6E-3</v>
      </c>
      <c r="K1596" s="110">
        <v>42523</v>
      </c>
      <c r="L1596" s="106">
        <v>8218.9500000000007</v>
      </c>
      <c r="M1596" s="106">
        <v>8156.9</v>
      </c>
      <c r="N1596" s="106">
        <v>8229.5</v>
      </c>
      <c r="O1596" s="106">
        <v>8154.75</v>
      </c>
      <c r="P1596" s="28" t="s">
        <v>4127</v>
      </c>
      <c r="Q1596" s="107">
        <v>4.7999999999999996E-3</v>
      </c>
      <c r="T1596" s="110">
        <v>42410</v>
      </c>
      <c r="U1596" s="28">
        <v>67.861000000000004</v>
      </c>
      <c r="V1596">
        <v>67.91</v>
      </c>
      <c r="W1596">
        <v>67.995999999999995</v>
      </c>
      <c r="X1596">
        <v>67.798000000000002</v>
      </c>
      <c r="Y1596" s="19">
        <v>-5.9999999999999995E-4</v>
      </c>
      <c r="AB1596" s="110">
        <f t="shared" si="292"/>
        <v>42523</v>
      </c>
      <c r="AC1596" s="108">
        <f t="shared" si="296"/>
        <v>8218.9500000000007</v>
      </c>
      <c r="AD1596" s="28">
        <f t="shared" si="297"/>
        <v>67.268000000000001</v>
      </c>
      <c r="AE1596" s="28">
        <f t="shared" si="290"/>
        <v>122.1821668549682</v>
      </c>
      <c r="AF1596" s="31">
        <f t="shared" si="291"/>
        <v>7.2472618656502785E-3</v>
      </c>
      <c r="AJ1596" s="110">
        <f t="shared" si="295"/>
        <v>42502</v>
      </c>
      <c r="AK1596" s="31">
        <f t="shared" si="293"/>
        <v>-2.0000000000000001E-4</v>
      </c>
      <c r="AL1596" s="115">
        <f t="shared" si="294"/>
        <v>3.612536134020905E-3</v>
      </c>
      <c r="AM1596" s="100"/>
      <c r="BR1596" s="18">
        <f t="shared" si="287"/>
        <v>42493</v>
      </c>
      <c r="BS1596" s="6">
        <f t="shared" si="288"/>
        <v>-8.6E-3</v>
      </c>
      <c r="BT1596" s="6">
        <f t="shared" si="289"/>
        <v>-7.4999999999999997E-3</v>
      </c>
    </row>
    <row r="1597" spans="2:72" ht="14.45" hidden="1">
      <c r="B1597" s="110">
        <v>42494</v>
      </c>
      <c r="C1597" s="106">
        <v>2051.1</v>
      </c>
      <c r="D1597" s="106">
        <v>2060.3000000000002</v>
      </c>
      <c r="E1597" s="106">
        <v>2060.3000000000002</v>
      </c>
      <c r="F1597" s="106">
        <v>2045.5</v>
      </c>
      <c r="G1597" s="28"/>
      <c r="H1597" s="107">
        <v>-6.0000000000000001E-3</v>
      </c>
      <c r="K1597" s="110">
        <v>42524</v>
      </c>
      <c r="L1597" s="106">
        <v>8220.7999999999993</v>
      </c>
      <c r="M1597" s="106">
        <v>8246.2000000000007</v>
      </c>
      <c r="N1597" s="106">
        <v>8262</v>
      </c>
      <c r="O1597" s="106">
        <v>8209.85</v>
      </c>
      <c r="P1597" s="28" t="s">
        <v>4128</v>
      </c>
      <c r="Q1597" s="107">
        <v>2.0000000000000001E-4</v>
      </c>
      <c r="T1597" s="110">
        <v>42411</v>
      </c>
      <c r="U1597" s="28">
        <v>68.471000000000004</v>
      </c>
      <c r="V1597">
        <v>67.861999999999995</v>
      </c>
      <c r="W1597">
        <v>68.489000000000004</v>
      </c>
      <c r="X1597">
        <v>67.784999999999997</v>
      </c>
      <c r="Y1597" s="19">
        <v>8.9999999999999993E-3</v>
      </c>
      <c r="AB1597" s="110">
        <f t="shared" si="292"/>
        <v>42524</v>
      </c>
      <c r="AC1597" s="108">
        <f t="shared" si="296"/>
        <v>8220.7999999999993</v>
      </c>
      <c r="AD1597" s="28">
        <f t="shared" si="297"/>
        <v>67</v>
      </c>
      <c r="AE1597" s="28">
        <f t="shared" si="290"/>
        <v>122.69850746268655</v>
      </c>
      <c r="AF1597" s="31">
        <f t="shared" si="291"/>
        <v>4.2259899378871424E-3</v>
      </c>
      <c r="AJ1597" s="110">
        <f t="shared" si="295"/>
        <v>42503</v>
      </c>
      <c r="AK1597" s="31">
        <f t="shared" si="293"/>
        <v>-8.5000000000000006E-3</v>
      </c>
      <c r="AL1597" s="115">
        <f t="shared" si="294"/>
        <v>-1.2272231924510435E-2</v>
      </c>
      <c r="AM1597" s="100"/>
      <c r="BR1597" s="18">
        <f t="shared" si="287"/>
        <v>42494</v>
      </c>
      <c r="BS1597" s="6">
        <f t="shared" si="288"/>
        <v>-6.0000000000000001E-3</v>
      </c>
      <c r="BT1597" s="6">
        <f t="shared" si="289"/>
        <v>-5.1999999999999998E-3</v>
      </c>
    </row>
    <row r="1598" spans="2:72" ht="14.45" hidden="1">
      <c r="B1598" s="110">
        <v>42495</v>
      </c>
      <c r="C1598" s="106">
        <v>2050.6</v>
      </c>
      <c r="D1598" s="106">
        <v>2052.9</v>
      </c>
      <c r="E1598" s="106">
        <v>2060.1999999999998</v>
      </c>
      <c r="F1598" s="106">
        <v>2045.8</v>
      </c>
      <c r="G1598" s="28"/>
      <c r="H1598" s="107">
        <v>-2.0000000000000001E-4</v>
      </c>
      <c r="K1598" s="110">
        <v>42527</v>
      </c>
      <c r="L1598" s="106">
        <v>8201.0499999999993</v>
      </c>
      <c r="M1598" s="106">
        <v>8228.75</v>
      </c>
      <c r="N1598" s="106">
        <v>8234.7000000000007</v>
      </c>
      <c r="O1598" s="106">
        <v>8186.05</v>
      </c>
      <c r="P1598" s="28" t="s">
        <v>4129</v>
      </c>
      <c r="Q1598" s="107">
        <v>-2.3999999999999998E-3</v>
      </c>
      <c r="T1598" s="110">
        <v>42412</v>
      </c>
      <c r="U1598" s="28">
        <v>68.117999999999995</v>
      </c>
      <c r="V1598">
        <v>68.471000000000004</v>
      </c>
      <c r="W1598">
        <v>68.495999999999995</v>
      </c>
      <c r="X1598">
        <v>68.11</v>
      </c>
      <c r="Y1598" s="19">
        <v>-5.1999999999999998E-3</v>
      </c>
      <c r="AB1598" s="110">
        <f t="shared" si="292"/>
        <v>42527</v>
      </c>
      <c r="AC1598" s="108">
        <f t="shared" si="296"/>
        <v>8201.0499999999993</v>
      </c>
      <c r="AD1598" s="28">
        <f t="shared" si="297"/>
        <v>66.790000000000006</v>
      </c>
      <c r="AE1598" s="28">
        <f t="shared" si="290"/>
        <v>122.78859110645304</v>
      </c>
      <c r="AF1598" s="31">
        <f t="shared" si="291"/>
        <v>7.3418695654381416E-4</v>
      </c>
      <c r="AJ1598" s="110">
        <f t="shared" si="295"/>
        <v>42506</v>
      </c>
      <c r="AK1598" s="31">
        <f t="shared" si="293"/>
        <v>9.7999999999999997E-3</v>
      </c>
      <c r="AL1598" s="115">
        <f t="shared" si="294"/>
        <v>6.0325254091160296E-3</v>
      </c>
      <c r="AM1598" s="100"/>
      <c r="BR1598" s="18">
        <f t="shared" si="287"/>
        <v>42495</v>
      </c>
      <c r="BS1598" s="6">
        <f t="shared" si="288"/>
        <v>-2.0000000000000001E-4</v>
      </c>
      <c r="BT1598" s="6">
        <f t="shared" si="289"/>
        <v>3.8E-3</v>
      </c>
    </row>
    <row r="1599" spans="2:72" ht="14.45" hidden="1">
      <c r="B1599" s="110">
        <v>42496</v>
      </c>
      <c r="C1599" s="106">
        <v>2057.1</v>
      </c>
      <c r="D1599" s="106">
        <v>2047.8</v>
      </c>
      <c r="E1599" s="106">
        <v>2057.6999999999998</v>
      </c>
      <c r="F1599" s="106">
        <v>2039.5</v>
      </c>
      <c r="G1599" s="28"/>
      <c r="H1599" s="107">
        <v>3.2000000000000002E-3</v>
      </c>
      <c r="K1599" s="110">
        <v>42528</v>
      </c>
      <c r="L1599" s="106">
        <v>8266.4500000000007</v>
      </c>
      <c r="M1599" s="106">
        <v>8235.5499999999993</v>
      </c>
      <c r="N1599" s="106">
        <v>8294.9500000000007</v>
      </c>
      <c r="O1599" s="106">
        <v>8216.4</v>
      </c>
      <c r="P1599" s="28" t="s">
        <v>4130</v>
      </c>
      <c r="Q1599" s="107">
        <v>8.0000000000000002E-3</v>
      </c>
      <c r="T1599" s="110">
        <v>42415</v>
      </c>
      <c r="U1599" s="28">
        <v>68.131</v>
      </c>
      <c r="V1599">
        <v>68.119</v>
      </c>
      <c r="W1599">
        <v>68.27</v>
      </c>
      <c r="X1599">
        <v>68.010000000000005</v>
      </c>
      <c r="Y1599" s="19">
        <v>2.0000000000000001E-4</v>
      </c>
      <c r="AB1599" s="110">
        <f t="shared" si="292"/>
        <v>42528</v>
      </c>
      <c r="AC1599" s="108">
        <f t="shared" si="296"/>
        <v>8266.4500000000007</v>
      </c>
      <c r="AD1599" s="28">
        <f t="shared" si="297"/>
        <v>66.658000000000001</v>
      </c>
      <c r="AE1599" s="28">
        <f t="shared" si="290"/>
        <v>124.01287167331753</v>
      </c>
      <c r="AF1599" s="31">
        <f t="shared" si="291"/>
        <v>9.9706377916095601E-3</v>
      </c>
      <c r="AJ1599" s="110">
        <f t="shared" si="295"/>
        <v>42507</v>
      </c>
      <c r="AK1599" s="31">
        <f t="shared" si="293"/>
        <v>-9.4000000000000004E-3</v>
      </c>
      <c r="AL1599" s="115">
        <f t="shared" si="294"/>
        <v>4.1018395641043703E-3</v>
      </c>
      <c r="AM1599" s="100"/>
      <c r="BR1599" s="18">
        <f t="shared" si="287"/>
        <v>42496</v>
      </c>
      <c r="BS1599" s="6">
        <f t="shared" si="288"/>
        <v>3.2000000000000002E-3</v>
      </c>
      <c r="BT1599" s="6">
        <f t="shared" si="289"/>
        <v>-2.9999999999999997E-4</v>
      </c>
    </row>
    <row r="1600" spans="2:72" ht="14.45" hidden="1">
      <c r="B1600" s="110">
        <v>42499</v>
      </c>
      <c r="C1600" s="106">
        <v>2058.6999999999998</v>
      </c>
      <c r="D1600" s="106">
        <v>2057.6</v>
      </c>
      <c r="E1600" s="106">
        <v>2064.1999999999998</v>
      </c>
      <c r="F1600" s="106">
        <v>2054.3000000000002</v>
      </c>
      <c r="G1600" s="28"/>
      <c r="H1600" s="107">
        <v>8.0000000000000004E-4</v>
      </c>
      <c r="K1600" s="110">
        <v>42529</v>
      </c>
      <c r="L1600" s="106">
        <v>8273.0499999999993</v>
      </c>
      <c r="M1600" s="106">
        <v>8285.5</v>
      </c>
      <c r="N1600" s="106">
        <v>8288.9</v>
      </c>
      <c r="O1600" s="106">
        <v>8252.0499999999993</v>
      </c>
      <c r="P1600" s="28" t="s">
        <v>4131</v>
      </c>
      <c r="Q1600" s="107">
        <v>8.0000000000000004E-4</v>
      </c>
      <c r="T1600" s="110">
        <v>42416</v>
      </c>
      <c r="U1600" s="28">
        <v>68.474000000000004</v>
      </c>
      <c r="V1600">
        <v>68.14</v>
      </c>
      <c r="W1600">
        <v>68.512</v>
      </c>
      <c r="X1600">
        <v>68.061000000000007</v>
      </c>
      <c r="Y1600" s="19">
        <v>5.0000000000000001E-3</v>
      </c>
      <c r="AB1600" s="110">
        <f t="shared" si="292"/>
        <v>42529</v>
      </c>
      <c r="AC1600" s="108">
        <f t="shared" si="296"/>
        <v>8273.0499999999993</v>
      </c>
      <c r="AD1600" s="28">
        <f t="shared" si="297"/>
        <v>66.5</v>
      </c>
      <c r="AE1600" s="28">
        <f t="shared" si="290"/>
        <v>124.40676691729323</v>
      </c>
      <c r="AF1600" s="31">
        <f t="shared" si="291"/>
        <v>3.1762448418524158E-3</v>
      </c>
      <c r="AJ1600" s="110">
        <f t="shared" si="295"/>
        <v>42508</v>
      </c>
      <c r="AK1600" s="31">
        <f t="shared" si="293"/>
        <v>2.0000000000000001E-4</v>
      </c>
      <c r="AL1600" s="115">
        <f t="shared" si="294"/>
        <v>-7.2900923545479168E-3</v>
      </c>
      <c r="AM1600" s="100"/>
      <c r="BR1600" s="18">
        <f t="shared" si="287"/>
        <v>42499</v>
      </c>
      <c r="BS1600" s="6">
        <f t="shared" si="288"/>
        <v>8.0000000000000004E-4</v>
      </c>
      <c r="BT1600" s="6">
        <f t="shared" si="289"/>
        <v>1.7100000000000001E-2</v>
      </c>
    </row>
    <row r="1601" spans="2:72" ht="14.45" hidden="1">
      <c r="B1601" s="110">
        <v>42500</v>
      </c>
      <c r="C1601" s="106">
        <v>2084.4</v>
      </c>
      <c r="D1601" s="106">
        <v>2062.6</v>
      </c>
      <c r="E1601" s="106">
        <v>2084.9</v>
      </c>
      <c r="F1601" s="106">
        <v>2062.6</v>
      </c>
      <c r="G1601" s="28"/>
      <c r="H1601" s="107">
        <v>1.2500000000000001E-2</v>
      </c>
      <c r="K1601" s="110">
        <v>42530</v>
      </c>
      <c r="L1601" s="106">
        <v>8203.6</v>
      </c>
      <c r="M1601" s="106">
        <v>8273.35</v>
      </c>
      <c r="N1601" s="106">
        <v>8273.35</v>
      </c>
      <c r="O1601" s="106">
        <v>8184.6</v>
      </c>
      <c r="P1601" s="28" t="s">
        <v>2687</v>
      </c>
      <c r="Q1601" s="107">
        <v>-8.3999999999999995E-3</v>
      </c>
      <c r="T1601" s="110">
        <v>42417</v>
      </c>
      <c r="U1601" s="28">
        <v>68.328999999999994</v>
      </c>
      <c r="V1601">
        <v>68.481999999999999</v>
      </c>
      <c r="W1601">
        <v>68.69</v>
      </c>
      <c r="X1601">
        <v>68.313999999999993</v>
      </c>
      <c r="Y1601" s="19">
        <v>-2.0999999999999999E-3</v>
      </c>
      <c r="AB1601" s="110">
        <f t="shared" si="292"/>
        <v>42530</v>
      </c>
      <c r="AC1601" s="108">
        <f t="shared" si="296"/>
        <v>8203.6</v>
      </c>
      <c r="AD1601" s="28">
        <f t="shared" si="297"/>
        <v>66.753</v>
      </c>
      <c r="AE1601" s="28">
        <f t="shared" si="290"/>
        <v>122.89485116773778</v>
      </c>
      <c r="AF1601" s="31">
        <f t="shared" si="291"/>
        <v>-1.2153002501548604E-2</v>
      </c>
      <c r="AJ1601" s="110">
        <f t="shared" si="295"/>
        <v>42509</v>
      </c>
      <c r="AK1601" s="31">
        <f t="shared" si="293"/>
        <v>-3.7000000000000002E-3</v>
      </c>
      <c r="AL1601" s="115">
        <f t="shared" si="294"/>
        <v>-1.5363626226237437E-2</v>
      </c>
      <c r="AM1601" s="100"/>
      <c r="BR1601" s="18">
        <f t="shared" si="287"/>
        <v>42500</v>
      </c>
      <c r="BS1601" s="6">
        <f t="shared" si="288"/>
        <v>1.2500000000000001E-2</v>
      </c>
      <c r="BT1601" s="6">
        <f t="shared" si="289"/>
        <v>2.8E-3</v>
      </c>
    </row>
    <row r="1602" spans="2:72" ht="14.45" hidden="1">
      <c r="B1602" s="110">
        <v>42501</v>
      </c>
      <c r="C1602" s="106">
        <v>2064.5</v>
      </c>
      <c r="D1602" s="106">
        <v>2083.3000000000002</v>
      </c>
      <c r="E1602" s="106">
        <v>2083.3000000000002</v>
      </c>
      <c r="F1602" s="106">
        <v>2064.5</v>
      </c>
      <c r="G1602" s="28"/>
      <c r="H1602" s="107">
        <v>-9.4999999999999998E-3</v>
      </c>
      <c r="K1602" s="110">
        <v>42531</v>
      </c>
      <c r="L1602" s="106">
        <v>8170.05</v>
      </c>
      <c r="M1602" s="106">
        <v>8180.25</v>
      </c>
      <c r="N1602" s="106">
        <v>8265.6</v>
      </c>
      <c r="O1602" s="106">
        <v>8162.85</v>
      </c>
      <c r="P1602" s="28" t="s">
        <v>4132</v>
      </c>
      <c r="Q1602" s="107">
        <v>-4.1000000000000003E-3</v>
      </c>
      <c r="T1602" s="110">
        <v>42418</v>
      </c>
      <c r="U1602" s="28">
        <v>68.542000000000002</v>
      </c>
      <c r="V1602">
        <v>68.322000000000003</v>
      </c>
      <c r="W1602">
        <v>68.599999999999994</v>
      </c>
      <c r="X1602">
        <v>68.316000000000003</v>
      </c>
      <c r="Y1602" s="19">
        <v>3.0999999999999999E-3</v>
      </c>
      <c r="AB1602" s="110">
        <f t="shared" si="292"/>
        <v>42531</v>
      </c>
      <c r="AC1602" s="108">
        <f t="shared" si="296"/>
        <v>8170.05</v>
      </c>
      <c r="AD1602" s="28">
        <f t="shared" si="297"/>
        <v>66.951999999999998</v>
      </c>
      <c r="AE1602" s="28">
        <f t="shared" si="290"/>
        <v>122.02846815629108</v>
      </c>
      <c r="AF1602" s="31">
        <f t="shared" si="291"/>
        <v>-7.0497909653203239E-3</v>
      </c>
      <c r="AJ1602" s="110">
        <f t="shared" si="295"/>
        <v>42510</v>
      </c>
      <c r="AK1602" s="31">
        <f t="shared" si="293"/>
        <v>6.0000000000000001E-3</v>
      </c>
      <c r="AL1602" s="115">
        <f t="shared" si="294"/>
        <v>-3.9161448911450014E-3</v>
      </c>
      <c r="AM1602" s="100"/>
      <c r="BR1602" s="18">
        <f t="shared" si="287"/>
        <v>42501</v>
      </c>
      <c r="BS1602" s="6">
        <f t="shared" si="288"/>
        <v>-9.4999999999999998E-3</v>
      </c>
      <c r="BT1602" s="6">
        <f t="shared" si="289"/>
        <v>-4.8999999999999998E-3</v>
      </c>
    </row>
    <row r="1603" spans="2:72" ht="14.45" hidden="1">
      <c r="B1603" s="110">
        <v>42502</v>
      </c>
      <c r="C1603" s="106">
        <v>2064.1</v>
      </c>
      <c r="D1603" s="106">
        <v>2067.1999999999998</v>
      </c>
      <c r="E1603" s="106">
        <v>2074</v>
      </c>
      <c r="F1603" s="106">
        <v>2053.1</v>
      </c>
      <c r="G1603" s="28"/>
      <c r="H1603" s="107">
        <v>-2.0000000000000001E-4</v>
      </c>
      <c r="K1603" s="110">
        <v>42534</v>
      </c>
      <c r="L1603" s="106">
        <v>8110.6</v>
      </c>
      <c r="M1603" s="106">
        <v>8102.25</v>
      </c>
      <c r="N1603" s="106">
        <v>8125.25</v>
      </c>
      <c r="O1603" s="106">
        <v>8063.9</v>
      </c>
      <c r="P1603" s="28" t="s">
        <v>4133</v>
      </c>
      <c r="Q1603" s="107">
        <v>-7.3000000000000001E-3</v>
      </c>
      <c r="T1603" s="110">
        <v>42419</v>
      </c>
      <c r="U1603" s="28">
        <v>68.545000000000002</v>
      </c>
      <c r="V1603">
        <v>68.531000000000006</v>
      </c>
      <c r="W1603">
        <v>68.686000000000007</v>
      </c>
      <c r="X1603">
        <v>68.521000000000001</v>
      </c>
      <c r="Y1603" s="19">
        <v>0</v>
      </c>
      <c r="AB1603" s="110">
        <f t="shared" si="292"/>
        <v>42534</v>
      </c>
      <c r="AC1603" s="108">
        <f t="shared" si="296"/>
        <v>8110.6</v>
      </c>
      <c r="AD1603" s="28">
        <f t="shared" si="297"/>
        <v>67.186999999999998</v>
      </c>
      <c r="AE1603" s="28">
        <f t="shared" si="290"/>
        <v>120.71680533436529</v>
      </c>
      <c r="AF1603" s="31">
        <f t="shared" si="291"/>
        <v>-1.074882641520869E-2</v>
      </c>
      <c r="AJ1603" s="110">
        <f t="shared" si="295"/>
        <v>42513</v>
      </c>
      <c r="AK1603" s="31">
        <f t="shared" si="293"/>
        <v>-2.0999999999999999E-3</v>
      </c>
      <c r="AL1603" s="115">
        <f t="shared" si="294"/>
        <v>-2.4213438831723888E-3</v>
      </c>
      <c r="AM1603" s="100"/>
      <c r="BR1603" s="18">
        <f t="shared" ref="BR1603:BR1666" si="298">VLOOKUP(B1603,K:Q,1,FALSE)</f>
        <v>42502</v>
      </c>
      <c r="BS1603" s="6">
        <f t="shared" ref="BS1603:BS1666" si="299">IFERROR(VLOOKUP(BR1603,B:H,7,FALSE),0)</f>
        <v>-2.0000000000000001E-4</v>
      </c>
      <c r="BT1603" s="6">
        <f t="shared" ref="BT1603:BT1666" si="300">IFERROR(VLOOKUP(BR1603,K:Q,7,FALSE),0)</f>
        <v>6.6E-3</v>
      </c>
    </row>
    <row r="1604" spans="2:72" ht="14.45" hidden="1">
      <c r="B1604" s="110">
        <v>42503</v>
      </c>
      <c r="C1604" s="106">
        <v>2046.6</v>
      </c>
      <c r="D1604" s="106">
        <v>2062.5</v>
      </c>
      <c r="E1604" s="106">
        <v>2066.8000000000002</v>
      </c>
      <c r="F1604" s="106">
        <v>2043.1</v>
      </c>
      <c r="G1604" s="28"/>
      <c r="H1604" s="107">
        <v>-8.5000000000000006E-3</v>
      </c>
      <c r="K1604" s="110">
        <v>42535</v>
      </c>
      <c r="L1604" s="106">
        <v>8108.85</v>
      </c>
      <c r="M1604" s="106">
        <v>8134.4</v>
      </c>
      <c r="N1604" s="106">
        <v>8134.95</v>
      </c>
      <c r="O1604" s="106">
        <v>8069.5</v>
      </c>
      <c r="P1604" s="28" t="s">
        <v>4134</v>
      </c>
      <c r="Q1604" s="107">
        <v>-2.0000000000000001E-4</v>
      </c>
      <c r="T1604" s="110">
        <v>42422</v>
      </c>
      <c r="U1604" s="28">
        <v>68.533000000000001</v>
      </c>
      <c r="V1604">
        <v>68.69</v>
      </c>
      <c r="W1604">
        <v>68.724999999999994</v>
      </c>
      <c r="X1604">
        <v>68.504999999999995</v>
      </c>
      <c r="Y1604" s="19">
        <v>-2.0000000000000001E-4</v>
      </c>
      <c r="AB1604" s="110">
        <f t="shared" si="292"/>
        <v>42535</v>
      </c>
      <c r="AC1604" s="108">
        <f t="shared" si="296"/>
        <v>8108.85</v>
      </c>
      <c r="AD1604" s="28">
        <f t="shared" si="297"/>
        <v>67.292000000000002</v>
      </c>
      <c r="AE1604" s="28">
        <f t="shared" ref="AE1604:AE1667" si="301">AC1604/AD1604</f>
        <v>120.50243713963027</v>
      </c>
      <c r="AF1604" s="31">
        <f t="shared" si="291"/>
        <v>-1.7757941335612148E-3</v>
      </c>
      <c r="AJ1604" s="110">
        <f t="shared" si="295"/>
        <v>42514</v>
      </c>
      <c r="AK1604" s="31">
        <f t="shared" si="293"/>
        <v>1.37E-2</v>
      </c>
      <c r="AL1604" s="115">
        <f t="shared" si="294"/>
        <v>-9.7290037907848959E-4</v>
      </c>
      <c r="AM1604" s="100"/>
      <c r="BR1604" s="18">
        <f t="shared" si="298"/>
        <v>42503</v>
      </c>
      <c r="BS1604" s="6">
        <f t="shared" si="299"/>
        <v>-8.5000000000000006E-3</v>
      </c>
      <c r="BT1604" s="6">
        <f t="shared" si="300"/>
        <v>-1.0800000000000001E-2</v>
      </c>
    </row>
    <row r="1605" spans="2:72" ht="14.45" hidden="1">
      <c r="B1605" s="110">
        <v>42506</v>
      </c>
      <c r="C1605" s="106">
        <v>2066.6999999999998</v>
      </c>
      <c r="D1605" s="106">
        <v>2046.5</v>
      </c>
      <c r="E1605" s="106">
        <v>2071.9</v>
      </c>
      <c r="F1605" s="106">
        <v>2046.5</v>
      </c>
      <c r="G1605" s="28"/>
      <c r="H1605" s="107">
        <v>9.7999999999999997E-3</v>
      </c>
      <c r="K1605" s="110">
        <v>42536</v>
      </c>
      <c r="L1605" s="106">
        <v>8206.6</v>
      </c>
      <c r="M1605" s="106">
        <v>8139.4</v>
      </c>
      <c r="N1605" s="106">
        <v>8213.2000000000007</v>
      </c>
      <c r="O1605" s="106">
        <v>8123.15</v>
      </c>
      <c r="P1605" s="28" t="s">
        <v>4135</v>
      </c>
      <c r="Q1605" s="107">
        <v>1.21E-2</v>
      </c>
      <c r="T1605" s="110">
        <v>42423</v>
      </c>
      <c r="U1605" s="28">
        <v>68.561000000000007</v>
      </c>
      <c r="V1605">
        <v>68.552999999999997</v>
      </c>
      <c r="W1605">
        <v>68.69</v>
      </c>
      <c r="X1605">
        <v>68.459999999999994</v>
      </c>
      <c r="Y1605" s="19">
        <v>4.0000000000000002E-4</v>
      </c>
      <c r="AB1605" s="110">
        <f t="shared" si="292"/>
        <v>42536</v>
      </c>
      <c r="AC1605" s="108">
        <f t="shared" si="296"/>
        <v>8206.6</v>
      </c>
      <c r="AD1605" s="28">
        <f t="shared" si="297"/>
        <v>67.078999999999994</v>
      </c>
      <c r="AE1605" s="28">
        <f t="shared" si="301"/>
        <v>122.34231279536071</v>
      </c>
      <c r="AF1605" s="31">
        <f t="shared" ref="AF1605:AF1668" si="302">AE1605/AE1604-1</f>
        <v>1.526836883471927E-2</v>
      </c>
      <c r="AJ1605" s="110">
        <f t="shared" si="295"/>
        <v>42515</v>
      </c>
      <c r="AK1605" s="31">
        <f t="shared" si="293"/>
        <v>6.8999999999999999E-3</v>
      </c>
      <c r="AL1605" s="115">
        <f t="shared" si="294"/>
        <v>2.9444164421740471E-2</v>
      </c>
      <c r="AM1605" s="100"/>
      <c r="BR1605" s="18">
        <f t="shared" si="298"/>
        <v>42506</v>
      </c>
      <c r="BS1605" s="6">
        <f t="shared" si="299"/>
        <v>9.7999999999999997E-3</v>
      </c>
      <c r="BT1605" s="6">
        <f t="shared" si="300"/>
        <v>5.8999999999999999E-3</v>
      </c>
    </row>
    <row r="1606" spans="2:72" ht="14.45" hidden="1">
      <c r="B1606" s="110">
        <v>42507</v>
      </c>
      <c r="C1606" s="106">
        <v>2047.2</v>
      </c>
      <c r="D1606" s="106">
        <v>2065</v>
      </c>
      <c r="E1606" s="106">
        <v>2065.6999999999998</v>
      </c>
      <c r="F1606" s="106">
        <v>2040.8</v>
      </c>
      <c r="G1606" s="28"/>
      <c r="H1606" s="107">
        <v>-9.4000000000000004E-3</v>
      </c>
      <c r="K1606" s="110">
        <v>42537</v>
      </c>
      <c r="L1606" s="106">
        <v>8140.75</v>
      </c>
      <c r="M1606" s="106">
        <v>8180.65</v>
      </c>
      <c r="N1606" s="106">
        <v>8180.65</v>
      </c>
      <c r="O1606" s="106">
        <v>8074.45</v>
      </c>
      <c r="P1606" s="28" t="s">
        <v>4136</v>
      </c>
      <c r="Q1606" s="107">
        <v>-8.0000000000000002E-3</v>
      </c>
      <c r="T1606" s="110">
        <v>42424</v>
      </c>
      <c r="U1606" s="28">
        <v>68.430999999999997</v>
      </c>
      <c r="V1606">
        <v>68.561000000000007</v>
      </c>
      <c r="W1606">
        <v>68.66</v>
      </c>
      <c r="X1606">
        <v>68.385999999999996</v>
      </c>
      <c r="Y1606" s="19">
        <v>-1.9E-3</v>
      </c>
      <c r="AB1606" s="110">
        <f t="shared" si="292"/>
        <v>42537</v>
      </c>
      <c r="AC1606" s="108">
        <f t="shared" si="296"/>
        <v>8140.75</v>
      </c>
      <c r="AD1606" s="28">
        <f t="shared" si="297"/>
        <v>67.314999999999998</v>
      </c>
      <c r="AE1606" s="28">
        <f t="shared" si="301"/>
        <v>120.93515561167645</v>
      </c>
      <c r="AF1606" s="31">
        <f t="shared" si="302"/>
        <v>-1.1501803027362922E-2</v>
      </c>
      <c r="AJ1606" s="110">
        <f t="shared" si="295"/>
        <v>42516</v>
      </c>
      <c r="AK1606" s="31">
        <f t="shared" si="293"/>
        <v>-2.0000000000000001E-4</v>
      </c>
      <c r="AL1606" s="115">
        <f t="shared" si="294"/>
        <v>2.2239545863777188E-2</v>
      </c>
      <c r="AM1606" s="100"/>
      <c r="BR1606" s="18">
        <f t="shared" si="298"/>
        <v>42507</v>
      </c>
      <c r="BS1606" s="6">
        <f t="shared" si="299"/>
        <v>-9.4000000000000004E-3</v>
      </c>
      <c r="BT1606" s="6">
        <f t="shared" si="300"/>
        <v>3.8E-3</v>
      </c>
    </row>
    <row r="1607" spans="2:72" ht="14.45" hidden="1">
      <c r="B1607" s="110">
        <v>42508</v>
      </c>
      <c r="C1607" s="106">
        <v>2047.6</v>
      </c>
      <c r="D1607" s="106">
        <v>2044.4</v>
      </c>
      <c r="E1607" s="106">
        <v>2060.6</v>
      </c>
      <c r="F1607" s="106">
        <v>2034.5</v>
      </c>
      <c r="G1607" s="28"/>
      <c r="H1607" s="107">
        <v>2.0000000000000001E-4</v>
      </c>
      <c r="K1607" s="110">
        <v>42538</v>
      </c>
      <c r="L1607" s="106">
        <v>8170.2</v>
      </c>
      <c r="M1607" s="106">
        <v>8176.65</v>
      </c>
      <c r="N1607" s="106">
        <v>8195.25</v>
      </c>
      <c r="O1607" s="106">
        <v>8135.8</v>
      </c>
      <c r="P1607" s="28" t="s">
        <v>4137</v>
      </c>
      <c r="Q1607" s="107">
        <v>3.5999999999999999E-3</v>
      </c>
      <c r="T1607" s="110">
        <v>42425</v>
      </c>
      <c r="U1607" s="28">
        <v>68.768000000000001</v>
      </c>
      <c r="V1607">
        <v>68.430999999999997</v>
      </c>
      <c r="W1607">
        <v>68.909000000000006</v>
      </c>
      <c r="X1607">
        <v>68.384</v>
      </c>
      <c r="Y1607" s="19">
        <v>4.8999999999999998E-3</v>
      </c>
      <c r="AB1607" s="110">
        <f t="shared" ref="AB1607:AB1670" si="303">VLOOKUP(K1607,T:Y,1,FALSE)</f>
        <v>42538</v>
      </c>
      <c r="AC1607" s="108">
        <f t="shared" si="296"/>
        <v>8170.2</v>
      </c>
      <c r="AD1607" s="28">
        <f t="shared" si="297"/>
        <v>67.073999999999998</v>
      </c>
      <c r="AE1607" s="28">
        <f t="shared" si="301"/>
        <v>121.80874854638161</v>
      </c>
      <c r="AF1607" s="31">
        <f t="shared" si="302"/>
        <v>7.2236475017262158E-3</v>
      </c>
      <c r="AJ1607" s="110">
        <f t="shared" si="295"/>
        <v>42517</v>
      </c>
      <c r="AK1607" s="31">
        <f t="shared" si="293"/>
        <v>4.3E-3</v>
      </c>
      <c r="AL1607" s="115">
        <f t="shared" si="294"/>
        <v>9.2128886309150726E-3</v>
      </c>
      <c r="AM1607" s="100"/>
      <c r="BR1607" s="18">
        <f t="shared" si="298"/>
        <v>42508</v>
      </c>
      <c r="BS1607" s="6">
        <f t="shared" si="299"/>
        <v>2.0000000000000001E-4</v>
      </c>
      <c r="BT1607" s="6">
        <f t="shared" si="300"/>
        <v>-2.5999999999999999E-3</v>
      </c>
    </row>
    <row r="1608" spans="2:72" ht="14.45" hidden="1">
      <c r="B1608" s="110">
        <v>42509</v>
      </c>
      <c r="C1608" s="106">
        <v>2040</v>
      </c>
      <c r="D1608" s="106">
        <v>2044.2</v>
      </c>
      <c r="E1608" s="106">
        <v>2044.2</v>
      </c>
      <c r="F1608" s="106">
        <v>2025.9</v>
      </c>
      <c r="G1608" s="28"/>
      <c r="H1608" s="107">
        <v>-3.7000000000000002E-3</v>
      </c>
      <c r="K1608" s="110">
        <v>42541</v>
      </c>
      <c r="L1608" s="106">
        <v>8238.5</v>
      </c>
      <c r="M1608" s="106">
        <v>8115.75</v>
      </c>
      <c r="N1608" s="106">
        <v>8244.15</v>
      </c>
      <c r="O1608" s="106">
        <v>8107.35</v>
      </c>
      <c r="P1608" s="28" t="s">
        <v>4138</v>
      </c>
      <c r="Q1608" s="107">
        <v>8.3999999999999995E-3</v>
      </c>
      <c r="T1608" s="110">
        <v>42426</v>
      </c>
      <c r="U1608" s="28">
        <v>68.736999999999995</v>
      </c>
      <c r="V1608">
        <v>68.778999999999996</v>
      </c>
      <c r="W1608">
        <v>68.86</v>
      </c>
      <c r="X1608">
        <v>68.63</v>
      </c>
      <c r="Y1608" s="19">
        <v>-5.0000000000000001E-4</v>
      </c>
      <c r="AB1608" s="110">
        <f t="shared" si="303"/>
        <v>42541</v>
      </c>
      <c r="AC1608" s="108">
        <f t="shared" si="296"/>
        <v>8238.5</v>
      </c>
      <c r="AD1608" s="28">
        <f t="shared" si="297"/>
        <v>67.551000000000002</v>
      </c>
      <c r="AE1608" s="28">
        <f t="shared" si="301"/>
        <v>121.9597045195482</v>
      </c>
      <c r="AF1608" s="31">
        <f t="shared" si="302"/>
        <v>1.2392867915320682E-3</v>
      </c>
      <c r="AJ1608" s="110">
        <f t="shared" si="295"/>
        <v>42521</v>
      </c>
      <c r="AK1608" s="31">
        <f t="shared" si="293"/>
        <v>-1E-3</v>
      </c>
      <c r="AL1608" s="115">
        <f t="shared" si="294"/>
        <v>-2.8139297367968386E-3</v>
      </c>
      <c r="AM1608" s="100"/>
      <c r="BR1608" s="18">
        <f t="shared" si="298"/>
        <v>42509</v>
      </c>
      <c r="BS1608" s="6">
        <f t="shared" si="299"/>
        <v>-3.7000000000000002E-3</v>
      </c>
      <c r="BT1608" s="6">
        <f t="shared" si="300"/>
        <v>-1.0999999999999999E-2</v>
      </c>
    </row>
    <row r="1609" spans="2:72" ht="14.45" hidden="1">
      <c r="B1609" s="110">
        <v>42510</v>
      </c>
      <c r="C1609" s="106">
        <v>2052.3000000000002</v>
      </c>
      <c r="D1609" s="106">
        <v>2041.9</v>
      </c>
      <c r="E1609" s="106">
        <v>2058.3000000000002</v>
      </c>
      <c r="F1609" s="106">
        <v>2041.9</v>
      </c>
      <c r="G1609" s="28"/>
      <c r="H1609" s="107">
        <v>6.0000000000000001E-3</v>
      </c>
      <c r="K1609" s="110">
        <v>42542</v>
      </c>
      <c r="L1609" s="106">
        <v>8219.9</v>
      </c>
      <c r="M1609" s="106">
        <v>8255.4</v>
      </c>
      <c r="N1609" s="106">
        <v>8257.25</v>
      </c>
      <c r="O1609" s="106">
        <v>8202.15</v>
      </c>
      <c r="P1609" s="28" t="s">
        <v>4139</v>
      </c>
      <c r="Q1609" s="107">
        <v>-2.3E-3</v>
      </c>
      <c r="T1609" s="110">
        <v>42429</v>
      </c>
      <c r="U1609" s="28">
        <v>68.207999999999998</v>
      </c>
      <c r="V1609">
        <v>68.736999999999995</v>
      </c>
      <c r="W1609">
        <v>68.792000000000002</v>
      </c>
      <c r="X1609">
        <v>68.203000000000003</v>
      </c>
      <c r="Y1609" s="19">
        <v>-7.7000000000000002E-3</v>
      </c>
      <c r="AB1609" s="110">
        <f t="shared" si="303"/>
        <v>42542</v>
      </c>
      <c r="AC1609" s="108">
        <f t="shared" si="296"/>
        <v>8219.9</v>
      </c>
      <c r="AD1609" s="28">
        <f t="shared" si="297"/>
        <v>67.623999999999995</v>
      </c>
      <c r="AE1609" s="28">
        <f t="shared" si="301"/>
        <v>121.55299893528925</v>
      </c>
      <c r="AF1609" s="31">
        <f t="shared" si="302"/>
        <v>-3.3347537685592954E-3</v>
      </c>
      <c r="AJ1609" s="110">
        <f t="shared" si="295"/>
        <v>42522</v>
      </c>
      <c r="AK1609" s="31">
        <f t="shared" si="293"/>
        <v>1.1000000000000001E-3</v>
      </c>
      <c r="AL1609" s="115">
        <f t="shared" si="294"/>
        <v>-9.1214405110373598E-4</v>
      </c>
      <c r="AM1609" s="100"/>
      <c r="BR1609" s="18">
        <f t="shared" si="298"/>
        <v>42510</v>
      </c>
      <c r="BS1609" s="6">
        <f t="shared" si="299"/>
        <v>6.0000000000000001E-3</v>
      </c>
      <c r="BT1609" s="6">
        <f t="shared" si="300"/>
        <v>-4.3E-3</v>
      </c>
    </row>
    <row r="1610" spans="2:72" ht="14.45" hidden="1">
      <c r="B1610" s="110">
        <v>42513</v>
      </c>
      <c r="C1610" s="106">
        <v>2048</v>
      </c>
      <c r="D1610" s="106">
        <v>2052.1999999999998</v>
      </c>
      <c r="E1610" s="106">
        <v>2055.6</v>
      </c>
      <c r="F1610" s="106">
        <v>2047.3</v>
      </c>
      <c r="G1610" s="28"/>
      <c r="H1610" s="107">
        <v>-2.0999999999999999E-3</v>
      </c>
      <c r="K1610" s="110">
        <v>42543</v>
      </c>
      <c r="L1610" s="106">
        <v>8203.7000000000007</v>
      </c>
      <c r="M1610" s="106">
        <v>8213.65</v>
      </c>
      <c r="N1610" s="106">
        <v>8238.35</v>
      </c>
      <c r="O1610" s="106">
        <v>8153.25</v>
      </c>
      <c r="P1610" s="28" t="s">
        <v>3333</v>
      </c>
      <c r="Q1610" s="107">
        <v>-2E-3</v>
      </c>
      <c r="T1610" s="110">
        <v>42430</v>
      </c>
      <c r="U1610" s="28">
        <v>67.753</v>
      </c>
      <c r="V1610">
        <v>68.206000000000003</v>
      </c>
      <c r="W1610">
        <v>68.36</v>
      </c>
      <c r="X1610">
        <v>67.677000000000007</v>
      </c>
      <c r="Y1610" s="19">
        <v>-6.7000000000000002E-3</v>
      </c>
      <c r="AB1610" s="110">
        <f t="shared" si="303"/>
        <v>42543</v>
      </c>
      <c r="AC1610" s="108">
        <f t="shared" si="296"/>
        <v>8203.7000000000007</v>
      </c>
      <c r="AD1610" s="28">
        <f t="shared" si="297"/>
        <v>67.448999999999998</v>
      </c>
      <c r="AE1610" s="28">
        <f t="shared" si="301"/>
        <v>121.62819315334551</v>
      </c>
      <c r="AF1610" s="31">
        <f t="shared" si="302"/>
        <v>6.1861261108231425E-4</v>
      </c>
      <c r="AJ1610" s="110">
        <f t="shared" si="295"/>
        <v>42523</v>
      </c>
      <c r="AK1610" s="31">
        <f t="shared" si="293"/>
        <v>2.8999999999999998E-3</v>
      </c>
      <c r="AL1610" s="115">
        <f t="shared" si="294"/>
        <v>7.2472618656502785E-3</v>
      </c>
      <c r="AM1610" s="100"/>
      <c r="BR1610" s="18">
        <f t="shared" si="298"/>
        <v>42513</v>
      </c>
      <c r="BS1610" s="6">
        <f t="shared" si="299"/>
        <v>-2.0999999999999999E-3</v>
      </c>
      <c r="BT1610" s="6">
        <f t="shared" si="300"/>
        <v>-2.3999999999999998E-3</v>
      </c>
    </row>
    <row r="1611" spans="2:72" ht="14.45" hidden="1">
      <c r="B1611" s="110">
        <v>42514</v>
      </c>
      <c r="C1611" s="106">
        <v>2076.1</v>
      </c>
      <c r="D1611" s="106">
        <v>2052.6999999999998</v>
      </c>
      <c r="E1611" s="106">
        <v>2079.6999999999998</v>
      </c>
      <c r="F1611" s="106">
        <v>2052.6999999999998</v>
      </c>
      <c r="G1611" s="28"/>
      <c r="H1611" s="107">
        <v>1.37E-2</v>
      </c>
      <c r="K1611" s="110">
        <v>42544</v>
      </c>
      <c r="L1611" s="106">
        <v>8270.4500000000007</v>
      </c>
      <c r="M1611" s="106">
        <v>8201.15</v>
      </c>
      <c r="N1611" s="106">
        <v>8285.6</v>
      </c>
      <c r="O1611" s="106">
        <v>8188.3</v>
      </c>
      <c r="P1611" s="28" t="s">
        <v>4140</v>
      </c>
      <c r="Q1611" s="107">
        <v>8.0999999999999996E-3</v>
      </c>
      <c r="T1611" s="110">
        <v>42431</v>
      </c>
      <c r="U1611" s="28">
        <v>67.394999999999996</v>
      </c>
      <c r="V1611">
        <v>67.599000000000004</v>
      </c>
      <c r="W1611">
        <v>67.765000000000001</v>
      </c>
      <c r="X1611">
        <v>67.391999999999996</v>
      </c>
      <c r="Y1611" s="19">
        <v>-5.3E-3</v>
      </c>
      <c r="AB1611" s="110">
        <f t="shared" si="303"/>
        <v>42544</v>
      </c>
      <c r="AC1611" s="108">
        <f t="shared" si="296"/>
        <v>8270.4500000000007</v>
      </c>
      <c r="AD1611" s="28">
        <f t="shared" si="297"/>
        <v>67.278999999999996</v>
      </c>
      <c r="AE1611" s="28">
        <f t="shared" si="301"/>
        <v>122.92765944797041</v>
      </c>
      <c r="AF1611" s="31">
        <f t="shared" si="302"/>
        <v>1.0683923364598336E-2</v>
      </c>
      <c r="AJ1611" s="110">
        <f t="shared" si="295"/>
        <v>42524</v>
      </c>
      <c r="AK1611" s="31">
        <f t="shared" si="293"/>
        <v>-2.8999999999999998E-3</v>
      </c>
      <c r="AL1611" s="115">
        <f t="shared" si="294"/>
        <v>4.2259899378871424E-3</v>
      </c>
      <c r="AM1611" s="100"/>
      <c r="BR1611" s="18">
        <f t="shared" si="298"/>
        <v>42514</v>
      </c>
      <c r="BS1611" s="6">
        <f t="shared" si="299"/>
        <v>1.37E-2</v>
      </c>
      <c r="BT1611" s="6">
        <f t="shared" si="300"/>
        <v>2.3E-3</v>
      </c>
    </row>
    <row r="1612" spans="2:72" ht="14.45" hidden="1">
      <c r="B1612" s="110">
        <v>42515</v>
      </c>
      <c r="C1612" s="106">
        <v>2090.5</v>
      </c>
      <c r="D1612" s="106">
        <v>2078.9</v>
      </c>
      <c r="E1612" s="106">
        <v>2094.6999999999998</v>
      </c>
      <c r="F1612" s="106">
        <v>2078.9</v>
      </c>
      <c r="G1612" s="28"/>
      <c r="H1612" s="107">
        <v>6.8999999999999999E-3</v>
      </c>
      <c r="K1612" s="110">
        <v>42545</v>
      </c>
      <c r="L1612" s="106">
        <v>8088.6</v>
      </c>
      <c r="M1612" s="106">
        <v>8029.1</v>
      </c>
      <c r="N1612" s="106">
        <v>8100.7</v>
      </c>
      <c r="O1612" s="106">
        <v>7927.05</v>
      </c>
      <c r="P1612" s="28" t="s">
        <v>4141</v>
      </c>
      <c r="Q1612" s="107">
        <v>-2.1999999999999999E-2</v>
      </c>
      <c r="T1612" s="110">
        <v>42432</v>
      </c>
      <c r="U1612" s="28">
        <v>67.122</v>
      </c>
      <c r="V1612">
        <v>67.41</v>
      </c>
      <c r="W1612">
        <v>67.459999999999994</v>
      </c>
      <c r="X1612">
        <v>67.120999999999995</v>
      </c>
      <c r="Y1612" s="19">
        <v>-4.1000000000000003E-3</v>
      </c>
      <c r="AB1612" s="110">
        <f t="shared" si="303"/>
        <v>42545</v>
      </c>
      <c r="AC1612" s="108">
        <f t="shared" si="296"/>
        <v>8088.6</v>
      </c>
      <c r="AD1612" s="28">
        <f t="shared" si="297"/>
        <v>67.885000000000005</v>
      </c>
      <c r="AE1612" s="28">
        <f t="shared" si="301"/>
        <v>119.15150622376076</v>
      </c>
      <c r="AF1612" s="31">
        <f t="shared" si="302"/>
        <v>-3.0718499328525217E-2</v>
      </c>
      <c r="AJ1612" s="110">
        <f t="shared" si="295"/>
        <v>42527</v>
      </c>
      <c r="AK1612" s="31">
        <f t="shared" si="293"/>
        <v>4.8999999999999998E-3</v>
      </c>
      <c r="AL1612" s="115">
        <f t="shared" si="294"/>
        <v>7.3418695654381416E-4</v>
      </c>
      <c r="AM1612" s="100"/>
      <c r="BR1612" s="18">
        <f t="shared" si="298"/>
        <v>42515</v>
      </c>
      <c r="BS1612" s="6">
        <f t="shared" si="299"/>
        <v>6.8999999999999999E-3</v>
      </c>
      <c r="BT1612" s="6">
        <f t="shared" si="300"/>
        <v>2.4E-2</v>
      </c>
    </row>
    <row r="1613" spans="2:72" ht="14.45" hidden="1">
      <c r="B1613" s="110">
        <v>42516</v>
      </c>
      <c r="C1613" s="106">
        <v>2090.1</v>
      </c>
      <c r="D1613" s="106">
        <v>2091.4</v>
      </c>
      <c r="E1613" s="106">
        <v>2094.3000000000002</v>
      </c>
      <c r="F1613" s="106">
        <v>2087.1</v>
      </c>
      <c r="G1613" s="28"/>
      <c r="H1613" s="107">
        <v>-2.0000000000000001E-4</v>
      </c>
      <c r="K1613" s="110">
        <v>42548</v>
      </c>
      <c r="L1613" s="106">
        <v>8094.7</v>
      </c>
      <c r="M1613" s="106">
        <v>8039.35</v>
      </c>
      <c r="N1613" s="106">
        <v>8120.65</v>
      </c>
      <c r="O1613" s="106">
        <v>8039.35</v>
      </c>
      <c r="P1613" s="28" t="s">
        <v>4142</v>
      </c>
      <c r="Q1613" s="107">
        <v>8.0000000000000004E-4</v>
      </c>
      <c r="T1613" s="110">
        <v>42433</v>
      </c>
      <c r="U1613" s="28">
        <v>66.938000000000002</v>
      </c>
      <c r="V1613">
        <v>67.120999999999995</v>
      </c>
      <c r="W1613">
        <v>67.355000000000004</v>
      </c>
      <c r="X1613">
        <v>66.881</v>
      </c>
      <c r="Y1613" s="19">
        <v>-2.7000000000000001E-3</v>
      </c>
      <c r="AB1613" s="110">
        <f t="shared" si="303"/>
        <v>42548</v>
      </c>
      <c r="AC1613" s="108">
        <f t="shared" si="296"/>
        <v>8094.7</v>
      </c>
      <c r="AD1613" s="28">
        <f t="shared" si="297"/>
        <v>67.914000000000001</v>
      </c>
      <c r="AE1613" s="28">
        <f t="shared" si="301"/>
        <v>119.19044674146714</v>
      </c>
      <c r="AF1613" s="31">
        <f t="shared" si="302"/>
        <v>3.2681515274557427E-4</v>
      </c>
      <c r="AJ1613" s="110">
        <f t="shared" si="295"/>
        <v>42528</v>
      </c>
      <c r="AK1613" s="31">
        <f t="shared" si="293"/>
        <v>1.2999999999999999E-3</v>
      </c>
      <c r="AL1613" s="115">
        <f t="shared" si="294"/>
        <v>9.9706377916095601E-3</v>
      </c>
      <c r="AM1613" s="100"/>
      <c r="BR1613" s="18">
        <f t="shared" si="298"/>
        <v>42516</v>
      </c>
      <c r="BS1613" s="6">
        <f t="shared" si="299"/>
        <v>-2.0000000000000001E-4</v>
      </c>
      <c r="BT1613" s="6">
        <f t="shared" si="300"/>
        <v>1.7000000000000001E-2</v>
      </c>
    </row>
    <row r="1614" spans="2:72" ht="14.45" hidden="1">
      <c r="B1614" s="110">
        <v>42517</v>
      </c>
      <c r="C1614" s="106">
        <v>2099.1</v>
      </c>
      <c r="D1614" s="106">
        <v>2090.1</v>
      </c>
      <c r="E1614" s="106">
        <v>2099.1</v>
      </c>
      <c r="F1614" s="106">
        <v>2090.1</v>
      </c>
      <c r="G1614" s="28"/>
      <c r="H1614" s="107">
        <v>4.3E-3</v>
      </c>
      <c r="K1614" s="110">
        <v>42549</v>
      </c>
      <c r="L1614" s="106">
        <v>8127.85</v>
      </c>
      <c r="M1614" s="106">
        <v>8096.05</v>
      </c>
      <c r="N1614" s="106">
        <v>8146.35</v>
      </c>
      <c r="O1614" s="106">
        <v>8086.85</v>
      </c>
      <c r="P1614" s="28" t="s">
        <v>4143</v>
      </c>
      <c r="Q1614" s="107">
        <v>4.1000000000000003E-3</v>
      </c>
      <c r="T1614" s="110">
        <v>42436</v>
      </c>
      <c r="U1614" s="28">
        <v>66.989000000000004</v>
      </c>
      <c r="V1614">
        <v>66.989000000000004</v>
      </c>
      <c r="W1614">
        <v>67.156000000000006</v>
      </c>
      <c r="X1614">
        <v>66.933000000000007</v>
      </c>
      <c r="Y1614" s="19">
        <v>8.0000000000000004E-4</v>
      </c>
      <c r="AB1614" s="110">
        <f t="shared" si="303"/>
        <v>42549</v>
      </c>
      <c r="AC1614" s="108">
        <f t="shared" si="296"/>
        <v>8127.85</v>
      </c>
      <c r="AD1614" s="28">
        <f t="shared" si="297"/>
        <v>67.715000000000003</v>
      </c>
      <c r="AE1614" s="28">
        <f t="shared" si="301"/>
        <v>120.03027394225799</v>
      </c>
      <c r="AF1614" s="31">
        <f t="shared" si="302"/>
        <v>7.0460949157484798E-3</v>
      </c>
      <c r="AJ1614" s="110">
        <f t="shared" si="295"/>
        <v>42529</v>
      </c>
      <c r="AK1614" s="31">
        <f t="shared" si="293"/>
        <v>3.3E-3</v>
      </c>
      <c r="AL1614" s="115">
        <f t="shared" si="294"/>
        <v>3.1762448418524158E-3</v>
      </c>
      <c r="AM1614" s="100"/>
      <c r="BR1614" s="18">
        <f t="shared" si="298"/>
        <v>42517</v>
      </c>
      <c r="BS1614" s="6">
        <f t="shared" si="299"/>
        <v>4.3E-3</v>
      </c>
      <c r="BT1614" s="6">
        <f t="shared" si="300"/>
        <v>1.0800000000000001E-2</v>
      </c>
    </row>
    <row r="1615" spans="2:72" ht="14.45" hidden="1">
      <c r="B1615" s="110">
        <v>42521</v>
      </c>
      <c r="C1615" s="106">
        <v>2097</v>
      </c>
      <c r="D1615" s="106">
        <v>2100.1</v>
      </c>
      <c r="E1615" s="106">
        <v>2103.5</v>
      </c>
      <c r="F1615" s="106">
        <v>2088.6999999999998</v>
      </c>
      <c r="G1615" s="28"/>
      <c r="H1615" s="107">
        <v>-1E-3</v>
      </c>
      <c r="K1615" s="110">
        <v>42550</v>
      </c>
      <c r="L1615" s="106">
        <v>8204</v>
      </c>
      <c r="M1615" s="106">
        <v>8173.1</v>
      </c>
      <c r="N1615" s="106">
        <v>8212.4</v>
      </c>
      <c r="O1615" s="106">
        <v>8157.65</v>
      </c>
      <c r="P1615" s="28" t="s">
        <v>4144</v>
      </c>
      <c r="Q1615" s="107">
        <v>9.4000000000000004E-3</v>
      </c>
      <c r="T1615" s="110">
        <v>42437</v>
      </c>
      <c r="U1615" s="28">
        <v>67.313000000000002</v>
      </c>
      <c r="V1615">
        <v>66.989000000000004</v>
      </c>
      <c r="W1615">
        <v>67.47</v>
      </c>
      <c r="X1615">
        <v>66.988</v>
      </c>
      <c r="Y1615" s="19">
        <v>4.7999999999999996E-3</v>
      </c>
      <c r="AB1615" s="110">
        <f t="shared" si="303"/>
        <v>42550</v>
      </c>
      <c r="AC1615" s="108">
        <f t="shared" si="296"/>
        <v>8204</v>
      </c>
      <c r="AD1615" s="28">
        <f t="shared" si="297"/>
        <v>67.421999999999997</v>
      </c>
      <c r="AE1615" s="28">
        <f t="shared" si="301"/>
        <v>121.68135030108867</v>
      </c>
      <c r="AF1615" s="31">
        <f t="shared" si="302"/>
        <v>1.3755499380305958E-2</v>
      </c>
      <c r="AJ1615" s="110">
        <f t="shared" si="295"/>
        <v>42530</v>
      </c>
      <c r="AK1615" s="31">
        <f t="shared" si="293"/>
        <v>-1.6999999999999999E-3</v>
      </c>
      <c r="AL1615" s="115">
        <f t="shared" si="294"/>
        <v>-1.2153002501548604E-2</v>
      </c>
      <c r="AM1615" s="100"/>
      <c r="BR1615" s="18">
        <f t="shared" si="298"/>
        <v>42521</v>
      </c>
      <c r="BS1615" s="6">
        <f t="shared" si="299"/>
        <v>-1E-3</v>
      </c>
      <c r="BT1615" s="6">
        <f t="shared" si="300"/>
        <v>-2.2000000000000001E-3</v>
      </c>
    </row>
    <row r="1616" spans="2:72" ht="14.45" hidden="1">
      <c r="B1616" s="110">
        <v>42522</v>
      </c>
      <c r="C1616" s="106">
        <v>2099.3000000000002</v>
      </c>
      <c r="D1616" s="106">
        <v>2093.9</v>
      </c>
      <c r="E1616" s="106">
        <v>2101</v>
      </c>
      <c r="F1616" s="106">
        <v>2085.1</v>
      </c>
      <c r="G1616" s="28"/>
      <c r="H1616" s="107">
        <v>1.1000000000000001E-3</v>
      </c>
      <c r="K1616" s="110">
        <v>42551</v>
      </c>
      <c r="L1616" s="106">
        <v>8287.75</v>
      </c>
      <c r="M1616" s="106">
        <v>8260.25</v>
      </c>
      <c r="N1616" s="106">
        <v>8308.15</v>
      </c>
      <c r="O1616" s="106">
        <v>8242.1</v>
      </c>
      <c r="P1616" s="28" t="s">
        <v>4145</v>
      </c>
      <c r="Q1616" s="107">
        <v>1.0200000000000001E-2</v>
      </c>
      <c r="T1616" s="110">
        <v>42438</v>
      </c>
      <c r="U1616" s="28">
        <v>67.128</v>
      </c>
      <c r="V1616">
        <v>67.325000000000003</v>
      </c>
      <c r="W1616">
        <v>67.515000000000001</v>
      </c>
      <c r="X1616">
        <v>67.061999999999998</v>
      </c>
      <c r="Y1616" s="19">
        <v>-2.7000000000000001E-3</v>
      </c>
      <c r="AB1616" s="110">
        <f t="shared" si="303"/>
        <v>42551</v>
      </c>
      <c r="AC1616" s="108">
        <f t="shared" si="296"/>
        <v>8287.75</v>
      </c>
      <c r="AD1616" s="28">
        <f t="shared" si="297"/>
        <v>67.504000000000005</v>
      </c>
      <c r="AE1616" s="28">
        <f t="shared" si="301"/>
        <v>122.77420597297937</v>
      </c>
      <c r="AF1616" s="31">
        <f t="shared" si="302"/>
        <v>8.981291456632734E-3</v>
      </c>
      <c r="AJ1616" s="110">
        <f t="shared" si="295"/>
        <v>42531</v>
      </c>
      <c r="AK1616" s="31">
        <f t="shared" si="293"/>
        <v>-9.1999999999999998E-3</v>
      </c>
      <c r="AL1616" s="115">
        <f t="shared" si="294"/>
        <v>-7.0497909653203239E-3</v>
      </c>
      <c r="AM1616" s="100"/>
      <c r="BR1616" s="18">
        <f t="shared" si="298"/>
        <v>42522</v>
      </c>
      <c r="BS1616" s="6">
        <f t="shared" si="299"/>
        <v>1.1000000000000001E-3</v>
      </c>
      <c r="BT1616" s="6">
        <f t="shared" si="300"/>
        <v>2.3999999999999998E-3</v>
      </c>
    </row>
    <row r="1617" spans="2:72" ht="14.45" hidden="1">
      <c r="B1617" s="110">
        <v>42523</v>
      </c>
      <c r="C1617" s="106">
        <v>2105.3000000000002</v>
      </c>
      <c r="D1617" s="106">
        <v>2097.6999999999998</v>
      </c>
      <c r="E1617" s="106">
        <v>2105.3000000000002</v>
      </c>
      <c r="F1617" s="106">
        <v>2088.6</v>
      </c>
      <c r="G1617" s="28"/>
      <c r="H1617" s="107">
        <v>2.8999999999999998E-3</v>
      </c>
      <c r="K1617" s="110">
        <v>42552</v>
      </c>
      <c r="L1617" s="106">
        <v>8328.35</v>
      </c>
      <c r="M1617" s="106">
        <v>8313.0499999999993</v>
      </c>
      <c r="N1617" s="106">
        <v>8356.75</v>
      </c>
      <c r="O1617" s="106">
        <v>8308.65</v>
      </c>
      <c r="P1617" s="28" t="s">
        <v>3899</v>
      </c>
      <c r="Q1617" s="107">
        <v>4.8999999999999998E-3</v>
      </c>
      <c r="T1617" s="110">
        <v>42439</v>
      </c>
      <c r="U1617" s="28">
        <v>67.302000000000007</v>
      </c>
      <c r="V1617">
        <v>67.128</v>
      </c>
      <c r="W1617">
        <v>67.373000000000005</v>
      </c>
      <c r="X1617">
        <v>66.894999999999996</v>
      </c>
      <c r="Y1617" s="19">
        <v>2.5999999999999999E-3</v>
      </c>
      <c r="AB1617" s="110">
        <f t="shared" si="303"/>
        <v>42552</v>
      </c>
      <c r="AC1617" s="108">
        <f t="shared" si="296"/>
        <v>8328.35</v>
      </c>
      <c r="AD1617" s="28">
        <f t="shared" si="297"/>
        <v>67.19</v>
      </c>
      <c r="AE1617" s="28">
        <f t="shared" si="301"/>
        <v>123.95222503348714</v>
      </c>
      <c r="AF1617" s="31">
        <f t="shared" si="302"/>
        <v>9.5950045139532314E-3</v>
      </c>
      <c r="AJ1617" s="110">
        <f t="shared" si="295"/>
        <v>42534</v>
      </c>
      <c r="AK1617" s="31">
        <f t="shared" si="293"/>
        <v>-8.0999999999999996E-3</v>
      </c>
      <c r="AL1617" s="115">
        <f t="shared" si="294"/>
        <v>-1.074882641520869E-2</v>
      </c>
      <c r="AM1617" s="100"/>
      <c r="BR1617" s="18">
        <f t="shared" si="298"/>
        <v>42523</v>
      </c>
      <c r="BS1617" s="6">
        <f t="shared" si="299"/>
        <v>2.8999999999999998E-3</v>
      </c>
      <c r="BT1617" s="6">
        <f t="shared" si="300"/>
        <v>4.7999999999999996E-3</v>
      </c>
    </row>
    <row r="1618" spans="2:72" ht="14.45" hidden="1">
      <c r="B1618" s="110">
        <v>42524</v>
      </c>
      <c r="C1618" s="106">
        <v>2099.1</v>
      </c>
      <c r="D1618" s="106">
        <v>2104.1</v>
      </c>
      <c r="E1618" s="106">
        <v>2104.1</v>
      </c>
      <c r="F1618" s="106">
        <v>2085.4</v>
      </c>
      <c r="G1618" s="28"/>
      <c r="H1618" s="107">
        <v>-2.8999999999999998E-3</v>
      </c>
      <c r="K1618" s="110">
        <v>42555</v>
      </c>
      <c r="L1618" s="106">
        <v>8370.7000000000007</v>
      </c>
      <c r="M1618" s="106">
        <v>8376.75</v>
      </c>
      <c r="N1618" s="106">
        <v>8398.4500000000007</v>
      </c>
      <c r="O1618" s="106">
        <v>8364.7000000000007</v>
      </c>
      <c r="P1618" s="28" t="s">
        <v>4146</v>
      </c>
      <c r="Q1618" s="107">
        <v>5.1000000000000004E-3</v>
      </c>
      <c r="T1618" s="110">
        <v>42440</v>
      </c>
      <c r="U1618" s="28">
        <v>66.921000000000006</v>
      </c>
      <c r="V1618">
        <v>67.302999999999997</v>
      </c>
      <c r="W1618">
        <v>67.352000000000004</v>
      </c>
      <c r="X1618">
        <v>66.900999999999996</v>
      </c>
      <c r="Y1618" s="19">
        <v>-5.7000000000000002E-3</v>
      </c>
      <c r="AB1618" s="110">
        <f t="shared" si="303"/>
        <v>42555</v>
      </c>
      <c r="AC1618" s="108">
        <f t="shared" si="296"/>
        <v>8370.7000000000007</v>
      </c>
      <c r="AD1618" s="28">
        <f t="shared" si="297"/>
        <v>67.265000000000001</v>
      </c>
      <c r="AE1618" s="28">
        <f t="shared" si="301"/>
        <v>124.44361852374936</v>
      </c>
      <c r="AF1618" s="31">
        <f t="shared" si="302"/>
        <v>3.9643781314089299E-3</v>
      </c>
      <c r="AJ1618" s="110">
        <f t="shared" si="295"/>
        <v>42535</v>
      </c>
      <c r="AK1618" s="31">
        <f t="shared" ref="AK1618:AK1681" si="304">IFERROR(VLOOKUP(AJ1618,B:H,7,FALSE),0)</f>
        <v>-1.8E-3</v>
      </c>
      <c r="AL1618" s="115">
        <f t="shared" ref="AL1618:AL1681" si="305">IFERROR(VLOOKUP(AJ1618,AB:AF,5,FALSE),0)</f>
        <v>-1.7757941335612148E-3</v>
      </c>
      <c r="AM1618" s="100"/>
      <c r="BR1618" s="18">
        <f t="shared" si="298"/>
        <v>42524</v>
      </c>
      <c r="BS1618" s="6">
        <f t="shared" si="299"/>
        <v>-2.8999999999999998E-3</v>
      </c>
      <c r="BT1618" s="6">
        <f t="shared" si="300"/>
        <v>2.0000000000000001E-4</v>
      </c>
    </row>
    <row r="1619" spans="2:72" ht="14.45" hidden="1">
      <c r="B1619" s="110">
        <v>42527</v>
      </c>
      <c r="C1619" s="106">
        <v>2109.4</v>
      </c>
      <c r="D1619" s="106">
        <v>2100.8000000000002</v>
      </c>
      <c r="E1619" s="106">
        <v>2113.4</v>
      </c>
      <c r="F1619" s="106">
        <v>2100.8000000000002</v>
      </c>
      <c r="G1619" s="28"/>
      <c r="H1619" s="107">
        <v>4.8999999999999998E-3</v>
      </c>
      <c r="K1619" s="110">
        <v>42556</v>
      </c>
      <c r="L1619" s="106">
        <v>8335.9500000000007</v>
      </c>
      <c r="M1619" s="106">
        <v>8379.2999999999993</v>
      </c>
      <c r="N1619" s="106">
        <v>8381.4500000000007</v>
      </c>
      <c r="O1619" s="106">
        <v>8319.9500000000007</v>
      </c>
      <c r="P1619" s="28" t="s">
        <v>4147</v>
      </c>
      <c r="Q1619" s="107">
        <v>-4.1999999999999997E-3</v>
      </c>
      <c r="T1619" s="110">
        <v>42443</v>
      </c>
      <c r="U1619" s="28">
        <v>67.138000000000005</v>
      </c>
      <c r="V1619">
        <v>66.972999999999999</v>
      </c>
      <c r="W1619">
        <v>67.245999999999995</v>
      </c>
      <c r="X1619">
        <v>66.88</v>
      </c>
      <c r="Y1619" s="19">
        <v>3.2000000000000002E-3</v>
      </c>
      <c r="AB1619" s="110">
        <f t="shared" si="303"/>
        <v>42556</v>
      </c>
      <c r="AC1619" s="108">
        <f t="shared" si="296"/>
        <v>8335.9500000000007</v>
      </c>
      <c r="AD1619" s="28">
        <f t="shared" si="297"/>
        <v>67.433999999999997</v>
      </c>
      <c r="AE1619" s="28">
        <f t="shared" si="301"/>
        <v>123.61642494883888</v>
      </c>
      <c r="AF1619" s="31">
        <f t="shared" si="302"/>
        <v>-6.6471353430840319E-3</v>
      </c>
      <c r="AJ1619" s="110">
        <f t="shared" si="295"/>
        <v>42536</v>
      </c>
      <c r="AK1619" s="31">
        <f t="shared" si="304"/>
        <v>-1.8E-3</v>
      </c>
      <c r="AL1619" s="115">
        <f t="shared" si="305"/>
        <v>1.526836883471927E-2</v>
      </c>
      <c r="AM1619" s="100"/>
      <c r="BR1619" s="18">
        <f t="shared" si="298"/>
        <v>42527</v>
      </c>
      <c r="BS1619" s="6">
        <f t="shared" si="299"/>
        <v>4.8999999999999998E-3</v>
      </c>
      <c r="BT1619" s="6">
        <f t="shared" si="300"/>
        <v>-2.3999999999999998E-3</v>
      </c>
    </row>
    <row r="1620" spans="2:72" ht="14.45" hidden="1">
      <c r="B1620" s="110">
        <v>42528</v>
      </c>
      <c r="C1620" s="106">
        <v>2112.1</v>
      </c>
      <c r="D1620" s="106">
        <v>2110.1999999999998</v>
      </c>
      <c r="E1620" s="106">
        <v>2119.1999999999998</v>
      </c>
      <c r="F1620" s="106">
        <v>2110.1999999999998</v>
      </c>
      <c r="G1620" s="28"/>
      <c r="H1620" s="107">
        <v>1.2999999999999999E-3</v>
      </c>
      <c r="K1620" s="110">
        <v>42558</v>
      </c>
      <c r="L1620" s="106">
        <v>8337.9</v>
      </c>
      <c r="M1620" s="106">
        <v>8342</v>
      </c>
      <c r="N1620" s="106">
        <v>8361.9500000000007</v>
      </c>
      <c r="O1620" s="106">
        <v>8317.7000000000007</v>
      </c>
      <c r="P1620" s="28" t="s">
        <v>3849</v>
      </c>
      <c r="Q1620" s="107">
        <v>2.0000000000000001E-4</v>
      </c>
      <c r="T1620" s="110">
        <v>42444</v>
      </c>
      <c r="U1620" s="28">
        <v>67.372</v>
      </c>
      <c r="V1620">
        <v>67.138000000000005</v>
      </c>
      <c r="W1620">
        <v>67.415000000000006</v>
      </c>
      <c r="X1620">
        <v>67.135999999999996</v>
      </c>
      <c r="Y1620" s="19">
        <v>3.5000000000000001E-3</v>
      </c>
      <c r="AB1620" s="110">
        <f t="shared" si="303"/>
        <v>42558</v>
      </c>
      <c r="AC1620" s="108">
        <f t="shared" si="296"/>
        <v>8337.9</v>
      </c>
      <c r="AD1620" s="28">
        <f t="shared" si="297"/>
        <v>67.495000000000005</v>
      </c>
      <c r="AE1620" s="28">
        <f t="shared" si="301"/>
        <v>123.53359508111711</v>
      </c>
      <c r="AF1620" s="31">
        <f t="shared" si="302"/>
        <v>-6.7005551856114121E-4</v>
      </c>
      <c r="AJ1620" s="110">
        <f t="shared" si="295"/>
        <v>42537</v>
      </c>
      <c r="AK1620" s="31">
        <f t="shared" si="304"/>
        <v>3.0999999999999999E-3</v>
      </c>
      <c r="AL1620" s="115">
        <f t="shared" si="305"/>
        <v>-1.1501803027362922E-2</v>
      </c>
      <c r="AM1620" s="100"/>
      <c r="BR1620" s="18">
        <f t="shared" si="298"/>
        <v>42528</v>
      </c>
      <c r="BS1620" s="6">
        <f t="shared" si="299"/>
        <v>1.2999999999999999E-3</v>
      </c>
      <c r="BT1620" s="6">
        <f t="shared" si="300"/>
        <v>8.0000000000000002E-3</v>
      </c>
    </row>
    <row r="1621" spans="2:72" ht="14.45" hidden="1">
      <c r="B1621" s="110">
        <v>42529</v>
      </c>
      <c r="C1621" s="106">
        <v>2119.1</v>
      </c>
      <c r="D1621" s="106">
        <v>2112.6999999999998</v>
      </c>
      <c r="E1621" s="106">
        <v>2120.6</v>
      </c>
      <c r="F1621" s="106">
        <v>2112.6999999999998</v>
      </c>
      <c r="G1621" s="28"/>
      <c r="H1621" s="107">
        <v>3.3E-3</v>
      </c>
      <c r="K1621" s="110">
        <v>42559</v>
      </c>
      <c r="L1621" s="106">
        <v>8323.2000000000007</v>
      </c>
      <c r="M1621" s="106">
        <v>8350</v>
      </c>
      <c r="N1621" s="106">
        <v>8353.2999999999993</v>
      </c>
      <c r="O1621" s="106">
        <v>8287.5499999999993</v>
      </c>
      <c r="P1621" s="28" t="s">
        <v>4148</v>
      </c>
      <c r="Q1621" s="107">
        <v>-1.8E-3</v>
      </c>
      <c r="T1621" s="110">
        <v>42445</v>
      </c>
      <c r="U1621" s="28">
        <v>67.173000000000002</v>
      </c>
      <c r="V1621">
        <v>67.37</v>
      </c>
      <c r="W1621">
        <v>67.459999999999994</v>
      </c>
      <c r="X1621">
        <v>67.173000000000002</v>
      </c>
      <c r="Y1621" s="19">
        <v>-3.0000000000000001E-3</v>
      </c>
      <c r="AB1621" s="110">
        <f t="shared" si="303"/>
        <v>42559</v>
      </c>
      <c r="AC1621" s="108">
        <f t="shared" si="296"/>
        <v>8323.2000000000007</v>
      </c>
      <c r="AD1621" s="28">
        <f t="shared" si="297"/>
        <v>67.138999999999996</v>
      </c>
      <c r="AE1621" s="28">
        <f t="shared" si="301"/>
        <v>123.96967485366183</v>
      </c>
      <c r="AF1621" s="31">
        <f t="shared" si="302"/>
        <v>3.5300500423254277E-3</v>
      </c>
      <c r="AJ1621" s="110">
        <f t="shared" si="295"/>
        <v>42538</v>
      </c>
      <c r="AK1621" s="31">
        <f t="shared" si="304"/>
        <v>-3.3E-3</v>
      </c>
      <c r="AL1621" s="115">
        <f t="shared" si="305"/>
        <v>7.2236475017262158E-3</v>
      </c>
      <c r="AM1621" s="100"/>
      <c r="BR1621" s="18">
        <f t="shared" si="298"/>
        <v>42529</v>
      </c>
      <c r="BS1621" s="6">
        <f t="shared" si="299"/>
        <v>3.3E-3</v>
      </c>
      <c r="BT1621" s="6">
        <f t="shared" si="300"/>
        <v>8.0000000000000004E-4</v>
      </c>
    </row>
    <row r="1622" spans="2:72" ht="14.45" hidden="1">
      <c r="B1622" s="110">
        <v>42530</v>
      </c>
      <c r="C1622" s="106">
        <v>2115.5</v>
      </c>
      <c r="D1622" s="106">
        <v>2115.6999999999998</v>
      </c>
      <c r="E1622" s="106">
        <v>2117.6</v>
      </c>
      <c r="F1622" s="106">
        <v>2107.6999999999998</v>
      </c>
      <c r="G1622" s="28"/>
      <c r="H1622" s="107">
        <v>-1.6999999999999999E-3</v>
      </c>
      <c r="K1622" s="110">
        <v>42562</v>
      </c>
      <c r="L1622" s="106">
        <v>8467.9</v>
      </c>
      <c r="M1622" s="106">
        <v>8413.35</v>
      </c>
      <c r="N1622" s="106">
        <v>8475.25</v>
      </c>
      <c r="O1622" s="106">
        <v>8407.0499999999993</v>
      </c>
      <c r="P1622" s="28" t="s">
        <v>4149</v>
      </c>
      <c r="Q1622" s="107">
        <v>1.7399999999999999E-2</v>
      </c>
      <c r="T1622" s="110">
        <v>42446</v>
      </c>
      <c r="U1622" s="28">
        <v>66.619</v>
      </c>
      <c r="V1622">
        <v>66.91</v>
      </c>
      <c r="W1622">
        <v>66.957999999999998</v>
      </c>
      <c r="X1622">
        <v>66.605000000000004</v>
      </c>
      <c r="Y1622" s="19">
        <v>-8.2000000000000007E-3</v>
      </c>
      <c r="AB1622" s="110">
        <f t="shared" si="303"/>
        <v>42562</v>
      </c>
      <c r="AC1622" s="108">
        <f t="shared" si="296"/>
        <v>8467.9</v>
      </c>
      <c r="AD1622" s="28">
        <f t="shared" si="297"/>
        <v>67.138000000000005</v>
      </c>
      <c r="AE1622" s="28">
        <f t="shared" si="301"/>
        <v>126.12678363966754</v>
      </c>
      <c r="AF1622" s="31">
        <f t="shared" si="302"/>
        <v>1.7400293971505887E-2</v>
      </c>
      <c r="AJ1622" s="110">
        <f t="shared" si="295"/>
        <v>42541</v>
      </c>
      <c r="AK1622" s="31">
        <f t="shared" si="304"/>
        <v>5.7999999999999996E-3</v>
      </c>
      <c r="AL1622" s="115">
        <f t="shared" si="305"/>
        <v>1.2392867915320682E-3</v>
      </c>
      <c r="AM1622" s="100"/>
      <c r="BR1622" s="18">
        <f t="shared" si="298"/>
        <v>42530</v>
      </c>
      <c r="BS1622" s="6">
        <f t="shared" si="299"/>
        <v>-1.6999999999999999E-3</v>
      </c>
      <c r="BT1622" s="6">
        <f t="shared" si="300"/>
        <v>-8.3999999999999995E-3</v>
      </c>
    </row>
    <row r="1623" spans="2:72" ht="14.45" hidden="1">
      <c r="B1623" s="110">
        <v>42531</v>
      </c>
      <c r="C1623" s="106">
        <v>2096.1</v>
      </c>
      <c r="D1623" s="106">
        <v>2109.6</v>
      </c>
      <c r="E1623" s="106">
        <v>2109.6</v>
      </c>
      <c r="F1623" s="106">
        <v>2090</v>
      </c>
      <c r="G1623" s="28"/>
      <c r="H1623" s="107">
        <v>-9.1999999999999998E-3</v>
      </c>
      <c r="K1623" s="110">
        <v>42563</v>
      </c>
      <c r="L1623" s="106">
        <v>8521.0499999999993</v>
      </c>
      <c r="M1623" s="106">
        <v>8502.6</v>
      </c>
      <c r="N1623" s="106">
        <v>8526.6</v>
      </c>
      <c r="O1623" s="106">
        <v>8479.2000000000007</v>
      </c>
      <c r="P1623" s="28" t="s">
        <v>4150</v>
      </c>
      <c r="Q1623" s="107">
        <v>6.3E-3</v>
      </c>
      <c r="T1623" s="110">
        <v>42447</v>
      </c>
      <c r="U1623" s="28">
        <v>66.384</v>
      </c>
      <c r="V1623">
        <v>66.63</v>
      </c>
      <c r="W1623">
        <v>66.7</v>
      </c>
      <c r="X1623">
        <v>66.256</v>
      </c>
      <c r="Y1623" s="19">
        <v>-3.5000000000000001E-3</v>
      </c>
      <c r="AB1623" s="110">
        <f t="shared" si="303"/>
        <v>42563</v>
      </c>
      <c r="AC1623" s="108">
        <f t="shared" si="296"/>
        <v>8521.0499999999993</v>
      </c>
      <c r="AD1623" s="28">
        <f t="shared" si="297"/>
        <v>66.974999999999994</v>
      </c>
      <c r="AE1623" s="28">
        <f t="shared" si="301"/>
        <v>127.22732362821948</v>
      </c>
      <c r="AF1623" s="31">
        <f t="shared" si="302"/>
        <v>8.7256644210962353E-3</v>
      </c>
      <c r="AJ1623" s="110">
        <f t="shared" si="295"/>
        <v>42542</v>
      </c>
      <c r="AK1623" s="31">
        <f t="shared" si="304"/>
        <v>2.7000000000000001E-3</v>
      </c>
      <c r="AL1623" s="115">
        <f t="shared" si="305"/>
        <v>-3.3347537685592954E-3</v>
      </c>
      <c r="AM1623" s="100"/>
      <c r="BR1623" s="18">
        <f t="shared" si="298"/>
        <v>42531</v>
      </c>
      <c r="BS1623" s="6">
        <f t="shared" si="299"/>
        <v>-9.1999999999999998E-3</v>
      </c>
      <c r="BT1623" s="6">
        <f t="shared" si="300"/>
        <v>-4.1000000000000003E-3</v>
      </c>
    </row>
    <row r="1624" spans="2:72" ht="14.45" hidden="1">
      <c r="B1624" s="110">
        <v>42534</v>
      </c>
      <c r="C1624" s="106">
        <v>2079.1</v>
      </c>
      <c r="D1624" s="106">
        <v>2091.8000000000002</v>
      </c>
      <c r="E1624" s="106">
        <v>2098.1</v>
      </c>
      <c r="F1624" s="106">
        <v>2078.5</v>
      </c>
      <c r="G1624" s="28"/>
      <c r="H1624" s="107">
        <v>-8.0999999999999996E-3</v>
      </c>
      <c r="K1624" s="110">
        <v>42564</v>
      </c>
      <c r="L1624" s="106">
        <v>8519.5</v>
      </c>
      <c r="M1624" s="106">
        <v>8540.4500000000007</v>
      </c>
      <c r="N1624" s="106">
        <v>8550.25</v>
      </c>
      <c r="O1624" s="106">
        <v>8493.5499999999993</v>
      </c>
      <c r="P1624" s="28" t="s">
        <v>4151</v>
      </c>
      <c r="Q1624" s="107">
        <v>-2.0000000000000001E-4</v>
      </c>
      <c r="T1624" s="110">
        <v>42450</v>
      </c>
      <c r="U1624" s="28">
        <v>66.5</v>
      </c>
      <c r="V1624">
        <v>66.382999999999996</v>
      </c>
      <c r="W1624">
        <v>66.570999999999998</v>
      </c>
      <c r="X1624">
        <v>66.382999999999996</v>
      </c>
      <c r="Y1624" s="19">
        <v>1.6999999999999999E-3</v>
      </c>
      <c r="AB1624" s="110">
        <f t="shared" si="303"/>
        <v>42564</v>
      </c>
      <c r="AC1624" s="108">
        <f t="shared" si="296"/>
        <v>8519.5</v>
      </c>
      <c r="AD1624" s="28">
        <f t="shared" si="297"/>
        <v>67.016000000000005</v>
      </c>
      <c r="AE1624" s="28">
        <f t="shared" si="301"/>
        <v>127.12635788468424</v>
      </c>
      <c r="AF1624" s="31">
        <f t="shared" si="302"/>
        <v>-7.9358537659945938E-4</v>
      </c>
      <c r="AJ1624" s="110">
        <f t="shared" si="295"/>
        <v>42543</v>
      </c>
      <c r="AK1624" s="31">
        <f t="shared" si="304"/>
        <v>-1.6999999999999999E-3</v>
      </c>
      <c r="AL1624" s="115">
        <f t="shared" si="305"/>
        <v>6.1861261108231425E-4</v>
      </c>
      <c r="AM1624" s="100"/>
      <c r="BR1624" s="18">
        <f t="shared" si="298"/>
        <v>42534</v>
      </c>
      <c r="BS1624" s="6">
        <f t="shared" si="299"/>
        <v>-8.0999999999999996E-3</v>
      </c>
      <c r="BT1624" s="6">
        <f t="shared" si="300"/>
        <v>-7.3000000000000001E-3</v>
      </c>
    </row>
    <row r="1625" spans="2:72" ht="14.45" hidden="1">
      <c r="B1625" s="110">
        <v>42535</v>
      </c>
      <c r="C1625" s="106">
        <v>2075.3000000000002</v>
      </c>
      <c r="D1625" s="106">
        <v>2076.6999999999998</v>
      </c>
      <c r="E1625" s="106">
        <v>2081.3000000000002</v>
      </c>
      <c r="F1625" s="106">
        <v>2064.1</v>
      </c>
      <c r="G1625" s="28"/>
      <c r="H1625" s="107">
        <v>-1.8E-3</v>
      </c>
      <c r="K1625" s="110">
        <v>42565</v>
      </c>
      <c r="L1625" s="106">
        <v>8565</v>
      </c>
      <c r="M1625" s="106">
        <v>8515.75</v>
      </c>
      <c r="N1625" s="106">
        <v>8571.4</v>
      </c>
      <c r="O1625" s="106">
        <v>8500.7000000000007</v>
      </c>
      <c r="P1625" s="28" t="s">
        <v>2658</v>
      </c>
      <c r="Q1625" s="107">
        <v>5.3E-3</v>
      </c>
      <c r="T1625" s="110">
        <v>42451</v>
      </c>
      <c r="U1625" s="28">
        <v>66.754999999999995</v>
      </c>
      <c r="V1625">
        <v>66.5</v>
      </c>
      <c r="W1625">
        <v>66.84</v>
      </c>
      <c r="X1625">
        <v>66.48</v>
      </c>
      <c r="Y1625" s="19">
        <v>3.8E-3</v>
      </c>
      <c r="AB1625" s="110">
        <f t="shared" si="303"/>
        <v>42565</v>
      </c>
      <c r="AC1625" s="108">
        <f t="shared" si="296"/>
        <v>8565</v>
      </c>
      <c r="AD1625" s="28">
        <f t="shared" si="297"/>
        <v>66.843000000000004</v>
      </c>
      <c r="AE1625" s="28">
        <f t="shared" si="301"/>
        <v>128.13608006821954</v>
      </c>
      <c r="AF1625" s="31">
        <f t="shared" si="302"/>
        <v>7.9426658667529626E-3</v>
      </c>
      <c r="AJ1625" s="110">
        <f t="shared" si="295"/>
        <v>42544</v>
      </c>
      <c r="AK1625" s="31">
        <f t="shared" si="304"/>
        <v>1.34E-2</v>
      </c>
      <c r="AL1625" s="115">
        <f t="shared" si="305"/>
        <v>1.0683923364598336E-2</v>
      </c>
      <c r="AM1625" s="100"/>
      <c r="BR1625" s="18">
        <f t="shared" si="298"/>
        <v>42535</v>
      </c>
      <c r="BS1625" s="6">
        <f t="shared" si="299"/>
        <v>-1.8E-3</v>
      </c>
      <c r="BT1625" s="6">
        <f t="shared" si="300"/>
        <v>-2.0000000000000001E-4</v>
      </c>
    </row>
    <row r="1626" spans="2:72" ht="14.45" hidden="1">
      <c r="B1626" s="110">
        <v>42536</v>
      </c>
      <c r="C1626" s="106">
        <v>2071.5</v>
      </c>
      <c r="D1626" s="106">
        <v>2077.6</v>
      </c>
      <c r="E1626" s="106">
        <v>2085.6999999999998</v>
      </c>
      <c r="F1626" s="106">
        <v>2069.8000000000002</v>
      </c>
      <c r="G1626" s="28"/>
      <c r="H1626" s="107">
        <v>-1.8E-3</v>
      </c>
      <c r="K1626" s="110">
        <v>42566</v>
      </c>
      <c r="L1626" s="106">
        <v>8541.4</v>
      </c>
      <c r="M1626" s="106">
        <v>8565.4500000000007</v>
      </c>
      <c r="N1626" s="106">
        <v>8594.7999999999993</v>
      </c>
      <c r="O1626" s="106">
        <v>8510.0499999999993</v>
      </c>
      <c r="P1626" s="28" t="s">
        <v>4152</v>
      </c>
      <c r="Q1626" s="107">
        <v>-2.8E-3</v>
      </c>
      <c r="T1626" s="110">
        <v>42452</v>
      </c>
      <c r="U1626" s="28">
        <v>66.930000000000007</v>
      </c>
      <c r="V1626">
        <v>66.754999999999995</v>
      </c>
      <c r="W1626">
        <v>66.956000000000003</v>
      </c>
      <c r="X1626">
        <v>66.625</v>
      </c>
      <c r="Y1626" s="19">
        <v>2.5999999999999999E-3</v>
      </c>
      <c r="AB1626" s="110">
        <f t="shared" si="303"/>
        <v>42566</v>
      </c>
      <c r="AC1626" s="108">
        <f t="shared" si="296"/>
        <v>8541.4</v>
      </c>
      <c r="AD1626" s="28">
        <f t="shared" si="297"/>
        <v>67.141000000000005</v>
      </c>
      <c r="AE1626" s="28">
        <f t="shared" si="301"/>
        <v>127.21585916206192</v>
      </c>
      <c r="AF1626" s="31">
        <f t="shared" si="302"/>
        <v>-7.1815908967068909E-3</v>
      </c>
      <c r="AJ1626" s="110">
        <f t="shared" ref="AJ1626:AJ1689" si="306">VLOOKUP(B1633,AB:AF,1,FALSE)</f>
        <v>42545</v>
      </c>
      <c r="AK1626" s="31">
        <f t="shared" si="304"/>
        <v>-3.5900000000000001E-2</v>
      </c>
      <c r="AL1626" s="115">
        <f t="shared" si="305"/>
        <v>-3.0718499328525217E-2</v>
      </c>
      <c r="AM1626" s="100"/>
      <c r="BR1626" s="18">
        <f t="shared" si="298"/>
        <v>42536</v>
      </c>
      <c r="BS1626" s="6">
        <f t="shared" si="299"/>
        <v>-1.8E-3</v>
      </c>
      <c r="BT1626" s="6">
        <f t="shared" si="300"/>
        <v>1.21E-2</v>
      </c>
    </row>
    <row r="1627" spans="2:72" ht="14.45" hidden="1">
      <c r="B1627" s="110">
        <v>42537</v>
      </c>
      <c r="C1627" s="106">
        <v>2078</v>
      </c>
      <c r="D1627" s="106">
        <v>2066.4</v>
      </c>
      <c r="E1627" s="106">
        <v>2079.6</v>
      </c>
      <c r="F1627" s="106">
        <v>2050.4</v>
      </c>
      <c r="G1627" s="28"/>
      <c r="H1627" s="107">
        <v>3.0999999999999999E-3</v>
      </c>
      <c r="K1627" s="110">
        <v>42569</v>
      </c>
      <c r="L1627" s="106">
        <v>8508.7000000000007</v>
      </c>
      <c r="M1627" s="106">
        <v>8564.0499999999993</v>
      </c>
      <c r="N1627" s="106">
        <v>8587.1</v>
      </c>
      <c r="O1627" s="106">
        <v>8494.35</v>
      </c>
      <c r="P1627" s="28" t="s">
        <v>4153</v>
      </c>
      <c r="Q1627" s="107">
        <v>-3.8E-3</v>
      </c>
      <c r="T1627" s="110">
        <v>42453</v>
      </c>
      <c r="U1627" s="28">
        <v>66.915999999999997</v>
      </c>
      <c r="V1627">
        <v>66.930000000000007</v>
      </c>
      <c r="W1627">
        <v>66.947999999999993</v>
      </c>
      <c r="X1627">
        <v>66.822000000000003</v>
      </c>
      <c r="Y1627" s="19">
        <v>-2.0000000000000001E-4</v>
      </c>
      <c r="AB1627" s="110">
        <f t="shared" si="303"/>
        <v>42569</v>
      </c>
      <c r="AC1627" s="108">
        <f t="shared" ref="AC1627:AC1690" si="307">IFERROR(VLOOKUP(AB1627,K:Q,2,FALSE),0)</f>
        <v>8508.7000000000007</v>
      </c>
      <c r="AD1627" s="28">
        <f t="shared" ref="AD1627:AD1690" si="308">VLOOKUP(AB1627,T:Y,2,FALSE)</f>
        <v>67.137</v>
      </c>
      <c r="AE1627" s="28">
        <f t="shared" si="301"/>
        <v>126.73637487525508</v>
      </c>
      <c r="AF1627" s="31">
        <f t="shared" si="302"/>
        <v>-3.7690606341463928E-3</v>
      </c>
      <c r="AJ1627" s="110">
        <f t="shared" si="306"/>
        <v>42548</v>
      </c>
      <c r="AK1627" s="31">
        <f t="shared" si="304"/>
        <v>-1.8100000000000002E-2</v>
      </c>
      <c r="AL1627" s="115">
        <f t="shared" si="305"/>
        <v>3.2681515274557427E-4</v>
      </c>
      <c r="AM1627" s="100"/>
      <c r="BR1627" s="18">
        <f t="shared" si="298"/>
        <v>42537</v>
      </c>
      <c r="BS1627" s="6">
        <f t="shared" si="299"/>
        <v>3.0999999999999999E-3</v>
      </c>
      <c r="BT1627" s="6">
        <f t="shared" si="300"/>
        <v>-8.0000000000000002E-3</v>
      </c>
    </row>
    <row r="1628" spans="2:72" ht="14.45" hidden="1">
      <c r="B1628" s="110">
        <v>42538</v>
      </c>
      <c r="C1628" s="106">
        <v>2071.1999999999998</v>
      </c>
      <c r="D1628" s="106">
        <v>2078.1999999999998</v>
      </c>
      <c r="E1628" s="106">
        <v>2078.1999999999998</v>
      </c>
      <c r="F1628" s="106">
        <v>2062.8000000000002</v>
      </c>
      <c r="G1628" s="28"/>
      <c r="H1628" s="107">
        <v>-3.3E-3</v>
      </c>
      <c r="K1628" s="110">
        <v>42570</v>
      </c>
      <c r="L1628" s="106">
        <v>8528.5499999999993</v>
      </c>
      <c r="M1628" s="106">
        <v>8514.2999999999993</v>
      </c>
      <c r="N1628" s="106">
        <v>8540.0499999999993</v>
      </c>
      <c r="O1628" s="106">
        <v>8476.7000000000007</v>
      </c>
      <c r="P1628" s="28" t="s">
        <v>4154</v>
      </c>
      <c r="Q1628" s="107">
        <v>2.3E-3</v>
      </c>
      <c r="T1628" s="110">
        <v>42454</v>
      </c>
      <c r="U1628" s="28">
        <v>66.828999999999994</v>
      </c>
      <c r="V1628">
        <v>66.915999999999997</v>
      </c>
      <c r="W1628">
        <v>66.927999999999997</v>
      </c>
      <c r="X1628">
        <v>66.745000000000005</v>
      </c>
      <c r="Y1628" s="19">
        <v>-1.2999999999999999E-3</v>
      </c>
      <c r="AB1628" s="110">
        <f t="shared" si="303"/>
        <v>42570</v>
      </c>
      <c r="AC1628" s="108">
        <f t="shared" si="307"/>
        <v>8528.5499999999993</v>
      </c>
      <c r="AD1628" s="28">
        <f t="shared" si="308"/>
        <v>67.203999999999994</v>
      </c>
      <c r="AE1628" s="28">
        <f t="shared" si="301"/>
        <v>126.90539253615856</v>
      </c>
      <c r="AF1628" s="31">
        <f t="shared" si="302"/>
        <v>1.3336160283095033E-3</v>
      </c>
      <c r="AJ1628" s="110">
        <f t="shared" si="306"/>
        <v>42549</v>
      </c>
      <c r="AK1628" s="31">
        <f t="shared" si="304"/>
        <v>1.78E-2</v>
      </c>
      <c r="AL1628" s="115">
        <f t="shared" si="305"/>
        <v>7.0460949157484798E-3</v>
      </c>
      <c r="AM1628" s="100"/>
      <c r="BR1628" s="18">
        <f t="shared" si="298"/>
        <v>42538</v>
      </c>
      <c r="BS1628" s="6">
        <f t="shared" si="299"/>
        <v>-3.3E-3</v>
      </c>
      <c r="BT1628" s="6">
        <f t="shared" si="300"/>
        <v>3.5999999999999999E-3</v>
      </c>
    </row>
    <row r="1629" spans="2:72" ht="14.45" hidden="1">
      <c r="B1629" s="110">
        <v>42541</v>
      </c>
      <c r="C1629" s="106">
        <v>2083.1999999999998</v>
      </c>
      <c r="D1629" s="106">
        <v>2075.6</v>
      </c>
      <c r="E1629" s="106">
        <v>2100.6999999999998</v>
      </c>
      <c r="F1629" s="106">
        <v>2075.6</v>
      </c>
      <c r="G1629" s="28"/>
      <c r="H1629" s="107">
        <v>5.7999999999999996E-3</v>
      </c>
      <c r="K1629" s="110">
        <v>42571</v>
      </c>
      <c r="L1629" s="106">
        <v>8565.85</v>
      </c>
      <c r="M1629" s="106">
        <v>8515.4500000000007</v>
      </c>
      <c r="N1629" s="106">
        <v>8569.9</v>
      </c>
      <c r="O1629" s="106">
        <v>8512.5499999999993</v>
      </c>
      <c r="P1629" s="28" t="s">
        <v>4155</v>
      </c>
      <c r="Q1629" s="107">
        <v>4.4000000000000003E-3</v>
      </c>
      <c r="T1629" s="110">
        <v>42457</v>
      </c>
      <c r="U1629" s="28">
        <v>66.608000000000004</v>
      </c>
      <c r="V1629">
        <v>66.790000000000006</v>
      </c>
      <c r="W1629">
        <v>66.912000000000006</v>
      </c>
      <c r="X1629">
        <v>66.510999999999996</v>
      </c>
      <c r="Y1629" s="19">
        <v>-3.3E-3</v>
      </c>
      <c r="AB1629" s="110">
        <f t="shared" si="303"/>
        <v>42571</v>
      </c>
      <c r="AC1629" s="108">
        <f t="shared" si="307"/>
        <v>8565.85</v>
      </c>
      <c r="AD1629" s="28">
        <f t="shared" si="308"/>
        <v>67.162999999999997</v>
      </c>
      <c r="AE1629" s="28">
        <f t="shared" si="301"/>
        <v>127.53822789333414</v>
      </c>
      <c r="AF1629" s="31">
        <f t="shared" si="302"/>
        <v>4.9866703418082192E-3</v>
      </c>
      <c r="AJ1629" s="110">
        <f t="shared" si="306"/>
        <v>42550</v>
      </c>
      <c r="AK1629" s="31">
        <f t="shared" si="304"/>
        <v>1.7000000000000001E-2</v>
      </c>
      <c r="AL1629" s="115">
        <f t="shared" si="305"/>
        <v>1.3755499380305958E-2</v>
      </c>
      <c r="AM1629" s="100"/>
      <c r="BR1629" s="18">
        <f t="shared" si="298"/>
        <v>42541</v>
      </c>
      <c r="BS1629" s="6">
        <f t="shared" si="299"/>
        <v>5.7999999999999996E-3</v>
      </c>
      <c r="BT1629" s="6">
        <f t="shared" si="300"/>
        <v>8.3999999999999995E-3</v>
      </c>
    </row>
    <row r="1630" spans="2:72" ht="14.45" hidden="1">
      <c r="B1630" s="110">
        <v>42542</v>
      </c>
      <c r="C1630" s="106">
        <v>2088.9</v>
      </c>
      <c r="D1630" s="106">
        <v>2085.1999999999998</v>
      </c>
      <c r="E1630" s="106">
        <v>2093.6999999999998</v>
      </c>
      <c r="F1630" s="106">
        <v>2083</v>
      </c>
      <c r="G1630" s="28"/>
      <c r="H1630" s="107">
        <v>2.7000000000000001E-3</v>
      </c>
      <c r="K1630" s="110">
        <v>42572</v>
      </c>
      <c r="L1630" s="106">
        <v>8510.1</v>
      </c>
      <c r="M1630" s="106">
        <v>8582.7000000000007</v>
      </c>
      <c r="N1630" s="106">
        <v>8585.25</v>
      </c>
      <c r="O1630" s="106">
        <v>8503.4500000000007</v>
      </c>
      <c r="P1630" s="28" t="s">
        <v>3418</v>
      </c>
      <c r="Q1630" s="107">
        <v>-6.4999999999999997E-3</v>
      </c>
      <c r="T1630" s="110">
        <v>42458</v>
      </c>
      <c r="U1630" s="28">
        <v>66.375</v>
      </c>
      <c r="V1630">
        <v>66.61</v>
      </c>
      <c r="W1630">
        <v>66.66</v>
      </c>
      <c r="X1630">
        <v>66.366</v>
      </c>
      <c r="Y1630" s="19">
        <v>-3.5000000000000001E-3</v>
      </c>
      <c r="AB1630" s="110">
        <f t="shared" si="303"/>
        <v>42572</v>
      </c>
      <c r="AC1630" s="108">
        <f t="shared" si="307"/>
        <v>8510.1</v>
      </c>
      <c r="AD1630" s="28">
        <f t="shared" si="308"/>
        <v>67.153000000000006</v>
      </c>
      <c r="AE1630" s="28">
        <f t="shared" si="301"/>
        <v>126.72702634282906</v>
      </c>
      <c r="AF1630" s="31">
        <f t="shared" si="302"/>
        <v>-6.3604580673922717E-3</v>
      </c>
      <c r="AJ1630" s="110">
        <f t="shared" si="306"/>
        <v>42551</v>
      </c>
      <c r="AK1630" s="31">
        <f t="shared" si="304"/>
        <v>1.3599999999999999E-2</v>
      </c>
      <c r="AL1630" s="115">
        <f t="shared" si="305"/>
        <v>8.981291456632734E-3</v>
      </c>
      <c r="AM1630" s="100"/>
      <c r="BR1630" s="18">
        <f t="shared" si="298"/>
        <v>42542</v>
      </c>
      <c r="BS1630" s="6">
        <f t="shared" si="299"/>
        <v>2.7000000000000001E-3</v>
      </c>
      <c r="BT1630" s="6">
        <f t="shared" si="300"/>
        <v>-2.3E-3</v>
      </c>
    </row>
    <row r="1631" spans="2:72" ht="14.45" hidden="1">
      <c r="B1631" s="110">
        <v>42543</v>
      </c>
      <c r="C1631" s="106">
        <v>2085.4</v>
      </c>
      <c r="D1631" s="106">
        <v>2089.8000000000002</v>
      </c>
      <c r="E1631" s="106">
        <v>2099.6999999999998</v>
      </c>
      <c r="F1631" s="106">
        <v>2084.4</v>
      </c>
      <c r="G1631" s="28"/>
      <c r="H1631" s="107">
        <v>-1.6999999999999999E-3</v>
      </c>
      <c r="K1631" s="110">
        <v>42573</v>
      </c>
      <c r="L1631" s="106">
        <v>8541.2000000000007</v>
      </c>
      <c r="M1631" s="106">
        <v>8519.65</v>
      </c>
      <c r="N1631" s="106">
        <v>8548.9500000000007</v>
      </c>
      <c r="O1631" s="106">
        <v>8489.7999999999993</v>
      </c>
      <c r="P1631" s="28" t="s">
        <v>2673</v>
      </c>
      <c r="Q1631" s="107">
        <v>3.7000000000000002E-3</v>
      </c>
      <c r="T1631" s="110">
        <v>42459</v>
      </c>
      <c r="U1631" s="28">
        <v>66.375</v>
      </c>
      <c r="V1631">
        <v>66.295000000000002</v>
      </c>
      <c r="W1631">
        <v>66.501999999999995</v>
      </c>
      <c r="X1631">
        <v>66.265000000000001</v>
      </c>
      <c r="Y1631" s="19">
        <v>0</v>
      </c>
      <c r="AB1631" s="110">
        <f t="shared" si="303"/>
        <v>42573</v>
      </c>
      <c r="AC1631" s="108">
        <f t="shared" si="307"/>
        <v>8541.2000000000007</v>
      </c>
      <c r="AD1631" s="28">
        <f t="shared" si="308"/>
        <v>67.153999999999996</v>
      </c>
      <c r="AE1631" s="28">
        <f t="shared" si="301"/>
        <v>127.18825386425233</v>
      </c>
      <c r="AF1631" s="31">
        <f t="shared" si="302"/>
        <v>3.639535580796549E-3</v>
      </c>
      <c r="AJ1631" s="110">
        <f t="shared" si="306"/>
        <v>42552</v>
      </c>
      <c r="AK1631" s="31">
        <f t="shared" si="304"/>
        <v>1.9E-3</v>
      </c>
      <c r="AL1631" s="115">
        <f t="shared" si="305"/>
        <v>9.5950045139532314E-3</v>
      </c>
      <c r="AM1631" s="100"/>
      <c r="BR1631" s="18">
        <f t="shared" si="298"/>
        <v>42543</v>
      </c>
      <c r="BS1631" s="6">
        <f t="shared" si="299"/>
        <v>-1.6999999999999999E-3</v>
      </c>
      <c r="BT1631" s="6">
        <f t="shared" si="300"/>
        <v>-2E-3</v>
      </c>
    </row>
    <row r="1632" spans="2:72" ht="14.45" hidden="1">
      <c r="B1632" s="110">
        <v>42544</v>
      </c>
      <c r="C1632" s="106">
        <v>2113.3000000000002</v>
      </c>
      <c r="D1632" s="106">
        <v>2092.8000000000002</v>
      </c>
      <c r="E1632" s="106">
        <v>2113.3000000000002</v>
      </c>
      <c r="F1632" s="106">
        <v>2092.8000000000002</v>
      </c>
      <c r="G1632" s="28"/>
      <c r="H1632" s="107">
        <v>1.34E-2</v>
      </c>
      <c r="K1632" s="110">
        <v>42576</v>
      </c>
      <c r="L1632" s="106">
        <v>8635.65</v>
      </c>
      <c r="M1632" s="106">
        <v>8519.9500000000007</v>
      </c>
      <c r="N1632" s="106">
        <v>8641.15</v>
      </c>
      <c r="O1632" s="106">
        <v>8517.2000000000007</v>
      </c>
      <c r="P1632" s="28" t="s">
        <v>4156</v>
      </c>
      <c r="Q1632" s="107">
        <v>1.11E-2</v>
      </c>
      <c r="T1632" s="110">
        <v>42460</v>
      </c>
      <c r="U1632" s="28">
        <v>66.254999999999995</v>
      </c>
      <c r="V1632">
        <v>66.234999999999999</v>
      </c>
      <c r="W1632">
        <v>66.358000000000004</v>
      </c>
      <c r="X1632">
        <v>66.125</v>
      </c>
      <c r="Y1632" s="19">
        <v>-1.8E-3</v>
      </c>
      <c r="AB1632" s="110">
        <f t="shared" si="303"/>
        <v>42576</v>
      </c>
      <c r="AC1632" s="108">
        <f t="shared" si="307"/>
        <v>8635.65</v>
      </c>
      <c r="AD1632" s="28">
        <f t="shared" si="308"/>
        <v>67.412000000000006</v>
      </c>
      <c r="AE1632" s="28">
        <f t="shared" si="301"/>
        <v>128.10256334183822</v>
      </c>
      <c r="AF1632" s="31">
        <f t="shared" si="302"/>
        <v>7.1886314168738696E-3</v>
      </c>
      <c r="AJ1632" s="110">
        <f t="shared" si="306"/>
        <v>42556</v>
      </c>
      <c r="AK1632" s="31">
        <f t="shared" si="304"/>
        <v>-6.7999999999999996E-3</v>
      </c>
      <c r="AL1632" s="115">
        <f t="shared" si="305"/>
        <v>-6.6471353430840319E-3</v>
      </c>
      <c r="AM1632" s="100"/>
      <c r="BR1632" s="18">
        <f t="shared" si="298"/>
        <v>42544</v>
      </c>
      <c r="BS1632" s="6">
        <f t="shared" si="299"/>
        <v>1.34E-2</v>
      </c>
      <c r="BT1632" s="6">
        <f t="shared" si="300"/>
        <v>8.0999999999999996E-3</v>
      </c>
    </row>
    <row r="1633" spans="2:72" ht="14.45" hidden="1">
      <c r="B1633" s="110">
        <v>42545</v>
      </c>
      <c r="C1633" s="106">
        <v>2037.4</v>
      </c>
      <c r="D1633" s="106">
        <v>2103.8000000000002</v>
      </c>
      <c r="E1633" s="106">
        <v>2103.8000000000002</v>
      </c>
      <c r="F1633" s="106">
        <v>2032.6</v>
      </c>
      <c r="G1633" s="28"/>
      <c r="H1633" s="107">
        <v>-3.5900000000000001E-2</v>
      </c>
      <c r="K1633" s="110">
        <v>42577</v>
      </c>
      <c r="L1633" s="106">
        <v>8590.65</v>
      </c>
      <c r="M1633" s="106">
        <v>8633.75</v>
      </c>
      <c r="N1633" s="106">
        <v>8644.9</v>
      </c>
      <c r="O1633" s="106">
        <v>8577.15</v>
      </c>
      <c r="P1633" s="28" t="s">
        <v>4157</v>
      </c>
      <c r="Q1633" s="107">
        <v>-5.1999999999999998E-3</v>
      </c>
      <c r="T1633" s="110">
        <v>42461</v>
      </c>
      <c r="U1633" s="28">
        <v>66.364999999999995</v>
      </c>
      <c r="V1633">
        <v>66.355000000000004</v>
      </c>
      <c r="W1633">
        <v>66.501999999999995</v>
      </c>
      <c r="X1633">
        <v>66.27</v>
      </c>
      <c r="Y1633" s="19">
        <v>1.6999999999999999E-3</v>
      </c>
      <c r="AB1633" s="110">
        <f t="shared" si="303"/>
        <v>42577</v>
      </c>
      <c r="AC1633" s="108">
        <f t="shared" si="307"/>
        <v>8590.65</v>
      </c>
      <c r="AD1633" s="28">
        <f t="shared" si="308"/>
        <v>67.320999999999998</v>
      </c>
      <c r="AE1633" s="28">
        <f t="shared" si="301"/>
        <v>127.60728450260692</v>
      </c>
      <c r="AF1633" s="31">
        <f t="shared" si="302"/>
        <v>-3.8662679833320057E-3</v>
      </c>
      <c r="AJ1633" s="110" t="e">
        <f t="shared" si="306"/>
        <v>#N/A</v>
      </c>
      <c r="AK1633" s="31">
        <f t="shared" si="304"/>
        <v>0</v>
      </c>
      <c r="AL1633" s="115">
        <f t="shared" si="305"/>
        <v>0</v>
      </c>
      <c r="AM1633" s="100"/>
      <c r="BR1633" s="18">
        <f t="shared" si="298"/>
        <v>42545</v>
      </c>
      <c r="BS1633" s="6">
        <f t="shared" si="299"/>
        <v>-3.5900000000000001E-2</v>
      </c>
      <c r="BT1633" s="6">
        <f t="shared" si="300"/>
        <v>-2.1999999999999999E-2</v>
      </c>
    </row>
    <row r="1634" spans="2:72" ht="14.45" hidden="1">
      <c r="B1634" s="110">
        <v>42548</v>
      </c>
      <c r="C1634" s="106">
        <v>2000.5</v>
      </c>
      <c r="D1634" s="106">
        <v>2031.5</v>
      </c>
      <c r="E1634" s="106">
        <v>2031.5</v>
      </c>
      <c r="F1634" s="106">
        <v>1991.7</v>
      </c>
      <c r="G1634" s="28"/>
      <c r="H1634" s="107">
        <v>-1.8100000000000002E-2</v>
      </c>
      <c r="K1634" s="110">
        <v>42578</v>
      </c>
      <c r="L1634" s="106">
        <v>8615.7999999999993</v>
      </c>
      <c r="M1634" s="106">
        <v>8599.4</v>
      </c>
      <c r="N1634" s="106">
        <v>8665</v>
      </c>
      <c r="O1634" s="106">
        <v>8572.0499999999993</v>
      </c>
      <c r="P1634" s="28" t="s">
        <v>4158</v>
      </c>
      <c r="Q1634" s="107">
        <v>2.8999999999999998E-3</v>
      </c>
      <c r="T1634" s="110">
        <v>42464</v>
      </c>
      <c r="U1634" s="28">
        <v>66.105999999999995</v>
      </c>
      <c r="V1634">
        <v>66.31</v>
      </c>
      <c r="W1634">
        <v>66.387</v>
      </c>
      <c r="X1634">
        <v>66.024000000000001</v>
      </c>
      <c r="Y1634" s="19">
        <v>-3.8999999999999998E-3</v>
      </c>
      <c r="AB1634" s="110">
        <f t="shared" si="303"/>
        <v>42578</v>
      </c>
      <c r="AC1634" s="108">
        <f t="shared" si="307"/>
        <v>8615.7999999999993</v>
      </c>
      <c r="AD1634" s="28">
        <f t="shared" si="308"/>
        <v>67.072000000000003</v>
      </c>
      <c r="AE1634" s="28">
        <f t="shared" si="301"/>
        <v>128.45598759541983</v>
      </c>
      <c r="AF1634" s="31">
        <f t="shared" si="302"/>
        <v>6.6508984665023529E-3</v>
      </c>
      <c r="AJ1634" s="110">
        <f t="shared" si="306"/>
        <v>42558</v>
      </c>
      <c r="AK1634" s="31">
        <f t="shared" si="304"/>
        <v>-8.9999999999999998E-4</v>
      </c>
      <c r="AL1634" s="115">
        <f t="shared" si="305"/>
        <v>-6.7005551856114121E-4</v>
      </c>
      <c r="AM1634" s="100"/>
      <c r="BR1634" s="18">
        <f t="shared" si="298"/>
        <v>42548</v>
      </c>
      <c r="BS1634" s="6">
        <f t="shared" si="299"/>
        <v>-1.8100000000000002E-2</v>
      </c>
      <c r="BT1634" s="6">
        <f t="shared" si="300"/>
        <v>8.0000000000000004E-4</v>
      </c>
    </row>
    <row r="1635" spans="2:72" ht="14.45" hidden="1">
      <c r="B1635" s="110">
        <v>42549</v>
      </c>
      <c r="C1635" s="106">
        <v>2036.1</v>
      </c>
      <c r="D1635" s="106">
        <v>2006.7</v>
      </c>
      <c r="E1635" s="106">
        <v>2036.1</v>
      </c>
      <c r="F1635" s="106">
        <v>2006.7</v>
      </c>
      <c r="G1635" s="28"/>
      <c r="H1635" s="107">
        <v>1.78E-2</v>
      </c>
      <c r="K1635" s="110">
        <v>42579</v>
      </c>
      <c r="L1635" s="106">
        <v>8666.2999999999993</v>
      </c>
      <c r="M1635" s="106">
        <v>8636.9500000000007</v>
      </c>
      <c r="N1635" s="106">
        <v>8674.7000000000007</v>
      </c>
      <c r="O1635" s="106">
        <v>8625.25</v>
      </c>
      <c r="P1635" s="28" t="s">
        <v>4159</v>
      </c>
      <c r="Q1635" s="107">
        <v>5.8999999999999999E-3</v>
      </c>
      <c r="T1635" s="110">
        <v>42465</v>
      </c>
      <c r="U1635" s="28">
        <v>66.421999999999997</v>
      </c>
      <c r="V1635">
        <v>66.111999999999995</v>
      </c>
      <c r="W1635">
        <v>66.558000000000007</v>
      </c>
      <c r="X1635">
        <v>66.08</v>
      </c>
      <c r="Y1635" s="19">
        <v>4.7999999999999996E-3</v>
      </c>
      <c r="AB1635" s="110">
        <f t="shared" si="303"/>
        <v>42579</v>
      </c>
      <c r="AC1635" s="108">
        <f t="shared" si="307"/>
        <v>8666.2999999999993</v>
      </c>
      <c r="AD1635" s="28">
        <f t="shared" si="308"/>
        <v>67.013999999999996</v>
      </c>
      <c r="AE1635" s="28">
        <f t="shared" si="301"/>
        <v>129.32073895007014</v>
      </c>
      <c r="AF1635" s="31">
        <f t="shared" si="302"/>
        <v>6.7318882586766549E-3</v>
      </c>
      <c r="AJ1635" s="110">
        <f t="shared" si="306"/>
        <v>42559</v>
      </c>
      <c r="AK1635" s="31">
        <f t="shared" si="304"/>
        <v>1.5299999999999999E-2</v>
      </c>
      <c r="AL1635" s="115">
        <f t="shared" si="305"/>
        <v>3.5300500423254277E-3</v>
      </c>
      <c r="AM1635" s="100"/>
      <c r="BR1635" s="18">
        <f t="shared" si="298"/>
        <v>42549</v>
      </c>
      <c r="BS1635" s="6">
        <f t="shared" si="299"/>
        <v>1.78E-2</v>
      </c>
      <c r="BT1635" s="6">
        <f t="shared" si="300"/>
        <v>4.1000000000000003E-3</v>
      </c>
    </row>
    <row r="1636" spans="2:72" ht="14.45" hidden="1">
      <c r="B1636" s="110">
        <v>42550</v>
      </c>
      <c r="C1636" s="106">
        <v>2070.8000000000002</v>
      </c>
      <c r="D1636" s="106">
        <v>2042.7</v>
      </c>
      <c r="E1636" s="106">
        <v>2073.1</v>
      </c>
      <c r="F1636" s="106">
        <v>2042.7</v>
      </c>
      <c r="G1636" s="28"/>
      <c r="H1636" s="107">
        <v>1.7000000000000001E-2</v>
      </c>
      <c r="K1636" s="110">
        <v>42580</v>
      </c>
      <c r="L1636" s="106">
        <v>8638.5</v>
      </c>
      <c r="M1636" s="106">
        <v>8668.2999999999993</v>
      </c>
      <c r="N1636" s="106">
        <v>8670.35</v>
      </c>
      <c r="O1636" s="106">
        <v>8631.15</v>
      </c>
      <c r="P1636" s="28" t="s">
        <v>3539</v>
      </c>
      <c r="Q1636" s="107">
        <v>-3.2000000000000002E-3</v>
      </c>
      <c r="T1636" s="110">
        <v>42466</v>
      </c>
      <c r="U1636" s="28">
        <v>66.516999999999996</v>
      </c>
      <c r="V1636">
        <v>66.42</v>
      </c>
      <c r="W1636">
        <v>66.745000000000005</v>
      </c>
      <c r="X1636">
        <v>66.38</v>
      </c>
      <c r="Y1636" s="19">
        <v>1.4E-3</v>
      </c>
      <c r="AB1636" s="110">
        <f t="shared" si="303"/>
        <v>42580</v>
      </c>
      <c r="AC1636" s="108">
        <f t="shared" si="307"/>
        <v>8638.5</v>
      </c>
      <c r="AD1636" s="28">
        <f t="shared" si="308"/>
        <v>66.655000000000001</v>
      </c>
      <c r="AE1636" s="28">
        <f t="shared" si="301"/>
        <v>129.60018003150552</v>
      </c>
      <c r="AF1636" s="31">
        <f t="shared" si="302"/>
        <v>2.1608373390387126E-3</v>
      </c>
      <c r="AJ1636" s="110">
        <f t="shared" si="306"/>
        <v>42562</v>
      </c>
      <c r="AK1636" s="31">
        <f t="shared" si="304"/>
        <v>3.3999999999999998E-3</v>
      </c>
      <c r="AL1636" s="115">
        <f t="shared" si="305"/>
        <v>1.7400293971505887E-2</v>
      </c>
      <c r="AM1636" s="100"/>
      <c r="BR1636" s="18">
        <f t="shared" si="298"/>
        <v>42550</v>
      </c>
      <c r="BS1636" s="6">
        <f t="shared" si="299"/>
        <v>1.7000000000000001E-2</v>
      </c>
      <c r="BT1636" s="6">
        <f t="shared" si="300"/>
        <v>9.4000000000000004E-3</v>
      </c>
    </row>
    <row r="1637" spans="2:72" ht="14.45" hidden="1">
      <c r="B1637" s="110">
        <v>42551</v>
      </c>
      <c r="C1637" s="106">
        <v>2098.9</v>
      </c>
      <c r="D1637" s="106">
        <v>2073.1999999999998</v>
      </c>
      <c r="E1637" s="106">
        <v>2098.9</v>
      </c>
      <c r="F1637" s="106">
        <v>2070</v>
      </c>
      <c r="G1637" s="28"/>
      <c r="H1637" s="107">
        <v>1.3599999999999999E-2</v>
      </c>
      <c r="K1637" s="110">
        <v>42583</v>
      </c>
      <c r="L1637" s="106">
        <v>8636.5499999999993</v>
      </c>
      <c r="M1637" s="106">
        <v>8654.2999999999993</v>
      </c>
      <c r="N1637" s="106">
        <v>8711.2999999999993</v>
      </c>
      <c r="O1637" s="106">
        <v>8590.5</v>
      </c>
      <c r="P1637" s="28" t="s">
        <v>4160</v>
      </c>
      <c r="Q1637" s="107">
        <v>-2.0000000000000001E-4</v>
      </c>
      <c r="T1637" s="110">
        <v>42467</v>
      </c>
      <c r="U1637" s="28">
        <v>66.757000000000005</v>
      </c>
      <c r="V1637">
        <v>66.516999999999996</v>
      </c>
      <c r="W1637">
        <v>66.825999999999993</v>
      </c>
      <c r="X1637">
        <v>66.421999999999997</v>
      </c>
      <c r="Y1637" s="19">
        <v>3.5999999999999999E-3</v>
      </c>
      <c r="AB1637" s="110">
        <f t="shared" si="303"/>
        <v>42583</v>
      </c>
      <c r="AC1637" s="108">
        <f t="shared" si="307"/>
        <v>8636.5499999999993</v>
      </c>
      <c r="AD1637" s="28">
        <f t="shared" si="308"/>
        <v>66.763999999999996</v>
      </c>
      <c r="AE1637" s="28">
        <f t="shared" si="301"/>
        <v>129.35938529746571</v>
      </c>
      <c r="AF1637" s="31">
        <f t="shared" si="302"/>
        <v>-1.857981477967674E-3</v>
      </c>
      <c r="AJ1637" s="110">
        <f t="shared" si="306"/>
        <v>42563</v>
      </c>
      <c r="AK1637" s="31">
        <f t="shared" si="304"/>
        <v>7.0000000000000001E-3</v>
      </c>
      <c r="AL1637" s="115">
        <f t="shared" si="305"/>
        <v>8.7256644210962353E-3</v>
      </c>
      <c r="AM1637" s="100"/>
      <c r="BR1637" s="18">
        <f t="shared" si="298"/>
        <v>42551</v>
      </c>
      <c r="BS1637" s="6">
        <f t="shared" si="299"/>
        <v>1.3599999999999999E-2</v>
      </c>
      <c r="BT1637" s="6">
        <f t="shared" si="300"/>
        <v>1.0200000000000001E-2</v>
      </c>
    </row>
    <row r="1638" spans="2:72" ht="14.45" hidden="1">
      <c r="B1638" s="110">
        <v>42552</v>
      </c>
      <c r="C1638" s="106">
        <v>2102.9</v>
      </c>
      <c r="D1638" s="106">
        <v>2099.3000000000002</v>
      </c>
      <c r="E1638" s="106">
        <v>2108.6999999999998</v>
      </c>
      <c r="F1638" s="106">
        <v>2097.9</v>
      </c>
      <c r="G1638" s="28"/>
      <c r="H1638" s="107">
        <v>1.9E-3</v>
      </c>
      <c r="K1638" s="110">
        <v>42584</v>
      </c>
      <c r="L1638" s="106">
        <v>8622.9</v>
      </c>
      <c r="M1638" s="106">
        <v>8647.4500000000007</v>
      </c>
      <c r="N1638" s="106">
        <v>8687.2000000000007</v>
      </c>
      <c r="O1638" s="106">
        <v>8611.4</v>
      </c>
      <c r="P1638" s="28" t="s">
        <v>2718</v>
      </c>
      <c r="Q1638" s="107">
        <v>-1.6000000000000001E-3</v>
      </c>
      <c r="T1638" s="110">
        <v>42468</v>
      </c>
      <c r="U1638" s="28">
        <v>66.551000000000002</v>
      </c>
      <c r="V1638">
        <v>66.757000000000005</v>
      </c>
      <c r="W1638">
        <v>66.787000000000006</v>
      </c>
      <c r="X1638">
        <v>66.474999999999994</v>
      </c>
      <c r="Y1638" s="19">
        <v>-3.0999999999999999E-3</v>
      </c>
      <c r="AB1638" s="110">
        <f t="shared" si="303"/>
        <v>42584</v>
      </c>
      <c r="AC1638" s="108">
        <f t="shared" si="307"/>
        <v>8622.9</v>
      </c>
      <c r="AD1638" s="28">
        <f t="shared" si="308"/>
        <v>66.682000000000002</v>
      </c>
      <c r="AE1638" s="28">
        <f t="shared" si="301"/>
        <v>129.31375783569777</v>
      </c>
      <c r="AF1638" s="31">
        <f t="shared" si="302"/>
        <v>-3.5271860377983355E-4</v>
      </c>
      <c r="AJ1638" s="110">
        <f t="shared" si="306"/>
        <v>42564</v>
      </c>
      <c r="AK1638" s="31">
        <f t="shared" si="304"/>
        <v>1E-4</v>
      </c>
      <c r="AL1638" s="115">
        <f t="shared" si="305"/>
        <v>-7.9358537659945938E-4</v>
      </c>
      <c r="AM1638" s="100"/>
      <c r="BR1638" s="18">
        <f t="shared" si="298"/>
        <v>42552</v>
      </c>
      <c r="BS1638" s="6">
        <f t="shared" si="299"/>
        <v>1.9E-3</v>
      </c>
      <c r="BT1638" s="6">
        <f t="shared" si="300"/>
        <v>4.8999999999999998E-3</v>
      </c>
    </row>
    <row r="1639" spans="2:72" ht="14.45" hidden="1">
      <c r="B1639" s="110">
        <v>42556</v>
      </c>
      <c r="C1639" s="106">
        <v>2088.6</v>
      </c>
      <c r="D1639" s="106">
        <v>2095.1</v>
      </c>
      <c r="E1639" s="106">
        <v>2095.1</v>
      </c>
      <c r="F1639" s="106">
        <v>2080.9</v>
      </c>
      <c r="G1639" s="28"/>
      <c r="H1639" s="107">
        <v>-6.7999999999999996E-3</v>
      </c>
      <c r="K1639" s="110">
        <v>42585</v>
      </c>
      <c r="L1639" s="106">
        <v>8544.85</v>
      </c>
      <c r="M1639" s="106">
        <v>8635.2000000000007</v>
      </c>
      <c r="N1639" s="106">
        <v>8635.4500000000007</v>
      </c>
      <c r="O1639" s="106">
        <v>8529.6</v>
      </c>
      <c r="P1639" s="28" t="s">
        <v>4161</v>
      </c>
      <c r="Q1639" s="107">
        <v>-9.1000000000000004E-3</v>
      </c>
      <c r="T1639" s="110">
        <v>42471</v>
      </c>
      <c r="U1639" s="28">
        <v>66.287000000000006</v>
      </c>
      <c r="V1639">
        <v>66.555000000000007</v>
      </c>
      <c r="W1639">
        <v>66.602999999999994</v>
      </c>
      <c r="X1639">
        <v>66.28</v>
      </c>
      <c r="Y1639" s="19">
        <v>-4.0000000000000001E-3</v>
      </c>
      <c r="AB1639" s="110">
        <f t="shared" si="303"/>
        <v>42585</v>
      </c>
      <c r="AC1639" s="108">
        <f t="shared" si="307"/>
        <v>8544.85</v>
      </c>
      <c r="AD1639" s="28">
        <f t="shared" si="308"/>
        <v>66.766999999999996</v>
      </c>
      <c r="AE1639" s="28">
        <f t="shared" si="301"/>
        <v>127.98013988946637</v>
      </c>
      <c r="AF1639" s="31">
        <f t="shared" si="302"/>
        <v>-1.0313039915875399E-2</v>
      </c>
      <c r="AJ1639" s="110">
        <f t="shared" si="306"/>
        <v>42565</v>
      </c>
      <c r="AK1639" s="31">
        <f t="shared" si="304"/>
        <v>5.3E-3</v>
      </c>
      <c r="AL1639" s="115">
        <f t="shared" si="305"/>
        <v>7.9426658667529626E-3</v>
      </c>
      <c r="AM1639" s="100"/>
      <c r="BR1639" s="18">
        <f t="shared" si="298"/>
        <v>42556</v>
      </c>
      <c r="BS1639" s="6">
        <f t="shared" si="299"/>
        <v>-6.7999999999999996E-3</v>
      </c>
      <c r="BT1639" s="6">
        <f t="shared" si="300"/>
        <v>-4.1999999999999997E-3</v>
      </c>
    </row>
    <row r="1640" spans="2:72" ht="14.45" hidden="1">
      <c r="B1640" s="110">
        <v>42557</v>
      </c>
      <c r="C1640" s="106">
        <v>2099.6999999999998</v>
      </c>
      <c r="D1640" s="106">
        <v>2084.4</v>
      </c>
      <c r="E1640" s="106">
        <v>2100.6999999999998</v>
      </c>
      <c r="F1640" s="106">
        <v>2074</v>
      </c>
      <c r="G1640" s="28"/>
      <c r="H1640" s="107">
        <v>5.3E-3</v>
      </c>
      <c r="K1640" s="110">
        <v>42586</v>
      </c>
      <c r="L1640" s="106">
        <v>8551.1</v>
      </c>
      <c r="M1640" s="106">
        <v>8599.9500000000007</v>
      </c>
      <c r="N1640" s="106">
        <v>8601.4</v>
      </c>
      <c r="O1640" s="106">
        <v>8518.15</v>
      </c>
      <c r="P1640" s="28" t="s">
        <v>4162</v>
      </c>
      <c r="Q1640" s="107">
        <v>6.9999999999999999E-4</v>
      </c>
      <c r="T1640" s="110">
        <v>42472</v>
      </c>
      <c r="U1640" s="28">
        <v>66.283000000000001</v>
      </c>
      <c r="V1640">
        <v>66.301000000000002</v>
      </c>
      <c r="W1640">
        <v>66.566999999999993</v>
      </c>
      <c r="X1640">
        <v>66.272000000000006</v>
      </c>
      <c r="Y1640" s="19">
        <v>-1E-4</v>
      </c>
      <c r="AB1640" s="110">
        <f t="shared" si="303"/>
        <v>42586</v>
      </c>
      <c r="AC1640" s="108">
        <f t="shared" si="307"/>
        <v>8551.1</v>
      </c>
      <c r="AD1640" s="28">
        <f t="shared" si="308"/>
        <v>66.84</v>
      </c>
      <c r="AE1640" s="28">
        <f t="shared" si="301"/>
        <v>127.93387193297427</v>
      </c>
      <c r="AF1640" s="31">
        <f t="shared" si="302"/>
        <v>-3.6152450319293372E-4</v>
      </c>
      <c r="AJ1640" s="110">
        <f t="shared" si="306"/>
        <v>42566</v>
      </c>
      <c r="AK1640" s="31">
        <f t="shared" si="304"/>
        <v>-1E-3</v>
      </c>
      <c r="AL1640" s="115">
        <f t="shared" si="305"/>
        <v>-7.1815908967068909E-3</v>
      </c>
      <c r="AM1640" s="100"/>
      <c r="BR1640" s="18" t="e">
        <f t="shared" si="298"/>
        <v>#N/A</v>
      </c>
      <c r="BS1640" s="6">
        <f t="shared" si="299"/>
        <v>0</v>
      </c>
      <c r="BT1640" s="6">
        <f t="shared" si="300"/>
        <v>0</v>
      </c>
    </row>
    <row r="1641" spans="2:72" ht="14.45" hidden="1">
      <c r="B1641" s="110">
        <v>42558</v>
      </c>
      <c r="C1641" s="106">
        <v>2097.9</v>
      </c>
      <c r="D1641" s="106">
        <v>2100.4</v>
      </c>
      <c r="E1641" s="106">
        <v>2109.1</v>
      </c>
      <c r="F1641" s="106">
        <v>2089.4</v>
      </c>
      <c r="G1641" s="28"/>
      <c r="H1641" s="107">
        <v>-8.9999999999999998E-4</v>
      </c>
      <c r="K1641" s="110">
        <v>42587</v>
      </c>
      <c r="L1641" s="106">
        <v>8683.15</v>
      </c>
      <c r="M1641" s="106">
        <v>8600.2000000000007</v>
      </c>
      <c r="N1641" s="106">
        <v>8689.4</v>
      </c>
      <c r="O1641" s="106">
        <v>8590.15</v>
      </c>
      <c r="P1641" s="28" t="s">
        <v>4163</v>
      </c>
      <c r="Q1641" s="107">
        <v>1.54E-2</v>
      </c>
      <c r="T1641" s="110">
        <v>42473</v>
      </c>
      <c r="U1641" s="28">
        <v>66.495999999999995</v>
      </c>
      <c r="V1641">
        <v>66.277000000000001</v>
      </c>
      <c r="W1641">
        <v>66.680000000000007</v>
      </c>
      <c r="X1641">
        <v>66.271000000000001</v>
      </c>
      <c r="Y1641" s="19">
        <v>3.2000000000000002E-3</v>
      </c>
      <c r="AB1641" s="110">
        <f t="shared" si="303"/>
        <v>42587</v>
      </c>
      <c r="AC1641" s="108">
        <f t="shared" si="307"/>
        <v>8683.15</v>
      </c>
      <c r="AD1641" s="28">
        <f t="shared" si="308"/>
        <v>66.841999999999999</v>
      </c>
      <c r="AE1641" s="28">
        <f t="shared" si="301"/>
        <v>129.90559827653271</v>
      </c>
      <c r="AF1641" s="31">
        <f t="shared" si="302"/>
        <v>1.5412074330021452E-2</v>
      </c>
      <c r="AJ1641" s="110">
        <f t="shared" si="306"/>
        <v>42569</v>
      </c>
      <c r="AK1641" s="31">
        <f t="shared" si="304"/>
        <v>2.3999999999999998E-3</v>
      </c>
      <c r="AL1641" s="115">
        <f t="shared" si="305"/>
        <v>-3.7690606341463928E-3</v>
      </c>
      <c r="AM1641" s="100"/>
      <c r="BR1641" s="18">
        <f t="shared" si="298"/>
        <v>42558</v>
      </c>
      <c r="BS1641" s="6">
        <f t="shared" si="299"/>
        <v>-8.9999999999999998E-4</v>
      </c>
      <c r="BT1641" s="6">
        <f t="shared" si="300"/>
        <v>2.0000000000000001E-4</v>
      </c>
    </row>
    <row r="1642" spans="2:72" ht="14.45" hidden="1">
      <c r="B1642" s="110">
        <v>42559</v>
      </c>
      <c r="C1642" s="106">
        <v>2129.9</v>
      </c>
      <c r="D1642" s="106">
        <v>2107</v>
      </c>
      <c r="E1642" s="106">
        <v>2131.6999999999998</v>
      </c>
      <c r="F1642" s="106">
        <v>2107</v>
      </c>
      <c r="G1642" s="28"/>
      <c r="H1642" s="107">
        <v>1.5299999999999999E-2</v>
      </c>
      <c r="K1642" s="110">
        <v>42590</v>
      </c>
      <c r="L1642" s="106">
        <v>8711.35</v>
      </c>
      <c r="M1642" s="106">
        <v>8712.85</v>
      </c>
      <c r="N1642" s="106">
        <v>8723.5</v>
      </c>
      <c r="O1642" s="106">
        <v>8697.6</v>
      </c>
      <c r="P1642" s="28" t="s">
        <v>4164</v>
      </c>
      <c r="Q1642" s="107">
        <v>3.2000000000000002E-3</v>
      </c>
      <c r="T1642" s="110">
        <v>42474</v>
      </c>
      <c r="U1642" s="28">
        <v>66.596999999999994</v>
      </c>
      <c r="V1642">
        <v>66.506</v>
      </c>
      <c r="W1642">
        <v>66.69</v>
      </c>
      <c r="X1642">
        <v>66.478999999999999</v>
      </c>
      <c r="Y1642" s="19">
        <v>1.5E-3</v>
      </c>
      <c r="AB1642" s="110">
        <f t="shared" si="303"/>
        <v>42590</v>
      </c>
      <c r="AC1642" s="108">
        <f t="shared" si="307"/>
        <v>8711.35</v>
      </c>
      <c r="AD1642" s="28">
        <f t="shared" si="308"/>
        <v>66.81</v>
      </c>
      <c r="AE1642" s="28">
        <f t="shared" si="301"/>
        <v>130.38991168986678</v>
      </c>
      <c r="AF1642" s="31">
        <f t="shared" si="302"/>
        <v>3.7281950875056591E-3</v>
      </c>
      <c r="AJ1642" s="110">
        <f t="shared" si="306"/>
        <v>42570</v>
      </c>
      <c r="AK1642" s="31">
        <f t="shared" si="304"/>
        <v>-1.4E-3</v>
      </c>
      <c r="AL1642" s="115">
        <f t="shared" si="305"/>
        <v>1.3336160283095033E-3</v>
      </c>
      <c r="AM1642" s="100"/>
      <c r="BR1642" s="18">
        <f t="shared" si="298"/>
        <v>42559</v>
      </c>
      <c r="BS1642" s="6">
        <f t="shared" si="299"/>
        <v>1.5299999999999999E-2</v>
      </c>
      <c r="BT1642" s="6">
        <f t="shared" si="300"/>
        <v>-1.8E-3</v>
      </c>
    </row>
    <row r="1643" spans="2:72" ht="14.45" hidden="1">
      <c r="B1643" s="110">
        <v>42562</v>
      </c>
      <c r="C1643" s="106">
        <v>2137.1999999999998</v>
      </c>
      <c r="D1643" s="106">
        <v>2131.6999999999998</v>
      </c>
      <c r="E1643" s="106">
        <v>2143.1999999999998</v>
      </c>
      <c r="F1643" s="106">
        <v>2131.6999999999998</v>
      </c>
      <c r="G1643" s="28"/>
      <c r="H1643" s="107">
        <v>3.3999999999999998E-3</v>
      </c>
      <c r="K1643" s="110">
        <v>42591</v>
      </c>
      <c r="L1643" s="106">
        <v>8678.25</v>
      </c>
      <c r="M1643" s="106">
        <v>8727.7999999999993</v>
      </c>
      <c r="N1643" s="106">
        <v>8728.35</v>
      </c>
      <c r="O1643" s="106">
        <v>8638.2000000000007</v>
      </c>
      <c r="P1643" s="28" t="s">
        <v>4165</v>
      </c>
      <c r="Q1643" s="107">
        <v>-3.8E-3</v>
      </c>
      <c r="T1643" s="110">
        <v>42475</v>
      </c>
      <c r="U1643" s="28">
        <v>66.66</v>
      </c>
      <c r="V1643">
        <v>66.596999999999994</v>
      </c>
      <c r="W1643">
        <v>66.680000000000007</v>
      </c>
      <c r="X1643">
        <v>66.468999999999994</v>
      </c>
      <c r="Y1643" s="19">
        <v>8.9999999999999998E-4</v>
      </c>
      <c r="AB1643" s="110">
        <f t="shared" si="303"/>
        <v>42591</v>
      </c>
      <c r="AC1643" s="108">
        <f t="shared" si="307"/>
        <v>8678.25</v>
      </c>
      <c r="AD1643" s="28">
        <f t="shared" si="308"/>
        <v>66.774000000000001</v>
      </c>
      <c r="AE1643" s="28">
        <f t="shared" si="301"/>
        <v>129.96450714349896</v>
      </c>
      <c r="AF1643" s="31">
        <f t="shared" si="302"/>
        <v>-3.2625572090242416E-3</v>
      </c>
      <c r="AJ1643" s="110">
        <f t="shared" si="306"/>
        <v>42571</v>
      </c>
      <c r="AK1643" s="31">
        <f t="shared" si="304"/>
        <v>4.3E-3</v>
      </c>
      <c r="AL1643" s="115">
        <f t="shared" si="305"/>
        <v>4.9866703418082192E-3</v>
      </c>
      <c r="AM1643" s="100"/>
      <c r="BR1643" s="18">
        <f t="shared" si="298"/>
        <v>42562</v>
      </c>
      <c r="BS1643" s="6">
        <f t="shared" si="299"/>
        <v>3.3999999999999998E-3</v>
      </c>
      <c r="BT1643" s="6">
        <f t="shared" si="300"/>
        <v>1.7399999999999999E-2</v>
      </c>
    </row>
    <row r="1644" spans="2:72" ht="14.45" hidden="1">
      <c r="B1644" s="110">
        <v>42563</v>
      </c>
      <c r="C1644" s="106">
        <v>2152.1</v>
      </c>
      <c r="D1644" s="106">
        <v>2139.5</v>
      </c>
      <c r="E1644" s="106">
        <v>2155.4</v>
      </c>
      <c r="F1644" s="106">
        <v>2139.5</v>
      </c>
      <c r="G1644" s="28"/>
      <c r="H1644" s="107">
        <v>7.0000000000000001E-3</v>
      </c>
      <c r="K1644" s="110">
        <v>42592</v>
      </c>
      <c r="L1644" s="106">
        <v>8575.2999999999993</v>
      </c>
      <c r="M1644" s="106">
        <v>8686.7000000000007</v>
      </c>
      <c r="N1644" s="106">
        <v>8690.1</v>
      </c>
      <c r="O1644" s="106">
        <v>8564.6</v>
      </c>
      <c r="P1644" s="28" t="s">
        <v>3359</v>
      </c>
      <c r="Q1644" s="107">
        <v>-1.1900000000000001E-2</v>
      </c>
      <c r="T1644" s="110">
        <v>42478</v>
      </c>
      <c r="U1644" s="28">
        <v>66.415999999999997</v>
      </c>
      <c r="V1644">
        <v>66.66</v>
      </c>
      <c r="W1644">
        <v>66.72</v>
      </c>
      <c r="X1644">
        <v>66.415000000000006</v>
      </c>
      <c r="Y1644" s="19">
        <v>-3.7000000000000002E-3</v>
      </c>
      <c r="AB1644" s="110">
        <f t="shared" si="303"/>
        <v>42592</v>
      </c>
      <c r="AC1644" s="108">
        <f t="shared" si="307"/>
        <v>8575.2999999999993</v>
      </c>
      <c r="AD1644" s="28">
        <f t="shared" si="308"/>
        <v>66.765000000000001</v>
      </c>
      <c r="AE1644" s="28">
        <f t="shared" si="301"/>
        <v>128.44005092488578</v>
      </c>
      <c r="AF1644" s="31">
        <f t="shared" si="302"/>
        <v>-1.1729788787102957E-2</v>
      </c>
      <c r="AJ1644" s="110">
        <f t="shared" si="306"/>
        <v>42572</v>
      </c>
      <c r="AK1644" s="31">
        <f t="shared" si="304"/>
        <v>-3.5999999999999999E-3</v>
      </c>
      <c r="AL1644" s="115">
        <f t="shared" si="305"/>
        <v>-6.3604580673922717E-3</v>
      </c>
      <c r="AM1644" s="100"/>
      <c r="BR1644" s="18">
        <f t="shared" si="298"/>
        <v>42563</v>
      </c>
      <c r="BS1644" s="6">
        <f t="shared" si="299"/>
        <v>7.0000000000000001E-3</v>
      </c>
      <c r="BT1644" s="6">
        <f t="shared" si="300"/>
        <v>6.3E-3</v>
      </c>
    </row>
    <row r="1645" spans="2:72" ht="14.45" hidden="1">
      <c r="B1645" s="110">
        <v>42564</v>
      </c>
      <c r="C1645" s="106">
        <v>2152.4</v>
      </c>
      <c r="D1645" s="106">
        <v>2153.8000000000002</v>
      </c>
      <c r="E1645" s="106">
        <v>2156.4</v>
      </c>
      <c r="F1645" s="106">
        <v>2146.1999999999998</v>
      </c>
      <c r="G1645" s="28"/>
      <c r="H1645" s="107">
        <v>1E-4</v>
      </c>
      <c r="K1645" s="110">
        <v>42593</v>
      </c>
      <c r="L1645" s="106">
        <v>8592.15</v>
      </c>
      <c r="M1645" s="106">
        <v>8572.7999999999993</v>
      </c>
      <c r="N1645" s="106">
        <v>8601.15</v>
      </c>
      <c r="O1645" s="106">
        <v>8540.0499999999993</v>
      </c>
      <c r="P1645" s="28" t="s">
        <v>4166</v>
      </c>
      <c r="Q1645" s="107">
        <v>2E-3</v>
      </c>
      <c r="T1645" s="110">
        <v>42479</v>
      </c>
      <c r="U1645" s="28">
        <v>66.150000000000006</v>
      </c>
      <c r="V1645">
        <v>66.417000000000002</v>
      </c>
      <c r="W1645">
        <v>66.501999999999995</v>
      </c>
      <c r="X1645">
        <v>66.129000000000005</v>
      </c>
      <c r="Y1645" s="19">
        <v>-4.0000000000000001E-3</v>
      </c>
      <c r="AB1645" s="110">
        <f t="shared" si="303"/>
        <v>42593</v>
      </c>
      <c r="AC1645" s="108">
        <f t="shared" si="307"/>
        <v>8592.15</v>
      </c>
      <c r="AD1645" s="28">
        <f t="shared" si="308"/>
        <v>66.75</v>
      </c>
      <c r="AE1645" s="28">
        <f t="shared" si="301"/>
        <v>128.72134831460673</v>
      </c>
      <c r="AF1645" s="31">
        <f t="shared" si="302"/>
        <v>2.1901064947837945E-3</v>
      </c>
      <c r="AJ1645" s="110">
        <f t="shared" si="306"/>
        <v>42573</v>
      </c>
      <c r="AK1645" s="31">
        <f t="shared" si="304"/>
        <v>4.4999999999999997E-3</v>
      </c>
      <c r="AL1645" s="115">
        <f t="shared" si="305"/>
        <v>3.639535580796549E-3</v>
      </c>
      <c r="AM1645" s="100"/>
      <c r="BR1645" s="18">
        <f t="shared" si="298"/>
        <v>42564</v>
      </c>
      <c r="BS1645" s="6">
        <f t="shared" si="299"/>
        <v>1E-4</v>
      </c>
      <c r="BT1645" s="6">
        <f t="shared" si="300"/>
        <v>-2.0000000000000001E-4</v>
      </c>
    </row>
    <row r="1646" spans="2:72" ht="14.45" hidden="1">
      <c r="B1646" s="110">
        <v>42565</v>
      </c>
      <c r="C1646" s="106">
        <v>2163.8000000000002</v>
      </c>
      <c r="D1646" s="106">
        <v>2157.9</v>
      </c>
      <c r="E1646" s="106">
        <v>2169</v>
      </c>
      <c r="F1646" s="106">
        <v>2157.9</v>
      </c>
      <c r="G1646" s="28"/>
      <c r="H1646" s="107">
        <v>5.3E-3</v>
      </c>
      <c r="K1646" s="110">
        <v>42594</v>
      </c>
      <c r="L1646" s="106">
        <v>8672.15</v>
      </c>
      <c r="M1646" s="106">
        <v>8605.4500000000007</v>
      </c>
      <c r="N1646" s="106">
        <v>8684.2999999999993</v>
      </c>
      <c r="O1646" s="106">
        <v>8604.4500000000007</v>
      </c>
      <c r="P1646" s="28" t="s">
        <v>4167</v>
      </c>
      <c r="Q1646" s="107">
        <v>9.2999999999999992E-3</v>
      </c>
      <c r="T1646" s="110">
        <v>42480</v>
      </c>
      <c r="U1646" s="28">
        <v>66.165999999999997</v>
      </c>
      <c r="V1646">
        <v>66.137</v>
      </c>
      <c r="W1646">
        <v>66.36</v>
      </c>
      <c r="X1646">
        <v>66.094999999999999</v>
      </c>
      <c r="Y1646" s="19">
        <v>2.0000000000000001E-4</v>
      </c>
      <c r="AB1646" s="110">
        <f t="shared" si="303"/>
        <v>42594</v>
      </c>
      <c r="AC1646" s="108">
        <f t="shared" si="307"/>
        <v>8672.15</v>
      </c>
      <c r="AD1646" s="28">
        <f t="shared" si="308"/>
        <v>66.908000000000001</v>
      </c>
      <c r="AE1646" s="28">
        <f t="shared" si="301"/>
        <v>129.61305075626231</v>
      </c>
      <c r="AF1646" s="31">
        <f t="shared" si="302"/>
        <v>6.9273858091991602E-3</v>
      </c>
      <c r="AJ1646" s="110">
        <f t="shared" si="306"/>
        <v>42576</v>
      </c>
      <c r="AK1646" s="31">
        <f t="shared" si="304"/>
        <v>-3.0000000000000001E-3</v>
      </c>
      <c r="AL1646" s="115">
        <f t="shared" si="305"/>
        <v>7.1886314168738696E-3</v>
      </c>
      <c r="AM1646" s="100"/>
      <c r="BR1646" s="18">
        <f t="shared" si="298"/>
        <v>42565</v>
      </c>
      <c r="BS1646" s="6">
        <f t="shared" si="299"/>
        <v>5.3E-3</v>
      </c>
      <c r="BT1646" s="6">
        <f t="shared" si="300"/>
        <v>5.3E-3</v>
      </c>
    </row>
    <row r="1647" spans="2:72" ht="14.45" hidden="1">
      <c r="B1647" s="110">
        <v>42566</v>
      </c>
      <c r="C1647" s="106">
        <v>2161.6999999999998</v>
      </c>
      <c r="D1647" s="106">
        <v>2165.1</v>
      </c>
      <c r="E1647" s="106">
        <v>2169.1</v>
      </c>
      <c r="F1647" s="106">
        <v>2155.8000000000002</v>
      </c>
      <c r="G1647" s="28"/>
      <c r="H1647" s="107">
        <v>-1E-3</v>
      </c>
      <c r="K1647" s="110">
        <v>42598</v>
      </c>
      <c r="L1647" s="106">
        <v>8642.5499999999993</v>
      </c>
      <c r="M1647" s="106">
        <v>8670.25</v>
      </c>
      <c r="N1647" s="106">
        <v>8682.35</v>
      </c>
      <c r="O1647" s="106">
        <v>8600.4500000000007</v>
      </c>
      <c r="P1647" s="28" t="s">
        <v>4168</v>
      </c>
      <c r="Q1647" s="107">
        <v>-3.3999999999999998E-3</v>
      </c>
      <c r="T1647" s="110">
        <v>42481</v>
      </c>
      <c r="U1647" s="28">
        <v>66.489000000000004</v>
      </c>
      <c r="V1647">
        <v>66.165000000000006</v>
      </c>
      <c r="W1647">
        <v>66.528000000000006</v>
      </c>
      <c r="X1647">
        <v>66.164000000000001</v>
      </c>
      <c r="Y1647" s="19">
        <v>4.8999999999999998E-3</v>
      </c>
      <c r="AB1647" s="110">
        <f t="shared" si="303"/>
        <v>42598</v>
      </c>
      <c r="AC1647" s="108">
        <f t="shared" si="307"/>
        <v>8642.5499999999993</v>
      </c>
      <c r="AD1647" s="28">
        <f t="shared" si="308"/>
        <v>66.87</v>
      </c>
      <c r="AE1647" s="28">
        <f t="shared" si="301"/>
        <v>129.24405563032749</v>
      </c>
      <c r="AF1647" s="31">
        <f t="shared" si="302"/>
        <v>-2.8468979302763708E-3</v>
      </c>
      <c r="AJ1647" s="110">
        <f t="shared" si="306"/>
        <v>42577</v>
      </c>
      <c r="AK1647" s="31">
        <f t="shared" si="304"/>
        <v>2.9999999999999997E-4</v>
      </c>
      <c r="AL1647" s="115">
        <f t="shared" si="305"/>
        <v>-3.8662679833320057E-3</v>
      </c>
      <c r="AM1647" s="100"/>
      <c r="BR1647" s="18">
        <f t="shared" si="298"/>
        <v>42566</v>
      </c>
      <c r="BS1647" s="6">
        <f t="shared" si="299"/>
        <v>-1E-3</v>
      </c>
      <c r="BT1647" s="6">
        <f t="shared" si="300"/>
        <v>-2.8E-3</v>
      </c>
    </row>
    <row r="1648" spans="2:72" ht="14.45" hidden="1">
      <c r="B1648" s="110">
        <v>42569</v>
      </c>
      <c r="C1648" s="106">
        <v>2166.9</v>
      </c>
      <c r="D1648" s="106">
        <v>2162</v>
      </c>
      <c r="E1648" s="106">
        <v>2168.3000000000002</v>
      </c>
      <c r="F1648" s="106">
        <v>2159.6</v>
      </c>
      <c r="G1648" s="28"/>
      <c r="H1648" s="107">
        <v>2.3999999999999998E-3</v>
      </c>
      <c r="K1648" s="110">
        <v>42599</v>
      </c>
      <c r="L1648" s="106">
        <v>8624.0499999999993</v>
      </c>
      <c r="M1648" s="106">
        <v>8639.7999999999993</v>
      </c>
      <c r="N1648" s="106">
        <v>8667.1</v>
      </c>
      <c r="O1648" s="106">
        <v>8603.6</v>
      </c>
      <c r="P1648" s="28" t="s">
        <v>4169</v>
      </c>
      <c r="Q1648" s="107">
        <v>-2.0999999999999999E-3</v>
      </c>
      <c r="T1648" s="110">
        <v>42482</v>
      </c>
      <c r="U1648" s="28">
        <v>66.66</v>
      </c>
      <c r="V1648">
        <v>66.501999999999995</v>
      </c>
      <c r="W1648">
        <v>66.730999999999995</v>
      </c>
      <c r="X1648">
        <v>66.456999999999994</v>
      </c>
      <c r="Y1648" s="19">
        <v>2.5999999999999999E-3</v>
      </c>
      <c r="AB1648" s="110">
        <f t="shared" si="303"/>
        <v>42599</v>
      </c>
      <c r="AC1648" s="108">
        <f t="shared" si="307"/>
        <v>8624.0499999999993</v>
      </c>
      <c r="AD1648" s="28">
        <f t="shared" si="308"/>
        <v>66.893000000000001</v>
      </c>
      <c r="AE1648" s="28">
        <f t="shared" si="301"/>
        <v>128.92305622411911</v>
      </c>
      <c r="AF1648" s="31">
        <f t="shared" si="302"/>
        <v>-2.4836686271013653E-3</v>
      </c>
      <c r="AJ1648" s="110">
        <f t="shared" si="306"/>
        <v>42578</v>
      </c>
      <c r="AK1648" s="31">
        <f t="shared" si="304"/>
        <v>-1.1999999999999999E-3</v>
      </c>
      <c r="AL1648" s="115">
        <f t="shared" si="305"/>
        <v>6.6508984665023529E-3</v>
      </c>
      <c r="AM1648" s="100"/>
      <c r="BR1648" s="18">
        <f t="shared" si="298"/>
        <v>42569</v>
      </c>
      <c r="BS1648" s="6">
        <f t="shared" si="299"/>
        <v>2.3999999999999998E-3</v>
      </c>
      <c r="BT1648" s="6">
        <f t="shared" si="300"/>
        <v>-3.8E-3</v>
      </c>
    </row>
    <row r="1649" spans="2:72" ht="14.45" hidden="1">
      <c r="B1649" s="110">
        <v>42570</v>
      </c>
      <c r="C1649" s="106">
        <v>2163.8000000000002</v>
      </c>
      <c r="D1649" s="106">
        <v>2163.8000000000002</v>
      </c>
      <c r="E1649" s="106">
        <v>2164.6</v>
      </c>
      <c r="F1649" s="106">
        <v>2159</v>
      </c>
      <c r="G1649" s="28"/>
      <c r="H1649" s="107">
        <v>-1.4E-3</v>
      </c>
      <c r="K1649" s="110">
        <v>42600</v>
      </c>
      <c r="L1649" s="106">
        <v>8673.25</v>
      </c>
      <c r="M1649" s="106">
        <v>8648.85</v>
      </c>
      <c r="N1649" s="106">
        <v>8690.7000000000007</v>
      </c>
      <c r="O1649" s="106">
        <v>8645.0499999999993</v>
      </c>
      <c r="P1649" s="28" t="s">
        <v>3090</v>
      </c>
      <c r="Q1649" s="107">
        <v>5.7000000000000002E-3</v>
      </c>
      <c r="T1649" s="110">
        <v>42485</v>
      </c>
      <c r="U1649" s="28">
        <v>66.685000000000002</v>
      </c>
      <c r="V1649">
        <v>66.66</v>
      </c>
      <c r="W1649">
        <v>66.765000000000001</v>
      </c>
      <c r="X1649">
        <v>66.59</v>
      </c>
      <c r="Y1649" s="19">
        <v>4.0000000000000002E-4</v>
      </c>
      <c r="AB1649" s="110">
        <f t="shared" si="303"/>
        <v>42600</v>
      </c>
      <c r="AC1649" s="108">
        <f t="shared" si="307"/>
        <v>8673.25</v>
      </c>
      <c r="AD1649" s="28">
        <f t="shared" si="308"/>
        <v>66.83</v>
      </c>
      <c r="AE1649" s="28">
        <f t="shared" si="301"/>
        <v>129.78078707167441</v>
      </c>
      <c r="AF1649" s="31">
        <f t="shared" si="302"/>
        <v>6.6530446351211747E-3</v>
      </c>
      <c r="AJ1649" s="110">
        <f t="shared" si="306"/>
        <v>42579</v>
      </c>
      <c r="AK1649" s="31">
        <f t="shared" si="304"/>
        <v>1.6000000000000001E-3</v>
      </c>
      <c r="AL1649" s="115">
        <f t="shared" si="305"/>
        <v>6.7318882586766549E-3</v>
      </c>
      <c r="AM1649" s="100"/>
      <c r="BR1649" s="18">
        <f t="shared" si="298"/>
        <v>42570</v>
      </c>
      <c r="BS1649" s="6">
        <f t="shared" si="299"/>
        <v>-1.4E-3</v>
      </c>
      <c r="BT1649" s="6">
        <f t="shared" si="300"/>
        <v>2.3E-3</v>
      </c>
    </row>
    <row r="1650" spans="2:72" ht="14.45" hidden="1">
      <c r="B1650" s="110">
        <v>42571</v>
      </c>
      <c r="C1650" s="106">
        <v>2173</v>
      </c>
      <c r="D1650" s="106">
        <v>2166.1</v>
      </c>
      <c r="E1650" s="106">
        <v>2175.6</v>
      </c>
      <c r="F1650" s="106">
        <v>2164.9</v>
      </c>
      <c r="G1650" s="28"/>
      <c r="H1650" s="107">
        <v>4.3E-3</v>
      </c>
      <c r="K1650" s="110">
        <v>42601</v>
      </c>
      <c r="L1650" s="106">
        <v>8666.9</v>
      </c>
      <c r="M1650" s="106">
        <v>8694.2999999999993</v>
      </c>
      <c r="N1650" s="106">
        <v>8696.6</v>
      </c>
      <c r="O1650" s="106">
        <v>8647.1</v>
      </c>
      <c r="P1650" s="28" t="s">
        <v>4170</v>
      </c>
      <c r="Q1650" s="107">
        <v>-6.9999999999999999E-4</v>
      </c>
      <c r="T1650" s="110">
        <v>42486</v>
      </c>
      <c r="U1650" s="28">
        <v>66.403999999999996</v>
      </c>
      <c r="V1650">
        <v>66.692999999999998</v>
      </c>
      <c r="W1650">
        <v>66.852000000000004</v>
      </c>
      <c r="X1650">
        <v>66.397000000000006</v>
      </c>
      <c r="Y1650" s="19">
        <v>-4.1999999999999997E-3</v>
      </c>
      <c r="AB1650" s="110">
        <f t="shared" si="303"/>
        <v>42601</v>
      </c>
      <c r="AC1650" s="108">
        <f t="shared" si="307"/>
        <v>8666.9</v>
      </c>
      <c r="AD1650" s="28">
        <f t="shared" si="308"/>
        <v>67.137</v>
      </c>
      <c r="AE1650" s="28">
        <f t="shared" si="301"/>
        <v>129.09275064420513</v>
      </c>
      <c r="AF1650" s="31">
        <f t="shared" si="302"/>
        <v>-5.3015276220300667E-3</v>
      </c>
      <c r="AJ1650" s="110">
        <f t="shared" si="306"/>
        <v>42580</v>
      </c>
      <c r="AK1650" s="31">
        <f t="shared" si="304"/>
        <v>1.6000000000000001E-3</v>
      </c>
      <c r="AL1650" s="115">
        <f t="shared" si="305"/>
        <v>2.1608373390387126E-3</v>
      </c>
      <c r="AM1650" s="100"/>
      <c r="BR1650" s="18">
        <f t="shared" si="298"/>
        <v>42571</v>
      </c>
      <c r="BS1650" s="6">
        <f t="shared" si="299"/>
        <v>4.3E-3</v>
      </c>
      <c r="BT1650" s="6">
        <f t="shared" si="300"/>
        <v>4.4000000000000003E-3</v>
      </c>
    </row>
    <row r="1651" spans="2:72" ht="14.45" hidden="1">
      <c r="B1651" s="110">
        <v>42572</v>
      </c>
      <c r="C1651" s="106">
        <v>2165.1999999999998</v>
      </c>
      <c r="D1651" s="106">
        <v>2172.9</v>
      </c>
      <c r="E1651" s="106">
        <v>2174.6</v>
      </c>
      <c r="F1651" s="106">
        <v>2159.8000000000002</v>
      </c>
      <c r="G1651" s="28"/>
      <c r="H1651" s="107">
        <v>-3.5999999999999999E-3</v>
      </c>
      <c r="K1651" s="110">
        <v>42604</v>
      </c>
      <c r="L1651" s="106">
        <v>8629.15</v>
      </c>
      <c r="M1651" s="106">
        <v>8667</v>
      </c>
      <c r="N1651" s="106">
        <v>8684.85</v>
      </c>
      <c r="O1651" s="106">
        <v>8614</v>
      </c>
      <c r="P1651" s="28" t="s">
        <v>4171</v>
      </c>
      <c r="Q1651" s="107">
        <v>-4.4000000000000003E-3</v>
      </c>
      <c r="T1651" s="110">
        <v>42487</v>
      </c>
      <c r="U1651" s="28">
        <v>66.361999999999995</v>
      </c>
      <c r="V1651">
        <v>66.406000000000006</v>
      </c>
      <c r="W1651">
        <v>66.611999999999995</v>
      </c>
      <c r="X1651">
        <v>66.343999999999994</v>
      </c>
      <c r="Y1651" s="19">
        <v>-5.9999999999999995E-4</v>
      </c>
      <c r="AB1651" s="110">
        <f t="shared" si="303"/>
        <v>42604</v>
      </c>
      <c r="AC1651" s="108">
        <f t="shared" si="307"/>
        <v>8629.15</v>
      </c>
      <c r="AD1651" s="28">
        <f t="shared" si="308"/>
        <v>67.201999999999998</v>
      </c>
      <c r="AE1651" s="28">
        <f t="shared" si="301"/>
        <v>128.40614862652896</v>
      </c>
      <c r="AF1651" s="31">
        <f t="shared" si="302"/>
        <v>-5.3186721504487888E-3</v>
      </c>
      <c r="AJ1651" s="110">
        <f t="shared" si="306"/>
        <v>42583</v>
      </c>
      <c r="AK1651" s="31">
        <f t="shared" si="304"/>
        <v>-1.2999999999999999E-3</v>
      </c>
      <c r="AL1651" s="115">
        <f t="shared" si="305"/>
        <v>-1.857981477967674E-3</v>
      </c>
      <c r="AM1651" s="100"/>
      <c r="BR1651" s="18">
        <f t="shared" si="298"/>
        <v>42572</v>
      </c>
      <c r="BS1651" s="6">
        <f t="shared" si="299"/>
        <v>-3.5999999999999999E-3</v>
      </c>
      <c r="BT1651" s="6">
        <f t="shared" si="300"/>
        <v>-6.4999999999999997E-3</v>
      </c>
    </row>
    <row r="1652" spans="2:72" ht="14.45" hidden="1">
      <c r="B1652" s="110">
        <v>42573</v>
      </c>
      <c r="C1652" s="106">
        <v>2175</v>
      </c>
      <c r="D1652" s="106">
        <v>2166.5</v>
      </c>
      <c r="E1652" s="106">
        <v>2175.1</v>
      </c>
      <c r="F1652" s="106">
        <v>2163.1999999999998</v>
      </c>
      <c r="G1652" s="28"/>
      <c r="H1652" s="107">
        <v>4.4999999999999997E-3</v>
      </c>
      <c r="K1652" s="110">
        <v>42605</v>
      </c>
      <c r="L1652" s="106">
        <v>8632.6</v>
      </c>
      <c r="M1652" s="106">
        <v>8628.35</v>
      </c>
      <c r="N1652" s="106">
        <v>8642.15</v>
      </c>
      <c r="O1652" s="106">
        <v>8580</v>
      </c>
      <c r="P1652" s="28" t="s">
        <v>4172</v>
      </c>
      <c r="Q1652" s="107">
        <v>4.0000000000000002E-4</v>
      </c>
      <c r="T1652" s="110">
        <v>42488</v>
      </c>
      <c r="U1652" s="28">
        <v>66.400999999999996</v>
      </c>
      <c r="V1652">
        <v>66.391000000000005</v>
      </c>
      <c r="W1652">
        <v>66.561999999999998</v>
      </c>
      <c r="X1652">
        <v>66.319999999999993</v>
      </c>
      <c r="Y1652" s="19">
        <v>5.9999999999999995E-4</v>
      </c>
      <c r="AB1652" s="110">
        <f t="shared" si="303"/>
        <v>42605</v>
      </c>
      <c r="AC1652" s="108">
        <f t="shared" si="307"/>
        <v>8632.6</v>
      </c>
      <c r="AD1652" s="28">
        <f t="shared" si="308"/>
        <v>67.122</v>
      </c>
      <c r="AE1652" s="28">
        <f t="shared" si="301"/>
        <v>128.61058967253658</v>
      </c>
      <c r="AF1652" s="31">
        <f t="shared" si="302"/>
        <v>1.5921437422925511E-3</v>
      </c>
      <c r="AJ1652" s="110">
        <f t="shared" si="306"/>
        <v>42584</v>
      </c>
      <c r="AK1652" s="31">
        <f t="shared" si="304"/>
        <v>-6.4000000000000003E-3</v>
      </c>
      <c r="AL1652" s="115">
        <f t="shared" si="305"/>
        <v>-3.5271860377983355E-4</v>
      </c>
      <c r="AM1652" s="100"/>
      <c r="BR1652" s="18">
        <f t="shared" si="298"/>
        <v>42573</v>
      </c>
      <c r="BS1652" s="6">
        <f t="shared" si="299"/>
        <v>4.4999999999999997E-3</v>
      </c>
      <c r="BT1652" s="6">
        <f t="shared" si="300"/>
        <v>3.7000000000000002E-3</v>
      </c>
    </row>
    <row r="1653" spans="2:72" ht="14.45" hidden="1">
      <c r="B1653" s="110">
        <v>42576</v>
      </c>
      <c r="C1653" s="106">
        <v>2168.5</v>
      </c>
      <c r="D1653" s="106">
        <v>2173.6999999999998</v>
      </c>
      <c r="E1653" s="106">
        <v>2173.6999999999998</v>
      </c>
      <c r="F1653" s="106">
        <v>2161.9</v>
      </c>
      <c r="G1653" s="28"/>
      <c r="H1653" s="107">
        <v>-3.0000000000000001E-3</v>
      </c>
      <c r="K1653" s="110">
        <v>42606</v>
      </c>
      <c r="L1653" s="106">
        <v>8650.2999999999993</v>
      </c>
      <c r="M1653" s="106">
        <v>8648.5</v>
      </c>
      <c r="N1653" s="106">
        <v>8661.0499999999993</v>
      </c>
      <c r="O1653" s="106">
        <v>8620.9</v>
      </c>
      <c r="P1653" s="28" t="s">
        <v>4173</v>
      </c>
      <c r="Q1653" s="107">
        <v>2.0999999999999999E-3</v>
      </c>
      <c r="T1653" s="110">
        <v>42489</v>
      </c>
      <c r="U1653" s="28">
        <v>66.424999999999997</v>
      </c>
      <c r="V1653">
        <v>66.394999999999996</v>
      </c>
      <c r="W1653">
        <v>66.569999999999993</v>
      </c>
      <c r="X1653">
        <v>66.290000000000006</v>
      </c>
      <c r="Y1653" s="19">
        <v>4.0000000000000002E-4</v>
      </c>
      <c r="AB1653" s="110">
        <f t="shared" si="303"/>
        <v>42606</v>
      </c>
      <c r="AC1653" s="108">
        <f t="shared" si="307"/>
        <v>8650.2999999999993</v>
      </c>
      <c r="AD1653" s="28">
        <f t="shared" si="308"/>
        <v>67.167000000000002</v>
      </c>
      <c r="AE1653" s="28">
        <f t="shared" si="301"/>
        <v>128.78794646180415</v>
      </c>
      <c r="AF1653" s="31">
        <f t="shared" si="302"/>
        <v>1.3790216631395236E-3</v>
      </c>
      <c r="AJ1653" s="110">
        <f t="shared" si="306"/>
        <v>42585</v>
      </c>
      <c r="AK1653" s="31">
        <f t="shared" si="304"/>
        <v>3.2000000000000002E-3</v>
      </c>
      <c r="AL1653" s="115">
        <f t="shared" si="305"/>
        <v>-1.0313039915875399E-2</v>
      </c>
      <c r="AM1653" s="100"/>
      <c r="BR1653" s="18">
        <f t="shared" si="298"/>
        <v>42576</v>
      </c>
      <c r="BS1653" s="6">
        <f t="shared" si="299"/>
        <v>-3.0000000000000001E-3</v>
      </c>
      <c r="BT1653" s="6">
        <f t="shared" si="300"/>
        <v>1.11E-2</v>
      </c>
    </row>
    <row r="1654" spans="2:72" ht="14.45" hidden="1">
      <c r="B1654" s="110">
        <v>42577</v>
      </c>
      <c r="C1654" s="106">
        <v>2169.1999999999998</v>
      </c>
      <c r="D1654" s="106">
        <v>2169</v>
      </c>
      <c r="E1654" s="106">
        <v>2173.5</v>
      </c>
      <c r="F1654" s="106">
        <v>2160.1999999999998</v>
      </c>
      <c r="G1654" s="28"/>
      <c r="H1654" s="107">
        <v>2.9999999999999997E-4</v>
      </c>
      <c r="K1654" s="110">
        <v>42607</v>
      </c>
      <c r="L1654" s="106">
        <v>8592.2000000000007</v>
      </c>
      <c r="M1654" s="106">
        <v>8668.85</v>
      </c>
      <c r="N1654" s="106">
        <v>8683.0499999999993</v>
      </c>
      <c r="O1654" s="106">
        <v>8583.65</v>
      </c>
      <c r="P1654" s="28" t="s">
        <v>4174</v>
      </c>
      <c r="Q1654" s="107">
        <v>-6.7000000000000002E-3</v>
      </c>
      <c r="T1654" s="110">
        <v>42492</v>
      </c>
      <c r="U1654" s="28">
        <v>66.346000000000004</v>
      </c>
      <c r="V1654">
        <v>66.424999999999997</v>
      </c>
      <c r="W1654">
        <v>66.465000000000003</v>
      </c>
      <c r="X1654">
        <v>66.319999999999993</v>
      </c>
      <c r="Y1654" s="19">
        <v>-1.1999999999999999E-3</v>
      </c>
      <c r="AB1654" s="110">
        <f t="shared" si="303"/>
        <v>42607</v>
      </c>
      <c r="AC1654" s="108">
        <f t="shared" si="307"/>
        <v>8592.2000000000007</v>
      </c>
      <c r="AD1654" s="28">
        <f t="shared" si="308"/>
        <v>67.016000000000005</v>
      </c>
      <c r="AE1654" s="28">
        <f t="shared" si="301"/>
        <v>128.21117345111614</v>
      </c>
      <c r="AF1654" s="31">
        <f t="shared" si="302"/>
        <v>-4.4784704355781413E-3</v>
      </c>
      <c r="AJ1654" s="110">
        <f t="shared" si="306"/>
        <v>42586</v>
      </c>
      <c r="AK1654" s="31">
        <f t="shared" si="304"/>
        <v>2.0000000000000001E-4</v>
      </c>
      <c r="AL1654" s="115">
        <f t="shared" si="305"/>
        <v>-3.6152450319293372E-4</v>
      </c>
      <c r="AM1654" s="100"/>
      <c r="BR1654" s="18">
        <f t="shared" si="298"/>
        <v>42577</v>
      </c>
      <c r="BS1654" s="6">
        <f t="shared" si="299"/>
        <v>2.9999999999999997E-4</v>
      </c>
      <c r="BT1654" s="6">
        <f t="shared" si="300"/>
        <v>-5.1999999999999998E-3</v>
      </c>
    </row>
    <row r="1655" spans="2:72" ht="14.45" hidden="1">
      <c r="B1655" s="110">
        <v>42578</v>
      </c>
      <c r="C1655" s="106">
        <v>2166.6</v>
      </c>
      <c r="D1655" s="106">
        <v>2169.8000000000002</v>
      </c>
      <c r="E1655" s="106">
        <v>2175</v>
      </c>
      <c r="F1655" s="106">
        <v>2159.1</v>
      </c>
      <c r="G1655" s="28"/>
      <c r="H1655" s="107">
        <v>-1.1999999999999999E-3</v>
      </c>
      <c r="K1655" s="110">
        <v>42608</v>
      </c>
      <c r="L1655" s="106">
        <v>8572.5499999999993</v>
      </c>
      <c r="M1655" s="106">
        <v>8614.35</v>
      </c>
      <c r="N1655" s="106">
        <v>8622.9500000000007</v>
      </c>
      <c r="O1655" s="106">
        <v>8547.5499999999993</v>
      </c>
      <c r="P1655" s="28" t="s">
        <v>3838</v>
      </c>
      <c r="Q1655" s="107">
        <v>-2.3E-3</v>
      </c>
      <c r="T1655" s="110">
        <v>42493</v>
      </c>
      <c r="U1655" s="28">
        <v>66.558000000000007</v>
      </c>
      <c r="V1655">
        <v>66.343000000000004</v>
      </c>
      <c r="W1655">
        <v>66.581999999999994</v>
      </c>
      <c r="X1655">
        <v>66.234999999999999</v>
      </c>
      <c r="Y1655" s="19">
        <v>3.2000000000000002E-3</v>
      </c>
      <c r="AB1655" s="110">
        <f t="shared" si="303"/>
        <v>42608</v>
      </c>
      <c r="AC1655" s="108">
        <f t="shared" si="307"/>
        <v>8572.5499999999993</v>
      </c>
      <c r="AD1655" s="28">
        <f t="shared" si="308"/>
        <v>67.135999999999996</v>
      </c>
      <c r="AE1655" s="28">
        <f t="shared" si="301"/>
        <v>127.68931720686368</v>
      </c>
      <c r="AF1655" s="31">
        <f t="shared" si="302"/>
        <v>-4.0702867792675734E-3</v>
      </c>
      <c r="AJ1655" s="110">
        <f t="shared" si="306"/>
        <v>42587</v>
      </c>
      <c r="AK1655" s="31">
        <f t="shared" si="304"/>
        <v>8.6E-3</v>
      </c>
      <c r="AL1655" s="115">
        <f t="shared" si="305"/>
        <v>1.5412074330021452E-2</v>
      </c>
      <c r="AM1655" s="100"/>
      <c r="BR1655" s="18">
        <f t="shared" si="298"/>
        <v>42578</v>
      </c>
      <c r="BS1655" s="6">
        <f t="shared" si="299"/>
        <v>-1.1999999999999999E-3</v>
      </c>
      <c r="BT1655" s="6">
        <f t="shared" si="300"/>
        <v>2.8999999999999998E-3</v>
      </c>
    </row>
    <row r="1656" spans="2:72" ht="14.45" hidden="1">
      <c r="B1656" s="110">
        <v>42579</v>
      </c>
      <c r="C1656" s="106">
        <v>2170.1</v>
      </c>
      <c r="D1656" s="106">
        <v>2166.1</v>
      </c>
      <c r="E1656" s="106">
        <v>2172.8000000000002</v>
      </c>
      <c r="F1656" s="106">
        <v>2159.6999999999998</v>
      </c>
      <c r="G1656" s="28"/>
      <c r="H1656" s="107">
        <v>1.6000000000000001E-3</v>
      </c>
      <c r="K1656" s="110">
        <v>42611</v>
      </c>
      <c r="L1656" s="106">
        <v>8607.4500000000007</v>
      </c>
      <c r="M1656" s="106">
        <v>8583.75</v>
      </c>
      <c r="N1656" s="106">
        <v>8622</v>
      </c>
      <c r="O1656" s="106">
        <v>8543.75</v>
      </c>
      <c r="P1656" s="28" t="s">
        <v>4175</v>
      </c>
      <c r="Q1656" s="107">
        <v>4.1000000000000003E-3</v>
      </c>
      <c r="T1656" s="110">
        <v>42494</v>
      </c>
      <c r="U1656" s="28">
        <v>66.626999999999995</v>
      </c>
      <c r="V1656">
        <v>66.578999999999994</v>
      </c>
      <c r="W1656">
        <v>66.688999999999993</v>
      </c>
      <c r="X1656">
        <v>66.5</v>
      </c>
      <c r="Y1656" s="19">
        <v>1E-3</v>
      </c>
      <c r="AB1656" s="110">
        <f t="shared" si="303"/>
        <v>42611</v>
      </c>
      <c r="AC1656" s="108">
        <f t="shared" si="307"/>
        <v>8607.4500000000007</v>
      </c>
      <c r="AD1656" s="28">
        <f t="shared" si="308"/>
        <v>67.113</v>
      </c>
      <c r="AE1656" s="28">
        <f t="shared" si="301"/>
        <v>128.25309552545707</v>
      </c>
      <c r="AF1656" s="31">
        <f t="shared" si="302"/>
        <v>4.4152348131052399E-3</v>
      </c>
      <c r="AJ1656" s="110">
        <f t="shared" si="306"/>
        <v>42590</v>
      </c>
      <c r="AK1656" s="31">
        <f t="shared" si="304"/>
        <v>-8.9999999999999998E-4</v>
      </c>
      <c r="AL1656" s="115">
        <f t="shared" si="305"/>
        <v>3.7281950875056591E-3</v>
      </c>
      <c r="AM1656" s="100"/>
      <c r="BR1656" s="18">
        <f t="shared" si="298"/>
        <v>42579</v>
      </c>
      <c r="BS1656" s="6">
        <f t="shared" si="299"/>
        <v>1.6000000000000001E-3</v>
      </c>
      <c r="BT1656" s="6">
        <f t="shared" si="300"/>
        <v>5.8999999999999999E-3</v>
      </c>
    </row>
    <row r="1657" spans="2:72" ht="14.45" hidden="1">
      <c r="B1657" s="110">
        <v>42580</v>
      </c>
      <c r="C1657" s="106">
        <v>2173.6</v>
      </c>
      <c r="D1657" s="106">
        <v>2168.8000000000002</v>
      </c>
      <c r="E1657" s="106">
        <v>2177.1</v>
      </c>
      <c r="F1657" s="106">
        <v>2163.5</v>
      </c>
      <c r="G1657" s="28"/>
      <c r="H1657" s="107">
        <v>1.6000000000000001E-3</v>
      </c>
      <c r="K1657" s="110">
        <v>42612</v>
      </c>
      <c r="L1657" s="106">
        <v>8744.35</v>
      </c>
      <c r="M1657" s="106">
        <v>8646.75</v>
      </c>
      <c r="N1657" s="106">
        <v>8750.6</v>
      </c>
      <c r="O1657" s="106">
        <v>8642.25</v>
      </c>
      <c r="P1657" s="28" t="s">
        <v>4176</v>
      </c>
      <c r="Q1657" s="107">
        <v>1.5900000000000001E-2</v>
      </c>
      <c r="T1657" s="110">
        <v>42495</v>
      </c>
      <c r="U1657" s="28">
        <v>66.558000000000007</v>
      </c>
      <c r="V1657">
        <v>66.626999999999995</v>
      </c>
      <c r="W1657">
        <v>66.674999999999997</v>
      </c>
      <c r="X1657">
        <v>66.457999999999998</v>
      </c>
      <c r="Y1657" s="19">
        <v>-1E-3</v>
      </c>
      <c r="AB1657" s="110">
        <f t="shared" si="303"/>
        <v>42612</v>
      </c>
      <c r="AC1657" s="108">
        <f t="shared" si="307"/>
        <v>8744.35</v>
      </c>
      <c r="AD1657" s="28">
        <f t="shared" si="308"/>
        <v>67.144000000000005</v>
      </c>
      <c r="AE1657" s="28">
        <f t="shared" si="301"/>
        <v>130.23278327177408</v>
      </c>
      <c r="AF1657" s="31">
        <f t="shared" si="302"/>
        <v>1.5435789196402316E-2</v>
      </c>
      <c r="AJ1657" s="110">
        <f t="shared" si="306"/>
        <v>42591</v>
      </c>
      <c r="AK1657" s="31">
        <f t="shared" si="304"/>
        <v>4.0000000000000002E-4</v>
      </c>
      <c r="AL1657" s="115">
        <f t="shared" si="305"/>
        <v>-3.2625572090242416E-3</v>
      </c>
      <c r="AM1657" s="100"/>
      <c r="BR1657" s="18">
        <f t="shared" si="298"/>
        <v>42580</v>
      </c>
      <c r="BS1657" s="6">
        <f t="shared" si="299"/>
        <v>1.6000000000000001E-3</v>
      </c>
      <c r="BT1657" s="6">
        <f t="shared" si="300"/>
        <v>-3.2000000000000002E-3</v>
      </c>
    </row>
    <row r="1658" spans="2:72" ht="14.45" hidden="1">
      <c r="B1658" s="110">
        <v>42583</v>
      </c>
      <c r="C1658" s="106">
        <v>2170.8000000000002</v>
      </c>
      <c r="D1658" s="106">
        <v>2173.1999999999998</v>
      </c>
      <c r="E1658" s="106">
        <v>2178.3000000000002</v>
      </c>
      <c r="F1658" s="106">
        <v>2166.1999999999998</v>
      </c>
      <c r="G1658" s="28"/>
      <c r="H1658" s="107">
        <v>-1.2999999999999999E-3</v>
      </c>
      <c r="K1658" s="110">
        <v>42613</v>
      </c>
      <c r="L1658" s="106">
        <v>8786.2000000000007</v>
      </c>
      <c r="M1658" s="106">
        <v>8754.0499999999993</v>
      </c>
      <c r="N1658" s="106">
        <v>8819.2000000000007</v>
      </c>
      <c r="O1658" s="106">
        <v>8754.0499999999993</v>
      </c>
      <c r="P1658" s="28" t="s">
        <v>4177</v>
      </c>
      <c r="Q1658" s="107">
        <v>4.7999999999999996E-3</v>
      </c>
      <c r="T1658" s="110">
        <v>42496</v>
      </c>
      <c r="U1658" s="28">
        <v>66.599999999999994</v>
      </c>
      <c r="V1658">
        <v>66.567999999999998</v>
      </c>
      <c r="W1658">
        <v>66.715000000000003</v>
      </c>
      <c r="X1658">
        <v>66.48</v>
      </c>
      <c r="Y1658" s="19">
        <v>5.9999999999999995E-4</v>
      </c>
      <c r="AB1658" s="110">
        <f t="shared" si="303"/>
        <v>42613</v>
      </c>
      <c r="AC1658" s="108">
        <f t="shared" si="307"/>
        <v>8786.2000000000007</v>
      </c>
      <c r="AD1658" s="28">
        <f t="shared" si="308"/>
        <v>66.972999999999999</v>
      </c>
      <c r="AE1658" s="28">
        <f t="shared" si="301"/>
        <v>131.1901811177639</v>
      </c>
      <c r="AF1658" s="31">
        <f t="shared" si="302"/>
        <v>7.3514350376118198E-3</v>
      </c>
      <c r="AJ1658" s="110">
        <f t="shared" si="306"/>
        <v>42592</v>
      </c>
      <c r="AK1658" s="31">
        <f t="shared" si="304"/>
        <v>-2.8E-3</v>
      </c>
      <c r="AL1658" s="115">
        <f t="shared" si="305"/>
        <v>-1.1729788787102957E-2</v>
      </c>
      <c r="AM1658" s="100"/>
      <c r="BR1658" s="18">
        <f t="shared" si="298"/>
        <v>42583</v>
      </c>
      <c r="BS1658" s="6">
        <f t="shared" si="299"/>
        <v>-1.2999999999999999E-3</v>
      </c>
      <c r="BT1658" s="6">
        <f t="shared" si="300"/>
        <v>-2.0000000000000001E-4</v>
      </c>
    </row>
    <row r="1659" spans="2:72" ht="14.45" hidden="1">
      <c r="B1659" s="110">
        <v>42584</v>
      </c>
      <c r="C1659" s="106">
        <v>2157</v>
      </c>
      <c r="D1659" s="106">
        <v>2169.9</v>
      </c>
      <c r="E1659" s="106">
        <v>2170.1999999999998</v>
      </c>
      <c r="F1659" s="106">
        <v>2147.6</v>
      </c>
      <c r="G1659" s="28"/>
      <c r="H1659" s="107">
        <v>-6.4000000000000003E-3</v>
      </c>
      <c r="K1659" s="110">
        <v>42614</v>
      </c>
      <c r="L1659" s="106">
        <v>8774.65</v>
      </c>
      <c r="M1659" s="106">
        <v>8793.6</v>
      </c>
      <c r="N1659" s="106">
        <v>8813.25</v>
      </c>
      <c r="O1659" s="106">
        <v>8759.9500000000007</v>
      </c>
      <c r="P1659" s="28" t="s">
        <v>4178</v>
      </c>
      <c r="Q1659" s="107">
        <v>-1.2999999999999999E-3</v>
      </c>
      <c r="T1659" s="110">
        <v>42499</v>
      </c>
      <c r="U1659" s="28">
        <v>66.751999999999995</v>
      </c>
      <c r="V1659">
        <v>66.602000000000004</v>
      </c>
      <c r="W1659">
        <v>66.8</v>
      </c>
      <c r="X1659">
        <v>66.394999999999996</v>
      </c>
      <c r="Y1659" s="19">
        <v>2.3E-3</v>
      </c>
      <c r="AB1659" s="110">
        <f t="shared" si="303"/>
        <v>42614</v>
      </c>
      <c r="AC1659" s="108">
        <f t="shared" si="307"/>
        <v>8774.65</v>
      </c>
      <c r="AD1659" s="28">
        <f t="shared" si="308"/>
        <v>66.801000000000002</v>
      </c>
      <c r="AE1659" s="28">
        <f t="shared" si="301"/>
        <v>131.35506953488721</v>
      </c>
      <c r="AF1659" s="31">
        <f t="shared" si="302"/>
        <v>1.2568655345881474E-3</v>
      </c>
      <c r="AJ1659" s="110">
        <f t="shared" si="306"/>
        <v>42593</v>
      </c>
      <c r="AK1659" s="31">
        <f t="shared" si="304"/>
        <v>4.7000000000000002E-3</v>
      </c>
      <c r="AL1659" s="115">
        <f t="shared" si="305"/>
        <v>2.1901064947837945E-3</v>
      </c>
      <c r="AM1659" s="100"/>
      <c r="BR1659" s="18">
        <f t="shared" si="298"/>
        <v>42584</v>
      </c>
      <c r="BS1659" s="6">
        <f t="shared" si="299"/>
        <v>-6.4000000000000003E-3</v>
      </c>
      <c r="BT1659" s="6">
        <f t="shared" si="300"/>
        <v>-1.6000000000000001E-3</v>
      </c>
    </row>
    <row r="1660" spans="2:72" ht="14.45" hidden="1">
      <c r="B1660" s="110">
        <v>42585</v>
      </c>
      <c r="C1660" s="106">
        <v>2163.8000000000002</v>
      </c>
      <c r="D1660" s="106">
        <v>2156.8000000000002</v>
      </c>
      <c r="E1660" s="106">
        <v>2163.8000000000002</v>
      </c>
      <c r="F1660" s="106">
        <v>2152.6</v>
      </c>
      <c r="G1660" s="28"/>
      <c r="H1660" s="107">
        <v>3.2000000000000002E-3</v>
      </c>
      <c r="K1660" s="110">
        <v>42615</v>
      </c>
      <c r="L1660" s="106">
        <v>8809.65</v>
      </c>
      <c r="M1660" s="106">
        <v>8796.35</v>
      </c>
      <c r="N1660" s="106">
        <v>8824.1</v>
      </c>
      <c r="O1660" s="106">
        <v>8768.2000000000007</v>
      </c>
      <c r="P1660" s="28" t="s">
        <v>2844</v>
      </c>
      <c r="Q1660" s="107">
        <v>4.0000000000000001E-3</v>
      </c>
      <c r="T1660" s="110">
        <v>42500</v>
      </c>
      <c r="U1660" s="28">
        <v>66.631</v>
      </c>
      <c r="V1660">
        <v>66.751999999999995</v>
      </c>
      <c r="W1660">
        <v>66.786000000000001</v>
      </c>
      <c r="X1660">
        <v>66.542000000000002</v>
      </c>
      <c r="Y1660" s="19">
        <v>-1.8E-3</v>
      </c>
      <c r="AB1660" s="110">
        <f t="shared" si="303"/>
        <v>42615</v>
      </c>
      <c r="AC1660" s="108">
        <f t="shared" si="307"/>
        <v>8809.65</v>
      </c>
      <c r="AD1660" s="28">
        <f t="shared" si="308"/>
        <v>66.795000000000002</v>
      </c>
      <c r="AE1660" s="28">
        <f t="shared" si="301"/>
        <v>131.89086009431844</v>
      </c>
      <c r="AF1660" s="31">
        <f t="shared" si="302"/>
        <v>4.0789484663850128E-3</v>
      </c>
      <c r="AJ1660" s="110">
        <f t="shared" si="306"/>
        <v>42594</v>
      </c>
      <c r="AK1660" s="31">
        <f t="shared" si="304"/>
        <v>-8.0000000000000004E-4</v>
      </c>
      <c r="AL1660" s="115">
        <f t="shared" si="305"/>
        <v>6.9273858091991602E-3</v>
      </c>
      <c r="AM1660" s="100"/>
      <c r="BR1660" s="18">
        <f t="shared" si="298"/>
        <v>42585</v>
      </c>
      <c r="BS1660" s="6">
        <f t="shared" si="299"/>
        <v>3.2000000000000002E-3</v>
      </c>
      <c r="BT1660" s="6">
        <f t="shared" si="300"/>
        <v>-9.1000000000000004E-3</v>
      </c>
    </row>
    <row r="1661" spans="2:72" ht="14.45" hidden="1">
      <c r="B1661" s="110">
        <v>42586</v>
      </c>
      <c r="C1661" s="106">
        <v>2164.1999999999998</v>
      </c>
      <c r="D1661" s="106">
        <v>2163.5</v>
      </c>
      <c r="E1661" s="106">
        <v>2168.1999999999998</v>
      </c>
      <c r="F1661" s="106">
        <v>2159.1</v>
      </c>
      <c r="G1661" s="28"/>
      <c r="H1661" s="107">
        <v>2.0000000000000001E-4</v>
      </c>
      <c r="K1661" s="110">
        <v>42619</v>
      </c>
      <c r="L1661" s="106">
        <v>8943</v>
      </c>
      <c r="M1661" s="106">
        <v>8852.7000000000007</v>
      </c>
      <c r="N1661" s="106">
        <v>8950.85</v>
      </c>
      <c r="O1661" s="106">
        <v>8848.4500000000007</v>
      </c>
      <c r="P1661" s="28" t="s">
        <v>4179</v>
      </c>
      <c r="Q1661" s="107">
        <v>1.5100000000000001E-2</v>
      </c>
      <c r="T1661" s="110">
        <v>42501</v>
      </c>
      <c r="U1661" s="28">
        <v>66.561000000000007</v>
      </c>
      <c r="V1661">
        <v>66.631</v>
      </c>
      <c r="W1661">
        <v>66.844999999999999</v>
      </c>
      <c r="X1661">
        <v>66.52</v>
      </c>
      <c r="Y1661" s="19">
        <v>-1.1000000000000001E-3</v>
      </c>
      <c r="AB1661" s="110">
        <f t="shared" si="303"/>
        <v>42619</v>
      </c>
      <c r="AC1661" s="108">
        <f t="shared" si="307"/>
        <v>8943</v>
      </c>
      <c r="AD1661" s="28">
        <f t="shared" si="308"/>
        <v>66.28</v>
      </c>
      <c r="AE1661" s="28">
        <f t="shared" si="301"/>
        <v>134.92757996378998</v>
      </c>
      <c r="AF1661" s="31">
        <f t="shared" si="302"/>
        <v>2.3024490607612247E-2</v>
      </c>
      <c r="AJ1661" s="110" t="e">
        <f t="shared" si="306"/>
        <v>#N/A</v>
      </c>
      <c r="AK1661" s="31">
        <f t="shared" si="304"/>
        <v>0</v>
      </c>
      <c r="AL1661" s="115">
        <f t="shared" si="305"/>
        <v>0</v>
      </c>
      <c r="AM1661" s="100"/>
      <c r="BR1661" s="18">
        <f t="shared" si="298"/>
        <v>42586</v>
      </c>
      <c r="BS1661" s="6">
        <f t="shared" si="299"/>
        <v>2.0000000000000001E-4</v>
      </c>
      <c r="BT1661" s="6">
        <f t="shared" si="300"/>
        <v>6.9999999999999999E-4</v>
      </c>
    </row>
    <row r="1662" spans="2:72" ht="14.45" hidden="1">
      <c r="B1662" s="110">
        <v>42587</v>
      </c>
      <c r="C1662" s="106">
        <v>2182.9</v>
      </c>
      <c r="D1662" s="106">
        <v>2168.8000000000002</v>
      </c>
      <c r="E1662" s="106">
        <v>2182.9</v>
      </c>
      <c r="F1662" s="106">
        <v>2168.8000000000002</v>
      </c>
      <c r="G1662" s="28"/>
      <c r="H1662" s="107">
        <v>8.6E-3</v>
      </c>
      <c r="K1662" s="110">
        <v>42620</v>
      </c>
      <c r="L1662" s="106">
        <v>8917.9500000000007</v>
      </c>
      <c r="M1662" s="106">
        <v>8968.7000000000007</v>
      </c>
      <c r="N1662" s="106">
        <v>8968.7000000000007</v>
      </c>
      <c r="O1662" s="106">
        <v>8913.35</v>
      </c>
      <c r="P1662" s="28" t="s">
        <v>4180</v>
      </c>
      <c r="Q1662" s="107">
        <v>-2.8E-3</v>
      </c>
      <c r="T1662" s="110">
        <v>42502</v>
      </c>
      <c r="U1662" s="28">
        <v>66.757000000000005</v>
      </c>
      <c r="V1662">
        <v>66.561000000000007</v>
      </c>
      <c r="W1662">
        <v>66.781000000000006</v>
      </c>
      <c r="X1662">
        <v>66.52</v>
      </c>
      <c r="Y1662" s="19">
        <v>2.8999999999999998E-3</v>
      </c>
      <c r="AB1662" s="110">
        <f t="shared" si="303"/>
        <v>42620</v>
      </c>
      <c r="AC1662" s="108">
        <f t="shared" si="307"/>
        <v>8917.9500000000007</v>
      </c>
      <c r="AD1662" s="28">
        <f t="shared" si="308"/>
        <v>66.477999999999994</v>
      </c>
      <c r="AE1662" s="28">
        <f t="shared" si="301"/>
        <v>134.14889136255604</v>
      </c>
      <c r="AF1662" s="31">
        <f t="shared" si="302"/>
        <v>-5.7711596209085725E-3</v>
      </c>
      <c r="AJ1662" s="110">
        <f t="shared" si="306"/>
        <v>42598</v>
      </c>
      <c r="AK1662" s="31">
        <f t="shared" si="304"/>
        <v>-5.4999999999999997E-3</v>
      </c>
      <c r="AL1662" s="115">
        <f t="shared" si="305"/>
        <v>-2.8468979302763708E-3</v>
      </c>
      <c r="AM1662" s="100"/>
      <c r="BR1662" s="18">
        <f t="shared" si="298"/>
        <v>42587</v>
      </c>
      <c r="BS1662" s="6">
        <f t="shared" si="299"/>
        <v>8.6E-3</v>
      </c>
      <c r="BT1662" s="6">
        <f t="shared" si="300"/>
        <v>1.54E-2</v>
      </c>
    </row>
    <row r="1663" spans="2:72" ht="14.45" hidden="1">
      <c r="B1663" s="110">
        <v>42590</v>
      </c>
      <c r="C1663" s="106">
        <v>2180.9</v>
      </c>
      <c r="D1663" s="106">
        <v>2183.8000000000002</v>
      </c>
      <c r="E1663" s="106">
        <v>2185.4</v>
      </c>
      <c r="F1663" s="106">
        <v>2177.8000000000002</v>
      </c>
      <c r="G1663" s="28"/>
      <c r="H1663" s="107">
        <v>-8.9999999999999998E-4</v>
      </c>
      <c r="K1663" s="110">
        <v>42621</v>
      </c>
      <c r="L1663" s="106">
        <v>8952.5</v>
      </c>
      <c r="M1663" s="106">
        <v>8915.5</v>
      </c>
      <c r="N1663" s="106">
        <v>8960.35</v>
      </c>
      <c r="O1663" s="106">
        <v>8896</v>
      </c>
      <c r="P1663" s="28" t="s">
        <v>4181</v>
      </c>
      <c r="Q1663" s="107">
        <v>3.8999999999999998E-3</v>
      </c>
      <c r="T1663" s="110">
        <v>42503</v>
      </c>
      <c r="U1663" s="28">
        <v>66.855000000000004</v>
      </c>
      <c r="V1663">
        <v>66.757000000000005</v>
      </c>
      <c r="W1663">
        <v>66.924999999999997</v>
      </c>
      <c r="X1663">
        <v>66.72</v>
      </c>
      <c r="Y1663" s="19">
        <v>1.5E-3</v>
      </c>
      <c r="AB1663" s="110">
        <f t="shared" si="303"/>
        <v>42621</v>
      </c>
      <c r="AC1663" s="108">
        <f t="shared" si="307"/>
        <v>8952.5</v>
      </c>
      <c r="AD1663" s="28">
        <f t="shared" si="308"/>
        <v>66.631</v>
      </c>
      <c r="AE1663" s="28">
        <f t="shared" si="301"/>
        <v>134.35938226951419</v>
      </c>
      <c r="AF1663" s="31">
        <f t="shared" si="302"/>
        <v>1.5690842080033907E-3</v>
      </c>
      <c r="AJ1663" s="110">
        <f t="shared" si="306"/>
        <v>42599</v>
      </c>
      <c r="AK1663" s="31">
        <f t="shared" si="304"/>
        <v>1.8E-3</v>
      </c>
      <c r="AL1663" s="115">
        <f t="shared" si="305"/>
        <v>-2.4836686271013653E-3</v>
      </c>
      <c r="AM1663" s="100"/>
      <c r="BR1663" s="18">
        <f t="shared" si="298"/>
        <v>42590</v>
      </c>
      <c r="BS1663" s="6">
        <f t="shared" si="299"/>
        <v>-8.9999999999999998E-4</v>
      </c>
      <c r="BT1663" s="6">
        <f t="shared" si="300"/>
        <v>3.2000000000000002E-3</v>
      </c>
    </row>
    <row r="1664" spans="2:72" ht="14.45" hidden="1">
      <c r="B1664" s="110">
        <v>42591</v>
      </c>
      <c r="C1664" s="106">
        <v>2181.6999999999998</v>
      </c>
      <c r="D1664" s="106">
        <v>2182.1999999999998</v>
      </c>
      <c r="E1664" s="106">
        <v>2187.6999999999998</v>
      </c>
      <c r="F1664" s="106">
        <v>2178.6</v>
      </c>
      <c r="G1664" s="28"/>
      <c r="H1664" s="107">
        <v>4.0000000000000002E-4</v>
      </c>
      <c r="K1664" s="110">
        <v>42622</v>
      </c>
      <c r="L1664" s="106">
        <v>8866.7000000000007</v>
      </c>
      <c r="M1664" s="106">
        <v>8934.2999999999993</v>
      </c>
      <c r="N1664" s="106">
        <v>8939.15</v>
      </c>
      <c r="O1664" s="106">
        <v>8858.7000000000007</v>
      </c>
      <c r="P1664" s="28" t="s">
        <v>3162</v>
      </c>
      <c r="Q1664" s="107">
        <v>-9.5999999999999992E-3</v>
      </c>
      <c r="T1664" s="110">
        <v>42506</v>
      </c>
      <c r="U1664" s="28">
        <v>66.843999999999994</v>
      </c>
      <c r="V1664">
        <v>66.924999999999997</v>
      </c>
      <c r="W1664">
        <v>66.944000000000003</v>
      </c>
      <c r="X1664">
        <v>66.73</v>
      </c>
      <c r="Y1664" s="19">
        <v>-2.0000000000000001E-4</v>
      </c>
      <c r="AB1664" s="110">
        <f t="shared" si="303"/>
        <v>42622</v>
      </c>
      <c r="AC1664" s="108">
        <f t="shared" si="307"/>
        <v>8866.7000000000007</v>
      </c>
      <c r="AD1664" s="28">
        <f t="shared" si="308"/>
        <v>66.894999999999996</v>
      </c>
      <c r="AE1664" s="28">
        <f t="shared" si="301"/>
        <v>132.54652814111668</v>
      </c>
      <c r="AF1664" s="31">
        <f t="shared" si="302"/>
        <v>-1.349257564135764E-2</v>
      </c>
      <c r="AJ1664" s="110">
        <f t="shared" si="306"/>
        <v>42600</v>
      </c>
      <c r="AK1664" s="31">
        <f t="shared" si="304"/>
        <v>2.2000000000000001E-3</v>
      </c>
      <c r="AL1664" s="115">
        <f t="shared" si="305"/>
        <v>6.6530446351211747E-3</v>
      </c>
      <c r="AM1664" s="100"/>
      <c r="BR1664" s="18">
        <f t="shared" si="298"/>
        <v>42591</v>
      </c>
      <c r="BS1664" s="6">
        <f t="shared" si="299"/>
        <v>4.0000000000000002E-4</v>
      </c>
      <c r="BT1664" s="6">
        <f t="shared" si="300"/>
        <v>-3.8E-3</v>
      </c>
    </row>
    <row r="1665" spans="2:72" ht="14.45" hidden="1">
      <c r="B1665" s="110">
        <v>42592</v>
      </c>
      <c r="C1665" s="106">
        <v>2175.5</v>
      </c>
      <c r="D1665" s="106">
        <v>2182.8000000000002</v>
      </c>
      <c r="E1665" s="106">
        <v>2183.4</v>
      </c>
      <c r="F1665" s="106">
        <v>2172</v>
      </c>
      <c r="G1665" s="28"/>
      <c r="H1665" s="107">
        <v>-2.8E-3</v>
      </c>
      <c r="K1665" s="110">
        <v>42625</v>
      </c>
      <c r="L1665" s="106">
        <v>8715.6</v>
      </c>
      <c r="M1665" s="106">
        <v>8732.9500000000007</v>
      </c>
      <c r="N1665" s="106">
        <v>8746.9500000000007</v>
      </c>
      <c r="O1665" s="106">
        <v>8699.4</v>
      </c>
      <c r="P1665" s="28" t="s">
        <v>4182</v>
      </c>
      <c r="Q1665" s="107">
        <v>-1.7000000000000001E-2</v>
      </c>
      <c r="T1665" s="110">
        <v>42507</v>
      </c>
      <c r="U1665" s="28">
        <v>66.825000000000003</v>
      </c>
      <c r="V1665">
        <v>66.844999999999999</v>
      </c>
      <c r="W1665">
        <v>66.900999999999996</v>
      </c>
      <c r="X1665">
        <v>66.674999999999997</v>
      </c>
      <c r="Y1665" s="19">
        <v>-2.9999999999999997E-4</v>
      </c>
      <c r="AB1665" s="110">
        <f t="shared" si="303"/>
        <v>42625</v>
      </c>
      <c r="AC1665" s="108">
        <f t="shared" si="307"/>
        <v>8715.6</v>
      </c>
      <c r="AD1665" s="28">
        <f t="shared" si="308"/>
        <v>66.738</v>
      </c>
      <c r="AE1665" s="28">
        <f t="shared" si="301"/>
        <v>130.59426413737302</v>
      </c>
      <c r="AF1665" s="31">
        <f t="shared" si="302"/>
        <v>-1.4728895815854015E-2</v>
      </c>
      <c r="AJ1665" s="110">
        <f t="shared" si="306"/>
        <v>42601</v>
      </c>
      <c r="AK1665" s="31">
        <f t="shared" si="304"/>
        <v>-1.4E-3</v>
      </c>
      <c r="AL1665" s="115">
        <f t="shared" si="305"/>
        <v>-5.3015276220300667E-3</v>
      </c>
      <c r="AM1665" s="100"/>
      <c r="BR1665" s="18">
        <f t="shared" si="298"/>
        <v>42592</v>
      </c>
      <c r="BS1665" s="6">
        <f t="shared" si="299"/>
        <v>-2.8E-3</v>
      </c>
      <c r="BT1665" s="6">
        <f t="shared" si="300"/>
        <v>-1.1900000000000001E-2</v>
      </c>
    </row>
    <row r="1666" spans="2:72" ht="14.45" hidden="1">
      <c r="B1666" s="110">
        <v>42593</v>
      </c>
      <c r="C1666" s="106">
        <v>2185.8000000000002</v>
      </c>
      <c r="D1666" s="106">
        <v>2178</v>
      </c>
      <c r="E1666" s="106">
        <v>2188.4</v>
      </c>
      <c r="F1666" s="106">
        <v>2178</v>
      </c>
      <c r="G1666" s="28"/>
      <c r="H1666" s="107">
        <v>4.7000000000000002E-3</v>
      </c>
      <c r="K1666" s="110">
        <v>42627</v>
      </c>
      <c r="L1666" s="106">
        <v>8726.6</v>
      </c>
      <c r="M1666" s="106">
        <v>8710.65</v>
      </c>
      <c r="N1666" s="106">
        <v>8739.85</v>
      </c>
      <c r="O1666" s="106">
        <v>8688.9</v>
      </c>
      <c r="P1666" s="28" t="s">
        <v>4183</v>
      </c>
      <c r="Q1666" s="107">
        <v>1.2999999999999999E-3</v>
      </c>
      <c r="T1666" s="110">
        <v>42508</v>
      </c>
      <c r="U1666" s="28">
        <v>67.14</v>
      </c>
      <c r="V1666">
        <v>66.823999999999998</v>
      </c>
      <c r="W1666">
        <v>67.168999999999997</v>
      </c>
      <c r="X1666">
        <v>66.823999999999998</v>
      </c>
      <c r="Y1666" s="19">
        <v>4.7000000000000002E-3</v>
      </c>
      <c r="AB1666" s="110">
        <f t="shared" si="303"/>
        <v>42627</v>
      </c>
      <c r="AC1666" s="108">
        <f t="shared" si="307"/>
        <v>8726.6</v>
      </c>
      <c r="AD1666" s="28">
        <f t="shared" si="308"/>
        <v>66.798000000000002</v>
      </c>
      <c r="AE1666" s="28">
        <f t="shared" si="301"/>
        <v>130.64163597712508</v>
      </c>
      <c r="AF1666" s="31">
        <f t="shared" si="302"/>
        <v>3.6274058485630256E-4</v>
      </c>
      <c r="AJ1666" s="110">
        <f t="shared" si="306"/>
        <v>42604</v>
      </c>
      <c r="AK1666" s="31">
        <f t="shared" si="304"/>
        <v>-5.9999999999999995E-4</v>
      </c>
      <c r="AL1666" s="115">
        <f t="shared" si="305"/>
        <v>-5.3186721504487888E-3</v>
      </c>
      <c r="AM1666" s="100"/>
      <c r="BR1666" s="18">
        <f t="shared" si="298"/>
        <v>42593</v>
      </c>
      <c r="BS1666" s="6">
        <f t="shared" si="299"/>
        <v>4.7000000000000002E-3</v>
      </c>
      <c r="BT1666" s="6">
        <f t="shared" si="300"/>
        <v>2E-3</v>
      </c>
    </row>
    <row r="1667" spans="2:72" ht="14.45" hidden="1">
      <c r="B1667" s="110">
        <v>42594</v>
      </c>
      <c r="C1667" s="106">
        <v>2184.1</v>
      </c>
      <c r="D1667" s="106">
        <v>2183.6999999999998</v>
      </c>
      <c r="E1667" s="106">
        <v>2186.3000000000002</v>
      </c>
      <c r="F1667" s="106">
        <v>2179.4</v>
      </c>
      <c r="G1667" s="28"/>
      <c r="H1667" s="107">
        <v>-8.0000000000000004E-4</v>
      </c>
      <c r="K1667" s="110">
        <v>42628</v>
      </c>
      <c r="L1667" s="106">
        <v>8742.5499999999993</v>
      </c>
      <c r="M1667" s="106">
        <v>8743.85</v>
      </c>
      <c r="N1667" s="106">
        <v>8751.9500000000007</v>
      </c>
      <c r="O1667" s="106">
        <v>8704.35</v>
      </c>
      <c r="P1667" s="28" t="s">
        <v>4184</v>
      </c>
      <c r="Q1667" s="107">
        <v>1.8E-3</v>
      </c>
      <c r="T1667" s="110">
        <v>42509</v>
      </c>
      <c r="U1667" s="28">
        <v>67.436000000000007</v>
      </c>
      <c r="V1667">
        <v>67.143000000000001</v>
      </c>
      <c r="W1667">
        <v>67.61</v>
      </c>
      <c r="X1667">
        <v>67.102999999999994</v>
      </c>
      <c r="Y1667" s="19">
        <v>4.4000000000000003E-3</v>
      </c>
      <c r="AB1667" s="110">
        <f t="shared" si="303"/>
        <v>42628</v>
      </c>
      <c r="AC1667" s="108">
        <f t="shared" si="307"/>
        <v>8742.5499999999993</v>
      </c>
      <c r="AD1667" s="28">
        <f t="shared" si="308"/>
        <v>66.86</v>
      </c>
      <c r="AE1667" s="28">
        <f t="shared" si="301"/>
        <v>130.75904875860004</v>
      </c>
      <c r="AF1667" s="31">
        <f t="shared" si="302"/>
        <v>8.9873936893702933E-4</v>
      </c>
      <c r="AJ1667" s="110">
        <f t="shared" si="306"/>
        <v>42605</v>
      </c>
      <c r="AK1667" s="31">
        <f t="shared" si="304"/>
        <v>2E-3</v>
      </c>
      <c r="AL1667" s="115">
        <f t="shared" si="305"/>
        <v>1.5921437422925511E-3</v>
      </c>
      <c r="AM1667" s="100"/>
      <c r="BR1667" s="18">
        <f t="shared" ref="BR1667:BR1730" si="309">VLOOKUP(B1667,K:Q,1,FALSE)</f>
        <v>42594</v>
      </c>
      <c r="BS1667" s="6">
        <f t="shared" ref="BS1667:BS1730" si="310">IFERROR(VLOOKUP(BR1667,B:H,7,FALSE),0)</f>
        <v>-8.0000000000000004E-4</v>
      </c>
      <c r="BT1667" s="6">
        <f t="shared" ref="BT1667:BT1730" si="311">IFERROR(VLOOKUP(BR1667,K:Q,7,FALSE),0)</f>
        <v>9.2999999999999992E-3</v>
      </c>
    </row>
    <row r="1668" spans="2:72" ht="14.45" hidden="1">
      <c r="B1668" s="110">
        <v>42597</v>
      </c>
      <c r="C1668" s="106">
        <v>2190.1999999999998</v>
      </c>
      <c r="D1668" s="106">
        <v>2186.1</v>
      </c>
      <c r="E1668" s="106">
        <v>2193.8000000000002</v>
      </c>
      <c r="F1668" s="106">
        <v>2186.1</v>
      </c>
      <c r="G1668" s="28"/>
      <c r="H1668" s="107">
        <v>2.8E-3</v>
      </c>
      <c r="K1668" s="110">
        <v>42629</v>
      </c>
      <c r="L1668" s="106">
        <v>8779.85</v>
      </c>
      <c r="M1668" s="106">
        <v>8780.85</v>
      </c>
      <c r="N1668" s="106">
        <v>8847.65</v>
      </c>
      <c r="O1668" s="106">
        <v>8750.5</v>
      </c>
      <c r="P1668" s="28" t="s">
        <v>4185</v>
      </c>
      <c r="Q1668" s="107">
        <v>4.3E-3</v>
      </c>
      <c r="T1668" s="110">
        <v>42510</v>
      </c>
      <c r="U1668" s="28">
        <v>67.408000000000001</v>
      </c>
      <c r="V1668">
        <v>67.436000000000007</v>
      </c>
      <c r="W1668">
        <v>67.545000000000002</v>
      </c>
      <c r="X1668">
        <v>67.319999999999993</v>
      </c>
      <c r="Y1668" s="19">
        <v>-4.0000000000000002E-4</v>
      </c>
      <c r="AB1668" s="110">
        <f t="shared" si="303"/>
        <v>42629</v>
      </c>
      <c r="AC1668" s="108">
        <f t="shared" si="307"/>
        <v>8779.85</v>
      </c>
      <c r="AD1668" s="28">
        <f t="shared" si="308"/>
        <v>67.075000000000003</v>
      </c>
      <c r="AE1668" s="28">
        <f t="shared" ref="AE1668:AE1731" si="312">AC1668/AD1668</f>
        <v>130.89601192694744</v>
      </c>
      <c r="AF1668" s="31">
        <f t="shared" si="302"/>
        <v>1.0474469617796078E-3</v>
      </c>
      <c r="AJ1668" s="110">
        <f t="shared" si="306"/>
        <v>42606</v>
      </c>
      <c r="AK1668" s="31">
        <f t="shared" si="304"/>
        <v>-5.3E-3</v>
      </c>
      <c r="AL1668" s="115">
        <f t="shared" si="305"/>
        <v>1.3790216631395236E-3</v>
      </c>
      <c r="AM1668" s="100"/>
      <c r="BR1668" s="18" t="e">
        <f t="shared" si="309"/>
        <v>#N/A</v>
      </c>
      <c r="BS1668" s="6">
        <f t="shared" si="310"/>
        <v>0</v>
      </c>
      <c r="BT1668" s="6">
        <f t="shared" si="311"/>
        <v>0</v>
      </c>
    </row>
    <row r="1669" spans="2:72" ht="14.45" hidden="1">
      <c r="B1669" s="110">
        <v>42598</v>
      </c>
      <c r="C1669" s="106">
        <v>2178.1999999999998</v>
      </c>
      <c r="D1669" s="106">
        <v>2186.1999999999998</v>
      </c>
      <c r="E1669" s="106">
        <v>2186.1999999999998</v>
      </c>
      <c r="F1669" s="106">
        <v>2178.1</v>
      </c>
      <c r="G1669" s="28"/>
      <c r="H1669" s="107">
        <v>-5.4999999999999997E-3</v>
      </c>
      <c r="K1669" s="110">
        <v>42632</v>
      </c>
      <c r="L1669" s="106">
        <v>8808.4</v>
      </c>
      <c r="M1669" s="106">
        <v>8788.4500000000007</v>
      </c>
      <c r="N1669" s="106">
        <v>8824.2999999999993</v>
      </c>
      <c r="O1669" s="106">
        <v>8774.2000000000007</v>
      </c>
      <c r="P1669" s="28" t="s">
        <v>4186</v>
      </c>
      <c r="Q1669" s="107">
        <v>3.3E-3</v>
      </c>
      <c r="T1669" s="110">
        <v>42513</v>
      </c>
      <c r="U1669" s="28">
        <v>67.409000000000006</v>
      </c>
      <c r="V1669">
        <v>67.430000000000007</v>
      </c>
      <c r="W1669">
        <v>67.59</v>
      </c>
      <c r="X1669">
        <v>67.242999999999995</v>
      </c>
      <c r="Y1669" s="19">
        <v>0</v>
      </c>
      <c r="AB1669" s="110">
        <f t="shared" si="303"/>
        <v>42632</v>
      </c>
      <c r="AC1669" s="108">
        <f t="shared" si="307"/>
        <v>8808.4</v>
      </c>
      <c r="AD1669" s="28">
        <f t="shared" si="308"/>
        <v>66.98</v>
      </c>
      <c r="AE1669" s="28">
        <f t="shared" si="312"/>
        <v>131.50791280979396</v>
      </c>
      <c r="AF1669" s="31">
        <f t="shared" ref="AF1669:AF1732" si="313">AE1669/AE1668-1</f>
        <v>4.6747099001611669E-3</v>
      </c>
      <c r="AJ1669" s="110">
        <f t="shared" si="306"/>
        <v>42607</v>
      </c>
      <c r="AK1669" s="31">
        <f t="shared" si="304"/>
        <v>-1.2999999999999999E-3</v>
      </c>
      <c r="AL1669" s="115">
        <f t="shared" si="305"/>
        <v>-4.4784704355781413E-3</v>
      </c>
      <c r="AM1669" s="100"/>
      <c r="BR1669" s="18">
        <f t="shared" si="309"/>
        <v>42598</v>
      </c>
      <c r="BS1669" s="6">
        <f t="shared" si="310"/>
        <v>-5.4999999999999997E-3</v>
      </c>
      <c r="BT1669" s="6">
        <f t="shared" si="311"/>
        <v>-3.3999999999999998E-3</v>
      </c>
    </row>
    <row r="1670" spans="2:72" ht="14.45" hidden="1">
      <c r="B1670" s="110">
        <v>42599</v>
      </c>
      <c r="C1670" s="106">
        <v>2182.1999999999998</v>
      </c>
      <c r="D1670" s="106">
        <v>2177.8000000000002</v>
      </c>
      <c r="E1670" s="106">
        <v>2183.1</v>
      </c>
      <c r="F1670" s="106">
        <v>2168.5</v>
      </c>
      <c r="G1670" s="28"/>
      <c r="H1670" s="107">
        <v>1.8E-3</v>
      </c>
      <c r="K1670" s="110">
        <v>42633</v>
      </c>
      <c r="L1670" s="106">
        <v>8775.9</v>
      </c>
      <c r="M1670" s="106">
        <v>8816.1</v>
      </c>
      <c r="N1670" s="106">
        <v>8816.4500000000007</v>
      </c>
      <c r="O1670" s="106">
        <v>8759.2999999999993</v>
      </c>
      <c r="P1670" s="28" t="s">
        <v>3973</v>
      </c>
      <c r="Q1670" s="107">
        <v>-3.7000000000000002E-3</v>
      </c>
      <c r="T1670" s="110">
        <v>42514</v>
      </c>
      <c r="U1670" s="28">
        <v>67.63</v>
      </c>
      <c r="V1670">
        <v>67.429000000000002</v>
      </c>
      <c r="W1670">
        <v>67.78</v>
      </c>
      <c r="X1670">
        <v>67.417000000000002</v>
      </c>
      <c r="Y1670" s="19">
        <v>3.3E-3</v>
      </c>
      <c r="AB1670" s="110">
        <f t="shared" si="303"/>
        <v>42633</v>
      </c>
      <c r="AC1670" s="108">
        <f t="shared" si="307"/>
        <v>8775.9</v>
      </c>
      <c r="AD1670" s="28">
        <f t="shared" si="308"/>
        <v>66.984999999999999</v>
      </c>
      <c r="AE1670" s="28">
        <f t="shared" si="312"/>
        <v>131.01291333880718</v>
      </c>
      <c r="AF1670" s="31">
        <f t="shared" si="313"/>
        <v>-3.7640280376339819E-3</v>
      </c>
      <c r="AJ1670" s="110">
        <f t="shared" si="306"/>
        <v>42608</v>
      </c>
      <c r="AK1670" s="31">
        <f t="shared" si="304"/>
        <v>-1.6000000000000001E-3</v>
      </c>
      <c r="AL1670" s="115">
        <f t="shared" si="305"/>
        <v>-4.0702867792675734E-3</v>
      </c>
      <c r="AM1670" s="100"/>
      <c r="BR1670" s="18">
        <f t="shared" si="309"/>
        <v>42599</v>
      </c>
      <c r="BS1670" s="6">
        <f t="shared" si="310"/>
        <v>1.8E-3</v>
      </c>
      <c r="BT1670" s="6">
        <f t="shared" si="311"/>
        <v>-2.0999999999999999E-3</v>
      </c>
    </row>
    <row r="1671" spans="2:72" ht="14.45" hidden="1">
      <c r="B1671" s="110">
        <v>42600</v>
      </c>
      <c r="C1671" s="106">
        <v>2187</v>
      </c>
      <c r="D1671" s="106">
        <v>2181.9</v>
      </c>
      <c r="E1671" s="106">
        <v>2187</v>
      </c>
      <c r="F1671" s="106">
        <v>2180.5</v>
      </c>
      <c r="G1671" s="28"/>
      <c r="H1671" s="107">
        <v>2.2000000000000001E-3</v>
      </c>
      <c r="K1671" s="110">
        <v>42634</v>
      </c>
      <c r="L1671" s="106">
        <v>8777.15</v>
      </c>
      <c r="M1671" s="106">
        <v>8790.2999999999993</v>
      </c>
      <c r="N1671" s="106">
        <v>8826.85</v>
      </c>
      <c r="O1671" s="106">
        <v>8757.2999999999993</v>
      </c>
      <c r="P1671" s="28" t="s">
        <v>4187</v>
      </c>
      <c r="Q1671" s="107">
        <v>1E-4</v>
      </c>
      <c r="T1671" s="110">
        <v>42515</v>
      </c>
      <c r="U1671" s="28">
        <v>67.272999999999996</v>
      </c>
      <c r="V1671">
        <v>67.63</v>
      </c>
      <c r="W1671">
        <v>67.712000000000003</v>
      </c>
      <c r="X1671">
        <v>67.222999999999999</v>
      </c>
      <c r="Y1671" s="19">
        <v>-5.3E-3</v>
      </c>
      <c r="AB1671" s="110">
        <f t="shared" ref="AB1671:AB1696" si="314">VLOOKUP(K1671,T:Y,1,FALSE)</f>
        <v>42634</v>
      </c>
      <c r="AC1671" s="108">
        <f t="shared" si="307"/>
        <v>8777.15</v>
      </c>
      <c r="AD1671" s="28">
        <f t="shared" si="308"/>
        <v>66.744</v>
      </c>
      <c r="AE1671" s="28">
        <f t="shared" si="312"/>
        <v>131.50470454273042</v>
      </c>
      <c r="AF1671" s="31">
        <f t="shared" si="313"/>
        <v>3.7537613002425196E-3</v>
      </c>
      <c r="AJ1671" s="110">
        <f t="shared" si="306"/>
        <v>42611</v>
      </c>
      <c r="AK1671" s="31">
        <f t="shared" si="304"/>
        <v>5.3E-3</v>
      </c>
      <c r="AL1671" s="115">
        <f t="shared" si="305"/>
        <v>4.4152348131052399E-3</v>
      </c>
      <c r="AM1671" s="100"/>
      <c r="BR1671" s="18">
        <f t="shared" si="309"/>
        <v>42600</v>
      </c>
      <c r="BS1671" s="6">
        <f t="shared" si="310"/>
        <v>2.2000000000000001E-3</v>
      </c>
      <c r="BT1671" s="6">
        <f t="shared" si="311"/>
        <v>5.7000000000000002E-3</v>
      </c>
    </row>
    <row r="1672" spans="2:72" ht="14.45" hidden="1">
      <c r="B1672" s="110">
        <v>42601</v>
      </c>
      <c r="C1672" s="106">
        <v>2183.9</v>
      </c>
      <c r="D1672" s="106">
        <v>2184.1999999999998</v>
      </c>
      <c r="E1672" s="106">
        <v>2185</v>
      </c>
      <c r="F1672" s="106">
        <v>2175.1</v>
      </c>
      <c r="G1672" s="28"/>
      <c r="H1672" s="107">
        <v>-1.4E-3</v>
      </c>
      <c r="K1672" s="110">
        <v>42635</v>
      </c>
      <c r="L1672" s="106">
        <v>8867.4500000000007</v>
      </c>
      <c r="M1672" s="106">
        <v>8873.35</v>
      </c>
      <c r="N1672" s="106">
        <v>8893.35</v>
      </c>
      <c r="O1672" s="106">
        <v>8837.7999999999993</v>
      </c>
      <c r="P1672" s="28" t="s">
        <v>4188</v>
      </c>
      <c r="Q1672" s="107">
        <v>1.03E-2</v>
      </c>
      <c r="T1672" s="110">
        <v>42516</v>
      </c>
      <c r="U1672" s="28">
        <v>66.927000000000007</v>
      </c>
      <c r="V1672">
        <v>67.3</v>
      </c>
      <c r="W1672">
        <v>67.415000000000006</v>
      </c>
      <c r="X1672">
        <v>66.903000000000006</v>
      </c>
      <c r="Y1672" s="19">
        <v>-5.1000000000000004E-3</v>
      </c>
      <c r="AB1672" s="110">
        <f t="shared" si="314"/>
        <v>42635</v>
      </c>
      <c r="AC1672" s="108">
        <f t="shared" si="307"/>
        <v>8867.4500000000007</v>
      </c>
      <c r="AD1672" s="28">
        <f t="shared" si="308"/>
        <v>66.632999999999996</v>
      </c>
      <c r="AE1672" s="28">
        <f t="shared" si="312"/>
        <v>133.07895487221049</v>
      </c>
      <c r="AF1672" s="31">
        <f t="shared" si="313"/>
        <v>1.1971057118861816E-2</v>
      </c>
      <c r="AJ1672" s="110">
        <f t="shared" si="306"/>
        <v>42612</v>
      </c>
      <c r="AK1672" s="31">
        <f t="shared" si="304"/>
        <v>-2E-3</v>
      </c>
      <c r="AL1672" s="115">
        <f t="shared" si="305"/>
        <v>1.5435789196402316E-2</v>
      </c>
      <c r="AM1672" s="100"/>
      <c r="BR1672" s="18">
        <f t="shared" si="309"/>
        <v>42601</v>
      </c>
      <c r="BS1672" s="6">
        <f t="shared" si="310"/>
        <v>-1.4E-3</v>
      </c>
      <c r="BT1672" s="6">
        <f t="shared" si="311"/>
        <v>-6.9999999999999999E-4</v>
      </c>
    </row>
    <row r="1673" spans="2:72" ht="14.45" hidden="1">
      <c r="B1673" s="110">
        <v>42604</v>
      </c>
      <c r="C1673" s="106">
        <v>2182.6</v>
      </c>
      <c r="D1673" s="106">
        <v>2181.6</v>
      </c>
      <c r="E1673" s="106">
        <v>2185.1999999999998</v>
      </c>
      <c r="F1673" s="106">
        <v>2176</v>
      </c>
      <c r="G1673" s="28"/>
      <c r="H1673" s="107">
        <v>-5.9999999999999995E-4</v>
      </c>
      <c r="K1673" s="110">
        <v>42636</v>
      </c>
      <c r="L1673" s="106">
        <v>8831.5499999999993</v>
      </c>
      <c r="M1673" s="106">
        <v>8880.75</v>
      </c>
      <c r="N1673" s="106">
        <v>8885.2000000000007</v>
      </c>
      <c r="O1673" s="106">
        <v>8820.2999999999993</v>
      </c>
      <c r="P1673" s="28" t="s">
        <v>4189</v>
      </c>
      <c r="Q1673" s="107">
        <v>-4.0000000000000001E-3</v>
      </c>
      <c r="T1673" s="110">
        <v>42517</v>
      </c>
      <c r="U1673" s="28">
        <v>67.031000000000006</v>
      </c>
      <c r="V1673">
        <v>66.941999999999993</v>
      </c>
      <c r="W1673">
        <v>67.135000000000005</v>
      </c>
      <c r="X1673">
        <v>66.875</v>
      </c>
      <c r="Y1673" s="19">
        <v>1.6000000000000001E-3</v>
      </c>
      <c r="AB1673" s="110">
        <f t="shared" si="314"/>
        <v>42636</v>
      </c>
      <c r="AC1673" s="108">
        <f t="shared" si="307"/>
        <v>8831.5499999999993</v>
      </c>
      <c r="AD1673" s="28">
        <f t="shared" si="308"/>
        <v>66.706999999999994</v>
      </c>
      <c r="AE1673" s="28">
        <f t="shared" si="312"/>
        <v>132.39315214295351</v>
      </c>
      <c r="AF1673" s="31">
        <f t="shared" si="313"/>
        <v>-5.1533522330072801E-3</v>
      </c>
      <c r="AJ1673" s="110">
        <f t="shared" si="306"/>
        <v>42613</v>
      </c>
      <c r="AK1673" s="31">
        <f t="shared" si="304"/>
        <v>-2.3999999999999998E-3</v>
      </c>
      <c r="AL1673" s="115">
        <f t="shared" si="305"/>
        <v>7.3514350376118198E-3</v>
      </c>
      <c r="AM1673" s="100"/>
      <c r="BR1673" s="18">
        <f t="shared" si="309"/>
        <v>42604</v>
      </c>
      <c r="BS1673" s="6">
        <f t="shared" si="310"/>
        <v>-5.9999999999999995E-4</v>
      </c>
      <c r="BT1673" s="6">
        <f t="shared" si="311"/>
        <v>-4.4000000000000003E-3</v>
      </c>
    </row>
    <row r="1674" spans="2:72" ht="14.45" hidden="1">
      <c r="B1674" s="110">
        <v>42605</v>
      </c>
      <c r="C1674" s="106">
        <v>2186.9</v>
      </c>
      <c r="D1674" s="106">
        <v>2187.8000000000002</v>
      </c>
      <c r="E1674" s="106">
        <v>2193.4</v>
      </c>
      <c r="F1674" s="106">
        <v>2186.8000000000002</v>
      </c>
      <c r="G1674" s="28"/>
      <c r="H1674" s="107">
        <v>2E-3</v>
      </c>
      <c r="K1674" s="110">
        <v>42639</v>
      </c>
      <c r="L1674" s="106">
        <v>8723.0499999999993</v>
      </c>
      <c r="M1674" s="106">
        <v>8807.9</v>
      </c>
      <c r="N1674" s="106">
        <v>8809.5499999999993</v>
      </c>
      <c r="O1674" s="106">
        <v>8715.1</v>
      </c>
      <c r="P1674" s="28" t="s">
        <v>4190</v>
      </c>
      <c r="Q1674" s="107">
        <v>-1.23E-2</v>
      </c>
      <c r="T1674" s="110">
        <v>42520</v>
      </c>
      <c r="U1674" s="28">
        <v>67.171000000000006</v>
      </c>
      <c r="V1674">
        <v>67.040000000000006</v>
      </c>
      <c r="W1674">
        <v>67.38</v>
      </c>
      <c r="X1674">
        <v>67.031000000000006</v>
      </c>
      <c r="Y1674" s="19">
        <v>2.0999999999999999E-3</v>
      </c>
      <c r="AB1674" s="110">
        <f t="shared" si="314"/>
        <v>42639</v>
      </c>
      <c r="AC1674" s="108">
        <f t="shared" si="307"/>
        <v>8723.0499999999993</v>
      </c>
      <c r="AD1674" s="28">
        <f t="shared" si="308"/>
        <v>66.613</v>
      </c>
      <c r="AE1674" s="28">
        <f t="shared" si="312"/>
        <v>130.95116568837915</v>
      </c>
      <c r="AF1674" s="31">
        <f t="shared" si="313"/>
        <v>-1.0891699693178603E-2</v>
      </c>
      <c r="AJ1674" s="110">
        <f t="shared" si="306"/>
        <v>42614</v>
      </c>
      <c r="AK1674" s="31">
        <f t="shared" si="304"/>
        <v>0</v>
      </c>
      <c r="AL1674" s="115">
        <f t="shared" si="305"/>
        <v>1.2568655345881474E-3</v>
      </c>
      <c r="AM1674" s="100"/>
      <c r="BR1674" s="18">
        <f t="shared" si="309"/>
        <v>42605</v>
      </c>
      <c r="BS1674" s="6">
        <f t="shared" si="310"/>
        <v>2E-3</v>
      </c>
      <c r="BT1674" s="6">
        <f t="shared" si="311"/>
        <v>4.0000000000000002E-4</v>
      </c>
    </row>
    <row r="1675" spans="2:72" ht="14.45" hidden="1">
      <c r="B1675" s="110">
        <v>42606</v>
      </c>
      <c r="C1675" s="106">
        <v>2175.4</v>
      </c>
      <c r="D1675" s="106">
        <v>2185.1</v>
      </c>
      <c r="E1675" s="106">
        <v>2186.6999999999998</v>
      </c>
      <c r="F1675" s="106">
        <v>2171.1999999999998</v>
      </c>
      <c r="G1675" s="28"/>
      <c r="H1675" s="107">
        <v>-5.3E-3</v>
      </c>
      <c r="K1675" s="110">
        <v>42640</v>
      </c>
      <c r="L1675" s="106">
        <v>8706.4</v>
      </c>
      <c r="M1675" s="106">
        <v>8748.9</v>
      </c>
      <c r="N1675" s="106">
        <v>8768.5</v>
      </c>
      <c r="O1675" s="106">
        <v>8690.5</v>
      </c>
      <c r="P1675" s="28" t="s">
        <v>4191</v>
      </c>
      <c r="Q1675" s="107">
        <v>-1.9E-3</v>
      </c>
      <c r="T1675" s="110">
        <v>42521</v>
      </c>
      <c r="U1675" s="28">
        <v>67.209000000000003</v>
      </c>
      <c r="V1675">
        <v>67.17</v>
      </c>
      <c r="W1675">
        <v>67.337999999999994</v>
      </c>
      <c r="X1675">
        <v>67.105999999999995</v>
      </c>
      <c r="Y1675" s="19">
        <v>5.9999999999999995E-4</v>
      </c>
      <c r="AB1675" s="110">
        <f t="shared" si="314"/>
        <v>42640</v>
      </c>
      <c r="AC1675" s="108">
        <f t="shared" si="307"/>
        <v>8706.4</v>
      </c>
      <c r="AD1675" s="28">
        <f t="shared" si="308"/>
        <v>66.424999999999997</v>
      </c>
      <c r="AE1675" s="28">
        <f t="shared" si="312"/>
        <v>131.0711328566052</v>
      </c>
      <c r="AF1675" s="31">
        <f t="shared" si="313"/>
        <v>9.1612142278707509E-4</v>
      </c>
      <c r="AJ1675" s="110">
        <f t="shared" si="306"/>
        <v>42615</v>
      </c>
      <c r="AK1675" s="31">
        <f t="shared" si="304"/>
        <v>4.1999999999999997E-3</v>
      </c>
      <c r="AL1675" s="115">
        <f t="shared" si="305"/>
        <v>4.0789484663850128E-3</v>
      </c>
      <c r="AM1675" s="100"/>
      <c r="BR1675" s="18">
        <f t="shared" si="309"/>
        <v>42606</v>
      </c>
      <c r="BS1675" s="6">
        <f t="shared" si="310"/>
        <v>-5.3E-3</v>
      </c>
      <c r="BT1675" s="6">
        <f t="shared" si="311"/>
        <v>2.0999999999999999E-3</v>
      </c>
    </row>
    <row r="1676" spans="2:72" ht="14.45" hidden="1">
      <c r="B1676" s="110">
        <v>42607</v>
      </c>
      <c r="C1676" s="106">
        <v>2172.5</v>
      </c>
      <c r="D1676" s="106">
        <v>2173.3000000000002</v>
      </c>
      <c r="E1676" s="106">
        <v>2179</v>
      </c>
      <c r="F1676" s="106">
        <v>2169.6999999999998</v>
      </c>
      <c r="G1676" s="28"/>
      <c r="H1676" s="107">
        <v>-1.2999999999999999E-3</v>
      </c>
      <c r="K1676" s="110">
        <v>42641</v>
      </c>
      <c r="L1676" s="106">
        <v>8745.15</v>
      </c>
      <c r="M1676" s="106">
        <v>8711.2000000000007</v>
      </c>
      <c r="N1676" s="106">
        <v>8767.0499999999993</v>
      </c>
      <c r="O1676" s="106">
        <v>8703.15</v>
      </c>
      <c r="P1676" s="28" t="s">
        <v>4192</v>
      </c>
      <c r="Q1676" s="107">
        <v>4.4999999999999997E-3</v>
      </c>
      <c r="T1676" s="110">
        <v>42522</v>
      </c>
      <c r="U1676" s="28">
        <v>67.433999999999997</v>
      </c>
      <c r="V1676">
        <v>67.206999999999994</v>
      </c>
      <c r="W1676">
        <v>67.519000000000005</v>
      </c>
      <c r="X1676">
        <v>67.12</v>
      </c>
      <c r="Y1676" s="19">
        <v>3.3E-3</v>
      </c>
      <c r="AB1676" s="110">
        <f t="shared" si="314"/>
        <v>42641</v>
      </c>
      <c r="AC1676" s="108">
        <f t="shared" si="307"/>
        <v>8745.15</v>
      </c>
      <c r="AD1676" s="28">
        <f t="shared" si="308"/>
        <v>66.349000000000004</v>
      </c>
      <c r="AE1676" s="28">
        <f t="shared" si="312"/>
        <v>131.8053022652941</v>
      </c>
      <c r="AF1676" s="31">
        <f t="shared" si="313"/>
        <v>5.6013051286594173E-3</v>
      </c>
      <c r="AJ1676" s="110">
        <f t="shared" si="306"/>
        <v>42619</v>
      </c>
      <c r="AK1676" s="31">
        <f t="shared" si="304"/>
        <v>3.0000000000000001E-3</v>
      </c>
      <c r="AL1676" s="115">
        <f t="shared" si="305"/>
        <v>2.3024490607612247E-2</v>
      </c>
      <c r="AM1676" s="100"/>
      <c r="BR1676" s="18">
        <f t="shared" si="309"/>
        <v>42607</v>
      </c>
      <c r="BS1676" s="6">
        <f t="shared" si="310"/>
        <v>-1.2999999999999999E-3</v>
      </c>
      <c r="BT1676" s="6">
        <f t="shared" si="311"/>
        <v>-6.7000000000000002E-3</v>
      </c>
    </row>
    <row r="1677" spans="2:72" ht="14.45" hidden="1">
      <c r="B1677" s="110">
        <v>42608</v>
      </c>
      <c r="C1677" s="106">
        <v>2169</v>
      </c>
      <c r="D1677" s="106">
        <v>2175.1</v>
      </c>
      <c r="E1677" s="106">
        <v>2187.9</v>
      </c>
      <c r="F1677" s="106">
        <v>2160.4</v>
      </c>
      <c r="G1677" s="28"/>
      <c r="H1677" s="107">
        <v>-1.6000000000000001E-3</v>
      </c>
      <c r="K1677" s="110">
        <v>42642</v>
      </c>
      <c r="L1677" s="106">
        <v>8591.25</v>
      </c>
      <c r="M1677" s="106">
        <v>8792.7000000000007</v>
      </c>
      <c r="N1677" s="106">
        <v>8800.65</v>
      </c>
      <c r="O1677" s="106">
        <v>8558.25</v>
      </c>
      <c r="P1677" s="28" t="s">
        <v>4193</v>
      </c>
      <c r="Q1677" s="107">
        <v>-1.7600000000000001E-2</v>
      </c>
      <c r="T1677" s="110">
        <v>42523</v>
      </c>
      <c r="U1677" s="28">
        <v>67.268000000000001</v>
      </c>
      <c r="V1677">
        <v>67.483999999999995</v>
      </c>
      <c r="W1677">
        <v>67.510000000000005</v>
      </c>
      <c r="X1677">
        <v>67.215000000000003</v>
      </c>
      <c r="Y1677" s="19">
        <v>-2.5000000000000001E-3</v>
      </c>
      <c r="AB1677" s="110">
        <f t="shared" si="314"/>
        <v>42642</v>
      </c>
      <c r="AC1677" s="108">
        <f t="shared" si="307"/>
        <v>8591.25</v>
      </c>
      <c r="AD1677" s="28">
        <f t="shared" si="308"/>
        <v>66.811999999999998</v>
      </c>
      <c r="AE1677" s="28">
        <f t="shared" si="312"/>
        <v>128.58842722864156</v>
      </c>
      <c r="AF1677" s="31">
        <f t="shared" si="313"/>
        <v>-2.4406264250111165E-2</v>
      </c>
      <c r="AJ1677" s="110">
        <f t="shared" si="306"/>
        <v>42620</v>
      </c>
      <c r="AK1677" s="31">
        <f t="shared" si="304"/>
        <v>-1E-4</v>
      </c>
      <c r="AL1677" s="115">
        <f t="shared" si="305"/>
        <v>-5.7711596209085725E-3</v>
      </c>
      <c r="AM1677" s="100"/>
      <c r="BR1677" s="18">
        <f t="shared" si="309"/>
        <v>42608</v>
      </c>
      <c r="BS1677" s="6">
        <f t="shared" si="310"/>
        <v>-1.6000000000000001E-3</v>
      </c>
      <c r="BT1677" s="6">
        <f t="shared" si="311"/>
        <v>-2.3E-3</v>
      </c>
    </row>
    <row r="1678" spans="2:72" ht="14.45" hidden="1">
      <c r="B1678" s="110">
        <v>42611</v>
      </c>
      <c r="C1678" s="106">
        <v>2180.4</v>
      </c>
      <c r="D1678" s="106">
        <v>2170.1999999999998</v>
      </c>
      <c r="E1678" s="106">
        <v>2183.5</v>
      </c>
      <c r="F1678" s="106">
        <v>2170.1999999999998</v>
      </c>
      <c r="G1678" s="28"/>
      <c r="H1678" s="107">
        <v>5.3E-3</v>
      </c>
      <c r="K1678" s="110">
        <v>42643</v>
      </c>
      <c r="L1678" s="106">
        <v>8611.15</v>
      </c>
      <c r="M1678" s="106">
        <v>8581.5</v>
      </c>
      <c r="N1678" s="106">
        <v>8637.15</v>
      </c>
      <c r="O1678" s="106">
        <v>8555.2000000000007</v>
      </c>
      <c r="P1678" s="28" t="s">
        <v>4194</v>
      </c>
      <c r="Q1678" s="107">
        <v>2.3E-3</v>
      </c>
      <c r="T1678" s="110">
        <v>42524</v>
      </c>
      <c r="U1678" s="28">
        <v>67</v>
      </c>
      <c r="V1678">
        <v>67.284999999999997</v>
      </c>
      <c r="W1678">
        <v>67.38</v>
      </c>
      <c r="X1678">
        <v>67</v>
      </c>
      <c r="Y1678" s="19">
        <v>-4.0000000000000001E-3</v>
      </c>
      <c r="AB1678" s="110">
        <f t="shared" si="314"/>
        <v>42643</v>
      </c>
      <c r="AC1678" s="108">
        <f t="shared" si="307"/>
        <v>8611.15</v>
      </c>
      <c r="AD1678" s="28">
        <f t="shared" si="308"/>
        <v>66.555999999999997</v>
      </c>
      <c r="AE1678" s="28">
        <f t="shared" si="312"/>
        <v>129.38202416010577</v>
      </c>
      <c r="AF1678" s="31">
        <f t="shared" si="313"/>
        <v>6.1716046192330509E-3</v>
      </c>
      <c r="AJ1678" s="110">
        <f t="shared" si="306"/>
        <v>42621</v>
      </c>
      <c r="AK1678" s="31">
        <f t="shared" si="304"/>
        <v>-2.2000000000000001E-3</v>
      </c>
      <c r="AL1678" s="115">
        <f t="shared" si="305"/>
        <v>1.5690842080033907E-3</v>
      </c>
      <c r="AM1678" s="100"/>
      <c r="BR1678" s="18">
        <f t="shared" si="309"/>
        <v>42611</v>
      </c>
      <c r="BS1678" s="6">
        <f t="shared" si="310"/>
        <v>5.3E-3</v>
      </c>
      <c r="BT1678" s="6">
        <f t="shared" si="311"/>
        <v>4.1000000000000003E-3</v>
      </c>
    </row>
    <row r="1679" spans="2:72" ht="14.45" hidden="1">
      <c r="B1679" s="110">
        <v>42612</v>
      </c>
      <c r="C1679" s="106">
        <v>2176.1</v>
      </c>
      <c r="D1679" s="106">
        <v>2179.4</v>
      </c>
      <c r="E1679" s="106">
        <v>2182.3000000000002</v>
      </c>
      <c r="F1679" s="106">
        <v>2170.4</v>
      </c>
      <c r="G1679" s="28"/>
      <c r="H1679" s="107">
        <v>-2E-3</v>
      </c>
      <c r="K1679" s="110">
        <v>42646</v>
      </c>
      <c r="L1679" s="106">
        <v>8738.1</v>
      </c>
      <c r="M1679" s="106">
        <v>8666.15</v>
      </c>
      <c r="N1679" s="106">
        <v>8745.2000000000007</v>
      </c>
      <c r="O1679" s="106">
        <v>8635</v>
      </c>
      <c r="P1679" s="28" t="s">
        <v>4195</v>
      </c>
      <c r="Q1679" s="107">
        <v>1.47E-2</v>
      </c>
      <c r="T1679" s="110">
        <v>42527</v>
      </c>
      <c r="U1679" s="28">
        <v>66.790000000000006</v>
      </c>
      <c r="V1679">
        <v>66.888000000000005</v>
      </c>
      <c r="W1679">
        <v>67.055000000000007</v>
      </c>
      <c r="X1679">
        <v>66.789000000000001</v>
      </c>
      <c r="Y1679" s="19">
        <v>-3.0999999999999999E-3</v>
      </c>
      <c r="AB1679" s="110">
        <f t="shared" si="314"/>
        <v>42646</v>
      </c>
      <c r="AC1679" s="108">
        <f t="shared" si="307"/>
        <v>8738.1</v>
      </c>
      <c r="AD1679" s="28">
        <f t="shared" si="308"/>
        <v>66.546000000000006</v>
      </c>
      <c r="AE1679" s="28">
        <f t="shared" si="312"/>
        <v>131.30916959697052</v>
      </c>
      <c r="AF1679" s="31">
        <f t="shared" si="313"/>
        <v>1.4895001445331957E-2</v>
      </c>
      <c r="AJ1679" s="110">
        <f t="shared" si="306"/>
        <v>42622</v>
      </c>
      <c r="AK1679" s="31">
        <f t="shared" si="304"/>
        <v>-2.4500000000000001E-2</v>
      </c>
      <c r="AL1679" s="115">
        <f t="shared" si="305"/>
        <v>-1.349257564135764E-2</v>
      </c>
      <c r="AM1679" s="100"/>
      <c r="BR1679" s="18">
        <f t="shared" si="309"/>
        <v>42612</v>
      </c>
      <c r="BS1679" s="6">
        <f t="shared" si="310"/>
        <v>-2E-3</v>
      </c>
      <c r="BT1679" s="6">
        <f t="shared" si="311"/>
        <v>1.5900000000000001E-2</v>
      </c>
    </row>
    <row r="1680" spans="2:72" ht="14.45" hidden="1">
      <c r="B1680" s="110">
        <v>42613</v>
      </c>
      <c r="C1680" s="106">
        <v>2170.9</v>
      </c>
      <c r="D1680" s="106">
        <v>2173.6</v>
      </c>
      <c r="E1680" s="106">
        <v>2173.8000000000002</v>
      </c>
      <c r="F1680" s="106">
        <v>2161.3000000000002</v>
      </c>
      <c r="G1680" s="28"/>
      <c r="H1680" s="107">
        <v>-2.3999999999999998E-3</v>
      </c>
      <c r="K1680" s="110">
        <v>42647</v>
      </c>
      <c r="L1680" s="106">
        <v>8769.15</v>
      </c>
      <c r="M1680" s="106">
        <v>8770</v>
      </c>
      <c r="N1680" s="106">
        <v>8783.65</v>
      </c>
      <c r="O1680" s="106">
        <v>8736.1</v>
      </c>
      <c r="P1680" s="28" t="s">
        <v>4196</v>
      </c>
      <c r="Q1680" s="107">
        <v>3.5999999999999999E-3</v>
      </c>
      <c r="T1680" s="110">
        <v>42528</v>
      </c>
      <c r="U1680" s="28">
        <v>66.658000000000001</v>
      </c>
      <c r="V1680">
        <v>66.808999999999997</v>
      </c>
      <c r="W1680">
        <v>66.97</v>
      </c>
      <c r="X1680">
        <v>66.635000000000005</v>
      </c>
      <c r="Y1680" s="19">
        <v>-2E-3</v>
      </c>
      <c r="AB1680" s="110">
        <f t="shared" si="314"/>
        <v>42647</v>
      </c>
      <c r="AC1680" s="108">
        <f t="shared" si="307"/>
        <v>8769.15</v>
      </c>
      <c r="AD1680" s="28">
        <f t="shared" si="308"/>
        <v>66.608999999999995</v>
      </c>
      <c r="AE1680" s="28">
        <f t="shared" si="312"/>
        <v>131.65112822591541</v>
      </c>
      <c r="AF1680" s="31">
        <f t="shared" si="313"/>
        <v>2.6042250514146659E-3</v>
      </c>
      <c r="AJ1680" s="110">
        <f t="shared" si="306"/>
        <v>42625</v>
      </c>
      <c r="AK1680" s="31">
        <f t="shared" si="304"/>
        <v>1.47E-2</v>
      </c>
      <c r="AL1680" s="115">
        <f t="shared" si="305"/>
        <v>-1.4728895815854015E-2</v>
      </c>
      <c r="AM1680" s="100"/>
      <c r="BR1680" s="18">
        <f t="shared" si="309"/>
        <v>42613</v>
      </c>
      <c r="BS1680" s="6">
        <f t="shared" si="310"/>
        <v>-2.3999999999999998E-3</v>
      </c>
      <c r="BT1680" s="6">
        <f t="shared" si="311"/>
        <v>4.7999999999999996E-3</v>
      </c>
    </row>
    <row r="1681" spans="2:72" ht="14.45" hidden="1">
      <c r="B1681" s="110">
        <v>42614</v>
      </c>
      <c r="C1681" s="106">
        <v>2170.9</v>
      </c>
      <c r="D1681" s="106">
        <v>2171.3000000000002</v>
      </c>
      <c r="E1681" s="106">
        <v>2173.6</v>
      </c>
      <c r="F1681" s="106">
        <v>2157.1</v>
      </c>
      <c r="G1681" s="28"/>
      <c r="H1681" s="107">
        <v>0</v>
      </c>
      <c r="K1681" s="110">
        <v>42648</v>
      </c>
      <c r="L1681" s="106">
        <v>8743.9500000000007</v>
      </c>
      <c r="M1681" s="106">
        <v>8806.35</v>
      </c>
      <c r="N1681" s="106">
        <v>8806.9500000000007</v>
      </c>
      <c r="O1681" s="106">
        <v>8731.4</v>
      </c>
      <c r="P1681" s="28" t="s">
        <v>4197</v>
      </c>
      <c r="Q1681" s="107">
        <v>-2.8999999999999998E-3</v>
      </c>
      <c r="T1681" s="110">
        <v>42529</v>
      </c>
      <c r="U1681" s="28">
        <v>66.5</v>
      </c>
      <c r="V1681">
        <v>66.658000000000001</v>
      </c>
      <c r="W1681">
        <v>66.820999999999998</v>
      </c>
      <c r="X1681">
        <v>66.450999999999993</v>
      </c>
      <c r="Y1681" s="19">
        <v>-2.3999999999999998E-3</v>
      </c>
      <c r="AB1681" s="110">
        <f t="shared" si="314"/>
        <v>42648</v>
      </c>
      <c r="AC1681" s="108">
        <f t="shared" si="307"/>
        <v>8743.9500000000007</v>
      </c>
      <c r="AD1681" s="28">
        <f t="shared" si="308"/>
        <v>66.572000000000003</v>
      </c>
      <c r="AE1681" s="28">
        <f t="shared" si="312"/>
        <v>131.34576098059244</v>
      </c>
      <c r="AF1681" s="31">
        <f t="shared" si="313"/>
        <v>-2.3195186356393949E-3</v>
      </c>
      <c r="AJ1681" s="110" t="e">
        <f t="shared" si="306"/>
        <v>#N/A</v>
      </c>
      <c r="AK1681" s="31">
        <f t="shared" si="304"/>
        <v>0</v>
      </c>
      <c r="AL1681" s="115">
        <f t="shared" si="305"/>
        <v>0</v>
      </c>
      <c r="AM1681" s="100"/>
      <c r="BR1681" s="18">
        <f t="shared" si="309"/>
        <v>42614</v>
      </c>
      <c r="BS1681" s="6">
        <f t="shared" si="310"/>
        <v>0</v>
      </c>
      <c r="BT1681" s="6">
        <f t="shared" si="311"/>
        <v>-1.2999999999999999E-3</v>
      </c>
    </row>
    <row r="1682" spans="2:72" ht="14.45" hidden="1">
      <c r="B1682" s="110">
        <v>42615</v>
      </c>
      <c r="C1682" s="106">
        <v>2180</v>
      </c>
      <c r="D1682" s="106">
        <v>2177.5</v>
      </c>
      <c r="E1682" s="106">
        <v>2184.9</v>
      </c>
      <c r="F1682" s="106">
        <v>2173.6</v>
      </c>
      <c r="G1682" s="28"/>
      <c r="H1682" s="107">
        <v>4.1999999999999997E-3</v>
      </c>
      <c r="K1682" s="110">
        <v>42649</v>
      </c>
      <c r="L1682" s="106">
        <v>8709.5499999999993</v>
      </c>
      <c r="M1682" s="106">
        <v>8768.7000000000007</v>
      </c>
      <c r="N1682" s="106">
        <v>8781.15</v>
      </c>
      <c r="O1682" s="106">
        <v>8684.65</v>
      </c>
      <c r="P1682" s="28" t="s">
        <v>4198</v>
      </c>
      <c r="Q1682" s="107">
        <v>-3.8999999999999998E-3</v>
      </c>
      <c r="T1682" s="110">
        <v>42530</v>
      </c>
      <c r="U1682" s="28">
        <v>66.753</v>
      </c>
      <c r="V1682">
        <v>66.491</v>
      </c>
      <c r="W1682">
        <v>66.795000000000002</v>
      </c>
      <c r="X1682">
        <v>66.472999999999999</v>
      </c>
      <c r="Y1682" s="19">
        <v>3.8E-3</v>
      </c>
      <c r="AB1682" s="110">
        <f t="shared" si="314"/>
        <v>42649</v>
      </c>
      <c r="AC1682" s="108">
        <f t="shared" si="307"/>
        <v>8709.5499999999993</v>
      </c>
      <c r="AD1682" s="28">
        <f t="shared" si="308"/>
        <v>66.697000000000003</v>
      </c>
      <c r="AE1682" s="28">
        <f t="shared" si="312"/>
        <v>130.58383435536828</v>
      </c>
      <c r="AF1682" s="31">
        <f t="shared" si="313"/>
        <v>-5.8009228431570303E-3</v>
      </c>
      <c r="AJ1682" s="110">
        <f t="shared" si="306"/>
        <v>42627</v>
      </c>
      <c r="AK1682" s="31">
        <f t="shared" ref="AK1682:AK1745" si="315">IFERROR(VLOOKUP(AJ1682,B:H,7,FALSE),0)</f>
        <v>-5.9999999999999995E-4</v>
      </c>
      <c r="AL1682" s="115">
        <f t="shared" ref="AL1682:AL1745" si="316">IFERROR(VLOOKUP(AJ1682,AB:AF,5,FALSE),0)</f>
        <v>3.6274058485630256E-4</v>
      </c>
      <c r="AM1682" s="100"/>
      <c r="BR1682" s="18">
        <f t="shared" si="309"/>
        <v>42615</v>
      </c>
      <c r="BS1682" s="6">
        <f t="shared" si="310"/>
        <v>4.1999999999999997E-3</v>
      </c>
      <c r="BT1682" s="6">
        <f t="shared" si="311"/>
        <v>4.0000000000000001E-3</v>
      </c>
    </row>
    <row r="1683" spans="2:72" ht="14.45" hidden="1">
      <c r="B1683" s="110">
        <v>42619</v>
      </c>
      <c r="C1683" s="106">
        <v>2186.5</v>
      </c>
      <c r="D1683" s="106">
        <v>2181.6</v>
      </c>
      <c r="E1683" s="106">
        <v>2186.6</v>
      </c>
      <c r="F1683" s="106">
        <v>2175.1</v>
      </c>
      <c r="G1683" s="28"/>
      <c r="H1683" s="107">
        <v>3.0000000000000001E-3</v>
      </c>
      <c r="K1683" s="110">
        <v>42650</v>
      </c>
      <c r="L1683" s="106">
        <v>8697.6</v>
      </c>
      <c r="M1683" s="106">
        <v>8721.7000000000007</v>
      </c>
      <c r="N1683" s="106">
        <v>8723.7000000000007</v>
      </c>
      <c r="O1683" s="106">
        <v>8663.7999999999993</v>
      </c>
      <c r="P1683" s="28" t="s">
        <v>4199</v>
      </c>
      <c r="Q1683" s="107">
        <v>-1.4E-3</v>
      </c>
      <c r="T1683" s="110">
        <v>42531</v>
      </c>
      <c r="U1683" s="28">
        <v>66.951999999999998</v>
      </c>
      <c r="V1683">
        <v>66.783000000000001</v>
      </c>
      <c r="W1683">
        <v>67.010000000000005</v>
      </c>
      <c r="X1683">
        <v>66.716999999999999</v>
      </c>
      <c r="Y1683" s="19">
        <v>3.0000000000000001E-3</v>
      </c>
      <c r="AB1683" s="110">
        <f t="shared" si="314"/>
        <v>42650</v>
      </c>
      <c r="AC1683" s="108">
        <f t="shared" si="307"/>
        <v>8697.6</v>
      </c>
      <c r="AD1683" s="28">
        <f t="shared" si="308"/>
        <v>66.602000000000004</v>
      </c>
      <c r="AE1683" s="28">
        <f t="shared" si="312"/>
        <v>130.59067295276418</v>
      </c>
      <c r="AF1683" s="31">
        <f t="shared" si="313"/>
        <v>5.2369402611329718E-5</v>
      </c>
      <c r="AJ1683" s="110">
        <f t="shared" si="306"/>
        <v>42628</v>
      </c>
      <c r="AK1683" s="31">
        <f t="shared" si="315"/>
        <v>1.01E-2</v>
      </c>
      <c r="AL1683" s="115">
        <f t="shared" si="316"/>
        <v>8.9873936893702933E-4</v>
      </c>
      <c r="AM1683" s="100"/>
      <c r="BR1683" s="18">
        <f t="shared" si="309"/>
        <v>42619</v>
      </c>
      <c r="BS1683" s="6">
        <f t="shared" si="310"/>
        <v>3.0000000000000001E-3</v>
      </c>
      <c r="BT1683" s="6">
        <f t="shared" si="311"/>
        <v>1.5100000000000001E-2</v>
      </c>
    </row>
    <row r="1684" spans="2:72" ht="14.45" hidden="1">
      <c r="B1684" s="110">
        <v>42620</v>
      </c>
      <c r="C1684" s="106">
        <v>2186.1999999999998</v>
      </c>
      <c r="D1684" s="106">
        <v>2185.1999999999998</v>
      </c>
      <c r="E1684" s="106">
        <v>2187.9</v>
      </c>
      <c r="F1684" s="106">
        <v>2179.1</v>
      </c>
      <c r="G1684" s="28"/>
      <c r="H1684" s="107">
        <v>-1E-4</v>
      </c>
      <c r="K1684" s="110">
        <v>42653</v>
      </c>
      <c r="L1684" s="106">
        <v>8708.7999999999993</v>
      </c>
      <c r="M1684" s="106">
        <v>8735.35</v>
      </c>
      <c r="N1684" s="106">
        <v>8745.7999999999993</v>
      </c>
      <c r="O1684" s="106">
        <v>8703.9500000000007</v>
      </c>
      <c r="P1684" s="28" t="s">
        <v>4200</v>
      </c>
      <c r="Q1684" s="107">
        <v>1.2999999999999999E-3</v>
      </c>
      <c r="T1684" s="110">
        <v>42534</v>
      </c>
      <c r="U1684" s="28">
        <v>67.186999999999998</v>
      </c>
      <c r="V1684">
        <v>66.959999999999994</v>
      </c>
      <c r="W1684">
        <v>67.22</v>
      </c>
      <c r="X1684">
        <v>66.900000000000006</v>
      </c>
      <c r="Y1684" s="19">
        <v>3.5000000000000001E-3</v>
      </c>
      <c r="AB1684" s="110">
        <f t="shared" si="314"/>
        <v>42653</v>
      </c>
      <c r="AC1684" s="108">
        <f t="shared" si="307"/>
        <v>8708.7999999999993</v>
      </c>
      <c r="AD1684" s="28">
        <f t="shared" si="308"/>
        <v>66.492000000000004</v>
      </c>
      <c r="AE1684" s="28">
        <f t="shared" si="312"/>
        <v>130.97515490585332</v>
      </c>
      <c r="AF1684" s="31">
        <f t="shared" si="313"/>
        <v>2.9441762140869354E-3</v>
      </c>
      <c r="AJ1684" s="110">
        <f t="shared" si="306"/>
        <v>42629</v>
      </c>
      <c r="AK1684" s="31">
        <f t="shared" si="315"/>
        <v>-3.8E-3</v>
      </c>
      <c r="AL1684" s="115">
        <f t="shared" si="316"/>
        <v>1.0474469617796078E-3</v>
      </c>
      <c r="AM1684" s="100"/>
      <c r="BR1684" s="18">
        <f t="shared" si="309"/>
        <v>42620</v>
      </c>
      <c r="BS1684" s="6">
        <f t="shared" si="310"/>
        <v>-1E-4</v>
      </c>
      <c r="BT1684" s="6">
        <f t="shared" si="311"/>
        <v>-2.8E-3</v>
      </c>
    </row>
    <row r="1685" spans="2:72" ht="14.45" hidden="1">
      <c r="B1685" s="110">
        <v>42621</v>
      </c>
      <c r="C1685" s="106">
        <v>2181.3000000000002</v>
      </c>
      <c r="D1685" s="106">
        <v>2182.8000000000002</v>
      </c>
      <c r="E1685" s="106">
        <v>2184.9</v>
      </c>
      <c r="F1685" s="106">
        <v>2177.5</v>
      </c>
      <c r="G1685" s="28"/>
      <c r="H1685" s="107">
        <v>-2.2000000000000001E-3</v>
      </c>
      <c r="K1685" s="110">
        <v>42656</v>
      </c>
      <c r="L1685" s="106">
        <v>8573.35</v>
      </c>
      <c r="M1685" s="106">
        <v>8671.5</v>
      </c>
      <c r="N1685" s="106">
        <v>8681.5499999999993</v>
      </c>
      <c r="O1685" s="106">
        <v>8541.35</v>
      </c>
      <c r="P1685" s="28" t="s">
        <v>4201</v>
      </c>
      <c r="Q1685" s="107">
        <v>-1.5599999999999999E-2</v>
      </c>
      <c r="T1685" s="110">
        <v>42535</v>
      </c>
      <c r="U1685" s="28">
        <v>67.292000000000002</v>
      </c>
      <c r="V1685">
        <v>67.188000000000002</v>
      </c>
      <c r="W1685">
        <v>67.396000000000001</v>
      </c>
      <c r="X1685">
        <v>67.061000000000007</v>
      </c>
      <c r="Y1685" s="19">
        <v>1.6000000000000001E-3</v>
      </c>
      <c r="AB1685" s="110">
        <f t="shared" si="314"/>
        <v>42656</v>
      </c>
      <c r="AC1685" s="108">
        <f t="shared" si="307"/>
        <v>8573.35</v>
      </c>
      <c r="AD1685" s="28">
        <f t="shared" si="308"/>
        <v>66.793999999999997</v>
      </c>
      <c r="AE1685" s="28">
        <f t="shared" si="312"/>
        <v>128.3550917747103</v>
      </c>
      <c r="AF1685" s="31">
        <f t="shared" si="313"/>
        <v>-2.0004275872216759E-2</v>
      </c>
      <c r="AJ1685" s="110">
        <f t="shared" si="306"/>
        <v>42632</v>
      </c>
      <c r="AK1685" s="31">
        <f t="shared" si="315"/>
        <v>0</v>
      </c>
      <c r="AL1685" s="115">
        <f t="shared" si="316"/>
        <v>4.6747099001611669E-3</v>
      </c>
      <c r="AM1685" s="100"/>
      <c r="BR1685" s="18">
        <f t="shared" si="309"/>
        <v>42621</v>
      </c>
      <c r="BS1685" s="6">
        <f t="shared" si="310"/>
        <v>-2.2000000000000001E-3</v>
      </c>
      <c r="BT1685" s="6">
        <f t="shared" si="311"/>
        <v>3.8999999999999998E-3</v>
      </c>
    </row>
    <row r="1686" spans="2:72" ht="14.45" hidden="1">
      <c r="B1686" s="110">
        <v>42622</v>
      </c>
      <c r="C1686" s="106">
        <v>2127.8000000000002</v>
      </c>
      <c r="D1686" s="106">
        <v>2169.1</v>
      </c>
      <c r="E1686" s="106">
        <v>2169.1</v>
      </c>
      <c r="F1686" s="106">
        <v>2127.8000000000002</v>
      </c>
      <c r="G1686" s="28"/>
      <c r="H1686" s="107">
        <v>-2.4500000000000001E-2</v>
      </c>
      <c r="K1686" s="110">
        <v>42657</v>
      </c>
      <c r="L1686" s="106">
        <v>8583.4</v>
      </c>
      <c r="M1686" s="106">
        <v>8594</v>
      </c>
      <c r="N1686" s="106">
        <v>8604.4500000000007</v>
      </c>
      <c r="O1686" s="106">
        <v>8549.7999999999993</v>
      </c>
      <c r="P1686" s="28" t="s">
        <v>4202</v>
      </c>
      <c r="Q1686" s="107">
        <v>1.1999999999999999E-3</v>
      </c>
      <c r="T1686" s="110">
        <v>42536</v>
      </c>
      <c r="U1686" s="28">
        <v>67.078999999999994</v>
      </c>
      <c r="V1686">
        <v>67.290999999999997</v>
      </c>
      <c r="W1686">
        <v>67.352999999999994</v>
      </c>
      <c r="X1686">
        <v>67</v>
      </c>
      <c r="Y1686" s="19">
        <v>-3.2000000000000002E-3</v>
      </c>
      <c r="AB1686" s="110">
        <f t="shared" si="314"/>
        <v>42657</v>
      </c>
      <c r="AC1686" s="108">
        <f t="shared" si="307"/>
        <v>8583.4</v>
      </c>
      <c r="AD1686" s="28">
        <f t="shared" si="308"/>
        <v>66.716999999999999</v>
      </c>
      <c r="AE1686" s="28">
        <f t="shared" si="312"/>
        <v>128.65386633092015</v>
      </c>
      <c r="AF1686" s="31">
        <f t="shared" si="313"/>
        <v>2.3277187689154655E-3</v>
      </c>
      <c r="AJ1686" s="110">
        <f t="shared" si="306"/>
        <v>42633</v>
      </c>
      <c r="AK1686" s="31">
        <f t="shared" si="315"/>
        <v>2.9999999999999997E-4</v>
      </c>
      <c r="AL1686" s="115">
        <f t="shared" si="316"/>
        <v>-3.7640280376339819E-3</v>
      </c>
      <c r="AM1686" s="100"/>
      <c r="BR1686" s="18">
        <f t="shared" si="309"/>
        <v>42622</v>
      </c>
      <c r="BS1686" s="6">
        <f t="shared" si="310"/>
        <v>-2.4500000000000001E-2</v>
      </c>
      <c r="BT1686" s="6">
        <f t="shared" si="311"/>
        <v>-9.5999999999999992E-3</v>
      </c>
    </row>
    <row r="1687" spans="2:72" ht="14.45" hidden="1">
      <c r="B1687" s="110">
        <v>42625</v>
      </c>
      <c r="C1687" s="106">
        <v>2159</v>
      </c>
      <c r="D1687" s="106">
        <v>2120.9</v>
      </c>
      <c r="E1687" s="106">
        <v>2163.3000000000002</v>
      </c>
      <c r="F1687" s="106">
        <v>2119.1</v>
      </c>
      <c r="G1687" s="28"/>
      <c r="H1687" s="107">
        <v>1.47E-2</v>
      </c>
      <c r="K1687" s="110">
        <v>42660</v>
      </c>
      <c r="L1687" s="106">
        <v>8520.4</v>
      </c>
      <c r="M1687" s="106">
        <v>8612.9500000000007</v>
      </c>
      <c r="N1687" s="106">
        <v>8615.4</v>
      </c>
      <c r="O1687" s="106">
        <v>8506.15</v>
      </c>
      <c r="P1687" s="28" t="s">
        <v>4203</v>
      </c>
      <c r="Q1687" s="107">
        <v>-7.3000000000000001E-3</v>
      </c>
      <c r="T1687" s="110">
        <v>42537</v>
      </c>
      <c r="U1687" s="28">
        <v>67.314999999999998</v>
      </c>
      <c r="V1687">
        <v>67.078999999999994</v>
      </c>
      <c r="W1687">
        <v>67.453999999999994</v>
      </c>
      <c r="X1687">
        <v>67.076999999999998</v>
      </c>
      <c r="Y1687" s="19">
        <v>3.5000000000000001E-3</v>
      </c>
      <c r="AB1687" s="110">
        <f t="shared" si="314"/>
        <v>42660</v>
      </c>
      <c r="AC1687" s="108">
        <f t="shared" si="307"/>
        <v>8520.4</v>
      </c>
      <c r="AD1687" s="28">
        <f t="shared" si="308"/>
        <v>66.789000000000001</v>
      </c>
      <c r="AE1687" s="28">
        <f t="shared" si="312"/>
        <v>127.57190555330966</v>
      </c>
      <c r="AF1687" s="31">
        <f t="shared" si="313"/>
        <v>-8.4098582379754649E-3</v>
      </c>
      <c r="AJ1687" s="110">
        <f t="shared" si="306"/>
        <v>42634</v>
      </c>
      <c r="AK1687" s="31">
        <f t="shared" si="315"/>
        <v>1.09E-2</v>
      </c>
      <c r="AL1687" s="115">
        <f t="shared" si="316"/>
        <v>3.7537613002425196E-3</v>
      </c>
      <c r="AM1687" s="100"/>
      <c r="BR1687" s="18">
        <f t="shared" si="309"/>
        <v>42625</v>
      </c>
      <c r="BS1687" s="6">
        <f t="shared" si="310"/>
        <v>1.47E-2</v>
      </c>
      <c r="BT1687" s="6">
        <f t="shared" si="311"/>
        <v>-1.7000000000000001E-2</v>
      </c>
    </row>
    <row r="1688" spans="2:72" ht="14.45" hidden="1">
      <c r="B1688" s="110">
        <v>42626</v>
      </c>
      <c r="C1688" s="106">
        <v>2127</v>
      </c>
      <c r="D1688" s="106">
        <v>2150.5</v>
      </c>
      <c r="E1688" s="106">
        <v>2150.5</v>
      </c>
      <c r="F1688" s="106">
        <v>2120.3000000000002</v>
      </c>
      <c r="G1688" s="28"/>
      <c r="H1688" s="107">
        <v>-1.4800000000000001E-2</v>
      </c>
      <c r="K1688" s="110">
        <v>42661</v>
      </c>
      <c r="L1688" s="106">
        <v>8677.9</v>
      </c>
      <c r="M1688" s="106">
        <v>8556.0499999999993</v>
      </c>
      <c r="N1688" s="106">
        <v>8685.1</v>
      </c>
      <c r="O1688" s="106">
        <v>8555.9</v>
      </c>
      <c r="P1688" s="28" t="s">
        <v>4204</v>
      </c>
      <c r="Q1688" s="107">
        <v>1.8499999999999999E-2</v>
      </c>
      <c r="T1688" s="110">
        <v>42538</v>
      </c>
      <c r="U1688" s="28">
        <v>67.073999999999998</v>
      </c>
      <c r="V1688">
        <v>67.317999999999998</v>
      </c>
      <c r="W1688">
        <v>67.317999999999998</v>
      </c>
      <c r="X1688">
        <v>67.042000000000002</v>
      </c>
      <c r="Y1688" s="19">
        <v>-3.5999999999999999E-3</v>
      </c>
      <c r="AB1688" s="110">
        <f t="shared" si="314"/>
        <v>42661</v>
      </c>
      <c r="AC1688" s="108">
        <f t="shared" si="307"/>
        <v>8677.9</v>
      </c>
      <c r="AD1688" s="28">
        <f t="shared" si="308"/>
        <v>66.733000000000004</v>
      </c>
      <c r="AE1688" s="28">
        <f t="shared" si="312"/>
        <v>130.03911108447093</v>
      </c>
      <c r="AF1688" s="31">
        <f t="shared" si="313"/>
        <v>1.9339724686720183E-2</v>
      </c>
      <c r="AJ1688" s="110">
        <f t="shared" si="306"/>
        <v>42635</v>
      </c>
      <c r="AK1688" s="31">
        <f t="shared" si="315"/>
        <v>6.4999999999999997E-3</v>
      </c>
      <c r="AL1688" s="115">
        <f t="shared" si="316"/>
        <v>1.1971057118861816E-2</v>
      </c>
      <c r="AM1688" s="100"/>
      <c r="BR1688" s="18" t="e">
        <f t="shared" si="309"/>
        <v>#N/A</v>
      </c>
      <c r="BS1688" s="6">
        <f t="shared" si="310"/>
        <v>0</v>
      </c>
      <c r="BT1688" s="6">
        <f t="shared" si="311"/>
        <v>0</v>
      </c>
    </row>
    <row r="1689" spans="2:72" ht="14.45" hidden="1">
      <c r="B1689" s="110">
        <v>42627</v>
      </c>
      <c r="C1689" s="106">
        <v>2125.8000000000002</v>
      </c>
      <c r="D1689" s="106">
        <v>2127.9</v>
      </c>
      <c r="E1689" s="106">
        <v>2141.3000000000002</v>
      </c>
      <c r="F1689" s="106">
        <v>2119.9</v>
      </c>
      <c r="G1689" s="28"/>
      <c r="H1689" s="107">
        <v>-5.9999999999999995E-4</v>
      </c>
      <c r="K1689" s="110">
        <v>42662</v>
      </c>
      <c r="L1689" s="106">
        <v>8659.1</v>
      </c>
      <c r="M1689" s="106">
        <v>8697.5</v>
      </c>
      <c r="N1689" s="106">
        <v>8698.75</v>
      </c>
      <c r="O1689" s="106">
        <v>8636.7000000000007</v>
      </c>
      <c r="P1689" s="28" t="s">
        <v>4205</v>
      </c>
      <c r="Q1689" s="107">
        <v>-2.2000000000000001E-3</v>
      </c>
      <c r="T1689" s="110">
        <v>42541</v>
      </c>
      <c r="U1689" s="28">
        <v>67.551000000000002</v>
      </c>
      <c r="V1689">
        <v>67.072999999999993</v>
      </c>
      <c r="W1689">
        <v>67.69</v>
      </c>
      <c r="X1689">
        <v>67.072999999999993</v>
      </c>
      <c r="Y1689" s="19">
        <v>7.1000000000000004E-3</v>
      </c>
      <c r="AB1689" s="110">
        <f t="shared" si="314"/>
        <v>42662</v>
      </c>
      <c r="AC1689" s="108">
        <f t="shared" si="307"/>
        <v>8659.1</v>
      </c>
      <c r="AD1689" s="28">
        <f t="shared" si="308"/>
        <v>66.644999999999996</v>
      </c>
      <c r="AE1689" s="28">
        <f t="shared" si="312"/>
        <v>129.92872683622178</v>
      </c>
      <c r="AF1689" s="31">
        <f t="shared" si="313"/>
        <v>-8.4885422030789304E-4</v>
      </c>
      <c r="AJ1689" s="110">
        <f t="shared" si="306"/>
        <v>42636</v>
      </c>
      <c r="AK1689" s="31">
        <f t="shared" si="315"/>
        <v>-5.7000000000000002E-3</v>
      </c>
      <c r="AL1689" s="115">
        <f t="shared" si="316"/>
        <v>-5.1533522330072801E-3</v>
      </c>
      <c r="AM1689" s="100"/>
      <c r="BR1689" s="18">
        <f t="shared" si="309"/>
        <v>42627</v>
      </c>
      <c r="BS1689" s="6">
        <f t="shared" si="310"/>
        <v>-5.9999999999999995E-4</v>
      </c>
      <c r="BT1689" s="6">
        <f t="shared" si="311"/>
        <v>1.2999999999999999E-3</v>
      </c>
    </row>
    <row r="1690" spans="2:72" ht="14.45" hidden="1">
      <c r="B1690" s="110">
        <v>42628</v>
      </c>
      <c r="C1690" s="106">
        <v>2147.3000000000002</v>
      </c>
      <c r="D1690" s="106">
        <v>2125.4</v>
      </c>
      <c r="E1690" s="106">
        <v>2151.3000000000002</v>
      </c>
      <c r="F1690" s="106">
        <v>2122.4</v>
      </c>
      <c r="G1690" s="28"/>
      <c r="H1690" s="107">
        <v>1.01E-2</v>
      </c>
      <c r="K1690" s="110">
        <v>42663</v>
      </c>
      <c r="L1690" s="106">
        <v>8699.4</v>
      </c>
      <c r="M1690" s="106">
        <v>8693.35</v>
      </c>
      <c r="N1690" s="106">
        <v>8727</v>
      </c>
      <c r="O1690" s="106">
        <v>8678.2999999999993</v>
      </c>
      <c r="P1690" s="28" t="s">
        <v>3861</v>
      </c>
      <c r="Q1690" s="107">
        <v>4.7000000000000002E-3</v>
      </c>
      <c r="T1690" s="110">
        <v>42542</v>
      </c>
      <c r="U1690" s="28">
        <v>67.623999999999995</v>
      </c>
      <c r="V1690">
        <v>67.497</v>
      </c>
      <c r="W1690">
        <v>67.754999999999995</v>
      </c>
      <c r="X1690">
        <v>67.334999999999994</v>
      </c>
      <c r="Y1690" s="19">
        <v>1.1000000000000001E-3</v>
      </c>
      <c r="AB1690" s="110">
        <f t="shared" si="314"/>
        <v>42663</v>
      </c>
      <c r="AC1690" s="108">
        <f t="shared" si="307"/>
        <v>8699.4</v>
      </c>
      <c r="AD1690" s="28">
        <f t="shared" si="308"/>
        <v>66.83</v>
      </c>
      <c r="AE1690" s="28">
        <f t="shared" si="312"/>
        <v>130.17207840790064</v>
      </c>
      <c r="AF1690" s="31">
        <f t="shared" si="313"/>
        <v>1.8729620277555536E-3</v>
      </c>
      <c r="AJ1690" s="110">
        <f t="shared" ref="AJ1690:AJ1753" si="317">VLOOKUP(B1697,AB:AF,1,FALSE)</f>
        <v>42639</v>
      </c>
      <c r="AK1690" s="31">
        <f t="shared" si="315"/>
        <v>-8.6E-3</v>
      </c>
      <c r="AL1690" s="115">
        <f t="shared" si="316"/>
        <v>-1.0891699693178603E-2</v>
      </c>
      <c r="AM1690" s="100"/>
      <c r="BR1690" s="18">
        <f t="shared" si="309"/>
        <v>42628</v>
      </c>
      <c r="BS1690" s="6">
        <f t="shared" si="310"/>
        <v>1.01E-2</v>
      </c>
      <c r="BT1690" s="6">
        <f t="shared" si="311"/>
        <v>1.8E-3</v>
      </c>
    </row>
    <row r="1691" spans="2:72" ht="14.45" hidden="1">
      <c r="B1691" s="110">
        <v>42629</v>
      </c>
      <c r="C1691" s="106">
        <v>2139.1999999999998</v>
      </c>
      <c r="D1691" s="106">
        <v>2146.5</v>
      </c>
      <c r="E1691" s="106">
        <v>2146.5</v>
      </c>
      <c r="F1691" s="106">
        <v>2131.1999999999998</v>
      </c>
      <c r="G1691" s="28"/>
      <c r="H1691" s="107">
        <v>-3.8E-3</v>
      </c>
      <c r="K1691" s="110">
        <v>42664</v>
      </c>
      <c r="L1691" s="106">
        <v>8693.0499999999993</v>
      </c>
      <c r="M1691" s="106">
        <v>8708.6</v>
      </c>
      <c r="N1691" s="106">
        <v>8709.1</v>
      </c>
      <c r="O1691" s="106">
        <v>8652.0499999999993</v>
      </c>
      <c r="P1691" s="28" t="s">
        <v>4206</v>
      </c>
      <c r="Q1691" s="107">
        <v>-6.9999999999999999E-4</v>
      </c>
      <c r="T1691" s="110">
        <v>42543</v>
      </c>
      <c r="U1691" s="28">
        <v>67.448999999999998</v>
      </c>
      <c r="V1691">
        <v>67.64</v>
      </c>
      <c r="W1691">
        <v>67.677999999999997</v>
      </c>
      <c r="X1691">
        <v>67.341999999999999</v>
      </c>
      <c r="Y1691" s="19">
        <v>-2.5999999999999999E-3</v>
      </c>
      <c r="AB1691" s="110">
        <f t="shared" si="314"/>
        <v>42664</v>
      </c>
      <c r="AC1691" s="108">
        <f t="shared" ref="AC1691:AC1754" si="318">IFERROR(VLOOKUP(AB1691,K:Q,2,FALSE),0)</f>
        <v>8693.0499999999993</v>
      </c>
      <c r="AD1691" s="28">
        <f t="shared" ref="AD1691:AD1754" si="319">VLOOKUP(AB1691,T:Y,2,FALSE)</f>
        <v>66.926000000000002</v>
      </c>
      <c r="AE1691" s="28">
        <f t="shared" si="312"/>
        <v>129.89047604817259</v>
      </c>
      <c r="AF1691" s="31">
        <f t="shared" si="313"/>
        <v>-2.1633084696215388E-3</v>
      </c>
      <c r="AJ1691" s="110">
        <f t="shared" si="317"/>
        <v>42640</v>
      </c>
      <c r="AK1691" s="31">
        <f t="shared" si="315"/>
        <v>6.4000000000000003E-3</v>
      </c>
      <c r="AL1691" s="115">
        <f t="shared" si="316"/>
        <v>9.1612142278707509E-4</v>
      </c>
      <c r="AM1691" s="100"/>
      <c r="BR1691" s="18">
        <f t="shared" si="309"/>
        <v>42629</v>
      </c>
      <c r="BS1691" s="6">
        <f t="shared" si="310"/>
        <v>-3.8E-3</v>
      </c>
      <c r="BT1691" s="6">
        <f t="shared" si="311"/>
        <v>4.3E-3</v>
      </c>
    </row>
    <row r="1692" spans="2:72" ht="14.45" hidden="1">
      <c r="B1692" s="110">
        <v>42632</v>
      </c>
      <c r="C1692" s="106">
        <v>2139.1</v>
      </c>
      <c r="D1692" s="106">
        <v>2144</v>
      </c>
      <c r="E1692" s="106">
        <v>2153.6</v>
      </c>
      <c r="F1692" s="106">
        <v>2135.9</v>
      </c>
      <c r="G1692" s="28"/>
      <c r="H1692" s="107">
        <v>0</v>
      </c>
      <c r="K1692" s="110">
        <v>42667</v>
      </c>
      <c r="L1692" s="106">
        <v>8708.9500000000007</v>
      </c>
      <c r="M1692" s="106">
        <v>8709.85</v>
      </c>
      <c r="N1692" s="106">
        <v>8736.9500000000007</v>
      </c>
      <c r="O1692" s="106">
        <v>8684.15</v>
      </c>
      <c r="P1692" s="28" t="s">
        <v>4207</v>
      </c>
      <c r="Q1692" s="107">
        <v>1.8E-3</v>
      </c>
      <c r="T1692" s="110">
        <v>42544</v>
      </c>
      <c r="U1692" s="28">
        <v>67.278999999999996</v>
      </c>
      <c r="V1692">
        <v>67.441999999999993</v>
      </c>
      <c r="W1692">
        <v>67.48</v>
      </c>
      <c r="X1692">
        <v>67.2</v>
      </c>
      <c r="Y1692" s="19">
        <v>-2.5000000000000001E-3</v>
      </c>
      <c r="AB1692" s="110">
        <f t="shared" si="314"/>
        <v>42667</v>
      </c>
      <c r="AC1692" s="108">
        <f t="shared" si="318"/>
        <v>8708.9500000000007</v>
      </c>
      <c r="AD1692" s="28">
        <f t="shared" si="319"/>
        <v>66.844999999999999</v>
      </c>
      <c r="AE1692" s="28">
        <f t="shared" si="312"/>
        <v>130.28573565711721</v>
      </c>
      <c r="AF1692" s="31">
        <f t="shared" si="313"/>
        <v>3.0430222520552164E-3</v>
      </c>
      <c r="AJ1692" s="110">
        <f t="shared" si="317"/>
        <v>42641</v>
      </c>
      <c r="AK1692" s="31">
        <f t="shared" si="315"/>
        <v>5.3E-3</v>
      </c>
      <c r="AL1692" s="115">
        <f t="shared" si="316"/>
        <v>5.6013051286594173E-3</v>
      </c>
      <c r="AM1692" s="100"/>
      <c r="BR1692" s="18">
        <f t="shared" si="309"/>
        <v>42632</v>
      </c>
      <c r="BS1692" s="6">
        <f t="shared" si="310"/>
        <v>0</v>
      </c>
      <c r="BT1692" s="6">
        <f t="shared" si="311"/>
        <v>3.3E-3</v>
      </c>
    </row>
    <row r="1693" spans="2:72" ht="14.45" hidden="1">
      <c r="B1693" s="110">
        <v>42633</v>
      </c>
      <c r="C1693" s="106">
        <v>2139.8000000000002</v>
      </c>
      <c r="D1693" s="106">
        <v>2145.9</v>
      </c>
      <c r="E1693" s="106">
        <v>2150.8000000000002</v>
      </c>
      <c r="F1693" s="106">
        <v>2139.1999999999998</v>
      </c>
      <c r="G1693" s="28"/>
      <c r="H1693" s="107">
        <v>2.9999999999999997E-4</v>
      </c>
      <c r="K1693" s="110">
        <v>42668</v>
      </c>
      <c r="L1693" s="106">
        <v>8691.2999999999993</v>
      </c>
      <c r="M1693" s="106">
        <v>8721.7000000000007</v>
      </c>
      <c r="N1693" s="106">
        <v>8722.65</v>
      </c>
      <c r="O1693" s="106">
        <v>8663.4500000000007</v>
      </c>
      <c r="P1693" s="28" t="s">
        <v>4208</v>
      </c>
      <c r="Q1693" s="107">
        <v>-2E-3</v>
      </c>
      <c r="T1693" s="110">
        <v>42545</v>
      </c>
      <c r="U1693" s="28">
        <v>67.885000000000005</v>
      </c>
      <c r="V1693">
        <v>67.278000000000006</v>
      </c>
      <c r="W1693">
        <v>68.222999999999999</v>
      </c>
      <c r="X1693">
        <v>67.247</v>
      </c>
      <c r="Y1693" s="19">
        <v>8.9999999999999993E-3</v>
      </c>
      <c r="AB1693" s="110">
        <f t="shared" si="314"/>
        <v>42668</v>
      </c>
      <c r="AC1693" s="108">
        <f t="shared" si="318"/>
        <v>8691.2999999999993</v>
      </c>
      <c r="AD1693" s="28">
        <f t="shared" si="319"/>
        <v>66.805999999999997</v>
      </c>
      <c r="AE1693" s="28">
        <f t="shared" si="312"/>
        <v>130.09759602430918</v>
      </c>
      <c r="AF1693" s="31">
        <f t="shared" si="313"/>
        <v>-1.4440539623091775E-3</v>
      </c>
      <c r="AJ1693" s="110">
        <f t="shared" si="317"/>
        <v>42642</v>
      </c>
      <c r="AK1693" s="31">
        <f t="shared" si="315"/>
        <v>-9.2999999999999992E-3</v>
      </c>
      <c r="AL1693" s="115">
        <f t="shared" si="316"/>
        <v>-2.4406264250111165E-2</v>
      </c>
      <c r="AM1693" s="100"/>
      <c r="BR1693" s="18">
        <f t="shared" si="309"/>
        <v>42633</v>
      </c>
      <c r="BS1693" s="6">
        <f t="shared" si="310"/>
        <v>2.9999999999999997E-4</v>
      </c>
      <c r="BT1693" s="6">
        <f t="shared" si="311"/>
        <v>-3.7000000000000002E-3</v>
      </c>
    </row>
    <row r="1694" spans="2:72" ht="14.45" hidden="1">
      <c r="B1694" s="110">
        <v>42634</v>
      </c>
      <c r="C1694" s="106">
        <v>2163.1</v>
      </c>
      <c r="D1694" s="106">
        <v>2144.6</v>
      </c>
      <c r="E1694" s="106">
        <v>2165.1</v>
      </c>
      <c r="F1694" s="106">
        <v>2139.6</v>
      </c>
      <c r="G1694" s="28"/>
      <c r="H1694" s="107">
        <v>1.09E-2</v>
      </c>
      <c r="K1694" s="110">
        <v>42669</v>
      </c>
      <c r="L1694" s="106">
        <v>8615.25</v>
      </c>
      <c r="M1694" s="106">
        <v>8657.2999999999993</v>
      </c>
      <c r="N1694" s="106">
        <v>8657.2999999999993</v>
      </c>
      <c r="O1694" s="106">
        <v>8596.6</v>
      </c>
      <c r="P1694" s="28" t="s">
        <v>4209</v>
      </c>
      <c r="Q1694" s="107">
        <v>-8.8000000000000005E-3</v>
      </c>
      <c r="T1694" s="110">
        <v>42548</v>
      </c>
      <c r="U1694" s="28">
        <v>67.914000000000001</v>
      </c>
      <c r="V1694">
        <v>67.888000000000005</v>
      </c>
      <c r="W1694">
        <v>68.09</v>
      </c>
      <c r="X1694">
        <v>67.78</v>
      </c>
      <c r="Y1694" s="19">
        <v>4.0000000000000002E-4</v>
      </c>
      <c r="AB1694" s="110">
        <f t="shared" si="314"/>
        <v>42669</v>
      </c>
      <c r="AC1694" s="108">
        <f t="shared" si="318"/>
        <v>8615.25</v>
      </c>
      <c r="AD1694" s="28">
        <f t="shared" si="319"/>
        <v>66.863</v>
      </c>
      <c r="AE1694" s="28">
        <f t="shared" si="312"/>
        <v>128.84928884435337</v>
      </c>
      <c r="AF1694" s="31">
        <f t="shared" si="313"/>
        <v>-9.5951594656873418E-3</v>
      </c>
      <c r="AJ1694" s="110">
        <f t="shared" si="317"/>
        <v>42643</v>
      </c>
      <c r="AK1694" s="31">
        <f t="shared" si="315"/>
        <v>8.0000000000000002E-3</v>
      </c>
      <c r="AL1694" s="115">
        <f t="shared" si="316"/>
        <v>6.1716046192330509E-3</v>
      </c>
      <c r="AM1694" s="100"/>
      <c r="BR1694" s="18">
        <f t="shared" si="309"/>
        <v>42634</v>
      </c>
      <c r="BS1694" s="6">
        <f t="shared" si="310"/>
        <v>1.09E-2</v>
      </c>
      <c r="BT1694" s="6">
        <f t="shared" si="311"/>
        <v>1E-4</v>
      </c>
    </row>
    <row r="1695" spans="2:72" ht="14.45" hidden="1">
      <c r="B1695" s="110">
        <v>42635</v>
      </c>
      <c r="C1695" s="106">
        <v>2177.1999999999998</v>
      </c>
      <c r="D1695" s="106">
        <v>2170.9</v>
      </c>
      <c r="E1695" s="106">
        <v>2180</v>
      </c>
      <c r="F1695" s="106">
        <v>2170.9</v>
      </c>
      <c r="G1695" s="28"/>
      <c r="H1695" s="107">
        <v>6.4999999999999997E-3</v>
      </c>
      <c r="K1695" s="110">
        <v>42670</v>
      </c>
      <c r="L1695" s="106">
        <v>8615.25</v>
      </c>
      <c r="M1695" s="106">
        <v>8607.1</v>
      </c>
      <c r="N1695" s="106">
        <v>8624.85</v>
      </c>
      <c r="O1695" s="106">
        <v>8550.25</v>
      </c>
      <c r="P1695" s="28" t="s">
        <v>3537</v>
      </c>
      <c r="Q1695" s="107">
        <v>0</v>
      </c>
      <c r="T1695" s="110">
        <v>42549</v>
      </c>
      <c r="U1695" s="28">
        <v>67.715000000000003</v>
      </c>
      <c r="V1695">
        <v>67.897999999999996</v>
      </c>
      <c r="W1695">
        <v>67.98</v>
      </c>
      <c r="X1695">
        <v>67.650000000000006</v>
      </c>
      <c r="Y1695" s="19">
        <v>-2.8999999999999998E-3</v>
      </c>
      <c r="AB1695" s="110">
        <f t="shared" si="314"/>
        <v>42670</v>
      </c>
      <c r="AC1695" s="108">
        <f t="shared" si="318"/>
        <v>8615.25</v>
      </c>
      <c r="AD1695" s="28">
        <f t="shared" si="319"/>
        <v>66.881</v>
      </c>
      <c r="AE1695" s="28">
        <f t="shared" si="312"/>
        <v>128.81461102555284</v>
      </c>
      <c r="AF1695" s="31">
        <f t="shared" si="313"/>
        <v>-2.6913473183709513E-4</v>
      </c>
      <c r="AJ1695" s="110">
        <f t="shared" si="317"/>
        <v>42646</v>
      </c>
      <c r="AK1695" s="31">
        <f t="shared" si="315"/>
        <v>-3.3E-3</v>
      </c>
      <c r="AL1695" s="115">
        <f t="shared" si="316"/>
        <v>1.4895001445331957E-2</v>
      </c>
      <c r="AM1695" s="100"/>
      <c r="BR1695" s="18">
        <f t="shared" si="309"/>
        <v>42635</v>
      </c>
      <c r="BS1695" s="6">
        <f t="shared" si="310"/>
        <v>6.4999999999999997E-3</v>
      </c>
      <c r="BT1695" s="6">
        <f t="shared" si="311"/>
        <v>1.03E-2</v>
      </c>
    </row>
    <row r="1696" spans="2:72" ht="14.45" hidden="1">
      <c r="B1696" s="110">
        <v>42636</v>
      </c>
      <c r="C1696" s="106">
        <v>2164.6999999999998</v>
      </c>
      <c r="D1696" s="106">
        <v>2173.3000000000002</v>
      </c>
      <c r="E1696" s="106">
        <v>2173.8000000000002</v>
      </c>
      <c r="F1696" s="106">
        <v>2164</v>
      </c>
      <c r="G1696" s="28"/>
      <c r="H1696" s="107">
        <v>-5.7000000000000002E-3</v>
      </c>
      <c r="K1696" s="110">
        <v>42671</v>
      </c>
      <c r="L1696" s="106">
        <v>8638</v>
      </c>
      <c r="M1696" s="106">
        <v>8625</v>
      </c>
      <c r="N1696" s="106">
        <v>8653.75</v>
      </c>
      <c r="O1696" s="106">
        <v>8581.75</v>
      </c>
      <c r="P1696" s="28" t="s">
        <v>2898</v>
      </c>
      <c r="Q1696" s="107">
        <v>2.5999999999999999E-3</v>
      </c>
      <c r="T1696" s="110">
        <v>42550</v>
      </c>
      <c r="U1696" s="28">
        <v>67.421999999999997</v>
      </c>
      <c r="V1696">
        <v>67.715000000000003</v>
      </c>
      <c r="W1696">
        <v>67.849999999999994</v>
      </c>
      <c r="X1696">
        <v>67.375</v>
      </c>
      <c r="Y1696" s="19">
        <v>-4.3E-3</v>
      </c>
      <c r="AB1696" s="110">
        <f t="shared" si="314"/>
        <v>42671</v>
      </c>
      <c r="AC1696" s="108">
        <f t="shared" si="318"/>
        <v>8638</v>
      </c>
      <c r="AD1696" s="28">
        <f t="shared" si="319"/>
        <v>66.778000000000006</v>
      </c>
      <c r="AE1696" s="28">
        <f t="shared" si="312"/>
        <v>129.35397885531162</v>
      </c>
      <c r="AF1696" s="31">
        <f t="shared" si="313"/>
        <v>4.1871634394936574E-3</v>
      </c>
      <c r="AJ1696" s="110">
        <f t="shared" si="317"/>
        <v>42647</v>
      </c>
      <c r="AK1696" s="31">
        <f t="shared" si="315"/>
        <v>-5.0000000000000001E-3</v>
      </c>
      <c r="AL1696" s="115">
        <f t="shared" si="316"/>
        <v>2.6042250514146659E-3</v>
      </c>
      <c r="AM1696" s="100"/>
      <c r="BR1696" s="18">
        <f t="shared" si="309"/>
        <v>42636</v>
      </c>
      <c r="BS1696" s="6">
        <f t="shared" si="310"/>
        <v>-5.7000000000000002E-3</v>
      </c>
      <c r="BT1696" s="6">
        <f t="shared" si="311"/>
        <v>-4.0000000000000001E-3</v>
      </c>
    </row>
    <row r="1697" spans="2:72" ht="14.45" hidden="1">
      <c r="B1697" s="110">
        <v>42639</v>
      </c>
      <c r="C1697" s="106">
        <v>2146.1</v>
      </c>
      <c r="D1697" s="106">
        <v>2158.5</v>
      </c>
      <c r="E1697" s="106">
        <v>2158.5</v>
      </c>
      <c r="F1697" s="106">
        <v>2145</v>
      </c>
      <c r="G1697" s="28"/>
      <c r="H1697" s="107">
        <v>-8.6E-3</v>
      </c>
      <c r="K1697" s="110">
        <v>42673</v>
      </c>
      <c r="L1697" s="106">
        <v>8625.7000000000007</v>
      </c>
      <c r="M1697" s="106">
        <v>8672.35</v>
      </c>
      <c r="N1697" s="106">
        <v>8678.25</v>
      </c>
      <c r="O1697" s="106">
        <v>8616.25</v>
      </c>
      <c r="P1697" s="28" t="s">
        <v>4210</v>
      </c>
      <c r="Q1697" s="107">
        <v>-1.4E-3</v>
      </c>
      <c r="T1697" s="110">
        <v>42551</v>
      </c>
      <c r="U1697" s="28">
        <v>67.504000000000005</v>
      </c>
      <c r="V1697">
        <v>67.394000000000005</v>
      </c>
      <c r="W1697">
        <v>67.72</v>
      </c>
      <c r="X1697">
        <v>67.394000000000005</v>
      </c>
      <c r="Y1697" s="19">
        <v>1.1999999999999999E-3</v>
      </c>
      <c r="AB1697" s="110">
        <f>VLOOKUP(K1697,T:Y,1,TRUE)</f>
        <v>42671</v>
      </c>
      <c r="AC1697" s="108">
        <f t="shared" si="318"/>
        <v>8638</v>
      </c>
      <c r="AD1697" s="28">
        <f t="shared" si="319"/>
        <v>66.778000000000006</v>
      </c>
      <c r="AE1697" s="28">
        <f t="shared" si="312"/>
        <v>129.35397885531162</v>
      </c>
      <c r="AF1697" s="31">
        <f t="shared" si="313"/>
        <v>0</v>
      </c>
      <c r="AJ1697" s="110">
        <f t="shared" si="317"/>
        <v>42648</v>
      </c>
      <c r="AK1697" s="31">
        <f t="shared" si="315"/>
        <v>4.3E-3</v>
      </c>
      <c r="AL1697" s="115">
        <f t="shared" si="316"/>
        <v>-2.3195186356393949E-3</v>
      </c>
      <c r="AM1697" s="100"/>
      <c r="BR1697" s="18">
        <f t="shared" si="309"/>
        <v>42639</v>
      </c>
      <c r="BS1697" s="6">
        <f t="shared" si="310"/>
        <v>-8.6E-3</v>
      </c>
      <c r="BT1697" s="6">
        <f t="shared" si="311"/>
        <v>-1.23E-2</v>
      </c>
    </row>
    <row r="1698" spans="2:72" ht="14.45" hidden="1">
      <c r="B1698" s="110">
        <v>42640</v>
      </c>
      <c r="C1698" s="106">
        <v>2159.9</v>
      </c>
      <c r="D1698" s="106">
        <v>2146</v>
      </c>
      <c r="E1698" s="106">
        <v>2161.1</v>
      </c>
      <c r="F1698" s="106">
        <v>2141.6</v>
      </c>
      <c r="G1698" s="28"/>
      <c r="H1698" s="107">
        <v>6.4000000000000003E-3</v>
      </c>
      <c r="K1698" s="110">
        <v>42675</v>
      </c>
      <c r="L1698" s="106">
        <v>8626.25</v>
      </c>
      <c r="M1698" s="106">
        <v>8653.15</v>
      </c>
      <c r="N1698" s="106">
        <v>8669.6</v>
      </c>
      <c r="O1698" s="106">
        <v>8614.5</v>
      </c>
      <c r="P1698" s="28" t="s">
        <v>4211</v>
      </c>
      <c r="Q1698" s="107">
        <v>1E-4</v>
      </c>
      <c r="T1698" s="110">
        <v>42552</v>
      </c>
      <c r="U1698" s="28">
        <v>67.19</v>
      </c>
      <c r="V1698">
        <v>67.509</v>
      </c>
      <c r="W1698">
        <v>67.513999999999996</v>
      </c>
      <c r="X1698">
        <v>67.150000000000006</v>
      </c>
      <c r="Y1698" s="19">
        <v>-4.7000000000000002E-3</v>
      </c>
      <c r="AB1698" s="110">
        <f t="shared" ref="AB1698:AB1761" si="320">VLOOKUP(K1698,T:Y,1,FALSE)</f>
        <v>42675</v>
      </c>
      <c r="AC1698" s="108">
        <f t="shared" si="318"/>
        <v>8626.25</v>
      </c>
      <c r="AD1698" s="28">
        <f t="shared" si="319"/>
        <v>66.695999999999998</v>
      </c>
      <c r="AE1698" s="28">
        <f t="shared" si="312"/>
        <v>129.33684178961258</v>
      </c>
      <c r="AF1698" s="31">
        <f t="shared" si="313"/>
        <v>-1.3248193716730583E-4</v>
      </c>
      <c r="AJ1698" s="110">
        <f t="shared" si="317"/>
        <v>42649</v>
      </c>
      <c r="AK1698" s="31">
        <f t="shared" si="315"/>
        <v>5.0000000000000001E-4</v>
      </c>
      <c r="AL1698" s="115">
        <f t="shared" si="316"/>
        <v>-5.8009228431570303E-3</v>
      </c>
      <c r="AM1698" s="100"/>
      <c r="BR1698" s="18">
        <f t="shared" si="309"/>
        <v>42640</v>
      </c>
      <c r="BS1698" s="6">
        <f t="shared" si="310"/>
        <v>6.4000000000000003E-3</v>
      </c>
      <c r="BT1698" s="6">
        <f t="shared" si="311"/>
        <v>-1.9E-3</v>
      </c>
    </row>
    <row r="1699" spans="2:72" ht="14.45" hidden="1">
      <c r="B1699" s="110">
        <v>42641</v>
      </c>
      <c r="C1699" s="106">
        <v>2171.4</v>
      </c>
      <c r="D1699" s="106">
        <v>2161.8000000000002</v>
      </c>
      <c r="E1699" s="106">
        <v>2172.4</v>
      </c>
      <c r="F1699" s="106">
        <v>2151.8000000000002</v>
      </c>
      <c r="G1699" s="28"/>
      <c r="H1699" s="107">
        <v>5.3E-3</v>
      </c>
      <c r="K1699" s="110">
        <v>42676</v>
      </c>
      <c r="L1699" s="106">
        <v>8514</v>
      </c>
      <c r="M1699" s="106">
        <v>8542.7999999999993</v>
      </c>
      <c r="N1699" s="106">
        <v>8549.5</v>
      </c>
      <c r="O1699" s="106">
        <v>8504.85</v>
      </c>
      <c r="P1699" s="28" t="s">
        <v>4212</v>
      </c>
      <c r="Q1699" s="107">
        <v>-1.2999999999999999E-2</v>
      </c>
      <c r="T1699" s="110">
        <v>42555</v>
      </c>
      <c r="U1699" s="28">
        <v>67.265000000000001</v>
      </c>
      <c r="V1699">
        <v>67.19</v>
      </c>
      <c r="W1699">
        <v>67.3</v>
      </c>
      <c r="X1699">
        <v>67.117999999999995</v>
      </c>
      <c r="Y1699" s="19">
        <v>1.1000000000000001E-3</v>
      </c>
      <c r="AB1699" s="110">
        <f t="shared" si="320"/>
        <v>42676</v>
      </c>
      <c r="AC1699" s="108">
        <f t="shared" si="318"/>
        <v>8514</v>
      </c>
      <c r="AD1699" s="28">
        <f t="shared" si="319"/>
        <v>66.762</v>
      </c>
      <c r="AE1699" s="28">
        <f t="shared" si="312"/>
        <v>127.5276354812618</v>
      </c>
      <c r="AF1699" s="31">
        <f t="shared" si="313"/>
        <v>-1.3988329104971831E-2</v>
      </c>
      <c r="AJ1699" s="110">
        <f t="shared" si="317"/>
        <v>42650</v>
      </c>
      <c r="AK1699" s="31">
        <f t="shared" si="315"/>
        <v>-3.3E-3</v>
      </c>
      <c r="AL1699" s="115">
        <f t="shared" si="316"/>
        <v>5.2369402611329718E-5</v>
      </c>
      <c r="AM1699" s="100"/>
      <c r="BR1699" s="18">
        <f t="shared" si="309"/>
        <v>42641</v>
      </c>
      <c r="BS1699" s="6">
        <f t="shared" si="310"/>
        <v>5.3E-3</v>
      </c>
      <c r="BT1699" s="6">
        <f t="shared" si="311"/>
        <v>4.4999999999999997E-3</v>
      </c>
    </row>
    <row r="1700" spans="2:72" ht="14.45" hidden="1">
      <c r="B1700" s="110">
        <v>42642</v>
      </c>
      <c r="C1700" s="106">
        <v>2151.1</v>
      </c>
      <c r="D1700" s="106">
        <v>2168.9</v>
      </c>
      <c r="E1700" s="106">
        <v>2172.6999999999998</v>
      </c>
      <c r="F1700" s="106">
        <v>2145.1999999999998</v>
      </c>
      <c r="G1700" s="28"/>
      <c r="H1700" s="107">
        <v>-9.2999999999999992E-3</v>
      </c>
      <c r="K1700" s="110">
        <v>42677</v>
      </c>
      <c r="L1700" s="106">
        <v>8484.9500000000007</v>
      </c>
      <c r="M1700" s="106">
        <v>8499.85</v>
      </c>
      <c r="N1700" s="106">
        <v>8537.65</v>
      </c>
      <c r="O1700" s="106">
        <v>8476.15</v>
      </c>
      <c r="P1700" s="28" t="s">
        <v>4213</v>
      </c>
      <c r="Q1700" s="107">
        <v>-3.3999999999999998E-3</v>
      </c>
      <c r="T1700" s="110">
        <v>42556</v>
      </c>
      <c r="U1700" s="28">
        <v>67.433999999999997</v>
      </c>
      <c r="V1700">
        <v>67.254999999999995</v>
      </c>
      <c r="W1700">
        <v>67.525000000000006</v>
      </c>
      <c r="X1700">
        <v>67.244</v>
      </c>
      <c r="Y1700" s="19">
        <v>2.5000000000000001E-3</v>
      </c>
      <c r="AB1700" s="110">
        <f t="shared" si="320"/>
        <v>42677</v>
      </c>
      <c r="AC1700" s="108">
        <f t="shared" si="318"/>
        <v>8484.9500000000007</v>
      </c>
      <c r="AD1700" s="28">
        <f t="shared" si="319"/>
        <v>66.668000000000006</v>
      </c>
      <c r="AE1700" s="28">
        <f t="shared" si="312"/>
        <v>127.27170456590868</v>
      </c>
      <c r="AF1700" s="31">
        <f t="shared" si="313"/>
        <v>-2.0068663108767648E-3</v>
      </c>
      <c r="AJ1700" s="110">
        <f t="shared" si="317"/>
        <v>42653</v>
      </c>
      <c r="AK1700" s="31">
        <f t="shared" si="315"/>
        <v>4.5999999999999999E-3</v>
      </c>
      <c r="AL1700" s="115">
        <f t="shared" si="316"/>
        <v>2.9441762140869354E-3</v>
      </c>
      <c r="AM1700" s="100"/>
      <c r="BR1700" s="18">
        <f t="shared" si="309"/>
        <v>42642</v>
      </c>
      <c r="BS1700" s="6">
        <f t="shared" si="310"/>
        <v>-9.2999999999999992E-3</v>
      </c>
      <c r="BT1700" s="6">
        <f t="shared" si="311"/>
        <v>-1.7600000000000001E-2</v>
      </c>
    </row>
    <row r="1701" spans="2:72" ht="14.45" hidden="1">
      <c r="B1701" s="110">
        <v>42643</v>
      </c>
      <c r="C1701" s="106">
        <v>2168.3000000000002</v>
      </c>
      <c r="D1701" s="106">
        <v>2156.5</v>
      </c>
      <c r="E1701" s="106">
        <v>2175.3000000000002</v>
      </c>
      <c r="F1701" s="106">
        <v>2156.5</v>
      </c>
      <c r="G1701" s="28"/>
      <c r="H1701" s="107">
        <v>8.0000000000000002E-3</v>
      </c>
      <c r="K1701" s="110">
        <v>42678</v>
      </c>
      <c r="L1701" s="106">
        <v>8433.75</v>
      </c>
      <c r="M1701" s="106">
        <v>8503.6</v>
      </c>
      <c r="N1701" s="106">
        <v>8504</v>
      </c>
      <c r="O1701" s="106">
        <v>8400.25</v>
      </c>
      <c r="P1701" s="28" t="s">
        <v>4214</v>
      </c>
      <c r="Q1701" s="107">
        <v>-6.0000000000000001E-3</v>
      </c>
      <c r="T1701" s="110">
        <v>42557</v>
      </c>
      <c r="U1701" s="28">
        <v>67.411000000000001</v>
      </c>
      <c r="V1701">
        <v>67.438000000000002</v>
      </c>
      <c r="W1701">
        <v>67.555000000000007</v>
      </c>
      <c r="X1701">
        <v>67.36</v>
      </c>
      <c r="Y1701" s="19">
        <v>-2.9999999999999997E-4</v>
      </c>
      <c r="AB1701" s="110">
        <f t="shared" si="320"/>
        <v>42678</v>
      </c>
      <c r="AC1701" s="108">
        <f t="shared" si="318"/>
        <v>8433.75</v>
      </c>
      <c r="AD1701" s="28">
        <f t="shared" si="319"/>
        <v>66.796000000000006</v>
      </c>
      <c r="AE1701" s="28">
        <f t="shared" si="312"/>
        <v>126.26130307204023</v>
      </c>
      <c r="AF1701" s="31">
        <f t="shared" si="313"/>
        <v>-7.9389326741137189E-3</v>
      </c>
      <c r="AJ1701" s="110" t="e">
        <f t="shared" si="317"/>
        <v>#N/A</v>
      </c>
      <c r="AK1701" s="31">
        <f t="shared" si="315"/>
        <v>0</v>
      </c>
      <c r="AL1701" s="115">
        <f t="shared" si="316"/>
        <v>0</v>
      </c>
      <c r="AM1701" s="100"/>
      <c r="BR1701" s="18">
        <f t="shared" si="309"/>
        <v>42643</v>
      </c>
      <c r="BS1701" s="6">
        <f t="shared" si="310"/>
        <v>8.0000000000000002E-3</v>
      </c>
      <c r="BT1701" s="6">
        <f t="shared" si="311"/>
        <v>2.3E-3</v>
      </c>
    </row>
    <row r="1702" spans="2:72" ht="14.45" hidden="1">
      <c r="B1702" s="110">
        <v>42646</v>
      </c>
      <c r="C1702" s="106">
        <v>2161.1999999999998</v>
      </c>
      <c r="D1702" s="106">
        <v>2164.3000000000002</v>
      </c>
      <c r="E1702" s="106">
        <v>2164.4</v>
      </c>
      <c r="F1702" s="106">
        <v>2154.8000000000002</v>
      </c>
      <c r="G1702" s="28"/>
      <c r="H1702" s="107">
        <v>-3.3E-3</v>
      </c>
      <c r="K1702" s="110">
        <v>42681</v>
      </c>
      <c r="L1702" s="106">
        <v>8497.0499999999993</v>
      </c>
      <c r="M1702" s="106">
        <v>8535.75</v>
      </c>
      <c r="N1702" s="106">
        <v>8535.85</v>
      </c>
      <c r="O1702" s="106">
        <v>8481.4500000000007</v>
      </c>
      <c r="P1702" s="28" t="s">
        <v>4215</v>
      </c>
      <c r="Q1702" s="107">
        <v>7.4999999999999997E-3</v>
      </c>
      <c r="T1702" s="110">
        <v>42558</v>
      </c>
      <c r="U1702" s="28">
        <v>67.495000000000005</v>
      </c>
      <c r="V1702">
        <v>67.403999999999996</v>
      </c>
      <c r="W1702">
        <v>67.539000000000001</v>
      </c>
      <c r="X1702">
        <v>67.304000000000002</v>
      </c>
      <c r="Y1702" s="19">
        <v>1.1999999999999999E-3</v>
      </c>
      <c r="AB1702" s="110">
        <f t="shared" si="320"/>
        <v>42681</v>
      </c>
      <c r="AC1702" s="108">
        <f t="shared" si="318"/>
        <v>8497.0499999999993</v>
      </c>
      <c r="AD1702" s="28">
        <f t="shared" si="319"/>
        <v>66.745000000000005</v>
      </c>
      <c r="AE1702" s="28">
        <f t="shared" si="312"/>
        <v>127.30616525582438</v>
      </c>
      <c r="AF1702" s="31">
        <f t="shared" si="313"/>
        <v>8.2753952189769109E-3</v>
      </c>
      <c r="AJ1702" s="110" t="e">
        <f t="shared" si="317"/>
        <v>#N/A</v>
      </c>
      <c r="AK1702" s="31">
        <f t="shared" si="315"/>
        <v>0</v>
      </c>
      <c r="AL1702" s="115">
        <f t="shared" si="316"/>
        <v>0</v>
      </c>
      <c r="AM1702" s="100"/>
      <c r="BR1702" s="18">
        <f t="shared" si="309"/>
        <v>42646</v>
      </c>
      <c r="BS1702" s="6">
        <f t="shared" si="310"/>
        <v>-3.3E-3</v>
      </c>
      <c r="BT1702" s="6">
        <f t="shared" si="311"/>
        <v>1.47E-2</v>
      </c>
    </row>
    <row r="1703" spans="2:72" ht="14.45" hidden="1">
      <c r="B1703" s="110">
        <v>42647</v>
      </c>
      <c r="C1703" s="106">
        <v>2150.5</v>
      </c>
      <c r="D1703" s="106">
        <v>2163.4</v>
      </c>
      <c r="E1703" s="106">
        <v>2165.5</v>
      </c>
      <c r="F1703" s="106">
        <v>2144</v>
      </c>
      <c r="G1703" s="28"/>
      <c r="H1703" s="107">
        <v>-5.0000000000000001E-3</v>
      </c>
      <c r="K1703" s="110">
        <v>42682</v>
      </c>
      <c r="L1703" s="106">
        <v>8543.5499999999993</v>
      </c>
      <c r="M1703" s="106">
        <v>8540</v>
      </c>
      <c r="N1703" s="106">
        <v>8559.4</v>
      </c>
      <c r="O1703" s="106">
        <v>8480.1</v>
      </c>
      <c r="P1703" s="28" t="s">
        <v>4216</v>
      </c>
      <c r="Q1703" s="107">
        <v>5.4999999999999997E-3</v>
      </c>
      <c r="T1703" s="110">
        <v>42559</v>
      </c>
      <c r="U1703" s="28">
        <v>67.138999999999996</v>
      </c>
      <c r="V1703">
        <v>67.495000000000005</v>
      </c>
      <c r="W1703">
        <v>67.516999999999996</v>
      </c>
      <c r="X1703">
        <v>67.069999999999993</v>
      </c>
      <c r="Y1703" s="19">
        <v>-5.3E-3</v>
      </c>
      <c r="AB1703" s="110">
        <f t="shared" si="320"/>
        <v>42682</v>
      </c>
      <c r="AC1703" s="108">
        <f t="shared" si="318"/>
        <v>8543.5499999999993</v>
      </c>
      <c r="AD1703" s="28">
        <f t="shared" si="319"/>
        <v>66.245999999999995</v>
      </c>
      <c r="AE1703" s="28">
        <f t="shared" si="312"/>
        <v>128.96703197174168</v>
      </c>
      <c r="AF1703" s="31">
        <f t="shared" si="313"/>
        <v>1.3046239454151731E-2</v>
      </c>
      <c r="AJ1703" s="110">
        <f t="shared" si="317"/>
        <v>42656</v>
      </c>
      <c r="AK1703" s="31">
        <f t="shared" si="315"/>
        <v>-3.0999999999999999E-3</v>
      </c>
      <c r="AL1703" s="115">
        <f t="shared" si="316"/>
        <v>-2.0004275872216759E-2</v>
      </c>
      <c r="AM1703" s="100"/>
      <c r="BR1703" s="18">
        <f t="shared" si="309"/>
        <v>42647</v>
      </c>
      <c r="BS1703" s="6">
        <f t="shared" si="310"/>
        <v>-5.0000000000000001E-3</v>
      </c>
      <c r="BT1703" s="6">
        <f t="shared" si="311"/>
        <v>3.5999999999999999E-3</v>
      </c>
    </row>
    <row r="1704" spans="2:72" ht="14.45" hidden="1">
      <c r="B1704" s="110">
        <v>42648</v>
      </c>
      <c r="C1704" s="106">
        <v>2159.6999999999998</v>
      </c>
      <c r="D1704" s="106">
        <v>2155.1999999999998</v>
      </c>
      <c r="E1704" s="106">
        <v>2163.9</v>
      </c>
      <c r="F1704" s="106">
        <v>2155.1999999999998</v>
      </c>
      <c r="G1704" s="28"/>
      <c r="H1704" s="107">
        <v>4.3E-3</v>
      </c>
      <c r="K1704" s="110">
        <v>42683</v>
      </c>
      <c r="L1704" s="106">
        <v>8432</v>
      </c>
      <c r="M1704" s="106">
        <v>8067.5</v>
      </c>
      <c r="N1704" s="106">
        <v>8476.2000000000007</v>
      </c>
      <c r="O1704" s="106">
        <v>8002.25</v>
      </c>
      <c r="P1704" s="28" t="s">
        <v>4217</v>
      </c>
      <c r="Q1704" s="107">
        <v>-1.3100000000000001E-2</v>
      </c>
      <c r="T1704" s="110">
        <v>42562</v>
      </c>
      <c r="U1704" s="28">
        <v>67.138000000000005</v>
      </c>
      <c r="V1704">
        <v>67.138999999999996</v>
      </c>
      <c r="W1704">
        <v>67.308000000000007</v>
      </c>
      <c r="X1704">
        <v>67.010000000000005</v>
      </c>
      <c r="Y1704" s="19">
        <v>0</v>
      </c>
      <c r="AB1704" s="110">
        <f t="shared" si="320"/>
        <v>42683</v>
      </c>
      <c r="AC1704" s="108">
        <f t="shared" si="318"/>
        <v>8432</v>
      </c>
      <c r="AD1704" s="28">
        <f t="shared" si="319"/>
        <v>66.515000000000001</v>
      </c>
      <c r="AE1704" s="28">
        <f t="shared" si="312"/>
        <v>126.76839810569045</v>
      </c>
      <c r="AF1704" s="31">
        <f t="shared" si="313"/>
        <v>-1.7048030279032678E-2</v>
      </c>
      <c r="AJ1704" s="110">
        <f t="shared" si="317"/>
        <v>42657</v>
      </c>
      <c r="AK1704" s="31">
        <f t="shared" si="315"/>
        <v>2.0000000000000001E-4</v>
      </c>
      <c r="AL1704" s="115">
        <f t="shared" si="316"/>
        <v>2.3277187689154655E-3</v>
      </c>
      <c r="AM1704" s="100"/>
      <c r="BR1704" s="18">
        <f t="shared" si="309"/>
        <v>42648</v>
      </c>
      <c r="BS1704" s="6">
        <f t="shared" si="310"/>
        <v>4.3E-3</v>
      </c>
      <c r="BT1704" s="6">
        <f t="shared" si="311"/>
        <v>-2.8999999999999998E-3</v>
      </c>
    </row>
    <row r="1705" spans="2:72" ht="14.45" hidden="1">
      <c r="B1705" s="110">
        <v>42649</v>
      </c>
      <c r="C1705" s="106">
        <v>2160.8000000000002</v>
      </c>
      <c r="D1705" s="106">
        <v>2158.1999999999998</v>
      </c>
      <c r="E1705" s="106">
        <v>2162.9</v>
      </c>
      <c r="F1705" s="106">
        <v>2150.3000000000002</v>
      </c>
      <c r="G1705" s="28"/>
      <c r="H1705" s="107">
        <v>5.0000000000000001E-4</v>
      </c>
      <c r="K1705" s="110">
        <v>42684</v>
      </c>
      <c r="L1705" s="106">
        <v>8525.75</v>
      </c>
      <c r="M1705" s="106">
        <v>8555.6</v>
      </c>
      <c r="N1705" s="106">
        <v>8598.4500000000007</v>
      </c>
      <c r="O1705" s="106">
        <v>8510.7000000000007</v>
      </c>
      <c r="P1705" s="28" t="s">
        <v>4218</v>
      </c>
      <c r="Q1705" s="107">
        <v>1.11E-2</v>
      </c>
      <c r="T1705" s="110">
        <v>42563</v>
      </c>
      <c r="U1705" s="28">
        <v>66.974999999999994</v>
      </c>
      <c r="V1705">
        <v>67.171999999999997</v>
      </c>
      <c r="W1705">
        <v>67.22</v>
      </c>
      <c r="X1705">
        <v>66.974999999999994</v>
      </c>
      <c r="Y1705" s="19">
        <v>-2.3999999999999998E-3</v>
      </c>
      <c r="AB1705" s="110">
        <f t="shared" si="320"/>
        <v>42684</v>
      </c>
      <c r="AC1705" s="108">
        <f t="shared" si="318"/>
        <v>8525.75</v>
      </c>
      <c r="AD1705" s="28">
        <f t="shared" si="319"/>
        <v>66.864999999999995</v>
      </c>
      <c r="AE1705" s="28">
        <f t="shared" si="312"/>
        <v>127.50691692215659</v>
      </c>
      <c r="AF1705" s="31">
        <f t="shared" si="313"/>
        <v>5.8257328127662156E-3</v>
      </c>
      <c r="AJ1705" s="110">
        <f t="shared" si="317"/>
        <v>42660</v>
      </c>
      <c r="AK1705" s="31">
        <f t="shared" si="315"/>
        <v>-3.0000000000000001E-3</v>
      </c>
      <c r="AL1705" s="115">
        <f t="shared" si="316"/>
        <v>-8.4098582379754649E-3</v>
      </c>
      <c r="AM1705" s="100"/>
      <c r="BR1705" s="18">
        <f t="shared" si="309"/>
        <v>42649</v>
      </c>
      <c r="BS1705" s="6">
        <f t="shared" si="310"/>
        <v>5.0000000000000001E-4</v>
      </c>
      <c r="BT1705" s="6">
        <f t="shared" si="311"/>
        <v>-3.8999999999999998E-3</v>
      </c>
    </row>
    <row r="1706" spans="2:72" ht="14.45" hidden="1">
      <c r="B1706" s="110">
        <v>42650</v>
      </c>
      <c r="C1706" s="106">
        <v>2153.6999999999998</v>
      </c>
      <c r="D1706" s="106">
        <v>2164.1999999999998</v>
      </c>
      <c r="E1706" s="106">
        <v>2165.9</v>
      </c>
      <c r="F1706" s="106">
        <v>2144.8000000000002</v>
      </c>
      <c r="G1706" s="28"/>
      <c r="H1706" s="107">
        <v>-3.3E-3</v>
      </c>
      <c r="K1706" s="110">
        <v>42685</v>
      </c>
      <c r="L1706" s="106">
        <v>8296.2999999999993</v>
      </c>
      <c r="M1706" s="106">
        <v>8456.65</v>
      </c>
      <c r="N1706" s="106">
        <v>8460.6</v>
      </c>
      <c r="O1706" s="106">
        <v>8284.9500000000007</v>
      </c>
      <c r="P1706" s="28" t="s">
        <v>4219</v>
      </c>
      <c r="Q1706" s="107">
        <v>-2.69E-2</v>
      </c>
      <c r="T1706" s="110">
        <v>42564</v>
      </c>
      <c r="U1706" s="28">
        <v>67.016000000000005</v>
      </c>
      <c r="V1706">
        <v>67.06</v>
      </c>
      <c r="W1706">
        <v>67.224999999999994</v>
      </c>
      <c r="X1706">
        <v>66.935000000000002</v>
      </c>
      <c r="Y1706" s="19">
        <v>5.9999999999999995E-4</v>
      </c>
      <c r="AB1706" s="110">
        <f t="shared" si="320"/>
        <v>42685</v>
      </c>
      <c r="AC1706" s="108">
        <f t="shared" si="318"/>
        <v>8296.2999999999993</v>
      </c>
      <c r="AD1706" s="28">
        <f t="shared" si="319"/>
        <v>67.564999999999998</v>
      </c>
      <c r="AE1706" s="28">
        <f t="shared" si="312"/>
        <v>122.78990601642862</v>
      </c>
      <c r="AF1706" s="31">
        <f t="shared" si="313"/>
        <v>-3.6994157019793139E-2</v>
      </c>
      <c r="AJ1706" s="110">
        <f t="shared" si="317"/>
        <v>42661</v>
      </c>
      <c r="AK1706" s="31">
        <f t="shared" si="315"/>
        <v>6.1999999999999998E-3</v>
      </c>
      <c r="AL1706" s="115">
        <f t="shared" si="316"/>
        <v>1.9339724686720183E-2</v>
      </c>
      <c r="AM1706" s="100"/>
      <c r="BR1706" s="18">
        <f t="shared" si="309"/>
        <v>42650</v>
      </c>
      <c r="BS1706" s="6">
        <f t="shared" si="310"/>
        <v>-3.3E-3</v>
      </c>
      <c r="BT1706" s="6">
        <f t="shared" si="311"/>
        <v>-1.4E-3</v>
      </c>
    </row>
    <row r="1707" spans="2:72" ht="14.45" hidden="1">
      <c r="B1707" s="110">
        <v>42653</v>
      </c>
      <c r="C1707" s="106">
        <v>2163.6999999999998</v>
      </c>
      <c r="D1707" s="106">
        <v>2160.4</v>
      </c>
      <c r="E1707" s="106">
        <v>2169.6</v>
      </c>
      <c r="F1707" s="106">
        <v>2160.4</v>
      </c>
      <c r="G1707" s="28"/>
      <c r="H1707" s="107">
        <v>4.5999999999999999E-3</v>
      </c>
      <c r="K1707" s="110">
        <v>42689</v>
      </c>
      <c r="L1707" s="106">
        <v>8108.45</v>
      </c>
      <c r="M1707" s="106">
        <v>8284.85</v>
      </c>
      <c r="N1707" s="106">
        <v>8288.5499999999993</v>
      </c>
      <c r="O1707" s="106">
        <v>8093.2</v>
      </c>
      <c r="P1707" s="28" t="s">
        <v>4220</v>
      </c>
      <c r="Q1707" s="107">
        <v>-2.2599999999999999E-2</v>
      </c>
      <c r="T1707" s="110">
        <v>42565</v>
      </c>
      <c r="U1707" s="28">
        <v>66.843000000000004</v>
      </c>
      <c r="V1707">
        <v>67.006</v>
      </c>
      <c r="W1707">
        <v>67.042000000000002</v>
      </c>
      <c r="X1707">
        <v>66.802000000000007</v>
      </c>
      <c r="Y1707" s="19">
        <v>-2.5999999999999999E-3</v>
      </c>
      <c r="AB1707" s="110">
        <f t="shared" si="320"/>
        <v>42689</v>
      </c>
      <c r="AC1707" s="108">
        <f t="shared" si="318"/>
        <v>8108.45</v>
      </c>
      <c r="AD1707" s="28">
        <f t="shared" si="319"/>
        <v>67.786000000000001</v>
      </c>
      <c r="AE1707" s="28">
        <f t="shared" si="312"/>
        <v>119.61835777299147</v>
      </c>
      <c r="AF1707" s="31">
        <f t="shared" si="313"/>
        <v>-2.5829063205022762E-2</v>
      </c>
      <c r="AJ1707" s="110">
        <f t="shared" si="317"/>
        <v>42662</v>
      </c>
      <c r="AK1707" s="31">
        <f t="shared" si="315"/>
        <v>2.2000000000000001E-3</v>
      </c>
      <c r="AL1707" s="115">
        <f t="shared" si="316"/>
        <v>-8.4885422030789304E-4</v>
      </c>
      <c r="AM1707" s="100"/>
      <c r="BR1707" s="18">
        <f t="shared" si="309"/>
        <v>42653</v>
      </c>
      <c r="BS1707" s="6">
        <f t="shared" si="310"/>
        <v>4.5999999999999999E-3</v>
      </c>
      <c r="BT1707" s="6">
        <f t="shared" si="311"/>
        <v>1.2999999999999999E-3</v>
      </c>
    </row>
    <row r="1708" spans="2:72" ht="14.45" hidden="1">
      <c r="B1708" s="110">
        <v>42654</v>
      </c>
      <c r="C1708" s="106">
        <v>2136.6999999999998</v>
      </c>
      <c r="D1708" s="106">
        <v>2161.3000000000002</v>
      </c>
      <c r="E1708" s="106">
        <v>2161.6</v>
      </c>
      <c r="F1708" s="106">
        <v>2128.8000000000002</v>
      </c>
      <c r="G1708" s="28"/>
      <c r="H1708" s="107">
        <v>-1.2500000000000001E-2</v>
      </c>
      <c r="K1708" s="110">
        <v>42690</v>
      </c>
      <c r="L1708" s="106">
        <v>8111.6</v>
      </c>
      <c r="M1708" s="106">
        <v>8205.65</v>
      </c>
      <c r="N1708" s="106">
        <v>8210.0499999999993</v>
      </c>
      <c r="O1708" s="106">
        <v>8089.4</v>
      </c>
      <c r="P1708" s="28" t="s">
        <v>4221</v>
      </c>
      <c r="Q1708" s="107">
        <v>4.0000000000000002E-4</v>
      </c>
      <c r="T1708" s="110">
        <v>42566</v>
      </c>
      <c r="U1708" s="28">
        <v>67.141000000000005</v>
      </c>
      <c r="V1708">
        <v>66.843000000000004</v>
      </c>
      <c r="W1708">
        <v>67.174999999999997</v>
      </c>
      <c r="X1708">
        <v>66.843000000000004</v>
      </c>
      <c r="Y1708" s="19">
        <v>4.4999999999999997E-3</v>
      </c>
      <c r="AB1708" s="110">
        <f t="shared" si="320"/>
        <v>42690</v>
      </c>
      <c r="AC1708" s="108">
        <f t="shared" si="318"/>
        <v>8111.6</v>
      </c>
      <c r="AD1708" s="28">
        <f t="shared" si="319"/>
        <v>67.998999999999995</v>
      </c>
      <c r="AE1708" s="28">
        <f t="shared" si="312"/>
        <v>119.28998955867</v>
      </c>
      <c r="AF1708" s="31">
        <f t="shared" si="313"/>
        <v>-2.7451322726286254E-3</v>
      </c>
      <c r="AJ1708" s="110">
        <f t="shared" si="317"/>
        <v>42663</v>
      </c>
      <c r="AK1708" s="31">
        <f t="shared" si="315"/>
        <v>-1.4E-3</v>
      </c>
      <c r="AL1708" s="115">
        <f t="shared" si="316"/>
        <v>1.8729620277555536E-3</v>
      </c>
      <c r="AM1708" s="100"/>
      <c r="BR1708" s="18" t="e">
        <f t="shared" si="309"/>
        <v>#N/A</v>
      </c>
      <c r="BS1708" s="6">
        <f t="shared" si="310"/>
        <v>0</v>
      </c>
      <c r="BT1708" s="6">
        <f t="shared" si="311"/>
        <v>0</v>
      </c>
    </row>
    <row r="1709" spans="2:72" ht="14.45" hidden="1">
      <c r="B1709" s="110">
        <v>42655</v>
      </c>
      <c r="C1709" s="106">
        <v>2139.1999999999998</v>
      </c>
      <c r="D1709" s="106">
        <v>2137.6999999999998</v>
      </c>
      <c r="E1709" s="106">
        <v>2145.4</v>
      </c>
      <c r="F1709" s="106">
        <v>2132.8000000000002</v>
      </c>
      <c r="G1709" s="28"/>
      <c r="H1709" s="107">
        <v>1.1999999999999999E-3</v>
      </c>
      <c r="K1709" s="110">
        <v>42691</v>
      </c>
      <c r="L1709" s="106">
        <v>8079.95</v>
      </c>
      <c r="M1709" s="106">
        <v>8105.1</v>
      </c>
      <c r="N1709" s="106">
        <v>8151.25</v>
      </c>
      <c r="O1709" s="106">
        <v>8060.3</v>
      </c>
      <c r="P1709" s="28" t="s">
        <v>4222</v>
      </c>
      <c r="Q1709" s="107">
        <v>-3.8999999999999998E-3</v>
      </c>
      <c r="T1709" s="110">
        <v>42569</v>
      </c>
      <c r="U1709" s="28">
        <v>67.137</v>
      </c>
      <c r="V1709">
        <v>67.096000000000004</v>
      </c>
      <c r="W1709">
        <v>67.22</v>
      </c>
      <c r="X1709">
        <v>67.012</v>
      </c>
      <c r="Y1709" s="19">
        <v>-1E-4</v>
      </c>
      <c r="AB1709" s="110">
        <f t="shared" si="320"/>
        <v>42691</v>
      </c>
      <c r="AC1709" s="108">
        <f t="shared" si="318"/>
        <v>8079.95</v>
      </c>
      <c r="AD1709" s="28">
        <f t="shared" si="319"/>
        <v>68.022999999999996</v>
      </c>
      <c r="AE1709" s="28">
        <f t="shared" si="312"/>
        <v>118.78261764403217</v>
      </c>
      <c r="AF1709" s="31">
        <f t="shared" si="313"/>
        <v>-4.2532648088488001E-3</v>
      </c>
      <c r="AJ1709" s="110">
        <f t="shared" si="317"/>
        <v>42664</v>
      </c>
      <c r="AK1709" s="31">
        <f t="shared" si="315"/>
        <v>0</v>
      </c>
      <c r="AL1709" s="115">
        <f t="shared" si="316"/>
        <v>-2.1633084696215388E-3</v>
      </c>
      <c r="AM1709" s="100"/>
      <c r="BR1709" s="18" t="e">
        <f t="shared" si="309"/>
        <v>#N/A</v>
      </c>
      <c r="BS1709" s="6">
        <f t="shared" si="310"/>
        <v>0</v>
      </c>
      <c r="BT1709" s="6">
        <f t="shared" si="311"/>
        <v>0</v>
      </c>
    </row>
    <row r="1710" spans="2:72" ht="14.45" hidden="1">
      <c r="B1710" s="110">
        <v>42656</v>
      </c>
      <c r="C1710" s="106">
        <v>2132.6</v>
      </c>
      <c r="D1710" s="106">
        <v>2130.3000000000002</v>
      </c>
      <c r="E1710" s="106">
        <v>2138.1999999999998</v>
      </c>
      <c r="F1710" s="106">
        <v>2114.6999999999998</v>
      </c>
      <c r="G1710" s="28"/>
      <c r="H1710" s="107">
        <v>-3.0999999999999999E-3</v>
      </c>
      <c r="K1710" s="110">
        <v>42692</v>
      </c>
      <c r="L1710" s="106">
        <v>8074.1</v>
      </c>
      <c r="M1710" s="106">
        <v>8097.55</v>
      </c>
      <c r="N1710" s="106">
        <v>8128.95</v>
      </c>
      <c r="O1710" s="106">
        <v>8048.3</v>
      </c>
      <c r="P1710" s="28" t="s">
        <v>4223</v>
      </c>
      <c r="Q1710" s="107">
        <v>-6.9999999999999999E-4</v>
      </c>
      <c r="T1710" s="110">
        <v>42570</v>
      </c>
      <c r="U1710" s="28">
        <v>67.203999999999994</v>
      </c>
      <c r="V1710">
        <v>67.137</v>
      </c>
      <c r="W1710">
        <v>67.239999999999995</v>
      </c>
      <c r="X1710">
        <v>67.063000000000002</v>
      </c>
      <c r="Y1710" s="19">
        <v>1E-3</v>
      </c>
      <c r="AB1710" s="110">
        <f t="shared" si="320"/>
        <v>42692</v>
      </c>
      <c r="AC1710" s="108">
        <f t="shared" si="318"/>
        <v>8074.1</v>
      </c>
      <c r="AD1710" s="28">
        <f t="shared" si="319"/>
        <v>68.191000000000003</v>
      </c>
      <c r="AE1710" s="28">
        <f t="shared" si="312"/>
        <v>118.40418823598422</v>
      </c>
      <c r="AF1710" s="31">
        <f t="shared" si="313"/>
        <v>-3.1858988760630202E-3</v>
      </c>
      <c r="AJ1710" s="110">
        <f t="shared" si="317"/>
        <v>42667</v>
      </c>
      <c r="AK1710" s="31">
        <f t="shared" si="315"/>
        <v>4.7000000000000002E-3</v>
      </c>
      <c r="AL1710" s="115">
        <f t="shared" si="316"/>
        <v>3.0430222520552164E-3</v>
      </c>
      <c r="AM1710" s="100"/>
      <c r="BR1710" s="18">
        <f t="shared" si="309"/>
        <v>42656</v>
      </c>
      <c r="BS1710" s="6">
        <f t="shared" si="310"/>
        <v>-3.0999999999999999E-3</v>
      </c>
      <c r="BT1710" s="6">
        <f t="shared" si="311"/>
        <v>-1.5599999999999999E-2</v>
      </c>
    </row>
    <row r="1711" spans="2:72" ht="14.45" hidden="1">
      <c r="B1711" s="110">
        <v>42657</v>
      </c>
      <c r="C1711" s="106">
        <v>2133</v>
      </c>
      <c r="D1711" s="106">
        <v>2139.6999999999998</v>
      </c>
      <c r="E1711" s="106">
        <v>2149.1999999999998</v>
      </c>
      <c r="F1711" s="106">
        <v>2133</v>
      </c>
      <c r="G1711" s="28"/>
      <c r="H1711" s="107">
        <v>2.0000000000000001E-4</v>
      </c>
      <c r="K1711" s="110">
        <v>42695</v>
      </c>
      <c r="L1711" s="106">
        <v>7929.1</v>
      </c>
      <c r="M1711" s="106">
        <v>8102.1</v>
      </c>
      <c r="N1711" s="106">
        <v>8102.45</v>
      </c>
      <c r="O1711" s="106">
        <v>7916.4</v>
      </c>
      <c r="P1711" s="28" t="s">
        <v>4224</v>
      </c>
      <c r="Q1711" s="107">
        <v>-1.7999999999999999E-2</v>
      </c>
      <c r="T1711" s="110">
        <v>42571</v>
      </c>
      <c r="U1711" s="28">
        <v>67.162999999999997</v>
      </c>
      <c r="V1711">
        <v>67.188000000000002</v>
      </c>
      <c r="W1711">
        <v>67.254999999999995</v>
      </c>
      <c r="X1711">
        <v>67.094999999999999</v>
      </c>
      <c r="Y1711" s="19">
        <v>-5.9999999999999995E-4</v>
      </c>
      <c r="AB1711" s="110">
        <f t="shared" si="320"/>
        <v>42695</v>
      </c>
      <c r="AC1711" s="108">
        <f t="shared" si="318"/>
        <v>7929.1</v>
      </c>
      <c r="AD1711" s="28">
        <f t="shared" si="319"/>
        <v>68.227999999999994</v>
      </c>
      <c r="AE1711" s="28">
        <f t="shared" si="312"/>
        <v>116.21475054229937</v>
      </c>
      <c r="AF1711" s="31">
        <f t="shared" si="313"/>
        <v>-1.8491218311646351E-2</v>
      </c>
      <c r="AJ1711" s="110">
        <f t="shared" si="317"/>
        <v>42668</v>
      </c>
      <c r="AK1711" s="31">
        <f t="shared" si="315"/>
        <v>-3.8E-3</v>
      </c>
      <c r="AL1711" s="115">
        <f t="shared" si="316"/>
        <v>-1.4440539623091775E-3</v>
      </c>
      <c r="AM1711" s="100"/>
      <c r="BR1711" s="18">
        <f t="shared" si="309"/>
        <v>42657</v>
      </c>
      <c r="BS1711" s="6">
        <f t="shared" si="310"/>
        <v>2.0000000000000001E-4</v>
      </c>
      <c r="BT1711" s="6">
        <f t="shared" si="311"/>
        <v>1.1999999999999999E-3</v>
      </c>
    </row>
    <row r="1712" spans="2:72" ht="14.45" hidden="1">
      <c r="B1712" s="110">
        <v>42660</v>
      </c>
      <c r="C1712" s="106">
        <v>2126.5</v>
      </c>
      <c r="D1712" s="106">
        <v>2132.9</v>
      </c>
      <c r="E1712" s="106">
        <v>2135.6</v>
      </c>
      <c r="F1712" s="106">
        <v>2124.4</v>
      </c>
      <c r="G1712" s="28"/>
      <c r="H1712" s="107">
        <v>-3.0000000000000001E-3</v>
      </c>
      <c r="K1712" s="110">
        <v>42696</v>
      </c>
      <c r="L1712" s="106">
        <v>8002.3</v>
      </c>
      <c r="M1712" s="106">
        <v>7989.15</v>
      </c>
      <c r="N1712" s="106">
        <v>8019.05</v>
      </c>
      <c r="O1712" s="106">
        <v>7938.15</v>
      </c>
      <c r="P1712" s="28" t="s">
        <v>4225</v>
      </c>
      <c r="Q1712" s="107">
        <v>9.1999999999999998E-3</v>
      </c>
      <c r="T1712" s="110">
        <v>42572</v>
      </c>
      <c r="U1712" s="28">
        <v>67.153000000000006</v>
      </c>
      <c r="V1712">
        <v>67.174000000000007</v>
      </c>
      <c r="W1712">
        <v>67.272999999999996</v>
      </c>
      <c r="X1712">
        <v>67.081000000000003</v>
      </c>
      <c r="Y1712" s="19">
        <v>-1E-4</v>
      </c>
      <c r="AB1712" s="110">
        <f t="shared" si="320"/>
        <v>42696</v>
      </c>
      <c r="AC1712" s="108">
        <f t="shared" si="318"/>
        <v>8002.3</v>
      </c>
      <c r="AD1712" s="28">
        <f t="shared" si="319"/>
        <v>68.396000000000001</v>
      </c>
      <c r="AE1712" s="28">
        <f t="shared" si="312"/>
        <v>116.99953213638224</v>
      </c>
      <c r="AF1712" s="31">
        <f t="shared" si="313"/>
        <v>6.7528570204797855E-3</v>
      </c>
      <c r="AJ1712" s="110">
        <f t="shared" si="317"/>
        <v>42669</v>
      </c>
      <c r="AK1712" s="31">
        <f t="shared" si="315"/>
        <v>-1.8E-3</v>
      </c>
      <c r="AL1712" s="115">
        <f t="shared" si="316"/>
        <v>-9.5951594656873418E-3</v>
      </c>
      <c r="AM1712" s="100"/>
      <c r="BR1712" s="18">
        <f t="shared" si="309"/>
        <v>42660</v>
      </c>
      <c r="BS1712" s="6">
        <f t="shared" si="310"/>
        <v>-3.0000000000000001E-3</v>
      </c>
      <c r="BT1712" s="6">
        <f t="shared" si="311"/>
        <v>-7.3000000000000001E-3</v>
      </c>
    </row>
    <row r="1713" spans="2:72" ht="14.45" hidden="1">
      <c r="B1713" s="110">
        <v>42661</v>
      </c>
      <c r="C1713" s="106">
        <v>2139.6</v>
      </c>
      <c r="D1713" s="106">
        <v>2138.3000000000002</v>
      </c>
      <c r="E1713" s="106">
        <v>2144.4</v>
      </c>
      <c r="F1713" s="106">
        <v>2135.5</v>
      </c>
      <c r="G1713" s="28"/>
      <c r="H1713" s="107">
        <v>6.1999999999999998E-3</v>
      </c>
      <c r="K1713" s="110">
        <v>42697</v>
      </c>
      <c r="L1713" s="106">
        <v>8033.3</v>
      </c>
      <c r="M1713" s="106">
        <v>8051.2</v>
      </c>
      <c r="N1713" s="106">
        <v>8055.2</v>
      </c>
      <c r="O1713" s="106">
        <v>7973.1</v>
      </c>
      <c r="P1713" s="28" t="s">
        <v>4226</v>
      </c>
      <c r="Q1713" s="107">
        <v>3.8999999999999998E-3</v>
      </c>
      <c r="T1713" s="110">
        <v>42573</v>
      </c>
      <c r="U1713" s="28">
        <v>67.153999999999996</v>
      </c>
      <c r="V1713">
        <v>67.162999999999997</v>
      </c>
      <c r="W1713">
        <v>67.216999999999999</v>
      </c>
      <c r="X1713">
        <v>67.042000000000002</v>
      </c>
      <c r="Y1713" s="19">
        <v>0</v>
      </c>
      <c r="AB1713" s="110">
        <f t="shared" si="320"/>
        <v>42697</v>
      </c>
      <c r="AC1713" s="108">
        <f t="shared" si="318"/>
        <v>8033.3</v>
      </c>
      <c r="AD1713" s="28">
        <f t="shared" si="319"/>
        <v>68.784000000000006</v>
      </c>
      <c r="AE1713" s="28">
        <f t="shared" si="312"/>
        <v>116.79024191672481</v>
      </c>
      <c r="AF1713" s="31">
        <f t="shared" si="313"/>
        <v>-1.7888124493820046E-3</v>
      </c>
      <c r="AJ1713" s="110">
        <f t="shared" si="317"/>
        <v>42670</v>
      </c>
      <c r="AK1713" s="31">
        <f t="shared" si="315"/>
        <v>-3.0000000000000001E-3</v>
      </c>
      <c r="AL1713" s="115">
        <f t="shared" si="316"/>
        <v>-2.6913473183709513E-4</v>
      </c>
      <c r="AM1713" s="100"/>
      <c r="BR1713" s="18">
        <f t="shared" si="309"/>
        <v>42661</v>
      </c>
      <c r="BS1713" s="6">
        <f t="shared" si="310"/>
        <v>6.1999999999999998E-3</v>
      </c>
      <c r="BT1713" s="6">
        <f t="shared" si="311"/>
        <v>1.8499999999999999E-2</v>
      </c>
    </row>
    <row r="1714" spans="2:72" ht="14.45" hidden="1">
      <c r="B1714" s="110">
        <v>42662</v>
      </c>
      <c r="C1714" s="106">
        <v>2144.3000000000002</v>
      </c>
      <c r="D1714" s="106">
        <v>2140.8000000000002</v>
      </c>
      <c r="E1714" s="106">
        <v>2148.4</v>
      </c>
      <c r="F1714" s="106">
        <v>2138.1999999999998</v>
      </c>
      <c r="G1714" s="28"/>
      <c r="H1714" s="107">
        <v>2.2000000000000001E-3</v>
      </c>
      <c r="K1714" s="110">
        <v>42698</v>
      </c>
      <c r="L1714" s="106">
        <v>7965.5</v>
      </c>
      <c r="M1714" s="106">
        <v>8011.8</v>
      </c>
      <c r="N1714" s="106">
        <v>8024.85</v>
      </c>
      <c r="O1714" s="106">
        <v>7952.55</v>
      </c>
      <c r="P1714" s="28" t="s">
        <v>4227</v>
      </c>
      <c r="Q1714" s="107">
        <v>-8.3999999999999995E-3</v>
      </c>
      <c r="T1714" s="110">
        <v>42576</v>
      </c>
      <c r="U1714" s="28">
        <v>67.412000000000006</v>
      </c>
      <c r="V1714">
        <v>67.150000000000006</v>
      </c>
      <c r="W1714">
        <v>67.48</v>
      </c>
      <c r="X1714">
        <v>67.09</v>
      </c>
      <c r="Y1714" s="19">
        <v>3.8E-3</v>
      </c>
      <c r="AB1714" s="110">
        <f t="shared" si="320"/>
        <v>42698</v>
      </c>
      <c r="AC1714" s="108">
        <f t="shared" si="318"/>
        <v>7965.5</v>
      </c>
      <c r="AD1714" s="28">
        <f t="shared" si="319"/>
        <v>68.760999999999996</v>
      </c>
      <c r="AE1714" s="28">
        <f t="shared" si="312"/>
        <v>115.84328325649714</v>
      </c>
      <c r="AF1714" s="31">
        <f t="shared" si="313"/>
        <v>-8.1082001773989942E-3</v>
      </c>
      <c r="AJ1714" s="110">
        <f t="shared" si="317"/>
        <v>42671</v>
      </c>
      <c r="AK1714" s="31">
        <f t="shared" si="315"/>
        <v>-3.0999999999999999E-3</v>
      </c>
      <c r="AL1714" s="115">
        <f t="shared" si="316"/>
        <v>4.1871634394936574E-3</v>
      </c>
      <c r="AM1714" s="100"/>
      <c r="BR1714" s="18">
        <f t="shared" si="309"/>
        <v>42662</v>
      </c>
      <c r="BS1714" s="6">
        <f t="shared" si="310"/>
        <v>2.2000000000000001E-3</v>
      </c>
      <c r="BT1714" s="6">
        <f t="shared" si="311"/>
        <v>-2.2000000000000001E-3</v>
      </c>
    </row>
    <row r="1715" spans="2:72" ht="14.45" hidden="1">
      <c r="B1715" s="110">
        <v>42663</v>
      </c>
      <c r="C1715" s="106">
        <v>2141.3000000000002</v>
      </c>
      <c r="D1715" s="106">
        <v>2142.5</v>
      </c>
      <c r="E1715" s="106">
        <v>2147.1999999999998</v>
      </c>
      <c r="F1715" s="106">
        <v>2133.4</v>
      </c>
      <c r="G1715" s="28"/>
      <c r="H1715" s="107">
        <v>-1.4E-3</v>
      </c>
      <c r="K1715" s="110">
        <v>42699</v>
      </c>
      <c r="L1715" s="106">
        <v>8114.3</v>
      </c>
      <c r="M1715" s="106">
        <v>8007.95</v>
      </c>
      <c r="N1715" s="106">
        <v>8122.25</v>
      </c>
      <c r="O1715" s="106">
        <v>7976.75</v>
      </c>
      <c r="P1715" s="28" t="s">
        <v>4228</v>
      </c>
      <c r="Q1715" s="107">
        <v>1.8700000000000001E-2</v>
      </c>
      <c r="T1715" s="110">
        <v>42577</v>
      </c>
      <c r="U1715" s="28">
        <v>67.320999999999998</v>
      </c>
      <c r="V1715">
        <v>67.415000000000006</v>
      </c>
      <c r="W1715">
        <v>67.438000000000002</v>
      </c>
      <c r="X1715">
        <v>67.254999999999995</v>
      </c>
      <c r="Y1715" s="19">
        <v>-1.2999999999999999E-3</v>
      </c>
      <c r="AB1715" s="110">
        <f t="shared" si="320"/>
        <v>42699</v>
      </c>
      <c r="AC1715" s="108">
        <f t="shared" si="318"/>
        <v>8114.3</v>
      </c>
      <c r="AD1715" s="28">
        <f t="shared" si="319"/>
        <v>68.519000000000005</v>
      </c>
      <c r="AE1715" s="28">
        <f t="shared" si="312"/>
        <v>118.42408674966067</v>
      </c>
      <c r="AF1715" s="31">
        <f t="shared" si="313"/>
        <v>2.2278404242472849E-2</v>
      </c>
      <c r="AJ1715" s="110" t="e">
        <f t="shared" si="317"/>
        <v>#N/A</v>
      </c>
      <c r="AK1715" s="31">
        <f t="shared" si="315"/>
        <v>0</v>
      </c>
      <c r="AL1715" s="115">
        <f t="shared" si="316"/>
        <v>0</v>
      </c>
      <c r="AM1715" s="100"/>
      <c r="BR1715" s="18">
        <f t="shared" si="309"/>
        <v>42663</v>
      </c>
      <c r="BS1715" s="6">
        <f t="shared" si="310"/>
        <v>-1.4E-3</v>
      </c>
      <c r="BT1715" s="6">
        <f t="shared" si="311"/>
        <v>4.7000000000000002E-3</v>
      </c>
    </row>
    <row r="1716" spans="2:72" ht="14.45" hidden="1">
      <c r="B1716" s="110">
        <v>42664</v>
      </c>
      <c r="C1716" s="106">
        <v>2141.1999999999998</v>
      </c>
      <c r="D1716" s="106">
        <v>2139.4</v>
      </c>
      <c r="E1716" s="106">
        <v>2142.6</v>
      </c>
      <c r="F1716" s="106">
        <v>2130.1</v>
      </c>
      <c r="G1716" s="28"/>
      <c r="H1716" s="107">
        <v>0</v>
      </c>
      <c r="K1716" s="110">
        <v>42702</v>
      </c>
      <c r="L1716" s="106">
        <v>8126.9</v>
      </c>
      <c r="M1716" s="106">
        <v>8080.65</v>
      </c>
      <c r="N1716" s="106">
        <v>8146.5</v>
      </c>
      <c r="O1716" s="106">
        <v>8066.5</v>
      </c>
      <c r="P1716" s="28" t="s">
        <v>4229</v>
      </c>
      <c r="Q1716" s="107">
        <v>1.6000000000000001E-3</v>
      </c>
      <c r="T1716" s="110">
        <v>42578</v>
      </c>
      <c r="U1716" s="28">
        <v>67.072000000000003</v>
      </c>
      <c r="V1716">
        <v>67.293999999999997</v>
      </c>
      <c r="W1716">
        <v>67.379000000000005</v>
      </c>
      <c r="X1716">
        <v>67.042000000000002</v>
      </c>
      <c r="Y1716" s="19">
        <v>-3.7000000000000002E-3</v>
      </c>
      <c r="AB1716" s="110">
        <f t="shared" si="320"/>
        <v>42702</v>
      </c>
      <c r="AC1716" s="108">
        <f t="shared" si="318"/>
        <v>8126.9</v>
      </c>
      <c r="AD1716" s="28">
        <f t="shared" si="319"/>
        <v>68.578999999999994</v>
      </c>
      <c r="AE1716" s="28">
        <f t="shared" si="312"/>
        <v>118.50420682716285</v>
      </c>
      <c r="AF1716" s="31">
        <f t="shared" si="313"/>
        <v>6.7655220910878278E-4</v>
      </c>
      <c r="AJ1716" s="110">
        <f t="shared" si="317"/>
        <v>42675</v>
      </c>
      <c r="AK1716" s="31">
        <f t="shared" si="315"/>
        <v>-6.7999999999999996E-3</v>
      </c>
      <c r="AL1716" s="115">
        <f t="shared" si="316"/>
        <v>-1.3248193716730583E-4</v>
      </c>
      <c r="AM1716" s="100"/>
      <c r="BR1716" s="18">
        <f t="shared" si="309"/>
        <v>42664</v>
      </c>
      <c r="BS1716" s="6">
        <f t="shared" si="310"/>
        <v>0</v>
      </c>
      <c r="BT1716" s="6">
        <f t="shared" si="311"/>
        <v>-6.9999999999999999E-4</v>
      </c>
    </row>
    <row r="1717" spans="2:72" ht="14.45" hidden="1">
      <c r="B1717" s="110">
        <v>42667</v>
      </c>
      <c r="C1717" s="106">
        <v>2151.3000000000002</v>
      </c>
      <c r="D1717" s="106">
        <v>2148.5</v>
      </c>
      <c r="E1717" s="106">
        <v>2154.8000000000002</v>
      </c>
      <c r="F1717" s="106">
        <v>2146.9</v>
      </c>
      <c r="G1717" s="28"/>
      <c r="H1717" s="107">
        <v>4.7000000000000002E-3</v>
      </c>
      <c r="K1717" s="110">
        <v>42703</v>
      </c>
      <c r="L1717" s="106">
        <v>8142.15</v>
      </c>
      <c r="M1717" s="106">
        <v>8131.55</v>
      </c>
      <c r="N1717" s="106">
        <v>8197.35</v>
      </c>
      <c r="O1717" s="106">
        <v>8128.7</v>
      </c>
      <c r="P1717" s="28" t="s">
        <v>4230</v>
      </c>
      <c r="Q1717" s="107">
        <v>1.9E-3</v>
      </c>
      <c r="T1717" s="110">
        <v>42579</v>
      </c>
      <c r="U1717" s="28">
        <v>67.013999999999996</v>
      </c>
      <c r="V1717">
        <v>67.058000000000007</v>
      </c>
      <c r="W1717">
        <v>67.114999999999995</v>
      </c>
      <c r="X1717">
        <v>66.94</v>
      </c>
      <c r="Y1717" s="19">
        <v>-8.9999999999999998E-4</v>
      </c>
      <c r="AB1717" s="110">
        <f t="shared" si="320"/>
        <v>42703</v>
      </c>
      <c r="AC1717" s="108">
        <f t="shared" si="318"/>
        <v>8142.15</v>
      </c>
      <c r="AD1717" s="28">
        <f t="shared" si="319"/>
        <v>68.614999999999995</v>
      </c>
      <c r="AE1717" s="28">
        <f t="shared" si="312"/>
        <v>118.66428623478832</v>
      </c>
      <c r="AF1717" s="31">
        <f t="shared" si="313"/>
        <v>1.3508331215528191E-3</v>
      </c>
      <c r="AJ1717" s="110">
        <f t="shared" si="317"/>
        <v>42676</v>
      </c>
      <c r="AK1717" s="31">
        <f t="shared" si="315"/>
        <v>-6.4999999999999997E-3</v>
      </c>
      <c r="AL1717" s="115">
        <f t="shared" si="316"/>
        <v>-1.3988329104971831E-2</v>
      </c>
      <c r="AM1717" s="100"/>
      <c r="BR1717" s="18">
        <f t="shared" si="309"/>
        <v>42667</v>
      </c>
      <c r="BS1717" s="6">
        <f t="shared" si="310"/>
        <v>4.7000000000000002E-3</v>
      </c>
      <c r="BT1717" s="6">
        <f t="shared" si="311"/>
        <v>1.8E-3</v>
      </c>
    </row>
    <row r="1718" spans="2:72" ht="14.45" hidden="1">
      <c r="B1718" s="110">
        <v>42668</v>
      </c>
      <c r="C1718" s="106">
        <v>2143.1999999999998</v>
      </c>
      <c r="D1718" s="106">
        <v>2149.6999999999998</v>
      </c>
      <c r="E1718" s="106">
        <v>2151.4</v>
      </c>
      <c r="F1718" s="106">
        <v>2141.9</v>
      </c>
      <c r="G1718" s="28"/>
      <c r="H1718" s="107">
        <v>-3.8E-3</v>
      </c>
      <c r="K1718" s="110">
        <v>42704</v>
      </c>
      <c r="L1718" s="106">
        <v>8224.5</v>
      </c>
      <c r="M1718" s="106">
        <v>8172.15</v>
      </c>
      <c r="N1718" s="106">
        <v>8234.25</v>
      </c>
      <c r="O1718" s="106">
        <v>8139.25</v>
      </c>
      <c r="P1718" s="28" t="s">
        <v>4231</v>
      </c>
      <c r="Q1718" s="107">
        <v>1.01E-2</v>
      </c>
      <c r="T1718" s="110">
        <v>42580</v>
      </c>
      <c r="U1718" s="28">
        <v>66.655000000000001</v>
      </c>
      <c r="V1718">
        <v>67.031999999999996</v>
      </c>
      <c r="W1718">
        <v>67.113</v>
      </c>
      <c r="X1718">
        <v>66.625</v>
      </c>
      <c r="Y1718" s="19">
        <v>-5.4000000000000003E-3</v>
      </c>
      <c r="AB1718" s="110">
        <f t="shared" si="320"/>
        <v>42704</v>
      </c>
      <c r="AC1718" s="108">
        <f t="shared" si="318"/>
        <v>8224.5</v>
      </c>
      <c r="AD1718" s="28">
        <f t="shared" si="319"/>
        <v>68.597999999999999</v>
      </c>
      <c r="AE1718" s="28">
        <f t="shared" si="312"/>
        <v>119.89416601067087</v>
      </c>
      <c r="AF1718" s="31">
        <f t="shared" si="313"/>
        <v>1.0364363321994974E-2</v>
      </c>
      <c r="AJ1718" s="110">
        <f t="shared" si="317"/>
        <v>42677</v>
      </c>
      <c r="AK1718" s="31">
        <f t="shared" si="315"/>
        <v>-4.4000000000000003E-3</v>
      </c>
      <c r="AL1718" s="115">
        <f t="shared" si="316"/>
        <v>-2.0068663108767648E-3</v>
      </c>
      <c r="AM1718" s="100"/>
      <c r="BR1718" s="18">
        <f t="shared" si="309"/>
        <v>42668</v>
      </c>
      <c r="BS1718" s="6">
        <f t="shared" si="310"/>
        <v>-3.8E-3</v>
      </c>
      <c r="BT1718" s="6">
        <f t="shared" si="311"/>
        <v>-2E-3</v>
      </c>
    </row>
    <row r="1719" spans="2:72" ht="14.45" hidden="1">
      <c r="B1719" s="110">
        <v>42669</v>
      </c>
      <c r="C1719" s="106">
        <v>2139.4</v>
      </c>
      <c r="D1719" s="106">
        <v>2137</v>
      </c>
      <c r="E1719" s="106">
        <v>2145.6999999999998</v>
      </c>
      <c r="F1719" s="106">
        <v>2131.6</v>
      </c>
      <c r="G1719" s="28"/>
      <c r="H1719" s="107">
        <v>-1.8E-3</v>
      </c>
      <c r="K1719" s="110">
        <v>42705</v>
      </c>
      <c r="L1719" s="106">
        <v>8192.9</v>
      </c>
      <c r="M1719" s="106">
        <v>8244</v>
      </c>
      <c r="N1719" s="106">
        <v>8250.7999999999993</v>
      </c>
      <c r="O1719" s="106">
        <v>8185.05</v>
      </c>
      <c r="P1719" s="28" t="s">
        <v>4232</v>
      </c>
      <c r="Q1719" s="107">
        <v>-3.8E-3</v>
      </c>
      <c r="T1719" s="110">
        <v>42583</v>
      </c>
      <c r="U1719" s="28">
        <v>66.763999999999996</v>
      </c>
      <c r="V1719">
        <v>66.72</v>
      </c>
      <c r="W1719">
        <v>66.81</v>
      </c>
      <c r="X1719">
        <v>66.64</v>
      </c>
      <c r="Y1719" s="19">
        <v>1.6000000000000001E-3</v>
      </c>
      <c r="AB1719" s="110">
        <f t="shared" si="320"/>
        <v>42705</v>
      </c>
      <c r="AC1719" s="108">
        <f t="shared" si="318"/>
        <v>8192.9</v>
      </c>
      <c r="AD1719" s="28">
        <f t="shared" si="319"/>
        <v>68.236000000000004</v>
      </c>
      <c r="AE1719" s="28">
        <f t="shared" si="312"/>
        <v>120.06711999531038</v>
      </c>
      <c r="AF1719" s="31">
        <f t="shared" si="313"/>
        <v>1.4425554669950102E-3</v>
      </c>
      <c r="AJ1719" s="110">
        <f t="shared" si="317"/>
        <v>42678</v>
      </c>
      <c r="AK1719" s="31">
        <f t="shared" si="315"/>
        <v>-1.6999999999999999E-3</v>
      </c>
      <c r="AL1719" s="115">
        <f t="shared" si="316"/>
        <v>-7.9389326741137189E-3</v>
      </c>
      <c r="AM1719" s="100"/>
      <c r="BR1719" s="18">
        <f t="shared" si="309"/>
        <v>42669</v>
      </c>
      <c r="BS1719" s="6">
        <f t="shared" si="310"/>
        <v>-1.8E-3</v>
      </c>
      <c r="BT1719" s="6">
        <f t="shared" si="311"/>
        <v>-8.8000000000000005E-3</v>
      </c>
    </row>
    <row r="1720" spans="2:72" ht="14.45" hidden="1">
      <c r="B1720" s="110">
        <v>42670</v>
      </c>
      <c r="C1720" s="106">
        <v>2133</v>
      </c>
      <c r="D1720" s="106">
        <v>2144.1</v>
      </c>
      <c r="E1720" s="106">
        <v>2147.1</v>
      </c>
      <c r="F1720" s="106">
        <v>2132.5</v>
      </c>
      <c r="G1720" s="28"/>
      <c r="H1720" s="107">
        <v>-3.0000000000000001E-3</v>
      </c>
      <c r="K1720" s="110">
        <v>42706</v>
      </c>
      <c r="L1720" s="106">
        <v>8086.8</v>
      </c>
      <c r="M1720" s="106">
        <v>8153.55</v>
      </c>
      <c r="N1720" s="106">
        <v>8159.3</v>
      </c>
      <c r="O1720" s="106">
        <v>8070.05</v>
      </c>
      <c r="P1720" s="28" t="s">
        <v>4233</v>
      </c>
      <c r="Q1720" s="107">
        <v>-1.2999999999999999E-2</v>
      </c>
      <c r="T1720" s="110">
        <v>42584</v>
      </c>
      <c r="U1720" s="28">
        <v>66.682000000000002</v>
      </c>
      <c r="V1720">
        <v>66.766999999999996</v>
      </c>
      <c r="W1720">
        <v>66.805000000000007</v>
      </c>
      <c r="X1720">
        <v>66.569999999999993</v>
      </c>
      <c r="Y1720" s="19">
        <v>-1.1999999999999999E-3</v>
      </c>
      <c r="AB1720" s="110">
        <f t="shared" si="320"/>
        <v>42706</v>
      </c>
      <c r="AC1720" s="108">
        <f t="shared" si="318"/>
        <v>8086.8</v>
      </c>
      <c r="AD1720" s="28">
        <f t="shared" si="319"/>
        <v>68.031000000000006</v>
      </c>
      <c r="AE1720" s="28">
        <f t="shared" si="312"/>
        <v>118.86933897781893</v>
      </c>
      <c r="AF1720" s="31">
        <f t="shared" si="313"/>
        <v>-9.9759286100826738E-3</v>
      </c>
      <c r="AJ1720" s="110">
        <f t="shared" si="317"/>
        <v>42681</v>
      </c>
      <c r="AK1720" s="31">
        <f t="shared" si="315"/>
        <v>2.2200000000000001E-2</v>
      </c>
      <c r="AL1720" s="115">
        <f t="shared" si="316"/>
        <v>8.2753952189769109E-3</v>
      </c>
      <c r="AM1720" s="100"/>
      <c r="BR1720" s="18">
        <f t="shared" si="309"/>
        <v>42670</v>
      </c>
      <c r="BS1720" s="6">
        <f t="shared" si="310"/>
        <v>-3.0000000000000001E-3</v>
      </c>
      <c r="BT1720" s="6">
        <f t="shared" si="311"/>
        <v>0</v>
      </c>
    </row>
    <row r="1721" spans="2:72" ht="14.45" hidden="1">
      <c r="B1721" s="110">
        <v>42671</v>
      </c>
      <c r="C1721" s="106">
        <v>2126.4</v>
      </c>
      <c r="D1721" s="106">
        <v>2132.1999999999998</v>
      </c>
      <c r="E1721" s="106">
        <v>2140.6999999999998</v>
      </c>
      <c r="F1721" s="106">
        <v>2119.4</v>
      </c>
      <c r="G1721" s="28"/>
      <c r="H1721" s="107">
        <v>-3.0999999999999999E-3</v>
      </c>
      <c r="K1721" s="110">
        <v>42709</v>
      </c>
      <c r="L1721" s="106">
        <v>8128.75</v>
      </c>
      <c r="M1721" s="106">
        <v>8088.75</v>
      </c>
      <c r="N1721" s="106">
        <v>8141.9</v>
      </c>
      <c r="O1721" s="106">
        <v>8056.85</v>
      </c>
      <c r="P1721" s="28" t="s">
        <v>4234</v>
      </c>
      <c r="Q1721" s="107">
        <v>5.1999999999999998E-3</v>
      </c>
      <c r="T1721" s="110">
        <v>42585</v>
      </c>
      <c r="U1721" s="28">
        <v>66.766999999999996</v>
      </c>
      <c r="V1721">
        <v>66.686999999999998</v>
      </c>
      <c r="W1721">
        <v>67.015000000000001</v>
      </c>
      <c r="X1721">
        <v>66.682000000000002</v>
      </c>
      <c r="Y1721" s="19">
        <v>1.2999999999999999E-3</v>
      </c>
      <c r="AB1721" s="110">
        <f t="shared" si="320"/>
        <v>42709</v>
      </c>
      <c r="AC1721" s="108">
        <f t="shared" si="318"/>
        <v>8128.75</v>
      </c>
      <c r="AD1721" s="28">
        <f t="shared" si="319"/>
        <v>68.025000000000006</v>
      </c>
      <c r="AE1721" s="28">
        <f t="shared" si="312"/>
        <v>119.49650863653068</v>
      </c>
      <c r="AF1721" s="31">
        <f t="shared" si="313"/>
        <v>5.2761264099296934E-3</v>
      </c>
      <c r="AJ1721" s="110">
        <f t="shared" si="317"/>
        <v>42682</v>
      </c>
      <c r="AK1721" s="31">
        <f t="shared" si="315"/>
        <v>3.8E-3</v>
      </c>
      <c r="AL1721" s="115">
        <f t="shared" si="316"/>
        <v>1.3046239454151731E-2</v>
      </c>
      <c r="AM1721" s="100"/>
      <c r="BR1721" s="18">
        <f t="shared" si="309"/>
        <v>42671</v>
      </c>
      <c r="BS1721" s="6">
        <f t="shared" si="310"/>
        <v>-3.0999999999999999E-3</v>
      </c>
      <c r="BT1721" s="6">
        <f t="shared" si="311"/>
        <v>2.5999999999999999E-3</v>
      </c>
    </row>
    <row r="1722" spans="2:72" ht="14.45" hidden="1">
      <c r="B1722" s="110">
        <v>42674</v>
      </c>
      <c r="C1722" s="106">
        <v>2126.1999999999998</v>
      </c>
      <c r="D1722" s="106">
        <v>2129.8000000000002</v>
      </c>
      <c r="E1722" s="106">
        <v>2133.1999999999998</v>
      </c>
      <c r="F1722" s="106">
        <v>2125.5</v>
      </c>
      <c r="G1722" s="28"/>
      <c r="H1722" s="107">
        <v>-1E-4</v>
      </c>
      <c r="K1722" s="110">
        <v>42710</v>
      </c>
      <c r="L1722" s="106">
        <v>8143.15</v>
      </c>
      <c r="M1722" s="106">
        <v>8153.15</v>
      </c>
      <c r="N1722" s="106">
        <v>8178.7</v>
      </c>
      <c r="O1722" s="106">
        <v>8130.85</v>
      </c>
      <c r="P1722" s="28" t="s">
        <v>4235</v>
      </c>
      <c r="Q1722" s="107">
        <v>1.8E-3</v>
      </c>
      <c r="T1722" s="110">
        <v>42586</v>
      </c>
      <c r="U1722" s="28">
        <v>66.84</v>
      </c>
      <c r="V1722">
        <v>66.781999999999996</v>
      </c>
      <c r="W1722">
        <v>67.010000000000005</v>
      </c>
      <c r="X1722">
        <v>66.739999999999995</v>
      </c>
      <c r="Y1722" s="19">
        <v>1.1000000000000001E-3</v>
      </c>
      <c r="AB1722" s="110">
        <f t="shared" si="320"/>
        <v>42710</v>
      </c>
      <c r="AC1722" s="108">
        <f t="shared" si="318"/>
        <v>8143.15</v>
      </c>
      <c r="AD1722" s="28">
        <f t="shared" si="319"/>
        <v>67.742000000000004</v>
      </c>
      <c r="AE1722" s="28">
        <f t="shared" si="312"/>
        <v>120.20829027781878</v>
      </c>
      <c r="AF1722" s="31">
        <f t="shared" si="313"/>
        <v>5.956505754097785E-3</v>
      </c>
      <c r="AJ1722" s="110">
        <f t="shared" si="317"/>
        <v>42683</v>
      </c>
      <c r="AK1722" s="31">
        <f t="shared" si="315"/>
        <v>1.11E-2</v>
      </c>
      <c r="AL1722" s="115">
        <f t="shared" si="316"/>
        <v>-1.7048030279032678E-2</v>
      </c>
      <c r="AM1722" s="100"/>
      <c r="BR1722" s="18" t="e">
        <f t="shared" si="309"/>
        <v>#N/A</v>
      </c>
      <c r="BS1722" s="6">
        <f t="shared" si="310"/>
        <v>0</v>
      </c>
      <c r="BT1722" s="6">
        <f t="shared" si="311"/>
        <v>0</v>
      </c>
    </row>
    <row r="1723" spans="2:72" ht="14.45" hidden="1">
      <c r="B1723" s="110">
        <v>42675</v>
      </c>
      <c r="C1723" s="106">
        <v>2111.6999999999998</v>
      </c>
      <c r="D1723" s="106">
        <v>2128.6999999999998</v>
      </c>
      <c r="E1723" s="106">
        <v>2131.4</v>
      </c>
      <c r="F1723" s="106">
        <v>2097.8000000000002</v>
      </c>
      <c r="G1723" s="28"/>
      <c r="H1723" s="107">
        <v>-6.7999999999999996E-3</v>
      </c>
      <c r="K1723" s="110">
        <v>42711</v>
      </c>
      <c r="L1723" s="106">
        <v>8102.05</v>
      </c>
      <c r="M1723" s="106">
        <v>8168.4</v>
      </c>
      <c r="N1723" s="106">
        <v>8190.45</v>
      </c>
      <c r="O1723" s="106">
        <v>8077.5</v>
      </c>
      <c r="P1723" s="28" t="s">
        <v>3889</v>
      </c>
      <c r="Q1723" s="107">
        <v>-5.0000000000000001E-3</v>
      </c>
      <c r="T1723" s="110">
        <v>42587</v>
      </c>
      <c r="U1723" s="28">
        <v>66.841999999999999</v>
      </c>
      <c r="V1723">
        <v>66.843000000000004</v>
      </c>
      <c r="W1723">
        <v>66.900999999999996</v>
      </c>
      <c r="X1723">
        <v>66.709999999999994</v>
      </c>
      <c r="Y1723" s="19">
        <v>0</v>
      </c>
      <c r="AB1723" s="110">
        <f t="shared" si="320"/>
        <v>42711</v>
      </c>
      <c r="AC1723" s="108">
        <f t="shared" si="318"/>
        <v>8102.05</v>
      </c>
      <c r="AD1723" s="28">
        <f t="shared" si="319"/>
        <v>67.438000000000002</v>
      </c>
      <c r="AE1723" s="28">
        <f t="shared" si="312"/>
        <v>120.14072184821613</v>
      </c>
      <c r="AF1723" s="31">
        <f t="shared" si="313"/>
        <v>-5.6209458970324366E-4</v>
      </c>
      <c r="AJ1723" s="110">
        <f t="shared" si="317"/>
        <v>42684</v>
      </c>
      <c r="AK1723" s="31">
        <f t="shared" si="315"/>
        <v>1.9E-3</v>
      </c>
      <c r="AL1723" s="115">
        <f t="shared" si="316"/>
        <v>5.8257328127662156E-3</v>
      </c>
      <c r="AM1723" s="100"/>
      <c r="BR1723" s="18">
        <f t="shared" si="309"/>
        <v>42675</v>
      </c>
      <c r="BS1723" s="6">
        <f t="shared" si="310"/>
        <v>-6.7999999999999996E-3</v>
      </c>
      <c r="BT1723" s="6">
        <f t="shared" si="311"/>
        <v>1E-4</v>
      </c>
    </row>
    <row r="1724" spans="2:72" ht="14.45" hidden="1">
      <c r="B1724" s="110">
        <v>42676</v>
      </c>
      <c r="C1724" s="106">
        <v>2097.9</v>
      </c>
      <c r="D1724" s="106">
        <v>2109.4</v>
      </c>
      <c r="E1724" s="106">
        <v>2111.8000000000002</v>
      </c>
      <c r="F1724" s="106">
        <v>2094</v>
      </c>
      <c r="G1724" s="28"/>
      <c r="H1724" s="107">
        <v>-6.4999999999999997E-3</v>
      </c>
      <c r="K1724" s="110">
        <v>42712</v>
      </c>
      <c r="L1724" s="106">
        <v>8246.85</v>
      </c>
      <c r="M1724" s="106">
        <v>8152.1</v>
      </c>
      <c r="N1724" s="106">
        <v>8256.25</v>
      </c>
      <c r="O1724" s="106">
        <v>8151.75</v>
      </c>
      <c r="P1724" s="28" t="s">
        <v>4236</v>
      </c>
      <c r="Q1724" s="107">
        <v>1.7899999999999999E-2</v>
      </c>
      <c r="T1724" s="110">
        <v>42590</v>
      </c>
      <c r="U1724" s="28">
        <v>66.81</v>
      </c>
      <c r="V1724">
        <v>66.84</v>
      </c>
      <c r="W1724">
        <v>66.864999999999995</v>
      </c>
      <c r="X1724">
        <v>66.673000000000002</v>
      </c>
      <c r="Y1724" s="19">
        <v>-5.0000000000000001E-4</v>
      </c>
      <c r="AB1724" s="110">
        <f t="shared" si="320"/>
        <v>42712</v>
      </c>
      <c r="AC1724" s="108">
        <f t="shared" si="318"/>
        <v>8246.85</v>
      </c>
      <c r="AD1724" s="28">
        <f t="shared" si="319"/>
        <v>67.546000000000006</v>
      </c>
      <c r="AE1724" s="28">
        <f t="shared" si="312"/>
        <v>122.09235187871968</v>
      </c>
      <c r="AF1724" s="31">
        <f t="shared" si="313"/>
        <v>1.6244533913898129E-2</v>
      </c>
      <c r="AJ1724" s="110">
        <f t="shared" si="317"/>
        <v>42685</v>
      </c>
      <c r="AK1724" s="31">
        <f t="shared" si="315"/>
        <v>-1.4E-3</v>
      </c>
      <c r="AL1724" s="115">
        <f t="shared" si="316"/>
        <v>-3.6994157019793139E-2</v>
      </c>
      <c r="AM1724" s="100"/>
      <c r="BR1724" s="18">
        <f t="shared" si="309"/>
        <v>42676</v>
      </c>
      <c r="BS1724" s="6">
        <f t="shared" si="310"/>
        <v>-6.4999999999999997E-3</v>
      </c>
      <c r="BT1724" s="6">
        <f t="shared" si="311"/>
        <v>-1.2999999999999999E-2</v>
      </c>
    </row>
    <row r="1725" spans="2:72" ht="14.45" hidden="1">
      <c r="B1725" s="110">
        <v>42677</v>
      </c>
      <c r="C1725" s="106">
        <v>2088.6999999999998</v>
      </c>
      <c r="D1725" s="106">
        <v>2098.8000000000002</v>
      </c>
      <c r="E1725" s="106">
        <v>2102.6</v>
      </c>
      <c r="F1725" s="106">
        <v>2085.1999999999998</v>
      </c>
      <c r="G1725" s="28"/>
      <c r="H1725" s="107">
        <v>-4.4000000000000003E-3</v>
      </c>
      <c r="K1725" s="110">
        <v>42713</v>
      </c>
      <c r="L1725" s="106">
        <v>8261.75</v>
      </c>
      <c r="M1725" s="106">
        <v>8271.7000000000007</v>
      </c>
      <c r="N1725" s="106">
        <v>8274.9500000000007</v>
      </c>
      <c r="O1725" s="106">
        <v>8241.9500000000007</v>
      </c>
      <c r="P1725" s="28" t="s">
        <v>4237</v>
      </c>
      <c r="Q1725" s="107">
        <v>1.8E-3</v>
      </c>
      <c r="T1725" s="110">
        <v>42591</v>
      </c>
      <c r="U1725" s="28">
        <v>66.774000000000001</v>
      </c>
      <c r="V1725">
        <v>66.816000000000003</v>
      </c>
      <c r="W1725">
        <v>66.984999999999999</v>
      </c>
      <c r="X1725">
        <v>66.738</v>
      </c>
      <c r="Y1725" s="19">
        <v>-5.0000000000000001E-4</v>
      </c>
      <c r="AB1725" s="110">
        <f t="shared" si="320"/>
        <v>42713</v>
      </c>
      <c r="AC1725" s="108">
        <f t="shared" si="318"/>
        <v>8261.75</v>
      </c>
      <c r="AD1725" s="28">
        <f t="shared" si="319"/>
        <v>67.47</v>
      </c>
      <c r="AE1725" s="28">
        <f t="shared" si="312"/>
        <v>122.45071883800208</v>
      </c>
      <c r="AF1725" s="31">
        <f t="shared" si="313"/>
        <v>2.9352121878885029E-3</v>
      </c>
      <c r="AJ1725" s="110" t="e">
        <f t="shared" si="317"/>
        <v>#N/A</v>
      </c>
      <c r="AK1725" s="31">
        <f t="shared" si="315"/>
        <v>0</v>
      </c>
      <c r="AL1725" s="115">
        <f t="shared" si="316"/>
        <v>0</v>
      </c>
      <c r="AM1725" s="100"/>
      <c r="BR1725" s="18">
        <f t="shared" si="309"/>
        <v>42677</v>
      </c>
      <c r="BS1725" s="6">
        <f t="shared" si="310"/>
        <v>-4.4000000000000003E-3</v>
      </c>
      <c r="BT1725" s="6">
        <f t="shared" si="311"/>
        <v>-3.3999999999999998E-3</v>
      </c>
    </row>
    <row r="1726" spans="2:72" ht="14.45" hidden="1">
      <c r="B1726" s="110">
        <v>42678</v>
      </c>
      <c r="C1726" s="106">
        <v>2085.1999999999998</v>
      </c>
      <c r="D1726" s="106">
        <v>2083.8000000000002</v>
      </c>
      <c r="E1726" s="106">
        <v>2099.1</v>
      </c>
      <c r="F1726" s="106">
        <v>2083.8000000000002</v>
      </c>
      <c r="G1726" s="28"/>
      <c r="H1726" s="107">
        <v>-1.6999999999999999E-3</v>
      </c>
      <c r="K1726" s="110">
        <v>42716</v>
      </c>
      <c r="L1726" s="106">
        <v>8170.8</v>
      </c>
      <c r="M1726" s="106">
        <v>8230.65</v>
      </c>
      <c r="N1726" s="106">
        <v>8230.65</v>
      </c>
      <c r="O1726" s="106">
        <v>8154.45</v>
      </c>
      <c r="P1726" s="28" t="s">
        <v>4238</v>
      </c>
      <c r="Q1726" s="107">
        <v>-1.0999999999999999E-2</v>
      </c>
      <c r="T1726" s="110">
        <v>42592</v>
      </c>
      <c r="U1726" s="28">
        <v>66.765000000000001</v>
      </c>
      <c r="V1726">
        <v>66.772000000000006</v>
      </c>
      <c r="W1726">
        <v>66.808000000000007</v>
      </c>
      <c r="X1726">
        <v>66.599999999999994</v>
      </c>
      <c r="Y1726" s="19">
        <v>-1E-4</v>
      </c>
      <c r="AB1726" s="110">
        <f t="shared" si="320"/>
        <v>42716</v>
      </c>
      <c r="AC1726" s="108">
        <f t="shared" si="318"/>
        <v>8170.8</v>
      </c>
      <c r="AD1726" s="28">
        <f t="shared" si="319"/>
        <v>67.430999999999997</v>
      </c>
      <c r="AE1726" s="28">
        <f t="shared" si="312"/>
        <v>121.17275437113494</v>
      </c>
      <c r="AF1726" s="31">
        <f t="shared" si="313"/>
        <v>-1.0436561573459069E-2</v>
      </c>
      <c r="AJ1726" s="110">
        <f t="shared" si="317"/>
        <v>42689</v>
      </c>
      <c r="AK1726" s="31">
        <f t="shared" si="315"/>
        <v>7.4999999999999997E-3</v>
      </c>
      <c r="AL1726" s="115">
        <f t="shared" si="316"/>
        <v>-2.5829063205022762E-2</v>
      </c>
      <c r="AM1726" s="100"/>
      <c r="BR1726" s="18">
        <f t="shared" si="309"/>
        <v>42678</v>
      </c>
      <c r="BS1726" s="6">
        <f t="shared" si="310"/>
        <v>-1.6999999999999999E-3</v>
      </c>
      <c r="BT1726" s="6">
        <f t="shared" si="311"/>
        <v>-6.0000000000000001E-3</v>
      </c>
    </row>
    <row r="1727" spans="2:72" ht="14.45" hidden="1">
      <c r="B1727" s="110">
        <v>42681</v>
      </c>
      <c r="C1727" s="106">
        <v>2131.5</v>
      </c>
      <c r="D1727" s="106">
        <v>2100.6</v>
      </c>
      <c r="E1727" s="106">
        <v>2132</v>
      </c>
      <c r="F1727" s="106">
        <v>2100.6</v>
      </c>
      <c r="G1727" s="28"/>
      <c r="H1727" s="107">
        <v>2.2200000000000001E-2</v>
      </c>
      <c r="K1727" s="110">
        <v>42717</v>
      </c>
      <c r="L1727" s="106">
        <v>8221.7999999999993</v>
      </c>
      <c r="M1727" s="106">
        <v>8196.15</v>
      </c>
      <c r="N1727" s="106">
        <v>8228.85</v>
      </c>
      <c r="O1727" s="106">
        <v>8155.8</v>
      </c>
      <c r="P1727" s="28" t="s">
        <v>4239</v>
      </c>
      <c r="Q1727" s="107">
        <v>6.1999999999999998E-3</v>
      </c>
      <c r="T1727" s="110">
        <v>42593</v>
      </c>
      <c r="U1727" s="28">
        <v>66.75</v>
      </c>
      <c r="V1727">
        <v>66.765000000000001</v>
      </c>
      <c r="W1727">
        <v>66.92</v>
      </c>
      <c r="X1727">
        <v>66.738</v>
      </c>
      <c r="Y1727" s="19">
        <v>-2.0000000000000001E-4</v>
      </c>
      <c r="AB1727" s="110">
        <f t="shared" si="320"/>
        <v>42717</v>
      </c>
      <c r="AC1727" s="108">
        <f t="shared" si="318"/>
        <v>8221.7999999999993</v>
      </c>
      <c r="AD1727" s="28">
        <f t="shared" si="319"/>
        <v>67.411000000000001</v>
      </c>
      <c r="AE1727" s="28">
        <f t="shared" si="312"/>
        <v>121.96525789559566</v>
      </c>
      <c r="AF1727" s="31">
        <f t="shared" si="313"/>
        <v>6.5402782050607566E-3</v>
      </c>
      <c r="AJ1727" s="110">
        <f t="shared" si="317"/>
        <v>42690</v>
      </c>
      <c r="AK1727" s="31">
        <f t="shared" si="315"/>
        <v>-1.6000000000000001E-3</v>
      </c>
      <c r="AL1727" s="115">
        <f t="shared" si="316"/>
        <v>-2.7451322726286254E-3</v>
      </c>
      <c r="AM1727" s="100"/>
      <c r="BR1727" s="18">
        <f t="shared" si="309"/>
        <v>42681</v>
      </c>
      <c r="BS1727" s="6">
        <f t="shared" si="310"/>
        <v>2.2200000000000001E-2</v>
      </c>
      <c r="BT1727" s="6">
        <f t="shared" si="311"/>
        <v>7.4999999999999997E-3</v>
      </c>
    </row>
    <row r="1728" spans="2:72" ht="14.45" hidden="1">
      <c r="B1728" s="110">
        <v>42682</v>
      </c>
      <c r="C1728" s="106">
        <v>2139.6</v>
      </c>
      <c r="D1728" s="106">
        <v>2129.9</v>
      </c>
      <c r="E1728" s="106">
        <v>2146.9</v>
      </c>
      <c r="F1728" s="106">
        <v>2123.6</v>
      </c>
      <c r="G1728" s="28"/>
      <c r="H1728" s="107">
        <v>3.8E-3</v>
      </c>
      <c r="K1728" s="110">
        <v>42718</v>
      </c>
      <c r="L1728" s="106">
        <v>8182.45</v>
      </c>
      <c r="M1728" s="106">
        <v>8229.35</v>
      </c>
      <c r="N1728" s="106">
        <v>8229.4</v>
      </c>
      <c r="O1728" s="106">
        <v>8165.1</v>
      </c>
      <c r="P1728" s="28" t="s">
        <v>4240</v>
      </c>
      <c r="Q1728" s="107">
        <v>-4.7999999999999996E-3</v>
      </c>
      <c r="T1728" s="110">
        <v>42594</v>
      </c>
      <c r="U1728" s="28">
        <v>66.908000000000001</v>
      </c>
      <c r="V1728">
        <v>66.75</v>
      </c>
      <c r="W1728">
        <v>66.926000000000002</v>
      </c>
      <c r="X1728">
        <v>66.738</v>
      </c>
      <c r="Y1728" s="19">
        <v>2.3999999999999998E-3</v>
      </c>
      <c r="AB1728" s="110">
        <f t="shared" si="320"/>
        <v>42718</v>
      </c>
      <c r="AC1728" s="108">
        <f t="shared" si="318"/>
        <v>8182.45</v>
      </c>
      <c r="AD1728" s="28">
        <f t="shared" si="319"/>
        <v>67.474999999999994</v>
      </c>
      <c r="AE1728" s="28">
        <f t="shared" si="312"/>
        <v>121.26639496109671</v>
      </c>
      <c r="AF1728" s="31">
        <f t="shared" si="313"/>
        <v>-5.7300164535148967E-3</v>
      </c>
      <c r="AJ1728" s="110">
        <f t="shared" si="317"/>
        <v>42691</v>
      </c>
      <c r="AK1728" s="31">
        <f t="shared" si="315"/>
        <v>4.7000000000000002E-3</v>
      </c>
      <c r="AL1728" s="115">
        <f t="shared" si="316"/>
        <v>-4.2532648088488001E-3</v>
      </c>
      <c r="AM1728" s="100"/>
      <c r="BR1728" s="18">
        <f t="shared" si="309"/>
        <v>42682</v>
      </c>
      <c r="BS1728" s="6">
        <f t="shared" si="310"/>
        <v>3.8E-3</v>
      </c>
      <c r="BT1728" s="6">
        <f t="shared" si="311"/>
        <v>5.4999999999999997E-3</v>
      </c>
    </row>
    <row r="1729" spans="2:72" ht="14.45" hidden="1">
      <c r="B1729" s="110">
        <v>42683</v>
      </c>
      <c r="C1729" s="106">
        <v>2163.3000000000002</v>
      </c>
      <c r="D1729" s="106">
        <v>2131.6</v>
      </c>
      <c r="E1729" s="106">
        <v>2170.1</v>
      </c>
      <c r="F1729" s="106">
        <v>2125.3000000000002</v>
      </c>
      <c r="G1729" s="28"/>
      <c r="H1729" s="107">
        <v>1.11E-2</v>
      </c>
      <c r="K1729" s="110">
        <v>42719</v>
      </c>
      <c r="L1729" s="106">
        <v>8153.6</v>
      </c>
      <c r="M1729" s="106">
        <v>8128.4</v>
      </c>
      <c r="N1729" s="106">
        <v>8225.9</v>
      </c>
      <c r="O1729" s="106">
        <v>8121.95</v>
      </c>
      <c r="P1729" s="28" t="s">
        <v>4241</v>
      </c>
      <c r="Q1729" s="107">
        <v>-3.5000000000000001E-3</v>
      </c>
      <c r="T1729" s="110">
        <v>42597</v>
      </c>
      <c r="U1729" s="28">
        <v>66.852999999999994</v>
      </c>
      <c r="V1729">
        <v>66.91</v>
      </c>
      <c r="W1729">
        <v>66.959999999999994</v>
      </c>
      <c r="X1729">
        <v>66.792000000000002</v>
      </c>
      <c r="Y1729" s="19">
        <v>-8.0000000000000004E-4</v>
      </c>
      <c r="AB1729" s="110">
        <f t="shared" si="320"/>
        <v>42719</v>
      </c>
      <c r="AC1729" s="108">
        <f t="shared" si="318"/>
        <v>8153.6</v>
      </c>
      <c r="AD1729" s="28">
        <f t="shared" si="319"/>
        <v>67.856999999999999</v>
      </c>
      <c r="AE1729" s="28">
        <f t="shared" si="312"/>
        <v>120.1585687548816</v>
      </c>
      <c r="AF1729" s="31">
        <f t="shared" si="313"/>
        <v>-9.1354757150199362E-3</v>
      </c>
      <c r="AJ1729" s="110">
        <f t="shared" si="317"/>
        <v>42692</v>
      </c>
      <c r="AK1729" s="31">
        <f t="shared" si="315"/>
        <v>-2.3999999999999998E-3</v>
      </c>
      <c r="AL1729" s="115">
        <f t="shared" si="316"/>
        <v>-3.1858988760630202E-3</v>
      </c>
      <c r="AM1729" s="100"/>
      <c r="BR1729" s="18">
        <f t="shared" si="309"/>
        <v>42683</v>
      </c>
      <c r="BS1729" s="6">
        <f t="shared" si="310"/>
        <v>1.11E-2</v>
      </c>
      <c r="BT1729" s="6">
        <f t="shared" si="311"/>
        <v>-1.3100000000000001E-2</v>
      </c>
    </row>
    <row r="1730" spans="2:72" ht="14.45" hidden="1">
      <c r="B1730" s="110">
        <v>42684</v>
      </c>
      <c r="C1730" s="106">
        <v>2167.5</v>
      </c>
      <c r="D1730" s="106">
        <v>2167.5</v>
      </c>
      <c r="E1730" s="106">
        <v>2182.3000000000002</v>
      </c>
      <c r="F1730" s="106">
        <v>2151.1999999999998</v>
      </c>
      <c r="G1730" s="28"/>
      <c r="H1730" s="107">
        <v>1.9E-3</v>
      </c>
      <c r="K1730" s="110">
        <v>42720</v>
      </c>
      <c r="L1730" s="106">
        <v>8139.45</v>
      </c>
      <c r="M1730" s="106">
        <v>8178.2</v>
      </c>
      <c r="N1730" s="106">
        <v>8178.7</v>
      </c>
      <c r="O1730" s="106">
        <v>8127.45</v>
      </c>
      <c r="P1730" s="28" t="s">
        <v>4242</v>
      </c>
      <c r="Q1730" s="107">
        <v>-1.6999999999999999E-3</v>
      </c>
      <c r="T1730" s="110">
        <v>42598</v>
      </c>
      <c r="U1730" s="28">
        <v>66.87</v>
      </c>
      <c r="V1730">
        <v>66.864999999999995</v>
      </c>
      <c r="W1730">
        <v>66.938000000000002</v>
      </c>
      <c r="X1730">
        <v>66.688000000000002</v>
      </c>
      <c r="Y1730" s="19">
        <v>2.9999999999999997E-4</v>
      </c>
      <c r="AB1730" s="110">
        <f t="shared" si="320"/>
        <v>42720</v>
      </c>
      <c r="AC1730" s="108">
        <f t="shared" si="318"/>
        <v>8139.45</v>
      </c>
      <c r="AD1730" s="28">
        <f t="shared" si="319"/>
        <v>67.855000000000004</v>
      </c>
      <c r="AE1730" s="28">
        <f t="shared" si="312"/>
        <v>119.95357748139413</v>
      </c>
      <c r="AF1730" s="31">
        <f t="shared" si="313"/>
        <v>-1.7060062849586499E-3</v>
      </c>
      <c r="AJ1730" s="110">
        <f t="shared" si="317"/>
        <v>42695</v>
      </c>
      <c r="AK1730" s="31">
        <f t="shared" si="315"/>
        <v>7.4999999999999997E-3</v>
      </c>
      <c r="AL1730" s="115">
        <f t="shared" si="316"/>
        <v>-1.8491218311646351E-2</v>
      </c>
      <c r="AM1730" s="100"/>
      <c r="BR1730" s="18">
        <f t="shared" si="309"/>
        <v>42684</v>
      </c>
      <c r="BS1730" s="6">
        <f t="shared" si="310"/>
        <v>1.9E-3</v>
      </c>
      <c r="BT1730" s="6">
        <f t="shared" si="311"/>
        <v>1.11E-2</v>
      </c>
    </row>
    <row r="1731" spans="2:72" ht="14.45" hidden="1">
      <c r="B1731" s="110">
        <v>42685</v>
      </c>
      <c r="C1731" s="106">
        <v>2164.4</v>
      </c>
      <c r="D1731" s="106">
        <v>2162.6999999999998</v>
      </c>
      <c r="E1731" s="106">
        <v>2165.9</v>
      </c>
      <c r="F1731" s="106">
        <v>2152.5</v>
      </c>
      <c r="G1731" s="28"/>
      <c r="H1731" s="107">
        <v>-1.4E-3</v>
      </c>
      <c r="K1731" s="110">
        <v>42723</v>
      </c>
      <c r="L1731" s="106">
        <v>8104.35</v>
      </c>
      <c r="M1731" s="106">
        <v>8126</v>
      </c>
      <c r="N1731" s="106">
        <v>8132.5</v>
      </c>
      <c r="O1731" s="106">
        <v>8094.85</v>
      </c>
      <c r="P1731" s="28" t="s">
        <v>4243</v>
      </c>
      <c r="Q1731" s="107">
        <v>-4.3E-3</v>
      </c>
      <c r="T1731" s="110">
        <v>42599</v>
      </c>
      <c r="U1731" s="28">
        <v>66.893000000000001</v>
      </c>
      <c r="V1731">
        <v>66.856999999999999</v>
      </c>
      <c r="W1731">
        <v>66.986000000000004</v>
      </c>
      <c r="X1731">
        <v>66.84</v>
      </c>
      <c r="Y1731" s="19">
        <v>2.9999999999999997E-4</v>
      </c>
      <c r="AB1731" s="110">
        <f t="shared" si="320"/>
        <v>42723</v>
      </c>
      <c r="AC1731" s="108">
        <f t="shared" si="318"/>
        <v>8104.35</v>
      </c>
      <c r="AD1731" s="28">
        <f t="shared" si="319"/>
        <v>67.843999999999994</v>
      </c>
      <c r="AE1731" s="28">
        <f t="shared" si="312"/>
        <v>119.45566299156891</v>
      </c>
      <c r="AF1731" s="31">
        <f t="shared" si="313"/>
        <v>-4.1508932061860015E-3</v>
      </c>
      <c r="AJ1731" s="110">
        <f t="shared" si="317"/>
        <v>42696</v>
      </c>
      <c r="AK1731" s="31">
        <f t="shared" si="315"/>
        <v>2.0999999999999999E-3</v>
      </c>
      <c r="AL1731" s="115">
        <f t="shared" si="316"/>
        <v>6.7528570204797855E-3</v>
      </c>
      <c r="AM1731" s="100"/>
      <c r="BR1731" s="18">
        <f t="shared" ref="BR1731:BR1794" si="321">VLOOKUP(B1731,K:Q,1,FALSE)</f>
        <v>42685</v>
      </c>
      <c r="BS1731" s="6">
        <f t="shared" ref="BS1731:BS1794" si="322">IFERROR(VLOOKUP(BR1731,B:H,7,FALSE),0)</f>
        <v>-1.4E-3</v>
      </c>
      <c r="BT1731" s="6">
        <f t="shared" ref="BT1731:BT1794" si="323">IFERROR(VLOOKUP(BR1731,K:Q,7,FALSE),0)</f>
        <v>-2.69E-2</v>
      </c>
    </row>
    <row r="1732" spans="2:72" ht="14.45" hidden="1">
      <c r="B1732" s="110">
        <v>42688</v>
      </c>
      <c r="C1732" s="106">
        <v>2164.1999999999998</v>
      </c>
      <c r="D1732" s="106">
        <v>2165.6</v>
      </c>
      <c r="E1732" s="106">
        <v>2171.4</v>
      </c>
      <c r="F1732" s="106">
        <v>2156.1</v>
      </c>
      <c r="G1732" s="28"/>
      <c r="H1732" s="107">
        <v>-1E-4</v>
      </c>
      <c r="K1732" s="110">
        <v>42724</v>
      </c>
      <c r="L1732" s="106">
        <v>8082.4</v>
      </c>
      <c r="M1732" s="106">
        <v>8110.6</v>
      </c>
      <c r="N1732" s="106">
        <v>8124.1</v>
      </c>
      <c r="O1732" s="106">
        <v>8062.75</v>
      </c>
      <c r="P1732" s="28" t="s">
        <v>4244</v>
      </c>
      <c r="Q1732" s="107">
        <v>-2.7000000000000001E-3</v>
      </c>
      <c r="T1732" s="110">
        <v>42600</v>
      </c>
      <c r="U1732" s="28">
        <v>66.83</v>
      </c>
      <c r="V1732">
        <v>66.903999999999996</v>
      </c>
      <c r="W1732">
        <v>66.915999999999997</v>
      </c>
      <c r="X1732">
        <v>66.716999999999999</v>
      </c>
      <c r="Y1732" s="19">
        <v>-8.9999999999999998E-4</v>
      </c>
      <c r="AB1732" s="110">
        <f t="shared" si="320"/>
        <v>42724</v>
      </c>
      <c r="AC1732" s="108">
        <f t="shared" si="318"/>
        <v>8082.4</v>
      </c>
      <c r="AD1732" s="28">
        <f t="shared" si="319"/>
        <v>67.917000000000002</v>
      </c>
      <c r="AE1732" s="28">
        <f t="shared" ref="AE1732:AE1795" si="324">AC1732/AD1732</f>
        <v>119.00407850759014</v>
      </c>
      <c r="AF1732" s="31">
        <f t="shared" si="313"/>
        <v>-3.7803522467633188E-3</v>
      </c>
      <c r="AJ1732" s="110">
        <f t="shared" si="317"/>
        <v>42697</v>
      </c>
      <c r="AK1732" s="31">
        <f t="shared" si="315"/>
        <v>8.0000000000000004E-4</v>
      </c>
      <c r="AL1732" s="115">
        <f t="shared" si="316"/>
        <v>-1.7888124493820046E-3</v>
      </c>
      <c r="AM1732" s="100"/>
      <c r="BR1732" s="18" t="e">
        <f t="shared" si="321"/>
        <v>#N/A</v>
      </c>
      <c r="BS1732" s="6">
        <f t="shared" si="322"/>
        <v>0</v>
      </c>
      <c r="BT1732" s="6">
        <f t="shared" si="323"/>
        <v>0</v>
      </c>
    </row>
    <row r="1733" spans="2:72" ht="14.45" hidden="1">
      <c r="B1733" s="110">
        <v>42689</v>
      </c>
      <c r="C1733" s="106">
        <v>2180.4</v>
      </c>
      <c r="D1733" s="106">
        <v>2168.3000000000002</v>
      </c>
      <c r="E1733" s="106">
        <v>2180.8000000000002</v>
      </c>
      <c r="F1733" s="106">
        <v>2166.4</v>
      </c>
      <c r="G1733" s="28"/>
      <c r="H1733" s="107">
        <v>7.4999999999999997E-3</v>
      </c>
      <c r="K1733" s="110">
        <v>42725</v>
      </c>
      <c r="L1733" s="106">
        <v>8061.3</v>
      </c>
      <c r="M1733" s="106">
        <v>8105.85</v>
      </c>
      <c r="N1733" s="106">
        <v>8112.55</v>
      </c>
      <c r="O1733" s="106">
        <v>8053.25</v>
      </c>
      <c r="P1733" s="28" t="s">
        <v>4245</v>
      </c>
      <c r="Q1733" s="107">
        <v>-2.5999999999999999E-3</v>
      </c>
      <c r="T1733" s="110">
        <v>42601</v>
      </c>
      <c r="U1733" s="28">
        <v>67.137</v>
      </c>
      <c r="V1733">
        <v>66.822000000000003</v>
      </c>
      <c r="W1733">
        <v>67.204999999999998</v>
      </c>
      <c r="X1733">
        <v>66.822000000000003</v>
      </c>
      <c r="Y1733" s="19">
        <v>4.5999999999999999E-3</v>
      </c>
      <c r="AB1733" s="110">
        <f t="shared" si="320"/>
        <v>42725</v>
      </c>
      <c r="AC1733" s="108">
        <f t="shared" si="318"/>
        <v>8061.3</v>
      </c>
      <c r="AD1733" s="28">
        <f t="shared" si="319"/>
        <v>67.837000000000003</v>
      </c>
      <c r="AE1733" s="28">
        <f t="shared" si="324"/>
        <v>118.83338001385674</v>
      </c>
      <c r="AF1733" s="31">
        <f t="shared" ref="AF1733:AF1796" si="325">AE1733/AE1732-1</f>
        <v>-1.4343919626461643E-3</v>
      </c>
      <c r="AJ1733" s="110">
        <f t="shared" si="317"/>
        <v>42699</v>
      </c>
      <c r="AK1733" s="31">
        <f t="shared" si="315"/>
        <v>3.8999999999999998E-3</v>
      </c>
      <c r="AL1733" s="115">
        <f t="shared" si="316"/>
        <v>2.2278404242472849E-2</v>
      </c>
      <c r="AM1733" s="100"/>
      <c r="BR1733" s="18">
        <f t="shared" si="321"/>
        <v>42689</v>
      </c>
      <c r="BS1733" s="6">
        <f t="shared" si="322"/>
        <v>7.4999999999999997E-3</v>
      </c>
      <c r="BT1733" s="6">
        <f t="shared" si="323"/>
        <v>-2.2599999999999999E-2</v>
      </c>
    </row>
    <row r="1734" spans="2:72" ht="14.45" hidden="1">
      <c r="B1734" s="110">
        <v>42690</v>
      </c>
      <c r="C1734" s="106">
        <v>2176.9</v>
      </c>
      <c r="D1734" s="106">
        <v>2177.5</v>
      </c>
      <c r="E1734" s="106">
        <v>2179.1999999999998</v>
      </c>
      <c r="F1734" s="106">
        <v>2172.1999999999998</v>
      </c>
      <c r="G1734" s="28"/>
      <c r="H1734" s="107">
        <v>-1.6000000000000001E-3</v>
      </c>
      <c r="K1734" s="110">
        <v>42726</v>
      </c>
      <c r="L1734" s="106">
        <v>7979.1</v>
      </c>
      <c r="M1734" s="106">
        <v>8043.85</v>
      </c>
      <c r="N1734" s="106">
        <v>8046.45</v>
      </c>
      <c r="O1734" s="106">
        <v>7964.95</v>
      </c>
      <c r="P1734" s="28" t="s">
        <v>4246</v>
      </c>
      <c r="Q1734" s="107">
        <v>-1.0200000000000001E-2</v>
      </c>
      <c r="T1734" s="110">
        <v>42604</v>
      </c>
      <c r="U1734" s="28">
        <v>67.201999999999998</v>
      </c>
      <c r="V1734">
        <v>67.138000000000005</v>
      </c>
      <c r="W1734">
        <v>67.37</v>
      </c>
      <c r="X1734">
        <v>67.094999999999999</v>
      </c>
      <c r="Y1734" s="19">
        <v>1E-3</v>
      </c>
      <c r="AB1734" s="110">
        <f t="shared" si="320"/>
        <v>42726</v>
      </c>
      <c r="AC1734" s="108">
        <f t="shared" si="318"/>
        <v>7979.1</v>
      </c>
      <c r="AD1734" s="28">
        <f t="shared" si="319"/>
        <v>67.847999999999999</v>
      </c>
      <c r="AE1734" s="28">
        <f t="shared" si="324"/>
        <v>117.60258224266008</v>
      </c>
      <c r="AF1734" s="31">
        <f t="shared" si="325"/>
        <v>-1.0357340429542172E-2</v>
      </c>
      <c r="AJ1734" s="110">
        <f t="shared" si="317"/>
        <v>42702</v>
      </c>
      <c r="AK1734" s="31">
        <f t="shared" si="315"/>
        <v>-5.1999999999999998E-3</v>
      </c>
      <c r="AL1734" s="115">
        <f t="shared" si="316"/>
        <v>6.7655220910878278E-4</v>
      </c>
      <c r="AM1734" s="100"/>
      <c r="BR1734" s="18">
        <f t="shared" si="321"/>
        <v>42690</v>
      </c>
      <c r="BS1734" s="6">
        <f t="shared" si="322"/>
        <v>-1.6000000000000001E-3</v>
      </c>
      <c r="BT1734" s="6">
        <f t="shared" si="323"/>
        <v>4.0000000000000002E-4</v>
      </c>
    </row>
    <row r="1735" spans="2:72" ht="14.45" hidden="1">
      <c r="B1735" s="110">
        <v>42691</v>
      </c>
      <c r="C1735" s="106">
        <v>2187.1</v>
      </c>
      <c r="D1735" s="106">
        <v>2178.6</v>
      </c>
      <c r="E1735" s="106">
        <v>2188.1</v>
      </c>
      <c r="F1735" s="106">
        <v>2176.6999999999998</v>
      </c>
      <c r="G1735" s="28"/>
      <c r="H1735" s="107">
        <v>4.7000000000000002E-3</v>
      </c>
      <c r="K1735" s="110">
        <v>42727</v>
      </c>
      <c r="L1735" s="106">
        <v>7985.75</v>
      </c>
      <c r="M1735" s="106">
        <v>7972.5</v>
      </c>
      <c r="N1735" s="106">
        <v>8022.6</v>
      </c>
      <c r="O1735" s="106">
        <v>7942.05</v>
      </c>
      <c r="P1735" s="28" t="s">
        <v>4247</v>
      </c>
      <c r="Q1735" s="107">
        <v>8.0000000000000004E-4</v>
      </c>
      <c r="T1735" s="110">
        <v>42605</v>
      </c>
      <c r="U1735" s="28">
        <v>67.122</v>
      </c>
      <c r="V1735">
        <v>67.194000000000003</v>
      </c>
      <c r="W1735">
        <v>67.210999999999999</v>
      </c>
      <c r="X1735">
        <v>67.03</v>
      </c>
      <c r="Y1735" s="19">
        <v>-1.1999999999999999E-3</v>
      </c>
      <c r="AB1735" s="110">
        <f t="shared" si="320"/>
        <v>42727</v>
      </c>
      <c r="AC1735" s="108">
        <f t="shared" si="318"/>
        <v>7985.75</v>
      </c>
      <c r="AD1735" s="28">
        <f t="shared" si="319"/>
        <v>67.837000000000003</v>
      </c>
      <c r="AE1735" s="28">
        <f t="shared" si="324"/>
        <v>117.71968100004422</v>
      </c>
      <c r="AF1735" s="31">
        <f t="shared" si="325"/>
        <v>9.9571586908298038E-4</v>
      </c>
      <c r="AJ1735" s="110">
        <f t="shared" si="317"/>
        <v>42703</v>
      </c>
      <c r="AK1735" s="31">
        <f t="shared" si="315"/>
        <v>1.4E-3</v>
      </c>
      <c r="AL1735" s="115">
        <f t="shared" si="316"/>
        <v>1.3508331215528191E-3</v>
      </c>
      <c r="AM1735" s="100"/>
      <c r="BR1735" s="18">
        <f t="shared" si="321"/>
        <v>42691</v>
      </c>
      <c r="BS1735" s="6">
        <f t="shared" si="322"/>
        <v>4.7000000000000002E-3</v>
      </c>
      <c r="BT1735" s="6">
        <f t="shared" si="323"/>
        <v>-3.8999999999999998E-3</v>
      </c>
    </row>
    <row r="1736" spans="2:72" ht="14.45" hidden="1">
      <c r="B1736" s="110">
        <v>42692</v>
      </c>
      <c r="C1736" s="106">
        <v>2181.9</v>
      </c>
      <c r="D1736" s="106">
        <v>2186.8000000000002</v>
      </c>
      <c r="E1736" s="106">
        <v>2189.9</v>
      </c>
      <c r="F1736" s="106">
        <v>2180.4</v>
      </c>
      <c r="G1736" s="28"/>
      <c r="H1736" s="107">
        <v>-2.3999999999999998E-3</v>
      </c>
      <c r="K1736" s="110">
        <v>42730</v>
      </c>
      <c r="L1736" s="106">
        <v>7908.25</v>
      </c>
      <c r="M1736" s="106">
        <v>7965.1</v>
      </c>
      <c r="N1736" s="106">
        <v>7970.05</v>
      </c>
      <c r="O1736" s="106">
        <v>7893.8</v>
      </c>
      <c r="P1736" s="28" t="s">
        <v>3428</v>
      </c>
      <c r="Q1736" s="107">
        <v>-9.7000000000000003E-3</v>
      </c>
      <c r="T1736" s="110">
        <v>42606</v>
      </c>
      <c r="U1736" s="28">
        <v>67.167000000000002</v>
      </c>
      <c r="V1736">
        <v>67.153000000000006</v>
      </c>
      <c r="W1736">
        <v>67.295000000000002</v>
      </c>
      <c r="X1736">
        <v>67.087000000000003</v>
      </c>
      <c r="Y1736" s="19">
        <v>6.9999999999999999E-4</v>
      </c>
      <c r="AB1736" s="110">
        <f t="shared" si="320"/>
        <v>42730</v>
      </c>
      <c r="AC1736" s="108">
        <f t="shared" si="318"/>
        <v>7908.25</v>
      </c>
      <c r="AD1736" s="28">
        <f t="shared" si="319"/>
        <v>67.760000000000005</v>
      </c>
      <c r="AE1736" s="28">
        <f t="shared" si="324"/>
        <v>116.70971074380165</v>
      </c>
      <c r="AF1736" s="31">
        <f t="shared" si="325"/>
        <v>-8.5794511815079355E-3</v>
      </c>
      <c r="AJ1736" s="110">
        <f t="shared" si="317"/>
        <v>42704</v>
      </c>
      <c r="AK1736" s="31">
        <f t="shared" si="315"/>
        <v>-2.7000000000000001E-3</v>
      </c>
      <c r="AL1736" s="115">
        <f t="shared" si="316"/>
        <v>1.0364363321994974E-2</v>
      </c>
      <c r="AM1736" s="100"/>
      <c r="BR1736" s="18">
        <f t="shared" si="321"/>
        <v>42692</v>
      </c>
      <c r="BS1736" s="6">
        <f t="shared" si="322"/>
        <v>-2.3999999999999998E-3</v>
      </c>
      <c r="BT1736" s="6">
        <f t="shared" si="323"/>
        <v>-6.9999999999999999E-4</v>
      </c>
    </row>
    <row r="1737" spans="2:72" ht="14.45" hidden="1">
      <c r="B1737" s="110">
        <v>42695</v>
      </c>
      <c r="C1737" s="106">
        <v>2198.1999999999998</v>
      </c>
      <c r="D1737" s="106">
        <v>2186.4</v>
      </c>
      <c r="E1737" s="106">
        <v>2198.6999999999998</v>
      </c>
      <c r="F1737" s="106">
        <v>2186.4</v>
      </c>
      <c r="G1737" s="28"/>
      <c r="H1737" s="107">
        <v>7.4999999999999997E-3</v>
      </c>
      <c r="K1737" s="110">
        <v>42731</v>
      </c>
      <c r="L1737" s="106">
        <v>8032.85</v>
      </c>
      <c r="M1737" s="106">
        <v>7915.05</v>
      </c>
      <c r="N1737" s="106">
        <v>8044.65</v>
      </c>
      <c r="O1737" s="106">
        <v>7903.7</v>
      </c>
      <c r="P1737" s="28" t="s">
        <v>4248</v>
      </c>
      <c r="Q1737" s="107">
        <v>1.5800000000000002E-2</v>
      </c>
      <c r="T1737" s="110">
        <v>42607</v>
      </c>
      <c r="U1737" s="28">
        <v>67.016000000000005</v>
      </c>
      <c r="V1737">
        <v>67.167000000000002</v>
      </c>
      <c r="W1737">
        <v>67.167000000000002</v>
      </c>
      <c r="X1737">
        <v>67</v>
      </c>
      <c r="Y1737" s="19">
        <v>-2.2000000000000001E-3</v>
      </c>
      <c r="AB1737" s="110">
        <f t="shared" si="320"/>
        <v>42731</v>
      </c>
      <c r="AC1737" s="108">
        <f t="shared" si="318"/>
        <v>8032.85</v>
      </c>
      <c r="AD1737" s="28">
        <f t="shared" si="319"/>
        <v>67.977999999999994</v>
      </c>
      <c r="AE1737" s="28">
        <f t="shared" si="324"/>
        <v>118.16837800464857</v>
      </c>
      <c r="AF1737" s="31">
        <f t="shared" si="325"/>
        <v>1.2498251015709894E-2</v>
      </c>
      <c r="AJ1737" s="110">
        <f t="shared" si="317"/>
        <v>42705</v>
      </c>
      <c r="AK1737" s="31">
        <f t="shared" si="315"/>
        <v>-3.5000000000000001E-3</v>
      </c>
      <c r="AL1737" s="115">
        <f t="shared" si="316"/>
        <v>1.4425554669950102E-3</v>
      </c>
      <c r="AM1737" s="100"/>
      <c r="BR1737" s="18">
        <f t="shared" si="321"/>
        <v>42695</v>
      </c>
      <c r="BS1737" s="6">
        <f t="shared" si="322"/>
        <v>7.4999999999999997E-3</v>
      </c>
      <c r="BT1737" s="6">
        <f t="shared" si="323"/>
        <v>-1.7999999999999999E-2</v>
      </c>
    </row>
    <row r="1738" spans="2:72" ht="14.45" hidden="1">
      <c r="B1738" s="110">
        <v>42696</v>
      </c>
      <c r="C1738" s="106">
        <v>2202.9</v>
      </c>
      <c r="D1738" s="106">
        <v>2201.6</v>
      </c>
      <c r="E1738" s="106">
        <v>2204.8000000000002</v>
      </c>
      <c r="F1738" s="106">
        <v>2194.5</v>
      </c>
      <c r="G1738" s="28"/>
      <c r="H1738" s="107">
        <v>2.0999999999999999E-3</v>
      </c>
      <c r="K1738" s="110">
        <v>42732</v>
      </c>
      <c r="L1738" s="106">
        <v>8034.85</v>
      </c>
      <c r="M1738" s="106">
        <v>8047.55</v>
      </c>
      <c r="N1738" s="106">
        <v>8100.55</v>
      </c>
      <c r="O1738" s="106">
        <v>8028.4</v>
      </c>
      <c r="P1738" s="28" t="s">
        <v>4249</v>
      </c>
      <c r="Q1738" s="107">
        <v>2.0000000000000001E-4</v>
      </c>
      <c r="T1738" s="110">
        <v>42608</v>
      </c>
      <c r="U1738" s="28">
        <v>67.135999999999996</v>
      </c>
      <c r="V1738">
        <v>67.013999999999996</v>
      </c>
      <c r="W1738">
        <v>67.161000000000001</v>
      </c>
      <c r="X1738">
        <v>66.831000000000003</v>
      </c>
      <c r="Y1738" s="19">
        <v>1.8E-3</v>
      </c>
      <c r="AB1738" s="110">
        <f t="shared" si="320"/>
        <v>42732</v>
      </c>
      <c r="AC1738" s="108">
        <f t="shared" si="318"/>
        <v>8034.85</v>
      </c>
      <c r="AD1738" s="28">
        <f t="shared" si="319"/>
        <v>68.233000000000004</v>
      </c>
      <c r="AE1738" s="28">
        <f t="shared" si="324"/>
        <v>117.75607110928729</v>
      </c>
      <c r="AF1738" s="31">
        <f t="shared" si="325"/>
        <v>-3.4891474548720547E-3</v>
      </c>
      <c r="AJ1738" s="110">
        <f t="shared" si="317"/>
        <v>42706</v>
      </c>
      <c r="AK1738" s="31">
        <f t="shared" si="315"/>
        <v>4.0000000000000002E-4</v>
      </c>
      <c r="AL1738" s="115">
        <f t="shared" si="316"/>
        <v>-9.9759286100826738E-3</v>
      </c>
      <c r="AM1738" s="100"/>
      <c r="BR1738" s="18">
        <f t="shared" si="321"/>
        <v>42696</v>
      </c>
      <c r="BS1738" s="6">
        <f t="shared" si="322"/>
        <v>2.0999999999999999E-3</v>
      </c>
      <c r="BT1738" s="6">
        <f t="shared" si="323"/>
        <v>9.1999999999999998E-3</v>
      </c>
    </row>
    <row r="1739" spans="2:72" ht="14.45" hidden="1">
      <c r="B1739" s="110">
        <v>42697</v>
      </c>
      <c r="C1739" s="106">
        <v>2204.6999999999998</v>
      </c>
      <c r="D1739" s="106">
        <v>2198.6</v>
      </c>
      <c r="E1739" s="106">
        <v>2204.6999999999998</v>
      </c>
      <c r="F1739" s="106">
        <v>2194.5</v>
      </c>
      <c r="G1739" s="28"/>
      <c r="H1739" s="107">
        <v>8.0000000000000004E-4</v>
      </c>
      <c r="K1739" s="110">
        <v>42733</v>
      </c>
      <c r="L1739" s="106">
        <v>8103.6</v>
      </c>
      <c r="M1739" s="106">
        <v>8030.6</v>
      </c>
      <c r="N1739" s="106">
        <v>8111.1</v>
      </c>
      <c r="O1739" s="106">
        <v>8020.8</v>
      </c>
      <c r="P1739" s="28" t="s">
        <v>4250</v>
      </c>
      <c r="Q1739" s="107">
        <v>8.6E-3</v>
      </c>
      <c r="T1739" s="110">
        <v>42611</v>
      </c>
      <c r="U1739" s="28">
        <v>67.113</v>
      </c>
      <c r="V1739">
        <v>67.137</v>
      </c>
      <c r="W1739">
        <v>67.215000000000003</v>
      </c>
      <c r="X1739">
        <v>67.06</v>
      </c>
      <c r="Y1739" s="19">
        <v>-2.9999999999999997E-4</v>
      </c>
      <c r="AB1739" s="110">
        <f t="shared" si="320"/>
        <v>42733</v>
      </c>
      <c r="AC1739" s="108">
        <f t="shared" si="318"/>
        <v>8103.6</v>
      </c>
      <c r="AD1739" s="28">
        <f t="shared" si="319"/>
        <v>67.935000000000002</v>
      </c>
      <c r="AE1739" s="28">
        <f t="shared" si="324"/>
        <v>119.28461028924707</v>
      </c>
      <c r="AF1739" s="31">
        <f t="shared" si="325"/>
        <v>1.2980555189729293E-2</v>
      </c>
      <c r="AJ1739" s="110">
        <f t="shared" si="317"/>
        <v>42709</v>
      </c>
      <c r="AK1739" s="31">
        <f t="shared" si="315"/>
        <v>5.7999999999999996E-3</v>
      </c>
      <c r="AL1739" s="115">
        <f t="shared" si="316"/>
        <v>5.2761264099296934E-3</v>
      </c>
      <c r="AM1739" s="100"/>
      <c r="BR1739" s="18">
        <f t="shared" si="321"/>
        <v>42697</v>
      </c>
      <c r="BS1739" s="6">
        <f t="shared" si="322"/>
        <v>8.0000000000000004E-4</v>
      </c>
      <c r="BT1739" s="6">
        <f t="shared" si="323"/>
        <v>3.8999999999999998E-3</v>
      </c>
    </row>
    <row r="1740" spans="2:72" ht="14.45" hidden="1">
      <c r="B1740" s="110">
        <v>42699</v>
      </c>
      <c r="C1740" s="106">
        <v>2213.3000000000002</v>
      </c>
      <c r="D1740" s="106">
        <v>2206.3000000000002</v>
      </c>
      <c r="E1740" s="106">
        <v>2213.3000000000002</v>
      </c>
      <c r="F1740" s="106">
        <v>2206.3000000000002</v>
      </c>
      <c r="G1740" s="28"/>
      <c r="H1740" s="107">
        <v>3.8999999999999998E-3</v>
      </c>
      <c r="K1740" s="110">
        <v>42734</v>
      </c>
      <c r="L1740" s="106">
        <v>8185.8</v>
      </c>
      <c r="M1740" s="106">
        <v>8119.65</v>
      </c>
      <c r="N1740" s="106">
        <v>8197</v>
      </c>
      <c r="O1740" s="106">
        <v>8114.75</v>
      </c>
      <c r="P1740" s="28" t="s">
        <v>4251</v>
      </c>
      <c r="Q1740" s="107">
        <v>1.01E-2</v>
      </c>
      <c r="T1740" s="110">
        <v>42612</v>
      </c>
      <c r="U1740" s="28">
        <v>67.144000000000005</v>
      </c>
      <c r="V1740">
        <v>67.096000000000004</v>
      </c>
      <c r="W1740">
        <v>67.155000000000001</v>
      </c>
      <c r="X1740">
        <v>66.933999999999997</v>
      </c>
      <c r="Y1740" s="19">
        <v>5.0000000000000001E-4</v>
      </c>
      <c r="AB1740" s="110">
        <f t="shared" si="320"/>
        <v>42734</v>
      </c>
      <c r="AC1740" s="108">
        <f t="shared" si="318"/>
        <v>8185.8</v>
      </c>
      <c r="AD1740" s="28">
        <f t="shared" si="319"/>
        <v>67.954999999999998</v>
      </c>
      <c r="AE1740" s="28">
        <f t="shared" si="324"/>
        <v>120.45912736369657</v>
      </c>
      <c r="AF1740" s="31">
        <f t="shared" si="325"/>
        <v>9.8463420520171763E-3</v>
      </c>
      <c r="AJ1740" s="110">
        <f t="shared" si="317"/>
        <v>42710</v>
      </c>
      <c r="AK1740" s="31">
        <f t="shared" si="315"/>
        <v>3.3999999999999998E-3</v>
      </c>
      <c r="AL1740" s="115">
        <f t="shared" si="316"/>
        <v>5.956505754097785E-3</v>
      </c>
      <c r="AM1740" s="100"/>
      <c r="BR1740" s="18">
        <f t="shared" si="321"/>
        <v>42699</v>
      </c>
      <c r="BS1740" s="6">
        <f t="shared" si="322"/>
        <v>3.8999999999999998E-3</v>
      </c>
      <c r="BT1740" s="6">
        <f t="shared" si="323"/>
        <v>1.8700000000000001E-2</v>
      </c>
    </row>
    <row r="1741" spans="2:72" ht="14.45" hidden="1">
      <c r="B1741" s="110">
        <v>42702</v>
      </c>
      <c r="C1741" s="106">
        <v>2201.6999999999998</v>
      </c>
      <c r="D1741" s="106">
        <v>2210.1999999999998</v>
      </c>
      <c r="E1741" s="106">
        <v>2211.1</v>
      </c>
      <c r="F1741" s="106">
        <v>2200.4</v>
      </c>
      <c r="G1741" s="28"/>
      <c r="H1741" s="107">
        <v>-5.1999999999999998E-3</v>
      </c>
      <c r="K1741" s="110">
        <v>42737</v>
      </c>
      <c r="L1741" s="106">
        <v>8179.5</v>
      </c>
      <c r="M1741" s="106">
        <v>8210.1</v>
      </c>
      <c r="N1741" s="106">
        <v>8212</v>
      </c>
      <c r="O1741" s="106">
        <v>8133.8</v>
      </c>
      <c r="P1741" s="28" t="s">
        <v>4252</v>
      </c>
      <c r="Q1741" s="107">
        <v>-8.0000000000000004E-4</v>
      </c>
      <c r="T1741" s="110">
        <v>42613</v>
      </c>
      <c r="U1741" s="28">
        <v>66.972999999999999</v>
      </c>
      <c r="V1741">
        <v>67.147999999999996</v>
      </c>
      <c r="W1741">
        <v>67.155000000000001</v>
      </c>
      <c r="X1741">
        <v>66.92</v>
      </c>
      <c r="Y1741" s="19">
        <v>-2.5000000000000001E-3</v>
      </c>
      <c r="AB1741" s="110">
        <f t="shared" si="320"/>
        <v>42737</v>
      </c>
      <c r="AC1741" s="108">
        <f t="shared" si="318"/>
        <v>8179.5</v>
      </c>
      <c r="AD1741" s="28">
        <f t="shared" si="319"/>
        <v>68.144999999999996</v>
      </c>
      <c r="AE1741" s="28">
        <f t="shared" si="324"/>
        <v>120.03081664098615</v>
      </c>
      <c r="AF1741" s="31">
        <f t="shared" si="325"/>
        <v>-3.5556518803032677E-3</v>
      </c>
      <c r="AJ1741" s="110">
        <f t="shared" si="317"/>
        <v>42711</v>
      </c>
      <c r="AK1741" s="31">
        <f t="shared" si="315"/>
        <v>1.32E-2</v>
      </c>
      <c r="AL1741" s="115">
        <f t="shared" si="316"/>
        <v>-5.6209458970324366E-4</v>
      </c>
      <c r="AM1741" s="100"/>
      <c r="BR1741" s="18">
        <f t="shared" si="321"/>
        <v>42702</v>
      </c>
      <c r="BS1741" s="6">
        <f t="shared" si="322"/>
        <v>-5.1999999999999998E-3</v>
      </c>
      <c r="BT1741" s="6">
        <f t="shared" si="323"/>
        <v>1.6000000000000001E-3</v>
      </c>
    </row>
    <row r="1742" spans="2:72" ht="14.45" hidden="1">
      <c r="B1742" s="110">
        <v>42703</v>
      </c>
      <c r="C1742" s="106">
        <v>2204.6999999999998</v>
      </c>
      <c r="D1742" s="106">
        <v>2200.8000000000002</v>
      </c>
      <c r="E1742" s="106">
        <v>2210.5</v>
      </c>
      <c r="F1742" s="106">
        <v>2198.1999999999998</v>
      </c>
      <c r="G1742" s="28"/>
      <c r="H1742" s="107">
        <v>1.4E-3</v>
      </c>
      <c r="K1742" s="110">
        <v>42738</v>
      </c>
      <c r="L1742" s="106">
        <v>8192.25</v>
      </c>
      <c r="M1742" s="106">
        <v>8196.0499999999993</v>
      </c>
      <c r="N1742" s="106">
        <v>8219.1</v>
      </c>
      <c r="O1742" s="106">
        <v>8148.6</v>
      </c>
      <c r="P1742" s="28" t="s">
        <v>3235</v>
      </c>
      <c r="Q1742" s="107">
        <v>1.6000000000000001E-3</v>
      </c>
      <c r="T1742" s="110">
        <v>42614</v>
      </c>
      <c r="U1742" s="28">
        <v>66.801000000000002</v>
      </c>
      <c r="V1742">
        <v>66.962000000000003</v>
      </c>
      <c r="W1742">
        <v>67.094999999999999</v>
      </c>
      <c r="X1742">
        <v>66.757999999999996</v>
      </c>
      <c r="Y1742" s="19">
        <v>-2.5999999999999999E-3</v>
      </c>
      <c r="AB1742" s="110">
        <f t="shared" si="320"/>
        <v>42738</v>
      </c>
      <c r="AC1742" s="108">
        <f t="shared" si="318"/>
        <v>8192.25</v>
      </c>
      <c r="AD1742" s="28">
        <f t="shared" si="319"/>
        <v>68.260000000000005</v>
      </c>
      <c r="AE1742" s="28">
        <f t="shared" si="324"/>
        <v>120.01538236155874</v>
      </c>
      <c r="AF1742" s="31">
        <f t="shared" si="325"/>
        <v>-1.2858597366349755E-4</v>
      </c>
      <c r="AJ1742" s="110">
        <f t="shared" si="317"/>
        <v>42712</v>
      </c>
      <c r="AK1742" s="31">
        <f t="shared" si="315"/>
        <v>2.2000000000000001E-3</v>
      </c>
      <c r="AL1742" s="115">
        <f t="shared" si="316"/>
        <v>1.6244533913898129E-2</v>
      </c>
      <c r="AM1742" s="100"/>
      <c r="BR1742" s="18">
        <f t="shared" si="321"/>
        <v>42703</v>
      </c>
      <c r="BS1742" s="6">
        <f t="shared" si="322"/>
        <v>1.4E-3</v>
      </c>
      <c r="BT1742" s="6">
        <f t="shared" si="323"/>
        <v>1.9E-3</v>
      </c>
    </row>
    <row r="1743" spans="2:72" ht="14.45" hidden="1">
      <c r="B1743" s="110">
        <v>42704</v>
      </c>
      <c r="C1743" s="106">
        <v>2198.8000000000002</v>
      </c>
      <c r="D1743" s="106">
        <v>2205</v>
      </c>
      <c r="E1743" s="106">
        <v>2214.1</v>
      </c>
      <c r="F1743" s="106">
        <v>2198.8000000000002</v>
      </c>
      <c r="G1743" s="28"/>
      <c r="H1743" s="107">
        <v>-2.7000000000000001E-3</v>
      </c>
      <c r="K1743" s="110">
        <v>42739</v>
      </c>
      <c r="L1743" s="106">
        <v>8190.5</v>
      </c>
      <c r="M1743" s="106">
        <v>8202.65</v>
      </c>
      <c r="N1743" s="106">
        <v>8218.5</v>
      </c>
      <c r="O1743" s="106">
        <v>8180.9</v>
      </c>
      <c r="P1743" s="28" t="s">
        <v>4253</v>
      </c>
      <c r="Q1743" s="107">
        <v>-2.0000000000000001E-4</v>
      </c>
      <c r="T1743" s="110">
        <v>42615</v>
      </c>
      <c r="U1743" s="28">
        <v>66.795000000000002</v>
      </c>
      <c r="V1743">
        <v>66.832999999999998</v>
      </c>
      <c r="W1743">
        <v>66.897000000000006</v>
      </c>
      <c r="X1743">
        <v>66.617000000000004</v>
      </c>
      <c r="Y1743" s="19">
        <v>-1E-4</v>
      </c>
      <c r="AB1743" s="110">
        <f t="shared" si="320"/>
        <v>42739</v>
      </c>
      <c r="AC1743" s="108">
        <f t="shared" si="318"/>
        <v>8190.5</v>
      </c>
      <c r="AD1743" s="28">
        <f t="shared" si="319"/>
        <v>67.885999999999996</v>
      </c>
      <c r="AE1743" s="28">
        <f t="shared" si="324"/>
        <v>120.65079692425537</v>
      </c>
      <c r="AF1743" s="31">
        <f t="shared" si="325"/>
        <v>5.294442680542355E-3</v>
      </c>
      <c r="AJ1743" s="110">
        <f t="shared" si="317"/>
        <v>42713</v>
      </c>
      <c r="AK1743" s="31">
        <f t="shared" si="315"/>
        <v>5.8999999999999999E-3</v>
      </c>
      <c r="AL1743" s="115">
        <f t="shared" si="316"/>
        <v>2.9352121878885029E-3</v>
      </c>
      <c r="AM1743" s="100"/>
      <c r="BR1743" s="18">
        <f t="shared" si="321"/>
        <v>42704</v>
      </c>
      <c r="BS1743" s="6">
        <f t="shared" si="322"/>
        <v>-2.7000000000000001E-3</v>
      </c>
      <c r="BT1743" s="6">
        <f t="shared" si="323"/>
        <v>1.01E-2</v>
      </c>
    </row>
    <row r="1744" spans="2:72" ht="14.45" hidden="1">
      <c r="B1744" s="110">
        <v>42705</v>
      </c>
      <c r="C1744" s="106">
        <v>2191.1</v>
      </c>
      <c r="D1744" s="106">
        <v>2200.1999999999998</v>
      </c>
      <c r="E1744" s="106">
        <v>2202.6</v>
      </c>
      <c r="F1744" s="106">
        <v>2187.4</v>
      </c>
      <c r="G1744" s="28"/>
      <c r="H1744" s="107">
        <v>-3.5000000000000001E-3</v>
      </c>
      <c r="K1744" s="110">
        <v>42740</v>
      </c>
      <c r="L1744" s="106">
        <v>8273.7999999999993</v>
      </c>
      <c r="M1744" s="106">
        <v>8226.65</v>
      </c>
      <c r="N1744" s="106">
        <v>8282.65</v>
      </c>
      <c r="O1744" s="106">
        <v>8223.7000000000007</v>
      </c>
      <c r="P1744" s="28" t="s">
        <v>4254</v>
      </c>
      <c r="Q1744" s="107">
        <v>1.0200000000000001E-2</v>
      </c>
      <c r="T1744" s="110">
        <v>42618</v>
      </c>
      <c r="U1744" s="28">
        <v>66.47</v>
      </c>
      <c r="V1744">
        <v>66.650000000000006</v>
      </c>
      <c r="W1744">
        <v>66.665000000000006</v>
      </c>
      <c r="X1744">
        <v>66.435000000000002</v>
      </c>
      <c r="Y1744" s="19">
        <v>-4.8999999999999998E-3</v>
      </c>
      <c r="AB1744" s="110">
        <f t="shared" si="320"/>
        <v>42740</v>
      </c>
      <c r="AC1744" s="108">
        <f t="shared" si="318"/>
        <v>8273.7999999999993</v>
      </c>
      <c r="AD1744" s="28">
        <f t="shared" si="319"/>
        <v>67.742999999999995</v>
      </c>
      <c r="AE1744" s="28">
        <f t="shared" si="324"/>
        <v>122.13512835274493</v>
      </c>
      <c r="AF1744" s="31">
        <f t="shared" si="325"/>
        <v>1.2302707204009833E-2</v>
      </c>
      <c r="AJ1744" s="110">
        <f t="shared" si="317"/>
        <v>42716</v>
      </c>
      <c r="AK1744" s="31">
        <f t="shared" si="315"/>
        <v>-1.1000000000000001E-3</v>
      </c>
      <c r="AL1744" s="115">
        <f t="shared" si="316"/>
        <v>-1.0436561573459069E-2</v>
      </c>
      <c r="AM1744" s="100"/>
      <c r="BR1744" s="18">
        <f t="shared" si="321"/>
        <v>42705</v>
      </c>
      <c r="BS1744" s="6">
        <f t="shared" si="322"/>
        <v>-3.5000000000000001E-3</v>
      </c>
      <c r="BT1744" s="6">
        <f t="shared" si="323"/>
        <v>-3.8E-3</v>
      </c>
    </row>
    <row r="1745" spans="2:72" ht="14.45" hidden="1">
      <c r="B1745" s="110">
        <v>42706</v>
      </c>
      <c r="C1745" s="106">
        <v>2191.9</v>
      </c>
      <c r="D1745" s="106">
        <v>2191.1</v>
      </c>
      <c r="E1745" s="106">
        <v>2197.9</v>
      </c>
      <c r="F1745" s="106">
        <v>2188.4</v>
      </c>
      <c r="G1745" s="28"/>
      <c r="H1745" s="107">
        <v>4.0000000000000002E-4</v>
      </c>
      <c r="K1745" s="110">
        <v>42741</v>
      </c>
      <c r="L1745" s="106">
        <v>8243.7999999999993</v>
      </c>
      <c r="M1745" s="106">
        <v>8281.85</v>
      </c>
      <c r="N1745" s="106">
        <v>8306.85</v>
      </c>
      <c r="O1745" s="106">
        <v>8233.25</v>
      </c>
      <c r="P1745" s="28" t="s">
        <v>4255</v>
      </c>
      <c r="Q1745" s="107">
        <v>-3.5999999999999999E-3</v>
      </c>
      <c r="T1745" s="110">
        <v>42619</v>
      </c>
      <c r="U1745" s="28">
        <v>66.28</v>
      </c>
      <c r="V1745">
        <v>66.55</v>
      </c>
      <c r="W1745">
        <v>66.58</v>
      </c>
      <c r="X1745">
        <v>66.27</v>
      </c>
      <c r="Y1745" s="19">
        <v>-2.8999999999999998E-3</v>
      </c>
      <c r="AB1745" s="110">
        <f t="shared" si="320"/>
        <v>42741</v>
      </c>
      <c r="AC1745" s="108">
        <f t="shared" si="318"/>
        <v>8243.7999999999993</v>
      </c>
      <c r="AD1745" s="28">
        <f t="shared" si="319"/>
        <v>68.114999999999995</v>
      </c>
      <c r="AE1745" s="28">
        <f t="shared" si="324"/>
        <v>121.0276737869779</v>
      </c>
      <c r="AF1745" s="31">
        <f t="shared" si="325"/>
        <v>-9.0674532438246302E-3</v>
      </c>
      <c r="AJ1745" s="110">
        <f t="shared" si="317"/>
        <v>42717</v>
      </c>
      <c r="AK1745" s="31">
        <f t="shared" si="315"/>
        <v>6.4999999999999997E-3</v>
      </c>
      <c r="AL1745" s="115">
        <f t="shared" si="316"/>
        <v>6.5402782050607566E-3</v>
      </c>
      <c r="AM1745" s="100"/>
      <c r="BR1745" s="18">
        <f t="shared" si="321"/>
        <v>42706</v>
      </c>
      <c r="BS1745" s="6">
        <f t="shared" si="322"/>
        <v>4.0000000000000002E-4</v>
      </c>
      <c r="BT1745" s="6">
        <f t="shared" si="323"/>
        <v>-1.2999999999999999E-2</v>
      </c>
    </row>
    <row r="1746" spans="2:72" ht="14.45" hidden="1">
      <c r="B1746" s="110">
        <v>42709</v>
      </c>
      <c r="C1746" s="106">
        <v>2204.6999999999998</v>
      </c>
      <c r="D1746" s="106">
        <v>2200.6999999999998</v>
      </c>
      <c r="E1746" s="106">
        <v>2209.4</v>
      </c>
      <c r="F1746" s="106">
        <v>2200</v>
      </c>
      <c r="G1746" s="28"/>
      <c r="H1746" s="107">
        <v>5.7999999999999996E-3</v>
      </c>
      <c r="K1746" s="110">
        <v>42744</v>
      </c>
      <c r="L1746" s="106">
        <v>8236.0499999999993</v>
      </c>
      <c r="M1746" s="106">
        <v>8259.35</v>
      </c>
      <c r="N1746" s="106">
        <v>8263</v>
      </c>
      <c r="O1746" s="106">
        <v>8227.75</v>
      </c>
      <c r="P1746" s="28" t="s">
        <v>4256</v>
      </c>
      <c r="Q1746" s="107">
        <v>-8.9999999999999998E-4</v>
      </c>
      <c r="T1746" s="110">
        <v>42620</v>
      </c>
      <c r="U1746" s="28">
        <v>66.477999999999994</v>
      </c>
      <c r="V1746">
        <v>66.37</v>
      </c>
      <c r="W1746">
        <v>66.506</v>
      </c>
      <c r="X1746">
        <v>66.31</v>
      </c>
      <c r="Y1746" s="19">
        <v>3.0000000000000001E-3</v>
      </c>
      <c r="AB1746" s="110">
        <f t="shared" si="320"/>
        <v>42744</v>
      </c>
      <c r="AC1746" s="108">
        <f t="shared" si="318"/>
        <v>8236.0499999999993</v>
      </c>
      <c r="AD1746" s="28">
        <f t="shared" si="319"/>
        <v>68.099999999999994</v>
      </c>
      <c r="AE1746" s="28">
        <f t="shared" si="324"/>
        <v>120.94052863436123</v>
      </c>
      <c r="AF1746" s="31">
        <f t="shared" si="325"/>
        <v>-7.200431925186157E-4</v>
      </c>
      <c r="AJ1746" s="110">
        <f t="shared" si="317"/>
        <v>42718</v>
      </c>
      <c r="AK1746" s="31">
        <f t="shared" ref="AK1746:AK1809" si="326">IFERROR(VLOOKUP(AJ1746,B:H,7,FALSE),0)</f>
        <v>-8.0999999999999996E-3</v>
      </c>
      <c r="AL1746" s="115">
        <f t="shared" ref="AL1746:AL1809" si="327">IFERROR(VLOOKUP(AJ1746,AB:AF,5,FALSE),0)</f>
        <v>-5.7300164535148967E-3</v>
      </c>
      <c r="AM1746" s="100"/>
      <c r="BR1746" s="18">
        <f t="shared" si="321"/>
        <v>42709</v>
      </c>
      <c r="BS1746" s="6">
        <f t="shared" si="322"/>
        <v>5.7999999999999996E-3</v>
      </c>
      <c r="BT1746" s="6">
        <f t="shared" si="323"/>
        <v>5.1999999999999998E-3</v>
      </c>
    </row>
    <row r="1747" spans="2:72" ht="14.45" hidden="1">
      <c r="B1747" s="110">
        <v>42710</v>
      </c>
      <c r="C1747" s="106">
        <v>2212.1999999999998</v>
      </c>
      <c r="D1747" s="106">
        <v>2207.3000000000002</v>
      </c>
      <c r="E1747" s="106">
        <v>2212.8000000000002</v>
      </c>
      <c r="F1747" s="106">
        <v>2202.1999999999998</v>
      </c>
      <c r="G1747" s="28"/>
      <c r="H1747" s="107">
        <v>3.3999999999999998E-3</v>
      </c>
      <c r="K1747" s="110">
        <v>42745</v>
      </c>
      <c r="L1747" s="106">
        <v>8288.6</v>
      </c>
      <c r="M1747" s="106">
        <v>8262.7000000000007</v>
      </c>
      <c r="N1747" s="106">
        <v>8293.7999999999993</v>
      </c>
      <c r="O1747" s="106">
        <v>8261</v>
      </c>
      <c r="P1747" s="28" t="s">
        <v>4257</v>
      </c>
      <c r="Q1747" s="107">
        <v>6.4000000000000003E-3</v>
      </c>
      <c r="T1747" s="110">
        <v>42621</v>
      </c>
      <c r="U1747" s="28">
        <v>66.631</v>
      </c>
      <c r="V1747">
        <v>66.477999999999994</v>
      </c>
      <c r="W1747">
        <v>66.676000000000002</v>
      </c>
      <c r="X1747">
        <v>66.364999999999995</v>
      </c>
      <c r="Y1747" s="19">
        <v>2.3E-3</v>
      </c>
      <c r="AB1747" s="110">
        <f t="shared" si="320"/>
        <v>42745</v>
      </c>
      <c r="AC1747" s="108">
        <f t="shared" si="318"/>
        <v>8288.6</v>
      </c>
      <c r="AD1747" s="28">
        <f t="shared" si="319"/>
        <v>68.326999999999998</v>
      </c>
      <c r="AE1747" s="28">
        <f t="shared" si="324"/>
        <v>121.30782853044917</v>
      </c>
      <c r="AF1747" s="31">
        <f t="shared" si="325"/>
        <v>3.0370290276999778E-3</v>
      </c>
      <c r="AJ1747" s="110">
        <f t="shared" si="317"/>
        <v>42719</v>
      </c>
      <c r="AK1747" s="31">
        <f t="shared" si="326"/>
        <v>3.8999999999999998E-3</v>
      </c>
      <c r="AL1747" s="115">
        <f t="shared" si="327"/>
        <v>-9.1354757150199362E-3</v>
      </c>
      <c r="AM1747" s="100"/>
      <c r="BR1747" s="18">
        <f t="shared" si="321"/>
        <v>42710</v>
      </c>
      <c r="BS1747" s="6">
        <f t="shared" si="322"/>
        <v>3.3999999999999998E-3</v>
      </c>
      <c r="BT1747" s="6">
        <f t="shared" si="323"/>
        <v>1.8E-3</v>
      </c>
    </row>
    <row r="1748" spans="2:72" ht="14.45" hidden="1">
      <c r="B1748" s="110">
        <v>42711</v>
      </c>
      <c r="C1748" s="106">
        <v>2241.3000000000002</v>
      </c>
      <c r="D1748" s="106">
        <v>2210.6999999999998</v>
      </c>
      <c r="E1748" s="106">
        <v>2241.6</v>
      </c>
      <c r="F1748" s="106">
        <v>2208.9</v>
      </c>
      <c r="G1748" s="28"/>
      <c r="H1748" s="107">
        <v>1.32E-2</v>
      </c>
      <c r="K1748" s="110">
        <v>42746</v>
      </c>
      <c r="L1748" s="106">
        <v>8380.65</v>
      </c>
      <c r="M1748" s="106">
        <v>8327.7999999999993</v>
      </c>
      <c r="N1748" s="106">
        <v>8389</v>
      </c>
      <c r="O1748" s="106">
        <v>8322.25</v>
      </c>
      <c r="P1748" s="28" t="s">
        <v>4258</v>
      </c>
      <c r="Q1748" s="107">
        <v>1.11E-2</v>
      </c>
      <c r="T1748" s="110">
        <v>42622</v>
      </c>
      <c r="U1748" s="28">
        <v>66.894999999999996</v>
      </c>
      <c r="V1748">
        <v>66.653000000000006</v>
      </c>
      <c r="W1748">
        <v>66.894999999999996</v>
      </c>
      <c r="X1748">
        <v>66.459999999999994</v>
      </c>
      <c r="Y1748" s="19">
        <v>4.0000000000000001E-3</v>
      </c>
      <c r="AB1748" s="110">
        <f t="shared" si="320"/>
        <v>42746</v>
      </c>
      <c r="AC1748" s="108">
        <f t="shared" si="318"/>
        <v>8380.65</v>
      </c>
      <c r="AD1748" s="28">
        <f t="shared" si="319"/>
        <v>68.311999999999998</v>
      </c>
      <c r="AE1748" s="28">
        <f t="shared" si="324"/>
        <v>122.68195924581333</v>
      </c>
      <c r="AF1748" s="31">
        <f t="shared" si="325"/>
        <v>1.1327634267389808E-2</v>
      </c>
      <c r="AJ1748" s="110">
        <f t="shared" si="317"/>
        <v>42720</v>
      </c>
      <c r="AK1748" s="31">
        <f t="shared" si="326"/>
        <v>-1.6999999999999999E-3</v>
      </c>
      <c r="AL1748" s="115">
        <f t="shared" si="327"/>
        <v>-1.7060062849586499E-3</v>
      </c>
      <c r="AM1748" s="100"/>
      <c r="BR1748" s="18">
        <f t="shared" si="321"/>
        <v>42711</v>
      </c>
      <c r="BS1748" s="6">
        <f t="shared" si="322"/>
        <v>1.32E-2</v>
      </c>
      <c r="BT1748" s="6">
        <f t="shared" si="323"/>
        <v>-5.0000000000000001E-3</v>
      </c>
    </row>
    <row r="1749" spans="2:72" ht="14.45" hidden="1">
      <c r="B1749" s="110">
        <v>42712</v>
      </c>
      <c r="C1749" s="106">
        <v>2246.1999999999998</v>
      </c>
      <c r="D1749" s="106">
        <v>2241.1</v>
      </c>
      <c r="E1749" s="106">
        <v>2251.6999999999998</v>
      </c>
      <c r="F1749" s="106">
        <v>2237.6</v>
      </c>
      <c r="G1749" s="28"/>
      <c r="H1749" s="107">
        <v>2.2000000000000001E-3</v>
      </c>
      <c r="K1749" s="110">
        <v>42747</v>
      </c>
      <c r="L1749" s="106">
        <v>8407.2000000000007</v>
      </c>
      <c r="M1749" s="106">
        <v>8391.0499999999993</v>
      </c>
      <c r="N1749" s="106">
        <v>8417.2000000000007</v>
      </c>
      <c r="O1749" s="106">
        <v>8382.2999999999993</v>
      </c>
      <c r="P1749" s="28" t="s">
        <v>4259</v>
      </c>
      <c r="Q1749" s="107">
        <v>3.2000000000000002E-3</v>
      </c>
      <c r="T1749" s="110">
        <v>42625</v>
      </c>
      <c r="U1749" s="28">
        <v>66.738</v>
      </c>
      <c r="V1749">
        <v>66.849999999999994</v>
      </c>
      <c r="W1749">
        <v>66.995000000000005</v>
      </c>
      <c r="X1749">
        <v>66.727000000000004</v>
      </c>
      <c r="Y1749" s="19">
        <v>-2.3E-3</v>
      </c>
      <c r="AB1749" s="110">
        <f t="shared" si="320"/>
        <v>42747</v>
      </c>
      <c r="AC1749" s="108">
        <f t="shared" si="318"/>
        <v>8407.2000000000007</v>
      </c>
      <c r="AD1749" s="28">
        <f t="shared" si="319"/>
        <v>68.141000000000005</v>
      </c>
      <c r="AE1749" s="28">
        <f t="shared" si="324"/>
        <v>123.37946317195228</v>
      </c>
      <c r="AF1749" s="31">
        <f t="shared" si="325"/>
        <v>5.6854645167623286E-3</v>
      </c>
      <c r="AJ1749" s="110">
        <f t="shared" si="317"/>
        <v>42723</v>
      </c>
      <c r="AK1749" s="31">
        <f t="shared" si="326"/>
        <v>1.9E-3</v>
      </c>
      <c r="AL1749" s="115">
        <f t="shared" si="327"/>
        <v>-4.1508932061860015E-3</v>
      </c>
      <c r="AM1749" s="100"/>
      <c r="BR1749" s="18">
        <f t="shared" si="321"/>
        <v>42712</v>
      </c>
      <c r="BS1749" s="6">
        <f t="shared" si="322"/>
        <v>2.2000000000000001E-3</v>
      </c>
      <c r="BT1749" s="6">
        <f t="shared" si="323"/>
        <v>1.7899999999999999E-2</v>
      </c>
    </row>
    <row r="1750" spans="2:72" ht="14.45" hidden="1">
      <c r="B1750" s="110">
        <v>42713</v>
      </c>
      <c r="C1750" s="106">
        <v>2259.5</v>
      </c>
      <c r="D1750" s="106">
        <v>2249.6999999999998</v>
      </c>
      <c r="E1750" s="106">
        <v>2259.8000000000002</v>
      </c>
      <c r="F1750" s="106">
        <v>2249.1999999999998</v>
      </c>
      <c r="G1750" s="28"/>
      <c r="H1750" s="107">
        <v>5.8999999999999999E-3</v>
      </c>
      <c r="K1750" s="110">
        <v>42748</v>
      </c>
      <c r="L1750" s="106">
        <v>8400.35</v>
      </c>
      <c r="M1750" s="106">
        <v>8457.65</v>
      </c>
      <c r="N1750" s="106">
        <v>8461.0499999999993</v>
      </c>
      <c r="O1750" s="106">
        <v>8373.15</v>
      </c>
      <c r="P1750" s="28" t="s">
        <v>4260</v>
      </c>
      <c r="Q1750" s="107">
        <v>-8.0000000000000004E-4</v>
      </c>
      <c r="T1750" s="110">
        <v>42626</v>
      </c>
      <c r="U1750" s="28">
        <v>67.14</v>
      </c>
      <c r="V1750">
        <v>66.738</v>
      </c>
      <c r="W1750">
        <v>67.147999999999996</v>
      </c>
      <c r="X1750">
        <v>66.731999999999999</v>
      </c>
      <c r="Y1750" s="19">
        <v>6.0000000000000001E-3</v>
      </c>
      <c r="AB1750" s="110">
        <f t="shared" si="320"/>
        <v>42748</v>
      </c>
      <c r="AC1750" s="108">
        <f t="shared" si="318"/>
        <v>8400.35</v>
      </c>
      <c r="AD1750" s="28">
        <f t="shared" si="319"/>
        <v>68.180000000000007</v>
      </c>
      <c r="AE1750" s="28">
        <f t="shared" si="324"/>
        <v>123.20841889117042</v>
      </c>
      <c r="AF1750" s="31">
        <f t="shared" si="325"/>
        <v>-1.3863269979014214E-3</v>
      </c>
      <c r="AJ1750" s="110">
        <f t="shared" si="317"/>
        <v>42724</v>
      </c>
      <c r="AK1750" s="31">
        <f t="shared" si="326"/>
        <v>3.7000000000000002E-3</v>
      </c>
      <c r="AL1750" s="115">
        <f t="shared" si="327"/>
        <v>-3.7803522467633188E-3</v>
      </c>
      <c r="AM1750" s="100"/>
      <c r="BR1750" s="18">
        <f t="shared" si="321"/>
        <v>42713</v>
      </c>
      <c r="BS1750" s="6">
        <f t="shared" si="322"/>
        <v>5.8999999999999999E-3</v>
      </c>
      <c r="BT1750" s="6">
        <f t="shared" si="323"/>
        <v>1.8E-3</v>
      </c>
    </row>
    <row r="1751" spans="2:72" ht="14.45" hidden="1">
      <c r="B1751" s="110">
        <v>42716</v>
      </c>
      <c r="C1751" s="106">
        <v>2257</v>
      </c>
      <c r="D1751" s="106">
        <v>2258.8000000000002</v>
      </c>
      <c r="E1751" s="106">
        <v>2264</v>
      </c>
      <c r="F1751" s="106">
        <v>2252.4</v>
      </c>
      <c r="G1751" s="28"/>
      <c r="H1751" s="107">
        <v>-1.1000000000000001E-3</v>
      </c>
      <c r="K1751" s="110">
        <v>42751</v>
      </c>
      <c r="L1751" s="106">
        <v>8412.7999999999993</v>
      </c>
      <c r="M1751" s="106">
        <v>8390.9500000000007</v>
      </c>
      <c r="N1751" s="106">
        <v>8426.7000000000007</v>
      </c>
      <c r="O1751" s="106">
        <v>8374.4</v>
      </c>
      <c r="P1751" s="28" t="s">
        <v>4261</v>
      </c>
      <c r="Q1751" s="107">
        <v>1.5E-3</v>
      </c>
      <c r="T1751" s="110">
        <v>42627</v>
      </c>
      <c r="U1751" s="28">
        <v>66.798000000000002</v>
      </c>
      <c r="V1751">
        <v>67.131</v>
      </c>
      <c r="W1751">
        <v>67.132000000000005</v>
      </c>
      <c r="X1751">
        <v>66.786000000000001</v>
      </c>
      <c r="Y1751" s="19">
        <v>-5.1000000000000004E-3</v>
      </c>
      <c r="AB1751" s="110">
        <f t="shared" si="320"/>
        <v>42751</v>
      </c>
      <c r="AC1751" s="108">
        <f t="shared" si="318"/>
        <v>8412.7999999999993</v>
      </c>
      <c r="AD1751" s="28">
        <f t="shared" si="319"/>
        <v>68.102999999999994</v>
      </c>
      <c r="AE1751" s="28">
        <f t="shared" si="324"/>
        <v>123.53053463136719</v>
      </c>
      <c r="AF1751" s="31">
        <f t="shared" si="325"/>
        <v>2.6143971580487868E-3</v>
      </c>
      <c r="AJ1751" s="110">
        <f t="shared" si="317"/>
        <v>42725</v>
      </c>
      <c r="AK1751" s="31">
        <f t="shared" si="326"/>
        <v>-2.5000000000000001E-3</v>
      </c>
      <c r="AL1751" s="115">
        <f t="shared" si="327"/>
        <v>-1.4343919626461643E-3</v>
      </c>
      <c r="AM1751" s="100"/>
      <c r="BR1751" s="18">
        <f t="shared" si="321"/>
        <v>42716</v>
      </c>
      <c r="BS1751" s="6">
        <f t="shared" si="322"/>
        <v>-1.1000000000000001E-3</v>
      </c>
      <c r="BT1751" s="6">
        <f t="shared" si="323"/>
        <v>-1.0999999999999999E-2</v>
      </c>
    </row>
    <row r="1752" spans="2:72" ht="14.45" hidden="1">
      <c r="B1752" s="110">
        <v>42717</v>
      </c>
      <c r="C1752" s="106">
        <v>2271.6999999999998</v>
      </c>
      <c r="D1752" s="106">
        <v>2263.3000000000002</v>
      </c>
      <c r="E1752" s="106">
        <v>2277.5</v>
      </c>
      <c r="F1752" s="106">
        <v>2263.3000000000002</v>
      </c>
      <c r="G1752" s="28"/>
      <c r="H1752" s="107">
        <v>6.4999999999999997E-3</v>
      </c>
      <c r="K1752" s="110">
        <v>42752</v>
      </c>
      <c r="L1752" s="106">
        <v>8398</v>
      </c>
      <c r="M1752" s="106">
        <v>8415.0499999999993</v>
      </c>
      <c r="N1752" s="106">
        <v>8440.9</v>
      </c>
      <c r="O1752" s="106">
        <v>8378.2999999999993</v>
      </c>
      <c r="P1752" s="28" t="s">
        <v>4262</v>
      </c>
      <c r="Q1752" s="107">
        <v>-1.8E-3</v>
      </c>
      <c r="T1752" s="110">
        <v>42628</v>
      </c>
      <c r="U1752" s="28">
        <v>66.86</v>
      </c>
      <c r="V1752">
        <v>66.798000000000002</v>
      </c>
      <c r="W1752">
        <v>67.084999999999994</v>
      </c>
      <c r="X1752">
        <v>66.766999999999996</v>
      </c>
      <c r="Y1752" s="19">
        <v>8.9999999999999998E-4</v>
      </c>
      <c r="AB1752" s="110">
        <f t="shared" si="320"/>
        <v>42752</v>
      </c>
      <c r="AC1752" s="108">
        <f t="shared" si="318"/>
        <v>8398</v>
      </c>
      <c r="AD1752" s="28">
        <f t="shared" si="319"/>
        <v>67.861999999999995</v>
      </c>
      <c r="AE1752" s="28">
        <f t="shared" si="324"/>
        <v>123.75114202351833</v>
      </c>
      <c r="AF1752" s="31">
        <f t="shared" si="325"/>
        <v>1.7858531318548643E-3</v>
      </c>
      <c r="AJ1752" s="110">
        <f t="shared" si="317"/>
        <v>42726</v>
      </c>
      <c r="AK1752" s="31">
        <f t="shared" si="326"/>
        <v>-1.9E-3</v>
      </c>
      <c r="AL1752" s="115">
        <f t="shared" si="327"/>
        <v>-1.0357340429542172E-2</v>
      </c>
      <c r="AM1752" s="100"/>
      <c r="BR1752" s="18">
        <f t="shared" si="321"/>
        <v>42717</v>
      </c>
      <c r="BS1752" s="6">
        <f t="shared" si="322"/>
        <v>6.4999999999999997E-3</v>
      </c>
      <c r="BT1752" s="6">
        <f t="shared" si="323"/>
        <v>6.1999999999999998E-3</v>
      </c>
    </row>
    <row r="1753" spans="2:72" ht="14.45" hidden="1">
      <c r="B1753" s="110">
        <v>42718</v>
      </c>
      <c r="C1753" s="106">
        <v>2253.3000000000002</v>
      </c>
      <c r="D1753" s="106">
        <v>2268.3000000000002</v>
      </c>
      <c r="E1753" s="106">
        <v>2276.1999999999998</v>
      </c>
      <c r="F1753" s="106">
        <v>2248.4</v>
      </c>
      <c r="G1753" s="28"/>
      <c r="H1753" s="107">
        <v>-8.0999999999999996E-3</v>
      </c>
      <c r="K1753" s="110">
        <v>42753</v>
      </c>
      <c r="L1753" s="106">
        <v>8417</v>
      </c>
      <c r="M1753" s="106">
        <v>8403.85</v>
      </c>
      <c r="N1753" s="106">
        <v>8460.2999999999993</v>
      </c>
      <c r="O1753" s="106">
        <v>8397.4</v>
      </c>
      <c r="P1753" s="28" t="s">
        <v>4263</v>
      </c>
      <c r="Q1753" s="107">
        <v>2.3E-3</v>
      </c>
      <c r="T1753" s="110">
        <v>42629</v>
      </c>
      <c r="U1753" s="28">
        <v>67.075000000000003</v>
      </c>
      <c r="V1753">
        <v>66.863</v>
      </c>
      <c r="W1753">
        <v>67.12</v>
      </c>
      <c r="X1753">
        <v>66.775000000000006</v>
      </c>
      <c r="Y1753" s="19">
        <v>3.2000000000000002E-3</v>
      </c>
      <c r="AB1753" s="110">
        <f t="shared" si="320"/>
        <v>42753</v>
      </c>
      <c r="AC1753" s="108">
        <f t="shared" si="318"/>
        <v>8417</v>
      </c>
      <c r="AD1753" s="28">
        <f t="shared" si="319"/>
        <v>68.22</v>
      </c>
      <c r="AE1753" s="28">
        <f t="shared" si="324"/>
        <v>123.38024039871006</v>
      </c>
      <c r="AF1753" s="31">
        <f t="shared" si="325"/>
        <v>-2.9971571877517311E-3</v>
      </c>
      <c r="AJ1753" s="110">
        <f t="shared" si="317"/>
        <v>42727</v>
      </c>
      <c r="AK1753" s="31">
        <f t="shared" si="326"/>
        <v>1.1999999999999999E-3</v>
      </c>
      <c r="AL1753" s="115">
        <f t="shared" si="327"/>
        <v>9.9571586908298038E-4</v>
      </c>
      <c r="AM1753" s="100"/>
      <c r="BR1753" s="18">
        <f t="shared" si="321"/>
        <v>42718</v>
      </c>
      <c r="BS1753" s="6">
        <f t="shared" si="322"/>
        <v>-8.0999999999999996E-3</v>
      </c>
      <c r="BT1753" s="6">
        <f t="shared" si="323"/>
        <v>-4.7999999999999996E-3</v>
      </c>
    </row>
    <row r="1754" spans="2:72" ht="14.45" hidden="1">
      <c r="B1754" s="110">
        <v>42719</v>
      </c>
      <c r="C1754" s="106">
        <v>2262</v>
      </c>
      <c r="D1754" s="106">
        <v>2253.8000000000002</v>
      </c>
      <c r="E1754" s="106">
        <v>2272.1</v>
      </c>
      <c r="F1754" s="106">
        <v>2253.8000000000002</v>
      </c>
      <c r="G1754" s="28"/>
      <c r="H1754" s="107">
        <v>3.8999999999999998E-3</v>
      </c>
      <c r="K1754" s="110">
        <v>42754</v>
      </c>
      <c r="L1754" s="106">
        <v>8435.1</v>
      </c>
      <c r="M1754" s="106">
        <v>8418.4</v>
      </c>
      <c r="N1754" s="106">
        <v>8445.15</v>
      </c>
      <c r="O1754" s="106">
        <v>8404.0499999999993</v>
      </c>
      <c r="P1754" s="28" t="s">
        <v>4264</v>
      </c>
      <c r="Q1754" s="107">
        <v>2.2000000000000001E-3</v>
      </c>
      <c r="T1754" s="110">
        <v>42632</v>
      </c>
      <c r="U1754" s="28">
        <v>66.98</v>
      </c>
      <c r="V1754">
        <v>67.075999999999993</v>
      </c>
      <c r="W1754">
        <v>67.08</v>
      </c>
      <c r="X1754">
        <v>66.87</v>
      </c>
      <c r="Y1754" s="19">
        <v>-1.4E-3</v>
      </c>
      <c r="AB1754" s="110">
        <f t="shared" si="320"/>
        <v>42754</v>
      </c>
      <c r="AC1754" s="108">
        <f t="shared" si="318"/>
        <v>8435.1</v>
      </c>
      <c r="AD1754" s="28">
        <f t="shared" si="319"/>
        <v>68.099999999999994</v>
      </c>
      <c r="AE1754" s="28">
        <f t="shared" si="324"/>
        <v>123.86343612334804</v>
      </c>
      <c r="AF1754" s="31">
        <f t="shared" si="325"/>
        <v>3.9163136907214291E-3</v>
      </c>
      <c r="AJ1754" s="110">
        <f t="shared" ref="AJ1754:AJ1817" si="328">VLOOKUP(B1761,AB:AF,1,FALSE)</f>
        <v>42731</v>
      </c>
      <c r="AK1754" s="31">
        <f t="shared" si="326"/>
        <v>2.3E-3</v>
      </c>
      <c r="AL1754" s="115">
        <f t="shared" si="327"/>
        <v>1.2498251015709894E-2</v>
      </c>
      <c r="AM1754" s="100"/>
      <c r="BR1754" s="18">
        <f t="shared" si="321"/>
        <v>42719</v>
      </c>
      <c r="BS1754" s="6">
        <f t="shared" si="322"/>
        <v>3.8999999999999998E-3</v>
      </c>
      <c r="BT1754" s="6">
        <f t="shared" si="323"/>
        <v>-3.5000000000000001E-3</v>
      </c>
    </row>
    <row r="1755" spans="2:72" ht="14.45" hidden="1">
      <c r="B1755" s="110">
        <v>42720</v>
      </c>
      <c r="C1755" s="106">
        <v>2258.1</v>
      </c>
      <c r="D1755" s="106">
        <v>2266.8000000000002</v>
      </c>
      <c r="E1755" s="106">
        <v>2268.1</v>
      </c>
      <c r="F1755" s="106">
        <v>2254.1999999999998</v>
      </c>
      <c r="G1755" s="28"/>
      <c r="H1755" s="107">
        <v>-1.6999999999999999E-3</v>
      </c>
      <c r="K1755" s="110">
        <v>42755</v>
      </c>
      <c r="L1755" s="106">
        <v>8349.35</v>
      </c>
      <c r="M1755" s="106">
        <v>8404.35</v>
      </c>
      <c r="N1755" s="106">
        <v>8423.65</v>
      </c>
      <c r="O1755" s="106">
        <v>8340.9500000000007</v>
      </c>
      <c r="P1755" s="28" t="s">
        <v>4265</v>
      </c>
      <c r="Q1755" s="107">
        <v>-1.0200000000000001E-2</v>
      </c>
      <c r="T1755" s="110">
        <v>42633</v>
      </c>
      <c r="U1755" s="28">
        <v>66.984999999999999</v>
      </c>
      <c r="V1755">
        <v>66.98</v>
      </c>
      <c r="W1755">
        <v>67.069999999999993</v>
      </c>
      <c r="X1755">
        <v>66.91</v>
      </c>
      <c r="Y1755" s="19">
        <v>1E-4</v>
      </c>
      <c r="AB1755" s="110">
        <f t="shared" si="320"/>
        <v>42755</v>
      </c>
      <c r="AC1755" s="108">
        <f t="shared" ref="AC1755:AC1818" si="329">IFERROR(VLOOKUP(AB1755,K:Q,2,FALSE),0)</f>
        <v>8349.35</v>
      </c>
      <c r="AD1755" s="28">
        <f t="shared" ref="AD1755:AD1818" si="330">VLOOKUP(AB1755,T:Y,2,FALSE)</f>
        <v>68.075000000000003</v>
      </c>
      <c r="AE1755" s="28">
        <f t="shared" si="324"/>
        <v>122.64928387807565</v>
      </c>
      <c r="AF1755" s="31">
        <f t="shared" si="325"/>
        <v>-9.8023459002323232E-3</v>
      </c>
      <c r="AJ1755" s="110">
        <f t="shared" si="328"/>
        <v>42732</v>
      </c>
      <c r="AK1755" s="31">
        <f t="shared" si="326"/>
        <v>-8.3999999999999995E-3</v>
      </c>
      <c r="AL1755" s="115">
        <f t="shared" si="327"/>
        <v>-3.4891474548720547E-3</v>
      </c>
      <c r="AM1755" s="100"/>
      <c r="BR1755" s="18">
        <f t="shared" si="321"/>
        <v>42720</v>
      </c>
      <c r="BS1755" s="6">
        <f t="shared" si="322"/>
        <v>-1.6999999999999999E-3</v>
      </c>
      <c r="BT1755" s="6">
        <f t="shared" si="323"/>
        <v>-1.6999999999999999E-3</v>
      </c>
    </row>
    <row r="1756" spans="2:72" ht="14.45" hidden="1">
      <c r="B1756" s="110">
        <v>42723</v>
      </c>
      <c r="C1756" s="106">
        <v>2262.5</v>
      </c>
      <c r="D1756" s="106">
        <v>2259.1999999999998</v>
      </c>
      <c r="E1756" s="106">
        <v>2267.5</v>
      </c>
      <c r="F1756" s="106">
        <v>2258.1999999999998</v>
      </c>
      <c r="G1756" s="28"/>
      <c r="H1756" s="107">
        <v>1.9E-3</v>
      </c>
      <c r="K1756" s="110">
        <v>42758</v>
      </c>
      <c r="L1756" s="106">
        <v>8391.5</v>
      </c>
      <c r="M1756" s="106">
        <v>8329.6</v>
      </c>
      <c r="N1756" s="106">
        <v>8404.15</v>
      </c>
      <c r="O1756" s="106">
        <v>8327.2000000000007</v>
      </c>
      <c r="P1756" s="28" t="s">
        <v>4266</v>
      </c>
      <c r="Q1756" s="107">
        <v>5.0000000000000001E-3</v>
      </c>
      <c r="T1756" s="110">
        <v>42634</v>
      </c>
      <c r="U1756" s="28">
        <v>66.744</v>
      </c>
      <c r="V1756">
        <v>66.988</v>
      </c>
      <c r="W1756">
        <v>67.144999999999996</v>
      </c>
      <c r="X1756">
        <v>66.738</v>
      </c>
      <c r="Y1756" s="19">
        <v>-3.5999999999999999E-3</v>
      </c>
      <c r="AB1756" s="110">
        <f t="shared" si="320"/>
        <v>42758</v>
      </c>
      <c r="AC1756" s="108">
        <f t="shared" si="329"/>
        <v>8391.5</v>
      </c>
      <c r="AD1756" s="28">
        <f t="shared" si="330"/>
        <v>68.051000000000002</v>
      </c>
      <c r="AE1756" s="28">
        <f t="shared" si="324"/>
        <v>123.31192781884175</v>
      </c>
      <c r="AF1756" s="31">
        <f t="shared" si="325"/>
        <v>5.4027542584336175E-3</v>
      </c>
      <c r="AJ1756" s="110">
        <f t="shared" si="328"/>
        <v>42733</v>
      </c>
      <c r="AK1756" s="31">
        <f t="shared" si="326"/>
        <v>-2.9999999999999997E-4</v>
      </c>
      <c r="AL1756" s="115">
        <f t="shared" si="327"/>
        <v>1.2980555189729293E-2</v>
      </c>
      <c r="AM1756" s="100"/>
      <c r="BR1756" s="18">
        <f t="shared" si="321"/>
        <v>42723</v>
      </c>
      <c r="BS1756" s="6">
        <f t="shared" si="322"/>
        <v>1.9E-3</v>
      </c>
      <c r="BT1756" s="6">
        <f t="shared" si="323"/>
        <v>-4.3E-3</v>
      </c>
    </row>
    <row r="1757" spans="2:72" ht="14.45" hidden="1">
      <c r="B1757" s="110">
        <v>42724</v>
      </c>
      <c r="C1757" s="106">
        <v>2270.8000000000002</v>
      </c>
      <c r="D1757" s="106">
        <v>2266.5</v>
      </c>
      <c r="E1757" s="106">
        <v>2272.6</v>
      </c>
      <c r="F1757" s="106">
        <v>2266.1</v>
      </c>
      <c r="G1757" s="28"/>
      <c r="H1757" s="107">
        <v>3.7000000000000002E-3</v>
      </c>
      <c r="K1757" s="110">
        <v>42759</v>
      </c>
      <c r="L1757" s="106">
        <v>8475.7999999999993</v>
      </c>
      <c r="M1757" s="106">
        <v>8407.0499999999993</v>
      </c>
      <c r="N1757" s="106">
        <v>8480.9500000000007</v>
      </c>
      <c r="O1757" s="106">
        <v>8398.15</v>
      </c>
      <c r="P1757" s="28" t="s">
        <v>2944</v>
      </c>
      <c r="Q1757" s="107">
        <v>0.01</v>
      </c>
      <c r="T1757" s="110">
        <v>42635</v>
      </c>
      <c r="U1757" s="28">
        <v>66.632999999999996</v>
      </c>
      <c r="V1757">
        <v>66.762</v>
      </c>
      <c r="W1757">
        <v>66.903000000000006</v>
      </c>
      <c r="X1757">
        <v>66.53</v>
      </c>
      <c r="Y1757" s="19">
        <v>-1.6999999999999999E-3</v>
      </c>
      <c r="AB1757" s="110">
        <f t="shared" si="320"/>
        <v>42759</v>
      </c>
      <c r="AC1757" s="108">
        <f t="shared" si="329"/>
        <v>8475.7999999999993</v>
      </c>
      <c r="AD1757" s="28">
        <f t="shared" si="330"/>
        <v>68.138000000000005</v>
      </c>
      <c r="AE1757" s="28">
        <f t="shared" si="324"/>
        <v>124.3916757169274</v>
      </c>
      <c r="AF1757" s="31">
        <f t="shared" si="325"/>
        <v>8.7562324033398919E-3</v>
      </c>
      <c r="AJ1757" s="110">
        <f t="shared" si="328"/>
        <v>42734</v>
      </c>
      <c r="AK1757" s="31">
        <f t="shared" si="326"/>
        <v>-4.7000000000000002E-3</v>
      </c>
      <c r="AL1757" s="115">
        <f t="shared" si="327"/>
        <v>9.8463420520171763E-3</v>
      </c>
      <c r="AM1757" s="100"/>
      <c r="BR1757" s="18">
        <f t="shared" si="321"/>
        <v>42724</v>
      </c>
      <c r="BS1757" s="6">
        <f t="shared" si="322"/>
        <v>3.7000000000000002E-3</v>
      </c>
      <c r="BT1757" s="6">
        <f t="shared" si="323"/>
        <v>-2.7000000000000001E-3</v>
      </c>
    </row>
    <row r="1758" spans="2:72" ht="14.45" hidden="1">
      <c r="B1758" s="110">
        <v>42725</v>
      </c>
      <c r="C1758" s="106">
        <v>2265.1999999999998</v>
      </c>
      <c r="D1758" s="106">
        <v>2270.5</v>
      </c>
      <c r="E1758" s="106">
        <v>2271.1999999999998</v>
      </c>
      <c r="F1758" s="106">
        <v>2265.1999999999998</v>
      </c>
      <c r="G1758" s="28"/>
      <c r="H1758" s="107">
        <v>-2.5000000000000001E-3</v>
      </c>
      <c r="K1758" s="110">
        <v>42760</v>
      </c>
      <c r="L1758" s="106">
        <v>8602.75</v>
      </c>
      <c r="M1758" s="106">
        <v>8499.4500000000007</v>
      </c>
      <c r="N1758" s="106">
        <v>8612.6</v>
      </c>
      <c r="O1758" s="106">
        <v>8493.9500000000007</v>
      </c>
      <c r="P1758" s="28" t="s">
        <v>4267</v>
      </c>
      <c r="Q1758" s="107">
        <v>1.4999999999999999E-2</v>
      </c>
      <c r="T1758" s="110">
        <v>42636</v>
      </c>
      <c r="U1758" s="28">
        <v>66.706999999999994</v>
      </c>
      <c r="V1758">
        <v>66.635000000000005</v>
      </c>
      <c r="W1758">
        <v>66.75</v>
      </c>
      <c r="X1758">
        <v>66.593000000000004</v>
      </c>
      <c r="Y1758" s="19">
        <v>1.1000000000000001E-3</v>
      </c>
      <c r="AB1758" s="110">
        <f t="shared" si="320"/>
        <v>42760</v>
      </c>
      <c r="AC1758" s="108">
        <f t="shared" si="329"/>
        <v>8602.75</v>
      </c>
      <c r="AD1758" s="28">
        <f t="shared" si="330"/>
        <v>67.988</v>
      </c>
      <c r="AE1758" s="28">
        <f t="shared" si="324"/>
        <v>126.53335882802848</v>
      </c>
      <c r="AF1758" s="31">
        <f t="shared" si="325"/>
        <v>1.7217254279738414E-2</v>
      </c>
      <c r="AJ1758" s="110">
        <f t="shared" si="328"/>
        <v>42738</v>
      </c>
      <c r="AK1758" s="31">
        <f t="shared" si="326"/>
        <v>8.5000000000000006E-3</v>
      </c>
      <c r="AL1758" s="115">
        <f t="shared" si="327"/>
        <v>-1.2858597366349755E-4</v>
      </c>
      <c r="AM1758" s="100"/>
      <c r="BR1758" s="18">
        <f t="shared" si="321"/>
        <v>42725</v>
      </c>
      <c r="BS1758" s="6">
        <f t="shared" si="322"/>
        <v>-2.5000000000000001E-3</v>
      </c>
      <c r="BT1758" s="6">
        <f t="shared" si="323"/>
        <v>-2.5999999999999999E-3</v>
      </c>
    </row>
    <row r="1759" spans="2:72" ht="14.45" hidden="1">
      <c r="B1759" s="110">
        <v>42726</v>
      </c>
      <c r="C1759" s="106">
        <v>2261</v>
      </c>
      <c r="D1759" s="106">
        <v>2262.9</v>
      </c>
      <c r="E1759" s="106">
        <v>2263.1999999999998</v>
      </c>
      <c r="F1759" s="106">
        <v>2256.1</v>
      </c>
      <c r="G1759" s="28"/>
      <c r="H1759" s="107">
        <v>-1.9E-3</v>
      </c>
      <c r="K1759" s="110">
        <v>42762</v>
      </c>
      <c r="L1759" s="106">
        <v>8641.25</v>
      </c>
      <c r="M1759" s="106">
        <v>8610.5</v>
      </c>
      <c r="N1759" s="106">
        <v>8672.7000000000007</v>
      </c>
      <c r="O1759" s="106">
        <v>8606.9</v>
      </c>
      <c r="P1759" s="28" t="s">
        <v>4268</v>
      </c>
      <c r="Q1759" s="107">
        <v>4.4999999999999997E-3</v>
      </c>
      <c r="T1759" s="110">
        <v>42639</v>
      </c>
      <c r="U1759" s="28">
        <v>66.613</v>
      </c>
      <c r="V1759">
        <v>66.706999999999994</v>
      </c>
      <c r="W1759">
        <v>66.805000000000007</v>
      </c>
      <c r="X1759">
        <v>66.546999999999997</v>
      </c>
      <c r="Y1759" s="19">
        <v>-1.4E-3</v>
      </c>
      <c r="AB1759" s="110">
        <f t="shared" si="320"/>
        <v>42762</v>
      </c>
      <c r="AC1759" s="108">
        <f t="shared" si="329"/>
        <v>8641.25</v>
      </c>
      <c r="AD1759" s="28">
        <f t="shared" si="330"/>
        <v>68.105000000000004</v>
      </c>
      <c r="AE1759" s="28">
        <f t="shared" si="324"/>
        <v>126.88128624917407</v>
      </c>
      <c r="AF1759" s="31">
        <f t="shared" si="325"/>
        <v>2.7496892864311562E-3</v>
      </c>
      <c r="AJ1759" s="110">
        <f t="shared" si="328"/>
        <v>42739</v>
      </c>
      <c r="AK1759" s="31">
        <f t="shared" si="326"/>
        <v>5.7999999999999996E-3</v>
      </c>
      <c r="AL1759" s="115">
        <f t="shared" si="327"/>
        <v>5.294442680542355E-3</v>
      </c>
      <c r="AM1759" s="100"/>
      <c r="BR1759" s="18">
        <f t="shared" si="321"/>
        <v>42726</v>
      </c>
      <c r="BS1759" s="6">
        <f t="shared" si="322"/>
        <v>-1.9E-3</v>
      </c>
      <c r="BT1759" s="6">
        <f t="shared" si="323"/>
        <v>-1.0200000000000001E-2</v>
      </c>
    </row>
    <row r="1760" spans="2:72" ht="14.45" hidden="1">
      <c r="B1760" s="110">
        <v>42727</v>
      </c>
      <c r="C1760" s="106">
        <v>2263.8000000000002</v>
      </c>
      <c r="D1760" s="106">
        <v>2260.1999999999998</v>
      </c>
      <c r="E1760" s="106">
        <v>2263.8000000000002</v>
      </c>
      <c r="F1760" s="106">
        <v>2258.8000000000002</v>
      </c>
      <c r="G1760" s="28"/>
      <c r="H1760" s="107">
        <v>1.1999999999999999E-3</v>
      </c>
      <c r="K1760" s="110">
        <v>42765</v>
      </c>
      <c r="L1760" s="106">
        <v>8632.75</v>
      </c>
      <c r="M1760" s="106">
        <v>8635.5499999999993</v>
      </c>
      <c r="N1760" s="106">
        <v>8662.6</v>
      </c>
      <c r="O1760" s="106">
        <v>8617.75</v>
      </c>
      <c r="P1760" s="28" t="s">
        <v>4269</v>
      </c>
      <c r="Q1760" s="107">
        <v>-1E-3</v>
      </c>
      <c r="T1760" s="110">
        <v>42640</v>
      </c>
      <c r="U1760" s="28">
        <v>66.424999999999997</v>
      </c>
      <c r="V1760">
        <v>66.629000000000005</v>
      </c>
      <c r="W1760">
        <v>66.712000000000003</v>
      </c>
      <c r="X1760">
        <v>66.424999999999997</v>
      </c>
      <c r="Y1760" s="19">
        <v>-2.8E-3</v>
      </c>
      <c r="AB1760" s="110">
        <f t="shared" si="320"/>
        <v>42765</v>
      </c>
      <c r="AC1760" s="108">
        <f t="shared" si="329"/>
        <v>8632.75</v>
      </c>
      <c r="AD1760" s="28">
        <f t="shared" si="330"/>
        <v>67.828999999999994</v>
      </c>
      <c r="AE1760" s="28">
        <f t="shared" si="324"/>
        <v>127.27225817865516</v>
      </c>
      <c r="AF1760" s="31">
        <f t="shared" si="325"/>
        <v>3.0813994800880096E-3</v>
      </c>
      <c r="AJ1760" s="110">
        <f t="shared" si="328"/>
        <v>42740</v>
      </c>
      <c r="AK1760" s="31">
        <f t="shared" si="326"/>
        <v>-8.0000000000000004E-4</v>
      </c>
      <c r="AL1760" s="115">
        <f t="shared" si="327"/>
        <v>1.2302707204009833E-2</v>
      </c>
      <c r="AM1760" s="100"/>
      <c r="BR1760" s="18">
        <f t="shared" si="321"/>
        <v>42727</v>
      </c>
      <c r="BS1760" s="6">
        <f t="shared" si="322"/>
        <v>1.1999999999999999E-3</v>
      </c>
      <c r="BT1760" s="6">
        <f t="shared" si="323"/>
        <v>8.0000000000000004E-4</v>
      </c>
    </row>
    <row r="1761" spans="2:72" ht="14.45" hidden="1">
      <c r="B1761" s="110">
        <v>42731</v>
      </c>
      <c r="C1761" s="106">
        <v>2268.9</v>
      </c>
      <c r="D1761" s="106">
        <v>2266.1999999999998</v>
      </c>
      <c r="E1761" s="106">
        <v>2273.8000000000002</v>
      </c>
      <c r="F1761" s="106">
        <v>2266.1999999999998</v>
      </c>
      <c r="G1761" s="28"/>
      <c r="H1761" s="107">
        <v>2.3E-3</v>
      </c>
      <c r="K1761" s="110">
        <v>42766</v>
      </c>
      <c r="L1761" s="106">
        <v>8561.2999999999993</v>
      </c>
      <c r="M1761" s="106">
        <v>8629.4500000000007</v>
      </c>
      <c r="N1761" s="106">
        <v>8631.75</v>
      </c>
      <c r="O1761" s="106">
        <v>8552.4</v>
      </c>
      <c r="P1761" s="28" t="s">
        <v>4270</v>
      </c>
      <c r="Q1761" s="107">
        <v>-8.3000000000000001E-3</v>
      </c>
      <c r="T1761" s="110">
        <v>42641</v>
      </c>
      <c r="U1761" s="28">
        <v>66.349000000000004</v>
      </c>
      <c r="V1761">
        <v>66.47</v>
      </c>
      <c r="W1761">
        <v>66.548000000000002</v>
      </c>
      <c r="X1761">
        <v>66.346000000000004</v>
      </c>
      <c r="Y1761" s="19">
        <v>-1.1000000000000001E-3</v>
      </c>
      <c r="AB1761" s="110">
        <f t="shared" si="320"/>
        <v>42766</v>
      </c>
      <c r="AC1761" s="108">
        <f t="shared" si="329"/>
        <v>8561.2999999999993</v>
      </c>
      <c r="AD1761" s="28">
        <f t="shared" si="330"/>
        <v>67.515000000000001</v>
      </c>
      <c r="AE1761" s="28">
        <f t="shared" si="324"/>
        <v>126.80589498629934</v>
      </c>
      <c r="AF1761" s="31">
        <f t="shared" si="325"/>
        <v>-3.6642957312911228E-3</v>
      </c>
      <c r="AJ1761" s="110">
        <f t="shared" si="328"/>
        <v>42741</v>
      </c>
      <c r="AK1761" s="31">
        <f t="shared" si="326"/>
        <v>3.5000000000000001E-3</v>
      </c>
      <c r="AL1761" s="115">
        <f t="shared" si="327"/>
        <v>-9.0674532438246302E-3</v>
      </c>
      <c r="AM1761" s="100"/>
      <c r="BR1761" s="18">
        <f t="shared" si="321"/>
        <v>42731</v>
      </c>
      <c r="BS1761" s="6">
        <f t="shared" si="322"/>
        <v>2.3E-3</v>
      </c>
      <c r="BT1761" s="6">
        <f t="shared" si="323"/>
        <v>1.5800000000000002E-2</v>
      </c>
    </row>
    <row r="1762" spans="2:72" ht="14.45" hidden="1">
      <c r="B1762" s="110">
        <v>42732</v>
      </c>
      <c r="C1762" s="106">
        <v>2249.9</v>
      </c>
      <c r="D1762" s="106">
        <v>2270.1999999999998</v>
      </c>
      <c r="E1762" s="106">
        <v>2271.3000000000002</v>
      </c>
      <c r="F1762" s="106">
        <v>2249.1</v>
      </c>
      <c r="G1762" s="28"/>
      <c r="H1762" s="107">
        <v>-8.3999999999999995E-3</v>
      </c>
      <c r="K1762" s="110">
        <v>42767</v>
      </c>
      <c r="L1762" s="106">
        <v>8716.4</v>
      </c>
      <c r="M1762" s="106">
        <v>8570.35</v>
      </c>
      <c r="N1762" s="106">
        <v>8722.4</v>
      </c>
      <c r="O1762" s="106">
        <v>8537.5</v>
      </c>
      <c r="P1762" s="28" t="s">
        <v>4271</v>
      </c>
      <c r="Q1762" s="107">
        <v>1.8100000000000002E-2</v>
      </c>
      <c r="T1762" s="110">
        <v>42642</v>
      </c>
      <c r="U1762" s="28">
        <v>66.811999999999998</v>
      </c>
      <c r="V1762">
        <v>66.346000000000004</v>
      </c>
      <c r="W1762">
        <v>66.954999999999998</v>
      </c>
      <c r="X1762">
        <v>66.326999999999998</v>
      </c>
      <c r="Y1762" s="19">
        <v>7.0000000000000001E-3</v>
      </c>
      <c r="AB1762" s="110">
        <f t="shared" ref="AB1762:AB1825" si="331">VLOOKUP(K1762,T:Y,1,FALSE)</f>
        <v>42767</v>
      </c>
      <c r="AC1762" s="108">
        <f t="shared" si="329"/>
        <v>8716.4</v>
      </c>
      <c r="AD1762" s="28">
        <f t="shared" si="330"/>
        <v>67.415000000000006</v>
      </c>
      <c r="AE1762" s="28">
        <f t="shared" si="324"/>
        <v>129.29466735889636</v>
      </c>
      <c r="AF1762" s="31">
        <f t="shared" si="325"/>
        <v>1.9626629920209249E-2</v>
      </c>
      <c r="AJ1762" s="110">
        <f t="shared" si="328"/>
        <v>42744</v>
      </c>
      <c r="AK1762" s="31">
        <f t="shared" si="326"/>
        <v>-3.5999999999999999E-3</v>
      </c>
      <c r="AL1762" s="115">
        <f t="shared" si="327"/>
        <v>-7.200431925186157E-4</v>
      </c>
      <c r="AM1762" s="100"/>
      <c r="BR1762" s="18">
        <f t="shared" si="321"/>
        <v>42732</v>
      </c>
      <c r="BS1762" s="6">
        <f t="shared" si="322"/>
        <v>-8.3999999999999995E-3</v>
      </c>
      <c r="BT1762" s="6">
        <f t="shared" si="323"/>
        <v>2.0000000000000001E-4</v>
      </c>
    </row>
    <row r="1763" spans="2:72" ht="14.45" hidden="1">
      <c r="B1763" s="110">
        <v>42733</v>
      </c>
      <c r="C1763" s="106">
        <v>2249.3000000000002</v>
      </c>
      <c r="D1763" s="106">
        <v>2249.5</v>
      </c>
      <c r="E1763" s="106">
        <v>2254.5</v>
      </c>
      <c r="F1763" s="106">
        <v>2244.6</v>
      </c>
      <c r="G1763" s="28"/>
      <c r="H1763" s="107">
        <v>-2.9999999999999997E-4</v>
      </c>
      <c r="K1763" s="110">
        <v>42768</v>
      </c>
      <c r="L1763" s="106">
        <v>8734.25</v>
      </c>
      <c r="M1763" s="106">
        <v>8724.75</v>
      </c>
      <c r="N1763" s="106">
        <v>8757.6</v>
      </c>
      <c r="O1763" s="106">
        <v>8685.7999999999993</v>
      </c>
      <c r="P1763" s="28" t="s">
        <v>4272</v>
      </c>
      <c r="Q1763" s="107">
        <v>2E-3</v>
      </c>
      <c r="T1763" s="110">
        <v>42643</v>
      </c>
      <c r="U1763" s="28">
        <v>66.555999999999997</v>
      </c>
      <c r="V1763">
        <v>66.802000000000007</v>
      </c>
      <c r="W1763">
        <v>66.873000000000005</v>
      </c>
      <c r="X1763">
        <v>66.510000000000005</v>
      </c>
      <c r="Y1763" s="19">
        <v>-3.8E-3</v>
      </c>
      <c r="AB1763" s="110">
        <f t="shared" si="331"/>
        <v>42768</v>
      </c>
      <c r="AC1763" s="108">
        <f t="shared" si="329"/>
        <v>8734.25</v>
      </c>
      <c r="AD1763" s="28">
        <f t="shared" si="330"/>
        <v>67.209999999999994</v>
      </c>
      <c r="AE1763" s="28">
        <f t="shared" si="324"/>
        <v>129.95461984823689</v>
      </c>
      <c r="AF1763" s="31">
        <f t="shared" si="325"/>
        <v>5.1042514190366983E-3</v>
      </c>
      <c r="AJ1763" s="110">
        <f t="shared" si="328"/>
        <v>42745</v>
      </c>
      <c r="AK1763" s="31">
        <f t="shared" si="326"/>
        <v>0</v>
      </c>
      <c r="AL1763" s="115">
        <f t="shared" si="327"/>
        <v>3.0370290276999778E-3</v>
      </c>
      <c r="AM1763" s="100"/>
      <c r="BR1763" s="18">
        <f t="shared" si="321"/>
        <v>42733</v>
      </c>
      <c r="BS1763" s="6">
        <f t="shared" si="322"/>
        <v>-2.9999999999999997E-4</v>
      </c>
      <c r="BT1763" s="6">
        <f t="shared" si="323"/>
        <v>8.6E-3</v>
      </c>
    </row>
    <row r="1764" spans="2:72" ht="14.45" hidden="1">
      <c r="B1764" s="110">
        <v>42734</v>
      </c>
      <c r="C1764" s="106">
        <v>2238.8000000000002</v>
      </c>
      <c r="D1764" s="106">
        <v>2251.6</v>
      </c>
      <c r="E1764" s="106">
        <v>2253.6</v>
      </c>
      <c r="F1764" s="106">
        <v>2233.6</v>
      </c>
      <c r="G1764" s="28"/>
      <c r="H1764" s="107">
        <v>-4.7000000000000002E-3</v>
      </c>
      <c r="K1764" s="110">
        <v>42769</v>
      </c>
      <c r="L1764" s="106">
        <v>8740.9500000000007</v>
      </c>
      <c r="M1764" s="106">
        <v>8735.15</v>
      </c>
      <c r="N1764" s="106">
        <v>8748.25</v>
      </c>
      <c r="O1764" s="106">
        <v>8707.75</v>
      </c>
      <c r="P1764" s="28" t="s">
        <v>4273</v>
      </c>
      <c r="Q1764" s="107">
        <v>8.0000000000000004E-4</v>
      </c>
      <c r="T1764" s="110">
        <v>42646</v>
      </c>
      <c r="U1764" s="28">
        <v>66.546000000000006</v>
      </c>
      <c r="V1764">
        <v>66.555000000000007</v>
      </c>
      <c r="W1764">
        <v>66.61</v>
      </c>
      <c r="X1764">
        <v>66.430000000000007</v>
      </c>
      <c r="Y1764" s="19">
        <v>-2.0000000000000001E-4</v>
      </c>
      <c r="AB1764" s="110">
        <f t="shared" si="331"/>
        <v>42769</v>
      </c>
      <c r="AC1764" s="108">
        <f t="shared" si="329"/>
        <v>8740.9500000000007</v>
      </c>
      <c r="AD1764" s="28">
        <f t="shared" si="330"/>
        <v>67.183999999999997</v>
      </c>
      <c r="AE1764" s="28">
        <f t="shared" si="324"/>
        <v>130.10463800904978</v>
      </c>
      <c r="AF1764" s="31">
        <f t="shared" si="325"/>
        <v>1.1543888242533384E-3</v>
      </c>
      <c r="AJ1764" s="110">
        <f t="shared" si="328"/>
        <v>42746</v>
      </c>
      <c r="AK1764" s="31">
        <f t="shared" si="326"/>
        <v>2.8E-3</v>
      </c>
      <c r="AL1764" s="115">
        <f t="shared" si="327"/>
        <v>1.1327634267389808E-2</v>
      </c>
      <c r="AM1764" s="100"/>
      <c r="BR1764" s="18">
        <f t="shared" si="321"/>
        <v>42734</v>
      </c>
      <c r="BS1764" s="6">
        <f t="shared" si="322"/>
        <v>-4.7000000000000002E-3</v>
      </c>
      <c r="BT1764" s="6">
        <f t="shared" si="323"/>
        <v>1.01E-2</v>
      </c>
    </row>
    <row r="1765" spans="2:72" ht="14.45" hidden="1">
      <c r="B1765" s="110">
        <v>42738</v>
      </c>
      <c r="C1765" s="106">
        <v>2257.8000000000002</v>
      </c>
      <c r="D1765" s="106">
        <v>2251.6</v>
      </c>
      <c r="E1765" s="106">
        <v>2263.9</v>
      </c>
      <c r="F1765" s="106">
        <v>2245.1</v>
      </c>
      <c r="G1765" s="28"/>
      <c r="H1765" s="107">
        <v>8.5000000000000006E-3</v>
      </c>
      <c r="K1765" s="110">
        <v>42772</v>
      </c>
      <c r="L1765" s="106">
        <v>8801.0499999999993</v>
      </c>
      <c r="M1765" s="106">
        <v>8785.4500000000007</v>
      </c>
      <c r="N1765" s="106">
        <v>8814.1</v>
      </c>
      <c r="O1765" s="106">
        <v>8770.2000000000007</v>
      </c>
      <c r="P1765" s="28" t="s">
        <v>4067</v>
      </c>
      <c r="Q1765" s="107">
        <v>6.8999999999999999E-3</v>
      </c>
      <c r="T1765" s="110">
        <v>42647</v>
      </c>
      <c r="U1765" s="28">
        <v>66.608999999999995</v>
      </c>
      <c r="V1765">
        <v>66.494</v>
      </c>
      <c r="W1765">
        <v>66.63</v>
      </c>
      <c r="X1765">
        <v>66.373000000000005</v>
      </c>
      <c r="Y1765" s="19">
        <v>8.9999999999999998E-4</v>
      </c>
      <c r="AB1765" s="110">
        <f t="shared" si="331"/>
        <v>42772</v>
      </c>
      <c r="AC1765" s="108">
        <f t="shared" si="329"/>
        <v>8801.0499999999993</v>
      </c>
      <c r="AD1765" s="28">
        <f t="shared" si="330"/>
        <v>67.194999999999993</v>
      </c>
      <c r="AE1765" s="28">
        <f t="shared" si="324"/>
        <v>130.9777513207828</v>
      </c>
      <c r="AF1765" s="31">
        <f t="shared" si="325"/>
        <v>6.7108546251233303E-3</v>
      </c>
      <c r="AJ1765" s="110">
        <f t="shared" si="328"/>
        <v>42747</v>
      </c>
      <c r="AK1765" s="31">
        <f t="shared" si="326"/>
        <v>-2.2000000000000001E-3</v>
      </c>
      <c r="AL1765" s="115">
        <f t="shared" si="327"/>
        <v>5.6854645167623286E-3</v>
      </c>
      <c r="AM1765" s="100"/>
      <c r="BR1765" s="18">
        <f t="shared" si="321"/>
        <v>42738</v>
      </c>
      <c r="BS1765" s="6">
        <f t="shared" si="322"/>
        <v>8.5000000000000006E-3</v>
      </c>
      <c r="BT1765" s="6">
        <f t="shared" si="323"/>
        <v>1.6000000000000001E-3</v>
      </c>
    </row>
    <row r="1766" spans="2:72" ht="14.45" hidden="1">
      <c r="B1766" s="110">
        <v>42739</v>
      </c>
      <c r="C1766" s="106">
        <v>2270.8000000000002</v>
      </c>
      <c r="D1766" s="106">
        <v>2261.6</v>
      </c>
      <c r="E1766" s="106">
        <v>2272.8000000000002</v>
      </c>
      <c r="F1766" s="106">
        <v>2261.6</v>
      </c>
      <c r="G1766" s="28"/>
      <c r="H1766" s="107">
        <v>5.7999999999999996E-3</v>
      </c>
      <c r="K1766" s="110">
        <v>42773</v>
      </c>
      <c r="L1766" s="106">
        <v>8768.2999999999993</v>
      </c>
      <c r="M1766" s="106">
        <v>8805.7000000000007</v>
      </c>
      <c r="N1766" s="106">
        <v>8809.2999999999993</v>
      </c>
      <c r="O1766" s="106">
        <v>8741.0499999999993</v>
      </c>
      <c r="P1766" s="28" t="s">
        <v>4274</v>
      </c>
      <c r="Q1766" s="107">
        <v>-3.7000000000000002E-3</v>
      </c>
      <c r="T1766" s="110">
        <v>42648</v>
      </c>
      <c r="U1766" s="28">
        <v>66.572000000000003</v>
      </c>
      <c r="V1766">
        <v>66.613</v>
      </c>
      <c r="W1766">
        <v>66.674999999999997</v>
      </c>
      <c r="X1766">
        <v>66.504999999999995</v>
      </c>
      <c r="Y1766" s="19">
        <v>-5.9999999999999995E-4</v>
      </c>
      <c r="AB1766" s="110">
        <f t="shared" si="331"/>
        <v>42773</v>
      </c>
      <c r="AC1766" s="108">
        <f t="shared" si="329"/>
        <v>8768.2999999999993</v>
      </c>
      <c r="AD1766" s="28">
        <f t="shared" si="330"/>
        <v>67.349999999999994</v>
      </c>
      <c r="AE1766" s="28">
        <f t="shared" si="324"/>
        <v>130.19005196733482</v>
      </c>
      <c r="AF1766" s="31">
        <f t="shared" si="325"/>
        <v>-6.0139935638289233E-3</v>
      </c>
      <c r="AJ1766" s="110">
        <f t="shared" si="328"/>
        <v>42748</v>
      </c>
      <c r="AK1766" s="31">
        <f t="shared" si="326"/>
        <v>1.8E-3</v>
      </c>
      <c r="AL1766" s="115">
        <f t="shared" si="327"/>
        <v>-1.3863269979014214E-3</v>
      </c>
      <c r="AM1766" s="100"/>
      <c r="BR1766" s="18">
        <f t="shared" si="321"/>
        <v>42739</v>
      </c>
      <c r="BS1766" s="6">
        <f t="shared" si="322"/>
        <v>5.7999999999999996E-3</v>
      </c>
      <c r="BT1766" s="6">
        <f t="shared" si="323"/>
        <v>-2.0000000000000001E-4</v>
      </c>
    </row>
    <row r="1767" spans="2:72" ht="14.45" hidden="1">
      <c r="B1767" s="110">
        <v>42740</v>
      </c>
      <c r="C1767" s="106">
        <v>2269</v>
      </c>
      <c r="D1767" s="106">
        <v>2268.1999999999998</v>
      </c>
      <c r="E1767" s="106">
        <v>2271.5</v>
      </c>
      <c r="F1767" s="106">
        <v>2260.4</v>
      </c>
      <c r="G1767" s="28"/>
      <c r="H1767" s="107">
        <v>-8.0000000000000004E-4</v>
      </c>
      <c r="K1767" s="110">
        <v>42774</v>
      </c>
      <c r="L1767" s="106">
        <v>8769.0499999999993</v>
      </c>
      <c r="M1767" s="106">
        <v>8774.5499999999993</v>
      </c>
      <c r="N1767" s="106">
        <v>8791.25</v>
      </c>
      <c r="O1767" s="106">
        <v>8715</v>
      </c>
      <c r="P1767" s="28" t="s">
        <v>4275</v>
      </c>
      <c r="Q1767" s="107">
        <v>1E-4</v>
      </c>
      <c r="T1767" s="110">
        <v>42649</v>
      </c>
      <c r="U1767" s="28">
        <v>66.697000000000003</v>
      </c>
      <c r="V1767">
        <v>66.573999999999998</v>
      </c>
      <c r="W1767">
        <v>66.796000000000006</v>
      </c>
      <c r="X1767">
        <v>66.554000000000002</v>
      </c>
      <c r="Y1767" s="19">
        <v>1.9E-3</v>
      </c>
      <c r="AB1767" s="110">
        <f t="shared" si="331"/>
        <v>42774</v>
      </c>
      <c r="AC1767" s="108">
        <f t="shared" si="329"/>
        <v>8769.0499999999993</v>
      </c>
      <c r="AD1767" s="28">
        <f t="shared" si="330"/>
        <v>67.05</v>
      </c>
      <c r="AE1767" s="28">
        <f t="shared" si="324"/>
        <v>130.78374347501864</v>
      </c>
      <c r="AF1767" s="31">
        <f t="shared" si="325"/>
        <v>4.5601910338954887E-3</v>
      </c>
      <c r="AJ1767" s="110">
        <f t="shared" si="328"/>
        <v>42752</v>
      </c>
      <c r="AK1767" s="31">
        <f t="shared" si="326"/>
        <v>-2.8999999999999998E-3</v>
      </c>
      <c r="AL1767" s="115">
        <f t="shared" si="327"/>
        <v>1.7858531318548643E-3</v>
      </c>
      <c r="AM1767" s="100"/>
      <c r="BR1767" s="18">
        <f t="shared" si="321"/>
        <v>42740</v>
      </c>
      <c r="BS1767" s="6">
        <f t="shared" si="322"/>
        <v>-8.0000000000000004E-4</v>
      </c>
      <c r="BT1767" s="6">
        <f t="shared" si="323"/>
        <v>1.0200000000000001E-2</v>
      </c>
    </row>
    <row r="1768" spans="2:72" ht="14.45" hidden="1">
      <c r="B1768" s="110">
        <v>42741</v>
      </c>
      <c r="C1768" s="106">
        <v>2277</v>
      </c>
      <c r="D1768" s="106">
        <v>2271.1</v>
      </c>
      <c r="E1768" s="106">
        <v>2282.1</v>
      </c>
      <c r="F1768" s="106">
        <v>2264.1</v>
      </c>
      <c r="G1768" s="28"/>
      <c r="H1768" s="107">
        <v>3.5000000000000001E-3</v>
      </c>
      <c r="K1768" s="110">
        <v>42775</v>
      </c>
      <c r="L1768" s="106">
        <v>8778.4</v>
      </c>
      <c r="M1768" s="106">
        <v>8795.5499999999993</v>
      </c>
      <c r="N1768" s="106">
        <v>8821.4</v>
      </c>
      <c r="O1768" s="106">
        <v>8724.1</v>
      </c>
      <c r="P1768" s="28" t="s">
        <v>4276</v>
      </c>
      <c r="Q1768" s="107">
        <v>1.1000000000000001E-3</v>
      </c>
      <c r="T1768" s="110">
        <v>42650</v>
      </c>
      <c r="U1768" s="28">
        <v>66.602000000000004</v>
      </c>
      <c r="V1768">
        <v>66.695999999999998</v>
      </c>
      <c r="W1768">
        <v>66.89</v>
      </c>
      <c r="X1768">
        <v>66.534999999999997</v>
      </c>
      <c r="Y1768" s="19">
        <v>-1.4E-3</v>
      </c>
      <c r="AB1768" s="110">
        <f t="shared" si="331"/>
        <v>42775</v>
      </c>
      <c r="AC1768" s="108">
        <f t="shared" si="329"/>
        <v>8778.4</v>
      </c>
      <c r="AD1768" s="28">
        <f t="shared" si="330"/>
        <v>66.765000000000001</v>
      </c>
      <c r="AE1768" s="28">
        <f t="shared" si="324"/>
        <v>131.48206395566538</v>
      </c>
      <c r="AF1768" s="31">
        <f t="shared" si="325"/>
        <v>5.3395052174824986E-3</v>
      </c>
      <c r="AJ1768" s="110">
        <f t="shared" si="328"/>
        <v>42753</v>
      </c>
      <c r="AK1768" s="31">
        <f t="shared" si="326"/>
        <v>1.8E-3</v>
      </c>
      <c r="AL1768" s="115">
        <f t="shared" si="327"/>
        <v>-2.9971571877517311E-3</v>
      </c>
      <c r="AM1768" s="100"/>
      <c r="BR1768" s="18">
        <f t="shared" si="321"/>
        <v>42741</v>
      </c>
      <c r="BS1768" s="6">
        <f t="shared" si="322"/>
        <v>3.5000000000000001E-3</v>
      </c>
      <c r="BT1768" s="6">
        <f t="shared" si="323"/>
        <v>-3.5999999999999999E-3</v>
      </c>
    </row>
    <row r="1769" spans="2:72" ht="14.45" hidden="1">
      <c r="B1769" s="110">
        <v>42744</v>
      </c>
      <c r="C1769" s="106">
        <v>2268.9</v>
      </c>
      <c r="D1769" s="106">
        <v>2273.6</v>
      </c>
      <c r="E1769" s="106">
        <v>2275.5</v>
      </c>
      <c r="F1769" s="106">
        <v>2268.9</v>
      </c>
      <c r="G1769" s="28"/>
      <c r="H1769" s="107">
        <v>-3.5999999999999999E-3</v>
      </c>
      <c r="K1769" s="110">
        <v>42776</v>
      </c>
      <c r="L1769" s="106">
        <v>8793.5499999999993</v>
      </c>
      <c r="M1769" s="106">
        <v>8812.35</v>
      </c>
      <c r="N1769" s="106">
        <v>8822.1</v>
      </c>
      <c r="O1769" s="106">
        <v>8771.2000000000007</v>
      </c>
      <c r="P1769" s="28" t="s">
        <v>4277</v>
      </c>
      <c r="Q1769" s="107">
        <v>1.6999999999999999E-3</v>
      </c>
      <c r="T1769" s="110">
        <v>42653</v>
      </c>
      <c r="U1769" s="28">
        <v>66.492000000000004</v>
      </c>
      <c r="V1769">
        <v>66.602000000000004</v>
      </c>
      <c r="W1769">
        <v>66.62</v>
      </c>
      <c r="X1769">
        <v>66.472999999999999</v>
      </c>
      <c r="Y1769" s="19">
        <v>-1.6999999999999999E-3</v>
      </c>
      <c r="AB1769" s="110">
        <f t="shared" si="331"/>
        <v>42776</v>
      </c>
      <c r="AC1769" s="108">
        <f t="shared" si="329"/>
        <v>8793.5499999999993</v>
      </c>
      <c r="AD1769" s="28">
        <f t="shared" si="330"/>
        <v>66.853999999999999</v>
      </c>
      <c r="AE1769" s="28">
        <f t="shared" si="324"/>
        <v>131.5336404702785</v>
      </c>
      <c r="AF1769" s="31">
        <f t="shared" si="325"/>
        <v>3.9227034518196646E-4</v>
      </c>
      <c r="AJ1769" s="110">
        <f t="shared" si="328"/>
        <v>42754</v>
      </c>
      <c r="AK1769" s="31">
        <f t="shared" si="326"/>
        <v>-3.5999999999999999E-3</v>
      </c>
      <c r="AL1769" s="115">
        <f t="shared" si="327"/>
        <v>3.9163136907214291E-3</v>
      </c>
      <c r="AM1769" s="100"/>
      <c r="BR1769" s="18">
        <f t="shared" si="321"/>
        <v>42744</v>
      </c>
      <c r="BS1769" s="6">
        <f t="shared" si="322"/>
        <v>-3.5999999999999999E-3</v>
      </c>
      <c r="BT1769" s="6">
        <f t="shared" si="323"/>
        <v>-8.9999999999999998E-4</v>
      </c>
    </row>
    <row r="1770" spans="2:72" ht="14.45" hidden="1">
      <c r="B1770" s="110">
        <v>42745</v>
      </c>
      <c r="C1770" s="106">
        <v>2268.9</v>
      </c>
      <c r="D1770" s="106">
        <v>2269.6999999999998</v>
      </c>
      <c r="E1770" s="106">
        <v>2279.3000000000002</v>
      </c>
      <c r="F1770" s="106">
        <v>2265.3000000000002</v>
      </c>
      <c r="G1770" s="28"/>
      <c r="H1770" s="107">
        <v>0</v>
      </c>
      <c r="K1770" s="110">
        <v>42779</v>
      </c>
      <c r="L1770" s="106">
        <v>8805.0499999999993</v>
      </c>
      <c r="M1770" s="106">
        <v>8819.7999999999993</v>
      </c>
      <c r="N1770" s="106">
        <v>8826.9</v>
      </c>
      <c r="O1770" s="106">
        <v>8754.2000000000007</v>
      </c>
      <c r="P1770" s="28" t="s">
        <v>4278</v>
      </c>
      <c r="Q1770" s="107">
        <v>1.2999999999999999E-3</v>
      </c>
      <c r="T1770" s="110">
        <v>42654</v>
      </c>
      <c r="U1770" s="28">
        <v>66.834000000000003</v>
      </c>
      <c r="V1770">
        <v>66.507999999999996</v>
      </c>
      <c r="W1770">
        <v>66.861999999999995</v>
      </c>
      <c r="X1770">
        <v>66.494</v>
      </c>
      <c r="Y1770" s="19">
        <v>5.1000000000000004E-3</v>
      </c>
      <c r="AB1770" s="110">
        <f t="shared" si="331"/>
        <v>42779</v>
      </c>
      <c r="AC1770" s="108">
        <f t="shared" si="329"/>
        <v>8805.0499999999993</v>
      </c>
      <c r="AD1770" s="28">
        <f t="shared" si="330"/>
        <v>66.974999999999994</v>
      </c>
      <c r="AE1770" s="28">
        <f t="shared" si="324"/>
        <v>131.46771183277343</v>
      </c>
      <c r="AF1770" s="31">
        <f t="shared" si="325"/>
        <v>-5.012302348611497E-4</v>
      </c>
      <c r="AJ1770" s="110">
        <f t="shared" si="328"/>
        <v>42755</v>
      </c>
      <c r="AK1770" s="31">
        <f t="shared" si="326"/>
        <v>3.3999999999999998E-3</v>
      </c>
      <c r="AL1770" s="115">
        <f t="shared" si="327"/>
        <v>-9.8023459002323232E-3</v>
      </c>
      <c r="AM1770" s="100"/>
      <c r="BR1770" s="18">
        <f t="shared" si="321"/>
        <v>42745</v>
      </c>
      <c r="BS1770" s="6">
        <f t="shared" si="322"/>
        <v>0</v>
      </c>
      <c r="BT1770" s="6">
        <f t="shared" si="323"/>
        <v>6.4000000000000003E-3</v>
      </c>
    </row>
    <row r="1771" spans="2:72" ht="14.45" hidden="1">
      <c r="B1771" s="110">
        <v>42746</v>
      </c>
      <c r="C1771" s="106">
        <v>2275.3000000000002</v>
      </c>
      <c r="D1771" s="106">
        <v>2268.6</v>
      </c>
      <c r="E1771" s="106">
        <v>2275.3000000000002</v>
      </c>
      <c r="F1771" s="106">
        <v>2260.8000000000002</v>
      </c>
      <c r="G1771" s="28"/>
      <c r="H1771" s="107">
        <v>2.8E-3</v>
      </c>
      <c r="K1771" s="110">
        <v>42780</v>
      </c>
      <c r="L1771" s="106">
        <v>8792.2999999999993</v>
      </c>
      <c r="M1771" s="106">
        <v>8819.9</v>
      </c>
      <c r="N1771" s="106">
        <v>8820.4500000000007</v>
      </c>
      <c r="O1771" s="106">
        <v>8772.5</v>
      </c>
      <c r="P1771" s="28" t="s">
        <v>4279</v>
      </c>
      <c r="Q1771" s="107">
        <v>-1.4E-3</v>
      </c>
      <c r="T1771" s="110">
        <v>42655</v>
      </c>
      <c r="U1771" s="28">
        <v>66.811999999999998</v>
      </c>
      <c r="V1771">
        <v>66.819000000000003</v>
      </c>
      <c r="W1771">
        <v>66.885000000000005</v>
      </c>
      <c r="X1771">
        <v>66.73</v>
      </c>
      <c r="Y1771" s="19">
        <v>-2.9999999999999997E-4</v>
      </c>
      <c r="AB1771" s="110">
        <f t="shared" si="331"/>
        <v>42780</v>
      </c>
      <c r="AC1771" s="108">
        <f t="shared" si="329"/>
        <v>8792.2999999999993</v>
      </c>
      <c r="AD1771" s="28">
        <f t="shared" si="330"/>
        <v>66.834999999999994</v>
      </c>
      <c r="AE1771" s="28">
        <f t="shared" si="324"/>
        <v>131.55233036582629</v>
      </c>
      <c r="AF1771" s="31">
        <f t="shared" si="325"/>
        <v>6.4364498227886813E-4</v>
      </c>
      <c r="AJ1771" s="110">
        <f t="shared" si="328"/>
        <v>42758</v>
      </c>
      <c r="AK1771" s="31">
        <f t="shared" si="326"/>
        <v>-2.7000000000000001E-3</v>
      </c>
      <c r="AL1771" s="115">
        <f t="shared" si="327"/>
        <v>5.4027542584336175E-3</v>
      </c>
      <c r="AM1771" s="100"/>
      <c r="BR1771" s="18">
        <f t="shared" si="321"/>
        <v>42746</v>
      </c>
      <c r="BS1771" s="6">
        <f t="shared" si="322"/>
        <v>2.8E-3</v>
      </c>
      <c r="BT1771" s="6">
        <f t="shared" si="323"/>
        <v>1.11E-2</v>
      </c>
    </row>
    <row r="1772" spans="2:72" ht="14.45" hidden="1">
      <c r="B1772" s="110">
        <v>42747</v>
      </c>
      <c r="C1772" s="106">
        <v>2270.4</v>
      </c>
      <c r="D1772" s="106">
        <v>2271.1</v>
      </c>
      <c r="E1772" s="106">
        <v>2271.8000000000002</v>
      </c>
      <c r="F1772" s="106">
        <v>2254.1999999999998</v>
      </c>
      <c r="G1772" s="28"/>
      <c r="H1772" s="107">
        <v>-2.2000000000000001E-3</v>
      </c>
      <c r="K1772" s="110">
        <v>42781</v>
      </c>
      <c r="L1772" s="106">
        <v>8724.7000000000007</v>
      </c>
      <c r="M1772" s="106">
        <v>8778.9500000000007</v>
      </c>
      <c r="N1772" s="106">
        <v>8807.9</v>
      </c>
      <c r="O1772" s="106">
        <v>8712.85</v>
      </c>
      <c r="P1772" s="28" t="s">
        <v>4280</v>
      </c>
      <c r="Q1772" s="107">
        <v>-7.7000000000000002E-3</v>
      </c>
      <c r="T1772" s="110">
        <v>42656</v>
      </c>
      <c r="U1772" s="28">
        <v>66.793999999999997</v>
      </c>
      <c r="V1772">
        <v>66.826999999999998</v>
      </c>
      <c r="W1772">
        <v>66.989999999999995</v>
      </c>
      <c r="X1772">
        <v>66.73</v>
      </c>
      <c r="Y1772" s="19">
        <v>-2.9999999999999997E-4</v>
      </c>
      <c r="AB1772" s="110">
        <f t="shared" si="331"/>
        <v>42781</v>
      </c>
      <c r="AC1772" s="108">
        <f t="shared" si="329"/>
        <v>8724.7000000000007</v>
      </c>
      <c r="AD1772" s="28">
        <f t="shared" si="330"/>
        <v>66.875</v>
      </c>
      <c r="AE1772" s="28">
        <f t="shared" si="324"/>
        <v>130.46280373831777</v>
      </c>
      <c r="AF1772" s="31">
        <f t="shared" si="325"/>
        <v>-8.282077744109273E-3</v>
      </c>
      <c r="AJ1772" s="110">
        <f t="shared" si="328"/>
        <v>42759</v>
      </c>
      <c r="AK1772" s="31">
        <f t="shared" si="326"/>
        <v>6.6E-3</v>
      </c>
      <c r="AL1772" s="115">
        <f t="shared" si="327"/>
        <v>8.7562324033398919E-3</v>
      </c>
      <c r="AM1772" s="100"/>
      <c r="BR1772" s="18">
        <f t="shared" si="321"/>
        <v>42747</v>
      </c>
      <c r="BS1772" s="6">
        <f t="shared" si="322"/>
        <v>-2.2000000000000001E-3</v>
      </c>
      <c r="BT1772" s="6">
        <f t="shared" si="323"/>
        <v>3.2000000000000002E-3</v>
      </c>
    </row>
    <row r="1773" spans="2:72" ht="14.45" hidden="1">
      <c r="B1773" s="110">
        <v>42748</v>
      </c>
      <c r="C1773" s="106">
        <v>2274.6</v>
      </c>
      <c r="D1773" s="106">
        <v>2272.6999999999998</v>
      </c>
      <c r="E1773" s="106">
        <v>2278.6999999999998</v>
      </c>
      <c r="F1773" s="106">
        <v>2271.5</v>
      </c>
      <c r="G1773" s="28"/>
      <c r="H1773" s="107">
        <v>1.8E-3</v>
      </c>
      <c r="K1773" s="110">
        <v>42782</v>
      </c>
      <c r="L1773" s="106">
        <v>8778</v>
      </c>
      <c r="M1773" s="106">
        <v>8739</v>
      </c>
      <c r="N1773" s="106">
        <v>8783.9500000000007</v>
      </c>
      <c r="O1773" s="106">
        <v>8719.6</v>
      </c>
      <c r="P1773" s="28" t="s">
        <v>4281</v>
      </c>
      <c r="Q1773" s="107">
        <v>6.1000000000000004E-3</v>
      </c>
      <c r="T1773" s="110">
        <v>42657</v>
      </c>
      <c r="U1773" s="28">
        <v>66.716999999999999</v>
      </c>
      <c r="V1773">
        <v>66.793999999999997</v>
      </c>
      <c r="W1773">
        <v>66.91</v>
      </c>
      <c r="X1773">
        <v>66.64</v>
      </c>
      <c r="Y1773" s="19">
        <v>-1.1999999999999999E-3</v>
      </c>
      <c r="AB1773" s="110">
        <f t="shared" si="331"/>
        <v>42782</v>
      </c>
      <c r="AC1773" s="108">
        <f t="shared" si="329"/>
        <v>8778</v>
      </c>
      <c r="AD1773" s="28">
        <f t="shared" si="330"/>
        <v>67.08</v>
      </c>
      <c r="AE1773" s="28">
        <f t="shared" si="324"/>
        <v>130.85867620751341</v>
      </c>
      <c r="AF1773" s="31">
        <f t="shared" si="325"/>
        <v>3.0343703941062561E-3</v>
      </c>
      <c r="AJ1773" s="110">
        <f t="shared" si="328"/>
        <v>42760</v>
      </c>
      <c r="AK1773" s="31">
        <f t="shared" si="326"/>
        <v>8.0000000000000002E-3</v>
      </c>
      <c r="AL1773" s="115">
        <f t="shared" si="327"/>
        <v>1.7217254279738414E-2</v>
      </c>
      <c r="AM1773" s="100"/>
      <c r="BR1773" s="18">
        <f t="shared" si="321"/>
        <v>42748</v>
      </c>
      <c r="BS1773" s="6">
        <f t="shared" si="322"/>
        <v>1.8E-3</v>
      </c>
      <c r="BT1773" s="6">
        <f t="shared" si="323"/>
        <v>-8.0000000000000004E-4</v>
      </c>
    </row>
    <row r="1774" spans="2:72" ht="14.45" hidden="1">
      <c r="B1774" s="110">
        <v>42752</v>
      </c>
      <c r="C1774" s="106">
        <v>2267.9</v>
      </c>
      <c r="D1774" s="106">
        <v>2269.1</v>
      </c>
      <c r="E1774" s="106">
        <v>2272.1</v>
      </c>
      <c r="F1774" s="106">
        <v>2262.8000000000002</v>
      </c>
      <c r="G1774" s="28"/>
      <c r="H1774" s="107">
        <v>-2.8999999999999998E-3</v>
      </c>
      <c r="K1774" s="110">
        <v>42783</v>
      </c>
      <c r="L1774" s="106">
        <v>8821.7000000000007</v>
      </c>
      <c r="M1774" s="106">
        <v>8883.7000000000007</v>
      </c>
      <c r="N1774" s="106">
        <v>8896.4500000000007</v>
      </c>
      <c r="O1774" s="106">
        <v>8804.25</v>
      </c>
      <c r="P1774" s="28" t="s">
        <v>4282</v>
      </c>
      <c r="Q1774" s="107">
        <v>5.0000000000000001E-3</v>
      </c>
      <c r="T1774" s="110">
        <v>42660</v>
      </c>
      <c r="U1774" s="28">
        <v>66.789000000000001</v>
      </c>
      <c r="V1774">
        <v>66.718000000000004</v>
      </c>
      <c r="W1774">
        <v>66.900000000000006</v>
      </c>
      <c r="X1774">
        <v>66.715000000000003</v>
      </c>
      <c r="Y1774" s="19">
        <v>1.1000000000000001E-3</v>
      </c>
      <c r="AB1774" s="110">
        <f t="shared" si="331"/>
        <v>42783</v>
      </c>
      <c r="AC1774" s="108">
        <f t="shared" si="329"/>
        <v>8821.7000000000007</v>
      </c>
      <c r="AD1774" s="28">
        <f t="shared" si="330"/>
        <v>67.08</v>
      </c>
      <c r="AE1774" s="28">
        <f t="shared" si="324"/>
        <v>131.51013714967206</v>
      </c>
      <c r="AF1774" s="31">
        <f t="shared" si="325"/>
        <v>4.9783549783553038E-3</v>
      </c>
      <c r="AJ1774" s="110" t="e">
        <f t="shared" si="328"/>
        <v>#N/A</v>
      </c>
      <c r="AK1774" s="31">
        <f t="shared" si="326"/>
        <v>0</v>
      </c>
      <c r="AL1774" s="115">
        <f t="shared" si="327"/>
        <v>0</v>
      </c>
      <c r="AM1774" s="100"/>
      <c r="BR1774" s="18">
        <f t="shared" si="321"/>
        <v>42752</v>
      </c>
      <c r="BS1774" s="6">
        <f t="shared" si="322"/>
        <v>-2.8999999999999998E-3</v>
      </c>
      <c r="BT1774" s="6">
        <f t="shared" si="323"/>
        <v>-1.8E-3</v>
      </c>
    </row>
    <row r="1775" spans="2:72" ht="14.45" hidden="1">
      <c r="B1775" s="110">
        <v>42753</v>
      </c>
      <c r="C1775" s="106">
        <v>2271.9</v>
      </c>
      <c r="D1775" s="106">
        <v>2269.1</v>
      </c>
      <c r="E1775" s="106">
        <v>2272</v>
      </c>
      <c r="F1775" s="106">
        <v>2263.3000000000002</v>
      </c>
      <c r="G1775" s="28"/>
      <c r="H1775" s="107">
        <v>1.8E-3</v>
      </c>
      <c r="K1775" s="110">
        <v>42786</v>
      </c>
      <c r="L1775" s="106">
        <v>8879.2000000000007</v>
      </c>
      <c r="M1775" s="106">
        <v>8818.5499999999993</v>
      </c>
      <c r="N1775" s="106">
        <v>8886.25</v>
      </c>
      <c r="O1775" s="106">
        <v>8809.7999999999993</v>
      </c>
      <c r="P1775" s="28" t="s">
        <v>4283</v>
      </c>
      <c r="Q1775" s="107">
        <v>6.4999999999999997E-3</v>
      </c>
      <c r="T1775" s="110">
        <v>42661</v>
      </c>
      <c r="U1775" s="28">
        <v>66.733000000000004</v>
      </c>
      <c r="V1775">
        <v>66.789000000000001</v>
      </c>
      <c r="W1775">
        <v>66.802000000000007</v>
      </c>
      <c r="X1775">
        <v>66.650000000000006</v>
      </c>
      <c r="Y1775" s="19">
        <v>-8.0000000000000004E-4</v>
      </c>
      <c r="AB1775" s="110">
        <f t="shared" si="331"/>
        <v>42786</v>
      </c>
      <c r="AC1775" s="108">
        <f t="shared" si="329"/>
        <v>8879.2000000000007</v>
      </c>
      <c r="AD1775" s="28">
        <f t="shared" si="330"/>
        <v>66.905000000000001</v>
      </c>
      <c r="AE1775" s="28">
        <f t="shared" si="324"/>
        <v>132.713549062103</v>
      </c>
      <c r="AF1775" s="31">
        <f t="shared" si="325"/>
        <v>9.1507159715096265E-3</v>
      </c>
      <c r="AJ1775" s="110">
        <f t="shared" si="328"/>
        <v>42762</v>
      </c>
      <c r="AK1775" s="31">
        <f t="shared" si="326"/>
        <v>-8.9999999999999998E-4</v>
      </c>
      <c r="AL1775" s="115">
        <f t="shared" si="327"/>
        <v>2.7496892864311562E-3</v>
      </c>
      <c r="AM1775" s="100"/>
      <c r="BR1775" s="18">
        <f t="shared" si="321"/>
        <v>42753</v>
      </c>
      <c r="BS1775" s="6">
        <f t="shared" si="322"/>
        <v>1.8E-3</v>
      </c>
      <c r="BT1775" s="6">
        <f t="shared" si="323"/>
        <v>2.3E-3</v>
      </c>
    </row>
    <row r="1776" spans="2:72" ht="14.45" hidden="1">
      <c r="B1776" s="110">
        <v>42754</v>
      </c>
      <c r="C1776" s="106">
        <v>2263.6999999999998</v>
      </c>
      <c r="D1776" s="106">
        <v>2271.9</v>
      </c>
      <c r="E1776" s="106">
        <v>2274.3000000000002</v>
      </c>
      <c r="F1776" s="106">
        <v>2258.4</v>
      </c>
      <c r="G1776" s="28"/>
      <c r="H1776" s="107">
        <v>-3.5999999999999999E-3</v>
      </c>
      <c r="K1776" s="110">
        <v>42787</v>
      </c>
      <c r="L1776" s="106">
        <v>8907.85</v>
      </c>
      <c r="M1776" s="106">
        <v>8890.75</v>
      </c>
      <c r="N1776" s="106">
        <v>8920.7999999999993</v>
      </c>
      <c r="O1776" s="106">
        <v>8860.9500000000007</v>
      </c>
      <c r="P1776" s="28" t="s">
        <v>4284</v>
      </c>
      <c r="Q1776" s="107">
        <v>3.2000000000000002E-3</v>
      </c>
      <c r="T1776" s="110">
        <v>42662</v>
      </c>
      <c r="U1776" s="28">
        <v>66.644999999999996</v>
      </c>
      <c r="V1776">
        <v>66.739999999999995</v>
      </c>
      <c r="W1776">
        <v>66.775000000000006</v>
      </c>
      <c r="X1776">
        <v>66.61</v>
      </c>
      <c r="Y1776" s="19">
        <v>-1.2999999999999999E-3</v>
      </c>
      <c r="AB1776" s="110">
        <f t="shared" si="331"/>
        <v>42787</v>
      </c>
      <c r="AC1776" s="108">
        <f t="shared" si="329"/>
        <v>8907.85</v>
      </c>
      <c r="AD1776" s="28">
        <f t="shared" si="330"/>
        <v>66.984999999999999</v>
      </c>
      <c r="AE1776" s="28">
        <f t="shared" si="324"/>
        <v>132.98275733373143</v>
      </c>
      <c r="AF1776" s="31">
        <f t="shared" si="325"/>
        <v>2.028491239447261E-3</v>
      </c>
      <c r="AJ1776" s="110">
        <f t="shared" si="328"/>
        <v>42765</v>
      </c>
      <c r="AK1776" s="31">
        <f t="shared" si="326"/>
        <v>-6.0000000000000001E-3</v>
      </c>
      <c r="AL1776" s="115">
        <f t="shared" si="327"/>
        <v>3.0813994800880096E-3</v>
      </c>
      <c r="AM1776" s="100"/>
      <c r="BR1776" s="18">
        <f t="shared" si="321"/>
        <v>42754</v>
      </c>
      <c r="BS1776" s="6">
        <f t="shared" si="322"/>
        <v>-3.5999999999999999E-3</v>
      </c>
      <c r="BT1776" s="6">
        <f t="shared" si="323"/>
        <v>2.2000000000000001E-3</v>
      </c>
    </row>
    <row r="1777" spans="2:72" ht="14.45" hidden="1">
      <c r="B1777" s="110">
        <v>42755</v>
      </c>
      <c r="C1777" s="106">
        <v>2271.3000000000002</v>
      </c>
      <c r="D1777" s="106">
        <v>2270</v>
      </c>
      <c r="E1777" s="106">
        <v>2277</v>
      </c>
      <c r="F1777" s="106">
        <v>2265</v>
      </c>
      <c r="G1777" s="28"/>
      <c r="H1777" s="107">
        <v>3.3999999999999998E-3</v>
      </c>
      <c r="K1777" s="110">
        <v>42788</v>
      </c>
      <c r="L1777" s="106">
        <v>8926.9</v>
      </c>
      <c r="M1777" s="106">
        <v>8931.6</v>
      </c>
      <c r="N1777" s="106">
        <v>8960.75</v>
      </c>
      <c r="O1777" s="106">
        <v>8905.25</v>
      </c>
      <c r="P1777" s="28" t="s">
        <v>4285</v>
      </c>
      <c r="Q1777" s="107">
        <v>2.0999999999999999E-3</v>
      </c>
      <c r="T1777" s="110">
        <v>42663</v>
      </c>
      <c r="U1777" s="28">
        <v>66.83</v>
      </c>
      <c r="V1777">
        <v>66.638000000000005</v>
      </c>
      <c r="W1777">
        <v>66.87</v>
      </c>
      <c r="X1777">
        <v>66.61</v>
      </c>
      <c r="Y1777" s="19">
        <v>2.8E-3</v>
      </c>
      <c r="AB1777" s="110">
        <f t="shared" si="331"/>
        <v>42788</v>
      </c>
      <c r="AC1777" s="108">
        <f t="shared" si="329"/>
        <v>8926.9</v>
      </c>
      <c r="AD1777" s="28">
        <f t="shared" si="330"/>
        <v>66.95</v>
      </c>
      <c r="AE1777" s="28">
        <f t="shared" si="324"/>
        <v>133.33681852128453</v>
      </c>
      <c r="AF1777" s="31">
        <f t="shared" si="325"/>
        <v>2.6624593642960992E-3</v>
      </c>
      <c r="AJ1777" s="110">
        <f t="shared" si="328"/>
        <v>42766</v>
      </c>
      <c r="AK1777" s="31">
        <f t="shared" si="326"/>
        <v>-8.9999999999999998E-4</v>
      </c>
      <c r="AL1777" s="115">
        <f t="shared" si="327"/>
        <v>-3.6642957312911228E-3</v>
      </c>
      <c r="AM1777" s="100"/>
      <c r="BR1777" s="18">
        <f t="shared" si="321"/>
        <v>42755</v>
      </c>
      <c r="BS1777" s="6">
        <f t="shared" si="322"/>
        <v>3.3999999999999998E-3</v>
      </c>
      <c r="BT1777" s="6">
        <f t="shared" si="323"/>
        <v>-1.0200000000000001E-2</v>
      </c>
    </row>
    <row r="1778" spans="2:72" ht="14.45" hidden="1">
      <c r="B1778" s="110">
        <v>42758</v>
      </c>
      <c r="C1778" s="106">
        <v>2265.1999999999998</v>
      </c>
      <c r="D1778" s="106">
        <v>2267.8000000000002</v>
      </c>
      <c r="E1778" s="106">
        <v>2271.8000000000002</v>
      </c>
      <c r="F1778" s="106">
        <v>2257</v>
      </c>
      <c r="G1778" s="28"/>
      <c r="H1778" s="107">
        <v>-2.7000000000000001E-3</v>
      </c>
      <c r="K1778" s="110">
        <v>42789</v>
      </c>
      <c r="L1778" s="106">
        <v>8939.5</v>
      </c>
      <c r="M1778" s="106">
        <v>8956.4</v>
      </c>
      <c r="N1778" s="106">
        <v>8982.15</v>
      </c>
      <c r="O1778" s="106">
        <v>8927.5499999999993</v>
      </c>
      <c r="P1778" s="28" t="s">
        <v>4286</v>
      </c>
      <c r="Q1778" s="107">
        <v>1.4E-3</v>
      </c>
      <c r="T1778" s="110">
        <v>42664</v>
      </c>
      <c r="U1778" s="28">
        <v>66.926000000000002</v>
      </c>
      <c r="V1778">
        <v>66.852000000000004</v>
      </c>
      <c r="W1778">
        <v>67.004999999999995</v>
      </c>
      <c r="X1778">
        <v>66.760000000000005</v>
      </c>
      <c r="Y1778" s="19">
        <v>1.4E-3</v>
      </c>
      <c r="AB1778" s="110">
        <f t="shared" si="331"/>
        <v>42789</v>
      </c>
      <c r="AC1778" s="108">
        <f t="shared" si="329"/>
        <v>8939.5</v>
      </c>
      <c r="AD1778" s="28">
        <f t="shared" si="330"/>
        <v>66.69</v>
      </c>
      <c r="AE1778" s="28">
        <f t="shared" si="324"/>
        <v>134.04558404558406</v>
      </c>
      <c r="AF1778" s="31">
        <f t="shared" si="325"/>
        <v>5.315602488193516E-3</v>
      </c>
      <c r="AJ1778" s="110">
        <f t="shared" si="328"/>
        <v>42767</v>
      </c>
      <c r="AK1778" s="31">
        <f t="shared" si="326"/>
        <v>2.9999999999999997E-4</v>
      </c>
      <c r="AL1778" s="115">
        <f t="shared" si="327"/>
        <v>1.9626629920209249E-2</v>
      </c>
      <c r="AM1778" s="100"/>
      <c r="BR1778" s="18">
        <f t="shared" si="321"/>
        <v>42758</v>
      </c>
      <c r="BS1778" s="6">
        <f t="shared" si="322"/>
        <v>-2.7000000000000001E-3</v>
      </c>
      <c r="BT1778" s="6">
        <f t="shared" si="323"/>
        <v>5.0000000000000001E-3</v>
      </c>
    </row>
    <row r="1779" spans="2:72" ht="14.45" hidden="1">
      <c r="B1779" s="110">
        <v>42759</v>
      </c>
      <c r="C1779" s="106">
        <v>2280.1</v>
      </c>
      <c r="D1779" s="106">
        <v>2267.9</v>
      </c>
      <c r="E1779" s="106">
        <v>2284.6</v>
      </c>
      <c r="F1779" s="106">
        <v>2266.6999999999998</v>
      </c>
      <c r="G1779" s="28"/>
      <c r="H1779" s="107">
        <v>6.6E-3</v>
      </c>
      <c r="K1779" s="110">
        <v>42793</v>
      </c>
      <c r="L1779" s="106">
        <v>8896.7000000000007</v>
      </c>
      <c r="M1779" s="106">
        <v>8943.7000000000007</v>
      </c>
      <c r="N1779" s="106">
        <v>8951.7999999999993</v>
      </c>
      <c r="O1779" s="106">
        <v>8888.65</v>
      </c>
      <c r="P1779" s="28" t="s">
        <v>4287</v>
      </c>
      <c r="Q1779" s="107">
        <v>-4.7999999999999996E-3</v>
      </c>
      <c r="T1779" s="110">
        <v>42667</v>
      </c>
      <c r="U1779" s="28">
        <v>66.844999999999999</v>
      </c>
      <c r="V1779">
        <v>66.921000000000006</v>
      </c>
      <c r="W1779">
        <v>66.935000000000002</v>
      </c>
      <c r="X1779">
        <v>66.766000000000005</v>
      </c>
      <c r="Y1779" s="19">
        <v>-1.1999999999999999E-3</v>
      </c>
      <c r="AB1779" s="110">
        <f t="shared" si="331"/>
        <v>42793</v>
      </c>
      <c r="AC1779" s="108">
        <f t="shared" si="329"/>
        <v>8896.7000000000007</v>
      </c>
      <c r="AD1779" s="28">
        <f t="shared" si="330"/>
        <v>66.7</v>
      </c>
      <c r="AE1779" s="28">
        <f t="shared" si="324"/>
        <v>133.38380809595202</v>
      </c>
      <c r="AF1779" s="31">
        <f t="shared" si="325"/>
        <v>-4.9369470418884065E-3</v>
      </c>
      <c r="AJ1779" s="110">
        <f t="shared" si="328"/>
        <v>42768</v>
      </c>
      <c r="AK1779" s="31">
        <f t="shared" si="326"/>
        <v>5.0000000000000001E-4</v>
      </c>
      <c r="AL1779" s="115">
        <f t="shared" si="327"/>
        <v>5.1042514190366983E-3</v>
      </c>
      <c r="AM1779" s="100"/>
      <c r="BR1779" s="18">
        <f t="shared" si="321"/>
        <v>42759</v>
      </c>
      <c r="BS1779" s="6">
        <f t="shared" si="322"/>
        <v>6.6E-3</v>
      </c>
      <c r="BT1779" s="6">
        <f t="shared" si="323"/>
        <v>0.01</v>
      </c>
    </row>
    <row r="1780" spans="2:72" ht="14.45" hidden="1">
      <c r="B1780" s="110">
        <v>42760</v>
      </c>
      <c r="C1780" s="106">
        <v>2298.4</v>
      </c>
      <c r="D1780" s="106">
        <v>2288.9</v>
      </c>
      <c r="E1780" s="106">
        <v>2299.6</v>
      </c>
      <c r="F1780" s="106">
        <v>2288.9</v>
      </c>
      <c r="G1780" s="28"/>
      <c r="H1780" s="107">
        <v>8.0000000000000002E-3</v>
      </c>
      <c r="K1780" s="110">
        <v>42794</v>
      </c>
      <c r="L1780" s="106">
        <v>8879.6</v>
      </c>
      <c r="M1780" s="106">
        <v>8898.9500000000007</v>
      </c>
      <c r="N1780" s="106">
        <v>8914.75</v>
      </c>
      <c r="O1780" s="106">
        <v>8867.6</v>
      </c>
      <c r="P1780" s="28" t="s">
        <v>4288</v>
      </c>
      <c r="Q1780" s="107">
        <v>-1.9E-3</v>
      </c>
      <c r="T1780" s="110">
        <v>42668</v>
      </c>
      <c r="U1780" s="28">
        <v>66.805999999999997</v>
      </c>
      <c r="V1780">
        <v>66.850999999999999</v>
      </c>
      <c r="W1780">
        <v>66.94</v>
      </c>
      <c r="X1780">
        <v>66.739999999999995</v>
      </c>
      <c r="Y1780" s="19">
        <v>-5.9999999999999995E-4</v>
      </c>
      <c r="AB1780" s="110">
        <f t="shared" si="331"/>
        <v>42794</v>
      </c>
      <c r="AC1780" s="108">
        <f t="shared" si="329"/>
        <v>8879.6</v>
      </c>
      <c r="AD1780" s="28">
        <f t="shared" si="330"/>
        <v>66.724999999999994</v>
      </c>
      <c r="AE1780" s="28">
        <f t="shared" si="324"/>
        <v>133.0775571375047</v>
      </c>
      <c r="AF1780" s="31">
        <f t="shared" si="325"/>
        <v>-2.2960130080182939E-3</v>
      </c>
      <c r="AJ1780" s="110">
        <f t="shared" si="328"/>
        <v>42769</v>
      </c>
      <c r="AK1780" s="31">
        <f t="shared" si="326"/>
        <v>7.3000000000000001E-3</v>
      </c>
      <c r="AL1780" s="115">
        <f t="shared" si="327"/>
        <v>1.1543888242533384E-3</v>
      </c>
      <c r="AM1780" s="100"/>
      <c r="BR1780" s="18">
        <f t="shared" si="321"/>
        <v>42760</v>
      </c>
      <c r="BS1780" s="6">
        <f t="shared" si="322"/>
        <v>8.0000000000000002E-3</v>
      </c>
      <c r="BT1780" s="6">
        <f t="shared" si="323"/>
        <v>1.4999999999999999E-2</v>
      </c>
    </row>
    <row r="1781" spans="2:72" ht="14.45" hidden="1">
      <c r="B1781" s="110">
        <v>42761</v>
      </c>
      <c r="C1781" s="106">
        <v>2296.6999999999998</v>
      </c>
      <c r="D1781" s="106">
        <v>2298.6</v>
      </c>
      <c r="E1781" s="106">
        <v>2301</v>
      </c>
      <c r="F1781" s="106">
        <v>2294.1</v>
      </c>
      <c r="G1781" s="28"/>
      <c r="H1781" s="107">
        <v>-6.9999999999999999E-4</v>
      </c>
      <c r="K1781" s="110">
        <v>42795</v>
      </c>
      <c r="L1781" s="106">
        <v>8945.7999999999993</v>
      </c>
      <c r="M1781" s="106">
        <v>8904.4</v>
      </c>
      <c r="N1781" s="106">
        <v>8960.7999999999993</v>
      </c>
      <c r="O1781" s="106">
        <v>8898.6</v>
      </c>
      <c r="P1781" s="28" t="s">
        <v>4289</v>
      </c>
      <c r="Q1781" s="107">
        <v>7.4999999999999997E-3</v>
      </c>
      <c r="T1781" s="110">
        <v>42669</v>
      </c>
      <c r="U1781" s="28">
        <v>66.863</v>
      </c>
      <c r="V1781">
        <v>66.811999999999998</v>
      </c>
      <c r="W1781">
        <v>66.900000000000006</v>
      </c>
      <c r="X1781">
        <v>66.757999999999996</v>
      </c>
      <c r="Y1781" s="19">
        <v>8.9999999999999998E-4</v>
      </c>
      <c r="AB1781" s="110">
        <f t="shared" si="331"/>
        <v>42795</v>
      </c>
      <c r="AC1781" s="108">
        <f t="shared" si="329"/>
        <v>8945.7999999999993</v>
      </c>
      <c r="AD1781" s="28">
        <f t="shared" si="330"/>
        <v>66.864999999999995</v>
      </c>
      <c r="AE1781" s="28">
        <f t="shared" si="324"/>
        <v>133.78897779107157</v>
      </c>
      <c r="AF1781" s="31">
        <f t="shared" si="325"/>
        <v>5.3459100758197486E-3</v>
      </c>
      <c r="AJ1781" s="110">
        <f t="shared" si="328"/>
        <v>42772</v>
      </c>
      <c r="AK1781" s="31">
        <f t="shared" si="326"/>
        <v>-2.0999999999999999E-3</v>
      </c>
      <c r="AL1781" s="115">
        <f t="shared" si="327"/>
        <v>6.7108546251233303E-3</v>
      </c>
      <c r="AM1781" s="100"/>
      <c r="BR1781" s="18" t="e">
        <f t="shared" si="321"/>
        <v>#N/A</v>
      </c>
      <c r="BS1781" s="6">
        <f t="shared" si="322"/>
        <v>0</v>
      </c>
      <c r="BT1781" s="6">
        <f t="shared" si="323"/>
        <v>0</v>
      </c>
    </row>
    <row r="1782" spans="2:72" ht="14.45" hidden="1">
      <c r="B1782" s="110">
        <v>42762</v>
      </c>
      <c r="C1782" s="106">
        <v>2294.6999999999998</v>
      </c>
      <c r="D1782" s="106">
        <v>2299</v>
      </c>
      <c r="E1782" s="106">
        <v>2299</v>
      </c>
      <c r="F1782" s="106">
        <v>2291.6</v>
      </c>
      <c r="G1782" s="28"/>
      <c r="H1782" s="107">
        <v>-8.9999999999999998E-4</v>
      </c>
      <c r="K1782" s="110">
        <v>42796</v>
      </c>
      <c r="L1782" s="106">
        <v>8899.75</v>
      </c>
      <c r="M1782" s="106">
        <v>8982.85</v>
      </c>
      <c r="N1782" s="106">
        <v>8992.5</v>
      </c>
      <c r="O1782" s="106">
        <v>8879.7999999999993</v>
      </c>
      <c r="P1782" s="28" t="s">
        <v>4224</v>
      </c>
      <c r="Q1782" s="107">
        <v>-5.1000000000000004E-3</v>
      </c>
      <c r="T1782" s="110">
        <v>42670</v>
      </c>
      <c r="U1782" s="28">
        <v>66.881</v>
      </c>
      <c r="V1782">
        <v>66.861999999999995</v>
      </c>
      <c r="W1782">
        <v>66.962999999999994</v>
      </c>
      <c r="X1782">
        <v>66.790000000000006</v>
      </c>
      <c r="Y1782" s="19">
        <v>2.9999999999999997E-4</v>
      </c>
      <c r="AB1782" s="110">
        <f t="shared" si="331"/>
        <v>42796</v>
      </c>
      <c r="AC1782" s="108">
        <f t="shared" si="329"/>
        <v>8899.75</v>
      </c>
      <c r="AD1782" s="28">
        <f t="shared" si="330"/>
        <v>66.784999999999997</v>
      </c>
      <c r="AE1782" s="28">
        <f t="shared" si="324"/>
        <v>133.25971400763646</v>
      </c>
      <c r="AF1782" s="31">
        <f t="shared" si="325"/>
        <v>-3.9559595429574657E-3</v>
      </c>
      <c r="AJ1782" s="110">
        <f t="shared" si="328"/>
        <v>42773</v>
      </c>
      <c r="AK1782" s="31">
        <f t="shared" si="326"/>
        <v>2.0000000000000001E-4</v>
      </c>
      <c r="AL1782" s="115">
        <f t="shared" si="327"/>
        <v>-6.0139935638289233E-3</v>
      </c>
      <c r="AM1782" s="100"/>
      <c r="BR1782" s="18">
        <f t="shared" si="321"/>
        <v>42762</v>
      </c>
      <c r="BS1782" s="6">
        <f t="shared" si="322"/>
        <v>-8.9999999999999998E-4</v>
      </c>
      <c r="BT1782" s="6">
        <f t="shared" si="323"/>
        <v>4.4999999999999997E-3</v>
      </c>
    </row>
    <row r="1783" spans="2:72" ht="14.45" hidden="1">
      <c r="B1783" s="110">
        <v>42765</v>
      </c>
      <c r="C1783" s="106">
        <v>2280.9</v>
      </c>
      <c r="D1783" s="106">
        <v>2286</v>
      </c>
      <c r="E1783" s="106">
        <v>2286</v>
      </c>
      <c r="F1783" s="106">
        <v>2268</v>
      </c>
      <c r="G1783" s="28"/>
      <c r="H1783" s="107">
        <v>-6.0000000000000001E-3</v>
      </c>
      <c r="K1783" s="110">
        <v>42797</v>
      </c>
      <c r="L1783" s="106">
        <v>8897.5499999999993</v>
      </c>
      <c r="M1783" s="106">
        <v>8883.5</v>
      </c>
      <c r="N1783" s="106">
        <v>8907.1</v>
      </c>
      <c r="O1783" s="106">
        <v>8860.1</v>
      </c>
      <c r="P1783" s="28" t="s">
        <v>4290</v>
      </c>
      <c r="Q1783" s="107">
        <v>-2.0000000000000001E-4</v>
      </c>
      <c r="T1783" s="110">
        <v>42671</v>
      </c>
      <c r="U1783" s="28">
        <v>66.778000000000006</v>
      </c>
      <c r="V1783">
        <v>66.894000000000005</v>
      </c>
      <c r="W1783">
        <v>66.933999999999997</v>
      </c>
      <c r="X1783">
        <v>66.691000000000003</v>
      </c>
      <c r="Y1783" s="19">
        <v>-1.5E-3</v>
      </c>
      <c r="AB1783" s="110">
        <f t="shared" si="331"/>
        <v>42797</v>
      </c>
      <c r="AC1783" s="108">
        <f t="shared" si="329"/>
        <v>8897.5499999999993</v>
      </c>
      <c r="AD1783" s="28">
        <f t="shared" si="330"/>
        <v>66.78</v>
      </c>
      <c r="AE1783" s="28">
        <f t="shared" si="324"/>
        <v>133.23674752920036</v>
      </c>
      <c r="AF1783" s="31">
        <f t="shared" si="325"/>
        <v>-1.7234374699903743E-4</v>
      </c>
      <c r="AJ1783" s="110">
        <f t="shared" si="328"/>
        <v>42774</v>
      </c>
      <c r="AK1783" s="31">
        <f t="shared" si="326"/>
        <v>6.9999999999999999E-4</v>
      </c>
      <c r="AL1783" s="115">
        <f t="shared" si="327"/>
        <v>4.5601910338954887E-3</v>
      </c>
      <c r="AM1783" s="100"/>
      <c r="BR1783" s="18">
        <f t="shared" si="321"/>
        <v>42765</v>
      </c>
      <c r="BS1783" s="6">
        <f t="shared" si="322"/>
        <v>-6.0000000000000001E-3</v>
      </c>
      <c r="BT1783" s="6">
        <f t="shared" si="323"/>
        <v>-1E-3</v>
      </c>
    </row>
    <row r="1784" spans="2:72" ht="14.45" hidden="1">
      <c r="B1784" s="110">
        <v>42766</v>
      </c>
      <c r="C1784" s="106">
        <v>2278.9</v>
      </c>
      <c r="D1784" s="106">
        <v>2274</v>
      </c>
      <c r="E1784" s="106">
        <v>2279.1</v>
      </c>
      <c r="F1784" s="106">
        <v>2267.1999999999998</v>
      </c>
      <c r="G1784" s="28"/>
      <c r="H1784" s="107">
        <v>-8.9999999999999998E-4</v>
      </c>
      <c r="K1784" s="110">
        <v>42800</v>
      </c>
      <c r="L1784" s="106">
        <v>8963.4500000000007</v>
      </c>
      <c r="M1784" s="106">
        <v>8915.1</v>
      </c>
      <c r="N1784" s="106">
        <v>8967.7999999999993</v>
      </c>
      <c r="O1784" s="106">
        <v>8914</v>
      </c>
      <c r="P1784" s="28" t="s">
        <v>4291</v>
      </c>
      <c r="Q1784" s="107">
        <v>7.4000000000000003E-3</v>
      </c>
      <c r="T1784" s="110">
        <v>42674</v>
      </c>
      <c r="U1784" s="28">
        <v>66.686000000000007</v>
      </c>
      <c r="V1784">
        <v>66.778999999999996</v>
      </c>
      <c r="W1784">
        <v>66.8</v>
      </c>
      <c r="X1784">
        <v>66.650000000000006</v>
      </c>
      <c r="Y1784" s="19">
        <v>-1.4E-3</v>
      </c>
      <c r="AB1784" s="110">
        <f t="shared" si="331"/>
        <v>42800</v>
      </c>
      <c r="AC1784" s="108">
        <f t="shared" si="329"/>
        <v>8963.4500000000007</v>
      </c>
      <c r="AD1784" s="28">
        <f t="shared" si="330"/>
        <v>66.674999999999997</v>
      </c>
      <c r="AE1784" s="28">
        <f t="shared" si="324"/>
        <v>134.43494563179604</v>
      </c>
      <c r="AF1784" s="31">
        <f t="shared" si="325"/>
        <v>8.9930002406661824E-3</v>
      </c>
      <c r="AJ1784" s="110">
        <f t="shared" si="328"/>
        <v>42775</v>
      </c>
      <c r="AK1784" s="31">
        <f t="shared" si="326"/>
        <v>5.7999999999999996E-3</v>
      </c>
      <c r="AL1784" s="115">
        <f t="shared" si="327"/>
        <v>5.3395052174824986E-3</v>
      </c>
      <c r="AM1784" s="100"/>
      <c r="BR1784" s="18">
        <f t="shared" si="321"/>
        <v>42766</v>
      </c>
      <c r="BS1784" s="6">
        <f t="shared" si="322"/>
        <v>-8.9999999999999998E-4</v>
      </c>
      <c r="BT1784" s="6">
        <f t="shared" si="323"/>
        <v>-8.3000000000000001E-3</v>
      </c>
    </row>
    <row r="1785" spans="2:72" ht="14.45" hidden="1">
      <c r="B1785" s="110">
        <v>42767</v>
      </c>
      <c r="C1785" s="106">
        <v>2279.6</v>
      </c>
      <c r="D1785" s="106">
        <v>2285.6</v>
      </c>
      <c r="E1785" s="106">
        <v>2289.1</v>
      </c>
      <c r="F1785" s="106">
        <v>2272.4</v>
      </c>
      <c r="G1785" s="28"/>
      <c r="H1785" s="107">
        <v>2.9999999999999997E-4</v>
      </c>
      <c r="K1785" s="110">
        <v>42801</v>
      </c>
      <c r="L1785" s="106">
        <v>8946.9</v>
      </c>
      <c r="M1785" s="106">
        <v>8977.75</v>
      </c>
      <c r="N1785" s="106">
        <v>8977.85</v>
      </c>
      <c r="O1785" s="106">
        <v>8932.7999999999993</v>
      </c>
      <c r="P1785" s="28" t="s">
        <v>4292</v>
      </c>
      <c r="Q1785" s="107">
        <v>-1.8E-3</v>
      </c>
      <c r="T1785" s="110">
        <v>42675</v>
      </c>
      <c r="U1785" s="28">
        <v>66.695999999999998</v>
      </c>
      <c r="V1785">
        <v>66.685000000000002</v>
      </c>
      <c r="W1785">
        <v>66.78</v>
      </c>
      <c r="X1785">
        <v>66.66</v>
      </c>
      <c r="Y1785" s="19">
        <v>1E-4</v>
      </c>
      <c r="AB1785" s="110">
        <f t="shared" si="331"/>
        <v>42801</v>
      </c>
      <c r="AC1785" s="108">
        <f t="shared" si="329"/>
        <v>8946.9</v>
      </c>
      <c r="AD1785" s="28">
        <f t="shared" si="330"/>
        <v>66.625</v>
      </c>
      <c r="AE1785" s="28">
        <f t="shared" si="324"/>
        <v>134.28742964352719</v>
      </c>
      <c r="AF1785" s="31">
        <f t="shared" si="325"/>
        <v>-1.0973038860958573E-3</v>
      </c>
      <c r="AJ1785" s="110">
        <f t="shared" si="328"/>
        <v>42776</v>
      </c>
      <c r="AK1785" s="31">
        <f t="shared" si="326"/>
        <v>3.5999999999999999E-3</v>
      </c>
      <c r="AL1785" s="115">
        <f t="shared" si="327"/>
        <v>3.9227034518196646E-4</v>
      </c>
      <c r="AM1785" s="100"/>
      <c r="BR1785" s="18">
        <f t="shared" si="321"/>
        <v>42767</v>
      </c>
      <c r="BS1785" s="6">
        <f t="shared" si="322"/>
        <v>2.9999999999999997E-4</v>
      </c>
      <c r="BT1785" s="6">
        <f t="shared" si="323"/>
        <v>1.8100000000000002E-2</v>
      </c>
    </row>
    <row r="1786" spans="2:72" ht="14.45" hidden="1">
      <c r="B1786" s="110">
        <v>42768</v>
      </c>
      <c r="C1786" s="106">
        <v>2280.8000000000002</v>
      </c>
      <c r="D1786" s="106">
        <v>2276.6999999999998</v>
      </c>
      <c r="E1786" s="106">
        <v>2284</v>
      </c>
      <c r="F1786" s="106">
        <v>2271.6999999999998</v>
      </c>
      <c r="G1786" s="28"/>
      <c r="H1786" s="107">
        <v>5.0000000000000001E-4</v>
      </c>
      <c r="K1786" s="110">
        <v>42802</v>
      </c>
      <c r="L1786" s="106">
        <v>8924.2999999999993</v>
      </c>
      <c r="M1786" s="106">
        <v>8950.7000000000007</v>
      </c>
      <c r="N1786" s="106">
        <v>8957.0499999999993</v>
      </c>
      <c r="O1786" s="106">
        <v>8891.9500000000007</v>
      </c>
      <c r="P1786" s="28" t="s">
        <v>4293</v>
      </c>
      <c r="Q1786" s="107">
        <v>-2.5000000000000001E-3</v>
      </c>
      <c r="T1786" s="110">
        <v>42676</v>
      </c>
      <c r="U1786" s="28">
        <v>66.762</v>
      </c>
      <c r="V1786">
        <v>66.694999999999993</v>
      </c>
      <c r="W1786">
        <v>66.87</v>
      </c>
      <c r="X1786">
        <v>66.63</v>
      </c>
      <c r="Y1786" s="19">
        <v>1E-3</v>
      </c>
      <c r="AB1786" s="110">
        <f t="shared" si="331"/>
        <v>42802</v>
      </c>
      <c r="AC1786" s="108">
        <f t="shared" si="329"/>
        <v>8924.2999999999993</v>
      </c>
      <c r="AD1786" s="28">
        <f t="shared" si="330"/>
        <v>66.765000000000001</v>
      </c>
      <c r="AE1786" s="28">
        <f t="shared" si="324"/>
        <v>133.66734067250803</v>
      </c>
      <c r="AF1786" s="31">
        <f t="shared" si="325"/>
        <v>-4.6176248414704357E-3</v>
      </c>
      <c r="AJ1786" s="110">
        <f t="shared" si="328"/>
        <v>42779</v>
      </c>
      <c r="AK1786" s="31">
        <f t="shared" si="326"/>
        <v>5.1999999999999998E-3</v>
      </c>
      <c r="AL1786" s="115">
        <f t="shared" si="327"/>
        <v>-5.012302348611497E-4</v>
      </c>
      <c r="AM1786" s="100"/>
      <c r="BR1786" s="18">
        <f t="shared" si="321"/>
        <v>42768</v>
      </c>
      <c r="BS1786" s="6">
        <f t="shared" si="322"/>
        <v>5.0000000000000001E-4</v>
      </c>
      <c r="BT1786" s="6">
        <f t="shared" si="323"/>
        <v>2E-3</v>
      </c>
    </row>
    <row r="1787" spans="2:72" ht="14.45" hidden="1">
      <c r="B1787" s="110">
        <v>42769</v>
      </c>
      <c r="C1787" s="106">
        <v>2297.4</v>
      </c>
      <c r="D1787" s="106">
        <v>2288.5</v>
      </c>
      <c r="E1787" s="106">
        <v>2298.3000000000002</v>
      </c>
      <c r="F1787" s="106">
        <v>2287.9</v>
      </c>
      <c r="G1787" s="28"/>
      <c r="H1787" s="107">
        <v>7.3000000000000001E-3</v>
      </c>
      <c r="K1787" s="110">
        <v>42803</v>
      </c>
      <c r="L1787" s="106">
        <v>8927</v>
      </c>
      <c r="M1787" s="106">
        <v>8914.5</v>
      </c>
      <c r="N1787" s="106">
        <v>8945.7999999999993</v>
      </c>
      <c r="O1787" s="106">
        <v>8899.5</v>
      </c>
      <c r="P1787" s="28" t="s">
        <v>4294</v>
      </c>
      <c r="Q1787" s="107">
        <v>2.9999999999999997E-4</v>
      </c>
      <c r="T1787" s="110">
        <v>42677</v>
      </c>
      <c r="U1787" s="28">
        <v>66.668000000000006</v>
      </c>
      <c r="V1787">
        <v>66.778000000000006</v>
      </c>
      <c r="W1787">
        <v>66.798000000000002</v>
      </c>
      <c r="X1787">
        <v>66.63</v>
      </c>
      <c r="Y1787" s="19">
        <v>-1.4E-3</v>
      </c>
      <c r="AB1787" s="110">
        <f t="shared" si="331"/>
        <v>42803</v>
      </c>
      <c r="AC1787" s="108">
        <f t="shared" si="329"/>
        <v>8927</v>
      </c>
      <c r="AD1787" s="28">
        <f t="shared" si="330"/>
        <v>66.69</v>
      </c>
      <c r="AE1787" s="28">
        <f t="shared" si="324"/>
        <v>133.85814964762335</v>
      </c>
      <c r="AF1787" s="31">
        <f t="shared" si="325"/>
        <v>1.4274913689111823E-3</v>
      </c>
      <c r="AJ1787" s="110">
        <f t="shared" si="328"/>
        <v>42780</v>
      </c>
      <c r="AK1787" s="31">
        <f t="shared" si="326"/>
        <v>4.0000000000000001E-3</v>
      </c>
      <c r="AL1787" s="115">
        <f t="shared" si="327"/>
        <v>6.4364498227886813E-4</v>
      </c>
      <c r="AM1787" s="100"/>
      <c r="BR1787" s="18">
        <f t="shared" si="321"/>
        <v>42769</v>
      </c>
      <c r="BS1787" s="6">
        <f t="shared" si="322"/>
        <v>7.3000000000000001E-3</v>
      </c>
      <c r="BT1787" s="6">
        <f t="shared" si="323"/>
        <v>8.0000000000000004E-4</v>
      </c>
    </row>
    <row r="1788" spans="2:72" ht="14.45" hidden="1">
      <c r="B1788" s="110">
        <v>42772</v>
      </c>
      <c r="C1788" s="106">
        <v>2292.6</v>
      </c>
      <c r="D1788" s="106">
        <v>2294.3000000000002</v>
      </c>
      <c r="E1788" s="106">
        <v>2296.1999999999998</v>
      </c>
      <c r="F1788" s="106">
        <v>2288.6</v>
      </c>
      <c r="G1788" s="28"/>
      <c r="H1788" s="107">
        <v>-2.0999999999999999E-3</v>
      </c>
      <c r="K1788" s="110">
        <v>42804</v>
      </c>
      <c r="L1788" s="106">
        <v>8934.5499999999993</v>
      </c>
      <c r="M1788" s="106">
        <v>8953.7000000000007</v>
      </c>
      <c r="N1788" s="106">
        <v>8975.7000000000007</v>
      </c>
      <c r="O1788" s="106">
        <v>8903.9500000000007</v>
      </c>
      <c r="P1788" s="28" t="s">
        <v>4295</v>
      </c>
      <c r="Q1788" s="107">
        <v>8.0000000000000004E-4</v>
      </c>
      <c r="T1788" s="110">
        <v>42678</v>
      </c>
      <c r="U1788" s="28">
        <v>66.796000000000006</v>
      </c>
      <c r="V1788">
        <v>66.665000000000006</v>
      </c>
      <c r="W1788">
        <v>66.805000000000007</v>
      </c>
      <c r="X1788">
        <v>66.650000000000006</v>
      </c>
      <c r="Y1788" s="19">
        <v>1.9E-3</v>
      </c>
      <c r="AB1788" s="110">
        <f t="shared" si="331"/>
        <v>42804</v>
      </c>
      <c r="AC1788" s="108">
        <f t="shared" si="329"/>
        <v>8934.5499999999993</v>
      </c>
      <c r="AD1788" s="28">
        <f t="shared" si="330"/>
        <v>66.555000000000007</v>
      </c>
      <c r="AE1788" s="28">
        <f t="shared" si="324"/>
        <v>134.24310720456762</v>
      </c>
      <c r="AF1788" s="31">
        <f t="shared" si="325"/>
        <v>2.8758619326327839E-3</v>
      </c>
      <c r="AJ1788" s="110">
        <f t="shared" si="328"/>
        <v>42781</v>
      </c>
      <c r="AK1788" s="31">
        <f t="shared" si="326"/>
        <v>5.0000000000000001E-3</v>
      </c>
      <c r="AL1788" s="115">
        <f t="shared" si="327"/>
        <v>-8.282077744109273E-3</v>
      </c>
      <c r="AM1788" s="100"/>
      <c r="BR1788" s="18">
        <f t="shared" si="321"/>
        <v>42772</v>
      </c>
      <c r="BS1788" s="6">
        <f t="shared" si="322"/>
        <v>-2.0999999999999999E-3</v>
      </c>
      <c r="BT1788" s="6">
        <f t="shared" si="323"/>
        <v>6.8999999999999999E-3</v>
      </c>
    </row>
    <row r="1789" spans="2:72" ht="14.45" hidden="1">
      <c r="B1789" s="110">
        <v>42773</v>
      </c>
      <c r="C1789" s="106">
        <v>2293.1</v>
      </c>
      <c r="D1789" s="106">
        <v>2295.9</v>
      </c>
      <c r="E1789" s="106">
        <v>2299.4</v>
      </c>
      <c r="F1789" s="106">
        <v>2290.1999999999998</v>
      </c>
      <c r="G1789" s="28"/>
      <c r="H1789" s="107">
        <v>2.0000000000000001E-4</v>
      </c>
      <c r="K1789" s="110">
        <v>42808</v>
      </c>
      <c r="L1789" s="106">
        <v>9087</v>
      </c>
      <c r="M1789" s="106">
        <v>9091.65</v>
      </c>
      <c r="N1789" s="106">
        <v>9122.75</v>
      </c>
      <c r="O1789" s="106">
        <v>9060.5</v>
      </c>
      <c r="P1789" s="28" t="s">
        <v>4296</v>
      </c>
      <c r="Q1789" s="107">
        <v>1.7100000000000001E-2</v>
      </c>
      <c r="T1789" s="110">
        <v>42681</v>
      </c>
      <c r="U1789" s="28">
        <v>66.745000000000005</v>
      </c>
      <c r="V1789">
        <v>66.795000000000002</v>
      </c>
      <c r="W1789">
        <v>66.805000000000007</v>
      </c>
      <c r="X1789">
        <v>66.676000000000002</v>
      </c>
      <c r="Y1789" s="19">
        <v>-8.0000000000000004E-4</v>
      </c>
      <c r="AB1789" s="110">
        <f t="shared" si="331"/>
        <v>42808</v>
      </c>
      <c r="AC1789" s="108">
        <f t="shared" si="329"/>
        <v>9087</v>
      </c>
      <c r="AD1789" s="28">
        <f t="shared" si="330"/>
        <v>65.775000000000006</v>
      </c>
      <c r="AE1789" s="28">
        <f t="shared" si="324"/>
        <v>138.1527936145952</v>
      </c>
      <c r="AF1789" s="31">
        <f t="shared" si="325"/>
        <v>2.9123926668873645E-2</v>
      </c>
      <c r="AJ1789" s="110">
        <f t="shared" si="328"/>
        <v>42782</v>
      </c>
      <c r="AK1789" s="31">
        <f t="shared" si="326"/>
        <v>-8.9999999999999998E-4</v>
      </c>
      <c r="AL1789" s="115">
        <f t="shared" si="327"/>
        <v>3.0343703941062561E-3</v>
      </c>
      <c r="AM1789" s="100"/>
      <c r="BR1789" s="18">
        <f t="shared" si="321"/>
        <v>42773</v>
      </c>
      <c r="BS1789" s="6">
        <f t="shared" si="322"/>
        <v>2.0000000000000001E-4</v>
      </c>
      <c r="BT1789" s="6">
        <f t="shared" si="323"/>
        <v>-3.7000000000000002E-3</v>
      </c>
    </row>
    <row r="1790" spans="2:72" ht="14.45" hidden="1">
      <c r="B1790" s="110">
        <v>42774</v>
      </c>
      <c r="C1790" s="106">
        <v>2294.6999999999998</v>
      </c>
      <c r="D1790" s="106">
        <v>2289.6</v>
      </c>
      <c r="E1790" s="106">
        <v>2295.9</v>
      </c>
      <c r="F1790" s="106">
        <v>2285.4</v>
      </c>
      <c r="G1790" s="28"/>
      <c r="H1790" s="107">
        <v>6.9999999999999999E-4</v>
      </c>
      <c r="K1790" s="110">
        <v>42809</v>
      </c>
      <c r="L1790" s="106">
        <v>9084.7999999999993</v>
      </c>
      <c r="M1790" s="106">
        <v>9086.85</v>
      </c>
      <c r="N1790" s="106">
        <v>9106.5499999999993</v>
      </c>
      <c r="O1790" s="106">
        <v>9075.5</v>
      </c>
      <c r="P1790" s="28" t="s">
        <v>4297</v>
      </c>
      <c r="Q1790" s="107">
        <v>-2.0000000000000001E-4</v>
      </c>
      <c r="T1790" s="110">
        <v>42682</v>
      </c>
      <c r="U1790" s="28">
        <v>66.245999999999995</v>
      </c>
      <c r="V1790">
        <v>66.745000000000005</v>
      </c>
      <c r="W1790">
        <v>66.748000000000005</v>
      </c>
      <c r="X1790">
        <v>66.242000000000004</v>
      </c>
      <c r="Y1790" s="19">
        <v>-7.4999999999999997E-3</v>
      </c>
      <c r="AB1790" s="110">
        <f t="shared" si="331"/>
        <v>42809</v>
      </c>
      <c r="AC1790" s="108">
        <f t="shared" si="329"/>
        <v>9084.7999999999993</v>
      </c>
      <c r="AD1790" s="28">
        <f t="shared" si="330"/>
        <v>65.63</v>
      </c>
      <c r="AE1790" s="28">
        <f t="shared" si="324"/>
        <v>138.42450099040073</v>
      </c>
      <c r="AF1790" s="31">
        <f t="shared" si="325"/>
        <v>1.9667164788828018E-3</v>
      </c>
      <c r="AJ1790" s="110">
        <f t="shared" si="328"/>
        <v>42783</v>
      </c>
      <c r="AK1790" s="31">
        <f t="shared" si="326"/>
        <v>1.6999999999999999E-3</v>
      </c>
      <c r="AL1790" s="115">
        <f t="shared" si="327"/>
        <v>4.9783549783553038E-3</v>
      </c>
      <c r="AM1790" s="100"/>
      <c r="BR1790" s="18">
        <f t="shared" si="321"/>
        <v>42774</v>
      </c>
      <c r="BS1790" s="6">
        <f t="shared" si="322"/>
        <v>6.9999999999999999E-4</v>
      </c>
      <c r="BT1790" s="6">
        <f t="shared" si="323"/>
        <v>1E-4</v>
      </c>
    </row>
    <row r="1791" spans="2:72" ht="14.45" hidden="1">
      <c r="B1791" s="110">
        <v>42775</v>
      </c>
      <c r="C1791" s="106">
        <v>2307.9</v>
      </c>
      <c r="D1791" s="106">
        <v>2296.6999999999998</v>
      </c>
      <c r="E1791" s="106">
        <v>2311.1</v>
      </c>
      <c r="F1791" s="106">
        <v>2296.6</v>
      </c>
      <c r="G1791" s="28"/>
      <c r="H1791" s="107">
        <v>5.7999999999999996E-3</v>
      </c>
      <c r="K1791" s="110">
        <v>42810</v>
      </c>
      <c r="L1791" s="106">
        <v>9153.7000000000007</v>
      </c>
      <c r="M1791" s="106">
        <v>9129.65</v>
      </c>
      <c r="N1791" s="106">
        <v>9158.4500000000007</v>
      </c>
      <c r="O1791" s="106">
        <v>9128.5499999999993</v>
      </c>
      <c r="P1791" s="28" t="s">
        <v>4298</v>
      </c>
      <c r="Q1791" s="107">
        <v>7.6E-3</v>
      </c>
      <c r="T1791" s="110">
        <v>42683</v>
      </c>
      <c r="U1791" s="28">
        <v>66.515000000000001</v>
      </c>
      <c r="V1791">
        <v>66.260999999999996</v>
      </c>
      <c r="W1791">
        <v>66.944999999999993</v>
      </c>
      <c r="X1791">
        <v>66.242000000000004</v>
      </c>
      <c r="Y1791" s="19">
        <v>4.1000000000000003E-3</v>
      </c>
      <c r="AB1791" s="110">
        <f t="shared" si="331"/>
        <v>42810</v>
      </c>
      <c r="AC1791" s="108">
        <f t="shared" si="329"/>
        <v>9153.7000000000007</v>
      </c>
      <c r="AD1791" s="28">
        <f t="shared" si="330"/>
        <v>65.385000000000005</v>
      </c>
      <c r="AE1791" s="28">
        <f t="shared" si="324"/>
        <v>139.99694119446357</v>
      </c>
      <c r="AF1791" s="31">
        <f t="shared" si="325"/>
        <v>1.1359551183586225E-2</v>
      </c>
      <c r="AJ1791" s="110">
        <f t="shared" si="328"/>
        <v>42787</v>
      </c>
      <c r="AK1791" s="31">
        <f t="shared" si="326"/>
        <v>6.0000000000000001E-3</v>
      </c>
      <c r="AL1791" s="115">
        <f t="shared" si="327"/>
        <v>2.028491239447261E-3</v>
      </c>
      <c r="AM1791" s="100"/>
      <c r="BR1791" s="18">
        <f t="shared" si="321"/>
        <v>42775</v>
      </c>
      <c r="BS1791" s="6">
        <f t="shared" si="322"/>
        <v>5.7999999999999996E-3</v>
      </c>
      <c r="BT1791" s="6">
        <f t="shared" si="323"/>
        <v>1.1000000000000001E-3</v>
      </c>
    </row>
    <row r="1792" spans="2:72" ht="14.45" hidden="1">
      <c r="B1792" s="110">
        <v>42776</v>
      </c>
      <c r="C1792" s="106">
        <v>2316.1</v>
      </c>
      <c r="D1792" s="106">
        <v>2312.3000000000002</v>
      </c>
      <c r="E1792" s="106">
        <v>2319.1999999999998</v>
      </c>
      <c r="F1792" s="106">
        <v>2311.1</v>
      </c>
      <c r="G1792" s="28"/>
      <c r="H1792" s="107">
        <v>3.5999999999999999E-3</v>
      </c>
      <c r="K1792" s="110">
        <v>42811</v>
      </c>
      <c r="L1792" s="106">
        <v>9160.0499999999993</v>
      </c>
      <c r="M1792" s="106">
        <v>9207.7999999999993</v>
      </c>
      <c r="N1792" s="106">
        <v>9218.4</v>
      </c>
      <c r="O1792" s="106">
        <v>9147.6</v>
      </c>
      <c r="P1792" s="28" t="s">
        <v>4299</v>
      </c>
      <c r="Q1792" s="107">
        <v>6.9999999999999999E-4</v>
      </c>
      <c r="T1792" s="110">
        <v>42684</v>
      </c>
      <c r="U1792" s="28">
        <v>66.864999999999995</v>
      </c>
      <c r="V1792">
        <v>66.468000000000004</v>
      </c>
      <c r="W1792">
        <v>66.864999999999995</v>
      </c>
      <c r="X1792">
        <v>66.33</v>
      </c>
      <c r="Y1792" s="19">
        <v>5.3E-3</v>
      </c>
      <c r="AB1792" s="110">
        <f t="shared" si="331"/>
        <v>42811</v>
      </c>
      <c r="AC1792" s="108">
        <f t="shared" si="329"/>
        <v>9160.0499999999993</v>
      </c>
      <c r="AD1792" s="28">
        <f t="shared" si="330"/>
        <v>65.474999999999994</v>
      </c>
      <c r="AE1792" s="28">
        <f t="shared" si="324"/>
        <v>139.90148911798397</v>
      </c>
      <c r="AF1792" s="31">
        <f t="shared" si="325"/>
        <v>-6.8181544300327523E-4</v>
      </c>
      <c r="AJ1792" s="110">
        <f t="shared" si="328"/>
        <v>42788</v>
      </c>
      <c r="AK1792" s="31">
        <f t="shared" si="326"/>
        <v>-1.1000000000000001E-3</v>
      </c>
      <c r="AL1792" s="115">
        <f t="shared" si="327"/>
        <v>2.6624593642960992E-3</v>
      </c>
      <c r="AM1792" s="100"/>
      <c r="BR1792" s="18">
        <f t="shared" si="321"/>
        <v>42776</v>
      </c>
      <c r="BS1792" s="6">
        <f t="shared" si="322"/>
        <v>3.5999999999999999E-3</v>
      </c>
      <c r="BT1792" s="6">
        <f t="shared" si="323"/>
        <v>1.6999999999999999E-3</v>
      </c>
    </row>
    <row r="1793" spans="2:72" ht="14.45" hidden="1">
      <c r="B1793" s="110">
        <v>42779</v>
      </c>
      <c r="C1793" s="106">
        <v>2328.1999999999998</v>
      </c>
      <c r="D1793" s="106">
        <v>2321.6999999999998</v>
      </c>
      <c r="E1793" s="106">
        <v>2331.6</v>
      </c>
      <c r="F1793" s="106">
        <v>2321.4</v>
      </c>
      <c r="G1793" s="28"/>
      <c r="H1793" s="107">
        <v>5.1999999999999998E-3</v>
      </c>
      <c r="K1793" s="110">
        <v>42814</v>
      </c>
      <c r="L1793" s="106">
        <v>9126.85</v>
      </c>
      <c r="M1793" s="106">
        <v>9166.9500000000007</v>
      </c>
      <c r="N1793" s="106">
        <v>9167.6</v>
      </c>
      <c r="O1793" s="106">
        <v>9116.2999999999993</v>
      </c>
      <c r="P1793" s="28" t="s">
        <v>4300</v>
      </c>
      <c r="Q1793" s="107">
        <v>-3.5999999999999999E-3</v>
      </c>
      <c r="T1793" s="110">
        <v>42685</v>
      </c>
      <c r="U1793" s="28">
        <v>67.564999999999998</v>
      </c>
      <c r="V1793">
        <v>67.301000000000002</v>
      </c>
      <c r="W1793">
        <v>67.564999999999998</v>
      </c>
      <c r="X1793">
        <v>66.984999999999999</v>
      </c>
      <c r="Y1793" s="19">
        <v>1.0500000000000001E-2</v>
      </c>
      <c r="AB1793" s="110">
        <f t="shared" si="331"/>
        <v>42814</v>
      </c>
      <c r="AC1793" s="108">
        <f t="shared" si="329"/>
        <v>9126.85</v>
      </c>
      <c r="AD1793" s="28">
        <f t="shared" si="330"/>
        <v>65.344999999999999</v>
      </c>
      <c r="AE1793" s="28">
        <f t="shared" si="324"/>
        <v>139.67174229091745</v>
      </c>
      <c r="AF1793" s="31">
        <f t="shared" si="325"/>
        <v>-1.6422043004329367E-3</v>
      </c>
      <c r="AJ1793" s="110">
        <f t="shared" si="328"/>
        <v>42789</v>
      </c>
      <c r="AK1793" s="31">
        <f t="shared" si="326"/>
        <v>4.0000000000000002E-4</v>
      </c>
      <c r="AL1793" s="115">
        <f t="shared" si="327"/>
        <v>5.315602488193516E-3</v>
      </c>
      <c r="AM1793" s="100"/>
      <c r="BR1793" s="18">
        <f t="shared" si="321"/>
        <v>42779</v>
      </c>
      <c r="BS1793" s="6">
        <f t="shared" si="322"/>
        <v>5.1999999999999998E-3</v>
      </c>
      <c r="BT1793" s="6">
        <f t="shared" si="323"/>
        <v>1.2999999999999999E-3</v>
      </c>
    </row>
    <row r="1794" spans="2:72" ht="14.45" hidden="1">
      <c r="B1794" s="110">
        <v>42780</v>
      </c>
      <c r="C1794" s="106">
        <v>2337.6</v>
      </c>
      <c r="D1794" s="106">
        <v>2326.1</v>
      </c>
      <c r="E1794" s="106">
        <v>2337.6</v>
      </c>
      <c r="F1794" s="106">
        <v>2322.1999999999998</v>
      </c>
      <c r="G1794" s="28"/>
      <c r="H1794" s="107">
        <v>4.0000000000000001E-3</v>
      </c>
      <c r="K1794" s="110">
        <v>42815</v>
      </c>
      <c r="L1794" s="106">
        <v>9121.5</v>
      </c>
      <c r="M1794" s="106">
        <v>9133.9500000000007</v>
      </c>
      <c r="N1794" s="106">
        <v>9147.75</v>
      </c>
      <c r="O1794" s="106">
        <v>9087.2000000000007</v>
      </c>
      <c r="P1794" s="28" t="s">
        <v>4301</v>
      </c>
      <c r="Q1794" s="107">
        <v>-5.9999999999999995E-4</v>
      </c>
      <c r="T1794" s="110">
        <v>42688</v>
      </c>
      <c r="U1794" s="28">
        <v>67.784999999999997</v>
      </c>
      <c r="V1794">
        <v>67.52</v>
      </c>
      <c r="W1794">
        <v>67.786000000000001</v>
      </c>
      <c r="X1794">
        <v>67.459999999999994</v>
      </c>
      <c r="Y1794" s="19">
        <v>3.3E-3</v>
      </c>
      <c r="AB1794" s="110">
        <f t="shared" si="331"/>
        <v>42815</v>
      </c>
      <c r="AC1794" s="108">
        <f t="shared" si="329"/>
        <v>9121.5</v>
      </c>
      <c r="AD1794" s="28">
        <f t="shared" si="330"/>
        <v>65.344999999999999</v>
      </c>
      <c r="AE1794" s="28">
        <f t="shared" si="324"/>
        <v>139.58986915601807</v>
      </c>
      <c r="AF1794" s="31">
        <f t="shared" si="325"/>
        <v>-5.861825273780763E-4</v>
      </c>
      <c r="AJ1794" s="110" t="e">
        <f t="shared" si="328"/>
        <v>#N/A</v>
      </c>
      <c r="AK1794" s="31">
        <f t="shared" si="326"/>
        <v>0</v>
      </c>
      <c r="AL1794" s="115">
        <f t="shared" si="327"/>
        <v>0</v>
      </c>
      <c r="AM1794" s="100"/>
      <c r="BR1794" s="18">
        <f t="shared" si="321"/>
        <v>42780</v>
      </c>
      <c r="BS1794" s="6">
        <f t="shared" si="322"/>
        <v>4.0000000000000001E-3</v>
      </c>
      <c r="BT1794" s="6">
        <f t="shared" si="323"/>
        <v>-1.4E-3</v>
      </c>
    </row>
    <row r="1795" spans="2:72" ht="14.45" hidden="1">
      <c r="B1795" s="110">
        <v>42781</v>
      </c>
      <c r="C1795" s="106">
        <v>2349.1999999999998</v>
      </c>
      <c r="D1795" s="106">
        <v>2335.6</v>
      </c>
      <c r="E1795" s="106">
        <v>2351.3000000000002</v>
      </c>
      <c r="F1795" s="106">
        <v>2334.8000000000002</v>
      </c>
      <c r="G1795" s="28"/>
      <c r="H1795" s="107">
        <v>5.0000000000000001E-3</v>
      </c>
      <c r="K1795" s="110">
        <v>42816</v>
      </c>
      <c r="L1795" s="106">
        <v>9030.4500000000007</v>
      </c>
      <c r="M1795" s="106">
        <v>9047.2000000000007</v>
      </c>
      <c r="N1795" s="106">
        <v>9072.9</v>
      </c>
      <c r="O1795" s="106">
        <v>9019.2999999999993</v>
      </c>
      <c r="P1795" s="28" t="s">
        <v>4302</v>
      </c>
      <c r="Q1795" s="107">
        <v>-0.01</v>
      </c>
      <c r="T1795" s="110">
        <v>42689</v>
      </c>
      <c r="U1795" s="28">
        <v>67.786000000000001</v>
      </c>
      <c r="V1795">
        <v>67.786000000000001</v>
      </c>
      <c r="W1795">
        <v>67.875</v>
      </c>
      <c r="X1795">
        <v>67.53</v>
      </c>
      <c r="Y1795" s="19">
        <v>0</v>
      </c>
      <c r="AB1795" s="110">
        <f t="shared" si="331"/>
        <v>42816</v>
      </c>
      <c r="AC1795" s="108">
        <f t="shared" si="329"/>
        <v>9030.4500000000007</v>
      </c>
      <c r="AD1795" s="28">
        <f t="shared" si="330"/>
        <v>65.454999999999998</v>
      </c>
      <c r="AE1795" s="28">
        <f t="shared" si="324"/>
        <v>137.96425024826218</v>
      </c>
      <c r="AF1795" s="31">
        <f t="shared" si="325"/>
        <v>-1.1645679715760471E-2</v>
      </c>
      <c r="AJ1795" s="110">
        <f t="shared" si="328"/>
        <v>42793</v>
      </c>
      <c r="AK1795" s="31">
        <f t="shared" si="326"/>
        <v>1.1000000000000001E-3</v>
      </c>
      <c r="AL1795" s="115">
        <f t="shared" si="327"/>
        <v>-4.9369470418884065E-3</v>
      </c>
      <c r="AM1795" s="100"/>
      <c r="BR1795" s="18">
        <f t="shared" ref="BR1795:BR1858" si="332">VLOOKUP(B1795,K:Q,1,FALSE)</f>
        <v>42781</v>
      </c>
      <c r="BS1795" s="6">
        <f t="shared" ref="BS1795:BS1858" si="333">IFERROR(VLOOKUP(BR1795,B:H,7,FALSE),0)</f>
        <v>5.0000000000000001E-3</v>
      </c>
      <c r="BT1795" s="6">
        <f t="shared" ref="BT1795:BT1858" si="334">IFERROR(VLOOKUP(BR1795,K:Q,7,FALSE),0)</f>
        <v>-7.7000000000000002E-3</v>
      </c>
    </row>
    <row r="1796" spans="2:72" ht="14.45" hidden="1">
      <c r="B1796" s="110">
        <v>42782</v>
      </c>
      <c r="C1796" s="106">
        <v>2347.1999999999998</v>
      </c>
      <c r="D1796" s="106">
        <v>2349.6</v>
      </c>
      <c r="E1796" s="106">
        <v>2351.3000000000002</v>
      </c>
      <c r="F1796" s="106">
        <v>2338.9</v>
      </c>
      <c r="G1796" s="28"/>
      <c r="H1796" s="107">
        <v>-8.9999999999999998E-4</v>
      </c>
      <c r="K1796" s="110">
        <v>42817</v>
      </c>
      <c r="L1796" s="106">
        <v>9086.2999999999993</v>
      </c>
      <c r="M1796" s="106">
        <v>9048.75</v>
      </c>
      <c r="N1796" s="106">
        <v>9099.0499999999993</v>
      </c>
      <c r="O1796" s="106">
        <v>9048.6</v>
      </c>
      <c r="P1796" s="28" t="s">
        <v>4303</v>
      </c>
      <c r="Q1796" s="107">
        <v>6.1999999999999998E-3</v>
      </c>
      <c r="T1796" s="110">
        <v>42690</v>
      </c>
      <c r="U1796" s="28">
        <v>67.998999999999995</v>
      </c>
      <c r="V1796">
        <v>67.784999999999997</v>
      </c>
      <c r="W1796">
        <v>68.12</v>
      </c>
      <c r="X1796">
        <v>67.617999999999995</v>
      </c>
      <c r="Y1796" s="19">
        <v>3.0999999999999999E-3</v>
      </c>
      <c r="AB1796" s="110">
        <f t="shared" si="331"/>
        <v>42817</v>
      </c>
      <c r="AC1796" s="108">
        <f t="shared" si="329"/>
        <v>9086.2999999999993</v>
      </c>
      <c r="AD1796" s="28">
        <f t="shared" si="330"/>
        <v>65.454999999999998</v>
      </c>
      <c r="AE1796" s="28">
        <f t="shared" ref="AE1796:AE1859" si="335">AC1796/AD1796</f>
        <v>138.81750821174853</v>
      </c>
      <c r="AF1796" s="31">
        <f t="shared" si="325"/>
        <v>6.1846308877187006E-3</v>
      </c>
      <c r="AJ1796" s="110">
        <f t="shared" si="328"/>
        <v>42794</v>
      </c>
      <c r="AK1796" s="31">
        <f t="shared" si="326"/>
        <v>-2.5999999999999999E-3</v>
      </c>
      <c r="AL1796" s="115">
        <f t="shared" si="327"/>
        <v>-2.2960130080182939E-3</v>
      </c>
      <c r="AM1796" s="100"/>
      <c r="BR1796" s="18">
        <f t="shared" si="332"/>
        <v>42782</v>
      </c>
      <c r="BS1796" s="6">
        <f t="shared" si="333"/>
        <v>-8.9999999999999998E-4</v>
      </c>
      <c r="BT1796" s="6">
        <f t="shared" si="334"/>
        <v>6.1000000000000004E-3</v>
      </c>
    </row>
    <row r="1797" spans="2:72" ht="14.45" hidden="1">
      <c r="B1797" s="110">
        <v>42783</v>
      </c>
      <c r="C1797" s="106">
        <v>2351.1999999999998</v>
      </c>
      <c r="D1797" s="106">
        <v>2343</v>
      </c>
      <c r="E1797" s="106">
        <v>2351.1999999999998</v>
      </c>
      <c r="F1797" s="106">
        <v>2339.6</v>
      </c>
      <c r="G1797" s="28"/>
      <c r="H1797" s="107">
        <v>1.6999999999999999E-3</v>
      </c>
      <c r="K1797" s="110">
        <v>42818</v>
      </c>
      <c r="L1797" s="106">
        <v>9108</v>
      </c>
      <c r="M1797" s="106">
        <v>9104</v>
      </c>
      <c r="N1797" s="106">
        <v>9133.5499999999993</v>
      </c>
      <c r="O1797" s="106">
        <v>9089.4</v>
      </c>
      <c r="P1797" s="28" t="s">
        <v>4304</v>
      </c>
      <c r="Q1797" s="107">
        <v>2.3999999999999998E-3</v>
      </c>
      <c r="T1797" s="110">
        <v>42691</v>
      </c>
      <c r="U1797" s="28">
        <v>68.022999999999996</v>
      </c>
      <c r="V1797">
        <v>67.983000000000004</v>
      </c>
      <c r="W1797">
        <v>68.075000000000003</v>
      </c>
      <c r="X1797">
        <v>67.766999999999996</v>
      </c>
      <c r="Y1797" s="19">
        <v>4.0000000000000002E-4</v>
      </c>
      <c r="AB1797" s="110">
        <f t="shared" si="331"/>
        <v>42818</v>
      </c>
      <c r="AC1797" s="108">
        <f t="shared" si="329"/>
        <v>9108</v>
      </c>
      <c r="AD1797" s="28">
        <f t="shared" si="330"/>
        <v>65.424999999999997</v>
      </c>
      <c r="AE1797" s="28">
        <f t="shared" si="335"/>
        <v>139.21283912877342</v>
      </c>
      <c r="AF1797" s="31">
        <f t="shared" ref="AF1797:AF1860" si="336">AE1797/AE1796-1</f>
        <v>2.8478462271621652E-3</v>
      </c>
      <c r="AJ1797" s="110">
        <f t="shared" si="328"/>
        <v>42795</v>
      </c>
      <c r="AK1797" s="31">
        <f t="shared" si="326"/>
        <v>1.37E-2</v>
      </c>
      <c r="AL1797" s="115">
        <f t="shared" si="327"/>
        <v>5.3459100758197486E-3</v>
      </c>
      <c r="AM1797" s="100"/>
      <c r="BR1797" s="18">
        <f t="shared" si="332"/>
        <v>42783</v>
      </c>
      <c r="BS1797" s="6">
        <f t="shared" si="333"/>
        <v>1.6999999999999999E-3</v>
      </c>
      <c r="BT1797" s="6">
        <f t="shared" si="334"/>
        <v>5.0000000000000001E-3</v>
      </c>
    </row>
    <row r="1798" spans="2:72" ht="14.45" hidden="1">
      <c r="B1798" s="110">
        <v>42787</v>
      </c>
      <c r="C1798" s="106">
        <v>2365.4</v>
      </c>
      <c r="D1798" s="106">
        <v>2354.9</v>
      </c>
      <c r="E1798" s="106">
        <v>2366.6999999999998</v>
      </c>
      <c r="F1798" s="106">
        <v>2354.9</v>
      </c>
      <c r="G1798" s="28"/>
      <c r="H1798" s="107">
        <v>6.0000000000000001E-3</v>
      </c>
      <c r="K1798" s="110">
        <v>42821</v>
      </c>
      <c r="L1798" s="106">
        <v>9045.2000000000007</v>
      </c>
      <c r="M1798" s="106">
        <v>9093.4500000000007</v>
      </c>
      <c r="N1798" s="106">
        <v>9094.85</v>
      </c>
      <c r="O1798" s="106">
        <v>9024.65</v>
      </c>
      <c r="P1798" s="28" t="s">
        <v>4305</v>
      </c>
      <c r="Q1798" s="107">
        <v>-6.8999999999999999E-3</v>
      </c>
      <c r="T1798" s="110">
        <v>42692</v>
      </c>
      <c r="U1798" s="28">
        <v>68.191000000000003</v>
      </c>
      <c r="V1798">
        <v>68.03</v>
      </c>
      <c r="W1798">
        <v>68.25</v>
      </c>
      <c r="X1798">
        <v>67.94</v>
      </c>
      <c r="Y1798" s="19">
        <v>2.5000000000000001E-3</v>
      </c>
      <c r="AB1798" s="110">
        <f t="shared" si="331"/>
        <v>42821</v>
      </c>
      <c r="AC1798" s="108">
        <f t="shared" si="329"/>
        <v>9045.2000000000007</v>
      </c>
      <c r="AD1798" s="28">
        <f t="shared" si="330"/>
        <v>64.995000000000005</v>
      </c>
      <c r="AE1798" s="28">
        <f t="shared" si="335"/>
        <v>139.16762827909838</v>
      </c>
      <c r="AF1798" s="31">
        <f t="shared" si="336"/>
        <v>-3.2476063240993724E-4</v>
      </c>
      <c r="AJ1798" s="110">
        <f t="shared" si="328"/>
        <v>42796</v>
      </c>
      <c r="AK1798" s="31">
        <f t="shared" si="326"/>
        <v>-5.8999999999999999E-3</v>
      </c>
      <c r="AL1798" s="115">
        <f t="shared" si="327"/>
        <v>-3.9559595429574657E-3</v>
      </c>
      <c r="AM1798" s="100"/>
      <c r="BR1798" s="18">
        <f t="shared" si="332"/>
        <v>42787</v>
      </c>
      <c r="BS1798" s="6">
        <f t="shared" si="333"/>
        <v>6.0000000000000001E-3</v>
      </c>
      <c r="BT1798" s="6">
        <f t="shared" si="334"/>
        <v>3.2000000000000002E-3</v>
      </c>
    </row>
    <row r="1799" spans="2:72" ht="14.45" hidden="1">
      <c r="B1799" s="110">
        <v>42788</v>
      </c>
      <c r="C1799" s="106">
        <v>2362.8000000000002</v>
      </c>
      <c r="D1799" s="106">
        <v>2361.1</v>
      </c>
      <c r="E1799" s="106">
        <v>2365.1</v>
      </c>
      <c r="F1799" s="106">
        <v>2358.3000000000002</v>
      </c>
      <c r="G1799" s="28"/>
      <c r="H1799" s="107">
        <v>-1.1000000000000001E-3</v>
      </c>
      <c r="K1799" s="110">
        <v>42822</v>
      </c>
      <c r="L1799" s="106">
        <v>9100.7999999999993</v>
      </c>
      <c r="M1799" s="106">
        <v>9081.5</v>
      </c>
      <c r="N1799" s="106">
        <v>9110.4</v>
      </c>
      <c r="O1799" s="106">
        <v>9079.7999999999993</v>
      </c>
      <c r="P1799" s="28" t="s">
        <v>4101</v>
      </c>
      <c r="Q1799" s="107">
        <v>6.1000000000000004E-3</v>
      </c>
      <c r="T1799" s="110">
        <v>42695</v>
      </c>
      <c r="U1799" s="28">
        <v>68.227999999999994</v>
      </c>
      <c r="V1799">
        <v>68.185000000000002</v>
      </c>
      <c r="W1799">
        <v>68.293000000000006</v>
      </c>
      <c r="X1799">
        <v>68.02</v>
      </c>
      <c r="Y1799" s="19">
        <v>5.0000000000000001E-4</v>
      </c>
      <c r="AB1799" s="110">
        <f t="shared" si="331"/>
        <v>42822</v>
      </c>
      <c r="AC1799" s="108">
        <f t="shared" si="329"/>
        <v>9100.7999999999993</v>
      </c>
      <c r="AD1799" s="28">
        <f t="shared" si="330"/>
        <v>65.045000000000002</v>
      </c>
      <c r="AE1799" s="28">
        <f t="shared" si="335"/>
        <v>139.91544315473902</v>
      </c>
      <c r="AF1799" s="31">
        <f t="shared" si="336"/>
        <v>5.3734829348452973E-3</v>
      </c>
      <c r="AJ1799" s="110">
        <f t="shared" si="328"/>
        <v>42797</v>
      </c>
      <c r="AK1799" s="31">
        <f t="shared" si="326"/>
        <v>5.0000000000000001E-4</v>
      </c>
      <c r="AL1799" s="115">
        <f t="shared" si="327"/>
        <v>-1.7234374699903743E-4</v>
      </c>
      <c r="AM1799" s="100"/>
      <c r="BR1799" s="18">
        <f t="shared" si="332"/>
        <v>42788</v>
      </c>
      <c r="BS1799" s="6">
        <f t="shared" si="333"/>
        <v>-1.1000000000000001E-3</v>
      </c>
      <c r="BT1799" s="6">
        <f t="shared" si="334"/>
        <v>2.0999999999999999E-3</v>
      </c>
    </row>
    <row r="1800" spans="2:72" ht="14.45" hidden="1">
      <c r="B1800" s="110">
        <v>42789</v>
      </c>
      <c r="C1800" s="106">
        <v>2363.8000000000002</v>
      </c>
      <c r="D1800" s="106">
        <v>2367.5</v>
      </c>
      <c r="E1800" s="106">
        <v>2368.3000000000002</v>
      </c>
      <c r="F1800" s="106">
        <v>2355.1</v>
      </c>
      <c r="G1800" s="28"/>
      <c r="H1800" s="107">
        <v>4.0000000000000002E-4</v>
      </c>
      <c r="K1800" s="110">
        <v>42823</v>
      </c>
      <c r="L1800" s="106">
        <v>9143.7999999999993</v>
      </c>
      <c r="M1800" s="106">
        <v>9128.7000000000007</v>
      </c>
      <c r="N1800" s="106">
        <v>9153.15</v>
      </c>
      <c r="O1800" s="106">
        <v>9109.1</v>
      </c>
      <c r="P1800" s="28" t="s">
        <v>4306</v>
      </c>
      <c r="Q1800" s="107">
        <v>4.7000000000000002E-3</v>
      </c>
      <c r="T1800" s="110">
        <v>42696</v>
      </c>
      <c r="U1800" s="28">
        <v>68.396000000000001</v>
      </c>
      <c r="V1800">
        <v>68.224999999999994</v>
      </c>
      <c r="W1800">
        <v>68.489999999999995</v>
      </c>
      <c r="X1800">
        <v>68.06</v>
      </c>
      <c r="Y1800" s="19">
        <v>2.5000000000000001E-3</v>
      </c>
      <c r="AB1800" s="110">
        <f t="shared" si="331"/>
        <v>42823</v>
      </c>
      <c r="AC1800" s="108">
        <f t="shared" si="329"/>
        <v>9143.7999999999993</v>
      </c>
      <c r="AD1800" s="28">
        <f t="shared" si="330"/>
        <v>64.875</v>
      </c>
      <c r="AE1800" s="28">
        <f t="shared" si="335"/>
        <v>140.94489402697494</v>
      </c>
      <c r="AF1800" s="31">
        <f t="shared" si="336"/>
        <v>7.3576643794595054E-3</v>
      </c>
      <c r="AJ1800" s="110">
        <f t="shared" si="328"/>
        <v>42800</v>
      </c>
      <c r="AK1800" s="31">
        <f t="shared" si="326"/>
        <v>-3.3E-3</v>
      </c>
      <c r="AL1800" s="115">
        <f t="shared" si="327"/>
        <v>8.9930002406661824E-3</v>
      </c>
      <c r="AM1800" s="100"/>
      <c r="BR1800" s="18">
        <f t="shared" si="332"/>
        <v>42789</v>
      </c>
      <c r="BS1800" s="6">
        <f t="shared" si="333"/>
        <v>4.0000000000000002E-4</v>
      </c>
      <c r="BT1800" s="6">
        <f t="shared" si="334"/>
        <v>1.4E-3</v>
      </c>
    </row>
    <row r="1801" spans="2:72" ht="14.45" hidden="1">
      <c r="B1801" s="110">
        <v>42790</v>
      </c>
      <c r="C1801" s="106">
        <v>2367.3000000000002</v>
      </c>
      <c r="D1801" s="106">
        <v>2355.6999999999998</v>
      </c>
      <c r="E1801" s="106">
        <v>2367.3000000000002</v>
      </c>
      <c r="F1801" s="106">
        <v>2352.9</v>
      </c>
      <c r="G1801" s="28"/>
      <c r="H1801" s="107">
        <v>1.5E-3</v>
      </c>
      <c r="K1801" s="110">
        <v>42824</v>
      </c>
      <c r="L1801" s="106">
        <v>9173.75</v>
      </c>
      <c r="M1801" s="106">
        <v>9142.6</v>
      </c>
      <c r="N1801" s="106">
        <v>9183.15</v>
      </c>
      <c r="O1801" s="106">
        <v>9136.35</v>
      </c>
      <c r="P1801" s="28" t="s">
        <v>4307</v>
      </c>
      <c r="Q1801" s="107">
        <v>3.3E-3</v>
      </c>
      <c r="T1801" s="110">
        <v>42697</v>
      </c>
      <c r="U1801" s="28">
        <v>68.784000000000006</v>
      </c>
      <c r="V1801">
        <v>68.394999999999996</v>
      </c>
      <c r="W1801">
        <v>68.881</v>
      </c>
      <c r="X1801">
        <v>68.36</v>
      </c>
      <c r="Y1801" s="19">
        <v>5.7000000000000002E-3</v>
      </c>
      <c r="AB1801" s="110">
        <f t="shared" si="331"/>
        <v>42824</v>
      </c>
      <c r="AC1801" s="108">
        <f t="shared" si="329"/>
        <v>9173.75</v>
      </c>
      <c r="AD1801" s="28">
        <f t="shared" si="330"/>
        <v>64.86</v>
      </c>
      <c r="AE1801" s="28">
        <f t="shared" si="335"/>
        <v>141.43925377736664</v>
      </c>
      <c r="AF1801" s="31">
        <f t="shared" si="336"/>
        <v>3.50746831805826E-3</v>
      </c>
      <c r="AJ1801" s="110">
        <f t="shared" si="328"/>
        <v>42801</v>
      </c>
      <c r="AK1801" s="31">
        <f t="shared" si="326"/>
        <v>-2.8999999999999998E-3</v>
      </c>
      <c r="AL1801" s="115">
        <f t="shared" si="327"/>
        <v>-1.0973038860958573E-3</v>
      </c>
      <c r="AM1801" s="100"/>
      <c r="BR1801" s="18" t="e">
        <f t="shared" si="332"/>
        <v>#N/A</v>
      </c>
      <c r="BS1801" s="6">
        <f t="shared" si="333"/>
        <v>0</v>
      </c>
      <c r="BT1801" s="6">
        <f t="shared" si="334"/>
        <v>0</v>
      </c>
    </row>
    <row r="1802" spans="2:72" ht="14.45" hidden="1">
      <c r="B1802" s="110">
        <v>42793</v>
      </c>
      <c r="C1802" s="106">
        <v>2369.8000000000002</v>
      </c>
      <c r="D1802" s="106">
        <v>2365.1999999999998</v>
      </c>
      <c r="E1802" s="106">
        <v>2371.5</v>
      </c>
      <c r="F1802" s="106">
        <v>2361.9</v>
      </c>
      <c r="G1802" s="28"/>
      <c r="H1802" s="107">
        <v>1.1000000000000001E-3</v>
      </c>
      <c r="K1802" s="110">
        <v>42825</v>
      </c>
      <c r="L1802" s="106">
        <v>9173.75</v>
      </c>
      <c r="M1802" s="106">
        <v>9158.9</v>
      </c>
      <c r="N1802" s="106">
        <v>9191.7000000000007</v>
      </c>
      <c r="O1802" s="106">
        <v>9152.1</v>
      </c>
      <c r="P1802" s="28" t="s">
        <v>4308</v>
      </c>
      <c r="Q1802" s="107">
        <v>0</v>
      </c>
      <c r="T1802" s="110">
        <v>42698</v>
      </c>
      <c r="U1802" s="28">
        <v>68.760999999999996</v>
      </c>
      <c r="V1802">
        <v>68.81</v>
      </c>
      <c r="W1802">
        <v>68.87</v>
      </c>
      <c r="X1802">
        <v>68.578000000000003</v>
      </c>
      <c r="Y1802" s="19">
        <v>-2.9999999999999997E-4</v>
      </c>
      <c r="AB1802" s="110">
        <f t="shared" si="331"/>
        <v>42825</v>
      </c>
      <c r="AC1802" s="108">
        <f t="shared" si="329"/>
        <v>9173.75</v>
      </c>
      <c r="AD1802" s="28">
        <f t="shared" si="330"/>
        <v>64.86</v>
      </c>
      <c r="AE1802" s="28">
        <f t="shared" si="335"/>
        <v>141.43925377736664</v>
      </c>
      <c r="AF1802" s="31">
        <f t="shared" si="336"/>
        <v>0</v>
      </c>
      <c r="AJ1802" s="110">
        <f t="shared" si="328"/>
        <v>42802</v>
      </c>
      <c r="AK1802" s="31">
        <f t="shared" si="326"/>
        <v>-2.3E-3</v>
      </c>
      <c r="AL1802" s="115">
        <f t="shared" si="327"/>
        <v>-4.6176248414704357E-3</v>
      </c>
      <c r="AM1802" s="100"/>
      <c r="BR1802" s="18">
        <f t="shared" si="332"/>
        <v>42793</v>
      </c>
      <c r="BS1802" s="6">
        <f t="shared" si="333"/>
        <v>1.1000000000000001E-3</v>
      </c>
      <c r="BT1802" s="6">
        <f t="shared" si="334"/>
        <v>-4.7999999999999996E-3</v>
      </c>
    </row>
    <row r="1803" spans="2:72" ht="14.45" hidden="1">
      <c r="B1803" s="110">
        <v>42794</v>
      </c>
      <c r="C1803" s="106">
        <v>2363.6</v>
      </c>
      <c r="D1803" s="106">
        <v>2366.1</v>
      </c>
      <c r="E1803" s="106">
        <v>2367.8000000000002</v>
      </c>
      <c r="F1803" s="106">
        <v>2359</v>
      </c>
      <c r="G1803" s="28"/>
      <c r="H1803" s="107">
        <v>-2.5999999999999999E-3</v>
      </c>
      <c r="K1803" s="110">
        <v>42828</v>
      </c>
      <c r="L1803" s="106">
        <v>9237.85</v>
      </c>
      <c r="M1803" s="106">
        <v>9220.6</v>
      </c>
      <c r="N1803" s="106">
        <v>9245.35</v>
      </c>
      <c r="O1803" s="106">
        <v>9192.4</v>
      </c>
      <c r="P1803" s="28" t="s">
        <v>4309</v>
      </c>
      <c r="Q1803" s="107">
        <v>7.0000000000000001E-3</v>
      </c>
      <c r="T1803" s="110">
        <v>42699</v>
      </c>
      <c r="U1803" s="28">
        <v>68.519000000000005</v>
      </c>
      <c r="V1803">
        <v>68.754999999999995</v>
      </c>
      <c r="W1803">
        <v>68.760999999999996</v>
      </c>
      <c r="X1803">
        <v>68.3</v>
      </c>
      <c r="Y1803" s="19">
        <v>-3.5000000000000001E-3</v>
      </c>
      <c r="AB1803" s="110">
        <f t="shared" si="331"/>
        <v>42828</v>
      </c>
      <c r="AC1803" s="108">
        <f t="shared" si="329"/>
        <v>9237.85</v>
      </c>
      <c r="AD1803" s="28">
        <f t="shared" si="330"/>
        <v>64.984999999999999</v>
      </c>
      <c r="AE1803" s="28">
        <f t="shared" si="335"/>
        <v>142.15357390166963</v>
      </c>
      <c r="AF1803" s="31">
        <f t="shared" si="336"/>
        <v>5.0503668905619303E-3</v>
      </c>
      <c r="AJ1803" s="110">
        <f t="shared" si="328"/>
        <v>42803</v>
      </c>
      <c r="AK1803" s="31">
        <f t="shared" si="326"/>
        <v>8.0000000000000004E-4</v>
      </c>
      <c r="AL1803" s="115">
        <f t="shared" si="327"/>
        <v>1.4274913689111823E-3</v>
      </c>
      <c r="AM1803" s="100"/>
      <c r="BR1803" s="18">
        <f t="shared" si="332"/>
        <v>42794</v>
      </c>
      <c r="BS1803" s="6">
        <f t="shared" si="333"/>
        <v>-2.5999999999999999E-3</v>
      </c>
      <c r="BT1803" s="6">
        <f t="shared" si="334"/>
        <v>-1.9E-3</v>
      </c>
    </row>
    <row r="1804" spans="2:72" ht="14.45" hidden="1">
      <c r="B1804" s="110">
        <v>42795</v>
      </c>
      <c r="C1804" s="106">
        <v>2396</v>
      </c>
      <c r="D1804" s="106">
        <v>2380.1</v>
      </c>
      <c r="E1804" s="106">
        <v>2401</v>
      </c>
      <c r="F1804" s="106">
        <v>2380.1</v>
      </c>
      <c r="G1804" s="28"/>
      <c r="H1804" s="107">
        <v>1.37E-2</v>
      </c>
      <c r="K1804" s="110">
        <v>42830</v>
      </c>
      <c r="L1804" s="106">
        <v>9265.15</v>
      </c>
      <c r="M1804" s="106">
        <v>9264.4</v>
      </c>
      <c r="N1804" s="106">
        <v>9273.9</v>
      </c>
      <c r="O1804" s="106">
        <v>9215.4</v>
      </c>
      <c r="P1804" s="28" t="s">
        <v>4310</v>
      </c>
      <c r="Q1804" s="107">
        <v>3.0000000000000001E-3</v>
      </c>
      <c r="T1804" s="110">
        <v>42702</v>
      </c>
      <c r="U1804" s="28">
        <v>68.578999999999994</v>
      </c>
      <c r="V1804">
        <v>68.519000000000005</v>
      </c>
      <c r="W1804">
        <v>68.81</v>
      </c>
      <c r="X1804">
        <v>68.355000000000004</v>
      </c>
      <c r="Y1804" s="19">
        <v>8.9999999999999998E-4</v>
      </c>
      <c r="AB1804" s="110">
        <f t="shared" si="331"/>
        <v>42830</v>
      </c>
      <c r="AC1804" s="108">
        <f t="shared" si="329"/>
        <v>9265.15</v>
      </c>
      <c r="AD1804" s="28">
        <f t="shared" si="330"/>
        <v>64.875</v>
      </c>
      <c r="AE1804" s="28">
        <f t="shared" si="335"/>
        <v>142.81541425818881</v>
      </c>
      <c r="AF1804" s="31">
        <f t="shared" si="336"/>
        <v>4.655812290565331E-3</v>
      </c>
      <c r="AJ1804" s="110">
        <f t="shared" si="328"/>
        <v>42804</v>
      </c>
      <c r="AK1804" s="31">
        <f t="shared" si="326"/>
        <v>3.3E-3</v>
      </c>
      <c r="AL1804" s="115">
        <f t="shared" si="327"/>
        <v>2.8758619326327839E-3</v>
      </c>
      <c r="AM1804" s="100"/>
      <c r="BR1804" s="18">
        <f t="shared" si="332"/>
        <v>42795</v>
      </c>
      <c r="BS1804" s="6">
        <f t="shared" si="333"/>
        <v>1.37E-2</v>
      </c>
      <c r="BT1804" s="6">
        <f t="shared" si="334"/>
        <v>7.4999999999999997E-3</v>
      </c>
    </row>
    <row r="1805" spans="2:72" ht="14.45" hidden="1">
      <c r="B1805" s="110">
        <v>42796</v>
      </c>
      <c r="C1805" s="106">
        <v>2381.9</v>
      </c>
      <c r="D1805" s="106">
        <v>2394.8000000000002</v>
      </c>
      <c r="E1805" s="106">
        <v>2394.8000000000002</v>
      </c>
      <c r="F1805" s="106">
        <v>2380.1999999999998</v>
      </c>
      <c r="G1805" s="28"/>
      <c r="H1805" s="107">
        <v>-5.8999999999999999E-3</v>
      </c>
      <c r="K1805" s="110">
        <v>42831</v>
      </c>
      <c r="L1805" s="106">
        <v>9261.9500000000007</v>
      </c>
      <c r="M1805" s="106">
        <v>9245.7999999999993</v>
      </c>
      <c r="N1805" s="106">
        <v>9267.9500000000007</v>
      </c>
      <c r="O1805" s="106">
        <v>9218.85</v>
      </c>
      <c r="P1805" s="28" t="s">
        <v>4311</v>
      </c>
      <c r="Q1805" s="107">
        <v>-2.9999999999999997E-4</v>
      </c>
      <c r="T1805" s="110">
        <v>42703</v>
      </c>
      <c r="U1805" s="28">
        <v>68.614999999999995</v>
      </c>
      <c r="V1805">
        <v>68.575000000000003</v>
      </c>
      <c r="W1805">
        <v>68.775999999999996</v>
      </c>
      <c r="X1805">
        <v>68.561000000000007</v>
      </c>
      <c r="Y1805" s="19">
        <v>5.0000000000000001E-4</v>
      </c>
      <c r="AB1805" s="110">
        <f t="shared" si="331"/>
        <v>42831</v>
      </c>
      <c r="AC1805" s="108">
        <f t="shared" si="329"/>
        <v>9261.9500000000007</v>
      </c>
      <c r="AD1805" s="28">
        <f t="shared" si="330"/>
        <v>64.605999999999995</v>
      </c>
      <c r="AE1805" s="28">
        <f t="shared" si="335"/>
        <v>143.36052379036005</v>
      </c>
      <c r="AF1805" s="31">
        <f t="shared" si="336"/>
        <v>3.8168816370602876E-3</v>
      </c>
      <c r="AJ1805" s="110" t="e">
        <f t="shared" si="328"/>
        <v>#N/A</v>
      </c>
      <c r="AK1805" s="31">
        <f t="shared" si="326"/>
        <v>0</v>
      </c>
      <c r="AL1805" s="115">
        <f t="shared" si="327"/>
        <v>0</v>
      </c>
      <c r="AM1805" s="100"/>
      <c r="BR1805" s="18">
        <f t="shared" si="332"/>
        <v>42796</v>
      </c>
      <c r="BS1805" s="6">
        <f t="shared" si="333"/>
        <v>-5.8999999999999999E-3</v>
      </c>
      <c r="BT1805" s="6">
        <f t="shared" si="334"/>
        <v>-5.1000000000000004E-3</v>
      </c>
    </row>
    <row r="1806" spans="2:72" ht="14.45" hidden="1">
      <c r="B1806" s="110">
        <v>42797</v>
      </c>
      <c r="C1806" s="106">
        <v>2383.1</v>
      </c>
      <c r="D1806" s="106">
        <v>2380.9</v>
      </c>
      <c r="E1806" s="106">
        <v>2383.9</v>
      </c>
      <c r="F1806" s="106">
        <v>2375.4</v>
      </c>
      <c r="G1806" s="28"/>
      <c r="H1806" s="107">
        <v>5.0000000000000001E-4</v>
      </c>
      <c r="K1806" s="110">
        <v>42832</v>
      </c>
      <c r="L1806" s="106">
        <v>9198.2999999999993</v>
      </c>
      <c r="M1806" s="106">
        <v>9223.7000000000007</v>
      </c>
      <c r="N1806" s="106">
        <v>9250.5</v>
      </c>
      <c r="O1806" s="106">
        <v>9188.1</v>
      </c>
      <c r="P1806" s="28" t="s">
        <v>4312</v>
      </c>
      <c r="Q1806" s="107">
        <v>-6.8999999999999999E-3</v>
      </c>
      <c r="T1806" s="110">
        <v>42704</v>
      </c>
      <c r="U1806" s="28">
        <v>68.597999999999999</v>
      </c>
      <c r="V1806">
        <v>68.614999999999995</v>
      </c>
      <c r="W1806">
        <v>68.709999999999994</v>
      </c>
      <c r="X1806">
        <v>68.367999999999995</v>
      </c>
      <c r="Y1806" s="19">
        <v>-2.0000000000000001E-4</v>
      </c>
      <c r="AB1806" s="110">
        <f t="shared" si="331"/>
        <v>42832</v>
      </c>
      <c r="AC1806" s="108">
        <f t="shared" si="329"/>
        <v>9198.2999999999993</v>
      </c>
      <c r="AD1806" s="28">
        <f t="shared" si="330"/>
        <v>64.27</v>
      </c>
      <c r="AE1806" s="28">
        <f t="shared" si="335"/>
        <v>143.11965147035943</v>
      </c>
      <c r="AF1806" s="31">
        <f t="shared" si="336"/>
        <v>-1.6801858254428259E-3</v>
      </c>
      <c r="AJ1806" s="110">
        <f t="shared" si="328"/>
        <v>42808</v>
      </c>
      <c r="AK1806" s="31">
        <f t="shared" si="326"/>
        <v>-3.3999999999999998E-3</v>
      </c>
      <c r="AL1806" s="115">
        <f t="shared" si="327"/>
        <v>2.9123926668873645E-2</v>
      </c>
      <c r="AM1806" s="100"/>
      <c r="BR1806" s="18">
        <f t="shared" si="332"/>
        <v>42797</v>
      </c>
      <c r="BS1806" s="6">
        <f t="shared" si="333"/>
        <v>5.0000000000000001E-4</v>
      </c>
      <c r="BT1806" s="6">
        <f t="shared" si="334"/>
        <v>-2.0000000000000001E-4</v>
      </c>
    </row>
    <row r="1807" spans="2:72" ht="14.45" hidden="1">
      <c r="B1807" s="110">
        <v>42800</v>
      </c>
      <c r="C1807" s="106">
        <v>2375.3000000000002</v>
      </c>
      <c r="D1807" s="106">
        <v>2375.1999999999998</v>
      </c>
      <c r="E1807" s="106">
        <v>2378.8000000000002</v>
      </c>
      <c r="F1807" s="106">
        <v>2368</v>
      </c>
      <c r="G1807" s="28"/>
      <c r="H1807" s="107">
        <v>-3.3E-3</v>
      </c>
      <c r="K1807" s="110">
        <v>42835</v>
      </c>
      <c r="L1807" s="106">
        <v>9181.4500000000007</v>
      </c>
      <c r="M1807" s="106">
        <v>9225.6</v>
      </c>
      <c r="N1807" s="106">
        <v>9225.65</v>
      </c>
      <c r="O1807" s="106">
        <v>9174.85</v>
      </c>
      <c r="P1807" s="28" t="s">
        <v>4313</v>
      </c>
      <c r="Q1807" s="107">
        <v>-1.8E-3</v>
      </c>
      <c r="T1807" s="110">
        <v>42705</v>
      </c>
      <c r="U1807" s="28">
        <v>68.236000000000004</v>
      </c>
      <c r="V1807">
        <v>68.594999999999999</v>
      </c>
      <c r="W1807">
        <v>68.597999999999999</v>
      </c>
      <c r="X1807">
        <v>68.19</v>
      </c>
      <c r="Y1807" s="19">
        <v>-5.3E-3</v>
      </c>
      <c r="AB1807" s="110">
        <f t="shared" si="331"/>
        <v>42835</v>
      </c>
      <c r="AC1807" s="108">
        <f t="shared" si="329"/>
        <v>9181.4500000000007</v>
      </c>
      <c r="AD1807" s="28">
        <f t="shared" si="330"/>
        <v>64.605000000000004</v>
      </c>
      <c r="AE1807" s="28">
        <f t="shared" si="335"/>
        <v>142.11670923303151</v>
      </c>
      <c r="AF1807" s="31">
        <f t="shared" si="336"/>
        <v>-7.007718555935849E-3</v>
      </c>
      <c r="AJ1807" s="110">
        <f t="shared" si="328"/>
        <v>42809</v>
      </c>
      <c r="AK1807" s="31">
        <f t="shared" si="326"/>
        <v>8.3999999999999995E-3</v>
      </c>
      <c r="AL1807" s="115">
        <f t="shared" si="327"/>
        <v>1.9667164788828018E-3</v>
      </c>
      <c r="AM1807" s="100"/>
      <c r="BR1807" s="18">
        <f t="shared" si="332"/>
        <v>42800</v>
      </c>
      <c r="BS1807" s="6">
        <f t="shared" si="333"/>
        <v>-3.3E-3</v>
      </c>
      <c r="BT1807" s="6">
        <f t="shared" si="334"/>
        <v>7.4000000000000003E-3</v>
      </c>
    </row>
    <row r="1808" spans="2:72" ht="14.45" hidden="1">
      <c r="B1808" s="110">
        <v>42801</v>
      </c>
      <c r="C1808" s="106">
        <v>2368.4</v>
      </c>
      <c r="D1808" s="106">
        <v>2370.6999999999998</v>
      </c>
      <c r="E1808" s="106">
        <v>2375.1</v>
      </c>
      <c r="F1808" s="106">
        <v>2365.5</v>
      </c>
      <c r="G1808" s="28"/>
      <c r="H1808" s="107">
        <v>-2.8999999999999998E-3</v>
      </c>
      <c r="K1808" s="110">
        <v>42836</v>
      </c>
      <c r="L1808" s="106">
        <v>9237</v>
      </c>
      <c r="M1808" s="106">
        <v>9184.5499999999993</v>
      </c>
      <c r="N1808" s="106">
        <v>9242.7000000000007</v>
      </c>
      <c r="O1808" s="106">
        <v>9172.85</v>
      </c>
      <c r="P1808" s="28" t="s">
        <v>4165</v>
      </c>
      <c r="Q1808" s="107">
        <v>6.1000000000000004E-3</v>
      </c>
      <c r="T1808" s="110">
        <v>42706</v>
      </c>
      <c r="U1808" s="28">
        <v>68.031000000000006</v>
      </c>
      <c r="V1808">
        <v>68.234999999999999</v>
      </c>
      <c r="W1808">
        <v>68.393000000000001</v>
      </c>
      <c r="X1808">
        <v>68.010000000000005</v>
      </c>
      <c r="Y1808" s="19">
        <v>-3.0000000000000001E-3</v>
      </c>
      <c r="AB1808" s="110">
        <f t="shared" si="331"/>
        <v>42836</v>
      </c>
      <c r="AC1808" s="108">
        <f t="shared" si="329"/>
        <v>9237</v>
      </c>
      <c r="AD1808" s="28">
        <f t="shared" si="330"/>
        <v>64.555000000000007</v>
      </c>
      <c r="AE1808" s="28">
        <f t="shared" si="335"/>
        <v>143.08728990783052</v>
      </c>
      <c r="AF1808" s="31">
        <f t="shared" si="336"/>
        <v>6.8294620670361628E-3</v>
      </c>
      <c r="AJ1808" s="110">
        <f t="shared" si="328"/>
        <v>42810</v>
      </c>
      <c r="AK1808" s="31">
        <f t="shared" si="326"/>
        <v>-1.6000000000000001E-3</v>
      </c>
      <c r="AL1808" s="115">
        <f t="shared" si="327"/>
        <v>1.1359551183586225E-2</v>
      </c>
      <c r="AM1808" s="100"/>
      <c r="BR1808" s="18">
        <f t="shared" si="332"/>
        <v>42801</v>
      </c>
      <c r="BS1808" s="6">
        <f t="shared" si="333"/>
        <v>-2.8999999999999998E-3</v>
      </c>
      <c r="BT1808" s="6">
        <f t="shared" si="334"/>
        <v>-1.8E-3</v>
      </c>
    </row>
    <row r="1809" spans="2:72" ht="14.45" hidden="1">
      <c r="B1809" s="110">
        <v>42802</v>
      </c>
      <c r="C1809" s="106">
        <v>2363</v>
      </c>
      <c r="D1809" s="106">
        <v>2369.8000000000002</v>
      </c>
      <c r="E1809" s="106">
        <v>2373.1</v>
      </c>
      <c r="F1809" s="106">
        <v>2361</v>
      </c>
      <c r="G1809" s="28"/>
      <c r="H1809" s="107">
        <v>-2.3E-3</v>
      </c>
      <c r="K1809" s="110">
        <v>42837</v>
      </c>
      <c r="L1809" s="106">
        <v>9203.4500000000007</v>
      </c>
      <c r="M1809" s="106">
        <v>9242.5</v>
      </c>
      <c r="N1809" s="106">
        <v>9246.4</v>
      </c>
      <c r="O1809" s="106">
        <v>9161.7999999999993</v>
      </c>
      <c r="P1809" s="28" t="s">
        <v>4314</v>
      </c>
      <c r="Q1809" s="107">
        <v>-3.5999999999999999E-3</v>
      </c>
      <c r="T1809" s="110">
        <v>42709</v>
      </c>
      <c r="U1809" s="28">
        <v>68.025000000000006</v>
      </c>
      <c r="V1809">
        <v>68.021000000000001</v>
      </c>
      <c r="W1809">
        <v>68.275000000000006</v>
      </c>
      <c r="X1809">
        <v>68.015000000000001</v>
      </c>
      <c r="Y1809" s="19">
        <v>-1E-4</v>
      </c>
      <c r="AB1809" s="110">
        <f t="shared" si="331"/>
        <v>42837</v>
      </c>
      <c r="AC1809" s="108">
        <f t="shared" si="329"/>
        <v>9203.4500000000007</v>
      </c>
      <c r="AD1809" s="28">
        <f t="shared" si="330"/>
        <v>64.69</v>
      </c>
      <c r="AE1809" s="28">
        <f t="shared" si="335"/>
        <v>142.27005719585719</v>
      </c>
      <c r="AF1809" s="31">
        <f t="shared" si="336"/>
        <v>-5.7114277061208751E-3</v>
      </c>
      <c r="AJ1809" s="110">
        <f t="shared" si="328"/>
        <v>42811</v>
      </c>
      <c r="AK1809" s="31">
        <f t="shared" si="326"/>
        <v>-1.2999999999999999E-3</v>
      </c>
      <c r="AL1809" s="115">
        <f t="shared" si="327"/>
        <v>-6.8181544300327523E-4</v>
      </c>
      <c r="AM1809" s="100"/>
      <c r="BR1809" s="18">
        <f t="shared" si="332"/>
        <v>42802</v>
      </c>
      <c r="BS1809" s="6">
        <f t="shared" si="333"/>
        <v>-2.3E-3</v>
      </c>
      <c r="BT1809" s="6">
        <f t="shared" si="334"/>
        <v>-2.5000000000000001E-3</v>
      </c>
    </row>
    <row r="1810" spans="2:72" ht="14.45" hidden="1">
      <c r="B1810" s="110">
        <v>42803</v>
      </c>
      <c r="C1810" s="106">
        <v>2364.9</v>
      </c>
      <c r="D1810" s="106">
        <v>2363.5</v>
      </c>
      <c r="E1810" s="106">
        <v>2369.1</v>
      </c>
      <c r="F1810" s="106">
        <v>2354.5</v>
      </c>
      <c r="G1810" s="28"/>
      <c r="H1810" s="107">
        <v>8.0000000000000004E-4</v>
      </c>
      <c r="K1810" s="110">
        <v>42838</v>
      </c>
      <c r="L1810" s="106">
        <v>9150.7999999999993</v>
      </c>
      <c r="M1810" s="106">
        <v>9202.5</v>
      </c>
      <c r="N1810" s="106">
        <v>9202.65</v>
      </c>
      <c r="O1810" s="106">
        <v>9144.9500000000007</v>
      </c>
      <c r="P1810" s="28" t="s">
        <v>4315</v>
      </c>
      <c r="Q1810" s="107">
        <v>-5.7000000000000002E-3</v>
      </c>
      <c r="T1810" s="110">
        <v>42710</v>
      </c>
      <c r="U1810" s="28">
        <v>67.742000000000004</v>
      </c>
      <c r="V1810">
        <v>68.025999999999996</v>
      </c>
      <c r="W1810">
        <v>68.158000000000001</v>
      </c>
      <c r="X1810">
        <v>67.674999999999997</v>
      </c>
      <c r="Y1810" s="19">
        <v>-4.1999999999999997E-3</v>
      </c>
      <c r="AB1810" s="110">
        <f t="shared" si="331"/>
        <v>42838</v>
      </c>
      <c r="AC1810" s="108">
        <f t="shared" si="329"/>
        <v>9150.7999999999993</v>
      </c>
      <c r="AD1810" s="28">
        <f t="shared" si="330"/>
        <v>64.444999999999993</v>
      </c>
      <c r="AE1810" s="28">
        <f t="shared" si="335"/>
        <v>141.99394832803165</v>
      </c>
      <c r="AF1810" s="31">
        <f t="shared" si="336"/>
        <v>-1.9407377298332751E-3</v>
      </c>
      <c r="AJ1810" s="110">
        <f t="shared" si="328"/>
        <v>42814</v>
      </c>
      <c r="AK1810" s="31">
        <f t="shared" ref="AK1810:AK1873" si="337">IFERROR(VLOOKUP(AJ1810,B:H,7,FALSE),0)</f>
        <v>-2E-3</v>
      </c>
      <c r="AL1810" s="115">
        <f t="shared" ref="AL1810:AL1873" si="338">IFERROR(VLOOKUP(AJ1810,AB:AF,5,FALSE),0)</f>
        <v>-1.6422043004329367E-3</v>
      </c>
      <c r="AM1810" s="100"/>
      <c r="BR1810" s="18">
        <f t="shared" si="332"/>
        <v>42803</v>
      </c>
      <c r="BS1810" s="6">
        <f t="shared" si="333"/>
        <v>8.0000000000000004E-4</v>
      </c>
      <c r="BT1810" s="6">
        <f t="shared" si="334"/>
        <v>2.9999999999999997E-4</v>
      </c>
    </row>
    <row r="1811" spans="2:72" ht="14.45" hidden="1">
      <c r="B1811" s="110">
        <v>42804</v>
      </c>
      <c r="C1811" s="106">
        <v>2372.6</v>
      </c>
      <c r="D1811" s="106">
        <v>2372.5</v>
      </c>
      <c r="E1811" s="106">
        <v>2376.9</v>
      </c>
      <c r="F1811" s="106">
        <v>2363</v>
      </c>
      <c r="G1811" s="28"/>
      <c r="H1811" s="107">
        <v>3.3E-3</v>
      </c>
      <c r="K1811" s="110">
        <v>42842</v>
      </c>
      <c r="L1811" s="106">
        <v>9139.2999999999993</v>
      </c>
      <c r="M1811" s="106">
        <v>9144.75</v>
      </c>
      <c r="N1811" s="106">
        <v>9160</v>
      </c>
      <c r="O1811" s="106">
        <v>9120.25</v>
      </c>
      <c r="P1811" s="28" t="s">
        <v>4316</v>
      </c>
      <c r="Q1811" s="107">
        <v>-1.2999999999999999E-3</v>
      </c>
      <c r="T1811" s="110">
        <v>42711</v>
      </c>
      <c r="U1811" s="28">
        <v>67.438000000000002</v>
      </c>
      <c r="V1811">
        <v>67.738</v>
      </c>
      <c r="W1811">
        <v>67.98</v>
      </c>
      <c r="X1811">
        <v>67.424999999999997</v>
      </c>
      <c r="Y1811" s="19">
        <v>-4.4999999999999997E-3</v>
      </c>
      <c r="AB1811" s="110">
        <f t="shared" si="331"/>
        <v>42842</v>
      </c>
      <c r="AC1811" s="108">
        <f t="shared" si="329"/>
        <v>9139.2999999999993</v>
      </c>
      <c r="AD1811" s="28">
        <f t="shared" si="330"/>
        <v>64.48</v>
      </c>
      <c r="AE1811" s="28">
        <f t="shared" si="335"/>
        <v>141.73852357320098</v>
      </c>
      <c r="AF1811" s="31">
        <f t="shared" si="336"/>
        <v>-1.7988425410961906E-3</v>
      </c>
      <c r="AJ1811" s="110">
        <f t="shared" si="328"/>
        <v>42815</v>
      </c>
      <c r="AK1811" s="31">
        <f t="shared" si="337"/>
        <v>-1.24E-2</v>
      </c>
      <c r="AL1811" s="115">
        <f t="shared" si="338"/>
        <v>-5.861825273780763E-4</v>
      </c>
      <c r="AM1811" s="100"/>
      <c r="BR1811" s="18">
        <f t="shared" si="332"/>
        <v>42804</v>
      </c>
      <c r="BS1811" s="6">
        <f t="shared" si="333"/>
        <v>3.3E-3</v>
      </c>
      <c r="BT1811" s="6">
        <f t="shared" si="334"/>
        <v>8.0000000000000004E-4</v>
      </c>
    </row>
    <row r="1812" spans="2:72" ht="14.45" hidden="1">
      <c r="B1812" s="110">
        <v>42807</v>
      </c>
      <c r="C1812" s="106">
        <v>2373.5</v>
      </c>
      <c r="D1812" s="106">
        <v>2371.6</v>
      </c>
      <c r="E1812" s="106">
        <v>2374.4</v>
      </c>
      <c r="F1812" s="106">
        <v>2368.5</v>
      </c>
      <c r="G1812" s="28"/>
      <c r="H1812" s="107">
        <v>4.0000000000000002E-4</v>
      </c>
      <c r="K1812" s="110">
        <v>42843</v>
      </c>
      <c r="L1812" s="106">
        <v>9105.15</v>
      </c>
      <c r="M1812" s="106">
        <v>9163</v>
      </c>
      <c r="N1812" s="106">
        <v>9217.9</v>
      </c>
      <c r="O1812" s="106">
        <v>9095.4500000000007</v>
      </c>
      <c r="P1812" s="28" t="s">
        <v>4317</v>
      </c>
      <c r="Q1812" s="107">
        <v>-3.7000000000000002E-3</v>
      </c>
      <c r="T1812" s="110">
        <v>42712</v>
      </c>
      <c r="U1812" s="28">
        <v>67.546000000000006</v>
      </c>
      <c r="V1812">
        <v>67.444999999999993</v>
      </c>
      <c r="W1812">
        <v>67.570999999999998</v>
      </c>
      <c r="X1812">
        <v>67.317999999999998</v>
      </c>
      <c r="Y1812" s="19">
        <v>1.6000000000000001E-3</v>
      </c>
      <c r="AB1812" s="110">
        <f t="shared" si="331"/>
        <v>42843</v>
      </c>
      <c r="AC1812" s="108">
        <f t="shared" si="329"/>
        <v>9105.15</v>
      </c>
      <c r="AD1812" s="28">
        <f t="shared" si="330"/>
        <v>64.605000000000004</v>
      </c>
      <c r="AE1812" s="28">
        <f t="shared" si="335"/>
        <v>140.93568609240771</v>
      </c>
      <c r="AF1812" s="31">
        <f t="shared" si="336"/>
        <v>-5.6642150669690139E-3</v>
      </c>
      <c r="AJ1812" s="110">
        <f t="shared" si="328"/>
        <v>42816</v>
      </c>
      <c r="AK1812" s="31">
        <f t="shared" si="337"/>
        <v>1.9E-3</v>
      </c>
      <c r="AL1812" s="115">
        <f t="shared" si="338"/>
        <v>-1.1645679715760471E-2</v>
      </c>
      <c r="AM1812" s="100"/>
      <c r="BR1812" s="18" t="e">
        <f t="shared" si="332"/>
        <v>#N/A</v>
      </c>
      <c r="BS1812" s="6">
        <f t="shared" si="333"/>
        <v>0</v>
      </c>
      <c r="BT1812" s="6">
        <f t="shared" si="334"/>
        <v>0</v>
      </c>
    </row>
    <row r="1813" spans="2:72" ht="14.45" hidden="1">
      <c r="B1813" s="110">
        <v>42808</v>
      </c>
      <c r="C1813" s="106">
        <v>2365.4</v>
      </c>
      <c r="D1813" s="106">
        <v>2368.6</v>
      </c>
      <c r="E1813" s="106">
        <v>2368.6</v>
      </c>
      <c r="F1813" s="106">
        <v>2358.1999999999998</v>
      </c>
      <c r="G1813" s="28"/>
      <c r="H1813" s="107">
        <v>-3.3999999999999998E-3</v>
      </c>
      <c r="K1813" s="110">
        <v>42844</v>
      </c>
      <c r="L1813" s="106">
        <v>9103.5</v>
      </c>
      <c r="M1813" s="106">
        <v>9112.2000000000007</v>
      </c>
      <c r="N1813" s="106">
        <v>9120.5</v>
      </c>
      <c r="O1813" s="106">
        <v>9075.15</v>
      </c>
      <c r="P1813" s="28" t="s">
        <v>4318</v>
      </c>
      <c r="Q1813" s="107">
        <v>-2.0000000000000001E-4</v>
      </c>
      <c r="T1813" s="110">
        <v>42713</v>
      </c>
      <c r="U1813" s="28">
        <v>67.47</v>
      </c>
      <c r="V1813">
        <v>67.41</v>
      </c>
      <c r="W1813">
        <v>67.64</v>
      </c>
      <c r="X1813">
        <v>67.367999999999995</v>
      </c>
      <c r="Y1813" s="19">
        <v>-1.1000000000000001E-3</v>
      </c>
      <c r="AB1813" s="110">
        <f t="shared" si="331"/>
        <v>42844</v>
      </c>
      <c r="AC1813" s="108">
        <f t="shared" si="329"/>
        <v>9103.5</v>
      </c>
      <c r="AD1813" s="28">
        <f t="shared" si="330"/>
        <v>64.665000000000006</v>
      </c>
      <c r="AE1813" s="28">
        <f t="shared" si="335"/>
        <v>140.77940153096728</v>
      </c>
      <c r="AF1813" s="31">
        <f t="shared" si="336"/>
        <v>-1.1089069473714241E-3</v>
      </c>
      <c r="AJ1813" s="110">
        <f t="shared" si="328"/>
        <v>42817</v>
      </c>
      <c r="AK1813" s="31">
        <f t="shared" si="337"/>
        <v>-1E-3</v>
      </c>
      <c r="AL1813" s="115">
        <f t="shared" si="338"/>
        <v>6.1846308877187006E-3</v>
      </c>
      <c r="AM1813" s="100"/>
      <c r="BR1813" s="18">
        <f t="shared" si="332"/>
        <v>42808</v>
      </c>
      <c r="BS1813" s="6">
        <f t="shared" si="333"/>
        <v>-3.3999999999999998E-3</v>
      </c>
      <c r="BT1813" s="6">
        <f t="shared" si="334"/>
        <v>1.7100000000000001E-2</v>
      </c>
    </row>
    <row r="1814" spans="2:72" ht="14.45" hidden="1">
      <c r="B1814" s="110">
        <v>42809</v>
      </c>
      <c r="C1814" s="106">
        <v>2385.3000000000002</v>
      </c>
      <c r="D1814" s="106">
        <v>2370.3000000000002</v>
      </c>
      <c r="E1814" s="106">
        <v>2390</v>
      </c>
      <c r="F1814" s="106">
        <v>2368.9</v>
      </c>
      <c r="G1814" s="28"/>
      <c r="H1814" s="107">
        <v>8.3999999999999995E-3</v>
      </c>
      <c r="K1814" s="110">
        <v>42845</v>
      </c>
      <c r="L1814" s="106">
        <v>9136.4</v>
      </c>
      <c r="M1814" s="106">
        <v>9108.1</v>
      </c>
      <c r="N1814" s="106">
        <v>9143.9</v>
      </c>
      <c r="O1814" s="106">
        <v>9102.65</v>
      </c>
      <c r="P1814" s="28" t="s">
        <v>4319</v>
      </c>
      <c r="Q1814" s="107">
        <v>3.5999999999999999E-3</v>
      </c>
      <c r="T1814" s="110">
        <v>42716</v>
      </c>
      <c r="U1814" s="28">
        <v>67.430999999999997</v>
      </c>
      <c r="V1814">
        <v>67.471000000000004</v>
      </c>
      <c r="W1814">
        <v>67.649000000000001</v>
      </c>
      <c r="X1814">
        <v>67.37</v>
      </c>
      <c r="Y1814" s="19">
        <v>-5.9999999999999995E-4</v>
      </c>
      <c r="AB1814" s="110">
        <f t="shared" si="331"/>
        <v>42845</v>
      </c>
      <c r="AC1814" s="108">
        <f t="shared" si="329"/>
        <v>9136.4</v>
      </c>
      <c r="AD1814" s="28">
        <f t="shared" si="330"/>
        <v>64.62</v>
      </c>
      <c r="AE1814" s="28">
        <f t="shared" si="335"/>
        <v>141.38656762612192</v>
      </c>
      <c r="AF1814" s="31">
        <f t="shared" si="336"/>
        <v>4.3128901568818545E-3</v>
      </c>
      <c r="AJ1814" s="110">
        <f t="shared" si="328"/>
        <v>42818</v>
      </c>
      <c r="AK1814" s="31">
        <f t="shared" si="337"/>
        <v>-8.9999999999999998E-4</v>
      </c>
      <c r="AL1814" s="115">
        <f t="shared" si="338"/>
        <v>2.8478462271621652E-3</v>
      </c>
      <c r="AM1814" s="100"/>
      <c r="BR1814" s="18">
        <f t="shared" si="332"/>
        <v>42809</v>
      </c>
      <c r="BS1814" s="6">
        <f t="shared" si="333"/>
        <v>8.3999999999999995E-3</v>
      </c>
      <c r="BT1814" s="6">
        <f t="shared" si="334"/>
        <v>-2.0000000000000001E-4</v>
      </c>
    </row>
    <row r="1815" spans="2:72" ht="14.45" hidden="1">
      <c r="B1815" s="110">
        <v>42810</v>
      </c>
      <c r="C1815" s="106">
        <v>2381.4</v>
      </c>
      <c r="D1815" s="106">
        <v>2387.6999999999998</v>
      </c>
      <c r="E1815" s="106">
        <v>2388.1</v>
      </c>
      <c r="F1815" s="106">
        <v>2377.1999999999998</v>
      </c>
      <c r="G1815" s="28"/>
      <c r="H1815" s="107">
        <v>-1.6000000000000001E-3</v>
      </c>
      <c r="K1815" s="110">
        <v>42846</v>
      </c>
      <c r="L1815" s="106">
        <v>9119.4</v>
      </c>
      <c r="M1815" s="106">
        <v>9179.1</v>
      </c>
      <c r="N1815" s="106">
        <v>9183.65</v>
      </c>
      <c r="O1815" s="106">
        <v>9088.75</v>
      </c>
      <c r="P1815" s="28" t="s">
        <v>4320</v>
      </c>
      <c r="Q1815" s="107">
        <v>-1.9E-3</v>
      </c>
      <c r="T1815" s="110">
        <v>42717</v>
      </c>
      <c r="U1815" s="28">
        <v>67.411000000000001</v>
      </c>
      <c r="V1815">
        <v>67.427999999999997</v>
      </c>
      <c r="W1815">
        <v>67.608999999999995</v>
      </c>
      <c r="X1815">
        <v>67.38</v>
      </c>
      <c r="Y1815" s="19">
        <v>-2.9999999999999997E-4</v>
      </c>
      <c r="AB1815" s="110">
        <f t="shared" si="331"/>
        <v>42846</v>
      </c>
      <c r="AC1815" s="108">
        <f t="shared" si="329"/>
        <v>9119.4</v>
      </c>
      <c r="AD1815" s="28">
        <f t="shared" si="330"/>
        <v>64.650000000000006</v>
      </c>
      <c r="AE1815" s="28">
        <f t="shared" si="335"/>
        <v>141.05800464037122</v>
      </c>
      <c r="AF1815" s="31">
        <f t="shared" si="336"/>
        <v>-2.3238628058327437E-3</v>
      </c>
      <c r="AJ1815" s="110">
        <f t="shared" si="328"/>
        <v>42821</v>
      </c>
      <c r="AK1815" s="31">
        <f t="shared" si="337"/>
        <v>-1E-3</v>
      </c>
      <c r="AL1815" s="115">
        <f t="shared" si="338"/>
        <v>-3.2476063240993724E-4</v>
      </c>
      <c r="AM1815" s="100"/>
      <c r="BR1815" s="18">
        <f t="shared" si="332"/>
        <v>42810</v>
      </c>
      <c r="BS1815" s="6">
        <f t="shared" si="333"/>
        <v>-1.6000000000000001E-3</v>
      </c>
      <c r="BT1815" s="6">
        <f t="shared" si="334"/>
        <v>7.6E-3</v>
      </c>
    </row>
    <row r="1816" spans="2:72" ht="14.45" hidden="1">
      <c r="B1816" s="110">
        <v>42811</v>
      </c>
      <c r="C1816" s="106">
        <v>2378.1999999999998</v>
      </c>
      <c r="D1816" s="106">
        <v>2383.6999999999998</v>
      </c>
      <c r="E1816" s="106">
        <v>2385.6999999999998</v>
      </c>
      <c r="F1816" s="106">
        <v>2377.6</v>
      </c>
      <c r="G1816" s="28"/>
      <c r="H1816" s="107">
        <v>-1.2999999999999999E-3</v>
      </c>
      <c r="K1816" s="110">
        <v>42849</v>
      </c>
      <c r="L1816" s="106">
        <v>9217.9500000000007</v>
      </c>
      <c r="M1816" s="106">
        <v>9135.35</v>
      </c>
      <c r="N1816" s="106">
        <v>9225.4</v>
      </c>
      <c r="O1816" s="106">
        <v>9130.5499999999993</v>
      </c>
      <c r="P1816" s="28" t="s">
        <v>4321</v>
      </c>
      <c r="Q1816" s="107">
        <v>1.0800000000000001E-2</v>
      </c>
      <c r="T1816" s="110">
        <v>42718</v>
      </c>
      <c r="U1816" s="28">
        <v>67.474999999999994</v>
      </c>
      <c r="V1816">
        <v>67.424999999999997</v>
      </c>
      <c r="W1816">
        <v>67.605000000000004</v>
      </c>
      <c r="X1816">
        <v>67.400000000000006</v>
      </c>
      <c r="Y1816" s="19">
        <v>8.9999999999999998E-4</v>
      </c>
      <c r="AB1816" s="110">
        <f t="shared" si="331"/>
        <v>42849</v>
      </c>
      <c r="AC1816" s="108">
        <f t="shared" si="329"/>
        <v>9217.9500000000007</v>
      </c>
      <c r="AD1816" s="28">
        <f t="shared" si="330"/>
        <v>64.489999999999995</v>
      </c>
      <c r="AE1816" s="28">
        <f t="shared" si="335"/>
        <v>142.93611412622116</v>
      </c>
      <c r="AF1816" s="31">
        <f t="shared" si="336"/>
        <v>1.3314448128188161E-2</v>
      </c>
      <c r="AJ1816" s="110">
        <f t="shared" si="328"/>
        <v>42822</v>
      </c>
      <c r="AK1816" s="31">
        <f t="shared" si="337"/>
        <v>7.3000000000000001E-3</v>
      </c>
      <c r="AL1816" s="115">
        <f t="shared" si="338"/>
        <v>5.3734829348452973E-3</v>
      </c>
      <c r="AM1816" s="100"/>
      <c r="BR1816" s="18">
        <f t="shared" si="332"/>
        <v>42811</v>
      </c>
      <c r="BS1816" s="6">
        <f t="shared" si="333"/>
        <v>-1.2999999999999999E-3</v>
      </c>
      <c r="BT1816" s="6">
        <f t="shared" si="334"/>
        <v>6.9999999999999999E-4</v>
      </c>
    </row>
    <row r="1817" spans="2:72" ht="14.45" hidden="1">
      <c r="B1817" s="110">
        <v>42814</v>
      </c>
      <c r="C1817" s="106">
        <v>2373.5</v>
      </c>
      <c r="D1817" s="106">
        <v>2378.1999999999998</v>
      </c>
      <c r="E1817" s="106">
        <v>2379.6</v>
      </c>
      <c r="F1817" s="106">
        <v>2369.6999999999998</v>
      </c>
      <c r="G1817" s="28"/>
      <c r="H1817" s="107">
        <v>-2E-3</v>
      </c>
      <c r="K1817" s="110">
        <v>42850</v>
      </c>
      <c r="L1817" s="106">
        <v>9306.6</v>
      </c>
      <c r="M1817" s="106">
        <v>9273.0499999999993</v>
      </c>
      <c r="N1817" s="106">
        <v>9309.2000000000007</v>
      </c>
      <c r="O1817" s="106">
        <v>9250.35</v>
      </c>
      <c r="P1817" s="28" t="s">
        <v>4322</v>
      </c>
      <c r="Q1817" s="107">
        <v>9.5999999999999992E-3</v>
      </c>
      <c r="T1817" s="110">
        <v>42719</v>
      </c>
      <c r="U1817" s="28">
        <v>67.856999999999999</v>
      </c>
      <c r="V1817">
        <v>67.77</v>
      </c>
      <c r="W1817">
        <v>67.95</v>
      </c>
      <c r="X1817">
        <v>67.688000000000002</v>
      </c>
      <c r="Y1817" s="19">
        <v>5.7000000000000002E-3</v>
      </c>
      <c r="AB1817" s="110">
        <f t="shared" si="331"/>
        <v>42850</v>
      </c>
      <c r="AC1817" s="108">
        <f t="shared" si="329"/>
        <v>9306.6</v>
      </c>
      <c r="AD1817" s="28">
        <f t="shared" si="330"/>
        <v>64.33</v>
      </c>
      <c r="AE1817" s="28">
        <f t="shared" si="335"/>
        <v>144.66967200373077</v>
      </c>
      <c r="AF1817" s="31">
        <f t="shared" si="336"/>
        <v>1.2128200686768231E-2</v>
      </c>
      <c r="AJ1817" s="110">
        <f t="shared" si="328"/>
        <v>42823</v>
      </c>
      <c r="AK1817" s="31">
        <f t="shared" si="337"/>
        <v>1.1000000000000001E-3</v>
      </c>
      <c r="AL1817" s="115">
        <f t="shared" si="338"/>
        <v>7.3576643794595054E-3</v>
      </c>
      <c r="AM1817" s="100"/>
      <c r="BR1817" s="18">
        <f t="shared" si="332"/>
        <v>42814</v>
      </c>
      <c r="BS1817" s="6">
        <f t="shared" si="333"/>
        <v>-2E-3</v>
      </c>
      <c r="BT1817" s="6">
        <f t="shared" si="334"/>
        <v>-3.5999999999999999E-3</v>
      </c>
    </row>
    <row r="1818" spans="2:72" ht="14.45" hidden="1">
      <c r="B1818" s="110">
        <v>42815</v>
      </c>
      <c r="C1818" s="106">
        <v>2344</v>
      </c>
      <c r="D1818" s="106">
        <v>2379.3000000000002</v>
      </c>
      <c r="E1818" s="106">
        <v>2381.9</v>
      </c>
      <c r="F1818" s="106">
        <v>2341.9</v>
      </c>
      <c r="G1818" s="28"/>
      <c r="H1818" s="107">
        <v>-1.24E-2</v>
      </c>
      <c r="K1818" s="110">
        <v>42851</v>
      </c>
      <c r="L1818" s="106">
        <v>9351.85</v>
      </c>
      <c r="M1818" s="106">
        <v>9336.2000000000007</v>
      </c>
      <c r="N1818" s="106">
        <v>9367</v>
      </c>
      <c r="O1818" s="106">
        <v>9301.35</v>
      </c>
      <c r="P1818" s="28" t="s">
        <v>4323</v>
      </c>
      <c r="Q1818" s="107">
        <v>4.8999999999999998E-3</v>
      </c>
      <c r="T1818" s="110">
        <v>42720</v>
      </c>
      <c r="U1818" s="28">
        <v>67.855000000000004</v>
      </c>
      <c r="V1818">
        <v>67.855000000000004</v>
      </c>
      <c r="W1818">
        <v>67.88</v>
      </c>
      <c r="X1818">
        <v>67.738</v>
      </c>
      <c r="Y1818" s="19">
        <v>0</v>
      </c>
      <c r="AB1818" s="110">
        <f t="shared" si="331"/>
        <v>42851</v>
      </c>
      <c r="AC1818" s="108">
        <f t="shared" si="329"/>
        <v>9351.85</v>
      </c>
      <c r="AD1818" s="28">
        <f t="shared" si="330"/>
        <v>64.13</v>
      </c>
      <c r="AE1818" s="28">
        <f t="shared" si="335"/>
        <v>145.82644628099175</v>
      </c>
      <c r="AF1818" s="31">
        <f t="shared" si="336"/>
        <v>7.9959694470803644E-3</v>
      </c>
      <c r="AJ1818" s="110">
        <f t="shared" ref="AJ1818:AJ1881" si="339">VLOOKUP(B1825,AB:AF,1,FALSE)</f>
        <v>42824</v>
      </c>
      <c r="AK1818" s="31">
        <f t="shared" si="337"/>
        <v>3.0000000000000001E-3</v>
      </c>
      <c r="AL1818" s="115">
        <f t="shared" si="338"/>
        <v>3.50746831805826E-3</v>
      </c>
      <c r="AM1818" s="100"/>
      <c r="BR1818" s="18">
        <f t="shared" si="332"/>
        <v>42815</v>
      </c>
      <c r="BS1818" s="6">
        <f t="shared" si="333"/>
        <v>-1.24E-2</v>
      </c>
      <c r="BT1818" s="6">
        <f t="shared" si="334"/>
        <v>-5.9999999999999995E-4</v>
      </c>
    </row>
    <row r="1819" spans="2:72" ht="14.45" hidden="1">
      <c r="B1819" s="110">
        <v>42816</v>
      </c>
      <c r="C1819" s="106">
        <v>2348.4</v>
      </c>
      <c r="D1819" s="106">
        <v>2343</v>
      </c>
      <c r="E1819" s="106">
        <v>2351.8000000000002</v>
      </c>
      <c r="F1819" s="106">
        <v>2336.4</v>
      </c>
      <c r="G1819" s="28"/>
      <c r="H1819" s="107">
        <v>1.9E-3</v>
      </c>
      <c r="K1819" s="110">
        <v>42852</v>
      </c>
      <c r="L1819" s="106">
        <v>9342.15</v>
      </c>
      <c r="M1819" s="106">
        <v>9359.15</v>
      </c>
      <c r="N1819" s="106">
        <v>9367.15</v>
      </c>
      <c r="O1819" s="106">
        <v>9322.65</v>
      </c>
      <c r="P1819" s="28" t="s">
        <v>4324</v>
      </c>
      <c r="Q1819" s="107">
        <v>-1E-3</v>
      </c>
      <c r="T1819" s="110">
        <v>42723</v>
      </c>
      <c r="U1819" s="28">
        <v>67.843999999999994</v>
      </c>
      <c r="V1819">
        <v>67.849999999999994</v>
      </c>
      <c r="W1819">
        <v>67.900000000000006</v>
      </c>
      <c r="X1819">
        <v>67.707999999999998</v>
      </c>
      <c r="Y1819" s="19">
        <v>-2.0000000000000001E-4</v>
      </c>
      <c r="AB1819" s="110">
        <f t="shared" si="331"/>
        <v>42852</v>
      </c>
      <c r="AC1819" s="108">
        <f t="shared" ref="AC1819:AC1882" si="340">IFERROR(VLOOKUP(AB1819,K:Q,2,FALSE),0)</f>
        <v>9342.15</v>
      </c>
      <c r="AD1819" s="28">
        <f t="shared" ref="AD1819:AD1882" si="341">VLOOKUP(AB1819,T:Y,2,FALSE)</f>
        <v>64.114999999999995</v>
      </c>
      <c r="AE1819" s="28">
        <f t="shared" si="335"/>
        <v>145.70927240115418</v>
      </c>
      <c r="AF1819" s="31">
        <f t="shared" si="336"/>
        <v>-8.0351597961714205E-4</v>
      </c>
      <c r="AJ1819" s="110">
        <f t="shared" si="339"/>
        <v>42825</v>
      </c>
      <c r="AK1819" s="31">
        <f t="shared" si="337"/>
        <v>-2.3E-3</v>
      </c>
      <c r="AL1819" s="115">
        <f t="shared" si="338"/>
        <v>0</v>
      </c>
      <c r="AM1819" s="100"/>
      <c r="BR1819" s="18">
        <f t="shared" si="332"/>
        <v>42816</v>
      </c>
      <c r="BS1819" s="6">
        <f t="shared" si="333"/>
        <v>1.9E-3</v>
      </c>
      <c r="BT1819" s="6">
        <f t="shared" si="334"/>
        <v>-0.01</v>
      </c>
    </row>
    <row r="1820" spans="2:72" ht="14.45" hidden="1">
      <c r="B1820" s="110">
        <v>42817</v>
      </c>
      <c r="C1820" s="106">
        <v>2346</v>
      </c>
      <c r="D1820" s="106">
        <v>2346</v>
      </c>
      <c r="E1820" s="106">
        <v>2358.9</v>
      </c>
      <c r="F1820" s="106">
        <v>2342.1</v>
      </c>
      <c r="G1820" s="28"/>
      <c r="H1820" s="107">
        <v>-1E-3</v>
      </c>
      <c r="K1820" s="110">
        <v>42853</v>
      </c>
      <c r="L1820" s="106">
        <v>9304.0499999999993</v>
      </c>
      <c r="M1820" s="106">
        <v>9340.9500000000007</v>
      </c>
      <c r="N1820" s="106">
        <v>9342.65</v>
      </c>
      <c r="O1820" s="106">
        <v>9282.25</v>
      </c>
      <c r="P1820" s="28" t="s">
        <v>4325</v>
      </c>
      <c r="Q1820" s="107">
        <v>-4.1000000000000003E-3</v>
      </c>
      <c r="T1820" s="110">
        <v>42724</v>
      </c>
      <c r="U1820" s="28">
        <v>67.917000000000002</v>
      </c>
      <c r="V1820">
        <v>67.846999999999994</v>
      </c>
      <c r="W1820">
        <v>68.111000000000004</v>
      </c>
      <c r="X1820">
        <v>67.81</v>
      </c>
      <c r="Y1820" s="19">
        <v>1.1000000000000001E-3</v>
      </c>
      <c r="AB1820" s="110">
        <f t="shared" si="331"/>
        <v>42853</v>
      </c>
      <c r="AC1820" s="108">
        <f t="shared" si="340"/>
        <v>9304.0499999999993</v>
      </c>
      <c r="AD1820" s="28">
        <f t="shared" si="341"/>
        <v>64.290000000000006</v>
      </c>
      <c r="AE1820" s="28">
        <f t="shared" si="335"/>
        <v>144.72001866542229</v>
      </c>
      <c r="AF1820" s="31">
        <f t="shared" si="336"/>
        <v>-6.7892298096744463E-3</v>
      </c>
      <c r="AJ1820" s="110">
        <f t="shared" si="339"/>
        <v>42828</v>
      </c>
      <c r="AK1820" s="31">
        <f t="shared" si="337"/>
        <v>-1.6999999999999999E-3</v>
      </c>
      <c r="AL1820" s="115">
        <f t="shared" si="338"/>
        <v>5.0503668905619303E-3</v>
      </c>
      <c r="AM1820" s="100"/>
      <c r="BR1820" s="18">
        <f t="shared" si="332"/>
        <v>42817</v>
      </c>
      <c r="BS1820" s="6">
        <f t="shared" si="333"/>
        <v>-1E-3</v>
      </c>
      <c r="BT1820" s="6">
        <f t="shared" si="334"/>
        <v>6.1999999999999998E-3</v>
      </c>
    </row>
    <row r="1821" spans="2:72" ht="14.45" hidden="1">
      <c r="B1821" s="110">
        <v>42818</v>
      </c>
      <c r="C1821" s="106">
        <v>2344</v>
      </c>
      <c r="D1821" s="106">
        <v>2350.4</v>
      </c>
      <c r="E1821" s="106">
        <v>2356.1999999999998</v>
      </c>
      <c r="F1821" s="106">
        <v>2335.6999999999998</v>
      </c>
      <c r="G1821" s="28"/>
      <c r="H1821" s="107">
        <v>-8.9999999999999998E-4</v>
      </c>
      <c r="K1821" s="110">
        <v>42857</v>
      </c>
      <c r="L1821" s="106">
        <v>9313.7999999999993</v>
      </c>
      <c r="M1821" s="106">
        <v>9339.85</v>
      </c>
      <c r="N1821" s="106">
        <v>9352.5499999999993</v>
      </c>
      <c r="O1821" s="106">
        <v>9269.9</v>
      </c>
      <c r="P1821" s="28" t="s">
        <v>3834</v>
      </c>
      <c r="Q1821" s="107">
        <v>1E-3</v>
      </c>
      <c r="T1821" s="110">
        <v>42725</v>
      </c>
      <c r="U1821" s="28">
        <v>67.837000000000003</v>
      </c>
      <c r="V1821">
        <v>67.917000000000002</v>
      </c>
      <c r="W1821">
        <v>67.97</v>
      </c>
      <c r="X1821">
        <v>67.77</v>
      </c>
      <c r="Y1821" s="19">
        <v>-1.1999999999999999E-3</v>
      </c>
      <c r="AB1821" s="110">
        <f t="shared" si="331"/>
        <v>42857</v>
      </c>
      <c r="AC1821" s="108">
        <f t="shared" si="340"/>
        <v>9313.7999999999993</v>
      </c>
      <c r="AD1821" s="28">
        <f t="shared" si="341"/>
        <v>64.165000000000006</v>
      </c>
      <c r="AE1821" s="28">
        <f t="shared" si="335"/>
        <v>145.1539001013013</v>
      </c>
      <c r="AF1821" s="31">
        <f t="shared" si="336"/>
        <v>2.9980747645017569E-3</v>
      </c>
      <c r="AJ1821" s="110" t="e">
        <f t="shared" si="339"/>
        <v>#N/A</v>
      </c>
      <c r="AK1821" s="31">
        <f t="shared" si="337"/>
        <v>0</v>
      </c>
      <c r="AL1821" s="115">
        <f t="shared" si="338"/>
        <v>0</v>
      </c>
      <c r="AM1821" s="100"/>
      <c r="BR1821" s="18">
        <f t="shared" si="332"/>
        <v>42818</v>
      </c>
      <c r="BS1821" s="6">
        <f t="shared" si="333"/>
        <v>-8.9999999999999998E-4</v>
      </c>
      <c r="BT1821" s="6">
        <f t="shared" si="334"/>
        <v>2.3999999999999998E-3</v>
      </c>
    </row>
    <row r="1822" spans="2:72" ht="14.45" hidden="1">
      <c r="B1822" s="110">
        <v>42821</v>
      </c>
      <c r="C1822" s="106">
        <v>2341.6</v>
      </c>
      <c r="D1822" s="106">
        <v>2329.1</v>
      </c>
      <c r="E1822" s="106">
        <v>2344.9</v>
      </c>
      <c r="F1822" s="106">
        <v>2322.1999999999998</v>
      </c>
      <c r="G1822" s="28"/>
      <c r="H1822" s="107">
        <v>-1E-3</v>
      </c>
      <c r="K1822" s="110">
        <v>42858</v>
      </c>
      <c r="L1822" s="106">
        <v>9311.9500000000007</v>
      </c>
      <c r="M1822" s="106">
        <v>9344.7000000000007</v>
      </c>
      <c r="N1822" s="106">
        <v>9346.2999999999993</v>
      </c>
      <c r="O1822" s="106">
        <v>9298.4</v>
      </c>
      <c r="P1822" s="28" t="s">
        <v>4326</v>
      </c>
      <c r="Q1822" s="107">
        <v>-2.0000000000000001E-4</v>
      </c>
      <c r="T1822" s="110">
        <v>42726</v>
      </c>
      <c r="U1822" s="28">
        <v>67.847999999999999</v>
      </c>
      <c r="V1822">
        <v>67.837999999999994</v>
      </c>
      <c r="W1822">
        <v>68.040000000000006</v>
      </c>
      <c r="X1822">
        <v>67.819999999999993</v>
      </c>
      <c r="Y1822" s="19">
        <v>2.0000000000000001E-4</v>
      </c>
      <c r="AB1822" s="110">
        <f t="shared" si="331"/>
        <v>42858</v>
      </c>
      <c r="AC1822" s="108">
        <f t="shared" si="340"/>
        <v>9311.9500000000007</v>
      </c>
      <c r="AD1822" s="28">
        <f t="shared" si="341"/>
        <v>64.165000000000006</v>
      </c>
      <c r="AE1822" s="28">
        <f t="shared" si="335"/>
        <v>145.12506818358918</v>
      </c>
      <c r="AF1822" s="31">
        <f t="shared" si="336"/>
        <v>-1.9862998990727299E-4</v>
      </c>
      <c r="AJ1822" s="110">
        <f t="shared" si="339"/>
        <v>42830</v>
      </c>
      <c r="AK1822" s="31">
        <f t="shared" si="337"/>
        <v>-3.0999999999999999E-3</v>
      </c>
      <c r="AL1822" s="115">
        <f t="shared" si="338"/>
        <v>4.655812290565331E-3</v>
      </c>
      <c r="AM1822" s="100"/>
      <c r="BR1822" s="18">
        <f t="shared" si="332"/>
        <v>42821</v>
      </c>
      <c r="BS1822" s="6">
        <f t="shared" si="333"/>
        <v>-1E-3</v>
      </c>
      <c r="BT1822" s="6">
        <f t="shared" si="334"/>
        <v>-6.8999999999999999E-3</v>
      </c>
    </row>
    <row r="1823" spans="2:72" ht="14.45" hidden="1">
      <c r="B1823" s="110">
        <v>42822</v>
      </c>
      <c r="C1823" s="106">
        <v>2358.6</v>
      </c>
      <c r="D1823" s="106">
        <v>2339.8000000000002</v>
      </c>
      <c r="E1823" s="106">
        <v>2363.8000000000002</v>
      </c>
      <c r="F1823" s="106">
        <v>2337.6</v>
      </c>
      <c r="G1823" s="28"/>
      <c r="H1823" s="107">
        <v>7.3000000000000001E-3</v>
      </c>
      <c r="K1823" s="110">
        <v>42859</v>
      </c>
      <c r="L1823" s="106">
        <v>9359.9</v>
      </c>
      <c r="M1823" s="106">
        <v>9360.9500000000007</v>
      </c>
      <c r="N1823" s="106">
        <v>9365.65</v>
      </c>
      <c r="O1823" s="106">
        <v>9323.25</v>
      </c>
      <c r="P1823" s="28" t="s">
        <v>4327</v>
      </c>
      <c r="Q1823" s="107">
        <v>5.1000000000000004E-3</v>
      </c>
      <c r="T1823" s="110">
        <v>42727</v>
      </c>
      <c r="U1823" s="28">
        <v>67.837000000000003</v>
      </c>
      <c r="V1823">
        <v>67.844999999999999</v>
      </c>
      <c r="W1823">
        <v>67.95</v>
      </c>
      <c r="X1823">
        <v>67.739999999999995</v>
      </c>
      <c r="Y1823" s="19">
        <v>-2.0000000000000001E-4</v>
      </c>
      <c r="AB1823" s="110">
        <f t="shared" si="331"/>
        <v>42859</v>
      </c>
      <c r="AC1823" s="108">
        <f t="shared" si="340"/>
        <v>9359.9</v>
      </c>
      <c r="AD1823" s="28">
        <f t="shared" si="341"/>
        <v>64.215000000000003</v>
      </c>
      <c r="AE1823" s="28">
        <f t="shared" si="335"/>
        <v>145.75877910145604</v>
      </c>
      <c r="AF1823" s="31">
        <f t="shared" si="336"/>
        <v>4.3666537132316385E-3</v>
      </c>
      <c r="AJ1823" s="110">
        <f t="shared" si="339"/>
        <v>42831</v>
      </c>
      <c r="AK1823" s="31">
        <f t="shared" si="337"/>
        <v>2E-3</v>
      </c>
      <c r="AL1823" s="115">
        <f t="shared" si="338"/>
        <v>3.8168816370602876E-3</v>
      </c>
      <c r="AM1823" s="100"/>
      <c r="BR1823" s="18">
        <f t="shared" si="332"/>
        <v>42822</v>
      </c>
      <c r="BS1823" s="6">
        <f t="shared" si="333"/>
        <v>7.3000000000000001E-3</v>
      </c>
      <c r="BT1823" s="6">
        <f t="shared" si="334"/>
        <v>6.1000000000000004E-3</v>
      </c>
    </row>
    <row r="1824" spans="2:72" ht="14.45" hidden="1">
      <c r="B1824" s="110">
        <v>42823</v>
      </c>
      <c r="C1824" s="106">
        <v>2361.1</v>
      </c>
      <c r="D1824" s="106">
        <v>2356.5</v>
      </c>
      <c r="E1824" s="106">
        <v>2363.4</v>
      </c>
      <c r="F1824" s="106">
        <v>2352.9</v>
      </c>
      <c r="G1824" s="28"/>
      <c r="H1824" s="107">
        <v>1.1000000000000001E-3</v>
      </c>
      <c r="K1824" s="110">
        <v>42860</v>
      </c>
      <c r="L1824" s="106">
        <v>9285.2999999999993</v>
      </c>
      <c r="M1824" s="106">
        <v>9374.5499999999993</v>
      </c>
      <c r="N1824" s="106">
        <v>9377.1</v>
      </c>
      <c r="O1824" s="106">
        <v>9272</v>
      </c>
      <c r="P1824" s="28" t="s">
        <v>4328</v>
      </c>
      <c r="Q1824" s="107">
        <v>-8.0000000000000002E-3</v>
      </c>
      <c r="T1824" s="110">
        <v>42730</v>
      </c>
      <c r="U1824" s="28">
        <v>67.760000000000005</v>
      </c>
      <c r="V1824">
        <v>67.840999999999994</v>
      </c>
      <c r="W1824">
        <v>67.863</v>
      </c>
      <c r="X1824">
        <v>67.704999999999998</v>
      </c>
      <c r="Y1824" s="19">
        <v>-1.1000000000000001E-3</v>
      </c>
      <c r="AB1824" s="110">
        <f t="shared" si="331"/>
        <v>42860</v>
      </c>
      <c r="AC1824" s="108">
        <f t="shared" si="340"/>
        <v>9285.2999999999993</v>
      </c>
      <c r="AD1824" s="28">
        <f t="shared" si="341"/>
        <v>64.314999999999998</v>
      </c>
      <c r="AE1824" s="28">
        <f t="shared" si="335"/>
        <v>144.37223042836041</v>
      </c>
      <c r="AF1824" s="31">
        <f t="shared" si="336"/>
        <v>-9.5126254599766646E-3</v>
      </c>
      <c r="AJ1824" s="110">
        <f t="shared" si="339"/>
        <v>42832</v>
      </c>
      <c r="AK1824" s="31">
        <f t="shared" si="337"/>
        <v>-8.0000000000000004E-4</v>
      </c>
      <c r="AL1824" s="115">
        <f t="shared" si="338"/>
        <v>-1.6801858254428259E-3</v>
      </c>
      <c r="AM1824" s="100"/>
      <c r="BR1824" s="18">
        <f t="shared" si="332"/>
        <v>42823</v>
      </c>
      <c r="BS1824" s="6">
        <f t="shared" si="333"/>
        <v>1.1000000000000001E-3</v>
      </c>
      <c r="BT1824" s="6">
        <f t="shared" si="334"/>
        <v>4.7000000000000002E-3</v>
      </c>
    </row>
    <row r="1825" spans="2:72" ht="14.45" hidden="1">
      <c r="B1825" s="110">
        <v>42824</v>
      </c>
      <c r="C1825" s="106">
        <v>2368.1</v>
      </c>
      <c r="D1825" s="106">
        <v>2361.3000000000002</v>
      </c>
      <c r="E1825" s="106">
        <v>2370.4</v>
      </c>
      <c r="F1825" s="106">
        <v>2358.6</v>
      </c>
      <c r="G1825" s="28"/>
      <c r="H1825" s="107">
        <v>3.0000000000000001E-3</v>
      </c>
      <c r="K1825" s="110">
        <v>42863</v>
      </c>
      <c r="L1825" s="106">
        <v>9314.0499999999993</v>
      </c>
      <c r="M1825" s="106">
        <v>9311.4500000000007</v>
      </c>
      <c r="N1825" s="106">
        <v>9338.7000000000007</v>
      </c>
      <c r="O1825" s="106">
        <v>9297.9500000000007</v>
      </c>
      <c r="P1825" s="28" t="s">
        <v>4131</v>
      </c>
      <c r="Q1825" s="107">
        <v>3.0999999999999999E-3</v>
      </c>
      <c r="T1825" s="110">
        <v>42731</v>
      </c>
      <c r="U1825" s="28">
        <v>67.977999999999994</v>
      </c>
      <c r="V1825">
        <v>67.819999999999993</v>
      </c>
      <c r="W1825">
        <v>68.09</v>
      </c>
      <c r="X1825">
        <v>67.760000000000005</v>
      </c>
      <c r="Y1825" s="19">
        <v>3.2000000000000002E-3</v>
      </c>
      <c r="AB1825" s="110">
        <f t="shared" si="331"/>
        <v>42863</v>
      </c>
      <c r="AC1825" s="108">
        <f t="shared" si="340"/>
        <v>9314.0499999999993</v>
      </c>
      <c r="AD1825" s="28">
        <f t="shared" si="341"/>
        <v>64.36</v>
      </c>
      <c r="AE1825" s="28">
        <f t="shared" si="335"/>
        <v>144.7179925419515</v>
      </c>
      <c r="AF1825" s="31">
        <f t="shared" si="336"/>
        <v>2.3949350409369075E-3</v>
      </c>
      <c r="AJ1825" s="110">
        <f t="shared" si="339"/>
        <v>42835</v>
      </c>
      <c r="AK1825" s="31">
        <f t="shared" si="337"/>
        <v>6.9999999999999999E-4</v>
      </c>
      <c r="AL1825" s="115">
        <f t="shared" si="338"/>
        <v>-7.007718555935849E-3</v>
      </c>
      <c r="AM1825" s="100"/>
      <c r="BR1825" s="18">
        <f t="shared" si="332"/>
        <v>42824</v>
      </c>
      <c r="BS1825" s="6">
        <f t="shared" si="333"/>
        <v>3.0000000000000001E-3</v>
      </c>
      <c r="BT1825" s="6">
        <f t="shared" si="334"/>
        <v>3.3E-3</v>
      </c>
    </row>
    <row r="1826" spans="2:72" ht="14.45" hidden="1">
      <c r="B1826" s="110">
        <v>42825</v>
      </c>
      <c r="C1826" s="106">
        <v>2362.6999999999998</v>
      </c>
      <c r="D1826" s="106">
        <v>2364.8000000000002</v>
      </c>
      <c r="E1826" s="106">
        <v>2370.3000000000002</v>
      </c>
      <c r="F1826" s="106">
        <v>2362.6</v>
      </c>
      <c r="G1826" s="28"/>
      <c r="H1826" s="107">
        <v>-2.3E-3</v>
      </c>
      <c r="K1826" s="110">
        <v>42864</v>
      </c>
      <c r="L1826" s="106">
        <v>9316.85</v>
      </c>
      <c r="M1826" s="106">
        <v>9337.35</v>
      </c>
      <c r="N1826" s="106">
        <v>9338.9500000000007</v>
      </c>
      <c r="O1826" s="106">
        <v>9307.7000000000007</v>
      </c>
      <c r="P1826" s="28" t="s">
        <v>4329</v>
      </c>
      <c r="Q1826" s="107">
        <v>2.9999999999999997E-4</v>
      </c>
      <c r="T1826" s="110">
        <v>42732</v>
      </c>
      <c r="U1826" s="28">
        <v>68.233000000000004</v>
      </c>
      <c r="V1826">
        <v>67.977000000000004</v>
      </c>
      <c r="W1826">
        <v>68.260999999999996</v>
      </c>
      <c r="X1826">
        <v>67.954999999999998</v>
      </c>
      <c r="Y1826" s="19">
        <v>3.8E-3</v>
      </c>
      <c r="AB1826" s="110">
        <f t="shared" ref="AB1826:AB1889" si="342">VLOOKUP(K1826,T:Y,1,FALSE)</f>
        <v>42864</v>
      </c>
      <c r="AC1826" s="108">
        <f t="shared" si="340"/>
        <v>9316.85</v>
      </c>
      <c r="AD1826" s="28">
        <f t="shared" si="341"/>
        <v>64.680000000000007</v>
      </c>
      <c r="AE1826" s="28">
        <f t="shared" si="335"/>
        <v>144.04529993815706</v>
      </c>
      <c r="AF1826" s="31">
        <f t="shared" si="336"/>
        <v>-4.6482997171166662E-3</v>
      </c>
      <c r="AJ1826" s="110">
        <f t="shared" si="339"/>
        <v>42836</v>
      </c>
      <c r="AK1826" s="31">
        <f t="shared" si="337"/>
        <v>-1.4E-3</v>
      </c>
      <c r="AL1826" s="115">
        <f t="shared" si="338"/>
        <v>6.8294620670361628E-3</v>
      </c>
      <c r="AM1826" s="100"/>
      <c r="BR1826" s="18">
        <f t="shared" si="332"/>
        <v>42825</v>
      </c>
      <c r="BS1826" s="6">
        <f t="shared" si="333"/>
        <v>-2.3E-3</v>
      </c>
      <c r="BT1826" s="6">
        <f t="shared" si="334"/>
        <v>0</v>
      </c>
    </row>
    <row r="1827" spans="2:72" ht="14.45" hidden="1">
      <c r="B1827" s="110">
        <v>42828</v>
      </c>
      <c r="C1827" s="106">
        <v>2358.8000000000002</v>
      </c>
      <c r="D1827" s="106">
        <v>2362.3000000000002</v>
      </c>
      <c r="E1827" s="106">
        <v>2365.9</v>
      </c>
      <c r="F1827" s="106">
        <v>2344.6999999999998</v>
      </c>
      <c r="G1827" s="28"/>
      <c r="H1827" s="107">
        <v>-1.6999999999999999E-3</v>
      </c>
      <c r="K1827" s="110">
        <v>42865</v>
      </c>
      <c r="L1827" s="106">
        <v>9407.2999999999993</v>
      </c>
      <c r="M1827" s="106">
        <v>9339.65</v>
      </c>
      <c r="N1827" s="106">
        <v>9414.75</v>
      </c>
      <c r="O1827" s="106">
        <v>9336</v>
      </c>
      <c r="P1827" s="28" t="s">
        <v>3385</v>
      </c>
      <c r="Q1827" s="107">
        <v>9.7000000000000003E-3</v>
      </c>
      <c r="T1827" s="110">
        <v>42733</v>
      </c>
      <c r="U1827" s="28">
        <v>67.935000000000002</v>
      </c>
      <c r="V1827">
        <v>68.231999999999999</v>
      </c>
      <c r="W1827">
        <v>68.257999999999996</v>
      </c>
      <c r="X1827">
        <v>67.905000000000001</v>
      </c>
      <c r="Y1827" s="19">
        <v>-4.4000000000000003E-3</v>
      </c>
      <c r="AB1827" s="110">
        <f t="shared" si="342"/>
        <v>42865</v>
      </c>
      <c r="AC1827" s="108">
        <f t="shared" si="340"/>
        <v>9407.2999999999993</v>
      </c>
      <c r="AD1827" s="28">
        <f t="shared" si="341"/>
        <v>64.614999999999995</v>
      </c>
      <c r="AE1827" s="28">
        <f t="shared" si="335"/>
        <v>145.5900332740076</v>
      </c>
      <c r="AF1827" s="31">
        <f t="shared" si="336"/>
        <v>1.0723941263711678E-2</v>
      </c>
      <c r="AJ1827" s="110">
        <f t="shared" si="339"/>
        <v>42837</v>
      </c>
      <c r="AK1827" s="31">
        <f t="shared" si="337"/>
        <v>-3.8E-3</v>
      </c>
      <c r="AL1827" s="115">
        <f t="shared" si="338"/>
        <v>-5.7114277061208751E-3</v>
      </c>
      <c r="AM1827" s="100"/>
      <c r="BR1827" s="18">
        <f t="shared" si="332"/>
        <v>42828</v>
      </c>
      <c r="BS1827" s="6">
        <f t="shared" si="333"/>
        <v>-1.6999999999999999E-3</v>
      </c>
      <c r="BT1827" s="6">
        <f t="shared" si="334"/>
        <v>7.0000000000000001E-3</v>
      </c>
    </row>
    <row r="1828" spans="2:72" ht="14.45" hidden="1">
      <c r="B1828" s="110">
        <v>42829</v>
      </c>
      <c r="C1828" s="106">
        <v>2360.1999999999998</v>
      </c>
      <c r="D1828" s="106">
        <v>2354.8000000000002</v>
      </c>
      <c r="E1828" s="106">
        <v>2360.5</v>
      </c>
      <c r="F1828" s="106">
        <v>2350.6999999999998</v>
      </c>
      <c r="G1828" s="28"/>
      <c r="H1828" s="107">
        <v>5.9999999999999995E-4</v>
      </c>
      <c r="K1828" s="110">
        <v>42866</v>
      </c>
      <c r="L1828" s="106">
        <v>9422.4</v>
      </c>
      <c r="M1828" s="106">
        <v>9448.6</v>
      </c>
      <c r="N1828" s="106">
        <v>9450.65</v>
      </c>
      <c r="O1828" s="106">
        <v>9411.2999999999993</v>
      </c>
      <c r="P1828" s="28" t="s">
        <v>4330</v>
      </c>
      <c r="Q1828" s="107">
        <v>1.6000000000000001E-3</v>
      </c>
      <c r="T1828" s="110">
        <v>42734</v>
      </c>
      <c r="U1828" s="28">
        <v>67.954999999999998</v>
      </c>
      <c r="V1828">
        <v>67.935000000000002</v>
      </c>
      <c r="W1828">
        <v>68</v>
      </c>
      <c r="X1828">
        <v>67.849999999999994</v>
      </c>
      <c r="Y1828" s="19">
        <v>2.9999999999999997E-4</v>
      </c>
      <c r="AB1828" s="110">
        <f t="shared" si="342"/>
        <v>42866</v>
      </c>
      <c r="AC1828" s="108">
        <f t="shared" si="340"/>
        <v>9422.4</v>
      </c>
      <c r="AD1828" s="28">
        <f t="shared" si="341"/>
        <v>64.405000000000001</v>
      </c>
      <c r="AE1828" s="28">
        <f t="shared" si="335"/>
        <v>146.29920037264188</v>
      </c>
      <c r="AF1828" s="31">
        <f t="shared" si="336"/>
        <v>4.8709865825746768E-3</v>
      </c>
      <c r="AJ1828" s="110">
        <f t="shared" si="339"/>
        <v>42838</v>
      </c>
      <c r="AK1828" s="31">
        <f t="shared" si="337"/>
        <v>-6.7999999999999996E-3</v>
      </c>
      <c r="AL1828" s="115">
        <f t="shared" si="338"/>
        <v>-1.9407377298332751E-3</v>
      </c>
      <c r="AM1828" s="100"/>
      <c r="BR1828" s="18" t="e">
        <f t="shared" si="332"/>
        <v>#N/A</v>
      </c>
      <c r="BS1828" s="6">
        <f t="shared" si="333"/>
        <v>0</v>
      </c>
      <c r="BT1828" s="6">
        <f t="shared" si="334"/>
        <v>0</v>
      </c>
    </row>
    <row r="1829" spans="2:72" ht="14.45" hidden="1">
      <c r="B1829" s="110">
        <v>42830</v>
      </c>
      <c r="C1829" s="106">
        <v>2352.9</v>
      </c>
      <c r="D1829" s="106">
        <v>2366.6</v>
      </c>
      <c r="E1829" s="106">
        <v>2378.4</v>
      </c>
      <c r="F1829" s="106">
        <v>2350.5</v>
      </c>
      <c r="G1829" s="28"/>
      <c r="H1829" s="107">
        <v>-3.0999999999999999E-3</v>
      </c>
      <c r="K1829" s="110">
        <v>42867</v>
      </c>
      <c r="L1829" s="106">
        <v>9400.9</v>
      </c>
      <c r="M1829" s="106">
        <v>9436.65</v>
      </c>
      <c r="N1829" s="106">
        <v>9437.75</v>
      </c>
      <c r="O1829" s="106">
        <v>9372.5499999999993</v>
      </c>
      <c r="P1829" s="28" t="s">
        <v>4331</v>
      </c>
      <c r="Q1829" s="107">
        <v>-2.3E-3</v>
      </c>
      <c r="T1829" s="110">
        <v>42737</v>
      </c>
      <c r="U1829" s="28">
        <v>68.144999999999996</v>
      </c>
      <c r="V1829">
        <v>67.950999999999993</v>
      </c>
      <c r="W1829">
        <v>68.230999999999995</v>
      </c>
      <c r="X1829">
        <v>67.906000000000006</v>
      </c>
      <c r="Y1829" s="19">
        <v>2.8E-3</v>
      </c>
      <c r="AB1829" s="110">
        <f t="shared" si="342"/>
        <v>42867</v>
      </c>
      <c r="AC1829" s="108">
        <f t="shared" si="340"/>
        <v>9400.9</v>
      </c>
      <c r="AD1829" s="28">
        <f t="shared" si="341"/>
        <v>64.242999999999995</v>
      </c>
      <c r="AE1829" s="28">
        <f t="shared" si="335"/>
        <v>146.33345267188645</v>
      </c>
      <c r="AF1829" s="31">
        <f t="shared" si="336"/>
        <v>2.3412499287300825E-4</v>
      </c>
      <c r="AJ1829" s="110">
        <f t="shared" si="339"/>
        <v>42842</v>
      </c>
      <c r="AK1829" s="31">
        <f t="shared" si="337"/>
        <v>8.6E-3</v>
      </c>
      <c r="AL1829" s="115">
        <f t="shared" si="338"/>
        <v>-1.7988425410961906E-3</v>
      </c>
      <c r="AM1829" s="100"/>
      <c r="BR1829" s="18">
        <f t="shared" si="332"/>
        <v>42830</v>
      </c>
      <c r="BS1829" s="6">
        <f t="shared" si="333"/>
        <v>-3.0999999999999999E-3</v>
      </c>
      <c r="BT1829" s="6">
        <f t="shared" si="334"/>
        <v>3.0000000000000001E-3</v>
      </c>
    </row>
    <row r="1830" spans="2:72" ht="14.45" hidden="1">
      <c r="B1830" s="110">
        <v>42831</v>
      </c>
      <c r="C1830" s="106">
        <v>2357.5</v>
      </c>
      <c r="D1830" s="106">
        <v>2353.8000000000002</v>
      </c>
      <c r="E1830" s="106">
        <v>2364.1999999999998</v>
      </c>
      <c r="F1830" s="106">
        <v>2348.9</v>
      </c>
      <c r="G1830" s="28"/>
      <c r="H1830" s="107">
        <v>2E-3</v>
      </c>
      <c r="K1830" s="110">
        <v>42870</v>
      </c>
      <c r="L1830" s="106">
        <v>9445.4</v>
      </c>
      <c r="M1830" s="106">
        <v>9433.5499999999993</v>
      </c>
      <c r="N1830" s="106">
        <v>9449.25</v>
      </c>
      <c r="O1830" s="106">
        <v>9423.1</v>
      </c>
      <c r="P1830" s="28" t="s">
        <v>4332</v>
      </c>
      <c r="Q1830" s="107">
        <v>4.7000000000000002E-3</v>
      </c>
      <c r="T1830" s="110">
        <v>42738</v>
      </c>
      <c r="U1830" s="28">
        <v>68.260000000000005</v>
      </c>
      <c r="V1830">
        <v>68.147000000000006</v>
      </c>
      <c r="W1830">
        <v>68.438000000000002</v>
      </c>
      <c r="X1830">
        <v>68.045000000000002</v>
      </c>
      <c r="Y1830" s="19">
        <v>1.6999999999999999E-3</v>
      </c>
      <c r="AB1830" s="110">
        <f t="shared" si="342"/>
        <v>42870</v>
      </c>
      <c r="AC1830" s="108">
        <f t="shared" si="340"/>
        <v>9445.4</v>
      </c>
      <c r="AD1830" s="28">
        <f t="shared" si="341"/>
        <v>64.064999999999998</v>
      </c>
      <c r="AE1830" s="28">
        <f t="shared" si="335"/>
        <v>147.43463669710451</v>
      </c>
      <c r="AF1830" s="31">
        <f t="shared" si="336"/>
        <v>7.5251694339992792E-3</v>
      </c>
      <c r="AJ1830" s="110">
        <f t="shared" si="339"/>
        <v>42843</v>
      </c>
      <c r="AK1830" s="31">
        <f t="shared" si="337"/>
        <v>-2.8999999999999998E-3</v>
      </c>
      <c r="AL1830" s="115">
        <f t="shared" si="338"/>
        <v>-5.6642150669690139E-3</v>
      </c>
      <c r="AM1830" s="100"/>
      <c r="BR1830" s="18">
        <f t="shared" si="332"/>
        <v>42831</v>
      </c>
      <c r="BS1830" s="6">
        <f t="shared" si="333"/>
        <v>2E-3</v>
      </c>
      <c r="BT1830" s="6">
        <f t="shared" si="334"/>
        <v>-2.9999999999999997E-4</v>
      </c>
    </row>
    <row r="1831" spans="2:72" ht="14.45" hidden="1">
      <c r="B1831" s="110">
        <v>42832</v>
      </c>
      <c r="C1831" s="106">
        <v>2355.5</v>
      </c>
      <c r="D1831" s="106">
        <v>2356.6</v>
      </c>
      <c r="E1831" s="106">
        <v>2363.8000000000002</v>
      </c>
      <c r="F1831" s="106">
        <v>2350.6999999999998</v>
      </c>
      <c r="G1831" s="28"/>
      <c r="H1831" s="107">
        <v>-8.0000000000000004E-4</v>
      </c>
      <c r="K1831" s="110">
        <v>42871</v>
      </c>
      <c r="L1831" s="106">
        <v>9512.25</v>
      </c>
      <c r="M1831" s="106">
        <v>9461</v>
      </c>
      <c r="N1831" s="106">
        <v>9517.2000000000007</v>
      </c>
      <c r="O1831" s="106">
        <v>9456.35</v>
      </c>
      <c r="P1831" s="28" t="s">
        <v>4333</v>
      </c>
      <c r="Q1831" s="107">
        <v>7.1000000000000004E-3</v>
      </c>
      <c r="T1831" s="110">
        <v>42739</v>
      </c>
      <c r="U1831" s="28">
        <v>67.885999999999996</v>
      </c>
      <c r="V1831">
        <v>68.28</v>
      </c>
      <c r="W1831">
        <v>68.3</v>
      </c>
      <c r="X1831">
        <v>67.849999999999994</v>
      </c>
      <c r="Y1831" s="19">
        <v>-5.4999999999999997E-3</v>
      </c>
      <c r="AB1831" s="110">
        <f t="shared" si="342"/>
        <v>42871</v>
      </c>
      <c r="AC1831" s="108">
        <f t="shared" si="340"/>
        <v>9512.25</v>
      </c>
      <c r="AD1831" s="28">
        <f t="shared" si="341"/>
        <v>64.045000000000002</v>
      </c>
      <c r="AE1831" s="28">
        <f t="shared" si="335"/>
        <v>148.52447497853072</v>
      </c>
      <c r="AF1831" s="31">
        <f t="shared" si="336"/>
        <v>7.3920098142556956E-3</v>
      </c>
      <c r="AJ1831" s="110">
        <f t="shared" si="339"/>
        <v>42844</v>
      </c>
      <c r="AK1831" s="31">
        <f t="shared" si="337"/>
        <v>-1.6999999999999999E-3</v>
      </c>
      <c r="AL1831" s="115">
        <f t="shared" si="338"/>
        <v>-1.1089069473714241E-3</v>
      </c>
      <c r="AM1831" s="100"/>
      <c r="BR1831" s="18">
        <f t="shared" si="332"/>
        <v>42832</v>
      </c>
      <c r="BS1831" s="6">
        <f t="shared" si="333"/>
        <v>-8.0000000000000004E-4</v>
      </c>
      <c r="BT1831" s="6">
        <f t="shared" si="334"/>
        <v>-6.8999999999999999E-3</v>
      </c>
    </row>
    <row r="1832" spans="2:72" ht="14.45" hidden="1">
      <c r="B1832" s="110">
        <v>42835</v>
      </c>
      <c r="C1832" s="106">
        <v>2357.1999999999998</v>
      </c>
      <c r="D1832" s="106">
        <v>2357.1999999999998</v>
      </c>
      <c r="E1832" s="106">
        <v>2366.4</v>
      </c>
      <c r="F1832" s="106">
        <v>2351.5</v>
      </c>
      <c r="G1832" s="28"/>
      <c r="H1832" s="107">
        <v>6.9999999999999999E-4</v>
      </c>
      <c r="K1832" s="110">
        <v>42872</v>
      </c>
      <c r="L1832" s="106">
        <v>9525.75</v>
      </c>
      <c r="M1832" s="106">
        <v>9517.6</v>
      </c>
      <c r="N1832" s="106">
        <v>9532.6</v>
      </c>
      <c r="O1832" s="106">
        <v>9486.1</v>
      </c>
      <c r="P1832" s="28" t="s">
        <v>4334</v>
      </c>
      <c r="Q1832" s="107">
        <v>1.4E-3</v>
      </c>
      <c r="T1832" s="110">
        <v>42740</v>
      </c>
      <c r="U1832" s="28">
        <v>67.742999999999995</v>
      </c>
      <c r="V1832">
        <v>67.894999999999996</v>
      </c>
      <c r="W1832">
        <v>68.013000000000005</v>
      </c>
      <c r="X1832">
        <v>67.73</v>
      </c>
      <c r="Y1832" s="19">
        <v>-2.0999999999999999E-3</v>
      </c>
      <c r="AB1832" s="110">
        <f t="shared" si="342"/>
        <v>42872</v>
      </c>
      <c r="AC1832" s="108">
        <f t="shared" si="340"/>
        <v>9525.75</v>
      </c>
      <c r="AD1832" s="28">
        <f t="shared" si="341"/>
        <v>64.13</v>
      </c>
      <c r="AE1832" s="28">
        <f t="shared" si="335"/>
        <v>148.53812568220803</v>
      </c>
      <c r="AF1832" s="31">
        <f t="shared" si="336"/>
        <v>9.1908782571259451E-5</v>
      </c>
      <c r="AJ1832" s="110">
        <f t="shared" si="339"/>
        <v>42845</v>
      </c>
      <c r="AK1832" s="31">
        <f t="shared" si="337"/>
        <v>7.4999999999999997E-3</v>
      </c>
      <c r="AL1832" s="115">
        <f t="shared" si="338"/>
        <v>4.3128901568818545E-3</v>
      </c>
      <c r="AM1832" s="100"/>
      <c r="BR1832" s="18">
        <f t="shared" si="332"/>
        <v>42835</v>
      </c>
      <c r="BS1832" s="6">
        <f t="shared" si="333"/>
        <v>6.9999999999999999E-4</v>
      </c>
      <c r="BT1832" s="6">
        <f t="shared" si="334"/>
        <v>-1.8E-3</v>
      </c>
    </row>
    <row r="1833" spans="2:72" ht="14.45" hidden="1">
      <c r="B1833" s="110">
        <v>42836</v>
      </c>
      <c r="C1833" s="106">
        <v>2353.8000000000002</v>
      </c>
      <c r="D1833" s="106">
        <v>2353.9</v>
      </c>
      <c r="E1833" s="106">
        <v>2355.1999999999998</v>
      </c>
      <c r="F1833" s="106">
        <v>2337.1999999999998</v>
      </c>
      <c r="G1833" s="28"/>
      <c r="H1833" s="107">
        <v>-1.4E-3</v>
      </c>
      <c r="K1833" s="110">
        <v>42873</v>
      </c>
      <c r="L1833" s="106">
        <v>9429.4500000000007</v>
      </c>
      <c r="M1833" s="106">
        <v>9453.2000000000007</v>
      </c>
      <c r="N1833" s="106">
        <v>9489.1</v>
      </c>
      <c r="O1833" s="106">
        <v>9418.1</v>
      </c>
      <c r="P1833" s="28" t="s">
        <v>4335</v>
      </c>
      <c r="Q1833" s="107">
        <v>-1.01E-2</v>
      </c>
      <c r="T1833" s="110">
        <v>42741</v>
      </c>
      <c r="U1833" s="28">
        <v>68.114999999999995</v>
      </c>
      <c r="V1833">
        <v>67.754999999999995</v>
      </c>
      <c r="W1833">
        <v>68.197999999999993</v>
      </c>
      <c r="X1833">
        <v>67.754999999999995</v>
      </c>
      <c r="Y1833" s="19">
        <v>5.4999999999999997E-3</v>
      </c>
      <c r="AB1833" s="110">
        <f t="shared" si="342"/>
        <v>42873</v>
      </c>
      <c r="AC1833" s="108">
        <f t="shared" si="340"/>
        <v>9429.4500000000007</v>
      </c>
      <c r="AD1833" s="28">
        <f t="shared" si="341"/>
        <v>64.88</v>
      </c>
      <c r="AE1833" s="28">
        <f t="shared" si="335"/>
        <v>145.3367755856967</v>
      </c>
      <c r="AF1833" s="31">
        <f t="shared" si="336"/>
        <v>-2.1552379779993358E-2</v>
      </c>
      <c r="AJ1833" s="110">
        <f t="shared" si="339"/>
        <v>42846</v>
      </c>
      <c r="AK1833" s="31">
        <f t="shared" si="337"/>
        <v>-3.0000000000000001E-3</v>
      </c>
      <c r="AL1833" s="115">
        <f t="shared" si="338"/>
        <v>-2.3238628058327437E-3</v>
      </c>
      <c r="AM1833" s="100"/>
      <c r="BR1833" s="18">
        <f t="shared" si="332"/>
        <v>42836</v>
      </c>
      <c r="BS1833" s="6">
        <f t="shared" si="333"/>
        <v>-1.4E-3</v>
      </c>
      <c r="BT1833" s="6">
        <f t="shared" si="334"/>
        <v>6.1000000000000004E-3</v>
      </c>
    </row>
    <row r="1834" spans="2:72" ht="14.45" hidden="1">
      <c r="B1834" s="110">
        <v>42837</v>
      </c>
      <c r="C1834" s="106">
        <v>2344.9</v>
      </c>
      <c r="D1834" s="106">
        <v>2352.1999999999998</v>
      </c>
      <c r="E1834" s="106">
        <v>2352.6999999999998</v>
      </c>
      <c r="F1834" s="106">
        <v>2341.1999999999998</v>
      </c>
      <c r="G1834" s="28"/>
      <c r="H1834" s="107">
        <v>-3.8E-3</v>
      </c>
      <c r="K1834" s="110">
        <v>42874</v>
      </c>
      <c r="L1834" s="106">
        <v>9427.9</v>
      </c>
      <c r="M1834" s="106">
        <v>9469.9</v>
      </c>
      <c r="N1834" s="106">
        <v>9505.75</v>
      </c>
      <c r="O1834" s="106">
        <v>9390.75</v>
      </c>
      <c r="P1834" s="28" t="s">
        <v>4336</v>
      </c>
      <c r="Q1834" s="107">
        <v>-2.0000000000000001E-4</v>
      </c>
      <c r="T1834" s="110">
        <v>42744</v>
      </c>
      <c r="U1834" s="28">
        <v>68.099999999999994</v>
      </c>
      <c r="V1834">
        <v>68.116</v>
      </c>
      <c r="W1834">
        <v>68.305000000000007</v>
      </c>
      <c r="X1834">
        <v>68.069999999999993</v>
      </c>
      <c r="Y1834" s="19">
        <v>-2.0000000000000001E-4</v>
      </c>
      <c r="AB1834" s="110">
        <f t="shared" si="342"/>
        <v>42874</v>
      </c>
      <c r="AC1834" s="108">
        <f t="shared" si="340"/>
        <v>9427.9</v>
      </c>
      <c r="AD1834" s="28">
        <f t="shared" si="341"/>
        <v>64.564999999999998</v>
      </c>
      <c r="AE1834" s="28">
        <f t="shared" si="335"/>
        <v>146.02183845736855</v>
      </c>
      <c r="AF1834" s="31">
        <f t="shared" si="336"/>
        <v>4.7136237123128755E-3</v>
      </c>
      <c r="AJ1834" s="110">
        <f t="shared" si="339"/>
        <v>42849</v>
      </c>
      <c r="AK1834" s="31">
        <f t="shared" si="337"/>
        <v>1.09E-2</v>
      </c>
      <c r="AL1834" s="115">
        <f t="shared" si="338"/>
        <v>1.3314448128188161E-2</v>
      </c>
      <c r="AM1834" s="100"/>
      <c r="BR1834" s="18">
        <f t="shared" si="332"/>
        <v>42837</v>
      </c>
      <c r="BS1834" s="6">
        <f t="shared" si="333"/>
        <v>-3.8E-3</v>
      </c>
      <c r="BT1834" s="6">
        <f t="shared" si="334"/>
        <v>-3.5999999999999999E-3</v>
      </c>
    </row>
    <row r="1835" spans="2:72" ht="14.45" hidden="1">
      <c r="B1835" s="110">
        <v>42838</v>
      </c>
      <c r="C1835" s="106">
        <v>2328.9</v>
      </c>
      <c r="D1835" s="106">
        <v>2342</v>
      </c>
      <c r="E1835" s="106">
        <v>2348.3000000000002</v>
      </c>
      <c r="F1835" s="106">
        <v>2328.9</v>
      </c>
      <c r="G1835" s="28"/>
      <c r="H1835" s="107">
        <v>-6.7999999999999996E-3</v>
      </c>
      <c r="K1835" s="110">
        <v>42877</v>
      </c>
      <c r="L1835" s="106">
        <v>9438.25</v>
      </c>
      <c r="M1835" s="106">
        <v>9480.25</v>
      </c>
      <c r="N1835" s="106">
        <v>9498.65</v>
      </c>
      <c r="O1835" s="106">
        <v>9427.9</v>
      </c>
      <c r="P1835" s="28" t="s">
        <v>4337</v>
      </c>
      <c r="Q1835" s="107">
        <v>1.1000000000000001E-3</v>
      </c>
      <c r="T1835" s="110">
        <v>42745</v>
      </c>
      <c r="U1835" s="28">
        <v>68.326999999999998</v>
      </c>
      <c r="V1835">
        <v>68.11</v>
      </c>
      <c r="W1835">
        <v>68.350999999999999</v>
      </c>
      <c r="X1835">
        <v>67.988</v>
      </c>
      <c r="Y1835" s="19">
        <v>3.3E-3</v>
      </c>
      <c r="AB1835" s="110">
        <f t="shared" si="342"/>
        <v>42877</v>
      </c>
      <c r="AC1835" s="108">
        <f t="shared" si="340"/>
        <v>9438.25</v>
      </c>
      <c r="AD1835" s="28">
        <f t="shared" si="341"/>
        <v>64.510000000000005</v>
      </c>
      <c r="AE1835" s="28">
        <f t="shared" si="335"/>
        <v>146.30677414354363</v>
      </c>
      <c r="AF1835" s="31">
        <f t="shared" si="336"/>
        <v>1.9513224130394136E-3</v>
      </c>
      <c r="AJ1835" s="110">
        <f t="shared" si="339"/>
        <v>42850</v>
      </c>
      <c r="AK1835" s="31">
        <f t="shared" si="337"/>
        <v>6.1000000000000004E-3</v>
      </c>
      <c r="AL1835" s="115">
        <f t="shared" si="338"/>
        <v>1.2128200686768231E-2</v>
      </c>
      <c r="AM1835" s="100"/>
      <c r="BR1835" s="18">
        <f t="shared" si="332"/>
        <v>42838</v>
      </c>
      <c r="BS1835" s="6">
        <f t="shared" si="333"/>
        <v>-6.7999999999999996E-3</v>
      </c>
      <c r="BT1835" s="6">
        <f t="shared" si="334"/>
        <v>-5.7000000000000002E-3</v>
      </c>
    </row>
    <row r="1836" spans="2:72" ht="14.45" hidden="1">
      <c r="B1836" s="110">
        <v>42842</v>
      </c>
      <c r="C1836" s="106">
        <v>2349</v>
      </c>
      <c r="D1836" s="106">
        <v>2332.6</v>
      </c>
      <c r="E1836" s="106">
        <v>2349.1</v>
      </c>
      <c r="F1836" s="106">
        <v>2332.5</v>
      </c>
      <c r="G1836" s="28"/>
      <c r="H1836" s="107">
        <v>8.6E-3</v>
      </c>
      <c r="K1836" s="110">
        <v>42878</v>
      </c>
      <c r="L1836" s="106">
        <v>9386.15</v>
      </c>
      <c r="M1836" s="106">
        <v>9445.0499999999993</v>
      </c>
      <c r="N1836" s="106">
        <v>9448.0499999999993</v>
      </c>
      <c r="O1836" s="106">
        <v>9370</v>
      </c>
      <c r="P1836" s="28" t="s">
        <v>4338</v>
      </c>
      <c r="Q1836" s="107">
        <v>-5.4999999999999997E-3</v>
      </c>
      <c r="T1836" s="110">
        <v>42746</v>
      </c>
      <c r="U1836" s="28">
        <v>68.311999999999998</v>
      </c>
      <c r="V1836">
        <v>68.37</v>
      </c>
      <c r="W1836">
        <v>68.546000000000006</v>
      </c>
      <c r="X1836">
        <v>68.222999999999999</v>
      </c>
      <c r="Y1836" s="19">
        <v>-2.0000000000000001E-4</v>
      </c>
      <c r="AB1836" s="110">
        <f t="shared" si="342"/>
        <v>42878</v>
      </c>
      <c r="AC1836" s="108">
        <f t="shared" si="340"/>
        <v>9386.15</v>
      </c>
      <c r="AD1836" s="28">
        <f t="shared" si="341"/>
        <v>64.894999999999996</v>
      </c>
      <c r="AE1836" s="28">
        <f t="shared" si="335"/>
        <v>144.63595038138533</v>
      </c>
      <c r="AF1836" s="31">
        <f t="shared" si="336"/>
        <v>-1.1420002743817159E-2</v>
      </c>
      <c r="AJ1836" s="110">
        <f t="shared" si="339"/>
        <v>42851</v>
      </c>
      <c r="AK1836" s="31">
        <f t="shared" si="337"/>
        <v>-5.0000000000000001E-4</v>
      </c>
      <c r="AL1836" s="115">
        <f t="shared" si="338"/>
        <v>7.9959694470803644E-3</v>
      </c>
      <c r="AM1836" s="100"/>
      <c r="BR1836" s="18">
        <f t="shared" si="332"/>
        <v>42842</v>
      </c>
      <c r="BS1836" s="6">
        <f t="shared" si="333"/>
        <v>8.6E-3</v>
      </c>
      <c r="BT1836" s="6">
        <f t="shared" si="334"/>
        <v>-1.2999999999999999E-3</v>
      </c>
    </row>
    <row r="1837" spans="2:72" ht="14.45" hidden="1">
      <c r="B1837" s="110">
        <v>42843</v>
      </c>
      <c r="C1837" s="106">
        <v>2342.1999999999998</v>
      </c>
      <c r="D1837" s="106">
        <v>2342.5</v>
      </c>
      <c r="E1837" s="106">
        <v>2348.3000000000002</v>
      </c>
      <c r="F1837" s="106">
        <v>2334.5</v>
      </c>
      <c r="G1837" s="28"/>
      <c r="H1837" s="107">
        <v>-2.8999999999999998E-3</v>
      </c>
      <c r="K1837" s="110">
        <v>42879</v>
      </c>
      <c r="L1837" s="106">
        <v>9360.5499999999993</v>
      </c>
      <c r="M1837" s="106">
        <v>9410.9</v>
      </c>
      <c r="N1837" s="106">
        <v>9431.9</v>
      </c>
      <c r="O1837" s="106">
        <v>9341.65</v>
      </c>
      <c r="P1837" s="28" t="s">
        <v>4339</v>
      </c>
      <c r="Q1837" s="107">
        <v>-2.7000000000000001E-3</v>
      </c>
      <c r="T1837" s="110">
        <v>42747</v>
      </c>
      <c r="U1837" s="28">
        <v>68.141000000000005</v>
      </c>
      <c r="V1837">
        <v>68.194999999999993</v>
      </c>
      <c r="W1837">
        <v>68.195999999999998</v>
      </c>
      <c r="X1837">
        <v>67.95</v>
      </c>
      <c r="Y1837" s="19">
        <v>-2.5000000000000001E-3</v>
      </c>
      <c r="AB1837" s="110">
        <f t="shared" si="342"/>
        <v>42879</v>
      </c>
      <c r="AC1837" s="108">
        <f t="shared" si="340"/>
        <v>9360.5499999999993</v>
      </c>
      <c r="AD1837" s="28">
        <f t="shared" si="341"/>
        <v>64.77</v>
      </c>
      <c r="AE1837" s="28">
        <f t="shared" si="335"/>
        <v>144.51983943183572</v>
      </c>
      <c r="AF1837" s="31">
        <f t="shared" si="336"/>
        <v>-8.0278070039596638E-4</v>
      </c>
      <c r="AJ1837" s="110">
        <f t="shared" si="339"/>
        <v>42852</v>
      </c>
      <c r="AK1837" s="31">
        <f t="shared" si="337"/>
        <v>5.9999999999999995E-4</v>
      </c>
      <c r="AL1837" s="115">
        <f t="shared" si="338"/>
        <v>-8.0351597961714205E-4</v>
      </c>
      <c r="AM1837" s="100"/>
      <c r="BR1837" s="18">
        <f t="shared" si="332"/>
        <v>42843</v>
      </c>
      <c r="BS1837" s="6">
        <f t="shared" si="333"/>
        <v>-2.8999999999999998E-3</v>
      </c>
      <c r="BT1837" s="6">
        <f t="shared" si="334"/>
        <v>-3.7000000000000002E-3</v>
      </c>
    </row>
    <row r="1838" spans="2:72" ht="14.45" hidden="1">
      <c r="B1838" s="110">
        <v>42844</v>
      </c>
      <c r="C1838" s="106">
        <v>2338.1999999999998</v>
      </c>
      <c r="D1838" s="106">
        <v>2346.8000000000002</v>
      </c>
      <c r="E1838" s="106">
        <v>2352.6</v>
      </c>
      <c r="F1838" s="106">
        <v>2335.1</v>
      </c>
      <c r="G1838" s="28"/>
      <c r="H1838" s="107">
        <v>-1.6999999999999999E-3</v>
      </c>
      <c r="K1838" s="110">
        <v>42880</v>
      </c>
      <c r="L1838" s="106">
        <v>9509.75</v>
      </c>
      <c r="M1838" s="106">
        <v>9384.0499999999993</v>
      </c>
      <c r="N1838" s="106">
        <v>9523.2999999999993</v>
      </c>
      <c r="O1838" s="106">
        <v>9379.2000000000007</v>
      </c>
      <c r="P1838" s="28" t="s">
        <v>4340</v>
      </c>
      <c r="Q1838" s="107">
        <v>1.5900000000000001E-2</v>
      </c>
      <c r="T1838" s="110">
        <v>42748</v>
      </c>
      <c r="U1838" s="28">
        <v>68.180000000000007</v>
      </c>
      <c r="V1838">
        <v>68.150000000000006</v>
      </c>
      <c r="W1838">
        <v>68.290000000000006</v>
      </c>
      <c r="X1838">
        <v>68.096999999999994</v>
      </c>
      <c r="Y1838" s="19">
        <v>5.9999999999999995E-4</v>
      </c>
      <c r="AB1838" s="110">
        <f t="shared" si="342"/>
        <v>42880</v>
      </c>
      <c r="AC1838" s="108">
        <f t="shared" si="340"/>
        <v>9509.75</v>
      </c>
      <c r="AD1838" s="28">
        <f t="shared" si="341"/>
        <v>64.555000000000007</v>
      </c>
      <c r="AE1838" s="28">
        <f t="shared" si="335"/>
        <v>147.31236929749824</v>
      </c>
      <c r="AF1838" s="31">
        <f t="shared" si="336"/>
        <v>1.9322813232017566E-2</v>
      </c>
      <c r="AJ1838" s="110">
        <f t="shared" si="339"/>
        <v>42853</v>
      </c>
      <c r="AK1838" s="31">
        <f t="shared" si="337"/>
        <v>-1.9E-3</v>
      </c>
      <c r="AL1838" s="115">
        <f t="shared" si="338"/>
        <v>-6.7892298096744463E-3</v>
      </c>
      <c r="AM1838" s="100"/>
      <c r="BR1838" s="18">
        <f t="shared" si="332"/>
        <v>42844</v>
      </c>
      <c r="BS1838" s="6">
        <f t="shared" si="333"/>
        <v>-1.6999999999999999E-3</v>
      </c>
      <c r="BT1838" s="6">
        <f t="shared" si="334"/>
        <v>-2.0000000000000001E-4</v>
      </c>
    </row>
    <row r="1839" spans="2:72" ht="14.45" hidden="1">
      <c r="B1839" s="110">
        <v>42845</v>
      </c>
      <c r="C1839" s="106">
        <v>2355.8000000000002</v>
      </c>
      <c r="D1839" s="106">
        <v>2342.6999999999998</v>
      </c>
      <c r="E1839" s="106">
        <v>2361.4</v>
      </c>
      <c r="F1839" s="106">
        <v>2340.9</v>
      </c>
      <c r="G1839" s="28"/>
      <c r="H1839" s="107">
        <v>7.4999999999999997E-3</v>
      </c>
      <c r="K1839" s="110">
        <v>42881</v>
      </c>
      <c r="L1839" s="106">
        <v>9595.1</v>
      </c>
      <c r="M1839" s="106">
        <v>9507.75</v>
      </c>
      <c r="N1839" s="106">
        <v>9604.9</v>
      </c>
      <c r="O1839" s="106">
        <v>9495.4</v>
      </c>
      <c r="P1839" s="28" t="s">
        <v>4341</v>
      </c>
      <c r="Q1839" s="107">
        <v>8.9999999999999993E-3</v>
      </c>
      <c r="T1839" s="110">
        <v>42751</v>
      </c>
      <c r="U1839" s="28">
        <v>68.102999999999994</v>
      </c>
      <c r="V1839">
        <v>68.168000000000006</v>
      </c>
      <c r="W1839">
        <v>68.28</v>
      </c>
      <c r="X1839">
        <v>68.069999999999993</v>
      </c>
      <c r="Y1839" s="19">
        <v>-1.1000000000000001E-3</v>
      </c>
      <c r="AB1839" s="110">
        <f t="shared" si="342"/>
        <v>42881</v>
      </c>
      <c r="AC1839" s="108">
        <f t="shared" si="340"/>
        <v>9595.1</v>
      </c>
      <c r="AD1839" s="28">
        <f t="shared" si="341"/>
        <v>64.510000000000005</v>
      </c>
      <c r="AE1839" s="28">
        <f t="shared" si="335"/>
        <v>148.73818012711206</v>
      </c>
      <c r="AF1839" s="31">
        <f t="shared" si="336"/>
        <v>9.678826268379348E-3</v>
      </c>
      <c r="AJ1839" s="110" t="e">
        <f t="shared" si="339"/>
        <v>#N/A</v>
      </c>
      <c r="AK1839" s="31">
        <f t="shared" si="337"/>
        <v>0</v>
      </c>
      <c r="AL1839" s="115">
        <f t="shared" si="338"/>
        <v>0</v>
      </c>
      <c r="AM1839" s="100"/>
      <c r="BR1839" s="18">
        <f t="shared" si="332"/>
        <v>42845</v>
      </c>
      <c r="BS1839" s="6">
        <f t="shared" si="333"/>
        <v>7.4999999999999997E-3</v>
      </c>
      <c r="BT1839" s="6">
        <f t="shared" si="334"/>
        <v>3.5999999999999999E-3</v>
      </c>
    </row>
    <row r="1840" spans="2:72" ht="14.45" hidden="1">
      <c r="B1840" s="110">
        <v>42846</v>
      </c>
      <c r="C1840" s="106">
        <v>2348.6999999999998</v>
      </c>
      <c r="D1840" s="106">
        <v>2354.6999999999998</v>
      </c>
      <c r="E1840" s="106">
        <v>2356.1999999999998</v>
      </c>
      <c r="F1840" s="106">
        <v>2344.5</v>
      </c>
      <c r="G1840" s="28"/>
      <c r="H1840" s="107">
        <v>-3.0000000000000001E-3</v>
      </c>
      <c r="K1840" s="110">
        <v>42884</v>
      </c>
      <c r="L1840" s="106">
        <v>9604.9</v>
      </c>
      <c r="M1840" s="106">
        <v>9560.0499999999993</v>
      </c>
      <c r="N1840" s="106">
        <v>9637.75</v>
      </c>
      <c r="O1840" s="106">
        <v>9547.7000000000007</v>
      </c>
      <c r="P1840" s="28" t="s">
        <v>4342</v>
      </c>
      <c r="Q1840" s="107">
        <v>1E-3</v>
      </c>
      <c r="T1840" s="110">
        <v>42752</v>
      </c>
      <c r="U1840" s="28">
        <v>67.861999999999995</v>
      </c>
      <c r="V1840">
        <v>68.102999999999994</v>
      </c>
      <c r="W1840">
        <v>68.158000000000001</v>
      </c>
      <c r="X1840">
        <v>67.855000000000004</v>
      </c>
      <c r="Y1840" s="19">
        <v>-3.5000000000000001E-3</v>
      </c>
      <c r="AB1840" s="110">
        <f t="shared" si="342"/>
        <v>42884</v>
      </c>
      <c r="AC1840" s="108">
        <f t="shared" si="340"/>
        <v>9604.9</v>
      </c>
      <c r="AD1840" s="28">
        <f t="shared" si="341"/>
        <v>64.540000000000006</v>
      </c>
      <c r="AE1840" s="28">
        <f t="shared" si="335"/>
        <v>148.82088627207932</v>
      </c>
      <c r="AF1840" s="31">
        <f t="shared" si="336"/>
        <v>5.5605188188123655E-4</v>
      </c>
      <c r="AJ1840" s="110">
        <f t="shared" si="339"/>
        <v>42857</v>
      </c>
      <c r="AK1840" s="31">
        <f t="shared" si="337"/>
        <v>1.1999999999999999E-3</v>
      </c>
      <c r="AL1840" s="115">
        <f t="shared" si="338"/>
        <v>2.9980747645017569E-3</v>
      </c>
      <c r="AM1840" s="100"/>
      <c r="BR1840" s="18">
        <f t="shared" si="332"/>
        <v>42846</v>
      </c>
      <c r="BS1840" s="6">
        <f t="shared" si="333"/>
        <v>-3.0000000000000001E-3</v>
      </c>
      <c r="BT1840" s="6">
        <f t="shared" si="334"/>
        <v>-1.9E-3</v>
      </c>
    </row>
    <row r="1841" spans="2:72" ht="14.45" hidden="1">
      <c r="B1841" s="110">
        <v>42849</v>
      </c>
      <c r="C1841" s="106">
        <v>2374.1999999999998</v>
      </c>
      <c r="D1841" s="106">
        <v>2370.3000000000002</v>
      </c>
      <c r="E1841" s="106">
        <v>2377</v>
      </c>
      <c r="F1841" s="106">
        <v>2369.1999999999998</v>
      </c>
      <c r="G1841" s="28"/>
      <c r="H1841" s="107">
        <v>1.09E-2</v>
      </c>
      <c r="K1841" s="110">
        <v>42885</v>
      </c>
      <c r="L1841" s="106">
        <v>9624.5499999999993</v>
      </c>
      <c r="M1841" s="106">
        <v>9590.65</v>
      </c>
      <c r="N1841" s="106">
        <v>9635.2999999999993</v>
      </c>
      <c r="O1841" s="106">
        <v>9581.2000000000007</v>
      </c>
      <c r="P1841" s="28" t="s">
        <v>4343</v>
      </c>
      <c r="Q1841" s="107">
        <v>2E-3</v>
      </c>
      <c r="T1841" s="110">
        <v>42753</v>
      </c>
      <c r="U1841" s="28">
        <v>68.22</v>
      </c>
      <c r="V1841">
        <v>67.852999999999994</v>
      </c>
      <c r="W1841">
        <v>68.22</v>
      </c>
      <c r="X1841">
        <v>67.852999999999994</v>
      </c>
      <c r="Y1841" s="19">
        <v>5.3E-3</v>
      </c>
      <c r="AB1841" s="110">
        <f t="shared" si="342"/>
        <v>42885</v>
      </c>
      <c r="AC1841" s="108">
        <f t="shared" si="340"/>
        <v>9624.5499999999993</v>
      </c>
      <c r="AD1841" s="28">
        <f t="shared" si="341"/>
        <v>64.635000000000005</v>
      </c>
      <c r="AE1841" s="28">
        <f t="shared" si="335"/>
        <v>148.9061653902684</v>
      </c>
      <c r="AF1841" s="31">
        <f t="shared" si="336"/>
        <v>5.7303191994950708E-4</v>
      </c>
      <c r="AJ1841" s="110">
        <f t="shared" si="339"/>
        <v>42858</v>
      </c>
      <c r="AK1841" s="31">
        <f t="shared" si="337"/>
        <v>-1.2999999999999999E-3</v>
      </c>
      <c r="AL1841" s="115">
        <f t="shared" si="338"/>
        <v>-1.9862998990727299E-4</v>
      </c>
      <c r="AM1841" s="100"/>
      <c r="BR1841" s="18">
        <f t="shared" si="332"/>
        <v>42849</v>
      </c>
      <c r="BS1841" s="6">
        <f t="shared" si="333"/>
        <v>1.09E-2</v>
      </c>
      <c r="BT1841" s="6">
        <f t="shared" si="334"/>
        <v>1.0800000000000001E-2</v>
      </c>
    </row>
    <row r="1842" spans="2:72" ht="14.45" hidden="1">
      <c r="B1842" s="110">
        <v>42850</v>
      </c>
      <c r="C1842" s="106">
        <v>2388.6</v>
      </c>
      <c r="D1842" s="106">
        <v>2381.5</v>
      </c>
      <c r="E1842" s="106">
        <v>2392.5</v>
      </c>
      <c r="F1842" s="106">
        <v>2381.1999999999998</v>
      </c>
      <c r="G1842" s="28"/>
      <c r="H1842" s="107">
        <v>6.1000000000000004E-3</v>
      </c>
      <c r="K1842" s="110">
        <v>42886</v>
      </c>
      <c r="L1842" s="106">
        <v>9621.25</v>
      </c>
      <c r="M1842" s="106">
        <v>9636.5499999999993</v>
      </c>
      <c r="N1842" s="106">
        <v>9649.6</v>
      </c>
      <c r="O1842" s="106">
        <v>9609.25</v>
      </c>
      <c r="P1842" s="28" t="s">
        <v>4344</v>
      </c>
      <c r="Q1842" s="107">
        <v>-2.9999999999999997E-4</v>
      </c>
      <c r="T1842" s="110">
        <v>42754</v>
      </c>
      <c r="U1842" s="28">
        <v>68.099999999999994</v>
      </c>
      <c r="V1842">
        <v>68.221999999999994</v>
      </c>
      <c r="W1842">
        <v>68.319000000000003</v>
      </c>
      <c r="X1842">
        <v>68.069000000000003</v>
      </c>
      <c r="Y1842" s="19">
        <v>-1.8E-3</v>
      </c>
      <c r="AB1842" s="110">
        <f t="shared" si="342"/>
        <v>42886</v>
      </c>
      <c r="AC1842" s="108">
        <f t="shared" si="340"/>
        <v>9621.25</v>
      </c>
      <c r="AD1842" s="28">
        <f t="shared" si="341"/>
        <v>64.510000000000005</v>
      </c>
      <c r="AE1842" s="28">
        <f t="shared" si="335"/>
        <v>149.14354363664546</v>
      </c>
      <c r="AF1842" s="31">
        <f t="shared" si="336"/>
        <v>1.5941465268070054E-3</v>
      </c>
      <c r="AJ1842" s="110">
        <f t="shared" si="339"/>
        <v>42859</v>
      </c>
      <c r="AK1842" s="31">
        <f t="shared" si="337"/>
        <v>5.9999999999999995E-4</v>
      </c>
      <c r="AL1842" s="115">
        <f t="shared" si="338"/>
        <v>4.3666537132316385E-3</v>
      </c>
      <c r="AM1842" s="100"/>
      <c r="BR1842" s="18">
        <f t="shared" si="332"/>
        <v>42850</v>
      </c>
      <c r="BS1842" s="6">
        <f t="shared" si="333"/>
        <v>6.1000000000000004E-3</v>
      </c>
      <c r="BT1842" s="6">
        <f t="shared" si="334"/>
        <v>9.5999999999999992E-3</v>
      </c>
    </row>
    <row r="1843" spans="2:72" ht="14.45" hidden="1">
      <c r="B1843" s="110">
        <v>42851</v>
      </c>
      <c r="C1843" s="106">
        <v>2387.4</v>
      </c>
      <c r="D1843" s="106">
        <v>2389</v>
      </c>
      <c r="E1843" s="106">
        <v>2398.1999999999998</v>
      </c>
      <c r="F1843" s="106">
        <v>2386.8000000000002</v>
      </c>
      <c r="G1843" s="28"/>
      <c r="H1843" s="107">
        <v>-5.0000000000000001E-4</v>
      </c>
      <c r="K1843" s="110">
        <v>42887</v>
      </c>
      <c r="L1843" s="106">
        <v>9616.1</v>
      </c>
      <c r="M1843" s="106">
        <v>9603.5499999999993</v>
      </c>
      <c r="N1843" s="106">
        <v>9634.65</v>
      </c>
      <c r="O1843" s="106">
        <v>9589.9</v>
      </c>
      <c r="P1843" s="28" t="s">
        <v>4345</v>
      </c>
      <c r="Q1843" s="107">
        <v>-5.0000000000000001E-4</v>
      </c>
      <c r="T1843" s="110">
        <v>42755</v>
      </c>
      <c r="U1843" s="28">
        <v>68.075000000000003</v>
      </c>
      <c r="V1843">
        <v>68.114999999999995</v>
      </c>
      <c r="W1843">
        <v>68.295000000000002</v>
      </c>
      <c r="X1843">
        <v>67.977999999999994</v>
      </c>
      <c r="Y1843" s="19">
        <v>-4.0000000000000002E-4</v>
      </c>
      <c r="AB1843" s="110">
        <f t="shared" si="342"/>
        <v>42887</v>
      </c>
      <c r="AC1843" s="108">
        <f t="shared" si="340"/>
        <v>9616.1</v>
      </c>
      <c r="AD1843" s="28">
        <f t="shared" si="341"/>
        <v>64.477999999999994</v>
      </c>
      <c r="AE1843" s="28">
        <f t="shared" si="335"/>
        <v>149.13769037501166</v>
      </c>
      <c r="AF1843" s="31">
        <f t="shared" si="336"/>
        <v>-3.9245826477518619E-5</v>
      </c>
      <c r="AJ1843" s="110">
        <f t="shared" si="339"/>
        <v>42860</v>
      </c>
      <c r="AK1843" s="31">
        <f t="shared" si="337"/>
        <v>4.1000000000000003E-3</v>
      </c>
      <c r="AL1843" s="115">
        <f t="shared" si="338"/>
        <v>-9.5126254599766646E-3</v>
      </c>
      <c r="AM1843" s="100"/>
      <c r="BR1843" s="18">
        <f t="shared" si="332"/>
        <v>42851</v>
      </c>
      <c r="BS1843" s="6">
        <f t="shared" si="333"/>
        <v>-5.0000000000000001E-4</v>
      </c>
      <c r="BT1843" s="6">
        <f t="shared" si="334"/>
        <v>4.8999999999999998E-3</v>
      </c>
    </row>
    <row r="1844" spans="2:72" ht="14.45" hidden="1">
      <c r="B1844" s="110">
        <v>42852</v>
      </c>
      <c r="C1844" s="106">
        <v>2388.8000000000002</v>
      </c>
      <c r="D1844" s="106">
        <v>2389.6999999999998</v>
      </c>
      <c r="E1844" s="106">
        <v>2392.1</v>
      </c>
      <c r="F1844" s="106">
        <v>2382.6999999999998</v>
      </c>
      <c r="G1844" s="28"/>
      <c r="H1844" s="107">
        <v>5.9999999999999995E-4</v>
      </c>
      <c r="K1844" s="110">
        <v>42888</v>
      </c>
      <c r="L1844" s="106">
        <v>9653.5</v>
      </c>
      <c r="M1844" s="106">
        <v>9657.15</v>
      </c>
      <c r="N1844" s="106">
        <v>9673.5</v>
      </c>
      <c r="O1844" s="106">
        <v>9637.4500000000007</v>
      </c>
      <c r="P1844" s="28" t="s">
        <v>4346</v>
      </c>
      <c r="Q1844" s="107">
        <v>3.8999999999999998E-3</v>
      </c>
      <c r="T1844" s="110">
        <v>42758</v>
      </c>
      <c r="U1844" s="28">
        <v>68.051000000000002</v>
      </c>
      <c r="V1844">
        <v>68.081000000000003</v>
      </c>
      <c r="W1844">
        <v>68.233000000000004</v>
      </c>
      <c r="X1844">
        <v>68</v>
      </c>
      <c r="Y1844" s="19">
        <v>-4.0000000000000002E-4</v>
      </c>
      <c r="AB1844" s="110">
        <f t="shared" si="342"/>
        <v>42888</v>
      </c>
      <c r="AC1844" s="108">
        <f t="shared" si="340"/>
        <v>9653.5</v>
      </c>
      <c r="AD1844" s="28">
        <f t="shared" si="341"/>
        <v>64.415000000000006</v>
      </c>
      <c r="AE1844" s="28">
        <f t="shared" si="335"/>
        <v>149.86416207405105</v>
      </c>
      <c r="AF1844" s="31">
        <f t="shared" si="336"/>
        <v>4.8711475765290668E-3</v>
      </c>
      <c r="AJ1844" s="110">
        <f t="shared" si="339"/>
        <v>42863</v>
      </c>
      <c r="AK1844" s="31">
        <f t="shared" si="337"/>
        <v>0</v>
      </c>
      <c r="AL1844" s="115">
        <f t="shared" si="338"/>
        <v>2.3949350409369075E-3</v>
      </c>
      <c r="AM1844" s="100"/>
      <c r="BR1844" s="18">
        <f t="shared" si="332"/>
        <v>42852</v>
      </c>
      <c r="BS1844" s="6">
        <f t="shared" si="333"/>
        <v>5.9999999999999995E-4</v>
      </c>
      <c r="BT1844" s="6">
        <f t="shared" si="334"/>
        <v>-1E-3</v>
      </c>
    </row>
    <row r="1845" spans="2:72" ht="14.45" hidden="1">
      <c r="B1845" s="110">
        <v>42853</v>
      </c>
      <c r="C1845" s="106">
        <v>2384.1999999999998</v>
      </c>
      <c r="D1845" s="106">
        <v>2393.6999999999998</v>
      </c>
      <c r="E1845" s="106">
        <v>2393.6999999999998</v>
      </c>
      <c r="F1845" s="106">
        <v>2382.4</v>
      </c>
      <c r="G1845" s="28"/>
      <c r="H1845" s="107">
        <v>-1.9E-3</v>
      </c>
      <c r="K1845" s="110">
        <v>42891</v>
      </c>
      <c r="L1845" s="106">
        <v>9675.1</v>
      </c>
      <c r="M1845" s="106">
        <v>9656.2999999999993</v>
      </c>
      <c r="N1845" s="106">
        <v>9687.2000000000007</v>
      </c>
      <c r="O1845" s="106">
        <v>9640.7000000000007</v>
      </c>
      <c r="P1845" s="28" t="s">
        <v>4347</v>
      </c>
      <c r="Q1845" s="107">
        <v>2.2000000000000001E-3</v>
      </c>
      <c r="T1845" s="110">
        <v>42759</v>
      </c>
      <c r="U1845" s="28">
        <v>68.138000000000005</v>
      </c>
      <c r="V1845">
        <v>68.05</v>
      </c>
      <c r="W1845">
        <v>68.180000000000007</v>
      </c>
      <c r="X1845">
        <v>68.040000000000006</v>
      </c>
      <c r="Y1845" s="19">
        <v>1.2999999999999999E-3</v>
      </c>
      <c r="AB1845" s="110">
        <f t="shared" si="342"/>
        <v>42891</v>
      </c>
      <c r="AC1845" s="108">
        <f t="shared" si="340"/>
        <v>9675.1</v>
      </c>
      <c r="AD1845" s="28">
        <f t="shared" si="341"/>
        <v>64.349999999999994</v>
      </c>
      <c r="AE1845" s="28">
        <f t="shared" si="335"/>
        <v>150.35120435120436</v>
      </c>
      <c r="AF1845" s="31">
        <f t="shared" si="336"/>
        <v>3.2498915712260157E-3</v>
      </c>
      <c r="AJ1845" s="110">
        <f t="shared" si="339"/>
        <v>42864</v>
      </c>
      <c r="AK1845" s="31">
        <f t="shared" si="337"/>
        <v>-1E-3</v>
      </c>
      <c r="AL1845" s="115">
        <f t="shared" si="338"/>
        <v>-4.6482997171166662E-3</v>
      </c>
      <c r="AM1845" s="100"/>
      <c r="BR1845" s="18">
        <f t="shared" si="332"/>
        <v>42853</v>
      </c>
      <c r="BS1845" s="6">
        <f t="shared" si="333"/>
        <v>-1.9E-3</v>
      </c>
      <c r="BT1845" s="6">
        <f t="shared" si="334"/>
        <v>-4.1000000000000003E-3</v>
      </c>
    </row>
    <row r="1846" spans="2:72" ht="14.45" hidden="1">
      <c r="B1846" s="110">
        <v>42856</v>
      </c>
      <c r="C1846" s="106">
        <v>2388.3000000000002</v>
      </c>
      <c r="D1846" s="106">
        <v>2388.5</v>
      </c>
      <c r="E1846" s="106">
        <v>2394.5</v>
      </c>
      <c r="F1846" s="106">
        <v>2384.8000000000002</v>
      </c>
      <c r="G1846" s="28"/>
      <c r="H1846" s="107">
        <v>1.6999999999999999E-3</v>
      </c>
      <c r="K1846" s="110">
        <v>42892</v>
      </c>
      <c r="L1846" s="106">
        <v>9637.15</v>
      </c>
      <c r="M1846" s="106">
        <v>9704.25</v>
      </c>
      <c r="N1846" s="106">
        <v>9709.2999999999993</v>
      </c>
      <c r="O1846" s="106">
        <v>9630.2000000000007</v>
      </c>
      <c r="P1846" s="28" t="s">
        <v>4348</v>
      </c>
      <c r="Q1846" s="107">
        <v>-3.8999999999999998E-3</v>
      </c>
      <c r="T1846" s="110">
        <v>42760</v>
      </c>
      <c r="U1846" s="28">
        <v>67.988</v>
      </c>
      <c r="V1846">
        <v>68.137</v>
      </c>
      <c r="W1846">
        <v>68.2</v>
      </c>
      <c r="X1846">
        <v>67.97</v>
      </c>
      <c r="Y1846" s="19">
        <v>-2.2000000000000001E-3</v>
      </c>
      <c r="AB1846" s="110">
        <f t="shared" si="342"/>
        <v>42892</v>
      </c>
      <c r="AC1846" s="108">
        <f t="shared" si="340"/>
        <v>9637.15</v>
      </c>
      <c r="AD1846" s="28">
        <f t="shared" si="341"/>
        <v>64.430000000000007</v>
      </c>
      <c r="AE1846" s="28">
        <f t="shared" si="335"/>
        <v>149.57550830358525</v>
      </c>
      <c r="AF1846" s="31">
        <f t="shared" si="336"/>
        <v>-5.1592273634680774E-3</v>
      </c>
      <c r="AJ1846" s="110">
        <f t="shared" si="339"/>
        <v>42865</v>
      </c>
      <c r="AK1846" s="31">
        <f t="shared" si="337"/>
        <v>1.1000000000000001E-3</v>
      </c>
      <c r="AL1846" s="115">
        <f t="shared" si="338"/>
        <v>1.0723941263711678E-2</v>
      </c>
      <c r="AM1846" s="100"/>
      <c r="BR1846" s="18" t="e">
        <f t="shared" si="332"/>
        <v>#N/A</v>
      </c>
      <c r="BS1846" s="6">
        <f t="shared" si="333"/>
        <v>0</v>
      </c>
      <c r="BT1846" s="6">
        <f t="shared" si="334"/>
        <v>0</v>
      </c>
    </row>
    <row r="1847" spans="2:72" ht="14.45" hidden="1">
      <c r="B1847" s="110">
        <v>42857</v>
      </c>
      <c r="C1847" s="106">
        <v>2391.1999999999998</v>
      </c>
      <c r="D1847" s="106">
        <v>2391.1</v>
      </c>
      <c r="E1847" s="106">
        <v>2392.9</v>
      </c>
      <c r="F1847" s="106">
        <v>2385.8000000000002</v>
      </c>
      <c r="G1847" s="28"/>
      <c r="H1847" s="107">
        <v>1.1999999999999999E-3</v>
      </c>
      <c r="K1847" s="110">
        <v>42893</v>
      </c>
      <c r="L1847" s="106">
        <v>9663.9</v>
      </c>
      <c r="M1847" s="106">
        <v>9663.9500000000007</v>
      </c>
      <c r="N1847" s="106">
        <v>9678.5499999999993</v>
      </c>
      <c r="O1847" s="106">
        <v>9630.5499999999993</v>
      </c>
      <c r="P1847" s="28" t="s">
        <v>4349</v>
      </c>
      <c r="Q1847" s="107">
        <v>2.8E-3</v>
      </c>
      <c r="T1847" s="110">
        <v>42761</v>
      </c>
      <c r="U1847" s="28">
        <v>68.176000000000002</v>
      </c>
      <c r="V1847">
        <v>67.984999999999999</v>
      </c>
      <c r="W1847">
        <v>68.233999999999995</v>
      </c>
      <c r="X1847">
        <v>67.965000000000003</v>
      </c>
      <c r="Y1847" s="19">
        <v>2.8E-3</v>
      </c>
      <c r="AB1847" s="110">
        <f t="shared" si="342"/>
        <v>42893</v>
      </c>
      <c r="AC1847" s="108">
        <f t="shared" si="340"/>
        <v>9663.9</v>
      </c>
      <c r="AD1847" s="28">
        <f t="shared" si="341"/>
        <v>64.435000000000002</v>
      </c>
      <c r="AE1847" s="28">
        <f t="shared" si="335"/>
        <v>149.97904865368199</v>
      </c>
      <c r="AF1847" s="31">
        <f t="shared" si="336"/>
        <v>2.6979039193881782E-3</v>
      </c>
      <c r="AJ1847" s="110">
        <f t="shared" si="339"/>
        <v>42866</v>
      </c>
      <c r="AK1847" s="31">
        <f t="shared" si="337"/>
        <v>-2.2000000000000001E-3</v>
      </c>
      <c r="AL1847" s="115">
        <f t="shared" si="338"/>
        <v>4.8709865825746768E-3</v>
      </c>
      <c r="AM1847" s="100"/>
      <c r="BR1847" s="18">
        <f t="shared" si="332"/>
        <v>42857</v>
      </c>
      <c r="BS1847" s="6">
        <f t="shared" si="333"/>
        <v>1.1999999999999999E-3</v>
      </c>
      <c r="BT1847" s="6">
        <f t="shared" si="334"/>
        <v>1E-3</v>
      </c>
    </row>
    <row r="1848" spans="2:72" ht="14.45" hidden="1">
      <c r="B1848" s="110">
        <v>42858</v>
      </c>
      <c r="C1848" s="106">
        <v>2388.1</v>
      </c>
      <c r="D1848" s="106">
        <v>2386.5</v>
      </c>
      <c r="E1848" s="106">
        <v>2389.8000000000002</v>
      </c>
      <c r="F1848" s="106">
        <v>2379.8000000000002</v>
      </c>
      <c r="G1848" s="28"/>
      <c r="H1848" s="107">
        <v>-1.2999999999999999E-3</v>
      </c>
      <c r="K1848" s="110">
        <v>42894</v>
      </c>
      <c r="L1848" s="106">
        <v>9647.25</v>
      </c>
      <c r="M1848" s="106">
        <v>9682.4</v>
      </c>
      <c r="N1848" s="106">
        <v>9688.7000000000007</v>
      </c>
      <c r="O1848" s="106">
        <v>9641.5</v>
      </c>
      <c r="P1848" s="28" t="s">
        <v>4350</v>
      </c>
      <c r="Q1848" s="107">
        <v>-1.6999999999999999E-3</v>
      </c>
      <c r="T1848" s="110">
        <v>42762</v>
      </c>
      <c r="U1848" s="28">
        <v>68.105000000000004</v>
      </c>
      <c r="V1848">
        <v>68.191000000000003</v>
      </c>
      <c r="W1848">
        <v>68.254999999999995</v>
      </c>
      <c r="X1848">
        <v>68.015000000000001</v>
      </c>
      <c r="Y1848" s="19">
        <v>-1E-3</v>
      </c>
      <c r="AB1848" s="110">
        <f t="shared" si="342"/>
        <v>42894</v>
      </c>
      <c r="AC1848" s="108">
        <f t="shared" si="340"/>
        <v>9647.25</v>
      </c>
      <c r="AD1848" s="28">
        <f t="shared" si="341"/>
        <v>64.25</v>
      </c>
      <c r="AE1848" s="28">
        <f t="shared" si="335"/>
        <v>150.15175097276264</v>
      </c>
      <c r="AF1848" s="31">
        <f t="shared" si="336"/>
        <v>1.1515096317182838E-3</v>
      </c>
      <c r="AJ1848" s="110">
        <f t="shared" si="339"/>
        <v>42867</v>
      </c>
      <c r="AK1848" s="31">
        <f t="shared" si="337"/>
        <v>-1.5E-3</v>
      </c>
      <c r="AL1848" s="115">
        <f t="shared" si="338"/>
        <v>2.3412499287300825E-4</v>
      </c>
      <c r="AM1848" s="100"/>
      <c r="BR1848" s="18">
        <f t="shared" si="332"/>
        <v>42858</v>
      </c>
      <c r="BS1848" s="6">
        <f t="shared" si="333"/>
        <v>-1.2999999999999999E-3</v>
      </c>
      <c r="BT1848" s="6">
        <f t="shared" si="334"/>
        <v>-2.0000000000000001E-4</v>
      </c>
    </row>
    <row r="1849" spans="2:72" ht="14.45" hidden="1">
      <c r="B1849" s="110">
        <v>42859</v>
      </c>
      <c r="C1849" s="106">
        <v>2389.5</v>
      </c>
      <c r="D1849" s="106">
        <v>2389.8000000000002</v>
      </c>
      <c r="E1849" s="106">
        <v>2391.4</v>
      </c>
      <c r="F1849" s="106">
        <v>2380.3000000000002</v>
      </c>
      <c r="G1849" s="28"/>
      <c r="H1849" s="107">
        <v>5.9999999999999995E-4</v>
      </c>
      <c r="K1849" s="110">
        <v>42895</v>
      </c>
      <c r="L1849" s="106">
        <v>9668.25</v>
      </c>
      <c r="M1849" s="106">
        <v>9638.5499999999993</v>
      </c>
      <c r="N1849" s="106">
        <v>9676.25</v>
      </c>
      <c r="O1849" s="106">
        <v>9608.15</v>
      </c>
      <c r="P1849" s="28" t="s">
        <v>4351</v>
      </c>
      <c r="Q1849" s="107">
        <v>2.2000000000000001E-3</v>
      </c>
      <c r="T1849" s="110">
        <v>42765</v>
      </c>
      <c r="U1849" s="28">
        <v>67.828999999999994</v>
      </c>
      <c r="V1849">
        <v>68.105999999999995</v>
      </c>
      <c r="W1849">
        <v>68.12</v>
      </c>
      <c r="X1849">
        <v>67.754999999999995</v>
      </c>
      <c r="Y1849" s="19">
        <v>-4.1000000000000003E-3</v>
      </c>
      <c r="AB1849" s="110">
        <f t="shared" si="342"/>
        <v>42895</v>
      </c>
      <c r="AC1849" s="108">
        <f t="shared" si="340"/>
        <v>9668.25</v>
      </c>
      <c r="AD1849" s="28">
        <f t="shared" si="341"/>
        <v>64.245000000000005</v>
      </c>
      <c r="AE1849" s="28">
        <f t="shared" si="335"/>
        <v>150.49031053000232</v>
      </c>
      <c r="AF1849" s="31">
        <f t="shared" si="336"/>
        <v>2.2547826118997083E-3</v>
      </c>
      <c r="AJ1849" s="110">
        <f t="shared" si="339"/>
        <v>42870</v>
      </c>
      <c r="AK1849" s="31">
        <f t="shared" si="337"/>
        <v>4.7999999999999996E-3</v>
      </c>
      <c r="AL1849" s="115">
        <f t="shared" si="338"/>
        <v>7.5251694339992792E-3</v>
      </c>
      <c r="AM1849" s="100"/>
      <c r="BR1849" s="18">
        <f t="shared" si="332"/>
        <v>42859</v>
      </c>
      <c r="BS1849" s="6">
        <f t="shared" si="333"/>
        <v>5.9999999999999995E-4</v>
      </c>
      <c r="BT1849" s="6">
        <f t="shared" si="334"/>
        <v>5.1000000000000004E-3</v>
      </c>
    </row>
    <row r="1850" spans="2:72" ht="14.45" hidden="1">
      <c r="B1850" s="110">
        <v>42860</v>
      </c>
      <c r="C1850" s="106">
        <v>2399.3000000000002</v>
      </c>
      <c r="D1850" s="106">
        <v>2392.4</v>
      </c>
      <c r="E1850" s="106">
        <v>2399.3000000000002</v>
      </c>
      <c r="F1850" s="106">
        <v>2389.4</v>
      </c>
      <c r="G1850" s="28"/>
      <c r="H1850" s="107">
        <v>4.1000000000000003E-3</v>
      </c>
      <c r="K1850" s="110">
        <v>42898</v>
      </c>
      <c r="L1850" s="106">
        <v>9616.4</v>
      </c>
      <c r="M1850" s="106">
        <v>9646.7000000000007</v>
      </c>
      <c r="N1850" s="106">
        <v>9647.0499999999993</v>
      </c>
      <c r="O1850" s="106">
        <v>9598.5</v>
      </c>
      <c r="P1850" s="28" t="s">
        <v>4352</v>
      </c>
      <c r="Q1850" s="107">
        <v>-5.4000000000000003E-3</v>
      </c>
      <c r="T1850" s="110">
        <v>42766</v>
      </c>
      <c r="U1850" s="28">
        <v>67.515000000000001</v>
      </c>
      <c r="V1850">
        <v>67.843999999999994</v>
      </c>
      <c r="W1850">
        <v>67.918000000000006</v>
      </c>
      <c r="X1850">
        <v>67.454999999999998</v>
      </c>
      <c r="Y1850" s="19">
        <v>-4.5999999999999999E-3</v>
      </c>
      <c r="AB1850" s="110">
        <f t="shared" si="342"/>
        <v>42898</v>
      </c>
      <c r="AC1850" s="108">
        <f t="shared" si="340"/>
        <v>9616.4</v>
      </c>
      <c r="AD1850" s="28">
        <f t="shared" si="341"/>
        <v>64.48</v>
      </c>
      <c r="AE1850" s="28">
        <f t="shared" si="335"/>
        <v>149.13771712158808</v>
      </c>
      <c r="AF1850" s="31">
        <f t="shared" si="336"/>
        <v>-8.9879102757554064E-3</v>
      </c>
      <c r="AJ1850" s="110">
        <f t="shared" si="339"/>
        <v>42871</v>
      </c>
      <c r="AK1850" s="31">
        <f t="shared" si="337"/>
        <v>-6.9999999999999999E-4</v>
      </c>
      <c r="AL1850" s="115">
        <f t="shared" si="338"/>
        <v>7.3920098142556956E-3</v>
      </c>
      <c r="AM1850" s="100"/>
      <c r="BR1850" s="18">
        <f t="shared" si="332"/>
        <v>42860</v>
      </c>
      <c r="BS1850" s="6">
        <f t="shared" si="333"/>
        <v>4.1000000000000003E-3</v>
      </c>
      <c r="BT1850" s="6">
        <f t="shared" si="334"/>
        <v>-8.0000000000000002E-3</v>
      </c>
    </row>
    <row r="1851" spans="2:72" ht="14.45" hidden="1">
      <c r="B1851" s="110">
        <v>42863</v>
      </c>
      <c r="C1851" s="106">
        <v>2399.4</v>
      </c>
      <c r="D1851" s="106">
        <v>2399.9</v>
      </c>
      <c r="E1851" s="106">
        <v>2401.4</v>
      </c>
      <c r="F1851" s="106">
        <v>2393.9</v>
      </c>
      <c r="G1851" s="28"/>
      <c r="H1851" s="107">
        <v>0</v>
      </c>
      <c r="K1851" s="110">
        <v>42899</v>
      </c>
      <c r="L1851" s="106">
        <v>9606.9</v>
      </c>
      <c r="M1851" s="106">
        <v>9615.5499999999993</v>
      </c>
      <c r="N1851" s="106">
        <v>9654.15</v>
      </c>
      <c r="O1851" s="106">
        <v>9595.4</v>
      </c>
      <c r="P1851" s="28" t="s">
        <v>4353</v>
      </c>
      <c r="Q1851" s="107">
        <v>-1E-3</v>
      </c>
      <c r="T1851" s="110">
        <v>42767</v>
      </c>
      <c r="U1851" s="28">
        <v>67.415000000000006</v>
      </c>
      <c r="V1851">
        <v>67.668999999999997</v>
      </c>
      <c r="W1851">
        <v>67.703999999999994</v>
      </c>
      <c r="X1851">
        <v>67.415000000000006</v>
      </c>
      <c r="Y1851" s="19">
        <v>-1.5E-3</v>
      </c>
      <c r="AB1851" s="110">
        <f t="shared" si="342"/>
        <v>42899</v>
      </c>
      <c r="AC1851" s="108">
        <f t="shared" si="340"/>
        <v>9606.9</v>
      </c>
      <c r="AD1851" s="28">
        <f t="shared" si="341"/>
        <v>64.344999999999999</v>
      </c>
      <c r="AE1851" s="28">
        <f t="shared" si="335"/>
        <v>149.30297614422255</v>
      </c>
      <c r="AF1851" s="31">
        <f t="shared" si="336"/>
        <v>1.1080967700460853E-3</v>
      </c>
      <c r="AJ1851" s="110">
        <f t="shared" si="339"/>
        <v>42872</v>
      </c>
      <c r="AK1851" s="31">
        <f t="shared" si="337"/>
        <v>-1.8200000000000001E-2</v>
      </c>
      <c r="AL1851" s="115">
        <f t="shared" si="338"/>
        <v>9.1908782571259451E-5</v>
      </c>
      <c r="AM1851" s="100"/>
      <c r="BR1851" s="18">
        <f t="shared" si="332"/>
        <v>42863</v>
      </c>
      <c r="BS1851" s="6">
        <f t="shared" si="333"/>
        <v>0</v>
      </c>
      <c r="BT1851" s="6">
        <f t="shared" si="334"/>
        <v>3.0999999999999999E-3</v>
      </c>
    </row>
    <row r="1852" spans="2:72" ht="14.45" hidden="1">
      <c r="B1852" s="110">
        <v>42864</v>
      </c>
      <c r="C1852" s="106">
        <v>2396.9</v>
      </c>
      <c r="D1852" s="106">
        <v>2401.6</v>
      </c>
      <c r="E1852" s="106">
        <v>2403.9</v>
      </c>
      <c r="F1852" s="106">
        <v>2392.4</v>
      </c>
      <c r="G1852" s="28"/>
      <c r="H1852" s="107">
        <v>-1E-3</v>
      </c>
      <c r="K1852" s="110">
        <v>42900</v>
      </c>
      <c r="L1852" s="106">
        <v>9618.15</v>
      </c>
      <c r="M1852" s="106">
        <v>9621.5499999999993</v>
      </c>
      <c r="N1852" s="106">
        <v>9627.4</v>
      </c>
      <c r="O1852" s="106">
        <v>9580.4500000000007</v>
      </c>
      <c r="P1852" s="28" t="s">
        <v>4354</v>
      </c>
      <c r="Q1852" s="107">
        <v>1.1999999999999999E-3</v>
      </c>
      <c r="T1852" s="110">
        <v>42768</v>
      </c>
      <c r="U1852" s="28">
        <v>67.209999999999994</v>
      </c>
      <c r="V1852">
        <v>67.385000000000005</v>
      </c>
      <c r="W1852">
        <v>67.510000000000005</v>
      </c>
      <c r="X1852">
        <v>67.209999999999994</v>
      </c>
      <c r="Y1852" s="19">
        <v>-3.0000000000000001E-3</v>
      </c>
      <c r="AB1852" s="110">
        <f t="shared" si="342"/>
        <v>42900</v>
      </c>
      <c r="AC1852" s="108">
        <f t="shared" si="340"/>
        <v>9618.15</v>
      </c>
      <c r="AD1852" s="28">
        <f t="shared" si="341"/>
        <v>64.234999999999999</v>
      </c>
      <c r="AE1852" s="28">
        <f t="shared" si="335"/>
        <v>149.7337899898809</v>
      </c>
      <c r="AF1852" s="31">
        <f t="shared" si="336"/>
        <v>2.8855007233223873E-3</v>
      </c>
      <c r="AJ1852" s="110">
        <f t="shared" si="339"/>
        <v>42873</v>
      </c>
      <c r="AK1852" s="31">
        <f t="shared" si="337"/>
        <v>3.7000000000000002E-3</v>
      </c>
      <c r="AL1852" s="115">
        <f t="shared" si="338"/>
        <v>-2.1552379779993358E-2</v>
      </c>
      <c r="AM1852" s="100"/>
      <c r="BR1852" s="18">
        <f t="shared" si="332"/>
        <v>42864</v>
      </c>
      <c r="BS1852" s="6">
        <f t="shared" si="333"/>
        <v>-1E-3</v>
      </c>
      <c r="BT1852" s="6">
        <f t="shared" si="334"/>
        <v>2.9999999999999997E-4</v>
      </c>
    </row>
    <row r="1853" spans="2:72" ht="14.45" hidden="1">
      <c r="B1853" s="110">
        <v>42865</v>
      </c>
      <c r="C1853" s="106">
        <v>2399.6</v>
      </c>
      <c r="D1853" s="106">
        <v>2396.8000000000002</v>
      </c>
      <c r="E1853" s="106">
        <v>2399.6999999999998</v>
      </c>
      <c r="F1853" s="106">
        <v>2392.8000000000002</v>
      </c>
      <c r="G1853" s="28"/>
      <c r="H1853" s="107">
        <v>1.1000000000000001E-3</v>
      </c>
      <c r="K1853" s="110">
        <v>42901</v>
      </c>
      <c r="L1853" s="106">
        <v>9578.0499999999993</v>
      </c>
      <c r="M1853" s="106">
        <v>9617.9</v>
      </c>
      <c r="N1853" s="106">
        <v>9621.4</v>
      </c>
      <c r="O1853" s="106">
        <v>9560.7999999999993</v>
      </c>
      <c r="P1853" s="28" t="s">
        <v>4355</v>
      </c>
      <c r="Q1853" s="107">
        <v>-4.1999999999999997E-3</v>
      </c>
      <c r="T1853" s="110">
        <v>42769</v>
      </c>
      <c r="U1853" s="28">
        <v>67.183999999999997</v>
      </c>
      <c r="V1853">
        <v>67.209000000000003</v>
      </c>
      <c r="W1853">
        <v>67.429000000000002</v>
      </c>
      <c r="X1853">
        <v>67.183999999999997</v>
      </c>
      <c r="Y1853" s="19">
        <v>-4.0000000000000002E-4</v>
      </c>
      <c r="AB1853" s="110">
        <f t="shared" si="342"/>
        <v>42901</v>
      </c>
      <c r="AC1853" s="108">
        <f t="shared" si="340"/>
        <v>9578.0499999999993</v>
      </c>
      <c r="AD1853" s="28">
        <f t="shared" si="341"/>
        <v>64.564999999999998</v>
      </c>
      <c r="AE1853" s="28">
        <f t="shared" si="335"/>
        <v>148.34740184310385</v>
      </c>
      <c r="AF1853" s="31">
        <f t="shared" si="336"/>
        <v>-9.2590199371214155E-3</v>
      </c>
      <c r="AJ1853" s="110">
        <f t="shared" si="339"/>
        <v>42874</v>
      </c>
      <c r="AK1853" s="31">
        <f t="shared" si="337"/>
        <v>6.7999999999999996E-3</v>
      </c>
      <c r="AL1853" s="115">
        <f t="shared" si="338"/>
        <v>4.7136237123128755E-3</v>
      </c>
      <c r="AM1853" s="100"/>
      <c r="BR1853" s="18">
        <f t="shared" si="332"/>
        <v>42865</v>
      </c>
      <c r="BS1853" s="6">
        <f t="shared" si="333"/>
        <v>1.1000000000000001E-3</v>
      </c>
      <c r="BT1853" s="6">
        <f t="shared" si="334"/>
        <v>9.7000000000000003E-3</v>
      </c>
    </row>
    <row r="1854" spans="2:72" ht="14.45" hidden="1">
      <c r="B1854" s="110">
        <v>42866</v>
      </c>
      <c r="C1854" s="106">
        <v>2394.4</v>
      </c>
      <c r="D1854" s="106">
        <v>2394.8000000000002</v>
      </c>
      <c r="E1854" s="106">
        <v>2395.6999999999998</v>
      </c>
      <c r="F1854" s="106">
        <v>2381.6999999999998</v>
      </c>
      <c r="G1854" s="28"/>
      <c r="H1854" s="107">
        <v>-2.2000000000000001E-3</v>
      </c>
      <c r="K1854" s="110">
        <v>42902</v>
      </c>
      <c r="L1854" s="106">
        <v>9588.0499999999993</v>
      </c>
      <c r="M1854" s="106">
        <v>9595.4500000000007</v>
      </c>
      <c r="N1854" s="106">
        <v>9615.85</v>
      </c>
      <c r="O1854" s="106">
        <v>9565.5</v>
      </c>
      <c r="P1854" s="28" t="s">
        <v>4356</v>
      </c>
      <c r="Q1854" s="107">
        <v>1E-3</v>
      </c>
      <c r="T1854" s="110">
        <v>42772</v>
      </c>
      <c r="U1854" s="28">
        <v>67.194999999999993</v>
      </c>
      <c r="V1854">
        <v>67.224999999999994</v>
      </c>
      <c r="W1854">
        <v>67.254999999999995</v>
      </c>
      <c r="X1854">
        <v>67.144999999999996</v>
      </c>
      <c r="Y1854" s="19">
        <v>2.0000000000000001E-4</v>
      </c>
      <c r="AB1854" s="110">
        <f t="shared" si="342"/>
        <v>42902</v>
      </c>
      <c r="AC1854" s="108">
        <f t="shared" si="340"/>
        <v>9588.0499999999993</v>
      </c>
      <c r="AD1854" s="28">
        <f t="shared" si="341"/>
        <v>64.465000000000003</v>
      </c>
      <c r="AE1854" s="28">
        <f t="shared" si="335"/>
        <v>148.73264562165514</v>
      </c>
      <c r="AF1854" s="31">
        <f t="shared" si="336"/>
        <v>2.5969027685346369E-3</v>
      </c>
      <c r="AJ1854" s="110">
        <f t="shared" si="339"/>
        <v>42877</v>
      </c>
      <c r="AK1854" s="31">
        <f t="shared" si="337"/>
        <v>5.1999999999999998E-3</v>
      </c>
      <c r="AL1854" s="115">
        <f t="shared" si="338"/>
        <v>1.9513224130394136E-3</v>
      </c>
      <c r="AM1854" s="100"/>
      <c r="BR1854" s="18">
        <f t="shared" si="332"/>
        <v>42866</v>
      </c>
      <c r="BS1854" s="6">
        <f t="shared" si="333"/>
        <v>-2.2000000000000001E-3</v>
      </c>
      <c r="BT1854" s="6">
        <f t="shared" si="334"/>
        <v>1.6000000000000001E-3</v>
      </c>
    </row>
    <row r="1855" spans="2:72" ht="14.45" hidden="1">
      <c r="B1855" s="110">
        <v>42867</v>
      </c>
      <c r="C1855" s="106">
        <v>2390.9</v>
      </c>
      <c r="D1855" s="106">
        <v>2392.4</v>
      </c>
      <c r="E1855" s="106">
        <v>2392.4</v>
      </c>
      <c r="F1855" s="106">
        <v>2387.1999999999998</v>
      </c>
      <c r="G1855" s="28"/>
      <c r="H1855" s="107">
        <v>-1.5E-3</v>
      </c>
      <c r="K1855" s="110">
        <v>42905</v>
      </c>
      <c r="L1855" s="106">
        <v>9657.5499999999993</v>
      </c>
      <c r="M1855" s="106">
        <v>9626.4</v>
      </c>
      <c r="N1855" s="106">
        <v>9673.2999999999993</v>
      </c>
      <c r="O1855" s="106">
        <v>9614.9</v>
      </c>
      <c r="P1855" s="28" t="s">
        <v>4357</v>
      </c>
      <c r="Q1855" s="107">
        <v>7.1999999999999998E-3</v>
      </c>
      <c r="T1855" s="110">
        <v>42773</v>
      </c>
      <c r="U1855" s="28">
        <v>67.349999999999994</v>
      </c>
      <c r="V1855">
        <v>67.2</v>
      </c>
      <c r="W1855">
        <v>67.465000000000003</v>
      </c>
      <c r="X1855">
        <v>67.2</v>
      </c>
      <c r="Y1855" s="19">
        <v>2.3E-3</v>
      </c>
      <c r="AB1855" s="110">
        <f t="shared" si="342"/>
        <v>42905</v>
      </c>
      <c r="AC1855" s="108">
        <f t="shared" si="340"/>
        <v>9657.5499999999993</v>
      </c>
      <c r="AD1855" s="28">
        <f t="shared" si="341"/>
        <v>64.495000000000005</v>
      </c>
      <c r="AE1855" s="28">
        <f t="shared" si="335"/>
        <v>149.7410651988526</v>
      </c>
      <c r="AF1855" s="31">
        <f t="shared" si="336"/>
        <v>6.7800822945265349E-3</v>
      </c>
      <c r="AJ1855" s="110">
        <f t="shared" si="339"/>
        <v>42878</v>
      </c>
      <c r="AK1855" s="31">
        <f t="shared" si="337"/>
        <v>1.8E-3</v>
      </c>
      <c r="AL1855" s="115">
        <f t="shared" si="338"/>
        <v>-1.1420002743817159E-2</v>
      </c>
      <c r="AM1855" s="100"/>
      <c r="BR1855" s="18">
        <f t="shared" si="332"/>
        <v>42867</v>
      </c>
      <c r="BS1855" s="6">
        <f t="shared" si="333"/>
        <v>-1.5E-3</v>
      </c>
      <c r="BT1855" s="6">
        <f t="shared" si="334"/>
        <v>-2.3E-3</v>
      </c>
    </row>
    <row r="1856" spans="2:72" ht="14.45" hidden="1">
      <c r="B1856" s="110">
        <v>42870</v>
      </c>
      <c r="C1856" s="106">
        <v>2402.3000000000002</v>
      </c>
      <c r="D1856" s="106">
        <v>2394</v>
      </c>
      <c r="E1856" s="106">
        <v>2404.1</v>
      </c>
      <c r="F1856" s="106">
        <v>2393.9</v>
      </c>
      <c r="G1856" s="28"/>
      <c r="H1856" s="107">
        <v>4.7999999999999996E-3</v>
      </c>
      <c r="K1856" s="110">
        <v>42906</v>
      </c>
      <c r="L1856" s="106">
        <v>9653.5</v>
      </c>
      <c r="M1856" s="106">
        <v>9670.5</v>
      </c>
      <c r="N1856" s="106">
        <v>9676.5</v>
      </c>
      <c r="O1856" s="106">
        <v>9643.75</v>
      </c>
      <c r="P1856" s="28" t="s">
        <v>4358</v>
      </c>
      <c r="Q1856" s="107">
        <v>-4.0000000000000002E-4</v>
      </c>
      <c r="T1856" s="110">
        <v>42774</v>
      </c>
      <c r="U1856" s="28">
        <v>67.05</v>
      </c>
      <c r="V1856">
        <v>67.385000000000005</v>
      </c>
      <c r="W1856">
        <v>67.385000000000005</v>
      </c>
      <c r="X1856">
        <v>67.05</v>
      </c>
      <c r="Y1856" s="19">
        <v>-4.4999999999999997E-3</v>
      </c>
      <c r="AB1856" s="110">
        <f t="shared" si="342"/>
        <v>42906</v>
      </c>
      <c r="AC1856" s="108">
        <f t="shared" si="340"/>
        <v>9653.5</v>
      </c>
      <c r="AD1856" s="28">
        <f t="shared" si="341"/>
        <v>64.540000000000006</v>
      </c>
      <c r="AE1856" s="28">
        <f t="shared" si="335"/>
        <v>149.57390765416795</v>
      </c>
      <c r="AF1856" s="31">
        <f t="shared" si="336"/>
        <v>-1.1163106423923708E-3</v>
      </c>
      <c r="AJ1856" s="110">
        <f t="shared" si="339"/>
        <v>42879</v>
      </c>
      <c r="AK1856" s="31">
        <f t="shared" si="337"/>
        <v>2.5000000000000001E-3</v>
      </c>
      <c r="AL1856" s="115">
        <f t="shared" si="338"/>
        <v>-8.0278070039596638E-4</v>
      </c>
      <c r="AM1856" s="100"/>
      <c r="BR1856" s="18">
        <f t="shared" si="332"/>
        <v>42870</v>
      </c>
      <c r="BS1856" s="6">
        <f t="shared" si="333"/>
        <v>4.7999999999999996E-3</v>
      </c>
      <c r="BT1856" s="6">
        <f t="shared" si="334"/>
        <v>4.7000000000000002E-3</v>
      </c>
    </row>
    <row r="1857" spans="2:72" ht="14.45" hidden="1">
      <c r="B1857" s="110">
        <v>42871</v>
      </c>
      <c r="C1857" s="106">
        <v>2400.6999999999998</v>
      </c>
      <c r="D1857" s="106">
        <v>2404.6</v>
      </c>
      <c r="E1857" s="106">
        <v>2405.8000000000002</v>
      </c>
      <c r="F1857" s="106">
        <v>2396.1</v>
      </c>
      <c r="G1857" s="28"/>
      <c r="H1857" s="107">
        <v>-6.9999999999999999E-4</v>
      </c>
      <c r="K1857" s="110">
        <v>42907</v>
      </c>
      <c r="L1857" s="106">
        <v>9633.6</v>
      </c>
      <c r="M1857" s="106">
        <v>9648.1</v>
      </c>
      <c r="N1857" s="106">
        <v>9650.4500000000007</v>
      </c>
      <c r="O1857" s="106">
        <v>9608.6</v>
      </c>
      <c r="P1857" s="28" t="s">
        <v>4359</v>
      </c>
      <c r="Q1857" s="107">
        <v>-2.0999999999999999E-3</v>
      </c>
      <c r="T1857" s="110">
        <v>42775</v>
      </c>
      <c r="U1857" s="28">
        <v>66.765000000000001</v>
      </c>
      <c r="V1857">
        <v>67.064999999999998</v>
      </c>
      <c r="W1857">
        <v>67.087999999999994</v>
      </c>
      <c r="X1857">
        <v>66.724999999999994</v>
      </c>
      <c r="Y1857" s="19">
        <v>-4.3E-3</v>
      </c>
      <c r="AB1857" s="110">
        <f t="shared" si="342"/>
        <v>42907</v>
      </c>
      <c r="AC1857" s="108">
        <f t="shared" si="340"/>
        <v>9633.6</v>
      </c>
      <c r="AD1857" s="28">
        <f t="shared" si="341"/>
        <v>64.53</v>
      </c>
      <c r="AE1857" s="28">
        <f t="shared" si="335"/>
        <v>149.28870292887029</v>
      </c>
      <c r="AF1857" s="31">
        <f t="shared" si="336"/>
        <v>-1.9067812680075846E-3</v>
      </c>
      <c r="AJ1857" s="110">
        <f t="shared" si="339"/>
        <v>42880</v>
      </c>
      <c r="AK1857" s="31">
        <f t="shared" si="337"/>
        <v>4.4999999999999997E-3</v>
      </c>
      <c r="AL1857" s="115">
        <f t="shared" si="338"/>
        <v>1.9322813232017566E-2</v>
      </c>
      <c r="AM1857" s="100"/>
      <c r="BR1857" s="18">
        <f t="shared" si="332"/>
        <v>42871</v>
      </c>
      <c r="BS1857" s="6">
        <f t="shared" si="333"/>
        <v>-6.9999999999999999E-4</v>
      </c>
      <c r="BT1857" s="6">
        <f t="shared" si="334"/>
        <v>7.1000000000000004E-3</v>
      </c>
    </row>
    <row r="1858" spans="2:72" ht="14.45" hidden="1">
      <c r="B1858" s="110">
        <v>42872</v>
      </c>
      <c r="C1858" s="106">
        <v>2357</v>
      </c>
      <c r="D1858" s="106">
        <v>2382.9</v>
      </c>
      <c r="E1858" s="106">
        <v>2384.9</v>
      </c>
      <c r="F1858" s="106">
        <v>2356.1999999999998</v>
      </c>
      <c r="G1858" s="28"/>
      <c r="H1858" s="107">
        <v>-1.8200000000000001E-2</v>
      </c>
      <c r="K1858" s="110">
        <v>42908</v>
      </c>
      <c r="L1858" s="106">
        <v>9630</v>
      </c>
      <c r="M1858" s="106">
        <v>9642.65</v>
      </c>
      <c r="N1858" s="106">
        <v>9698.85</v>
      </c>
      <c r="O1858" s="106">
        <v>9617.75</v>
      </c>
      <c r="P1858" s="28" t="s">
        <v>4360</v>
      </c>
      <c r="Q1858" s="107">
        <v>-4.0000000000000002E-4</v>
      </c>
      <c r="T1858" s="110">
        <v>42776</v>
      </c>
      <c r="U1858" s="28">
        <v>66.853999999999999</v>
      </c>
      <c r="V1858">
        <v>66.850999999999999</v>
      </c>
      <c r="W1858">
        <v>67.021000000000001</v>
      </c>
      <c r="X1858">
        <v>66.801000000000002</v>
      </c>
      <c r="Y1858" s="19">
        <v>1.2999999999999999E-3</v>
      </c>
      <c r="AB1858" s="110">
        <f t="shared" si="342"/>
        <v>42908</v>
      </c>
      <c r="AC1858" s="108">
        <f t="shared" si="340"/>
        <v>9630</v>
      </c>
      <c r="AD1858" s="28">
        <f t="shared" si="341"/>
        <v>64.605000000000004</v>
      </c>
      <c r="AE1858" s="28">
        <f t="shared" si="335"/>
        <v>149.05967030415601</v>
      </c>
      <c r="AF1858" s="31">
        <f t="shared" si="336"/>
        <v>-1.5341591173405611E-3</v>
      </c>
      <c r="AJ1858" s="110">
        <f t="shared" si="339"/>
        <v>42881</v>
      </c>
      <c r="AK1858" s="31">
        <f t="shared" si="337"/>
        <v>2.9999999999999997E-4</v>
      </c>
      <c r="AL1858" s="115">
        <f t="shared" si="338"/>
        <v>9.678826268379348E-3</v>
      </c>
      <c r="AM1858" s="100"/>
      <c r="BR1858" s="18">
        <f t="shared" si="332"/>
        <v>42872</v>
      </c>
      <c r="BS1858" s="6">
        <f t="shared" si="333"/>
        <v>-1.8200000000000001E-2</v>
      </c>
      <c r="BT1858" s="6">
        <f t="shared" si="334"/>
        <v>1.4E-3</v>
      </c>
    </row>
    <row r="1859" spans="2:72" ht="14.45" hidden="1">
      <c r="B1859" s="110">
        <v>42873</v>
      </c>
      <c r="C1859" s="106">
        <v>2365.6999999999998</v>
      </c>
      <c r="D1859" s="106">
        <v>2354.6999999999998</v>
      </c>
      <c r="E1859" s="106">
        <v>2375.6999999999998</v>
      </c>
      <c r="F1859" s="106">
        <v>2352.6999999999998</v>
      </c>
      <c r="G1859" s="28"/>
      <c r="H1859" s="107">
        <v>3.7000000000000002E-3</v>
      </c>
      <c r="K1859" s="110">
        <v>42909</v>
      </c>
      <c r="L1859" s="106">
        <v>9574.9500000000007</v>
      </c>
      <c r="M1859" s="106">
        <v>9643.25</v>
      </c>
      <c r="N1859" s="106">
        <v>9647.65</v>
      </c>
      <c r="O1859" s="106">
        <v>9565.2999999999993</v>
      </c>
      <c r="P1859" s="28" t="s">
        <v>4361</v>
      </c>
      <c r="Q1859" s="107">
        <v>-5.7000000000000002E-3</v>
      </c>
      <c r="T1859" s="110">
        <v>42779</v>
      </c>
      <c r="U1859" s="28">
        <v>66.974999999999994</v>
      </c>
      <c r="V1859">
        <v>66.951999999999998</v>
      </c>
      <c r="W1859">
        <v>67.087000000000003</v>
      </c>
      <c r="X1859">
        <v>66.947000000000003</v>
      </c>
      <c r="Y1859" s="19">
        <v>1.8E-3</v>
      </c>
      <c r="AB1859" s="110">
        <f t="shared" si="342"/>
        <v>42909</v>
      </c>
      <c r="AC1859" s="108">
        <f t="shared" si="340"/>
        <v>9574.9500000000007</v>
      </c>
      <c r="AD1859" s="28">
        <f t="shared" si="341"/>
        <v>64.504999999999995</v>
      </c>
      <c r="AE1859" s="28">
        <f t="shared" si="335"/>
        <v>148.43733043950084</v>
      </c>
      <c r="AF1859" s="31">
        <f t="shared" si="336"/>
        <v>-4.1751056029125655E-3</v>
      </c>
      <c r="AJ1859" s="110">
        <f t="shared" si="339"/>
        <v>42885</v>
      </c>
      <c r="AK1859" s="31">
        <f t="shared" si="337"/>
        <v>-1.1999999999999999E-3</v>
      </c>
      <c r="AL1859" s="115">
        <f t="shared" si="338"/>
        <v>5.7303191994950708E-4</v>
      </c>
      <c r="AM1859" s="100"/>
      <c r="BR1859" s="18">
        <f t="shared" ref="BR1859:BR1922" si="343">VLOOKUP(B1859,K:Q,1,FALSE)</f>
        <v>42873</v>
      </c>
      <c r="BS1859" s="6">
        <f t="shared" ref="BS1859:BS1922" si="344">IFERROR(VLOOKUP(BR1859,B:H,7,FALSE),0)</f>
        <v>3.7000000000000002E-3</v>
      </c>
      <c r="BT1859" s="6">
        <f t="shared" ref="BT1859:BT1922" si="345">IFERROR(VLOOKUP(BR1859,K:Q,7,FALSE),0)</f>
        <v>-1.01E-2</v>
      </c>
    </row>
    <row r="1860" spans="2:72" ht="14.45" hidden="1">
      <c r="B1860" s="110">
        <v>42874</v>
      </c>
      <c r="C1860" s="106">
        <v>2381.6999999999998</v>
      </c>
      <c r="D1860" s="106">
        <v>2371.4</v>
      </c>
      <c r="E1860" s="106">
        <v>2389.1</v>
      </c>
      <c r="F1860" s="106">
        <v>2370.4</v>
      </c>
      <c r="G1860" s="28"/>
      <c r="H1860" s="107">
        <v>6.7999999999999996E-3</v>
      </c>
      <c r="K1860" s="110">
        <v>42913</v>
      </c>
      <c r="L1860" s="106">
        <v>9511.4</v>
      </c>
      <c r="M1860" s="106">
        <v>9594.0499999999993</v>
      </c>
      <c r="N1860" s="106">
        <v>9615.4</v>
      </c>
      <c r="O1860" s="106">
        <v>9473.4500000000007</v>
      </c>
      <c r="P1860" s="28" t="s">
        <v>4362</v>
      </c>
      <c r="Q1860" s="107">
        <v>-6.6E-3</v>
      </c>
      <c r="T1860" s="110">
        <v>42780</v>
      </c>
      <c r="U1860" s="28">
        <v>66.834999999999994</v>
      </c>
      <c r="V1860">
        <v>66.924999999999997</v>
      </c>
      <c r="W1860">
        <v>67</v>
      </c>
      <c r="X1860">
        <v>66.805000000000007</v>
      </c>
      <c r="Y1860" s="19">
        <v>-2.0999999999999999E-3</v>
      </c>
      <c r="AB1860" s="110">
        <f t="shared" si="342"/>
        <v>42913</v>
      </c>
      <c r="AC1860" s="108">
        <f t="shared" si="340"/>
        <v>9511.4</v>
      </c>
      <c r="AD1860" s="28">
        <f t="shared" si="341"/>
        <v>64.474999999999994</v>
      </c>
      <c r="AE1860" s="28">
        <f t="shared" ref="AE1860:AE1923" si="346">AC1860/AD1860</f>
        <v>147.52074447460257</v>
      </c>
      <c r="AF1860" s="31">
        <f t="shared" si="336"/>
        <v>-6.1749019750247935E-3</v>
      </c>
      <c r="AJ1860" s="110">
        <f t="shared" si="339"/>
        <v>42886</v>
      </c>
      <c r="AK1860" s="31">
        <f t="shared" si="337"/>
        <v>-5.0000000000000001E-4</v>
      </c>
      <c r="AL1860" s="115">
        <f t="shared" si="338"/>
        <v>1.5941465268070054E-3</v>
      </c>
      <c r="AM1860" s="100"/>
      <c r="BR1860" s="18">
        <f t="shared" si="343"/>
        <v>42874</v>
      </c>
      <c r="BS1860" s="6">
        <f t="shared" si="344"/>
        <v>6.7999999999999996E-3</v>
      </c>
      <c r="BT1860" s="6">
        <f t="shared" si="345"/>
        <v>-2.0000000000000001E-4</v>
      </c>
    </row>
    <row r="1861" spans="2:72" ht="14.45" hidden="1">
      <c r="B1861" s="110">
        <v>42877</v>
      </c>
      <c r="C1861" s="106">
        <v>2394</v>
      </c>
      <c r="D1861" s="106">
        <v>2387.1999999999998</v>
      </c>
      <c r="E1861" s="106">
        <v>2395.5</v>
      </c>
      <c r="F1861" s="106">
        <v>2386.9</v>
      </c>
      <c r="G1861" s="28"/>
      <c r="H1861" s="107">
        <v>5.1999999999999998E-3</v>
      </c>
      <c r="K1861" s="110">
        <v>42914</v>
      </c>
      <c r="L1861" s="106">
        <v>9491.25</v>
      </c>
      <c r="M1861" s="106">
        <v>9520.2000000000007</v>
      </c>
      <c r="N1861" s="106">
        <v>9522.5</v>
      </c>
      <c r="O1861" s="106">
        <v>9474.35</v>
      </c>
      <c r="P1861" s="28" t="s">
        <v>4363</v>
      </c>
      <c r="Q1861" s="107">
        <v>-2.0999999999999999E-3</v>
      </c>
      <c r="T1861" s="110">
        <v>42781</v>
      </c>
      <c r="U1861" s="28">
        <v>66.875</v>
      </c>
      <c r="V1861">
        <v>66.944999999999993</v>
      </c>
      <c r="W1861">
        <v>67.004999999999995</v>
      </c>
      <c r="X1861">
        <v>66.875</v>
      </c>
      <c r="Y1861" s="19">
        <v>5.9999999999999995E-4</v>
      </c>
      <c r="AB1861" s="110">
        <f t="shared" si="342"/>
        <v>42914</v>
      </c>
      <c r="AC1861" s="108">
        <f t="shared" si="340"/>
        <v>9491.25</v>
      </c>
      <c r="AD1861" s="28">
        <f t="shared" si="341"/>
        <v>64.525000000000006</v>
      </c>
      <c r="AE1861" s="28">
        <f t="shared" si="346"/>
        <v>147.09414955443626</v>
      </c>
      <c r="AF1861" s="31">
        <f t="shared" ref="AF1861:AF1924" si="347">AE1861/AE1860-1</f>
        <v>-2.8917622513744412E-3</v>
      </c>
      <c r="AJ1861" s="110">
        <f t="shared" si="339"/>
        <v>42887</v>
      </c>
      <c r="AK1861" s="31">
        <f t="shared" si="337"/>
        <v>7.6E-3</v>
      </c>
      <c r="AL1861" s="115">
        <f t="shared" si="338"/>
        <v>-3.9245826477518619E-5</v>
      </c>
      <c r="AM1861" s="100"/>
      <c r="BR1861" s="18">
        <f t="shared" si="343"/>
        <v>42877</v>
      </c>
      <c r="BS1861" s="6">
        <f t="shared" si="344"/>
        <v>5.1999999999999998E-3</v>
      </c>
      <c r="BT1861" s="6">
        <f t="shared" si="345"/>
        <v>1.1000000000000001E-3</v>
      </c>
    </row>
    <row r="1862" spans="2:72" ht="14.45" hidden="1">
      <c r="B1862" s="110">
        <v>42878</v>
      </c>
      <c r="C1862" s="106">
        <v>2398.4</v>
      </c>
      <c r="D1862" s="106">
        <v>2397</v>
      </c>
      <c r="E1862" s="106">
        <v>2400.8000000000002</v>
      </c>
      <c r="F1862" s="106">
        <v>2393.9</v>
      </c>
      <c r="G1862" s="28"/>
      <c r="H1862" s="107">
        <v>1.8E-3</v>
      </c>
      <c r="K1862" s="110">
        <v>42915</v>
      </c>
      <c r="L1862" s="106">
        <v>9504.1</v>
      </c>
      <c r="M1862" s="106">
        <v>9522.9500000000007</v>
      </c>
      <c r="N1862" s="106">
        <v>9575.7999999999993</v>
      </c>
      <c r="O1862" s="106">
        <v>9493.7999999999993</v>
      </c>
      <c r="P1862" s="28" t="s">
        <v>4364</v>
      </c>
      <c r="Q1862" s="107">
        <v>1.4E-3</v>
      </c>
      <c r="T1862" s="110">
        <v>42782</v>
      </c>
      <c r="U1862" s="28">
        <v>67.08</v>
      </c>
      <c r="V1862">
        <v>66.959999999999994</v>
      </c>
      <c r="W1862">
        <v>67.135000000000005</v>
      </c>
      <c r="X1862">
        <v>66.915000000000006</v>
      </c>
      <c r="Y1862" s="19">
        <v>3.0999999999999999E-3</v>
      </c>
      <c r="AB1862" s="110">
        <f t="shared" si="342"/>
        <v>42915</v>
      </c>
      <c r="AC1862" s="108">
        <f t="shared" si="340"/>
        <v>9504.1</v>
      </c>
      <c r="AD1862" s="28">
        <f t="shared" si="341"/>
        <v>64.66</v>
      </c>
      <c r="AE1862" s="28">
        <f t="shared" si="346"/>
        <v>146.98577172904425</v>
      </c>
      <c r="AF1862" s="31">
        <f t="shared" si="347"/>
        <v>-7.3679222267031275E-4</v>
      </c>
      <c r="AJ1862" s="110">
        <f t="shared" si="339"/>
        <v>42888</v>
      </c>
      <c r="AK1862" s="31">
        <f t="shared" si="337"/>
        <v>3.7000000000000002E-3</v>
      </c>
      <c r="AL1862" s="115">
        <f t="shared" si="338"/>
        <v>4.8711475765290668E-3</v>
      </c>
      <c r="AM1862" s="100"/>
      <c r="BR1862" s="18">
        <f t="shared" si="343"/>
        <v>42878</v>
      </c>
      <c r="BS1862" s="6">
        <f t="shared" si="344"/>
        <v>1.8E-3</v>
      </c>
      <c r="BT1862" s="6">
        <f t="shared" si="345"/>
        <v>-5.4999999999999997E-3</v>
      </c>
    </row>
    <row r="1863" spans="2:72" ht="14.45" hidden="1">
      <c r="B1863" s="110">
        <v>42879</v>
      </c>
      <c r="C1863" s="106">
        <v>2404.4</v>
      </c>
      <c r="D1863" s="106">
        <v>2401.4</v>
      </c>
      <c r="E1863" s="106">
        <v>2405.6</v>
      </c>
      <c r="F1863" s="106">
        <v>2398</v>
      </c>
      <c r="G1863" s="28"/>
      <c r="H1863" s="107">
        <v>2.5000000000000001E-3</v>
      </c>
      <c r="K1863" s="110">
        <v>42916</v>
      </c>
      <c r="L1863" s="106">
        <v>9520.9</v>
      </c>
      <c r="M1863" s="106">
        <v>9478.5</v>
      </c>
      <c r="N1863" s="106">
        <v>9535.7999999999993</v>
      </c>
      <c r="O1863" s="106">
        <v>9448.75</v>
      </c>
      <c r="P1863" s="28" t="s">
        <v>4365</v>
      </c>
      <c r="Q1863" s="107">
        <v>1.8E-3</v>
      </c>
      <c r="T1863" s="110">
        <v>42783</v>
      </c>
      <c r="U1863" s="28">
        <v>67.08</v>
      </c>
      <c r="V1863">
        <v>67.14</v>
      </c>
      <c r="W1863">
        <v>67.167000000000002</v>
      </c>
      <c r="X1863">
        <v>67</v>
      </c>
      <c r="Y1863" s="19">
        <v>0</v>
      </c>
      <c r="AB1863" s="110">
        <f t="shared" si="342"/>
        <v>42916</v>
      </c>
      <c r="AC1863" s="108">
        <f t="shared" si="340"/>
        <v>9520.9</v>
      </c>
      <c r="AD1863" s="28">
        <f t="shared" si="341"/>
        <v>64.62</v>
      </c>
      <c r="AE1863" s="28">
        <f t="shared" si="346"/>
        <v>147.33673785205818</v>
      </c>
      <c r="AF1863" s="31">
        <f t="shared" si="347"/>
        <v>2.3877557595228804E-3</v>
      </c>
      <c r="AJ1863" s="110">
        <f t="shared" si="339"/>
        <v>42891</v>
      </c>
      <c r="AK1863" s="31">
        <f t="shared" si="337"/>
        <v>-1.1999999999999999E-3</v>
      </c>
      <c r="AL1863" s="115">
        <f t="shared" si="338"/>
        <v>3.2498915712260157E-3</v>
      </c>
      <c r="AM1863" s="100"/>
      <c r="BR1863" s="18">
        <f t="shared" si="343"/>
        <v>42879</v>
      </c>
      <c r="BS1863" s="6">
        <f t="shared" si="344"/>
        <v>2.5000000000000001E-3</v>
      </c>
      <c r="BT1863" s="6">
        <f t="shared" si="345"/>
        <v>-2.7000000000000001E-3</v>
      </c>
    </row>
    <row r="1864" spans="2:72" ht="14.45" hidden="1">
      <c r="B1864" s="110">
        <v>42880</v>
      </c>
      <c r="C1864" s="106">
        <v>2415.1</v>
      </c>
      <c r="D1864" s="106">
        <v>2409.5</v>
      </c>
      <c r="E1864" s="106">
        <v>2418.6999999999998</v>
      </c>
      <c r="F1864" s="106">
        <v>2408</v>
      </c>
      <c r="G1864" s="28"/>
      <c r="H1864" s="107">
        <v>4.4999999999999997E-3</v>
      </c>
      <c r="K1864" s="110">
        <v>42919</v>
      </c>
      <c r="L1864" s="106">
        <v>9615</v>
      </c>
      <c r="M1864" s="106">
        <v>9587.9500000000007</v>
      </c>
      <c r="N1864" s="106">
        <v>9624</v>
      </c>
      <c r="O1864" s="106">
        <v>9543.5499999999993</v>
      </c>
      <c r="P1864" s="28" t="s">
        <v>4366</v>
      </c>
      <c r="Q1864" s="107">
        <v>9.9000000000000008E-3</v>
      </c>
      <c r="T1864" s="110">
        <v>42786</v>
      </c>
      <c r="U1864" s="28">
        <v>66.905000000000001</v>
      </c>
      <c r="V1864">
        <v>67.069999999999993</v>
      </c>
      <c r="W1864">
        <v>67.069999999999993</v>
      </c>
      <c r="X1864">
        <v>66.905000000000001</v>
      </c>
      <c r="Y1864" s="19">
        <v>-2.5999999999999999E-3</v>
      </c>
      <c r="AB1864" s="110">
        <f t="shared" si="342"/>
        <v>42919</v>
      </c>
      <c r="AC1864" s="108">
        <f t="shared" si="340"/>
        <v>9615</v>
      </c>
      <c r="AD1864" s="28">
        <f t="shared" si="341"/>
        <v>64.844999999999999</v>
      </c>
      <c r="AE1864" s="28">
        <f t="shared" si="346"/>
        <v>148.27665972704142</v>
      </c>
      <c r="AF1864" s="31">
        <f t="shared" si="347"/>
        <v>6.3794128245666659E-3</v>
      </c>
      <c r="AJ1864" s="110">
        <f t="shared" si="339"/>
        <v>42892</v>
      </c>
      <c r="AK1864" s="31">
        <f t="shared" si="337"/>
        <v>-2.8E-3</v>
      </c>
      <c r="AL1864" s="115">
        <f t="shared" si="338"/>
        <v>-5.1592273634680774E-3</v>
      </c>
      <c r="AM1864" s="100"/>
      <c r="BR1864" s="18">
        <f t="shared" si="343"/>
        <v>42880</v>
      </c>
      <c r="BS1864" s="6">
        <f t="shared" si="344"/>
        <v>4.4999999999999997E-3</v>
      </c>
      <c r="BT1864" s="6">
        <f t="shared" si="345"/>
        <v>1.5900000000000001E-2</v>
      </c>
    </row>
    <row r="1865" spans="2:72" ht="14.45" hidden="1">
      <c r="B1865" s="110">
        <v>42881</v>
      </c>
      <c r="C1865" s="106">
        <v>2415.8000000000002</v>
      </c>
      <c r="D1865" s="106">
        <v>2414.5</v>
      </c>
      <c r="E1865" s="106">
        <v>2416.6999999999998</v>
      </c>
      <c r="F1865" s="106">
        <v>2412.1999999999998</v>
      </c>
      <c r="G1865" s="28"/>
      <c r="H1865" s="107">
        <v>2.9999999999999997E-4</v>
      </c>
      <c r="K1865" s="110">
        <v>42920</v>
      </c>
      <c r="L1865" s="106">
        <v>9613.2999999999993</v>
      </c>
      <c r="M1865" s="106">
        <v>9645.9</v>
      </c>
      <c r="N1865" s="106">
        <v>9650.65</v>
      </c>
      <c r="O1865" s="106">
        <v>9595.5</v>
      </c>
      <c r="P1865" s="28" t="s">
        <v>4367</v>
      </c>
      <c r="Q1865" s="107">
        <v>-2.0000000000000001E-4</v>
      </c>
      <c r="T1865" s="110">
        <v>42787</v>
      </c>
      <c r="U1865" s="28">
        <v>66.984999999999999</v>
      </c>
      <c r="V1865">
        <v>66.989999999999995</v>
      </c>
      <c r="W1865">
        <v>67.025000000000006</v>
      </c>
      <c r="X1865">
        <v>66.947000000000003</v>
      </c>
      <c r="Y1865" s="19">
        <v>1.1999999999999999E-3</v>
      </c>
      <c r="AB1865" s="110">
        <f t="shared" si="342"/>
        <v>42920</v>
      </c>
      <c r="AC1865" s="108">
        <f t="shared" si="340"/>
        <v>9613.2999999999993</v>
      </c>
      <c r="AD1865" s="28">
        <f t="shared" si="341"/>
        <v>64.790000000000006</v>
      </c>
      <c r="AE1865" s="28">
        <f t="shared" si="346"/>
        <v>148.37629263775273</v>
      </c>
      <c r="AF1865" s="31">
        <f t="shared" si="347"/>
        <v>6.7193927145869914E-4</v>
      </c>
      <c r="AJ1865" s="110">
        <f t="shared" si="339"/>
        <v>42893</v>
      </c>
      <c r="AK1865" s="31">
        <f t="shared" si="337"/>
        <v>1.6000000000000001E-3</v>
      </c>
      <c r="AL1865" s="115">
        <f t="shared" si="338"/>
        <v>2.6979039193881782E-3</v>
      </c>
      <c r="AM1865" s="100"/>
      <c r="BR1865" s="18">
        <f t="shared" si="343"/>
        <v>42881</v>
      </c>
      <c r="BS1865" s="6">
        <f t="shared" si="344"/>
        <v>2.9999999999999997E-4</v>
      </c>
      <c r="BT1865" s="6">
        <f t="shared" si="345"/>
        <v>8.9999999999999993E-3</v>
      </c>
    </row>
    <row r="1866" spans="2:72" ht="14.45" hidden="1">
      <c r="B1866" s="110">
        <v>42885</v>
      </c>
      <c r="C1866" s="106">
        <v>2412.9</v>
      </c>
      <c r="D1866" s="106">
        <v>2411.6999999999998</v>
      </c>
      <c r="E1866" s="106">
        <v>2415.3000000000002</v>
      </c>
      <c r="F1866" s="106">
        <v>2409.4</v>
      </c>
      <c r="G1866" s="28"/>
      <c r="H1866" s="107">
        <v>-1.1999999999999999E-3</v>
      </c>
      <c r="K1866" s="110">
        <v>42921</v>
      </c>
      <c r="L1866" s="106">
        <v>9637.6</v>
      </c>
      <c r="M1866" s="106">
        <v>9619.75</v>
      </c>
      <c r="N1866" s="106">
        <v>9643.65</v>
      </c>
      <c r="O1866" s="106">
        <v>9607.35</v>
      </c>
      <c r="P1866" s="28" t="s">
        <v>4368</v>
      </c>
      <c r="Q1866" s="107">
        <v>2.5000000000000001E-3</v>
      </c>
      <c r="T1866" s="110">
        <v>42788</v>
      </c>
      <c r="U1866" s="28">
        <v>66.95</v>
      </c>
      <c r="V1866">
        <v>67.007000000000005</v>
      </c>
      <c r="W1866">
        <v>67.066999999999993</v>
      </c>
      <c r="X1866">
        <v>66.927000000000007</v>
      </c>
      <c r="Y1866" s="19">
        <v>-5.0000000000000001E-4</v>
      </c>
      <c r="AB1866" s="110">
        <f t="shared" si="342"/>
        <v>42921</v>
      </c>
      <c r="AC1866" s="108">
        <f t="shared" si="340"/>
        <v>9637.6</v>
      </c>
      <c r="AD1866" s="28">
        <f t="shared" si="341"/>
        <v>64.8</v>
      </c>
      <c r="AE1866" s="28">
        <f t="shared" si="346"/>
        <v>148.72839506172841</v>
      </c>
      <c r="AF1866" s="31">
        <f t="shared" si="347"/>
        <v>2.3730369435452925E-3</v>
      </c>
      <c r="AJ1866" s="110">
        <f t="shared" si="339"/>
        <v>42894</v>
      </c>
      <c r="AK1866" s="31">
        <f t="shared" si="337"/>
        <v>2.9999999999999997E-4</v>
      </c>
      <c r="AL1866" s="115">
        <f t="shared" si="338"/>
        <v>1.1515096317182838E-3</v>
      </c>
      <c r="AM1866" s="100"/>
      <c r="BR1866" s="18">
        <f t="shared" si="343"/>
        <v>42885</v>
      </c>
      <c r="BS1866" s="6">
        <f t="shared" si="344"/>
        <v>-1.1999999999999999E-3</v>
      </c>
      <c r="BT1866" s="6">
        <f t="shared" si="345"/>
        <v>2E-3</v>
      </c>
    </row>
    <row r="1867" spans="2:72" ht="14.45" hidden="1">
      <c r="B1867" s="110">
        <v>42886</v>
      </c>
      <c r="C1867" s="106">
        <v>2411.8000000000002</v>
      </c>
      <c r="D1867" s="106">
        <v>2415.6</v>
      </c>
      <c r="E1867" s="106">
        <v>2416</v>
      </c>
      <c r="F1867" s="106">
        <v>2403.6</v>
      </c>
      <c r="G1867" s="28"/>
      <c r="H1867" s="107">
        <v>-5.0000000000000001E-4</v>
      </c>
      <c r="K1867" s="110">
        <v>42922</v>
      </c>
      <c r="L1867" s="106">
        <v>9674.5499999999993</v>
      </c>
      <c r="M1867" s="106">
        <v>9653.6</v>
      </c>
      <c r="N1867" s="106">
        <v>9700.7000000000007</v>
      </c>
      <c r="O1867" s="106">
        <v>9639.9500000000007</v>
      </c>
      <c r="P1867" s="28" t="s">
        <v>4369</v>
      </c>
      <c r="Q1867" s="107">
        <v>3.8E-3</v>
      </c>
      <c r="T1867" s="110">
        <v>42789</v>
      </c>
      <c r="U1867" s="28">
        <v>66.69</v>
      </c>
      <c r="V1867">
        <v>66.905000000000001</v>
      </c>
      <c r="W1867">
        <v>66.965000000000003</v>
      </c>
      <c r="X1867">
        <v>66.69</v>
      </c>
      <c r="Y1867" s="19">
        <v>-3.8999999999999998E-3</v>
      </c>
      <c r="AB1867" s="110">
        <f t="shared" si="342"/>
        <v>42922</v>
      </c>
      <c r="AC1867" s="108">
        <f t="shared" si="340"/>
        <v>9674.5499999999993</v>
      </c>
      <c r="AD1867" s="28">
        <f t="shared" si="341"/>
        <v>64.724999999999994</v>
      </c>
      <c r="AE1867" s="28">
        <f t="shared" si="346"/>
        <v>149.47161066048668</v>
      </c>
      <c r="AF1867" s="31">
        <f t="shared" si="347"/>
        <v>4.9971331866374147E-3</v>
      </c>
      <c r="AJ1867" s="110">
        <f t="shared" si="339"/>
        <v>42895</v>
      </c>
      <c r="AK1867" s="31">
        <f t="shared" si="337"/>
        <v>-8.0000000000000004E-4</v>
      </c>
      <c r="AL1867" s="115">
        <f t="shared" si="338"/>
        <v>2.2547826118997083E-3</v>
      </c>
      <c r="AM1867" s="100"/>
      <c r="BR1867" s="18">
        <f t="shared" si="343"/>
        <v>42886</v>
      </c>
      <c r="BS1867" s="6">
        <f t="shared" si="344"/>
        <v>-5.0000000000000001E-4</v>
      </c>
      <c r="BT1867" s="6">
        <f t="shared" si="345"/>
        <v>-2.9999999999999997E-4</v>
      </c>
    </row>
    <row r="1868" spans="2:72" ht="14.45" hidden="1">
      <c r="B1868" s="110">
        <v>42887</v>
      </c>
      <c r="C1868" s="106">
        <v>2430.1</v>
      </c>
      <c r="D1868" s="106">
        <v>2415.6999999999998</v>
      </c>
      <c r="E1868" s="106">
        <v>2430.1</v>
      </c>
      <c r="F1868" s="106">
        <v>2413.5</v>
      </c>
      <c r="G1868" s="28"/>
      <c r="H1868" s="107">
        <v>7.6E-3</v>
      </c>
      <c r="K1868" s="110">
        <v>42923</v>
      </c>
      <c r="L1868" s="106">
        <v>9665.7999999999993</v>
      </c>
      <c r="M1868" s="106">
        <v>9670.35</v>
      </c>
      <c r="N1868" s="106">
        <v>9684.25</v>
      </c>
      <c r="O1868" s="106">
        <v>9642.65</v>
      </c>
      <c r="P1868" s="28" t="s">
        <v>4370</v>
      </c>
      <c r="Q1868" s="107">
        <v>-8.9999999999999998E-4</v>
      </c>
      <c r="T1868" s="110">
        <v>42790</v>
      </c>
      <c r="U1868" s="28">
        <v>66.644999999999996</v>
      </c>
      <c r="V1868">
        <v>66.656000000000006</v>
      </c>
      <c r="W1868">
        <v>66.704999999999998</v>
      </c>
      <c r="X1868">
        <v>66.614999999999995</v>
      </c>
      <c r="Y1868" s="19">
        <v>-6.9999999999999999E-4</v>
      </c>
      <c r="AB1868" s="110">
        <f t="shared" si="342"/>
        <v>42923</v>
      </c>
      <c r="AC1868" s="108">
        <f t="shared" si="340"/>
        <v>9665.7999999999993</v>
      </c>
      <c r="AD1868" s="28">
        <f t="shared" si="341"/>
        <v>64.625</v>
      </c>
      <c r="AE1868" s="28">
        <f t="shared" si="346"/>
        <v>149.56750483558994</v>
      </c>
      <c r="AF1868" s="31">
        <f t="shared" si="347"/>
        <v>6.4155443752511587E-4</v>
      </c>
      <c r="AJ1868" s="110">
        <f t="shared" si="339"/>
        <v>42898</v>
      </c>
      <c r="AK1868" s="31">
        <f t="shared" si="337"/>
        <v>-1E-3</v>
      </c>
      <c r="AL1868" s="115">
        <f t="shared" si="338"/>
        <v>-8.9879102757554064E-3</v>
      </c>
      <c r="AM1868" s="100"/>
      <c r="BR1868" s="18">
        <f t="shared" si="343"/>
        <v>42887</v>
      </c>
      <c r="BS1868" s="6">
        <f t="shared" si="344"/>
        <v>7.6E-3</v>
      </c>
      <c r="BT1868" s="6">
        <f t="shared" si="345"/>
        <v>-5.0000000000000001E-4</v>
      </c>
    </row>
    <row r="1869" spans="2:72" ht="14.45" hidden="1">
      <c r="B1869" s="110">
        <v>42888</v>
      </c>
      <c r="C1869" s="106">
        <v>2439.1</v>
      </c>
      <c r="D1869" s="106">
        <v>2431.3000000000002</v>
      </c>
      <c r="E1869" s="106">
        <v>2440.1999999999998</v>
      </c>
      <c r="F1869" s="106">
        <v>2427.6999999999998</v>
      </c>
      <c r="G1869" s="28"/>
      <c r="H1869" s="107">
        <v>3.7000000000000002E-3</v>
      </c>
      <c r="K1869" s="110">
        <v>42926</v>
      </c>
      <c r="L1869" s="106">
        <v>9771.0499999999993</v>
      </c>
      <c r="M1869" s="106">
        <v>9719.2999999999993</v>
      </c>
      <c r="N1869" s="106">
        <v>9782.15</v>
      </c>
      <c r="O1869" s="106">
        <v>9646.4500000000007</v>
      </c>
      <c r="P1869" s="28" t="s">
        <v>4371</v>
      </c>
      <c r="Q1869" s="107">
        <v>1.09E-2</v>
      </c>
      <c r="T1869" s="110">
        <v>42793</v>
      </c>
      <c r="U1869" s="28">
        <v>66.7</v>
      </c>
      <c r="V1869">
        <v>66.72</v>
      </c>
      <c r="W1869">
        <v>66.78</v>
      </c>
      <c r="X1869">
        <v>66.650000000000006</v>
      </c>
      <c r="Y1869" s="19">
        <v>8.0000000000000004E-4</v>
      </c>
      <c r="AB1869" s="110">
        <f t="shared" si="342"/>
        <v>42926</v>
      </c>
      <c r="AC1869" s="108">
        <f t="shared" si="340"/>
        <v>9771.0499999999993</v>
      </c>
      <c r="AD1869" s="28">
        <f t="shared" si="341"/>
        <v>64.474999999999994</v>
      </c>
      <c r="AE1869" s="28">
        <f t="shared" si="346"/>
        <v>151.54788677782085</v>
      </c>
      <c r="AF1869" s="31">
        <f t="shared" si="347"/>
        <v>1.324072327346637E-2</v>
      </c>
      <c r="AJ1869" s="110">
        <f t="shared" si="339"/>
        <v>42899</v>
      </c>
      <c r="AK1869" s="31">
        <f t="shared" si="337"/>
        <v>4.4999999999999997E-3</v>
      </c>
      <c r="AL1869" s="115">
        <f t="shared" si="338"/>
        <v>1.1080967700460853E-3</v>
      </c>
      <c r="AM1869" s="100"/>
      <c r="BR1869" s="18">
        <f t="shared" si="343"/>
        <v>42888</v>
      </c>
      <c r="BS1869" s="6">
        <f t="shared" si="344"/>
        <v>3.7000000000000002E-3</v>
      </c>
      <c r="BT1869" s="6">
        <f t="shared" si="345"/>
        <v>3.8999999999999998E-3</v>
      </c>
    </row>
    <row r="1870" spans="2:72" ht="14.45" hidden="1">
      <c r="B1870" s="110">
        <v>42891</v>
      </c>
      <c r="C1870" s="106">
        <v>2436.1</v>
      </c>
      <c r="D1870" s="106">
        <v>2437.8000000000002</v>
      </c>
      <c r="E1870" s="106">
        <v>2439.6</v>
      </c>
      <c r="F1870" s="106">
        <v>2434.3000000000002</v>
      </c>
      <c r="G1870" s="28"/>
      <c r="H1870" s="107">
        <v>-1.1999999999999999E-3</v>
      </c>
      <c r="K1870" s="110">
        <v>42927</v>
      </c>
      <c r="L1870" s="106">
        <v>9786.0499999999993</v>
      </c>
      <c r="M1870" s="106">
        <v>9797.4500000000007</v>
      </c>
      <c r="N1870" s="106">
        <v>9830.0499999999993</v>
      </c>
      <c r="O1870" s="106">
        <v>9778.85</v>
      </c>
      <c r="P1870" s="28" t="s">
        <v>4372</v>
      </c>
      <c r="Q1870" s="107">
        <v>1.5E-3</v>
      </c>
      <c r="T1870" s="110">
        <v>42794</v>
      </c>
      <c r="U1870" s="28">
        <v>66.724999999999994</v>
      </c>
      <c r="V1870">
        <v>66.765000000000001</v>
      </c>
      <c r="W1870">
        <v>66.834999999999994</v>
      </c>
      <c r="X1870">
        <v>66.644999999999996</v>
      </c>
      <c r="Y1870" s="19">
        <v>4.0000000000000002E-4</v>
      </c>
      <c r="AB1870" s="110">
        <f t="shared" si="342"/>
        <v>42927</v>
      </c>
      <c r="AC1870" s="108">
        <f t="shared" si="340"/>
        <v>9786.0499999999993</v>
      </c>
      <c r="AD1870" s="28">
        <f t="shared" si="341"/>
        <v>64.564999999999998</v>
      </c>
      <c r="AE1870" s="28">
        <f t="shared" si="346"/>
        <v>151.56896151165492</v>
      </c>
      <c r="AF1870" s="31">
        <f t="shared" si="347"/>
        <v>1.3906319832068803E-4</v>
      </c>
      <c r="AJ1870" s="110">
        <f t="shared" si="339"/>
        <v>42900</v>
      </c>
      <c r="AK1870" s="31">
        <f t="shared" si="337"/>
        <v>-1E-3</v>
      </c>
      <c r="AL1870" s="115">
        <f t="shared" si="338"/>
        <v>2.8855007233223873E-3</v>
      </c>
      <c r="AM1870" s="100"/>
      <c r="BR1870" s="18">
        <f t="shared" si="343"/>
        <v>42891</v>
      </c>
      <c r="BS1870" s="6">
        <f t="shared" si="344"/>
        <v>-1.1999999999999999E-3</v>
      </c>
      <c r="BT1870" s="6">
        <f t="shared" si="345"/>
        <v>2.2000000000000001E-3</v>
      </c>
    </row>
    <row r="1871" spans="2:72" ht="14.45" hidden="1">
      <c r="B1871" s="110">
        <v>42892</v>
      </c>
      <c r="C1871" s="106">
        <v>2429.3000000000002</v>
      </c>
      <c r="D1871" s="106">
        <v>2431.9</v>
      </c>
      <c r="E1871" s="106">
        <v>2436.1999999999998</v>
      </c>
      <c r="F1871" s="106">
        <v>2428.1</v>
      </c>
      <c r="G1871" s="28"/>
      <c r="H1871" s="107">
        <v>-2.8E-3</v>
      </c>
      <c r="K1871" s="110">
        <v>42928</v>
      </c>
      <c r="L1871" s="106">
        <v>9816.1</v>
      </c>
      <c r="M1871" s="106">
        <v>9807.2999999999993</v>
      </c>
      <c r="N1871" s="106">
        <v>9824.9500000000007</v>
      </c>
      <c r="O1871" s="106">
        <v>9787.7000000000007</v>
      </c>
      <c r="P1871" s="28" t="s">
        <v>3551</v>
      </c>
      <c r="Q1871" s="107">
        <v>3.0999999999999999E-3</v>
      </c>
      <c r="T1871" s="110">
        <v>42795</v>
      </c>
      <c r="U1871" s="28">
        <v>66.864999999999995</v>
      </c>
      <c r="V1871">
        <v>66.715000000000003</v>
      </c>
      <c r="W1871">
        <v>66.915000000000006</v>
      </c>
      <c r="X1871">
        <v>66.715000000000003</v>
      </c>
      <c r="Y1871" s="19">
        <v>2.0999999999999999E-3</v>
      </c>
      <c r="AB1871" s="110">
        <f t="shared" si="342"/>
        <v>42928</v>
      </c>
      <c r="AC1871" s="108">
        <f t="shared" si="340"/>
        <v>9816.1</v>
      </c>
      <c r="AD1871" s="28">
        <f t="shared" si="341"/>
        <v>64.474999999999994</v>
      </c>
      <c r="AE1871" s="28">
        <f t="shared" si="346"/>
        <v>152.24660721209773</v>
      </c>
      <c r="AF1871" s="31">
        <f t="shared" si="347"/>
        <v>4.470873810075604E-3</v>
      </c>
      <c r="AJ1871" s="110">
        <f t="shared" si="339"/>
        <v>42901</v>
      </c>
      <c r="AK1871" s="31">
        <f t="shared" si="337"/>
        <v>-2.2000000000000001E-3</v>
      </c>
      <c r="AL1871" s="115">
        <f t="shared" si="338"/>
        <v>-9.2590199371214155E-3</v>
      </c>
      <c r="AM1871" s="100"/>
      <c r="BR1871" s="18">
        <f t="shared" si="343"/>
        <v>42892</v>
      </c>
      <c r="BS1871" s="6">
        <f t="shared" si="344"/>
        <v>-2.8E-3</v>
      </c>
      <c r="BT1871" s="6">
        <f t="shared" si="345"/>
        <v>-3.8999999999999998E-3</v>
      </c>
    </row>
    <row r="1872" spans="2:72" ht="14.45" hidden="1">
      <c r="B1872" s="110">
        <v>42893</v>
      </c>
      <c r="C1872" s="106">
        <v>2433.1</v>
      </c>
      <c r="D1872" s="106">
        <v>2432</v>
      </c>
      <c r="E1872" s="106">
        <v>2435.3000000000002</v>
      </c>
      <c r="F1872" s="106">
        <v>2424.8000000000002</v>
      </c>
      <c r="G1872" s="28"/>
      <c r="H1872" s="107">
        <v>1.6000000000000001E-3</v>
      </c>
      <c r="K1872" s="110">
        <v>42929</v>
      </c>
      <c r="L1872" s="106">
        <v>9891.7000000000007</v>
      </c>
      <c r="M1872" s="106">
        <v>9855.7999999999993</v>
      </c>
      <c r="N1872" s="106">
        <v>9897.25</v>
      </c>
      <c r="O1872" s="106">
        <v>9853.4500000000007</v>
      </c>
      <c r="P1872" s="28" t="s">
        <v>4373</v>
      </c>
      <c r="Q1872" s="107">
        <v>7.7000000000000002E-3</v>
      </c>
      <c r="T1872" s="110">
        <v>42796</v>
      </c>
      <c r="U1872" s="28">
        <v>66.784999999999997</v>
      </c>
      <c r="V1872">
        <v>66.781999999999996</v>
      </c>
      <c r="W1872">
        <v>66.808000000000007</v>
      </c>
      <c r="X1872">
        <v>66.69</v>
      </c>
      <c r="Y1872" s="19">
        <v>-1.1999999999999999E-3</v>
      </c>
      <c r="AB1872" s="110">
        <f t="shared" si="342"/>
        <v>42929</v>
      </c>
      <c r="AC1872" s="108">
        <f t="shared" si="340"/>
        <v>9891.7000000000007</v>
      </c>
      <c r="AD1872" s="28">
        <f t="shared" si="341"/>
        <v>64.459999999999994</v>
      </c>
      <c r="AE1872" s="28">
        <f t="shared" si="346"/>
        <v>153.45485572448032</v>
      </c>
      <c r="AF1872" s="31">
        <f t="shared" si="347"/>
        <v>7.9361276714651208E-3</v>
      </c>
      <c r="AJ1872" s="110">
        <f t="shared" si="339"/>
        <v>42902</v>
      </c>
      <c r="AK1872" s="31">
        <f t="shared" si="337"/>
        <v>2.9999999999999997E-4</v>
      </c>
      <c r="AL1872" s="115">
        <f t="shared" si="338"/>
        <v>2.5969027685346369E-3</v>
      </c>
      <c r="AM1872" s="100"/>
      <c r="BR1872" s="18">
        <f t="shared" si="343"/>
        <v>42893</v>
      </c>
      <c r="BS1872" s="6">
        <f t="shared" si="344"/>
        <v>1.6000000000000001E-3</v>
      </c>
      <c r="BT1872" s="6">
        <f t="shared" si="345"/>
        <v>2.8E-3</v>
      </c>
    </row>
    <row r="1873" spans="2:72" ht="14.45" hidden="1">
      <c r="B1873" s="110">
        <v>42894</v>
      </c>
      <c r="C1873" s="106">
        <v>2433.8000000000002</v>
      </c>
      <c r="D1873" s="106">
        <v>2434.3000000000002</v>
      </c>
      <c r="E1873" s="106">
        <v>2439.3000000000002</v>
      </c>
      <c r="F1873" s="106">
        <v>2427.9</v>
      </c>
      <c r="G1873" s="28"/>
      <c r="H1873" s="107">
        <v>2.9999999999999997E-4</v>
      </c>
      <c r="K1873" s="110">
        <v>42930</v>
      </c>
      <c r="L1873" s="106">
        <v>9886.35</v>
      </c>
      <c r="M1873" s="106">
        <v>9913.2999999999993</v>
      </c>
      <c r="N1873" s="106">
        <v>9913.2999999999993</v>
      </c>
      <c r="O1873" s="106">
        <v>9845.4500000000007</v>
      </c>
      <c r="P1873" s="28" t="s">
        <v>4374</v>
      </c>
      <c r="Q1873" s="107">
        <v>-5.0000000000000001E-4</v>
      </c>
      <c r="T1873" s="110">
        <v>42797</v>
      </c>
      <c r="U1873" s="28">
        <v>66.78</v>
      </c>
      <c r="V1873">
        <v>66.900000000000006</v>
      </c>
      <c r="W1873">
        <v>66.91</v>
      </c>
      <c r="X1873">
        <v>66.78</v>
      </c>
      <c r="Y1873" s="19">
        <v>-1E-4</v>
      </c>
      <c r="AB1873" s="110">
        <f t="shared" si="342"/>
        <v>42930</v>
      </c>
      <c r="AC1873" s="108">
        <f t="shared" si="340"/>
        <v>9886.35</v>
      </c>
      <c r="AD1873" s="28">
        <f t="shared" si="341"/>
        <v>64.424000000000007</v>
      </c>
      <c r="AE1873" s="28">
        <f t="shared" si="346"/>
        <v>153.45756239910591</v>
      </c>
      <c r="AF1873" s="31">
        <f t="shared" si="347"/>
        <v>1.7638246849971395E-5</v>
      </c>
      <c r="AJ1873" s="110">
        <f t="shared" si="339"/>
        <v>42905</v>
      </c>
      <c r="AK1873" s="31">
        <f t="shared" si="337"/>
        <v>8.3000000000000001E-3</v>
      </c>
      <c r="AL1873" s="115">
        <f t="shared" si="338"/>
        <v>6.7800822945265349E-3</v>
      </c>
      <c r="AM1873" s="100"/>
      <c r="BR1873" s="18">
        <f t="shared" si="343"/>
        <v>42894</v>
      </c>
      <c r="BS1873" s="6">
        <f t="shared" si="344"/>
        <v>2.9999999999999997E-4</v>
      </c>
      <c r="BT1873" s="6">
        <f t="shared" si="345"/>
        <v>-1.6999999999999999E-3</v>
      </c>
    </row>
    <row r="1874" spans="2:72" ht="14.45" hidden="1">
      <c r="B1874" s="110">
        <v>42895</v>
      </c>
      <c r="C1874" s="106">
        <v>2431.8000000000002</v>
      </c>
      <c r="D1874" s="106">
        <v>2436.4</v>
      </c>
      <c r="E1874" s="106">
        <v>2446.1999999999998</v>
      </c>
      <c r="F1874" s="106">
        <v>2415.6999999999998</v>
      </c>
      <c r="G1874" s="28"/>
      <c r="H1874" s="107">
        <v>-8.0000000000000004E-4</v>
      </c>
      <c r="K1874" s="110">
        <v>42933</v>
      </c>
      <c r="L1874" s="106">
        <v>9915.9500000000007</v>
      </c>
      <c r="M1874" s="106">
        <v>9908.15</v>
      </c>
      <c r="N1874" s="106">
        <v>9928.2000000000007</v>
      </c>
      <c r="O1874" s="106">
        <v>9894.7000000000007</v>
      </c>
      <c r="P1874" s="28" t="s">
        <v>3675</v>
      </c>
      <c r="Q1874" s="107">
        <v>3.0000000000000001E-3</v>
      </c>
      <c r="T1874" s="110">
        <v>42800</v>
      </c>
      <c r="U1874" s="28">
        <v>66.674999999999997</v>
      </c>
      <c r="V1874">
        <v>66.8</v>
      </c>
      <c r="W1874">
        <v>66.8</v>
      </c>
      <c r="X1874">
        <v>66.66</v>
      </c>
      <c r="Y1874" s="19">
        <v>-1.6000000000000001E-3</v>
      </c>
      <c r="AB1874" s="110">
        <f t="shared" si="342"/>
        <v>42933</v>
      </c>
      <c r="AC1874" s="108">
        <f t="shared" si="340"/>
        <v>9915.9500000000007</v>
      </c>
      <c r="AD1874" s="28">
        <f t="shared" si="341"/>
        <v>64.344999999999999</v>
      </c>
      <c r="AE1874" s="28">
        <f t="shared" si="346"/>
        <v>154.10599114150284</v>
      </c>
      <c r="AF1874" s="31">
        <f t="shared" si="347"/>
        <v>4.2254596792730137E-3</v>
      </c>
      <c r="AJ1874" s="110">
        <f t="shared" si="339"/>
        <v>42906</v>
      </c>
      <c r="AK1874" s="31">
        <f t="shared" ref="AK1874:AK1937" si="348">IFERROR(VLOOKUP(AJ1874,B:H,7,FALSE),0)</f>
        <v>-6.7000000000000002E-3</v>
      </c>
      <c r="AL1874" s="115">
        <f t="shared" ref="AL1874:AL1937" si="349">IFERROR(VLOOKUP(AJ1874,AB:AF,5,FALSE),0)</f>
        <v>-1.1163106423923708E-3</v>
      </c>
      <c r="AM1874" s="100"/>
      <c r="BR1874" s="18">
        <f t="shared" si="343"/>
        <v>42895</v>
      </c>
      <c r="BS1874" s="6">
        <f t="shared" si="344"/>
        <v>-8.0000000000000004E-4</v>
      </c>
      <c r="BT1874" s="6">
        <f t="shared" si="345"/>
        <v>2.2000000000000001E-3</v>
      </c>
    </row>
    <row r="1875" spans="2:72" ht="14.45" hidden="1">
      <c r="B1875" s="110">
        <v>42898</v>
      </c>
      <c r="C1875" s="106">
        <v>2429.4</v>
      </c>
      <c r="D1875" s="106">
        <v>2425.9</v>
      </c>
      <c r="E1875" s="106">
        <v>2430.4</v>
      </c>
      <c r="F1875" s="106">
        <v>2420</v>
      </c>
      <c r="G1875" s="28"/>
      <c r="H1875" s="107">
        <v>-1E-3</v>
      </c>
      <c r="K1875" s="110">
        <v>42934</v>
      </c>
      <c r="L1875" s="106">
        <v>9827.15</v>
      </c>
      <c r="M1875" s="106">
        <v>9832.7000000000007</v>
      </c>
      <c r="N1875" s="106">
        <v>9885.35</v>
      </c>
      <c r="O1875" s="106">
        <v>9792.0499999999993</v>
      </c>
      <c r="P1875" s="28" t="s">
        <v>4375</v>
      </c>
      <c r="Q1875" s="107">
        <v>-8.9999999999999993E-3</v>
      </c>
      <c r="T1875" s="110">
        <v>42801</v>
      </c>
      <c r="U1875" s="28">
        <v>66.625</v>
      </c>
      <c r="V1875">
        <v>66.680000000000007</v>
      </c>
      <c r="W1875">
        <v>66.7</v>
      </c>
      <c r="X1875">
        <v>66.594999999999999</v>
      </c>
      <c r="Y1875" s="19">
        <v>-6.9999999999999999E-4</v>
      </c>
      <c r="AB1875" s="110">
        <f t="shared" si="342"/>
        <v>42934</v>
      </c>
      <c r="AC1875" s="108">
        <f t="shared" si="340"/>
        <v>9827.15</v>
      </c>
      <c r="AD1875" s="28">
        <f t="shared" si="341"/>
        <v>64.316000000000003</v>
      </c>
      <c r="AE1875" s="28">
        <f t="shared" si="346"/>
        <v>152.7947944523913</v>
      </c>
      <c r="AF1875" s="31">
        <f t="shared" si="347"/>
        <v>-8.50840826757715E-3</v>
      </c>
      <c r="AJ1875" s="110">
        <f t="shared" si="339"/>
        <v>42907</v>
      </c>
      <c r="AK1875" s="31">
        <f t="shared" si="348"/>
        <v>-5.9999999999999995E-4</v>
      </c>
      <c r="AL1875" s="115">
        <f t="shared" si="349"/>
        <v>-1.9067812680075846E-3</v>
      </c>
      <c r="AM1875" s="100"/>
      <c r="BR1875" s="18">
        <f t="shared" si="343"/>
        <v>42898</v>
      </c>
      <c r="BS1875" s="6">
        <f t="shared" si="344"/>
        <v>-1E-3</v>
      </c>
      <c r="BT1875" s="6">
        <f t="shared" si="345"/>
        <v>-5.4000000000000003E-3</v>
      </c>
    </row>
    <row r="1876" spans="2:72" ht="14.45" hidden="1">
      <c r="B1876" s="110">
        <v>42899</v>
      </c>
      <c r="C1876" s="106">
        <v>2440.3000000000002</v>
      </c>
      <c r="D1876" s="106">
        <v>2434.1999999999998</v>
      </c>
      <c r="E1876" s="106">
        <v>2441.5</v>
      </c>
      <c r="F1876" s="106">
        <v>2431.3000000000002</v>
      </c>
      <c r="G1876" s="28"/>
      <c r="H1876" s="107">
        <v>4.4999999999999997E-3</v>
      </c>
      <c r="K1876" s="110">
        <v>42935</v>
      </c>
      <c r="L1876" s="106">
        <v>9899.6</v>
      </c>
      <c r="M1876" s="106">
        <v>9855.9500000000007</v>
      </c>
      <c r="N1876" s="106">
        <v>9905.0499999999993</v>
      </c>
      <c r="O1876" s="106">
        <v>9851.65</v>
      </c>
      <c r="P1876" s="28" t="s">
        <v>4376</v>
      </c>
      <c r="Q1876" s="107">
        <v>7.4000000000000003E-3</v>
      </c>
      <c r="T1876" s="110">
        <v>42802</v>
      </c>
      <c r="U1876" s="28">
        <v>66.765000000000001</v>
      </c>
      <c r="V1876">
        <v>66.632999999999996</v>
      </c>
      <c r="W1876">
        <v>66.77</v>
      </c>
      <c r="X1876">
        <v>66.63</v>
      </c>
      <c r="Y1876" s="19">
        <v>2.0999999999999999E-3</v>
      </c>
      <c r="AB1876" s="110">
        <f t="shared" si="342"/>
        <v>42935</v>
      </c>
      <c r="AC1876" s="108">
        <f t="shared" si="340"/>
        <v>9899.6</v>
      </c>
      <c r="AD1876" s="28">
        <f t="shared" si="341"/>
        <v>64.27</v>
      </c>
      <c r="AE1876" s="28">
        <f t="shared" si="346"/>
        <v>154.03142990508792</v>
      </c>
      <c r="AF1876" s="31">
        <f t="shared" si="347"/>
        <v>8.0934396824752231E-3</v>
      </c>
      <c r="AJ1876" s="110">
        <f t="shared" si="339"/>
        <v>42908</v>
      </c>
      <c r="AK1876" s="31">
        <f t="shared" si="348"/>
        <v>-5.0000000000000001E-4</v>
      </c>
      <c r="AL1876" s="115">
        <f t="shared" si="349"/>
        <v>-1.5341591173405611E-3</v>
      </c>
      <c r="AM1876" s="100"/>
      <c r="BR1876" s="18">
        <f t="shared" si="343"/>
        <v>42899</v>
      </c>
      <c r="BS1876" s="6">
        <f t="shared" si="344"/>
        <v>4.4999999999999997E-3</v>
      </c>
      <c r="BT1876" s="6">
        <f t="shared" si="345"/>
        <v>-1E-3</v>
      </c>
    </row>
    <row r="1877" spans="2:72" ht="14.45" hidden="1">
      <c r="B1877" s="110">
        <v>42900</v>
      </c>
      <c r="C1877" s="106">
        <v>2437.9</v>
      </c>
      <c r="D1877" s="106">
        <v>2443.8000000000002</v>
      </c>
      <c r="E1877" s="106">
        <v>2443.8000000000002</v>
      </c>
      <c r="F1877" s="106">
        <v>2428.3000000000002</v>
      </c>
      <c r="G1877" s="28"/>
      <c r="H1877" s="107">
        <v>-1E-3</v>
      </c>
      <c r="K1877" s="110">
        <v>42936</v>
      </c>
      <c r="L1877" s="106">
        <v>9873.2999999999993</v>
      </c>
      <c r="M1877" s="106">
        <v>9920.2000000000007</v>
      </c>
      <c r="N1877" s="106">
        <v>9922.5499999999993</v>
      </c>
      <c r="O1877" s="106">
        <v>9863.4500000000007</v>
      </c>
      <c r="P1877" s="28" t="s">
        <v>4377</v>
      </c>
      <c r="Q1877" s="107">
        <v>-2.7000000000000001E-3</v>
      </c>
      <c r="T1877" s="110">
        <v>42803</v>
      </c>
      <c r="U1877" s="28">
        <v>66.69</v>
      </c>
      <c r="V1877">
        <v>66.837000000000003</v>
      </c>
      <c r="W1877">
        <v>66.875</v>
      </c>
      <c r="X1877">
        <v>66.665000000000006</v>
      </c>
      <c r="Y1877" s="19">
        <v>-1.1000000000000001E-3</v>
      </c>
      <c r="AB1877" s="110">
        <f t="shared" si="342"/>
        <v>42936</v>
      </c>
      <c r="AC1877" s="108">
        <f t="shared" si="340"/>
        <v>9873.2999999999993</v>
      </c>
      <c r="AD1877" s="28">
        <f t="shared" si="341"/>
        <v>64.375</v>
      </c>
      <c r="AE1877" s="28">
        <f t="shared" si="346"/>
        <v>153.37165048543687</v>
      </c>
      <c r="AF1877" s="31">
        <f t="shared" si="347"/>
        <v>-4.283407743845502E-3</v>
      </c>
      <c r="AJ1877" s="110">
        <f t="shared" si="339"/>
        <v>42909</v>
      </c>
      <c r="AK1877" s="31">
        <f t="shared" si="348"/>
        <v>1.6000000000000001E-3</v>
      </c>
      <c r="AL1877" s="115">
        <f t="shared" si="349"/>
        <v>-4.1751056029125655E-3</v>
      </c>
      <c r="AM1877" s="100"/>
      <c r="BR1877" s="18">
        <f t="shared" si="343"/>
        <v>42900</v>
      </c>
      <c r="BS1877" s="6">
        <f t="shared" si="344"/>
        <v>-1E-3</v>
      </c>
      <c r="BT1877" s="6">
        <f t="shared" si="345"/>
        <v>1.1999999999999999E-3</v>
      </c>
    </row>
    <row r="1878" spans="2:72" ht="14.45" hidden="1">
      <c r="B1878" s="110">
        <v>42901</v>
      </c>
      <c r="C1878" s="106">
        <v>2432.5</v>
      </c>
      <c r="D1878" s="106">
        <v>2424.1</v>
      </c>
      <c r="E1878" s="106">
        <v>2433.9</v>
      </c>
      <c r="F1878" s="106">
        <v>2418.5</v>
      </c>
      <c r="G1878" s="28"/>
      <c r="H1878" s="107">
        <v>-2.2000000000000001E-3</v>
      </c>
      <c r="K1878" s="110">
        <v>42937</v>
      </c>
      <c r="L1878" s="106">
        <v>9915.25</v>
      </c>
      <c r="M1878" s="106">
        <v>9899.6</v>
      </c>
      <c r="N1878" s="106">
        <v>9924.7000000000007</v>
      </c>
      <c r="O1878" s="106">
        <v>9838</v>
      </c>
      <c r="P1878" s="28" t="s">
        <v>4378</v>
      </c>
      <c r="Q1878" s="107">
        <v>4.1999999999999997E-3</v>
      </c>
      <c r="T1878" s="110">
        <v>42804</v>
      </c>
      <c r="U1878" s="28">
        <v>66.555000000000007</v>
      </c>
      <c r="V1878">
        <v>66.745000000000005</v>
      </c>
      <c r="W1878">
        <v>66.745000000000005</v>
      </c>
      <c r="X1878">
        <v>66.555000000000007</v>
      </c>
      <c r="Y1878" s="19">
        <v>-2E-3</v>
      </c>
      <c r="AB1878" s="110">
        <f t="shared" si="342"/>
        <v>42937</v>
      </c>
      <c r="AC1878" s="108">
        <f t="shared" si="340"/>
        <v>9915.25</v>
      </c>
      <c r="AD1878" s="28">
        <f t="shared" si="341"/>
        <v>64.385000000000005</v>
      </c>
      <c r="AE1878" s="28">
        <f t="shared" si="346"/>
        <v>153.99937873728351</v>
      </c>
      <c r="AF1878" s="31">
        <f t="shared" si="347"/>
        <v>4.0928571209855047E-3</v>
      </c>
      <c r="AJ1878" s="110" t="e">
        <f t="shared" si="339"/>
        <v>#N/A</v>
      </c>
      <c r="AK1878" s="31">
        <f t="shared" si="348"/>
        <v>0</v>
      </c>
      <c r="AL1878" s="115">
        <f t="shared" si="349"/>
        <v>0</v>
      </c>
      <c r="AM1878" s="100"/>
      <c r="BR1878" s="18">
        <f t="shared" si="343"/>
        <v>42901</v>
      </c>
      <c r="BS1878" s="6">
        <f t="shared" si="344"/>
        <v>-2.2000000000000001E-3</v>
      </c>
      <c r="BT1878" s="6">
        <f t="shared" si="345"/>
        <v>-4.1999999999999997E-3</v>
      </c>
    </row>
    <row r="1879" spans="2:72" ht="14.45" hidden="1">
      <c r="B1879" s="110">
        <v>42902</v>
      </c>
      <c r="C1879" s="106">
        <v>2433.1999999999998</v>
      </c>
      <c r="D1879" s="106">
        <v>2431.1999999999998</v>
      </c>
      <c r="E1879" s="106">
        <v>2433.1999999999998</v>
      </c>
      <c r="F1879" s="106">
        <v>2422.9</v>
      </c>
      <c r="G1879" s="28"/>
      <c r="H1879" s="107">
        <v>2.9999999999999997E-4</v>
      </c>
      <c r="K1879" s="110">
        <v>42940</v>
      </c>
      <c r="L1879" s="106">
        <v>9966.4</v>
      </c>
      <c r="M1879" s="106">
        <v>9936.7999999999993</v>
      </c>
      <c r="N1879" s="106">
        <v>9982.0499999999993</v>
      </c>
      <c r="O1879" s="106">
        <v>9919.6</v>
      </c>
      <c r="P1879" s="28" t="s">
        <v>4379</v>
      </c>
      <c r="Q1879" s="107">
        <v>5.1999999999999998E-3</v>
      </c>
      <c r="T1879" s="110">
        <v>42807</v>
      </c>
      <c r="U1879" s="28">
        <v>66.180000000000007</v>
      </c>
      <c r="V1879">
        <v>66.150000000000006</v>
      </c>
      <c r="W1879">
        <v>66.19</v>
      </c>
      <c r="X1879">
        <v>66.150000000000006</v>
      </c>
      <c r="Y1879" s="19">
        <v>-5.5999999999999999E-3</v>
      </c>
      <c r="AB1879" s="110">
        <f t="shared" si="342"/>
        <v>42940</v>
      </c>
      <c r="AC1879" s="108">
        <f t="shared" si="340"/>
        <v>9966.4</v>
      </c>
      <c r="AD1879" s="28">
        <f t="shared" si="341"/>
        <v>64.394999999999996</v>
      </c>
      <c r="AE1879" s="28">
        <f t="shared" si="346"/>
        <v>154.76978026244274</v>
      </c>
      <c r="AF1879" s="31">
        <f t="shared" si="347"/>
        <v>5.0026274876959764E-3</v>
      </c>
      <c r="AJ1879" s="110">
        <f t="shared" si="339"/>
        <v>42913</v>
      </c>
      <c r="AK1879" s="31">
        <f t="shared" si="348"/>
        <v>-8.0999999999999996E-3</v>
      </c>
      <c r="AL1879" s="115">
        <f t="shared" si="349"/>
        <v>-6.1749019750247935E-3</v>
      </c>
      <c r="AM1879" s="100"/>
      <c r="BR1879" s="18">
        <f t="shared" si="343"/>
        <v>42902</v>
      </c>
      <c r="BS1879" s="6">
        <f t="shared" si="344"/>
        <v>2.9999999999999997E-4</v>
      </c>
      <c r="BT1879" s="6">
        <f t="shared" si="345"/>
        <v>1E-3</v>
      </c>
    </row>
    <row r="1880" spans="2:72" ht="14.45" hidden="1">
      <c r="B1880" s="110">
        <v>42905</v>
      </c>
      <c r="C1880" s="106">
        <v>2453.5</v>
      </c>
      <c r="D1880" s="106">
        <v>2442.6</v>
      </c>
      <c r="E1880" s="106">
        <v>2453.8000000000002</v>
      </c>
      <c r="F1880" s="106">
        <v>2441.8000000000002</v>
      </c>
      <c r="G1880" s="28"/>
      <c r="H1880" s="107">
        <v>8.3000000000000001E-3</v>
      </c>
      <c r="K1880" s="110">
        <v>42941</v>
      </c>
      <c r="L1880" s="106">
        <v>9964.5499999999993</v>
      </c>
      <c r="M1880" s="106">
        <v>10010.549999999999</v>
      </c>
      <c r="N1880" s="106">
        <v>10011.299999999999</v>
      </c>
      <c r="O1880" s="106">
        <v>9949.1</v>
      </c>
      <c r="P1880" s="28" t="s">
        <v>4380</v>
      </c>
      <c r="Q1880" s="107">
        <v>-2.0000000000000001E-4</v>
      </c>
      <c r="T1880" s="110">
        <v>42808</v>
      </c>
      <c r="U1880" s="28">
        <v>65.775000000000006</v>
      </c>
      <c r="V1880">
        <v>66.224999999999994</v>
      </c>
      <c r="W1880">
        <v>66.265000000000001</v>
      </c>
      <c r="X1880">
        <v>65.75</v>
      </c>
      <c r="Y1880" s="19">
        <v>-6.1000000000000004E-3</v>
      </c>
      <c r="AB1880" s="110">
        <f t="shared" si="342"/>
        <v>42941</v>
      </c>
      <c r="AC1880" s="108">
        <f t="shared" si="340"/>
        <v>9964.5499999999993</v>
      </c>
      <c r="AD1880" s="28">
        <f t="shared" si="341"/>
        <v>64.385000000000005</v>
      </c>
      <c r="AE1880" s="28">
        <f t="shared" si="346"/>
        <v>154.76508503533429</v>
      </c>
      <c r="AF1880" s="31">
        <f t="shared" si="347"/>
        <v>-3.0336846770007142E-5</v>
      </c>
      <c r="AJ1880" s="110">
        <f t="shared" si="339"/>
        <v>42914</v>
      </c>
      <c r="AK1880" s="31">
        <f t="shared" si="348"/>
        <v>8.8000000000000005E-3</v>
      </c>
      <c r="AL1880" s="115">
        <f t="shared" si="349"/>
        <v>-2.8917622513744412E-3</v>
      </c>
      <c r="AM1880" s="100"/>
      <c r="BR1880" s="18">
        <f t="shared" si="343"/>
        <v>42905</v>
      </c>
      <c r="BS1880" s="6">
        <f t="shared" si="344"/>
        <v>8.3000000000000001E-3</v>
      </c>
      <c r="BT1880" s="6">
        <f t="shared" si="345"/>
        <v>7.1999999999999998E-3</v>
      </c>
    </row>
    <row r="1881" spans="2:72" ht="14.45" hidden="1">
      <c r="B1881" s="110">
        <v>42906</v>
      </c>
      <c r="C1881" s="106">
        <v>2437</v>
      </c>
      <c r="D1881" s="106">
        <v>2450.6999999999998</v>
      </c>
      <c r="E1881" s="106">
        <v>2450.6999999999998</v>
      </c>
      <c r="F1881" s="106">
        <v>2436.6</v>
      </c>
      <c r="G1881" s="28"/>
      <c r="H1881" s="107">
        <v>-6.7000000000000002E-3</v>
      </c>
      <c r="K1881" s="110">
        <v>42942</v>
      </c>
      <c r="L1881" s="106">
        <v>10020.65</v>
      </c>
      <c r="M1881" s="106">
        <v>9983.65</v>
      </c>
      <c r="N1881" s="106">
        <v>10025.950000000001</v>
      </c>
      <c r="O1881" s="106">
        <v>9965.9500000000007</v>
      </c>
      <c r="P1881" s="28" t="s">
        <v>4381</v>
      </c>
      <c r="Q1881" s="107">
        <v>5.5999999999999999E-3</v>
      </c>
      <c r="T1881" s="110">
        <v>42809</v>
      </c>
      <c r="U1881" s="28">
        <v>65.63</v>
      </c>
      <c r="V1881">
        <v>65.77</v>
      </c>
      <c r="W1881">
        <v>65.790000000000006</v>
      </c>
      <c r="X1881">
        <v>65.42</v>
      </c>
      <c r="Y1881" s="19">
        <v>-2.2000000000000001E-3</v>
      </c>
      <c r="AB1881" s="110">
        <f t="shared" si="342"/>
        <v>42942</v>
      </c>
      <c r="AC1881" s="108">
        <f t="shared" si="340"/>
        <v>10020.65</v>
      </c>
      <c r="AD1881" s="28">
        <f t="shared" si="341"/>
        <v>64.355000000000004</v>
      </c>
      <c r="AE1881" s="28">
        <f t="shared" si="346"/>
        <v>155.70895812291195</v>
      </c>
      <c r="AF1881" s="31">
        <f t="shared" si="347"/>
        <v>6.0987469322435484E-3</v>
      </c>
      <c r="AJ1881" s="110">
        <f t="shared" si="339"/>
        <v>42915</v>
      </c>
      <c r="AK1881" s="31">
        <f t="shared" si="348"/>
        <v>-8.6E-3</v>
      </c>
      <c r="AL1881" s="115">
        <f t="shared" si="349"/>
        <v>-7.3679222267031275E-4</v>
      </c>
      <c r="AM1881" s="100"/>
      <c r="BR1881" s="18">
        <f t="shared" si="343"/>
        <v>42906</v>
      </c>
      <c r="BS1881" s="6">
        <f t="shared" si="344"/>
        <v>-6.7000000000000002E-3</v>
      </c>
      <c r="BT1881" s="6">
        <f t="shared" si="345"/>
        <v>-4.0000000000000002E-4</v>
      </c>
    </row>
    <row r="1882" spans="2:72" ht="14.45" hidden="1">
      <c r="B1882" s="110">
        <v>42907</v>
      </c>
      <c r="C1882" s="106">
        <v>2435.6</v>
      </c>
      <c r="D1882" s="106">
        <v>2439.3000000000002</v>
      </c>
      <c r="E1882" s="106">
        <v>2442.1999999999998</v>
      </c>
      <c r="F1882" s="106">
        <v>2430.6999999999998</v>
      </c>
      <c r="G1882" s="28"/>
      <c r="H1882" s="107">
        <v>-5.9999999999999995E-4</v>
      </c>
      <c r="K1882" s="110">
        <v>42943</v>
      </c>
      <c r="L1882" s="106">
        <v>10020.549999999999</v>
      </c>
      <c r="M1882" s="106">
        <v>10063.25</v>
      </c>
      <c r="N1882" s="106">
        <v>10114.85</v>
      </c>
      <c r="O1882" s="106">
        <v>10005.5</v>
      </c>
      <c r="P1882" s="28" t="s">
        <v>4382</v>
      </c>
      <c r="Q1882" s="107">
        <v>0</v>
      </c>
      <c r="T1882" s="110">
        <v>42810</v>
      </c>
      <c r="U1882" s="28">
        <v>65.385000000000005</v>
      </c>
      <c r="V1882">
        <v>65.405000000000001</v>
      </c>
      <c r="W1882">
        <v>65.534999999999997</v>
      </c>
      <c r="X1882">
        <v>65.254999999999995</v>
      </c>
      <c r="Y1882" s="19">
        <v>-3.7000000000000002E-3</v>
      </c>
      <c r="AB1882" s="110">
        <f t="shared" si="342"/>
        <v>42943</v>
      </c>
      <c r="AC1882" s="108">
        <f t="shared" si="340"/>
        <v>10020.549999999999</v>
      </c>
      <c r="AD1882" s="28">
        <f t="shared" si="341"/>
        <v>64.125</v>
      </c>
      <c r="AE1882" s="28">
        <f t="shared" si="346"/>
        <v>156.26588693957115</v>
      </c>
      <c r="AF1882" s="31">
        <f t="shared" si="347"/>
        <v>3.5767294532891292E-3</v>
      </c>
      <c r="AJ1882" s="110">
        <f t="shared" ref="AJ1882:AJ1945" si="350">VLOOKUP(B1889,AB:AF,1,FALSE)</f>
        <v>42916</v>
      </c>
      <c r="AK1882" s="31">
        <f t="shared" si="348"/>
        <v>1.5E-3</v>
      </c>
      <c r="AL1882" s="115">
        <f t="shared" si="349"/>
        <v>2.3877557595228804E-3</v>
      </c>
      <c r="AM1882" s="100"/>
      <c r="BR1882" s="18">
        <f t="shared" si="343"/>
        <v>42907</v>
      </c>
      <c r="BS1882" s="6">
        <f t="shared" si="344"/>
        <v>-5.9999999999999995E-4</v>
      </c>
      <c r="BT1882" s="6">
        <f t="shared" si="345"/>
        <v>-2.0999999999999999E-3</v>
      </c>
    </row>
    <row r="1883" spans="2:72" ht="14.45" hidden="1">
      <c r="B1883" s="110">
        <v>42908</v>
      </c>
      <c r="C1883" s="106">
        <v>2434.5</v>
      </c>
      <c r="D1883" s="106">
        <v>2437.4</v>
      </c>
      <c r="E1883" s="106">
        <v>2441.6</v>
      </c>
      <c r="F1883" s="106">
        <v>2433.3000000000002</v>
      </c>
      <c r="G1883" s="28"/>
      <c r="H1883" s="107">
        <v>-5.0000000000000001E-4</v>
      </c>
      <c r="K1883" s="110">
        <v>42944</v>
      </c>
      <c r="L1883" s="106">
        <v>10014.5</v>
      </c>
      <c r="M1883" s="106">
        <v>9996.5499999999993</v>
      </c>
      <c r="N1883" s="106">
        <v>10026.049999999999</v>
      </c>
      <c r="O1883" s="106">
        <v>9944.5</v>
      </c>
      <c r="P1883" s="28" t="s">
        <v>4383</v>
      </c>
      <c r="Q1883" s="107">
        <v>-5.9999999999999995E-4</v>
      </c>
      <c r="T1883" s="110">
        <v>42811</v>
      </c>
      <c r="U1883" s="28">
        <v>65.474999999999994</v>
      </c>
      <c r="V1883">
        <v>65.484999999999999</v>
      </c>
      <c r="W1883">
        <v>65.674999999999997</v>
      </c>
      <c r="X1883">
        <v>65.405000000000001</v>
      </c>
      <c r="Y1883" s="19">
        <v>1.4E-3</v>
      </c>
      <c r="AB1883" s="110">
        <f t="shared" si="342"/>
        <v>42944</v>
      </c>
      <c r="AC1883" s="108">
        <f t="shared" ref="AC1883:AC1946" si="351">IFERROR(VLOOKUP(AB1883,K:Q,2,FALSE),0)</f>
        <v>10014.5</v>
      </c>
      <c r="AD1883" s="28">
        <f t="shared" ref="AD1883:AD1946" si="352">VLOOKUP(AB1883,T:Y,2,FALSE)</f>
        <v>64.114999999999995</v>
      </c>
      <c r="AE1883" s="28">
        <f t="shared" si="346"/>
        <v>156.19589799578884</v>
      </c>
      <c r="AF1883" s="31">
        <f t="shared" si="347"/>
        <v>-4.4788370099846375E-4</v>
      </c>
      <c r="AJ1883" s="110">
        <f t="shared" si="350"/>
        <v>42919</v>
      </c>
      <c r="AK1883" s="31">
        <f t="shared" si="348"/>
        <v>2.3E-3</v>
      </c>
      <c r="AL1883" s="115">
        <f t="shared" si="349"/>
        <v>6.3794128245666659E-3</v>
      </c>
      <c r="AM1883" s="100"/>
      <c r="BR1883" s="18">
        <f t="shared" si="343"/>
        <v>42908</v>
      </c>
      <c r="BS1883" s="6">
        <f t="shared" si="344"/>
        <v>-5.0000000000000001E-4</v>
      </c>
      <c r="BT1883" s="6">
        <f t="shared" si="345"/>
        <v>-4.0000000000000002E-4</v>
      </c>
    </row>
    <row r="1884" spans="2:72" ht="14.45" hidden="1">
      <c r="B1884" s="110">
        <v>42909</v>
      </c>
      <c r="C1884" s="106">
        <v>2438.3000000000002</v>
      </c>
      <c r="D1884" s="106">
        <v>2434.6999999999998</v>
      </c>
      <c r="E1884" s="106">
        <v>2441.4</v>
      </c>
      <c r="F1884" s="106">
        <v>2431.1</v>
      </c>
      <c r="G1884" s="28"/>
      <c r="H1884" s="107">
        <v>1.6000000000000001E-3</v>
      </c>
      <c r="K1884" s="110">
        <v>42947</v>
      </c>
      <c r="L1884" s="106">
        <v>10077.1</v>
      </c>
      <c r="M1884" s="106">
        <v>10034.700000000001</v>
      </c>
      <c r="N1884" s="106">
        <v>10085.9</v>
      </c>
      <c r="O1884" s="106">
        <v>10016.950000000001</v>
      </c>
      <c r="P1884" s="28" t="s">
        <v>4384</v>
      </c>
      <c r="Q1884" s="107">
        <v>6.3E-3</v>
      </c>
      <c r="T1884" s="110">
        <v>42814</v>
      </c>
      <c r="U1884" s="28">
        <v>65.344999999999999</v>
      </c>
      <c r="V1884">
        <v>65.424999999999997</v>
      </c>
      <c r="W1884">
        <v>65.495000000000005</v>
      </c>
      <c r="X1884">
        <v>65.314999999999998</v>
      </c>
      <c r="Y1884" s="19">
        <v>-2E-3</v>
      </c>
      <c r="AB1884" s="110">
        <f t="shared" si="342"/>
        <v>42947</v>
      </c>
      <c r="AC1884" s="108">
        <f t="shared" si="351"/>
        <v>10077.1</v>
      </c>
      <c r="AD1884" s="28">
        <f t="shared" si="352"/>
        <v>64.2</v>
      </c>
      <c r="AE1884" s="28">
        <f t="shared" si="346"/>
        <v>156.96417445482865</v>
      </c>
      <c r="AF1884" s="31">
        <f t="shared" si="347"/>
        <v>4.9186724420926531E-3</v>
      </c>
      <c r="AJ1884" s="110">
        <f t="shared" si="350"/>
        <v>42921</v>
      </c>
      <c r="AK1884" s="31">
        <f t="shared" si="348"/>
        <v>1.4E-3</v>
      </c>
      <c r="AL1884" s="115">
        <f t="shared" si="349"/>
        <v>2.3730369435452925E-3</v>
      </c>
      <c r="AM1884" s="100"/>
      <c r="BR1884" s="18">
        <f t="shared" si="343"/>
        <v>42909</v>
      </c>
      <c r="BS1884" s="6">
        <f t="shared" si="344"/>
        <v>1.6000000000000001E-3</v>
      </c>
      <c r="BT1884" s="6">
        <f t="shared" si="345"/>
        <v>-5.7000000000000002E-3</v>
      </c>
    </row>
    <row r="1885" spans="2:72" ht="14.45" hidden="1">
      <c r="B1885" s="110">
        <v>42912</v>
      </c>
      <c r="C1885" s="106">
        <v>2439.1</v>
      </c>
      <c r="D1885" s="106">
        <v>2443.3000000000002</v>
      </c>
      <c r="E1885" s="106">
        <v>2450.4</v>
      </c>
      <c r="F1885" s="106">
        <v>2437</v>
      </c>
      <c r="G1885" s="28"/>
      <c r="H1885" s="107">
        <v>2.9999999999999997E-4</v>
      </c>
      <c r="K1885" s="110">
        <v>42948</v>
      </c>
      <c r="L1885" s="106">
        <v>10114.65</v>
      </c>
      <c r="M1885" s="106">
        <v>10101.049999999999</v>
      </c>
      <c r="N1885" s="106">
        <v>10128.6</v>
      </c>
      <c r="O1885" s="106">
        <v>10065.75</v>
      </c>
      <c r="P1885" s="28" t="s">
        <v>4385</v>
      </c>
      <c r="Q1885" s="107">
        <v>3.7000000000000002E-3</v>
      </c>
      <c r="T1885" s="110">
        <v>42815</v>
      </c>
      <c r="U1885" s="28">
        <v>65.344999999999999</v>
      </c>
      <c r="V1885">
        <v>65.424000000000007</v>
      </c>
      <c r="W1885">
        <v>65.474999999999994</v>
      </c>
      <c r="X1885">
        <v>65.233999999999995</v>
      </c>
      <c r="Y1885" s="19">
        <v>0</v>
      </c>
      <c r="AB1885" s="110">
        <f t="shared" si="342"/>
        <v>42948</v>
      </c>
      <c r="AC1885" s="108">
        <f t="shared" si="351"/>
        <v>10114.65</v>
      </c>
      <c r="AD1885" s="28">
        <f t="shared" si="352"/>
        <v>64.094999999999999</v>
      </c>
      <c r="AE1885" s="28">
        <f t="shared" si="346"/>
        <v>157.80716124502692</v>
      </c>
      <c r="AF1885" s="31">
        <f t="shared" si="347"/>
        <v>5.3705681129221361E-3</v>
      </c>
      <c r="AJ1885" s="110">
        <f t="shared" si="350"/>
        <v>42922</v>
      </c>
      <c r="AK1885" s="31">
        <f t="shared" si="348"/>
        <v>-9.2999999999999992E-3</v>
      </c>
      <c r="AL1885" s="115">
        <f t="shared" si="349"/>
        <v>4.9971331866374147E-3</v>
      </c>
      <c r="AM1885" s="100"/>
      <c r="BR1885" s="18" t="e">
        <f t="shared" si="343"/>
        <v>#N/A</v>
      </c>
      <c r="BS1885" s="6">
        <f t="shared" si="344"/>
        <v>0</v>
      </c>
      <c r="BT1885" s="6">
        <f t="shared" si="345"/>
        <v>0</v>
      </c>
    </row>
    <row r="1886" spans="2:72" ht="14.45" hidden="1">
      <c r="B1886" s="110">
        <v>42913</v>
      </c>
      <c r="C1886" s="106">
        <v>2419.4</v>
      </c>
      <c r="D1886" s="106">
        <v>2436.3000000000002</v>
      </c>
      <c r="E1886" s="106">
        <v>2440.1999999999998</v>
      </c>
      <c r="F1886" s="106">
        <v>2419.4</v>
      </c>
      <c r="G1886" s="28"/>
      <c r="H1886" s="107">
        <v>-8.0999999999999996E-3</v>
      </c>
      <c r="K1886" s="110">
        <v>42949</v>
      </c>
      <c r="L1886" s="106">
        <v>10081.5</v>
      </c>
      <c r="M1886" s="106">
        <v>10136.299999999999</v>
      </c>
      <c r="N1886" s="106">
        <v>10137.85</v>
      </c>
      <c r="O1886" s="106">
        <v>10054.200000000001</v>
      </c>
      <c r="P1886" s="28" t="s">
        <v>4386</v>
      </c>
      <c r="Q1886" s="107">
        <v>-3.3E-3</v>
      </c>
      <c r="T1886" s="110">
        <v>42816</v>
      </c>
      <c r="U1886" s="28">
        <v>65.454999999999998</v>
      </c>
      <c r="V1886">
        <v>65.584999999999994</v>
      </c>
      <c r="W1886">
        <v>65.59</v>
      </c>
      <c r="X1886">
        <v>65.394999999999996</v>
      </c>
      <c r="Y1886" s="19">
        <v>1.6999999999999999E-3</v>
      </c>
      <c r="AB1886" s="110">
        <f t="shared" si="342"/>
        <v>42949</v>
      </c>
      <c r="AC1886" s="108">
        <f t="shared" si="351"/>
        <v>10081.5</v>
      </c>
      <c r="AD1886" s="28">
        <f t="shared" si="352"/>
        <v>63.634999999999998</v>
      </c>
      <c r="AE1886" s="28">
        <f t="shared" si="346"/>
        <v>158.42696629213484</v>
      </c>
      <c r="AF1886" s="31">
        <f t="shared" si="347"/>
        <v>3.9276103962453401E-3</v>
      </c>
      <c r="AJ1886" s="110">
        <f t="shared" si="350"/>
        <v>42923</v>
      </c>
      <c r="AK1886" s="31">
        <f t="shared" si="348"/>
        <v>6.4000000000000003E-3</v>
      </c>
      <c r="AL1886" s="115">
        <f t="shared" si="349"/>
        <v>6.4155443752511587E-4</v>
      </c>
      <c r="AM1886" s="100"/>
      <c r="BR1886" s="18">
        <f t="shared" si="343"/>
        <v>42913</v>
      </c>
      <c r="BS1886" s="6">
        <f t="shared" si="344"/>
        <v>-8.0999999999999996E-3</v>
      </c>
      <c r="BT1886" s="6">
        <f t="shared" si="345"/>
        <v>-6.6E-3</v>
      </c>
    </row>
    <row r="1887" spans="2:72" ht="14.45" hidden="1">
      <c r="B1887" s="110">
        <v>42914</v>
      </c>
      <c r="C1887" s="106">
        <v>2440.6999999999998</v>
      </c>
      <c r="D1887" s="106">
        <v>2428.6999999999998</v>
      </c>
      <c r="E1887" s="106">
        <v>2443</v>
      </c>
      <c r="F1887" s="106">
        <v>2428</v>
      </c>
      <c r="G1887" s="28"/>
      <c r="H1887" s="107">
        <v>8.8000000000000005E-3</v>
      </c>
      <c r="K1887" s="110">
        <v>42950</v>
      </c>
      <c r="L1887" s="106">
        <v>10013.65</v>
      </c>
      <c r="M1887" s="106">
        <v>10081.15</v>
      </c>
      <c r="N1887" s="106">
        <v>10081.15</v>
      </c>
      <c r="O1887" s="106">
        <v>9998.25</v>
      </c>
      <c r="P1887" s="28" t="s">
        <v>4387</v>
      </c>
      <c r="Q1887" s="107">
        <v>-6.7000000000000002E-3</v>
      </c>
      <c r="T1887" s="110">
        <v>42817</v>
      </c>
      <c r="U1887" s="28">
        <v>65.454999999999998</v>
      </c>
      <c r="V1887">
        <v>65.424999999999997</v>
      </c>
      <c r="W1887">
        <v>65.587999999999994</v>
      </c>
      <c r="X1887">
        <v>65.400000000000006</v>
      </c>
      <c r="Y1887" s="19">
        <v>0</v>
      </c>
      <c r="AB1887" s="110">
        <f t="shared" si="342"/>
        <v>42950</v>
      </c>
      <c r="AC1887" s="108">
        <f t="shared" si="351"/>
        <v>10013.65</v>
      </c>
      <c r="AD1887" s="28">
        <f t="shared" si="352"/>
        <v>63.704999999999998</v>
      </c>
      <c r="AE1887" s="28">
        <f t="shared" si="346"/>
        <v>157.18781885252335</v>
      </c>
      <c r="AF1887" s="31">
        <f t="shared" si="347"/>
        <v>-7.8215689450653603E-3</v>
      </c>
      <c r="AJ1887" s="110">
        <f t="shared" si="350"/>
        <v>42926</v>
      </c>
      <c r="AK1887" s="31">
        <f t="shared" si="348"/>
        <v>8.9999999999999998E-4</v>
      </c>
      <c r="AL1887" s="115">
        <f t="shared" si="349"/>
        <v>1.324072327346637E-2</v>
      </c>
      <c r="AM1887" s="100"/>
      <c r="BR1887" s="18">
        <f t="shared" si="343"/>
        <v>42914</v>
      </c>
      <c r="BS1887" s="6">
        <f t="shared" si="344"/>
        <v>8.8000000000000005E-3</v>
      </c>
      <c r="BT1887" s="6">
        <f t="shared" si="345"/>
        <v>-2.0999999999999999E-3</v>
      </c>
    </row>
    <row r="1888" spans="2:72" ht="14.45" hidden="1">
      <c r="B1888" s="110">
        <v>42915</v>
      </c>
      <c r="C1888" s="106">
        <v>2419.6999999999998</v>
      </c>
      <c r="D1888" s="106">
        <v>2442.4</v>
      </c>
      <c r="E1888" s="106">
        <v>2442.6999999999998</v>
      </c>
      <c r="F1888" s="106">
        <v>2405.6999999999998</v>
      </c>
      <c r="G1888" s="28"/>
      <c r="H1888" s="107">
        <v>-8.6E-3</v>
      </c>
      <c r="K1888" s="110">
        <v>42951</v>
      </c>
      <c r="L1888" s="106">
        <v>10066.4</v>
      </c>
      <c r="M1888" s="106">
        <v>10008.6</v>
      </c>
      <c r="N1888" s="106">
        <v>10075.25</v>
      </c>
      <c r="O1888" s="106">
        <v>9988.35</v>
      </c>
      <c r="P1888" s="28" t="s">
        <v>4388</v>
      </c>
      <c r="Q1888" s="107">
        <v>5.3E-3</v>
      </c>
      <c r="T1888" s="110">
        <v>42818</v>
      </c>
      <c r="U1888" s="28">
        <v>65.424999999999997</v>
      </c>
      <c r="V1888">
        <v>65.504999999999995</v>
      </c>
      <c r="W1888">
        <v>65.545000000000002</v>
      </c>
      <c r="X1888">
        <v>65.385000000000005</v>
      </c>
      <c r="Y1888" s="19">
        <v>-5.0000000000000001E-4</v>
      </c>
      <c r="AB1888" s="110">
        <f t="shared" si="342"/>
        <v>42951</v>
      </c>
      <c r="AC1888" s="108">
        <f t="shared" si="351"/>
        <v>10066.4</v>
      </c>
      <c r="AD1888" s="28">
        <f t="shared" si="352"/>
        <v>63.674999999999997</v>
      </c>
      <c r="AE1888" s="28">
        <f t="shared" si="346"/>
        <v>158.09030231645073</v>
      </c>
      <c r="AF1888" s="31">
        <f t="shared" si="347"/>
        <v>5.7414338497445705E-3</v>
      </c>
      <c r="AJ1888" s="110">
        <f t="shared" si="350"/>
        <v>42927</v>
      </c>
      <c r="AK1888" s="31">
        <f t="shared" si="348"/>
        <v>-8.0000000000000004E-4</v>
      </c>
      <c r="AL1888" s="115">
        <f t="shared" si="349"/>
        <v>1.3906319832068803E-4</v>
      </c>
      <c r="AM1888" s="100"/>
      <c r="BR1888" s="18">
        <f t="shared" si="343"/>
        <v>42915</v>
      </c>
      <c r="BS1888" s="6">
        <f t="shared" si="344"/>
        <v>-8.6E-3</v>
      </c>
      <c r="BT1888" s="6">
        <f t="shared" si="345"/>
        <v>1.4E-3</v>
      </c>
    </row>
    <row r="1889" spans="2:72" ht="14.45" hidden="1">
      <c r="B1889" s="110">
        <v>42916</v>
      </c>
      <c r="C1889" s="106">
        <v>2423.4</v>
      </c>
      <c r="D1889" s="106">
        <v>2429.1999999999998</v>
      </c>
      <c r="E1889" s="106">
        <v>2432.6999999999998</v>
      </c>
      <c r="F1889" s="106">
        <v>2421.6999999999998</v>
      </c>
      <c r="G1889" s="28"/>
      <c r="H1889" s="107">
        <v>1.5E-3</v>
      </c>
      <c r="K1889" s="110">
        <v>42954</v>
      </c>
      <c r="L1889" s="106">
        <v>10057.4</v>
      </c>
      <c r="M1889" s="106">
        <v>10074.799999999999</v>
      </c>
      <c r="N1889" s="106">
        <v>10088.1</v>
      </c>
      <c r="O1889" s="106">
        <v>10046.35</v>
      </c>
      <c r="P1889" s="28" t="s">
        <v>4389</v>
      </c>
      <c r="Q1889" s="107">
        <v>-8.9999999999999998E-4</v>
      </c>
      <c r="T1889" s="110">
        <v>42821</v>
      </c>
      <c r="U1889" s="28">
        <v>64.995000000000005</v>
      </c>
      <c r="V1889">
        <v>65.295000000000002</v>
      </c>
      <c r="W1889">
        <v>65.295000000000002</v>
      </c>
      <c r="X1889">
        <v>64.98</v>
      </c>
      <c r="Y1889" s="19">
        <v>-6.6E-3</v>
      </c>
      <c r="AB1889" s="110">
        <f t="shared" si="342"/>
        <v>42954</v>
      </c>
      <c r="AC1889" s="108">
        <f t="shared" si="351"/>
        <v>10057.4</v>
      </c>
      <c r="AD1889" s="28">
        <f t="shared" si="352"/>
        <v>63.84</v>
      </c>
      <c r="AE1889" s="28">
        <f t="shared" si="346"/>
        <v>157.54072681704258</v>
      </c>
      <c r="AF1889" s="31">
        <f t="shared" si="347"/>
        <v>-3.4763391008517663E-3</v>
      </c>
      <c r="AJ1889" s="110">
        <f t="shared" si="350"/>
        <v>42928</v>
      </c>
      <c r="AK1889" s="31">
        <f t="shared" si="348"/>
        <v>7.3000000000000001E-3</v>
      </c>
      <c r="AL1889" s="115">
        <f t="shared" si="349"/>
        <v>4.470873810075604E-3</v>
      </c>
      <c r="AM1889" s="100"/>
      <c r="BR1889" s="18">
        <f t="shared" si="343"/>
        <v>42916</v>
      </c>
      <c r="BS1889" s="6">
        <f t="shared" si="344"/>
        <v>1.5E-3</v>
      </c>
      <c r="BT1889" s="6">
        <f t="shared" si="345"/>
        <v>1.8E-3</v>
      </c>
    </row>
    <row r="1890" spans="2:72" ht="14.45" hidden="1">
      <c r="B1890" s="110">
        <v>42919</v>
      </c>
      <c r="C1890" s="106">
        <v>2429</v>
      </c>
      <c r="D1890" s="106">
        <v>2431.4</v>
      </c>
      <c r="E1890" s="106">
        <v>2439.1999999999998</v>
      </c>
      <c r="F1890" s="106">
        <v>2428.6999999999998</v>
      </c>
      <c r="G1890" s="28"/>
      <c r="H1890" s="107">
        <v>2.3E-3</v>
      </c>
      <c r="K1890" s="110">
        <v>42955</v>
      </c>
      <c r="L1890" s="106">
        <v>9978.5499999999993</v>
      </c>
      <c r="M1890" s="106">
        <v>10068.35</v>
      </c>
      <c r="N1890" s="106">
        <v>10083.799999999999</v>
      </c>
      <c r="O1890" s="106">
        <v>9947</v>
      </c>
      <c r="P1890" s="28" t="s">
        <v>4390</v>
      </c>
      <c r="Q1890" s="107">
        <v>-7.7999999999999996E-3</v>
      </c>
      <c r="T1890" s="110">
        <v>42822</v>
      </c>
      <c r="U1890" s="28">
        <v>65.045000000000002</v>
      </c>
      <c r="V1890">
        <v>65.11</v>
      </c>
      <c r="W1890">
        <v>65.135000000000005</v>
      </c>
      <c r="X1890">
        <v>65.040000000000006</v>
      </c>
      <c r="Y1890" s="19">
        <v>8.0000000000000004E-4</v>
      </c>
      <c r="AB1890" s="110">
        <f t="shared" ref="AB1890:AB1953" si="353">VLOOKUP(K1890,T:Y,1,FALSE)</f>
        <v>42955</v>
      </c>
      <c r="AC1890" s="108">
        <f t="shared" si="351"/>
        <v>9978.5499999999993</v>
      </c>
      <c r="AD1890" s="28">
        <f t="shared" si="352"/>
        <v>63.692</v>
      </c>
      <c r="AE1890" s="28">
        <f t="shared" si="346"/>
        <v>156.66881240972177</v>
      </c>
      <c r="AF1890" s="31">
        <f t="shared" si="347"/>
        <v>-5.5345333548790787E-3</v>
      </c>
      <c r="AJ1890" s="110">
        <f t="shared" si="350"/>
        <v>42929</v>
      </c>
      <c r="AK1890" s="31">
        <f t="shared" si="348"/>
        <v>1.9E-3</v>
      </c>
      <c r="AL1890" s="115">
        <f t="shared" si="349"/>
        <v>7.9361276714651208E-3</v>
      </c>
      <c r="AM1890" s="100"/>
      <c r="BR1890" s="18">
        <f t="shared" si="343"/>
        <v>42919</v>
      </c>
      <c r="BS1890" s="6">
        <f t="shared" si="344"/>
        <v>2.3E-3</v>
      </c>
      <c r="BT1890" s="6">
        <f t="shared" si="345"/>
        <v>9.9000000000000008E-3</v>
      </c>
    </row>
    <row r="1891" spans="2:72" ht="14.45" hidden="1">
      <c r="B1891" s="110">
        <v>42921</v>
      </c>
      <c r="C1891" s="106">
        <v>2432.5</v>
      </c>
      <c r="D1891" s="106">
        <v>2430.8000000000002</v>
      </c>
      <c r="E1891" s="106">
        <v>2434.9</v>
      </c>
      <c r="F1891" s="106">
        <v>2422.1</v>
      </c>
      <c r="G1891" s="28"/>
      <c r="H1891" s="107">
        <v>1.4E-3</v>
      </c>
      <c r="K1891" s="110">
        <v>42956</v>
      </c>
      <c r="L1891" s="106">
        <v>9908.0499999999993</v>
      </c>
      <c r="M1891" s="106">
        <v>9961.15</v>
      </c>
      <c r="N1891" s="106">
        <v>9969.7999999999993</v>
      </c>
      <c r="O1891" s="106">
        <v>9893.0499999999993</v>
      </c>
      <c r="P1891" s="28" t="s">
        <v>4391</v>
      </c>
      <c r="Q1891" s="107">
        <v>-7.1000000000000004E-3</v>
      </c>
      <c r="T1891" s="110">
        <v>42823</v>
      </c>
      <c r="U1891" s="28">
        <v>64.875</v>
      </c>
      <c r="V1891">
        <v>65.125</v>
      </c>
      <c r="W1891">
        <v>65.125</v>
      </c>
      <c r="X1891">
        <v>64.864999999999995</v>
      </c>
      <c r="Y1891" s="19">
        <v>-2.5999999999999999E-3</v>
      </c>
      <c r="AB1891" s="110">
        <f t="shared" si="353"/>
        <v>42956</v>
      </c>
      <c r="AC1891" s="108">
        <f t="shared" si="351"/>
        <v>9908.0499999999993</v>
      </c>
      <c r="AD1891" s="28">
        <f t="shared" si="352"/>
        <v>63.86</v>
      </c>
      <c r="AE1891" s="28">
        <f t="shared" si="346"/>
        <v>155.15267773253993</v>
      </c>
      <c r="AF1891" s="31">
        <f t="shared" si="347"/>
        <v>-9.6773228434057224E-3</v>
      </c>
      <c r="AJ1891" s="110">
        <f t="shared" si="350"/>
        <v>42930</v>
      </c>
      <c r="AK1891" s="31">
        <f t="shared" si="348"/>
        <v>4.7000000000000002E-3</v>
      </c>
      <c r="AL1891" s="115">
        <f t="shared" si="349"/>
        <v>1.7638246849971395E-5</v>
      </c>
      <c r="AM1891" s="100"/>
      <c r="BR1891" s="18">
        <f t="shared" si="343"/>
        <v>42921</v>
      </c>
      <c r="BS1891" s="6">
        <f t="shared" si="344"/>
        <v>1.4E-3</v>
      </c>
      <c r="BT1891" s="6">
        <f t="shared" si="345"/>
        <v>2.5000000000000001E-3</v>
      </c>
    </row>
    <row r="1892" spans="2:72" ht="14.45" hidden="1">
      <c r="B1892" s="110">
        <v>42922</v>
      </c>
      <c r="C1892" s="106">
        <v>2409.8000000000002</v>
      </c>
      <c r="D1892" s="106">
        <v>2423.4</v>
      </c>
      <c r="E1892" s="106">
        <v>2424.3000000000002</v>
      </c>
      <c r="F1892" s="106">
        <v>2407.6999999999998</v>
      </c>
      <c r="G1892" s="28"/>
      <c r="H1892" s="107">
        <v>-9.2999999999999992E-3</v>
      </c>
      <c r="K1892" s="110">
        <v>42957</v>
      </c>
      <c r="L1892" s="106">
        <v>9820.25</v>
      </c>
      <c r="M1892" s="106">
        <v>9872.85</v>
      </c>
      <c r="N1892" s="106">
        <v>9892.65</v>
      </c>
      <c r="O1892" s="106">
        <v>9776.2000000000007</v>
      </c>
      <c r="P1892" s="28" t="s">
        <v>4392</v>
      </c>
      <c r="Q1892" s="107">
        <v>-8.8999999999999999E-3</v>
      </c>
      <c r="T1892" s="110">
        <v>42824</v>
      </c>
      <c r="U1892" s="28">
        <v>64.86</v>
      </c>
      <c r="V1892">
        <v>64.849999999999994</v>
      </c>
      <c r="W1892">
        <v>64.989999999999995</v>
      </c>
      <c r="X1892">
        <v>64.849999999999994</v>
      </c>
      <c r="Y1892" s="19">
        <v>-2.0000000000000001E-4</v>
      </c>
      <c r="AB1892" s="110">
        <f t="shared" si="353"/>
        <v>42957</v>
      </c>
      <c r="AC1892" s="108">
        <f t="shared" si="351"/>
        <v>9820.25</v>
      </c>
      <c r="AD1892" s="28">
        <f t="shared" si="352"/>
        <v>64.094999999999999</v>
      </c>
      <c r="AE1892" s="28">
        <f t="shared" si="346"/>
        <v>153.21397924955144</v>
      </c>
      <c r="AF1892" s="31">
        <f t="shared" si="347"/>
        <v>-1.2495423935450889E-2</v>
      </c>
      <c r="AJ1892" s="110">
        <f t="shared" si="350"/>
        <v>42933</v>
      </c>
      <c r="AK1892" s="31">
        <f t="shared" si="348"/>
        <v>-1E-4</v>
      </c>
      <c r="AL1892" s="115">
        <f t="shared" si="349"/>
        <v>4.2254596792730137E-3</v>
      </c>
      <c r="AM1892" s="100"/>
      <c r="BR1892" s="18">
        <f t="shared" si="343"/>
        <v>42922</v>
      </c>
      <c r="BS1892" s="6">
        <f t="shared" si="344"/>
        <v>-9.2999999999999992E-3</v>
      </c>
      <c r="BT1892" s="6">
        <f t="shared" si="345"/>
        <v>3.8E-3</v>
      </c>
    </row>
    <row r="1893" spans="2:72" ht="14.45" hidden="1">
      <c r="B1893" s="110">
        <v>42923</v>
      </c>
      <c r="C1893" s="106">
        <v>2425.1999999999998</v>
      </c>
      <c r="D1893" s="106">
        <v>2413.5</v>
      </c>
      <c r="E1893" s="106">
        <v>2426.9</v>
      </c>
      <c r="F1893" s="106">
        <v>2413.5</v>
      </c>
      <c r="G1893" s="28"/>
      <c r="H1893" s="107">
        <v>6.4000000000000003E-3</v>
      </c>
      <c r="K1893" s="110">
        <v>42958</v>
      </c>
      <c r="L1893" s="106">
        <v>9710.7999999999993</v>
      </c>
      <c r="M1893" s="106">
        <v>9712.15</v>
      </c>
      <c r="N1893" s="106">
        <v>9771.65</v>
      </c>
      <c r="O1893" s="106">
        <v>9685.5499999999993</v>
      </c>
      <c r="P1893" s="28" t="s">
        <v>4393</v>
      </c>
      <c r="Q1893" s="107">
        <v>-1.11E-2</v>
      </c>
      <c r="T1893" s="110">
        <v>42825</v>
      </c>
      <c r="U1893" s="28">
        <v>64.86</v>
      </c>
      <c r="V1893">
        <v>64.930000000000007</v>
      </c>
      <c r="W1893">
        <v>64.989999999999995</v>
      </c>
      <c r="X1893">
        <v>64.8</v>
      </c>
      <c r="Y1893" s="19">
        <v>0</v>
      </c>
      <c r="AB1893" s="110">
        <f t="shared" si="353"/>
        <v>42958</v>
      </c>
      <c r="AC1893" s="108">
        <f t="shared" si="351"/>
        <v>9710.7999999999993</v>
      </c>
      <c r="AD1893" s="28">
        <f t="shared" si="352"/>
        <v>64.14</v>
      </c>
      <c r="AE1893" s="28">
        <f t="shared" si="346"/>
        <v>151.40006236357965</v>
      </c>
      <c r="AF1893" s="31">
        <f t="shared" si="347"/>
        <v>-1.1839108251456176E-2</v>
      </c>
      <c r="AJ1893" s="110">
        <f t="shared" si="350"/>
        <v>42934</v>
      </c>
      <c r="AK1893" s="31">
        <f t="shared" si="348"/>
        <v>5.9999999999999995E-4</v>
      </c>
      <c r="AL1893" s="115">
        <f t="shared" si="349"/>
        <v>-8.50840826757715E-3</v>
      </c>
      <c r="AM1893" s="100"/>
      <c r="BR1893" s="18">
        <f t="shared" si="343"/>
        <v>42923</v>
      </c>
      <c r="BS1893" s="6">
        <f t="shared" si="344"/>
        <v>6.4000000000000003E-3</v>
      </c>
      <c r="BT1893" s="6">
        <f t="shared" si="345"/>
        <v>-8.9999999999999998E-4</v>
      </c>
    </row>
    <row r="1894" spans="2:72" ht="14.45" hidden="1">
      <c r="B1894" s="110">
        <v>42926</v>
      </c>
      <c r="C1894" s="106">
        <v>2427.4</v>
      </c>
      <c r="D1894" s="106">
        <v>2424.5</v>
      </c>
      <c r="E1894" s="106">
        <v>2432</v>
      </c>
      <c r="F1894" s="106">
        <v>2422.3000000000002</v>
      </c>
      <c r="G1894" s="28"/>
      <c r="H1894" s="107">
        <v>8.9999999999999998E-4</v>
      </c>
      <c r="K1894" s="110">
        <v>42961</v>
      </c>
      <c r="L1894" s="106">
        <v>9794.15</v>
      </c>
      <c r="M1894" s="106">
        <v>9755.75</v>
      </c>
      <c r="N1894" s="106">
        <v>9818.2999999999993</v>
      </c>
      <c r="O1894" s="106">
        <v>9752.1</v>
      </c>
      <c r="P1894" s="28" t="s">
        <v>4394</v>
      </c>
      <c r="Q1894" s="107">
        <v>8.6E-3</v>
      </c>
      <c r="T1894" s="110">
        <v>42828</v>
      </c>
      <c r="U1894" s="28">
        <v>64.984999999999999</v>
      </c>
      <c r="V1894">
        <v>64.825000000000003</v>
      </c>
      <c r="W1894">
        <v>65.11</v>
      </c>
      <c r="X1894">
        <v>64.784999999999997</v>
      </c>
      <c r="Y1894" s="19">
        <v>1.9E-3</v>
      </c>
      <c r="AB1894" s="110">
        <f t="shared" si="353"/>
        <v>42961</v>
      </c>
      <c r="AC1894" s="108">
        <f t="shared" si="351"/>
        <v>9794.15</v>
      </c>
      <c r="AD1894" s="28">
        <f t="shared" si="352"/>
        <v>64.09</v>
      </c>
      <c r="AE1894" s="28">
        <f t="shared" si="346"/>
        <v>152.81869246372287</v>
      </c>
      <c r="AF1894" s="31">
        <f t="shared" si="347"/>
        <v>9.3700760620325507E-3</v>
      </c>
      <c r="AJ1894" s="110">
        <f t="shared" si="350"/>
        <v>42935</v>
      </c>
      <c r="AK1894" s="31">
        <f t="shared" si="348"/>
        <v>5.4000000000000003E-3</v>
      </c>
      <c r="AL1894" s="115">
        <f t="shared" si="349"/>
        <v>8.0934396824752231E-3</v>
      </c>
      <c r="AM1894" s="100"/>
      <c r="BR1894" s="18">
        <f t="shared" si="343"/>
        <v>42926</v>
      </c>
      <c r="BS1894" s="6">
        <f t="shared" si="344"/>
        <v>8.9999999999999998E-4</v>
      </c>
      <c r="BT1894" s="6">
        <f t="shared" si="345"/>
        <v>1.09E-2</v>
      </c>
    </row>
    <row r="1895" spans="2:72" ht="14.45" hidden="1">
      <c r="B1895" s="110">
        <v>42927</v>
      </c>
      <c r="C1895" s="106">
        <v>2425.5</v>
      </c>
      <c r="D1895" s="106">
        <v>2427.3000000000002</v>
      </c>
      <c r="E1895" s="106">
        <v>2429.3000000000002</v>
      </c>
      <c r="F1895" s="106">
        <v>2412.8000000000002</v>
      </c>
      <c r="G1895" s="28"/>
      <c r="H1895" s="107">
        <v>-8.0000000000000004E-4</v>
      </c>
      <c r="K1895" s="110">
        <v>42963</v>
      </c>
      <c r="L1895" s="106">
        <v>9897.2999999999993</v>
      </c>
      <c r="M1895" s="106">
        <v>9825.85</v>
      </c>
      <c r="N1895" s="106">
        <v>9903.9500000000007</v>
      </c>
      <c r="O1895" s="106">
        <v>9773.85</v>
      </c>
      <c r="P1895" s="28" t="s">
        <v>4395</v>
      </c>
      <c r="Q1895" s="107">
        <v>1.0500000000000001E-2</v>
      </c>
      <c r="T1895" s="110">
        <v>42829</v>
      </c>
      <c r="U1895" s="28">
        <v>65.08</v>
      </c>
      <c r="V1895">
        <v>65.150000000000006</v>
      </c>
      <c r="W1895">
        <v>65.150000000000006</v>
      </c>
      <c r="X1895">
        <v>65.069999999999993</v>
      </c>
      <c r="Y1895" s="19">
        <v>1.5E-3</v>
      </c>
      <c r="AB1895" s="110">
        <f t="shared" si="353"/>
        <v>42963</v>
      </c>
      <c r="AC1895" s="108">
        <f t="shared" si="351"/>
        <v>9897.2999999999993</v>
      </c>
      <c r="AD1895" s="28">
        <f t="shared" si="352"/>
        <v>64.17</v>
      </c>
      <c r="AE1895" s="28">
        <f t="shared" si="346"/>
        <v>154.23562412342216</v>
      </c>
      <c r="AF1895" s="31">
        <f t="shared" si="347"/>
        <v>9.2719786883115329E-3</v>
      </c>
      <c r="AJ1895" s="110">
        <f t="shared" si="350"/>
        <v>42936</v>
      </c>
      <c r="AK1895" s="31">
        <f t="shared" si="348"/>
        <v>-2.0000000000000001E-4</v>
      </c>
      <c r="AL1895" s="115">
        <f t="shared" si="349"/>
        <v>-4.283407743845502E-3</v>
      </c>
      <c r="AM1895" s="100"/>
      <c r="BR1895" s="18">
        <f t="shared" si="343"/>
        <v>42927</v>
      </c>
      <c r="BS1895" s="6">
        <f t="shared" si="344"/>
        <v>-8.0000000000000004E-4</v>
      </c>
      <c r="BT1895" s="6">
        <f t="shared" si="345"/>
        <v>1.5E-3</v>
      </c>
    </row>
    <row r="1896" spans="2:72" ht="14.45" hidden="1">
      <c r="B1896" s="110">
        <v>42928</v>
      </c>
      <c r="C1896" s="106">
        <v>2443.1999999999998</v>
      </c>
      <c r="D1896" s="106">
        <v>2435.8000000000002</v>
      </c>
      <c r="E1896" s="106">
        <v>2445.8000000000002</v>
      </c>
      <c r="F1896" s="106">
        <v>2435.8000000000002</v>
      </c>
      <c r="G1896" s="28"/>
      <c r="H1896" s="107">
        <v>7.3000000000000001E-3</v>
      </c>
      <c r="K1896" s="110">
        <v>42964</v>
      </c>
      <c r="L1896" s="106">
        <v>9904.15</v>
      </c>
      <c r="M1896" s="106">
        <v>9945.5499999999993</v>
      </c>
      <c r="N1896" s="106">
        <v>9947.7999999999993</v>
      </c>
      <c r="O1896" s="106">
        <v>9883.75</v>
      </c>
      <c r="P1896" s="28" t="s">
        <v>4396</v>
      </c>
      <c r="Q1896" s="107">
        <v>6.9999999999999999E-4</v>
      </c>
      <c r="T1896" s="110">
        <v>42830</v>
      </c>
      <c r="U1896" s="28">
        <v>64.875</v>
      </c>
      <c r="V1896">
        <v>65.075000000000003</v>
      </c>
      <c r="W1896">
        <v>65.174999999999997</v>
      </c>
      <c r="X1896">
        <v>64.875</v>
      </c>
      <c r="Y1896" s="19">
        <v>-3.0999999999999999E-3</v>
      </c>
      <c r="AB1896" s="110">
        <f t="shared" si="353"/>
        <v>42964</v>
      </c>
      <c r="AC1896" s="108">
        <f t="shared" si="351"/>
        <v>9904.15</v>
      </c>
      <c r="AD1896" s="28">
        <f t="shared" si="352"/>
        <v>64.17</v>
      </c>
      <c r="AE1896" s="28">
        <f t="shared" si="346"/>
        <v>154.34237182484026</v>
      </c>
      <c r="AF1896" s="31">
        <f t="shared" si="347"/>
        <v>6.9210794863239222E-4</v>
      </c>
      <c r="AJ1896" s="110">
        <f t="shared" si="350"/>
        <v>42937</v>
      </c>
      <c r="AK1896" s="31">
        <f t="shared" si="348"/>
        <v>-4.0000000000000002E-4</v>
      </c>
      <c r="AL1896" s="115">
        <f t="shared" si="349"/>
        <v>4.0928571209855047E-3</v>
      </c>
      <c r="AM1896" s="100"/>
      <c r="BR1896" s="18">
        <f t="shared" si="343"/>
        <v>42928</v>
      </c>
      <c r="BS1896" s="6">
        <f t="shared" si="344"/>
        <v>7.3000000000000001E-3</v>
      </c>
      <c r="BT1896" s="6">
        <f t="shared" si="345"/>
        <v>3.0999999999999999E-3</v>
      </c>
    </row>
    <row r="1897" spans="2:72" ht="14.45" hidden="1">
      <c r="B1897" s="110">
        <v>42929</v>
      </c>
      <c r="C1897" s="106">
        <v>2447.8000000000002</v>
      </c>
      <c r="D1897" s="106">
        <v>2445</v>
      </c>
      <c r="E1897" s="106">
        <v>2449.3000000000002</v>
      </c>
      <c r="F1897" s="106">
        <v>2441.6999999999998</v>
      </c>
      <c r="G1897" s="28"/>
      <c r="H1897" s="107">
        <v>1.9E-3</v>
      </c>
      <c r="K1897" s="110">
        <v>42965</v>
      </c>
      <c r="L1897" s="106">
        <v>9837.4</v>
      </c>
      <c r="M1897" s="106">
        <v>9865.9500000000007</v>
      </c>
      <c r="N1897" s="106">
        <v>9865.9500000000007</v>
      </c>
      <c r="O1897" s="106">
        <v>9783.65</v>
      </c>
      <c r="P1897" s="28" t="s">
        <v>4397</v>
      </c>
      <c r="Q1897" s="107">
        <v>-6.7000000000000002E-3</v>
      </c>
      <c r="T1897" s="110">
        <v>42831</v>
      </c>
      <c r="U1897" s="28">
        <v>64.605999999999995</v>
      </c>
      <c r="V1897">
        <v>65.043999999999997</v>
      </c>
      <c r="W1897">
        <v>65.058999999999997</v>
      </c>
      <c r="X1897">
        <v>64.504000000000005</v>
      </c>
      <c r="Y1897" s="19">
        <v>-4.1000000000000003E-3</v>
      </c>
      <c r="AB1897" s="110">
        <f t="shared" si="353"/>
        <v>42965</v>
      </c>
      <c r="AC1897" s="108">
        <f t="shared" si="351"/>
        <v>9837.4</v>
      </c>
      <c r="AD1897" s="28">
        <f t="shared" si="352"/>
        <v>64.094999999999999</v>
      </c>
      <c r="AE1897" s="28">
        <f t="shared" si="346"/>
        <v>153.48155082299712</v>
      </c>
      <c r="AF1897" s="31">
        <f t="shared" si="347"/>
        <v>-5.5773472421433157E-3</v>
      </c>
      <c r="AJ1897" s="110">
        <f t="shared" si="350"/>
        <v>42940</v>
      </c>
      <c r="AK1897" s="31">
        <f t="shared" si="348"/>
        <v>-1.1000000000000001E-3</v>
      </c>
      <c r="AL1897" s="115">
        <f t="shared" si="349"/>
        <v>5.0026274876959764E-3</v>
      </c>
      <c r="AM1897" s="100"/>
      <c r="BR1897" s="18">
        <f t="shared" si="343"/>
        <v>42929</v>
      </c>
      <c r="BS1897" s="6">
        <f t="shared" si="344"/>
        <v>1.9E-3</v>
      </c>
      <c r="BT1897" s="6">
        <f t="shared" si="345"/>
        <v>7.7000000000000002E-3</v>
      </c>
    </row>
    <row r="1898" spans="2:72" ht="14.45" hidden="1">
      <c r="B1898" s="110">
        <v>42930</v>
      </c>
      <c r="C1898" s="106">
        <v>2459.3000000000002</v>
      </c>
      <c r="D1898" s="106">
        <v>2449.1999999999998</v>
      </c>
      <c r="E1898" s="106">
        <v>2463.5</v>
      </c>
      <c r="F1898" s="106">
        <v>2446.6999999999998</v>
      </c>
      <c r="G1898" s="28"/>
      <c r="H1898" s="107">
        <v>4.7000000000000002E-3</v>
      </c>
      <c r="K1898" s="110">
        <v>42968</v>
      </c>
      <c r="L1898" s="106">
        <v>9754.35</v>
      </c>
      <c r="M1898" s="106">
        <v>9864.25</v>
      </c>
      <c r="N1898" s="106">
        <v>9884.35</v>
      </c>
      <c r="O1898" s="106">
        <v>9740.1</v>
      </c>
      <c r="P1898" s="28" t="s">
        <v>4099</v>
      </c>
      <c r="Q1898" s="107">
        <v>-8.3999999999999995E-3</v>
      </c>
      <c r="T1898" s="110">
        <v>42832</v>
      </c>
      <c r="U1898" s="28">
        <v>64.27</v>
      </c>
      <c r="V1898">
        <v>64.599000000000004</v>
      </c>
      <c r="W1898">
        <v>64.744</v>
      </c>
      <c r="X1898">
        <v>64.153999999999996</v>
      </c>
      <c r="Y1898" s="19">
        <v>-5.1999999999999998E-3</v>
      </c>
      <c r="AB1898" s="110">
        <f t="shared" si="353"/>
        <v>42968</v>
      </c>
      <c r="AC1898" s="108">
        <f t="shared" si="351"/>
        <v>9754.35</v>
      </c>
      <c r="AD1898" s="28">
        <f t="shared" si="352"/>
        <v>64.11</v>
      </c>
      <c r="AE1898" s="28">
        <f t="shared" si="346"/>
        <v>152.15021057557325</v>
      </c>
      <c r="AF1898" s="31">
        <f t="shared" si="347"/>
        <v>-8.6742689286429808E-3</v>
      </c>
      <c r="AJ1898" s="110">
        <f t="shared" si="350"/>
        <v>42941</v>
      </c>
      <c r="AK1898" s="31">
        <f t="shared" si="348"/>
        <v>2.8999999999999998E-3</v>
      </c>
      <c r="AL1898" s="115">
        <f t="shared" si="349"/>
        <v>-3.0336846770007142E-5</v>
      </c>
      <c r="AM1898" s="100"/>
      <c r="BR1898" s="18">
        <f t="shared" si="343"/>
        <v>42930</v>
      </c>
      <c r="BS1898" s="6">
        <f t="shared" si="344"/>
        <v>4.7000000000000002E-3</v>
      </c>
      <c r="BT1898" s="6">
        <f t="shared" si="345"/>
        <v>-5.0000000000000001E-4</v>
      </c>
    </row>
    <row r="1899" spans="2:72" ht="14.45" hidden="1">
      <c r="B1899" s="110">
        <v>42933</v>
      </c>
      <c r="C1899" s="106">
        <v>2459.1</v>
      </c>
      <c r="D1899" s="106">
        <v>2459.5</v>
      </c>
      <c r="E1899" s="106">
        <v>2462.8000000000002</v>
      </c>
      <c r="F1899" s="106">
        <v>2457.1999999999998</v>
      </c>
      <c r="G1899" s="28"/>
      <c r="H1899" s="107">
        <v>-1E-4</v>
      </c>
      <c r="K1899" s="110">
        <v>42969</v>
      </c>
      <c r="L1899" s="106">
        <v>9765.5499999999993</v>
      </c>
      <c r="M1899" s="106">
        <v>9815.75</v>
      </c>
      <c r="N1899" s="106">
        <v>9828.4500000000007</v>
      </c>
      <c r="O1899" s="106">
        <v>9752.6</v>
      </c>
      <c r="P1899" s="28" t="s">
        <v>4398</v>
      </c>
      <c r="Q1899" s="107">
        <v>1.1000000000000001E-3</v>
      </c>
      <c r="T1899" s="110">
        <v>42835</v>
      </c>
      <c r="U1899" s="28">
        <v>64.605000000000004</v>
      </c>
      <c r="V1899">
        <v>64.325000000000003</v>
      </c>
      <c r="W1899">
        <v>64.61</v>
      </c>
      <c r="X1899">
        <v>64.325000000000003</v>
      </c>
      <c r="Y1899" s="19">
        <v>5.1999999999999998E-3</v>
      </c>
      <c r="AB1899" s="110">
        <f t="shared" si="353"/>
        <v>42969</v>
      </c>
      <c r="AC1899" s="108">
        <f t="shared" si="351"/>
        <v>9765.5499999999993</v>
      </c>
      <c r="AD1899" s="28">
        <f t="shared" si="352"/>
        <v>64.072000000000003</v>
      </c>
      <c r="AE1899" s="28">
        <f t="shared" si="346"/>
        <v>152.41525159195902</v>
      </c>
      <c r="AF1899" s="31">
        <f t="shared" si="347"/>
        <v>1.7419694352254211E-3</v>
      </c>
      <c r="AJ1899" s="110">
        <f t="shared" si="350"/>
        <v>42942</v>
      </c>
      <c r="AK1899" s="31">
        <f t="shared" si="348"/>
        <v>2.9999999999999997E-4</v>
      </c>
      <c r="AL1899" s="115">
        <f t="shared" si="349"/>
        <v>6.0987469322435484E-3</v>
      </c>
      <c r="AM1899" s="100"/>
      <c r="BR1899" s="18">
        <f t="shared" si="343"/>
        <v>42933</v>
      </c>
      <c r="BS1899" s="6">
        <f t="shared" si="344"/>
        <v>-1E-4</v>
      </c>
      <c r="BT1899" s="6">
        <f t="shared" si="345"/>
        <v>3.0000000000000001E-3</v>
      </c>
    </row>
    <row r="1900" spans="2:72" ht="14.45" hidden="1">
      <c r="B1900" s="110">
        <v>42934</v>
      </c>
      <c r="C1900" s="106">
        <v>2460.6</v>
      </c>
      <c r="D1900" s="106">
        <v>2455.9</v>
      </c>
      <c r="E1900" s="106">
        <v>2460.9</v>
      </c>
      <c r="F1900" s="106">
        <v>2450.3000000000002</v>
      </c>
      <c r="G1900" s="28"/>
      <c r="H1900" s="107">
        <v>5.9999999999999995E-4</v>
      </c>
      <c r="K1900" s="110">
        <v>42970</v>
      </c>
      <c r="L1900" s="106">
        <v>9852.5</v>
      </c>
      <c r="M1900" s="106">
        <v>9803.0499999999993</v>
      </c>
      <c r="N1900" s="106">
        <v>9857.9</v>
      </c>
      <c r="O1900" s="106">
        <v>9786.75</v>
      </c>
      <c r="P1900" s="28" t="s">
        <v>4399</v>
      </c>
      <c r="Q1900" s="107">
        <v>8.8999999999999999E-3</v>
      </c>
      <c r="T1900" s="110">
        <v>42836</v>
      </c>
      <c r="U1900" s="28">
        <v>64.555000000000007</v>
      </c>
      <c r="V1900">
        <v>64.575000000000003</v>
      </c>
      <c r="W1900">
        <v>64.694999999999993</v>
      </c>
      <c r="X1900">
        <v>64.41</v>
      </c>
      <c r="Y1900" s="19">
        <v>-8.0000000000000004E-4</v>
      </c>
      <c r="AB1900" s="110">
        <f t="shared" si="353"/>
        <v>42970</v>
      </c>
      <c r="AC1900" s="108">
        <f t="shared" si="351"/>
        <v>9852.5</v>
      </c>
      <c r="AD1900" s="28">
        <f t="shared" si="352"/>
        <v>64.045000000000002</v>
      </c>
      <c r="AE1900" s="28">
        <f t="shared" si="346"/>
        <v>153.83714575688967</v>
      </c>
      <c r="AF1900" s="31">
        <f t="shared" si="347"/>
        <v>9.3290805879275851E-3</v>
      </c>
      <c r="AJ1900" s="110">
        <f t="shared" si="350"/>
        <v>42943</v>
      </c>
      <c r="AK1900" s="31">
        <f t="shared" si="348"/>
        <v>-1E-3</v>
      </c>
      <c r="AL1900" s="115">
        <f t="shared" si="349"/>
        <v>3.5767294532891292E-3</v>
      </c>
      <c r="AM1900" s="100"/>
      <c r="BR1900" s="18">
        <f t="shared" si="343"/>
        <v>42934</v>
      </c>
      <c r="BS1900" s="6">
        <f t="shared" si="344"/>
        <v>5.9999999999999995E-4</v>
      </c>
      <c r="BT1900" s="6">
        <f t="shared" si="345"/>
        <v>-8.9999999999999993E-3</v>
      </c>
    </row>
    <row r="1901" spans="2:72" ht="14.45" hidden="1">
      <c r="B1901" s="110">
        <v>42935</v>
      </c>
      <c r="C1901" s="106">
        <v>2473.8000000000002</v>
      </c>
      <c r="D1901" s="106">
        <v>2463.8000000000002</v>
      </c>
      <c r="E1901" s="106">
        <v>2473.8000000000002</v>
      </c>
      <c r="F1901" s="106">
        <v>2463.8000000000002</v>
      </c>
      <c r="G1901" s="28"/>
      <c r="H1901" s="107">
        <v>5.4000000000000003E-3</v>
      </c>
      <c r="K1901" s="110">
        <v>42971</v>
      </c>
      <c r="L1901" s="106">
        <v>9857.0499999999993</v>
      </c>
      <c r="M1901" s="106">
        <v>9881.2000000000007</v>
      </c>
      <c r="N1901" s="106">
        <v>9881.5</v>
      </c>
      <c r="O1901" s="106">
        <v>9848.85</v>
      </c>
      <c r="P1901" s="28" t="s">
        <v>4400</v>
      </c>
      <c r="Q1901" s="107">
        <v>5.0000000000000001E-4</v>
      </c>
      <c r="T1901" s="110">
        <v>42837</v>
      </c>
      <c r="U1901" s="28">
        <v>64.69</v>
      </c>
      <c r="V1901">
        <v>64.625</v>
      </c>
      <c r="W1901">
        <v>64.73</v>
      </c>
      <c r="X1901">
        <v>64.534999999999997</v>
      </c>
      <c r="Y1901" s="19">
        <v>2.0999999999999999E-3</v>
      </c>
      <c r="AB1901" s="110">
        <f t="shared" si="353"/>
        <v>42971</v>
      </c>
      <c r="AC1901" s="108">
        <f t="shared" si="351"/>
        <v>9857.0499999999993</v>
      </c>
      <c r="AD1901" s="28">
        <f t="shared" si="352"/>
        <v>64.045000000000002</v>
      </c>
      <c r="AE1901" s="28">
        <f t="shared" si="346"/>
        <v>153.90818955421966</v>
      </c>
      <c r="AF1901" s="31">
        <f t="shared" si="347"/>
        <v>4.6181172291293038E-4</v>
      </c>
      <c r="AJ1901" s="110">
        <f t="shared" si="350"/>
        <v>42944</v>
      </c>
      <c r="AK1901" s="31">
        <f t="shared" si="348"/>
        <v>-1.2999999999999999E-3</v>
      </c>
      <c r="AL1901" s="115">
        <f t="shared" si="349"/>
        <v>-4.4788370099846375E-4</v>
      </c>
      <c r="AM1901" s="100"/>
      <c r="BR1901" s="18">
        <f t="shared" si="343"/>
        <v>42935</v>
      </c>
      <c r="BS1901" s="6">
        <f t="shared" si="344"/>
        <v>5.4000000000000003E-3</v>
      </c>
      <c r="BT1901" s="6">
        <f t="shared" si="345"/>
        <v>7.4000000000000003E-3</v>
      </c>
    </row>
    <row r="1902" spans="2:72" ht="14.45" hidden="1">
      <c r="B1902" s="110">
        <v>42936</v>
      </c>
      <c r="C1902" s="106">
        <v>2473.4</v>
      </c>
      <c r="D1902" s="106">
        <v>2475.6</v>
      </c>
      <c r="E1902" s="106">
        <v>2477.6</v>
      </c>
      <c r="F1902" s="106">
        <v>2468.4</v>
      </c>
      <c r="G1902" s="28"/>
      <c r="H1902" s="107">
        <v>-2.0000000000000001E-4</v>
      </c>
      <c r="K1902" s="110">
        <v>42975</v>
      </c>
      <c r="L1902" s="106">
        <v>9912.7999999999993</v>
      </c>
      <c r="M1902" s="106">
        <v>9907.15</v>
      </c>
      <c r="N1902" s="106">
        <v>9925.75</v>
      </c>
      <c r="O1902" s="106">
        <v>9882</v>
      </c>
      <c r="P1902" s="28" t="s">
        <v>4401</v>
      </c>
      <c r="Q1902" s="107">
        <v>5.7000000000000002E-3</v>
      </c>
      <c r="T1902" s="110">
        <v>42838</v>
      </c>
      <c r="U1902" s="28">
        <v>64.444999999999993</v>
      </c>
      <c r="V1902">
        <v>64.454999999999998</v>
      </c>
      <c r="W1902">
        <v>64.492999999999995</v>
      </c>
      <c r="X1902">
        <v>64.272000000000006</v>
      </c>
      <c r="Y1902" s="19">
        <v>-3.8E-3</v>
      </c>
      <c r="AB1902" s="110">
        <f t="shared" si="353"/>
        <v>42975</v>
      </c>
      <c r="AC1902" s="108">
        <f t="shared" si="351"/>
        <v>9912.7999999999993</v>
      </c>
      <c r="AD1902" s="28">
        <f t="shared" si="352"/>
        <v>63.905000000000001</v>
      </c>
      <c r="AE1902" s="28">
        <f t="shared" si="346"/>
        <v>155.11775291448242</v>
      </c>
      <c r="AF1902" s="31">
        <f t="shared" si="347"/>
        <v>7.8589928435006673E-3</v>
      </c>
      <c r="AJ1902" s="110">
        <f t="shared" si="350"/>
        <v>42947</v>
      </c>
      <c r="AK1902" s="31">
        <f t="shared" si="348"/>
        <v>-6.9999999999999999E-4</v>
      </c>
      <c r="AL1902" s="115">
        <f t="shared" si="349"/>
        <v>4.9186724420926531E-3</v>
      </c>
      <c r="AM1902" s="100"/>
      <c r="BR1902" s="18">
        <f t="shared" si="343"/>
        <v>42936</v>
      </c>
      <c r="BS1902" s="6">
        <f t="shared" si="344"/>
        <v>-2.0000000000000001E-4</v>
      </c>
      <c r="BT1902" s="6">
        <f t="shared" si="345"/>
        <v>-2.7000000000000001E-3</v>
      </c>
    </row>
    <row r="1903" spans="2:72" ht="14.45" hidden="1">
      <c r="B1903" s="110">
        <v>42937</v>
      </c>
      <c r="C1903" s="106">
        <v>2472.5</v>
      </c>
      <c r="D1903" s="106">
        <v>2467.4</v>
      </c>
      <c r="E1903" s="106">
        <v>2472.5</v>
      </c>
      <c r="F1903" s="106">
        <v>2465.1</v>
      </c>
      <c r="G1903" s="28"/>
      <c r="H1903" s="107">
        <v>-4.0000000000000002E-4</v>
      </c>
      <c r="K1903" s="110">
        <v>42976</v>
      </c>
      <c r="L1903" s="106">
        <v>9796.0499999999993</v>
      </c>
      <c r="M1903" s="106">
        <v>9886.4</v>
      </c>
      <c r="N1903" s="106">
        <v>9887.35</v>
      </c>
      <c r="O1903" s="106">
        <v>9783.75</v>
      </c>
      <c r="P1903" s="28" t="s">
        <v>4402</v>
      </c>
      <c r="Q1903" s="107">
        <v>-1.18E-2</v>
      </c>
      <c r="T1903" s="110">
        <v>42839</v>
      </c>
      <c r="U1903" s="28">
        <v>64.48</v>
      </c>
      <c r="V1903">
        <v>64.442999999999998</v>
      </c>
      <c r="W1903">
        <v>64.48</v>
      </c>
      <c r="X1903">
        <v>64.442999999999998</v>
      </c>
      <c r="Y1903" s="19">
        <v>5.0000000000000001E-4</v>
      </c>
      <c r="AB1903" s="110">
        <f t="shared" si="353"/>
        <v>42976</v>
      </c>
      <c r="AC1903" s="108">
        <f t="shared" si="351"/>
        <v>9796.0499999999993</v>
      </c>
      <c r="AD1903" s="28">
        <f t="shared" si="352"/>
        <v>64.015000000000001</v>
      </c>
      <c r="AE1903" s="28">
        <f t="shared" si="346"/>
        <v>153.02741544950402</v>
      </c>
      <c r="AF1903" s="31">
        <f t="shared" si="347"/>
        <v>-1.3475810638714059E-2</v>
      </c>
      <c r="AJ1903" s="110">
        <f t="shared" si="350"/>
        <v>42948</v>
      </c>
      <c r="AK1903" s="31">
        <f t="shared" si="348"/>
        <v>2.3999999999999998E-3</v>
      </c>
      <c r="AL1903" s="115">
        <f t="shared" si="349"/>
        <v>5.3705681129221361E-3</v>
      </c>
      <c r="AM1903" s="100"/>
      <c r="BR1903" s="18">
        <f t="shared" si="343"/>
        <v>42937</v>
      </c>
      <c r="BS1903" s="6">
        <f t="shared" si="344"/>
        <v>-4.0000000000000002E-4</v>
      </c>
      <c r="BT1903" s="6">
        <f t="shared" si="345"/>
        <v>4.1999999999999997E-3</v>
      </c>
    </row>
    <row r="1904" spans="2:72" ht="14.45" hidden="1">
      <c r="B1904" s="110">
        <v>42940</v>
      </c>
      <c r="C1904" s="106">
        <v>2469.9</v>
      </c>
      <c r="D1904" s="106">
        <v>2472</v>
      </c>
      <c r="E1904" s="106">
        <v>2473.1</v>
      </c>
      <c r="F1904" s="106">
        <v>2466.3000000000002</v>
      </c>
      <c r="G1904" s="28"/>
      <c r="H1904" s="107">
        <v>-1.1000000000000001E-3</v>
      </c>
      <c r="K1904" s="110">
        <v>42977</v>
      </c>
      <c r="L1904" s="106">
        <v>9884.4</v>
      </c>
      <c r="M1904" s="106">
        <v>9859.5</v>
      </c>
      <c r="N1904" s="106">
        <v>9909.4500000000007</v>
      </c>
      <c r="O1904" s="106">
        <v>9850.7999999999993</v>
      </c>
      <c r="P1904" s="28" t="s">
        <v>4403</v>
      </c>
      <c r="Q1904" s="107">
        <v>8.9999999999999993E-3</v>
      </c>
      <c r="T1904" s="110">
        <v>42842</v>
      </c>
      <c r="U1904" s="28">
        <v>64.48</v>
      </c>
      <c r="V1904">
        <v>64.44</v>
      </c>
      <c r="W1904">
        <v>64.55</v>
      </c>
      <c r="X1904">
        <v>64.305000000000007</v>
      </c>
      <c r="Y1904" s="19">
        <v>0</v>
      </c>
      <c r="AB1904" s="110">
        <f t="shared" si="353"/>
        <v>42977</v>
      </c>
      <c r="AC1904" s="108">
        <f t="shared" si="351"/>
        <v>9884.4</v>
      </c>
      <c r="AD1904" s="28">
        <f t="shared" si="352"/>
        <v>63.99</v>
      </c>
      <c r="AE1904" s="28">
        <f t="shared" si="346"/>
        <v>154.46788560712611</v>
      </c>
      <c r="AF1904" s="31">
        <f t="shared" si="347"/>
        <v>9.4131509271775382E-3</v>
      </c>
      <c r="AJ1904" s="110">
        <f t="shared" si="350"/>
        <v>42949</v>
      </c>
      <c r="AK1904" s="31">
        <f t="shared" si="348"/>
        <v>5.0000000000000001E-4</v>
      </c>
      <c r="AL1904" s="115">
        <f t="shared" si="349"/>
        <v>3.9276103962453401E-3</v>
      </c>
      <c r="AM1904" s="100"/>
      <c r="BR1904" s="18">
        <f t="shared" si="343"/>
        <v>42940</v>
      </c>
      <c r="BS1904" s="6">
        <f t="shared" si="344"/>
        <v>-1.1000000000000001E-3</v>
      </c>
      <c r="BT1904" s="6">
        <f t="shared" si="345"/>
        <v>5.1999999999999998E-3</v>
      </c>
    </row>
    <row r="1905" spans="2:72" ht="14.45" hidden="1">
      <c r="B1905" s="110">
        <v>42941</v>
      </c>
      <c r="C1905" s="106">
        <v>2477.1</v>
      </c>
      <c r="D1905" s="106">
        <v>2477.9</v>
      </c>
      <c r="E1905" s="106">
        <v>2481.1999999999998</v>
      </c>
      <c r="F1905" s="106">
        <v>2474.9</v>
      </c>
      <c r="G1905" s="28"/>
      <c r="H1905" s="107">
        <v>2.8999999999999998E-3</v>
      </c>
      <c r="K1905" s="110">
        <v>42978</v>
      </c>
      <c r="L1905" s="106">
        <v>9917.9</v>
      </c>
      <c r="M1905" s="106">
        <v>9905.7000000000007</v>
      </c>
      <c r="N1905" s="106">
        <v>9925.1</v>
      </c>
      <c r="O1905" s="106">
        <v>9856.9500000000007</v>
      </c>
      <c r="P1905" s="28" t="s">
        <v>4404</v>
      </c>
      <c r="Q1905" s="107">
        <v>3.3999999999999998E-3</v>
      </c>
      <c r="T1905" s="110">
        <v>42843</v>
      </c>
      <c r="U1905" s="28">
        <v>64.605000000000004</v>
      </c>
      <c r="V1905">
        <v>64.515000000000001</v>
      </c>
      <c r="W1905">
        <v>64.655000000000001</v>
      </c>
      <c r="X1905">
        <v>64.484999999999999</v>
      </c>
      <c r="Y1905" s="19">
        <v>1.9E-3</v>
      </c>
      <c r="AB1905" s="110">
        <f t="shared" si="353"/>
        <v>42978</v>
      </c>
      <c r="AC1905" s="108">
        <f t="shared" si="351"/>
        <v>9917.9</v>
      </c>
      <c r="AD1905" s="28">
        <f t="shared" si="352"/>
        <v>63.935000000000002</v>
      </c>
      <c r="AE1905" s="28">
        <f t="shared" si="346"/>
        <v>155.124736060061</v>
      </c>
      <c r="AF1905" s="31">
        <f t="shared" si="347"/>
        <v>4.252343134970582E-3</v>
      </c>
      <c r="AJ1905" s="110">
        <f t="shared" si="350"/>
        <v>42950</v>
      </c>
      <c r="AK1905" s="31">
        <f t="shared" si="348"/>
        <v>-2.2000000000000001E-3</v>
      </c>
      <c r="AL1905" s="115">
        <f t="shared" si="349"/>
        <v>-7.8215689450653603E-3</v>
      </c>
      <c r="AM1905" s="100"/>
      <c r="BR1905" s="18">
        <f t="shared" si="343"/>
        <v>42941</v>
      </c>
      <c r="BS1905" s="6">
        <f t="shared" si="344"/>
        <v>2.8999999999999998E-3</v>
      </c>
      <c r="BT1905" s="6">
        <f t="shared" si="345"/>
        <v>-2.0000000000000001E-4</v>
      </c>
    </row>
    <row r="1906" spans="2:72" ht="14.45" hidden="1">
      <c r="B1906" s="110">
        <v>42942</v>
      </c>
      <c r="C1906" s="106">
        <v>2477.8000000000002</v>
      </c>
      <c r="D1906" s="106">
        <v>2480</v>
      </c>
      <c r="E1906" s="106">
        <v>2481.6999999999998</v>
      </c>
      <c r="F1906" s="106">
        <v>2474.9</v>
      </c>
      <c r="G1906" s="28"/>
      <c r="H1906" s="107">
        <v>2.9999999999999997E-4</v>
      </c>
      <c r="K1906" s="110">
        <v>42979</v>
      </c>
      <c r="L1906" s="106">
        <v>9974.4</v>
      </c>
      <c r="M1906" s="106">
        <v>9937.65</v>
      </c>
      <c r="N1906" s="106">
        <v>9983.4500000000007</v>
      </c>
      <c r="O1906" s="106">
        <v>9909.85</v>
      </c>
      <c r="P1906" s="28" t="s">
        <v>4405</v>
      </c>
      <c r="Q1906" s="107">
        <v>5.7000000000000002E-3</v>
      </c>
      <c r="T1906" s="110">
        <v>42844</v>
      </c>
      <c r="U1906" s="28">
        <v>64.665000000000006</v>
      </c>
      <c r="V1906">
        <v>64.575000000000003</v>
      </c>
      <c r="W1906">
        <v>64.665000000000006</v>
      </c>
      <c r="X1906">
        <v>64.525000000000006</v>
      </c>
      <c r="Y1906" s="19">
        <v>8.9999999999999998E-4</v>
      </c>
      <c r="AB1906" s="110">
        <f t="shared" si="353"/>
        <v>42979</v>
      </c>
      <c r="AC1906" s="108">
        <f t="shared" si="351"/>
        <v>9974.4</v>
      </c>
      <c r="AD1906" s="28">
        <f t="shared" si="352"/>
        <v>64.025000000000006</v>
      </c>
      <c r="AE1906" s="28">
        <f t="shared" si="346"/>
        <v>155.78914486528697</v>
      </c>
      <c r="AF1906" s="31">
        <f t="shared" si="347"/>
        <v>4.2830616322127035E-3</v>
      </c>
      <c r="AJ1906" s="110">
        <f t="shared" si="350"/>
        <v>42951</v>
      </c>
      <c r="AK1906" s="31">
        <f t="shared" si="348"/>
        <v>1.9E-3</v>
      </c>
      <c r="AL1906" s="115">
        <f t="shared" si="349"/>
        <v>5.7414338497445705E-3</v>
      </c>
      <c r="AM1906" s="100"/>
      <c r="BR1906" s="18">
        <f t="shared" si="343"/>
        <v>42942</v>
      </c>
      <c r="BS1906" s="6">
        <f t="shared" si="344"/>
        <v>2.9999999999999997E-4</v>
      </c>
      <c r="BT1906" s="6">
        <f t="shared" si="345"/>
        <v>5.5999999999999999E-3</v>
      </c>
    </row>
    <row r="1907" spans="2:72" ht="14.45" hidden="1">
      <c r="B1907" s="110">
        <v>42943</v>
      </c>
      <c r="C1907" s="106">
        <v>2475.4</v>
      </c>
      <c r="D1907" s="106">
        <v>2482.8000000000002</v>
      </c>
      <c r="E1907" s="106">
        <v>2484</v>
      </c>
      <c r="F1907" s="106">
        <v>2459.9</v>
      </c>
      <c r="G1907" s="28"/>
      <c r="H1907" s="107">
        <v>-1E-3</v>
      </c>
      <c r="K1907" s="110">
        <v>42982</v>
      </c>
      <c r="L1907" s="106">
        <v>9912.85</v>
      </c>
      <c r="M1907" s="106">
        <v>9984.15</v>
      </c>
      <c r="N1907" s="106">
        <v>9988.4</v>
      </c>
      <c r="O1907" s="106">
        <v>9861</v>
      </c>
      <c r="P1907" s="28" t="s">
        <v>4406</v>
      </c>
      <c r="Q1907" s="107">
        <v>-6.1999999999999998E-3</v>
      </c>
      <c r="T1907" s="110">
        <v>42845</v>
      </c>
      <c r="U1907" s="28">
        <v>64.62</v>
      </c>
      <c r="V1907">
        <v>64.64</v>
      </c>
      <c r="W1907">
        <v>64.727000000000004</v>
      </c>
      <c r="X1907">
        <v>64.536000000000001</v>
      </c>
      <c r="Y1907" s="19">
        <v>-6.9999999999999999E-4</v>
      </c>
      <c r="AB1907" s="110">
        <f t="shared" si="353"/>
        <v>42982</v>
      </c>
      <c r="AC1907" s="108">
        <f t="shared" si="351"/>
        <v>9912.85</v>
      </c>
      <c r="AD1907" s="28">
        <f t="shared" si="352"/>
        <v>64.040000000000006</v>
      </c>
      <c r="AE1907" s="28">
        <f t="shared" si="346"/>
        <v>154.7915365396627</v>
      </c>
      <c r="AF1907" s="31">
        <f t="shared" si="347"/>
        <v>-6.4035804708146848E-3</v>
      </c>
      <c r="AJ1907" s="110">
        <f t="shared" si="350"/>
        <v>42954</v>
      </c>
      <c r="AK1907" s="31">
        <f t="shared" si="348"/>
        <v>1.6999999999999999E-3</v>
      </c>
      <c r="AL1907" s="115">
        <f t="shared" si="349"/>
        <v>-3.4763391008517663E-3</v>
      </c>
      <c r="AM1907" s="100"/>
      <c r="BR1907" s="18">
        <f t="shared" si="343"/>
        <v>42943</v>
      </c>
      <c r="BS1907" s="6">
        <f t="shared" si="344"/>
        <v>-1E-3</v>
      </c>
      <c r="BT1907" s="6">
        <f t="shared" si="345"/>
        <v>0</v>
      </c>
    </row>
    <row r="1908" spans="2:72" ht="14.45" hidden="1">
      <c r="B1908" s="110">
        <v>42944</v>
      </c>
      <c r="C1908" s="106">
        <v>2472.1</v>
      </c>
      <c r="D1908" s="106">
        <v>2469.1</v>
      </c>
      <c r="E1908" s="106">
        <v>2473.5</v>
      </c>
      <c r="F1908" s="106">
        <v>2464.6999999999998</v>
      </c>
      <c r="G1908" s="28"/>
      <c r="H1908" s="107">
        <v>-1.2999999999999999E-3</v>
      </c>
      <c r="K1908" s="110">
        <v>42983</v>
      </c>
      <c r="L1908" s="106">
        <v>9952.2000000000007</v>
      </c>
      <c r="M1908" s="106">
        <v>9933.25</v>
      </c>
      <c r="N1908" s="106">
        <v>9963.1</v>
      </c>
      <c r="O1908" s="106">
        <v>9901.0499999999993</v>
      </c>
      <c r="P1908" s="28" t="s">
        <v>4407</v>
      </c>
      <c r="Q1908" s="107">
        <v>4.0000000000000001E-3</v>
      </c>
      <c r="T1908" s="110">
        <v>42846</v>
      </c>
      <c r="U1908" s="28">
        <v>64.650000000000006</v>
      </c>
      <c r="V1908">
        <v>64.66</v>
      </c>
      <c r="W1908">
        <v>64.69</v>
      </c>
      <c r="X1908">
        <v>64.564999999999998</v>
      </c>
      <c r="Y1908" s="19">
        <v>5.0000000000000001E-4</v>
      </c>
      <c r="AB1908" s="110">
        <f t="shared" si="353"/>
        <v>42983</v>
      </c>
      <c r="AC1908" s="108">
        <f t="shared" si="351"/>
        <v>9952.2000000000007</v>
      </c>
      <c r="AD1908" s="28">
        <f t="shared" si="352"/>
        <v>64.105000000000004</v>
      </c>
      <c r="AE1908" s="28">
        <f t="shared" si="346"/>
        <v>155.24842056001873</v>
      </c>
      <c r="AF1908" s="31">
        <f t="shared" si="347"/>
        <v>2.951608534740302E-3</v>
      </c>
      <c r="AJ1908" s="110">
        <f t="shared" si="350"/>
        <v>42955</v>
      </c>
      <c r="AK1908" s="31">
        <f t="shared" si="348"/>
        <v>-2.3999999999999998E-3</v>
      </c>
      <c r="AL1908" s="115">
        <f t="shared" si="349"/>
        <v>-5.5345333548790787E-3</v>
      </c>
      <c r="AM1908" s="100"/>
      <c r="BR1908" s="18">
        <f t="shared" si="343"/>
        <v>42944</v>
      </c>
      <c r="BS1908" s="6">
        <f t="shared" si="344"/>
        <v>-1.2999999999999999E-3</v>
      </c>
      <c r="BT1908" s="6">
        <f t="shared" si="345"/>
        <v>-5.9999999999999995E-4</v>
      </c>
    </row>
    <row r="1909" spans="2:72" ht="14.45" hidden="1">
      <c r="B1909" s="110">
        <v>42947</v>
      </c>
      <c r="C1909" s="106">
        <v>2470.3000000000002</v>
      </c>
      <c r="D1909" s="106">
        <v>2475.9</v>
      </c>
      <c r="E1909" s="106">
        <v>2478</v>
      </c>
      <c r="F1909" s="106">
        <v>2468.5</v>
      </c>
      <c r="G1909" s="28"/>
      <c r="H1909" s="107">
        <v>-6.9999999999999999E-4</v>
      </c>
      <c r="K1909" s="110">
        <v>42984</v>
      </c>
      <c r="L1909" s="106">
        <v>9916.2000000000007</v>
      </c>
      <c r="M1909" s="106">
        <v>9899.25</v>
      </c>
      <c r="N1909" s="106">
        <v>9931.5499999999993</v>
      </c>
      <c r="O1909" s="106">
        <v>9882.5499999999993</v>
      </c>
      <c r="P1909" s="28" t="s">
        <v>4408</v>
      </c>
      <c r="Q1909" s="107">
        <v>-3.5999999999999999E-3</v>
      </c>
      <c r="T1909" s="110">
        <v>42849</v>
      </c>
      <c r="U1909" s="28">
        <v>64.489999999999995</v>
      </c>
      <c r="V1909">
        <v>64.537000000000006</v>
      </c>
      <c r="W1909">
        <v>64.542000000000002</v>
      </c>
      <c r="X1909">
        <v>64.41</v>
      </c>
      <c r="Y1909" s="19">
        <v>-2.5000000000000001E-3</v>
      </c>
      <c r="AB1909" s="110">
        <f t="shared" si="353"/>
        <v>42984</v>
      </c>
      <c r="AC1909" s="108">
        <f t="shared" si="351"/>
        <v>9916.2000000000007</v>
      </c>
      <c r="AD1909" s="28">
        <f t="shared" si="352"/>
        <v>64.06</v>
      </c>
      <c r="AE1909" s="28">
        <f t="shared" si="346"/>
        <v>154.79550421479863</v>
      </c>
      <c r="AF1909" s="31">
        <f t="shared" si="347"/>
        <v>-2.9173652368656988E-3</v>
      </c>
      <c r="AJ1909" s="110">
        <f t="shared" si="350"/>
        <v>42956</v>
      </c>
      <c r="AK1909" s="31">
        <f t="shared" si="348"/>
        <v>-4.0000000000000002E-4</v>
      </c>
      <c r="AL1909" s="115">
        <f t="shared" si="349"/>
        <v>-9.6773228434057224E-3</v>
      </c>
      <c r="AM1909" s="100"/>
      <c r="BR1909" s="18">
        <f t="shared" si="343"/>
        <v>42947</v>
      </c>
      <c r="BS1909" s="6">
        <f t="shared" si="344"/>
        <v>-6.9999999999999999E-4</v>
      </c>
      <c r="BT1909" s="6">
        <f t="shared" si="345"/>
        <v>6.3E-3</v>
      </c>
    </row>
    <row r="1910" spans="2:72" ht="14.45" hidden="1">
      <c r="B1910" s="110">
        <v>42948</v>
      </c>
      <c r="C1910" s="106">
        <v>2476.3000000000002</v>
      </c>
      <c r="D1910" s="106">
        <v>2477.1</v>
      </c>
      <c r="E1910" s="106">
        <v>2478.5</v>
      </c>
      <c r="F1910" s="106">
        <v>2471.1</v>
      </c>
      <c r="G1910" s="28"/>
      <c r="H1910" s="107">
        <v>2.3999999999999998E-3</v>
      </c>
      <c r="K1910" s="110">
        <v>42985</v>
      </c>
      <c r="L1910" s="106">
        <v>9929.9</v>
      </c>
      <c r="M1910" s="106">
        <v>9945.85</v>
      </c>
      <c r="N1910" s="106">
        <v>9964.85</v>
      </c>
      <c r="O1910" s="106">
        <v>9917.2000000000007</v>
      </c>
      <c r="P1910" s="28" t="s">
        <v>4409</v>
      </c>
      <c r="Q1910" s="107">
        <v>1.4E-3</v>
      </c>
      <c r="T1910" s="110">
        <v>42850</v>
      </c>
      <c r="U1910" s="28">
        <v>64.33</v>
      </c>
      <c r="V1910">
        <v>64.424999999999997</v>
      </c>
      <c r="W1910">
        <v>64.424999999999997</v>
      </c>
      <c r="X1910">
        <v>64.215000000000003</v>
      </c>
      <c r="Y1910" s="19">
        <v>-2.5000000000000001E-3</v>
      </c>
      <c r="AB1910" s="110">
        <f t="shared" si="353"/>
        <v>42985</v>
      </c>
      <c r="AC1910" s="108">
        <f t="shared" si="351"/>
        <v>9929.9</v>
      </c>
      <c r="AD1910" s="28">
        <f t="shared" si="352"/>
        <v>64.015000000000001</v>
      </c>
      <c r="AE1910" s="28">
        <f t="shared" si="346"/>
        <v>155.11833164102163</v>
      </c>
      <c r="AF1910" s="31">
        <f t="shared" si="347"/>
        <v>2.085509058292967E-3</v>
      </c>
      <c r="AJ1910" s="110">
        <f t="shared" si="350"/>
        <v>42957</v>
      </c>
      <c r="AK1910" s="31">
        <f t="shared" si="348"/>
        <v>-1.4500000000000001E-2</v>
      </c>
      <c r="AL1910" s="115">
        <f t="shared" si="349"/>
        <v>-1.2495423935450889E-2</v>
      </c>
      <c r="AM1910" s="100"/>
      <c r="BR1910" s="18">
        <f t="shared" si="343"/>
        <v>42948</v>
      </c>
      <c r="BS1910" s="6">
        <f t="shared" si="344"/>
        <v>2.3999999999999998E-3</v>
      </c>
      <c r="BT1910" s="6">
        <f t="shared" si="345"/>
        <v>3.7000000000000002E-3</v>
      </c>
    </row>
    <row r="1911" spans="2:72" ht="14.45" hidden="1">
      <c r="B1911" s="110">
        <v>42949</v>
      </c>
      <c r="C1911" s="106">
        <v>2477.6</v>
      </c>
      <c r="D1911" s="106">
        <v>2480.4</v>
      </c>
      <c r="E1911" s="106">
        <v>2480.4</v>
      </c>
      <c r="F1911" s="106">
        <v>2466.5</v>
      </c>
      <c r="G1911" s="28"/>
      <c r="H1911" s="107">
        <v>5.0000000000000001E-4</v>
      </c>
      <c r="K1911" s="110">
        <v>42986</v>
      </c>
      <c r="L1911" s="106">
        <v>9934.7999999999993</v>
      </c>
      <c r="M1911" s="106">
        <v>9958.65</v>
      </c>
      <c r="N1911" s="106">
        <v>9963.6</v>
      </c>
      <c r="O1911" s="106">
        <v>9913.2999999999993</v>
      </c>
      <c r="P1911" s="28" t="s">
        <v>4410</v>
      </c>
      <c r="Q1911" s="107">
        <v>5.0000000000000001E-4</v>
      </c>
      <c r="T1911" s="110">
        <v>42851</v>
      </c>
      <c r="U1911" s="28">
        <v>64.13</v>
      </c>
      <c r="V1911">
        <v>64.319999999999993</v>
      </c>
      <c r="W1911">
        <v>64.33</v>
      </c>
      <c r="X1911">
        <v>63.94</v>
      </c>
      <c r="Y1911" s="19">
        <v>-3.0999999999999999E-3</v>
      </c>
      <c r="AB1911" s="110">
        <f t="shared" si="353"/>
        <v>42986</v>
      </c>
      <c r="AC1911" s="108">
        <f t="shared" si="351"/>
        <v>9934.7999999999993</v>
      </c>
      <c r="AD1911" s="28">
        <f t="shared" si="352"/>
        <v>63.784999999999997</v>
      </c>
      <c r="AE1911" s="28">
        <f t="shared" si="346"/>
        <v>155.75448773222544</v>
      </c>
      <c r="AF1911" s="31">
        <f t="shared" si="347"/>
        <v>4.1011019424579409E-3</v>
      </c>
      <c r="AJ1911" s="110">
        <f t="shared" si="350"/>
        <v>42958</v>
      </c>
      <c r="AK1911" s="31">
        <f t="shared" si="348"/>
        <v>1.2999999999999999E-3</v>
      </c>
      <c r="AL1911" s="115">
        <f t="shared" si="349"/>
        <v>-1.1839108251456176E-2</v>
      </c>
      <c r="AM1911" s="100"/>
      <c r="BR1911" s="18">
        <f t="shared" si="343"/>
        <v>42949</v>
      </c>
      <c r="BS1911" s="6">
        <f t="shared" si="344"/>
        <v>5.0000000000000001E-4</v>
      </c>
      <c r="BT1911" s="6">
        <f t="shared" si="345"/>
        <v>-3.3E-3</v>
      </c>
    </row>
    <row r="1912" spans="2:72" ht="14.45" hidden="1">
      <c r="B1912" s="110">
        <v>42950</v>
      </c>
      <c r="C1912" s="106">
        <v>2472.1999999999998</v>
      </c>
      <c r="D1912" s="106">
        <v>2476</v>
      </c>
      <c r="E1912" s="106">
        <v>2476</v>
      </c>
      <c r="F1912" s="106">
        <v>2468.8000000000002</v>
      </c>
      <c r="G1912" s="28"/>
      <c r="H1912" s="107">
        <v>-2.2000000000000001E-3</v>
      </c>
      <c r="K1912" s="110">
        <v>42989</v>
      </c>
      <c r="L1912" s="106">
        <v>10006.049999999999</v>
      </c>
      <c r="M1912" s="106">
        <v>9971.75</v>
      </c>
      <c r="N1912" s="106">
        <v>10028.65</v>
      </c>
      <c r="O1912" s="106">
        <v>9968.7999999999993</v>
      </c>
      <c r="P1912" s="28" t="s">
        <v>4411</v>
      </c>
      <c r="Q1912" s="107">
        <v>7.1999999999999998E-3</v>
      </c>
      <c r="T1912" s="110">
        <v>42852</v>
      </c>
      <c r="U1912" s="28">
        <v>64.114999999999995</v>
      </c>
      <c r="V1912">
        <v>64.064999999999998</v>
      </c>
      <c r="W1912">
        <v>64.174999999999997</v>
      </c>
      <c r="X1912">
        <v>63.984999999999999</v>
      </c>
      <c r="Y1912" s="19">
        <v>-2.0000000000000001E-4</v>
      </c>
      <c r="AB1912" s="110">
        <f t="shared" si="353"/>
        <v>42989</v>
      </c>
      <c r="AC1912" s="108">
        <f t="shared" si="351"/>
        <v>10006.049999999999</v>
      </c>
      <c r="AD1912" s="28">
        <f t="shared" si="352"/>
        <v>63.935000000000002</v>
      </c>
      <c r="AE1912" s="28">
        <f t="shared" si="346"/>
        <v>156.50348009697348</v>
      </c>
      <c r="AF1912" s="31">
        <f t="shared" si="347"/>
        <v>4.8088011822535748E-3</v>
      </c>
      <c r="AJ1912" s="110">
        <f t="shared" si="350"/>
        <v>42961</v>
      </c>
      <c r="AK1912" s="31">
        <f t="shared" si="348"/>
        <v>0.01</v>
      </c>
      <c r="AL1912" s="115">
        <f t="shared" si="349"/>
        <v>9.3700760620325507E-3</v>
      </c>
      <c r="AM1912" s="100"/>
      <c r="BR1912" s="18">
        <f t="shared" si="343"/>
        <v>42950</v>
      </c>
      <c r="BS1912" s="6">
        <f t="shared" si="344"/>
        <v>-2.2000000000000001E-3</v>
      </c>
      <c r="BT1912" s="6">
        <f t="shared" si="345"/>
        <v>-6.7000000000000002E-3</v>
      </c>
    </row>
    <row r="1913" spans="2:72" ht="14.45" hidden="1">
      <c r="B1913" s="110">
        <v>42951</v>
      </c>
      <c r="C1913" s="106">
        <v>2476.8000000000002</v>
      </c>
      <c r="D1913" s="106">
        <v>2476.9</v>
      </c>
      <c r="E1913" s="106">
        <v>2480</v>
      </c>
      <c r="F1913" s="106">
        <v>2472.1</v>
      </c>
      <c r="G1913" s="28"/>
      <c r="H1913" s="107">
        <v>1.9E-3</v>
      </c>
      <c r="K1913" s="110">
        <v>42990</v>
      </c>
      <c r="L1913" s="106">
        <v>10093.049999999999</v>
      </c>
      <c r="M1913" s="106">
        <v>10056.85</v>
      </c>
      <c r="N1913" s="106">
        <v>10097.549999999999</v>
      </c>
      <c r="O1913" s="106">
        <v>10028.049999999999</v>
      </c>
      <c r="P1913" s="28" t="s">
        <v>4412</v>
      </c>
      <c r="Q1913" s="107">
        <v>8.6999999999999994E-3</v>
      </c>
      <c r="T1913" s="110">
        <v>42853</v>
      </c>
      <c r="U1913" s="28">
        <v>64.290000000000006</v>
      </c>
      <c r="V1913">
        <v>64.13</v>
      </c>
      <c r="W1913">
        <v>64.400000000000006</v>
      </c>
      <c r="X1913">
        <v>64.13</v>
      </c>
      <c r="Y1913" s="19">
        <v>2.7000000000000001E-3</v>
      </c>
      <c r="AB1913" s="110">
        <f t="shared" si="353"/>
        <v>42990</v>
      </c>
      <c r="AC1913" s="108">
        <f t="shared" si="351"/>
        <v>10093.049999999999</v>
      </c>
      <c r="AD1913" s="28">
        <f t="shared" si="352"/>
        <v>64.031000000000006</v>
      </c>
      <c r="AE1913" s="28">
        <f t="shared" si="346"/>
        <v>157.62755540285173</v>
      </c>
      <c r="AF1913" s="31">
        <f t="shared" si="347"/>
        <v>7.182430097923298E-3</v>
      </c>
      <c r="AJ1913" s="110" t="e">
        <f t="shared" si="350"/>
        <v>#N/A</v>
      </c>
      <c r="AK1913" s="31">
        <f t="shared" si="348"/>
        <v>0</v>
      </c>
      <c r="AL1913" s="115">
        <f t="shared" si="349"/>
        <v>0</v>
      </c>
      <c r="AM1913" s="100"/>
      <c r="BR1913" s="18">
        <f t="shared" si="343"/>
        <v>42951</v>
      </c>
      <c r="BS1913" s="6">
        <f t="shared" si="344"/>
        <v>1.9E-3</v>
      </c>
      <c r="BT1913" s="6">
        <f t="shared" si="345"/>
        <v>5.3E-3</v>
      </c>
    </row>
    <row r="1914" spans="2:72" ht="14.45" hidden="1">
      <c r="B1914" s="110">
        <v>42954</v>
      </c>
      <c r="C1914" s="106">
        <v>2480.9</v>
      </c>
      <c r="D1914" s="106">
        <v>2477.1</v>
      </c>
      <c r="E1914" s="106">
        <v>2480.9</v>
      </c>
      <c r="F1914" s="106">
        <v>2475.9</v>
      </c>
      <c r="G1914" s="28"/>
      <c r="H1914" s="107">
        <v>1.6999999999999999E-3</v>
      </c>
      <c r="K1914" s="110">
        <v>42991</v>
      </c>
      <c r="L1914" s="106">
        <v>10079.299999999999</v>
      </c>
      <c r="M1914" s="106">
        <v>10099.25</v>
      </c>
      <c r="N1914" s="106">
        <v>10131.950000000001</v>
      </c>
      <c r="O1914" s="106">
        <v>10063.15</v>
      </c>
      <c r="P1914" s="28" t="s">
        <v>4413</v>
      </c>
      <c r="Q1914" s="107">
        <v>-1.4E-3</v>
      </c>
      <c r="T1914" s="110">
        <v>42856</v>
      </c>
      <c r="U1914" s="28">
        <v>64.254999999999995</v>
      </c>
      <c r="V1914">
        <v>64.284999999999997</v>
      </c>
      <c r="W1914">
        <v>64.284999999999997</v>
      </c>
      <c r="X1914">
        <v>64.254999999999995</v>
      </c>
      <c r="Y1914" s="19">
        <v>-5.0000000000000001E-4</v>
      </c>
      <c r="AB1914" s="110">
        <f t="shared" si="353"/>
        <v>42991</v>
      </c>
      <c r="AC1914" s="108">
        <f t="shared" si="351"/>
        <v>10079.299999999999</v>
      </c>
      <c r="AD1914" s="28">
        <f t="shared" si="352"/>
        <v>64.010000000000005</v>
      </c>
      <c r="AE1914" s="28">
        <f t="shared" si="346"/>
        <v>157.46445867833148</v>
      </c>
      <c r="AF1914" s="31">
        <f t="shared" si="347"/>
        <v>-1.034696783207778E-3</v>
      </c>
      <c r="AJ1914" s="110">
        <f t="shared" si="350"/>
        <v>42963</v>
      </c>
      <c r="AK1914" s="31">
        <f t="shared" si="348"/>
        <v>1.4E-3</v>
      </c>
      <c r="AL1914" s="115">
        <f t="shared" si="349"/>
        <v>9.2719786883115329E-3</v>
      </c>
      <c r="AM1914" s="100"/>
      <c r="BR1914" s="18">
        <f t="shared" si="343"/>
        <v>42954</v>
      </c>
      <c r="BS1914" s="6">
        <f t="shared" si="344"/>
        <v>1.6999999999999999E-3</v>
      </c>
      <c r="BT1914" s="6">
        <f t="shared" si="345"/>
        <v>-8.9999999999999998E-4</v>
      </c>
    </row>
    <row r="1915" spans="2:72" ht="14.45" hidden="1">
      <c r="B1915" s="110">
        <v>42955</v>
      </c>
      <c r="C1915" s="106">
        <v>2474.9</v>
      </c>
      <c r="D1915" s="106">
        <v>2478.3000000000002</v>
      </c>
      <c r="E1915" s="106">
        <v>2490.9</v>
      </c>
      <c r="F1915" s="106">
        <v>2470.3000000000002</v>
      </c>
      <c r="G1915" s="28"/>
      <c r="H1915" s="107">
        <v>-2.3999999999999998E-3</v>
      </c>
      <c r="K1915" s="110">
        <v>42992</v>
      </c>
      <c r="L1915" s="106">
        <v>10086.6</v>
      </c>
      <c r="M1915" s="106">
        <v>10107.4</v>
      </c>
      <c r="N1915" s="106">
        <v>10126.5</v>
      </c>
      <c r="O1915" s="106">
        <v>10070.35</v>
      </c>
      <c r="P1915" s="28" t="s">
        <v>4414</v>
      </c>
      <c r="Q1915" s="107">
        <v>6.9999999999999999E-4</v>
      </c>
      <c r="T1915" s="110">
        <v>42857</v>
      </c>
      <c r="U1915" s="28">
        <v>64.165000000000006</v>
      </c>
      <c r="V1915">
        <v>64.147000000000006</v>
      </c>
      <c r="W1915">
        <v>64.25</v>
      </c>
      <c r="X1915">
        <v>64.125</v>
      </c>
      <c r="Y1915" s="19">
        <v>-1.4E-3</v>
      </c>
      <c r="AB1915" s="110">
        <f t="shared" si="353"/>
        <v>42992</v>
      </c>
      <c r="AC1915" s="108">
        <f t="shared" si="351"/>
        <v>10086.6</v>
      </c>
      <c r="AD1915" s="28">
        <f t="shared" si="352"/>
        <v>64.123000000000005</v>
      </c>
      <c r="AE1915" s="28">
        <f t="shared" si="346"/>
        <v>157.30081250097467</v>
      </c>
      <c r="AF1915" s="31">
        <f t="shared" si="347"/>
        <v>-1.039257866380594E-3</v>
      </c>
      <c r="AJ1915" s="110">
        <f t="shared" si="350"/>
        <v>42964</v>
      </c>
      <c r="AK1915" s="31">
        <f t="shared" si="348"/>
        <v>-1.54E-2</v>
      </c>
      <c r="AL1915" s="115">
        <f t="shared" si="349"/>
        <v>6.9210794863239222E-4</v>
      </c>
      <c r="AM1915" s="100"/>
      <c r="BR1915" s="18">
        <f t="shared" si="343"/>
        <v>42955</v>
      </c>
      <c r="BS1915" s="6">
        <f t="shared" si="344"/>
        <v>-2.3999999999999998E-3</v>
      </c>
      <c r="BT1915" s="6">
        <f t="shared" si="345"/>
        <v>-7.7999999999999996E-3</v>
      </c>
    </row>
    <row r="1916" spans="2:72" ht="14.45" hidden="1">
      <c r="B1916" s="110">
        <v>42956</v>
      </c>
      <c r="C1916" s="106">
        <v>2474</v>
      </c>
      <c r="D1916" s="106">
        <v>2465.3000000000002</v>
      </c>
      <c r="E1916" s="106">
        <v>2474.4</v>
      </c>
      <c r="F1916" s="106">
        <v>2462.1</v>
      </c>
      <c r="G1916" s="28"/>
      <c r="H1916" s="107">
        <v>-4.0000000000000002E-4</v>
      </c>
      <c r="K1916" s="110">
        <v>42993</v>
      </c>
      <c r="L1916" s="106">
        <v>10085.4</v>
      </c>
      <c r="M1916" s="106">
        <v>10062.35</v>
      </c>
      <c r="N1916" s="106">
        <v>10115.15</v>
      </c>
      <c r="O1916" s="106">
        <v>10043.65</v>
      </c>
      <c r="P1916" s="28" t="s">
        <v>4415</v>
      </c>
      <c r="Q1916" s="107">
        <v>-1E-4</v>
      </c>
      <c r="T1916" s="110">
        <v>42858</v>
      </c>
      <c r="U1916" s="28">
        <v>64.165000000000006</v>
      </c>
      <c r="V1916">
        <v>64.14</v>
      </c>
      <c r="W1916">
        <v>64.2</v>
      </c>
      <c r="X1916">
        <v>64.114999999999995</v>
      </c>
      <c r="Y1916" s="19">
        <v>0</v>
      </c>
      <c r="AB1916" s="110">
        <f t="shared" si="353"/>
        <v>42993</v>
      </c>
      <c r="AC1916" s="108">
        <f t="shared" si="351"/>
        <v>10085.4</v>
      </c>
      <c r="AD1916" s="28">
        <f t="shared" si="352"/>
        <v>64.11</v>
      </c>
      <c r="AE1916" s="28">
        <f t="shared" si="346"/>
        <v>157.31399157697706</v>
      </c>
      <c r="AF1916" s="31">
        <f t="shared" si="347"/>
        <v>8.3782631461692958E-5</v>
      </c>
      <c r="AJ1916" s="110">
        <f t="shared" si="350"/>
        <v>42965</v>
      </c>
      <c r="AK1916" s="31">
        <f t="shared" si="348"/>
        <v>-1.8E-3</v>
      </c>
      <c r="AL1916" s="115">
        <f t="shared" si="349"/>
        <v>-5.5773472421433157E-3</v>
      </c>
      <c r="AM1916" s="100"/>
      <c r="BR1916" s="18">
        <f t="shared" si="343"/>
        <v>42956</v>
      </c>
      <c r="BS1916" s="6">
        <f t="shared" si="344"/>
        <v>-4.0000000000000002E-4</v>
      </c>
      <c r="BT1916" s="6">
        <f t="shared" si="345"/>
        <v>-7.1000000000000004E-3</v>
      </c>
    </row>
    <row r="1917" spans="2:72" ht="14.45" hidden="1">
      <c r="B1917" s="110">
        <v>42957</v>
      </c>
      <c r="C1917" s="106">
        <v>2438.1999999999998</v>
      </c>
      <c r="D1917" s="106">
        <v>2465.4</v>
      </c>
      <c r="E1917" s="106">
        <v>2465.4</v>
      </c>
      <c r="F1917" s="106">
        <v>2437.8000000000002</v>
      </c>
      <c r="G1917" s="28"/>
      <c r="H1917" s="107">
        <v>-1.4500000000000001E-2</v>
      </c>
      <c r="K1917" s="110">
        <v>42996</v>
      </c>
      <c r="L1917" s="106">
        <v>10153.1</v>
      </c>
      <c r="M1917" s="106">
        <v>10133.1</v>
      </c>
      <c r="N1917" s="106">
        <v>10171.700000000001</v>
      </c>
      <c r="O1917" s="106">
        <v>10131.299999999999</v>
      </c>
      <c r="P1917" s="28" t="s">
        <v>4416</v>
      </c>
      <c r="Q1917" s="107">
        <v>6.7000000000000002E-3</v>
      </c>
      <c r="T1917" s="110">
        <v>42859</v>
      </c>
      <c r="U1917" s="28">
        <v>64.215000000000003</v>
      </c>
      <c r="V1917">
        <v>64.194999999999993</v>
      </c>
      <c r="W1917">
        <v>64.25</v>
      </c>
      <c r="X1917">
        <v>64.180000000000007</v>
      </c>
      <c r="Y1917" s="19">
        <v>8.0000000000000004E-4</v>
      </c>
      <c r="AB1917" s="110">
        <f t="shared" si="353"/>
        <v>42996</v>
      </c>
      <c r="AC1917" s="108">
        <f t="shared" si="351"/>
        <v>10153.1</v>
      </c>
      <c r="AD1917" s="28">
        <f t="shared" si="352"/>
        <v>64.158000000000001</v>
      </c>
      <c r="AE1917" s="28">
        <f t="shared" si="346"/>
        <v>158.25150409925496</v>
      </c>
      <c r="AF1917" s="31">
        <f t="shared" si="347"/>
        <v>5.9594986617521606E-3</v>
      </c>
      <c r="AJ1917" s="110">
        <f t="shared" si="350"/>
        <v>42968</v>
      </c>
      <c r="AK1917" s="31">
        <f t="shared" si="348"/>
        <v>1.1999999999999999E-3</v>
      </c>
      <c r="AL1917" s="115">
        <f t="shared" si="349"/>
        <v>-8.6742689286429808E-3</v>
      </c>
      <c r="AM1917" s="100"/>
      <c r="BR1917" s="18">
        <f t="shared" si="343"/>
        <v>42957</v>
      </c>
      <c r="BS1917" s="6">
        <f t="shared" si="344"/>
        <v>-1.4500000000000001E-2</v>
      </c>
      <c r="BT1917" s="6">
        <f t="shared" si="345"/>
        <v>-8.8999999999999999E-3</v>
      </c>
    </row>
    <row r="1918" spans="2:72" ht="14.45" hidden="1">
      <c r="B1918" s="110">
        <v>42958</v>
      </c>
      <c r="C1918" s="106">
        <v>2441.3000000000002</v>
      </c>
      <c r="D1918" s="106">
        <v>2441</v>
      </c>
      <c r="E1918" s="106">
        <v>2448.1</v>
      </c>
      <c r="F1918" s="106">
        <v>2437.8000000000002</v>
      </c>
      <c r="G1918" s="28"/>
      <c r="H1918" s="107">
        <v>1.2999999999999999E-3</v>
      </c>
      <c r="K1918" s="110">
        <v>42997</v>
      </c>
      <c r="L1918" s="106">
        <v>10147.549999999999</v>
      </c>
      <c r="M1918" s="106">
        <v>10175.6</v>
      </c>
      <c r="N1918" s="106">
        <v>10178.950000000001</v>
      </c>
      <c r="O1918" s="106">
        <v>10129.950000000001</v>
      </c>
      <c r="P1918" s="28" t="s">
        <v>4417</v>
      </c>
      <c r="Q1918" s="107">
        <v>-5.0000000000000001E-4</v>
      </c>
      <c r="T1918" s="110">
        <v>42860</v>
      </c>
      <c r="U1918" s="28">
        <v>64.314999999999998</v>
      </c>
      <c r="V1918">
        <v>64.234999999999999</v>
      </c>
      <c r="W1918">
        <v>64.394999999999996</v>
      </c>
      <c r="X1918">
        <v>64.234999999999999</v>
      </c>
      <c r="Y1918" s="19">
        <v>1.6000000000000001E-3</v>
      </c>
      <c r="AB1918" s="110">
        <f t="shared" si="353"/>
        <v>42997</v>
      </c>
      <c r="AC1918" s="108">
        <f t="shared" si="351"/>
        <v>10147.549999999999</v>
      </c>
      <c r="AD1918" s="28">
        <f t="shared" si="352"/>
        <v>64.3</v>
      </c>
      <c r="AE1918" s="28">
        <f t="shared" si="346"/>
        <v>157.81570762052877</v>
      </c>
      <c r="AF1918" s="31">
        <f t="shared" si="347"/>
        <v>-2.753822032887987E-3</v>
      </c>
      <c r="AJ1918" s="110">
        <f t="shared" si="350"/>
        <v>42969</v>
      </c>
      <c r="AK1918" s="31">
        <f t="shared" si="348"/>
        <v>9.9000000000000008E-3</v>
      </c>
      <c r="AL1918" s="115">
        <f t="shared" si="349"/>
        <v>1.7419694352254211E-3</v>
      </c>
      <c r="AM1918" s="100"/>
      <c r="BR1918" s="18">
        <f t="shared" si="343"/>
        <v>42958</v>
      </c>
      <c r="BS1918" s="6">
        <f t="shared" si="344"/>
        <v>1.2999999999999999E-3</v>
      </c>
      <c r="BT1918" s="6">
        <f t="shared" si="345"/>
        <v>-1.11E-2</v>
      </c>
    </row>
    <row r="1919" spans="2:72" ht="14.45" hidden="1">
      <c r="B1919" s="110">
        <v>42961</v>
      </c>
      <c r="C1919" s="106">
        <v>2465.8000000000002</v>
      </c>
      <c r="D1919" s="106">
        <v>2455</v>
      </c>
      <c r="E1919" s="106">
        <v>2468.1999999999998</v>
      </c>
      <c r="F1919" s="106">
        <v>2455</v>
      </c>
      <c r="G1919" s="28"/>
      <c r="H1919" s="107">
        <v>0.01</v>
      </c>
      <c r="K1919" s="110">
        <v>42998</v>
      </c>
      <c r="L1919" s="106">
        <v>10141.15</v>
      </c>
      <c r="M1919" s="106">
        <v>10160.950000000001</v>
      </c>
      <c r="N1919" s="106">
        <v>10171.049999999999</v>
      </c>
      <c r="O1919" s="106">
        <v>10134.200000000001</v>
      </c>
      <c r="P1919" s="28" t="s">
        <v>4418</v>
      </c>
      <c r="Q1919" s="107">
        <v>-5.9999999999999995E-4</v>
      </c>
      <c r="T1919" s="110">
        <v>42863</v>
      </c>
      <c r="U1919" s="28">
        <v>64.36</v>
      </c>
      <c r="V1919">
        <v>64.260000000000005</v>
      </c>
      <c r="W1919">
        <v>64.385000000000005</v>
      </c>
      <c r="X1919">
        <v>64.209999999999994</v>
      </c>
      <c r="Y1919" s="19">
        <v>6.9999999999999999E-4</v>
      </c>
      <c r="AB1919" s="110">
        <f t="shared" si="353"/>
        <v>42998</v>
      </c>
      <c r="AC1919" s="108">
        <f t="shared" si="351"/>
        <v>10141.15</v>
      </c>
      <c r="AD1919" s="28">
        <f t="shared" si="352"/>
        <v>64.293000000000006</v>
      </c>
      <c r="AE1919" s="28">
        <f t="shared" si="346"/>
        <v>157.73334577636754</v>
      </c>
      <c r="AF1919" s="31">
        <f t="shared" si="347"/>
        <v>-5.2188622668203344E-4</v>
      </c>
      <c r="AJ1919" s="110">
        <f t="shared" si="350"/>
        <v>42970</v>
      </c>
      <c r="AK1919" s="31">
        <f t="shared" si="348"/>
        <v>-3.5000000000000001E-3</v>
      </c>
      <c r="AL1919" s="115">
        <f t="shared" si="349"/>
        <v>9.3290805879275851E-3</v>
      </c>
      <c r="AM1919" s="100"/>
      <c r="BR1919" s="18">
        <f t="shared" si="343"/>
        <v>42961</v>
      </c>
      <c r="BS1919" s="6">
        <f t="shared" si="344"/>
        <v>0.01</v>
      </c>
      <c r="BT1919" s="6">
        <f t="shared" si="345"/>
        <v>8.6E-3</v>
      </c>
    </row>
    <row r="1920" spans="2:72" ht="14.45" hidden="1">
      <c r="B1920" s="110">
        <v>42962</v>
      </c>
      <c r="C1920" s="106">
        <v>2464.6</v>
      </c>
      <c r="D1920" s="106">
        <v>2468.6999999999998</v>
      </c>
      <c r="E1920" s="106">
        <v>2468.9</v>
      </c>
      <c r="F1920" s="106">
        <v>2461.6</v>
      </c>
      <c r="G1920" s="28"/>
      <c r="H1920" s="107">
        <v>-5.0000000000000001E-4</v>
      </c>
      <c r="K1920" s="110">
        <v>42999</v>
      </c>
      <c r="L1920" s="106">
        <v>10121.9</v>
      </c>
      <c r="M1920" s="106">
        <v>10139.6</v>
      </c>
      <c r="N1920" s="106">
        <v>10158.9</v>
      </c>
      <c r="O1920" s="106">
        <v>10058.6</v>
      </c>
      <c r="P1920" s="28" t="s">
        <v>4419</v>
      </c>
      <c r="Q1920" s="107">
        <v>-1.9E-3</v>
      </c>
      <c r="T1920" s="110">
        <v>42864</v>
      </c>
      <c r="U1920" s="28">
        <v>64.680000000000007</v>
      </c>
      <c r="V1920">
        <v>64.44</v>
      </c>
      <c r="W1920">
        <v>64.704999999999998</v>
      </c>
      <c r="X1920">
        <v>64.44</v>
      </c>
      <c r="Y1920" s="19">
        <v>5.0000000000000001E-3</v>
      </c>
      <c r="AB1920" s="110">
        <f t="shared" si="353"/>
        <v>42999</v>
      </c>
      <c r="AC1920" s="108">
        <f t="shared" si="351"/>
        <v>10121.9</v>
      </c>
      <c r="AD1920" s="28">
        <f t="shared" si="352"/>
        <v>64.81</v>
      </c>
      <c r="AE1920" s="28">
        <f t="shared" si="346"/>
        <v>156.17805894152136</v>
      </c>
      <c r="AF1920" s="31">
        <f t="shared" si="347"/>
        <v>-9.860228521692882E-3</v>
      </c>
      <c r="AJ1920" s="110">
        <f t="shared" si="350"/>
        <v>42971</v>
      </c>
      <c r="AK1920" s="31">
        <f t="shared" si="348"/>
        <v>-2E-3</v>
      </c>
      <c r="AL1920" s="115">
        <f t="shared" si="349"/>
        <v>4.6181172291293038E-4</v>
      </c>
      <c r="AM1920" s="100"/>
      <c r="BR1920" s="18" t="e">
        <f t="shared" si="343"/>
        <v>#N/A</v>
      </c>
      <c r="BS1920" s="6">
        <f t="shared" si="344"/>
        <v>0</v>
      </c>
      <c r="BT1920" s="6">
        <f t="shared" si="345"/>
        <v>0</v>
      </c>
    </row>
    <row r="1921" spans="2:72" ht="14.45" hidden="1">
      <c r="B1921" s="110">
        <v>42963</v>
      </c>
      <c r="C1921" s="106">
        <v>2468.1</v>
      </c>
      <c r="D1921" s="106">
        <v>2468.6</v>
      </c>
      <c r="E1921" s="106">
        <v>2474.9</v>
      </c>
      <c r="F1921" s="106">
        <v>2463.9</v>
      </c>
      <c r="G1921" s="28"/>
      <c r="H1921" s="107">
        <v>1.4E-3</v>
      </c>
      <c r="K1921" s="110">
        <v>43000</v>
      </c>
      <c r="L1921" s="106">
        <v>9964.4</v>
      </c>
      <c r="M1921" s="106">
        <v>10094.35</v>
      </c>
      <c r="N1921" s="106">
        <v>10095.049999999999</v>
      </c>
      <c r="O1921" s="106">
        <v>9952.7999999999993</v>
      </c>
      <c r="P1921" s="28" t="s">
        <v>4420</v>
      </c>
      <c r="Q1921" s="107">
        <v>-1.5599999999999999E-2</v>
      </c>
      <c r="T1921" s="110">
        <v>42865</v>
      </c>
      <c r="U1921" s="28">
        <v>64.614999999999995</v>
      </c>
      <c r="V1921">
        <v>64.694000000000003</v>
      </c>
      <c r="W1921">
        <v>64.694000000000003</v>
      </c>
      <c r="X1921">
        <v>64.555000000000007</v>
      </c>
      <c r="Y1921" s="19">
        <v>-1E-3</v>
      </c>
      <c r="AB1921" s="110">
        <f t="shared" si="353"/>
        <v>43000</v>
      </c>
      <c r="AC1921" s="108">
        <f t="shared" si="351"/>
        <v>9964.4</v>
      </c>
      <c r="AD1921" s="28">
        <f t="shared" si="352"/>
        <v>64.795000000000002</v>
      </c>
      <c r="AE1921" s="28">
        <f t="shared" si="346"/>
        <v>153.7834709468323</v>
      </c>
      <c r="AF1921" s="31">
        <f t="shared" si="347"/>
        <v>-1.5332422562542414E-2</v>
      </c>
      <c r="AJ1921" s="110" t="e">
        <f t="shared" si="350"/>
        <v>#N/A</v>
      </c>
      <c r="AK1921" s="31">
        <f t="shared" si="348"/>
        <v>0</v>
      </c>
      <c r="AL1921" s="115">
        <f t="shared" si="349"/>
        <v>0</v>
      </c>
      <c r="AM1921" s="100"/>
      <c r="BR1921" s="18">
        <f t="shared" si="343"/>
        <v>42963</v>
      </c>
      <c r="BS1921" s="6">
        <f t="shared" si="344"/>
        <v>1.4E-3</v>
      </c>
      <c r="BT1921" s="6">
        <f t="shared" si="345"/>
        <v>1.0500000000000001E-2</v>
      </c>
    </row>
    <row r="1922" spans="2:72" ht="14.45" hidden="1">
      <c r="B1922" s="110">
        <v>42964</v>
      </c>
      <c r="C1922" s="106">
        <v>2430</v>
      </c>
      <c r="D1922" s="106">
        <v>2462.9</v>
      </c>
      <c r="E1922" s="106">
        <v>2465</v>
      </c>
      <c r="F1922" s="106">
        <v>2430</v>
      </c>
      <c r="G1922" s="28"/>
      <c r="H1922" s="107">
        <v>-1.54E-2</v>
      </c>
      <c r="K1922" s="110">
        <v>43003</v>
      </c>
      <c r="L1922" s="106">
        <v>9872.6</v>
      </c>
      <c r="M1922" s="106">
        <v>9960.1</v>
      </c>
      <c r="N1922" s="106">
        <v>9960.5</v>
      </c>
      <c r="O1922" s="106">
        <v>9816.0499999999993</v>
      </c>
      <c r="P1922" s="28" t="s">
        <v>4421</v>
      </c>
      <c r="Q1922" s="107">
        <v>-9.1999999999999998E-3</v>
      </c>
      <c r="T1922" s="110">
        <v>42866</v>
      </c>
      <c r="U1922" s="28">
        <v>64.405000000000001</v>
      </c>
      <c r="V1922">
        <v>64.594999999999999</v>
      </c>
      <c r="W1922">
        <v>64.594999999999999</v>
      </c>
      <c r="X1922">
        <v>64.349999999999994</v>
      </c>
      <c r="Y1922" s="19">
        <v>-3.3E-3</v>
      </c>
      <c r="AB1922" s="110">
        <f t="shared" si="353"/>
        <v>43003</v>
      </c>
      <c r="AC1922" s="108">
        <f t="shared" si="351"/>
        <v>9872.6</v>
      </c>
      <c r="AD1922" s="28">
        <f t="shared" si="352"/>
        <v>65.126999999999995</v>
      </c>
      <c r="AE1922" s="28">
        <f t="shared" si="346"/>
        <v>151.58997036559339</v>
      </c>
      <c r="AF1922" s="31">
        <f t="shared" si="347"/>
        <v>-1.4263565308636261E-2</v>
      </c>
      <c r="AJ1922" s="110">
        <f t="shared" si="350"/>
        <v>42975</v>
      </c>
      <c r="AK1922" s="31">
        <f t="shared" si="348"/>
        <v>5.0000000000000001E-4</v>
      </c>
      <c r="AL1922" s="115">
        <f t="shared" si="349"/>
        <v>7.8589928435006673E-3</v>
      </c>
      <c r="AM1922" s="100"/>
      <c r="BR1922" s="18">
        <f t="shared" si="343"/>
        <v>42964</v>
      </c>
      <c r="BS1922" s="6">
        <f t="shared" si="344"/>
        <v>-1.54E-2</v>
      </c>
      <c r="BT1922" s="6">
        <f t="shared" si="345"/>
        <v>6.9999999999999999E-4</v>
      </c>
    </row>
    <row r="1923" spans="2:72" ht="14.45" hidden="1">
      <c r="B1923" s="110">
        <v>42965</v>
      </c>
      <c r="C1923" s="106">
        <v>2425.6</v>
      </c>
      <c r="D1923" s="106">
        <v>2427.6</v>
      </c>
      <c r="E1923" s="106">
        <v>2440.3000000000002</v>
      </c>
      <c r="F1923" s="106">
        <v>2420.6999999999998</v>
      </c>
      <c r="G1923" s="28"/>
      <c r="H1923" s="107">
        <v>-1.8E-3</v>
      </c>
      <c r="K1923" s="110">
        <v>43004</v>
      </c>
      <c r="L1923" s="106">
        <v>9871.5</v>
      </c>
      <c r="M1923" s="106">
        <v>9875.25</v>
      </c>
      <c r="N1923" s="106">
        <v>9891.35</v>
      </c>
      <c r="O1923" s="106">
        <v>9813</v>
      </c>
      <c r="P1923" s="28" t="s">
        <v>4422</v>
      </c>
      <c r="Q1923" s="107">
        <v>-1E-4</v>
      </c>
      <c r="T1923" s="110">
        <v>42867</v>
      </c>
      <c r="U1923" s="28">
        <v>64.242999999999995</v>
      </c>
      <c r="V1923">
        <v>64.305000000000007</v>
      </c>
      <c r="W1923">
        <v>64.376999999999995</v>
      </c>
      <c r="X1923">
        <v>64.242999999999995</v>
      </c>
      <c r="Y1923" s="19">
        <v>-2.5000000000000001E-3</v>
      </c>
      <c r="AB1923" s="110">
        <f t="shared" si="353"/>
        <v>43004</v>
      </c>
      <c r="AC1923" s="108">
        <f t="shared" si="351"/>
        <v>9871.5</v>
      </c>
      <c r="AD1923" s="28">
        <f t="shared" si="352"/>
        <v>65.459999999999994</v>
      </c>
      <c r="AE1923" s="28">
        <f t="shared" si="346"/>
        <v>150.80201649862514</v>
      </c>
      <c r="AF1923" s="31">
        <f t="shared" si="347"/>
        <v>-5.1979287618298953E-3</v>
      </c>
      <c r="AJ1923" s="110">
        <f t="shared" si="350"/>
        <v>42976</v>
      </c>
      <c r="AK1923" s="31">
        <f t="shared" si="348"/>
        <v>8.9999999999999998E-4</v>
      </c>
      <c r="AL1923" s="115">
        <f t="shared" si="349"/>
        <v>-1.3475810638714059E-2</v>
      </c>
      <c r="AM1923" s="100"/>
      <c r="BR1923" s="18">
        <f t="shared" ref="BR1923:BR1986" si="354">VLOOKUP(B1923,K:Q,1,FALSE)</f>
        <v>42965</v>
      </c>
      <c r="BS1923" s="6">
        <f t="shared" ref="BS1923:BS1986" si="355">IFERROR(VLOOKUP(BR1923,B:H,7,FALSE),0)</f>
        <v>-1.8E-3</v>
      </c>
      <c r="BT1923" s="6">
        <f t="shared" ref="BT1923:BT1986" si="356">IFERROR(VLOOKUP(BR1923,K:Q,7,FALSE),0)</f>
        <v>-6.7000000000000002E-3</v>
      </c>
    </row>
    <row r="1924" spans="2:72" ht="14.45" hidden="1">
      <c r="B1924" s="110">
        <v>42968</v>
      </c>
      <c r="C1924" s="106">
        <v>2428.4</v>
      </c>
      <c r="D1924" s="106">
        <v>2425.5</v>
      </c>
      <c r="E1924" s="106">
        <v>2430.6</v>
      </c>
      <c r="F1924" s="106">
        <v>2417.3000000000002</v>
      </c>
      <c r="G1924" s="28"/>
      <c r="H1924" s="107">
        <v>1.1999999999999999E-3</v>
      </c>
      <c r="K1924" s="110">
        <v>43005</v>
      </c>
      <c r="L1924" s="106">
        <v>9735.75</v>
      </c>
      <c r="M1924" s="106">
        <v>9920.6</v>
      </c>
      <c r="N1924" s="106">
        <v>9921.0499999999993</v>
      </c>
      <c r="O1924" s="106">
        <v>9714.4</v>
      </c>
      <c r="P1924" s="28" t="s">
        <v>4423</v>
      </c>
      <c r="Q1924" s="107">
        <v>-1.38E-2</v>
      </c>
      <c r="T1924" s="110">
        <v>42870</v>
      </c>
      <c r="U1924" s="28">
        <v>64.064999999999998</v>
      </c>
      <c r="V1924">
        <v>64.13</v>
      </c>
      <c r="W1924">
        <v>64.180000000000007</v>
      </c>
      <c r="X1924">
        <v>64.025000000000006</v>
      </c>
      <c r="Y1924" s="19">
        <v>-2.8E-3</v>
      </c>
      <c r="AB1924" s="110">
        <f t="shared" si="353"/>
        <v>43005</v>
      </c>
      <c r="AC1924" s="108">
        <f t="shared" si="351"/>
        <v>9735.75</v>
      </c>
      <c r="AD1924" s="28">
        <f t="shared" si="352"/>
        <v>65.715000000000003</v>
      </c>
      <c r="AE1924" s="28">
        <f t="shared" ref="AE1924:AE1987" si="357">AC1924/AD1924</f>
        <v>148.15110705318421</v>
      </c>
      <c r="AF1924" s="31">
        <f t="shared" si="347"/>
        <v>-1.7578740039362106E-2</v>
      </c>
      <c r="AJ1924" s="110">
        <f t="shared" si="350"/>
        <v>42977</v>
      </c>
      <c r="AK1924" s="31">
        <f t="shared" si="348"/>
        <v>4.5999999999999999E-3</v>
      </c>
      <c r="AL1924" s="115">
        <f t="shared" si="349"/>
        <v>9.4131509271775382E-3</v>
      </c>
      <c r="AM1924" s="100"/>
      <c r="BR1924" s="18">
        <f t="shared" si="354"/>
        <v>42968</v>
      </c>
      <c r="BS1924" s="6">
        <f t="shared" si="355"/>
        <v>1.1999999999999999E-3</v>
      </c>
      <c r="BT1924" s="6">
        <f t="shared" si="356"/>
        <v>-8.3999999999999995E-3</v>
      </c>
    </row>
    <row r="1925" spans="2:72" ht="14.45" hidden="1">
      <c r="B1925" s="110">
        <v>42969</v>
      </c>
      <c r="C1925" s="106">
        <v>2452.5</v>
      </c>
      <c r="D1925" s="106">
        <v>2433.8000000000002</v>
      </c>
      <c r="E1925" s="106">
        <v>2454.8000000000002</v>
      </c>
      <c r="F1925" s="106">
        <v>2433.6999999999998</v>
      </c>
      <c r="G1925" s="28"/>
      <c r="H1925" s="107">
        <v>9.9000000000000008E-3</v>
      </c>
      <c r="K1925" s="110">
        <v>43006</v>
      </c>
      <c r="L1925" s="106">
        <v>9768.9500000000007</v>
      </c>
      <c r="M1925" s="106">
        <v>9736.4</v>
      </c>
      <c r="N1925" s="106">
        <v>9789.2000000000007</v>
      </c>
      <c r="O1925" s="106">
        <v>9687.5499999999993</v>
      </c>
      <c r="P1925" s="28" t="s">
        <v>4424</v>
      </c>
      <c r="Q1925" s="107">
        <v>3.3999999999999998E-3</v>
      </c>
      <c r="T1925" s="110">
        <v>42871</v>
      </c>
      <c r="U1925" s="28">
        <v>64.045000000000002</v>
      </c>
      <c r="V1925">
        <v>64.075000000000003</v>
      </c>
      <c r="W1925">
        <v>64.165000000000006</v>
      </c>
      <c r="X1925">
        <v>64.040000000000006</v>
      </c>
      <c r="Y1925" s="19">
        <v>-2.9999999999999997E-4</v>
      </c>
      <c r="AB1925" s="110">
        <f t="shared" si="353"/>
        <v>43006</v>
      </c>
      <c r="AC1925" s="108">
        <f t="shared" si="351"/>
        <v>9768.9500000000007</v>
      </c>
      <c r="AD1925" s="28">
        <f t="shared" si="352"/>
        <v>65.47</v>
      </c>
      <c r="AE1925" s="28">
        <f t="shared" si="357"/>
        <v>149.21261646555675</v>
      </c>
      <c r="AF1925" s="31">
        <f t="shared" ref="AF1925:AF1988" si="358">AE1925/AE1924-1</f>
        <v>7.1650454288638699E-3</v>
      </c>
      <c r="AJ1925" s="110">
        <f t="shared" si="350"/>
        <v>42978</v>
      </c>
      <c r="AK1925" s="31">
        <f t="shared" si="348"/>
        <v>5.7000000000000002E-3</v>
      </c>
      <c r="AL1925" s="115">
        <f t="shared" si="349"/>
        <v>4.252343134970582E-3</v>
      </c>
      <c r="AM1925" s="100"/>
      <c r="BR1925" s="18">
        <f t="shared" si="354"/>
        <v>42969</v>
      </c>
      <c r="BS1925" s="6">
        <f t="shared" si="355"/>
        <v>9.9000000000000008E-3</v>
      </c>
      <c r="BT1925" s="6">
        <f t="shared" si="356"/>
        <v>1.1000000000000001E-3</v>
      </c>
    </row>
    <row r="1926" spans="2:72" ht="14.45" hidden="1">
      <c r="B1926" s="110">
        <v>42970</v>
      </c>
      <c r="C1926" s="106">
        <v>2444</v>
      </c>
      <c r="D1926" s="106">
        <v>2444.9</v>
      </c>
      <c r="E1926" s="106">
        <v>2448.9</v>
      </c>
      <c r="F1926" s="106">
        <v>2441.4</v>
      </c>
      <c r="G1926" s="28"/>
      <c r="H1926" s="107">
        <v>-3.5000000000000001E-3</v>
      </c>
      <c r="K1926" s="110">
        <v>43007</v>
      </c>
      <c r="L1926" s="106">
        <v>9788.6</v>
      </c>
      <c r="M1926" s="106">
        <v>9814.2999999999993</v>
      </c>
      <c r="N1926" s="106">
        <v>9854</v>
      </c>
      <c r="O1926" s="106">
        <v>9775.35</v>
      </c>
      <c r="P1926" s="28" t="s">
        <v>4425</v>
      </c>
      <c r="Q1926" s="107">
        <v>2E-3</v>
      </c>
      <c r="T1926" s="110">
        <v>42872</v>
      </c>
      <c r="U1926" s="28">
        <v>64.13</v>
      </c>
      <c r="V1926">
        <v>64</v>
      </c>
      <c r="W1926">
        <v>64.174999999999997</v>
      </c>
      <c r="X1926">
        <v>63.99</v>
      </c>
      <c r="Y1926" s="19">
        <v>1.2999999999999999E-3</v>
      </c>
      <c r="AB1926" s="110">
        <f t="shared" si="353"/>
        <v>43007</v>
      </c>
      <c r="AC1926" s="108">
        <f t="shared" si="351"/>
        <v>9788.6</v>
      </c>
      <c r="AD1926" s="28">
        <f t="shared" si="352"/>
        <v>65.31</v>
      </c>
      <c r="AE1926" s="28">
        <f t="shared" si="357"/>
        <v>149.8790384320931</v>
      </c>
      <c r="AF1926" s="31">
        <f t="shared" si="358"/>
        <v>4.4662574943197253E-3</v>
      </c>
      <c r="AJ1926" s="110">
        <f t="shared" si="350"/>
        <v>42979</v>
      </c>
      <c r="AK1926" s="31">
        <f t="shared" si="348"/>
        <v>2E-3</v>
      </c>
      <c r="AL1926" s="115">
        <f t="shared" si="349"/>
        <v>4.2830616322127035E-3</v>
      </c>
      <c r="AM1926" s="100"/>
      <c r="BR1926" s="18">
        <f t="shared" si="354"/>
        <v>42970</v>
      </c>
      <c r="BS1926" s="6">
        <f t="shared" si="355"/>
        <v>-3.5000000000000001E-3</v>
      </c>
      <c r="BT1926" s="6">
        <f t="shared" si="356"/>
        <v>8.8999999999999999E-3</v>
      </c>
    </row>
    <row r="1927" spans="2:72" ht="14.45" hidden="1">
      <c r="B1927" s="110">
        <v>42971</v>
      </c>
      <c r="C1927" s="106">
        <v>2439</v>
      </c>
      <c r="D1927" s="106">
        <v>2447.9</v>
      </c>
      <c r="E1927" s="106">
        <v>2450.4</v>
      </c>
      <c r="F1927" s="106">
        <v>2436.1999999999998</v>
      </c>
      <c r="G1927" s="28"/>
      <c r="H1927" s="107">
        <v>-2E-3</v>
      </c>
      <c r="K1927" s="110">
        <v>43011</v>
      </c>
      <c r="L1927" s="106">
        <v>9859.5</v>
      </c>
      <c r="M1927" s="106">
        <v>9893.2999999999993</v>
      </c>
      <c r="N1927" s="106">
        <v>9895.4</v>
      </c>
      <c r="O1927" s="106">
        <v>9831.0499999999993</v>
      </c>
      <c r="P1927" s="28" t="s">
        <v>4426</v>
      </c>
      <c r="Q1927" s="107">
        <v>7.1999999999999998E-3</v>
      </c>
      <c r="T1927" s="110">
        <v>42873</v>
      </c>
      <c r="U1927" s="28">
        <v>64.88</v>
      </c>
      <c r="V1927">
        <v>64.400000000000006</v>
      </c>
      <c r="W1927">
        <v>64.92</v>
      </c>
      <c r="X1927">
        <v>64.326999999999998</v>
      </c>
      <c r="Y1927" s="19">
        <v>1.17E-2</v>
      </c>
      <c r="AB1927" s="110">
        <f t="shared" si="353"/>
        <v>43011</v>
      </c>
      <c r="AC1927" s="108">
        <f t="shared" si="351"/>
        <v>9859.5</v>
      </c>
      <c r="AD1927" s="28">
        <f t="shared" si="352"/>
        <v>65.484999999999999</v>
      </c>
      <c r="AE1927" s="28">
        <f t="shared" si="357"/>
        <v>150.56119722073757</v>
      </c>
      <c r="AF1927" s="31">
        <f t="shared" si="358"/>
        <v>4.5513955505762649E-3</v>
      </c>
      <c r="AJ1927" s="110">
        <f t="shared" si="350"/>
        <v>42983</v>
      </c>
      <c r="AK1927" s="31">
        <f t="shared" si="348"/>
        <v>-7.6E-3</v>
      </c>
      <c r="AL1927" s="115">
        <f t="shared" si="349"/>
        <v>2.951608534740302E-3</v>
      </c>
      <c r="AM1927" s="100"/>
      <c r="BR1927" s="18">
        <f t="shared" si="354"/>
        <v>42971</v>
      </c>
      <c r="BS1927" s="6">
        <f t="shared" si="355"/>
        <v>-2E-3</v>
      </c>
      <c r="BT1927" s="6">
        <f t="shared" si="356"/>
        <v>5.0000000000000001E-4</v>
      </c>
    </row>
    <row r="1928" spans="2:72" ht="14.45" hidden="1">
      <c r="B1928" s="110">
        <v>42972</v>
      </c>
      <c r="C1928" s="106">
        <v>2443.1</v>
      </c>
      <c r="D1928" s="106">
        <v>2444.6999999999998</v>
      </c>
      <c r="E1928" s="106">
        <v>2454</v>
      </c>
      <c r="F1928" s="106">
        <v>2442.1999999999998</v>
      </c>
      <c r="G1928" s="28"/>
      <c r="H1928" s="107">
        <v>1.6999999999999999E-3</v>
      </c>
      <c r="K1928" s="110">
        <v>43012</v>
      </c>
      <c r="L1928" s="106">
        <v>9914.9</v>
      </c>
      <c r="M1928" s="106">
        <v>9884.35</v>
      </c>
      <c r="N1928" s="106">
        <v>9938.2999999999993</v>
      </c>
      <c r="O1928" s="106">
        <v>9850.65</v>
      </c>
      <c r="P1928" s="28" t="s">
        <v>4427</v>
      </c>
      <c r="Q1928" s="107">
        <v>5.5999999999999999E-3</v>
      </c>
      <c r="T1928" s="110">
        <v>42874</v>
      </c>
      <c r="U1928" s="28">
        <v>64.564999999999998</v>
      </c>
      <c r="V1928">
        <v>64.724999999999994</v>
      </c>
      <c r="W1928">
        <v>65.025000000000006</v>
      </c>
      <c r="X1928">
        <v>64.564999999999998</v>
      </c>
      <c r="Y1928" s="19">
        <v>-4.8999999999999998E-3</v>
      </c>
      <c r="AB1928" s="110">
        <f t="shared" si="353"/>
        <v>43012</v>
      </c>
      <c r="AC1928" s="108">
        <f t="shared" si="351"/>
        <v>9914.9</v>
      </c>
      <c r="AD1928" s="28">
        <f t="shared" si="352"/>
        <v>65.03</v>
      </c>
      <c r="AE1928" s="28">
        <f t="shared" si="357"/>
        <v>152.46655389820083</v>
      </c>
      <c r="AF1928" s="31">
        <f t="shared" si="358"/>
        <v>1.2655031393446148E-2</v>
      </c>
      <c r="AJ1928" s="110">
        <f t="shared" si="350"/>
        <v>42984</v>
      </c>
      <c r="AK1928" s="31">
        <f t="shared" si="348"/>
        <v>3.0999999999999999E-3</v>
      </c>
      <c r="AL1928" s="115">
        <f t="shared" si="349"/>
        <v>-2.9173652368656988E-3</v>
      </c>
      <c r="AM1928" s="100"/>
      <c r="BR1928" s="18" t="e">
        <f t="shared" si="354"/>
        <v>#N/A</v>
      </c>
      <c r="BS1928" s="6">
        <f t="shared" si="355"/>
        <v>0</v>
      </c>
      <c r="BT1928" s="6">
        <f t="shared" si="356"/>
        <v>0</v>
      </c>
    </row>
    <row r="1929" spans="2:72" ht="14.45" hidden="1">
      <c r="B1929" s="110">
        <v>42975</v>
      </c>
      <c r="C1929" s="106">
        <v>2444.1999999999998</v>
      </c>
      <c r="D1929" s="106">
        <v>2447.3000000000002</v>
      </c>
      <c r="E1929" s="106">
        <v>2449.1</v>
      </c>
      <c r="F1929" s="106">
        <v>2439</v>
      </c>
      <c r="G1929" s="28"/>
      <c r="H1929" s="107">
        <v>5.0000000000000001E-4</v>
      </c>
      <c r="K1929" s="110">
        <v>43013</v>
      </c>
      <c r="L1929" s="106">
        <v>9888.7000000000007</v>
      </c>
      <c r="M1929" s="106">
        <v>9927</v>
      </c>
      <c r="N1929" s="106">
        <v>9945.9500000000007</v>
      </c>
      <c r="O1929" s="106">
        <v>9881.85</v>
      </c>
      <c r="P1929" s="28" t="s">
        <v>4428</v>
      </c>
      <c r="Q1929" s="107">
        <v>-2.5999999999999999E-3</v>
      </c>
      <c r="T1929" s="110">
        <v>42877</v>
      </c>
      <c r="U1929" s="28">
        <v>64.510000000000005</v>
      </c>
      <c r="V1929">
        <v>64.53</v>
      </c>
      <c r="W1929">
        <v>64.655000000000001</v>
      </c>
      <c r="X1929">
        <v>64.459999999999994</v>
      </c>
      <c r="Y1929" s="19">
        <v>-8.9999999999999998E-4</v>
      </c>
      <c r="AB1929" s="110">
        <f t="shared" si="353"/>
        <v>43013</v>
      </c>
      <c r="AC1929" s="108">
        <f t="shared" si="351"/>
        <v>9888.7000000000007</v>
      </c>
      <c r="AD1929" s="28">
        <f t="shared" si="352"/>
        <v>65.144999999999996</v>
      </c>
      <c r="AE1929" s="28">
        <f t="shared" si="357"/>
        <v>151.79522603423135</v>
      </c>
      <c r="AF1929" s="31">
        <f t="shared" si="358"/>
        <v>-4.4031156132623428E-3</v>
      </c>
      <c r="AJ1929" s="110">
        <f t="shared" si="350"/>
        <v>42985</v>
      </c>
      <c r="AK1929" s="31">
        <f t="shared" si="348"/>
        <v>-2.0000000000000001E-4</v>
      </c>
      <c r="AL1929" s="115">
        <f t="shared" si="349"/>
        <v>2.085509058292967E-3</v>
      </c>
      <c r="AM1929" s="100"/>
      <c r="BR1929" s="18">
        <f t="shared" si="354"/>
        <v>42975</v>
      </c>
      <c r="BS1929" s="6">
        <f t="shared" si="355"/>
        <v>5.0000000000000001E-4</v>
      </c>
      <c r="BT1929" s="6">
        <f t="shared" si="356"/>
        <v>5.7000000000000002E-3</v>
      </c>
    </row>
    <row r="1930" spans="2:72" ht="14.45" hidden="1">
      <c r="B1930" s="110">
        <v>42976</v>
      </c>
      <c r="C1930" s="106">
        <v>2446.3000000000002</v>
      </c>
      <c r="D1930" s="106">
        <v>2431.9</v>
      </c>
      <c r="E1930" s="106">
        <v>2449.1999999999998</v>
      </c>
      <c r="F1930" s="106">
        <v>2428.1999999999998</v>
      </c>
      <c r="G1930" s="28"/>
      <c r="H1930" s="107">
        <v>8.9999999999999998E-4</v>
      </c>
      <c r="K1930" s="110">
        <v>43014</v>
      </c>
      <c r="L1930" s="106">
        <v>9979.7000000000007</v>
      </c>
      <c r="M1930" s="106">
        <v>9908.15</v>
      </c>
      <c r="N1930" s="106">
        <v>9989.35</v>
      </c>
      <c r="O1930" s="106">
        <v>9906.6</v>
      </c>
      <c r="P1930" s="28" t="s">
        <v>4429</v>
      </c>
      <c r="Q1930" s="107">
        <v>9.1999999999999998E-3</v>
      </c>
      <c r="T1930" s="110">
        <v>42878</v>
      </c>
      <c r="U1930" s="28">
        <v>64.894999999999996</v>
      </c>
      <c r="V1930">
        <v>64.685000000000002</v>
      </c>
      <c r="W1930">
        <v>64.92</v>
      </c>
      <c r="X1930">
        <v>64.655000000000001</v>
      </c>
      <c r="Y1930" s="19">
        <v>6.0000000000000001E-3</v>
      </c>
      <c r="AB1930" s="110">
        <f t="shared" si="353"/>
        <v>43014</v>
      </c>
      <c r="AC1930" s="108">
        <f t="shared" si="351"/>
        <v>9979.7000000000007</v>
      </c>
      <c r="AD1930" s="28">
        <f t="shared" si="352"/>
        <v>65.400000000000006</v>
      </c>
      <c r="AE1930" s="28">
        <f t="shared" si="357"/>
        <v>152.59480122324157</v>
      </c>
      <c r="AF1930" s="31">
        <f t="shared" si="358"/>
        <v>5.2674593918382584E-3</v>
      </c>
      <c r="AJ1930" s="110">
        <f t="shared" si="350"/>
        <v>42986</v>
      </c>
      <c r="AK1930" s="31">
        <f t="shared" si="348"/>
        <v>-1.5E-3</v>
      </c>
      <c r="AL1930" s="115">
        <f t="shared" si="349"/>
        <v>4.1011019424579409E-3</v>
      </c>
      <c r="AM1930" s="100"/>
      <c r="BR1930" s="18">
        <f t="shared" si="354"/>
        <v>42976</v>
      </c>
      <c r="BS1930" s="6">
        <f t="shared" si="355"/>
        <v>8.9999999999999998E-4</v>
      </c>
      <c r="BT1930" s="6">
        <f t="shared" si="356"/>
        <v>-1.18E-2</v>
      </c>
    </row>
    <row r="1931" spans="2:72" ht="14.45" hidden="1">
      <c r="B1931" s="110">
        <v>42977</v>
      </c>
      <c r="C1931" s="106">
        <v>2457.6</v>
      </c>
      <c r="D1931" s="106">
        <v>2446.1</v>
      </c>
      <c r="E1931" s="106">
        <v>2460.3000000000002</v>
      </c>
      <c r="F1931" s="106">
        <v>2443.8000000000002</v>
      </c>
      <c r="G1931" s="28"/>
      <c r="H1931" s="107">
        <v>4.5999999999999999E-3</v>
      </c>
      <c r="K1931" s="110">
        <v>43017</v>
      </c>
      <c r="L1931" s="106">
        <v>9988.75</v>
      </c>
      <c r="M1931" s="106">
        <v>9988.2000000000007</v>
      </c>
      <c r="N1931" s="106">
        <v>10015.75</v>
      </c>
      <c r="O1931" s="106">
        <v>9959.4500000000007</v>
      </c>
      <c r="P1931" s="28" t="s">
        <v>4430</v>
      </c>
      <c r="Q1931" s="107">
        <v>8.9999999999999998E-4</v>
      </c>
      <c r="T1931" s="110">
        <v>42879</v>
      </c>
      <c r="U1931" s="28">
        <v>64.77</v>
      </c>
      <c r="V1931">
        <v>64.930000000000007</v>
      </c>
      <c r="W1931">
        <v>64.97</v>
      </c>
      <c r="X1931">
        <v>64.715000000000003</v>
      </c>
      <c r="Y1931" s="19">
        <v>-1.9E-3</v>
      </c>
      <c r="AB1931" s="110">
        <f t="shared" si="353"/>
        <v>43017</v>
      </c>
      <c r="AC1931" s="108">
        <f t="shared" si="351"/>
        <v>9988.75</v>
      </c>
      <c r="AD1931" s="28">
        <f t="shared" si="352"/>
        <v>65.355000000000004</v>
      </c>
      <c r="AE1931" s="28">
        <f t="shared" si="357"/>
        <v>152.83834442659321</v>
      </c>
      <c r="AF1931" s="31">
        <f t="shared" si="358"/>
        <v>1.5960124552036881E-3</v>
      </c>
      <c r="AJ1931" s="110">
        <f t="shared" si="350"/>
        <v>42989</v>
      </c>
      <c r="AK1931" s="31">
        <f t="shared" si="348"/>
        <v>1.0800000000000001E-2</v>
      </c>
      <c r="AL1931" s="115">
        <f t="shared" si="349"/>
        <v>4.8088011822535748E-3</v>
      </c>
      <c r="AM1931" s="100"/>
      <c r="BR1931" s="18">
        <f t="shared" si="354"/>
        <v>42977</v>
      </c>
      <c r="BS1931" s="6">
        <f t="shared" si="355"/>
        <v>4.5999999999999999E-3</v>
      </c>
      <c r="BT1931" s="6">
        <f t="shared" si="356"/>
        <v>8.9999999999999993E-3</v>
      </c>
    </row>
    <row r="1932" spans="2:72" ht="14.45" hidden="1">
      <c r="B1932" s="110">
        <v>42978</v>
      </c>
      <c r="C1932" s="106">
        <v>2471.6999999999998</v>
      </c>
      <c r="D1932" s="106">
        <v>2462.6999999999998</v>
      </c>
      <c r="E1932" s="106">
        <v>2475</v>
      </c>
      <c r="F1932" s="106">
        <v>2462.6999999999998</v>
      </c>
      <c r="G1932" s="28"/>
      <c r="H1932" s="107">
        <v>5.7000000000000002E-3</v>
      </c>
      <c r="K1932" s="110">
        <v>43018</v>
      </c>
      <c r="L1932" s="106">
        <v>10016.950000000001</v>
      </c>
      <c r="M1932" s="106">
        <v>10013.700000000001</v>
      </c>
      <c r="N1932" s="106">
        <v>10034</v>
      </c>
      <c r="O1932" s="106">
        <v>10002.299999999999</v>
      </c>
      <c r="P1932" s="28" t="s">
        <v>4431</v>
      </c>
      <c r="Q1932" s="107">
        <v>2.8E-3</v>
      </c>
      <c r="T1932" s="110">
        <v>42880</v>
      </c>
      <c r="U1932" s="28">
        <v>64.555000000000007</v>
      </c>
      <c r="V1932">
        <v>64.578000000000003</v>
      </c>
      <c r="W1932">
        <v>64.650000000000006</v>
      </c>
      <c r="X1932">
        <v>64.48</v>
      </c>
      <c r="Y1932" s="19">
        <v>-3.3E-3</v>
      </c>
      <c r="AB1932" s="110">
        <f t="shared" si="353"/>
        <v>43018</v>
      </c>
      <c r="AC1932" s="108">
        <f t="shared" si="351"/>
        <v>10016.950000000001</v>
      </c>
      <c r="AD1932" s="28">
        <f t="shared" si="352"/>
        <v>65.25</v>
      </c>
      <c r="AE1932" s="28">
        <f t="shared" si="357"/>
        <v>153.51647509578544</v>
      </c>
      <c r="AF1932" s="31">
        <f t="shared" si="358"/>
        <v>4.4369145173377422E-3</v>
      </c>
      <c r="AJ1932" s="110">
        <f t="shared" si="350"/>
        <v>42990</v>
      </c>
      <c r="AK1932" s="31">
        <f t="shared" si="348"/>
        <v>3.3999999999999998E-3</v>
      </c>
      <c r="AL1932" s="115">
        <f t="shared" si="349"/>
        <v>7.182430097923298E-3</v>
      </c>
      <c r="AM1932" s="100"/>
      <c r="BR1932" s="18">
        <f t="shared" si="354"/>
        <v>42978</v>
      </c>
      <c r="BS1932" s="6">
        <f t="shared" si="355"/>
        <v>5.7000000000000002E-3</v>
      </c>
      <c r="BT1932" s="6">
        <f t="shared" si="356"/>
        <v>3.3999999999999998E-3</v>
      </c>
    </row>
    <row r="1933" spans="2:72" ht="14.45" hidden="1">
      <c r="B1933" s="110">
        <v>42979</v>
      </c>
      <c r="C1933" s="106">
        <v>2476.6</v>
      </c>
      <c r="D1933" s="106">
        <v>2474.4</v>
      </c>
      <c r="E1933" s="106">
        <v>2480.4</v>
      </c>
      <c r="F1933" s="106">
        <v>2473.8000000000002</v>
      </c>
      <c r="G1933" s="28"/>
      <c r="H1933" s="107">
        <v>2E-3</v>
      </c>
      <c r="K1933" s="110">
        <v>43019</v>
      </c>
      <c r="L1933" s="106">
        <v>9984.7999999999993</v>
      </c>
      <c r="M1933" s="106">
        <v>10042.6</v>
      </c>
      <c r="N1933" s="106">
        <v>10067.25</v>
      </c>
      <c r="O1933" s="106">
        <v>9955.7999999999993</v>
      </c>
      <c r="P1933" s="28" t="s">
        <v>4432</v>
      </c>
      <c r="Q1933" s="107">
        <v>-3.2000000000000002E-3</v>
      </c>
      <c r="T1933" s="110">
        <v>42881</v>
      </c>
      <c r="U1933" s="28">
        <v>64.510000000000005</v>
      </c>
      <c r="V1933">
        <v>64.564999999999998</v>
      </c>
      <c r="W1933">
        <v>64.63</v>
      </c>
      <c r="X1933">
        <v>64.424999999999997</v>
      </c>
      <c r="Y1933" s="19">
        <v>-6.9999999999999999E-4</v>
      </c>
      <c r="AB1933" s="110">
        <f t="shared" si="353"/>
        <v>43019</v>
      </c>
      <c r="AC1933" s="108">
        <f t="shared" si="351"/>
        <v>9984.7999999999993</v>
      </c>
      <c r="AD1933" s="28">
        <f t="shared" si="352"/>
        <v>65.16</v>
      </c>
      <c r="AE1933" s="28">
        <f t="shared" si="357"/>
        <v>153.23511356660526</v>
      </c>
      <c r="AF1933" s="31">
        <f t="shared" si="358"/>
        <v>-1.8327774201734037E-3</v>
      </c>
      <c r="AJ1933" s="110">
        <f t="shared" si="350"/>
        <v>42991</v>
      </c>
      <c r="AK1933" s="31">
        <f t="shared" si="348"/>
        <v>8.0000000000000004E-4</v>
      </c>
      <c r="AL1933" s="115">
        <f t="shared" si="349"/>
        <v>-1.034696783207778E-3</v>
      </c>
      <c r="AM1933" s="100"/>
      <c r="BR1933" s="18">
        <f t="shared" si="354"/>
        <v>42979</v>
      </c>
      <c r="BS1933" s="6">
        <f t="shared" si="355"/>
        <v>2E-3</v>
      </c>
      <c r="BT1933" s="6">
        <f t="shared" si="356"/>
        <v>5.7000000000000002E-3</v>
      </c>
    </row>
    <row r="1934" spans="2:72" ht="14.45" hidden="1">
      <c r="B1934" s="110">
        <v>42983</v>
      </c>
      <c r="C1934" s="106">
        <v>2457.8000000000002</v>
      </c>
      <c r="D1934" s="106">
        <v>2470.3000000000002</v>
      </c>
      <c r="E1934" s="106">
        <v>2472</v>
      </c>
      <c r="F1934" s="106">
        <v>2446.6</v>
      </c>
      <c r="G1934" s="28"/>
      <c r="H1934" s="107">
        <v>-7.6E-3</v>
      </c>
      <c r="K1934" s="110">
        <v>43020</v>
      </c>
      <c r="L1934" s="106">
        <v>10096.4</v>
      </c>
      <c r="M1934" s="106">
        <v>10011.200000000001</v>
      </c>
      <c r="N1934" s="106">
        <v>10104.450000000001</v>
      </c>
      <c r="O1934" s="106">
        <v>9977.1</v>
      </c>
      <c r="P1934" s="28" t="s">
        <v>4433</v>
      </c>
      <c r="Q1934" s="107">
        <v>1.12E-2</v>
      </c>
      <c r="T1934" s="110">
        <v>42884</v>
      </c>
      <c r="U1934" s="28">
        <v>64.540000000000006</v>
      </c>
      <c r="V1934">
        <v>64.484999999999999</v>
      </c>
      <c r="W1934">
        <v>64.594999999999999</v>
      </c>
      <c r="X1934">
        <v>64.454999999999998</v>
      </c>
      <c r="Y1934" s="19">
        <v>5.0000000000000001E-4</v>
      </c>
      <c r="AB1934" s="110">
        <f t="shared" si="353"/>
        <v>43020</v>
      </c>
      <c r="AC1934" s="108">
        <f t="shared" si="351"/>
        <v>10096.4</v>
      </c>
      <c r="AD1934" s="28">
        <f t="shared" si="352"/>
        <v>65.06</v>
      </c>
      <c r="AE1934" s="28">
        <f t="shared" si="357"/>
        <v>155.18598217030433</v>
      </c>
      <c r="AF1934" s="31">
        <f t="shared" si="358"/>
        <v>1.2731211262822617E-2</v>
      </c>
      <c r="AJ1934" s="110">
        <f t="shared" si="350"/>
        <v>42992</v>
      </c>
      <c r="AK1934" s="31">
        <f t="shared" si="348"/>
        <v>-1.1000000000000001E-3</v>
      </c>
      <c r="AL1934" s="115">
        <f t="shared" si="349"/>
        <v>-1.039257866380594E-3</v>
      </c>
      <c r="AM1934" s="100"/>
      <c r="BR1934" s="18">
        <f t="shared" si="354"/>
        <v>42983</v>
      </c>
      <c r="BS1934" s="6">
        <f t="shared" si="355"/>
        <v>-7.6E-3</v>
      </c>
      <c r="BT1934" s="6">
        <f t="shared" si="356"/>
        <v>4.0000000000000001E-3</v>
      </c>
    </row>
    <row r="1935" spans="2:72" ht="14.45" hidden="1">
      <c r="B1935" s="110">
        <v>42984</v>
      </c>
      <c r="C1935" s="106">
        <v>2465.5</v>
      </c>
      <c r="D1935" s="106">
        <v>2463.8000000000002</v>
      </c>
      <c r="E1935" s="106">
        <v>2469.6</v>
      </c>
      <c r="F1935" s="106">
        <v>2459.1999999999998</v>
      </c>
      <c r="G1935" s="28"/>
      <c r="H1935" s="107">
        <v>3.0999999999999999E-3</v>
      </c>
      <c r="K1935" s="110">
        <v>43021</v>
      </c>
      <c r="L1935" s="106">
        <v>10167.450000000001</v>
      </c>
      <c r="M1935" s="106">
        <v>10123.700000000001</v>
      </c>
      <c r="N1935" s="106">
        <v>10191.9</v>
      </c>
      <c r="O1935" s="106">
        <v>10120.1</v>
      </c>
      <c r="P1935" s="28" t="s">
        <v>3510</v>
      </c>
      <c r="Q1935" s="107">
        <v>7.0000000000000001E-3</v>
      </c>
      <c r="T1935" s="110">
        <v>42885</v>
      </c>
      <c r="U1935" s="28">
        <v>64.635000000000005</v>
      </c>
      <c r="V1935">
        <v>64.644999999999996</v>
      </c>
      <c r="W1935">
        <v>64.706999999999994</v>
      </c>
      <c r="X1935">
        <v>64.605000000000004</v>
      </c>
      <c r="Y1935" s="19">
        <v>1.5E-3</v>
      </c>
      <c r="AB1935" s="110">
        <f t="shared" si="353"/>
        <v>43021</v>
      </c>
      <c r="AC1935" s="108">
        <f t="shared" si="351"/>
        <v>10167.450000000001</v>
      </c>
      <c r="AD1935" s="28">
        <f t="shared" si="352"/>
        <v>64.7</v>
      </c>
      <c r="AE1935" s="28">
        <f t="shared" si="357"/>
        <v>157.14760432766616</v>
      </c>
      <c r="AF1935" s="31">
        <f t="shared" si="358"/>
        <v>1.2640459724056141E-2</v>
      </c>
      <c r="AJ1935" s="110">
        <f t="shared" si="350"/>
        <v>42993</v>
      </c>
      <c r="AK1935" s="31">
        <f t="shared" si="348"/>
        <v>1.8E-3</v>
      </c>
      <c r="AL1935" s="115">
        <f t="shared" si="349"/>
        <v>8.3782631461692958E-5</v>
      </c>
      <c r="AM1935" s="100"/>
      <c r="BR1935" s="18">
        <f t="shared" si="354"/>
        <v>42984</v>
      </c>
      <c r="BS1935" s="6">
        <f t="shared" si="355"/>
        <v>3.0999999999999999E-3</v>
      </c>
      <c r="BT1935" s="6">
        <f t="shared" si="356"/>
        <v>-3.5999999999999999E-3</v>
      </c>
    </row>
    <row r="1936" spans="2:72" ht="14.45" hidden="1">
      <c r="B1936" s="110">
        <v>42985</v>
      </c>
      <c r="C1936" s="106">
        <v>2465.1</v>
      </c>
      <c r="D1936" s="106">
        <v>2468.1</v>
      </c>
      <c r="E1936" s="106">
        <v>2468.6</v>
      </c>
      <c r="F1936" s="106">
        <v>2460.3000000000002</v>
      </c>
      <c r="G1936" s="28"/>
      <c r="H1936" s="107">
        <v>-2.0000000000000001E-4</v>
      </c>
      <c r="K1936" s="110">
        <v>43024</v>
      </c>
      <c r="L1936" s="106">
        <v>10230.85</v>
      </c>
      <c r="M1936" s="106">
        <v>10207.4</v>
      </c>
      <c r="N1936" s="106">
        <v>10242.950000000001</v>
      </c>
      <c r="O1936" s="106">
        <v>10175.1</v>
      </c>
      <c r="P1936" s="28" t="s">
        <v>4434</v>
      </c>
      <c r="Q1936" s="107">
        <v>6.1999999999999998E-3</v>
      </c>
      <c r="T1936" s="110">
        <v>42886</v>
      </c>
      <c r="U1936" s="28">
        <v>64.510000000000005</v>
      </c>
      <c r="V1936">
        <v>64.605000000000004</v>
      </c>
      <c r="W1936">
        <v>64.605000000000004</v>
      </c>
      <c r="X1936">
        <v>64.459999999999994</v>
      </c>
      <c r="Y1936" s="19">
        <v>-1.9E-3</v>
      </c>
      <c r="AB1936" s="110">
        <f t="shared" si="353"/>
        <v>43024</v>
      </c>
      <c r="AC1936" s="108">
        <f t="shared" si="351"/>
        <v>10230.85</v>
      </c>
      <c r="AD1936" s="28">
        <f t="shared" si="352"/>
        <v>64.7</v>
      </c>
      <c r="AE1936" s="28">
        <f t="shared" si="357"/>
        <v>158.1275115919629</v>
      </c>
      <c r="AF1936" s="31">
        <f t="shared" si="358"/>
        <v>6.2355851270474716E-3</v>
      </c>
      <c r="AJ1936" s="110">
        <f t="shared" si="350"/>
        <v>42996</v>
      </c>
      <c r="AK1936" s="31">
        <f t="shared" si="348"/>
        <v>1.5E-3</v>
      </c>
      <c r="AL1936" s="115">
        <f t="shared" si="349"/>
        <v>5.9594986617521606E-3</v>
      </c>
      <c r="AM1936" s="100"/>
      <c r="BR1936" s="18">
        <f t="shared" si="354"/>
        <v>42985</v>
      </c>
      <c r="BS1936" s="6">
        <f t="shared" si="355"/>
        <v>-2.0000000000000001E-4</v>
      </c>
      <c r="BT1936" s="6">
        <f t="shared" si="356"/>
        <v>1.4E-3</v>
      </c>
    </row>
    <row r="1937" spans="2:72" ht="14.45" hidden="1">
      <c r="B1937" s="110">
        <v>42986</v>
      </c>
      <c r="C1937" s="106">
        <v>2461.4</v>
      </c>
      <c r="D1937" s="106">
        <v>2462.1999999999998</v>
      </c>
      <c r="E1937" s="106">
        <v>2467.1</v>
      </c>
      <c r="F1937" s="106">
        <v>2459.4</v>
      </c>
      <c r="G1937" s="28"/>
      <c r="H1937" s="107">
        <v>-1.5E-3</v>
      </c>
      <c r="K1937" s="110">
        <v>43025</v>
      </c>
      <c r="L1937" s="106">
        <v>10234.450000000001</v>
      </c>
      <c r="M1937" s="106">
        <v>10227.65</v>
      </c>
      <c r="N1937" s="106">
        <v>10251.85</v>
      </c>
      <c r="O1937" s="106">
        <v>10212.6</v>
      </c>
      <c r="P1937" s="28" t="s">
        <v>4435</v>
      </c>
      <c r="Q1937" s="107">
        <v>4.0000000000000002E-4</v>
      </c>
      <c r="T1937" s="110">
        <v>42887</v>
      </c>
      <c r="U1937" s="28">
        <v>64.477999999999994</v>
      </c>
      <c r="V1937">
        <v>64.525000000000006</v>
      </c>
      <c r="W1937">
        <v>64.597999999999999</v>
      </c>
      <c r="X1937">
        <v>64.433000000000007</v>
      </c>
      <c r="Y1937" s="19">
        <v>-5.0000000000000001E-4</v>
      </c>
      <c r="AB1937" s="110">
        <f t="shared" si="353"/>
        <v>43025</v>
      </c>
      <c r="AC1937" s="108">
        <f t="shared" si="351"/>
        <v>10234.450000000001</v>
      </c>
      <c r="AD1937" s="28">
        <f t="shared" si="352"/>
        <v>65.03</v>
      </c>
      <c r="AE1937" s="28">
        <f t="shared" si="357"/>
        <v>157.38043979701678</v>
      </c>
      <c r="AF1937" s="31">
        <f t="shared" si="358"/>
        <v>-4.7244896692859584E-3</v>
      </c>
      <c r="AJ1937" s="110">
        <f t="shared" si="350"/>
        <v>42997</v>
      </c>
      <c r="AK1937" s="31">
        <f t="shared" si="348"/>
        <v>1.1000000000000001E-3</v>
      </c>
      <c r="AL1937" s="115">
        <f t="shared" si="349"/>
        <v>-2.753822032887987E-3</v>
      </c>
      <c r="AM1937" s="100"/>
      <c r="BR1937" s="18">
        <f t="shared" si="354"/>
        <v>42986</v>
      </c>
      <c r="BS1937" s="6">
        <f t="shared" si="355"/>
        <v>-1.5E-3</v>
      </c>
      <c r="BT1937" s="6">
        <f t="shared" si="356"/>
        <v>5.0000000000000001E-4</v>
      </c>
    </row>
    <row r="1938" spans="2:72" ht="14.45" hidden="1">
      <c r="B1938" s="110">
        <v>42989</v>
      </c>
      <c r="C1938" s="106">
        <v>2488.1</v>
      </c>
      <c r="D1938" s="106">
        <v>2474.5</v>
      </c>
      <c r="E1938" s="106">
        <v>2488.9</v>
      </c>
      <c r="F1938" s="106">
        <v>2474.5</v>
      </c>
      <c r="G1938" s="28"/>
      <c r="H1938" s="107">
        <v>1.0800000000000001E-2</v>
      </c>
      <c r="K1938" s="110">
        <v>43026</v>
      </c>
      <c r="L1938" s="106">
        <v>10210.85</v>
      </c>
      <c r="M1938" s="106">
        <v>10209.4</v>
      </c>
      <c r="N1938" s="106">
        <v>10236.450000000001</v>
      </c>
      <c r="O1938" s="106">
        <v>10175.75</v>
      </c>
      <c r="P1938" s="28" t="s">
        <v>4436</v>
      </c>
      <c r="Q1938" s="107">
        <v>-2.3E-3</v>
      </c>
      <c r="T1938" s="110">
        <v>42888</v>
      </c>
      <c r="U1938" s="28">
        <v>64.415000000000006</v>
      </c>
      <c r="V1938">
        <v>64.344999999999999</v>
      </c>
      <c r="W1938">
        <v>64.52</v>
      </c>
      <c r="X1938">
        <v>64.344999999999999</v>
      </c>
      <c r="Y1938" s="19">
        <v>-1E-3</v>
      </c>
      <c r="AB1938" s="110">
        <f t="shared" si="353"/>
        <v>43026</v>
      </c>
      <c r="AC1938" s="108">
        <f t="shared" si="351"/>
        <v>10210.85</v>
      </c>
      <c r="AD1938" s="28">
        <f t="shared" si="352"/>
        <v>65.055000000000007</v>
      </c>
      <c r="AE1938" s="28">
        <f t="shared" si="357"/>
        <v>156.95719006994082</v>
      </c>
      <c r="AF1938" s="31">
        <f t="shared" si="358"/>
        <v>-2.689341366829634E-3</v>
      </c>
      <c r="AJ1938" s="110">
        <f t="shared" si="350"/>
        <v>42998</v>
      </c>
      <c r="AK1938" s="31">
        <f t="shared" ref="AK1938:AK2001" si="359">IFERROR(VLOOKUP(AJ1938,B:H,7,FALSE),0)</f>
        <v>5.9999999999999995E-4</v>
      </c>
      <c r="AL1938" s="115">
        <f t="shared" ref="AL1938:AL2001" si="360">IFERROR(VLOOKUP(AJ1938,AB:AF,5,FALSE),0)</f>
        <v>-5.2188622668203344E-4</v>
      </c>
      <c r="AM1938" s="100"/>
      <c r="BR1938" s="18">
        <f t="shared" si="354"/>
        <v>42989</v>
      </c>
      <c r="BS1938" s="6">
        <f t="shared" si="355"/>
        <v>1.0800000000000001E-2</v>
      </c>
      <c r="BT1938" s="6">
        <f t="shared" si="356"/>
        <v>7.1999999999999998E-3</v>
      </c>
    </row>
    <row r="1939" spans="2:72" ht="14.45" hidden="1">
      <c r="B1939" s="110">
        <v>42990</v>
      </c>
      <c r="C1939" s="106">
        <v>2496.5</v>
      </c>
      <c r="D1939" s="106">
        <v>2491.9</v>
      </c>
      <c r="E1939" s="106">
        <v>2496.8000000000002</v>
      </c>
      <c r="F1939" s="106">
        <v>2490.4</v>
      </c>
      <c r="G1939" s="28"/>
      <c r="H1939" s="107">
        <v>3.3999999999999998E-3</v>
      </c>
      <c r="K1939" s="110">
        <v>43027</v>
      </c>
      <c r="L1939" s="106">
        <v>10146.549999999999</v>
      </c>
      <c r="M1939" s="106">
        <v>10210.35</v>
      </c>
      <c r="N1939" s="106">
        <v>10211.950000000001</v>
      </c>
      <c r="O1939" s="106">
        <v>10123.35</v>
      </c>
      <c r="P1939" s="28" t="s">
        <v>4437</v>
      </c>
      <c r="Q1939" s="107">
        <v>-6.3E-3</v>
      </c>
      <c r="T1939" s="110">
        <v>42891</v>
      </c>
      <c r="U1939" s="28">
        <v>64.349999999999994</v>
      </c>
      <c r="V1939">
        <v>64.319999999999993</v>
      </c>
      <c r="W1939">
        <v>64.400000000000006</v>
      </c>
      <c r="X1939">
        <v>64.290000000000006</v>
      </c>
      <c r="Y1939" s="19">
        <v>-1E-3</v>
      </c>
      <c r="AB1939" s="110">
        <f t="shared" si="353"/>
        <v>43027</v>
      </c>
      <c r="AC1939" s="108">
        <f t="shared" si="351"/>
        <v>10146.549999999999</v>
      </c>
      <c r="AD1939" s="28">
        <f t="shared" si="352"/>
        <v>64.995000000000005</v>
      </c>
      <c r="AE1939" s="28">
        <f t="shared" si="357"/>
        <v>156.11277790599274</v>
      </c>
      <c r="AF1939" s="31">
        <f t="shared" si="358"/>
        <v>-5.3798883859464963E-3</v>
      </c>
      <c r="AJ1939" s="110">
        <f t="shared" si="350"/>
        <v>42999</v>
      </c>
      <c r="AK1939" s="31">
        <f t="shared" si="359"/>
        <v>-3.0000000000000001E-3</v>
      </c>
      <c r="AL1939" s="115">
        <f t="shared" si="360"/>
        <v>-9.860228521692882E-3</v>
      </c>
      <c r="AM1939" s="100"/>
      <c r="BR1939" s="18">
        <f t="shared" si="354"/>
        <v>42990</v>
      </c>
      <c r="BS1939" s="6">
        <f t="shared" si="355"/>
        <v>3.3999999999999998E-3</v>
      </c>
      <c r="BT1939" s="6">
        <f t="shared" si="356"/>
        <v>8.6999999999999994E-3</v>
      </c>
    </row>
    <row r="1940" spans="2:72" ht="14.45" hidden="1">
      <c r="B1940" s="110">
        <v>42991</v>
      </c>
      <c r="C1940" s="106">
        <v>2498.4</v>
      </c>
      <c r="D1940" s="106">
        <v>2493.9</v>
      </c>
      <c r="E1940" s="106">
        <v>2498.4</v>
      </c>
      <c r="F1940" s="106">
        <v>2492.1</v>
      </c>
      <c r="G1940" s="28"/>
      <c r="H1940" s="107">
        <v>8.0000000000000004E-4</v>
      </c>
      <c r="K1940" s="110">
        <v>43031</v>
      </c>
      <c r="L1940" s="106">
        <v>10184.85</v>
      </c>
      <c r="M1940" s="106">
        <v>10176.65</v>
      </c>
      <c r="N1940" s="106">
        <v>10224.15</v>
      </c>
      <c r="O1940" s="106">
        <v>10124.5</v>
      </c>
      <c r="P1940" s="28" t="s">
        <v>4438</v>
      </c>
      <c r="Q1940" s="107">
        <v>3.8E-3</v>
      </c>
      <c r="T1940" s="110">
        <v>42892</v>
      </c>
      <c r="U1940" s="28">
        <v>64.430000000000007</v>
      </c>
      <c r="V1940">
        <v>64.34</v>
      </c>
      <c r="W1940">
        <v>64.484999999999999</v>
      </c>
      <c r="X1940">
        <v>64.314999999999998</v>
      </c>
      <c r="Y1940" s="19">
        <v>1.1999999999999999E-3</v>
      </c>
      <c r="AB1940" s="110">
        <f t="shared" si="353"/>
        <v>43031</v>
      </c>
      <c r="AC1940" s="108">
        <f t="shared" si="351"/>
        <v>10184.85</v>
      </c>
      <c r="AD1940" s="28">
        <f t="shared" si="352"/>
        <v>65.022999999999996</v>
      </c>
      <c r="AE1940" s="28">
        <f t="shared" si="357"/>
        <v>156.63457545791491</v>
      </c>
      <c r="AF1940" s="31">
        <f t="shared" si="358"/>
        <v>3.3424397344103962E-3</v>
      </c>
      <c r="AJ1940" s="110">
        <f t="shared" si="350"/>
        <v>43000</v>
      </c>
      <c r="AK1940" s="31">
        <f t="shared" si="359"/>
        <v>5.9999999999999995E-4</v>
      </c>
      <c r="AL1940" s="115">
        <f t="shared" si="360"/>
        <v>-1.5332422562542414E-2</v>
      </c>
      <c r="AM1940" s="100"/>
      <c r="BR1940" s="18">
        <f t="shared" si="354"/>
        <v>42991</v>
      </c>
      <c r="BS1940" s="6">
        <f t="shared" si="355"/>
        <v>8.0000000000000004E-4</v>
      </c>
      <c r="BT1940" s="6">
        <f t="shared" si="356"/>
        <v>-1.4E-3</v>
      </c>
    </row>
    <row r="1941" spans="2:72" ht="14.45" hidden="1">
      <c r="B1941" s="110">
        <v>42992</v>
      </c>
      <c r="C1941" s="106">
        <v>2495.6</v>
      </c>
      <c r="D1941" s="106">
        <v>2494.6</v>
      </c>
      <c r="E1941" s="106">
        <v>2498.4</v>
      </c>
      <c r="F1941" s="106">
        <v>2491.3000000000002</v>
      </c>
      <c r="G1941" s="28"/>
      <c r="H1941" s="107">
        <v>-1.1000000000000001E-3</v>
      </c>
      <c r="K1941" s="110">
        <v>43032</v>
      </c>
      <c r="L1941" s="106">
        <v>10207.700000000001</v>
      </c>
      <c r="M1941" s="106">
        <v>10218.549999999999</v>
      </c>
      <c r="N1941" s="106">
        <v>10237.75</v>
      </c>
      <c r="O1941" s="106">
        <v>10182.4</v>
      </c>
      <c r="P1941" s="28" t="s">
        <v>4439</v>
      </c>
      <c r="Q1941" s="107">
        <v>2.2000000000000001E-3</v>
      </c>
      <c r="T1941" s="110">
        <v>42893</v>
      </c>
      <c r="U1941" s="28">
        <v>64.435000000000002</v>
      </c>
      <c r="V1941">
        <v>64.515000000000001</v>
      </c>
      <c r="W1941">
        <v>64.534999999999997</v>
      </c>
      <c r="X1941">
        <v>64.314999999999998</v>
      </c>
      <c r="Y1941" s="19">
        <v>1E-4</v>
      </c>
      <c r="AB1941" s="110">
        <f t="shared" si="353"/>
        <v>43032</v>
      </c>
      <c r="AC1941" s="108">
        <f t="shared" si="351"/>
        <v>10207.700000000001</v>
      </c>
      <c r="AD1941" s="28">
        <f t="shared" si="352"/>
        <v>65.09</v>
      </c>
      <c r="AE1941" s="28">
        <f t="shared" si="357"/>
        <v>156.82439698878477</v>
      </c>
      <c r="AF1941" s="31">
        <f t="shared" si="358"/>
        <v>1.2118750302410053E-3</v>
      </c>
      <c r="AJ1941" s="110">
        <f t="shared" si="350"/>
        <v>43003</v>
      </c>
      <c r="AK1941" s="31">
        <f t="shared" si="359"/>
        <v>-2.2000000000000001E-3</v>
      </c>
      <c r="AL1941" s="115">
        <f t="shared" si="360"/>
        <v>-1.4263565308636261E-2</v>
      </c>
      <c r="AM1941" s="100"/>
      <c r="BR1941" s="18">
        <f t="shared" si="354"/>
        <v>42992</v>
      </c>
      <c r="BS1941" s="6">
        <f t="shared" si="355"/>
        <v>-1.1000000000000001E-3</v>
      </c>
      <c r="BT1941" s="6">
        <f t="shared" si="356"/>
        <v>6.9999999999999999E-4</v>
      </c>
    </row>
    <row r="1942" spans="2:72" ht="14.45" hidden="1">
      <c r="B1942" s="110">
        <v>42993</v>
      </c>
      <c r="C1942" s="106">
        <v>2500.1999999999998</v>
      </c>
      <c r="D1942" s="106">
        <v>2495.6999999999998</v>
      </c>
      <c r="E1942" s="106">
        <v>2500.1999999999998</v>
      </c>
      <c r="F1942" s="106">
        <v>2493.1999999999998</v>
      </c>
      <c r="G1942" s="28"/>
      <c r="H1942" s="107">
        <v>1.8E-3</v>
      </c>
      <c r="K1942" s="110">
        <v>43033</v>
      </c>
      <c r="L1942" s="106">
        <v>10295.35</v>
      </c>
      <c r="M1942" s="106">
        <v>10321.15</v>
      </c>
      <c r="N1942" s="106">
        <v>10340.549999999999</v>
      </c>
      <c r="O1942" s="106">
        <v>10240.9</v>
      </c>
      <c r="P1942" s="28" t="s">
        <v>4440</v>
      </c>
      <c r="Q1942" s="107">
        <v>8.6E-3</v>
      </c>
      <c r="T1942" s="110">
        <v>42894</v>
      </c>
      <c r="U1942" s="28">
        <v>64.25</v>
      </c>
      <c r="V1942">
        <v>64.41</v>
      </c>
      <c r="W1942">
        <v>64.430000000000007</v>
      </c>
      <c r="X1942">
        <v>64.207999999999998</v>
      </c>
      <c r="Y1942" s="19">
        <v>-2.8999999999999998E-3</v>
      </c>
      <c r="AB1942" s="110">
        <f t="shared" si="353"/>
        <v>43033</v>
      </c>
      <c r="AC1942" s="108">
        <f t="shared" si="351"/>
        <v>10295.35</v>
      </c>
      <c r="AD1942" s="28">
        <f t="shared" si="352"/>
        <v>64.924999999999997</v>
      </c>
      <c r="AE1942" s="28">
        <f t="shared" si="357"/>
        <v>158.57296881016558</v>
      </c>
      <c r="AF1942" s="31">
        <f t="shared" si="358"/>
        <v>1.114987116134647E-2</v>
      </c>
      <c r="AJ1942" s="110">
        <f t="shared" si="350"/>
        <v>43004</v>
      </c>
      <c r="AK1942" s="31">
        <f t="shared" si="359"/>
        <v>0</v>
      </c>
      <c r="AL1942" s="115">
        <f t="shared" si="360"/>
        <v>-5.1979287618298953E-3</v>
      </c>
      <c r="AM1942" s="100"/>
      <c r="BR1942" s="18">
        <f t="shared" si="354"/>
        <v>42993</v>
      </c>
      <c r="BS1942" s="6">
        <f t="shared" si="355"/>
        <v>1.8E-3</v>
      </c>
      <c r="BT1942" s="6">
        <f t="shared" si="356"/>
        <v>-1E-4</v>
      </c>
    </row>
    <row r="1943" spans="2:72" ht="14.45" hidden="1">
      <c r="B1943" s="110">
        <v>42996</v>
      </c>
      <c r="C1943" s="106">
        <v>2503.9</v>
      </c>
      <c r="D1943" s="106">
        <v>2502.5</v>
      </c>
      <c r="E1943" s="106">
        <v>2508.3000000000002</v>
      </c>
      <c r="F1943" s="106">
        <v>2499.9</v>
      </c>
      <c r="G1943" s="28"/>
      <c r="H1943" s="107">
        <v>1.5E-3</v>
      </c>
      <c r="K1943" s="110">
        <v>43034</v>
      </c>
      <c r="L1943" s="106">
        <v>10343.799999999999</v>
      </c>
      <c r="M1943" s="106">
        <v>10291.799999999999</v>
      </c>
      <c r="N1943" s="106">
        <v>10355.65</v>
      </c>
      <c r="O1943" s="106">
        <v>10271.85</v>
      </c>
      <c r="P1943" s="28" t="s">
        <v>4441</v>
      </c>
      <c r="Q1943" s="107">
        <v>4.7000000000000002E-3</v>
      </c>
      <c r="T1943" s="110">
        <v>42895</v>
      </c>
      <c r="U1943" s="28">
        <v>64.245000000000005</v>
      </c>
      <c r="V1943">
        <v>64.275000000000006</v>
      </c>
      <c r="W1943">
        <v>64.34</v>
      </c>
      <c r="X1943">
        <v>64.167000000000002</v>
      </c>
      <c r="Y1943" s="19">
        <v>-1E-4</v>
      </c>
      <c r="AB1943" s="110">
        <f t="shared" si="353"/>
        <v>43034</v>
      </c>
      <c r="AC1943" s="108">
        <f t="shared" si="351"/>
        <v>10343.799999999999</v>
      </c>
      <c r="AD1943" s="28">
        <f t="shared" si="352"/>
        <v>64.84</v>
      </c>
      <c r="AE1943" s="28">
        <f t="shared" si="357"/>
        <v>159.52806909315237</v>
      </c>
      <c r="AF1943" s="31">
        <f t="shared" si="358"/>
        <v>6.0230964341103643E-3</v>
      </c>
      <c r="AJ1943" s="110">
        <f t="shared" si="350"/>
        <v>43005</v>
      </c>
      <c r="AK1943" s="31">
        <f t="shared" si="359"/>
        <v>4.1000000000000003E-3</v>
      </c>
      <c r="AL1943" s="115">
        <f t="shared" si="360"/>
        <v>-1.7578740039362106E-2</v>
      </c>
      <c r="AM1943" s="100"/>
      <c r="BR1943" s="18">
        <f t="shared" si="354"/>
        <v>42996</v>
      </c>
      <c r="BS1943" s="6">
        <f t="shared" si="355"/>
        <v>1.5E-3</v>
      </c>
      <c r="BT1943" s="6">
        <f t="shared" si="356"/>
        <v>6.7000000000000002E-3</v>
      </c>
    </row>
    <row r="1944" spans="2:72" ht="14.45" hidden="1">
      <c r="B1944" s="110">
        <v>42997</v>
      </c>
      <c r="C1944" s="106">
        <v>2506.6999999999998</v>
      </c>
      <c r="D1944" s="106">
        <v>2506.3000000000002</v>
      </c>
      <c r="E1944" s="106">
        <v>2507.8000000000002</v>
      </c>
      <c r="F1944" s="106">
        <v>2503.1999999999998</v>
      </c>
      <c r="G1944" s="28"/>
      <c r="H1944" s="107">
        <v>1.1000000000000001E-3</v>
      </c>
      <c r="K1944" s="110">
        <v>43035</v>
      </c>
      <c r="L1944" s="106">
        <v>10323.049999999999</v>
      </c>
      <c r="M1944" s="106">
        <v>10362.299999999999</v>
      </c>
      <c r="N1944" s="106">
        <v>10366.15</v>
      </c>
      <c r="O1944" s="106">
        <v>10311.299999999999</v>
      </c>
      <c r="P1944" s="28" t="s">
        <v>4442</v>
      </c>
      <c r="Q1944" s="107">
        <v>-2E-3</v>
      </c>
      <c r="T1944" s="110">
        <v>42898</v>
      </c>
      <c r="U1944" s="28">
        <v>64.48</v>
      </c>
      <c r="V1944">
        <v>64.349999999999994</v>
      </c>
      <c r="W1944">
        <v>64.489999999999995</v>
      </c>
      <c r="X1944">
        <v>64.319999999999993</v>
      </c>
      <c r="Y1944" s="19">
        <v>3.7000000000000002E-3</v>
      </c>
      <c r="AB1944" s="110">
        <f t="shared" si="353"/>
        <v>43035</v>
      </c>
      <c r="AC1944" s="108">
        <f t="shared" si="351"/>
        <v>10323.049999999999</v>
      </c>
      <c r="AD1944" s="28">
        <f t="shared" si="352"/>
        <v>65.040000000000006</v>
      </c>
      <c r="AE1944" s="28">
        <f t="shared" si="357"/>
        <v>158.71848093480932</v>
      </c>
      <c r="AF1944" s="31">
        <f t="shared" si="358"/>
        <v>-5.0748947376170195E-3</v>
      </c>
      <c r="AJ1944" s="110">
        <f t="shared" si="350"/>
        <v>43006</v>
      </c>
      <c r="AK1944" s="31">
        <f t="shared" si="359"/>
        <v>1.1999999999999999E-3</v>
      </c>
      <c r="AL1944" s="115">
        <f t="shared" si="360"/>
        <v>7.1650454288638699E-3</v>
      </c>
      <c r="AM1944" s="100"/>
      <c r="BR1944" s="18">
        <f t="shared" si="354"/>
        <v>42997</v>
      </c>
      <c r="BS1944" s="6">
        <f t="shared" si="355"/>
        <v>1.1000000000000001E-3</v>
      </c>
      <c r="BT1944" s="6">
        <f t="shared" si="356"/>
        <v>-5.0000000000000001E-4</v>
      </c>
    </row>
    <row r="1945" spans="2:72" ht="14.45" hidden="1">
      <c r="B1945" s="110">
        <v>42998</v>
      </c>
      <c r="C1945" s="106">
        <v>2508.1999999999998</v>
      </c>
      <c r="D1945" s="106">
        <v>2506.8000000000002</v>
      </c>
      <c r="E1945" s="106">
        <v>2508.8000000000002</v>
      </c>
      <c r="F1945" s="106">
        <v>2496.6999999999998</v>
      </c>
      <c r="G1945" s="28"/>
      <c r="H1945" s="107">
        <v>5.9999999999999995E-4</v>
      </c>
      <c r="K1945" s="110">
        <v>43038</v>
      </c>
      <c r="L1945" s="106">
        <v>10363.65</v>
      </c>
      <c r="M1945" s="106">
        <v>10353.85</v>
      </c>
      <c r="N1945" s="106">
        <v>10384.5</v>
      </c>
      <c r="O1945" s="106">
        <v>10344.299999999999</v>
      </c>
      <c r="P1945" s="28" t="s">
        <v>4443</v>
      </c>
      <c r="Q1945" s="107">
        <v>3.8999999999999998E-3</v>
      </c>
      <c r="T1945" s="110">
        <v>42899</v>
      </c>
      <c r="U1945" s="28">
        <v>64.344999999999999</v>
      </c>
      <c r="V1945">
        <v>64.454999999999998</v>
      </c>
      <c r="W1945">
        <v>64.515000000000001</v>
      </c>
      <c r="X1945">
        <v>64.344999999999999</v>
      </c>
      <c r="Y1945" s="19">
        <v>-2.0999999999999999E-3</v>
      </c>
      <c r="AB1945" s="110">
        <f t="shared" si="353"/>
        <v>43038</v>
      </c>
      <c r="AC1945" s="108">
        <f t="shared" si="351"/>
        <v>10363.65</v>
      </c>
      <c r="AD1945" s="28">
        <f t="shared" si="352"/>
        <v>64.86</v>
      </c>
      <c r="AE1945" s="28">
        <f t="shared" si="357"/>
        <v>159.78492136910268</v>
      </c>
      <c r="AF1945" s="31">
        <f t="shared" si="358"/>
        <v>6.7190690587026758E-3</v>
      </c>
      <c r="AJ1945" s="110">
        <f t="shared" si="350"/>
        <v>43007</v>
      </c>
      <c r="AK1945" s="31">
        <f t="shared" si="359"/>
        <v>3.7000000000000002E-3</v>
      </c>
      <c r="AL1945" s="115">
        <f t="shared" si="360"/>
        <v>4.4662574943197253E-3</v>
      </c>
      <c r="AM1945" s="100"/>
      <c r="BR1945" s="18">
        <f t="shared" si="354"/>
        <v>42998</v>
      </c>
      <c r="BS1945" s="6">
        <f t="shared" si="355"/>
        <v>5.9999999999999995E-4</v>
      </c>
      <c r="BT1945" s="6">
        <f t="shared" si="356"/>
        <v>-5.9999999999999995E-4</v>
      </c>
    </row>
    <row r="1946" spans="2:72" ht="14.45" hidden="1">
      <c r="B1946" s="110">
        <v>42999</v>
      </c>
      <c r="C1946" s="106">
        <v>2500.6</v>
      </c>
      <c r="D1946" s="106">
        <v>2507.1999999999998</v>
      </c>
      <c r="E1946" s="106">
        <v>2507.1999999999998</v>
      </c>
      <c r="F1946" s="106">
        <v>2499</v>
      </c>
      <c r="G1946" s="28"/>
      <c r="H1946" s="107">
        <v>-3.0000000000000001E-3</v>
      </c>
      <c r="K1946" s="110">
        <v>43039</v>
      </c>
      <c r="L1946" s="106">
        <v>10335.299999999999</v>
      </c>
      <c r="M1946" s="106">
        <v>10364.9</v>
      </c>
      <c r="N1946" s="106">
        <v>10367.700000000001</v>
      </c>
      <c r="O1946" s="106">
        <v>10323.950000000001</v>
      </c>
      <c r="P1946" s="28" t="s">
        <v>4444</v>
      </c>
      <c r="Q1946" s="107">
        <v>-2.7000000000000001E-3</v>
      </c>
      <c r="T1946" s="110">
        <v>42900</v>
      </c>
      <c r="U1946" s="28">
        <v>64.234999999999999</v>
      </c>
      <c r="V1946">
        <v>64.334999999999994</v>
      </c>
      <c r="W1946">
        <v>64.367000000000004</v>
      </c>
      <c r="X1946">
        <v>64.234999999999999</v>
      </c>
      <c r="Y1946" s="19">
        <v>-1.6999999999999999E-3</v>
      </c>
      <c r="AB1946" s="110">
        <f t="shared" si="353"/>
        <v>43039</v>
      </c>
      <c r="AC1946" s="108">
        <f t="shared" si="351"/>
        <v>10335.299999999999</v>
      </c>
      <c r="AD1946" s="28">
        <f t="shared" si="352"/>
        <v>64.75</v>
      </c>
      <c r="AE1946" s="28">
        <f t="shared" si="357"/>
        <v>159.6185328185328</v>
      </c>
      <c r="AF1946" s="31">
        <f t="shared" si="358"/>
        <v>-1.0413282376345867E-3</v>
      </c>
      <c r="AJ1946" s="110" t="e">
        <f t="shared" ref="AJ1946:AJ2009" si="361">VLOOKUP(B1953,AB:AF,1,FALSE)</f>
        <v>#N/A</v>
      </c>
      <c r="AK1946" s="31">
        <f t="shared" si="359"/>
        <v>0</v>
      </c>
      <c r="AL1946" s="115">
        <f t="shared" si="360"/>
        <v>0</v>
      </c>
      <c r="AM1946" s="100"/>
      <c r="BR1946" s="18">
        <f t="shared" si="354"/>
        <v>42999</v>
      </c>
      <c r="BS1946" s="6">
        <f t="shared" si="355"/>
        <v>-3.0000000000000001E-3</v>
      </c>
      <c r="BT1946" s="6">
        <f t="shared" si="356"/>
        <v>-1.9E-3</v>
      </c>
    </row>
    <row r="1947" spans="2:72" ht="14.45" hidden="1">
      <c r="B1947" s="110">
        <v>43000</v>
      </c>
      <c r="C1947" s="106">
        <v>2502.1999999999998</v>
      </c>
      <c r="D1947" s="106">
        <v>2497.3000000000002</v>
      </c>
      <c r="E1947" s="106">
        <v>2503.5</v>
      </c>
      <c r="F1947" s="106">
        <v>2496.5</v>
      </c>
      <c r="G1947" s="28"/>
      <c r="H1947" s="107">
        <v>5.9999999999999995E-4</v>
      </c>
      <c r="K1947" s="110">
        <v>43040</v>
      </c>
      <c r="L1947" s="106">
        <v>10440.5</v>
      </c>
      <c r="M1947" s="106">
        <v>10390.35</v>
      </c>
      <c r="N1947" s="106">
        <v>10451.65</v>
      </c>
      <c r="O1947" s="106">
        <v>10383.049999999999</v>
      </c>
      <c r="P1947" s="28" t="s">
        <v>4445</v>
      </c>
      <c r="Q1947" s="107">
        <v>1.0200000000000001E-2</v>
      </c>
      <c r="T1947" s="110">
        <v>42901</v>
      </c>
      <c r="U1947" s="28">
        <v>64.564999999999998</v>
      </c>
      <c r="V1947">
        <v>64.295000000000002</v>
      </c>
      <c r="W1947">
        <v>64.62</v>
      </c>
      <c r="X1947">
        <v>64.260000000000005</v>
      </c>
      <c r="Y1947" s="19">
        <v>5.1000000000000004E-3</v>
      </c>
      <c r="AB1947" s="110">
        <f t="shared" si="353"/>
        <v>43040</v>
      </c>
      <c r="AC1947" s="108">
        <f t="shared" ref="AC1947:AC2010" si="362">IFERROR(VLOOKUP(AB1947,K:Q,2,FALSE),0)</f>
        <v>10440.5</v>
      </c>
      <c r="AD1947" s="28">
        <f t="shared" ref="AD1947:AD2010" si="363">VLOOKUP(AB1947,T:Y,2,FALSE)</f>
        <v>64.564999999999998</v>
      </c>
      <c r="AE1947" s="28">
        <f t="shared" si="357"/>
        <v>161.70525826686287</v>
      </c>
      <c r="AF1947" s="31">
        <f t="shared" si="358"/>
        <v>1.3073202788440819E-2</v>
      </c>
      <c r="AJ1947" s="110">
        <f t="shared" si="361"/>
        <v>43011</v>
      </c>
      <c r="AK1947" s="31">
        <f t="shared" si="359"/>
        <v>2.2000000000000001E-3</v>
      </c>
      <c r="AL1947" s="115">
        <f t="shared" si="360"/>
        <v>4.5513955505762649E-3</v>
      </c>
      <c r="AM1947" s="100"/>
      <c r="BR1947" s="18">
        <f t="shared" si="354"/>
        <v>43000</v>
      </c>
      <c r="BS1947" s="6">
        <f t="shared" si="355"/>
        <v>5.9999999999999995E-4</v>
      </c>
      <c r="BT1947" s="6">
        <f t="shared" si="356"/>
        <v>-1.5599999999999999E-2</v>
      </c>
    </row>
    <row r="1948" spans="2:72" ht="14.45" hidden="1">
      <c r="B1948" s="110">
        <v>43003</v>
      </c>
      <c r="C1948" s="106">
        <v>2496.6999999999998</v>
      </c>
      <c r="D1948" s="106">
        <v>2499.4</v>
      </c>
      <c r="E1948" s="106">
        <v>2502.5</v>
      </c>
      <c r="F1948" s="106">
        <v>2488</v>
      </c>
      <c r="G1948" s="28"/>
      <c r="H1948" s="107">
        <v>-2.2000000000000001E-3</v>
      </c>
      <c r="K1948" s="110">
        <v>43041</v>
      </c>
      <c r="L1948" s="106">
        <v>10423.799999999999</v>
      </c>
      <c r="M1948" s="106">
        <v>10440.5</v>
      </c>
      <c r="N1948" s="106">
        <v>10453</v>
      </c>
      <c r="O1948" s="106">
        <v>10412.549999999999</v>
      </c>
      <c r="P1948" s="28" t="s">
        <v>4446</v>
      </c>
      <c r="Q1948" s="107">
        <v>-1.6000000000000001E-3</v>
      </c>
      <c r="T1948" s="110">
        <v>42902</v>
      </c>
      <c r="U1948" s="28">
        <v>64.465000000000003</v>
      </c>
      <c r="V1948">
        <v>64.69</v>
      </c>
      <c r="W1948">
        <v>64.75</v>
      </c>
      <c r="X1948">
        <v>64.405000000000001</v>
      </c>
      <c r="Y1948" s="19">
        <v>-1.5E-3</v>
      </c>
      <c r="AB1948" s="110">
        <f t="shared" si="353"/>
        <v>43041</v>
      </c>
      <c r="AC1948" s="108">
        <f t="shared" si="362"/>
        <v>10423.799999999999</v>
      </c>
      <c r="AD1948" s="28">
        <f t="shared" si="363"/>
        <v>64.575000000000003</v>
      </c>
      <c r="AE1948" s="28">
        <f t="shared" si="357"/>
        <v>161.42160278745644</v>
      </c>
      <c r="AF1948" s="31">
        <f t="shared" si="358"/>
        <v>-1.7541512406376025E-3</v>
      </c>
      <c r="AJ1948" s="110">
        <f t="shared" si="361"/>
        <v>43012</v>
      </c>
      <c r="AK1948" s="31">
        <f t="shared" si="359"/>
        <v>1.1999999999999999E-3</v>
      </c>
      <c r="AL1948" s="115">
        <f t="shared" si="360"/>
        <v>1.2655031393446148E-2</v>
      </c>
      <c r="AM1948" s="100"/>
      <c r="BR1948" s="18">
        <f t="shared" si="354"/>
        <v>43003</v>
      </c>
      <c r="BS1948" s="6">
        <f t="shared" si="355"/>
        <v>-2.2000000000000001E-3</v>
      </c>
      <c r="BT1948" s="6">
        <f t="shared" si="356"/>
        <v>-9.1999999999999998E-3</v>
      </c>
    </row>
    <row r="1949" spans="2:72" ht="14.45" hidden="1">
      <c r="B1949" s="110">
        <v>43004</v>
      </c>
      <c r="C1949" s="106">
        <v>2496.8000000000002</v>
      </c>
      <c r="D1949" s="106">
        <v>2501</v>
      </c>
      <c r="E1949" s="106">
        <v>2503.5</v>
      </c>
      <c r="F1949" s="106">
        <v>2495.1</v>
      </c>
      <c r="G1949" s="28"/>
      <c r="H1949" s="107">
        <v>0</v>
      </c>
      <c r="K1949" s="110">
        <v>43042</v>
      </c>
      <c r="L1949" s="106">
        <v>10452.5</v>
      </c>
      <c r="M1949" s="106">
        <v>10461.549999999999</v>
      </c>
      <c r="N1949" s="106">
        <v>10461.700000000001</v>
      </c>
      <c r="O1949" s="106">
        <v>10403.6</v>
      </c>
      <c r="P1949" s="28" t="s">
        <v>4447</v>
      </c>
      <c r="Q1949" s="107">
        <v>2.8E-3</v>
      </c>
      <c r="T1949" s="110">
        <v>42905</v>
      </c>
      <c r="U1949" s="28">
        <v>64.495000000000005</v>
      </c>
      <c r="V1949">
        <v>64.444999999999993</v>
      </c>
      <c r="W1949">
        <v>64.504999999999995</v>
      </c>
      <c r="X1949">
        <v>64.34</v>
      </c>
      <c r="Y1949" s="19">
        <v>5.0000000000000001E-4</v>
      </c>
      <c r="AB1949" s="110">
        <f t="shared" si="353"/>
        <v>43042</v>
      </c>
      <c r="AC1949" s="108">
        <f t="shared" si="362"/>
        <v>10452.5</v>
      </c>
      <c r="AD1949" s="28">
        <f t="shared" si="363"/>
        <v>64.56</v>
      </c>
      <c r="AE1949" s="28">
        <f t="shared" si="357"/>
        <v>161.90365551425032</v>
      </c>
      <c r="AF1949" s="31">
        <f t="shared" si="358"/>
        <v>2.9862962482698485E-3</v>
      </c>
      <c r="AJ1949" s="110">
        <f t="shared" si="361"/>
        <v>43013</v>
      </c>
      <c r="AK1949" s="31">
        <f t="shared" si="359"/>
        <v>5.7000000000000002E-3</v>
      </c>
      <c r="AL1949" s="115">
        <f t="shared" si="360"/>
        <v>-4.4031156132623428E-3</v>
      </c>
      <c r="AM1949" s="100"/>
      <c r="BR1949" s="18">
        <f t="shared" si="354"/>
        <v>43004</v>
      </c>
      <c r="BS1949" s="6">
        <f t="shared" si="355"/>
        <v>0</v>
      </c>
      <c r="BT1949" s="6">
        <f t="shared" si="356"/>
        <v>-1E-4</v>
      </c>
    </row>
    <row r="1950" spans="2:72" ht="14.45" hidden="1">
      <c r="B1950" s="110">
        <v>43005</v>
      </c>
      <c r="C1950" s="106">
        <v>2507</v>
      </c>
      <c r="D1950" s="106">
        <v>2503.3000000000002</v>
      </c>
      <c r="E1950" s="106">
        <v>2511.8000000000002</v>
      </c>
      <c r="F1950" s="106">
        <v>2495.9</v>
      </c>
      <c r="G1950" s="28"/>
      <c r="H1950" s="107">
        <v>4.1000000000000003E-3</v>
      </c>
      <c r="K1950" s="110">
        <v>43045</v>
      </c>
      <c r="L1950" s="106">
        <v>10451.799999999999</v>
      </c>
      <c r="M1950" s="106">
        <v>10431.75</v>
      </c>
      <c r="N1950" s="106">
        <v>10490.45</v>
      </c>
      <c r="O1950" s="106">
        <v>10413.75</v>
      </c>
      <c r="P1950" s="28" t="s">
        <v>4448</v>
      </c>
      <c r="Q1950" s="107">
        <v>-1E-4</v>
      </c>
      <c r="T1950" s="110">
        <v>42906</v>
      </c>
      <c r="U1950" s="28">
        <v>64.540000000000006</v>
      </c>
      <c r="V1950">
        <v>64.484999999999999</v>
      </c>
      <c r="W1950">
        <v>64.540000000000006</v>
      </c>
      <c r="X1950">
        <v>64.412000000000006</v>
      </c>
      <c r="Y1950" s="19">
        <v>6.9999999999999999E-4</v>
      </c>
      <c r="AB1950" s="110">
        <f t="shared" si="353"/>
        <v>43045</v>
      </c>
      <c r="AC1950" s="108">
        <f t="shared" si="362"/>
        <v>10451.799999999999</v>
      </c>
      <c r="AD1950" s="28">
        <f t="shared" si="363"/>
        <v>64.625</v>
      </c>
      <c r="AE1950" s="28">
        <f t="shared" si="357"/>
        <v>161.72998065764023</v>
      </c>
      <c r="AF1950" s="31">
        <f t="shared" si="358"/>
        <v>-1.0727049741925399E-3</v>
      </c>
      <c r="AJ1950" s="110">
        <f t="shared" si="361"/>
        <v>43014</v>
      </c>
      <c r="AK1950" s="31">
        <f t="shared" si="359"/>
        <v>-1.1000000000000001E-3</v>
      </c>
      <c r="AL1950" s="115">
        <f t="shared" si="360"/>
        <v>5.2674593918382584E-3</v>
      </c>
      <c r="AM1950" s="100"/>
      <c r="BR1950" s="18">
        <f t="shared" si="354"/>
        <v>43005</v>
      </c>
      <c r="BS1950" s="6">
        <f t="shared" si="355"/>
        <v>4.1000000000000003E-3</v>
      </c>
      <c r="BT1950" s="6">
        <f t="shared" si="356"/>
        <v>-1.38E-2</v>
      </c>
    </row>
    <row r="1951" spans="2:72" ht="14.45" hidden="1">
      <c r="B1951" s="110">
        <v>43006</v>
      </c>
      <c r="C1951" s="106">
        <v>2510.1</v>
      </c>
      <c r="D1951" s="106">
        <v>2503.4</v>
      </c>
      <c r="E1951" s="106">
        <v>2510.8000000000002</v>
      </c>
      <c r="F1951" s="106">
        <v>2502.9</v>
      </c>
      <c r="G1951" s="28"/>
      <c r="H1951" s="107">
        <v>1.1999999999999999E-3</v>
      </c>
      <c r="K1951" s="110">
        <v>43046</v>
      </c>
      <c r="L1951" s="106">
        <v>10350.15</v>
      </c>
      <c r="M1951" s="106">
        <v>10477.15</v>
      </c>
      <c r="N1951" s="106">
        <v>10485.75</v>
      </c>
      <c r="O1951" s="106">
        <v>10340.799999999999</v>
      </c>
      <c r="P1951" s="28" t="s">
        <v>4449</v>
      </c>
      <c r="Q1951" s="107">
        <v>-9.7000000000000003E-3</v>
      </c>
      <c r="T1951" s="110">
        <v>42907</v>
      </c>
      <c r="U1951" s="28">
        <v>64.53</v>
      </c>
      <c r="V1951">
        <v>64.635000000000005</v>
      </c>
      <c r="W1951">
        <v>64.680000000000007</v>
      </c>
      <c r="X1951">
        <v>64.489999999999995</v>
      </c>
      <c r="Y1951" s="19">
        <v>-2.0000000000000001E-4</v>
      </c>
      <c r="AB1951" s="110">
        <f t="shared" si="353"/>
        <v>43046</v>
      </c>
      <c r="AC1951" s="108">
        <f t="shared" si="362"/>
        <v>10350.15</v>
      </c>
      <c r="AD1951" s="28">
        <f t="shared" si="363"/>
        <v>65.06</v>
      </c>
      <c r="AE1951" s="28">
        <f t="shared" si="357"/>
        <v>159.08622809714109</v>
      </c>
      <c r="AF1951" s="31">
        <f t="shared" si="358"/>
        <v>-1.6346706712935255E-2</v>
      </c>
      <c r="AJ1951" s="110">
        <f t="shared" si="361"/>
        <v>43017</v>
      </c>
      <c r="AK1951" s="31">
        <f t="shared" si="359"/>
        <v>-1.8E-3</v>
      </c>
      <c r="AL1951" s="115">
        <f t="shared" si="360"/>
        <v>1.5960124552036881E-3</v>
      </c>
      <c r="AM1951" s="100"/>
      <c r="BR1951" s="18">
        <f t="shared" si="354"/>
        <v>43006</v>
      </c>
      <c r="BS1951" s="6">
        <f t="shared" si="355"/>
        <v>1.1999999999999999E-3</v>
      </c>
      <c r="BT1951" s="6">
        <f t="shared" si="356"/>
        <v>3.3999999999999998E-3</v>
      </c>
    </row>
    <row r="1952" spans="2:72" ht="14.45" hidden="1">
      <c r="B1952" s="110">
        <v>43007</v>
      </c>
      <c r="C1952" s="106">
        <v>2519.4</v>
      </c>
      <c r="D1952" s="106">
        <v>2510</v>
      </c>
      <c r="E1952" s="106">
        <v>2519.4</v>
      </c>
      <c r="F1952" s="106">
        <v>2508</v>
      </c>
      <c r="G1952" s="28"/>
      <c r="H1952" s="107">
        <v>3.7000000000000002E-3</v>
      </c>
      <c r="K1952" s="110">
        <v>43047</v>
      </c>
      <c r="L1952" s="106">
        <v>10303.15</v>
      </c>
      <c r="M1952" s="106">
        <v>10361.950000000001</v>
      </c>
      <c r="N1952" s="106">
        <v>10384.25</v>
      </c>
      <c r="O1952" s="106">
        <v>10285.5</v>
      </c>
      <c r="P1952" s="28" t="s">
        <v>4450</v>
      </c>
      <c r="Q1952" s="107">
        <v>-4.4999999999999997E-3</v>
      </c>
      <c r="T1952" s="110">
        <v>42908</v>
      </c>
      <c r="U1952" s="28">
        <v>64.605000000000004</v>
      </c>
      <c r="V1952">
        <v>64.545000000000002</v>
      </c>
      <c r="W1952">
        <v>64.63</v>
      </c>
      <c r="X1952">
        <v>64.454999999999998</v>
      </c>
      <c r="Y1952" s="19">
        <v>1.1999999999999999E-3</v>
      </c>
      <c r="AB1952" s="110">
        <f t="shared" si="353"/>
        <v>43047</v>
      </c>
      <c r="AC1952" s="108">
        <f t="shared" si="362"/>
        <v>10303.15</v>
      </c>
      <c r="AD1952" s="28">
        <f t="shared" si="363"/>
        <v>64.92</v>
      </c>
      <c r="AE1952" s="28">
        <f t="shared" si="357"/>
        <v>158.70532963647565</v>
      </c>
      <c r="AF1952" s="31">
        <f t="shared" si="358"/>
        <v>-2.3942893437189916E-3</v>
      </c>
      <c r="AJ1952" s="110">
        <f t="shared" si="361"/>
        <v>43018</v>
      </c>
      <c r="AK1952" s="31">
        <f t="shared" si="359"/>
        <v>2.3E-3</v>
      </c>
      <c r="AL1952" s="115">
        <f t="shared" si="360"/>
        <v>4.4369145173377422E-3</v>
      </c>
      <c r="AM1952" s="100"/>
      <c r="BR1952" s="18">
        <f t="shared" si="354"/>
        <v>43007</v>
      </c>
      <c r="BS1952" s="6">
        <f t="shared" si="355"/>
        <v>3.7000000000000002E-3</v>
      </c>
      <c r="BT1952" s="6">
        <f t="shared" si="356"/>
        <v>2E-3</v>
      </c>
    </row>
    <row r="1953" spans="2:72" ht="14.45" hidden="1">
      <c r="B1953" s="110">
        <v>43010</v>
      </c>
      <c r="C1953" s="106">
        <v>2529.1</v>
      </c>
      <c r="D1953" s="106">
        <v>2521.1999999999998</v>
      </c>
      <c r="E1953" s="106">
        <v>2529.1999999999998</v>
      </c>
      <c r="F1953" s="106">
        <v>2520.4</v>
      </c>
      <c r="G1953" s="28"/>
      <c r="H1953" s="107">
        <v>3.8999999999999998E-3</v>
      </c>
      <c r="K1953" s="110">
        <v>43048</v>
      </c>
      <c r="L1953" s="106">
        <v>10308.950000000001</v>
      </c>
      <c r="M1953" s="106">
        <v>10358.65</v>
      </c>
      <c r="N1953" s="106">
        <v>10368.450000000001</v>
      </c>
      <c r="O1953" s="106">
        <v>10266.950000000001</v>
      </c>
      <c r="P1953" s="28" t="s">
        <v>4451</v>
      </c>
      <c r="Q1953" s="107">
        <v>5.9999999999999995E-4</v>
      </c>
      <c r="T1953" s="110">
        <v>42909</v>
      </c>
      <c r="U1953" s="28">
        <v>64.504999999999995</v>
      </c>
      <c r="V1953">
        <v>64.584999999999994</v>
      </c>
      <c r="W1953">
        <v>64.617999999999995</v>
      </c>
      <c r="X1953">
        <v>64.444999999999993</v>
      </c>
      <c r="Y1953" s="19">
        <v>-1.5E-3</v>
      </c>
      <c r="AB1953" s="110">
        <f t="shared" si="353"/>
        <v>43048</v>
      </c>
      <c r="AC1953" s="108">
        <f t="shared" si="362"/>
        <v>10308.950000000001</v>
      </c>
      <c r="AD1953" s="28">
        <f t="shared" si="363"/>
        <v>64.974999999999994</v>
      </c>
      <c r="AE1953" s="28">
        <f t="shared" si="357"/>
        <v>158.66025394382459</v>
      </c>
      <c r="AF1953" s="31">
        <f t="shared" si="358"/>
        <v>-2.8402129124660558E-4</v>
      </c>
      <c r="AJ1953" s="110">
        <f t="shared" si="361"/>
        <v>43019</v>
      </c>
      <c r="AK1953" s="31">
        <f t="shared" si="359"/>
        <v>1.8E-3</v>
      </c>
      <c r="AL1953" s="115">
        <f t="shared" si="360"/>
        <v>-1.8327774201734037E-3</v>
      </c>
      <c r="AM1953" s="100"/>
      <c r="BR1953" s="18" t="e">
        <f t="shared" si="354"/>
        <v>#N/A</v>
      </c>
      <c r="BS1953" s="6">
        <f t="shared" si="355"/>
        <v>0</v>
      </c>
      <c r="BT1953" s="6">
        <f t="shared" si="356"/>
        <v>0</v>
      </c>
    </row>
    <row r="1954" spans="2:72" ht="14.45" hidden="1">
      <c r="B1954" s="110">
        <v>43011</v>
      </c>
      <c r="C1954" s="106">
        <v>2534.6</v>
      </c>
      <c r="D1954" s="106">
        <v>2530.3000000000002</v>
      </c>
      <c r="E1954" s="106">
        <v>2535.1</v>
      </c>
      <c r="F1954" s="106">
        <v>2528.8000000000002</v>
      </c>
      <c r="G1954" s="28"/>
      <c r="H1954" s="107">
        <v>2.2000000000000001E-3</v>
      </c>
      <c r="K1954" s="110">
        <v>43049</v>
      </c>
      <c r="L1954" s="106">
        <v>10321.75</v>
      </c>
      <c r="M1954" s="106">
        <v>10304.35</v>
      </c>
      <c r="N1954" s="106">
        <v>10344.950000000001</v>
      </c>
      <c r="O1954" s="106">
        <v>10254.1</v>
      </c>
      <c r="P1954" s="28" t="s">
        <v>4452</v>
      </c>
      <c r="Q1954" s="107">
        <v>1.1999999999999999E-3</v>
      </c>
      <c r="T1954" s="110">
        <v>42912</v>
      </c>
      <c r="U1954" s="28">
        <v>64.435000000000002</v>
      </c>
      <c r="V1954">
        <v>64.465000000000003</v>
      </c>
      <c r="W1954">
        <v>64.465000000000003</v>
      </c>
      <c r="X1954">
        <v>64.435000000000002</v>
      </c>
      <c r="Y1954" s="19">
        <v>-1.1000000000000001E-3</v>
      </c>
      <c r="AB1954" s="110">
        <f t="shared" ref="AB1954:AB2017" si="364">VLOOKUP(K1954,T:Y,1,FALSE)</f>
        <v>43049</v>
      </c>
      <c r="AC1954" s="108">
        <f t="shared" si="362"/>
        <v>10321.75</v>
      </c>
      <c r="AD1954" s="28">
        <f t="shared" si="363"/>
        <v>65.19</v>
      </c>
      <c r="AE1954" s="28">
        <f t="shared" si="357"/>
        <v>158.33333333333334</v>
      </c>
      <c r="AF1954" s="31">
        <f t="shared" si="358"/>
        <v>-2.0605072938241209E-3</v>
      </c>
      <c r="AJ1954" s="110">
        <f t="shared" si="361"/>
        <v>43020</v>
      </c>
      <c r="AK1954" s="31">
        <f t="shared" si="359"/>
        <v>-1.6999999999999999E-3</v>
      </c>
      <c r="AL1954" s="115">
        <f t="shared" si="360"/>
        <v>1.2731211262822617E-2</v>
      </c>
      <c r="AM1954" s="100"/>
      <c r="BR1954" s="18">
        <f t="shared" si="354"/>
        <v>43011</v>
      </c>
      <c r="BS1954" s="6">
        <f t="shared" si="355"/>
        <v>2.2000000000000001E-3</v>
      </c>
      <c r="BT1954" s="6">
        <f t="shared" si="356"/>
        <v>7.1999999999999998E-3</v>
      </c>
    </row>
    <row r="1955" spans="2:72" ht="14.45" hidden="1">
      <c r="B1955" s="110">
        <v>43012</v>
      </c>
      <c r="C1955" s="106">
        <v>2537.6999999999998</v>
      </c>
      <c r="D1955" s="106">
        <v>2533.5</v>
      </c>
      <c r="E1955" s="106">
        <v>2540.5</v>
      </c>
      <c r="F1955" s="106">
        <v>2531.8000000000002</v>
      </c>
      <c r="G1955" s="28"/>
      <c r="H1955" s="107">
        <v>1.1999999999999999E-3</v>
      </c>
      <c r="K1955" s="110">
        <v>43052</v>
      </c>
      <c r="L1955" s="106">
        <v>10224.950000000001</v>
      </c>
      <c r="M1955" s="106">
        <v>10322</v>
      </c>
      <c r="N1955" s="106">
        <v>10334.15</v>
      </c>
      <c r="O1955" s="106">
        <v>10216.25</v>
      </c>
      <c r="P1955" s="28" t="s">
        <v>4453</v>
      </c>
      <c r="Q1955" s="107">
        <v>-9.4000000000000004E-3</v>
      </c>
      <c r="T1955" s="110">
        <v>42913</v>
      </c>
      <c r="U1955" s="28">
        <v>64.474999999999994</v>
      </c>
      <c r="V1955">
        <v>64.484999999999999</v>
      </c>
      <c r="W1955">
        <v>64.545000000000002</v>
      </c>
      <c r="X1955">
        <v>64.405000000000001</v>
      </c>
      <c r="Y1955" s="19">
        <v>5.9999999999999995E-4</v>
      </c>
      <c r="AB1955" s="110">
        <f t="shared" si="364"/>
        <v>43052</v>
      </c>
      <c r="AC1955" s="108">
        <f t="shared" si="362"/>
        <v>10224.950000000001</v>
      </c>
      <c r="AD1955" s="28">
        <f t="shared" si="363"/>
        <v>65.44</v>
      </c>
      <c r="AE1955" s="28">
        <f t="shared" si="357"/>
        <v>156.24923594132031</v>
      </c>
      <c r="AF1955" s="31">
        <f t="shared" si="358"/>
        <v>-1.3162720370608616E-2</v>
      </c>
      <c r="AJ1955" s="110">
        <f t="shared" si="361"/>
        <v>43021</v>
      </c>
      <c r="AK1955" s="31">
        <f t="shared" si="359"/>
        <v>8.9999999999999998E-4</v>
      </c>
      <c r="AL1955" s="115">
        <f t="shared" si="360"/>
        <v>1.2640459724056141E-2</v>
      </c>
      <c r="AM1955" s="100"/>
      <c r="BR1955" s="18">
        <f t="shared" si="354"/>
        <v>43012</v>
      </c>
      <c r="BS1955" s="6">
        <f t="shared" si="355"/>
        <v>1.1999999999999999E-3</v>
      </c>
      <c r="BT1955" s="6">
        <f t="shared" si="356"/>
        <v>5.5999999999999999E-3</v>
      </c>
    </row>
    <row r="1956" spans="2:72" ht="14.45" hidden="1">
      <c r="B1956" s="110">
        <v>43013</v>
      </c>
      <c r="C1956" s="106">
        <v>2552.1</v>
      </c>
      <c r="D1956" s="106">
        <v>2540.9</v>
      </c>
      <c r="E1956" s="106">
        <v>2552.5</v>
      </c>
      <c r="F1956" s="106">
        <v>2540</v>
      </c>
      <c r="G1956" s="28"/>
      <c r="H1956" s="107">
        <v>5.7000000000000002E-3</v>
      </c>
      <c r="K1956" s="110">
        <v>43053</v>
      </c>
      <c r="L1956" s="106">
        <v>10186.6</v>
      </c>
      <c r="M1956" s="106">
        <v>10223.4</v>
      </c>
      <c r="N1956" s="106">
        <v>10248</v>
      </c>
      <c r="O1956" s="106">
        <v>10175.549999999999</v>
      </c>
      <c r="P1956" s="28" t="s">
        <v>4454</v>
      </c>
      <c r="Q1956" s="107">
        <v>-3.8E-3</v>
      </c>
      <c r="T1956" s="110">
        <v>42914</v>
      </c>
      <c r="U1956" s="28">
        <v>64.525000000000006</v>
      </c>
      <c r="V1956">
        <v>64.575000000000003</v>
      </c>
      <c r="W1956">
        <v>64.66</v>
      </c>
      <c r="X1956">
        <v>64.510000000000005</v>
      </c>
      <c r="Y1956" s="19">
        <v>8.0000000000000004E-4</v>
      </c>
      <c r="AB1956" s="110">
        <f t="shared" si="364"/>
        <v>43053</v>
      </c>
      <c r="AC1956" s="108">
        <f t="shared" si="362"/>
        <v>10186.6</v>
      </c>
      <c r="AD1956" s="28">
        <f t="shared" si="363"/>
        <v>65.41</v>
      </c>
      <c r="AE1956" s="28">
        <f t="shared" si="357"/>
        <v>155.73459715639811</v>
      </c>
      <c r="AF1956" s="31">
        <f t="shared" si="358"/>
        <v>-3.293704329635716E-3</v>
      </c>
      <c r="AJ1956" s="110">
        <f t="shared" si="361"/>
        <v>43024</v>
      </c>
      <c r="AK1956" s="31">
        <f t="shared" si="359"/>
        <v>1.6999999999999999E-3</v>
      </c>
      <c r="AL1956" s="115">
        <f t="shared" si="360"/>
        <v>6.2355851270474716E-3</v>
      </c>
      <c r="AM1956" s="100"/>
      <c r="BR1956" s="18">
        <f t="shared" si="354"/>
        <v>43013</v>
      </c>
      <c r="BS1956" s="6">
        <f t="shared" si="355"/>
        <v>5.7000000000000002E-3</v>
      </c>
      <c r="BT1956" s="6">
        <f t="shared" si="356"/>
        <v>-2.5999999999999999E-3</v>
      </c>
    </row>
    <row r="1957" spans="2:72" ht="14.45" hidden="1">
      <c r="B1957" s="110">
        <v>43014</v>
      </c>
      <c r="C1957" s="106">
        <v>2549.3000000000002</v>
      </c>
      <c r="D1957" s="106">
        <v>2547.4</v>
      </c>
      <c r="E1957" s="106">
        <v>2549.4</v>
      </c>
      <c r="F1957" s="106">
        <v>2543.8000000000002</v>
      </c>
      <c r="G1957" s="28"/>
      <c r="H1957" s="107">
        <v>-1.1000000000000001E-3</v>
      </c>
      <c r="K1957" s="110">
        <v>43054</v>
      </c>
      <c r="L1957" s="106">
        <v>10118.049999999999</v>
      </c>
      <c r="M1957" s="106">
        <v>10171.950000000001</v>
      </c>
      <c r="N1957" s="106">
        <v>10175.450000000001</v>
      </c>
      <c r="O1957" s="106">
        <v>10094</v>
      </c>
      <c r="P1957" s="28" t="s">
        <v>4455</v>
      </c>
      <c r="Q1957" s="107">
        <v>-6.7000000000000002E-3</v>
      </c>
      <c r="T1957" s="110">
        <v>42915</v>
      </c>
      <c r="U1957" s="28">
        <v>64.66</v>
      </c>
      <c r="V1957">
        <v>64.454999999999998</v>
      </c>
      <c r="W1957">
        <v>64.69</v>
      </c>
      <c r="X1957">
        <v>64.441999999999993</v>
      </c>
      <c r="Y1957" s="19">
        <v>2.0999999999999999E-3</v>
      </c>
      <c r="AB1957" s="110">
        <f t="shared" si="364"/>
        <v>43054</v>
      </c>
      <c r="AC1957" s="108">
        <f t="shared" si="362"/>
        <v>10118.049999999999</v>
      </c>
      <c r="AD1957" s="28">
        <f t="shared" si="363"/>
        <v>65.27</v>
      </c>
      <c r="AE1957" s="28">
        <f t="shared" si="357"/>
        <v>155.01838516929678</v>
      </c>
      <c r="AF1957" s="31">
        <f t="shared" si="358"/>
        <v>-4.5989266365910053E-3</v>
      </c>
      <c r="AJ1957" s="110">
        <f t="shared" si="361"/>
        <v>43025</v>
      </c>
      <c r="AK1957" s="31">
        <f t="shared" si="359"/>
        <v>6.9999999999999999E-4</v>
      </c>
      <c r="AL1957" s="115">
        <f t="shared" si="360"/>
        <v>-4.7244896692859584E-3</v>
      </c>
      <c r="AM1957" s="100"/>
      <c r="BR1957" s="18">
        <f t="shared" si="354"/>
        <v>43014</v>
      </c>
      <c r="BS1957" s="6">
        <f t="shared" si="355"/>
        <v>-1.1000000000000001E-3</v>
      </c>
      <c r="BT1957" s="6">
        <f t="shared" si="356"/>
        <v>9.1999999999999998E-3</v>
      </c>
    </row>
    <row r="1958" spans="2:72" ht="14.45" hidden="1">
      <c r="B1958" s="110">
        <v>43017</v>
      </c>
      <c r="C1958" s="106">
        <v>2544.6999999999998</v>
      </c>
      <c r="D1958" s="106">
        <v>2551.4</v>
      </c>
      <c r="E1958" s="106">
        <v>2551.8000000000002</v>
      </c>
      <c r="F1958" s="106">
        <v>2541.6</v>
      </c>
      <c r="G1958" s="28"/>
      <c r="H1958" s="107">
        <v>-1.8E-3</v>
      </c>
      <c r="K1958" s="110">
        <v>43055</v>
      </c>
      <c r="L1958" s="106">
        <v>10214.75</v>
      </c>
      <c r="M1958" s="106">
        <v>10152.9</v>
      </c>
      <c r="N1958" s="106">
        <v>10232.25</v>
      </c>
      <c r="O1958" s="106">
        <v>10139.200000000001</v>
      </c>
      <c r="P1958" s="28" t="s">
        <v>4456</v>
      </c>
      <c r="Q1958" s="107">
        <v>9.5999999999999992E-3</v>
      </c>
      <c r="T1958" s="110">
        <v>42916</v>
      </c>
      <c r="U1958" s="28">
        <v>64.62</v>
      </c>
      <c r="V1958">
        <v>64.73</v>
      </c>
      <c r="W1958">
        <v>64.84</v>
      </c>
      <c r="X1958">
        <v>64.575000000000003</v>
      </c>
      <c r="Y1958" s="19">
        <v>-5.9999999999999995E-4</v>
      </c>
      <c r="AB1958" s="110">
        <f t="shared" si="364"/>
        <v>43055</v>
      </c>
      <c r="AC1958" s="108">
        <f t="shared" si="362"/>
        <v>10214.75</v>
      </c>
      <c r="AD1958" s="28">
        <f t="shared" si="363"/>
        <v>65.295000000000002</v>
      </c>
      <c r="AE1958" s="28">
        <f t="shared" si="357"/>
        <v>156.44000306302166</v>
      </c>
      <c r="AF1958" s="31">
        <f t="shared" si="358"/>
        <v>9.1706405802920443E-3</v>
      </c>
      <c r="AJ1958" s="110">
        <f t="shared" si="361"/>
        <v>43026</v>
      </c>
      <c r="AK1958" s="31">
        <f t="shared" si="359"/>
        <v>6.9999999999999999E-4</v>
      </c>
      <c r="AL1958" s="115">
        <f t="shared" si="360"/>
        <v>-2.689341366829634E-3</v>
      </c>
      <c r="AM1958" s="100"/>
      <c r="BR1958" s="18">
        <f t="shared" si="354"/>
        <v>43017</v>
      </c>
      <c r="BS1958" s="6">
        <f t="shared" si="355"/>
        <v>-1.8E-3</v>
      </c>
      <c r="BT1958" s="6">
        <f t="shared" si="356"/>
        <v>8.9999999999999998E-4</v>
      </c>
    </row>
    <row r="1959" spans="2:72" ht="14.45" hidden="1">
      <c r="B1959" s="110">
        <v>43018</v>
      </c>
      <c r="C1959" s="106">
        <v>2550.6</v>
      </c>
      <c r="D1959" s="106">
        <v>2550</v>
      </c>
      <c r="E1959" s="106">
        <v>2555.1999999999998</v>
      </c>
      <c r="F1959" s="106">
        <v>2544.9</v>
      </c>
      <c r="G1959" s="28"/>
      <c r="H1959" s="107">
        <v>2.3E-3</v>
      </c>
      <c r="K1959" s="110">
        <v>43056</v>
      </c>
      <c r="L1959" s="106">
        <v>10283.6</v>
      </c>
      <c r="M1959" s="106">
        <v>10324.549999999999</v>
      </c>
      <c r="N1959" s="106">
        <v>10343.6</v>
      </c>
      <c r="O1959" s="106">
        <v>10268.049999999999</v>
      </c>
      <c r="P1959" s="28" t="s">
        <v>4362</v>
      </c>
      <c r="Q1959" s="107">
        <v>6.7000000000000002E-3</v>
      </c>
      <c r="T1959" s="110">
        <v>42919</v>
      </c>
      <c r="U1959" s="28">
        <v>64.844999999999999</v>
      </c>
      <c r="V1959">
        <v>64.655000000000001</v>
      </c>
      <c r="W1959">
        <v>64.91</v>
      </c>
      <c r="X1959">
        <v>64.635000000000005</v>
      </c>
      <c r="Y1959" s="19">
        <v>3.5000000000000001E-3</v>
      </c>
      <c r="AB1959" s="110">
        <f t="shared" si="364"/>
        <v>43056</v>
      </c>
      <c r="AC1959" s="108">
        <f t="shared" si="362"/>
        <v>10283.6</v>
      </c>
      <c r="AD1959" s="28">
        <f t="shared" si="363"/>
        <v>65.015000000000001</v>
      </c>
      <c r="AE1959" s="28">
        <f t="shared" si="357"/>
        <v>158.17272937014536</v>
      </c>
      <c r="AF1959" s="31">
        <f t="shared" si="358"/>
        <v>1.1075979757080967E-2</v>
      </c>
      <c r="AJ1959" s="110">
        <f t="shared" si="361"/>
        <v>43027</v>
      </c>
      <c r="AK1959" s="31">
        <f t="shared" si="359"/>
        <v>2.9999999999999997E-4</v>
      </c>
      <c r="AL1959" s="115">
        <f t="shared" si="360"/>
        <v>-5.3798883859464963E-3</v>
      </c>
      <c r="AM1959" s="100"/>
      <c r="BR1959" s="18">
        <f t="shared" si="354"/>
        <v>43018</v>
      </c>
      <c r="BS1959" s="6">
        <f t="shared" si="355"/>
        <v>2.3E-3</v>
      </c>
      <c r="BT1959" s="6">
        <f t="shared" si="356"/>
        <v>2.8E-3</v>
      </c>
    </row>
    <row r="1960" spans="2:72" ht="14.45" hidden="1">
      <c r="B1960" s="110">
        <v>43019</v>
      </c>
      <c r="C1960" s="106">
        <v>2555.1999999999998</v>
      </c>
      <c r="D1960" s="106">
        <v>2550.6</v>
      </c>
      <c r="E1960" s="106">
        <v>2555.1999999999998</v>
      </c>
      <c r="F1960" s="106">
        <v>2547.9</v>
      </c>
      <c r="G1960" s="28"/>
      <c r="H1960" s="107">
        <v>1.8E-3</v>
      </c>
      <c r="K1960" s="110">
        <v>43059</v>
      </c>
      <c r="L1960" s="106">
        <v>10298.75</v>
      </c>
      <c r="M1960" s="106">
        <v>10287.200000000001</v>
      </c>
      <c r="N1960" s="106">
        <v>10309.85</v>
      </c>
      <c r="O1960" s="106">
        <v>10261.5</v>
      </c>
      <c r="P1960" s="28" t="s">
        <v>4457</v>
      </c>
      <c r="Q1960" s="107">
        <v>1.5E-3</v>
      </c>
      <c r="T1960" s="110">
        <v>42920</v>
      </c>
      <c r="U1960" s="28">
        <v>64.790000000000006</v>
      </c>
      <c r="V1960">
        <v>64.805000000000007</v>
      </c>
      <c r="W1960">
        <v>64.897000000000006</v>
      </c>
      <c r="X1960">
        <v>64.704999999999998</v>
      </c>
      <c r="Y1960" s="19">
        <v>-8.0000000000000004E-4</v>
      </c>
      <c r="AB1960" s="110">
        <f t="shared" si="364"/>
        <v>43059</v>
      </c>
      <c r="AC1960" s="108">
        <f t="shared" si="362"/>
        <v>10298.75</v>
      </c>
      <c r="AD1960" s="28">
        <f t="shared" si="363"/>
        <v>65.099999999999994</v>
      </c>
      <c r="AE1960" s="28">
        <f t="shared" si="357"/>
        <v>158.19892473118281</v>
      </c>
      <c r="AF1960" s="31">
        <f t="shared" si="358"/>
        <v>1.6561237288992281E-4</v>
      </c>
      <c r="AJ1960" s="110" t="e">
        <f t="shared" si="361"/>
        <v>#N/A</v>
      </c>
      <c r="AK1960" s="31">
        <f t="shared" si="359"/>
        <v>0</v>
      </c>
      <c r="AL1960" s="115">
        <f t="shared" si="360"/>
        <v>0</v>
      </c>
      <c r="AM1960" s="100"/>
      <c r="BR1960" s="18">
        <f t="shared" si="354"/>
        <v>43019</v>
      </c>
      <c r="BS1960" s="6">
        <f t="shared" si="355"/>
        <v>1.8E-3</v>
      </c>
      <c r="BT1960" s="6">
        <f t="shared" si="356"/>
        <v>-3.2000000000000002E-3</v>
      </c>
    </row>
    <row r="1961" spans="2:72" ht="14.45" hidden="1">
      <c r="B1961" s="110">
        <v>43020</v>
      </c>
      <c r="C1961" s="106">
        <v>2550.9</v>
      </c>
      <c r="D1961" s="106">
        <v>2552.9</v>
      </c>
      <c r="E1961" s="106">
        <v>2555.3000000000002</v>
      </c>
      <c r="F1961" s="106">
        <v>2548.3000000000002</v>
      </c>
      <c r="G1961" s="28"/>
      <c r="H1961" s="107">
        <v>-1.6999999999999999E-3</v>
      </c>
      <c r="K1961" s="110">
        <v>43060</v>
      </c>
      <c r="L1961" s="106">
        <v>10326.9</v>
      </c>
      <c r="M1961" s="106">
        <v>10329.25</v>
      </c>
      <c r="N1961" s="106">
        <v>10358.700000000001</v>
      </c>
      <c r="O1961" s="106">
        <v>10315.049999999999</v>
      </c>
      <c r="P1961" s="28" t="s">
        <v>4458</v>
      </c>
      <c r="Q1961" s="107">
        <v>2.7000000000000001E-3</v>
      </c>
      <c r="T1961" s="110">
        <v>42921</v>
      </c>
      <c r="U1961" s="28">
        <v>64.8</v>
      </c>
      <c r="V1961">
        <v>64.704999999999998</v>
      </c>
      <c r="W1961">
        <v>64.864999999999995</v>
      </c>
      <c r="X1961">
        <v>64.674999999999997</v>
      </c>
      <c r="Y1961" s="19">
        <v>2.0000000000000001E-4</v>
      </c>
      <c r="AB1961" s="110">
        <f t="shared" si="364"/>
        <v>43060</v>
      </c>
      <c r="AC1961" s="108">
        <f t="shared" si="362"/>
        <v>10326.9</v>
      </c>
      <c r="AD1961" s="28">
        <f t="shared" si="363"/>
        <v>64.88</v>
      </c>
      <c r="AE1961" s="28">
        <f t="shared" si="357"/>
        <v>159.16923551171394</v>
      </c>
      <c r="AF1961" s="31">
        <f t="shared" si="358"/>
        <v>6.1334853076904228E-3</v>
      </c>
      <c r="AJ1961" s="110">
        <f t="shared" si="361"/>
        <v>43031</v>
      </c>
      <c r="AK1961" s="31">
        <f t="shared" si="359"/>
        <v>-4.0000000000000001E-3</v>
      </c>
      <c r="AL1961" s="115">
        <f t="shared" si="360"/>
        <v>3.3424397344103962E-3</v>
      </c>
      <c r="AM1961" s="100"/>
      <c r="BR1961" s="18">
        <f t="shared" si="354"/>
        <v>43020</v>
      </c>
      <c r="BS1961" s="6">
        <f t="shared" si="355"/>
        <v>-1.6999999999999999E-3</v>
      </c>
      <c r="BT1961" s="6">
        <f t="shared" si="356"/>
        <v>1.12E-2</v>
      </c>
    </row>
    <row r="1962" spans="2:72" ht="14.45" hidden="1">
      <c r="B1962" s="110">
        <v>43021</v>
      </c>
      <c r="C1962" s="106">
        <v>2553.1999999999998</v>
      </c>
      <c r="D1962" s="106">
        <v>2555.6999999999998</v>
      </c>
      <c r="E1962" s="106">
        <v>2557.6999999999998</v>
      </c>
      <c r="F1962" s="106">
        <v>2552.1</v>
      </c>
      <c r="G1962" s="28"/>
      <c r="H1962" s="107">
        <v>8.9999999999999998E-4</v>
      </c>
      <c r="K1962" s="110">
        <v>43061</v>
      </c>
      <c r="L1962" s="106">
        <v>10342.299999999999</v>
      </c>
      <c r="M1962" s="106">
        <v>10350.799999999999</v>
      </c>
      <c r="N1962" s="106">
        <v>10368.700000000001</v>
      </c>
      <c r="O1962" s="106">
        <v>10309.549999999999</v>
      </c>
      <c r="P1962" s="28" t="s">
        <v>4459</v>
      </c>
      <c r="Q1962" s="107">
        <v>1.5E-3</v>
      </c>
      <c r="T1962" s="110">
        <v>42922</v>
      </c>
      <c r="U1962" s="28">
        <v>64.724999999999994</v>
      </c>
      <c r="V1962">
        <v>64.754999999999995</v>
      </c>
      <c r="W1962">
        <v>64.808000000000007</v>
      </c>
      <c r="X1962">
        <v>64.704999999999998</v>
      </c>
      <c r="Y1962" s="19">
        <v>-1.1999999999999999E-3</v>
      </c>
      <c r="AB1962" s="110">
        <f t="shared" si="364"/>
        <v>43061</v>
      </c>
      <c r="AC1962" s="108">
        <f t="shared" si="362"/>
        <v>10342.299999999999</v>
      </c>
      <c r="AD1962" s="28">
        <f t="shared" si="363"/>
        <v>64.88</v>
      </c>
      <c r="AE1962" s="28">
        <f t="shared" si="357"/>
        <v>159.40659679408139</v>
      </c>
      <c r="AF1962" s="31">
        <f t="shared" si="358"/>
        <v>1.4912510046578564E-3</v>
      </c>
      <c r="AJ1962" s="110">
        <f t="shared" si="361"/>
        <v>43032</v>
      </c>
      <c r="AK1962" s="31">
        <f t="shared" si="359"/>
        <v>1.6000000000000001E-3</v>
      </c>
      <c r="AL1962" s="115">
        <f t="shared" si="360"/>
        <v>1.2118750302410053E-3</v>
      </c>
      <c r="AM1962" s="100"/>
      <c r="BR1962" s="18">
        <f t="shared" si="354"/>
        <v>43021</v>
      </c>
      <c r="BS1962" s="6">
        <f t="shared" si="355"/>
        <v>8.9999999999999998E-4</v>
      </c>
      <c r="BT1962" s="6">
        <f t="shared" si="356"/>
        <v>7.0000000000000001E-3</v>
      </c>
    </row>
    <row r="1963" spans="2:72" ht="14.45" hidden="1">
      <c r="B1963" s="110">
        <v>43024</v>
      </c>
      <c r="C1963" s="106">
        <v>2557.6</v>
      </c>
      <c r="D1963" s="106">
        <v>2555.6</v>
      </c>
      <c r="E1963" s="106">
        <v>2559.5</v>
      </c>
      <c r="F1963" s="106">
        <v>2552.6</v>
      </c>
      <c r="G1963" s="28"/>
      <c r="H1963" s="107">
        <v>1.6999999999999999E-3</v>
      </c>
      <c r="K1963" s="110">
        <v>43062</v>
      </c>
      <c r="L1963" s="106">
        <v>10348.75</v>
      </c>
      <c r="M1963" s="106">
        <v>10358.450000000001</v>
      </c>
      <c r="N1963" s="106">
        <v>10374.299999999999</v>
      </c>
      <c r="O1963" s="106">
        <v>10307.299999999999</v>
      </c>
      <c r="P1963" s="28" t="s">
        <v>3373</v>
      </c>
      <c r="Q1963" s="107">
        <v>5.9999999999999995E-4</v>
      </c>
      <c r="T1963" s="110">
        <v>42923</v>
      </c>
      <c r="U1963" s="28">
        <v>64.625</v>
      </c>
      <c r="V1963">
        <v>64.775000000000006</v>
      </c>
      <c r="W1963">
        <v>64.775000000000006</v>
      </c>
      <c r="X1963">
        <v>64.540000000000006</v>
      </c>
      <c r="Y1963" s="19">
        <v>-1.5E-3</v>
      </c>
      <c r="AB1963" s="110">
        <f t="shared" si="364"/>
        <v>43062</v>
      </c>
      <c r="AC1963" s="108">
        <f t="shared" si="362"/>
        <v>10348.75</v>
      </c>
      <c r="AD1963" s="28">
        <f t="shared" si="363"/>
        <v>64.569999999999993</v>
      </c>
      <c r="AE1963" s="28">
        <f t="shared" si="357"/>
        <v>160.27179804862942</v>
      </c>
      <c r="AF1963" s="31">
        <f t="shared" si="358"/>
        <v>5.4276377010022969E-3</v>
      </c>
      <c r="AJ1963" s="110">
        <f t="shared" si="361"/>
        <v>43033</v>
      </c>
      <c r="AK1963" s="31">
        <f t="shared" si="359"/>
        <v>-4.5999999999999999E-3</v>
      </c>
      <c r="AL1963" s="115">
        <f t="shared" si="360"/>
        <v>1.114987116134647E-2</v>
      </c>
      <c r="AM1963" s="100"/>
      <c r="BR1963" s="18">
        <f t="shared" si="354"/>
        <v>43024</v>
      </c>
      <c r="BS1963" s="6">
        <f t="shared" si="355"/>
        <v>1.6999999999999999E-3</v>
      </c>
      <c r="BT1963" s="6">
        <f t="shared" si="356"/>
        <v>6.1999999999999998E-3</v>
      </c>
    </row>
    <row r="1964" spans="2:72" ht="14.45" hidden="1">
      <c r="B1964" s="110">
        <v>43025</v>
      </c>
      <c r="C1964" s="106">
        <v>2559.4</v>
      </c>
      <c r="D1964" s="106">
        <v>2557.1999999999998</v>
      </c>
      <c r="E1964" s="106">
        <v>2559.6999999999998</v>
      </c>
      <c r="F1964" s="106">
        <v>2554.6999999999998</v>
      </c>
      <c r="G1964" s="28"/>
      <c r="H1964" s="107">
        <v>6.9999999999999999E-4</v>
      </c>
      <c r="K1964" s="110">
        <v>43063</v>
      </c>
      <c r="L1964" s="106">
        <v>10389.700000000001</v>
      </c>
      <c r="M1964" s="106">
        <v>10366.799999999999</v>
      </c>
      <c r="N1964" s="106">
        <v>10404.5</v>
      </c>
      <c r="O1964" s="106">
        <v>10362.25</v>
      </c>
      <c r="P1964" s="28" t="s">
        <v>4460</v>
      </c>
      <c r="Q1964" s="107">
        <v>4.0000000000000001E-3</v>
      </c>
      <c r="T1964" s="110">
        <v>42926</v>
      </c>
      <c r="U1964" s="28">
        <v>64.474999999999994</v>
      </c>
      <c r="V1964">
        <v>64.584999999999994</v>
      </c>
      <c r="W1964">
        <v>64.596999999999994</v>
      </c>
      <c r="X1964">
        <v>64.474999999999994</v>
      </c>
      <c r="Y1964" s="19">
        <v>-2.3E-3</v>
      </c>
      <c r="AB1964" s="110">
        <f t="shared" si="364"/>
        <v>43063</v>
      </c>
      <c r="AC1964" s="108">
        <f t="shared" si="362"/>
        <v>10389.700000000001</v>
      </c>
      <c r="AD1964" s="28">
        <f t="shared" si="363"/>
        <v>64.680000000000007</v>
      </c>
      <c r="AE1964" s="28">
        <f t="shared" si="357"/>
        <v>160.63234384662957</v>
      </c>
      <c r="AF1964" s="31">
        <f t="shared" si="358"/>
        <v>2.2495897743080029E-3</v>
      </c>
      <c r="AJ1964" s="110">
        <f t="shared" si="361"/>
        <v>43034</v>
      </c>
      <c r="AK1964" s="31">
        <f t="shared" si="359"/>
        <v>1.2999999999999999E-3</v>
      </c>
      <c r="AL1964" s="115">
        <f t="shared" si="360"/>
        <v>6.0230964341103643E-3</v>
      </c>
      <c r="AM1964" s="100"/>
      <c r="BR1964" s="18">
        <f t="shared" si="354"/>
        <v>43025</v>
      </c>
      <c r="BS1964" s="6">
        <f t="shared" si="355"/>
        <v>6.9999999999999999E-4</v>
      </c>
      <c r="BT1964" s="6">
        <f t="shared" si="356"/>
        <v>4.0000000000000002E-4</v>
      </c>
    </row>
    <row r="1965" spans="2:72" ht="14.45" hidden="1">
      <c r="B1965" s="110">
        <v>43026</v>
      </c>
      <c r="C1965" s="106">
        <v>2561.3000000000002</v>
      </c>
      <c r="D1965" s="106">
        <v>2562.9</v>
      </c>
      <c r="E1965" s="106">
        <v>2564.1</v>
      </c>
      <c r="F1965" s="106">
        <v>2559.6999999999998</v>
      </c>
      <c r="G1965" s="28"/>
      <c r="H1965" s="107">
        <v>6.9999999999999999E-4</v>
      </c>
      <c r="K1965" s="110">
        <v>43066</v>
      </c>
      <c r="L1965" s="106">
        <v>10399.549999999999</v>
      </c>
      <c r="M1965" s="106">
        <v>10361.049999999999</v>
      </c>
      <c r="N1965" s="106">
        <v>10407.15</v>
      </c>
      <c r="O1965" s="106">
        <v>10340.200000000001</v>
      </c>
      <c r="P1965" s="28" t="s">
        <v>4461</v>
      </c>
      <c r="Q1965" s="107">
        <v>8.9999999999999998E-4</v>
      </c>
      <c r="T1965" s="110">
        <v>42927</v>
      </c>
      <c r="U1965" s="28">
        <v>64.564999999999998</v>
      </c>
      <c r="V1965">
        <v>64.465000000000003</v>
      </c>
      <c r="W1965">
        <v>64.605000000000004</v>
      </c>
      <c r="X1965">
        <v>64.459999999999994</v>
      </c>
      <c r="Y1965" s="19">
        <v>1.4E-3</v>
      </c>
      <c r="AB1965" s="110">
        <f t="shared" si="364"/>
        <v>43066</v>
      </c>
      <c r="AC1965" s="108">
        <f t="shared" si="362"/>
        <v>10399.549999999999</v>
      </c>
      <c r="AD1965" s="28">
        <f t="shared" si="363"/>
        <v>64.477000000000004</v>
      </c>
      <c r="AE1965" s="28">
        <f t="shared" si="357"/>
        <v>161.29084789925088</v>
      </c>
      <c r="AF1965" s="31">
        <f t="shared" si="358"/>
        <v>4.0994486966463572E-3</v>
      </c>
      <c r="AJ1965" s="110">
        <f t="shared" si="361"/>
        <v>43035</v>
      </c>
      <c r="AK1965" s="31">
        <f t="shared" si="359"/>
        <v>8.0999999999999996E-3</v>
      </c>
      <c r="AL1965" s="115">
        <f t="shared" si="360"/>
        <v>-5.0748947376170195E-3</v>
      </c>
      <c r="AM1965" s="100"/>
      <c r="BR1965" s="18">
        <f t="shared" si="354"/>
        <v>43026</v>
      </c>
      <c r="BS1965" s="6">
        <f t="shared" si="355"/>
        <v>6.9999999999999999E-4</v>
      </c>
      <c r="BT1965" s="6">
        <f t="shared" si="356"/>
        <v>-2.3E-3</v>
      </c>
    </row>
    <row r="1966" spans="2:72" ht="14.45" hidden="1">
      <c r="B1966" s="110">
        <v>43027</v>
      </c>
      <c r="C1966" s="106">
        <v>2562.1</v>
      </c>
      <c r="D1966" s="106">
        <v>2553.4</v>
      </c>
      <c r="E1966" s="106">
        <v>2562.4</v>
      </c>
      <c r="F1966" s="106">
        <v>2547.9</v>
      </c>
      <c r="G1966" s="28"/>
      <c r="H1966" s="107">
        <v>2.9999999999999997E-4</v>
      </c>
      <c r="K1966" s="110">
        <v>43067</v>
      </c>
      <c r="L1966" s="106">
        <v>10370.25</v>
      </c>
      <c r="M1966" s="106">
        <v>10387.9</v>
      </c>
      <c r="N1966" s="106">
        <v>10409.549999999999</v>
      </c>
      <c r="O1966" s="106">
        <v>10355.200000000001</v>
      </c>
      <c r="P1966" s="28" t="s">
        <v>4462</v>
      </c>
      <c r="Q1966" s="107">
        <v>-2.8E-3</v>
      </c>
      <c r="T1966" s="110">
        <v>42928</v>
      </c>
      <c r="U1966" s="28">
        <v>64.474999999999994</v>
      </c>
      <c r="V1966">
        <v>64.534999999999997</v>
      </c>
      <c r="W1966">
        <v>64.599999999999994</v>
      </c>
      <c r="X1966">
        <v>64.474999999999994</v>
      </c>
      <c r="Y1966" s="19">
        <v>-1.4E-3</v>
      </c>
      <c r="AB1966" s="110">
        <f t="shared" si="364"/>
        <v>43067</v>
      </c>
      <c r="AC1966" s="108">
        <f t="shared" si="362"/>
        <v>10370.25</v>
      </c>
      <c r="AD1966" s="28">
        <f t="shared" si="363"/>
        <v>64.41</v>
      </c>
      <c r="AE1966" s="28">
        <f t="shared" si="357"/>
        <v>161.003726129483</v>
      </c>
      <c r="AF1966" s="31">
        <f t="shared" si="358"/>
        <v>-1.7801491746588516E-3</v>
      </c>
      <c r="AJ1966" s="110">
        <f t="shared" si="361"/>
        <v>43038</v>
      </c>
      <c r="AK1966" s="31">
        <f t="shared" si="359"/>
        <v>-3.2000000000000002E-3</v>
      </c>
      <c r="AL1966" s="115">
        <f t="shared" si="360"/>
        <v>6.7190690587026758E-3</v>
      </c>
      <c r="AM1966" s="100"/>
      <c r="BR1966" s="18">
        <f t="shared" si="354"/>
        <v>43027</v>
      </c>
      <c r="BS1966" s="6">
        <f t="shared" si="355"/>
        <v>2.9999999999999997E-4</v>
      </c>
      <c r="BT1966" s="6">
        <f t="shared" si="356"/>
        <v>-6.3E-3</v>
      </c>
    </row>
    <row r="1967" spans="2:72" ht="14.45" hidden="1">
      <c r="B1967" s="110">
        <v>43028</v>
      </c>
      <c r="C1967" s="106">
        <v>2575.1999999999998</v>
      </c>
      <c r="D1967" s="106">
        <v>2567.6</v>
      </c>
      <c r="E1967" s="106">
        <v>2575.4</v>
      </c>
      <c r="F1967" s="106">
        <v>2567.6</v>
      </c>
      <c r="G1967" s="28"/>
      <c r="H1967" s="107">
        <v>5.1000000000000004E-3</v>
      </c>
      <c r="K1967" s="110">
        <v>43068</v>
      </c>
      <c r="L1967" s="106">
        <v>10361.299999999999</v>
      </c>
      <c r="M1967" s="106">
        <v>10376.65</v>
      </c>
      <c r="N1967" s="106">
        <v>10392.950000000001</v>
      </c>
      <c r="O1967" s="106">
        <v>10345.9</v>
      </c>
      <c r="P1967" s="28" t="s">
        <v>4463</v>
      </c>
      <c r="Q1967" s="107">
        <v>-8.9999999999999998E-4</v>
      </c>
      <c r="T1967" s="110">
        <v>42929</v>
      </c>
      <c r="U1967" s="28">
        <v>64.459999999999994</v>
      </c>
      <c r="V1967">
        <v>64.397999999999996</v>
      </c>
      <c r="W1967">
        <v>64.474999999999994</v>
      </c>
      <c r="X1967">
        <v>64.397999999999996</v>
      </c>
      <c r="Y1967" s="19">
        <v>-2.0000000000000001E-4</v>
      </c>
      <c r="AB1967" s="110">
        <f t="shared" si="364"/>
        <v>43068</v>
      </c>
      <c r="AC1967" s="108">
        <f t="shared" si="362"/>
        <v>10361.299999999999</v>
      </c>
      <c r="AD1967" s="28">
        <f t="shared" si="363"/>
        <v>64.36</v>
      </c>
      <c r="AE1967" s="28">
        <f t="shared" si="357"/>
        <v>160.98974518334367</v>
      </c>
      <c r="AF1967" s="31">
        <f t="shared" si="358"/>
        <v>-8.6836165071657589E-5</v>
      </c>
      <c r="AJ1967" s="110">
        <f t="shared" si="361"/>
        <v>43039</v>
      </c>
      <c r="AK1967" s="31">
        <f t="shared" si="359"/>
        <v>1E-3</v>
      </c>
      <c r="AL1967" s="115">
        <f t="shared" si="360"/>
        <v>-1.0413282376345867E-3</v>
      </c>
      <c r="AM1967" s="100"/>
      <c r="BR1967" s="18" t="e">
        <f t="shared" si="354"/>
        <v>#N/A</v>
      </c>
      <c r="BS1967" s="6">
        <f t="shared" si="355"/>
        <v>0</v>
      </c>
      <c r="BT1967" s="6">
        <f t="shared" si="356"/>
        <v>0</v>
      </c>
    </row>
    <row r="1968" spans="2:72" ht="14.45" hidden="1">
      <c r="B1968" s="110">
        <v>43031</v>
      </c>
      <c r="C1968" s="106">
        <v>2565</v>
      </c>
      <c r="D1968" s="106">
        <v>2578.1</v>
      </c>
      <c r="E1968" s="106">
        <v>2578.3000000000002</v>
      </c>
      <c r="F1968" s="106">
        <v>2564.3000000000002</v>
      </c>
      <c r="G1968" s="28"/>
      <c r="H1968" s="107">
        <v>-4.0000000000000001E-3</v>
      </c>
      <c r="K1968" s="110">
        <v>43069</v>
      </c>
      <c r="L1968" s="106">
        <v>10226.549999999999</v>
      </c>
      <c r="M1968" s="106">
        <v>10332.700000000001</v>
      </c>
      <c r="N1968" s="106">
        <v>10332.700000000001</v>
      </c>
      <c r="O1968" s="106">
        <v>10211.25</v>
      </c>
      <c r="P1968" s="28" t="s">
        <v>4464</v>
      </c>
      <c r="Q1968" s="107">
        <v>-1.2999999999999999E-2</v>
      </c>
      <c r="T1968" s="110">
        <v>42930</v>
      </c>
      <c r="U1968" s="28">
        <v>64.424000000000007</v>
      </c>
      <c r="V1968">
        <v>64.488</v>
      </c>
      <c r="W1968">
        <v>64.525000000000006</v>
      </c>
      <c r="X1968">
        <v>64.424000000000007</v>
      </c>
      <c r="Y1968" s="19">
        <v>-5.9999999999999995E-4</v>
      </c>
      <c r="AB1968" s="110">
        <f t="shared" si="364"/>
        <v>43069</v>
      </c>
      <c r="AC1968" s="108">
        <f t="shared" si="362"/>
        <v>10226.549999999999</v>
      </c>
      <c r="AD1968" s="28">
        <f t="shared" si="363"/>
        <v>64.489999999999995</v>
      </c>
      <c r="AE1968" s="28">
        <f t="shared" si="357"/>
        <v>158.57574817801211</v>
      </c>
      <c r="AF1968" s="31">
        <f t="shared" si="358"/>
        <v>-1.4994725301182288E-2</v>
      </c>
      <c r="AJ1968" s="110">
        <f t="shared" si="361"/>
        <v>43040</v>
      </c>
      <c r="AK1968" s="31">
        <f t="shared" si="359"/>
        <v>1.6000000000000001E-3</v>
      </c>
      <c r="AL1968" s="115">
        <f t="shared" si="360"/>
        <v>1.3073202788440819E-2</v>
      </c>
      <c r="AM1968" s="100"/>
      <c r="BR1968" s="18">
        <f t="shared" si="354"/>
        <v>43031</v>
      </c>
      <c r="BS1968" s="6">
        <f t="shared" si="355"/>
        <v>-4.0000000000000001E-3</v>
      </c>
      <c r="BT1968" s="6">
        <f t="shared" si="356"/>
        <v>3.8E-3</v>
      </c>
    </row>
    <row r="1969" spans="2:72" ht="14.45" hidden="1">
      <c r="B1969" s="110">
        <v>43032</v>
      </c>
      <c r="C1969" s="106">
        <v>2569.1</v>
      </c>
      <c r="D1969" s="106">
        <v>2568.6999999999998</v>
      </c>
      <c r="E1969" s="106">
        <v>2572.1999999999998</v>
      </c>
      <c r="F1969" s="106">
        <v>2565.6</v>
      </c>
      <c r="G1969" s="28"/>
      <c r="H1969" s="107">
        <v>1.6000000000000001E-3</v>
      </c>
      <c r="K1969" s="110">
        <v>43070</v>
      </c>
      <c r="L1969" s="106">
        <v>10121.799999999999</v>
      </c>
      <c r="M1969" s="106">
        <v>10263.700000000001</v>
      </c>
      <c r="N1969" s="106">
        <v>10272.700000000001</v>
      </c>
      <c r="O1969" s="106">
        <v>10108.549999999999</v>
      </c>
      <c r="P1969" s="28" t="s">
        <v>4465</v>
      </c>
      <c r="Q1969" s="107">
        <v>-1.0200000000000001E-2</v>
      </c>
      <c r="T1969" s="110">
        <v>42933</v>
      </c>
      <c r="U1969" s="28">
        <v>64.344999999999999</v>
      </c>
      <c r="V1969">
        <v>64.364999999999995</v>
      </c>
      <c r="W1969">
        <v>64.406999999999996</v>
      </c>
      <c r="X1969">
        <v>64.344999999999999</v>
      </c>
      <c r="Y1969" s="19">
        <v>-1.1999999999999999E-3</v>
      </c>
      <c r="AB1969" s="110">
        <f t="shared" si="364"/>
        <v>43070</v>
      </c>
      <c r="AC1969" s="108">
        <f t="shared" si="362"/>
        <v>10121.799999999999</v>
      </c>
      <c r="AD1969" s="28">
        <f t="shared" si="363"/>
        <v>64.52</v>
      </c>
      <c r="AE1969" s="28">
        <f t="shared" si="357"/>
        <v>156.87848729076256</v>
      </c>
      <c r="AF1969" s="31">
        <f t="shared" si="358"/>
        <v>-1.0703155474595327E-2</v>
      </c>
      <c r="AJ1969" s="110">
        <f t="shared" si="361"/>
        <v>43041</v>
      </c>
      <c r="AK1969" s="31">
        <f t="shared" si="359"/>
        <v>2.0000000000000001E-4</v>
      </c>
      <c r="AL1969" s="115">
        <f t="shared" si="360"/>
        <v>-1.7541512406376025E-3</v>
      </c>
      <c r="AM1969" s="100"/>
      <c r="BR1969" s="18">
        <f t="shared" si="354"/>
        <v>43032</v>
      </c>
      <c r="BS1969" s="6">
        <f t="shared" si="355"/>
        <v>1.6000000000000001E-3</v>
      </c>
      <c r="BT1969" s="6">
        <f t="shared" si="356"/>
        <v>2.2000000000000001E-3</v>
      </c>
    </row>
    <row r="1970" spans="2:72" ht="14.45" hidden="1">
      <c r="B1970" s="110">
        <v>43033</v>
      </c>
      <c r="C1970" s="106">
        <v>2557.1999999999998</v>
      </c>
      <c r="D1970" s="106">
        <v>2566.5</v>
      </c>
      <c r="E1970" s="106">
        <v>2567.4</v>
      </c>
      <c r="F1970" s="106">
        <v>2544</v>
      </c>
      <c r="G1970" s="28"/>
      <c r="H1970" s="107">
        <v>-4.5999999999999999E-3</v>
      </c>
      <c r="K1970" s="110">
        <v>43073</v>
      </c>
      <c r="L1970" s="106">
        <v>10127.75</v>
      </c>
      <c r="M1970" s="106">
        <v>10175.049999999999</v>
      </c>
      <c r="N1970" s="106">
        <v>10179.200000000001</v>
      </c>
      <c r="O1970" s="106">
        <v>10095.700000000001</v>
      </c>
      <c r="P1970" s="28" t="s">
        <v>4466</v>
      </c>
      <c r="Q1970" s="107">
        <v>5.9999999999999995E-4</v>
      </c>
      <c r="T1970" s="110">
        <v>42934</v>
      </c>
      <c r="U1970" s="28">
        <v>64.316000000000003</v>
      </c>
      <c r="V1970">
        <v>64.37</v>
      </c>
      <c r="W1970">
        <v>64.415000000000006</v>
      </c>
      <c r="X1970">
        <v>64.316000000000003</v>
      </c>
      <c r="Y1970" s="19">
        <v>-5.0000000000000001E-4</v>
      </c>
      <c r="AB1970" s="110">
        <f t="shared" si="364"/>
        <v>43073</v>
      </c>
      <c r="AC1970" s="108">
        <f t="shared" si="362"/>
        <v>10127.75</v>
      </c>
      <c r="AD1970" s="28">
        <f t="shared" si="363"/>
        <v>64.38</v>
      </c>
      <c r="AE1970" s="28">
        <f t="shared" si="357"/>
        <v>157.31205343274311</v>
      </c>
      <c r="AF1970" s="31">
        <f t="shared" si="358"/>
        <v>2.7637067992436481E-3</v>
      </c>
      <c r="AJ1970" s="110">
        <f t="shared" si="361"/>
        <v>43042</v>
      </c>
      <c r="AK1970" s="31">
        <f t="shared" si="359"/>
        <v>3.0999999999999999E-3</v>
      </c>
      <c r="AL1970" s="115">
        <f t="shared" si="360"/>
        <v>2.9862962482698485E-3</v>
      </c>
      <c r="AM1970" s="100"/>
      <c r="BR1970" s="18">
        <f t="shared" si="354"/>
        <v>43033</v>
      </c>
      <c r="BS1970" s="6">
        <f t="shared" si="355"/>
        <v>-4.5999999999999999E-3</v>
      </c>
      <c r="BT1970" s="6">
        <f t="shared" si="356"/>
        <v>8.6E-3</v>
      </c>
    </row>
    <row r="1971" spans="2:72" ht="14.45" hidden="1">
      <c r="B1971" s="110">
        <v>43034</v>
      </c>
      <c r="C1971" s="106">
        <v>2560.4</v>
      </c>
      <c r="D1971" s="106">
        <v>2560.1</v>
      </c>
      <c r="E1971" s="106">
        <v>2567.1</v>
      </c>
      <c r="F1971" s="106">
        <v>2559.8000000000002</v>
      </c>
      <c r="G1971" s="28"/>
      <c r="H1971" s="107">
        <v>1.2999999999999999E-3</v>
      </c>
      <c r="K1971" s="110">
        <v>43074</v>
      </c>
      <c r="L1971" s="106">
        <v>10118.25</v>
      </c>
      <c r="M1971" s="106">
        <v>10118.25</v>
      </c>
      <c r="N1971" s="106">
        <v>10147.950000000001</v>
      </c>
      <c r="O1971" s="106">
        <v>10069.1</v>
      </c>
      <c r="P1971" s="28" t="s">
        <v>4467</v>
      </c>
      <c r="Q1971" s="107">
        <v>-8.9999999999999998E-4</v>
      </c>
      <c r="T1971" s="110">
        <v>42935</v>
      </c>
      <c r="U1971" s="28">
        <v>64.27</v>
      </c>
      <c r="V1971">
        <v>64.37</v>
      </c>
      <c r="W1971">
        <v>64.37</v>
      </c>
      <c r="X1971">
        <v>64.260000000000005</v>
      </c>
      <c r="Y1971" s="19">
        <v>-6.9999999999999999E-4</v>
      </c>
      <c r="AB1971" s="110">
        <f t="shared" si="364"/>
        <v>43074</v>
      </c>
      <c r="AC1971" s="108">
        <f t="shared" si="362"/>
        <v>10118.25</v>
      </c>
      <c r="AD1971" s="28">
        <f t="shared" si="363"/>
        <v>64.36</v>
      </c>
      <c r="AE1971" s="28">
        <f t="shared" si="357"/>
        <v>157.2133312616532</v>
      </c>
      <c r="AF1971" s="31">
        <f t="shared" si="358"/>
        <v>-6.2755630567190579E-4</v>
      </c>
      <c r="AJ1971" s="110">
        <f t="shared" si="361"/>
        <v>43045</v>
      </c>
      <c r="AK1971" s="31">
        <f t="shared" si="359"/>
        <v>1.2999999999999999E-3</v>
      </c>
      <c r="AL1971" s="115">
        <f t="shared" si="360"/>
        <v>-1.0727049741925399E-3</v>
      </c>
      <c r="AM1971" s="100"/>
      <c r="BR1971" s="18">
        <f t="shared" si="354"/>
        <v>43034</v>
      </c>
      <c r="BS1971" s="6">
        <f t="shared" si="355"/>
        <v>1.2999999999999999E-3</v>
      </c>
      <c r="BT1971" s="6">
        <f t="shared" si="356"/>
        <v>4.7000000000000002E-3</v>
      </c>
    </row>
    <row r="1972" spans="2:72" ht="14.45" hidden="1">
      <c r="B1972" s="110">
        <v>43035</v>
      </c>
      <c r="C1972" s="106">
        <v>2581.1</v>
      </c>
      <c r="D1972" s="106">
        <v>2570.3000000000002</v>
      </c>
      <c r="E1972" s="106">
        <v>2583</v>
      </c>
      <c r="F1972" s="106">
        <v>2565.9</v>
      </c>
      <c r="G1972" s="28"/>
      <c r="H1972" s="107">
        <v>8.0999999999999996E-3</v>
      </c>
      <c r="K1972" s="110">
        <v>43075</v>
      </c>
      <c r="L1972" s="106">
        <v>10044.1</v>
      </c>
      <c r="M1972" s="106">
        <v>10088.799999999999</v>
      </c>
      <c r="N1972" s="106">
        <v>10104.200000000001</v>
      </c>
      <c r="O1972" s="106">
        <v>10033.35</v>
      </c>
      <c r="P1972" s="28" t="s">
        <v>4468</v>
      </c>
      <c r="Q1972" s="107">
        <v>-7.3000000000000001E-3</v>
      </c>
      <c r="T1972" s="110">
        <v>42936</v>
      </c>
      <c r="U1972" s="28">
        <v>64.375</v>
      </c>
      <c r="V1972">
        <v>64.344999999999999</v>
      </c>
      <c r="W1972">
        <v>64.459999999999994</v>
      </c>
      <c r="X1972">
        <v>64.325000000000003</v>
      </c>
      <c r="Y1972" s="19">
        <v>1.6000000000000001E-3</v>
      </c>
      <c r="AB1972" s="110">
        <f t="shared" si="364"/>
        <v>43075</v>
      </c>
      <c r="AC1972" s="108">
        <f t="shared" si="362"/>
        <v>10044.1</v>
      </c>
      <c r="AD1972" s="28">
        <f t="shared" si="363"/>
        <v>64.53</v>
      </c>
      <c r="AE1972" s="28">
        <f t="shared" si="357"/>
        <v>155.65008523167521</v>
      </c>
      <c r="AF1972" s="31">
        <f t="shared" si="358"/>
        <v>-9.9434699171678798E-3</v>
      </c>
      <c r="AJ1972" s="110">
        <f t="shared" si="361"/>
        <v>43046</v>
      </c>
      <c r="AK1972" s="31">
        <f t="shared" si="359"/>
        <v>-2.0000000000000001E-4</v>
      </c>
      <c r="AL1972" s="115">
        <f t="shared" si="360"/>
        <v>-1.6346706712935255E-2</v>
      </c>
      <c r="AM1972" s="100"/>
      <c r="BR1972" s="18">
        <f t="shared" si="354"/>
        <v>43035</v>
      </c>
      <c r="BS1972" s="6">
        <f t="shared" si="355"/>
        <v>8.0999999999999996E-3</v>
      </c>
      <c r="BT1972" s="6">
        <f t="shared" si="356"/>
        <v>-2E-3</v>
      </c>
    </row>
    <row r="1973" spans="2:72" ht="14.45" hidden="1">
      <c r="B1973" s="110">
        <v>43038</v>
      </c>
      <c r="C1973" s="106">
        <v>2572.8000000000002</v>
      </c>
      <c r="D1973" s="106">
        <v>2577.8000000000002</v>
      </c>
      <c r="E1973" s="106">
        <v>2580</v>
      </c>
      <c r="F1973" s="106">
        <v>2568.1999999999998</v>
      </c>
      <c r="G1973" s="28"/>
      <c r="H1973" s="107">
        <v>-3.2000000000000002E-3</v>
      </c>
      <c r="K1973" s="110">
        <v>43076</v>
      </c>
      <c r="L1973" s="106">
        <v>10166.700000000001</v>
      </c>
      <c r="M1973" s="106">
        <v>10063.450000000001</v>
      </c>
      <c r="N1973" s="106">
        <v>10182.65</v>
      </c>
      <c r="O1973" s="106">
        <v>10061.9</v>
      </c>
      <c r="P1973" s="28" t="s">
        <v>4469</v>
      </c>
      <c r="Q1973" s="107">
        <v>1.2200000000000001E-2</v>
      </c>
      <c r="T1973" s="110">
        <v>42937</v>
      </c>
      <c r="U1973" s="28">
        <v>64.385000000000005</v>
      </c>
      <c r="V1973">
        <v>64.385000000000005</v>
      </c>
      <c r="W1973">
        <v>64.39</v>
      </c>
      <c r="X1973">
        <v>64.305000000000007</v>
      </c>
      <c r="Y1973" s="19">
        <v>2.0000000000000001E-4</v>
      </c>
      <c r="AB1973" s="110">
        <f t="shared" si="364"/>
        <v>43076</v>
      </c>
      <c r="AC1973" s="108">
        <f t="shared" si="362"/>
        <v>10166.700000000001</v>
      </c>
      <c r="AD1973" s="28">
        <f t="shared" si="363"/>
        <v>64.569999999999993</v>
      </c>
      <c r="AE1973" s="28">
        <f t="shared" si="357"/>
        <v>157.45237726498377</v>
      </c>
      <c r="AF1973" s="31">
        <f t="shared" si="358"/>
        <v>1.1579126542885954E-2</v>
      </c>
      <c r="AJ1973" s="110">
        <f t="shared" si="361"/>
        <v>43047</v>
      </c>
      <c r="AK1973" s="31">
        <f t="shared" si="359"/>
        <v>1.5E-3</v>
      </c>
      <c r="AL1973" s="115">
        <f t="shared" si="360"/>
        <v>-2.3942893437189916E-3</v>
      </c>
      <c r="AM1973" s="100"/>
      <c r="BR1973" s="18">
        <f t="shared" si="354"/>
        <v>43038</v>
      </c>
      <c r="BS1973" s="6">
        <f t="shared" si="355"/>
        <v>-3.2000000000000002E-3</v>
      </c>
      <c r="BT1973" s="6">
        <f t="shared" si="356"/>
        <v>3.8999999999999998E-3</v>
      </c>
    </row>
    <row r="1974" spans="2:72" ht="14.45" hidden="1">
      <c r="B1974" s="110">
        <v>43039</v>
      </c>
      <c r="C1974" s="106">
        <v>2575.3000000000002</v>
      </c>
      <c r="D1974" s="106">
        <v>2576</v>
      </c>
      <c r="E1974" s="106">
        <v>2578.3000000000002</v>
      </c>
      <c r="F1974" s="106">
        <v>2572.1999999999998</v>
      </c>
      <c r="G1974" s="28"/>
      <c r="H1974" s="107">
        <v>1E-3</v>
      </c>
      <c r="K1974" s="110">
        <v>43077</v>
      </c>
      <c r="L1974" s="106">
        <v>10265.65</v>
      </c>
      <c r="M1974" s="106">
        <v>10198.450000000001</v>
      </c>
      <c r="N1974" s="106">
        <v>10270.85</v>
      </c>
      <c r="O1974" s="106">
        <v>10195.25</v>
      </c>
      <c r="P1974" s="28" t="s">
        <v>4470</v>
      </c>
      <c r="Q1974" s="107">
        <v>9.7000000000000003E-3</v>
      </c>
      <c r="T1974" s="110">
        <v>42940</v>
      </c>
      <c r="U1974" s="28">
        <v>64.394999999999996</v>
      </c>
      <c r="V1974">
        <v>64.415000000000006</v>
      </c>
      <c r="W1974">
        <v>64.465000000000003</v>
      </c>
      <c r="X1974">
        <v>64.3</v>
      </c>
      <c r="Y1974" s="19">
        <v>2.0000000000000001E-4</v>
      </c>
      <c r="AB1974" s="110">
        <f t="shared" si="364"/>
        <v>43077</v>
      </c>
      <c r="AC1974" s="108">
        <f t="shared" si="362"/>
        <v>10265.65</v>
      </c>
      <c r="AD1974" s="28">
        <f t="shared" si="363"/>
        <v>64.48</v>
      </c>
      <c r="AE1974" s="28">
        <f t="shared" si="357"/>
        <v>159.20673076923075</v>
      </c>
      <c r="AF1974" s="31">
        <f t="shared" si="358"/>
        <v>1.1142121412968553E-2</v>
      </c>
      <c r="AJ1974" s="110">
        <f t="shared" si="361"/>
        <v>43048</v>
      </c>
      <c r="AK1974" s="31">
        <f t="shared" si="359"/>
        <v>-3.8E-3</v>
      </c>
      <c r="AL1974" s="115">
        <f t="shared" si="360"/>
        <v>-2.8402129124660558E-4</v>
      </c>
      <c r="AM1974" s="100"/>
      <c r="BR1974" s="18">
        <f t="shared" si="354"/>
        <v>43039</v>
      </c>
      <c r="BS1974" s="6">
        <f t="shared" si="355"/>
        <v>1E-3</v>
      </c>
      <c r="BT1974" s="6">
        <f t="shared" si="356"/>
        <v>-2.7000000000000001E-3</v>
      </c>
    </row>
    <row r="1975" spans="2:72" ht="14.45" hidden="1">
      <c r="B1975" s="110">
        <v>43040</v>
      </c>
      <c r="C1975" s="106">
        <v>2579.4</v>
      </c>
      <c r="D1975" s="106">
        <v>2583.1999999999998</v>
      </c>
      <c r="E1975" s="106">
        <v>2588.4</v>
      </c>
      <c r="F1975" s="106">
        <v>2574.9</v>
      </c>
      <c r="G1975" s="28"/>
      <c r="H1975" s="107">
        <v>1.6000000000000001E-3</v>
      </c>
      <c r="K1975" s="110">
        <v>43080</v>
      </c>
      <c r="L1975" s="106">
        <v>10322.25</v>
      </c>
      <c r="M1975" s="106">
        <v>10310.5</v>
      </c>
      <c r="N1975" s="106">
        <v>10329.200000000001</v>
      </c>
      <c r="O1975" s="106">
        <v>10282.049999999999</v>
      </c>
      <c r="P1975" s="28" t="s">
        <v>4471</v>
      </c>
      <c r="Q1975" s="107">
        <v>5.4999999999999997E-3</v>
      </c>
      <c r="T1975" s="110">
        <v>42941</v>
      </c>
      <c r="U1975" s="28">
        <v>64.385000000000005</v>
      </c>
      <c r="V1975">
        <v>64.355000000000004</v>
      </c>
      <c r="W1975">
        <v>64.424999999999997</v>
      </c>
      <c r="X1975">
        <v>64.344999999999999</v>
      </c>
      <c r="Y1975" s="19">
        <v>-2.0000000000000001E-4</v>
      </c>
      <c r="AB1975" s="110">
        <f t="shared" si="364"/>
        <v>43080</v>
      </c>
      <c r="AC1975" s="108">
        <f t="shared" si="362"/>
        <v>10322.25</v>
      </c>
      <c r="AD1975" s="28">
        <f t="shared" si="363"/>
        <v>64.355000000000004</v>
      </c>
      <c r="AE1975" s="28">
        <f t="shared" si="357"/>
        <v>160.39546266801335</v>
      </c>
      <c r="AF1975" s="31">
        <f t="shared" si="358"/>
        <v>7.4665932340867158E-3</v>
      </c>
      <c r="AJ1975" s="110">
        <f t="shared" si="361"/>
        <v>43049</v>
      </c>
      <c r="AK1975" s="31">
        <f t="shared" si="359"/>
        <v>-8.9999999999999998E-4</v>
      </c>
      <c r="AL1975" s="115">
        <f t="shared" si="360"/>
        <v>-2.0605072938241209E-3</v>
      </c>
      <c r="AM1975" s="100"/>
      <c r="BR1975" s="18">
        <f t="shared" si="354"/>
        <v>43040</v>
      </c>
      <c r="BS1975" s="6">
        <f t="shared" si="355"/>
        <v>1.6000000000000001E-3</v>
      </c>
      <c r="BT1975" s="6">
        <f t="shared" si="356"/>
        <v>1.0200000000000001E-2</v>
      </c>
    </row>
    <row r="1976" spans="2:72" ht="14.45" hidden="1">
      <c r="B1976" s="110">
        <v>43041</v>
      </c>
      <c r="C1976" s="106">
        <v>2579.8000000000002</v>
      </c>
      <c r="D1976" s="106">
        <v>2579.5</v>
      </c>
      <c r="E1976" s="106">
        <v>2581.1</v>
      </c>
      <c r="F1976" s="106">
        <v>2566.1999999999998</v>
      </c>
      <c r="G1976" s="28"/>
      <c r="H1976" s="107">
        <v>2.0000000000000001E-4</v>
      </c>
      <c r="K1976" s="110">
        <v>43081</v>
      </c>
      <c r="L1976" s="106">
        <v>10240.15</v>
      </c>
      <c r="M1976" s="106">
        <v>10324.9</v>
      </c>
      <c r="N1976" s="106">
        <v>10326.1</v>
      </c>
      <c r="O1976" s="106">
        <v>10230.200000000001</v>
      </c>
      <c r="P1976" s="28" t="s">
        <v>4472</v>
      </c>
      <c r="Q1976" s="107">
        <v>-8.0000000000000002E-3</v>
      </c>
      <c r="T1976" s="110">
        <v>42942</v>
      </c>
      <c r="U1976" s="28">
        <v>64.355000000000004</v>
      </c>
      <c r="V1976">
        <v>64.471999999999994</v>
      </c>
      <c r="W1976">
        <v>64.486999999999995</v>
      </c>
      <c r="X1976">
        <v>64.355000000000004</v>
      </c>
      <c r="Y1976" s="19">
        <v>-5.0000000000000001E-4</v>
      </c>
      <c r="AB1976" s="110">
        <f t="shared" si="364"/>
        <v>43081</v>
      </c>
      <c r="AC1976" s="108">
        <f t="shared" si="362"/>
        <v>10240.15</v>
      </c>
      <c r="AD1976" s="28">
        <f t="shared" si="363"/>
        <v>64.41</v>
      </c>
      <c r="AE1976" s="28">
        <f t="shared" si="357"/>
        <v>158.983853438907</v>
      </c>
      <c r="AF1976" s="31">
        <f t="shared" si="358"/>
        <v>-8.8008052448971252E-3</v>
      </c>
      <c r="AJ1976" s="110">
        <f t="shared" si="361"/>
        <v>43052</v>
      </c>
      <c r="AK1976" s="31">
        <f t="shared" si="359"/>
        <v>1E-3</v>
      </c>
      <c r="AL1976" s="115">
        <f t="shared" si="360"/>
        <v>-1.3162720370608616E-2</v>
      </c>
      <c r="AM1976" s="100"/>
      <c r="BR1976" s="18">
        <f t="shared" si="354"/>
        <v>43041</v>
      </c>
      <c r="BS1976" s="6">
        <f t="shared" si="355"/>
        <v>2.0000000000000001E-4</v>
      </c>
      <c r="BT1976" s="6">
        <f t="shared" si="356"/>
        <v>-1.6000000000000001E-3</v>
      </c>
    </row>
    <row r="1977" spans="2:72" ht="14.45" hidden="1">
      <c r="B1977" s="110">
        <v>43042</v>
      </c>
      <c r="C1977" s="106">
        <v>2587.8000000000002</v>
      </c>
      <c r="D1977" s="106">
        <v>2581.9</v>
      </c>
      <c r="E1977" s="106">
        <v>2588.4</v>
      </c>
      <c r="F1977" s="106">
        <v>2576.8000000000002</v>
      </c>
      <c r="G1977" s="28"/>
      <c r="H1977" s="107">
        <v>3.0999999999999999E-3</v>
      </c>
      <c r="K1977" s="110">
        <v>43082</v>
      </c>
      <c r="L1977" s="106">
        <v>10192.950000000001</v>
      </c>
      <c r="M1977" s="106">
        <v>10236.6</v>
      </c>
      <c r="N1977" s="106">
        <v>10296.549999999999</v>
      </c>
      <c r="O1977" s="106">
        <v>10169.85</v>
      </c>
      <c r="P1977" s="28" t="s">
        <v>4473</v>
      </c>
      <c r="Q1977" s="107">
        <v>-4.5999999999999999E-3</v>
      </c>
      <c r="T1977" s="110">
        <v>42943</v>
      </c>
      <c r="U1977" s="28">
        <v>64.125</v>
      </c>
      <c r="V1977">
        <v>64.194999999999993</v>
      </c>
      <c r="W1977">
        <v>64.218000000000004</v>
      </c>
      <c r="X1977">
        <v>64.075000000000003</v>
      </c>
      <c r="Y1977" s="19">
        <v>-3.5999999999999999E-3</v>
      </c>
      <c r="AB1977" s="110">
        <f t="shared" si="364"/>
        <v>43082</v>
      </c>
      <c r="AC1977" s="108">
        <f t="shared" si="362"/>
        <v>10192.950000000001</v>
      </c>
      <c r="AD1977" s="28">
        <f t="shared" si="363"/>
        <v>64.459999999999994</v>
      </c>
      <c r="AE1977" s="28">
        <f t="shared" si="357"/>
        <v>158.12829661805773</v>
      </c>
      <c r="AF1977" s="31">
        <f t="shared" si="358"/>
        <v>-5.3814069941262588E-3</v>
      </c>
      <c r="AJ1977" s="110">
        <f t="shared" si="361"/>
        <v>43053</v>
      </c>
      <c r="AK1977" s="31">
        <f t="shared" si="359"/>
        <v>-2.3E-3</v>
      </c>
      <c r="AL1977" s="115">
        <f t="shared" si="360"/>
        <v>-3.293704329635716E-3</v>
      </c>
      <c r="AM1977" s="100"/>
      <c r="BR1977" s="18">
        <f t="shared" si="354"/>
        <v>43042</v>
      </c>
      <c r="BS1977" s="6">
        <f t="shared" si="355"/>
        <v>3.0999999999999999E-3</v>
      </c>
      <c r="BT1977" s="6">
        <f t="shared" si="356"/>
        <v>2.8E-3</v>
      </c>
    </row>
    <row r="1978" spans="2:72" ht="14.45" hidden="1">
      <c r="B1978" s="110">
        <v>43045</v>
      </c>
      <c r="C1978" s="106">
        <v>2591.1</v>
      </c>
      <c r="D1978" s="106">
        <v>2587.5</v>
      </c>
      <c r="E1978" s="106">
        <v>2593.4</v>
      </c>
      <c r="F1978" s="106">
        <v>2585.6999999999998</v>
      </c>
      <c r="G1978" s="28"/>
      <c r="H1978" s="107">
        <v>1.2999999999999999E-3</v>
      </c>
      <c r="K1978" s="110">
        <v>43083</v>
      </c>
      <c r="L1978" s="106">
        <v>10252.1</v>
      </c>
      <c r="M1978" s="106">
        <v>10229.299999999999</v>
      </c>
      <c r="N1978" s="106">
        <v>10276.1</v>
      </c>
      <c r="O1978" s="106">
        <v>10141.549999999999</v>
      </c>
      <c r="P1978" s="28" t="s">
        <v>4474</v>
      </c>
      <c r="Q1978" s="107">
        <v>5.7999999999999996E-3</v>
      </c>
      <c r="T1978" s="110">
        <v>42944</v>
      </c>
      <c r="U1978" s="28">
        <v>64.114999999999995</v>
      </c>
      <c r="V1978">
        <v>64.194999999999993</v>
      </c>
      <c r="W1978">
        <v>64.245000000000005</v>
      </c>
      <c r="X1978">
        <v>64.11</v>
      </c>
      <c r="Y1978" s="19">
        <v>-2.0000000000000001E-4</v>
      </c>
      <c r="AB1978" s="110">
        <f t="shared" si="364"/>
        <v>43083</v>
      </c>
      <c r="AC1978" s="108">
        <f t="shared" si="362"/>
        <v>10252.1</v>
      </c>
      <c r="AD1978" s="28">
        <f t="shared" si="363"/>
        <v>64.34</v>
      </c>
      <c r="AE1978" s="28">
        <f t="shared" si="357"/>
        <v>159.34255517562946</v>
      </c>
      <c r="AF1978" s="31">
        <f t="shared" si="358"/>
        <v>7.6789454104133625E-3</v>
      </c>
      <c r="AJ1978" s="110">
        <f t="shared" si="361"/>
        <v>43054</v>
      </c>
      <c r="AK1978" s="31">
        <f t="shared" si="359"/>
        <v>-5.4999999999999997E-3</v>
      </c>
      <c r="AL1978" s="115">
        <f t="shared" si="360"/>
        <v>-4.5989266365910053E-3</v>
      </c>
      <c r="AM1978" s="100"/>
      <c r="BR1978" s="18">
        <f t="shared" si="354"/>
        <v>43045</v>
      </c>
      <c r="BS1978" s="6">
        <f t="shared" si="355"/>
        <v>1.2999999999999999E-3</v>
      </c>
      <c r="BT1978" s="6">
        <f t="shared" si="356"/>
        <v>-1E-4</v>
      </c>
    </row>
    <row r="1979" spans="2:72" ht="14.45" hidden="1">
      <c r="B1979" s="110">
        <v>43046</v>
      </c>
      <c r="C1979" s="106">
        <v>2590.6</v>
      </c>
      <c r="D1979" s="106">
        <v>2592.1</v>
      </c>
      <c r="E1979" s="106">
        <v>2597</v>
      </c>
      <c r="F1979" s="106">
        <v>2584.3000000000002</v>
      </c>
      <c r="G1979" s="28"/>
      <c r="H1979" s="107">
        <v>-2.0000000000000001E-4</v>
      </c>
      <c r="K1979" s="110">
        <v>43084</v>
      </c>
      <c r="L1979" s="106">
        <v>10333.25</v>
      </c>
      <c r="M1979" s="106">
        <v>10345.65</v>
      </c>
      <c r="N1979" s="106">
        <v>10373.1</v>
      </c>
      <c r="O1979" s="106">
        <v>10319.65</v>
      </c>
      <c r="P1979" s="28" t="s">
        <v>4475</v>
      </c>
      <c r="Q1979" s="107">
        <v>7.9000000000000008E-3</v>
      </c>
      <c r="T1979" s="110">
        <v>42947</v>
      </c>
      <c r="U1979" s="28">
        <v>64.2</v>
      </c>
      <c r="V1979">
        <v>64.14</v>
      </c>
      <c r="W1979">
        <v>64.272999999999996</v>
      </c>
      <c r="X1979">
        <v>64.075000000000003</v>
      </c>
      <c r="Y1979" s="19">
        <v>1.2999999999999999E-3</v>
      </c>
      <c r="AB1979" s="110">
        <f t="shared" si="364"/>
        <v>43084</v>
      </c>
      <c r="AC1979" s="108">
        <f t="shared" si="362"/>
        <v>10333.25</v>
      </c>
      <c r="AD1979" s="28">
        <f t="shared" si="363"/>
        <v>64.08</v>
      </c>
      <c r="AE1979" s="28">
        <f t="shared" si="357"/>
        <v>161.25546192259677</v>
      </c>
      <c r="AF1979" s="31">
        <f t="shared" si="358"/>
        <v>1.2004996059331807E-2</v>
      </c>
      <c r="AJ1979" s="110">
        <f t="shared" si="361"/>
        <v>43055</v>
      </c>
      <c r="AK1979" s="31">
        <f t="shared" si="359"/>
        <v>8.2000000000000007E-3</v>
      </c>
      <c r="AL1979" s="115">
        <f t="shared" si="360"/>
        <v>9.1706405802920443E-3</v>
      </c>
      <c r="AM1979" s="100"/>
      <c r="BR1979" s="18">
        <f t="shared" si="354"/>
        <v>43046</v>
      </c>
      <c r="BS1979" s="6">
        <f t="shared" si="355"/>
        <v>-2.0000000000000001E-4</v>
      </c>
      <c r="BT1979" s="6">
        <f t="shared" si="356"/>
        <v>-9.7000000000000003E-3</v>
      </c>
    </row>
    <row r="1980" spans="2:72" ht="14.45" hidden="1">
      <c r="B1980" s="110">
        <v>43047</v>
      </c>
      <c r="C1980" s="106">
        <v>2594.4</v>
      </c>
      <c r="D1980" s="106">
        <v>2588.6999999999998</v>
      </c>
      <c r="E1980" s="106">
        <v>2595.5</v>
      </c>
      <c r="F1980" s="106">
        <v>2585</v>
      </c>
      <c r="G1980" s="28"/>
      <c r="H1980" s="107">
        <v>1.5E-3</v>
      </c>
      <c r="K1980" s="110">
        <v>43087</v>
      </c>
      <c r="L1980" s="106">
        <v>10388.75</v>
      </c>
      <c r="M1980" s="106">
        <v>10263.1</v>
      </c>
      <c r="N1980" s="106">
        <v>10443.549999999999</v>
      </c>
      <c r="O1980" s="106">
        <v>10074.799999999999</v>
      </c>
      <c r="P1980" s="28" t="s">
        <v>4476</v>
      </c>
      <c r="Q1980" s="107">
        <v>5.4000000000000003E-3</v>
      </c>
      <c r="T1980" s="110">
        <v>42948</v>
      </c>
      <c r="U1980" s="28">
        <v>64.094999999999999</v>
      </c>
      <c r="V1980">
        <v>64.105000000000004</v>
      </c>
      <c r="W1980">
        <v>64.144999999999996</v>
      </c>
      <c r="X1980">
        <v>64.045000000000002</v>
      </c>
      <c r="Y1980" s="19">
        <v>-1.6000000000000001E-3</v>
      </c>
      <c r="AB1980" s="110">
        <f t="shared" si="364"/>
        <v>43087</v>
      </c>
      <c r="AC1980" s="108">
        <f t="shared" si="362"/>
        <v>10388.75</v>
      </c>
      <c r="AD1980" s="28">
        <f t="shared" si="363"/>
        <v>64.209999999999994</v>
      </c>
      <c r="AE1980" s="28">
        <f t="shared" si="357"/>
        <v>161.79333437159323</v>
      </c>
      <c r="AF1980" s="31">
        <f t="shared" si="358"/>
        <v>3.3355301121809067E-3</v>
      </c>
      <c r="AJ1980" s="110">
        <f t="shared" si="361"/>
        <v>43056</v>
      </c>
      <c r="AK1980" s="31">
        <f t="shared" si="359"/>
        <v>-2.5999999999999999E-3</v>
      </c>
      <c r="AL1980" s="115">
        <f t="shared" si="360"/>
        <v>1.1075979757080967E-2</v>
      </c>
      <c r="AM1980" s="100"/>
      <c r="BR1980" s="18">
        <f t="shared" si="354"/>
        <v>43047</v>
      </c>
      <c r="BS1980" s="6">
        <f t="shared" si="355"/>
        <v>1.5E-3</v>
      </c>
      <c r="BT1980" s="6">
        <f t="shared" si="356"/>
        <v>-4.4999999999999997E-3</v>
      </c>
    </row>
    <row r="1981" spans="2:72" ht="14.45" hidden="1">
      <c r="B1981" s="110">
        <v>43048</v>
      </c>
      <c r="C1981" s="106">
        <v>2584.6</v>
      </c>
      <c r="D1981" s="106">
        <v>2584</v>
      </c>
      <c r="E1981" s="106">
        <v>2586.5</v>
      </c>
      <c r="F1981" s="106">
        <v>2566.3000000000002</v>
      </c>
      <c r="G1981" s="28"/>
      <c r="H1981" s="107">
        <v>-3.8E-3</v>
      </c>
      <c r="K1981" s="110">
        <v>43088</v>
      </c>
      <c r="L1981" s="106">
        <v>10463.200000000001</v>
      </c>
      <c r="M1981" s="106">
        <v>10414.799999999999</v>
      </c>
      <c r="N1981" s="106">
        <v>10472.200000000001</v>
      </c>
      <c r="O1981" s="106">
        <v>10406</v>
      </c>
      <c r="P1981" s="28" t="s">
        <v>4477</v>
      </c>
      <c r="Q1981" s="107">
        <v>7.1999999999999998E-3</v>
      </c>
      <c r="T1981" s="110">
        <v>42949</v>
      </c>
      <c r="U1981" s="28">
        <v>63.634999999999998</v>
      </c>
      <c r="V1981">
        <v>64.125</v>
      </c>
      <c r="W1981">
        <v>64.135000000000005</v>
      </c>
      <c r="X1981">
        <v>63.594999999999999</v>
      </c>
      <c r="Y1981" s="19">
        <v>-7.1999999999999998E-3</v>
      </c>
      <c r="AB1981" s="110">
        <f t="shared" si="364"/>
        <v>43088</v>
      </c>
      <c r="AC1981" s="108">
        <f t="shared" si="362"/>
        <v>10463.200000000001</v>
      </c>
      <c r="AD1981" s="28">
        <f t="shared" si="363"/>
        <v>64.06</v>
      </c>
      <c r="AE1981" s="28">
        <f t="shared" si="357"/>
        <v>163.33437402435217</v>
      </c>
      <c r="AF1981" s="31">
        <f t="shared" si="358"/>
        <v>9.5247412926147135E-3</v>
      </c>
      <c r="AJ1981" s="110">
        <f t="shared" si="361"/>
        <v>43059</v>
      </c>
      <c r="AK1981" s="31">
        <f t="shared" si="359"/>
        <v>1.2999999999999999E-3</v>
      </c>
      <c r="AL1981" s="115">
        <f t="shared" si="360"/>
        <v>1.6561237288992281E-4</v>
      </c>
      <c r="AM1981" s="100"/>
      <c r="BR1981" s="18">
        <f t="shared" si="354"/>
        <v>43048</v>
      </c>
      <c r="BS1981" s="6">
        <f t="shared" si="355"/>
        <v>-3.8E-3</v>
      </c>
      <c r="BT1981" s="6">
        <f t="shared" si="356"/>
        <v>5.9999999999999995E-4</v>
      </c>
    </row>
    <row r="1982" spans="2:72" ht="14.45" hidden="1">
      <c r="B1982" s="110">
        <v>43049</v>
      </c>
      <c r="C1982" s="106">
        <v>2582.3000000000002</v>
      </c>
      <c r="D1982" s="106">
        <v>2580.1999999999998</v>
      </c>
      <c r="E1982" s="106">
        <v>2583.8000000000002</v>
      </c>
      <c r="F1982" s="106">
        <v>2575.6</v>
      </c>
      <c r="G1982" s="28"/>
      <c r="H1982" s="107">
        <v>-8.9999999999999998E-4</v>
      </c>
      <c r="K1982" s="110">
        <v>43089</v>
      </c>
      <c r="L1982" s="106">
        <v>10444.200000000001</v>
      </c>
      <c r="M1982" s="106">
        <v>10494.4</v>
      </c>
      <c r="N1982" s="106">
        <v>10494.45</v>
      </c>
      <c r="O1982" s="106">
        <v>10437.15</v>
      </c>
      <c r="P1982" s="28" t="s">
        <v>3622</v>
      </c>
      <c r="Q1982" s="107">
        <v>-1.8E-3</v>
      </c>
      <c r="T1982" s="110">
        <v>42950</v>
      </c>
      <c r="U1982" s="28">
        <v>63.704999999999998</v>
      </c>
      <c r="V1982">
        <v>63.645000000000003</v>
      </c>
      <c r="W1982">
        <v>63.72</v>
      </c>
      <c r="X1982">
        <v>63.575000000000003</v>
      </c>
      <c r="Y1982" s="19">
        <v>1.1000000000000001E-3</v>
      </c>
      <c r="AB1982" s="110">
        <f t="shared" si="364"/>
        <v>43089</v>
      </c>
      <c r="AC1982" s="108">
        <f t="shared" si="362"/>
        <v>10444.200000000001</v>
      </c>
      <c r="AD1982" s="28">
        <f t="shared" si="363"/>
        <v>64.114999999999995</v>
      </c>
      <c r="AE1982" s="28">
        <f t="shared" si="357"/>
        <v>162.89791780394606</v>
      </c>
      <c r="AF1982" s="31">
        <f t="shared" si="358"/>
        <v>-2.6721639153619581E-3</v>
      </c>
      <c r="AJ1982" s="110">
        <f t="shared" si="361"/>
        <v>43060</v>
      </c>
      <c r="AK1982" s="31">
        <f t="shared" si="359"/>
        <v>6.4999999999999997E-3</v>
      </c>
      <c r="AL1982" s="115">
        <f t="shared" si="360"/>
        <v>6.1334853076904228E-3</v>
      </c>
      <c r="AM1982" s="100"/>
      <c r="BR1982" s="18">
        <f t="shared" si="354"/>
        <v>43049</v>
      </c>
      <c r="BS1982" s="6">
        <f t="shared" si="355"/>
        <v>-8.9999999999999998E-4</v>
      </c>
      <c r="BT1982" s="6">
        <f t="shared" si="356"/>
        <v>1.1999999999999999E-3</v>
      </c>
    </row>
    <row r="1983" spans="2:72" ht="14.45" hidden="1">
      <c r="B1983" s="110">
        <v>43052</v>
      </c>
      <c r="C1983" s="106">
        <v>2584.8000000000002</v>
      </c>
      <c r="D1983" s="106">
        <v>2576.5</v>
      </c>
      <c r="E1983" s="106">
        <v>2587.6999999999998</v>
      </c>
      <c r="F1983" s="106">
        <v>2574.5</v>
      </c>
      <c r="G1983" s="28"/>
      <c r="H1983" s="107">
        <v>1E-3</v>
      </c>
      <c r="K1983" s="110">
        <v>43090</v>
      </c>
      <c r="L1983" s="106">
        <v>10440.299999999999</v>
      </c>
      <c r="M1983" s="106">
        <v>10473.950000000001</v>
      </c>
      <c r="N1983" s="106">
        <v>10473.950000000001</v>
      </c>
      <c r="O1983" s="106">
        <v>10426.9</v>
      </c>
      <c r="P1983" s="28" t="s">
        <v>4478</v>
      </c>
      <c r="Q1983" s="107">
        <v>-4.0000000000000002E-4</v>
      </c>
      <c r="T1983" s="110">
        <v>42951</v>
      </c>
      <c r="U1983" s="28">
        <v>63.674999999999997</v>
      </c>
      <c r="V1983">
        <v>63.720999999999997</v>
      </c>
      <c r="W1983">
        <v>63.786000000000001</v>
      </c>
      <c r="X1983">
        <v>63.624000000000002</v>
      </c>
      <c r="Y1983" s="19">
        <v>-5.0000000000000001E-4</v>
      </c>
      <c r="AB1983" s="110">
        <f t="shared" si="364"/>
        <v>43090</v>
      </c>
      <c r="AC1983" s="108">
        <f t="shared" si="362"/>
        <v>10440.299999999999</v>
      </c>
      <c r="AD1983" s="28">
        <f t="shared" si="363"/>
        <v>64.02</v>
      </c>
      <c r="AE1983" s="28">
        <f t="shared" si="357"/>
        <v>163.07872539831303</v>
      </c>
      <c r="AF1983" s="31">
        <f t="shared" si="358"/>
        <v>1.1099441711992508E-3</v>
      </c>
      <c r="AJ1983" s="110">
        <f t="shared" si="361"/>
        <v>43061</v>
      </c>
      <c r="AK1983" s="31">
        <f t="shared" si="359"/>
        <v>-6.9999999999999999E-4</v>
      </c>
      <c r="AL1983" s="115">
        <f t="shared" si="360"/>
        <v>1.4912510046578564E-3</v>
      </c>
      <c r="AM1983" s="100"/>
      <c r="BR1983" s="18">
        <f t="shared" si="354"/>
        <v>43052</v>
      </c>
      <c r="BS1983" s="6">
        <f t="shared" si="355"/>
        <v>1E-3</v>
      </c>
      <c r="BT1983" s="6">
        <f t="shared" si="356"/>
        <v>-9.4000000000000004E-3</v>
      </c>
    </row>
    <row r="1984" spans="2:72" ht="14.45" hidden="1">
      <c r="B1984" s="110">
        <v>43053</v>
      </c>
      <c r="C1984" s="106">
        <v>2578.9</v>
      </c>
      <c r="D1984" s="106">
        <v>2577.8000000000002</v>
      </c>
      <c r="E1984" s="106">
        <v>2579.6999999999998</v>
      </c>
      <c r="F1984" s="106">
        <v>2566.6</v>
      </c>
      <c r="G1984" s="28"/>
      <c r="H1984" s="107">
        <v>-2.3E-3</v>
      </c>
      <c r="K1984" s="110">
        <v>43091</v>
      </c>
      <c r="L1984" s="106">
        <v>10493</v>
      </c>
      <c r="M1984" s="106">
        <v>10457.299999999999</v>
      </c>
      <c r="N1984" s="106">
        <v>10501.1</v>
      </c>
      <c r="O1984" s="106">
        <v>10448.25</v>
      </c>
      <c r="P1984" s="28" t="s">
        <v>4479</v>
      </c>
      <c r="Q1984" s="107">
        <v>5.0000000000000001E-3</v>
      </c>
      <c r="T1984" s="110">
        <v>42954</v>
      </c>
      <c r="U1984" s="28">
        <v>63.84</v>
      </c>
      <c r="V1984">
        <v>63.73</v>
      </c>
      <c r="W1984">
        <v>63.865000000000002</v>
      </c>
      <c r="X1984">
        <v>63.667999999999999</v>
      </c>
      <c r="Y1984" s="19">
        <v>2.5999999999999999E-3</v>
      </c>
      <c r="AB1984" s="110">
        <f t="shared" si="364"/>
        <v>43091</v>
      </c>
      <c r="AC1984" s="108">
        <f t="shared" si="362"/>
        <v>10493</v>
      </c>
      <c r="AD1984" s="28">
        <f t="shared" si="363"/>
        <v>64.02</v>
      </c>
      <c r="AE1984" s="28">
        <f t="shared" si="357"/>
        <v>163.90190565448299</v>
      </c>
      <c r="AF1984" s="31">
        <f t="shared" si="358"/>
        <v>5.0477476700863111E-3</v>
      </c>
      <c r="AJ1984" s="110">
        <f t="shared" si="361"/>
        <v>43063</v>
      </c>
      <c r="AK1984" s="31">
        <f t="shared" si="359"/>
        <v>2E-3</v>
      </c>
      <c r="AL1984" s="115">
        <f t="shared" si="360"/>
        <v>2.2495897743080029E-3</v>
      </c>
      <c r="AM1984" s="100"/>
      <c r="BR1984" s="18">
        <f t="shared" si="354"/>
        <v>43053</v>
      </c>
      <c r="BS1984" s="6">
        <f t="shared" si="355"/>
        <v>-2.3E-3</v>
      </c>
      <c r="BT1984" s="6">
        <f t="shared" si="356"/>
        <v>-3.8E-3</v>
      </c>
    </row>
    <row r="1985" spans="2:72" ht="14.45" hidden="1">
      <c r="B1985" s="110">
        <v>43054</v>
      </c>
      <c r="C1985" s="106">
        <v>2564.6</v>
      </c>
      <c r="D1985" s="106">
        <v>2569.4</v>
      </c>
      <c r="E1985" s="106">
        <v>2572.8000000000002</v>
      </c>
      <c r="F1985" s="106">
        <v>2557.4</v>
      </c>
      <c r="G1985" s="28"/>
      <c r="H1985" s="107">
        <v>-5.4999999999999997E-3</v>
      </c>
      <c r="K1985" s="110">
        <v>43095</v>
      </c>
      <c r="L1985" s="106">
        <v>10531.5</v>
      </c>
      <c r="M1985" s="106">
        <v>10512.3</v>
      </c>
      <c r="N1985" s="106">
        <v>10545.45</v>
      </c>
      <c r="O1985" s="106">
        <v>10477.950000000001</v>
      </c>
      <c r="P1985" s="28" t="s">
        <v>4480</v>
      </c>
      <c r="Q1985" s="107">
        <v>3.7000000000000002E-3</v>
      </c>
      <c r="T1985" s="110">
        <v>42955</v>
      </c>
      <c r="U1985" s="28">
        <v>63.692</v>
      </c>
      <c r="V1985">
        <v>63.755000000000003</v>
      </c>
      <c r="W1985">
        <v>63.784999999999997</v>
      </c>
      <c r="X1985">
        <v>63.62</v>
      </c>
      <c r="Y1985" s="19">
        <v>-2.3E-3</v>
      </c>
      <c r="AB1985" s="110">
        <f t="shared" si="364"/>
        <v>43095</v>
      </c>
      <c r="AC1985" s="108">
        <f t="shared" si="362"/>
        <v>10531.5</v>
      </c>
      <c r="AD1985" s="28">
        <f t="shared" si="363"/>
        <v>64.05</v>
      </c>
      <c r="AE1985" s="28">
        <f t="shared" si="357"/>
        <v>164.42622950819674</v>
      </c>
      <c r="AF1985" s="31">
        <f t="shared" si="358"/>
        <v>3.1990101129091286E-3</v>
      </c>
      <c r="AJ1985" s="110">
        <f t="shared" si="361"/>
        <v>43066</v>
      </c>
      <c r="AK1985" s="31">
        <f t="shared" si="359"/>
        <v>-4.0000000000000002E-4</v>
      </c>
      <c r="AL1985" s="115">
        <f t="shared" si="360"/>
        <v>4.0994486966463572E-3</v>
      </c>
      <c r="AM1985" s="100"/>
      <c r="BR1985" s="18">
        <f t="shared" si="354"/>
        <v>43054</v>
      </c>
      <c r="BS1985" s="6">
        <f t="shared" si="355"/>
        <v>-5.4999999999999997E-3</v>
      </c>
      <c r="BT1985" s="6">
        <f t="shared" si="356"/>
        <v>-6.7000000000000002E-3</v>
      </c>
    </row>
    <row r="1986" spans="2:72" ht="14.45" hidden="1">
      <c r="B1986" s="110">
        <v>43055</v>
      </c>
      <c r="C1986" s="106">
        <v>2585.6</v>
      </c>
      <c r="D1986" s="106">
        <v>2572.9</v>
      </c>
      <c r="E1986" s="106">
        <v>2590.1</v>
      </c>
      <c r="F1986" s="106">
        <v>2572.9</v>
      </c>
      <c r="G1986" s="28"/>
      <c r="H1986" s="107">
        <v>8.2000000000000007E-3</v>
      </c>
      <c r="K1986" s="110">
        <v>43096</v>
      </c>
      <c r="L1986" s="106">
        <v>10490.75</v>
      </c>
      <c r="M1986" s="106">
        <v>10531.05</v>
      </c>
      <c r="N1986" s="106">
        <v>10552.4</v>
      </c>
      <c r="O1986" s="106">
        <v>10469.25</v>
      </c>
      <c r="P1986" s="28" t="s">
        <v>4481</v>
      </c>
      <c r="Q1986" s="107">
        <v>-3.8999999999999998E-3</v>
      </c>
      <c r="T1986" s="110">
        <v>42956</v>
      </c>
      <c r="U1986" s="28">
        <v>63.86</v>
      </c>
      <c r="V1986">
        <v>63.784999999999997</v>
      </c>
      <c r="W1986">
        <v>63.86</v>
      </c>
      <c r="X1986">
        <v>63.715000000000003</v>
      </c>
      <c r="Y1986" s="19">
        <v>2.5999999999999999E-3</v>
      </c>
      <c r="AB1986" s="110">
        <f t="shared" si="364"/>
        <v>43096</v>
      </c>
      <c r="AC1986" s="108">
        <f t="shared" si="362"/>
        <v>10490.75</v>
      </c>
      <c r="AD1986" s="28">
        <f t="shared" si="363"/>
        <v>64.12</v>
      </c>
      <c r="AE1986" s="28">
        <f t="shared" si="357"/>
        <v>163.61119775421085</v>
      </c>
      <c r="AF1986" s="31">
        <f t="shared" si="358"/>
        <v>-4.9568232296250958E-3</v>
      </c>
      <c r="AJ1986" s="110">
        <f t="shared" si="361"/>
        <v>43067</v>
      </c>
      <c r="AK1986" s="31">
        <f t="shared" si="359"/>
        <v>9.7999999999999997E-3</v>
      </c>
      <c r="AL1986" s="115">
        <f t="shared" si="360"/>
        <v>-1.7801491746588516E-3</v>
      </c>
      <c r="AM1986" s="100"/>
      <c r="BR1986" s="18">
        <f t="shared" si="354"/>
        <v>43055</v>
      </c>
      <c r="BS1986" s="6">
        <f t="shared" si="355"/>
        <v>8.2000000000000007E-3</v>
      </c>
      <c r="BT1986" s="6">
        <f t="shared" si="356"/>
        <v>9.5999999999999992E-3</v>
      </c>
    </row>
    <row r="1987" spans="2:72" ht="14.45" hidden="1">
      <c r="B1987" s="110">
        <v>43056</v>
      </c>
      <c r="C1987" s="106">
        <v>2578.8000000000002</v>
      </c>
      <c r="D1987" s="106">
        <v>2582.9</v>
      </c>
      <c r="E1987" s="106">
        <v>2584</v>
      </c>
      <c r="F1987" s="106">
        <v>2577.6</v>
      </c>
      <c r="G1987" s="28"/>
      <c r="H1987" s="107">
        <v>-2.5999999999999999E-3</v>
      </c>
      <c r="K1987" s="110">
        <v>43097</v>
      </c>
      <c r="L1987" s="106">
        <v>10477.9</v>
      </c>
      <c r="M1987" s="106">
        <v>10498.2</v>
      </c>
      <c r="N1987" s="106">
        <v>10534.55</v>
      </c>
      <c r="O1987" s="106">
        <v>10460.450000000001</v>
      </c>
      <c r="P1987" s="28" t="s">
        <v>4482</v>
      </c>
      <c r="Q1987" s="107">
        <v>-1.1999999999999999E-3</v>
      </c>
      <c r="T1987" s="110">
        <v>42957</v>
      </c>
      <c r="U1987" s="28">
        <v>64.094999999999999</v>
      </c>
      <c r="V1987">
        <v>63.954999999999998</v>
      </c>
      <c r="W1987">
        <v>64.114999999999995</v>
      </c>
      <c r="X1987">
        <v>63.884999999999998</v>
      </c>
      <c r="Y1987" s="19">
        <v>3.7000000000000002E-3</v>
      </c>
      <c r="AB1987" s="110">
        <f t="shared" si="364"/>
        <v>43097</v>
      </c>
      <c r="AC1987" s="108">
        <f t="shared" si="362"/>
        <v>10477.9</v>
      </c>
      <c r="AD1987" s="28">
        <f t="shared" si="363"/>
        <v>64.08</v>
      </c>
      <c r="AE1987" s="28">
        <f t="shared" si="357"/>
        <v>163.51279650436953</v>
      </c>
      <c r="AF1987" s="31">
        <f t="shared" si="358"/>
        <v>-6.0143346660868069E-4</v>
      </c>
      <c r="AJ1987" s="110">
        <f t="shared" si="361"/>
        <v>43068</v>
      </c>
      <c r="AK1987" s="31">
        <f t="shared" si="359"/>
        <v>-2.9999999999999997E-4</v>
      </c>
      <c r="AL1987" s="115">
        <f t="shared" si="360"/>
        <v>-8.6836165071657589E-5</v>
      </c>
      <c r="AM1987" s="100"/>
      <c r="BR1987" s="18">
        <f t="shared" ref="BR1987:BR2050" si="365">VLOOKUP(B1987,K:Q,1,FALSE)</f>
        <v>43056</v>
      </c>
      <c r="BS1987" s="6">
        <f t="shared" ref="BS1987:BS2050" si="366">IFERROR(VLOOKUP(BR1987,B:H,7,FALSE),0)</f>
        <v>-2.5999999999999999E-3</v>
      </c>
      <c r="BT1987" s="6">
        <f t="shared" ref="BT1987:BT2050" si="367">IFERROR(VLOOKUP(BR1987,K:Q,7,FALSE),0)</f>
        <v>6.7000000000000002E-3</v>
      </c>
    </row>
    <row r="1988" spans="2:72" ht="14.45" hidden="1">
      <c r="B1988" s="110">
        <v>43059</v>
      </c>
      <c r="C1988" s="106">
        <v>2582.1</v>
      </c>
      <c r="D1988" s="106">
        <v>2579.5</v>
      </c>
      <c r="E1988" s="106">
        <v>2584.6</v>
      </c>
      <c r="F1988" s="106">
        <v>2578.1999999999998</v>
      </c>
      <c r="G1988" s="28"/>
      <c r="H1988" s="107">
        <v>1.2999999999999999E-3</v>
      </c>
      <c r="K1988" s="110">
        <v>43098</v>
      </c>
      <c r="L1988" s="106">
        <v>10530.7</v>
      </c>
      <c r="M1988" s="106">
        <v>10492.35</v>
      </c>
      <c r="N1988" s="106">
        <v>10538.7</v>
      </c>
      <c r="O1988" s="106">
        <v>10488.65</v>
      </c>
      <c r="P1988" s="28" t="s">
        <v>4483</v>
      </c>
      <c r="Q1988" s="107">
        <v>5.0000000000000001E-3</v>
      </c>
      <c r="T1988" s="110">
        <v>42958</v>
      </c>
      <c r="U1988" s="28">
        <v>64.14</v>
      </c>
      <c r="V1988">
        <v>64.23</v>
      </c>
      <c r="W1988">
        <v>64.27</v>
      </c>
      <c r="X1988">
        <v>64.099999999999994</v>
      </c>
      <c r="Y1988" s="19">
        <v>6.9999999999999999E-4</v>
      </c>
      <c r="AB1988" s="110">
        <f t="shared" si="364"/>
        <v>43098</v>
      </c>
      <c r="AC1988" s="108">
        <f t="shared" si="362"/>
        <v>10530.7</v>
      </c>
      <c r="AD1988" s="28">
        <f t="shared" si="363"/>
        <v>63.84</v>
      </c>
      <c r="AE1988" s="28">
        <f t="shared" ref="AE1988:AE2051" si="368">AC1988/AD1988</f>
        <v>164.9545739348371</v>
      </c>
      <c r="AF1988" s="31">
        <f t="shared" si="358"/>
        <v>8.8175204711213873E-3</v>
      </c>
      <c r="AJ1988" s="110">
        <f t="shared" si="361"/>
        <v>43069</v>
      </c>
      <c r="AK1988" s="31">
        <f t="shared" si="359"/>
        <v>8.2000000000000007E-3</v>
      </c>
      <c r="AL1988" s="115">
        <f t="shared" si="360"/>
        <v>-1.4994725301182288E-2</v>
      </c>
      <c r="AM1988" s="100"/>
      <c r="BR1988" s="18">
        <f t="shared" si="365"/>
        <v>43059</v>
      </c>
      <c r="BS1988" s="6">
        <f t="shared" si="366"/>
        <v>1.2999999999999999E-3</v>
      </c>
      <c r="BT1988" s="6">
        <f t="shared" si="367"/>
        <v>1.5E-3</v>
      </c>
    </row>
    <row r="1989" spans="2:72" ht="14.45" hidden="1">
      <c r="B1989" s="110">
        <v>43060</v>
      </c>
      <c r="C1989" s="106">
        <v>2599</v>
      </c>
      <c r="D1989" s="106">
        <v>2589.1999999999998</v>
      </c>
      <c r="E1989" s="106">
        <v>2601.1999999999998</v>
      </c>
      <c r="F1989" s="106">
        <v>2589.1999999999998</v>
      </c>
      <c r="G1989" s="28"/>
      <c r="H1989" s="107">
        <v>6.4999999999999997E-3</v>
      </c>
      <c r="K1989" s="110">
        <v>43101</v>
      </c>
      <c r="L1989" s="106">
        <v>10435.549999999999</v>
      </c>
      <c r="M1989" s="106">
        <v>10531.7</v>
      </c>
      <c r="N1989" s="106">
        <v>10537.85</v>
      </c>
      <c r="O1989" s="106">
        <v>10423.1</v>
      </c>
      <c r="P1989" s="28" t="s">
        <v>4484</v>
      </c>
      <c r="Q1989" s="107">
        <v>-8.9999999999999993E-3</v>
      </c>
      <c r="T1989" s="110">
        <v>42961</v>
      </c>
      <c r="U1989" s="28">
        <v>64.09</v>
      </c>
      <c r="V1989">
        <v>63.984999999999999</v>
      </c>
      <c r="W1989">
        <v>64.147999999999996</v>
      </c>
      <c r="X1989">
        <v>63.935000000000002</v>
      </c>
      <c r="Y1989" s="19">
        <v>-8.0000000000000004E-4</v>
      </c>
      <c r="AB1989" s="110">
        <f t="shared" si="364"/>
        <v>43101</v>
      </c>
      <c r="AC1989" s="108">
        <f t="shared" si="362"/>
        <v>10435.549999999999</v>
      </c>
      <c r="AD1989" s="28">
        <f t="shared" si="363"/>
        <v>63.68</v>
      </c>
      <c r="AE1989" s="28">
        <f t="shared" si="368"/>
        <v>163.8748429648241</v>
      </c>
      <c r="AF1989" s="31">
        <f t="shared" ref="AF1989:AF2052" si="369">AE1989/AE1988-1</f>
        <v>-6.5456261336501731E-3</v>
      </c>
      <c r="AJ1989" s="110">
        <f t="shared" si="361"/>
        <v>43070</v>
      </c>
      <c r="AK1989" s="31">
        <f t="shared" si="359"/>
        <v>-2E-3</v>
      </c>
      <c r="AL1989" s="115">
        <f t="shared" si="360"/>
        <v>-1.0703155474595327E-2</v>
      </c>
      <c r="AM1989" s="100"/>
      <c r="BR1989" s="18">
        <f t="shared" si="365"/>
        <v>43060</v>
      </c>
      <c r="BS1989" s="6">
        <f t="shared" si="366"/>
        <v>6.4999999999999997E-3</v>
      </c>
      <c r="BT1989" s="6">
        <f t="shared" si="367"/>
        <v>2.7000000000000001E-3</v>
      </c>
    </row>
    <row r="1990" spans="2:72" ht="14.45" hidden="1">
      <c r="B1990" s="110">
        <v>43061</v>
      </c>
      <c r="C1990" s="106">
        <v>2597.1</v>
      </c>
      <c r="D1990" s="106">
        <v>2600.3000000000002</v>
      </c>
      <c r="E1990" s="106">
        <v>2600.9</v>
      </c>
      <c r="F1990" s="106">
        <v>2595.1999999999998</v>
      </c>
      <c r="G1990" s="28"/>
      <c r="H1990" s="107">
        <v>-6.9999999999999999E-4</v>
      </c>
      <c r="K1990" s="110">
        <v>43102</v>
      </c>
      <c r="L1990" s="106">
        <v>10442.200000000001</v>
      </c>
      <c r="M1990" s="106">
        <v>10477.549999999999</v>
      </c>
      <c r="N1990" s="106">
        <v>10495.2</v>
      </c>
      <c r="O1990" s="106">
        <v>10404.65</v>
      </c>
      <c r="P1990" s="28" t="s">
        <v>4485</v>
      </c>
      <c r="Q1990" s="107">
        <v>5.9999999999999995E-4</v>
      </c>
      <c r="T1990" s="110">
        <v>42962</v>
      </c>
      <c r="U1990" s="28">
        <v>64.12</v>
      </c>
      <c r="V1990">
        <v>64.11</v>
      </c>
      <c r="W1990">
        <v>64.12</v>
      </c>
      <c r="X1990">
        <v>64.11</v>
      </c>
      <c r="Y1990" s="19">
        <v>5.0000000000000001E-4</v>
      </c>
      <c r="AB1990" s="110">
        <f t="shared" si="364"/>
        <v>43102</v>
      </c>
      <c r="AC1990" s="108">
        <f t="shared" si="362"/>
        <v>10442.200000000001</v>
      </c>
      <c r="AD1990" s="28">
        <f t="shared" si="363"/>
        <v>63.46</v>
      </c>
      <c r="AE1990" s="28">
        <f t="shared" si="368"/>
        <v>164.54774661203908</v>
      </c>
      <c r="AF1990" s="31">
        <f t="shared" si="369"/>
        <v>4.1062046806012997E-3</v>
      </c>
      <c r="AJ1990" s="110">
        <f t="shared" si="361"/>
        <v>43073</v>
      </c>
      <c r="AK1990" s="31">
        <f t="shared" si="359"/>
        <v>-1.1000000000000001E-3</v>
      </c>
      <c r="AL1990" s="115">
        <f t="shared" si="360"/>
        <v>2.7637067992436481E-3</v>
      </c>
      <c r="AM1990" s="100"/>
      <c r="BR1990" s="18">
        <f t="shared" si="365"/>
        <v>43061</v>
      </c>
      <c r="BS1990" s="6">
        <f t="shared" si="366"/>
        <v>-6.9999999999999999E-4</v>
      </c>
      <c r="BT1990" s="6">
        <f t="shared" si="367"/>
        <v>1.5E-3</v>
      </c>
    </row>
    <row r="1991" spans="2:72" ht="14.45" hidden="1">
      <c r="B1991" s="110">
        <v>43063</v>
      </c>
      <c r="C1991" s="106">
        <v>2602.4</v>
      </c>
      <c r="D1991" s="106">
        <v>2600.4</v>
      </c>
      <c r="E1991" s="106">
        <v>2604.1999999999998</v>
      </c>
      <c r="F1991" s="106">
        <v>2600.4</v>
      </c>
      <c r="G1991" s="28"/>
      <c r="H1991" s="107">
        <v>2E-3</v>
      </c>
      <c r="K1991" s="110">
        <v>43103</v>
      </c>
      <c r="L1991" s="106">
        <v>10443.200000000001</v>
      </c>
      <c r="M1991" s="106">
        <v>10482.65</v>
      </c>
      <c r="N1991" s="106">
        <v>10503.6</v>
      </c>
      <c r="O1991" s="106">
        <v>10429.549999999999</v>
      </c>
      <c r="P1991" s="28" t="s">
        <v>4486</v>
      </c>
      <c r="Q1991" s="107">
        <v>1E-4</v>
      </c>
      <c r="T1991" s="110">
        <v>42963</v>
      </c>
      <c r="U1991" s="28">
        <v>64.17</v>
      </c>
      <c r="V1991">
        <v>64.275000000000006</v>
      </c>
      <c r="W1991">
        <v>64.328000000000003</v>
      </c>
      <c r="X1991">
        <v>64.14</v>
      </c>
      <c r="Y1991" s="19">
        <v>8.0000000000000004E-4</v>
      </c>
      <c r="AB1991" s="110">
        <f t="shared" si="364"/>
        <v>43103</v>
      </c>
      <c r="AC1991" s="108">
        <f t="shared" si="362"/>
        <v>10443.200000000001</v>
      </c>
      <c r="AD1991" s="28">
        <f t="shared" si="363"/>
        <v>63.505000000000003</v>
      </c>
      <c r="AE1991" s="28">
        <f t="shared" si="368"/>
        <v>164.44689394535862</v>
      </c>
      <c r="AF1991" s="31">
        <f t="shared" si="369"/>
        <v>-6.129082212121828E-4</v>
      </c>
      <c r="AJ1991" s="110">
        <f t="shared" si="361"/>
        <v>43074</v>
      </c>
      <c r="AK1991" s="31">
        <f t="shared" si="359"/>
        <v>-3.7000000000000002E-3</v>
      </c>
      <c r="AL1991" s="115">
        <f t="shared" si="360"/>
        <v>-6.2755630567190579E-4</v>
      </c>
      <c r="AM1991" s="100"/>
      <c r="BR1991" s="18">
        <f t="shared" si="365"/>
        <v>43063</v>
      </c>
      <c r="BS1991" s="6">
        <f t="shared" si="366"/>
        <v>2E-3</v>
      </c>
      <c r="BT1991" s="6">
        <f t="shared" si="367"/>
        <v>4.0000000000000001E-3</v>
      </c>
    </row>
    <row r="1992" spans="2:72" ht="14.45" hidden="1">
      <c r="B1992" s="110">
        <v>43066</v>
      </c>
      <c r="C1992" s="106">
        <v>2601.4</v>
      </c>
      <c r="D1992" s="106">
        <v>2602.6999999999998</v>
      </c>
      <c r="E1992" s="106">
        <v>2606.4</v>
      </c>
      <c r="F1992" s="106">
        <v>2598.9</v>
      </c>
      <c r="G1992" s="28"/>
      <c r="H1992" s="107">
        <v>-4.0000000000000002E-4</v>
      </c>
      <c r="K1992" s="110">
        <v>43104</v>
      </c>
      <c r="L1992" s="106">
        <v>10504.8</v>
      </c>
      <c r="M1992" s="106">
        <v>10469.4</v>
      </c>
      <c r="N1992" s="106">
        <v>10513</v>
      </c>
      <c r="O1992" s="106">
        <v>10441.450000000001</v>
      </c>
      <c r="P1992" s="28" t="s">
        <v>4487</v>
      </c>
      <c r="Q1992" s="107">
        <v>5.8999999999999999E-3</v>
      </c>
      <c r="T1992" s="110">
        <v>42964</v>
      </c>
      <c r="U1992" s="28">
        <v>64.17</v>
      </c>
      <c r="V1992">
        <v>64.17</v>
      </c>
      <c r="W1992">
        <v>64.17</v>
      </c>
      <c r="X1992">
        <v>64.17</v>
      </c>
      <c r="Y1992" s="19">
        <v>0</v>
      </c>
      <c r="AB1992" s="110">
        <f t="shared" si="364"/>
        <v>43104</v>
      </c>
      <c r="AC1992" s="108">
        <f t="shared" si="362"/>
        <v>10504.8</v>
      </c>
      <c r="AD1992" s="28">
        <f t="shared" si="363"/>
        <v>63.4</v>
      </c>
      <c r="AE1992" s="28">
        <f t="shared" si="368"/>
        <v>165.69085173501577</v>
      </c>
      <c r="AF1992" s="31">
        <f t="shared" si="369"/>
        <v>7.564495502544899E-3</v>
      </c>
      <c r="AJ1992" s="110">
        <f t="shared" si="361"/>
        <v>43075</v>
      </c>
      <c r="AK1992" s="31">
        <f t="shared" si="359"/>
        <v>-1E-4</v>
      </c>
      <c r="AL1992" s="115">
        <f t="shared" si="360"/>
        <v>-9.9434699171678798E-3</v>
      </c>
      <c r="AM1992" s="100"/>
      <c r="BR1992" s="18">
        <f t="shared" si="365"/>
        <v>43066</v>
      </c>
      <c r="BS1992" s="6">
        <f t="shared" si="366"/>
        <v>-4.0000000000000002E-4</v>
      </c>
      <c r="BT1992" s="6">
        <f t="shared" si="367"/>
        <v>8.9999999999999998E-4</v>
      </c>
    </row>
    <row r="1993" spans="2:72" ht="14.45" hidden="1">
      <c r="B1993" s="110">
        <v>43067</v>
      </c>
      <c r="C1993" s="106">
        <v>2627</v>
      </c>
      <c r="D1993" s="106">
        <v>2605.9</v>
      </c>
      <c r="E1993" s="106">
        <v>2627.7</v>
      </c>
      <c r="F1993" s="106">
        <v>2605.4</v>
      </c>
      <c r="G1993" s="28"/>
      <c r="H1993" s="107">
        <v>9.7999999999999997E-3</v>
      </c>
      <c r="K1993" s="110">
        <v>43105</v>
      </c>
      <c r="L1993" s="106">
        <v>10558.85</v>
      </c>
      <c r="M1993" s="106">
        <v>10534.25</v>
      </c>
      <c r="N1993" s="106">
        <v>10566.1</v>
      </c>
      <c r="O1993" s="106">
        <v>10520.1</v>
      </c>
      <c r="P1993" s="28" t="s">
        <v>4488</v>
      </c>
      <c r="Q1993" s="107">
        <v>5.1000000000000004E-3</v>
      </c>
      <c r="T1993" s="110">
        <v>42965</v>
      </c>
      <c r="U1993" s="28">
        <v>64.094999999999999</v>
      </c>
      <c r="V1993">
        <v>64.185000000000002</v>
      </c>
      <c r="W1993">
        <v>64.185000000000002</v>
      </c>
      <c r="X1993">
        <v>64.081999999999994</v>
      </c>
      <c r="Y1993" s="19">
        <v>-1.1999999999999999E-3</v>
      </c>
      <c r="AB1993" s="110">
        <f t="shared" si="364"/>
        <v>43105</v>
      </c>
      <c r="AC1993" s="108">
        <f t="shared" si="362"/>
        <v>10558.85</v>
      </c>
      <c r="AD1993" s="28">
        <f t="shared" si="363"/>
        <v>63.34</v>
      </c>
      <c r="AE1993" s="28">
        <f t="shared" si="368"/>
        <v>166.70113672245026</v>
      </c>
      <c r="AF1993" s="31">
        <f t="shared" si="369"/>
        <v>6.0974095845085508E-3</v>
      </c>
      <c r="AJ1993" s="110">
        <f t="shared" si="361"/>
        <v>43076</v>
      </c>
      <c r="AK1993" s="31">
        <f t="shared" si="359"/>
        <v>2.8999999999999998E-3</v>
      </c>
      <c r="AL1993" s="115">
        <f t="shared" si="360"/>
        <v>1.1579126542885954E-2</v>
      </c>
      <c r="AM1993" s="100"/>
      <c r="BR1993" s="18">
        <f t="shared" si="365"/>
        <v>43067</v>
      </c>
      <c r="BS1993" s="6">
        <f t="shared" si="366"/>
        <v>9.7999999999999997E-3</v>
      </c>
      <c r="BT1993" s="6">
        <f t="shared" si="367"/>
        <v>-2.8E-3</v>
      </c>
    </row>
    <row r="1994" spans="2:72" ht="14.45" hidden="1">
      <c r="B1994" s="110">
        <v>43068</v>
      </c>
      <c r="C1994" s="106">
        <v>2626.1</v>
      </c>
      <c r="D1994" s="106">
        <v>2627.8</v>
      </c>
      <c r="E1994" s="106">
        <v>2634.9</v>
      </c>
      <c r="F1994" s="106">
        <v>2620.3000000000002</v>
      </c>
      <c r="G1994" s="28"/>
      <c r="H1994" s="107">
        <v>-2.9999999999999997E-4</v>
      </c>
      <c r="K1994" s="110">
        <v>43108</v>
      </c>
      <c r="L1994" s="106">
        <v>10623.6</v>
      </c>
      <c r="M1994" s="106">
        <v>10591.7</v>
      </c>
      <c r="N1994" s="106">
        <v>10631.2</v>
      </c>
      <c r="O1994" s="106">
        <v>10588.55</v>
      </c>
      <c r="P1994" s="28" t="s">
        <v>4489</v>
      </c>
      <c r="Q1994" s="107">
        <v>6.1000000000000004E-3</v>
      </c>
      <c r="T1994" s="110">
        <v>42968</v>
      </c>
      <c r="U1994" s="28">
        <v>64.11</v>
      </c>
      <c r="V1994">
        <v>64.075000000000003</v>
      </c>
      <c r="W1994">
        <v>64.156999999999996</v>
      </c>
      <c r="X1994">
        <v>64.015000000000001</v>
      </c>
      <c r="Y1994" s="19">
        <v>2.0000000000000001E-4</v>
      </c>
      <c r="AB1994" s="110">
        <f t="shared" si="364"/>
        <v>43108</v>
      </c>
      <c r="AC1994" s="108">
        <f t="shared" si="362"/>
        <v>10623.6</v>
      </c>
      <c r="AD1994" s="28">
        <f t="shared" si="363"/>
        <v>63.475000000000001</v>
      </c>
      <c r="AE1994" s="28">
        <f t="shared" si="368"/>
        <v>167.36667979519495</v>
      </c>
      <c r="AF1994" s="31">
        <f t="shared" si="369"/>
        <v>3.9924327201967813E-3</v>
      </c>
      <c r="AJ1994" s="110">
        <f t="shared" si="361"/>
        <v>43077</v>
      </c>
      <c r="AK1994" s="31">
        <f t="shared" si="359"/>
        <v>5.4999999999999997E-3</v>
      </c>
      <c r="AL1994" s="115">
        <f t="shared" si="360"/>
        <v>1.1142121412968553E-2</v>
      </c>
      <c r="AM1994" s="100"/>
      <c r="BR1994" s="18">
        <f t="shared" si="365"/>
        <v>43068</v>
      </c>
      <c r="BS1994" s="6">
        <f t="shared" si="366"/>
        <v>-2.9999999999999997E-4</v>
      </c>
      <c r="BT1994" s="6">
        <f t="shared" si="367"/>
        <v>-8.9999999999999998E-4</v>
      </c>
    </row>
    <row r="1995" spans="2:72" ht="14.45" hidden="1">
      <c r="B1995" s="110">
        <v>43069</v>
      </c>
      <c r="C1995" s="106">
        <v>2647.6</v>
      </c>
      <c r="D1995" s="106">
        <v>2633.9</v>
      </c>
      <c r="E1995" s="106">
        <v>2657.7</v>
      </c>
      <c r="F1995" s="106">
        <v>2633.9</v>
      </c>
      <c r="G1995" s="28"/>
      <c r="H1995" s="107">
        <v>8.2000000000000007E-3</v>
      </c>
      <c r="K1995" s="110">
        <v>43109</v>
      </c>
      <c r="L1995" s="106">
        <v>10637</v>
      </c>
      <c r="M1995" s="106">
        <v>10645.1</v>
      </c>
      <c r="N1995" s="106">
        <v>10659.15</v>
      </c>
      <c r="O1995" s="106">
        <v>10603.6</v>
      </c>
      <c r="P1995" s="28" t="s">
        <v>4490</v>
      </c>
      <c r="Q1995" s="107">
        <v>1.2999999999999999E-3</v>
      </c>
      <c r="T1995" s="110">
        <v>42969</v>
      </c>
      <c r="U1995" s="28">
        <v>64.072000000000003</v>
      </c>
      <c r="V1995">
        <v>64.094999999999999</v>
      </c>
      <c r="W1995">
        <v>64.150000000000006</v>
      </c>
      <c r="X1995">
        <v>64.05</v>
      </c>
      <c r="Y1995" s="19">
        <v>-5.9999999999999995E-4</v>
      </c>
      <c r="AB1995" s="110">
        <f t="shared" si="364"/>
        <v>43109</v>
      </c>
      <c r="AC1995" s="108">
        <f t="shared" si="362"/>
        <v>10637</v>
      </c>
      <c r="AD1995" s="28">
        <f t="shared" si="363"/>
        <v>63.67</v>
      </c>
      <c r="AE1995" s="28">
        <f t="shared" si="368"/>
        <v>167.06455159415736</v>
      </c>
      <c r="AF1995" s="31">
        <f t="shared" si="369"/>
        <v>-1.8051872774634825E-3</v>
      </c>
      <c r="AJ1995" s="110">
        <f t="shared" si="361"/>
        <v>43080</v>
      </c>
      <c r="AK1995" s="31">
        <f t="shared" si="359"/>
        <v>3.2000000000000002E-3</v>
      </c>
      <c r="AL1995" s="115">
        <f t="shared" si="360"/>
        <v>7.4665932340867158E-3</v>
      </c>
      <c r="AM1995" s="100"/>
      <c r="BR1995" s="18">
        <f t="shared" si="365"/>
        <v>43069</v>
      </c>
      <c r="BS1995" s="6">
        <f t="shared" si="366"/>
        <v>8.2000000000000007E-3</v>
      </c>
      <c r="BT1995" s="6">
        <f t="shared" si="367"/>
        <v>-1.2999999999999999E-2</v>
      </c>
    </row>
    <row r="1996" spans="2:72" ht="14.45" hidden="1">
      <c r="B1996" s="110">
        <v>43070</v>
      </c>
      <c r="C1996" s="106">
        <v>2642.2</v>
      </c>
      <c r="D1996" s="106">
        <v>2645.1</v>
      </c>
      <c r="E1996" s="106">
        <v>2650.6</v>
      </c>
      <c r="F1996" s="106">
        <v>2605.5</v>
      </c>
      <c r="G1996" s="28"/>
      <c r="H1996" s="107">
        <v>-2E-3</v>
      </c>
      <c r="K1996" s="110">
        <v>43110</v>
      </c>
      <c r="L1996" s="106">
        <v>10632.2</v>
      </c>
      <c r="M1996" s="106">
        <v>10652.05</v>
      </c>
      <c r="N1996" s="106">
        <v>10655.5</v>
      </c>
      <c r="O1996" s="106">
        <v>10592.7</v>
      </c>
      <c r="P1996" s="28" t="s">
        <v>4491</v>
      </c>
      <c r="Q1996" s="107">
        <v>-5.0000000000000001E-4</v>
      </c>
      <c r="T1996" s="110">
        <v>42970</v>
      </c>
      <c r="U1996" s="28">
        <v>64.045000000000002</v>
      </c>
      <c r="V1996">
        <v>64.045000000000002</v>
      </c>
      <c r="W1996">
        <v>64.147000000000006</v>
      </c>
      <c r="X1996">
        <v>64.045000000000002</v>
      </c>
      <c r="Y1996" s="19">
        <v>-4.0000000000000002E-4</v>
      </c>
      <c r="AB1996" s="110">
        <f t="shared" si="364"/>
        <v>43110</v>
      </c>
      <c r="AC1996" s="108">
        <f t="shared" si="362"/>
        <v>10632.2</v>
      </c>
      <c r="AD1996" s="28">
        <f t="shared" si="363"/>
        <v>63.63</v>
      </c>
      <c r="AE1996" s="28">
        <f t="shared" si="368"/>
        <v>167.09413798522709</v>
      </c>
      <c r="AF1996" s="31">
        <f t="shared" si="369"/>
        <v>1.7709556448330943E-4</v>
      </c>
      <c r="AJ1996" s="110">
        <f t="shared" si="361"/>
        <v>43081</v>
      </c>
      <c r="AK1996" s="31">
        <f t="shared" si="359"/>
        <v>1.5E-3</v>
      </c>
      <c r="AL1996" s="115">
        <f t="shared" si="360"/>
        <v>-8.8008052448971252E-3</v>
      </c>
      <c r="AM1996" s="100"/>
      <c r="BR1996" s="18">
        <f t="shared" si="365"/>
        <v>43070</v>
      </c>
      <c r="BS1996" s="6">
        <f t="shared" si="366"/>
        <v>-2E-3</v>
      </c>
      <c r="BT1996" s="6">
        <f t="shared" si="367"/>
        <v>-1.0200000000000001E-2</v>
      </c>
    </row>
    <row r="1997" spans="2:72" ht="14.45" hidden="1">
      <c r="B1997" s="110">
        <v>43073</v>
      </c>
      <c r="C1997" s="106">
        <v>2639.4</v>
      </c>
      <c r="D1997" s="106">
        <v>2657.2</v>
      </c>
      <c r="E1997" s="106">
        <v>2665.2</v>
      </c>
      <c r="F1997" s="106">
        <v>2639</v>
      </c>
      <c r="G1997" s="28"/>
      <c r="H1997" s="107">
        <v>-1.1000000000000001E-3</v>
      </c>
      <c r="K1997" s="110">
        <v>43111</v>
      </c>
      <c r="L1997" s="106">
        <v>10651.2</v>
      </c>
      <c r="M1997" s="106">
        <v>10637.05</v>
      </c>
      <c r="N1997" s="106">
        <v>10664.6</v>
      </c>
      <c r="O1997" s="106">
        <v>10612.35</v>
      </c>
      <c r="P1997" s="28" t="s">
        <v>4492</v>
      </c>
      <c r="Q1997" s="107">
        <v>1.8E-3</v>
      </c>
      <c r="T1997" s="110">
        <v>42971</v>
      </c>
      <c r="U1997" s="28">
        <v>64.045000000000002</v>
      </c>
      <c r="V1997">
        <v>64.040000000000006</v>
      </c>
      <c r="W1997">
        <v>64.09</v>
      </c>
      <c r="X1997">
        <v>64.004999999999995</v>
      </c>
      <c r="Y1997" s="19">
        <v>0</v>
      </c>
      <c r="AB1997" s="110">
        <f t="shared" si="364"/>
        <v>43111</v>
      </c>
      <c r="AC1997" s="108">
        <f t="shared" si="362"/>
        <v>10651.2</v>
      </c>
      <c r="AD1997" s="28">
        <f t="shared" si="363"/>
        <v>63.69</v>
      </c>
      <c r="AE1997" s="28">
        <f t="shared" si="368"/>
        <v>167.23504474799813</v>
      </c>
      <c r="AF1997" s="31">
        <f t="shared" si="369"/>
        <v>8.4327771440739774E-4</v>
      </c>
      <c r="AJ1997" s="110">
        <f t="shared" si="361"/>
        <v>43082</v>
      </c>
      <c r="AK1997" s="31">
        <f t="shared" si="359"/>
        <v>-5.0000000000000001E-4</v>
      </c>
      <c r="AL1997" s="115">
        <f t="shared" si="360"/>
        <v>-5.3814069941262588E-3</v>
      </c>
      <c r="AM1997" s="100"/>
      <c r="BR1997" s="18">
        <f t="shared" si="365"/>
        <v>43073</v>
      </c>
      <c r="BS1997" s="6">
        <f t="shared" si="366"/>
        <v>-1.1000000000000001E-3</v>
      </c>
      <c r="BT1997" s="6">
        <f t="shared" si="367"/>
        <v>5.9999999999999995E-4</v>
      </c>
    </row>
    <row r="1998" spans="2:72" ht="14.45" hidden="1">
      <c r="B1998" s="110">
        <v>43074</v>
      </c>
      <c r="C1998" s="106">
        <v>2629.6</v>
      </c>
      <c r="D1998" s="106">
        <v>2639.8</v>
      </c>
      <c r="E1998" s="106">
        <v>2648.7</v>
      </c>
      <c r="F1998" s="106">
        <v>2627.7</v>
      </c>
      <c r="G1998" s="28"/>
      <c r="H1998" s="107">
        <v>-3.7000000000000002E-3</v>
      </c>
      <c r="K1998" s="110">
        <v>43112</v>
      </c>
      <c r="L1998" s="106">
        <v>10681.25</v>
      </c>
      <c r="M1998" s="106">
        <v>10682.55</v>
      </c>
      <c r="N1998" s="106">
        <v>10690.4</v>
      </c>
      <c r="O1998" s="106">
        <v>10597.1</v>
      </c>
      <c r="P1998" s="28" t="s">
        <v>4493</v>
      </c>
      <c r="Q1998" s="107">
        <v>2.8E-3</v>
      </c>
      <c r="T1998" s="110">
        <v>42972</v>
      </c>
      <c r="U1998" s="28">
        <v>64.004999999999995</v>
      </c>
      <c r="V1998">
        <v>64.055000000000007</v>
      </c>
      <c r="W1998">
        <v>64.064999999999998</v>
      </c>
      <c r="X1998">
        <v>64.004999999999995</v>
      </c>
      <c r="Y1998" s="19">
        <v>-5.9999999999999995E-4</v>
      </c>
      <c r="AB1998" s="110">
        <f t="shared" si="364"/>
        <v>43112</v>
      </c>
      <c r="AC1998" s="108">
        <f t="shared" si="362"/>
        <v>10681.25</v>
      </c>
      <c r="AD1998" s="28">
        <f t="shared" si="363"/>
        <v>63.61</v>
      </c>
      <c r="AE1998" s="28">
        <f t="shared" si="368"/>
        <v>167.91778022323535</v>
      </c>
      <c r="AF1998" s="31">
        <f t="shared" si="369"/>
        <v>4.0824904628453673E-3</v>
      </c>
      <c r="AJ1998" s="110">
        <f t="shared" si="361"/>
        <v>43083</v>
      </c>
      <c r="AK1998" s="31">
        <f t="shared" si="359"/>
        <v>-4.1000000000000003E-3</v>
      </c>
      <c r="AL1998" s="115">
        <f t="shared" si="360"/>
        <v>7.6789454104133625E-3</v>
      </c>
      <c r="AM1998" s="100"/>
      <c r="BR1998" s="18">
        <f t="shared" si="365"/>
        <v>43074</v>
      </c>
      <c r="BS1998" s="6">
        <f t="shared" si="366"/>
        <v>-3.7000000000000002E-3</v>
      </c>
      <c r="BT1998" s="6">
        <f t="shared" si="367"/>
        <v>-8.9999999999999998E-4</v>
      </c>
    </row>
    <row r="1999" spans="2:72" ht="14.45" hidden="1">
      <c r="B1999" s="110">
        <v>43075</v>
      </c>
      <c r="C1999" s="106">
        <v>2629.3</v>
      </c>
      <c r="D1999" s="106">
        <v>2626.2</v>
      </c>
      <c r="E1999" s="106">
        <v>2634.4</v>
      </c>
      <c r="F1999" s="106">
        <v>2624.8</v>
      </c>
      <c r="G1999" s="28"/>
      <c r="H1999" s="107">
        <v>-1E-4</v>
      </c>
      <c r="K1999" s="110">
        <v>43115</v>
      </c>
      <c r="L1999" s="106">
        <v>10741.55</v>
      </c>
      <c r="M1999" s="106">
        <v>10718.5</v>
      </c>
      <c r="N1999" s="106">
        <v>10782.65</v>
      </c>
      <c r="O1999" s="106">
        <v>10713.8</v>
      </c>
      <c r="P1999" s="28" t="s">
        <v>4026</v>
      </c>
      <c r="Q1999" s="107">
        <v>5.5999999999999999E-3</v>
      </c>
      <c r="T1999" s="110">
        <v>42975</v>
      </c>
      <c r="U1999" s="28">
        <v>63.905000000000001</v>
      </c>
      <c r="V1999">
        <v>63.89</v>
      </c>
      <c r="W1999">
        <v>63.93</v>
      </c>
      <c r="X1999">
        <v>63.854999999999997</v>
      </c>
      <c r="Y1999" s="19">
        <v>-1.6000000000000001E-3</v>
      </c>
      <c r="AB1999" s="110">
        <f t="shared" si="364"/>
        <v>43115</v>
      </c>
      <c r="AC1999" s="108">
        <f t="shared" si="362"/>
        <v>10741.55</v>
      </c>
      <c r="AD1999" s="28">
        <f t="shared" si="363"/>
        <v>63.515000000000001</v>
      </c>
      <c r="AE1999" s="28">
        <f t="shared" si="368"/>
        <v>169.11831850743917</v>
      </c>
      <c r="AF1999" s="31">
        <f t="shared" si="369"/>
        <v>7.1495602348230491E-3</v>
      </c>
      <c r="AJ1999" s="110">
        <f t="shared" si="361"/>
        <v>43084</v>
      </c>
      <c r="AK1999" s="31">
        <f t="shared" si="359"/>
        <v>8.9999999999999993E-3</v>
      </c>
      <c r="AL1999" s="115">
        <f t="shared" si="360"/>
        <v>1.2004996059331807E-2</v>
      </c>
      <c r="AM1999" s="100"/>
      <c r="BR1999" s="18">
        <f t="shared" si="365"/>
        <v>43075</v>
      </c>
      <c r="BS1999" s="6">
        <f t="shared" si="366"/>
        <v>-1E-4</v>
      </c>
      <c r="BT1999" s="6">
        <f t="shared" si="367"/>
        <v>-7.3000000000000001E-3</v>
      </c>
    </row>
    <row r="2000" spans="2:72" ht="14.45" hidden="1">
      <c r="B2000" s="110">
        <v>43076</v>
      </c>
      <c r="C2000" s="106">
        <v>2637</v>
      </c>
      <c r="D2000" s="106">
        <v>2628.4</v>
      </c>
      <c r="E2000" s="106">
        <v>2641</v>
      </c>
      <c r="F2000" s="106">
        <v>2626.5</v>
      </c>
      <c r="G2000" s="28"/>
      <c r="H2000" s="107">
        <v>2.8999999999999998E-3</v>
      </c>
      <c r="K2000" s="110">
        <v>43116</v>
      </c>
      <c r="L2000" s="106">
        <v>10700.45</v>
      </c>
      <c r="M2000" s="106">
        <v>10761.5</v>
      </c>
      <c r="N2000" s="106">
        <v>10762.35</v>
      </c>
      <c r="O2000" s="106">
        <v>10687.85</v>
      </c>
      <c r="P2000" s="28" t="s">
        <v>4494</v>
      </c>
      <c r="Q2000" s="107">
        <v>-3.8E-3</v>
      </c>
      <c r="T2000" s="110">
        <v>42976</v>
      </c>
      <c r="U2000" s="28">
        <v>64.015000000000001</v>
      </c>
      <c r="V2000">
        <v>63.954999999999998</v>
      </c>
      <c r="W2000">
        <v>64.037000000000006</v>
      </c>
      <c r="X2000">
        <v>63.924999999999997</v>
      </c>
      <c r="Y2000" s="19">
        <v>1.6999999999999999E-3</v>
      </c>
      <c r="AB2000" s="110">
        <f t="shared" si="364"/>
        <v>43116</v>
      </c>
      <c r="AC2000" s="108">
        <f t="shared" si="362"/>
        <v>10700.45</v>
      </c>
      <c r="AD2000" s="28">
        <f t="shared" si="363"/>
        <v>64.02</v>
      </c>
      <c r="AE2000" s="28">
        <f t="shared" si="368"/>
        <v>167.14229928147455</v>
      </c>
      <c r="AF2000" s="31">
        <f t="shared" si="369"/>
        <v>-1.1684241207008617E-2</v>
      </c>
      <c r="AJ2000" s="110">
        <f t="shared" si="361"/>
        <v>43087</v>
      </c>
      <c r="AK2000" s="31">
        <f t="shared" si="359"/>
        <v>5.4000000000000003E-3</v>
      </c>
      <c r="AL2000" s="115">
        <f t="shared" si="360"/>
        <v>3.3355301121809067E-3</v>
      </c>
      <c r="AM2000" s="100"/>
      <c r="BR2000" s="18">
        <f t="shared" si="365"/>
        <v>43076</v>
      </c>
      <c r="BS2000" s="6">
        <f t="shared" si="366"/>
        <v>2.8999999999999998E-3</v>
      </c>
      <c r="BT2000" s="6">
        <f t="shared" si="367"/>
        <v>1.2200000000000001E-2</v>
      </c>
    </row>
    <row r="2001" spans="2:72" ht="14.45" hidden="1">
      <c r="B2001" s="110">
        <v>43077</v>
      </c>
      <c r="C2001" s="106">
        <v>2651.5</v>
      </c>
      <c r="D2001" s="106">
        <v>2646.2</v>
      </c>
      <c r="E2001" s="106">
        <v>2651.7</v>
      </c>
      <c r="F2001" s="106">
        <v>2644.1</v>
      </c>
      <c r="G2001" s="28"/>
      <c r="H2001" s="107">
        <v>5.4999999999999997E-3</v>
      </c>
      <c r="K2001" s="110">
        <v>43117</v>
      </c>
      <c r="L2001" s="106">
        <v>10788.55</v>
      </c>
      <c r="M2001" s="106">
        <v>10702.45</v>
      </c>
      <c r="N2001" s="106">
        <v>10803</v>
      </c>
      <c r="O2001" s="106">
        <v>10666.75</v>
      </c>
      <c r="P2001" s="28" t="s">
        <v>4495</v>
      </c>
      <c r="Q2001" s="107">
        <v>8.2000000000000007E-3</v>
      </c>
      <c r="T2001" s="110">
        <v>42977</v>
      </c>
      <c r="U2001" s="28">
        <v>63.99</v>
      </c>
      <c r="V2001">
        <v>63.975000000000001</v>
      </c>
      <c r="W2001">
        <v>64.02</v>
      </c>
      <c r="X2001">
        <v>63.875</v>
      </c>
      <c r="Y2001" s="19">
        <v>-4.0000000000000002E-4</v>
      </c>
      <c r="AB2001" s="110">
        <f t="shared" si="364"/>
        <v>43117</v>
      </c>
      <c r="AC2001" s="108">
        <f t="shared" si="362"/>
        <v>10788.55</v>
      </c>
      <c r="AD2001" s="28">
        <f t="shared" si="363"/>
        <v>63.884999999999998</v>
      </c>
      <c r="AE2001" s="28">
        <f t="shared" si="368"/>
        <v>168.87454018940284</v>
      </c>
      <c r="AF2001" s="31">
        <f t="shared" si="369"/>
        <v>1.0363869082661736E-2</v>
      </c>
      <c r="AJ2001" s="110">
        <f t="shared" si="361"/>
        <v>43088</v>
      </c>
      <c r="AK2001" s="31">
        <f t="shared" si="359"/>
        <v>-3.2000000000000002E-3</v>
      </c>
      <c r="AL2001" s="115">
        <f t="shared" si="360"/>
        <v>9.5247412926147135E-3</v>
      </c>
      <c r="AM2001" s="100"/>
      <c r="BR2001" s="18">
        <f t="shared" si="365"/>
        <v>43077</v>
      </c>
      <c r="BS2001" s="6">
        <f t="shared" si="366"/>
        <v>5.4999999999999997E-3</v>
      </c>
      <c r="BT2001" s="6">
        <f t="shared" si="367"/>
        <v>9.7000000000000003E-3</v>
      </c>
    </row>
    <row r="2002" spans="2:72" ht="14.45" hidden="1">
      <c r="B2002" s="110">
        <v>43080</v>
      </c>
      <c r="C2002" s="106">
        <v>2660</v>
      </c>
      <c r="D2002" s="106">
        <v>2652.2</v>
      </c>
      <c r="E2002" s="106">
        <v>2660.3</v>
      </c>
      <c r="F2002" s="106">
        <v>2651.5</v>
      </c>
      <c r="G2002" s="28"/>
      <c r="H2002" s="107">
        <v>3.2000000000000002E-3</v>
      </c>
      <c r="K2002" s="110">
        <v>43118</v>
      </c>
      <c r="L2002" s="106">
        <v>10817</v>
      </c>
      <c r="M2002" s="106">
        <v>10873.4</v>
      </c>
      <c r="N2002" s="106">
        <v>10887.5</v>
      </c>
      <c r="O2002" s="106">
        <v>10782.4</v>
      </c>
      <c r="P2002" s="28" t="s">
        <v>4496</v>
      </c>
      <c r="Q2002" s="107">
        <v>2.5999999999999999E-3</v>
      </c>
      <c r="T2002" s="110">
        <v>42978</v>
      </c>
      <c r="U2002" s="28">
        <v>63.935000000000002</v>
      </c>
      <c r="V2002">
        <v>64.034999999999997</v>
      </c>
      <c r="W2002">
        <v>64.06</v>
      </c>
      <c r="X2002">
        <v>63.895000000000003</v>
      </c>
      <c r="Y2002" s="19">
        <v>-8.9999999999999998E-4</v>
      </c>
      <c r="AB2002" s="110">
        <f t="shared" si="364"/>
        <v>43118</v>
      </c>
      <c r="AC2002" s="108">
        <f t="shared" si="362"/>
        <v>10817</v>
      </c>
      <c r="AD2002" s="28">
        <f t="shared" si="363"/>
        <v>63.87</v>
      </c>
      <c r="AE2002" s="28">
        <f t="shared" si="368"/>
        <v>169.35963676217318</v>
      </c>
      <c r="AF2002" s="31">
        <f t="shared" si="369"/>
        <v>2.8725263869040507E-3</v>
      </c>
      <c r="AJ2002" s="110">
        <f t="shared" si="361"/>
        <v>43089</v>
      </c>
      <c r="AK2002" s="31">
        <f t="shared" ref="AK2002:AK2065" si="370">IFERROR(VLOOKUP(AJ2002,B:H,7,FALSE),0)</f>
        <v>-8.9999999999999998E-4</v>
      </c>
      <c r="AL2002" s="115">
        <f t="shared" ref="AL2002:AL2065" si="371">IFERROR(VLOOKUP(AJ2002,AB:AF,5,FALSE),0)</f>
        <v>-2.6721639153619581E-3</v>
      </c>
      <c r="AM2002" s="100"/>
      <c r="BR2002" s="18">
        <f t="shared" si="365"/>
        <v>43080</v>
      </c>
      <c r="BS2002" s="6">
        <f t="shared" si="366"/>
        <v>3.2000000000000002E-3</v>
      </c>
      <c r="BT2002" s="6">
        <f t="shared" si="367"/>
        <v>5.4999999999999997E-3</v>
      </c>
    </row>
    <row r="2003" spans="2:72" ht="14.45" hidden="1">
      <c r="B2003" s="110">
        <v>43081</v>
      </c>
      <c r="C2003" s="106">
        <v>2664.1</v>
      </c>
      <c r="D2003" s="106">
        <v>2661.7</v>
      </c>
      <c r="E2003" s="106">
        <v>2669.7</v>
      </c>
      <c r="F2003" s="106">
        <v>2659.8</v>
      </c>
      <c r="G2003" s="28"/>
      <c r="H2003" s="107">
        <v>1.5E-3</v>
      </c>
      <c r="K2003" s="110">
        <v>43119</v>
      </c>
      <c r="L2003" s="106">
        <v>10894.7</v>
      </c>
      <c r="M2003" s="106">
        <v>10829.2</v>
      </c>
      <c r="N2003" s="106">
        <v>10906.85</v>
      </c>
      <c r="O2003" s="106">
        <v>10793.9</v>
      </c>
      <c r="P2003" s="28" t="s">
        <v>4497</v>
      </c>
      <c r="Q2003" s="107">
        <v>7.1999999999999998E-3</v>
      </c>
      <c r="T2003" s="110">
        <v>42979</v>
      </c>
      <c r="U2003" s="28">
        <v>64.025000000000006</v>
      </c>
      <c r="V2003">
        <v>63.924999999999997</v>
      </c>
      <c r="W2003">
        <v>64.055000000000007</v>
      </c>
      <c r="X2003">
        <v>63.875</v>
      </c>
      <c r="Y2003" s="19">
        <v>1.4E-3</v>
      </c>
      <c r="AB2003" s="110">
        <f t="shared" si="364"/>
        <v>43119</v>
      </c>
      <c r="AC2003" s="108">
        <f t="shared" si="362"/>
        <v>10894.7</v>
      </c>
      <c r="AD2003" s="28">
        <f t="shared" si="363"/>
        <v>63.83</v>
      </c>
      <c r="AE2003" s="28">
        <f t="shared" si="368"/>
        <v>170.68306438978539</v>
      </c>
      <c r="AF2003" s="31">
        <f t="shared" si="369"/>
        <v>7.8143036494029428E-3</v>
      </c>
      <c r="AJ2003" s="110">
        <f t="shared" si="361"/>
        <v>43090</v>
      </c>
      <c r="AK2003" s="31">
        <f t="shared" si="370"/>
        <v>2E-3</v>
      </c>
      <c r="AL2003" s="115">
        <f t="shared" si="371"/>
        <v>1.1099441711992508E-3</v>
      </c>
      <c r="AM2003" s="100"/>
      <c r="BR2003" s="18">
        <f t="shared" si="365"/>
        <v>43081</v>
      </c>
      <c r="BS2003" s="6">
        <f t="shared" si="366"/>
        <v>1.5E-3</v>
      </c>
      <c r="BT2003" s="6">
        <f t="shared" si="367"/>
        <v>-8.0000000000000002E-3</v>
      </c>
    </row>
    <row r="2004" spans="2:72" ht="14.45" hidden="1">
      <c r="B2004" s="110">
        <v>43082</v>
      </c>
      <c r="C2004" s="106">
        <v>2662.8</v>
      </c>
      <c r="D2004" s="106">
        <v>2667.6</v>
      </c>
      <c r="E2004" s="106">
        <v>2671.9</v>
      </c>
      <c r="F2004" s="106">
        <v>2662.8</v>
      </c>
      <c r="G2004" s="28"/>
      <c r="H2004" s="107">
        <v>-5.0000000000000001E-4</v>
      </c>
      <c r="K2004" s="110">
        <v>43122</v>
      </c>
      <c r="L2004" s="106">
        <v>10966.2</v>
      </c>
      <c r="M2004" s="106">
        <v>10883.2</v>
      </c>
      <c r="N2004" s="106">
        <v>10975.1</v>
      </c>
      <c r="O2004" s="106">
        <v>10881.4</v>
      </c>
      <c r="P2004" s="28" t="s">
        <v>4498</v>
      </c>
      <c r="Q2004" s="107">
        <v>6.6E-3</v>
      </c>
      <c r="T2004" s="110">
        <v>42982</v>
      </c>
      <c r="U2004" s="28">
        <v>64.040000000000006</v>
      </c>
      <c r="V2004">
        <v>63.945</v>
      </c>
      <c r="W2004">
        <v>64.177999999999997</v>
      </c>
      <c r="X2004">
        <v>63.935000000000002</v>
      </c>
      <c r="Y2004" s="19">
        <v>2.0000000000000001E-4</v>
      </c>
      <c r="AB2004" s="110">
        <f t="shared" si="364"/>
        <v>43122</v>
      </c>
      <c r="AC2004" s="108">
        <f t="shared" si="362"/>
        <v>10966.2</v>
      </c>
      <c r="AD2004" s="28">
        <f t="shared" si="363"/>
        <v>63.89</v>
      </c>
      <c r="AE2004" s="28">
        <f t="shared" si="368"/>
        <v>171.64188448896542</v>
      </c>
      <c r="AF2004" s="31">
        <f t="shared" si="369"/>
        <v>5.6175467824410852E-3</v>
      </c>
      <c r="AJ2004" s="110">
        <f t="shared" si="361"/>
        <v>43091</v>
      </c>
      <c r="AK2004" s="31">
        <f t="shared" si="370"/>
        <v>-5.0000000000000001E-4</v>
      </c>
      <c r="AL2004" s="115">
        <f t="shared" si="371"/>
        <v>5.0477476700863111E-3</v>
      </c>
      <c r="AM2004" s="100"/>
      <c r="BR2004" s="18">
        <f t="shared" si="365"/>
        <v>43082</v>
      </c>
      <c r="BS2004" s="6">
        <f t="shared" si="366"/>
        <v>-5.0000000000000001E-4</v>
      </c>
      <c r="BT2004" s="6">
        <f t="shared" si="367"/>
        <v>-4.5999999999999999E-3</v>
      </c>
    </row>
    <row r="2005" spans="2:72" ht="14.45" hidden="1">
      <c r="B2005" s="110">
        <v>43083</v>
      </c>
      <c r="C2005" s="106">
        <v>2652</v>
      </c>
      <c r="D2005" s="106">
        <v>2665.9</v>
      </c>
      <c r="E2005" s="106">
        <v>2668.1</v>
      </c>
      <c r="F2005" s="106">
        <v>2652</v>
      </c>
      <c r="G2005" s="28"/>
      <c r="H2005" s="107">
        <v>-4.1000000000000003E-3</v>
      </c>
      <c r="K2005" s="110">
        <v>43123</v>
      </c>
      <c r="L2005" s="106">
        <v>11083.7</v>
      </c>
      <c r="M2005" s="106">
        <v>10997.4</v>
      </c>
      <c r="N2005" s="106">
        <v>11092.9</v>
      </c>
      <c r="O2005" s="106">
        <v>10994.55</v>
      </c>
      <c r="P2005" s="28" t="s">
        <v>4499</v>
      </c>
      <c r="Q2005" s="107">
        <v>1.0699999999999999E-2</v>
      </c>
      <c r="T2005" s="110">
        <v>42983</v>
      </c>
      <c r="U2005" s="28">
        <v>64.105000000000004</v>
      </c>
      <c r="V2005">
        <v>64.105000000000004</v>
      </c>
      <c r="W2005">
        <v>64.162000000000006</v>
      </c>
      <c r="X2005">
        <v>64.08</v>
      </c>
      <c r="Y2005" s="19">
        <v>1E-3</v>
      </c>
      <c r="AB2005" s="110">
        <f t="shared" si="364"/>
        <v>43123</v>
      </c>
      <c r="AC2005" s="108">
        <f t="shared" si="362"/>
        <v>11083.7</v>
      </c>
      <c r="AD2005" s="28">
        <f t="shared" si="363"/>
        <v>63.76</v>
      </c>
      <c r="AE2005" s="28">
        <f t="shared" si="368"/>
        <v>173.83469259723967</v>
      </c>
      <c r="AF2005" s="31">
        <f t="shared" si="369"/>
        <v>1.2775483762619944E-2</v>
      </c>
      <c r="AJ2005" s="110">
        <f t="shared" si="361"/>
        <v>43095</v>
      </c>
      <c r="AK2005" s="31">
        <f t="shared" si="370"/>
        <v>-1E-3</v>
      </c>
      <c r="AL2005" s="115">
        <f t="shared" si="371"/>
        <v>3.1990101129091286E-3</v>
      </c>
      <c r="AM2005" s="100"/>
      <c r="BR2005" s="18">
        <f t="shared" si="365"/>
        <v>43083</v>
      </c>
      <c r="BS2005" s="6">
        <f t="shared" si="366"/>
        <v>-4.1000000000000003E-3</v>
      </c>
      <c r="BT2005" s="6">
        <f t="shared" si="367"/>
        <v>5.7999999999999996E-3</v>
      </c>
    </row>
    <row r="2006" spans="2:72" ht="14.45" hidden="1">
      <c r="B2006" s="110">
        <v>43084</v>
      </c>
      <c r="C2006" s="106">
        <v>2675.8</v>
      </c>
      <c r="D2006" s="106">
        <v>2660.6</v>
      </c>
      <c r="E2006" s="106">
        <v>2679.6</v>
      </c>
      <c r="F2006" s="106">
        <v>2659.1</v>
      </c>
      <c r="G2006" s="28"/>
      <c r="H2006" s="107">
        <v>8.9999999999999993E-3</v>
      </c>
      <c r="K2006" s="110">
        <v>43124</v>
      </c>
      <c r="L2006" s="106">
        <v>11086</v>
      </c>
      <c r="M2006" s="106">
        <v>11069.35</v>
      </c>
      <c r="N2006" s="106">
        <v>11110.1</v>
      </c>
      <c r="O2006" s="106">
        <v>11046.15</v>
      </c>
      <c r="P2006" s="28" t="s">
        <v>4500</v>
      </c>
      <c r="Q2006" s="107">
        <v>2.0000000000000001E-4</v>
      </c>
      <c r="T2006" s="110">
        <v>42984</v>
      </c>
      <c r="U2006" s="28">
        <v>64.06</v>
      </c>
      <c r="V2006">
        <v>64.105000000000004</v>
      </c>
      <c r="W2006">
        <v>64.262</v>
      </c>
      <c r="X2006">
        <v>64.06</v>
      </c>
      <c r="Y2006" s="19">
        <v>-6.9999999999999999E-4</v>
      </c>
      <c r="AB2006" s="110">
        <f t="shared" si="364"/>
        <v>43124</v>
      </c>
      <c r="AC2006" s="108">
        <f t="shared" si="362"/>
        <v>11086</v>
      </c>
      <c r="AD2006" s="28">
        <f t="shared" si="363"/>
        <v>63.66</v>
      </c>
      <c r="AE2006" s="28">
        <f t="shared" si="368"/>
        <v>174.14388941250394</v>
      </c>
      <c r="AF2006" s="31">
        <f t="shared" si="369"/>
        <v>1.7786830157122679E-3</v>
      </c>
      <c r="AJ2006" s="110">
        <f t="shared" si="361"/>
        <v>43096</v>
      </c>
      <c r="AK2006" s="31">
        <f t="shared" si="370"/>
        <v>8.0000000000000004E-4</v>
      </c>
      <c r="AL2006" s="115">
        <f t="shared" si="371"/>
        <v>-4.9568232296250958E-3</v>
      </c>
      <c r="AM2006" s="100"/>
      <c r="BR2006" s="18">
        <f t="shared" si="365"/>
        <v>43084</v>
      </c>
      <c r="BS2006" s="6">
        <f t="shared" si="366"/>
        <v>8.9999999999999993E-3</v>
      </c>
      <c r="BT2006" s="6">
        <f t="shared" si="367"/>
        <v>7.9000000000000008E-3</v>
      </c>
    </row>
    <row r="2007" spans="2:72" ht="14.45" hidden="1">
      <c r="B2007" s="110">
        <v>43087</v>
      </c>
      <c r="C2007" s="106">
        <v>2690.2</v>
      </c>
      <c r="D2007" s="106">
        <v>2685.9</v>
      </c>
      <c r="E2007" s="106">
        <v>2695</v>
      </c>
      <c r="F2007" s="106">
        <v>2685.9</v>
      </c>
      <c r="G2007" s="28"/>
      <c r="H2007" s="107">
        <v>5.4000000000000003E-3</v>
      </c>
      <c r="K2007" s="110">
        <v>43125</v>
      </c>
      <c r="L2007" s="106">
        <v>11069.65</v>
      </c>
      <c r="M2007" s="106">
        <v>11095.6</v>
      </c>
      <c r="N2007" s="106">
        <v>11095.6</v>
      </c>
      <c r="O2007" s="106">
        <v>11009.2</v>
      </c>
      <c r="P2007" s="28" t="s">
        <v>4501</v>
      </c>
      <c r="Q2007" s="107">
        <v>-1.5E-3</v>
      </c>
      <c r="T2007" s="110">
        <v>42985</v>
      </c>
      <c r="U2007" s="28">
        <v>64.015000000000001</v>
      </c>
      <c r="V2007">
        <v>64.042000000000002</v>
      </c>
      <c r="W2007">
        <v>64.055000000000007</v>
      </c>
      <c r="X2007">
        <v>63.98</v>
      </c>
      <c r="Y2007" s="19">
        <v>-6.9999999999999999E-4</v>
      </c>
      <c r="AB2007" s="110">
        <f t="shared" si="364"/>
        <v>43125</v>
      </c>
      <c r="AC2007" s="108">
        <f t="shared" si="362"/>
        <v>11069.65</v>
      </c>
      <c r="AD2007" s="28">
        <f t="shared" si="363"/>
        <v>63.515000000000001</v>
      </c>
      <c r="AE2007" s="28">
        <f t="shared" si="368"/>
        <v>174.28402739510352</v>
      </c>
      <c r="AF2007" s="31">
        <f t="shared" si="369"/>
        <v>8.0472523654062655E-4</v>
      </c>
      <c r="AJ2007" s="110">
        <f t="shared" si="361"/>
        <v>43097</v>
      </c>
      <c r="AK2007" s="31">
        <f t="shared" si="370"/>
        <v>1.8E-3</v>
      </c>
      <c r="AL2007" s="115">
        <f t="shared" si="371"/>
        <v>-6.0143346660868069E-4</v>
      </c>
      <c r="AM2007" s="100"/>
      <c r="BR2007" s="18">
        <f t="shared" si="365"/>
        <v>43087</v>
      </c>
      <c r="BS2007" s="6">
        <f t="shared" si="366"/>
        <v>5.4000000000000003E-3</v>
      </c>
      <c r="BT2007" s="6">
        <f t="shared" si="367"/>
        <v>5.4000000000000003E-3</v>
      </c>
    </row>
    <row r="2008" spans="2:72" ht="14.45" hidden="1">
      <c r="B2008" s="110">
        <v>43088</v>
      </c>
      <c r="C2008" s="106">
        <v>2681.5</v>
      </c>
      <c r="D2008" s="106">
        <v>2692.7</v>
      </c>
      <c r="E2008" s="106">
        <v>2694.4</v>
      </c>
      <c r="F2008" s="106">
        <v>2680.7</v>
      </c>
      <c r="G2008" s="28"/>
      <c r="H2008" s="107">
        <v>-3.2000000000000002E-3</v>
      </c>
      <c r="K2008" s="110">
        <v>43129</v>
      </c>
      <c r="L2008" s="106">
        <v>11130.4</v>
      </c>
      <c r="M2008" s="106">
        <v>11079.35</v>
      </c>
      <c r="N2008" s="106">
        <v>11171.55</v>
      </c>
      <c r="O2008" s="106">
        <v>11075.95</v>
      </c>
      <c r="P2008" s="28" t="s">
        <v>4502</v>
      </c>
      <c r="Q2008" s="107">
        <v>5.4999999999999997E-3</v>
      </c>
      <c r="T2008" s="110">
        <v>42986</v>
      </c>
      <c r="U2008" s="28">
        <v>63.784999999999997</v>
      </c>
      <c r="V2008">
        <v>63.87</v>
      </c>
      <c r="W2008">
        <v>63.96</v>
      </c>
      <c r="X2008">
        <v>63.78</v>
      </c>
      <c r="Y2008" s="19">
        <v>-3.5999999999999999E-3</v>
      </c>
      <c r="AB2008" s="110">
        <f t="shared" si="364"/>
        <v>43129</v>
      </c>
      <c r="AC2008" s="108">
        <f t="shared" si="362"/>
        <v>11130.4</v>
      </c>
      <c r="AD2008" s="28">
        <f t="shared" si="363"/>
        <v>63.6</v>
      </c>
      <c r="AE2008" s="28">
        <f t="shared" si="368"/>
        <v>175.00628930817609</v>
      </c>
      <c r="AF2008" s="31">
        <f t="shared" si="369"/>
        <v>4.144165841630354E-3</v>
      </c>
      <c r="AJ2008" s="110">
        <f t="shared" si="361"/>
        <v>43098</v>
      </c>
      <c r="AK2008" s="31">
        <f t="shared" si="370"/>
        <v>-5.1999999999999998E-3</v>
      </c>
      <c r="AL2008" s="115">
        <f t="shared" si="371"/>
        <v>8.8175204711213873E-3</v>
      </c>
      <c r="AM2008" s="100"/>
      <c r="BR2008" s="18">
        <f t="shared" si="365"/>
        <v>43088</v>
      </c>
      <c r="BS2008" s="6">
        <f t="shared" si="366"/>
        <v>-3.2000000000000002E-3</v>
      </c>
      <c r="BT2008" s="6">
        <f t="shared" si="367"/>
        <v>7.1999999999999998E-3</v>
      </c>
    </row>
    <row r="2009" spans="2:72" ht="14.45" hidden="1">
      <c r="B2009" s="110">
        <v>43089</v>
      </c>
      <c r="C2009" s="106">
        <v>2679.2</v>
      </c>
      <c r="D2009" s="106">
        <v>2688.2</v>
      </c>
      <c r="E2009" s="106">
        <v>2691</v>
      </c>
      <c r="F2009" s="106">
        <v>2676.1</v>
      </c>
      <c r="G2009" s="28"/>
      <c r="H2009" s="107">
        <v>-8.9999999999999998E-4</v>
      </c>
      <c r="K2009" s="110">
        <v>43130</v>
      </c>
      <c r="L2009" s="106">
        <v>11049.65</v>
      </c>
      <c r="M2009" s="106">
        <v>11120.85</v>
      </c>
      <c r="N2009" s="106">
        <v>11121.1</v>
      </c>
      <c r="O2009" s="106">
        <v>11033.9</v>
      </c>
      <c r="P2009" s="28" t="s">
        <v>4503</v>
      </c>
      <c r="Q2009" s="107">
        <v>-7.3000000000000001E-3</v>
      </c>
      <c r="T2009" s="110">
        <v>42989</v>
      </c>
      <c r="U2009" s="28">
        <v>63.935000000000002</v>
      </c>
      <c r="V2009">
        <v>63.905000000000001</v>
      </c>
      <c r="W2009">
        <v>63.94</v>
      </c>
      <c r="X2009">
        <v>63.838000000000001</v>
      </c>
      <c r="Y2009" s="19">
        <v>2.3999999999999998E-3</v>
      </c>
      <c r="AB2009" s="110">
        <f t="shared" si="364"/>
        <v>43130</v>
      </c>
      <c r="AC2009" s="108">
        <f t="shared" si="362"/>
        <v>11049.65</v>
      </c>
      <c r="AD2009" s="28">
        <f t="shared" si="363"/>
        <v>63.69</v>
      </c>
      <c r="AE2009" s="28">
        <f t="shared" si="368"/>
        <v>173.49112890563669</v>
      </c>
      <c r="AF2009" s="31">
        <f t="shared" si="369"/>
        <v>-8.6577482930987326E-3</v>
      </c>
      <c r="AJ2009" s="110">
        <f t="shared" si="361"/>
        <v>43102</v>
      </c>
      <c r="AK2009" s="31">
        <f t="shared" si="370"/>
        <v>8.3000000000000001E-3</v>
      </c>
      <c r="AL2009" s="115">
        <f t="shared" si="371"/>
        <v>4.1062046806012997E-3</v>
      </c>
      <c r="AM2009" s="100"/>
      <c r="BR2009" s="18">
        <f t="shared" si="365"/>
        <v>43089</v>
      </c>
      <c r="BS2009" s="6">
        <f t="shared" si="366"/>
        <v>-8.9999999999999998E-4</v>
      </c>
      <c r="BT2009" s="6">
        <f t="shared" si="367"/>
        <v>-1.8E-3</v>
      </c>
    </row>
    <row r="2010" spans="2:72" ht="14.45" hidden="1">
      <c r="B2010" s="110">
        <v>43090</v>
      </c>
      <c r="C2010" s="106">
        <v>2684.6</v>
      </c>
      <c r="D2010" s="106">
        <v>2683</v>
      </c>
      <c r="E2010" s="106">
        <v>2692.6</v>
      </c>
      <c r="F2010" s="106">
        <v>2682.4</v>
      </c>
      <c r="G2010" s="28"/>
      <c r="H2010" s="107">
        <v>2E-3</v>
      </c>
      <c r="K2010" s="110">
        <v>43131</v>
      </c>
      <c r="L2010" s="106">
        <v>11027.7</v>
      </c>
      <c r="M2010" s="106">
        <v>11018.8</v>
      </c>
      <c r="N2010" s="106">
        <v>11058.5</v>
      </c>
      <c r="O2010" s="106">
        <v>10979.3</v>
      </c>
      <c r="P2010" s="28" t="s">
        <v>4504</v>
      </c>
      <c r="Q2010" s="107">
        <v>-2E-3</v>
      </c>
      <c r="T2010" s="110">
        <v>42990</v>
      </c>
      <c r="U2010" s="28">
        <v>64.031000000000006</v>
      </c>
      <c r="V2010">
        <v>63.984999999999999</v>
      </c>
      <c r="W2010">
        <v>64.055000000000007</v>
      </c>
      <c r="X2010">
        <v>63.935000000000002</v>
      </c>
      <c r="Y2010" s="19">
        <v>1.5E-3</v>
      </c>
      <c r="AB2010" s="110">
        <f t="shared" si="364"/>
        <v>43131</v>
      </c>
      <c r="AC2010" s="108">
        <f t="shared" si="362"/>
        <v>11027.7</v>
      </c>
      <c r="AD2010" s="28">
        <f t="shared" si="363"/>
        <v>63.55</v>
      </c>
      <c r="AE2010" s="28">
        <f t="shared" si="368"/>
        <v>173.52793076317863</v>
      </c>
      <c r="AF2010" s="31">
        <f t="shared" si="369"/>
        <v>2.1212529870595631E-4</v>
      </c>
      <c r="AJ2010" s="110">
        <f t="shared" ref="AJ2010:AJ2073" si="372">VLOOKUP(B2017,AB:AF,1,FALSE)</f>
        <v>43103</v>
      </c>
      <c r="AK2010" s="31">
        <f t="shared" si="370"/>
        <v>6.4000000000000003E-3</v>
      </c>
      <c r="AL2010" s="115">
        <f t="shared" si="371"/>
        <v>-6.129082212121828E-4</v>
      </c>
      <c r="AM2010" s="100"/>
      <c r="BR2010" s="18">
        <f t="shared" si="365"/>
        <v>43090</v>
      </c>
      <c r="BS2010" s="6">
        <f t="shared" si="366"/>
        <v>2E-3</v>
      </c>
      <c r="BT2010" s="6">
        <f t="shared" si="367"/>
        <v>-4.0000000000000002E-4</v>
      </c>
    </row>
    <row r="2011" spans="2:72" ht="14.45" hidden="1">
      <c r="B2011" s="110">
        <v>43091</v>
      </c>
      <c r="C2011" s="106">
        <v>2683.3</v>
      </c>
      <c r="D2011" s="106">
        <v>2684.2</v>
      </c>
      <c r="E2011" s="106">
        <v>2685.3</v>
      </c>
      <c r="F2011" s="106">
        <v>2678.1</v>
      </c>
      <c r="G2011" s="28"/>
      <c r="H2011" s="107">
        <v>-5.0000000000000001E-4</v>
      </c>
      <c r="K2011" s="110">
        <v>43132</v>
      </c>
      <c r="L2011" s="106">
        <v>11016.9</v>
      </c>
      <c r="M2011" s="106">
        <v>11044.55</v>
      </c>
      <c r="N2011" s="106">
        <v>11117.35</v>
      </c>
      <c r="O2011" s="106">
        <v>10878.8</v>
      </c>
      <c r="P2011" s="28" t="s">
        <v>4505</v>
      </c>
      <c r="Q2011" s="107">
        <v>-1E-3</v>
      </c>
      <c r="T2011" s="110">
        <v>42991</v>
      </c>
      <c r="U2011" s="28">
        <v>64.010000000000005</v>
      </c>
      <c r="V2011">
        <v>63.99</v>
      </c>
      <c r="W2011">
        <v>64.05</v>
      </c>
      <c r="X2011">
        <v>63.97</v>
      </c>
      <c r="Y2011" s="19">
        <v>-2.9999999999999997E-4</v>
      </c>
      <c r="AB2011" s="110">
        <f t="shared" si="364"/>
        <v>43132</v>
      </c>
      <c r="AC2011" s="108">
        <f t="shared" ref="AC2011:AC2074" si="373">IFERROR(VLOOKUP(AB2011,K:Q,2,FALSE),0)</f>
        <v>11016.9</v>
      </c>
      <c r="AD2011" s="28">
        <f t="shared" ref="AD2011:AD2074" si="374">VLOOKUP(AB2011,T:Y,2,FALSE)</f>
        <v>63.98</v>
      </c>
      <c r="AE2011" s="28">
        <f t="shared" si="368"/>
        <v>172.19287277274148</v>
      </c>
      <c r="AF2011" s="31">
        <f t="shared" si="369"/>
        <v>-7.693620183019223E-3</v>
      </c>
      <c r="AJ2011" s="110">
        <f t="shared" si="372"/>
        <v>43104</v>
      </c>
      <c r="AK2011" s="31">
        <f t="shared" si="370"/>
        <v>4.0000000000000001E-3</v>
      </c>
      <c r="AL2011" s="115">
        <f t="shared" si="371"/>
        <v>7.564495502544899E-3</v>
      </c>
      <c r="AM2011" s="100"/>
      <c r="BR2011" s="18">
        <f t="shared" si="365"/>
        <v>43091</v>
      </c>
      <c r="BS2011" s="6">
        <f t="shared" si="366"/>
        <v>-5.0000000000000001E-4</v>
      </c>
      <c r="BT2011" s="6">
        <f t="shared" si="367"/>
        <v>5.0000000000000001E-3</v>
      </c>
    </row>
    <row r="2012" spans="2:72" ht="14.45" hidden="1">
      <c r="B2012" s="110">
        <v>43095</v>
      </c>
      <c r="C2012" s="106">
        <v>2680.5</v>
      </c>
      <c r="D2012" s="106">
        <v>2679.1</v>
      </c>
      <c r="E2012" s="106">
        <v>2682.7</v>
      </c>
      <c r="F2012" s="106">
        <v>2678</v>
      </c>
      <c r="G2012" s="28"/>
      <c r="H2012" s="107">
        <v>-1E-3</v>
      </c>
      <c r="K2012" s="110">
        <v>43133</v>
      </c>
      <c r="L2012" s="106">
        <v>10760.6</v>
      </c>
      <c r="M2012" s="106">
        <v>10938.2</v>
      </c>
      <c r="N2012" s="106">
        <v>10954.95</v>
      </c>
      <c r="O2012" s="106">
        <v>10736.1</v>
      </c>
      <c r="P2012" s="28" t="s">
        <v>4506</v>
      </c>
      <c r="Q2012" s="107">
        <v>-2.3300000000000001E-2</v>
      </c>
      <c r="T2012" s="110">
        <v>42992</v>
      </c>
      <c r="U2012" s="28">
        <v>64.123000000000005</v>
      </c>
      <c r="V2012">
        <v>64.168000000000006</v>
      </c>
      <c r="W2012">
        <v>64.171999999999997</v>
      </c>
      <c r="X2012">
        <v>64.061999999999998</v>
      </c>
      <c r="Y2012" s="19">
        <v>1.8E-3</v>
      </c>
      <c r="AB2012" s="110">
        <f t="shared" si="364"/>
        <v>43133</v>
      </c>
      <c r="AC2012" s="108">
        <f t="shared" si="373"/>
        <v>10760.6</v>
      </c>
      <c r="AD2012" s="28">
        <f t="shared" si="374"/>
        <v>64.13</v>
      </c>
      <c r="AE2012" s="28">
        <f t="shared" si="368"/>
        <v>167.79354436301264</v>
      </c>
      <c r="AF2012" s="31">
        <f t="shared" si="369"/>
        <v>-2.5548841475773632E-2</v>
      </c>
      <c r="AJ2012" s="110">
        <f t="shared" si="372"/>
        <v>43105</v>
      </c>
      <c r="AK2012" s="31">
        <f t="shared" si="370"/>
        <v>7.0000000000000001E-3</v>
      </c>
      <c r="AL2012" s="115">
        <f t="shared" si="371"/>
        <v>6.0974095845085508E-3</v>
      </c>
      <c r="AM2012" s="100"/>
      <c r="BR2012" s="18">
        <f t="shared" si="365"/>
        <v>43095</v>
      </c>
      <c r="BS2012" s="6">
        <f t="shared" si="366"/>
        <v>-1E-3</v>
      </c>
      <c r="BT2012" s="6">
        <f t="shared" si="367"/>
        <v>3.7000000000000002E-3</v>
      </c>
    </row>
    <row r="2013" spans="2:72" ht="14.45" hidden="1">
      <c r="B2013" s="110">
        <v>43096</v>
      </c>
      <c r="C2013" s="106">
        <v>2682.6</v>
      </c>
      <c r="D2013" s="106">
        <v>2682.1</v>
      </c>
      <c r="E2013" s="106">
        <v>2685.6</v>
      </c>
      <c r="F2013" s="106">
        <v>2678.9</v>
      </c>
      <c r="G2013" s="28"/>
      <c r="H2013" s="107">
        <v>8.0000000000000004E-4</v>
      </c>
      <c r="K2013" s="110">
        <v>43136</v>
      </c>
      <c r="L2013" s="106">
        <v>10666.55</v>
      </c>
      <c r="M2013" s="106">
        <v>10604.3</v>
      </c>
      <c r="N2013" s="106">
        <v>10702.75</v>
      </c>
      <c r="O2013" s="106">
        <v>10586.8</v>
      </c>
      <c r="P2013" s="28" t="s">
        <v>4507</v>
      </c>
      <c r="Q2013" s="107">
        <v>-8.6999999999999994E-3</v>
      </c>
      <c r="T2013" s="110">
        <v>42993</v>
      </c>
      <c r="U2013" s="28">
        <v>64.11</v>
      </c>
      <c r="V2013">
        <v>64.144999999999996</v>
      </c>
      <c r="W2013">
        <v>64.144999999999996</v>
      </c>
      <c r="X2013">
        <v>64.042000000000002</v>
      </c>
      <c r="Y2013" s="19">
        <v>-2.0000000000000001E-4</v>
      </c>
      <c r="AB2013" s="110">
        <f t="shared" si="364"/>
        <v>43136</v>
      </c>
      <c r="AC2013" s="108">
        <f t="shared" si="373"/>
        <v>10666.55</v>
      </c>
      <c r="AD2013" s="28">
        <f t="shared" si="374"/>
        <v>64.14</v>
      </c>
      <c r="AE2013" s="28">
        <f t="shared" si="368"/>
        <v>166.30106018085436</v>
      </c>
      <c r="AF2013" s="31">
        <f t="shared" si="369"/>
        <v>-8.8947652177211456E-3</v>
      </c>
      <c r="AJ2013" s="110">
        <f t="shared" si="372"/>
        <v>43108</v>
      </c>
      <c r="AK2013" s="31">
        <f t="shared" si="370"/>
        <v>1.6000000000000001E-3</v>
      </c>
      <c r="AL2013" s="115">
        <f t="shared" si="371"/>
        <v>3.9924327201967813E-3</v>
      </c>
      <c r="AM2013" s="100"/>
      <c r="BR2013" s="18">
        <f t="shared" si="365"/>
        <v>43096</v>
      </c>
      <c r="BS2013" s="6">
        <f t="shared" si="366"/>
        <v>8.0000000000000004E-4</v>
      </c>
      <c r="BT2013" s="6">
        <f t="shared" si="367"/>
        <v>-3.8999999999999998E-3</v>
      </c>
    </row>
    <row r="2014" spans="2:72" ht="14.45" hidden="1">
      <c r="B2014" s="110">
        <v>43097</v>
      </c>
      <c r="C2014" s="106">
        <v>2687.5</v>
      </c>
      <c r="D2014" s="106">
        <v>2686.1</v>
      </c>
      <c r="E2014" s="106">
        <v>2687.7</v>
      </c>
      <c r="F2014" s="106">
        <v>2682.7</v>
      </c>
      <c r="G2014" s="28"/>
      <c r="H2014" s="107">
        <v>1.8E-3</v>
      </c>
      <c r="K2014" s="110">
        <v>43137</v>
      </c>
      <c r="L2014" s="106">
        <v>10498.25</v>
      </c>
      <c r="M2014" s="106">
        <v>10295.15</v>
      </c>
      <c r="N2014" s="106">
        <v>10594.15</v>
      </c>
      <c r="O2014" s="106">
        <v>10276.299999999999</v>
      </c>
      <c r="P2014" s="28" t="s">
        <v>4508</v>
      </c>
      <c r="Q2014" s="107">
        <v>-1.5800000000000002E-2</v>
      </c>
      <c r="T2014" s="110">
        <v>42996</v>
      </c>
      <c r="U2014" s="28">
        <v>64.158000000000001</v>
      </c>
      <c r="V2014">
        <v>64.055000000000007</v>
      </c>
      <c r="W2014">
        <v>64.168000000000006</v>
      </c>
      <c r="X2014">
        <v>64.001999999999995</v>
      </c>
      <c r="Y2014" s="19">
        <v>6.9999999999999999E-4</v>
      </c>
      <c r="AB2014" s="110">
        <f t="shared" si="364"/>
        <v>43137</v>
      </c>
      <c r="AC2014" s="108">
        <f t="shared" si="373"/>
        <v>10498.25</v>
      </c>
      <c r="AD2014" s="28">
        <f t="shared" si="374"/>
        <v>64.23</v>
      </c>
      <c r="AE2014" s="28">
        <f t="shared" si="368"/>
        <v>163.44776584150708</v>
      </c>
      <c r="AF2014" s="31">
        <f t="shared" si="369"/>
        <v>-1.7157403183384989E-2</v>
      </c>
      <c r="AJ2014" s="110">
        <f t="shared" si="372"/>
        <v>43109</v>
      </c>
      <c r="AK2014" s="31">
        <f t="shared" si="370"/>
        <v>1.2999999999999999E-3</v>
      </c>
      <c r="AL2014" s="115">
        <f t="shared" si="371"/>
        <v>-1.8051872774634825E-3</v>
      </c>
      <c r="AM2014" s="100"/>
      <c r="BR2014" s="18">
        <f t="shared" si="365"/>
        <v>43097</v>
      </c>
      <c r="BS2014" s="6">
        <f t="shared" si="366"/>
        <v>1.8E-3</v>
      </c>
      <c r="BT2014" s="6">
        <f t="shared" si="367"/>
        <v>-1.1999999999999999E-3</v>
      </c>
    </row>
    <row r="2015" spans="2:72" ht="14.45" hidden="1">
      <c r="B2015" s="110">
        <v>43098</v>
      </c>
      <c r="C2015" s="106">
        <v>2673.6</v>
      </c>
      <c r="D2015" s="106">
        <v>2689.2</v>
      </c>
      <c r="E2015" s="106">
        <v>2692.1</v>
      </c>
      <c r="F2015" s="106">
        <v>2673.6</v>
      </c>
      <c r="G2015" s="28"/>
      <c r="H2015" s="107">
        <v>-5.1999999999999998E-3</v>
      </c>
      <c r="K2015" s="110">
        <v>43138</v>
      </c>
      <c r="L2015" s="106">
        <v>10476.700000000001</v>
      </c>
      <c r="M2015" s="106">
        <v>10607.2</v>
      </c>
      <c r="N2015" s="106">
        <v>10614</v>
      </c>
      <c r="O2015" s="106">
        <v>10446.4</v>
      </c>
      <c r="P2015" s="28" t="s">
        <v>4509</v>
      </c>
      <c r="Q2015" s="107">
        <v>-2.0999999999999999E-3</v>
      </c>
      <c r="T2015" s="110">
        <v>42997</v>
      </c>
      <c r="U2015" s="28">
        <v>64.3</v>
      </c>
      <c r="V2015">
        <v>64.19</v>
      </c>
      <c r="W2015">
        <v>64.349999999999994</v>
      </c>
      <c r="X2015">
        <v>64.13</v>
      </c>
      <c r="Y2015" s="19">
        <v>2.2000000000000001E-3</v>
      </c>
      <c r="AB2015" s="110">
        <f t="shared" si="364"/>
        <v>43138</v>
      </c>
      <c r="AC2015" s="108">
        <f t="shared" si="373"/>
        <v>10476.700000000001</v>
      </c>
      <c r="AD2015" s="28">
        <f t="shared" si="374"/>
        <v>64.28</v>
      </c>
      <c r="AE2015" s="28">
        <f t="shared" si="368"/>
        <v>162.98537647790914</v>
      </c>
      <c r="AF2015" s="31">
        <f t="shared" si="369"/>
        <v>-2.8289732883000074E-3</v>
      </c>
      <c r="AJ2015" s="110">
        <f t="shared" si="372"/>
        <v>43110</v>
      </c>
      <c r="AK2015" s="31">
        <f t="shared" si="370"/>
        <v>-1.1000000000000001E-3</v>
      </c>
      <c r="AL2015" s="115">
        <f t="shared" si="371"/>
        <v>1.7709556448330943E-4</v>
      </c>
      <c r="AM2015" s="100"/>
      <c r="BR2015" s="18">
        <f t="shared" si="365"/>
        <v>43098</v>
      </c>
      <c r="BS2015" s="6">
        <f t="shared" si="366"/>
        <v>-5.1999999999999998E-3</v>
      </c>
      <c r="BT2015" s="6">
        <f t="shared" si="367"/>
        <v>5.0000000000000001E-3</v>
      </c>
    </row>
    <row r="2016" spans="2:72" ht="14.45" hidden="1">
      <c r="B2016" s="110">
        <v>43102</v>
      </c>
      <c r="C2016" s="106">
        <v>2695.8</v>
      </c>
      <c r="D2016" s="106">
        <v>2683.7</v>
      </c>
      <c r="E2016" s="106">
        <v>2695.9</v>
      </c>
      <c r="F2016" s="106">
        <v>2682.4</v>
      </c>
      <c r="G2016" s="28"/>
      <c r="H2016" s="107">
        <v>8.3000000000000001E-3</v>
      </c>
      <c r="K2016" s="110">
        <v>43139</v>
      </c>
      <c r="L2016" s="106">
        <v>10576.85</v>
      </c>
      <c r="M2016" s="106">
        <v>10518.5</v>
      </c>
      <c r="N2016" s="106">
        <v>10637.8</v>
      </c>
      <c r="O2016" s="106">
        <v>10479.549999999999</v>
      </c>
      <c r="P2016" s="28" t="s">
        <v>4510</v>
      </c>
      <c r="Q2016" s="107">
        <v>9.5999999999999992E-3</v>
      </c>
      <c r="T2016" s="110">
        <v>42998</v>
      </c>
      <c r="U2016" s="28">
        <v>64.293000000000006</v>
      </c>
      <c r="V2016">
        <v>64.245000000000005</v>
      </c>
      <c r="W2016">
        <v>64.435000000000002</v>
      </c>
      <c r="X2016">
        <v>64.245000000000005</v>
      </c>
      <c r="Y2016" s="19">
        <v>-1E-4</v>
      </c>
      <c r="AB2016" s="110">
        <f t="shared" si="364"/>
        <v>43139</v>
      </c>
      <c r="AC2016" s="108">
        <f t="shared" si="373"/>
        <v>10576.85</v>
      </c>
      <c r="AD2016" s="28">
        <f t="shared" si="374"/>
        <v>64.3</v>
      </c>
      <c r="AE2016" s="28">
        <f t="shared" si="368"/>
        <v>164.4922239502333</v>
      </c>
      <c r="AF2016" s="31">
        <f t="shared" si="369"/>
        <v>9.245292460507315E-3</v>
      </c>
      <c r="AJ2016" s="110">
        <f t="shared" si="372"/>
        <v>43111</v>
      </c>
      <c r="AK2016" s="31">
        <f t="shared" si="370"/>
        <v>7.1000000000000004E-3</v>
      </c>
      <c r="AL2016" s="115">
        <f t="shared" si="371"/>
        <v>8.4327771440739774E-4</v>
      </c>
      <c r="AM2016" s="100"/>
      <c r="BR2016" s="18">
        <f t="shared" si="365"/>
        <v>43102</v>
      </c>
      <c r="BS2016" s="6">
        <f t="shared" si="366"/>
        <v>8.3000000000000001E-3</v>
      </c>
      <c r="BT2016" s="6">
        <f t="shared" si="367"/>
        <v>5.9999999999999995E-4</v>
      </c>
    </row>
    <row r="2017" spans="2:72" ht="14.45" hidden="1">
      <c r="B2017" s="110">
        <v>43103</v>
      </c>
      <c r="C2017" s="106">
        <v>2713.1</v>
      </c>
      <c r="D2017" s="106">
        <v>2697.8</v>
      </c>
      <c r="E2017" s="106">
        <v>2714.4</v>
      </c>
      <c r="F2017" s="106">
        <v>2697.8</v>
      </c>
      <c r="G2017" s="28"/>
      <c r="H2017" s="107">
        <v>6.4000000000000003E-3</v>
      </c>
      <c r="K2017" s="110">
        <v>43140</v>
      </c>
      <c r="L2017" s="106">
        <v>10454.950000000001</v>
      </c>
      <c r="M2017" s="106">
        <v>10416.5</v>
      </c>
      <c r="N2017" s="106">
        <v>10480.200000000001</v>
      </c>
      <c r="O2017" s="106">
        <v>10398.200000000001</v>
      </c>
      <c r="P2017" s="28" t="s">
        <v>4511</v>
      </c>
      <c r="Q2017" s="107">
        <v>-1.15E-2</v>
      </c>
      <c r="T2017" s="110">
        <v>42999</v>
      </c>
      <c r="U2017" s="28">
        <v>64.81</v>
      </c>
      <c r="V2017">
        <v>64.515000000000001</v>
      </c>
      <c r="W2017">
        <v>64.855000000000004</v>
      </c>
      <c r="X2017">
        <v>64.45</v>
      </c>
      <c r="Y2017" s="19">
        <v>8.0000000000000002E-3</v>
      </c>
      <c r="AB2017" s="110">
        <f t="shared" si="364"/>
        <v>43140</v>
      </c>
      <c r="AC2017" s="108">
        <f t="shared" si="373"/>
        <v>10454.950000000001</v>
      </c>
      <c r="AD2017" s="28">
        <f t="shared" si="374"/>
        <v>64.375</v>
      </c>
      <c r="AE2017" s="28">
        <f t="shared" si="368"/>
        <v>162.40699029126213</v>
      </c>
      <c r="AF2017" s="31">
        <f t="shared" si="369"/>
        <v>-1.267679169808078E-2</v>
      </c>
      <c r="AJ2017" s="110">
        <f t="shared" si="372"/>
        <v>43112</v>
      </c>
      <c r="AK2017" s="31">
        <f t="shared" si="370"/>
        <v>6.7000000000000002E-3</v>
      </c>
      <c r="AL2017" s="115">
        <f t="shared" si="371"/>
        <v>4.0824904628453673E-3</v>
      </c>
      <c r="AM2017" s="100"/>
      <c r="BR2017" s="18">
        <f t="shared" si="365"/>
        <v>43103</v>
      </c>
      <c r="BS2017" s="6">
        <f t="shared" si="366"/>
        <v>6.4000000000000003E-3</v>
      </c>
      <c r="BT2017" s="6">
        <f t="shared" si="367"/>
        <v>1E-4</v>
      </c>
    </row>
    <row r="2018" spans="2:72" ht="14.45" hidden="1">
      <c r="B2018" s="110">
        <v>43104</v>
      </c>
      <c r="C2018" s="106">
        <v>2724</v>
      </c>
      <c r="D2018" s="106">
        <v>2719.3</v>
      </c>
      <c r="E2018" s="106">
        <v>2729.3</v>
      </c>
      <c r="F2018" s="106">
        <v>2719.1</v>
      </c>
      <c r="G2018" s="28"/>
      <c r="H2018" s="107">
        <v>4.0000000000000001E-3</v>
      </c>
      <c r="K2018" s="110">
        <v>43143</v>
      </c>
      <c r="L2018" s="106">
        <v>10539.75</v>
      </c>
      <c r="M2018" s="106">
        <v>10518.2</v>
      </c>
      <c r="N2018" s="106">
        <v>10555.5</v>
      </c>
      <c r="O2018" s="106">
        <v>10485.4</v>
      </c>
      <c r="P2018" s="28" t="s">
        <v>4512</v>
      </c>
      <c r="Q2018" s="107">
        <v>8.0999999999999996E-3</v>
      </c>
      <c r="T2018" s="110">
        <v>43000</v>
      </c>
      <c r="U2018" s="28">
        <v>64.795000000000002</v>
      </c>
      <c r="V2018">
        <v>64.805000000000007</v>
      </c>
      <c r="W2018">
        <v>65.155000000000001</v>
      </c>
      <c r="X2018">
        <v>64.754999999999995</v>
      </c>
      <c r="Y2018" s="19">
        <v>-2.0000000000000001E-4</v>
      </c>
      <c r="AB2018" s="110">
        <f t="shared" ref="AB2018:AB2081" si="375">VLOOKUP(K2018,T:Y,1,FALSE)</f>
        <v>43143</v>
      </c>
      <c r="AC2018" s="108">
        <f t="shared" si="373"/>
        <v>10539.75</v>
      </c>
      <c r="AD2018" s="28">
        <f t="shared" si="374"/>
        <v>64.28</v>
      </c>
      <c r="AE2018" s="28">
        <f t="shared" si="368"/>
        <v>163.96624144368388</v>
      </c>
      <c r="AF2018" s="31">
        <f t="shared" si="369"/>
        <v>9.6008869422761212E-3</v>
      </c>
      <c r="AJ2018" s="110">
        <f t="shared" si="372"/>
        <v>43116</v>
      </c>
      <c r="AK2018" s="31">
        <f t="shared" si="370"/>
        <v>-3.5000000000000001E-3</v>
      </c>
      <c r="AL2018" s="115">
        <f t="shared" si="371"/>
        <v>-1.1684241207008617E-2</v>
      </c>
      <c r="AM2018" s="100"/>
      <c r="BR2018" s="18">
        <f t="shared" si="365"/>
        <v>43104</v>
      </c>
      <c r="BS2018" s="6">
        <f t="shared" si="366"/>
        <v>4.0000000000000001E-3</v>
      </c>
      <c r="BT2018" s="6">
        <f t="shared" si="367"/>
        <v>5.8999999999999999E-3</v>
      </c>
    </row>
    <row r="2019" spans="2:72" ht="14.45" hidden="1">
      <c r="B2019" s="110">
        <v>43105</v>
      </c>
      <c r="C2019" s="106">
        <v>2743.2</v>
      </c>
      <c r="D2019" s="106">
        <v>2731.3</v>
      </c>
      <c r="E2019" s="106">
        <v>2743.4</v>
      </c>
      <c r="F2019" s="106">
        <v>2727.9</v>
      </c>
      <c r="G2019" s="28"/>
      <c r="H2019" s="107">
        <v>7.0000000000000001E-3</v>
      </c>
      <c r="K2019" s="110">
        <v>43145</v>
      </c>
      <c r="L2019" s="106">
        <v>10500.9</v>
      </c>
      <c r="M2019" s="106">
        <v>10585.75</v>
      </c>
      <c r="N2019" s="106">
        <v>10590.55</v>
      </c>
      <c r="O2019" s="106">
        <v>10456.65</v>
      </c>
      <c r="P2019" s="28" t="s">
        <v>4513</v>
      </c>
      <c r="Q2019" s="107">
        <v>-3.7000000000000002E-3</v>
      </c>
      <c r="T2019" s="110">
        <v>43003</v>
      </c>
      <c r="U2019" s="28">
        <v>65.126999999999995</v>
      </c>
      <c r="V2019">
        <v>64.844999999999999</v>
      </c>
      <c r="W2019">
        <v>65.174999999999997</v>
      </c>
      <c r="X2019">
        <v>64.724999999999994</v>
      </c>
      <c r="Y2019" s="19">
        <v>5.1000000000000004E-3</v>
      </c>
      <c r="AB2019" s="110">
        <f t="shared" si="375"/>
        <v>43145</v>
      </c>
      <c r="AC2019" s="108">
        <f t="shared" si="373"/>
        <v>10500.9</v>
      </c>
      <c r="AD2019" s="28">
        <f t="shared" si="374"/>
        <v>64.099999999999994</v>
      </c>
      <c r="AE2019" s="28">
        <f t="shared" si="368"/>
        <v>163.82059282371296</v>
      </c>
      <c r="AF2019" s="31">
        <f t="shared" si="369"/>
        <v>-8.8828419001696357E-4</v>
      </c>
      <c r="AJ2019" s="110">
        <f t="shared" si="372"/>
        <v>43117</v>
      </c>
      <c r="AK2019" s="31">
        <f t="shared" si="370"/>
        <v>9.4000000000000004E-3</v>
      </c>
      <c r="AL2019" s="115">
        <f t="shared" si="371"/>
        <v>1.0363869082661736E-2</v>
      </c>
      <c r="AM2019" s="100"/>
      <c r="BR2019" s="18">
        <f t="shared" si="365"/>
        <v>43105</v>
      </c>
      <c r="BS2019" s="6">
        <f t="shared" si="366"/>
        <v>7.0000000000000001E-3</v>
      </c>
      <c r="BT2019" s="6">
        <f t="shared" si="367"/>
        <v>5.1000000000000004E-3</v>
      </c>
    </row>
    <row r="2020" spans="2:72" ht="14.45" hidden="1">
      <c r="B2020" s="110">
        <v>43108</v>
      </c>
      <c r="C2020" s="106">
        <v>2747.7</v>
      </c>
      <c r="D2020" s="106">
        <v>2742.7</v>
      </c>
      <c r="E2020" s="106">
        <v>2748.5</v>
      </c>
      <c r="F2020" s="106">
        <v>2737.6</v>
      </c>
      <c r="G2020" s="28"/>
      <c r="H2020" s="107">
        <v>1.6000000000000001E-3</v>
      </c>
      <c r="K2020" s="110">
        <v>43146</v>
      </c>
      <c r="L2020" s="106">
        <v>10545.5</v>
      </c>
      <c r="M2020" s="106">
        <v>10537.9</v>
      </c>
      <c r="N2020" s="106">
        <v>10618.1</v>
      </c>
      <c r="O2020" s="106">
        <v>10511.05</v>
      </c>
      <c r="P2020" s="28" t="s">
        <v>4514</v>
      </c>
      <c r="Q2020" s="107">
        <v>4.1999999999999997E-3</v>
      </c>
      <c r="T2020" s="110">
        <v>43004</v>
      </c>
      <c r="U2020" s="28">
        <v>65.459999999999994</v>
      </c>
      <c r="V2020">
        <v>65.245000000000005</v>
      </c>
      <c r="W2020">
        <v>65.489999999999995</v>
      </c>
      <c r="X2020">
        <v>65.155000000000001</v>
      </c>
      <c r="Y2020" s="19">
        <v>5.1000000000000004E-3</v>
      </c>
      <c r="AB2020" s="110">
        <f t="shared" si="375"/>
        <v>43146</v>
      </c>
      <c r="AC2020" s="108">
        <f t="shared" si="373"/>
        <v>10545.5</v>
      </c>
      <c r="AD2020" s="28">
        <f t="shared" si="374"/>
        <v>63.9</v>
      </c>
      <c r="AE2020" s="28">
        <f t="shared" si="368"/>
        <v>165.03129890453835</v>
      </c>
      <c r="AF2020" s="31">
        <f t="shared" si="369"/>
        <v>7.3904388938954568E-3</v>
      </c>
      <c r="AJ2020" s="110">
        <f t="shared" si="372"/>
        <v>43118</v>
      </c>
      <c r="AK2020" s="31">
        <f t="shared" si="370"/>
        <v>-1.6000000000000001E-3</v>
      </c>
      <c r="AL2020" s="115">
        <f t="shared" si="371"/>
        <v>2.8725263869040507E-3</v>
      </c>
      <c r="AM2020" s="100"/>
      <c r="BR2020" s="18">
        <f t="shared" si="365"/>
        <v>43108</v>
      </c>
      <c r="BS2020" s="6">
        <f t="shared" si="366"/>
        <v>1.6000000000000001E-3</v>
      </c>
      <c r="BT2020" s="6">
        <f t="shared" si="367"/>
        <v>6.1000000000000004E-3</v>
      </c>
    </row>
    <row r="2021" spans="2:72" ht="14.45" hidden="1">
      <c r="B2021" s="110">
        <v>43109</v>
      </c>
      <c r="C2021" s="106">
        <v>2751.3</v>
      </c>
      <c r="D2021" s="106">
        <v>2751.2</v>
      </c>
      <c r="E2021" s="106">
        <v>2759.1</v>
      </c>
      <c r="F2021" s="106">
        <v>2747.9</v>
      </c>
      <c r="G2021" s="28"/>
      <c r="H2021" s="107">
        <v>1.2999999999999999E-3</v>
      </c>
      <c r="K2021" s="110">
        <v>43147</v>
      </c>
      <c r="L2021" s="106">
        <v>10452.299999999999</v>
      </c>
      <c r="M2021" s="106">
        <v>10596.2</v>
      </c>
      <c r="N2021" s="106">
        <v>10612.9</v>
      </c>
      <c r="O2021" s="106">
        <v>10434.049999999999</v>
      </c>
      <c r="P2021" s="28" t="s">
        <v>4515</v>
      </c>
      <c r="Q2021" s="107">
        <v>-8.8000000000000005E-3</v>
      </c>
      <c r="T2021" s="110">
        <v>43005</v>
      </c>
      <c r="U2021" s="28">
        <v>65.715000000000003</v>
      </c>
      <c r="V2021">
        <v>65.364999999999995</v>
      </c>
      <c r="W2021">
        <v>65.754999999999995</v>
      </c>
      <c r="X2021">
        <v>65.344999999999999</v>
      </c>
      <c r="Y2021" s="19">
        <v>3.8999999999999998E-3</v>
      </c>
      <c r="AB2021" s="110">
        <f t="shared" si="375"/>
        <v>43147</v>
      </c>
      <c r="AC2021" s="108">
        <f t="shared" si="373"/>
        <v>10452.299999999999</v>
      </c>
      <c r="AD2021" s="28">
        <f t="shared" si="374"/>
        <v>64.215000000000003</v>
      </c>
      <c r="AE2021" s="28">
        <f t="shared" si="368"/>
        <v>162.77038075216069</v>
      </c>
      <c r="AF2021" s="31">
        <f t="shared" si="369"/>
        <v>-1.3699935511538808E-2</v>
      </c>
      <c r="AJ2021" s="110">
        <f t="shared" si="372"/>
        <v>43119</v>
      </c>
      <c r="AK2021" s="31">
        <f t="shared" si="370"/>
        <v>4.4000000000000003E-3</v>
      </c>
      <c r="AL2021" s="115">
        <f t="shared" si="371"/>
        <v>7.8143036494029428E-3</v>
      </c>
      <c r="AM2021" s="100"/>
      <c r="BR2021" s="18">
        <f t="shared" si="365"/>
        <v>43109</v>
      </c>
      <c r="BS2021" s="6">
        <f t="shared" si="366"/>
        <v>1.2999999999999999E-3</v>
      </c>
      <c r="BT2021" s="6">
        <f t="shared" si="367"/>
        <v>1.2999999999999999E-3</v>
      </c>
    </row>
    <row r="2022" spans="2:72" ht="14.45" hidden="1">
      <c r="B2022" s="110">
        <v>43110</v>
      </c>
      <c r="C2022" s="106">
        <v>2748.2</v>
      </c>
      <c r="D2022" s="106">
        <v>2745.6</v>
      </c>
      <c r="E2022" s="106">
        <v>2750.8</v>
      </c>
      <c r="F2022" s="106">
        <v>2736.1</v>
      </c>
      <c r="G2022" s="28"/>
      <c r="H2022" s="107">
        <v>-1.1000000000000001E-3</v>
      </c>
      <c r="K2022" s="110">
        <v>43150</v>
      </c>
      <c r="L2022" s="106">
        <v>10378.4</v>
      </c>
      <c r="M2022" s="106">
        <v>10488.9</v>
      </c>
      <c r="N2022" s="106">
        <v>10489.35</v>
      </c>
      <c r="O2022" s="106">
        <v>10302.75</v>
      </c>
      <c r="P2022" s="28" t="s">
        <v>4516</v>
      </c>
      <c r="Q2022" s="107">
        <v>-7.1000000000000004E-3</v>
      </c>
      <c r="T2022" s="110">
        <v>43006</v>
      </c>
      <c r="U2022" s="28">
        <v>65.47</v>
      </c>
      <c r="V2022">
        <v>65.834999999999994</v>
      </c>
      <c r="W2022">
        <v>65.900000000000006</v>
      </c>
      <c r="X2022">
        <v>65.47</v>
      </c>
      <c r="Y2022" s="19">
        <v>-3.7000000000000002E-3</v>
      </c>
      <c r="AB2022" s="110">
        <f t="shared" si="375"/>
        <v>43150</v>
      </c>
      <c r="AC2022" s="108">
        <f t="shared" si="373"/>
        <v>10378.4</v>
      </c>
      <c r="AD2022" s="28">
        <f t="shared" si="374"/>
        <v>64.25</v>
      </c>
      <c r="AE2022" s="28">
        <f t="shared" si="368"/>
        <v>161.53151750972762</v>
      </c>
      <c r="AF2022" s="31">
        <f t="shared" si="369"/>
        <v>-7.6111098143795131E-3</v>
      </c>
      <c r="AJ2022" s="110">
        <f t="shared" si="372"/>
        <v>43122</v>
      </c>
      <c r="AK2022" s="31">
        <f t="shared" si="370"/>
        <v>8.0999999999999996E-3</v>
      </c>
      <c r="AL2022" s="115">
        <f t="shared" si="371"/>
        <v>5.6175467824410852E-3</v>
      </c>
      <c r="AM2022" s="100"/>
      <c r="BR2022" s="18">
        <f t="shared" si="365"/>
        <v>43110</v>
      </c>
      <c r="BS2022" s="6">
        <f t="shared" si="366"/>
        <v>-1.1000000000000001E-3</v>
      </c>
      <c r="BT2022" s="6">
        <f t="shared" si="367"/>
        <v>-5.0000000000000001E-4</v>
      </c>
    </row>
    <row r="2023" spans="2:72" ht="14.45" hidden="1">
      <c r="B2023" s="110">
        <v>43111</v>
      </c>
      <c r="C2023" s="106">
        <v>2767.6</v>
      </c>
      <c r="D2023" s="106">
        <v>2753</v>
      </c>
      <c r="E2023" s="106">
        <v>2767.6</v>
      </c>
      <c r="F2023" s="106">
        <v>2752.8</v>
      </c>
      <c r="G2023" s="28"/>
      <c r="H2023" s="107">
        <v>7.1000000000000004E-3</v>
      </c>
      <c r="K2023" s="110">
        <v>43151</v>
      </c>
      <c r="L2023" s="106">
        <v>10360.4</v>
      </c>
      <c r="M2023" s="106">
        <v>10391</v>
      </c>
      <c r="N2023" s="106">
        <v>10429.35</v>
      </c>
      <c r="O2023" s="106">
        <v>10347.65</v>
      </c>
      <c r="P2023" s="28" t="s">
        <v>4517</v>
      </c>
      <c r="Q2023" s="107">
        <v>-1.6999999999999999E-3</v>
      </c>
      <c r="T2023" s="110">
        <v>43007</v>
      </c>
      <c r="U2023" s="28">
        <v>65.31</v>
      </c>
      <c r="V2023">
        <v>65.352000000000004</v>
      </c>
      <c r="W2023">
        <v>65.465000000000003</v>
      </c>
      <c r="X2023">
        <v>65.234999999999999</v>
      </c>
      <c r="Y2023" s="19">
        <v>-2.3999999999999998E-3</v>
      </c>
      <c r="AB2023" s="110">
        <f t="shared" si="375"/>
        <v>43151</v>
      </c>
      <c r="AC2023" s="108">
        <f t="shared" si="373"/>
        <v>10360.4</v>
      </c>
      <c r="AD2023" s="28">
        <f t="shared" si="374"/>
        <v>64.86</v>
      </c>
      <c r="AE2023" s="28">
        <f t="shared" si="368"/>
        <v>159.73481344434165</v>
      </c>
      <c r="AF2023" s="31">
        <f t="shared" si="369"/>
        <v>-1.1122931877847075E-2</v>
      </c>
      <c r="AJ2023" s="110">
        <f t="shared" si="372"/>
        <v>43123</v>
      </c>
      <c r="AK2023" s="31">
        <f t="shared" si="370"/>
        <v>2.2000000000000001E-3</v>
      </c>
      <c r="AL2023" s="115">
        <f t="shared" si="371"/>
        <v>1.2775483762619944E-2</v>
      </c>
      <c r="AM2023" s="100"/>
      <c r="BR2023" s="18">
        <f t="shared" si="365"/>
        <v>43111</v>
      </c>
      <c r="BS2023" s="6">
        <f t="shared" si="366"/>
        <v>7.1000000000000004E-3</v>
      </c>
      <c r="BT2023" s="6">
        <f t="shared" si="367"/>
        <v>1.8E-3</v>
      </c>
    </row>
    <row r="2024" spans="2:72" ht="14.45" hidden="1">
      <c r="B2024" s="110">
        <v>43112</v>
      </c>
      <c r="C2024" s="106">
        <v>2786.2</v>
      </c>
      <c r="D2024" s="106">
        <v>2770.2</v>
      </c>
      <c r="E2024" s="106">
        <v>2787.8</v>
      </c>
      <c r="F2024" s="106">
        <v>2769.6</v>
      </c>
      <c r="G2024" s="28"/>
      <c r="H2024" s="107">
        <v>6.7000000000000002E-3</v>
      </c>
      <c r="K2024" s="110">
        <v>43152</v>
      </c>
      <c r="L2024" s="106">
        <v>10397.450000000001</v>
      </c>
      <c r="M2024" s="106">
        <v>10426</v>
      </c>
      <c r="N2024" s="106">
        <v>10426.1</v>
      </c>
      <c r="O2024" s="106">
        <v>10349.6</v>
      </c>
      <c r="P2024" s="28" t="s">
        <v>4518</v>
      </c>
      <c r="Q2024" s="107">
        <v>3.5999999999999999E-3</v>
      </c>
      <c r="T2024" s="110">
        <v>43010</v>
      </c>
      <c r="U2024" s="28">
        <v>65.31</v>
      </c>
      <c r="V2024">
        <v>65.31</v>
      </c>
      <c r="W2024">
        <v>65.31</v>
      </c>
      <c r="X2024">
        <v>65.31</v>
      </c>
      <c r="Y2024" s="19">
        <v>0</v>
      </c>
      <c r="AB2024" s="110">
        <f t="shared" si="375"/>
        <v>43152</v>
      </c>
      <c r="AC2024" s="108">
        <f t="shared" si="373"/>
        <v>10397.450000000001</v>
      </c>
      <c r="AD2024" s="28">
        <f t="shared" si="374"/>
        <v>64.805000000000007</v>
      </c>
      <c r="AE2024" s="28">
        <f t="shared" si="368"/>
        <v>160.44209551732118</v>
      </c>
      <c r="AF2024" s="31">
        <f t="shared" si="369"/>
        <v>4.4278517483351543E-3</v>
      </c>
      <c r="AJ2024" s="110">
        <f t="shared" si="372"/>
        <v>43124</v>
      </c>
      <c r="AK2024" s="31">
        <f t="shared" si="370"/>
        <v>-5.9999999999999995E-4</v>
      </c>
      <c r="AL2024" s="115">
        <f t="shared" si="371"/>
        <v>1.7786830157122679E-3</v>
      </c>
      <c r="AM2024" s="100"/>
      <c r="BR2024" s="18">
        <f t="shared" si="365"/>
        <v>43112</v>
      </c>
      <c r="BS2024" s="6">
        <f t="shared" si="366"/>
        <v>6.7000000000000002E-3</v>
      </c>
      <c r="BT2024" s="6">
        <f t="shared" si="367"/>
        <v>2.8E-3</v>
      </c>
    </row>
    <row r="2025" spans="2:72" ht="14.45" hidden="1">
      <c r="B2025" s="110">
        <v>43116</v>
      </c>
      <c r="C2025" s="106">
        <v>2776.4</v>
      </c>
      <c r="D2025" s="106">
        <v>2799</v>
      </c>
      <c r="E2025" s="106">
        <v>2807.5</v>
      </c>
      <c r="F2025" s="106">
        <v>2768.6</v>
      </c>
      <c r="G2025" s="28"/>
      <c r="H2025" s="107">
        <v>-3.5000000000000001E-3</v>
      </c>
      <c r="K2025" s="110">
        <v>43153</v>
      </c>
      <c r="L2025" s="106">
        <v>10382.700000000001</v>
      </c>
      <c r="M2025" s="106">
        <v>10354.35</v>
      </c>
      <c r="N2025" s="106">
        <v>10397.549999999999</v>
      </c>
      <c r="O2025" s="106">
        <v>10340.65</v>
      </c>
      <c r="P2025" s="28" t="s">
        <v>4519</v>
      </c>
      <c r="Q2025" s="107">
        <v>-1.4E-3</v>
      </c>
      <c r="T2025" s="110">
        <v>43011</v>
      </c>
      <c r="U2025" s="28">
        <v>65.484999999999999</v>
      </c>
      <c r="V2025">
        <v>65.594999999999999</v>
      </c>
      <c r="W2025">
        <v>65.637</v>
      </c>
      <c r="X2025">
        <v>65.465000000000003</v>
      </c>
      <c r="Y2025" s="19">
        <v>2.7000000000000001E-3</v>
      </c>
      <c r="AB2025" s="110">
        <f t="shared" si="375"/>
        <v>43153</v>
      </c>
      <c r="AC2025" s="108">
        <f t="shared" si="373"/>
        <v>10382.700000000001</v>
      </c>
      <c r="AD2025" s="28">
        <f t="shared" si="374"/>
        <v>64.974999999999994</v>
      </c>
      <c r="AE2025" s="28">
        <f t="shared" si="368"/>
        <v>159.79530588687959</v>
      </c>
      <c r="AF2025" s="31">
        <f t="shared" si="369"/>
        <v>-4.0312963275387359E-3</v>
      </c>
      <c r="AJ2025" s="110">
        <f t="shared" si="372"/>
        <v>43125</v>
      </c>
      <c r="AK2025" s="31">
        <f t="shared" si="370"/>
        <v>5.9999999999999995E-4</v>
      </c>
      <c r="AL2025" s="115">
        <f t="shared" si="371"/>
        <v>8.0472523654062655E-4</v>
      </c>
      <c r="AM2025" s="100"/>
      <c r="BR2025" s="18">
        <f t="shared" si="365"/>
        <v>43116</v>
      </c>
      <c r="BS2025" s="6">
        <f t="shared" si="366"/>
        <v>-3.5000000000000001E-3</v>
      </c>
      <c r="BT2025" s="6">
        <f t="shared" si="367"/>
        <v>-3.8E-3</v>
      </c>
    </row>
    <row r="2026" spans="2:72" ht="14.45" hidden="1">
      <c r="B2026" s="110">
        <v>43117</v>
      </c>
      <c r="C2026" s="106">
        <v>2802.6</v>
      </c>
      <c r="D2026" s="106">
        <v>2785</v>
      </c>
      <c r="E2026" s="106">
        <v>2807</v>
      </c>
      <c r="F2026" s="106">
        <v>2778.4</v>
      </c>
      <c r="G2026" s="28"/>
      <c r="H2026" s="107">
        <v>9.4000000000000004E-3</v>
      </c>
      <c r="K2026" s="110">
        <v>43154</v>
      </c>
      <c r="L2026" s="106">
        <v>10491.05</v>
      </c>
      <c r="M2026" s="106">
        <v>10408.1</v>
      </c>
      <c r="N2026" s="106">
        <v>10499.1</v>
      </c>
      <c r="O2026" s="106">
        <v>10396.65</v>
      </c>
      <c r="P2026" s="28" t="s">
        <v>4520</v>
      </c>
      <c r="Q2026" s="107">
        <v>1.04E-2</v>
      </c>
      <c r="T2026" s="110">
        <v>43012</v>
      </c>
      <c r="U2026" s="28">
        <v>65.03</v>
      </c>
      <c r="V2026">
        <v>65.344999999999999</v>
      </c>
      <c r="W2026">
        <v>65.385000000000005</v>
      </c>
      <c r="X2026">
        <v>64.95</v>
      </c>
      <c r="Y2026" s="19">
        <v>-6.8999999999999999E-3</v>
      </c>
      <c r="AB2026" s="110">
        <f t="shared" si="375"/>
        <v>43154</v>
      </c>
      <c r="AC2026" s="108">
        <f t="shared" si="373"/>
        <v>10491.05</v>
      </c>
      <c r="AD2026" s="28">
        <f t="shared" si="374"/>
        <v>64.709999999999994</v>
      </c>
      <c r="AE2026" s="28">
        <f t="shared" si="368"/>
        <v>162.1240921032298</v>
      </c>
      <c r="AF2026" s="31">
        <f t="shared" si="369"/>
        <v>1.4573558362213523E-2</v>
      </c>
      <c r="AJ2026" s="110" t="e">
        <f t="shared" si="372"/>
        <v>#N/A</v>
      </c>
      <c r="AK2026" s="31">
        <f t="shared" si="370"/>
        <v>0</v>
      </c>
      <c r="AL2026" s="115">
        <f t="shared" si="371"/>
        <v>0</v>
      </c>
      <c r="AM2026" s="100"/>
      <c r="BR2026" s="18">
        <f t="shared" si="365"/>
        <v>43117</v>
      </c>
      <c r="BS2026" s="6">
        <f t="shared" si="366"/>
        <v>9.4000000000000004E-3</v>
      </c>
      <c r="BT2026" s="6">
        <f t="shared" si="367"/>
        <v>8.2000000000000007E-3</v>
      </c>
    </row>
    <row r="2027" spans="2:72" ht="14.45" hidden="1">
      <c r="B2027" s="110">
        <v>43118</v>
      </c>
      <c r="C2027" s="106">
        <v>2798</v>
      </c>
      <c r="D2027" s="106">
        <v>2802.4</v>
      </c>
      <c r="E2027" s="106">
        <v>2805.8</v>
      </c>
      <c r="F2027" s="106">
        <v>2792.6</v>
      </c>
      <c r="G2027" s="28"/>
      <c r="H2027" s="107">
        <v>-1.6000000000000001E-3</v>
      </c>
      <c r="K2027" s="110">
        <v>43157</v>
      </c>
      <c r="L2027" s="106">
        <v>10582.6</v>
      </c>
      <c r="M2027" s="106">
        <v>10526.55</v>
      </c>
      <c r="N2027" s="106">
        <v>10592.95</v>
      </c>
      <c r="O2027" s="106">
        <v>10520.2</v>
      </c>
      <c r="P2027" s="28" t="s">
        <v>4521</v>
      </c>
      <c r="Q2027" s="107">
        <v>8.6999999999999994E-3</v>
      </c>
      <c r="T2027" s="110">
        <v>43013</v>
      </c>
      <c r="U2027" s="28">
        <v>65.144999999999996</v>
      </c>
      <c r="V2027">
        <v>65.094999999999999</v>
      </c>
      <c r="W2027">
        <v>65.194999999999993</v>
      </c>
      <c r="X2027">
        <v>64.974999999999994</v>
      </c>
      <c r="Y2027" s="19">
        <v>1.8E-3</v>
      </c>
      <c r="AB2027" s="110">
        <f t="shared" si="375"/>
        <v>43157</v>
      </c>
      <c r="AC2027" s="108">
        <f t="shared" si="373"/>
        <v>10582.6</v>
      </c>
      <c r="AD2027" s="28">
        <f t="shared" si="374"/>
        <v>64.77</v>
      </c>
      <c r="AE2027" s="28">
        <f t="shared" si="368"/>
        <v>163.38737069631003</v>
      </c>
      <c r="AF2027" s="31">
        <f t="shared" si="369"/>
        <v>7.7920472934760454E-3</v>
      </c>
      <c r="AJ2027" s="110">
        <f t="shared" si="372"/>
        <v>43129</v>
      </c>
      <c r="AK2027" s="31">
        <f t="shared" si="370"/>
        <v>-6.7999999999999996E-3</v>
      </c>
      <c r="AL2027" s="115">
        <f t="shared" si="371"/>
        <v>4.144165841630354E-3</v>
      </c>
      <c r="AM2027" s="100"/>
      <c r="BR2027" s="18">
        <f t="shared" si="365"/>
        <v>43118</v>
      </c>
      <c r="BS2027" s="6">
        <f t="shared" si="366"/>
        <v>-1.6000000000000001E-3</v>
      </c>
      <c r="BT2027" s="6">
        <f t="shared" si="367"/>
        <v>2.5999999999999999E-3</v>
      </c>
    </row>
    <row r="2028" spans="2:72" ht="14.45" hidden="1">
      <c r="B2028" s="110">
        <v>43119</v>
      </c>
      <c r="C2028" s="106">
        <v>2810.3</v>
      </c>
      <c r="D2028" s="106">
        <v>2802.6</v>
      </c>
      <c r="E2028" s="106">
        <v>2810.3</v>
      </c>
      <c r="F2028" s="106">
        <v>2798.1</v>
      </c>
      <c r="G2028" s="28"/>
      <c r="H2028" s="107">
        <v>4.4000000000000003E-3</v>
      </c>
      <c r="K2028" s="110">
        <v>43158</v>
      </c>
      <c r="L2028" s="106">
        <v>10554.3</v>
      </c>
      <c r="M2028" s="106">
        <v>10615.2</v>
      </c>
      <c r="N2028" s="106">
        <v>10631.65</v>
      </c>
      <c r="O2028" s="106">
        <v>10537.25</v>
      </c>
      <c r="P2028" s="28" t="s">
        <v>4522</v>
      </c>
      <c r="Q2028" s="107">
        <v>-2.7000000000000001E-3</v>
      </c>
      <c r="T2028" s="110">
        <v>43014</v>
      </c>
      <c r="U2028" s="28">
        <v>65.400000000000006</v>
      </c>
      <c r="V2028">
        <v>65.2</v>
      </c>
      <c r="W2028">
        <v>65.405000000000001</v>
      </c>
      <c r="X2028">
        <v>65.2</v>
      </c>
      <c r="Y2028" s="19">
        <v>3.8999999999999998E-3</v>
      </c>
      <c r="AB2028" s="110">
        <f t="shared" si="375"/>
        <v>43158</v>
      </c>
      <c r="AC2028" s="108">
        <f t="shared" si="373"/>
        <v>10554.3</v>
      </c>
      <c r="AD2028" s="28">
        <f t="shared" si="374"/>
        <v>64.92</v>
      </c>
      <c r="AE2028" s="28">
        <f t="shared" si="368"/>
        <v>162.57393715341956</v>
      </c>
      <c r="AF2028" s="31">
        <f t="shared" si="369"/>
        <v>-4.9785582534552786E-3</v>
      </c>
      <c r="AJ2028" s="110">
        <f t="shared" si="372"/>
        <v>43130</v>
      </c>
      <c r="AK2028" s="31">
        <f t="shared" si="370"/>
        <v>-1.09E-2</v>
      </c>
      <c r="AL2028" s="115">
        <f t="shared" si="371"/>
        <v>-8.6577482930987326E-3</v>
      </c>
      <c r="AM2028" s="100"/>
      <c r="BR2028" s="18">
        <f t="shared" si="365"/>
        <v>43119</v>
      </c>
      <c r="BS2028" s="6">
        <f t="shared" si="366"/>
        <v>4.4000000000000003E-3</v>
      </c>
      <c r="BT2028" s="6">
        <f t="shared" si="367"/>
        <v>7.1999999999999998E-3</v>
      </c>
    </row>
    <row r="2029" spans="2:72" ht="14.45" hidden="1">
      <c r="B2029" s="110">
        <v>43122</v>
      </c>
      <c r="C2029" s="106">
        <v>2833</v>
      </c>
      <c r="D2029" s="106">
        <v>2809.2</v>
      </c>
      <c r="E2029" s="106">
        <v>2833</v>
      </c>
      <c r="F2029" s="106">
        <v>2808.1</v>
      </c>
      <c r="G2029" s="28"/>
      <c r="H2029" s="107">
        <v>8.0999999999999996E-3</v>
      </c>
      <c r="K2029" s="110">
        <v>43159</v>
      </c>
      <c r="L2029" s="106">
        <v>10492.85</v>
      </c>
      <c r="M2029" s="106">
        <v>10488.95</v>
      </c>
      <c r="N2029" s="106">
        <v>10535.5</v>
      </c>
      <c r="O2029" s="106">
        <v>10461.549999999999</v>
      </c>
      <c r="P2029" s="28" t="s">
        <v>4523</v>
      </c>
      <c r="Q2029" s="107">
        <v>-5.7999999999999996E-3</v>
      </c>
      <c r="T2029" s="110">
        <v>43017</v>
      </c>
      <c r="U2029" s="28">
        <v>65.355000000000004</v>
      </c>
      <c r="V2029">
        <v>65.375</v>
      </c>
      <c r="W2029">
        <v>65.430000000000007</v>
      </c>
      <c r="X2029">
        <v>65.275000000000006</v>
      </c>
      <c r="Y2029" s="19">
        <v>-6.9999999999999999E-4</v>
      </c>
      <c r="AB2029" s="110">
        <f t="shared" si="375"/>
        <v>43159</v>
      </c>
      <c r="AC2029" s="108">
        <f t="shared" si="373"/>
        <v>10492.85</v>
      </c>
      <c r="AD2029" s="28">
        <f t="shared" si="374"/>
        <v>65.209999999999994</v>
      </c>
      <c r="AE2029" s="28">
        <f t="shared" si="368"/>
        <v>160.90860297500384</v>
      </c>
      <c r="AF2029" s="31">
        <f t="shared" si="369"/>
        <v>-1.0243549535520979E-2</v>
      </c>
      <c r="AJ2029" s="110">
        <f t="shared" si="372"/>
        <v>43131</v>
      </c>
      <c r="AK2029" s="31">
        <f t="shared" si="370"/>
        <v>5.0000000000000001E-4</v>
      </c>
      <c r="AL2029" s="115">
        <f t="shared" si="371"/>
        <v>2.1212529870595631E-4</v>
      </c>
      <c r="AM2029" s="100"/>
      <c r="BR2029" s="18">
        <f t="shared" si="365"/>
        <v>43122</v>
      </c>
      <c r="BS2029" s="6">
        <f t="shared" si="366"/>
        <v>8.0999999999999996E-3</v>
      </c>
      <c r="BT2029" s="6">
        <f t="shared" si="367"/>
        <v>6.6E-3</v>
      </c>
    </row>
    <row r="2030" spans="2:72" ht="14.45" hidden="1">
      <c r="B2030" s="110">
        <v>43123</v>
      </c>
      <c r="C2030" s="106">
        <v>2839.1</v>
      </c>
      <c r="D2030" s="106">
        <v>2835.1</v>
      </c>
      <c r="E2030" s="106">
        <v>2842.2</v>
      </c>
      <c r="F2030" s="106">
        <v>2830.6</v>
      </c>
      <c r="G2030" s="28"/>
      <c r="H2030" s="107">
        <v>2.2000000000000001E-3</v>
      </c>
      <c r="K2030" s="110">
        <v>43160</v>
      </c>
      <c r="L2030" s="106">
        <v>10458.35</v>
      </c>
      <c r="M2030" s="106">
        <v>10479.950000000001</v>
      </c>
      <c r="N2030" s="106">
        <v>10525.5</v>
      </c>
      <c r="O2030" s="106">
        <v>10447.15</v>
      </c>
      <c r="P2030" s="28" t="s">
        <v>4524</v>
      </c>
      <c r="Q2030" s="107">
        <v>-3.3E-3</v>
      </c>
      <c r="T2030" s="110">
        <v>43018</v>
      </c>
      <c r="U2030" s="28">
        <v>65.25</v>
      </c>
      <c r="V2030">
        <v>65.355000000000004</v>
      </c>
      <c r="W2030">
        <v>65.38</v>
      </c>
      <c r="X2030">
        <v>65.204999999999998</v>
      </c>
      <c r="Y2030" s="19">
        <v>-1.6000000000000001E-3</v>
      </c>
      <c r="AB2030" s="110">
        <f t="shared" si="375"/>
        <v>43160</v>
      </c>
      <c r="AC2030" s="108">
        <f t="shared" si="373"/>
        <v>10458.35</v>
      </c>
      <c r="AD2030" s="28">
        <f t="shared" si="374"/>
        <v>65.23</v>
      </c>
      <c r="AE2030" s="28">
        <f t="shared" si="368"/>
        <v>160.33036946190404</v>
      </c>
      <c r="AF2030" s="31">
        <f t="shared" si="369"/>
        <v>-3.5935525037752436E-3</v>
      </c>
      <c r="AJ2030" s="110">
        <f t="shared" si="372"/>
        <v>43132</v>
      </c>
      <c r="AK2030" s="31">
        <f t="shared" si="370"/>
        <v>-5.9999999999999995E-4</v>
      </c>
      <c r="AL2030" s="115">
        <f t="shared" si="371"/>
        <v>-7.693620183019223E-3</v>
      </c>
      <c r="AM2030" s="100"/>
      <c r="BR2030" s="18">
        <f t="shared" si="365"/>
        <v>43123</v>
      </c>
      <c r="BS2030" s="6">
        <f t="shared" si="366"/>
        <v>2.2000000000000001E-3</v>
      </c>
      <c r="BT2030" s="6">
        <f t="shared" si="367"/>
        <v>1.0699999999999999E-2</v>
      </c>
    </row>
    <row r="2031" spans="2:72" ht="14.45" hidden="1">
      <c r="B2031" s="110">
        <v>43124</v>
      </c>
      <c r="C2031" s="106">
        <v>2837.5</v>
      </c>
      <c r="D2031" s="106">
        <v>2845.4</v>
      </c>
      <c r="E2031" s="106">
        <v>2853</v>
      </c>
      <c r="F2031" s="106">
        <v>2824.8</v>
      </c>
      <c r="G2031" s="28"/>
      <c r="H2031" s="107">
        <v>-5.9999999999999995E-4</v>
      </c>
      <c r="K2031" s="110">
        <v>43164</v>
      </c>
      <c r="L2031" s="106">
        <v>10358.85</v>
      </c>
      <c r="M2031" s="106">
        <v>10428.299999999999</v>
      </c>
      <c r="N2031" s="106">
        <v>10428.700000000001</v>
      </c>
      <c r="O2031" s="106">
        <v>10323.9</v>
      </c>
      <c r="P2031" s="28" t="s">
        <v>4525</v>
      </c>
      <c r="Q2031" s="107">
        <v>-9.4999999999999998E-3</v>
      </c>
      <c r="T2031" s="110">
        <v>43019</v>
      </c>
      <c r="U2031" s="28">
        <v>65.16</v>
      </c>
      <c r="V2031">
        <v>65.260000000000005</v>
      </c>
      <c r="W2031">
        <v>65.325000000000003</v>
      </c>
      <c r="X2031">
        <v>65.13</v>
      </c>
      <c r="Y2031" s="19">
        <v>-1.4E-3</v>
      </c>
      <c r="AB2031" s="110">
        <f t="shared" si="375"/>
        <v>43164</v>
      </c>
      <c r="AC2031" s="108">
        <f t="shared" si="373"/>
        <v>10358.85</v>
      </c>
      <c r="AD2031" s="28">
        <f t="shared" si="374"/>
        <v>65.025000000000006</v>
      </c>
      <c r="AE2031" s="28">
        <f t="shared" si="368"/>
        <v>159.30565167243367</v>
      </c>
      <c r="AF2031" s="31">
        <f t="shared" si="369"/>
        <v>-6.3912893914577218E-3</v>
      </c>
      <c r="AJ2031" s="110">
        <f t="shared" si="372"/>
        <v>43133</v>
      </c>
      <c r="AK2031" s="31">
        <f t="shared" si="370"/>
        <v>-2.12E-2</v>
      </c>
      <c r="AL2031" s="115">
        <f t="shared" si="371"/>
        <v>-2.5548841475773632E-2</v>
      </c>
      <c r="AM2031" s="100"/>
      <c r="BR2031" s="18">
        <f t="shared" si="365"/>
        <v>43124</v>
      </c>
      <c r="BS2031" s="6">
        <f t="shared" si="366"/>
        <v>-5.9999999999999995E-4</v>
      </c>
      <c r="BT2031" s="6">
        <f t="shared" si="367"/>
        <v>2.0000000000000001E-4</v>
      </c>
    </row>
    <row r="2032" spans="2:72" ht="14.45" hidden="1">
      <c r="B2032" s="110">
        <v>43125</v>
      </c>
      <c r="C2032" s="106">
        <v>2839.2</v>
      </c>
      <c r="D2032" s="106">
        <v>2846.2</v>
      </c>
      <c r="E2032" s="106">
        <v>2848.6</v>
      </c>
      <c r="F2032" s="106">
        <v>2830.9</v>
      </c>
      <c r="G2032" s="28"/>
      <c r="H2032" s="107">
        <v>5.9999999999999995E-4</v>
      </c>
      <c r="K2032" s="110">
        <v>43165</v>
      </c>
      <c r="L2032" s="106">
        <v>10249.25</v>
      </c>
      <c r="M2032" s="106">
        <v>10420.5</v>
      </c>
      <c r="N2032" s="106">
        <v>10441.35</v>
      </c>
      <c r="O2032" s="106">
        <v>10215.9</v>
      </c>
      <c r="P2032" s="28" t="s">
        <v>4526</v>
      </c>
      <c r="Q2032" s="107">
        <v>-1.06E-2</v>
      </c>
      <c r="T2032" s="110">
        <v>43020</v>
      </c>
      <c r="U2032" s="28">
        <v>65.06</v>
      </c>
      <c r="V2032">
        <v>65.16</v>
      </c>
      <c r="W2032">
        <v>65.165000000000006</v>
      </c>
      <c r="X2032">
        <v>65.034999999999997</v>
      </c>
      <c r="Y2032" s="19">
        <v>-1.5E-3</v>
      </c>
      <c r="AB2032" s="110">
        <f t="shared" si="375"/>
        <v>43165</v>
      </c>
      <c r="AC2032" s="108">
        <f t="shared" si="373"/>
        <v>10249.25</v>
      </c>
      <c r="AD2032" s="28">
        <f t="shared" si="374"/>
        <v>64.905000000000001</v>
      </c>
      <c r="AE2032" s="28">
        <f t="shared" si="368"/>
        <v>157.91156305369387</v>
      </c>
      <c r="AF2032" s="31">
        <f t="shared" si="369"/>
        <v>-8.7510305133827737E-3</v>
      </c>
      <c r="AJ2032" s="110">
        <f t="shared" si="372"/>
        <v>43136</v>
      </c>
      <c r="AK2032" s="31">
        <f t="shared" si="370"/>
        <v>-4.1000000000000002E-2</v>
      </c>
      <c r="AL2032" s="115">
        <f t="shared" si="371"/>
        <v>-8.8947652177211456E-3</v>
      </c>
      <c r="AM2032" s="100"/>
      <c r="BR2032" s="18">
        <f t="shared" si="365"/>
        <v>43125</v>
      </c>
      <c r="BS2032" s="6">
        <f t="shared" si="366"/>
        <v>5.9999999999999995E-4</v>
      </c>
      <c r="BT2032" s="6">
        <f t="shared" si="367"/>
        <v>-1.5E-3</v>
      </c>
    </row>
    <row r="2033" spans="2:72" ht="14.45" hidden="1">
      <c r="B2033" s="110">
        <v>43126</v>
      </c>
      <c r="C2033" s="106">
        <v>2872.9</v>
      </c>
      <c r="D2033" s="106">
        <v>2847.5</v>
      </c>
      <c r="E2033" s="106">
        <v>2872.9</v>
      </c>
      <c r="F2033" s="106">
        <v>2846.2</v>
      </c>
      <c r="G2033" s="28"/>
      <c r="H2033" s="107">
        <v>1.1900000000000001E-2</v>
      </c>
      <c r="K2033" s="110">
        <v>43166</v>
      </c>
      <c r="L2033" s="106">
        <v>10154.200000000001</v>
      </c>
      <c r="M2033" s="106">
        <v>10232.950000000001</v>
      </c>
      <c r="N2033" s="106">
        <v>10243.35</v>
      </c>
      <c r="O2033" s="106">
        <v>10141.549999999999</v>
      </c>
      <c r="P2033" s="28" t="s">
        <v>4527</v>
      </c>
      <c r="Q2033" s="107">
        <v>-9.2999999999999992E-3</v>
      </c>
      <c r="T2033" s="110">
        <v>43021</v>
      </c>
      <c r="U2033" s="28">
        <v>64.7</v>
      </c>
      <c r="V2033">
        <v>64.954999999999998</v>
      </c>
      <c r="W2033">
        <v>64.965000000000003</v>
      </c>
      <c r="X2033">
        <v>64.7</v>
      </c>
      <c r="Y2033" s="19">
        <v>-5.4999999999999997E-3</v>
      </c>
      <c r="AB2033" s="110">
        <f t="shared" si="375"/>
        <v>43166</v>
      </c>
      <c r="AC2033" s="108">
        <f t="shared" si="373"/>
        <v>10154.200000000001</v>
      </c>
      <c r="AD2033" s="28">
        <f t="shared" si="374"/>
        <v>64.88</v>
      </c>
      <c r="AE2033" s="28">
        <f t="shared" si="368"/>
        <v>156.50739827373616</v>
      </c>
      <c r="AF2033" s="31">
        <f t="shared" si="369"/>
        <v>-8.8920960112355285E-3</v>
      </c>
      <c r="AJ2033" s="110">
        <f t="shared" si="372"/>
        <v>43137</v>
      </c>
      <c r="AK2033" s="31">
        <f t="shared" si="370"/>
        <v>1.7399999999999999E-2</v>
      </c>
      <c r="AL2033" s="115">
        <f t="shared" si="371"/>
        <v>-1.7157403183384989E-2</v>
      </c>
      <c r="AM2033" s="100"/>
      <c r="BR2033" s="18" t="e">
        <f t="shared" si="365"/>
        <v>#N/A</v>
      </c>
      <c r="BS2033" s="6">
        <f t="shared" si="366"/>
        <v>0</v>
      </c>
      <c r="BT2033" s="6">
        <f t="shared" si="367"/>
        <v>0</v>
      </c>
    </row>
    <row r="2034" spans="2:72" ht="14.45" hidden="1">
      <c r="B2034" s="110">
        <v>43129</v>
      </c>
      <c r="C2034" s="106">
        <v>2853.5</v>
      </c>
      <c r="D2034" s="106">
        <v>2867.2</v>
      </c>
      <c r="E2034" s="106">
        <v>2870.6</v>
      </c>
      <c r="F2034" s="106">
        <v>2851.5</v>
      </c>
      <c r="G2034" s="28"/>
      <c r="H2034" s="107">
        <v>-6.7999999999999996E-3</v>
      </c>
      <c r="K2034" s="110">
        <v>43167</v>
      </c>
      <c r="L2034" s="106">
        <v>10242.65</v>
      </c>
      <c r="M2034" s="106">
        <v>10216.25</v>
      </c>
      <c r="N2034" s="106">
        <v>10270.35</v>
      </c>
      <c r="O2034" s="106">
        <v>10146.4</v>
      </c>
      <c r="P2034" s="28" t="s">
        <v>4528</v>
      </c>
      <c r="Q2034" s="107">
        <v>8.6999999999999994E-3</v>
      </c>
      <c r="T2034" s="110">
        <v>43024</v>
      </c>
      <c r="U2034" s="28">
        <v>64.7</v>
      </c>
      <c r="V2034">
        <v>64.745000000000005</v>
      </c>
      <c r="W2034">
        <v>64.77</v>
      </c>
      <c r="X2034">
        <v>64.69</v>
      </c>
      <c r="Y2034" s="19">
        <v>0</v>
      </c>
      <c r="AB2034" s="110">
        <f t="shared" si="375"/>
        <v>43167</v>
      </c>
      <c r="AC2034" s="108">
        <f t="shared" si="373"/>
        <v>10242.65</v>
      </c>
      <c r="AD2034" s="28">
        <f t="shared" si="374"/>
        <v>65.105000000000004</v>
      </c>
      <c r="AE2034" s="28">
        <f t="shared" si="368"/>
        <v>157.32509023884492</v>
      </c>
      <c r="AF2034" s="31">
        <f t="shared" si="369"/>
        <v>5.2246218014473378E-3</v>
      </c>
      <c r="AJ2034" s="110">
        <f t="shared" si="372"/>
        <v>43138</v>
      </c>
      <c r="AK2034" s="31">
        <f t="shared" si="370"/>
        <v>-5.0000000000000001E-3</v>
      </c>
      <c r="AL2034" s="115">
        <f t="shared" si="371"/>
        <v>-2.8289732883000074E-3</v>
      </c>
      <c r="AM2034" s="100"/>
      <c r="BR2034" s="18">
        <f t="shared" si="365"/>
        <v>43129</v>
      </c>
      <c r="BS2034" s="6">
        <f t="shared" si="366"/>
        <v>-6.7999999999999996E-3</v>
      </c>
      <c r="BT2034" s="6">
        <f t="shared" si="367"/>
        <v>5.4999999999999997E-3</v>
      </c>
    </row>
    <row r="2035" spans="2:72" ht="14.45" hidden="1">
      <c r="B2035" s="110">
        <v>43130</v>
      </c>
      <c r="C2035" s="106">
        <v>2822.4</v>
      </c>
      <c r="D2035" s="106">
        <v>2832.7</v>
      </c>
      <c r="E2035" s="106">
        <v>2837.8</v>
      </c>
      <c r="F2035" s="106">
        <v>2818.3</v>
      </c>
      <c r="G2035" s="28"/>
      <c r="H2035" s="107">
        <v>-1.09E-2</v>
      </c>
      <c r="K2035" s="110">
        <v>43168</v>
      </c>
      <c r="L2035" s="106">
        <v>10226.85</v>
      </c>
      <c r="M2035" s="106">
        <v>10271.299999999999</v>
      </c>
      <c r="N2035" s="106">
        <v>10296.700000000001</v>
      </c>
      <c r="O2035" s="106">
        <v>10211.9</v>
      </c>
      <c r="P2035" s="28" t="s">
        <v>4529</v>
      </c>
      <c r="Q2035" s="107">
        <v>-1.5E-3</v>
      </c>
      <c r="T2035" s="110">
        <v>43025</v>
      </c>
      <c r="U2035" s="28">
        <v>65.03</v>
      </c>
      <c r="V2035">
        <v>64.795000000000002</v>
      </c>
      <c r="W2035">
        <v>65.040000000000006</v>
      </c>
      <c r="X2035">
        <v>64.795000000000002</v>
      </c>
      <c r="Y2035" s="19">
        <v>5.1000000000000004E-3</v>
      </c>
      <c r="AB2035" s="110">
        <f t="shared" si="375"/>
        <v>43168</v>
      </c>
      <c r="AC2035" s="108">
        <f t="shared" si="373"/>
        <v>10226.85</v>
      </c>
      <c r="AD2035" s="28">
        <f t="shared" si="374"/>
        <v>65.125</v>
      </c>
      <c r="AE2035" s="28">
        <f t="shared" si="368"/>
        <v>157.03416506717852</v>
      </c>
      <c r="AF2035" s="31">
        <f t="shared" si="369"/>
        <v>-1.8491975515458892E-3</v>
      </c>
      <c r="AJ2035" s="110">
        <f t="shared" si="372"/>
        <v>43139</v>
      </c>
      <c r="AK2035" s="31">
        <f t="shared" si="370"/>
        <v>-3.7600000000000001E-2</v>
      </c>
      <c r="AL2035" s="115">
        <f t="shared" si="371"/>
        <v>9.245292460507315E-3</v>
      </c>
      <c r="AM2035" s="100"/>
      <c r="BR2035" s="18">
        <f t="shared" si="365"/>
        <v>43130</v>
      </c>
      <c r="BS2035" s="6">
        <f t="shared" si="366"/>
        <v>-1.09E-2</v>
      </c>
      <c r="BT2035" s="6">
        <f t="shared" si="367"/>
        <v>-7.3000000000000001E-3</v>
      </c>
    </row>
    <row r="2036" spans="2:72" ht="14.45" hidden="1">
      <c r="B2036" s="110">
        <v>43131</v>
      </c>
      <c r="C2036" s="106">
        <v>2823.8</v>
      </c>
      <c r="D2036" s="106">
        <v>2832.4</v>
      </c>
      <c r="E2036" s="106">
        <v>2839.3</v>
      </c>
      <c r="F2036" s="106">
        <v>2813</v>
      </c>
      <c r="G2036" s="28"/>
      <c r="H2036" s="107">
        <v>5.0000000000000001E-4</v>
      </c>
      <c r="K2036" s="110">
        <v>43171</v>
      </c>
      <c r="L2036" s="106">
        <v>10421.4</v>
      </c>
      <c r="M2036" s="106">
        <v>10301.6</v>
      </c>
      <c r="N2036" s="106">
        <v>10433.65</v>
      </c>
      <c r="O2036" s="106">
        <v>10295.450000000001</v>
      </c>
      <c r="P2036" s="28" t="s">
        <v>4530</v>
      </c>
      <c r="Q2036" s="107">
        <v>1.9E-2</v>
      </c>
      <c r="T2036" s="110">
        <v>43026</v>
      </c>
      <c r="U2036" s="28">
        <v>65.055000000000007</v>
      </c>
      <c r="V2036">
        <v>64.995000000000005</v>
      </c>
      <c r="W2036">
        <v>65.17</v>
      </c>
      <c r="X2036">
        <v>64.965000000000003</v>
      </c>
      <c r="Y2036" s="19">
        <v>4.0000000000000002E-4</v>
      </c>
      <c r="AB2036" s="110">
        <f t="shared" si="375"/>
        <v>43171</v>
      </c>
      <c r="AC2036" s="108">
        <f t="shared" si="373"/>
        <v>10421.4</v>
      </c>
      <c r="AD2036" s="28">
        <f t="shared" si="374"/>
        <v>64.984999999999999</v>
      </c>
      <c r="AE2036" s="28">
        <f t="shared" si="368"/>
        <v>160.36623836269908</v>
      </c>
      <c r="AF2036" s="31">
        <f t="shared" si="369"/>
        <v>2.1218779328021409E-2</v>
      </c>
      <c r="AJ2036" s="110">
        <f t="shared" si="372"/>
        <v>43140</v>
      </c>
      <c r="AK2036" s="31">
        <f t="shared" si="370"/>
        <v>1.4999999999999999E-2</v>
      </c>
      <c r="AL2036" s="115">
        <f t="shared" si="371"/>
        <v>-1.267679169808078E-2</v>
      </c>
      <c r="AM2036" s="100"/>
      <c r="BR2036" s="18">
        <f t="shared" si="365"/>
        <v>43131</v>
      </c>
      <c r="BS2036" s="6">
        <f t="shared" si="366"/>
        <v>5.0000000000000001E-4</v>
      </c>
      <c r="BT2036" s="6">
        <f t="shared" si="367"/>
        <v>-2E-3</v>
      </c>
    </row>
    <row r="2037" spans="2:72" ht="14.45" hidden="1">
      <c r="B2037" s="110">
        <v>43132</v>
      </c>
      <c r="C2037" s="106">
        <v>2822</v>
      </c>
      <c r="D2037" s="106">
        <v>2816.4</v>
      </c>
      <c r="E2037" s="106">
        <v>2836</v>
      </c>
      <c r="F2037" s="106">
        <v>2812.7</v>
      </c>
      <c r="G2037" s="28"/>
      <c r="H2037" s="107">
        <v>-5.9999999999999995E-4</v>
      </c>
      <c r="K2037" s="110">
        <v>43172</v>
      </c>
      <c r="L2037" s="106">
        <v>10426.85</v>
      </c>
      <c r="M2037" s="106">
        <v>10389.5</v>
      </c>
      <c r="N2037" s="106">
        <v>10478.6</v>
      </c>
      <c r="O2037" s="106">
        <v>10377.85</v>
      </c>
      <c r="P2037" s="28" t="s">
        <v>4531</v>
      </c>
      <c r="Q2037" s="107">
        <v>5.0000000000000001E-4</v>
      </c>
      <c r="T2037" s="110">
        <v>43027</v>
      </c>
      <c r="U2037" s="28">
        <v>64.995000000000005</v>
      </c>
      <c r="V2037">
        <v>65.033000000000001</v>
      </c>
      <c r="W2037">
        <v>65.08</v>
      </c>
      <c r="X2037">
        <v>64.995000000000005</v>
      </c>
      <c r="Y2037" s="19">
        <v>-8.9999999999999998E-4</v>
      </c>
      <c r="AB2037" s="110">
        <f t="shared" si="375"/>
        <v>43172</v>
      </c>
      <c r="AC2037" s="108">
        <f t="shared" si="373"/>
        <v>10426.85</v>
      </c>
      <c r="AD2037" s="28">
        <f t="shared" si="374"/>
        <v>64.855000000000004</v>
      </c>
      <c r="AE2037" s="28">
        <f t="shared" si="368"/>
        <v>160.77172153264976</v>
      </c>
      <c r="AF2037" s="31">
        <f t="shared" si="369"/>
        <v>2.5284821424420567E-3</v>
      </c>
      <c r="AJ2037" s="110">
        <f t="shared" si="372"/>
        <v>43143</v>
      </c>
      <c r="AK2037" s="31">
        <f t="shared" si="370"/>
        <v>1.3899999999999999E-2</v>
      </c>
      <c r="AL2037" s="115">
        <f t="shared" si="371"/>
        <v>9.6008869422761212E-3</v>
      </c>
      <c r="AM2037" s="100"/>
      <c r="BR2037" s="18">
        <f t="shared" si="365"/>
        <v>43132</v>
      </c>
      <c r="BS2037" s="6">
        <f t="shared" si="366"/>
        <v>-5.9999999999999995E-4</v>
      </c>
      <c r="BT2037" s="6">
        <f t="shared" si="367"/>
        <v>-1E-3</v>
      </c>
    </row>
    <row r="2038" spans="2:72" ht="14.45" hidden="1">
      <c r="B2038" s="110">
        <v>43133</v>
      </c>
      <c r="C2038" s="106">
        <v>2762.1</v>
      </c>
      <c r="D2038" s="106">
        <v>2808.9</v>
      </c>
      <c r="E2038" s="106">
        <v>2808.9</v>
      </c>
      <c r="F2038" s="106">
        <v>2760</v>
      </c>
      <c r="G2038" s="28"/>
      <c r="H2038" s="107">
        <v>-2.12E-2</v>
      </c>
      <c r="K2038" s="110">
        <v>43173</v>
      </c>
      <c r="L2038" s="106">
        <v>10410.9</v>
      </c>
      <c r="M2038" s="106">
        <v>10393.049999999999</v>
      </c>
      <c r="N2038" s="106">
        <v>10420.35</v>
      </c>
      <c r="O2038" s="106">
        <v>10336.299999999999</v>
      </c>
      <c r="P2038" s="28" t="s">
        <v>4532</v>
      </c>
      <c r="Q2038" s="107">
        <v>-1.5E-3</v>
      </c>
      <c r="T2038" s="110">
        <v>43028</v>
      </c>
      <c r="U2038" s="28">
        <v>65.040000000000006</v>
      </c>
      <c r="V2038">
        <v>65</v>
      </c>
      <c r="W2038">
        <v>65.045000000000002</v>
      </c>
      <c r="X2038">
        <v>64.995000000000005</v>
      </c>
      <c r="Y2038" s="19">
        <v>6.9999999999999999E-4</v>
      </c>
      <c r="AB2038" s="110">
        <f t="shared" si="375"/>
        <v>43173</v>
      </c>
      <c r="AC2038" s="108">
        <f t="shared" si="373"/>
        <v>10410.9</v>
      </c>
      <c r="AD2038" s="28">
        <f t="shared" si="374"/>
        <v>64.84</v>
      </c>
      <c r="AE2038" s="28">
        <f t="shared" si="368"/>
        <v>160.56292412091301</v>
      </c>
      <c r="AF2038" s="31">
        <f t="shared" si="369"/>
        <v>-1.2987197608277379E-3</v>
      </c>
      <c r="AJ2038" s="110" t="e">
        <f t="shared" si="372"/>
        <v>#N/A</v>
      </c>
      <c r="AK2038" s="31">
        <f t="shared" si="370"/>
        <v>0</v>
      </c>
      <c r="AL2038" s="115">
        <f t="shared" si="371"/>
        <v>0</v>
      </c>
      <c r="AM2038" s="100"/>
      <c r="BR2038" s="18">
        <f t="shared" si="365"/>
        <v>43133</v>
      </c>
      <c r="BS2038" s="6">
        <f t="shared" si="366"/>
        <v>-2.12E-2</v>
      </c>
      <c r="BT2038" s="6">
        <f t="shared" si="367"/>
        <v>-2.3300000000000001E-2</v>
      </c>
    </row>
    <row r="2039" spans="2:72" ht="14.45" hidden="1">
      <c r="B2039" s="110">
        <v>43136</v>
      </c>
      <c r="C2039" s="106">
        <v>2648.9</v>
      </c>
      <c r="D2039" s="106">
        <v>2741.1</v>
      </c>
      <c r="E2039" s="106">
        <v>2763.4</v>
      </c>
      <c r="F2039" s="106">
        <v>2638.2</v>
      </c>
      <c r="G2039" s="28"/>
      <c r="H2039" s="107">
        <v>-4.1000000000000002E-2</v>
      </c>
      <c r="K2039" s="110">
        <v>43174</v>
      </c>
      <c r="L2039" s="106">
        <v>10360.15</v>
      </c>
      <c r="M2039" s="106">
        <v>10405.450000000001</v>
      </c>
      <c r="N2039" s="106">
        <v>10420</v>
      </c>
      <c r="O2039" s="106">
        <v>10346.200000000001</v>
      </c>
      <c r="P2039" s="28" t="s">
        <v>3633</v>
      </c>
      <c r="Q2039" s="107">
        <v>-4.8999999999999998E-3</v>
      </c>
      <c r="T2039" s="110">
        <v>43031</v>
      </c>
      <c r="U2039" s="28">
        <v>65.022999999999996</v>
      </c>
      <c r="V2039">
        <v>65.075000000000003</v>
      </c>
      <c r="W2039">
        <v>65.114999999999995</v>
      </c>
      <c r="X2039">
        <v>64.98</v>
      </c>
      <c r="Y2039" s="19">
        <v>-2.9999999999999997E-4</v>
      </c>
      <c r="AB2039" s="110">
        <f t="shared" si="375"/>
        <v>43174</v>
      </c>
      <c r="AC2039" s="108">
        <f t="shared" si="373"/>
        <v>10360.15</v>
      </c>
      <c r="AD2039" s="28">
        <f t="shared" si="374"/>
        <v>64.989999999999995</v>
      </c>
      <c r="AE2039" s="28">
        <f t="shared" si="368"/>
        <v>159.41144791506386</v>
      </c>
      <c r="AF2039" s="31">
        <f t="shared" si="369"/>
        <v>-7.1714949896031221E-3</v>
      </c>
      <c r="AJ2039" s="110">
        <f t="shared" si="372"/>
        <v>43145</v>
      </c>
      <c r="AK2039" s="31">
        <f t="shared" si="370"/>
        <v>1.34E-2</v>
      </c>
      <c r="AL2039" s="115">
        <f t="shared" si="371"/>
        <v>-8.8828419001696357E-4</v>
      </c>
      <c r="AM2039" s="100"/>
      <c r="BR2039" s="18">
        <f t="shared" si="365"/>
        <v>43136</v>
      </c>
      <c r="BS2039" s="6">
        <f t="shared" si="366"/>
        <v>-4.1000000000000002E-2</v>
      </c>
      <c r="BT2039" s="6">
        <f t="shared" si="367"/>
        <v>-8.6999999999999994E-3</v>
      </c>
    </row>
    <row r="2040" spans="2:72" ht="14.45" hidden="1">
      <c r="B2040" s="110">
        <v>43137</v>
      </c>
      <c r="C2040" s="106">
        <v>2695.1</v>
      </c>
      <c r="D2040" s="106">
        <v>2614.8000000000002</v>
      </c>
      <c r="E2040" s="106">
        <v>2701</v>
      </c>
      <c r="F2040" s="106">
        <v>2593.1</v>
      </c>
      <c r="G2040" s="28"/>
      <c r="H2040" s="107">
        <v>1.7399999999999999E-2</v>
      </c>
      <c r="K2040" s="110">
        <v>43175</v>
      </c>
      <c r="L2040" s="106">
        <v>10195.15</v>
      </c>
      <c r="M2040" s="106">
        <v>10345.15</v>
      </c>
      <c r="N2040" s="106">
        <v>10346.299999999999</v>
      </c>
      <c r="O2040" s="106">
        <v>10180.25</v>
      </c>
      <c r="P2040" s="28" t="s">
        <v>4533</v>
      </c>
      <c r="Q2040" s="107">
        <v>-1.5900000000000001E-2</v>
      </c>
      <c r="T2040" s="110">
        <v>43032</v>
      </c>
      <c r="U2040" s="28">
        <v>65.09</v>
      </c>
      <c r="V2040">
        <v>64.98</v>
      </c>
      <c r="W2040">
        <v>65.125</v>
      </c>
      <c r="X2040">
        <v>64.900000000000006</v>
      </c>
      <c r="Y2040" s="19">
        <v>1E-3</v>
      </c>
      <c r="AB2040" s="110">
        <f t="shared" si="375"/>
        <v>43175</v>
      </c>
      <c r="AC2040" s="108">
        <f t="shared" si="373"/>
        <v>10195.15</v>
      </c>
      <c r="AD2040" s="28">
        <f t="shared" si="374"/>
        <v>64.989999999999995</v>
      </c>
      <c r="AE2040" s="28">
        <f t="shared" si="368"/>
        <v>156.87259578396677</v>
      </c>
      <c r="AF2040" s="31">
        <f t="shared" si="369"/>
        <v>-1.5926410331896679E-2</v>
      </c>
      <c r="AJ2040" s="110">
        <f t="shared" si="372"/>
        <v>43146</v>
      </c>
      <c r="AK2040" s="31">
        <f t="shared" si="370"/>
        <v>1.21E-2</v>
      </c>
      <c r="AL2040" s="115">
        <f t="shared" si="371"/>
        <v>7.3904388938954568E-3</v>
      </c>
      <c r="AM2040" s="100"/>
      <c r="BR2040" s="18">
        <f t="shared" si="365"/>
        <v>43137</v>
      </c>
      <c r="BS2040" s="6">
        <f t="shared" si="366"/>
        <v>1.7399999999999999E-2</v>
      </c>
      <c r="BT2040" s="6">
        <f t="shared" si="367"/>
        <v>-1.5800000000000002E-2</v>
      </c>
    </row>
    <row r="2041" spans="2:72" ht="14.45" hidden="1">
      <c r="B2041" s="110">
        <v>43138</v>
      </c>
      <c r="C2041" s="106">
        <v>2681.7</v>
      </c>
      <c r="D2041" s="106">
        <v>2690.9</v>
      </c>
      <c r="E2041" s="106">
        <v>2727.7</v>
      </c>
      <c r="F2041" s="106">
        <v>2681.3</v>
      </c>
      <c r="G2041" s="28"/>
      <c r="H2041" s="107">
        <v>-5.0000000000000001E-3</v>
      </c>
      <c r="K2041" s="110">
        <v>43178</v>
      </c>
      <c r="L2041" s="106">
        <v>10094.25</v>
      </c>
      <c r="M2041" s="106">
        <v>10215.35</v>
      </c>
      <c r="N2041" s="106">
        <v>10224.549999999999</v>
      </c>
      <c r="O2041" s="106">
        <v>10075.299999999999</v>
      </c>
      <c r="P2041" s="28" t="s">
        <v>4534</v>
      </c>
      <c r="Q2041" s="107">
        <v>-9.9000000000000008E-3</v>
      </c>
      <c r="T2041" s="110">
        <v>43033</v>
      </c>
      <c r="U2041" s="28">
        <v>64.924999999999997</v>
      </c>
      <c r="V2041">
        <v>65.144999999999996</v>
      </c>
      <c r="W2041">
        <v>65.2</v>
      </c>
      <c r="X2041">
        <v>64.885000000000005</v>
      </c>
      <c r="Y2041" s="19">
        <v>-2.5000000000000001E-3</v>
      </c>
      <c r="AB2041" s="110">
        <f t="shared" si="375"/>
        <v>43178</v>
      </c>
      <c r="AC2041" s="108">
        <f t="shared" si="373"/>
        <v>10094.25</v>
      </c>
      <c r="AD2041" s="28">
        <f t="shared" si="374"/>
        <v>65.22</v>
      </c>
      <c r="AE2041" s="28">
        <f t="shared" si="368"/>
        <v>154.77230910763569</v>
      </c>
      <c r="AF2041" s="31">
        <f t="shared" si="369"/>
        <v>-1.3388486789773224E-2</v>
      </c>
      <c r="AJ2041" s="110">
        <f t="shared" si="372"/>
        <v>43147</v>
      </c>
      <c r="AK2041" s="31">
        <f t="shared" si="370"/>
        <v>4.0000000000000002E-4</v>
      </c>
      <c r="AL2041" s="115">
        <f t="shared" si="371"/>
        <v>-1.3699935511538808E-2</v>
      </c>
      <c r="AM2041" s="100"/>
      <c r="BR2041" s="18">
        <f t="shared" si="365"/>
        <v>43138</v>
      </c>
      <c r="BS2041" s="6">
        <f t="shared" si="366"/>
        <v>-5.0000000000000001E-3</v>
      </c>
      <c r="BT2041" s="6">
        <f t="shared" si="367"/>
        <v>-2.0999999999999999E-3</v>
      </c>
    </row>
    <row r="2042" spans="2:72" ht="14.45" hidden="1">
      <c r="B2042" s="110">
        <v>43139</v>
      </c>
      <c r="C2042" s="106">
        <v>2581</v>
      </c>
      <c r="D2042" s="106">
        <v>2685</v>
      </c>
      <c r="E2042" s="106">
        <v>2685.3</v>
      </c>
      <c r="F2042" s="106">
        <v>2580.6</v>
      </c>
      <c r="G2042" s="28"/>
      <c r="H2042" s="107">
        <v>-3.7600000000000001E-2</v>
      </c>
      <c r="K2042" s="110">
        <v>43179</v>
      </c>
      <c r="L2042" s="106">
        <v>10124.35</v>
      </c>
      <c r="M2042" s="106">
        <v>10051.549999999999</v>
      </c>
      <c r="N2042" s="106">
        <v>10155.65</v>
      </c>
      <c r="O2042" s="106">
        <v>10049.1</v>
      </c>
      <c r="P2042" s="28" t="s">
        <v>4434</v>
      </c>
      <c r="Q2042" s="107">
        <v>3.0000000000000001E-3</v>
      </c>
      <c r="T2042" s="110">
        <v>43034</v>
      </c>
      <c r="U2042" s="28">
        <v>64.84</v>
      </c>
      <c r="V2042">
        <v>64.784999999999997</v>
      </c>
      <c r="W2042">
        <v>64.92</v>
      </c>
      <c r="X2042">
        <v>64.73</v>
      </c>
      <c r="Y2042" s="19">
        <v>-1.2999999999999999E-3</v>
      </c>
      <c r="AB2042" s="110">
        <f t="shared" si="375"/>
        <v>43179</v>
      </c>
      <c r="AC2042" s="108">
        <f t="shared" si="373"/>
        <v>10124.35</v>
      </c>
      <c r="AD2042" s="28">
        <f t="shared" si="374"/>
        <v>65.209999999999994</v>
      </c>
      <c r="AE2042" s="28">
        <f t="shared" si="368"/>
        <v>155.2576291979758</v>
      </c>
      <c r="AF2042" s="31">
        <f t="shared" si="369"/>
        <v>3.1357036225556634E-3</v>
      </c>
      <c r="AJ2042" s="110">
        <f t="shared" si="372"/>
        <v>43151</v>
      </c>
      <c r="AK2042" s="31">
        <f t="shared" si="370"/>
        <v>-5.7999999999999996E-3</v>
      </c>
      <c r="AL2042" s="115">
        <f t="shared" si="371"/>
        <v>-1.1122931877847075E-2</v>
      </c>
      <c r="AM2042" s="100"/>
      <c r="BR2042" s="18">
        <f t="shared" si="365"/>
        <v>43139</v>
      </c>
      <c r="BS2042" s="6">
        <f t="shared" si="366"/>
        <v>-3.7600000000000001E-2</v>
      </c>
      <c r="BT2042" s="6">
        <f t="shared" si="367"/>
        <v>9.5999999999999992E-3</v>
      </c>
    </row>
    <row r="2043" spans="2:72" ht="14.45" hidden="1">
      <c r="B2043" s="110">
        <v>43140</v>
      </c>
      <c r="C2043" s="106">
        <v>2619.6</v>
      </c>
      <c r="D2043" s="106">
        <v>2601.8000000000002</v>
      </c>
      <c r="E2043" s="106">
        <v>2638.7</v>
      </c>
      <c r="F2043" s="106">
        <v>2532.6999999999998</v>
      </c>
      <c r="G2043" s="28"/>
      <c r="H2043" s="107">
        <v>1.4999999999999999E-2</v>
      </c>
      <c r="K2043" s="110">
        <v>43180</v>
      </c>
      <c r="L2043" s="106">
        <v>10155.25</v>
      </c>
      <c r="M2043" s="106">
        <v>10181.950000000001</v>
      </c>
      <c r="N2043" s="106">
        <v>10227.299999999999</v>
      </c>
      <c r="O2043" s="106">
        <v>10132.950000000001</v>
      </c>
      <c r="P2043" s="28" t="s">
        <v>4535</v>
      </c>
      <c r="Q2043" s="107">
        <v>3.0999999999999999E-3</v>
      </c>
      <c r="T2043" s="110">
        <v>43035</v>
      </c>
      <c r="U2043" s="28">
        <v>65.040000000000006</v>
      </c>
      <c r="V2043">
        <v>65.025000000000006</v>
      </c>
      <c r="W2043">
        <v>65.11</v>
      </c>
      <c r="X2043">
        <v>64.965000000000003</v>
      </c>
      <c r="Y2043" s="19">
        <v>3.0999999999999999E-3</v>
      </c>
      <c r="AB2043" s="110">
        <f t="shared" si="375"/>
        <v>43180</v>
      </c>
      <c r="AC2043" s="108">
        <f t="shared" si="373"/>
        <v>10155.25</v>
      </c>
      <c r="AD2043" s="28">
        <f t="shared" si="374"/>
        <v>65.180000000000007</v>
      </c>
      <c r="AE2043" s="28">
        <f t="shared" si="368"/>
        <v>155.80316047867441</v>
      </c>
      <c r="AF2043" s="31">
        <f t="shared" si="369"/>
        <v>3.5137164177805325E-3</v>
      </c>
      <c r="AJ2043" s="110">
        <f t="shared" si="372"/>
        <v>43152</v>
      </c>
      <c r="AK2043" s="31">
        <f t="shared" si="370"/>
        <v>-5.4999999999999997E-3</v>
      </c>
      <c r="AL2043" s="115">
        <f t="shared" si="371"/>
        <v>4.4278517483351543E-3</v>
      </c>
      <c r="AM2043" s="100"/>
      <c r="BR2043" s="18">
        <f t="shared" si="365"/>
        <v>43140</v>
      </c>
      <c r="BS2043" s="6">
        <f t="shared" si="366"/>
        <v>1.4999999999999999E-2</v>
      </c>
      <c r="BT2043" s="6">
        <f t="shared" si="367"/>
        <v>-1.15E-2</v>
      </c>
    </row>
    <row r="2044" spans="2:72" ht="14.45" hidden="1">
      <c r="B2044" s="110">
        <v>43143</v>
      </c>
      <c r="C2044" s="106">
        <v>2656</v>
      </c>
      <c r="D2044" s="106">
        <v>2636.8</v>
      </c>
      <c r="E2044" s="106">
        <v>2672.6</v>
      </c>
      <c r="F2044" s="106">
        <v>2622.4</v>
      </c>
      <c r="G2044" s="28"/>
      <c r="H2044" s="107">
        <v>1.3899999999999999E-2</v>
      </c>
      <c r="K2044" s="110">
        <v>43181</v>
      </c>
      <c r="L2044" s="106">
        <v>10114.75</v>
      </c>
      <c r="M2044" s="106">
        <v>10167.5</v>
      </c>
      <c r="N2044" s="106">
        <v>10207.85</v>
      </c>
      <c r="O2044" s="106">
        <v>10105.4</v>
      </c>
      <c r="P2044" s="28" t="s">
        <v>4536</v>
      </c>
      <c r="Q2044" s="107">
        <v>-4.0000000000000001E-3</v>
      </c>
      <c r="T2044" s="110">
        <v>43038</v>
      </c>
      <c r="U2044" s="28">
        <v>64.86</v>
      </c>
      <c r="V2044">
        <v>64.89</v>
      </c>
      <c r="W2044">
        <v>64.959999999999994</v>
      </c>
      <c r="X2044">
        <v>64.8</v>
      </c>
      <c r="Y2044" s="19">
        <v>-2.8E-3</v>
      </c>
      <c r="AB2044" s="110">
        <f t="shared" si="375"/>
        <v>43181</v>
      </c>
      <c r="AC2044" s="108">
        <f t="shared" si="373"/>
        <v>10114.75</v>
      </c>
      <c r="AD2044" s="28">
        <f t="shared" si="374"/>
        <v>65.105000000000004</v>
      </c>
      <c r="AE2044" s="28">
        <f t="shared" si="368"/>
        <v>155.36057138468627</v>
      </c>
      <c r="AF2044" s="31">
        <f t="shared" si="369"/>
        <v>-2.8406939411779186E-3</v>
      </c>
      <c r="AJ2044" s="110">
        <f t="shared" si="372"/>
        <v>43153</v>
      </c>
      <c r="AK2044" s="31">
        <f t="shared" si="370"/>
        <v>1E-3</v>
      </c>
      <c r="AL2044" s="115">
        <f t="shared" si="371"/>
        <v>-4.0312963275387359E-3</v>
      </c>
      <c r="AM2044" s="100"/>
      <c r="BR2044" s="18">
        <f t="shared" si="365"/>
        <v>43143</v>
      </c>
      <c r="BS2044" s="6">
        <f t="shared" si="366"/>
        <v>1.3899999999999999E-2</v>
      </c>
      <c r="BT2044" s="6">
        <f t="shared" si="367"/>
        <v>8.0999999999999996E-3</v>
      </c>
    </row>
    <row r="2045" spans="2:72" ht="14.45" hidden="1">
      <c r="B2045" s="110">
        <v>43144</v>
      </c>
      <c r="C2045" s="106">
        <v>2662.9</v>
      </c>
      <c r="D2045" s="106">
        <v>2646.3</v>
      </c>
      <c r="E2045" s="106">
        <v>2668.8</v>
      </c>
      <c r="F2045" s="106">
        <v>2637.1</v>
      </c>
      <c r="G2045" s="28"/>
      <c r="H2045" s="107">
        <v>2.5999999999999999E-3</v>
      </c>
      <c r="K2045" s="110">
        <v>43182</v>
      </c>
      <c r="L2045" s="106">
        <v>9998.0499999999993</v>
      </c>
      <c r="M2045" s="106">
        <v>9968.7999999999993</v>
      </c>
      <c r="N2045" s="106">
        <v>10027.700000000001</v>
      </c>
      <c r="O2045" s="106">
        <v>9951.9</v>
      </c>
      <c r="P2045" s="28" t="s">
        <v>4537</v>
      </c>
      <c r="Q2045" s="107">
        <v>-1.15E-2</v>
      </c>
      <c r="T2045" s="110">
        <v>43039</v>
      </c>
      <c r="U2045" s="28">
        <v>64.75</v>
      </c>
      <c r="V2045">
        <v>64.84</v>
      </c>
      <c r="W2045">
        <v>64.849999999999994</v>
      </c>
      <c r="X2045">
        <v>64.73</v>
      </c>
      <c r="Y2045" s="19">
        <v>-1.6999999999999999E-3</v>
      </c>
      <c r="AB2045" s="110">
        <f t="shared" si="375"/>
        <v>43182</v>
      </c>
      <c r="AC2045" s="108">
        <f t="shared" si="373"/>
        <v>9998.0499999999993</v>
      </c>
      <c r="AD2045" s="28">
        <f t="shared" si="374"/>
        <v>64.989999999999995</v>
      </c>
      <c r="AE2045" s="28">
        <f t="shared" si="368"/>
        <v>153.8398215110017</v>
      </c>
      <c r="AF2045" s="31">
        <f t="shared" si="369"/>
        <v>-9.7885187994002365E-3</v>
      </c>
      <c r="AJ2045" s="110">
        <f t="shared" si="372"/>
        <v>43154</v>
      </c>
      <c r="AK2045" s="31">
        <f t="shared" si="370"/>
        <v>1.6E-2</v>
      </c>
      <c r="AL2045" s="115">
        <f t="shared" si="371"/>
        <v>1.4573558362213523E-2</v>
      </c>
      <c r="AM2045" s="100"/>
      <c r="BR2045" s="18" t="e">
        <f t="shared" si="365"/>
        <v>#N/A</v>
      </c>
      <c r="BS2045" s="6">
        <f t="shared" si="366"/>
        <v>0</v>
      </c>
      <c r="BT2045" s="6">
        <f t="shared" si="367"/>
        <v>0</v>
      </c>
    </row>
    <row r="2046" spans="2:72" ht="14.45" hidden="1">
      <c r="B2046" s="110">
        <v>43145</v>
      </c>
      <c r="C2046" s="106">
        <v>2698.6</v>
      </c>
      <c r="D2046" s="106">
        <v>2651.2</v>
      </c>
      <c r="E2046" s="106">
        <v>2702.1</v>
      </c>
      <c r="F2046" s="106">
        <v>2648.9</v>
      </c>
      <c r="G2046" s="28"/>
      <c r="H2046" s="107">
        <v>1.34E-2</v>
      </c>
      <c r="K2046" s="110">
        <v>43185</v>
      </c>
      <c r="L2046" s="106">
        <v>10130.65</v>
      </c>
      <c r="M2046" s="106">
        <v>9989.15</v>
      </c>
      <c r="N2046" s="106">
        <v>10143.5</v>
      </c>
      <c r="O2046" s="106">
        <v>9958.5499999999993</v>
      </c>
      <c r="P2046" s="28" t="s">
        <v>4538</v>
      </c>
      <c r="Q2046" s="107">
        <v>1.3299999999999999E-2</v>
      </c>
      <c r="T2046" s="110">
        <v>43040</v>
      </c>
      <c r="U2046" s="28">
        <v>64.564999999999998</v>
      </c>
      <c r="V2046">
        <v>64.704999999999998</v>
      </c>
      <c r="W2046">
        <v>64.704999999999998</v>
      </c>
      <c r="X2046">
        <v>64.510000000000005</v>
      </c>
      <c r="Y2046" s="19">
        <v>-2.8999999999999998E-3</v>
      </c>
      <c r="AB2046" s="110">
        <f t="shared" si="375"/>
        <v>43185</v>
      </c>
      <c r="AC2046" s="108">
        <f t="shared" si="373"/>
        <v>10130.65</v>
      </c>
      <c r="AD2046" s="28">
        <f t="shared" si="374"/>
        <v>64.825000000000003</v>
      </c>
      <c r="AE2046" s="28">
        <f t="shared" si="368"/>
        <v>156.27689934438874</v>
      </c>
      <c r="AF2046" s="31">
        <f t="shared" si="369"/>
        <v>1.5841657962484934E-2</v>
      </c>
      <c r="AJ2046" s="110">
        <f t="shared" si="372"/>
        <v>43157</v>
      </c>
      <c r="AK2046" s="31">
        <f t="shared" si="370"/>
        <v>1.18E-2</v>
      </c>
      <c r="AL2046" s="115">
        <f t="shared" si="371"/>
        <v>7.7920472934760454E-3</v>
      </c>
      <c r="AM2046" s="100"/>
      <c r="BR2046" s="18">
        <f t="shared" si="365"/>
        <v>43145</v>
      </c>
      <c r="BS2046" s="6">
        <f t="shared" si="366"/>
        <v>1.34E-2</v>
      </c>
      <c r="BT2046" s="6">
        <f t="shared" si="367"/>
        <v>-3.7000000000000002E-3</v>
      </c>
    </row>
    <row r="2047" spans="2:72" ht="14.45" hidden="1">
      <c r="B2047" s="110">
        <v>43146</v>
      </c>
      <c r="C2047" s="106">
        <v>2731.2</v>
      </c>
      <c r="D2047" s="106">
        <v>2713.5</v>
      </c>
      <c r="E2047" s="106">
        <v>2731.5</v>
      </c>
      <c r="F2047" s="106">
        <v>2689.8</v>
      </c>
      <c r="G2047" s="28"/>
      <c r="H2047" s="107">
        <v>1.21E-2</v>
      </c>
      <c r="K2047" s="110">
        <v>43186</v>
      </c>
      <c r="L2047" s="106">
        <v>10184.15</v>
      </c>
      <c r="M2047" s="106">
        <v>10188</v>
      </c>
      <c r="N2047" s="106">
        <v>10207.9</v>
      </c>
      <c r="O2047" s="106">
        <v>10139.65</v>
      </c>
      <c r="P2047" s="28" t="s">
        <v>4539</v>
      </c>
      <c r="Q2047" s="107">
        <v>5.3E-3</v>
      </c>
      <c r="T2047" s="110">
        <v>43041</v>
      </c>
      <c r="U2047" s="28">
        <v>64.575000000000003</v>
      </c>
      <c r="V2047">
        <v>64.534999999999997</v>
      </c>
      <c r="W2047">
        <v>64.674999999999997</v>
      </c>
      <c r="X2047">
        <v>64.474999999999994</v>
      </c>
      <c r="Y2047" s="19">
        <v>2.0000000000000001E-4</v>
      </c>
      <c r="AB2047" s="110">
        <f t="shared" si="375"/>
        <v>43186</v>
      </c>
      <c r="AC2047" s="108">
        <f t="shared" si="373"/>
        <v>10184.15</v>
      </c>
      <c r="AD2047" s="28">
        <f t="shared" si="374"/>
        <v>64.944999999999993</v>
      </c>
      <c r="AE2047" s="28">
        <f t="shared" si="368"/>
        <v>156.8119177765802</v>
      </c>
      <c r="AF2047" s="31">
        <f t="shared" si="369"/>
        <v>3.4235285857089348E-3</v>
      </c>
      <c r="AJ2047" s="110">
        <f t="shared" si="372"/>
        <v>43158</v>
      </c>
      <c r="AK2047" s="31">
        <f t="shared" si="370"/>
        <v>-1.2699999999999999E-2</v>
      </c>
      <c r="AL2047" s="115">
        <f t="shared" si="371"/>
        <v>-4.9785582534552786E-3</v>
      </c>
      <c r="AM2047" s="100"/>
      <c r="BR2047" s="18">
        <f t="shared" si="365"/>
        <v>43146</v>
      </c>
      <c r="BS2047" s="6">
        <f t="shared" si="366"/>
        <v>1.21E-2</v>
      </c>
      <c r="BT2047" s="6">
        <f t="shared" si="367"/>
        <v>4.1999999999999997E-3</v>
      </c>
    </row>
    <row r="2048" spans="2:72" ht="14.45" hidden="1">
      <c r="B2048" s="110">
        <v>43147</v>
      </c>
      <c r="C2048" s="106">
        <v>2732.2</v>
      </c>
      <c r="D2048" s="106">
        <v>2727.1</v>
      </c>
      <c r="E2048" s="106">
        <v>2754.4</v>
      </c>
      <c r="F2048" s="106">
        <v>2725.1</v>
      </c>
      <c r="G2048" s="28"/>
      <c r="H2048" s="107">
        <v>4.0000000000000002E-4</v>
      </c>
      <c r="K2048" s="110">
        <v>43187</v>
      </c>
      <c r="L2048" s="106">
        <v>10113.700000000001</v>
      </c>
      <c r="M2048" s="106">
        <v>10143.6</v>
      </c>
      <c r="N2048" s="106">
        <v>10158.35</v>
      </c>
      <c r="O2048" s="106">
        <v>10096.9</v>
      </c>
      <c r="P2048" s="28" t="s">
        <v>4540</v>
      </c>
      <c r="Q2048" s="107">
        <v>-6.8999999999999999E-3</v>
      </c>
      <c r="T2048" s="110">
        <v>43042</v>
      </c>
      <c r="U2048" s="28">
        <v>64.56</v>
      </c>
      <c r="V2048">
        <v>64.58</v>
      </c>
      <c r="W2048">
        <v>64.650000000000006</v>
      </c>
      <c r="X2048">
        <v>64.52</v>
      </c>
      <c r="Y2048" s="19">
        <v>-2.0000000000000001E-4</v>
      </c>
      <c r="AB2048" s="110">
        <f t="shared" si="375"/>
        <v>43187</v>
      </c>
      <c r="AC2048" s="108">
        <f t="shared" si="373"/>
        <v>10113.700000000001</v>
      </c>
      <c r="AD2048" s="28">
        <f t="shared" si="374"/>
        <v>65.16</v>
      </c>
      <c r="AE2048" s="28">
        <f t="shared" si="368"/>
        <v>155.21332105586251</v>
      </c>
      <c r="AF2048" s="31">
        <f t="shared" si="369"/>
        <v>-1.0194357312786062E-2</v>
      </c>
      <c r="AJ2048" s="110">
        <f t="shared" si="372"/>
        <v>43159</v>
      </c>
      <c r="AK2048" s="31">
        <f t="shared" si="370"/>
        <v>-1.11E-2</v>
      </c>
      <c r="AL2048" s="115">
        <f t="shared" si="371"/>
        <v>-1.0243549535520979E-2</v>
      </c>
      <c r="AM2048" s="100"/>
      <c r="BR2048" s="18">
        <f t="shared" si="365"/>
        <v>43147</v>
      </c>
      <c r="BS2048" s="6">
        <f t="shared" si="366"/>
        <v>4.0000000000000002E-4</v>
      </c>
      <c r="BT2048" s="6">
        <f t="shared" si="367"/>
        <v>-8.8000000000000005E-3</v>
      </c>
    </row>
    <row r="2049" spans="2:72" ht="14.45" hidden="1">
      <c r="B2049" s="110">
        <v>43151</v>
      </c>
      <c r="C2049" s="106">
        <v>2716.3</v>
      </c>
      <c r="D2049" s="106">
        <v>2723</v>
      </c>
      <c r="E2049" s="106">
        <v>2737.6</v>
      </c>
      <c r="F2049" s="106">
        <v>2706.8</v>
      </c>
      <c r="G2049" s="28"/>
      <c r="H2049" s="107">
        <v>-5.7999999999999996E-3</v>
      </c>
      <c r="K2049" s="110">
        <v>43192</v>
      </c>
      <c r="L2049" s="106">
        <v>10211.799999999999</v>
      </c>
      <c r="M2049" s="106">
        <v>10151.65</v>
      </c>
      <c r="N2049" s="106">
        <v>10220.1</v>
      </c>
      <c r="O2049" s="106">
        <v>10127.75</v>
      </c>
      <c r="P2049" s="28" t="s">
        <v>4541</v>
      </c>
      <c r="Q2049" s="107">
        <v>9.7000000000000003E-3</v>
      </c>
      <c r="T2049" s="110">
        <v>43045</v>
      </c>
      <c r="U2049" s="28">
        <v>64.625</v>
      </c>
      <c r="V2049">
        <v>64.665000000000006</v>
      </c>
      <c r="W2049">
        <v>64.742000000000004</v>
      </c>
      <c r="X2049">
        <v>64.625</v>
      </c>
      <c r="Y2049" s="19">
        <v>1E-3</v>
      </c>
      <c r="AB2049" s="110">
        <f t="shared" si="375"/>
        <v>43192</v>
      </c>
      <c r="AC2049" s="108">
        <f t="shared" si="373"/>
        <v>10211.799999999999</v>
      </c>
      <c r="AD2049" s="28">
        <f t="shared" si="374"/>
        <v>65.13</v>
      </c>
      <c r="AE2049" s="28">
        <f t="shared" si="368"/>
        <v>156.79103331797941</v>
      </c>
      <c r="AF2049" s="31">
        <f t="shared" si="369"/>
        <v>1.0164799331553898E-2</v>
      </c>
      <c r="AJ2049" s="110">
        <f t="shared" si="372"/>
        <v>43160</v>
      </c>
      <c r="AK2049" s="31">
        <f t="shared" si="370"/>
        <v>-1.3299999999999999E-2</v>
      </c>
      <c r="AL2049" s="115">
        <f t="shared" si="371"/>
        <v>-3.5935525037752436E-3</v>
      </c>
      <c r="AM2049" s="100"/>
      <c r="BR2049" s="18">
        <f t="shared" si="365"/>
        <v>43151</v>
      </c>
      <c r="BS2049" s="6">
        <f t="shared" si="366"/>
        <v>-5.7999999999999996E-3</v>
      </c>
      <c r="BT2049" s="6">
        <f t="shared" si="367"/>
        <v>-1.6999999999999999E-3</v>
      </c>
    </row>
    <row r="2050" spans="2:72" ht="14.45" hidden="1">
      <c r="B2050" s="110">
        <v>43152</v>
      </c>
      <c r="C2050" s="106">
        <v>2701.3</v>
      </c>
      <c r="D2050" s="106">
        <v>2720.5</v>
      </c>
      <c r="E2050" s="106">
        <v>2747.8</v>
      </c>
      <c r="F2050" s="106">
        <v>2701.3</v>
      </c>
      <c r="G2050" s="28"/>
      <c r="H2050" s="107">
        <v>-5.4999999999999997E-3</v>
      </c>
      <c r="K2050" s="110">
        <v>43193</v>
      </c>
      <c r="L2050" s="106">
        <v>10245</v>
      </c>
      <c r="M2050" s="106">
        <v>10186.85</v>
      </c>
      <c r="N2050" s="106">
        <v>10255.35</v>
      </c>
      <c r="O2050" s="106">
        <v>10171.049999999999</v>
      </c>
      <c r="P2050" s="28" t="s">
        <v>4542</v>
      </c>
      <c r="Q2050" s="107">
        <v>3.3E-3</v>
      </c>
      <c r="T2050" s="110">
        <v>43046</v>
      </c>
      <c r="U2050" s="28">
        <v>65.06</v>
      </c>
      <c r="V2050">
        <v>64.66</v>
      </c>
      <c r="W2050">
        <v>65.069999999999993</v>
      </c>
      <c r="X2050">
        <v>64.614999999999995</v>
      </c>
      <c r="Y2050" s="19">
        <v>6.7000000000000002E-3</v>
      </c>
      <c r="AB2050" s="110">
        <f t="shared" si="375"/>
        <v>43193</v>
      </c>
      <c r="AC2050" s="108">
        <f t="shared" si="373"/>
        <v>10245</v>
      </c>
      <c r="AD2050" s="28">
        <f t="shared" si="374"/>
        <v>65</v>
      </c>
      <c r="AE2050" s="28">
        <f t="shared" si="368"/>
        <v>157.61538461538461</v>
      </c>
      <c r="AF2050" s="31">
        <f t="shared" si="369"/>
        <v>5.2576431187449923E-3</v>
      </c>
      <c r="AJ2050" s="110" t="e">
        <f t="shared" si="372"/>
        <v>#N/A</v>
      </c>
      <c r="AK2050" s="31">
        <f t="shared" si="370"/>
        <v>0</v>
      </c>
      <c r="AL2050" s="115">
        <f t="shared" si="371"/>
        <v>0</v>
      </c>
      <c r="AM2050" s="100"/>
      <c r="BR2050" s="18">
        <f t="shared" si="365"/>
        <v>43152</v>
      </c>
      <c r="BS2050" s="6">
        <f t="shared" si="366"/>
        <v>-5.4999999999999997E-3</v>
      </c>
      <c r="BT2050" s="6">
        <f t="shared" si="367"/>
        <v>3.5999999999999999E-3</v>
      </c>
    </row>
    <row r="2051" spans="2:72" ht="14.45" hidden="1">
      <c r="B2051" s="110">
        <v>43153</v>
      </c>
      <c r="C2051" s="106">
        <v>2704</v>
      </c>
      <c r="D2051" s="106">
        <v>2710.4</v>
      </c>
      <c r="E2051" s="106">
        <v>2731.3</v>
      </c>
      <c r="F2051" s="106">
        <v>2697.8</v>
      </c>
      <c r="G2051" s="28"/>
      <c r="H2051" s="107">
        <v>1E-3</v>
      </c>
      <c r="K2051" s="110">
        <v>43194</v>
      </c>
      <c r="L2051" s="106">
        <v>10128.4</v>
      </c>
      <c r="M2051" s="106">
        <v>10274.6</v>
      </c>
      <c r="N2051" s="106">
        <v>10279.85</v>
      </c>
      <c r="O2051" s="106">
        <v>10111.299999999999</v>
      </c>
      <c r="P2051" s="28" t="s">
        <v>4543</v>
      </c>
      <c r="Q2051" s="107">
        <v>-1.14E-2</v>
      </c>
      <c r="T2051" s="110">
        <v>43047</v>
      </c>
      <c r="U2051" s="28">
        <v>64.92</v>
      </c>
      <c r="V2051">
        <v>65.135000000000005</v>
      </c>
      <c r="W2051">
        <v>65.165000000000006</v>
      </c>
      <c r="X2051">
        <v>64.92</v>
      </c>
      <c r="Y2051" s="19">
        <v>-2.2000000000000001E-3</v>
      </c>
      <c r="AB2051" s="110">
        <f t="shared" si="375"/>
        <v>43194</v>
      </c>
      <c r="AC2051" s="108">
        <f t="shared" si="373"/>
        <v>10128.4</v>
      </c>
      <c r="AD2051" s="28">
        <f t="shared" si="374"/>
        <v>65.045000000000002</v>
      </c>
      <c r="AE2051" s="28">
        <f t="shared" si="368"/>
        <v>155.71373664386192</v>
      </c>
      <c r="AF2051" s="31">
        <f t="shared" si="369"/>
        <v>-1.2065116461588588E-2</v>
      </c>
      <c r="AJ2051" s="110">
        <f t="shared" si="372"/>
        <v>43164</v>
      </c>
      <c r="AK2051" s="31">
        <f t="shared" si="370"/>
        <v>1.0999999999999999E-2</v>
      </c>
      <c r="AL2051" s="115">
        <f t="shared" si="371"/>
        <v>-6.3912893914577218E-3</v>
      </c>
      <c r="AM2051" s="100"/>
      <c r="BR2051" s="18">
        <f t="shared" ref="BR2051:BR2114" si="376">VLOOKUP(B2051,K:Q,1,FALSE)</f>
        <v>43153</v>
      </c>
      <c r="BS2051" s="6">
        <f t="shared" ref="BS2051:BS2114" si="377">IFERROR(VLOOKUP(BR2051,B:H,7,FALSE),0)</f>
        <v>1E-3</v>
      </c>
      <c r="BT2051" s="6">
        <f t="shared" ref="BT2051:BT2114" si="378">IFERROR(VLOOKUP(BR2051,K:Q,7,FALSE),0)</f>
        <v>-1.4E-3</v>
      </c>
    </row>
    <row r="2052" spans="2:72" ht="14.45" hidden="1">
      <c r="B2052" s="110">
        <v>43154</v>
      </c>
      <c r="C2052" s="106">
        <v>2747.3</v>
      </c>
      <c r="D2052" s="106">
        <v>2715.8</v>
      </c>
      <c r="E2052" s="106">
        <v>2747.8</v>
      </c>
      <c r="F2052" s="106">
        <v>2713.7</v>
      </c>
      <c r="G2052" s="28"/>
      <c r="H2052" s="107">
        <v>1.6E-2</v>
      </c>
      <c r="K2052" s="110">
        <v>43195</v>
      </c>
      <c r="L2052" s="106">
        <v>10325.15</v>
      </c>
      <c r="M2052" s="106">
        <v>10228.450000000001</v>
      </c>
      <c r="N2052" s="106">
        <v>10331.799999999999</v>
      </c>
      <c r="O2052" s="106">
        <v>10227.450000000001</v>
      </c>
      <c r="P2052" s="28" t="s">
        <v>4544</v>
      </c>
      <c r="Q2052" s="107">
        <v>1.9400000000000001E-2</v>
      </c>
      <c r="T2052" s="110">
        <v>43048</v>
      </c>
      <c r="U2052" s="28">
        <v>64.974999999999994</v>
      </c>
      <c r="V2052">
        <v>64.944999999999993</v>
      </c>
      <c r="W2052">
        <v>65.001999999999995</v>
      </c>
      <c r="X2052">
        <v>64.852000000000004</v>
      </c>
      <c r="Y2052" s="19">
        <v>8.0000000000000004E-4</v>
      </c>
      <c r="AB2052" s="110">
        <f t="shared" si="375"/>
        <v>43195</v>
      </c>
      <c r="AC2052" s="108">
        <f t="shared" si="373"/>
        <v>10325.15</v>
      </c>
      <c r="AD2052" s="28">
        <f t="shared" si="374"/>
        <v>64.89</v>
      </c>
      <c r="AE2052" s="28">
        <f t="shared" ref="AE2052:AE2115" si="379">AC2052/AD2052</f>
        <v>159.11773770997073</v>
      </c>
      <c r="AF2052" s="31">
        <f t="shared" si="369"/>
        <v>2.1860634388950695E-2</v>
      </c>
      <c r="AJ2052" s="110">
        <f t="shared" si="372"/>
        <v>43165</v>
      </c>
      <c r="AK2052" s="31">
        <f t="shared" si="370"/>
        <v>2.5999999999999999E-3</v>
      </c>
      <c r="AL2052" s="115">
        <f t="shared" si="371"/>
        <v>-8.7510305133827737E-3</v>
      </c>
      <c r="AM2052" s="100"/>
      <c r="BR2052" s="18">
        <f t="shared" si="376"/>
        <v>43154</v>
      </c>
      <c r="BS2052" s="6">
        <f t="shared" si="377"/>
        <v>1.6E-2</v>
      </c>
      <c r="BT2052" s="6">
        <f t="shared" si="378"/>
        <v>1.04E-2</v>
      </c>
    </row>
    <row r="2053" spans="2:72" ht="14.45" hidden="1">
      <c r="B2053" s="110">
        <v>43157</v>
      </c>
      <c r="C2053" s="106">
        <v>2779.6</v>
      </c>
      <c r="D2053" s="106">
        <v>2757.4</v>
      </c>
      <c r="E2053" s="106">
        <v>2780.6</v>
      </c>
      <c r="F2053" s="106">
        <v>2753.8</v>
      </c>
      <c r="G2053" s="28"/>
      <c r="H2053" s="107">
        <v>1.18E-2</v>
      </c>
      <c r="K2053" s="110">
        <v>43196</v>
      </c>
      <c r="L2053" s="106">
        <v>10331.6</v>
      </c>
      <c r="M2053" s="106">
        <v>10322.75</v>
      </c>
      <c r="N2053" s="106">
        <v>10350.450000000001</v>
      </c>
      <c r="O2053" s="106">
        <v>10290.85</v>
      </c>
      <c r="P2053" s="28" t="s">
        <v>4545</v>
      </c>
      <c r="Q2053" s="107">
        <v>5.9999999999999995E-4</v>
      </c>
      <c r="T2053" s="110">
        <v>43049</v>
      </c>
      <c r="U2053" s="28">
        <v>65.19</v>
      </c>
      <c r="V2053">
        <v>65.09</v>
      </c>
      <c r="W2053">
        <v>65.207999999999998</v>
      </c>
      <c r="X2053">
        <v>65.004999999999995</v>
      </c>
      <c r="Y2053" s="19">
        <v>3.3E-3</v>
      </c>
      <c r="AB2053" s="110">
        <f t="shared" si="375"/>
        <v>43196</v>
      </c>
      <c r="AC2053" s="108">
        <f t="shared" si="373"/>
        <v>10331.6</v>
      </c>
      <c r="AD2053" s="28">
        <f t="shared" si="374"/>
        <v>64.930000000000007</v>
      </c>
      <c r="AE2053" s="28">
        <f t="shared" si="379"/>
        <v>159.11905128600029</v>
      </c>
      <c r="AF2053" s="31">
        <f t="shared" ref="AF2053:AF2116" si="380">AE2053/AE2052-1</f>
        <v>8.2553714531030664E-6</v>
      </c>
      <c r="AJ2053" s="110">
        <f t="shared" si="372"/>
        <v>43166</v>
      </c>
      <c r="AK2053" s="31">
        <f t="shared" si="370"/>
        <v>-5.0000000000000001E-4</v>
      </c>
      <c r="AL2053" s="115">
        <f t="shared" si="371"/>
        <v>-8.8920960112355285E-3</v>
      </c>
      <c r="AM2053" s="100"/>
      <c r="BR2053" s="18">
        <f t="shared" si="376"/>
        <v>43157</v>
      </c>
      <c r="BS2053" s="6">
        <f t="shared" si="377"/>
        <v>1.18E-2</v>
      </c>
      <c r="BT2053" s="6">
        <f t="shared" si="378"/>
        <v>8.6999999999999994E-3</v>
      </c>
    </row>
    <row r="2054" spans="2:72" ht="14.45" hidden="1">
      <c r="B2054" s="110">
        <v>43158</v>
      </c>
      <c r="C2054" s="106">
        <v>2744.3</v>
      </c>
      <c r="D2054" s="106">
        <v>2780.4</v>
      </c>
      <c r="E2054" s="106">
        <v>2789.2</v>
      </c>
      <c r="F2054" s="106">
        <v>2744.2</v>
      </c>
      <c r="G2054" s="28"/>
      <c r="H2054" s="107">
        <v>-1.2699999999999999E-2</v>
      </c>
      <c r="K2054" s="110">
        <v>43199</v>
      </c>
      <c r="L2054" s="106">
        <v>10379.35</v>
      </c>
      <c r="M2054" s="106">
        <v>10333.700000000001</v>
      </c>
      <c r="N2054" s="106">
        <v>10397.700000000001</v>
      </c>
      <c r="O2054" s="106">
        <v>10328.5</v>
      </c>
      <c r="P2054" s="28" t="s">
        <v>4546</v>
      </c>
      <c r="Q2054" s="107">
        <v>4.5999999999999999E-3</v>
      </c>
      <c r="T2054" s="110">
        <v>43052</v>
      </c>
      <c r="U2054" s="28">
        <v>65.44</v>
      </c>
      <c r="V2054">
        <v>65.37</v>
      </c>
      <c r="W2054">
        <v>65.534999999999997</v>
      </c>
      <c r="X2054">
        <v>65.266999999999996</v>
      </c>
      <c r="Y2054" s="19">
        <v>3.8E-3</v>
      </c>
      <c r="AB2054" s="110">
        <f t="shared" si="375"/>
        <v>43199</v>
      </c>
      <c r="AC2054" s="108">
        <f t="shared" si="373"/>
        <v>10379.35</v>
      </c>
      <c r="AD2054" s="28">
        <f t="shared" si="374"/>
        <v>64.954999999999998</v>
      </c>
      <c r="AE2054" s="28">
        <f t="shared" si="379"/>
        <v>159.79293356939419</v>
      </c>
      <c r="AF2054" s="31">
        <f t="shared" si="380"/>
        <v>4.2350823358208167E-3</v>
      </c>
      <c r="AJ2054" s="110">
        <f t="shared" si="372"/>
        <v>43167</v>
      </c>
      <c r="AK2054" s="31">
        <f t="shared" si="370"/>
        <v>4.4999999999999997E-3</v>
      </c>
      <c r="AL2054" s="115">
        <f t="shared" si="371"/>
        <v>5.2246218014473378E-3</v>
      </c>
      <c r="AM2054" s="100"/>
      <c r="BR2054" s="18">
        <f t="shared" si="376"/>
        <v>43158</v>
      </c>
      <c r="BS2054" s="6">
        <f t="shared" si="377"/>
        <v>-1.2699999999999999E-2</v>
      </c>
      <c r="BT2054" s="6">
        <f t="shared" si="378"/>
        <v>-2.7000000000000001E-3</v>
      </c>
    </row>
    <row r="2055" spans="2:72" ht="14.45" hidden="1">
      <c r="B2055" s="110">
        <v>43159</v>
      </c>
      <c r="C2055" s="106">
        <v>2713.8</v>
      </c>
      <c r="D2055" s="106">
        <v>2753.8</v>
      </c>
      <c r="E2055" s="106">
        <v>2761.5</v>
      </c>
      <c r="F2055" s="106">
        <v>2713.5</v>
      </c>
      <c r="G2055" s="28"/>
      <c r="H2055" s="107">
        <v>-1.11E-2</v>
      </c>
      <c r="K2055" s="110">
        <v>43200</v>
      </c>
      <c r="L2055" s="106">
        <v>10402.25</v>
      </c>
      <c r="M2055" s="106">
        <v>10412.9</v>
      </c>
      <c r="N2055" s="106">
        <v>10424.85</v>
      </c>
      <c r="O2055" s="106">
        <v>10381.5</v>
      </c>
      <c r="P2055" s="28" t="s">
        <v>4547</v>
      </c>
      <c r="Q2055" s="107">
        <v>2.2000000000000001E-3</v>
      </c>
      <c r="T2055" s="110">
        <v>43053</v>
      </c>
      <c r="U2055" s="28">
        <v>65.41</v>
      </c>
      <c r="V2055">
        <v>65.319999999999993</v>
      </c>
      <c r="W2055">
        <v>65.55</v>
      </c>
      <c r="X2055">
        <v>65.292000000000002</v>
      </c>
      <c r="Y2055" s="19">
        <v>-5.0000000000000001E-4</v>
      </c>
      <c r="AB2055" s="110">
        <f t="shared" si="375"/>
        <v>43200</v>
      </c>
      <c r="AC2055" s="108">
        <f t="shared" si="373"/>
        <v>10402.25</v>
      </c>
      <c r="AD2055" s="28">
        <f t="shared" si="374"/>
        <v>64.95</v>
      </c>
      <c r="AE2055" s="28">
        <f t="shared" si="379"/>
        <v>160.15781370284833</v>
      </c>
      <c r="AF2055" s="31">
        <f t="shared" si="380"/>
        <v>2.2834560033637707E-3</v>
      </c>
      <c r="AJ2055" s="110">
        <f t="shared" si="372"/>
        <v>43168</v>
      </c>
      <c r="AK2055" s="31">
        <f t="shared" si="370"/>
        <v>1.7399999999999999E-2</v>
      </c>
      <c r="AL2055" s="115">
        <f t="shared" si="371"/>
        <v>-1.8491975515458892E-3</v>
      </c>
      <c r="AM2055" s="100"/>
      <c r="BR2055" s="18">
        <f t="shared" si="376"/>
        <v>43159</v>
      </c>
      <c r="BS2055" s="6">
        <f t="shared" si="377"/>
        <v>-1.11E-2</v>
      </c>
      <c r="BT2055" s="6">
        <f t="shared" si="378"/>
        <v>-5.7999999999999996E-3</v>
      </c>
    </row>
    <row r="2056" spans="2:72" ht="14.45" hidden="1">
      <c r="B2056" s="110">
        <v>43160</v>
      </c>
      <c r="C2056" s="106">
        <v>2677.7</v>
      </c>
      <c r="D2056" s="106">
        <v>2715.2</v>
      </c>
      <c r="E2056" s="106">
        <v>2730.9</v>
      </c>
      <c r="F2056" s="106">
        <v>2659.7</v>
      </c>
      <c r="G2056" s="28"/>
      <c r="H2056" s="107">
        <v>-1.3299999999999999E-2</v>
      </c>
      <c r="K2056" s="110">
        <v>43201</v>
      </c>
      <c r="L2056" s="106">
        <v>10417.15</v>
      </c>
      <c r="M2056" s="106">
        <v>10428.15</v>
      </c>
      <c r="N2056" s="106">
        <v>10428.15</v>
      </c>
      <c r="O2056" s="106">
        <v>10355.6</v>
      </c>
      <c r="P2056" s="28" t="s">
        <v>4548</v>
      </c>
      <c r="Q2056" s="107">
        <v>1.4E-3</v>
      </c>
      <c r="T2056" s="110">
        <v>43054</v>
      </c>
      <c r="U2056" s="28">
        <v>65.27</v>
      </c>
      <c r="V2056">
        <v>65.44</v>
      </c>
      <c r="W2056">
        <v>65.44</v>
      </c>
      <c r="X2056">
        <v>65.155000000000001</v>
      </c>
      <c r="Y2056" s="19">
        <v>-2.0999999999999999E-3</v>
      </c>
      <c r="AB2056" s="110">
        <f t="shared" si="375"/>
        <v>43201</v>
      </c>
      <c r="AC2056" s="108">
        <f t="shared" si="373"/>
        <v>10417.15</v>
      </c>
      <c r="AD2056" s="28">
        <f t="shared" si="374"/>
        <v>65.260000000000005</v>
      </c>
      <c r="AE2056" s="28">
        <f t="shared" si="379"/>
        <v>159.62534477474713</v>
      </c>
      <c r="AF2056" s="31">
        <f t="shared" si="380"/>
        <v>-3.3246515782808794E-3</v>
      </c>
      <c r="AJ2056" s="110">
        <f t="shared" si="372"/>
        <v>43171</v>
      </c>
      <c r="AK2056" s="31">
        <f t="shared" si="370"/>
        <v>-1.2999999999999999E-3</v>
      </c>
      <c r="AL2056" s="115">
        <f t="shared" si="371"/>
        <v>2.1218779328021409E-2</v>
      </c>
      <c r="AM2056" s="100"/>
      <c r="BR2056" s="18">
        <f t="shared" si="376"/>
        <v>43160</v>
      </c>
      <c r="BS2056" s="6">
        <f t="shared" si="377"/>
        <v>-1.3299999999999999E-2</v>
      </c>
      <c r="BT2056" s="6">
        <f t="shared" si="378"/>
        <v>-3.3E-3</v>
      </c>
    </row>
    <row r="2057" spans="2:72" ht="14.45" hidden="1">
      <c r="B2057" s="110">
        <v>43161</v>
      </c>
      <c r="C2057" s="106">
        <v>2691.2</v>
      </c>
      <c r="D2057" s="106">
        <v>2658.9</v>
      </c>
      <c r="E2057" s="106">
        <v>2696.2</v>
      </c>
      <c r="F2057" s="106">
        <v>2647.3</v>
      </c>
      <c r="G2057" s="28"/>
      <c r="H2057" s="107">
        <v>5.0000000000000001E-3</v>
      </c>
      <c r="K2057" s="110">
        <v>43202</v>
      </c>
      <c r="L2057" s="106">
        <v>10458.65</v>
      </c>
      <c r="M2057" s="106">
        <v>10410.65</v>
      </c>
      <c r="N2057" s="106">
        <v>10469.9</v>
      </c>
      <c r="O2057" s="106">
        <v>10395.25</v>
      </c>
      <c r="P2057" s="28" t="s">
        <v>4549</v>
      </c>
      <c r="Q2057" s="107">
        <v>4.0000000000000001E-3</v>
      </c>
      <c r="T2057" s="110">
        <v>43055</v>
      </c>
      <c r="U2057" s="28">
        <v>65.295000000000002</v>
      </c>
      <c r="V2057">
        <v>65.284999999999997</v>
      </c>
      <c r="W2057">
        <v>65.39</v>
      </c>
      <c r="X2057">
        <v>65.125</v>
      </c>
      <c r="Y2057" s="19">
        <v>4.0000000000000002E-4</v>
      </c>
      <c r="AB2057" s="110">
        <f t="shared" si="375"/>
        <v>43202</v>
      </c>
      <c r="AC2057" s="108">
        <f t="shared" si="373"/>
        <v>10458.65</v>
      </c>
      <c r="AD2057" s="28">
        <f t="shared" si="374"/>
        <v>65.290000000000006</v>
      </c>
      <c r="AE2057" s="28">
        <f t="shared" si="379"/>
        <v>160.18762444478477</v>
      </c>
      <c r="AF2057" s="31">
        <f t="shared" si="380"/>
        <v>3.5224961977753377E-3</v>
      </c>
      <c r="AJ2057" s="110">
        <f t="shared" si="372"/>
        <v>43172</v>
      </c>
      <c r="AK2057" s="31">
        <f t="shared" si="370"/>
        <v>-6.4000000000000003E-3</v>
      </c>
      <c r="AL2057" s="115">
        <f t="shared" si="371"/>
        <v>2.5284821424420567E-3</v>
      </c>
      <c r="AM2057" s="100"/>
      <c r="BR2057" s="18" t="e">
        <f t="shared" si="376"/>
        <v>#N/A</v>
      </c>
      <c r="BS2057" s="6">
        <f t="shared" si="377"/>
        <v>0</v>
      </c>
      <c r="BT2057" s="6">
        <f t="shared" si="378"/>
        <v>0</v>
      </c>
    </row>
    <row r="2058" spans="2:72" ht="14.45" hidden="1">
      <c r="B2058" s="110">
        <v>43164</v>
      </c>
      <c r="C2058" s="106">
        <v>2720.9</v>
      </c>
      <c r="D2058" s="106">
        <v>2681.1</v>
      </c>
      <c r="E2058" s="106">
        <v>2728.1</v>
      </c>
      <c r="F2058" s="106">
        <v>2675.8</v>
      </c>
      <c r="G2058" s="28"/>
      <c r="H2058" s="107">
        <v>1.0999999999999999E-2</v>
      </c>
      <c r="K2058" s="110">
        <v>43203</v>
      </c>
      <c r="L2058" s="106">
        <v>10480.6</v>
      </c>
      <c r="M2058" s="106">
        <v>10495.3</v>
      </c>
      <c r="N2058" s="106">
        <v>10519.9</v>
      </c>
      <c r="O2058" s="106">
        <v>10451.450000000001</v>
      </c>
      <c r="P2058" s="28" t="s">
        <v>4550</v>
      </c>
      <c r="Q2058" s="107">
        <v>2.0999999999999999E-3</v>
      </c>
      <c r="T2058" s="110">
        <v>43056</v>
      </c>
      <c r="U2058" s="28">
        <v>65.015000000000001</v>
      </c>
      <c r="V2058">
        <v>64.647000000000006</v>
      </c>
      <c r="W2058">
        <v>65.072000000000003</v>
      </c>
      <c r="X2058">
        <v>64.625</v>
      </c>
      <c r="Y2058" s="19">
        <v>-4.3E-3</v>
      </c>
      <c r="AB2058" s="110">
        <f t="shared" si="375"/>
        <v>43203</v>
      </c>
      <c r="AC2058" s="108">
        <f t="shared" si="373"/>
        <v>10480.6</v>
      </c>
      <c r="AD2058" s="28">
        <f t="shared" si="374"/>
        <v>65.254999999999995</v>
      </c>
      <c r="AE2058" s="28">
        <f t="shared" si="379"/>
        <v>160.60991494904607</v>
      </c>
      <c r="AF2058" s="31">
        <f t="shared" si="380"/>
        <v>2.6362242759074839E-3</v>
      </c>
      <c r="AJ2058" s="110">
        <f t="shared" si="372"/>
        <v>43173</v>
      </c>
      <c r="AK2058" s="31">
        <f t="shared" si="370"/>
        <v>-5.7000000000000002E-3</v>
      </c>
      <c r="AL2058" s="115">
        <f t="shared" si="371"/>
        <v>-1.2987197608277379E-3</v>
      </c>
      <c r="AM2058" s="100"/>
      <c r="BR2058" s="18">
        <f t="shared" si="376"/>
        <v>43164</v>
      </c>
      <c r="BS2058" s="6">
        <f t="shared" si="377"/>
        <v>1.0999999999999999E-2</v>
      </c>
      <c r="BT2058" s="6">
        <f t="shared" si="378"/>
        <v>-9.4999999999999998E-3</v>
      </c>
    </row>
    <row r="2059" spans="2:72" ht="14.45" hidden="1">
      <c r="B2059" s="110">
        <v>43165</v>
      </c>
      <c r="C2059" s="106">
        <v>2728.1</v>
      </c>
      <c r="D2059" s="106">
        <v>2730.2</v>
      </c>
      <c r="E2059" s="106">
        <v>2732.1</v>
      </c>
      <c r="F2059" s="106">
        <v>2711.3</v>
      </c>
      <c r="G2059" s="28"/>
      <c r="H2059" s="107">
        <v>2.5999999999999999E-3</v>
      </c>
      <c r="K2059" s="110">
        <v>43206</v>
      </c>
      <c r="L2059" s="106">
        <v>10528.35</v>
      </c>
      <c r="M2059" s="106">
        <v>10398.299999999999</v>
      </c>
      <c r="N2059" s="106">
        <v>10540.15</v>
      </c>
      <c r="O2059" s="106">
        <v>10396.35</v>
      </c>
      <c r="P2059" s="28" t="s">
        <v>2794</v>
      </c>
      <c r="Q2059" s="107">
        <v>4.5999999999999999E-3</v>
      </c>
      <c r="T2059" s="110">
        <v>43059</v>
      </c>
      <c r="U2059" s="28">
        <v>65.099999999999994</v>
      </c>
      <c r="V2059">
        <v>64.974999999999994</v>
      </c>
      <c r="W2059">
        <v>65.125</v>
      </c>
      <c r="X2059">
        <v>64.974999999999994</v>
      </c>
      <c r="Y2059" s="19">
        <v>1.2999999999999999E-3</v>
      </c>
      <c r="AB2059" s="110">
        <f t="shared" si="375"/>
        <v>43206</v>
      </c>
      <c r="AC2059" s="108">
        <f t="shared" si="373"/>
        <v>10528.35</v>
      </c>
      <c r="AD2059" s="28">
        <f t="shared" si="374"/>
        <v>65.47</v>
      </c>
      <c r="AE2059" s="28">
        <f t="shared" si="379"/>
        <v>160.8118222086452</v>
      </c>
      <c r="AF2059" s="31">
        <f t="shared" si="380"/>
        <v>1.2571282393318839E-3</v>
      </c>
      <c r="AJ2059" s="110">
        <f t="shared" si="372"/>
        <v>43174</v>
      </c>
      <c r="AK2059" s="31">
        <f t="shared" si="370"/>
        <v>-8.0000000000000004E-4</v>
      </c>
      <c r="AL2059" s="115">
        <f t="shared" si="371"/>
        <v>-7.1714949896031221E-3</v>
      </c>
      <c r="AM2059" s="100"/>
      <c r="BR2059" s="18">
        <f t="shared" si="376"/>
        <v>43165</v>
      </c>
      <c r="BS2059" s="6">
        <f t="shared" si="377"/>
        <v>2.5999999999999999E-3</v>
      </c>
      <c r="BT2059" s="6">
        <f t="shared" si="378"/>
        <v>-1.06E-2</v>
      </c>
    </row>
    <row r="2060" spans="2:72" ht="14.45" hidden="1">
      <c r="B2060" s="110">
        <v>43166</v>
      </c>
      <c r="C2060" s="106">
        <v>2726.8</v>
      </c>
      <c r="D2060" s="106">
        <v>2710.2</v>
      </c>
      <c r="E2060" s="106">
        <v>2730.6</v>
      </c>
      <c r="F2060" s="106">
        <v>2701.7</v>
      </c>
      <c r="G2060" s="28"/>
      <c r="H2060" s="107">
        <v>-5.0000000000000001E-4</v>
      </c>
      <c r="K2060" s="110">
        <v>43207</v>
      </c>
      <c r="L2060" s="106">
        <v>10548.7</v>
      </c>
      <c r="M2060" s="106">
        <v>10557.3</v>
      </c>
      <c r="N2060" s="106">
        <v>10560.45</v>
      </c>
      <c r="O2060" s="106">
        <v>10495.65</v>
      </c>
      <c r="P2060" s="28" t="s">
        <v>4551</v>
      </c>
      <c r="Q2060" s="107">
        <v>1.9E-3</v>
      </c>
      <c r="T2060" s="110">
        <v>43060</v>
      </c>
      <c r="U2060" s="28">
        <v>64.88</v>
      </c>
      <c r="V2060">
        <v>65.09</v>
      </c>
      <c r="W2060">
        <v>65.125</v>
      </c>
      <c r="X2060">
        <v>64.88</v>
      </c>
      <c r="Y2060" s="19">
        <v>-3.3999999999999998E-3</v>
      </c>
      <c r="AB2060" s="110">
        <f t="shared" si="375"/>
        <v>43207</v>
      </c>
      <c r="AC2060" s="108">
        <f t="shared" si="373"/>
        <v>10548.7</v>
      </c>
      <c r="AD2060" s="28">
        <f t="shared" si="374"/>
        <v>65.680000000000007</v>
      </c>
      <c r="AE2060" s="28">
        <f t="shared" si="379"/>
        <v>160.60749086479902</v>
      </c>
      <c r="AF2060" s="31">
        <f t="shared" si="380"/>
        <v>-1.2706238946852411E-3</v>
      </c>
      <c r="AJ2060" s="110">
        <f t="shared" si="372"/>
        <v>43175</v>
      </c>
      <c r="AK2060" s="31">
        <f t="shared" si="370"/>
        <v>1.6999999999999999E-3</v>
      </c>
      <c r="AL2060" s="115">
        <f t="shared" si="371"/>
        <v>-1.5926410331896679E-2</v>
      </c>
      <c r="AM2060" s="100"/>
      <c r="BR2060" s="18">
        <f t="shared" si="376"/>
        <v>43166</v>
      </c>
      <c r="BS2060" s="6">
        <f t="shared" si="377"/>
        <v>-5.0000000000000001E-4</v>
      </c>
      <c r="BT2060" s="6">
        <f t="shared" si="378"/>
        <v>-9.2999999999999992E-3</v>
      </c>
    </row>
    <row r="2061" spans="2:72" ht="14.45" hidden="1">
      <c r="B2061" s="110">
        <v>43167</v>
      </c>
      <c r="C2061" s="106">
        <v>2739</v>
      </c>
      <c r="D2061" s="106">
        <v>2732.8</v>
      </c>
      <c r="E2061" s="106">
        <v>2740.4</v>
      </c>
      <c r="F2061" s="106">
        <v>2722.7</v>
      </c>
      <c r="G2061" s="28"/>
      <c r="H2061" s="107">
        <v>4.4999999999999997E-3</v>
      </c>
      <c r="K2061" s="110">
        <v>43208</v>
      </c>
      <c r="L2061" s="106">
        <v>10526.2</v>
      </c>
      <c r="M2061" s="106">
        <v>10578.9</v>
      </c>
      <c r="N2061" s="106">
        <v>10594.2</v>
      </c>
      <c r="O2061" s="106">
        <v>10509.7</v>
      </c>
      <c r="P2061" s="28" t="s">
        <v>4552</v>
      </c>
      <c r="Q2061" s="107">
        <v>-2.0999999999999999E-3</v>
      </c>
      <c r="T2061" s="110">
        <v>43061</v>
      </c>
      <c r="U2061" s="28">
        <v>64.88</v>
      </c>
      <c r="V2061">
        <v>64.78</v>
      </c>
      <c r="W2061">
        <v>64.965000000000003</v>
      </c>
      <c r="X2061">
        <v>64.72</v>
      </c>
      <c r="Y2061" s="19">
        <v>0</v>
      </c>
      <c r="AB2061" s="110">
        <f t="shared" si="375"/>
        <v>43208</v>
      </c>
      <c r="AC2061" s="108">
        <f t="shared" si="373"/>
        <v>10526.2</v>
      </c>
      <c r="AD2061" s="28">
        <f t="shared" si="374"/>
        <v>65.72</v>
      </c>
      <c r="AE2061" s="28">
        <f t="shared" si="379"/>
        <v>160.16737674984785</v>
      </c>
      <c r="AF2061" s="31">
        <f t="shared" si="380"/>
        <v>-2.740308765060484E-3</v>
      </c>
      <c r="AJ2061" s="110">
        <f t="shared" si="372"/>
        <v>43178</v>
      </c>
      <c r="AK2061" s="31">
        <f t="shared" si="370"/>
        <v>-1.4200000000000001E-2</v>
      </c>
      <c r="AL2061" s="115">
        <f t="shared" si="371"/>
        <v>-1.3388486789773224E-2</v>
      </c>
      <c r="AM2061" s="100"/>
      <c r="BR2061" s="18">
        <f t="shared" si="376"/>
        <v>43167</v>
      </c>
      <c r="BS2061" s="6">
        <f t="shared" si="377"/>
        <v>4.4999999999999997E-3</v>
      </c>
      <c r="BT2061" s="6">
        <f t="shared" si="378"/>
        <v>8.6999999999999994E-3</v>
      </c>
    </row>
    <row r="2062" spans="2:72" ht="14.45" hidden="1">
      <c r="B2062" s="110">
        <v>43168</v>
      </c>
      <c r="C2062" s="106">
        <v>2786.6</v>
      </c>
      <c r="D2062" s="106">
        <v>2752.9</v>
      </c>
      <c r="E2062" s="106">
        <v>2786.6</v>
      </c>
      <c r="F2062" s="106">
        <v>2751.5</v>
      </c>
      <c r="G2062" s="28"/>
      <c r="H2062" s="107">
        <v>1.7399999999999999E-2</v>
      </c>
      <c r="K2062" s="110">
        <v>43209</v>
      </c>
      <c r="L2062" s="106">
        <v>10565.3</v>
      </c>
      <c r="M2062" s="106">
        <v>10563.65</v>
      </c>
      <c r="N2062" s="106">
        <v>10572.2</v>
      </c>
      <c r="O2062" s="106">
        <v>10546.2</v>
      </c>
      <c r="P2062" s="28" t="s">
        <v>4553</v>
      </c>
      <c r="Q2062" s="107">
        <v>3.7000000000000002E-3</v>
      </c>
      <c r="T2062" s="110">
        <v>43062</v>
      </c>
      <c r="U2062" s="28">
        <v>64.569999999999993</v>
      </c>
      <c r="V2062">
        <v>64.814999999999998</v>
      </c>
      <c r="W2062">
        <v>64.897000000000006</v>
      </c>
      <c r="X2062">
        <v>64.569999999999993</v>
      </c>
      <c r="Y2062" s="19">
        <v>-4.7999999999999996E-3</v>
      </c>
      <c r="AB2062" s="110">
        <f t="shared" si="375"/>
        <v>43209</v>
      </c>
      <c r="AC2062" s="108">
        <f t="shared" si="373"/>
        <v>10565.3</v>
      </c>
      <c r="AD2062" s="28">
        <f t="shared" si="374"/>
        <v>65.87</v>
      </c>
      <c r="AE2062" s="28">
        <f t="shared" si="379"/>
        <v>160.39623500834975</v>
      </c>
      <c r="AF2062" s="31">
        <f t="shared" si="380"/>
        <v>1.428869368693908E-3</v>
      </c>
      <c r="AJ2062" s="110">
        <f t="shared" si="372"/>
        <v>43179</v>
      </c>
      <c r="AK2062" s="31">
        <f t="shared" si="370"/>
        <v>1.5E-3</v>
      </c>
      <c r="AL2062" s="115">
        <f t="shared" si="371"/>
        <v>3.1357036225556634E-3</v>
      </c>
      <c r="AM2062" s="100"/>
      <c r="BR2062" s="18">
        <f t="shared" si="376"/>
        <v>43168</v>
      </c>
      <c r="BS2062" s="6">
        <f t="shared" si="377"/>
        <v>1.7399999999999999E-2</v>
      </c>
      <c r="BT2062" s="6">
        <f t="shared" si="378"/>
        <v>-1.5E-3</v>
      </c>
    </row>
    <row r="2063" spans="2:72" ht="14.45" hidden="1">
      <c r="B2063" s="110">
        <v>43171</v>
      </c>
      <c r="C2063" s="106">
        <v>2783</v>
      </c>
      <c r="D2063" s="106">
        <v>2790.5</v>
      </c>
      <c r="E2063" s="106">
        <v>2797</v>
      </c>
      <c r="F2063" s="106">
        <v>2779.3</v>
      </c>
      <c r="G2063" s="28"/>
      <c r="H2063" s="107">
        <v>-1.2999999999999999E-3</v>
      </c>
      <c r="K2063" s="110">
        <v>43210</v>
      </c>
      <c r="L2063" s="106">
        <v>10564.05</v>
      </c>
      <c r="M2063" s="106">
        <v>10560.35</v>
      </c>
      <c r="N2063" s="106">
        <v>10582.35</v>
      </c>
      <c r="O2063" s="106">
        <v>10527.45</v>
      </c>
      <c r="P2063" s="28" t="s">
        <v>4554</v>
      </c>
      <c r="Q2063" s="107">
        <v>-1E-4</v>
      </c>
      <c r="T2063" s="110">
        <v>43063</v>
      </c>
      <c r="U2063" s="28">
        <v>64.680000000000007</v>
      </c>
      <c r="V2063">
        <v>64.59</v>
      </c>
      <c r="W2063">
        <v>64.751999999999995</v>
      </c>
      <c r="X2063">
        <v>64.555000000000007</v>
      </c>
      <c r="Y2063" s="19">
        <v>1.6999999999999999E-3</v>
      </c>
      <c r="AB2063" s="110">
        <f t="shared" si="375"/>
        <v>43210</v>
      </c>
      <c r="AC2063" s="108">
        <f t="shared" si="373"/>
        <v>10564.05</v>
      </c>
      <c r="AD2063" s="28">
        <f t="shared" si="374"/>
        <v>66.209999999999994</v>
      </c>
      <c r="AE2063" s="28">
        <f t="shared" si="379"/>
        <v>159.55369279565022</v>
      </c>
      <c r="AF2063" s="31">
        <f t="shared" si="380"/>
        <v>-5.2528802353475346E-3</v>
      </c>
      <c r="AJ2063" s="110">
        <f t="shared" si="372"/>
        <v>43180</v>
      </c>
      <c r="AK2063" s="31">
        <f t="shared" si="370"/>
        <v>-1.8E-3</v>
      </c>
      <c r="AL2063" s="115">
        <f t="shared" si="371"/>
        <v>3.5137164177805325E-3</v>
      </c>
      <c r="AM2063" s="100"/>
      <c r="BR2063" s="18">
        <f t="shared" si="376"/>
        <v>43171</v>
      </c>
      <c r="BS2063" s="6">
        <f t="shared" si="377"/>
        <v>-1.2999999999999999E-3</v>
      </c>
      <c r="BT2063" s="6">
        <f t="shared" si="378"/>
        <v>1.9E-2</v>
      </c>
    </row>
    <row r="2064" spans="2:72" ht="14.45" hidden="1">
      <c r="B2064" s="110">
        <v>43172</v>
      </c>
      <c r="C2064" s="106">
        <v>2765.3</v>
      </c>
      <c r="D2064" s="106">
        <v>2792.3</v>
      </c>
      <c r="E2064" s="106">
        <v>2801.9</v>
      </c>
      <c r="F2064" s="106">
        <v>2758.7</v>
      </c>
      <c r="G2064" s="28"/>
      <c r="H2064" s="107">
        <v>-6.4000000000000003E-3</v>
      </c>
      <c r="K2064" s="110">
        <v>43213</v>
      </c>
      <c r="L2064" s="106">
        <v>10584.7</v>
      </c>
      <c r="M2064" s="106">
        <v>10592.8</v>
      </c>
      <c r="N2064" s="106">
        <v>10638.35</v>
      </c>
      <c r="O2064" s="106">
        <v>10514.95</v>
      </c>
      <c r="P2064" s="28" t="s">
        <v>4555</v>
      </c>
      <c r="Q2064" s="107">
        <v>2E-3</v>
      </c>
      <c r="T2064" s="110">
        <v>43066</v>
      </c>
      <c r="U2064" s="28">
        <v>64.477000000000004</v>
      </c>
      <c r="V2064">
        <v>64.715000000000003</v>
      </c>
      <c r="W2064">
        <v>64.828000000000003</v>
      </c>
      <c r="X2064">
        <v>64.477000000000004</v>
      </c>
      <c r="Y2064" s="19">
        <v>-3.0999999999999999E-3</v>
      </c>
      <c r="AB2064" s="110">
        <f t="shared" si="375"/>
        <v>43213</v>
      </c>
      <c r="AC2064" s="108">
        <f t="shared" si="373"/>
        <v>10584.7</v>
      </c>
      <c r="AD2064" s="28">
        <f t="shared" si="374"/>
        <v>66.53</v>
      </c>
      <c r="AE2064" s="28">
        <f t="shared" si="379"/>
        <v>159.09664812866376</v>
      </c>
      <c r="AF2064" s="31">
        <f t="shared" si="380"/>
        <v>-2.8645195167736892E-3</v>
      </c>
      <c r="AJ2064" s="110">
        <f t="shared" si="372"/>
        <v>43181</v>
      </c>
      <c r="AK2064" s="31">
        <f t="shared" si="370"/>
        <v>-2.5100000000000001E-2</v>
      </c>
      <c r="AL2064" s="115">
        <f t="shared" si="371"/>
        <v>-2.8406939411779186E-3</v>
      </c>
      <c r="AM2064" s="100"/>
      <c r="BR2064" s="18">
        <f t="shared" si="376"/>
        <v>43172</v>
      </c>
      <c r="BS2064" s="6">
        <f t="shared" si="377"/>
        <v>-6.4000000000000003E-3</v>
      </c>
      <c r="BT2064" s="6">
        <f t="shared" si="378"/>
        <v>5.0000000000000001E-4</v>
      </c>
    </row>
    <row r="2065" spans="2:72" ht="14.45" hidden="1">
      <c r="B2065" s="110">
        <v>43173</v>
      </c>
      <c r="C2065" s="106">
        <v>2749.5</v>
      </c>
      <c r="D2065" s="106">
        <v>2774.1</v>
      </c>
      <c r="E2065" s="106">
        <v>2777.1</v>
      </c>
      <c r="F2065" s="106">
        <v>2744.4</v>
      </c>
      <c r="G2065" s="28"/>
      <c r="H2065" s="107">
        <v>-5.7000000000000002E-3</v>
      </c>
      <c r="K2065" s="110">
        <v>43214</v>
      </c>
      <c r="L2065" s="106">
        <v>10614.35</v>
      </c>
      <c r="M2065" s="106">
        <v>10578.1</v>
      </c>
      <c r="N2065" s="106">
        <v>10636.8</v>
      </c>
      <c r="O2065" s="106">
        <v>10569</v>
      </c>
      <c r="P2065" s="28" t="s">
        <v>4556</v>
      </c>
      <c r="Q2065" s="107">
        <v>2.8E-3</v>
      </c>
      <c r="T2065" s="110">
        <v>43067</v>
      </c>
      <c r="U2065" s="28">
        <v>64.41</v>
      </c>
      <c r="V2065">
        <v>64.540000000000006</v>
      </c>
      <c r="W2065">
        <v>64.613</v>
      </c>
      <c r="X2065">
        <v>64.37</v>
      </c>
      <c r="Y2065" s="19">
        <v>-1E-3</v>
      </c>
      <c r="AB2065" s="110">
        <f t="shared" si="375"/>
        <v>43214</v>
      </c>
      <c r="AC2065" s="108">
        <f t="shared" si="373"/>
        <v>10614.35</v>
      </c>
      <c r="AD2065" s="28">
        <f t="shared" si="374"/>
        <v>66.41</v>
      </c>
      <c r="AE2065" s="28">
        <f t="shared" si="379"/>
        <v>159.83059780153593</v>
      </c>
      <c r="AF2065" s="31">
        <f t="shared" si="380"/>
        <v>4.6132315262772394E-3</v>
      </c>
      <c r="AJ2065" s="110">
        <f t="shared" si="372"/>
        <v>43182</v>
      </c>
      <c r="AK2065" s="31">
        <f t="shared" si="370"/>
        <v>-2.1000000000000001E-2</v>
      </c>
      <c r="AL2065" s="115">
        <f t="shared" si="371"/>
        <v>-9.7885187994002365E-3</v>
      </c>
      <c r="AM2065" s="100"/>
      <c r="BR2065" s="18">
        <f t="shared" si="376"/>
        <v>43173</v>
      </c>
      <c r="BS2065" s="6">
        <f t="shared" si="377"/>
        <v>-5.7000000000000002E-3</v>
      </c>
      <c r="BT2065" s="6">
        <f t="shared" si="378"/>
        <v>-1.5E-3</v>
      </c>
    </row>
    <row r="2066" spans="2:72" ht="14.45" hidden="1">
      <c r="B2066" s="110">
        <v>43174</v>
      </c>
      <c r="C2066" s="106">
        <v>2747.3</v>
      </c>
      <c r="D2066" s="106">
        <v>2754.3</v>
      </c>
      <c r="E2066" s="106">
        <v>2763</v>
      </c>
      <c r="F2066" s="106">
        <v>2741.5</v>
      </c>
      <c r="G2066" s="28"/>
      <c r="H2066" s="107">
        <v>-8.0000000000000004E-4</v>
      </c>
      <c r="K2066" s="110">
        <v>43215</v>
      </c>
      <c r="L2066" s="106">
        <v>10570.55</v>
      </c>
      <c r="M2066" s="106">
        <v>10612.4</v>
      </c>
      <c r="N2066" s="106">
        <v>10612.6</v>
      </c>
      <c r="O2066" s="106">
        <v>10536.45</v>
      </c>
      <c r="P2066" s="28" t="s">
        <v>4557</v>
      </c>
      <c r="Q2066" s="107">
        <v>-4.1000000000000003E-3</v>
      </c>
      <c r="T2066" s="110">
        <v>43068</v>
      </c>
      <c r="U2066" s="28">
        <v>64.36</v>
      </c>
      <c r="V2066">
        <v>64.42</v>
      </c>
      <c r="W2066">
        <v>64.52</v>
      </c>
      <c r="X2066">
        <v>64.28</v>
      </c>
      <c r="Y2066" s="19">
        <v>-8.0000000000000004E-4</v>
      </c>
      <c r="AB2066" s="110">
        <f t="shared" si="375"/>
        <v>43215</v>
      </c>
      <c r="AC2066" s="108">
        <f t="shared" si="373"/>
        <v>10570.55</v>
      </c>
      <c r="AD2066" s="28">
        <f t="shared" si="374"/>
        <v>66.92</v>
      </c>
      <c r="AE2066" s="28">
        <f t="shared" si="379"/>
        <v>157.95800956365809</v>
      </c>
      <c r="AF2066" s="31">
        <f t="shared" si="380"/>
        <v>-1.171608104853028E-2</v>
      </c>
      <c r="AJ2066" s="110">
        <f t="shared" si="372"/>
        <v>43185</v>
      </c>
      <c r="AK2066" s="31">
        <f t="shared" ref="AK2066:AK2129" si="381">IFERROR(VLOOKUP(AJ2066,B:H,7,FALSE),0)</f>
        <v>2.7199999999999998E-2</v>
      </c>
      <c r="AL2066" s="115">
        <f t="shared" ref="AL2066:AL2129" si="382">IFERROR(VLOOKUP(AJ2066,AB:AF,5,FALSE),0)</f>
        <v>1.5841657962484934E-2</v>
      </c>
      <c r="AM2066" s="100"/>
      <c r="BR2066" s="18">
        <f t="shared" si="376"/>
        <v>43174</v>
      </c>
      <c r="BS2066" s="6">
        <f t="shared" si="377"/>
        <v>-8.0000000000000004E-4</v>
      </c>
      <c r="BT2066" s="6">
        <f t="shared" si="378"/>
        <v>-4.8999999999999998E-3</v>
      </c>
    </row>
    <row r="2067" spans="2:72" ht="14.45" hidden="1">
      <c r="B2067" s="110">
        <v>43175</v>
      </c>
      <c r="C2067" s="106">
        <v>2752</v>
      </c>
      <c r="D2067" s="106">
        <v>2750.6</v>
      </c>
      <c r="E2067" s="106">
        <v>2761.8</v>
      </c>
      <c r="F2067" s="106">
        <v>2750</v>
      </c>
      <c r="G2067" s="28"/>
      <c r="H2067" s="107">
        <v>1.6999999999999999E-3</v>
      </c>
      <c r="K2067" s="110">
        <v>43216</v>
      </c>
      <c r="L2067" s="106">
        <v>10617.8</v>
      </c>
      <c r="M2067" s="106">
        <v>10586.5</v>
      </c>
      <c r="N2067" s="106">
        <v>10628.4</v>
      </c>
      <c r="O2067" s="106">
        <v>10559.65</v>
      </c>
      <c r="P2067" s="28" t="s">
        <v>4558</v>
      </c>
      <c r="Q2067" s="107">
        <v>4.4999999999999997E-3</v>
      </c>
      <c r="T2067" s="110">
        <v>43069</v>
      </c>
      <c r="U2067" s="28">
        <v>64.489999999999995</v>
      </c>
      <c r="V2067">
        <v>64.55</v>
      </c>
      <c r="W2067">
        <v>64.635000000000005</v>
      </c>
      <c r="X2067">
        <v>64.41</v>
      </c>
      <c r="Y2067" s="19">
        <v>2E-3</v>
      </c>
      <c r="AB2067" s="110">
        <f t="shared" si="375"/>
        <v>43216</v>
      </c>
      <c r="AC2067" s="108">
        <f t="shared" si="373"/>
        <v>10617.8</v>
      </c>
      <c r="AD2067" s="28">
        <f t="shared" si="374"/>
        <v>66.805000000000007</v>
      </c>
      <c r="AE2067" s="28">
        <f t="shared" si="379"/>
        <v>158.93720529900455</v>
      </c>
      <c r="AF2067" s="31">
        <f t="shared" si="380"/>
        <v>6.1990888467851057E-3</v>
      </c>
      <c r="AJ2067" s="110">
        <f t="shared" si="372"/>
        <v>43186</v>
      </c>
      <c r="AK2067" s="31">
        <f t="shared" si="381"/>
        <v>-1.7299999999999999E-2</v>
      </c>
      <c r="AL2067" s="115">
        <f t="shared" si="382"/>
        <v>3.4235285857089348E-3</v>
      </c>
      <c r="AM2067" s="100"/>
      <c r="BR2067" s="18">
        <f t="shared" si="376"/>
        <v>43175</v>
      </c>
      <c r="BS2067" s="6">
        <f t="shared" si="377"/>
        <v>1.6999999999999999E-3</v>
      </c>
      <c r="BT2067" s="6">
        <f t="shared" si="378"/>
        <v>-1.5900000000000001E-2</v>
      </c>
    </row>
    <row r="2068" spans="2:72" ht="14.45" hidden="1">
      <c r="B2068" s="110">
        <v>43178</v>
      </c>
      <c r="C2068" s="106">
        <v>2712.9</v>
      </c>
      <c r="D2068" s="106">
        <v>2741.4</v>
      </c>
      <c r="E2068" s="106">
        <v>2741.4</v>
      </c>
      <c r="F2068" s="106">
        <v>2694.6</v>
      </c>
      <c r="G2068" s="28"/>
      <c r="H2068" s="107">
        <v>-1.4200000000000001E-2</v>
      </c>
      <c r="K2068" s="110">
        <v>43217</v>
      </c>
      <c r="L2068" s="106">
        <v>10692.3</v>
      </c>
      <c r="M2068" s="106">
        <v>10651.65</v>
      </c>
      <c r="N2068" s="106">
        <v>10719.8</v>
      </c>
      <c r="O2068" s="106">
        <v>10647.55</v>
      </c>
      <c r="P2068" s="28" t="s">
        <v>4559</v>
      </c>
      <c r="Q2068" s="107">
        <v>7.0000000000000001E-3</v>
      </c>
      <c r="T2068" s="110">
        <v>43070</v>
      </c>
      <c r="U2068" s="28">
        <v>64.52</v>
      </c>
      <c r="V2068">
        <v>64.504999999999995</v>
      </c>
      <c r="W2068">
        <v>64.52</v>
      </c>
      <c r="X2068">
        <v>64.489999999999995</v>
      </c>
      <c r="Y2068" s="19">
        <v>5.0000000000000001E-4</v>
      </c>
      <c r="AB2068" s="110">
        <f t="shared" si="375"/>
        <v>43217</v>
      </c>
      <c r="AC2068" s="108">
        <f t="shared" si="373"/>
        <v>10692.3</v>
      </c>
      <c r="AD2068" s="28">
        <f t="shared" si="374"/>
        <v>66.62</v>
      </c>
      <c r="AE2068" s="28">
        <f t="shared" si="379"/>
        <v>160.4968477934554</v>
      </c>
      <c r="AF2068" s="31">
        <f t="shared" si="380"/>
        <v>9.8129477708932544E-3</v>
      </c>
      <c r="AJ2068" s="110">
        <f t="shared" si="372"/>
        <v>43187</v>
      </c>
      <c r="AK2068" s="31">
        <f t="shared" si="381"/>
        <v>-2.8999999999999998E-3</v>
      </c>
      <c r="AL2068" s="115">
        <f t="shared" si="382"/>
        <v>-1.0194357312786062E-2</v>
      </c>
      <c r="AM2068" s="100"/>
      <c r="BR2068" s="18">
        <f t="shared" si="376"/>
        <v>43178</v>
      </c>
      <c r="BS2068" s="6">
        <f t="shared" si="377"/>
        <v>-1.4200000000000001E-2</v>
      </c>
      <c r="BT2068" s="6">
        <f t="shared" si="378"/>
        <v>-9.9000000000000008E-3</v>
      </c>
    </row>
    <row r="2069" spans="2:72" ht="14.45" hidden="1">
      <c r="B2069" s="110">
        <v>43179</v>
      </c>
      <c r="C2069" s="106">
        <v>2716.9</v>
      </c>
      <c r="D2069" s="106">
        <v>2715.1</v>
      </c>
      <c r="E2069" s="106">
        <v>2724.2</v>
      </c>
      <c r="F2069" s="106">
        <v>2710.1</v>
      </c>
      <c r="G2069" s="28"/>
      <c r="H2069" s="107">
        <v>1.5E-3</v>
      </c>
      <c r="K2069" s="110">
        <v>43220</v>
      </c>
      <c r="L2069" s="106">
        <v>10739.35</v>
      </c>
      <c r="M2069" s="106">
        <v>10705.75</v>
      </c>
      <c r="N2069" s="106">
        <v>10759</v>
      </c>
      <c r="O2069" s="106">
        <v>10704.6</v>
      </c>
      <c r="P2069" s="28" t="s">
        <v>4560</v>
      </c>
      <c r="Q2069" s="107">
        <v>4.4000000000000003E-3</v>
      </c>
      <c r="T2069" s="110">
        <v>43073</v>
      </c>
      <c r="U2069" s="28">
        <v>64.38</v>
      </c>
      <c r="V2069">
        <v>64.56</v>
      </c>
      <c r="W2069">
        <v>64.56</v>
      </c>
      <c r="X2069">
        <v>64.290000000000006</v>
      </c>
      <c r="Y2069" s="19">
        <v>-2.2000000000000001E-3</v>
      </c>
      <c r="AB2069" s="110">
        <f t="shared" si="375"/>
        <v>43220</v>
      </c>
      <c r="AC2069" s="108">
        <f t="shared" si="373"/>
        <v>10739.35</v>
      </c>
      <c r="AD2069" s="28">
        <f t="shared" si="374"/>
        <v>66.459999999999994</v>
      </c>
      <c r="AE2069" s="28">
        <f t="shared" si="379"/>
        <v>161.59118266626544</v>
      </c>
      <c r="AF2069" s="31">
        <f t="shared" si="380"/>
        <v>6.8184197250922285E-3</v>
      </c>
      <c r="AJ2069" s="110" t="e">
        <f t="shared" si="372"/>
        <v>#N/A</v>
      </c>
      <c r="AK2069" s="31">
        <f t="shared" si="381"/>
        <v>0</v>
      </c>
      <c r="AL2069" s="115">
        <f t="shared" si="382"/>
        <v>0</v>
      </c>
      <c r="AM2069" s="100"/>
      <c r="BR2069" s="18">
        <f t="shared" si="376"/>
        <v>43179</v>
      </c>
      <c r="BS2069" s="6">
        <f t="shared" si="377"/>
        <v>1.5E-3</v>
      </c>
      <c r="BT2069" s="6">
        <f t="shared" si="378"/>
        <v>3.0000000000000001E-3</v>
      </c>
    </row>
    <row r="2070" spans="2:72" ht="14.45" hidden="1">
      <c r="B2070" s="110">
        <v>43180</v>
      </c>
      <c r="C2070" s="106">
        <v>2711.9</v>
      </c>
      <c r="D2070" s="106">
        <v>2715</v>
      </c>
      <c r="E2070" s="106">
        <v>2739.1</v>
      </c>
      <c r="F2070" s="106">
        <v>2709.8</v>
      </c>
      <c r="G2070" s="28"/>
      <c r="H2070" s="107">
        <v>-1.8E-3</v>
      </c>
      <c r="K2070" s="110">
        <v>43222</v>
      </c>
      <c r="L2070" s="106">
        <v>10718.05</v>
      </c>
      <c r="M2070" s="106">
        <v>10783.85</v>
      </c>
      <c r="N2070" s="106">
        <v>10784.65</v>
      </c>
      <c r="O2070" s="106">
        <v>10689.8</v>
      </c>
      <c r="P2070" s="28" t="s">
        <v>4561</v>
      </c>
      <c r="Q2070" s="107">
        <v>-2E-3</v>
      </c>
      <c r="T2070" s="110">
        <v>43074</v>
      </c>
      <c r="U2070" s="28">
        <v>64.36</v>
      </c>
      <c r="V2070">
        <v>64.3</v>
      </c>
      <c r="W2070">
        <v>64.468000000000004</v>
      </c>
      <c r="X2070">
        <v>64.23</v>
      </c>
      <c r="Y2070" s="19">
        <v>-2.9999999999999997E-4</v>
      </c>
      <c r="AB2070" s="110">
        <f t="shared" si="375"/>
        <v>43222</v>
      </c>
      <c r="AC2070" s="108">
        <f t="shared" si="373"/>
        <v>10718.05</v>
      </c>
      <c r="AD2070" s="28">
        <f t="shared" si="374"/>
        <v>66.69</v>
      </c>
      <c r="AE2070" s="28">
        <f t="shared" si="379"/>
        <v>160.71449992502625</v>
      </c>
      <c r="AF2070" s="31">
        <f t="shared" si="380"/>
        <v>-5.4253129828859548E-3</v>
      </c>
      <c r="AJ2070" s="110">
        <f t="shared" si="372"/>
        <v>43192</v>
      </c>
      <c r="AK2070" s="31">
        <f t="shared" si="381"/>
        <v>-2.23E-2</v>
      </c>
      <c r="AL2070" s="115">
        <f t="shared" si="382"/>
        <v>1.0164799331553898E-2</v>
      </c>
      <c r="AM2070" s="100"/>
      <c r="BR2070" s="18">
        <f t="shared" si="376"/>
        <v>43180</v>
      </c>
      <c r="BS2070" s="6">
        <f t="shared" si="377"/>
        <v>-1.8E-3</v>
      </c>
      <c r="BT2070" s="6">
        <f t="shared" si="378"/>
        <v>3.0999999999999999E-3</v>
      </c>
    </row>
    <row r="2071" spans="2:72" ht="14.45" hidden="1">
      <c r="B2071" s="110">
        <v>43181</v>
      </c>
      <c r="C2071" s="106">
        <v>2643.7</v>
      </c>
      <c r="D2071" s="106">
        <v>2691.4</v>
      </c>
      <c r="E2071" s="106">
        <v>2695.7</v>
      </c>
      <c r="F2071" s="106">
        <v>2641.6</v>
      </c>
      <c r="G2071" s="28"/>
      <c r="H2071" s="107">
        <v>-2.5100000000000001E-2</v>
      </c>
      <c r="K2071" s="110">
        <v>43223</v>
      </c>
      <c r="L2071" s="106">
        <v>10679.65</v>
      </c>
      <c r="M2071" s="106">
        <v>10720.15</v>
      </c>
      <c r="N2071" s="106">
        <v>10720.6</v>
      </c>
      <c r="O2071" s="106">
        <v>10647.45</v>
      </c>
      <c r="P2071" s="28" t="s">
        <v>4562</v>
      </c>
      <c r="Q2071" s="107">
        <v>-3.5999999999999999E-3</v>
      </c>
      <c r="T2071" s="110">
        <v>43075</v>
      </c>
      <c r="U2071" s="28">
        <v>64.53</v>
      </c>
      <c r="V2071">
        <v>64.444999999999993</v>
      </c>
      <c r="W2071">
        <v>64.555000000000007</v>
      </c>
      <c r="X2071">
        <v>64.397999999999996</v>
      </c>
      <c r="Y2071" s="19">
        <v>2.5999999999999999E-3</v>
      </c>
      <c r="AB2071" s="110">
        <f t="shared" si="375"/>
        <v>43223</v>
      </c>
      <c r="AC2071" s="108">
        <f t="shared" si="373"/>
        <v>10679.65</v>
      </c>
      <c r="AD2071" s="28">
        <f t="shared" si="374"/>
        <v>66.67</v>
      </c>
      <c r="AE2071" s="28">
        <f t="shared" si="379"/>
        <v>160.18674066296686</v>
      </c>
      <c r="AF2071" s="31">
        <f t="shared" si="380"/>
        <v>-3.2838310314601271E-3</v>
      </c>
      <c r="AJ2071" s="110">
        <f t="shared" si="372"/>
        <v>43193</v>
      </c>
      <c r="AK2071" s="31">
        <f t="shared" si="381"/>
        <v>1.26E-2</v>
      </c>
      <c r="AL2071" s="115">
        <f t="shared" si="382"/>
        <v>5.2576431187449923E-3</v>
      </c>
      <c r="AM2071" s="100"/>
      <c r="BR2071" s="18">
        <f t="shared" si="376"/>
        <v>43181</v>
      </c>
      <c r="BS2071" s="6">
        <f t="shared" si="377"/>
        <v>-2.5100000000000001E-2</v>
      </c>
      <c r="BT2071" s="6">
        <f t="shared" si="378"/>
        <v>-4.0000000000000001E-3</v>
      </c>
    </row>
    <row r="2072" spans="2:72" ht="14.45" hidden="1">
      <c r="B2072" s="110">
        <v>43182</v>
      </c>
      <c r="C2072" s="106">
        <v>2588.3000000000002</v>
      </c>
      <c r="D2072" s="106">
        <v>2646.7</v>
      </c>
      <c r="E2072" s="106">
        <v>2657.7</v>
      </c>
      <c r="F2072" s="106">
        <v>2585.9</v>
      </c>
      <c r="G2072" s="28"/>
      <c r="H2072" s="107">
        <v>-2.1000000000000001E-2</v>
      </c>
      <c r="K2072" s="110">
        <v>43224</v>
      </c>
      <c r="L2072" s="106">
        <v>10618.25</v>
      </c>
      <c r="M2072" s="106">
        <v>10700.45</v>
      </c>
      <c r="N2072" s="106">
        <v>10700.45</v>
      </c>
      <c r="O2072" s="106">
        <v>10601.6</v>
      </c>
      <c r="P2072" s="28" t="s">
        <v>4563</v>
      </c>
      <c r="Q2072" s="107">
        <v>-5.7000000000000002E-3</v>
      </c>
      <c r="T2072" s="110">
        <v>43076</v>
      </c>
      <c r="U2072" s="28">
        <v>64.569999999999993</v>
      </c>
      <c r="V2072">
        <v>64.510000000000005</v>
      </c>
      <c r="W2072">
        <v>64.61</v>
      </c>
      <c r="X2072">
        <v>64.489999999999995</v>
      </c>
      <c r="Y2072" s="19">
        <v>5.9999999999999995E-4</v>
      </c>
      <c r="AB2072" s="110">
        <f t="shared" si="375"/>
        <v>43224</v>
      </c>
      <c r="AC2072" s="108">
        <f t="shared" si="373"/>
        <v>10618.25</v>
      </c>
      <c r="AD2072" s="28">
        <f t="shared" si="374"/>
        <v>66.819999999999993</v>
      </c>
      <c r="AE2072" s="28">
        <f t="shared" si="379"/>
        <v>158.9082609997007</v>
      </c>
      <c r="AF2072" s="31">
        <f t="shared" si="380"/>
        <v>-7.9811828243392391E-3</v>
      </c>
      <c r="AJ2072" s="110">
        <f t="shared" si="372"/>
        <v>43194</v>
      </c>
      <c r="AK2072" s="31">
        <f t="shared" si="381"/>
        <v>1.1599999999999999E-2</v>
      </c>
      <c r="AL2072" s="115">
        <f t="shared" si="382"/>
        <v>-1.2065116461588588E-2</v>
      </c>
      <c r="AM2072" s="100"/>
      <c r="BR2072" s="18">
        <f t="shared" si="376"/>
        <v>43182</v>
      </c>
      <c r="BS2072" s="6">
        <f t="shared" si="377"/>
        <v>-2.1000000000000001E-2</v>
      </c>
      <c r="BT2072" s="6">
        <f t="shared" si="378"/>
        <v>-1.15E-2</v>
      </c>
    </row>
    <row r="2073" spans="2:72" ht="14.45" hidden="1">
      <c r="B2073" s="110">
        <v>43185</v>
      </c>
      <c r="C2073" s="106">
        <v>2658.6</v>
      </c>
      <c r="D2073" s="106">
        <v>2619.3000000000002</v>
      </c>
      <c r="E2073" s="106">
        <v>2661.4</v>
      </c>
      <c r="F2073" s="106">
        <v>2601.8000000000002</v>
      </c>
      <c r="G2073" s="28"/>
      <c r="H2073" s="107">
        <v>2.7199999999999998E-2</v>
      </c>
      <c r="K2073" s="110">
        <v>43227</v>
      </c>
      <c r="L2073" s="106">
        <v>10715.5</v>
      </c>
      <c r="M2073" s="106">
        <v>10653.15</v>
      </c>
      <c r="N2073" s="106">
        <v>10725.65</v>
      </c>
      <c r="O2073" s="106">
        <v>10635.65</v>
      </c>
      <c r="P2073" s="28" t="s">
        <v>4564</v>
      </c>
      <c r="Q2073" s="107">
        <v>9.1999999999999998E-3</v>
      </c>
      <c r="T2073" s="110">
        <v>43077</v>
      </c>
      <c r="U2073" s="28">
        <v>64.48</v>
      </c>
      <c r="V2073">
        <v>64.564999999999998</v>
      </c>
      <c r="W2073">
        <v>64.59</v>
      </c>
      <c r="X2073">
        <v>64.435000000000002</v>
      </c>
      <c r="Y2073" s="19">
        <v>-1.4E-3</v>
      </c>
      <c r="AB2073" s="110">
        <f t="shared" si="375"/>
        <v>43227</v>
      </c>
      <c r="AC2073" s="108">
        <f t="shared" si="373"/>
        <v>10715.5</v>
      </c>
      <c r="AD2073" s="28">
        <f t="shared" si="374"/>
        <v>67.14</v>
      </c>
      <c r="AE2073" s="28">
        <f t="shared" si="379"/>
        <v>159.59934465296396</v>
      </c>
      <c r="AF2073" s="31">
        <f t="shared" si="380"/>
        <v>4.3489473040332349E-3</v>
      </c>
      <c r="AJ2073" s="110">
        <f t="shared" si="372"/>
        <v>43195</v>
      </c>
      <c r="AK2073" s="31">
        <f t="shared" si="381"/>
        <v>6.7999999999999996E-3</v>
      </c>
      <c r="AL2073" s="115">
        <f t="shared" si="382"/>
        <v>2.1860634388950695E-2</v>
      </c>
      <c r="AM2073" s="100"/>
      <c r="BR2073" s="18">
        <f t="shared" si="376"/>
        <v>43185</v>
      </c>
      <c r="BS2073" s="6">
        <f t="shared" si="377"/>
        <v>2.7199999999999998E-2</v>
      </c>
      <c r="BT2073" s="6">
        <f t="shared" si="378"/>
        <v>1.3299999999999999E-2</v>
      </c>
    </row>
    <row r="2074" spans="2:72" ht="14.45" hidden="1">
      <c r="B2074" s="110">
        <v>43186</v>
      </c>
      <c r="C2074" s="106">
        <v>2612.6</v>
      </c>
      <c r="D2074" s="106">
        <v>2667.6</v>
      </c>
      <c r="E2074" s="106">
        <v>2674.8</v>
      </c>
      <c r="F2074" s="106">
        <v>2596.1</v>
      </c>
      <c r="G2074" s="28"/>
      <c r="H2074" s="107">
        <v>-1.7299999999999999E-2</v>
      </c>
      <c r="K2074" s="110">
        <v>43228</v>
      </c>
      <c r="L2074" s="106">
        <v>10717.8</v>
      </c>
      <c r="M2074" s="106">
        <v>10757.9</v>
      </c>
      <c r="N2074" s="106">
        <v>10758.55</v>
      </c>
      <c r="O2074" s="106">
        <v>10689.4</v>
      </c>
      <c r="P2074" s="28" t="s">
        <v>4565</v>
      </c>
      <c r="Q2074" s="107">
        <v>2.0000000000000001E-4</v>
      </c>
      <c r="T2074" s="110">
        <v>43080</v>
      </c>
      <c r="U2074" s="28">
        <v>64.355000000000004</v>
      </c>
      <c r="V2074">
        <v>64.454999999999998</v>
      </c>
      <c r="W2074">
        <v>64.454999999999998</v>
      </c>
      <c r="X2074">
        <v>64.314999999999998</v>
      </c>
      <c r="Y2074" s="19">
        <v>-1.9E-3</v>
      </c>
      <c r="AB2074" s="110">
        <f t="shared" si="375"/>
        <v>43228</v>
      </c>
      <c r="AC2074" s="108">
        <f t="shared" si="373"/>
        <v>10717.8</v>
      </c>
      <c r="AD2074" s="28">
        <f t="shared" si="374"/>
        <v>67.13</v>
      </c>
      <c r="AE2074" s="28">
        <f t="shared" si="379"/>
        <v>159.65738120065544</v>
      </c>
      <c r="AF2074" s="31">
        <f t="shared" si="380"/>
        <v>3.636390100327791E-4</v>
      </c>
      <c r="AJ2074" s="110">
        <f t="shared" ref="AJ2074:AJ2137" si="383">VLOOKUP(B2081,AB:AF,1,FALSE)</f>
        <v>43196</v>
      </c>
      <c r="AK2074" s="31">
        <f t="shared" si="381"/>
        <v>-2.1899999999999999E-2</v>
      </c>
      <c r="AL2074" s="115">
        <f t="shared" si="382"/>
        <v>8.2553714531030664E-6</v>
      </c>
      <c r="AM2074" s="100"/>
      <c r="BR2074" s="18">
        <f t="shared" si="376"/>
        <v>43186</v>
      </c>
      <c r="BS2074" s="6">
        <f t="shared" si="377"/>
        <v>-1.7299999999999999E-2</v>
      </c>
      <c r="BT2074" s="6">
        <f t="shared" si="378"/>
        <v>5.3E-3</v>
      </c>
    </row>
    <row r="2075" spans="2:72" ht="14.45" hidden="1">
      <c r="B2075" s="110">
        <v>43187</v>
      </c>
      <c r="C2075" s="106">
        <v>2605</v>
      </c>
      <c r="D2075" s="106">
        <v>2611.3000000000002</v>
      </c>
      <c r="E2075" s="106">
        <v>2632.7</v>
      </c>
      <c r="F2075" s="106">
        <v>2593.1</v>
      </c>
      <c r="G2075" s="28"/>
      <c r="H2075" s="107">
        <v>-2.8999999999999998E-3</v>
      </c>
      <c r="K2075" s="110">
        <v>43229</v>
      </c>
      <c r="L2075" s="106">
        <v>10741.7</v>
      </c>
      <c r="M2075" s="106">
        <v>10693.35</v>
      </c>
      <c r="N2075" s="106">
        <v>10766.25</v>
      </c>
      <c r="O2075" s="106">
        <v>10689.85</v>
      </c>
      <c r="P2075" s="28" t="s">
        <v>4566</v>
      </c>
      <c r="Q2075" s="107">
        <v>2.2000000000000001E-3</v>
      </c>
      <c r="T2075" s="110">
        <v>43081</v>
      </c>
      <c r="U2075" s="28">
        <v>64.41</v>
      </c>
      <c r="V2075">
        <v>64.42</v>
      </c>
      <c r="W2075">
        <v>64.53</v>
      </c>
      <c r="X2075">
        <v>64.400000000000006</v>
      </c>
      <c r="Y2075" s="19">
        <v>8.9999999999999998E-4</v>
      </c>
      <c r="AB2075" s="110">
        <f t="shared" si="375"/>
        <v>43229</v>
      </c>
      <c r="AC2075" s="108">
        <f t="shared" ref="AC2075:AC2138" si="384">IFERROR(VLOOKUP(AB2075,K:Q,2,FALSE),0)</f>
        <v>10741.7</v>
      </c>
      <c r="AD2075" s="28">
        <f t="shared" ref="AD2075:AD2138" si="385">VLOOKUP(AB2075,T:Y,2,FALSE)</f>
        <v>67.349999999999994</v>
      </c>
      <c r="AE2075" s="28">
        <f t="shared" si="379"/>
        <v>159.49072011878249</v>
      </c>
      <c r="AF2075" s="31">
        <f t="shared" si="380"/>
        <v>-1.0438670647082704E-3</v>
      </c>
      <c r="AJ2075" s="110">
        <f t="shared" si="383"/>
        <v>43199</v>
      </c>
      <c r="AK2075" s="31">
        <f t="shared" si="381"/>
        <v>3.3E-3</v>
      </c>
      <c r="AL2075" s="115">
        <f t="shared" si="382"/>
        <v>4.2350823358208167E-3</v>
      </c>
      <c r="AM2075" s="100"/>
      <c r="BR2075" s="18">
        <f t="shared" si="376"/>
        <v>43187</v>
      </c>
      <c r="BS2075" s="6">
        <f t="shared" si="377"/>
        <v>-2.8999999999999998E-3</v>
      </c>
      <c r="BT2075" s="6">
        <f t="shared" si="378"/>
        <v>-6.8999999999999999E-3</v>
      </c>
    </row>
    <row r="2076" spans="2:72" ht="14.45" hidden="1">
      <c r="B2076" s="110">
        <v>43188</v>
      </c>
      <c r="C2076" s="106">
        <v>2640.9</v>
      </c>
      <c r="D2076" s="106">
        <v>2614.4</v>
      </c>
      <c r="E2076" s="106">
        <v>2659.1</v>
      </c>
      <c r="F2076" s="106">
        <v>2609.6999999999998</v>
      </c>
      <c r="G2076" s="28"/>
      <c r="H2076" s="107">
        <v>1.38E-2</v>
      </c>
      <c r="K2076" s="110">
        <v>43230</v>
      </c>
      <c r="L2076" s="106">
        <v>10716.55</v>
      </c>
      <c r="M2076" s="106">
        <v>10779.65</v>
      </c>
      <c r="N2076" s="106">
        <v>10785.55</v>
      </c>
      <c r="O2076" s="106">
        <v>10705</v>
      </c>
      <c r="P2076" s="28" t="s">
        <v>4567</v>
      </c>
      <c r="Q2076" s="107">
        <v>-2.3E-3</v>
      </c>
      <c r="T2076" s="110">
        <v>43082</v>
      </c>
      <c r="U2076" s="28">
        <v>64.459999999999994</v>
      </c>
      <c r="V2076">
        <v>64.540000000000006</v>
      </c>
      <c r="W2076">
        <v>64.56</v>
      </c>
      <c r="X2076">
        <v>64.424999999999997</v>
      </c>
      <c r="Y2076" s="19">
        <v>8.0000000000000004E-4</v>
      </c>
      <c r="AB2076" s="110">
        <f t="shared" si="375"/>
        <v>43230</v>
      </c>
      <c r="AC2076" s="108">
        <f t="shared" si="384"/>
        <v>10716.55</v>
      </c>
      <c r="AD2076" s="28">
        <f t="shared" si="385"/>
        <v>67.245000000000005</v>
      </c>
      <c r="AE2076" s="28">
        <f t="shared" si="379"/>
        <v>159.36575210052789</v>
      </c>
      <c r="AF2076" s="31">
        <f t="shared" si="380"/>
        <v>-7.8354413448966653E-4</v>
      </c>
      <c r="AJ2076" s="110">
        <f t="shared" si="383"/>
        <v>43200</v>
      </c>
      <c r="AK2076" s="31">
        <f t="shared" si="381"/>
        <v>1.67E-2</v>
      </c>
      <c r="AL2076" s="115">
        <f t="shared" si="382"/>
        <v>2.2834560033637707E-3</v>
      </c>
      <c r="AM2076" s="100"/>
      <c r="BR2076" s="18" t="e">
        <f t="shared" si="376"/>
        <v>#N/A</v>
      </c>
      <c r="BS2076" s="6">
        <f t="shared" si="377"/>
        <v>0</v>
      </c>
      <c r="BT2076" s="6">
        <f t="shared" si="378"/>
        <v>0</v>
      </c>
    </row>
    <row r="2077" spans="2:72" ht="14.45" hidden="1">
      <c r="B2077" s="110">
        <v>43192</v>
      </c>
      <c r="C2077" s="106">
        <v>2581.9</v>
      </c>
      <c r="D2077" s="106">
        <v>2633.4</v>
      </c>
      <c r="E2077" s="106">
        <v>2638.3</v>
      </c>
      <c r="F2077" s="106">
        <v>2553.8000000000002</v>
      </c>
      <c r="G2077" s="28"/>
      <c r="H2077" s="107">
        <v>-2.23E-2</v>
      </c>
      <c r="K2077" s="110">
        <v>43231</v>
      </c>
      <c r="L2077" s="106">
        <v>10806.5</v>
      </c>
      <c r="M2077" s="106">
        <v>10741.95</v>
      </c>
      <c r="N2077" s="106">
        <v>10812.05</v>
      </c>
      <c r="O2077" s="106">
        <v>10724.45</v>
      </c>
      <c r="P2077" s="28" t="s">
        <v>4568</v>
      </c>
      <c r="Q2077" s="107">
        <v>8.3999999999999995E-3</v>
      </c>
      <c r="T2077" s="110">
        <v>43083</v>
      </c>
      <c r="U2077" s="28">
        <v>64.34</v>
      </c>
      <c r="V2077">
        <v>64.36</v>
      </c>
      <c r="W2077">
        <v>64.375</v>
      </c>
      <c r="X2077">
        <v>64.254999999999995</v>
      </c>
      <c r="Y2077" s="19">
        <v>-1.9E-3</v>
      </c>
      <c r="AB2077" s="110">
        <f t="shared" si="375"/>
        <v>43231</v>
      </c>
      <c r="AC2077" s="108">
        <f t="shared" si="384"/>
        <v>10806.5</v>
      </c>
      <c r="AD2077" s="28">
        <f t="shared" si="385"/>
        <v>67.36</v>
      </c>
      <c r="AE2077" s="28">
        <f t="shared" si="379"/>
        <v>160.42903800475059</v>
      </c>
      <c r="AF2077" s="31">
        <f t="shared" si="380"/>
        <v>6.6719849792569175E-3</v>
      </c>
      <c r="AJ2077" s="110">
        <f t="shared" si="383"/>
        <v>43201</v>
      </c>
      <c r="AK2077" s="31">
        <f t="shared" si="381"/>
        <v>-5.4999999999999997E-3</v>
      </c>
      <c r="AL2077" s="115">
        <f t="shared" si="382"/>
        <v>-3.3246515782808794E-3</v>
      </c>
      <c r="AM2077" s="100"/>
      <c r="BR2077" s="18">
        <f t="shared" si="376"/>
        <v>43192</v>
      </c>
      <c r="BS2077" s="6">
        <f t="shared" si="377"/>
        <v>-2.23E-2</v>
      </c>
      <c r="BT2077" s="6">
        <f t="shared" si="378"/>
        <v>9.7000000000000003E-3</v>
      </c>
    </row>
    <row r="2078" spans="2:72" ht="14.45" hidden="1">
      <c r="B2078" s="110">
        <v>43193</v>
      </c>
      <c r="C2078" s="106">
        <v>2614.4</v>
      </c>
      <c r="D2078" s="106">
        <v>2592.1999999999998</v>
      </c>
      <c r="E2078" s="106">
        <v>2619.1</v>
      </c>
      <c r="F2078" s="106">
        <v>2575.5</v>
      </c>
      <c r="G2078" s="28"/>
      <c r="H2078" s="107">
        <v>1.26E-2</v>
      </c>
      <c r="K2078" s="110">
        <v>43234</v>
      </c>
      <c r="L2078" s="106">
        <v>10806.6</v>
      </c>
      <c r="M2078" s="106">
        <v>10815.15</v>
      </c>
      <c r="N2078" s="106">
        <v>10834.85</v>
      </c>
      <c r="O2078" s="106">
        <v>10774.75</v>
      </c>
      <c r="P2078" s="28" t="s">
        <v>4569</v>
      </c>
      <c r="Q2078" s="107">
        <v>0</v>
      </c>
      <c r="T2078" s="110">
        <v>43084</v>
      </c>
      <c r="U2078" s="28">
        <v>64.08</v>
      </c>
      <c r="V2078">
        <v>64.14</v>
      </c>
      <c r="W2078">
        <v>64.174999999999997</v>
      </c>
      <c r="X2078">
        <v>64.015000000000001</v>
      </c>
      <c r="Y2078" s="19">
        <v>-4.0000000000000001E-3</v>
      </c>
      <c r="AB2078" s="110">
        <f t="shared" si="375"/>
        <v>43234</v>
      </c>
      <c r="AC2078" s="108">
        <f t="shared" si="384"/>
        <v>10806.6</v>
      </c>
      <c r="AD2078" s="28">
        <f t="shared" si="385"/>
        <v>67.56</v>
      </c>
      <c r="AE2078" s="28">
        <f t="shared" si="379"/>
        <v>159.95559502664298</v>
      </c>
      <c r="AF2078" s="31">
        <f t="shared" si="380"/>
        <v>-2.9511052612157807E-3</v>
      </c>
      <c r="AJ2078" s="110">
        <f t="shared" si="383"/>
        <v>43202</v>
      </c>
      <c r="AK2078" s="31">
        <f t="shared" si="381"/>
        <v>8.3000000000000001E-3</v>
      </c>
      <c r="AL2078" s="115">
        <f t="shared" si="382"/>
        <v>3.5224961977753377E-3</v>
      </c>
      <c r="AM2078" s="100"/>
      <c r="BR2078" s="18">
        <f t="shared" si="376"/>
        <v>43193</v>
      </c>
      <c r="BS2078" s="6">
        <f t="shared" si="377"/>
        <v>1.26E-2</v>
      </c>
      <c r="BT2078" s="6">
        <f t="shared" si="378"/>
        <v>3.3E-3</v>
      </c>
    </row>
    <row r="2079" spans="2:72" ht="14.45" hidden="1">
      <c r="B2079" s="110">
        <v>43194</v>
      </c>
      <c r="C2079" s="106">
        <v>2644.7</v>
      </c>
      <c r="D2079" s="106">
        <v>2584</v>
      </c>
      <c r="E2079" s="106">
        <v>2649.9</v>
      </c>
      <c r="F2079" s="106">
        <v>2573.6</v>
      </c>
      <c r="G2079" s="28"/>
      <c r="H2079" s="107">
        <v>1.1599999999999999E-2</v>
      </c>
      <c r="K2079" s="110">
        <v>43235</v>
      </c>
      <c r="L2079" s="106">
        <v>10801.85</v>
      </c>
      <c r="M2079" s="106">
        <v>10812.6</v>
      </c>
      <c r="N2079" s="106">
        <v>10929.2</v>
      </c>
      <c r="O2079" s="106">
        <v>10781.4</v>
      </c>
      <c r="P2079" s="28" t="s">
        <v>4570</v>
      </c>
      <c r="Q2079" s="107">
        <v>-4.0000000000000002E-4</v>
      </c>
      <c r="T2079" s="110">
        <v>43087</v>
      </c>
      <c r="U2079" s="28">
        <v>64.209999999999994</v>
      </c>
      <c r="V2079">
        <v>64.16</v>
      </c>
      <c r="W2079">
        <v>64.73</v>
      </c>
      <c r="X2079">
        <v>64.09</v>
      </c>
      <c r="Y2079" s="19">
        <v>2E-3</v>
      </c>
      <c r="AB2079" s="110">
        <f t="shared" si="375"/>
        <v>43235</v>
      </c>
      <c r="AC2079" s="108">
        <f t="shared" si="384"/>
        <v>10801.85</v>
      </c>
      <c r="AD2079" s="28">
        <f t="shared" si="385"/>
        <v>68.08</v>
      </c>
      <c r="AE2079" s="28">
        <f t="shared" si="379"/>
        <v>158.66407168037603</v>
      </c>
      <c r="AF2079" s="31">
        <f t="shared" si="380"/>
        <v>-8.074261772786584E-3</v>
      </c>
      <c r="AJ2079" s="110">
        <f t="shared" si="383"/>
        <v>43203</v>
      </c>
      <c r="AK2079" s="31">
        <f t="shared" si="381"/>
        <v>-2.8999999999999998E-3</v>
      </c>
      <c r="AL2079" s="115">
        <f t="shared" si="382"/>
        <v>2.6362242759074839E-3</v>
      </c>
      <c r="AM2079" s="100"/>
      <c r="BR2079" s="18">
        <f t="shared" si="376"/>
        <v>43194</v>
      </c>
      <c r="BS2079" s="6">
        <f t="shared" si="377"/>
        <v>1.1599999999999999E-2</v>
      </c>
      <c r="BT2079" s="6">
        <f t="shared" si="378"/>
        <v>-1.14E-2</v>
      </c>
    </row>
    <row r="2080" spans="2:72" ht="14.45" hidden="1">
      <c r="B2080" s="110">
        <v>43195</v>
      </c>
      <c r="C2080" s="106">
        <v>2662.8</v>
      </c>
      <c r="D2080" s="106">
        <v>2657.4</v>
      </c>
      <c r="E2080" s="106">
        <v>2672.1</v>
      </c>
      <c r="F2080" s="106">
        <v>2649.6</v>
      </c>
      <c r="G2080" s="28"/>
      <c r="H2080" s="107">
        <v>6.7999999999999996E-3</v>
      </c>
      <c r="K2080" s="110">
        <v>43236</v>
      </c>
      <c r="L2080" s="106">
        <v>10741.1</v>
      </c>
      <c r="M2080" s="106">
        <v>10751.95</v>
      </c>
      <c r="N2080" s="106">
        <v>10790.45</v>
      </c>
      <c r="O2080" s="106">
        <v>10699.7</v>
      </c>
      <c r="P2080" s="28" t="s">
        <v>4571</v>
      </c>
      <c r="Q2080" s="107">
        <v>-5.5999999999999999E-3</v>
      </c>
      <c r="T2080" s="110">
        <v>43088</v>
      </c>
      <c r="U2080" s="28">
        <v>64.06</v>
      </c>
      <c r="V2080">
        <v>64.23</v>
      </c>
      <c r="W2080">
        <v>64.23</v>
      </c>
      <c r="X2080">
        <v>63.945</v>
      </c>
      <c r="Y2080" s="19">
        <v>-2.3E-3</v>
      </c>
      <c r="AB2080" s="110">
        <f t="shared" si="375"/>
        <v>43236</v>
      </c>
      <c r="AC2080" s="108">
        <f t="shared" si="384"/>
        <v>10741.1</v>
      </c>
      <c r="AD2080" s="28">
        <f t="shared" si="385"/>
        <v>67.775000000000006</v>
      </c>
      <c r="AE2080" s="28">
        <f t="shared" si="379"/>
        <v>158.48174105496125</v>
      </c>
      <c r="AF2080" s="31">
        <f t="shared" si="380"/>
        <v>-1.149161391635567E-3</v>
      </c>
      <c r="AJ2080" s="110">
        <f t="shared" si="383"/>
        <v>43206</v>
      </c>
      <c r="AK2080" s="31">
        <f t="shared" si="381"/>
        <v>8.0999999999999996E-3</v>
      </c>
      <c r="AL2080" s="115">
        <f t="shared" si="382"/>
        <v>1.2571282393318839E-3</v>
      </c>
      <c r="AM2080" s="100"/>
      <c r="BR2080" s="18">
        <f t="shared" si="376"/>
        <v>43195</v>
      </c>
      <c r="BS2080" s="6">
        <f t="shared" si="377"/>
        <v>6.7999999999999996E-3</v>
      </c>
      <c r="BT2080" s="6">
        <f t="shared" si="378"/>
        <v>1.9400000000000001E-2</v>
      </c>
    </row>
    <row r="2081" spans="2:72" ht="14.45" hidden="1">
      <c r="B2081" s="110">
        <v>43196</v>
      </c>
      <c r="C2081" s="106">
        <v>2604.5</v>
      </c>
      <c r="D2081" s="106">
        <v>2645.8</v>
      </c>
      <c r="E2081" s="106">
        <v>2656.9</v>
      </c>
      <c r="F2081" s="106">
        <v>2586.3000000000002</v>
      </c>
      <c r="G2081" s="28"/>
      <c r="H2081" s="107">
        <v>-2.1899999999999999E-2</v>
      </c>
      <c r="K2081" s="110">
        <v>43237</v>
      </c>
      <c r="L2081" s="106">
        <v>10682.7</v>
      </c>
      <c r="M2081" s="106">
        <v>10775.6</v>
      </c>
      <c r="N2081" s="106">
        <v>10777.25</v>
      </c>
      <c r="O2081" s="106">
        <v>10664.5</v>
      </c>
      <c r="P2081" s="28" t="s">
        <v>4572</v>
      </c>
      <c r="Q2081" s="107">
        <v>-5.4000000000000003E-3</v>
      </c>
      <c r="T2081" s="110">
        <v>43089</v>
      </c>
      <c r="U2081" s="28">
        <v>64.114999999999995</v>
      </c>
      <c r="V2081">
        <v>64.010000000000005</v>
      </c>
      <c r="W2081">
        <v>64.13</v>
      </c>
      <c r="X2081">
        <v>64.004999999999995</v>
      </c>
      <c r="Y2081" s="19">
        <v>8.9999999999999998E-4</v>
      </c>
      <c r="AB2081" s="110">
        <f t="shared" si="375"/>
        <v>43237</v>
      </c>
      <c r="AC2081" s="108">
        <f t="shared" si="384"/>
        <v>10682.7</v>
      </c>
      <c r="AD2081" s="28">
        <f t="shared" si="385"/>
        <v>67.765000000000001</v>
      </c>
      <c r="AE2081" s="28">
        <f t="shared" si="379"/>
        <v>157.64332620084116</v>
      </c>
      <c r="AF2081" s="31">
        <f t="shared" si="380"/>
        <v>-5.2902930554588057E-3</v>
      </c>
      <c r="AJ2081" s="110">
        <f t="shared" si="383"/>
        <v>43207</v>
      </c>
      <c r="AK2081" s="31">
        <f t="shared" si="381"/>
        <v>1.0699999999999999E-2</v>
      </c>
      <c r="AL2081" s="115">
        <f t="shared" si="382"/>
        <v>-1.2706238946852411E-3</v>
      </c>
      <c r="AM2081" s="100"/>
      <c r="BR2081" s="18">
        <f t="shared" si="376"/>
        <v>43196</v>
      </c>
      <c r="BS2081" s="6">
        <f t="shared" si="377"/>
        <v>-2.1899999999999999E-2</v>
      </c>
      <c r="BT2081" s="6">
        <f t="shared" si="378"/>
        <v>5.9999999999999995E-4</v>
      </c>
    </row>
    <row r="2082" spans="2:72" ht="14.45" hidden="1">
      <c r="B2082" s="110">
        <v>43199</v>
      </c>
      <c r="C2082" s="106">
        <v>2613.1999999999998</v>
      </c>
      <c r="D2082" s="106">
        <v>2617.1999999999998</v>
      </c>
      <c r="E2082" s="106">
        <v>2653.6</v>
      </c>
      <c r="F2082" s="106">
        <v>2610.8000000000002</v>
      </c>
      <c r="G2082" s="28"/>
      <c r="H2082" s="107">
        <v>3.3E-3</v>
      </c>
      <c r="K2082" s="110">
        <v>43238</v>
      </c>
      <c r="L2082" s="106">
        <v>10596.4</v>
      </c>
      <c r="M2082" s="106">
        <v>10671.85</v>
      </c>
      <c r="N2082" s="106">
        <v>10674.95</v>
      </c>
      <c r="O2082" s="106">
        <v>10589.1</v>
      </c>
      <c r="P2082" s="28" t="s">
        <v>4573</v>
      </c>
      <c r="Q2082" s="107">
        <v>-8.0999999999999996E-3</v>
      </c>
      <c r="T2082" s="110">
        <v>43090</v>
      </c>
      <c r="U2082" s="28">
        <v>64.02</v>
      </c>
      <c r="V2082">
        <v>64.02</v>
      </c>
      <c r="W2082">
        <v>64.14</v>
      </c>
      <c r="X2082">
        <v>64.010000000000005</v>
      </c>
      <c r="Y2082" s="19">
        <v>-1.5E-3</v>
      </c>
      <c r="AB2082" s="110">
        <f t="shared" ref="AB2082:AB2145" si="386">VLOOKUP(K2082,T:Y,1,FALSE)</f>
        <v>43238</v>
      </c>
      <c r="AC2082" s="108">
        <f t="shared" si="384"/>
        <v>10596.4</v>
      </c>
      <c r="AD2082" s="28">
        <f t="shared" si="385"/>
        <v>67.989999999999995</v>
      </c>
      <c r="AE2082" s="28">
        <f t="shared" si="379"/>
        <v>155.85233122518019</v>
      </c>
      <c r="AF2082" s="31">
        <f t="shared" si="380"/>
        <v>-1.1361058021442605E-2</v>
      </c>
      <c r="AJ2082" s="110">
        <f t="shared" si="383"/>
        <v>43208</v>
      </c>
      <c r="AK2082" s="31">
        <f t="shared" si="381"/>
        <v>8.0000000000000004E-4</v>
      </c>
      <c r="AL2082" s="115">
        <f t="shared" si="382"/>
        <v>-2.740308765060484E-3</v>
      </c>
      <c r="AM2082" s="100"/>
      <c r="BR2082" s="18">
        <f t="shared" si="376"/>
        <v>43199</v>
      </c>
      <c r="BS2082" s="6">
        <f t="shared" si="377"/>
        <v>3.3E-3</v>
      </c>
      <c r="BT2082" s="6">
        <f t="shared" si="378"/>
        <v>4.5999999999999999E-3</v>
      </c>
    </row>
    <row r="2083" spans="2:72" ht="14.45" hidden="1">
      <c r="B2083" s="110">
        <v>43200</v>
      </c>
      <c r="C2083" s="106">
        <v>2656.9</v>
      </c>
      <c r="D2083" s="106">
        <v>2638.4</v>
      </c>
      <c r="E2083" s="106">
        <v>2665.4</v>
      </c>
      <c r="F2083" s="106">
        <v>2635.8</v>
      </c>
      <c r="G2083" s="28"/>
      <c r="H2083" s="107">
        <v>1.67E-2</v>
      </c>
      <c r="K2083" s="110">
        <v>43241</v>
      </c>
      <c r="L2083" s="106">
        <v>10516.7</v>
      </c>
      <c r="M2083" s="106">
        <v>10616.7</v>
      </c>
      <c r="N2083" s="106">
        <v>10621.7</v>
      </c>
      <c r="O2083" s="106">
        <v>10505.8</v>
      </c>
      <c r="P2083" s="28" t="s">
        <v>4574</v>
      </c>
      <c r="Q2083" s="107">
        <v>-7.4999999999999997E-3</v>
      </c>
      <c r="T2083" s="110">
        <v>43091</v>
      </c>
      <c r="U2083" s="28">
        <v>64.02</v>
      </c>
      <c r="V2083">
        <v>64.06</v>
      </c>
      <c r="W2083">
        <v>64.09</v>
      </c>
      <c r="X2083">
        <v>64.02</v>
      </c>
      <c r="Y2083" s="19">
        <v>0</v>
      </c>
      <c r="AB2083" s="110">
        <f t="shared" si="386"/>
        <v>43241</v>
      </c>
      <c r="AC2083" s="108">
        <f t="shared" si="384"/>
        <v>10516.7</v>
      </c>
      <c r="AD2083" s="28">
        <f t="shared" si="385"/>
        <v>68.114999999999995</v>
      </c>
      <c r="AE2083" s="28">
        <f t="shared" si="379"/>
        <v>154.3962416501505</v>
      </c>
      <c r="AF2083" s="31">
        <f t="shared" si="380"/>
        <v>-9.3427513312321908E-3</v>
      </c>
      <c r="AJ2083" s="110">
        <f t="shared" si="383"/>
        <v>43209</v>
      </c>
      <c r="AK2083" s="31">
        <f t="shared" si="381"/>
        <v>-5.7000000000000002E-3</v>
      </c>
      <c r="AL2083" s="115">
        <f t="shared" si="382"/>
        <v>1.428869368693908E-3</v>
      </c>
      <c r="AM2083" s="100"/>
      <c r="BR2083" s="18">
        <f t="shared" si="376"/>
        <v>43200</v>
      </c>
      <c r="BS2083" s="6">
        <f t="shared" si="377"/>
        <v>1.67E-2</v>
      </c>
      <c r="BT2083" s="6">
        <f t="shared" si="378"/>
        <v>2.2000000000000001E-3</v>
      </c>
    </row>
    <row r="2084" spans="2:72" ht="14.45" hidden="1">
      <c r="B2084" s="110">
        <v>43201</v>
      </c>
      <c r="C2084" s="106">
        <v>2642.2</v>
      </c>
      <c r="D2084" s="106">
        <v>2643.9</v>
      </c>
      <c r="E2084" s="106">
        <v>2661.4</v>
      </c>
      <c r="F2084" s="106">
        <v>2639.2</v>
      </c>
      <c r="G2084" s="28"/>
      <c r="H2084" s="107">
        <v>-5.4999999999999997E-3</v>
      </c>
      <c r="K2084" s="110">
        <v>43242</v>
      </c>
      <c r="L2084" s="106">
        <v>10536.7</v>
      </c>
      <c r="M2084" s="106">
        <v>10518.45</v>
      </c>
      <c r="N2084" s="106">
        <v>10558.6</v>
      </c>
      <c r="O2084" s="106">
        <v>10490.55</v>
      </c>
      <c r="P2084" s="28" t="s">
        <v>4575</v>
      </c>
      <c r="Q2084" s="107">
        <v>1.9E-3</v>
      </c>
      <c r="T2084" s="110">
        <v>43094</v>
      </c>
      <c r="U2084" s="28">
        <v>64.02</v>
      </c>
      <c r="V2084">
        <v>64.02</v>
      </c>
      <c r="W2084">
        <v>64.02</v>
      </c>
      <c r="X2084">
        <v>64.02</v>
      </c>
      <c r="Y2084" s="19">
        <v>0</v>
      </c>
      <c r="AB2084" s="110">
        <f t="shared" si="386"/>
        <v>43242</v>
      </c>
      <c r="AC2084" s="108">
        <f t="shared" si="384"/>
        <v>10536.7</v>
      </c>
      <c r="AD2084" s="28">
        <f t="shared" si="385"/>
        <v>68.02</v>
      </c>
      <c r="AE2084" s="28">
        <f t="shared" si="379"/>
        <v>154.90591002646283</v>
      </c>
      <c r="AF2084" s="31">
        <f t="shared" si="380"/>
        <v>3.301041339252242E-3</v>
      </c>
      <c r="AJ2084" s="110">
        <f t="shared" si="383"/>
        <v>43210</v>
      </c>
      <c r="AK2084" s="31">
        <f t="shared" si="381"/>
        <v>-8.5000000000000006E-3</v>
      </c>
      <c r="AL2084" s="115">
        <f t="shared" si="382"/>
        <v>-5.2528802353475346E-3</v>
      </c>
      <c r="AM2084" s="100"/>
      <c r="BR2084" s="18">
        <f t="shared" si="376"/>
        <v>43201</v>
      </c>
      <c r="BS2084" s="6">
        <f t="shared" si="377"/>
        <v>-5.4999999999999997E-3</v>
      </c>
      <c r="BT2084" s="6">
        <f t="shared" si="378"/>
        <v>1.4E-3</v>
      </c>
    </row>
    <row r="2085" spans="2:72" ht="14.45" hidden="1">
      <c r="B2085" s="110">
        <v>43202</v>
      </c>
      <c r="C2085" s="106">
        <v>2664</v>
      </c>
      <c r="D2085" s="106">
        <v>2653.8</v>
      </c>
      <c r="E2085" s="106">
        <v>2674.7</v>
      </c>
      <c r="F2085" s="106">
        <v>2653.8</v>
      </c>
      <c r="G2085" s="28"/>
      <c r="H2085" s="107">
        <v>8.3000000000000001E-3</v>
      </c>
      <c r="K2085" s="110">
        <v>43243</v>
      </c>
      <c r="L2085" s="106">
        <v>10430.35</v>
      </c>
      <c r="M2085" s="106">
        <v>10521.1</v>
      </c>
      <c r="N2085" s="106">
        <v>10533.55</v>
      </c>
      <c r="O2085" s="106">
        <v>10417.799999999999</v>
      </c>
      <c r="P2085" s="28" t="s">
        <v>4576</v>
      </c>
      <c r="Q2085" s="107">
        <v>-1.01E-2</v>
      </c>
      <c r="T2085" s="110">
        <v>43095</v>
      </c>
      <c r="U2085" s="28">
        <v>64.05</v>
      </c>
      <c r="V2085">
        <v>64.040000000000006</v>
      </c>
      <c r="W2085">
        <v>64.125</v>
      </c>
      <c r="X2085">
        <v>64.028000000000006</v>
      </c>
      <c r="Y2085" s="19">
        <v>5.0000000000000001E-4</v>
      </c>
      <c r="AB2085" s="110">
        <f t="shared" si="386"/>
        <v>43243</v>
      </c>
      <c r="AC2085" s="108">
        <f t="shared" si="384"/>
        <v>10430.35</v>
      </c>
      <c r="AD2085" s="28">
        <f t="shared" si="385"/>
        <v>68.37</v>
      </c>
      <c r="AE2085" s="28">
        <f t="shared" si="379"/>
        <v>152.55740821997952</v>
      </c>
      <c r="AF2085" s="31">
        <f t="shared" si="380"/>
        <v>-1.5160827666821142E-2</v>
      </c>
      <c r="AJ2085" s="110">
        <f t="shared" si="383"/>
        <v>43213</v>
      </c>
      <c r="AK2085" s="31">
        <f t="shared" si="381"/>
        <v>1E-4</v>
      </c>
      <c r="AL2085" s="115">
        <f t="shared" si="382"/>
        <v>-2.8645195167736892E-3</v>
      </c>
      <c r="AM2085" s="100"/>
      <c r="BR2085" s="18">
        <f t="shared" si="376"/>
        <v>43202</v>
      </c>
      <c r="BS2085" s="6">
        <f t="shared" si="377"/>
        <v>8.3000000000000001E-3</v>
      </c>
      <c r="BT2085" s="6">
        <f t="shared" si="378"/>
        <v>4.0000000000000001E-3</v>
      </c>
    </row>
    <row r="2086" spans="2:72" ht="14.45" hidden="1">
      <c r="B2086" s="110">
        <v>43203</v>
      </c>
      <c r="C2086" s="106">
        <v>2656.3</v>
      </c>
      <c r="D2086" s="106">
        <v>2676.9</v>
      </c>
      <c r="E2086" s="106">
        <v>2680.3</v>
      </c>
      <c r="F2086" s="106">
        <v>2645.1</v>
      </c>
      <c r="G2086" s="28"/>
      <c r="H2086" s="107">
        <v>-2.8999999999999998E-3</v>
      </c>
      <c r="K2086" s="110">
        <v>43244</v>
      </c>
      <c r="L2086" s="106">
        <v>10513.85</v>
      </c>
      <c r="M2086" s="106">
        <v>10464.85</v>
      </c>
      <c r="N2086" s="106">
        <v>10535.15</v>
      </c>
      <c r="O2086" s="106">
        <v>10419.799999999999</v>
      </c>
      <c r="P2086" s="28" t="s">
        <v>4577</v>
      </c>
      <c r="Q2086" s="107">
        <v>8.0000000000000002E-3</v>
      </c>
      <c r="T2086" s="110">
        <v>43096</v>
      </c>
      <c r="U2086" s="28">
        <v>64.12</v>
      </c>
      <c r="V2086">
        <v>64.075000000000003</v>
      </c>
      <c r="W2086">
        <v>64.185000000000002</v>
      </c>
      <c r="X2086">
        <v>64.075000000000003</v>
      </c>
      <c r="Y2086" s="19">
        <v>1.1000000000000001E-3</v>
      </c>
      <c r="AB2086" s="110">
        <f t="shared" si="386"/>
        <v>43244</v>
      </c>
      <c r="AC2086" s="108">
        <f t="shared" si="384"/>
        <v>10513.85</v>
      </c>
      <c r="AD2086" s="28">
        <f t="shared" si="385"/>
        <v>68.34</v>
      </c>
      <c r="AE2086" s="28">
        <f t="shared" si="379"/>
        <v>153.84621012584137</v>
      </c>
      <c r="AF2086" s="31">
        <f t="shared" si="380"/>
        <v>8.4479798188723532E-3</v>
      </c>
      <c r="AJ2086" s="110">
        <f t="shared" si="383"/>
        <v>43214</v>
      </c>
      <c r="AK2086" s="31">
        <f t="shared" si="381"/>
        <v>-1.34E-2</v>
      </c>
      <c r="AL2086" s="115">
        <f t="shared" si="382"/>
        <v>4.6132315262772394E-3</v>
      </c>
      <c r="AM2086" s="100"/>
      <c r="BR2086" s="18">
        <f t="shared" si="376"/>
        <v>43203</v>
      </c>
      <c r="BS2086" s="6">
        <f t="shared" si="377"/>
        <v>-2.8999999999999998E-3</v>
      </c>
      <c r="BT2086" s="6">
        <f t="shared" si="378"/>
        <v>2.0999999999999999E-3</v>
      </c>
    </row>
    <row r="2087" spans="2:72" ht="14.45" hidden="1">
      <c r="B2087" s="110">
        <v>43206</v>
      </c>
      <c r="C2087" s="106">
        <v>2677.8</v>
      </c>
      <c r="D2087" s="106">
        <v>2670.1</v>
      </c>
      <c r="E2087" s="106">
        <v>2686.5</v>
      </c>
      <c r="F2087" s="106">
        <v>2665.2</v>
      </c>
      <c r="G2087" s="28"/>
      <c r="H2087" s="107">
        <v>8.0999999999999996E-3</v>
      </c>
      <c r="K2087" s="110">
        <v>43245</v>
      </c>
      <c r="L2087" s="106">
        <v>10605.15</v>
      </c>
      <c r="M2087" s="106">
        <v>10533.05</v>
      </c>
      <c r="N2087" s="106">
        <v>10628.05</v>
      </c>
      <c r="O2087" s="106">
        <v>10524</v>
      </c>
      <c r="P2087" s="28" t="s">
        <v>4578</v>
      </c>
      <c r="Q2087" s="107">
        <v>8.6999999999999994E-3</v>
      </c>
      <c r="T2087" s="110">
        <v>43097</v>
      </c>
      <c r="U2087" s="28">
        <v>64.08</v>
      </c>
      <c r="V2087">
        <v>64.13</v>
      </c>
      <c r="W2087">
        <v>64.28</v>
      </c>
      <c r="X2087">
        <v>64.078000000000003</v>
      </c>
      <c r="Y2087" s="19">
        <v>-5.9999999999999995E-4</v>
      </c>
      <c r="AB2087" s="110">
        <f t="shared" si="386"/>
        <v>43245</v>
      </c>
      <c r="AC2087" s="108">
        <f t="shared" si="384"/>
        <v>10605.15</v>
      </c>
      <c r="AD2087" s="28">
        <f t="shared" si="385"/>
        <v>67.73</v>
      </c>
      <c r="AE2087" s="28">
        <f t="shared" si="379"/>
        <v>156.57980215561787</v>
      </c>
      <c r="AF2087" s="31">
        <f t="shared" si="380"/>
        <v>1.7768341693568557E-2</v>
      </c>
      <c r="AJ2087" s="110">
        <f t="shared" si="383"/>
        <v>43215</v>
      </c>
      <c r="AK2087" s="31">
        <f t="shared" si="381"/>
        <v>1.8E-3</v>
      </c>
      <c r="AL2087" s="115">
        <f t="shared" si="382"/>
        <v>-1.171608104853028E-2</v>
      </c>
      <c r="AM2087" s="100"/>
      <c r="BR2087" s="18">
        <f t="shared" si="376"/>
        <v>43206</v>
      </c>
      <c r="BS2087" s="6">
        <f t="shared" si="377"/>
        <v>8.0999999999999996E-3</v>
      </c>
      <c r="BT2087" s="6">
        <f t="shared" si="378"/>
        <v>4.5999999999999999E-3</v>
      </c>
    </row>
    <row r="2088" spans="2:72" ht="14.45" hidden="1">
      <c r="B2088" s="110">
        <v>43207</v>
      </c>
      <c r="C2088" s="106">
        <v>2706.4</v>
      </c>
      <c r="D2088" s="106">
        <v>2692.7</v>
      </c>
      <c r="E2088" s="106">
        <v>2713.3</v>
      </c>
      <c r="F2088" s="106">
        <v>2692.1</v>
      </c>
      <c r="G2088" s="28"/>
      <c r="H2088" s="107">
        <v>1.0699999999999999E-2</v>
      </c>
      <c r="K2088" s="110">
        <v>43248</v>
      </c>
      <c r="L2088" s="106">
        <v>10688.65</v>
      </c>
      <c r="M2088" s="106">
        <v>10648.35</v>
      </c>
      <c r="N2088" s="106">
        <v>10709.8</v>
      </c>
      <c r="O2088" s="106">
        <v>10640.55</v>
      </c>
      <c r="P2088" s="28" t="s">
        <v>4579</v>
      </c>
      <c r="Q2088" s="107">
        <v>7.9000000000000008E-3</v>
      </c>
      <c r="T2088" s="110">
        <v>43098</v>
      </c>
      <c r="U2088" s="28">
        <v>63.84</v>
      </c>
      <c r="V2088">
        <v>64.055000000000007</v>
      </c>
      <c r="W2088">
        <v>64.069999999999993</v>
      </c>
      <c r="X2088">
        <v>63.79</v>
      </c>
      <c r="Y2088" s="19">
        <v>-3.7000000000000002E-3</v>
      </c>
      <c r="AB2088" s="110">
        <f t="shared" si="386"/>
        <v>43248</v>
      </c>
      <c r="AC2088" s="108">
        <f t="shared" si="384"/>
        <v>10688.65</v>
      </c>
      <c r="AD2088" s="28">
        <f t="shared" si="385"/>
        <v>67.400000000000006</v>
      </c>
      <c r="AE2088" s="28">
        <f t="shared" si="379"/>
        <v>158.58531157270028</v>
      </c>
      <c r="AF2088" s="31">
        <f t="shared" si="380"/>
        <v>1.2808225514866933E-2</v>
      </c>
      <c r="AJ2088" s="110">
        <f t="shared" si="383"/>
        <v>43216</v>
      </c>
      <c r="AK2088" s="31">
        <f t="shared" si="381"/>
        <v>1.04E-2</v>
      </c>
      <c r="AL2088" s="115">
        <f t="shared" si="382"/>
        <v>6.1990888467851057E-3</v>
      </c>
      <c r="AM2088" s="100"/>
      <c r="BR2088" s="18">
        <f t="shared" si="376"/>
        <v>43207</v>
      </c>
      <c r="BS2088" s="6">
        <f t="shared" si="377"/>
        <v>1.0699999999999999E-2</v>
      </c>
      <c r="BT2088" s="6">
        <f t="shared" si="378"/>
        <v>1.9E-3</v>
      </c>
    </row>
    <row r="2089" spans="2:72" ht="14.45" hidden="1">
      <c r="B2089" s="110">
        <v>43208</v>
      </c>
      <c r="C2089" s="106">
        <v>2708.6</v>
      </c>
      <c r="D2089" s="106">
        <v>2710.1</v>
      </c>
      <c r="E2089" s="106">
        <v>2717.5</v>
      </c>
      <c r="F2089" s="106">
        <v>2703.6</v>
      </c>
      <c r="G2089" s="28"/>
      <c r="H2089" s="107">
        <v>8.0000000000000004E-4</v>
      </c>
      <c r="K2089" s="110">
        <v>43249</v>
      </c>
      <c r="L2089" s="106">
        <v>10633.3</v>
      </c>
      <c r="M2089" s="106">
        <v>10689.4</v>
      </c>
      <c r="N2089" s="106">
        <v>10717.25</v>
      </c>
      <c r="O2089" s="106">
        <v>10616.1</v>
      </c>
      <c r="P2089" s="28" t="s">
        <v>4580</v>
      </c>
      <c r="Q2089" s="107">
        <v>-5.1999999999999998E-3</v>
      </c>
      <c r="T2089" s="110">
        <v>43101</v>
      </c>
      <c r="U2089" s="28">
        <v>63.68</v>
      </c>
      <c r="V2089">
        <v>63.854999999999997</v>
      </c>
      <c r="W2089">
        <v>63.865000000000002</v>
      </c>
      <c r="X2089">
        <v>63.634999999999998</v>
      </c>
      <c r="Y2089" s="19">
        <v>-2.5000000000000001E-3</v>
      </c>
      <c r="AB2089" s="110">
        <f t="shared" si="386"/>
        <v>43249</v>
      </c>
      <c r="AC2089" s="108">
        <f t="shared" si="384"/>
        <v>10633.3</v>
      </c>
      <c r="AD2089" s="28">
        <f t="shared" si="385"/>
        <v>67.84</v>
      </c>
      <c r="AE2089" s="28">
        <f t="shared" si="379"/>
        <v>156.74086084905659</v>
      </c>
      <c r="AF2089" s="31">
        <f t="shared" si="380"/>
        <v>-1.1630652961186372E-2</v>
      </c>
      <c r="AJ2089" s="110">
        <f t="shared" si="383"/>
        <v>43217</v>
      </c>
      <c r="AK2089" s="31">
        <f t="shared" si="381"/>
        <v>1.1000000000000001E-3</v>
      </c>
      <c r="AL2089" s="115">
        <f t="shared" si="382"/>
        <v>9.8129477708932544E-3</v>
      </c>
      <c r="AM2089" s="100"/>
      <c r="BR2089" s="18">
        <f t="shared" si="376"/>
        <v>43208</v>
      </c>
      <c r="BS2089" s="6">
        <f t="shared" si="377"/>
        <v>8.0000000000000004E-4</v>
      </c>
      <c r="BT2089" s="6">
        <f t="shared" si="378"/>
        <v>-2.0999999999999999E-3</v>
      </c>
    </row>
    <row r="2090" spans="2:72" ht="14.45" hidden="1">
      <c r="B2090" s="110">
        <v>43209</v>
      </c>
      <c r="C2090" s="106">
        <v>2693.1</v>
      </c>
      <c r="D2090" s="106">
        <v>2701.2</v>
      </c>
      <c r="E2090" s="106">
        <v>2702.8</v>
      </c>
      <c r="F2090" s="106">
        <v>2681.9</v>
      </c>
      <c r="G2090" s="28"/>
      <c r="H2090" s="107">
        <v>-5.7000000000000002E-3</v>
      </c>
      <c r="K2090" s="110">
        <v>43250</v>
      </c>
      <c r="L2090" s="106">
        <v>10614.35</v>
      </c>
      <c r="M2090" s="106">
        <v>10579</v>
      </c>
      <c r="N2090" s="106">
        <v>10648.7</v>
      </c>
      <c r="O2090" s="106">
        <v>10558.45</v>
      </c>
      <c r="P2090" s="28" t="s">
        <v>4581</v>
      </c>
      <c r="Q2090" s="107">
        <v>-1.8E-3</v>
      </c>
      <c r="T2090" s="110">
        <v>43102</v>
      </c>
      <c r="U2090" s="28">
        <v>63.46</v>
      </c>
      <c r="V2090">
        <v>63.7</v>
      </c>
      <c r="W2090">
        <v>63.77</v>
      </c>
      <c r="X2090">
        <v>63.44</v>
      </c>
      <c r="Y2090" s="19">
        <v>-3.5000000000000001E-3</v>
      </c>
      <c r="AB2090" s="110">
        <f t="shared" si="386"/>
        <v>43250</v>
      </c>
      <c r="AC2090" s="108">
        <f t="shared" si="384"/>
        <v>10614.35</v>
      </c>
      <c r="AD2090" s="28">
        <f t="shared" si="385"/>
        <v>67.44</v>
      </c>
      <c r="AE2090" s="28">
        <f t="shared" si="379"/>
        <v>157.38953143534994</v>
      </c>
      <c r="AF2090" s="31">
        <f t="shared" si="380"/>
        <v>4.1384906448742598E-3</v>
      </c>
      <c r="AJ2090" s="110">
        <f t="shared" si="383"/>
        <v>43220</v>
      </c>
      <c r="AK2090" s="31">
        <f t="shared" si="381"/>
        <v>-8.2000000000000007E-3</v>
      </c>
      <c r="AL2090" s="115">
        <f t="shared" si="382"/>
        <v>6.8184197250922285E-3</v>
      </c>
      <c r="AM2090" s="100"/>
      <c r="BR2090" s="18">
        <f t="shared" si="376"/>
        <v>43209</v>
      </c>
      <c r="BS2090" s="6">
        <f t="shared" si="377"/>
        <v>-5.7000000000000002E-3</v>
      </c>
      <c r="BT2090" s="6">
        <f t="shared" si="378"/>
        <v>3.7000000000000002E-3</v>
      </c>
    </row>
    <row r="2091" spans="2:72" ht="14.45" hidden="1">
      <c r="B2091" s="110">
        <v>43210</v>
      </c>
      <c r="C2091" s="106">
        <v>2670.1</v>
      </c>
      <c r="D2091" s="106">
        <v>2692.6</v>
      </c>
      <c r="E2091" s="106">
        <v>2693.9</v>
      </c>
      <c r="F2091" s="106">
        <v>2660.6</v>
      </c>
      <c r="G2091" s="28"/>
      <c r="H2091" s="107">
        <v>-8.5000000000000006E-3</v>
      </c>
      <c r="K2091" s="110">
        <v>43251</v>
      </c>
      <c r="L2091" s="106">
        <v>10736.15</v>
      </c>
      <c r="M2091" s="106">
        <v>10670.1</v>
      </c>
      <c r="N2091" s="106">
        <v>10763.8</v>
      </c>
      <c r="O2091" s="106">
        <v>10620.4</v>
      </c>
      <c r="P2091" s="28" t="s">
        <v>4582</v>
      </c>
      <c r="Q2091" s="107">
        <v>1.15E-2</v>
      </c>
      <c r="T2091" s="110">
        <v>43103</v>
      </c>
      <c r="U2091" s="28">
        <v>63.505000000000003</v>
      </c>
      <c r="V2091">
        <v>63.555</v>
      </c>
      <c r="W2091">
        <v>63.575000000000003</v>
      </c>
      <c r="X2091">
        <v>63.45</v>
      </c>
      <c r="Y2091" s="19">
        <v>6.9999999999999999E-4</v>
      </c>
      <c r="AB2091" s="110">
        <f t="shared" si="386"/>
        <v>43251</v>
      </c>
      <c r="AC2091" s="108">
        <f t="shared" si="384"/>
        <v>10736.15</v>
      </c>
      <c r="AD2091" s="28">
        <f t="shared" si="385"/>
        <v>67.430000000000007</v>
      </c>
      <c r="AE2091" s="28">
        <f t="shared" si="379"/>
        <v>159.21919027139253</v>
      </c>
      <c r="AF2091" s="31">
        <f t="shared" si="380"/>
        <v>1.1625035155493624E-2</v>
      </c>
      <c r="AJ2091" s="110" t="e">
        <f t="shared" si="383"/>
        <v>#N/A</v>
      </c>
      <c r="AK2091" s="31">
        <f t="shared" si="381"/>
        <v>0</v>
      </c>
      <c r="AL2091" s="115">
        <f t="shared" si="382"/>
        <v>0</v>
      </c>
      <c r="AM2091" s="100"/>
      <c r="BR2091" s="18">
        <f t="shared" si="376"/>
        <v>43210</v>
      </c>
      <c r="BS2091" s="6">
        <f t="shared" si="377"/>
        <v>-8.5000000000000006E-3</v>
      </c>
      <c r="BT2091" s="6">
        <f t="shared" si="378"/>
        <v>-1E-4</v>
      </c>
    </row>
    <row r="2092" spans="2:72" ht="14.45" hidden="1">
      <c r="B2092" s="110">
        <v>43213</v>
      </c>
      <c r="C2092" s="106">
        <v>2670.3</v>
      </c>
      <c r="D2092" s="106">
        <v>2675.4</v>
      </c>
      <c r="E2092" s="106">
        <v>2682.9</v>
      </c>
      <c r="F2092" s="106">
        <v>2658</v>
      </c>
      <c r="G2092" s="28"/>
      <c r="H2092" s="107">
        <v>1E-4</v>
      </c>
      <c r="K2092" s="110">
        <v>43252</v>
      </c>
      <c r="L2092" s="106">
        <v>10696.2</v>
      </c>
      <c r="M2092" s="106">
        <v>10738.45</v>
      </c>
      <c r="N2092" s="106">
        <v>10764.75</v>
      </c>
      <c r="O2092" s="106">
        <v>10681.5</v>
      </c>
      <c r="P2092" s="28" t="s">
        <v>4583</v>
      </c>
      <c r="Q2092" s="107">
        <v>-3.7000000000000002E-3</v>
      </c>
      <c r="T2092" s="110">
        <v>43104</v>
      </c>
      <c r="U2092" s="28">
        <v>63.4</v>
      </c>
      <c r="V2092">
        <v>63.594999999999999</v>
      </c>
      <c r="W2092">
        <v>63.615000000000002</v>
      </c>
      <c r="X2092">
        <v>63.365000000000002</v>
      </c>
      <c r="Y2092" s="19">
        <v>-1.6999999999999999E-3</v>
      </c>
      <c r="AB2092" s="110">
        <f t="shared" si="386"/>
        <v>43252</v>
      </c>
      <c r="AC2092" s="108">
        <f t="shared" si="384"/>
        <v>10696.2</v>
      </c>
      <c r="AD2092" s="28">
        <f t="shared" si="385"/>
        <v>66.995000000000005</v>
      </c>
      <c r="AE2092" s="28">
        <f t="shared" si="379"/>
        <v>159.65669079782074</v>
      </c>
      <c r="AF2092" s="31">
        <f t="shared" si="380"/>
        <v>2.7477876610380036E-3</v>
      </c>
      <c r="AJ2092" s="110">
        <f t="shared" si="383"/>
        <v>43222</v>
      </c>
      <c r="AK2092" s="31">
        <f t="shared" si="381"/>
        <v>-7.1999999999999998E-3</v>
      </c>
      <c r="AL2092" s="115">
        <f t="shared" si="382"/>
        <v>-5.4253129828859548E-3</v>
      </c>
      <c r="AM2092" s="100"/>
      <c r="BR2092" s="18">
        <f t="shared" si="376"/>
        <v>43213</v>
      </c>
      <c r="BS2092" s="6">
        <f t="shared" si="377"/>
        <v>1E-4</v>
      </c>
      <c r="BT2092" s="6">
        <f t="shared" si="378"/>
        <v>2E-3</v>
      </c>
    </row>
    <row r="2093" spans="2:72" ht="14.45" hidden="1">
      <c r="B2093" s="110">
        <v>43214</v>
      </c>
      <c r="C2093" s="106">
        <v>2634.6</v>
      </c>
      <c r="D2093" s="106">
        <v>2680.8</v>
      </c>
      <c r="E2093" s="106">
        <v>2683.6</v>
      </c>
      <c r="F2093" s="106">
        <v>2617.3000000000002</v>
      </c>
      <c r="G2093" s="28"/>
      <c r="H2093" s="107">
        <v>-1.34E-2</v>
      </c>
      <c r="K2093" s="110">
        <v>43255</v>
      </c>
      <c r="L2093" s="106">
        <v>10628.5</v>
      </c>
      <c r="M2093" s="106">
        <v>10765.95</v>
      </c>
      <c r="N2093" s="106">
        <v>10770.3</v>
      </c>
      <c r="O2093" s="106">
        <v>10618.35</v>
      </c>
      <c r="P2093" s="28" t="s">
        <v>4584</v>
      </c>
      <c r="Q2093" s="107">
        <v>-6.3E-3</v>
      </c>
      <c r="T2093" s="110">
        <v>43105</v>
      </c>
      <c r="U2093" s="28">
        <v>63.34</v>
      </c>
      <c r="V2093">
        <v>63.36</v>
      </c>
      <c r="W2093">
        <v>63.424999999999997</v>
      </c>
      <c r="X2093">
        <v>63.323</v>
      </c>
      <c r="Y2093" s="19">
        <v>-8.9999999999999998E-4</v>
      </c>
      <c r="AB2093" s="110">
        <f t="shared" si="386"/>
        <v>43255</v>
      </c>
      <c r="AC2093" s="108">
        <f t="shared" si="384"/>
        <v>10628.5</v>
      </c>
      <c r="AD2093" s="28">
        <f t="shared" si="385"/>
        <v>67.069999999999993</v>
      </c>
      <c r="AE2093" s="28">
        <f t="shared" si="379"/>
        <v>158.46876397793352</v>
      </c>
      <c r="AF2093" s="31">
        <f t="shared" si="380"/>
        <v>-7.4405075913263063E-3</v>
      </c>
      <c r="AJ2093" s="110">
        <f t="shared" si="383"/>
        <v>43223</v>
      </c>
      <c r="AK2093" s="31">
        <f t="shared" si="381"/>
        <v>-2.3E-3</v>
      </c>
      <c r="AL2093" s="115">
        <f t="shared" si="382"/>
        <v>-3.2838310314601271E-3</v>
      </c>
      <c r="AM2093" s="100"/>
      <c r="BR2093" s="18">
        <f t="shared" si="376"/>
        <v>43214</v>
      </c>
      <c r="BS2093" s="6">
        <f t="shared" si="377"/>
        <v>-1.34E-2</v>
      </c>
      <c r="BT2093" s="6">
        <f t="shared" si="378"/>
        <v>2.8E-3</v>
      </c>
    </row>
    <row r="2094" spans="2:72" ht="14.45" hidden="1">
      <c r="B2094" s="110">
        <v>43215</v>
      </c>
      <c r="C2094" s="106">
        <v>2639.4</v>
      </c>
      <c r="D2094" s="106">
        <v>2634.9</v>
      </c>
      <c r="E2094" s="106">
        <v>2645.3</v>
      </c>
      <c r="F2094" s="106">
        <v>2612.6999999999998</v>
      </c>
      <c r="G2094" s="28"/>
      <c r="H2094" s="107">
        <v>1.8E-3</v>
      </c>
      <c r="K2094" s="110">
        <v>43256</v>
      </c>
      <c r="L2094" s="106">
        <v>10593.15</v>
      </c>
      <c r="M2094" s="106">
        <v>10630.7</v>
      </c>
      <c r="N2094" s="106">
        <v>10633.15</v>
      </c>
      <c r="O2094" s="106">
        <v>10550.9</v>
      </c>
      <c r="P2094" s="28" t="s">
        <v>4585</v>
      </c>
      <c r="Q2094" s="107">
        <v>-3.3E-3</v>
      </c>
      <c r="T2094" s="110">
        <v>43108</v>
      </c>
      <c r="U2094" s="28">
        <v>63.475000000000001</v>
      </c>
      <c r="V2094">
        <v>63.335000000000001</v>
      </c>
      <c r="W2094">
        <v>63.53</v>
      </c>
      <c r="X2094">
        <v>63.244999999999997</v>
      </c>
      <c r="Y2094" s="19">
        <v>2.0999999999999999E-3</v>
      </c>
      <c r="AB2094" s="110">
        <f t="shared" si="386"/>
        <v>43256</v>
      </c>
      <c r="AC2094" s="108">
        <f t="shared" si="384"/>
        <v>10593.15</v>
      </c>
      <c r="AD2094" s="28">
        <f t="shared" si="385"/>
        <v>67.099999999999994</v>
      </c>
      <c r="AE2094" s="28">
        <f t="shared" si="379"/>
        <v>157.87108792846499</v>
      </c>
      <c r="AF2094" s="31">
        <f t="shared" si="380"/>
        <v>-3.7715700840056376E-3</v>
      </c>
      <c r="AJ2094" s="110">
        <f t="shared" si="383"/>
        <v>43224</v>
      </c>
      <c r="AK2094" s="31">
        <f t="shared" si="381"/>
        <v>1.2800000000000001E-2</v>
      </c>
      <c r="AL2094" s="115">
        <f t="shared" si="382"/>
        <v>-7.9811828243392391E-3</v>
      </c>
      <c r="AM2094" s="100"/>
      <c r="BR2094" s="18">
        <f t="shared" si="376"/>
        <v>43215</v>
      </c>
      <c r="BS2094" s="6">
        <f t="shared" si="377"/>
        <v>1.8E-3</v>
      </c>
      <c r="BT2094" s="6">
        <f t="shared" si="378"/>
        <v>-4.1000000000000003E-3</v>
      </c>
    </row>
    <row r="2095" spans="2:72" ht="14.45" hidden="1">
      <c r="B2095" s="110">
        <v>43216</v>
      </c>
      <c r="C2095" s="106">
        <v>2666.9</v>
      </c>
      <c r="D2095" s="106">
        <v>2651.7</v>
      </c>
      <c r="E2095" s="106">
        <v>2676.5</v>
      </c>
      <c r="F2095" s="106">
        <v>2647.2</v>
      </c>
      <c r="G2095" s="28"/>
      <c r="H2095" s="107">
        <v>1.04E-2</v>
      </c>
      <c r="K2095" s="110">
        <v>43257</v>
      </c>
      <c r="L2095" s="106">
        <v>10684.65</v>
      </c>
      <c r="M2095" s="106">
        <v>10603.45</v>
      </c>
      <c r="N2095" s="106">
        <v>10698.35</v>
      </c>
      <c r="O2095" s="106">
        <v>10587.5</v>
      </c>
      <c r="P2095" s="28" t="s">
        <v>4586</v>
      </c>
      <c r="Q2095" s="107">
        <v>8.6E-3</v>
      </c>
      <c r="T2095" s="110">
        <v>43109</v>
      </c>
      <c r="U2095" s="28">
        <v>63.67</v>
      </c>
      <c r="V2095">
        <v>63.484999999999999</v>
      </c>
      <c r="W2095">
        <v>63.73</v>
      </c>
      <c r="X2095">
        <v>63.424999999999997</v>
      </c>
      <c r="Y2095" s="19">
        <v>3.0999999999999999E-3</v>
      </c>
      <c r="AB2095" s="110">
        <f t="shared" si="386"/>
        <v>43257</v>
      </c>
      <c r="AC2095" s="108">
        <f t="shared" si="384"/>
        <v>10684.65</v>
      </c>
      <c r="AD2095" s="28">
        <f t="shared" si="385"/>
        <v>66.84</v>
      </c>
      <c r="AE2095" s="28">
        <f t="shared" si="379"/>
        <v>159.85412926391382</v>
      </c>
      <c r="AF2095" s="31">
        <f t="shared" si="380"/>
        <v>1.2561143154643961E-2</v>
      </c>
      <c r="AJ2095" s="110">
        <f t="shared" si="383"/>
        <v>43227</v>
      </c>
      <c r="AK2095" s="31">
        <f t="shared" si="381"/>
        <v>3.5000000000000001E-3</v>
      </c>
      <c r="AL2095" s="115">
        <f t="shared" si="382"/>
        <v>4.3489473040332349E-3</v>
      </c>
      <c r="AM2095" s="100"/>
      <c r="BR2095" s="18">
        <f t="shared" si="376"/>
        <v>43216</v>
      </c>
      <c r="BS2095" s="6">
        <f t="shared" si="377"/>
        <v>1.04E-2</v>
      </c>
      <c r="BT2095" s="6">
        <f t="shared" si="378"/>
        <v>4.4999999999999997E-3</v>
      </c>
    </row>
    <row r="2096" spans="2:72" ht="14.45" hidden="1">
      <c r="B2096" s="110">
        <v>43217</v>
      </c>
      <c r="C2096" s="106">
        <v>2669.9</v>
      </c>
      <c r="D2096" s="106">
        <v>2675.5</v>
      </c>
      <c r="E2096" s="106">
        <v>2677.3</v>
      </c>
      <c r="F2096" s="106">
        <v>2659</v>
      </c>
      <c r="G2096" s="28"/>
      <c r="H2096" s="107">
        <v>1.1000000000000001E-3</v>
      </c>
      <c r="K2096" s="110">
        <v>43258</v>
      </c>
      <c r="L2096" s="106">
        <v>10768.35</v>
      </c>
      <c r="M2096" s="106">
        <v>10722.6</v>
      </c>
      <c r="N2096" s="106">
        <v>10818</v>
      </c>
      <c r="O2096" s="106">
        <v>10722.6</v>
      </c>
      <c r="P2096" s="28" t="s">
        <v>4587</v>
      </c>
      <c r="Q2096" s="107">
        <v>7.7999999999999996E-3</v>
      </c>
      <c r="T2096" s="110">
        <v>43110</v>
      </c>
      <c r="U2096" s="28">
        <v>63.63</v>
      </c>
      <c r="V2096">
        <v>63.69</v>
      </c>
      <c r="W2096">
        <v>63.854999999999997</v>
      </c>
      <c r="X2096">
        <v>63.56</v>
      </c>
      <c r="Y2096" s="19">
        <v>-5.9999999999999995E-4</v>
      </c>
      <c r="AB2096" s="110">
        <f t="shared" si="386"/>
        <v>43258</v>
      </c>
      <c r="AC2096" s="108">
        <f t="shared" si="384"/>
        <v>10768.35</v>
      </c>
      <c r="AD2096" s="28">
        <f t="shared" si="385"/>
        <v>67.42</v>
      </c>
      <c r="AE2096" s="28">
        <f t="shared" si="379"/>
        <v>159.72040937407297</v>
      </c>
      <c r="AF2096" s="31">
        <f t="shared" si="380"/>
        <v>-8.3651195284473179E-4</v>
      </c>
      <c r="AJ2096" s="110">
        <f t="shared" si="383"/>
        <v>43228</v>
      </c>
      <c r="AK2096" s="31">
        <f t="shared" si="381"/>
        <v>-2.9999999999999997E-4</v>
      </c>
      <c r="AL2096" s="115">
        <f t="shared" si="382"/>
        <v>3.636390100327791E-4</v>
      </c>
      <c r="AM2096" s="100"/>
      <c r="BR2096" s="18">
        <f t="shared" si="376"/>
        <v>43217</v>
      </c>
      <c r="BS2096" s="6">
        <f t="shared" si="377"/>
        <v>1.1000000000000001E-3</v>
      </c>
      <c r="BT2096" s="6">
        <f t="shared" si="378"/>
        <v>7.0000000000000001E-3</v>
      </c>
    </row>
    <row r="2097" spans="2:72" ht="14.45" hidden="1">
      <c r="B2097" s="110">
        <v>43220</v>
      </c>
      <c r="C2097" s="106">
        <v>2648.1</v>
      </c>
      <c r="D2097" s="106">
        <v>2675.1</v>
      </c>
      <c r="E2097" s="106">
        <v>2682.9</v>
      </c>
      <c r="F2097" s="106">
        <v>2648</v>
      </c>
      <c r="G2097" s="28"/>
      <c r="H2097" s="107">
        <v>-8.2000000000000007E-3</v>
      </c>
      <c r="K2097" s="110">
        <v>43259</v>
      </c>
      <c r="L2097" s="106">
        <v>10767.65</v>
      </c>
      <c r="M2097" s="106">
        <v>10736.4</v>
      </c>
      <c r="N2097" s="106">
        <v>10779.45</v>
      </c>
      <c r="O2097" s="106">
        <v>10709.05</v>
      </c>
      <c r="P2097" s="28" t="s">
        <v>4588</v>
      </c>
      <c r="Q2097" s="107">
        <v>-1E-4</v>
      </c>
      <c r="T2097" s="110">
        <v>43111</v>
      </c>
      <c r="U2097" s="28">
        <v>63.69</v>
      </c>
      <c r="V2097">
        <v>63.66</v>
      </c>
      <c r="W2097">
        <v>63.828000000000003</v>
      </c>
      <c r="X2097">
        <v>63.648000000000003</v>
      </c>
      <c r="Y2097" s="19">
        <v>8.9999999999999998E-4</v>
      </c>
      <c r="AB2097" s="110">
        <f t="shared" si="386"/>
        <v>43259</v>
      </c>
      <c r="AC2097" s="108">
        <f t="shared" si="384"/>
        <v>10767.65</v>
      </c>
      <c r="AD2097" s="28">
        <f t="shared" si="385"/>
        <v>67.53</v>
      </c>
      <c r="AE2097" s="28">
        <f t="shared" si="379"/>
        <v>159.44987413001627</v>
      </c>
      <c r="AF2097" s="31">
        <f t="shared" si="380"/>
        <v>-1.6938051005309651E-3</v>
      </c>
      <c r="AJ2097" s="110">
        <f t="shared" si="383"/>
        <v>43229</v>
      </c>
      <c r="AK2097" s="31">
        <f t="shared" si="381"/>
        <v>9.7000000000000003E-3</v>
      </c>
      <c r="AL2097" s="115">
        <f t="shared" si="382"/>
        <v>-1.0438670647082704E-3</v>
      </c>
      <c r="AM2097" s="100"/>
      <c r="BR2097" s="18">
        <f t="shared" si="376"/>
        <v>43220</v>
      </c>
      <c r="BS2097" s="6">
        <f t="shared" si="377"/>
        <v>-8.2000000000000007E-3</v>
      </c>
      <c r="BT2097" s="6">
        <f t="shared" si="378"/>
        <v>4.4000000000000003E-3</v>
      </c>
    </row>
    <row r="2098" spans="2:72" ht="14.45" hidden="1">
      <c r="B2098" s="110">
        <v>43221</v>
      </c>
      <c r="C2098" s="106">
        <v>2654.8</v>
      </c>
      <c r="D2098" s="106">
        <v>2643.6</v>
      </c>
      <c r="E2098" s="106">
        <v>2655.3</v>
      </c>
      <c r="F2098" s="106">
        <v>2625.4</v>
      </c>
      <c r="G2098" s="28"/>
      <c r="H2098" s="107">
        <v>2.5000000000000001E-3</v>
      </c>
      <c r="K2098" s="110">
        <v>43262</v>
      </c>
      <c r="L2098" s="106">
        <v>10786.95</v>
      </c>
      <c r="M2098" s="106">
        <v>10781.85</v>
      </c>
      <c r="N2098" s="106">
        <v>10850.55</v>
      </c>
      <c r="O2098" s="106">
        <v>10777.05</v>
      </c>
      <c r="P2098" s="28" t="s">
        <v>4589</v>
      </c>
      <c r="Q2098" s="107">
        <v>1.8E-3</v>
      </c>
      <c r="T2098" s="110">
        <v>43112</v>
      </c>
      <c r="U2098" s="28">
        <v>63.61</v>
      </c>
      <c r="V2098">
        <v>63.6</v>
      </c>
      <c r="W2098">
        <v>63.73</v>
      </c>
      <c r="X2098">
        <v>63.49</v>
      </c>
      <c r="Y2098" s="19">
        <v>-1.2999999999999999E-3</v>
      </c>
      <c r="AB2098" s="110">
        <f t="shared" si="386"/>
        <v>43262</v>
      </c>
      <c r="AC2098" s="108">
        <f t="shared" si="384"/>
        <v>10786.95</v>
      </c>
      <c r="AD2098" s="28">
        <f t="shared" si="385"/>
        <v>67.47</v>
      </c>
      <c r="AE2098" s="28">
        <f t="shared" si="379"/>
        <v>159.87772343263674</v>
      </c>
      <c r="AF2098" s="31">
        <f t="shared" si="380"/>
        <v>2.6832840411752379E-3</v>
      </c>
      <c r="AJ2098" s="110">
        <f t="shared" si="383"/>
        <v>43230</v>
      </c>
      <c r="AK2098" s="31">
        <f t="shared" si="381"/>
        <v>9.4000000000000004E-3</v>
      </c>
      <c r="AL2098" s="115">
        <f t="shared" si="382"/>
        <v>-7.8354413448966653E-4</v>
      </c>
      <c r="AM2098" s="100"/>
      <c r="BR2098" s="18" t="e">
        <f t="shared" si="376"/>
        <v>#N/A</v>
      </c>
      <c r="BS2098" s="6">
        <f t="shared" si="377"/>
        <v>0</v>
      </c>
      <c r="BT2098" s="6">
        <f t="shared" si="378"/>
        <v>0</v>
      </c>
    </row>
    <row r="2099" spans="2:72" ht="14.45" hidden="1">
      <c r="B2099" s="110">
        <v>43222</v>
      </c>
      <c r="C2099" s="106">
        <v>2635.7</v>
      </c>
      <c r="D2099" s="106">
        <v>2654.2</v>
      </c>
      <c r="E2099" s="106">
        <v>2660.9</v>
      </c>
      <c r="F2099" s="106">
        <v>2631.7</v>
      </c>
      <c r="G2099" s="28"/>
      <c r="H2099" s="107">
        <v>-7.1999999999999998E-3</v>
      </c>
      <c r="K2099" s="110">
        <v>43263</v>
      </c>
      <c r="L2099" s="106">
        <v>10842.85</v>
      </c>
      <c r="M2099" s="106">
        <v>10816.15</v>
      </c>
      <c r="N2099" s="106">
        <v>10856.55</v>
      </c>
      <c r="O2099" s="106">
        <v>10789.4</v>
      </c>
      <c r="P2099" s="28" t="s">
        <v>4590</v>
      </c>
      <c r="Q2099" s="107">
        <v>5.1999999999999998E-3</v>
      </c>
      <c r="T2099" s="110">
        <v>43115</v>
      </c>
      <c r="U2099" s="28">
        <v>63.515000000000001</v>
      </c>
      <c r="V2099">
        <v>63.46</v>
      </c>
      <c r="W2099">
        <v>63.515000000000001</v>
      </c>
      <c r="X2099">
        <v>63.335000000000001</v>
      </c>
      <c r="Y2099" s="19">
        <v>-1.5E-3</v>
      </c>
      <c r="AB2099" s="110">
        <f t="shared" si="386"/>
        <v>43263</v>
      </c>
      <c r="AC2099" s="108">
        <f t="shared" si="384"/>
        <v>10842.85</v>
      </c>
      <c r="AD2099" s="28">
        <f t="shared" si="385"/>
        <v>67.48</v>
      </c>
      <c r="AE2099" s="28">
        <f t="shared" si="379"/>
        <v>160.68242442205099</v>
      </c>
      <c r="AF2099" s="31">
        <f t="shared" si="380"/>
        <v>5.0332277201414755E-3</v>
      </c>
      <c r="AJ2099" s="110">
        <f t="shared" si="383"/>
        <v>43231</v>
      </c>
      <c r="AK2099" s="31">
        <f t="shared" si="381"/>
        <v>1.6999999999999999E-3</v>
      </c>
      <c r="AL2099" s="115">
        <f t="shared" si="382"/>
        <v>6.6719849792569175E-3</v>
      </c>
      <c r="AM2099" s="100"/>
      <c r="BR2099" s="18">
        <f t="shared" si="376"/>
        <v>43222</v>
      </c>
      <c r="BS2099" s="6">
        <f t="shared" si="377"/>
        <v>-7.1999999999999998E-3</v>
      </c>
      <c r="BT2099" s="6">
        <f t="shared" si="378"/>
        <v>-2E-3</v>
      </c>
    </row>
    <row r="2100" spans="2:72" ht="14.45" hidden="1">
      <c r="B2100" s="110">
        <v>43223</v>
      </c>
      <c r="C2100" s="106">
        <v>2629.7</v>
      </c>
      <c r="D2100" s="106">
        <v>2628.1</v>
      </c>
      <c r="E2100" s="106">
        <v>2637.1</v>
      </c>
      <c r="F2100" s="106">
        <v>2594.6</v>
      </c>
      <c r="G2100" s="28"/>
      <c r="H2100" s="107">
        <v>-2.3E-3</v>
      </c>
      <c r="K2100" s="110">
        <v>43264</v>
      </c>
      <c r="L2100" s="106">
        <v>10856.7</v>
      </c>
      <c r="M2100" s="106">
        <v>10887.5</v>
      </c>
      <c r="N2100" s="106">
        <v>10893.25</v>
      </c>
      <c r="O2100" s="106">
        <v>10842.65</v>
      </c>
      <c r="P2100" s="28" t="s">
        <v>4591</v>
      </c>
      <c r="Q2100" s="107">
        <v>1.2999999999999999E-3</v>
      </c>
      <c r="T2100" s="110">
        <v>43116</v>
      </c>
      <c r="U2100" s="28">
        <v>64.02</v>
      </c>
      <c r="V2100">
        <v>63.61</v>
      </c>
      <c r="W2100">
        <v>64.13</v>
      </c>
      <c r="X2100">
        <v>63.6</v>
      </c>
      <c r="Y2100" s="19">
        <v>8.0000000000000002E-3</v>
      </c>
      <c r="AB2100" s="110">
        <f t="shared" si="386"/>
        <v>43264</v>
      </c>
      <c r="AC2100" s="108">
        <f t="shared" si="384"/>
        <v>10856.7</v>
      </c>
      <c r="AD2100" s="28">
        <f t="shared" si="385"/>
        <v>67.644999999999996</v>
      </c>
      <c r="AE2100" s="28">
        <f t="shared" si="379"/>
        <v>160.49523246359675</v>
      </c>
      <c r="AF2100" s="31">
        <f t="shared" si="380"/>
        <v>-1.1649809188997162E-3</v>
      </c>
      <c r="AJ2100" s="110">
        <f t="shared" si="383"/>
        <v>43234</v>
      </c>
      <c r="AK2100" s="31">
        <f t="shared" si="381"/>
        <v>8.9999999999999998E-4</v>
      </c>
      <c r="AL2100" s="115">
        <f t="shared" si="382"/>
        <v>-2.9511052612157807E-3</v>
      </c>
      <c r="AM2100" s="100"/>
      <c r="BR2100" s="18">
        <f t="shared" si="376"/>
        <v>43223</v>
      </c>
      <c r="BS2100" s="6">
        <f t="shared" si="377"/>
        <v>-2.3E-3</v>
      </c>
      <c r="BT2100" s="6">
        <f t="shared" si="378"/>
        <v>-3.5999999999999999E-3</v>
      </c>
    </row>
    <row r="2101" spans="2:72" ht="14.45" hidden="1">
      <c r="B2101" s="110">
        <v>43224</v>
      </c>
      <c r="C2101" s="106">
        <v>2663.4</v>
      </c>
      <c r="D2101" s="106">
        <v>2621.4</v>
      </c>
      <c r="E2101" s="106">
        <v>2670.9</v>
      </c>
      <c r="F2101" s="106">
        <v>2615.3000000000002</v>
      </c>
      <c r="G2101" s="28"/>
      <c r="H2101" s="107">
        <v>1.2800000000000001E-2</v>
      </c>
      <c r="K2101" s="110">
        <v>43265</v>
      </c>
      <c r="L2101" s="106">
        <v>10808.05</v>
      </c>
      <c r="M2101" s="106">
        <v>10832.9</v>
      </c>
      <c r="N2101" s="106">
        <v>10833.7</v>
      </c>
      <c r="O2101" s="106">
        <v>10773.55</v>
      </c>
      <c r="P2101" s="28" t="s">
        <v>4592</v>
      </c>
      <c r="Q2101" s="107">
        <v>-4.4999999999999997E-3</v>
      </c>
      <c r="T2101" s="110">
        <v>43117</v>
      </c>
      <c r="U2101" s="28">
        <v>63.884999999999998</v>
      </c>
      <c r="V2101">
        <v>64.08</v>
      </c>
      <c r="W2101">
        <v>64.08</v>
      </c>
      <c r="X2101">
        <v>63.771999999999998</v>
      </c>
      <c r="Y2101" s="19">
        <v>-2.0999999999999999E-3</v>
      </c>
      <c r="AB2101" s="110">
        <f t="shared" si="386"/>
        <v>43265</v>
      </c>
      <c r="AC2101" s="108">
        <f t="shared" si="384"/>
        <v>10808.05</v>
      </c>
      <c r="AD2101" s="28">
        <f t="shared" si="385"/>
        <v>67.69</v>
      </c>
      <c r="AE2101" s="28">
        <f t="shared" si="379"/>
        <v>159.66981828925987</v>
      </c>
      <c r="AF2101" s="31">
        <f t="shared" si="380"/>
        <v>-5.1429202080759406E-3</v>
      </c>
      <c r="AJ2101" s="110">
        <f t="shared" si="383"/>
        <v>43235</v>
      </c>
      <c r="AK2101" s="31">
        <f t="shared" si="381"/>
        <v>-6.7999999999999996E-3</v>
      </c>
      <c r="AL2101" s="115">
        <f t="shared" si="382"/>
        <v>-8.074261772786584E-3</v>
      </c>
      <c r="AM2101" s="100"/>
      <c r="BR2101" s="18">
        <f t="shared" si="376"/>
        <v>43224</v>
      </c>
      <c r="BS2101" s="6">
        <f t="shared" si="377"/>
        <v>1.2800000000000001E-2</v>
      </c>
      <c r="BT2101" s="6">
        <f t="shared" si="378"/>
        <v>-5.7000000000000002E-3</v>
      </c>
    </row>
    <row r="2102" spans="2:72" ht="14.45" hidden="1">
      <c r="B2102" s="110">
        <v>43227</v>
      </c>
      <c r="C2102" s="106">
        <v>2672.6</v>
      </c>
      <c r="D2102" s="106">
        <v>2669.4</v>
      </c>
      <c r="E2102" s="106">
        <v>2683.3</v>
      </c>
      <c r="F2102" s="106">
        <v>2664.7</v>
      </c>
      <c r="G2102" s="28"/>
      <c r="H2102" s="107">
        <v>3.5000000000000001E-3</v>
      </c>
      <c r="K2102" s="110">
        <v>43266</v>
      </c>
      <c r="L2102" s="106">
        <v>10817.7</v>
      </c>
      <c r="M2102" s="106">
        <v>10808.65</v>
      </c>
      <c r="N2102" s="106">
        <v>10834</v>
      </c>
      <c r="O2102" s="106">
        <v>10755.4</v>
      </c>
      <c r="P2102" s="28" t="s">
        <v>4593</v>
      </c>
      <c r="Q2102" s="107">
        <v>8.9999999999999998E-4</v>
      </c>
      <c r="T2102" s="110">
        <v>43118</v>
      </c>
      <c r="U2102" s="28">
        <v>63.87</v>
      </c>
      <c r="V2102">
        <v>63.86</v>
      </c>
      <c r="W2102">
        <v>63.95</v>
      </c>
      <c r="X2102">
        <v>63.755000000000003</v>
      </c>
      <c r="Y2102" s="19">
        <v>-2.0000000000000001E-4</v>
      </c>
      <c r="AB2102" s="110">
        <f t="shared" si="386"/>
        <v>43266</v>
      </c>
      <c r="AC2102" s="108">
        <f t="shared" si="384"/>
        <v>10817.7</v>
      </c>
      <c r="AD2102" s="28">
        <f t="shared" si="385"/>
        <v>68.06</v>
      </c>
      <c r="AE2102" s="28">
        <f t="shared" si="379"/>
        <v>158.94357919482809</v>
      </c>
      <c r="AF2102" s="31">
        <f t="shared" si="380"/>
        <v>-4.5483805406235644E-3</v>
      </c>
      <c r="AJ2102" s="110">
        <f t="shared" si="383"/>
        <v>43236</v>
      </c>
      <c r="AK2102" s="31">
        <f t="shared" si="381"/>
        <v>4.1000000000000003E-3</v>
      </c>
      <c r="AL2102" s="115">
        <f t="shared" si="382"/>
        <v>-1.149161391635567E-3</v>
      </c>
      <c r="AM2102" s="100"/>
      <c r="BR2102" s="18">
        <f t="shared" si="376"/>
        <v>43227</v>
      </c>
      <c r="BS2102" s="6">
        <f t="shared" si="377"/>
        <v>3.5000000000000001E-3</v>
      </c>
      <c r="BT2102" s="6">
        <f t="shared" si="378"/>
        <v>9.1999999999999998E-3</v>
      </c>
    </row>
    <row r="2103" spans="2:72" ht="14.45" hidden="1">
      <c r="B2103" s="110">
        <v>43228</v>
      </c>
      <c r="C2103" s="106">
        <v>2671.9</v>
      </c>
      <c r="D2103" s="106">
        <v>2670.3</v>
      </c>
      <c r="E2103" s="106">
        <v>2676.3</v>
      </c>
      <c r="F2103" s="106">
        <v>2655.2</v>
      </c>
      <c r="G2103" s="28"/>
      <c r="H2103" s="107">
        <v>-2.9999999999999997E-4</v>
      </c>
      <c r="K2103" s="110">
        <v>43269</v>
      </c>
      <c r="L2103" s="106">
        <v>10799.85</v>
      </c>
      <c r="M2103" s="106">
        <v>10830.2</v>
      </c>
      <c r="N2103" s="106">
        <v>10830.2</v>
      </c>
      <c r="O2103" s="106">
        <v>10787.35</v>
      </c>
      <c r="P2103" s="28" t="s">
        <v>4594</v>
      </c>
      <c r="Q2103" s="107">
        <v>-1.6999999999999999E-3</v>
      </c>
      <c r="T2103" s="110">
        <v>43119</v>
      </c>
      <c r="U2103" s="28">
        <v>63.83</v>
      </c>
      <c r="V2103">
        <v>63.68</v>
      </c>
      <c r="W2103">
        <v>63.87</v>
      </c>
      <c r="X2103">
        <v>63.634999999999998</v>
      </c>
      <c r="Y2103" s="19">
        <v>-5.9999999999999995E-4</v>
      </c>
      <c r="AB2103" s="110">
        <f t="shared" si="386"/>
        <v>43269</v>
      </c>
      <c r="AC2103" s="108">
        <f t="shared" si="384"/>
        <v>10799.85</v>
      </c>
      <c r="AD2103" s="28">
        <f t="shared" si="385"/>
        <v>68.040000000000006</v>
      </c>
      <c r="AE2103" s="28">
        <f t="shared" si="379"/>
        <v>158.72795414462081</v>
      </c>
      <c r="AF2103" s="31">
        <f t="shared" si="380"/>
        <v>-1.3566137826994673E-3</v>
      </c>
      <c r="AJ2103" s="110">
        <f t="shared" si="383"/>
        <v>43237</v>
      </c>
      <c r="AK2103" s="31">
        <f t="shared" si="381"/>
        <v>-8.9999999999999998E-4</v>
      </c>
      <c r="AL2103" s="115">
        <f t="shared" si="382"/>
        <v>-5.2902930554588057E-3</v>
      </c>
      <c r="AM2103" s="100"/>
      <c r="BR2103" s="18">
        <f t="shared" si="376"/>
        <v>43228</v>
      </c>
      <c r="BS2103" s="6">
        <f t="shared" si="377"/>
        <v>-2.9999999999999997E-4</v>
      </c>
      <c r="BT2103" s="6">
        <f t="shared" si="378"/>
        <v>2.0000000000000001E-4</v>
      </c>
    </row>
    <row r="2104" spans="2:72" ht="14.45" hidden="1">
      <c r="B2104" s="110">
        <v>43229</v>
      </c>
      <c r="C2104" s="106">
        <v>2697.8</v>
      </c>
      <c r="D2104" s="106">
        <v>2678.1</v>
      </c>
      <c r="E2104" s="106">
        <v>2701.3</v>
      </c>
      <c r="F2104" s="106">
        <v>2674.1</v>
      </c>
      <c r="G2104" s="28"/>
      <c r="H2104" s="107">
        <v>9.7000000000000003E-3</v>
      </c>
      <c r="K2104" s="110">
        <v>43270</v>
      </c>
      <c r="L2104" s="106">
        <v>10710.45</v>
      </c>
      <c r="M2104" s="106">
        <v>10789.45</v>
      </c>
      <c r="N2104" s="106">
        <v>10789.45</v>
      </c>
      <c r="O2104" s="106">
        <v>10701.2</v>
      </c>
      <c r="P2104" s="28" t="s">
        <v>4595</v>
      </c>
      <c r="Q2104" s="107">
        <v>-8.3000000000000001E-3</v>
      </c>
      <c r="T2104" s="110">
        <v>43122</v>
      </c>
      <c r="U2104" s="28">
        <v>63.89</v>
      </c>
      <c r="V2104">
        <v>63.89</v>
      </c>
      <c r="W2104">
        <v>64.010000000000005</v>
      </c>
      <c r="X2104">
        <v>63.725000000000001</v>
      </c>
      <c r="Y2104" s="19">
        <v>8.9999999999999998E-4</v>
      </c>
      <c r="AB2104" s="110">
        <f t="shared" si="386"/>
        <v>43270</v>
      </c>
      <c r="AC2104" s="108">
        <f t="shared" si="384"/>
        <v>10710.45</v>
      </c>
      <c r="AD2104" s="28">
        <f t="shared" si="385"/>
        <v>68.31</v>
      </c>
      <c r="AE2104" s="28">
        <f t="shared" si="379"/>
        <v>156.79183135704875</v>
      </c>
      <c r="AF2104" s="31">
        <f t="shared" si="380"/>
        <v>-1.2197742974800807E-2</v>
      </c>
      <c r="AJ2104" s="110">
        <f t="shared" si="383"/>
        <v>43238</v>
      </c>
      <c r="AK2104" s="31">
        <f t="shared" si="381"/>
        <v>-2.5999999999999999E-3</v>
      </c>
      <c r="AL2104" s="115">
        <f t="shared" si="382"/>
        <v>-1.1361058021442605E-2</v>
      </c>
      <c r="AM2104" s="100"/>
      <c r="BR2104" s="18">
        <f t="shared" si="376"/>
        <v>43229</v>
      </c>
      <c r="BS2104" s="6">
        <f t="shared" si="377"/>
        <v>9.7000000000000003E-3</v>
      </c>
      <c r="BT2104" s="6">
        <f t="shared" si="378"/>
        <v>2.2000000000000001E-3</v>
      </c>
    </row>
    <row r="2105" spans="2:72" ht="14.45" hidden="1">
      <c r="B2105" s="110">
        <v>43230</v>
      </c>
      <c r="C2105" s="106">
        <v>2723.1</v>
      </c>
      <c r="D2105" s="106">
        <v>2705</v>
      </c>
      <c r="E2105" s="106">
        <v>2726.1</v>
      </c>
      <c r="F2105" s="106">
        <v>2704.5</v>
      </c>
      <c r="G2105" s="28"/>
      <c r="H2105" s="107">
        <v>9.4000000000000004E-3</v>
      </c>
      <c r="K2105" s="110">
        <v>43271</v>
      </c>
      <c r="L2105" s="106">
        <v>10772.05</v>
      </c>
      <c r="M2105" s="106">
        <v>10734.65</v>
      </c>
      <c r="N2105" s="106">
        <v>10781.8</v>
      </c>
      <c r="O2105" s="106">
        <v>10724.05</v>
      </c>
      <c r="P2105" s="28" t="s">
        <v>4596</v>
      </c>
      <c r="Q2105" s="107">
        <v>5.7999999999999996E-3</v>
      </c>
      <c r="T2105" s="110">
        <v>43123</v>
      </c>
      <c r="U2105" s="28">
        <v>63.76</v>
      </c>
      <c r="V2105">
        <v>63.91</v>
      </c>
      <c r="W2105">
        <v>63.91</v>
      </c>
      <c r="X2105">
        <v>63.75</v>
      </c>
      <c r="Y2105" s="19">
        <v>-2E-3</v>
      </c>
      <c r="AB2105" s="110">
        <f t="shared" si="386"/>
        <v>43271</v>
      </c>
      <c r="AC2105" s="108">
        <f t="shared" si="384"/>
        <v>10772.05</v>
      </c>
      <c r="AD2105" s="28">
        <f t="shared" si="385"/>
        <v>68.06</v>
      </c>
      <c r="AE2105" s="28">
        <f t="shared" si="379"/>
        <v>158.272847487511</v>
      </c>
      <c r="AF2105" s="31">
        <f t="shared" si="380"/>
        <v>9.4457480191660892E-3</v>
      </c>
      <c r="AJ2105" s="110">
        <f t="shared" si="383"/>
        <v>43241</v>
      </c>
      <c r="AK2105" s="31">
        <f t="shared" si="381"/>
        <v>7.4000000000000003E-3</v>
      </c>
      <c r="AL2105" s="115">
        <f t="shared" si="382"/>
        <v>-9.3427513312321908E-3</v>
      </c>
      <c r="AM2105" s="100"/>
      <c r="BR2105" s="18">
        <f t="shared" si="376"/>
        <v>43230</v>
      </c>
      <c r="BS2105" s="6">
        <f t="shared" si="377"/>
        <v>9.4000000000000004E-3</v>
      </c>
      <c r="BT2105" s="6">
        <f t="shared" si="378"/>
        <v>-2.3E-3</v>
      </c>
    </row>
    <row r="2106" spans="2:72" ht="14.45" hidden="1">
      <c r="B2106" s="110">
        <v>43231</v>
      </c>
      <c r="C2106" s="106">
        <v>2727.7</v>
      </c>
      <c r="D2106" s="106">
        <v>2722.7</v>
      </c>
      <c r="E2106" s="106">
        <v>2732.9</v>
      </c>
      <c r="F2106" s="106">
        <v>2717.4</v>
      </c>
      <c r="G2106" s="28"/>
      <c r="H2106" s="107">
        <v>1.6999999999999999E-3</v>
      </c>
      <c r="K2106" s="110">
        <v>43272</v>
      </c>
      <c r="L2106" s="106">
        <v>10741.1</v>
      </c>
      <c r="M2106" s="106">
        <v>10808.45</v>
      </c>
      <c r="N2106" s="106">
        <v>10809.6</v>
      </c>
      <c r="O2106" s="106">
        <v>10725.9</v>
      </c>
      <c r="P2106" s="28" t="s">
        <v>4597</v>
      </c>
      <c r="Q2106" s="107">
        <v>-2.8999999999999998E-3</v>
      </c>
      <c r="T2106" s="110">
        <v>43124</v>
      </c>
      <c r="U2106" s="28">
        <v>63.66</v>
      </c>
      <c r="V2106">
        <v>63.74</v>
      </c>
      <c r="W2106">
        <v>63.74</v>
      </c>
      <c r="X2106">
        <v>63.63</v>
      </c>
      <c r="Y2106" s="19">
        <v>-1.6000000000000001E-3</v>
      </c>
      <c r="AB2106" s="110">
        <f t="shared" si="386"/>
        <v>43272</v>
      </c>
      <c r="AC2106" s="108">
        <f t="shared" si="384"/>
        <v>10741.1</v>
      </c>
      <c r="AD2106" s="28">
        <f t="shared" si="385"/>
        <v>67.944999999999993</v>
      </c>
      <c r="AE2106" s="28">
        <f t="shared" si="379"/>
        <v>158.08521598351609</v>
      </c>
      <c r="AF2106" s="31">
        <f t="shared" si="380"/>
        <v>-1.1854939553653798E-3</v>
      </c>
      <c r="AJ2106" s="110">
        <f t="shared" si="383"/>
        <v>43242</v>
      </c>
      <c r="AK2106" s="31">
        <f t="shared" si="381"/>
        <v>-3.0999999999999999E-3</v>
      </c>
      <c r="AL2106" s="115">
        <f t="shared" si="382"/>
        <v>3.301041339252242E-3</v>
      </c>
      <c r="AM2106" s="100"/>
      <c r="BR2106" s="18">
        <f t="shared" si="376"/>
        <v>43231</v>
      </c>
      <c r="BS2106" s="6">
        <f t="shared" si="377"/>
        <v>1.6999999999999999E-3</v>
      </c>
      <c r="BT2106" s="6">
        <f t="shared" si="378"/>
        <v>8.3999999999999995E-3</v>
      </c>
    </row>
    <row r="2107" spans="2:72" ht="14.45" hidden="1">
      <c r="B2107" s="110">
        <v>43234</v>
      </c>
      <c r="C2107" s="106">
        <v>2730.1</v>
      </c>
      <c r="D2107" s="106">
        <v>2733.4</v>
      </c>
      <c r="E2107" s="106">
        <v>2742.1</v>
      </c>
      <c r="F2107" s="106">
        <v>2725.5</v>
      </c>
      <c r="G2107" s="28"/>
      <c r="H2107" s="107">
        <v>8.9999999999999998E-4</v>
      </c>
      <c r="K2107" s="110">
        <v>43273</v>
      </c>
      <c r="L2107" s="106">
        <v>10821.85</v>
      </c>
      <c r="M2107" s="106">
        <v>10742.7</v>
      </c>
      <c r="N2107" s="106">
        <v>10837</v>
      </c>
      <c r="O2107" s="106">
        <v>10710.45</v>
      </c>
      <c r="P2107" s="28" t="s">
        <v>4598</v>
      </c>
      <c r="Q2107" s="107">
        <v>7.4999999999999997E-3</v>
      </c>
      <c r="T2107" s="110">
        <v>43125</v>
      </c>
      <c r="U2107" s="28">
        <v>63.515000000000001</v>
      </c>
      <c r="V2107">
        <v>63.515000000000001</v>
      </c>
      <c r="W2107">
        <v>63.64</v>
      </c>
      <c r="X2107">
        <v>63.454999999999998</v>
      </c>
      <c r="Y2107" s="19">
        <v>-2.3E-3</v>
      </c>
      <c r="AB2107" s="110">
        <f t="shared" si="386"/>
        <v>43273</v>
      </c>
      <c r="AC2107" s="108">
        <f t="shared" si="384"/>
        <v>10821.85</v>
      </c>
      <c r="AD2107" s="28">
        <f t="shared" si="385"/>
        <v>67.87</v>
      </c>
      <c r="AE2107" s="28">
        <f t="shared" si="379"/>
        <v>159.4496832179166</v>
      </c>
      <c r="AF2107" s="31">
        <f t="shared" si="380"/>
        <v>8.6312133991250928E-3</v>
      </c>
      <c r="AJ2107" s="110">
        <f t="shared" si="383"/>
        <v>43243</v>
      </c>
      <c r="AK2107" s="31">
        <f t="shared" si="381"/>
        <v>3.3E-3</v>
      </c>
      <c r="AL2107" s="115">
        <f t="shared" si="382"/>
        <v>-1.5160827666821142E-2</v>
      </c>
      <c r="AM2107" s="100"/>
      <c r="BR2107" s="18">
        <f t="shared" si="376"/>
        <v>43234</v>
      </c>
      <c r="BS2107" s="6">
        <f t="shared" si="377"/>
        <v>8.9999999999999998E-4</v>
      </c>
      <c r="BT2107" s="6">
        <f t="shared" si="378"/>
        <v>0</v>
      </c>
    </row>
    <row r="2108" spans="2:72" ht="14.45" hidden="1">
      <c r="B2108" s="110">
        <v>43235</v>
      </c>
      <c r="C2108" s="106">
        <v>2711.4</v>
      </c>
      <c r="D2108" s="106">
        <v>2718.6</v>
      </c>
      <c r="E2108" s="106">
        <v>2718.6</v>
      </c>
      <c r="F2108" s="106">
        <v>2701.9</v>
      </c>
      <c r="G2108" s="28"/>
      <c r="H2108" s="107">
        <v>-6.7999999999999996E-3</v>
      </c>
      <c r="K2108" s="110">
        <v>43276</v>
      </c>
      <c r="L2108" s="106">
        <v>10762.45</v>
      </c>
      <c r="M2108" s="106">
        <v>10822.9</v>
      </c>
      <c r="N2108" s="106">
        <v>10831.05</v>
      </c>
      <c r="O2108" s="106">
        <v>10753.05</v>
      </c>
      <c r="P2108" s="28" t="s">
        <v>4599</v>
      </c>
      <c r="Q2108" s="107">
        <v>-5.4999999999999997E-3</v>
      </c>
      <c r="T2108" s="110">
        <v>43126</v>
      </c>
      <c r="U2108" s="28">
        <v>63.59</v>
      </c>
      <c r="V2108">
        <v>63.524999999999999</v>
      </c>
      <c r="W2108">
        <v>63.62</v>
      </c>
      <c r="X2108">
        <v>63.515000000000001</v>
      </c>
      <c r="Y2108" s="19">
        <v>1.1999999999999999E-3</v>
      </c>
      <c r="AB2108" s="110">
        <f t="shared" si="386"/>
        <v>43276</v>
      </c>
      <c r="AC2108" s="108">
        <f t="shared" si="384"/>
        <v>10762.45</v>
      </c>
      <c r="AD2108" s="28">
        <f t="shared" si="385"/>
        <v>68.114999999999995</v>
      </c>
      <c r="AE2108" s="28">
        <f t="shared" si="379"/>
        <v>158.00411069514794</v>
      </c>
      <c r="AF2108" s="31">
        <f t="shared" si="380"/>
        <v>-9.0660106285255226E-3</v>
      </c>
      <c r="AJ2108" s="110">
        <f t="shared" si="383"/>
        <v>43244</v>
      </c>
      <c r="AK2108" s="31">
        <f t="shared" si="381"/>
        <v>-2E-3</v>
      </c>
      <c r="AL2108" s="115">
        <f t="shared" si="382"/>
        <v>8.4479798188723532E-3</v>
      </c>
      <c r="AM2108" s="100"/>
      <c r="BR2108" s="18">
        <f t="shared" si="376"/>
        <v>43235</v>
      </c>
      <c r="BS2108" s="6">
        <f t="shared" si="377"/>
        <v>-6.7999999999999996E-3</v>
      </c>
      <c r="BT2108" s="6">
        <f t="shared" si="378"/>
        <v>-4.0000000000000002E-4</v>
      </c>
    </row>
    <row r="2109" spans="2:72" ht="14.45" hidden="1">
      <c r="B2109" s="110">
        <v>43236</v>
      </c>
      <c r="C2109" s="106">
        <v>2722.5</v>
      </c>
      <c r="D2109" s="106">
        <v>2712.6</v>
      </c>
      <c r="E2109" s="106">
        <v>2727.8</v>
      </c>
      <c r="F2109" s="106">
        <v>2712.2</v>
      </c>
      <c r="G2109" s="28"/>
      <c r="H2109" s="107">
        <v>4.1000000000000003E-3</v>
      </c>
      <c r="K2109" s="110">
        <v>43277</v>
      </c>
      <c r="L2109" s="106">
        <v>10769.15</v>
      </c>
      <c r="M2109" s="106">
        <v>10742.7</v>
      </c>
      <c r="N2109" s="106">
        <v>10805.25</v>
      </c>
      <c r="O2109" s="106">
        <v>10732.55</v>
      </c>
      <c r="P2109" s="28" t="s">
        <v>4600</v>
      </c>
      <c r="Q2109" s="107">
        <v>5.9999999999999995E-4</v>
      </c>
      <c r="T2109" s="110">
        <v>43129</v>
      </c>
      <c r="U2109" s="28">
        <v>63.6</v>
      </c>
      <c r="V2109">
        <v>63.61</v>
      </c>
      <c r="W2109">
        <v>63.625</v>
      </c>
      <c r="X2109">
        <v>63.49</v>
      </c>
      <c r="Y2109" s="19">
        <v>2.0000000000000001E-4</v>
      </c>
      <c r="AB2109" s="110">
        <f t="shared" si="386"/>
        <v>43277</v>
      </c>
      <c r="AC2109" s="108">
        <f t="shared" si="384"/>
        <v>10769.15</v>
      </c>
      <c r="AD2109" s="28">
        <f t="shared" si="385"/>
        <v>68.37</v>
      </c>
      <c r="AE2109" s="28">
        <f t="shared" si="379"/>
        <v>157.51279801082345</v>
      </c>
      <c r="AF2109" s="31">
        <f t="shared" si="380"/>
        <v>-3.1094930515601638E-3</v>
      </c>
      <c r="AJ2109" s="110">
        <f t="shared" si="383"/>
        <v>43245</v>
      </c>
      <c r="AK2109" s="31">
        <f t="shared" si="381"/>
        <v>-2.3999999999999998E-3</v>
      </c>
      <c r="AL2109" s="115">
        <f t="shared" si="382"/>
        <v>1.7768341693568557E-2</v>
      </c>
      <c r="AM2109" s="100"/>
      <c r="BR2109" s="18">
        <f t="shared" si="376"/>
        <v>43236</v>
      </c>
      <c r="BS2109" s="6">
        <f t="shared" si="377"/>
        <v>4.1000000000000003E-3</v>
      </c>
      <c r="BT2109" s="6">
        <f t="shared" si="378"/>
        <v>-5.5999999999999999E-3</v>
      </c>
    </row>
    <row r="2110" spans="2:72" ht="14.45" hidden="1">
      <c r="B2110" s="110">
        <v>43237</v>
      </c>
      <c r="C2110" s="106">
        <v>2720.1</v>
      </c>
      <c r="D2110" s="106">
        <v>2719.7</v>
      </c>
      <c r="E2110" s="106">
        <v>2732</v>
      </c>
      <c r="F2110" s="106">
        <v>2711.4</v>
      </c>
      <c r="G2110" s="28"/>
      <c r="H2110" s="107">
        <v>-8.9999999999999998E-4</v>
      </c>
      <c r="K2110" s="110">
        <v>43278</v>
      </c>
      <c r="L2110" s="106">
        <v>10671.4</v>
      </c>
      <c r="M2110" s="106">
        <v>10785.5</v>
      </c>
      <c r="N2110" s="106">
        <v>10785.5</v>
      </c>
      <c r="O2110" s="106">
        <v>10652.4</v>
      </c>
      <c r="P2110" s="28" t="s">
        <v>4601</v>
      </c>
      <c r="Q2110" s="107">
        <v>-9.1000000000000004E-3</v>
      </c>
      <c r="T2110" s="110">
        <v>43130</v>
      </c>
      <c r="U2110" s="28">
        <v>63.69</v>
      </c>
      <c r="V2110">
        <v>63.7</v>
      </c>
      <c r="W2110">
        <v>63.814999999999998</v>
      </c>
      <c r="X2110">
        <v>63.594999999999999</v>
      </c>
      <c r="Y2110" s="19">
        <v>1.4E-3</v>
      </c>
      <c r="AB2110" s="110">
        <f t="shared" si="386"/>
        <v>43278</v>
      </c>
      <c r="AC2110" s="108">
        <f t="shared" si="384"/>
        <v>10671.4</v>
      </c>
      <c r="AD2110" s="28">
        <f t="shared" si="385"/>
        <v>68.64</v>
      </c>
      <c r="AE2110" s="28">
        <f t="shared" si="379"/>
        <v>155.4691142191142</v>
      </c>
      <c r="AF2110" s="31">
        <f t="shared" si="380"/>
        <v>-1.2974715816862159E-2</v>
      </c>
      <c r="AJ2110" s="110">
        <f t="shared" si="383"/>
        <v>43249</v>
      </c>
      <c r="AK2110" s="31">
        <f t="shared" si="381"/>
        <v>-1.15E-2</v>
      </c>
      <c r="AL2110" s="115">
        <f t="shared" si="382"/>
        <v>-1.1630652961186372E-2</v>
      </c>
      <c r="AM2110" s="100"/>
      <c r="BR2110" s="18">
        <f t="shared" si="376"/>
        <v>43237</v>
      </c>
      <c r="BS2110" s="6">
        <f t="shared" si="377"/>
        <v>-8.9999999999999998E-4</v>
      </c>
      <c r="BT2110" s="6">
        <f t="shared" si="378"/>
        <v>-5.4000000000000003E-3</v>
      </c>
    </row>
    <row r="2111" spans="2:72" ht="14.45" hidden="1">
      <c r="B2111" s="110">
        <v>43238</v>
      </c>
      <c r="C2111" s="106">
        <v>2713</v>
      </c>
      <c r="D2111" s="106">
        <v>2717.3</v>
      </c>
      <c r="E2111" s="106">
        <v>2719.5</v>
      </c>
      <c r="F2111" s="106">
        <v>2709.2</v>
      </c>
      <c r="G2111" s="28"/>
      <c r="H2111" s="107">
        <v>-2.5999999999999999E-3</v>
      </c>
      <c r="K2111" s="110">
        <v>43279</v>
      </c>
      <c r="L2111" s="106">
        <v>10589.1</v>
      </c>
      <c r="M2111" s="106">
        <v>10660.8</v>
      </c>
      <c r="N2111" s="106">
        <v>10674.2</v>
      </c>
      <c r="O2111" s="106">
        <v>10557.7</v>
      </c>
      <c r="P2111" s="28" t="s">
        <v>4602</v>
      </c>
      <c r="Q2111" s="107">
        <v>-7.7000000000000002E-3</v>
      </c>
      <c r="T2111" s="110">
        <v>43131</v>
      </c>
      <c r="U2111" s="28">
        <v>63.55</v>
      </c>
      <c r="V2111">
        <v>63.68</v>
      </c>
      <c r="W2111">
        <v>63.752000000000002</v>
      </c>
      <c r="X2111">
        <v>63.55</v>
      </c>
      <c r="Y2111" s="19">
        <v>-2.2000000000000001E-3</v>
      </c>
      <c r="AB2111" s="110">
        <f t="shared" si="386"/>
        <v>43279</v>
      </c>
      <c r="AC2111" s="108">
        <f t="shared" si="384"/>
        <v>10589.1</v>
      </c>
      <c r="AD2111" s="28">
        <f t="shared" si="385"/>
        <v>68.84</v>
      </c>
      <c r="AE2111" s="28">
        <f t="shared" si="379"/>
        <v>153.821905868681</v>
      </c>
      <c r="AF2111" s="31">
        <f t="shared" si="380"/>
        <v>-1.059508416643884E-2</v>
      </c>
      <c r="AJ2111" s="110">
        <f t="shared" si="383"/>
        <v>43250</v>
      </c>
      <c r="AK2111" s="31">
        <f t="shared" si="381"/>
        <v>1.2699999999999999E-2</v>
      </c>
      <c r="AL2111" s="115">
        <f t="shared" si="382"/>
        <v>4.1384906448742598E-3</v>
      </c>
      <c r="AM2111" s="100"/>
      <c r="BR2111" s="18">
        <f t="shared" si="376"/>
        <v>43238</v>
      </c>
      <c r="BS2111" s="6">
        <f t="shared" si="377"/>
        <v>-2.5999999999999999E-3</v>
      </c>
      <c r="BT2111" s="6">
        <f t="shared" si="378"/>
        <v>-8.0999999999999996E-3</v>
      </c>
    </row>
    <row r="2112" spans="2:72" ht="14.45" hidden="1">
      <c r="B2112" s="110">
        <v>43241</v>
      </c>
      <c r="C2112" s="106">
        <v>2733</v>
      </c>
      <c r="D2112" s="106">
        <v>2725.9</v>
      </c>
      <c r="E2112" s="106">
        <v>2739.2</v>
      </c>
      <c r="F2112" s="106">
        <v>2725.7</v>
      </c>
      <c r="G2112" s="28"/>
      <c r="H2112" s="107">
        <v>7.4000000000000003E-3</v>
      </c>
      <c r="K2112" s="110">
        <v>43280</v>
      </c>
      <c r="L2112" s="106">
        <v>10714.3</v>
      </c>
      <c r="M2112" s="106">
        <v>10612.85</v>
      </c>
      <c r="N2112" s="106">
        <v>10723.05</v>
      </c>
      <c r="O2112" s="106">
        <v>10612.35</v>
      </c>
      <c r="P2112" s="28" t="s">
        <v>4603</v>
      </c>
      <c r="Q2112" s="107">
        <v>1.18E-2</v>
      </c>
      <c r="T2112" s="110">
        <v>43132</v>
      </c>
      <c r="U2112" s="28">
        <v>63.98</v>
      </c>
      <c r="V2112">
        <v>63.65</v>
      </c>
      <c r="W2112">
        <v>64.064999999999998</v>
      </c>
      <c r="X2112">
        <v>63.56</v>
      </c>
      <c r="Y2112" s="19">
        <v>6.7999999999999996E-3</v>
      </c>
      <c r="AB2112" s="110">
        <f t="shared" si="386"/>
        <v>43280</v>
      </c>
      <c r="AC2112" s="108">
        <f t="shared" si="384"/>
        <v>10714.3</v>
      </c>
      <c r="AD2112" s="28">
        <f t="shared" si="385"/>
        <v>68.459999999999994</v>
      </c>
      <c r="AE2112" s="28">
        <f t="shared" si="379"/>
        <v>156.50452819164477</v>
      </c>
      <c r="AF2112" s="31">
        <f t="shared" si="380"/>
        <v>1.7439793817493943E-2</v>
      </c>
      <c r="AJ2112" s="110">
        <f t="shared" si="383"/>
        <v>43251</v>
      </c>
      <c r="AK2112" s="31">
        <f t="shared" si="381"/>
        <v>-6.8999999999999999E-3</v>
      </c>
      <c r="AL2112" s="115">
        <f t="shared" si="382"/>
        <v>1.1625035155493624E-2</v>
      </c>
      <c r="AM2112" s="100"/>
      <c r="BR2112" s="18">
        <f t="shared" si="376"/>
        <v>43241</v>
      </c>
      <c r="BS2112" s="6">
        <f t="shared" si="377"/>
        <v>7.4000000000000003E-3</v>
      </c>
      <c r="BT2112" s="6">
        <f t="shared" si="378"/>
        <v>-7.4999999999999997E-3</v>
      </c>
    </row>
    <row r="2113" spans="2:72" ht="14.45" hidden="1">
      <c r="B2113" s="110">
        <v>43242</v>
      </c>
      <c r="C2113" s="106">
        <v>2724.4</v>
      </c>
      <c r="D2113" s="106">
        <v>2738.3</v>
      </c>
      <c r="E2113" s="106">
        <v>2742.2</v>
      </c>
      <c r="F2113" s="106">
        <v>2721.9</v>
      </c>
      <c r="G2113" s="28"/>
      <c r="H2113" s="107">
        <v>-3.0999999999999999E-3</v>
      </c>
      <c r="K2113" s="110">
        <v>43283</v>
      </c>
      <c r="L2113" s="106">
        <v>10657.3</v>
      </c>
      <c r="M2113" s="106">
        <v>10732.35</v>
      </c>
      <c r="N2113" s="106">
        <v>10736.15</v>
      </c>
      <c r="O2113" s="106">
        <v>10604.65</v>
      </c>
      <c r="P2113" s="28" t="s">
        <v>4604</v>
      </c>
      <c r="Q2113" s="107">
        <v>-5.3E-3</v>
      </c>
      <c r="T2113" s="110">
        <v>43133</v>
      </c>
      <c r="U2113" s="28">
        <v>64.13</v>
      </c>
      <c r="V2113">
        <v>64.125</v>
      </c>
      <c r="W2113">
        <v>64.2</v>
      </c>
      <c r="X2113">
        <v>63.74</v>
      </c>
      <c r="Y2113" s="19">
        <v>2.3E-3</v>
      </c>
      <c r="AB2113" s="110">
        <f t="shared" si="386"/>
        <v>43283</v>
      </c>
      <c r="AC2113" s="108">
        <f t="shared" si="384"/>
        <v>10657.3</v>
      </c>
      <c r="AD2113" s="28">
        <f t="shared" si="385"/>
        <v>68.72</v>
      </c>
      <c r="AE2113" s="28">
        <f t="shared" si="379"/>
        <v>155.08294528521535</v>
      </c>
      <c r="AF2113" s="31">
        <f t="shared" si="380"/>
        <v>-9.0833340278093644E-3</v>
      </c>
      <c r="AJ2113" s="110">
        <f t="shared" si="383"/>
        <v>43252</v>
      </c>
      <c r="AK2113" s="31">
        <f t="shared" si="381"/>
        <v>1.0800000000000001E-2</v>
      </c>
      <c r="AL2113" s="115">
        <f t="shared" si="382"/>
        <v>2.7477876610380036E-3</v>
      </c>
      <c r="AM2113" s="100"/>
      <c r="BR2113" s="18">
        <f t="shared" si="376"/>
        <v>43242</v>
      </c>
      <c r="BS2113" s="6">
        <f t="shared" si="377"/>
        <v>-3.0999999999999999E-3</v>
      </c>
      <c r="BT2113" s="6">
        <f t="shared" si="378"/>
        <v>1.9E-3</v>
      </c>
    </row>
    <row r="2114" spans="2:72" ht="14.45" hidden="1">
      <c r="B2114" s="110">
        <v>43243</v>
      </c>
      <c r="C2114" s="106">
        <v>2733.3</v>
      </c>
      <c r="D2114" s="106">
        <v>2714</v>
      </c>
      <c r="E2114" s="106">
        <v>2733.3</v>
      </c>
      <c r="F2114" s="106">
        <v>2709.5</v>
      </c>
      <c r="G2114" s="28"/>
      <c r="H2114" s="107">
        <v>3.3E-3</v>
      </c>
      <c r="K2114" s="110">
        <v>43284</v>
      </c>
      <c r="L2114" s="106">
        <v>10699.9</v>
      </c>
      <c r="M2114" s="106">
        <v>10668.6</v>
      </c>
      <c r="N2114" s="106">
        <v>10713.3</v>
      </c>
      <c r="O2114" s="106">
        <v>10630.25</v>
      </c>
      <c r="P2114" s="28" t="s">
        <v>4605</v>
      </c>
      <c r="Q2114" s="107">
        <v>4.0000000000000001E-3</v>
      </c>
      <c r="T2114" s="110">
        <v>43136</v>
      </c>
      <c r="U2114" s="28">
        <v>64.14</v>
      </c>
      <c r="V2114">
        <v>64.239999999999995</v>
      </c>
      <c r="W2114">
        <v>64.239999999999995</v>
      </c>
      <c r="X2114">
        <v>64.010000000000005</v>
      </c>
      <c r="Y2114" s="19">
        <v>2.0000000000000001E-4</v>
      </c>
      <c r="AB2114" s="110">
        <f t="shared" si="386"/>
        <v>43284</v>
      </c>
      <c r="AC2114" s="108">
        <f t="shared" si="384"/>
        <v>10699.9</v>
      </c>
      <c r="AD2114" s="28">
        <f t="shared" si="385"/>
        <v>68.55</v>
      </c>
      <c r="AE2114" s="28">
        <f t="shared" si="379"/>
        <v>156.08898614150255</v>
      </c>
      <c r="AF2114" s="31">
        <f t="shared" si="380"/>
        <v>6.4871147142386842E-3</v>
      </c>
      <c r="AJ2114" s="110">
        <f t="shared" si="383"/>
        <v>43255</v>
      </c>
      <c r="AK2114" s="31">
        <f t="shared" si="381"/>
        <v>4.4999999999999997E-3</v>
      </c>
      <c r="AL2114" s="115">
        <f t="shared" si="382"/>
        <v>-7.4405075913263063E-3</v>
      </c>
      <c r="AM2114" s="100"/>
      <c r="BR2114" s="18">
        <f t="shared" si="376"/>
        <v>43243</v>
      </c>
      <c r="BS2114" s="6">
        <f t="shared" si="377"/>
        <v>3.3E-3</v>
      </c>
      <c r="BT2114" s="6">
        <f t="shared" si="378"/>
        <v>-1.01E-2</v>
      </c>
    </row>
    <row r="2115" spans="2:72" ht="14.45" hidden="1">
      <c r="B2115" s="110">
        <v>43244</v>
      </c>
      <c r="C2115" s="106">
        <v>2727.8</v>
      </c>
      <c r="D2115" s="106">
        <v>2730.9</v>
      </c>
      <c r="E2115" s="106">
        <v>2732</v>
      </c>
      <c r="F2115" s="106">
        <v>2707.4</v>
      </c>
      <c r="G2115" s="28"/>
      <c r="H2115" s="107">
        <v>-2E-3</v>
      </c>
      <c r="K2115" s="110">
        <v>43285</v>
      </c>
      <c r="L2115" s="106">
        <v>10769.9</v>
      </c>
      <c r="M2115" s="106">
        <v>10715</v>
      </c>
      <c r="N2115" s="106">
        <v>10777.15</v>
      </c>
      <c r="O2115" s="106">
        <v>10677.75</v>
      </c>
      <c r="P2115" s="28" t="s">
        <v>4606</v>
      </c>
      <c r="Q2115" s="107">
        <v>6.4999999999999997E-3</v>
      </c>
      <c r="T2115" s="110">
        <v>43137</v>
      </c>
      <c r="U2115" s="28">
        <v>64.23</v>
      </c>
      <c r="V2115">
        <v>64.36</v>
      </c>
      <c r="W2115">
        <v>64.405000000000001</v>
      </c>
      <c r="X2115">
        <v>64.099999999999994</v>
      </c>
      <c r="Y2115" s="19">
        <v>1.4E-3</v>
      </c>
      <c r="AB2115" s="110">
        <f t="shared" si="386"/>
        <v>43285</v>
      </c>
      <c r="AC2115" s="108">
        <f t="shared" si="384"/>
        <v>10769.9</v>
      </c>
      <c r="AD2115" s="28">
        <f t="shared" si="385"/>
        <v>68.69</v>
      </c>
      <c r="AE2115" s="28">
        <f t="shared" si="379"/>
        <v>156.78992575338478</v>
      </c>
      <c r="AF2115" s="31">
        <f t="shared" si="380"/>
        <v>4.4906410709004696E-3</v>
      </c>
      <c r="AJ2115" s="110">
        <f t="shared" si="383"/>
        <v>43256</v>
      </c>
      <c r="AK2115" s="31">
        <f t="shared" si="381"/>
        <v>6.9999999999999999E-4</v>
      </c>
      <c r="AL2115" s="115">
        <f t="shared" si="382"/>
        <v>-3.7715700840056376E-3</v>
      </c>
      <c r="AM2115" s="100"/>
      <c r="BR2115" s="18">
        <f t="shared" ref="BR2115:BR2178" si="387">VLOOKUP(B2115,K:Q,1,FALSE)</f>
        <v>43244</v>
      </c>
      <c r="BS2115" s="6">
        <f t="shared" ref="BS2115:BS2178" si="388">IFERROR(VLOOKUP(BR2115,B:H,7,FALSE),0)</f>
        <v>-2E-3</v>
      </c>
      <c r="BT2115" s="6">
        <f t="shared" ref="BT2115:BT2178" si="389">IFERROR(VLOOKUP(BR2115,K:Q,7,FALSE),0)</f>
        <v>8.0000000000000002E-3</v>
      </c>
    </row>
    <row r="2116" spans="2:72" ht="14.45" hidden="1">
      <c r="B2116" s="110">
        <v>43245</v>
      </c>
      <c r="C2116" s="106">
        <v>2721.3</v>
      </c>
      <c r="D2116" s="106">
        <v>2723.6</v>
      </c>
      <c r="E2116" s="106">
        <v>2727.4</v>
      </c>
      <c r="F2116" s="106">
        <v>2715</v>
      </c>
      <c r="G2116" s="28"/>
      <c r="H2116" s="107">
        <v>-2.3999999999999998E-3</v>
      </c>
      <c r="K2116" s="110">
        <v>43286</v>
      </c>
      <c r="L2116" s="106">
        <v>10749.75</v>
      </c>
      <c r="M2116" s="106">
        <v>10786.05</v>
      </c>
      <c r="N2116" s="106">
        <v>10786.05</v>
      </c>
      <c r="O2116" s="106">
        <v>10726.25</v>
      </c>
      <c r="P2116" s="28" t="s">
        <v>4607</v>
      </c>
      <c r="Q2116" s="107">
        <v>-1.9E-3</v>
      </c>
      <c r="T2116" s="110">
        <v>43138</v>
      </c>
      <c r="U2116" s="28">
        <v>64.28</v>
      </c>
      <c r="V2116">
        <v>64.22</v>
      </c>
      <c r="W2116">
        <v>64.311999999999998</v>
      </c>
      <c r="X2116">
        <v>64.045000000000002</v>
      </c>
      <c r="Y2116" s="19">
        <v>8.0000000000000004E-4</v>
      </c>
      <c r="AB2116" s="110">
        <f t="shared" si="386"/>
        <v>43286</v>
      </c>
      <c r="AC2116" s="108">
        <f t="shared" si="384"/>
        <v>10749.75</v>
      </c>
      <c r="AD2116" s="28">
        <f t="shared" si="385"/>
        <v>68.88</v>
      </c>
      <c r="AE2116" s="28">
        <f t="shared" ref="AE2116:AE2179" si="390">AC2116/AD2116</f>
        <v>156.06489547038328</v>
      </c>
      <c r="AF2116" s="31">
        <f t="shared" si="380"/>
        <v>-4.6242147224554442E-3</v>
      </c>
      <c r="AJ2116" s="110">
        <f t="shared" si="383"/>
        <v>43257</v>
      </c>
      <c r="AK2116" s="31">
        <f t="shared" si="381"/>
        <v>8.5000000000000006E-3</v>
      </c>
      <c r="AL2116" s="115">
        <f t="shared" si="382"/>
        <v>1.2561143154643961E-2</v>
      </c>
      <c r="AM2116" s="100"/>
      <c r="BR2116" s="18">
        <f t="shared" si="387"/>
        <v>43245</v>
      </c>
      <c r="BS2116" s="6">
        <f t="shared" si="388"/>
        <v>-2.3999999999999998E-3</v>
      </c>
      <c r="BT2116" s="6">
        <f t="shared" si="389"/>
        <v>8.6999999999999994E-3</v>
      </c>
    </row>
    <row r="2117" spans="2:72" ht="14.45" hidden="1">
      <c r="B2117" s="110">
        <v>43249</v>
      </c>
      <c r="C2117" s="106">
        <v>2689.9</v>
      </c>
      <c r="D2117" s="106">
        <v>2705.1</v>
      </c>
      <c r="E2117" s="106">
        <v>2710.7</v>
      </c>
      <c r="F2117" s="106">
        <v>2676.8</v>
      </c>
      <c r="G2117" s="28"/>
      <c r="H2117" s="107">
        <v>-1.15E-2</v>
      </c>
      <c r="K2117" s="110">
        <v>43287</v>
      </c>
      <c r="L2117" s="106">
        <v>10772.65</v>
      </c>
      <c r="M2117" s="106">
        <v>10744.15</v>
      </c>
      <c r="N2117" s="106">
        <v>10816.35</v>
      </c>
      <c r="O2117" s="106">
        <v>10735.05</v>
      </c>
      <c r="P2117" s="28" t="s">
        <v>4608</v>
      </c>
      <c r="Q2117" s="107">
        <v>2.0999999999999999E-3</v>
      </c>
      <c r="T2117" s="110">
        <v>43139</v>
      </c>
      <c r="U2117" s="28">
        <v>64.3</v>
      </c>
      <c r="V2117">
        <v>64.39</v>
      </c>
      <c r="W2117">
        <v>64.39</v>
      </c>
      <c r="X2117">
        <v>64.150000000000006</v>
      </c>
      <c r="Y2117" s="19">
        <v>2.9999999999999997E-4</v>
      </c>
      <c r="AB2117" s="110">
        <f t="shared" si="386"/>
        <v>43287</v>
      </c>
      <c r="AC2117" s="108">
        <f t="shared" si="384"/>
        <v>10772.65</v>
      </c>
      <c r="AD2117" s="28">
        <f t="shared" si="385"/>
        <v>68.805000000000007</v>
      </c>
      <c r="AE2117" s="28">
        <f t="shared" si="390"/>
        <v>156.56783663977907</v>
      </c>
      <c r="AF2117" s="31">
        <f t="shared" ref="AF2117:AF2180" si="391">AE2117/AE2116-1</f>
        <v>3.222641247283109E-3</v>
      </c>
      <c r="AJ2117" s="110">
        <f t="shared" si="383"/>
        <v>43258</v>
      </c>
      <c r="AK2117" s="31">
        <f t="shared" si="381"/>
        <v>-6.9999999999999999E-4</v>
      </c>
      <c r="AL2117" s="115">
        <f t="shared" si="382"/>
        <v>-8.3651195284473179E-4</v>
      </c>
      <c r="AM2117" s="100"/>
      <c r="BR2117" s="18">
        <f t="shared" si="387"/>
        <v>43249</v>
      </c>
      <c r="BS2117" s="6">
        <f t="shared" si="388"/>
        <v>-1.15E-2</v>
      </c>
      <c r="BT2117" s="6">
        <f t="shared" si="389"/>
        <v>-5.1999999999999998E-3</v>
      </c>
    </row>
    <row r="2118" spans="2:72" ht="14.45" hidden="1">
      <c r="B2118" s="110">
        <v>43250</v>
      </c>
      <c r="C2118" s="106">
        <v>2724</v>
      </c>
      <c r="D2118" s="106">
        <v>2702.4</v>
      </c>
      <c r="E2118" s="106">
        <v>2729.3</v>
      </c>
      <c r="F2118" s="106">
        <v>2702.4</v>
      </c>
      <c r="G2118" s="28"/>
      <c r="H2118" s="107">
        <v>1.2699999999999999E-2</v>
      </c>
      <c r="K2118" s="110">
        <v>43290</v>
      </c>
      <c r="L2118" s="106">
        <v>10852.9</v>
      </c>
      <c r="M2118" s="106">
        <v>10838.3</v>
      </c>
      <c r="N2118" s="106">
        <v>10860.35</v>
      </c>
      <c r="O2118" s="106">
        <v>10807.15</v>
      </c>
      <c r="P2118" s="28" t="s">
        <v>4609</v>
      </c>
      <c r="Q2118" s="107">
        <v>7.4000000000000003E-3</v>
      </c>
      <c r="T2118" s="110">
        <v>43140</v>
      </c>
      <c r="U2118" s="28">
        <v>64.375</v>
      </c>
      <c r="V2118">
        <v>64.424999999999997</v>
      </c>
      <c r="W2118">
        <v>64.438000000000002</v>
      </c>
      <c r="X2118">
        <v>64.284999999999997</v>
      </c>
      <c r="Y2118" s="19">
        <v>1.1999999999999999E-3</v>
      </c>
      <c r="AB2118" s="110">
        <f t="shared" si="386"/>
        <v>43290</v>
      </c>
      <c r="AC2118" s="108">
        <f t="shared" si="384"/>
        <v>10852.9</v>
      </c>
      <c r="AD2118" s="28">
        <f t="shared" si="385"/>
        <v>68.66</v>
      </c>
      <c r="AE2118" s="28">
        <f t="shared" si="390"/>
        <v>158.06728808622196</v>
      </c>
      <c r="AF2118" s="31">
        <f t="shared" si="391"/>
        <v>9.5770081430754939E-3</v>
      </c>
      <c r="AJ2118" s="110">
        <f t="shared" si="383"/>
        <v>43259</v>
      </c>
      <c r="AK2118" s="31">
        <f t="shared" si="381"/>
        <v>3.0999999999999999E-3</v>
      </c>
      <c r="AL2118" s="115">
        <f t="shared" si="382"/>
        <v>-1.6938051005309651E-3</v>
      </c>
      <c r="AM2118" s="100"/>
      <c r="BR2118" s="18">
        <f t="shared" si="387"/>
        <v>43250</v>
      </c>
      <c r="BS2118" s="6">
        <f t="shared" si="388"/>
        <v>1.2699999999999999E-2</v>
      </c>
      <c r="BT2118" s="6">
        <f t="shared" si="389"/>
        <v>-1.8E-3</v>
      </c>
    </row>
    <row r="2119" spans="2:72" ht="14.45" hidden="1">
      <c r="B2119" s="110">
        <v>43251</v>
      </c>
      <c r="C2119" s="106">
        <v>2705.3</v>
      </c>
      <c r="D2119" s="106">
        <v>2721</v>
      </c>
      <c r="E2119" s="106">
        <v>2722.5</v>
      </c>
      <c r="F2119" s="106">
        <v>2700.7</v>
      </c>
      <c r="G2119" s="28"/>
      <c r="H2119" s="107">
        <v>-6.8999999999999999E-3</v>
      </c>
      <c r="K2119" s="110">
        <v>43291</v>
      </c>
      <c r="L2119" s="106">
        <v>10947.25</v>
      </c>
      <c r="M2119" s="106">
        <v>10902.75</v>
      </c>
      <c r="N2119" s="106">
        <v>10956.9</v>
      </c>
      <c r="O2119" s="106">
        <v>10876.65</v>
      </c>
      <c r="P2119" s="28" t="s">
        <v>4610</v>
      </c>
      <c r="Q2119" s="107">
        <v>8.6999999999999994E-3</v>
      </c>
      <c r="T2119" s="110">
        <v>43143</v>
      </c>
      <c r="U2119" s="28">
        <v>64.28</v>
      </c>
      <c r="V2119">
        <v>64.290000000000006</v>
      </c>
      <c r="W2119">
        <v>64.349999999999994</v>
      </c>
      <c r="X2119">
        <v>64.239999999999995</v>
      </c>
      <c r="Y2119" s="19">
        <v>-1.5E-3</v>
      </c>
      <c r="AB2119" s="110">
        <f t="shared" si="386"/>
        <v>43291</v>
      </c>
      <c r="AC2119" s="108">
        <f t="shared" si="384"/>
        <v>10947.25</v>
      </c>
      <c r="AD2119" s="28">
        <f t="shared" si="385"/>
        <v>68.754999999999995</v>
      </c>
      <c r="AE2119" s="28">
        <f t="shared" si="390"/>
        <v>159.22114755290525</v>
      </c>
      <c r="AF2119" s="31">
        <f t="shared" si="391"/>
        <v>7.2997992225556363E-3</v>
      </c>
      <c r="AJ2119" s="110">
        <f t="shared" si="383"/>
        <v>43262</v>
      </c>
      <c r="AK2119" s="31">
        <f t="shared" si="381"/>
        <v>1.1000000000000001E-3</v>
      </c>
      <c r="AL2119" s="115">
        <f t="shared" si="382"/>
        <v>2.6832840411752379E-3</v>
      </c>
      <c r="AM2119" s="100"/>
      <c r="BR2119" s="18">
        <f t="shared" si="387"/>
        <v>43251</v>
      </c>
      <c r="BS2119" s="6">
        <f t="shared" si="388"/>
        <v>-6.8999999999999999E-3</v>
      </c>
      <c r="BT2119" s="6">
        <f t="shared" si="389"/>
        <v>1.15E-2</v>
      </c>
    </row>
    <row r="2120" spans="2:72" ht="14.45" hidden="1">
      <c r="B2120" s="110">
        <v>43252</v>
      </c>
      <c r="C2120" s="106">
        <v>2734.6</v>
      </c>
      <c r="D2120" s="106">
        <v>2718.7</v>
      </c>
      <c r="E2120" s="106">
        <v>2736.9</v>
      </c>
      <c r="F2120" s="106">
        <v>2718.7</v>
      </c>
      <c r="G2120" s="28"/>
      <c r="H2120" s="107">
        <v>1.0800000000000001E-2</v>
      </c>
      <c r="K2120" s="110">
        <v>43292</v>
      </c>
      <c r="L2120" s="106">
        <v>10948.3</v>
      </c>
      <c r="M2120" s="106">
        <v>10956.4</v>
      </c>
      <c r="N2120" s="106">
        <v>10976.65</v>
      </c>
      <c r="O2120" s="106">
        <v>10923</v>
      </c>
      <c r="P2120" s="28" t="s">
        <v>4611</v>
      </c>
      <c r="Q2120" s="107">
        <v>1E-4</v>
      </c>
      <c r="T2120" s="110">
        <v>43144</v>
      </c>
      <c r="U2120" s="28">
        <v>64.265000000000001</v>
      </c>
      <c r="V2120">
        <v>64.275000000000006</v>
      </c>
      <c r="W2120">
        <v>64.275000000000006</v>
      </c>
      <c r="X2120">
        <v>64.265000000000001</v>
      </c>
      <c r="Y2120" s="19">
        <v>-2.0000000000000001E-4</v>
      </c>
      <c r="AB2120" s="110">
        <f t="shared" si="386"/>
        <v>43292</v>
      </c>
      <c r="AC2120" s="108">
        <f t="shared" si="384"/>
        <v>10948.3</v>
      </c>
      <c r="AD2120" s="28">
        <f t="shared" si="385"/>
        <v>68.73</v>
      </c>
      <c r="AE2120" s="28">
        <f t="shared" si="390"/>
        <v>159.29434017168629</v>
      </c>
      <c r="AF2120" s="31">
        <f t="shared" si="391"/>
        <v>4.59691566766951E-4</v>
      </c>
      <c r="AJ2120" s="110">
        <f t="shared" si="383"/>
        <v>43263</v>
      </c>
      <c r="AK2120" s="31">
        <f t="shared" si="381"/>
        <v>1.6999999999999999E-3</v>
      </c>
      <c r="AL2120" s="115">
        <f t="shared" si="382"/>
        <v>5.0332277201414755E-3</v>
      </c>
      <c r="AM2120" s="100"/>
      <c r="BR2120" s="18">
        <f t="shared" si="387"/>
        <v>43252</v>
      </c>
      <c r="BS2120" s="6">
        <f t="shared" si="388"/>
        <v>1.0800000000000001E-2</v>
      </c>
      <c r="BT2120" s="6">
        <f t="shared" si="389"/>
        <v>-3.7000000000000002E-3</v>
      </c>
    </row>
    <row r="2121" spans="2:72" ht="14.45" hidden="1">
      <c r="B2121" s="110">
        <v>43255</v>
      </c>
      <c r="C2121" s="106">
        <v>2746.9</v>
      </c>
      <c r="D2121" s="106">
        <v>2741.7</v>
      </c>
      <c r="E2121" s="106">
        <v>2749.2</v>
      </c>
      <c r="F2121" s="106">
        <v>2740.5</v>
      </c>
      <c r="G2121" s="28"/>
      <c r="H2121" s="107">
        <v>4.4999999999999997E-3</v>
      </c>
      <c r="K2121" s="110">
        <v>43293</v>
      </c>
      <c r="L2121" s="106">
        <v>11023.2</v>
      </c>
      <c r="M2121" s="106">
        <v>11006.95</v>
      </c>
      <c r="N2121" s="106">
        <v>11078.3</v>
      </c>
      <c r="O2121" s="106">
        <v>10999.65</v>
      </c>
      <c r="P2121" s="28" t="s">
        <v>4612</v>
      </c>
      <c r="Q2121" s="107">
        <v>6.7999999999999996E-3</v>
      </c>
      <c r="T2121" s="110">
        <v>43145</v>
      </c>
      <c r="U2121" s="28">
        <v>64.099999999999994</v>
      </c>
      <c r="V2121">
        <v>64.155000000000001</v>
      </c>
      <c r="W2121">
        <v>64.191999999999993</v>
      </c>
      <c r="X2121">
        <v>64.045000000000002</v>
      </c>
      <c r="Y2121" s="19">
        <v>-2.5999999999999999E-3</v>
      </c>
      <c r="AB2121" s="110">
        <f t="shared" si="386"/>
        <v>43293</v>
      </c>
      <c r="AC2121" s="108">
        <f t="shared" si="384"/>
        <v>11023.2</v>
      </c>
      <c r="AD2121" s="28">
        <f t="shared" si="385"/>
        <v>68.52</v>
      </c>
      <c r="AE2121" s="28">
        <f t="shared" si="390"/>
        <v>160.87565674255694</v>
      </c>
      <c r="AF2121" s="31">
        <f t="shared" si="391"/>
        <v>9.9270103957638245E-3</v>
      </c>
      <c r="AJ2121" s="110">
        <f t="shared" si="383"/>
        <v>43264</v>
      </c>
      <c r="AK2121" s="31">
        <f t="shared" si="381"/>
        <v>-4.0000000000000001E-3</v>
      </c>
      <c r="AL2121" s="115">
        <f t="shared" si="382"/>
        <v>-1.1649809188997162E-3</v>
      </c>
      <c r="AM2121" s="100"/>
      <c r="BR2121" s="18">
        <f t="shared" si="387"/>
        <v>43255</v>
      </c>
      <c r="BS2121" s="6">
        <f t="shared" si="388"/>
        <v>4.4999999999999997E-3</v>
      </c>
      <c r="BT2121" s="6">
        <f t="shared" si="389"/>
        <v>-6.3E-3</v>
      </c>
    </row>
    <row r="2122" spans="2:72" ht="14.45" hidden="1">
      <c r="B2122" s="110">
        <v>43256</v>
      </c>
      <c r="C2122" s="106">
        <v>2748.8</v>
      </c>
      <c r="D2122" s="106">
        <v>2748.5</v>
      </c>
      <c r="E2122" s="106">
        <v>2752.6</v>
      </c>
      <c r="F2122" s="106">
        <v>2739.5</v>
      </c>
      <c r="G2122" s="28"/>
      <c r="H2122" s="107">
        <v>6.9999999999999999E-4</v>
      </c>
      <c r="K2122" s="110">
        <v>43294</v>
      </c>
      <c r="L2122" s="106">
        <v>11018.9</v>
      </c>
      <c r="M2122" s="106">
        <v>11056.9</v>
      </c>
      <c r="N2122" s="106">
        <v>11071.35</v>
      </c>
      <c r="O2122" s="106">
        <v>10999.75</v>
      </c>
      <c r="P2122" s="28" t="s">
        <v>4613</v>
      </c>
      <c r="Q2122" s="107">
        <v>-4.0000000000000002E-4</v>
      </c>
      <c r="T2122" s="110">
        <v>43146</v>
      </c>
      <c r="U2122" s="28">
        <v>63.9</v>
      </c>
      <c r="V2122">
        <v>63.96</v>
      </c>
      <c r="W2122">
        <v>63.98</v>
      </c>
      <c r="X2122">
        <v>63.875</v>
      </c>
      <c r="Y2122" s="19">
        <v>-3.0999999999999999E-3</v>
      </c>
      <c r="AB2122" s="110">
        <f t="shared" si="386"/>
        <v>43294</v>
      </c>
      <c r="AC2122" s="108">
        <f t="shared" si="384"/>
        <v>11018.9</v>
      </c>
      <c r="AD2122" s="28">
        <f t="shared" si="385"/>
        <v>68.5</v>
      </c>
      <c r="AE2122" s="28">
        <f t="shared" si="390"/>
        <v>160.85985401459854</v>
      </c>
      <c r="AF2122" s="31">
        <f t="shared" si="391"/>
        <v>-9.8229454215670309E-5</v>
      </c>
      <c r="AJ2122" s="110">
        <f t="shared" si="383"/>
        <v>43265</v>
      </c>
      <c r="AK2122" s="31">
        <f t="shared" si="381"/>
        <v>2.5000000000000001E-3</v>
      </c>
      <c r="AL2122" s="115">
        <f t="shared" si="382"/>
        <v>-5.1429202080759406E-3</v>
      </c>
      <c r="AM2122" s="100"/>
      <c r="BR2122" s="18">
        <f t="shared" si="387"/>
        <v>43256</v>
      </c>
      <c r="BS2122" s="6">
        <f t="shared" si="388"/>
        <v>6.9999999999999999E-4</v>
      </c>
      <c r="BT2122" s="6">
        <f t="shared" si="389"/>
        <v>-3.3E-3</v>
      </c>
    </row>
    <row r="2123" spans="2:72" ht="14.45" hidden="1">
      <c r="B2123" s="110">
        <v>43257</v>
      </c>
      <c r="C2123" s="106">
        <v>2772.3</v>
      </c>
      <c r="D2123" s="106">
        <v>2753.2</v>
      </c>
      <c r="E2123" s="106">
        <v>2772.4</v>
      </c>
      <c r="F2123" s="106">
        <v>2748.5</v>
      </c>
      <c r="G2123" s="28"/>
      <c r="H2123" s="107">
        <v>8.5000000000000006E-3</v>
      </c>
      <c r="K2123" s="110">
        <v>43297</v>
      </c>
      <c r="L2123" s="106">
        <v>10936.85</v>
      </c>
      <c r="M2123" s="106">
        <v>11018.95</v>
      </c>
      <c r="N2123" s="106">
        <v>11019.5</v>
      </c>
      <c r="O2123" s="106">
        <v>10926.25</v>
      </c>
      <c r="P2123" s="28" t="s">
        <v>4614</v>
      </c>
      <c r="Q2123" s="107">
        <v>-7.4000000000000003E-3</v>
      </c>
      <c r="T2123" s="110">
        <v>43147</v>
      </c>
      <c r="U2123" s="28">
        <v>64.215000000000003</v>
      </c>
      <c r="V2123">
        <v>63.875</v>
      </c>
      <c r="W2123">
        <v>64.23</v>
      </c>
      <c r="X2123">
        <v>63.814999999999998</v>
      </c>
      <c r="Y2123" s="19">
        <v>4.8999999999999998E-3</v>
      </c>
      <c r="AB2123" s="110">
        <f t="shared" si="386"/>
        <v>43297</v>
      </c>
      <c r="AC2123" s="108">
        <f t="shared" si="384"/>
        <v>10936.85</v>
      </c>
      <c r="AD2123" s="28">
        <f t="shared" si="385"/>
        <v>68.55</v>
      </c>
      <c r="AE2123" s="28">
        <f t="shared" si="390"/>
        <v>159.54558716265501</v>
      </c>
      <c r="AF2123" s="31">
        <f t="shared" si="391"/>
        <v>-8.1702601310594813E-3</v>
      </c>
      <c r="AJ2123" s="110">
        <f t="shared" si="383"/>
        <v>43266</v>
      </c>
      <c r="AK2123" s="31">
        <f t="shared" si="381"/>
        <v>-1E-3</v>
      </c>
      <c r="AL2123" s="115">
        <f t="shared" si="382"/>
        <v>-4.5483805406235644E-3</v>
      </c>
      <c r="AM2123" s="100"/>
      <c r="BR2123" s="18">
        <f t="shared" si="387"/>
        <v>43257</v>
      </c>
      <c r="BS2123" s="6">
        <f t="shared" si="388"/>
        <v>8.5000000000000006E-3</v>
      </c>
      <c r="BT2123" s="6">
        <f t="shared" si="389"/>
        <v>8.6E-3</v>
      </c>
    </row>
    <row r="2124" spans="2:72" ht="14.45" hidden="1">
      <c r="B2124" s="110">
        <v>43258</v>
      </c>
      <c r="C2124" s="106">
        <v>2770.4</v>
      </c>
      <c r="D2124" s="106">
        <v>2774.8</v>
      </c>
      <c r="E2124" s="106">
        <v>2779.9</v>
      </c>
      <c r="F2124" s="106">
        <v>2760.2</v>
      </c>
      <c r="G2124" s="28"/>
      <c r="H2124" s="107">
        <v>-6.9999999999999999E-4</v>
      </c>
      <c r="K2124" s="110">
        <v>43298</v>
      </c>
      <c r="L2124" s="106">
        <v>11008.05</v>
      </c>
      <c r="M2124" s="106">
        <v>10939.65</v>
      </c>
      <c r="N2124" s="106">
        <v>11018.5</v>
      </c>
      <c r="O2124" s="106">
        <v>10925.6</v>
      </c>
      <c r="P2124" s="28" t="s">
        <v>4615</v>
      </c>
      <c r="Q2124" s="107">
        <v>6.4999999999999997E-3</v>
      </c>
      <c r="T2124" s="110">
        <v>43150</v>
      </c>
      <c r="U2124" s="28">
        <v>64.25</v>
      </c>
      <c r="V2124">
        <v>64.25</v>
      </c>
      <c r="W2124">
        <v>64.25</v>
      </c>
      <c r="X2124">
        <v>64.25</v>
      </c>
      <c r="Y2124" s="19">
        <v>5.0000000000000001E-4</v>
      </c>
      <c r="AB2124" s="110">
        <f t="shared" si="386"/>
        <v>43298</v>
      </c>
      <c r="AC2124" s="108">
        <f t="shared" si="384"/>
        <v>11008.05</v>
      </c>
      <c r="AD2124" s="28">
        <f t="shared" si="385"/>
        <v>68.430000000000007</v>
      </c>
      <c r="AE2124" s="28">
        <f t="shared" si="390"/>
        <v>160.86584831214378</v>
      </c>
      <c r="AF2124" s="31">
        <f t="shared" si="391"/>
        <v>8.2751342294586916E-3</v>
      </c>
      <c r="AJ2124" s="110">
        <f t="shared" si="383"/>
        <v>43269</v>
      </c>
      <c r="AK2124" s="31">
        <f t="shared" si="381"/>
        <v>-2.0999999999999999E-3</v>
      </c>
      <c r="AL2124" s="115">
        <f t="shared" si="382"/>
        <v>-1.3566137826994673E-3</v>
      </c>
      <c r="AM2124" s="100"/>
      <c r="BR2124" s="18">
        <f t="shared" si="387"/>
        <v>43258</v>
      </c>
      <c r="BS2124" s="6">
        <f t="shared" si="388"/>
        <v>-6.9999999999999999E-4</v>
      </c>
      <c r="BT2124" s="6">
        <f t="shared" si="389"/>
        <v>7.7999999999999996E-3</v>
      </c>
    </row>
    <row r="2125" spans="2:72" ht="14.45" hidden="1">
      <c r="B2125" s="110">
        <v>43259</v>
      </c>
      <c r="C2125" s="106">
        <v>2779</v>
      </c>
      <c r="D2125" s="106">
        <v>2765.8</v>
      </c>
      <c r="E2125" s="106">
        <v>2779.4</v>
      </c>
      <c r="F2125" s="106">
        <v>2763.6</v>
      </c>
      <c r="G2125" s="28"/>
      <c r="H2125" s="107">
        <v>3.0999999999999999E-3</v>
      </c>
      <c r="K2125" s="110">
        <v>43299</v>
      </c>
      <c r="L2125" s="106">
        <v>10980.45</v>
      </c>
      <c r="M2125" s="106">
        <v>11060.2</v>
      </c>
      <c r="N2125" s="106">
        <v>11076.2</v>
      </c>
      <c r="O2125" s="106">
        <v>10956.3</v>
      </c>
      <c r="P2125" s="28" t="s">
        <v>4616</v>
      </c>
      <c r="Q2125" s="107">
        <v>-2.5000000000000001E-3</v>
      </c>
      <c r="T2125" s="110">
        <v>43151</v>
      </c>
      <c r="U2125" s="28">
        <v>64.86</v>
      </c>
      <c r="V2125">
        <v>64.510000000000005</v>
      </c>
      <c r="W2125">
        <v>64.863</v>
      </c>
      <c r="X2125">
        <v>64.42</v>
      </c>
      <c r="Y2125" s="19">
        <v>9.4999999999999998E-3</v>
      </c>
      <c r="AB2125" s="110">
        <f t="shared" si="386"/>
        <v>43299</v>
      </c>
      <c r="AC2125" s="108">
        <f t="shared" si="384"/>
        <v>10980.45</v>
      </c>
      <c r="AD2125" s="28">
        <f t="shared" si="385"/>
        <v>68.625</v>
      </c>
      <c r="AE2125" s="28">
        <f t="shared" si="390"/>
        <v>160.00655737704921</v>
      </c>
      <c r="AF2125" s="31">
        <f t="shared" si="391"/>
        <v>-5.341661664738262E-3</v>
      </c>
      <c r="AJ2125" s="110">
        <f t="shared" si="383"/>
        <v>43270</v>
      </c>
      <c r="AK2125" s="31">
        <f t="shared" si="381"/>
        <v>-4.0000000000000001E-3</v>
      </c>
      <c r="AL2125" s="115">
        <f t="shared" si="382"/>
        <v>-1.2197742974800807E-2</v>
      </c>
      <c r="AM2125" s="100"/>
      <c r="BR2125" s="18">
        <f t="shared" si="387"/>
        <v>43259</v>
      </c>
      <c r="BS2125" s="6">
        <f t="shared" si="388"/>
        <v>3.0999999999999999E-3</v>
      </c>
      <c r="BT2125" s="6">
        <f t="shared" si="389"/>
        <v>-1E-4</v>
      </c>
    </row>
    <row r="2126" spans="2:72" ht="14.45" hidden="1">
      <c r="B2126" s="110">
        <v>43262</v>
      </c>
      <c r="C2126" s="106">
        <v>2782</v>
      </c>
      <c r="D2126" s="106">
        <v>2780.2</v>
      </c>
      <c r="E2126" s="106">
        <v>2790.2</v>
      </c>
      <c r="F2126" s="106">
        <v>2780.2</v>
      </c>
      <c r="G2126" s="28"/>
      <c r="H2126" s="107">
        <v>1.1000000000000001E-3</v>
      </c>
      <c r="K2126" s="110">
        <v>43300</v>
      </c>
      <c r="L2126" s="106">
        <v>10957.1</v>
      </c>
      <c r="M2126" s="106">
        <v>10999.5</v>
      </c>
      <c r="N2126" s="106">
        <v>11006.5</v>
      </c>
      <c r="O2126" s="106">
        <v>10935.45</v>
      </c>
      <c r="P2126" s="28" t="s">
        <v>4617</v>
      </c>
      <c r="Q2126" s="107">
        <v>-2.0999999999999999E-3</v>
      </c>
      <c r="T2126" s="110">
        <v>43152</v>
      </c>
      <c r="U2126" s="28">
        <v>64.805000000000007</v>
      </c>
      <c r="V2126">
        <v>64.905000000000001</v>
      </c>
      <c r="W2126">
        <v>64.944999999999993</v>
      </c>
      <c r="X2126">
        <v>64.712999999999994</v>
      </c>
      <c r="Y2126" s="19">
        <v>-8.0000000000000004E-4</v>
      </c>
      <c r="AB2126" s="110">
        <f t="shared" si="386"/>
        <v>43300</v>
      </c>
      <c r="AC2126" s="108">
        <f t="shared" si="384"/>
        <v>10957.1</v>
      </c>
      <c r="AD2126" s="28">
        <f t="shared" si="385"/>
        <v>69.02</v>
      </c>
      <c r="AE2126" s="28">
        <f t="shared" si="390"/>
        <v>158.75253549695742</v>
      </c>
      <c r="AF2126" s="31">
        <f t="shared" si="391"/>
        <v>-7.8373155491167079E-3</v>
      </c>
      <c r="AJ2126" s="110">
        <f t="shared" si="383"/>
        <v>43271</v>
      </c>
      <c r="AK2126" s="31">
        <f t="shared" si="381"/>
        <v>1.6999999999999999E-3</v>
      </c>
      <c r="AL2126" s="115">
        <f t="shared" si="382"/>
        <v>9.4457480191660892E-3</v>
      </c>
      <c r="AM2126" s="100"/>
      <c r="BR2126" s="18">
        <f t="shared" si="387"/>
        <v>43262</v>
      </c>
      <c r="BS2126" s="6">
        <f t="shared" si="388"/>
        <v>1.1000000000000001E-3</v>
      </c>
      <c r="BT2126" s="6">
        <f t="shared" si="389"/>
        <v>1.8E-3</v>
      </c>
    </row>
    <row r="2127" spans="2:72" ht="14.45" hidden="1">
      <c r="B2127" s="110">
        <v>43263</v>
      </c>
      <c r="C2127" s="106">
        <v>2786.8</v>
      </c>
      <c r="D2127" s="106">
        <v>2785.6</v>
      </c>
      <c r="E2127" s="106">
        <v>2789.8</v>
      </c>
      <c r="F2127" s="106">
        <v>2778.8</v>
      </c>
      <c r="G2127" s="28"/>
      <c r="H2127" s="107">
        <v>1.6999999999999999E-3</v>
      </c>
      <c r="K2127" s="110">
        <v>43301</v>
      </c>
      <c r="L2127" s="106">
        <v>11010.2</v>
      </c>
      <c r="M2127" s="106">
        <v>10963.5</v>
      </c>
      <c r="N2127" s="106">
        <v>11030.25</v>
      </c>
      <c r="O2127" s="106">
        <v>10946.2</v>
      </c>
      <c r="P2127" s="28" t="s">
        <v>4618</v>
      </c>
      <c r="Q2127" s="107">
        <v>4.7999999999999996E-3</v>
      </c>
      <c r="T2127" s="110">
        <v>43153</v>
      </c>
      <c r="U2127" s="28">
        <v>64.974999999999994</v>
      </c>
      <c r="V2127">
        <v>65.064999999999998</v>
      </c>
      <c r="W2127">
        <v>65.105000000000004</v>
      </c>
      <c r="X2127">
        <v>64.954999999999998</v>
      </c>
      <c r="Y2127" s="19">
        <v>2.5999999999999999E-3</v>
      </c>
      <c r="AB2127" s="110">
        <f t="shared" si="386"/>
        <v>43301</v>
      </c>
      <c r="AC2127" s="108">
        <f t="shared" si="384"/>
        <v>11010.2</v>
      </c>
      <c r="AD2127" s="28">
        <f t="shared" si="385"/>
        <v>68.739999999999995</v>
      </c>
      <c r="AE2127" s="28">
        <f t="shared" si="390"/>
        <v>160.17166133255748</v>
      </c>
      <c r="AF2127" s="31">
        <f t="shared" si="391"/>
        <v>8.9392325682082774E-3</v>
      </c>
      <c r="AJ2127" s="110">
        <f t="shared" si="383"/>
        <v>43272</v>
      </c>
      <c r="AK2127" s="31">
        <f t="shared" si="381"/>
        <v>-6.3E-3</v>
      </c>
      <c r="AL2127" s="115">
        <f t="shared" si="382"/>
        <v>-1.1854939553653798E-3</v>
      </c>
      <c r="AM2127" s="100"/>
      <c r="BR2127" s="18">
        <f t="shared" si="387"/>
        <v>43263</v>
      </c>
      <c r="BS2127" s="6">
        <f t="shared" si="388"/>
        <v>1.6999999999999999E-3</v>
      </c>
      <c r="BT2127" s="6">
        <f t="shared" si="389"/>
        <v>5.1999999999999998E-3</v>
      </c>
    </row>
    <row r="2128" spans="2:72" ht="14.45" hidden="1">
      <c r="B2128" s="110">
        <v>43264</v>
      </c>
      <c r="C2128" s="106">
        <v>2775.6</v>
      </c>
      <c r="D2128" s="106">
        <v>2787.9</v>
      </c>
      <c r="E2128" s="106">
        <v>2791.5</v>
      </c>
      <c r="F2128" s="106">
        <v>2774.7</v>
      </c>
      <c r="G2128" s="28"/>
      <c r="H2128" s="107">
        <v>-4.0000000000000001E-3</v>
      </c>
      <c r="K2128" s="110">
        <v>43304</v>
      </c>
      <c r="L2128" s="106">
        <v>11084.75</v>
      </c>
      <c r="M2128" s="106">
        <v>11019.85</v>
      </c>
      <c r="N2128" s="106">
        <v>11093.4</v>
      </c>
      <c r="O2128" s="106">
        <v>11010.95</v>
      </c>
      <c r="P2128" s="28" t="s">
        <v>4619</v>
      </c>
      <c r="Q2128" s="107">
        <v>6.7999999999999996E-3</v>
      </c>
      <c r="T2128" s="110">
        <v>43154</v>
      </c>
      <c r="U2128" s="28">
        <v>64.709999999999994</v>
      </c>
      <c r="V2128">
        <v>64.959999999999994</v>
      </c>
      <c r="W2128">
        <v>64.959999999999994</v>
      </c>
      <c r="X2128">
        <v>64.694999999999993</v>
      </c>
      <c r="Y2128" s="19">
        <v>-4.1000000000000003E-3</v>
      </c>
      <c r="AB2128" s="110">
        <f t="shared" si="386"/>
        <v>43304</v>
      </c>
      <c r="AC2128" s="108">
        <f t="shared" si="384"/>
        <v>11084.75</v>
      </c>
      <c r="AD2128" s="28">
        <f t="shared" si="385"/>
        <v>68.844999999999999</v>
      </c>
      <c r="AE2128" s="28">
        <f t="shared" si="390"/>
        <v>161.01024039509042</v>
      </c>
      <c r="AF2128" s="31">
        <f t="shared" si="391"/>
        <v>5.2355020579566425E-3</v>
      </c>
      <c r="AJ2128" s="110">
        <f t="shared" si="383"/>
        <v>43273</v>
      </c>
      <c r="AK2128" s="31">
        <f t="shared" si="381"/>
        <v>1.9E-3</v>
      </c>
      <c r="AL2128" s="115">
        <f t="shared" si="382"/>
        <v>8.6312133991250928E-3</v>
      </c>
      <c r="AM2128" s="100"/>
      <c r="BR2128" s="18">
        <f t="shared" si="387"/>
        <v>43264</v>
      </c>
      <c r="BS2128" s="6">
        <f t="shared" si="388"/>
        <v>-4.0000000000000001E-3</v>
      </c>
      <c r="BT2128" s="6">
        <f t="shared" si="389"/>
        <v>1.2999999999999999E-3</v>
      </c>
    </row>
    <row r="2129" spans="2:72" ht="14.45" hidden="1">
      <c r="B2129" s="110">
        <v>43265</v>
      </c>
      <c r="C2129" s="106">
        <v>2782.5</v>
      </c>
      <c r="D2129" s="106">
        <v>2783.2</v>
      </c>
      <c r="E2129" s="106">
        <v>2789.1</v>
      </c>
      <c r="F2129" s="106">
        <v>2776.5</v>
      </c>
      <c r="G2129" s="28"/>
      <c r="H2129" s="107">
        <v>2.5000000000000001E-3</v>
      </c>
      <c r="K2129" s="110">
        <v>43305</v>
      </c>
      <c r="L2129" s="106">
        <v>11134.3</v>
      </c>
      <c r="M2129" s="106">
        <v>11109</v>
      </c>
      <c r="N2129" s="106">
        <v>11143.4</v>
      </c>
      <c r="O2129" s="106">
        <v>11092.5</v>
      </c>
      <c r="P2129" s="28" t="s">
        <v>4620</v>
      </c>
      <c r="Q2129" s="107">
        <v>4.4999999999999997E-3</v>
      </c>
      <c r="T2129" s="110">
        <v>43157</v>
      </c>
      <c r="U2129" s="28">
        <v>64.77</v>
      </c>
      <c r="V2129">
        <v>64.66</v>
      </c>
      <c r="W2129">
        <v>64.84</v>
      </c>
      <c r="X2129">
        <v>64.63</v>
      </c>
      <c r="Y2129" s="19">
        <v>8.9999999999999998E-4</v>
      </c>
      <c r="AB2129" s="110">
        <f t="shared" si="386"/>
        <v>43305</v>
      </c>
      <c r="AC2129" s="108">
        <f t="shared" si="384"/>
        <v>11134.3</v>
      </c>
      <c r="AD2129" s="28">
        <f t="shared" si="385"/>
        <v>68.947000000000003</v>
      </c>
      <c r="AE2129" s="28">
        <f t="shared" si="390"/>
        <v>161.49071025570365</v>
      </c>
      <c r="AF2129" s="31">
        <f t="shared" si="391"/>
        <v>2.98409504534769E-3</v>
      </c>
      <c r="AJ2129" s="110">
        <f t="shared" si="383"/>
        <v>43276</v>
      </c>
      <c r="AK2129" s="31">
        <f t="shared" si="381"/>
        <v>-1.37E-2</v>
      </c>
      <c r="AL2129" s="115">
        <f t="shared" si="382"/>
        <v>-9.0660106285255226E-3</v>
      </c>
      <c r="AM2129" s="100"/>
      <c r="BR2129" s="18">
        <f t="shared" si="387"/>
        <v>43265</v>
      </c>
      <c r="BS2129" s="6">
        <f t="shared" si="388"/>
        <v>2.5000000000000001E-3</v>
      </c>
      <c r="BT2129" s="6">
        <f t="shared" si="389"/>
        <v>-4.4999999999999997E-3</v>
      </c>
    </row>
    <row r="2130" spans="2:72" ht="14.45" hidden="1">
      <c r="B2130" s="110">
        <v>43266</v>
      </c>
      <c r="C2130" s="106">
        <v>2779.7</v>
      </c>
      <c r="D2130" s="106">
        <v>2777.8</v>
      </c>
      <c r="E2130" s="106">
        <v>2782.8</v>
      </c>
      <c r="F2130" s="106">
        <v>2761.7</v>
      </c>
      <c r="G2130" s="28"/>
      <c r="H2130" s="107">
        <v>-1E-3</v>
      </c>
      <c r="K2130" s="110">
        <v>43306</v>
      </c>
      <c r="L2130" s="106">
        <v>11132</v>
      </c>
      <c r="M2130" s="106">
        <v>11148.4</v>
      </c>
      <c r="N2130" s="106">
        <v>11157.15</v>
      </c>
      <c r="O2130" s="106">
        <v>11113.25</v>
      </c>
      <c r="P2130" s="28" t="s">
        <v>4289</v>
      </c>
      <c r="Q2130" s="107">
        <v>-2.0000000000000001E-4</v>
      </c>
      <c r="T2130" s="110">
        <v>43158</v>
      </c>
      <c r="U2130" s="28">
        <v>64.92</v>
      </c>
      <c r="V2130">
        <v>64.819999999999993</v>
      </c>
      <c r="W2130">
        <v>64.97</v>
      </c>
      <c r="X2130">
        <v>64.77</v>
      </c>
      <c r="Y2130" s="19">
        <v>2.3E-3</v>
      </c>
      <c r="AB2130" s="110">
        <f t="shared" si="386"/>
        <v>43306</v>
      </c>
      <c r="AC2130" s="108">
        <f t="shared" si="384"/>
        <v>11132</v>
      </c>
      <c r="AD2130" s="28">
        <f t="shared" si="385"/>
        <v>68.73</v>
      </c>
      <c r="AE2130" s="28">
        <f t="shared" si="390"/>
        <v>161.9671177069693</v>
      </c>
      <c r="AF2130" s="31">
        <f t="shared" si="391"/>
        <v>2.950061031444573E-3</v>
      </c>
      <c r="AJ2130" s="110">
        <f t="shared" si="383"/>
        <v>43277</v>
      </c>
      <c r="AK2130" s="31">
        <f t="shared" ref="AK2130:AK2193" si="392">IFERROR(VLOOKUP(AJ2130,B:H,7,FALSE),0)</f>
        <v>2.2000000000000001E-3</v>
      </c>
      <c r="AL2130" s="115">
        <f t="shared" ref="AL2130:AL2193" si="393">IFERROR(VLOOKUP(AJ2130,AB:AF,5,FALSE),0)</f>
        <v>-3.1094930515601638E-3</v>
      </c>
      <c r="AM2130" s="100"/>
      <c r="BR2130" s="18">
        <f t="shared" si="387"/>
        <v>43266</v>
      </c>
      <c r="BS2130" s="6">
        <f t="shared" si="388"/>
        <v>-1E-3</v>
      </c>
      <c r="BT2130" s="6">
        <f t="shared" si="389"/>
        <v>8.9999999999999998E-4</v>
      </c>
    </row>
    <row r="2131" spans="2:72" ht="14.45" hidden="1">
      <c r="B2131" s="110">
        <v>43269</v>
      </c>
      <c r="C2131" s="106">
        <v>2773.8</v>
      </c>
      <c r="D2131" s="106">
        <v>2765.8</v>
      </c>
      <c r="E2131" s="106">
        <v>2775</v>
      </c>
      <c r="F2131" s="106">
        <v>2757.1</v>
      </c>
      <c r="G2131" s="28"/>
      <c r="H2131" s="107">
        <v>-2.0999999999999999E-3</v>
      </c>
      <c r="K2131" s="110">
        <v>43307</v>
      </c>
      <c r="L2131" s="106">
        <v>11167.3</v>
      </c>
      <c r="M2131" s="106">
        <v>11132.95</v>
      </c>
      <c r="N2131" s="106">
        <v>11185.85</v>
      </c>
      <c r="O2131" s="106">
        <v>11125.7</v>
      </c>
      <c r="P2131" s="28" t="s">
        <v>4621</v>
      </c>
      <c r="Q2131" s="107">
        <v>3.2000000000000002E-3</v>
      </c>
      <c r="T2131" s="110">
        <v>43159</v>
      </c>
      <c r="U2131" s="28">
        <v>65.209999999999994</v>
      </c>
      <c r="V2131">
        <v>65.150000000000006</v>
      </c>
      <c r="W2131">
        <v>65.319999999999993</v>
      </c>
      <c r="X2131">
        <v>65.05</v>
      </c>
      <c r="Y2131" s="19">
        <v>4.4999999999999997E-3</v>
      </c>
      <c r="AB2131" s="110">
        <f t="shared" si="386"/>
        <v>43307</v>
      </c>
      <c r="AC2131" s="108">
        <f t="shared" si="384"/>
        <v>11167.3</v>
      </c>
      <c r="AD2131" s="28">
        <f t="shared" si="385"/>
        <v>68.66</v>
      </c>
      <c r="AE2131" s="28">
        <f t="shared" si="390"/>
        <v>162.646373434314</v>
      </c>
      <c r="AF2131" s="31">
        <f t="shared" si="391"/>
        <v>4.1937878315128074E-3</v>
      </c>
      <c r="AJ2131" s="110">
        <f t="shared" si="383"/>
        <v>43278</v>
      </c>
      <c r="AK2131" s="31">
        <f t="shared" si="392"/>
        <v>-8.6E-3</v>
      </c>
      <c r="AL2131" s="115">
        <f t="shared" si="393"/>
        <v>-1.2974715816862159E-2</v>
      </c>
      <c r="AM2131" s="100"/>
      <c r="BR2131" s="18">
        <f t="shared" si="387"/>
        <v>43269</v>
      </c>
      <c r="BS2131" s="6">
        <f t="shared" si="388"/>
        <v>-2.0999999999999999E-3</v>
      </c>
      <c r="BT2131" s="6">
        <f t="shared" si="389"/>
        <v>-1.6999999999999999E-3</v>
      </c>
    </row>
    <row r="2132" spans="2:72" ht="14.45" hidden="1">
      <c r="B2132" s="110">
        <v>43270</v>
      </c>
      <c r="C2132" s="106">
        <v>2762.6</v>
      </c>
      <c r="D2132" s="106">
        <v>2752</v>
      </c>
      <c r="E2132" s="106">
        <v>2765.1</v>
      </c>
      <c r="F2132" s="106">
        <v>2743.2</v>
      </c>
      <c r="G2132" s="28"/>
      <c r="H2132" s="107">
        <v>-4.0000000000000001E-3</v>
      </c>
      <c r="K2132" s="110">
        <v>43308</v>
      </c>
      <c r="L2132" s="106">
        <v>11278.35</v>
      </c>
      <c r="M2132" s="106">
        <v>11232.75</v>
      </c>
      <c r="N2132" s="106">
        <v>11283.4</v>
      </c>
      <c r="O2132" s="106">
        <v>11210.25</v>
      </c>
      <c r="P2132" s="28" t="s">
        <v>4622</v>
      </c>
      <c r="Q2132" s="107">
        <v>9.9000000000000008E-3</v>
      </c>
      <c r="T2132" s="110">
        <v>43160</v>
      </c>
      <c r="U2132" s="28">
        <v>65.23</v>
      </c>
      <c r="V2132">
        <v>65.209999999999994</v>
      </c>
      <c r="W2132">
        <v>65.251999999999995</v>
      </c>
      <c r="X2132">
        <v>65.11</v>
      </c>
      <c r="Y2132" s="19">
        <v>2.9999999999999997E-4</v>
      </c>
      <c r="AB2132" s="110">
        <f t="shared" si="386"/>
        <v>43308</v>
      </c>
      <c r="AC2132" s="108">
        <f t="shared" si="384"/>
        <v>11278.35</v>
      </c>
      <c r="AD2132" s="28">
        <f t="shared" si="385"/>
        <v>68.605000000000004</v>
      </c>
      <c r="AE2132" s="28">
        <f t="shared" si="390"/>
        <v>164.3954522265141</v>
      </c>
      <c r="AF2132" s="31">
        <f t="shared" si="391"/>
        <v>1.0753875141928493E-2</v>
      </c>
      <c r="AJ2132" s="110">
        <f t="shared" si="383"/>
        <v>43279</v>
      </c>
      <c r="AK2132" s="31">
        <f t="shared" si="392"/>
        <v>6.1999999999999998E-3</v>
      </c>
      <c r="AL2132" s="115">
        <f t="shared" si="393"/>
        <v>-1.059508416643884E-2</v>
      </c>
      <c r="AM2132" s="100"/>
      <c r="BR2132" s="18">
        <f t="shared" si="387"/>
        <v>43270</v>
      </c>
      <c r="BS2132" s="6">
        <f t="shared" si="388"/>
        <v>-4.0000000000000001E-3</v>
      </c>
      <c r="BT2132" s="6">
        <f t="shared" si="389"/>
        <v>-8.3000000000000001E-3</v>
      </c>
    </row>
    <row r="2133" spans="2:72" ht="14.45" hidden="1">
      <c r="B2133" s="110">
        <v>43271</v>
      </c>
      <c r="C2133" s="106">
        <v>2767.3</v>
      </c>
      <c r="D2133" s="106">
        <v>2769.7</v>
      </c>
      <c r="E2133" s="106">
        <v>2774.9</v>
      </c>
      <c r="F2133" s="106">
        <v>2763.9</v>
      </c>
      <c r="G2133" s="28"/>
      <c r="H2133" s="107">
        <v>1.6999999999999999E-3</v>
      </c>
      <c r="K2133" s="110">
        <v>43311</v>
      </c>
      <c r="L2133" s="106">
        <v>11319.55</v>
      </c>
      <c r="M2133" s="106">
        <v>11296.65</v>
      </c>
      <c r="N2133" s="106">
        <v>11328.1</v>
      </c>
      <c r="O2133" s="106">
        <v>11261.45</v>
      </c>
      <c r="P2133" s="28" t="s">
        <v>4623</v>
      </c>
      <c r="Q2133" s="107">
        <v>3.7000000000000002E-3</v>
      </c>
      <c r="T2133" s="110">
        <v>43161</v>
      </c>
      <c r="U2133" s="28">
        <v>65.22</v>
      </c>
      <c r="V2133">
        <v>65.209999999999994</v>
      </c>
      <c r="W2133">
        <v>65.27</v>
      </c>
      <c r="X2133">
        <v>65.2</v>
      </c>
      <c r="Y2133" s="19">
        <v>-2.0000000000000001E-4</v>
      </c>
      <c r="AB2133" s="110">
        <f t="shared" si="386"/>
        <v>43311</v>
      </c>
      <c r="AC2133" s="108">
        <f t="shared" si="384"/>
        <v>11319.55</v>
      </c>
      <c r="AD2133" s="28">
        <f t="shared" si="385"/>
        <v>68.605000000000004</v>
      </c>
      <c r="AE2133" s="28">
        <f t="shared" si="390"/>
        <v>164.99599154580568</v>
      </c>
      <c r="AF2133" s="31">
        <f t="shared" si="391"/>
        <v>3.6530166203387893E-3</v>
      </c>
      <c r="AJ2133" s="110">
        <f t="shared" si="383"/>
        <v>43280</v>
      </c>
      <c r="AK2133" s="31">
        <f t="shared" si="392"/>
        <v>8.0000000000000004E-4</v>
      </c>
      <c r="AL2133" s="115">
        <f t="shared" si="393"/>
        <v>1.7439793817493943E-2</v>
      </c>
      <c r="AM2133" s="100"/>
      <c r="BR2133" s="18">
        <f t="shared" si="387"/>
        <v>43271</v>
      </c>
      <c r="BS2133" s="6">
        <f t="shared" si="388"/>
        <v>1.6999999999999999E-3</v>
      </c>
      <c r="BT2133" s="6">
        <f t="shared" si="389"/>
        <v>5.7999999999999996E-3</v>
      </c>
    </row>
    <row r="2134" spans="2:72" ht="14.45" hidden="1">
      <c r="B2134" s="110">
        <v>43272</v>
      </c>
      <c r="C2134" s="106">
        <v>2749.8</v>
      </c>
      <c r="D2134" s="106">
        <v>2769.3</v>
      </c>
      <c r="E2134" s="106">
        <v>2769.3</v>
      </c>
      <c r="F2134" s="106">
        <v>2744.4</v>
      </c>
      <c r="G2134" s="28"/>
      <c r="H2134" s="107">
        <v>-6.3E-3</v>
      </c>
      <c r="K2134" s="110">
        <v>43312</v>
      </c>
      <c r="L2134" s="106">
        <v>11356.5</v>
      </c>
      <c r="M2134" s="106">
        <v>11311.05</v>
      </c>
      <c r="N2134" s="106">
        <v>11366</v>
      </c>
      <c r="O2134" s="106">
        <v>11267.75</v>
      </c>
      <c r="P2134" s="28" t="s">
        <v>4624</v>
      </c>
      <c r="Q2134" s="107">
        <v>3.3E-3</v>
      </c>
      <c r="T2134" s="110">
        <v>43164</v>
      </c>
      <c r="U2134" s="28">
        <v>65.025000000000006</v>
      </c>
      <c r="V2134">
        <v>65.055000000000007</v>
      </c>
      <c r="W2134">
        <v>65.16</v>
      </c>
      <c r="X2134">
        <v>64.930000000000007</v>
      </c>
      <c r="Y2134" s="19">
        <v>-3.0000000000000001E-3</v>
      </c>
      <c r="AB2134" s="110">
        <f t="shared" si="386"/>
        <v>43312</v>
      </c>
      <c r="AC2134" s="108">
        <f t="shared" si="384"/>
        <v>11356.5</v>
      </c>
      <c r="AD2134" s="28">
        <f t="shared" si="385"/>
        <v>68.459999999999994</v>
      </c>
      <c r="AE2134" s="28">
        <f t="shared" si="390"/>
        <v>165.8851884312007</v>
      </c>
      <c r="AF2134" s="31">
        <f t="shared" si="391"/>
        <v>5.3892029561710686E-3</v>
      </c>
      <c r="AJ2134" s="110">
        <f t="shared" si="383"/>
        <v>43283</v>
      </c>
      <c r="AK2134" s="31">
        <f t="shared" si="392"/>
        <v>3.0999999999999999E-3</v>
      </c>
      <c r="AL2134" s="115">
        <f t="shared" si="393"/>
        <v>-9.0833340278093644E-3</v>
      </c>
      <c r="AM2134" s="100"/>
      <c r="BR2134" s="18">
        <f t="shared" si="387"/>
        <v>43272</v>
      </c>
      <c r="BS2134" s="6">
        <f t="shared" si="388"/>
        <v>-6.3E-3</v>
      </c>
      <c r="BT2134" s="6">
        <f t="shared" si="389"/>
        <v>-2.8999999999999998E-3</v>
      </c>
    </row>
    <row r="2135" spans="2:72" ht="14.45" hidden="1">
      <c r="B2135" s="110">
        <v>43273</v>
      </c>
      <c r="C2135" s="106">
        <v>2754.9</v>
      </c>
      <c r="D2135" s="106">
        <v>2760.8</v>
      </c>
      <c r="E2135" s="106">
        <v>2764.2</v>
      </c>
      <c r="F2135" s="106">
        <v>2752.7</v>
      </c>
      <c r="G2135" s="28"/>
      <c r="H2135" s="107">
        <v>1.9E-3</v>
      </c>
      <c r="K2135" s="110">
        <v>43313</v>
      </c>
      <c r="L2135" s="106">
        <v>11346.2</v>
      </c>
      <c r="M2135" s="106">
        <v>11359.8</v>
      </c>
      <c r="N2135" s="106">
        <v>11390.55</v>
      </c>
      <c r="O2135" s="106">
        <v>11313.55</v>
      </c>
      <c r="P2135" s="28" t="s">
        <v>4625</v>
      </c>
      <c r="Q2135" s="107">
        <v>-8.9999999999999998E-4</v>
      </c>
      <c r="T2135" s="110">
        <v>43165</v>
      </c>
      <c r="U2135" s="28">
        <v>64.905000000000001</v>
      </c>
      <c r="V2135">
        <v>64.944999999999993</v>
      </c>
      <c r="W2135">
        <v>65.12</v>
      </c>
      <c r="X2135">
        <v>64.905000000000001</v>
      </c>
      <c r="Y2135" s="19">
        <v>-1.8E-3</v>
      </c>
      <c r="AB2135" s="110">
        <f t="shared" si="386"/>
        <v>43313</v>
      </c>
      <c r="AC2135" s="108">
        <f t="shared" si="384"/>
        <v>11346.2</v>
      </c>
      <c r="AD2135" s="28">
        <f t="shared" si="385"/>
        <v>68.349999999999994</v>
      </c>
      <c r="AE2135" s="28">
        <f t="shared" si="390"/>
        <v>166.0014630577908</v>
      </c>
      <c r="AF2135" s="31">
        <f t="shared" si="391"/>
        <v>7.0093434917084529E-4</v>
      </c>
      <c r="AJ2135" s="110">
        <f t="shared" si="383"/>
        <v>43284</v>
      </c>
      <c r="AK2135" s="31">
        <f t="shared" si="392"/>
        <v>-5.0000000000000001E-3</v>
      </c>
      <c r="AL2135" s="115">
        <f t="shared" si="393"/>
        <v>6.4871147142386842E-3</v>
      </c>
      <c r="AM2135" s="100"/>
      <c r="BR2135" s="18">
        <f t="shared" si="387"/>
        <v>43273</v>
      </c>
      <c r="BS2135" s="6">
        <f t="shared" si="388"/>
        <v>1.9E-3</v>
      </c>
      <c r="BT2135" s="6">
        <f t="shared" si="389"/>
        <v>7.4999999999999997E-3</v>
      </c>
    </row>
    <row r="2136" spans="2:72" ht="14.45" hidden="1">
      <c r="B2136" s="110">
        <v>43276</v>
      </c>
      <c r="C2136" s="106">
        <v>2717.1</v>
      </c>
      <c r="D2136" s="106">
        <v>2742.9</v>
      </c>
      <c r="E2136" s="106">
        <v>2742.9</v>
      </c>
      <c r="F2136" s="106">
        <v>2698.7</v>
      </c>
      <c r="G2136" s="28"/>
      <c r="H2136" s="107">
        <v>-1.37E-2</v>
      </c>
      <c r="K2136" s="110">
        <v>43314</v>
      </c>
      <c r="L2136" s="106">
        <v>11244.7</v>
      </c>
      <c r="M2136" s="106">
        <v>11328.9</v>
      </c>
      <c r="N2136" s="106">
        <v>11328.9</v>
      </c>
      <c r="O2136" s="106">
        <v>11234.95</v>
      </c>
      <c r="P2136" s="28" t="s">
        <v>4626</v>
      </c>
      <c r="Q2136" s="107">
        <v>-8.8999999999999999E-3</v>
      </c>
      <c r="T2136" s="110">
        <v>43166</v>
      </c>
      <c r="U2136" s="28">
        <v>64.88</v>
      </c>
      <c r="V2136">
        <v>64.905000000000001</v>
      </c>
      <c r="W2136">
        <v>65.010000000000005</v>
      </c>
      <c r="X2136">
        <v>64.86</v>
      </c>
      <c r="Y2136" s="19">
        <v>-4.0000000000000002E-4</v>
      </c>
      <c r="AB2136" s="110">
        <f t="shared" si="386"/>
        <v>43314</v>
      </c>
      <c r="AC2136" s="108">
        <f t="shared" si="384"/>
        <v>11244.7</v>
      </c>
      <c r="AD2136" s="28">
        <f t="shared" si="385"/>
        <v>68.625</v>
      </c>
      <c r="AE2136" s="28">
        <f t="shared" si="390"/>
        <v>163.85719489981787</v>
      </c>
      <c r="AF2136" s="31">
        <f t="shared" si="391"/>
        <v>-1.2917164213344545E-2</v>
      </c>
      <c r="AJ2136" s="110">
        <f t="shared" si="383"/>
        <v>43286</v>
      </c>
      <c r="AK2136" s="31">
        <f t="shared" si="392"/>
        <v>8.6E-3</v>
      </c>
      <c r="AL2136" s="115">
        <f t="shared" si="393"/>
        <v>-4.6242147224554442E-3</v>
      </c>
      <c r="AM2136" s="100"/>
      <c r="BR2136" s="18">
        <f t="shared" si="387"/>
        <v>43276</v>
      </c>
      <c r="BS2136" s="6">
        <f t="shared" si="388"/>
        <v>-1.37E-2</v>
      </c>
      <c r="BT2136" s="6">
        <f t="shared" si="389"/>
        <v>-5.4999999999999997E-3</v>
      </c>
    </row>
    <row r="2137" spans="2:72" ht="14.45" hidden="1">
      <c r="B2137" s="110">
        <v>43277</v>
      </c>
      <c r="C2137" s="106">
        <v>2723.1</v>
      </c>
      <c r="D2137" s="106">
        <v>2722.1</v>
      </c>
      <c r="E2137" s="106">
        <v>2732.9</v>
      </c>
      <c r="F2137" s="106">
        <v>2715.6</v>
      </c>
      <c r="G2137" s="28"/>
      <c r="H2137" s="107">
        <v>2.2000000000000001E-3</v>
      </c>
      <c r="K2137" s="110">
        <v>43315</v>
      </c>
      <c r="L2137" s="106">
        <v>11360.8</v>
      </c>
      <c r="M2137" s="106">
        <v>11297.8</v>
      </c>
      <c r="N2137" s="106">
        <v>11368</v>
      </c>
      <c r="O2137" s="106">
        <v>11294.55</v>
      </c>
      <c r="P2137" s="28" t="s">
        <v>4627</v>
      </c>
      <c r="Q2137" s="107">
        <v>1.03E-2</v>
      </c>
      <c r="T2137" s="110">
        <v>43167</v>
      </c>
      <c r="U2137" s="28">
        <v>65.105000000000004</v>
      </c>
      <c r="V2137">
        <v>64.905000000000001</v>
      </c>
      <c r="W2137">
        <v>65.165000000000006</v>
      </c>
      <c r="X2137">
        <v>64.885000000000005</v>
      </c>
      <c r="Y2137" s="19">
        <v>3.5000000000000001E-3</v>
      </c>
      <c r="AB2137" s="110">
        <f t="shared" si="386"/>
        <v>43315</v>
      </c>
      <c r="AC2137" s="108">
        <f t="shared" si="384"/>
        <v>11360.8</v>
      </c>
      <c r="AD2137" s="28">
        <f t="shared" si="385"/>
        <v>68.545000000000002</v>
      </c>
      <c r="AE2137" s="28">
        <f t="shared" si="390"/>
        <v>165.7422131446495</v>
      </c>
      <c r="AF2137" s="31">
        <f t="shared" si="391"/>
        <v>1.1504030970285628E-2</v>
      </c>
      <c r="AJ2137" s="110">
        <f t="shared" si="383"/>
        <v>43287</v>
      </c>
      <c r="AK2137" s="31">
        <f t="shared" si="392"/>
        <v>8.5000000000000006E-3</v>
      </c>
      <c r="AL2137" s="115">
        <f t="shared" si="393"/>
        <v>3.222641247283109E-3</v>
      </c>
      <c r="AM2137" s="100"/>
      <c r="BR2137" s="18">
        <f t="shared" si="387"/>
        <v>43277</v>
      </c>
      <c r="BS2137" s="6">
        <f t="shared" si="388"/>
        <v>2.2000000000000001E-3</v>
      </c>
      <c r="BT2137" s="6">
        <f t="shared" si="389"/>
        <v>5.9999999999999995E-4</v>
      </c>
    </row>
    <row r="2138" spans="2:72" ht="14.45" hidden="1">
      <c r="B2138" s="110">
        <v>43278</v>
      </c>
      <c r="C2138" s="106">
        <v>2699.6</v>
      </c>
      <c r="D2138" s="106">
        <v>2728.4</v>
      </c>
      <c r="E2138" s="106">
        <v>2746.1</v>
      </c>
      <c r="F2138" s="106">
        <v>2699.4</v>
      </c>
      <c r="G2138" s="28"/>
      <c r="H2138" s="107">
        <v>-8.6E-3</v>
      </c>
      <c r="K2138" s="110">
        <v>43318</v>
      </c>
      <c r="L2138" s="106">
        <v>11387.1</v>
      </c>
      <c r="M2138" s="106">
        <v>11401.5</v>
      </c>
      <c r="N2138" s="106">
        <v>11427.65</v>
      </c>
      <c r="O2138" s="106">
        <v>11370.6</v>
      </c>
      <c r="P2138" s="28" t="s">
        <v>4628</v>
      </c>
      <c r="Q2138" s="107">
        <v>2.3E-3</v>
      </c>
      <c r="T2138" s="110">
        <v>43168</v>
      </c>
      <c r="U2138" s="28">
        <v>65.125</v>
      </c>
      <c r="V2138">
        <v>65.125</v>
      </c>
      <c r="W2138">
        <v>65.194999999999993</v>
      </c>
      <c r="X2138">
        <v>65.045000000000002</v>
      </c>
      <c r="Y2138" s="19">
        <v>2.9999999999999997E-4</v>
      </c>
      <c r="AB2138" s="110">
        <f t="shared" si="386"/>
        <v>43318</v>
      </c>
      <c r="AC2138" s="108">
        <f t="shared" si="384"/>
        <v>11387.1</v>
      </c>
      <c r="AD2138" s="28">
        <f t="shared" si="385"/>
        <v>68.83</v>
      </c>
      <c r="AE2138" s="28">
        <f t="shared" si="390"/>
        <v>165.43803574022957</v>
      </c>
      <c r="AF2138" s="31">
        <f t="shared" si="391"/>
        <v>-1.8352440132705095E-3</v>
      </c>
      <c r="AJ2138" s="110">
        <f t="shared" ref="AJ2138:AJ2201" si="394">VLOOKUP(B2145,AB:AF,1,FALSE)</f>
        <v>43290</v>
      </c>
      <c r="AK2138" s="31">
        <f t="shared" si="392"/>
        <v>8.8000000000000005E-3</v>
      </c>
      <c r="AL2138" s="115">
        <f t="shared" si="393"/>
        <v>9.5770081430754939E-3</v>
      </c>
      <c r="AM2138" s="100"/>
      <c r="BR2138" s="18">
        <f t="shared" si="387"/>
        <v>43278</v>
      </c>
      <c r="BS2138" s="6">
        <f t="shared" si="388"/>
        <v>-8.6E-3</v>
      </c>
      <c r="BT2138" s="6">
        <f t="shared" si="389"/>
        <v>-9.1000000000000004E-3</v>
      </c>
    </row>
    <row r="2139" spans="2:72" ht="14.45" hidden="1">
      <c r="B2139" s="110">
        <v>43279</v>
      </c>
      <c r="C2139" s="106">
        <v>2716.3</v>
      </c>
      <c r="D2139" s="106">
        <v>2698.7</v>
      </c>
      <c r="E2139" s="106">
        <v>2724.3</v>
      </c>
      <c r="F2139" s="106">
        <v>2692</v>
      </c>
      <c r="G2139" s="28"/>
      <c r="H2139" s="107">
        <v>6.1999999999999998E-3</v>
      </c>
      <c r="K2139" s="110">
        <v>43319</v>
      </c>
      <c r="L2139" s="106">
        <v>11389.45</v>
      </c>
      <c r="M2139" s="106">
        <v>11423.15</v>
      </c>
      <c r="N2139" s="106">
        <v>11428.95</v>
      </c>
      <c r="O2139" s="106">
        <v>11359.7</v>
      </c>
      <c r="P2139" s="28" t="s">
        <v>4629</v>
      </c>
      <c r="Q2139" s="107">
        <v>2.0000000000000001E-4</v>
      </c>
      <c r="T2139" s="110">
        <v>43171</v>
      </c>
      <c r="U2139" s="28">
        <v>64.984999999999999</v>
      </c>
      <c r="V2139">
        <v>64.965000000000003</v>
      </c>
      <c r="W2139">
        <v>65.069999999999993</v>
      </c>
      <c r="X2139">
        <v>64.956999999999994</v>
      </c>
      <c r="Y2139" s="19">
        <v>-2.0999999999999999E-3</v>
      </c>
      <c r="AB2139" s="110">
        <f t="shared" si="386"/>
        <v>43319</v>
      </c>
      <c r="AC2139" s="108">
        <f t="shared" ref="AC2139:AC2202" si="395">IFERROR(VLOOKUP(AB2139,K:Q,2,FALSE),0)</f>
        <v>11389.45</v>
      </c>
      <c r="AD2139" s="28">
        <f t="shared" ref="AD2139:AD2202" si="396">VLOOKUP(AB2139,T:Y,2,FALSE)</f>
        <v>68.63</v>
      </c>
      <c r="AE2139" s="28">
        <f t="shared" si="390"/>
        <v>165.95439312254118</v>
      </c>
      <c r="AF2139" s="31">
        <f t="shared" si="391"/>
        <v>3.1211527627321711E-3</v>
      </c>
      <c r="AJ2139" s="110">
        <f t="shared" si="394"/>
        <v>43291</v>
      </c>
      <c r="AK2139" s="31">
        <f t="shared" si="392"/>
        <v>3.3999999999999998E-3</v>
      </c>
      <c r="AL2139" s="115">
        <f t="shared" si="393"/>
        <v>7.2997992225556363E-3</v>
      </c>
      <c r="AM2139" s="100"/>
      <c r="BR2139" s="18">
        <f t="shared" si="387"/>
        <v>43279</v>
      </c>
      <c r="BS2139" s="6">
        <f t="shared" si="388"/>
        <v>6.1999999999999998E-3</v>
      </c>
      <c r="BT2139" s="6">
        <f t="shared" si="389"/>
        <v>-7.7000000000000002E-3</v>
      </c>
    </row>
    <row r="2140" spans="2:72" ht="14.45" hidden="1">
      <c r="B2140" s="110">
        <v>43280</v>
      </c>
      <c r="C2140" s="106">
        <v>2718.4</v>
      </c>
      <c r="D2140" s="106">
        <v>2727.1</v>
      </c>
      <c r="E2140" s="106">
        <v>2743.3</v>
      </c>
      <c r="F2140" s="106">
        <v>2718</v>
      </c>
      <c r="G2140" s="28"/>
      <c r="H2140" s="107">
        <v>8.0000000000000004E-4</v>
      </c>
      <c r="K2140" s="110">
        <v>43320</v>
      </c>
      <c r="L2140" s="106">
        <v>11450</v>
      </c>
      <c r="M2140" s="106">
        <v>11412.5</v>
      </c>
      <c r="N2140" s="106">
        <v>11459.95</v>
      </c>
      <c r="O2140" s="106">
        <v>11379.3</v>
      </c>
      <c r="P2140" s="28" t="s">
        <v>4630</v>
      </c>
      <c r="Q2140" s="107">
        <v>5.3E-3</v>
      </c>
      <c r="T2140" s="110">
        <v>43172</v>
      </c>
      <c r="U2140" s="28">
        <v>64.855000000000004</v>
      </c>
      <c r="V2140">
        <v>64.984999999999999</v>
      </c>
      <c r="W2140">
        <v>65.010000000000005</v>
      </c>
      <c r="X2140">
        <v>64.844999999999999</v>
      </c>
      <c r="Y2140" s="19">
        <v>-2E-3</v>
      </c>
      <c r="AB2140" s="110">
        <f t="shared" si="386"/>
        <v>43320</v>
      </c>
      <c r="AC2140" s="108">
        <f t="shared" si="395"/>
        <v>11450</v>
      </c>
      <c r="AD2140" s="28">
        <f t="shared" si="396"/>
        <v>68.66</v>
      </c>
      <c r="AE2140" s="28">
        <f t="shared" si="390"/>
        <v>166.76376347218178</v>
      </c>
      <c r="AF2140" s="31">
        <f t="shared" si="391"/>
        <v>4.8770649237526165E-3</v>
      </c>
      <c r="AJ2140" s="110">
        <f t="shared" si="394"/>
        <v>43292</v>
      </c>
      <c r="AK2140" s="31">
        <f t="shared" si="392"/>
        <v>-7.1000000000000004E-3</v>
      </c>
      <c r="AL2140" s="115">
        <f t="shared" si="393"/>
        <v>4.59691566766951E-4</v>
      </c>
      <c r="AM2140" s="100"/>
      <c r="BR2140" s="18">
        <f t="shared" si="387"/>
        <v>43280</v>
      </c>
      <c r="BS2140" s="6">
        <f t="shared" si="388"/>
        <v>8.0000000000000004E-4</v>
      </c>
      <c r="BT2140" s="6">
        <f t="shared" si="389"/>
        <v>1.18E-2</v>
      </c>
    </row>
    <row r="2141" spans="2:72" ht="14.45" hidden="1">
      <c r="B2141" s="110">
        <v>43283</v>
      </c>
      <c r="C2141" s="106">
        <v>2726.7</v>
      </c>
      <c r="D2141" s="106">
        <v>2704.9</v>
      </c>
      <c r="E2141" s="106">
        <v>2727.3</v>
      </c>
      <c r="F2141" s="106">
        <v>2698.9</v>
      </c>
      <c r="G2141" s="28"/>
      <c r="H2141" s="107">
        <v>3.0999999999999999E-3</v>
      </c>
      <c r="K2141" s="110">
        <v>43321</v>
      </c>
      <c r="L2141" s="106">
        <v>11470.7</v>
      </c>
      <c r="M2141" s="106">
        <v>11493.25</v>
      </c>
      <c r="N2141" s="106">
        <v>11495.2</v>
      </c>
      <c r="O2141" s="106">
        <v>11454.1</v>
      </c>
      <c r="P2141" s="28" t="s">
        <v>4631</v>
      </c>
      <c r="Q2141" s="107">
        <v>1.8E-3</v>
      </c>
      <c r="T2141" s="110">
        <v>43173</v>
      </c>
      <c r="U2141" s="28">
        <v>64.84</v>
      </c>
      <c r="V2141">
        <v>64.89</v>
      </c>
      <c r="W2141">
        <v>65.061999999999998</v>
      </c>
      <c r="X2141">
        <v>64.819999999999993</v>
      </c>
      <c r="Y2141" s="19">
        <v>-2.0000000000000001E-4</v>
      </c>
      <c r="AB2141" s="110">
        <f t="shared" si="386"/>
        <v>43321</v>
      </c>
      <c r="AC2141" s="108">
        <f t="shared" si="395"/>
        <v>11470.7</v>
      </c>
      <c r="AD2141" s="28">
        <f t="shared" si="396"/>
        <v>68.760000000000005</v>
      </c>
      <c r="AE2141" s="28">
        <f t="shared" si="390"/>
        <v>166.82228039557882</v>
      </c>
      <c r="AF2141" s="31">
        <f t="shared" si="391"/>
        <v>3.508971144490225E-4</v>
      </c>
      <c r="AJ2141" s="110">
        <f t="shared" si="394"/>
        <v>43293</v>
      </c>
      <c r="AK2141" s="31">
        <f t="shared" si="392"/>
        <v>8.8000000000000005E-3</v>
      </c>
      <c r="AL2141" s="115">
        <f t="shared" si="393"/>
        <v>9.9270103957638245E-3</v>
      </c>
      <c r="AM2141" s="100"/>
      <c r="BR2141" s="18">
        <f t="shared" si="387"/>
        <v>43283</v>
      </c>
      <c r="BS2141" s="6">
        <f t="shared" si="388"/>
        <v>3.0999999999999999E-3</v>
      </c>
      <c r="BT2141" s="6">
        <f t="shared" si="389"/>
        <v>-5.3E-3</v>
      </c>
    </row>
    <row r="2142" spans="2:72" ht="14.45" hidden="1">
      <c r="B2142" s="110">
        <v>43284</v>
      </c>
      <c r="C2142" s="106">
        <v>2713.2</v>
      </c>
      <c r="D2142" s="106">
        <v>2733.3</v>
      </c>
      <c r="E2142" s="106">
        <v>2736.6</v>
      </c>
      <c r="F2142" s="106">
        <v>2711.2</v>
      </c>
      <c r="G2142" s="28"/>
      <c r="H2142" s="107">
        <v>-5.0000000000000001E-3</v>
      </c>
      <c r="K2142" s="110">
        <v>43322</v>
      </c>
      <c r="L2142" s="106">
        <v>11429.5</v>
      </c>
      <c r="M2142" s="106">
        <v>11474.95</v>
      </c>
      <c r="N2142" s="106">
        <v>11478.75</v>
      </c>
      <c r="O2142" s="106">
        <v>11419.65</v>
      </c>
      <c r="P2142" s="28" t="s">
        <v>4632</v>
      </c>
      <c r="Q2142" s="107">
        <v>-3.5999999999999999E-3</v>
      </c>
      <c r="T2142" s="110">
        <v>43174</v>
      </c>
      <c r="U2142" s="28">
        <v>64.989999999999995</v>
      </c>
      <c r="V2142">
        <v>64.924999999999997</v>
      </c>
      <c r="W2142">
        <v>64.992999999999995</v>
      </c>
      <c r="X2142">
        <v>64.81</v>
      </c>
      <c r="Y2142" s="19">
        <v>2.3E-3</v>
      </c>
      <c r="AB2142" s="110">
        <f t="shared" si="386"/>
        <v>43322</v>
      </c>
      <c r="AC2142" s="108">
        <f t="shared" si="395"/>
        <v>11429.5</v>
      </c>
      <c r="AD2142" s="28">
        <f t="shared" si="396"/>
        <v>68.89</v>
      </c>
      <c r="AE2142" s="28">
        <f t="shared" si="390"/>
        <v>165.90942081579328</v>
      </c>
      <c r="AF2142" s="31">
        <f t="shared" si="391"/>
        <v>-5.4720483236465611E-3</v>
      </c>
      <c r="AJ2142" s="110">
        <f t="shared" si="394"/>
        <v>43294</v>
      </c>
      <c r="AK2142" s="31">
        <f t="shared" si="392"/>
        <v>1.1000000000000001E-3</v>
      </c>
      <c r="AL2142" s="115">
        <f t="shared" si="393"/>
        <v>-9.8229454215670309E-5</v>
      </c>
      <c r="AM2142" s="100"/>
      <c r="BR2142" s="18">
        <f t="shared" si="387"/>
        <v>43284</v>
      </c>
      <c r="BS2142" s="6">
        <f t="shared" si="388"/>
        <v>-5.0000000000000001E-3</v>
      </c>
      <c r="BT2142" s="6">
        <f t="shared" si="389"/>
        <v>4.0000000000000001E-3</v>
      </c>
    </row>
    <row r="2143" spans="2:72" ht="14.45" hidden="1">
      <c r="B2143" s="110">
        <v>43286</v>
      </c>
      <c r="C2143" s="106">
        <v>2736.6</v>
      </c>
      <c r="D2143" s="106">
        <v>2724.2</v>
      </c>
      <c r="E2143" s="106">
        <v>2737.8</v>
      </c>
      <c r="F2143" s="106">
        <v>2716</v>
      </c>
      <c r="G2143" s="28"/>
      <c r="H2143" s="107">
        <v>8.6E-3</v>
      </c>
      <c r="K2143" s="110">
        <v>43325</v>
      </c>
      <c r="L2143" s="106">
        <v>11355.75</v>
      </c>
      <c r="M2143" s="106">
        <v>11369.6</v>
      </c>
      <c r="N2143" s="106">
        <v>11406.3</v>
      </c>
      <c r="O2143" s="106">
        <v>11340.3</v>
      </c>
      <c r="P2143" s="28" t="s">
        <v>4633</v>
      </c>
      <c r="Q2143" s="107">
        <v>-6.4999999999999997E-3</v>
      </c>
      <c r="T2143" s="110">
        <v>43175</v>
      </c>
      <c r="U2143" s="28">
        <v>64.989999999999995</v>
      </c>
      <c r="V2143">
        <v>64.989999999999995</v>
      </c>
      <c r="W2143">
        <v>64.989999999999995</v>
      </c>
      <c r="X2143">
        <v>64.849999999999994</v>
      </c>
      <c r="Y2143" s="19">
        <v>0</v>
      </c>
      <c r="AB2143" s="110">
        <f t="shared" si="386"/>
        <v>43325</v>
      </c>
      <c r="AC2143" s="108">
        <f t="shared" si="395"/>
        <v>11355.75</v>
      </c>
      <c r="AD2143" s="28">
        <f t="shared" si="396"/>
        <v>70.02</v>
      </c>
      <c r="AE2143" s="28">
        <f t="shared" si="390"/>
        <v>162.17866323907455</v>
      </c>
      <c r="AF2143" s="31">
        <f t="shared" si="391"/>
        <v>-2.2486713282309223E-2</v>
      </c>
      <c r="AJ2143" s="110">
        <f t="shared" si="394"/>
        <v>43297</v>
      </c>
      <c r="AK2143" s="31">
        <f t="shared" si="392"/>
        <v>-1E-3</v>
      </c>
      <c r="AL2143" s="115">
        <f t="shared" si="393"/>
        <v>-8.1702601310594813E-3</v>
      </c>
      <c r="AM2143" s="100"/>
      <c r="BR2143" s="18">
        <f t="shared" si="387"/>
        <v>43286</v>
      </c>
      <c r="BS2143" s="6">
        <f t="shared" si="388"/>
        <v>8.6E-3</v>
      </c>
      <c r="BT2143" s="6">
        <f t="shared" si="389"/>
        <v>-1.9E-3</v>
      </c>
    </row>
    <row r="2144" spans="2:72" ht="14.45" hidden="1">
      <c r="B2144" s="110">
        <v>43287</v>
      </c>
      <c r="C2144" s="106">
        <v>2759.8</v>
      </c>
      <c r="D2144" s="106">
        <v>2737.7</v>
      </c>
      <c r="E2144" s="106">
        <v>2764.4</v>
      </c>
      <c r="F2144" s="106">
        <v>2733.5</v>
      </c>
      <c r="G2144" s="28"/>
      <c r="H2144" s="107">
        <v>8.5000000000000006E-3</v>
      </c>
      <c r="K2144" s="110">
        <v>43326</v>
      </c>
      <c r="L2144" s="106">
        <v>11435.1</v>
      </c>
      <c r="M2144" s="106">
        <v>11381.7</v>
      </c>
      <c r="N2144" s="106">
        <v>11452.45</v>
      </c>
      <c r="O2144" s="106">
        <v>11370.8</v>
      </c>
      <c r="P2144" s="28" t="s">
        <v>4090</v>
      </c>
      <c r="Q2144" s="107">
        <v>7.0000000000000001E-3</v>
      </c>
      <c r="T2144" s="110">
        <v>43178</v>
      </c>
      <c r="U2144" s="28">
        <v>65.22</v>
      </c>
      <c r="V2144">
        <v>65.045000000000002</v>
      </c>
      <c r="W2144">
        <v>65.22</v>
      </c>
      <c r="X2144">
        <v>65</v>
      </c>
      <c r="Y2144" s="19">
        <v>3.5000000000000001E-3</v>
      </c>
      <c r="AB2144" s="110">
        <f t="shared" si="386"/>
        <v>43326</v>
      </c>
      <c r="AC2144" s="108">
        <f t="shared" si="395"/>
        <v>11435.1</v>
      </c>
      <c r="AD2144" s="28">
        <f t="shared" si="396"/>
        <v>69.959999999999994</v>
      </c>
      <c r="AE2144" s="28">
        <f t="shared" si="390"/>
        <v>163.45197255574615</v>
      </c>
      <c r="AF2144" s="31">
        <f t="shared" si="391"/>
        <v>7.8512752000832187E-3</v>
      </c>
      <c r="AJ2144" s="110">
        <f t="shared" si="394"/>
        <v>43298</v>
      </c>
      <c r="AK2144" s="31">
        <f t="shared" si="392"/>
        <v>4.0000000000000001E-3</v>
      </c>
      <c r="AL2144" s="115">
        <f t="shared" si="393"/>
        <v>8.2751342294586916E-3</v>
      </c>
      <c r="AM2144" s="100"/>
      <c r="BR2144" s="18">
        <f t="shared" si="387"/>
        <v>43287</v>
      </c>
      <c r="BS2144" s="6">
        <f t="shared" si="388"/>
        <v>8.5000000000000006E-3</v>
      </c>
      <c r="BT2144" s="6">
        <f t="shared" si="389"/>
        <v>2.0999999999999999E-3</v>
      </c>
    </row>
    <row r="2145" spans="2:72" ht="14.45" hidden="1">
      <c r="B2145" s="110">
        <v>43290</v>
      </c>
      <c r="C2145" s="106">
        <v>2784.2</v>
      </c>
      <c r="D2145" s="106">
        <v>2768.5</v>
      </c>
      <c r="E2145" s="106">
        <v>2784.7</v>
      </c>
      <c r="F2145" s="106">
        <v>2768.5</v>
      </c>
      <c r="G2145" s="28"/>
      <c r="H2145" s="107">
        <v>8.8000000000000005E-3</v>
      </c>
      <c r="K2145" s="110">
        <v>43328</v>
      </c>
      <c r="L2145" s="106">
        <v>11385.05</v>
      </c>
      <c r="M2145" s="106">
        <v>11397.15</v>
      </c>
      <c r="N2145" s="106">
        <v>11449.85</v>
      </c>
      <c r="O2145" s="106">
        <v>11366.25</v>
      </c>
      <c r="P2145" s="28" t="s">
        <v>4634</v>
      </c>
      <c r="Q2145" s="107">
        <v>-4.4000000000000003E-3</v>
      </c>
      <c r="T2145" s="110">
        <v>43179</v>
      </c>
      <c r="U2145" s="28">
        <v>65.209999999999994</v>
      </c>
      <c r="V2145">
        <v>65.209999999999994</v>
      </c>
      <c r="W2145">
        <v>65.25</v>
      </c>
      <c r="X2145">
        <v>65.16</v>
      </c>
      <c r="Y2145" s="19">
        <v>-2.0000000000000001E-4</v>
      </c>
      <c r="AB2145" s="110">
        <f t="shared" si="386"/>
        <v>43328</v>
      </c>
      <c r="AC2145" s="108">
        <f t="shared" si="395"/>
        <v>11385.05</v>
      </c>
      <c r="AD2145" s="28">
        <f t="shared" si="396"/>
        <v>70.09</v>
      </c>
      <c r="AE2145" s="28">
        <f t="shared" si="390"/>
        <v>162.43472677985446</v>
      </c>
      <c r="AF2145" s="31">
        <f t="shared" si="391"/>
        <v>-6.2235148342719704E-3</v>
      </c>
      <c r="AJ2145" s="110">
        <f t="shared" si="394"/>
        <v>43299</v>
      </c>
      <c r="AK2145" s="31">
        <f t="shared" si="392"/>
        <v>2.0999999999999999E-3</v>
      </c>
      <c r="AL2145" s="115">
        <f t="shared" si="393"/>
        <v>-5.341661664738262E-3</v>
      </c>
      <c r="AM2145" s="100"/>
      <c r="BR2145" s="18">
        <f t="shared" si="387"/>
        <v>43290</v>
      </c>
      <c r="BS2145" s="6">
        <f t="shared" si="388"/>
        <v>8.8000000000000005E-3</v>
      </c>
      <c r="BT2145" s="6">
        <f t="shared" si="389"/>
        <v>7.4000000000000003E-3</v>
      </c>
    </row>
    <row r="2146" spans="2:72" ht="14.45" hidden="1">
      <c r="B2146" s="110">
        <v>43291</v>
      </c>
      <c r="C2146" s="106">
        <v>2793.8</v>
      </c>
      <c r="D2146" s="106">
        <v>2788.6</v>
      </c>
      <c r="E2146" s="106">
        <v>2795.6</v>
      </c>
      <c r="F2146" s="106">
        <v>2786.2</v>
      </c>
      <c r="G2146" s="28"/>
      <c r="H2146" s="107">
        <v>3.3999999999999998E-3</v>
      </c>
      <c r="K2146" s="110">
        <v>43329</v>
      </c>
      <c r="L2146" s="106">
        <v>11470.75</v>
      </c>
      <c r="M2146" s="106">
        <v>11437.15</v>
      </c>
      <c r="N2146" s="106">
        <v>11486.45</v>
      </c>
      <c r="O2146" s="106">
        <v>11431.8</v>
      </c>
      <c r="P2146" s="28" t="s">
        <v>4635</v>
      </c>
      <c r="Q2146" s="107">
        <v>7.4999999999999997E-3</v>
      </c>
      <c r="T2146" s="110">
        <v>43180</v>
      </c>
      <c r="U2146" s="28">
        <v>65.180000000000007</v>
      </c>
      <c r="V2146">
        <v>65.22</v>
      </c>
      <c r="W2146">
        <v>65.239999999999995</v>
      </c>
      <c r="X2146">
        <v>65.180000000000007</v>
      </c>
      <c r="Y2146" s="19">
        <v>-5.0000000000000001E-4</v>
      </c>
      <c r="AB2146" s="110">
        <f t="shared" ref="AB2146:AB2209" si="397">VLOOKUP(K2146,T:Y,1,FALSE)</f>
        <v>43329</v>
      </c>
      <c r="AC2146" s="108">
        <f t="shared" si="395"/>
        <v>11470.75</v>
      </c>
      <c r="AD2146" s="28">
        <f t="shared" si="396"/>
        <v>70.099999999999994</v>
      </c>
      <c r="AE2146" s="28">
        <f t="shared" si="390"/>
        <v>163.63409415121257</v>
      </c>
      <c r="AF2146" s="31">
        <f t="shared" si="391"/>
        <v>7.383688175149894E-3</v>
      </c>
      <c r="AJ2146" s="110">
        <f t="shared" si="394"/>
        <v>43300</v>
      </c>
      <c r="AK2146" s="31">
        <f t="shared" si="392"/>
        <v>-3.8999999999999998E-3</v>
      </c>
      <c r="AL2146" s="115">
        <f t="shared" si="393"/>
        <v>-7.8373155491167079E-3</v>
      </c>
      <c r="AM2146" s="100"/>
      <c r="BR2146" s="18">
        <f t="shared" si="387"/>
        <v>43291</v>
      </c>
      <c r="BS2146" s="6">
        <f t="shared" si="388"/>
        <v>3.3999999999999998E-3</v>
      </c>
      <c r="BT2146" s="6">
        <f t="shared" si="389"/>
        <v>8.6999999999999994E-3</v>
      </c>
    </row>
    <row r="2147" spans="2:72" ht="14.45" hidden="1">
      <c r="B2147" s="110">
        <v>43292</v>
      </c>
      <c r="C2147" s="106">
        <v>2774</v>
      </c>
      <c r="D2147" s="106">
        <v>2779.8</v>
      </c>
      <c r="E2147" s="106">
        <v>2785.9</v>
      </c>
      <c r="F2147" s="106">
        <v>2770.8</v>
      </c>
      <c r="G2147" s="28"/>
      <c r="H2147" s="107">
        <v>-7.1000000000000004E-3</v>
      </c>
      <c r="K2147" s="110">
        <v>43332</v>
      </c>
      <c r="L2147" s="106">
        <v>11551.75</v>
      </c>
      <c r="M2147" s="106">
        <v>11502.1</v>
      </c>
      <c r="N2147" s="106">
        <v>11565.3</v>
      </c>
      <c r="O2147" s="106">
        <v>11499.65</v>
      </c>
      <c r="P2147" s="28" t="s">
        <v>4090</v>
      </c>
      <c r="Q2147" s="107">
        <v>7.1000000000000004E-3</v>
      </c>
      <c r="T2147" s="110">
        <v>43181</v>
      </c>
      <c r="U2147" s="28">
        <v>65.105000000000004</v>
      </c>
      <c r="V2147">
        <v>65.125</v>
      </c>
      <c r="W2147">
        <v>65.155000000000001</v>
      </c>
      <c r="X2147">
        <v>65.025000000000006</v>
      </c>
      <c r="Y2147" s="19">
        <v>-1.1999999999999999E-3</v>
      </c>
      <c r="AB2147" s="110">
        <f t="shared" si="397"/>
        <v>43332</v>
      </c>
      <c r="AC2147" s="108">
        <f t="shared" si="395"/>
        <v>11551.75</v>
      </c>
      <c r="AD2147" s="28">
        <f t="shared" si="396"/>
        <v>69.819999999999993</v>
      </c>
      <c r="AE2147" s="28">
        <f t="shared" si="390"/>
        <v>165.45044399885421</v>
      </c>
      <c r="AF2147" s="31">
        <f t="shared" si="391"/>
        <v>1.110006968329702E-2</v>
      </c>
      <c r="AJ2147" s="110">
        <f t="shared" si="394"/>
        <v>43301</v>
      </c>
      <c r="AK2147" s="31">
        <f t="shared" si="392"/>
        <v>-1E-3</v>
      </c>
      <c r="AL2147" s="115">
        <f t="shared" si="393"/>
        <v>8.9392325682082774E-3</v>
      </c>
      <c r="AM2147" s="100"/>
      <c r="BR2147" s="18">
        <f t="shared" si="387"/>
        <v>43292</v>
      </c>
      <c r="BS2147" s="6">
        <f t="shared" si="388"/>
        <v>-7.1000000000000004E-3</v>
      </c>
      <c r="BT2147" s="6">
        <f t="shared" si="389"/>
        <v>1E-4</v>
      </c>
    </row>
    <row r="2148" spans="2:72" ht="14.45" hidden="1">
      <c r="B2148" s="110">
        <v>43293</v>
      </c>
      <c r="C2148" s="106">
        <v>2798.3</v>
      </c>
      <c r="D2148" s="106">
        <v>2783.1</v>
      </c>
      <c r="E2148" s="106">
        <v>2799.2</v>
      </c>
      <c r="F2148" s="106">
        <v>2781.5</v>
      </c>
      <c r="G2148" s="28"/>
      <c r="H2148" s="107">
        <v>8.8000000000000005E-3</v>
      </c>
      <c r="K2148" s="110">
        <v>43333</v>
      </c>
      <c r="L2148" s="106">
        <v>11570.9</v>
      </c>
      <c r="M2148" s="106">
        <v>11576.2</v>
      </c>
      <c r="N2148" s="106">
        <v>11581.75</v>
      </c>
      <c r="O2148" s="106">
        <v>11539.6</v>
      </c>
      <c r="P2148" s="28" t="s">
        <v>4636</v>
      </c>
      <c r="Q2148" s="107">
        <v>1.6999999999999999E-3</v>
      </c>
      <c r="T2148" s="110">
        <v>43182</v>
      </c>
      <c r="U2148" s="28">
        <v>64.989999999999995</v>
      </c>
      <c r="V2148">
        <v>65.2</v>
      </c>
      <c r="W2148">
        <v>65.209999999999994</v>
      </c>
      <c r="X2148">
        <v>64.981999999999999</v>
      </c>
      <c r="Y2148" s="19">
        <v>-1.8E-3</v>
      </c>
      <c r="AB2148" s="110">
        <f t="shared" si="397"/>
        <v>43333</v>
      </c>
      <c r="AC2148" s="108">
        <f t="shared" si="395"/>
        <v>11570.9</v>
      </c>
      <c r="AD2148" s="28">
        <f t="shared" si="396"/>
        <v>69.86</v>
      </c>
      <c r="AE2148" s="28">
        <f t="shared" si="390"/>
        <v>165.62983109075293</v>
      </c>
      <c r="AF2148" s="31">
        <f t="shared" si="391"/>
        <v>1.08423457539919E-3</v>
      </c>
      <c r="AJ2148" s="110">
        <f t="shared" si="394"/>
        <v>43304</v>
      </c>
      <c r="AK2148" s="31">
        <f t="shared" si="392"/>
        <v>1.9E-3</v>
      </c>
      <c r="AL2148" s="115">
        <f t="shared" si="393"/>
        <v>5.2355020579566425E-3</v>
      </c>
      <c r="AM2148" s="100"/>
      <c r="BR2148" s="18">
        <f t="shared" si="387"/>
        <v>43293</v>
      </c>
      <c r="BS2148" s="6">
        <f t="shared" si="388"/>
        <v>8.8000000000000005E-3</v>
      </c>
      <c r="BT2148" s="6">
        <f t="shared" si="389"/>
        <v>6.7999999999999996E-3</v>
      </c>
    </row>
    <row r="2149" spans="2:72" ht="14.45" hidden="1">
      <c r="B2149" s="110">
        <v>43294</v>
      </c>
      <c r="C2149" s="106">
        <v>2801.3</v>
      </c>
      <c r="D2149" s="106">
        <v>2796.9</v>
      </c>
      <c r="E2149" s="106">
        <v>2804.5</v>
      </c>
      <c r="F2149" s="106">
        <v>2791.7</v>
      </c>
      <c r="G2149" s="28"/>
      <c r="H2149" s="107">
        <v>1.1000000000000001E-3</v>
      </c>
      <c r="K2149" s="110">
        <v>43335</v>
      </c>
      <c r="L2149" s="106">
        <v>11582.75</v>
      </c>
      <c r="M2149" s="106">
        <v>11620.7</v>
      </c>
      <c r="N2149" s="106">
        <v>11620.7</v>
      </c>
      <c r="O2149" s="106">
        <v>11546.7</v>
      </c>
      <c r="P2149" s="28" t="s">
        <v>4637</v>
      </c>
      <c r="Q2149" s="107">
        <v>1E-3</v>
      </c>
      <c r="T2149" s="110">
        <v>43185</v>
      </c>
      <c r="U2149" s="28">
        <v>64.825000000000003</v>
      </c>
      <c r="V2149">
        <v>64.894999999999996</v>
      </c>
      <c r="W2149">
        <v>64.954999999999998</v>
      </c>
      <c r="X2149">
        <v>64.802999999999997</v>
      </c>
      <c r="Y2149" s="19">
        <v>-2.5000000000000001E-3</v>
      </c>
      <c r="AB2149" s="110">
        <f t="shared" si="397"/>
        <v>43335</v>
      </c>
      <c r="AC2149" s="108">
        <f t="shared" si="395"/>
        <v>11582.75</v>
      </c>
      <c r="AD2149" s="28">
        <f t="shared" si="396"/>
        <v>70.105000000000004</v>
      </c>
      <c r="AE2149" s="28">
        <f t="shared" si="390"/>
        <v>165.22002710220383</v>
      </c>
      <c r="AF2149" s="31">
        <f t="shared" si="391"/>
        <v>-2.4742160627124754E-3</v>
      </c>
      <c r="AJ2149" s="110">
        <f t="shared" si="394"/>
        <v>43305</v>
      </c>
      <c r="AK2149" s="31">
        <f t="shared" si="392"/>
        <v>4.7999999999999996E-3</v>
      </c>
      <c r="AL2149" s="115">
        <f t="shared" si="393"/>
        <v>2.98409504534769E-3</v>
      </c>
      <c r="AM2149" s="100"/>
      <c r="BR2149" s="18">
        <f t="shared" si="387"/>
        <v>43294</v>
      </c>
      <c r="BS2149" s="6">
        <f t="shared" si="388"/>
        <v>1.1000000000000001E-3</v>
      </c>
      <c r="BT2149" s="6">
        <f t="shared" si="389"/>
        <v>-4.0000000000000002E-4</v>
      </c>
    </row>
    <row r="2150" spans="2:72" ht="14.45" hidden="1">
      <c r="B2150" s="110">
        <v>43297</v>
      </c>
      <c r="C2150" s="106">
        <v>2798.4</v>
      </c>
      <c r="D2150" s="106">
        <v>2801.4</v>
      </c>
      <c r="E2150" s="106">
        <v>2803.7</v>
      </c>
      <c r="F2150" s="106">
        <v>2793.4</v>
      </c>
      <c r="G2150" s="28"/>
      <c r="H2150" s="107">
        <v>-1E-3</v>
      </c>
      <c r="K2150" s="110">
        <v>43336</v>
      </c>
      <c r="L2150" s="106">
        <v>11557.1</v>
      </c>
      <c r="M2150" s="106">
        <v>11566.6</v>
      </c>
      <c r="N2150" s="106">
        <v>11604.6</v>
      </c>
      <c r="O2150" s="106">
        <v>11532</v>
      </c>
      <c r="P2150" s="28" t="s">
        <v>4638</v>
      </c>
      <c r="Q2150" s="107">
        <v>-2.2000000000000001E-3</v>
      </c>
      <c r="T2150" s="110">
        <v>43186</v>
      </c>
      <c r="U2150" s="28">
        <v>64.944999999999993</v>
      </c>
      <c r="V2150">
        <v>64.784999999999997</v>
      </c>
      <c r="W2150">
        <v>64.992999999999995</v>
      </c>
      <c r="X2150">
        <v>64.727000000000004</v>
      </c>
      <c r="Y2150" s="19">
        <v>1.9E-3</v>
      </c>
      <c r="AB2150" s="110">
        <f t="shared" si="397"/>
        <v>43336</v>
      </c>
      <c r="AC2150" s="108">
        <f t="shared" si="395"/>
        <v>11557.1</v>
      </c>
      <c r="AD2150" s="28">
        <f t="shared" si="396"/>
        <v>69.97</v>
      </c>
      <c r="AE2150" s="28">
        <f t="shared" si="390"/>
        <v>165.17221666428469</v>
      </c>
      <c r="AF2150" s="31">
        <f t="shared" si="391"/>
        <v>-2.8937434981513022E-4</v>
      </c>
      <c r="AJ2150" s="110">
        <f t="shared" si="394"/>
        <v>43306</v>
      </c>
      <c r="AK2150" s="31">
        <f t="shared" si="392"/>
        <v>9.1000000000000004E-3</v>
      </c>
      <c r="AL2150" s="115">
        <f t="shared" si="393"/>
        <v>2.950061031444573E-3</v>
      </c>
      <c r="AM2150" s="100"/>
      <c r="BR2150" s="18">
        <f t="shared" si="387"/>
        <v>43297</v>
      </c>
      <c r="BS2150" s="6">
        <f t="shared" si="388"/>
        <v>-1E-3</v>
      </c>
      <c r="BT2150" s="6">
        <f t="shared" si="389"/>
        <v>-7.4000000000000003E-3</v>
      </c>
    </row>
    <row r="2151" spans="2:72" ht="14.45" hidden="1">
      <c r="B2151" s="110">
        <v>43298</v>
      </c>
      <c r="C2151" s="106">
        <v>2809.6</v>
      </c>
      <c r="D2151" s="106">
        <v>2789.3</v>
      </c>
      <c r="E2151" s="106">
        <v>2814.2</v>
      </c>
      <c r="F2151" s="106">
        <v>2789.2</v>
      </c>
      <c r="G2151" s="28"/>
      <c r="H2151" s="107">
        <v>4.0000000000000001E-3</v>
      </c>
      <c r="K2151" s="110">
        <v>43339</v>
      </c>
      <c r="L2151" s="106">
        <v>11691.95</v>
      </c>
      <c r="M2151" s="106">
        <v>11605.85</v>
      </c>
      <c r="N2151" s="106">
        <v>11700.95</v>
      </c>
      <c r="O2151" s="106">
        <v>11595.6</v>
      </c>
      <c r="P2151" s="28" t="s">
        <v>4639</v>
      </c>
      <c r="Q2151" s="107">
        <v>1.17E-2</v>
      </c>
      <c r="T2151" s="110">
        <v>43187</v>
      </c>
      <c r="U2151" s="28">
        <v>65.16</v>
      </c>
      <c r="V2151">
        <v>64.89</v>
      </c>
      <c r="W2151">
        <v>65.3</v>
      </c>
      <c r="X2151">
        <v>64.89</v>
      </c>
      <c r="Y2151" s="19">
        <v>3.3E-3</v>
      </c>
      <c r="AB2151" s="110">
        <f t="shared" si="397"/>
        <v>43339</v>
      </c>
      <c r="AC2151" s="108">
        <f t="shared" si="395"/>
        <v>11691.95</v>
      </c>
      <c r="AD2151" s="28">
        <f t="shared" si="396"/>
        <v>70.165000000000006</v>
      </c>
      <c r="AE2151" s="28">
        <f t="shared" si="390"/>
        <v>166.635074467327</v>
      </c>
      <c r="AF2151" s="31">
        <f t="shared" si="391"/>
        <v>8.8565609433914894E-3</v>
      </c>
      <c r="AJ2151" s="110">
        <f t="shared" si="394"/>
        <v>43307</v>
      </c>
      <c r="AK2151" s="31">
        <f t="shared" si="392"/>
        <v>-3.0999999999999999E-3</v>
      </c>
      <c r="AL2151" s="115">
        <f t="shared" si="393"/>
        <v>4.1937878315128074E-3</v>
      </c>
      <c r="AM2151" s="100"/>
      <c r="BR2151" s="18">
        <f t="shared" si="387"/>
        <v>43298</v>
      </c>
      <c r="BS2151" s="6">
        <f t="shared" si="388"/>
        <v>4.0000000000000001E-3</v>
      </c>
      <c r="BT2151" s="6">
        <f t="shared" si="389"/>
        <v>6.4999999999999997E-3</v>
      </c>
    </row>
    <row r="2152" spans="2:72" ht="14.45" hidden="1">
      <c r="B2152" s="110">
        <v>43299</v>
      </c>
      <c r="C2152" s="106">
        <v>2815.6</v>
      </c>
      <c r="D2152" s="106">
        <v>2811.3</v>
      </c>
      <c r="E2152" s="106">
        <v>2816.8</v>
      </c>
      <c r="F2152" s="106">
        <v>2805.9</v>
      </c>
      <c r="G2152" s="28"/>
      <c r="H2152" s="107">
        <v>2.0999999999999999E-3</v>
      </c>
      <c r="K2152" s="110">
        <v>43340</v>
      </c>
      <c r="L2152" s="106">
        <v>11738.5</v>
      </c>
      <c r="M2152" s="106">
        <v>11731.95</v>
      </c>
      <c r="N2152" s="106">
        <v>11760.2</v>
      </c>
      <c r="O2152" s="106">
        <v>11710.5</v>
      </c>
      <c r="P2152" s="28" t="s">
        <v>4640</v>
      </c>
      <c r="Q2152" s="107">
        <v>4.0000000000000001E-3</v>
      </c>
      <c r="T2152" s="110">
        <v>43188</v>
      </c>
      <c r="U2152" s="28">
        <v>65.114999999999995</v>
      </c>
      <c r="V2152">
        <v>65.17</v>
      </c>
      <c r="W2152">
        <v>65.17</v>
      </c>
      <c r="X2152">
        <v>65.114999999999995</v>
      </c>
      <c r="Y2152" s="19">
        <v>-6.9999999999999999E-4</v>
      </c>
      <c r="AB2152" s="110">
        <f t="shared" si="397"/>
        <v>43340</v>
      </c>
      <c r="AC2152" s="108">
        <f t="shared" si="395"/>
        <v>11738.5</v>
      </c>
      <c r="AD2152" s="28">
        <f t="shared" si="396"/>
        <v>70.099999999999994</v>
      </c>
      <c r="AE2152" s="28">
        <f t="shared" si="390"/>
        <v>167.45363766048504</v>
      </c>
      <c r="AF2152" s="31">
        <f t="shared" si="391"/>
        <v>4.9123103030661586E-3</v>
      </c>
      <c r="AJ2152" s="110">
        <f t="shared" si="394"/>
        <v>43308</v>
      </c>
      <c r="AK2152" s="31">
        <f t="shared" si="392"/>
        <v>-6.6E-3</v>
      </c>
      <c r="AL2152" s="115">
        <f t="shared" si="393"/>
        <v>1.0753875141928493E-2</v>
      </c>
      <c r="AM2152" s="100"/>
      <c r="BR2152" s="18">
        <f t="shared" si="387"/>
        <v>43299</v>
      </c>
      <c r="BS2152" s="6">
        <f t="shared" si="388"/>
        <v>2.0999999999999999E-3</v>
      </c>
      <c r="BT2152" s="6">
        <f t="shared" si="389"/>
        <v>-2.5000000000000001E-3</v>
      </c>
    </row>
    <row r="2153" spans="2:72" ht="14.45" hidden="1">
      <c r="B2153" s="110">
        <v>43300</v>
      </c>
      <c r="C2153" s="106">
        <v>2804.5</v>
      </c>
      <c r="D2153" s="106">
        <v>2809.4</v>
      </c>
      <c r="E2153" s="106">
        <v>2812.1</v>
      </c>
      <c r="F2153" s="106">
        <v>2799.8</v>
      </c>
      <c r="G2153" s="28"/>
      <c r="H2153" s="107">
        <v>-3.8999999999999998E-3</v>
      </c>
      <c r="K2153" s="110">
        <v>43341</v>
      </c>
      <c r="L2153" s="106">
        <v>11691.9</v>
      </c>
      <c r="M2153" s="106">
        <v>11744.95</v>
      </c>
      <c r="N2153" s="106">
        <v>11753.2</v>
      </c>
      <c r="O2153" s="106">
        <v>11678.85</v>
      </c>
      <c r="P2153" s="28" t="s">
        <v>2902</v>
      </c>
      <c r="Q2153" s="107">
        <v>-4.0000000000000001E-3</v>
      </c>
      <c r="T2153" s="110">
        <v>43189</v>
      </c>
      <c r="U2153" s="28">
        <v>65.114999999999995</v>
      </c>
      <c r="V2153">
        <v>65.114999999999995</v>
      </c>
      <c r="W2153">
        <v>65.114999999999995</v>
      </c>
      <c r="X2153">
        <v>65.114999999999995</v>
      </c>
      <c r="Y2153" s="19">
        <v>0</v>
      </c>
      <c r="AB2153" s="110">
        <f t="shared" si="397"/>
        <v>43341</v>
      </c>
      <c r="AC2153" s="108">
        <f t="shared" si="395"/>
        <v>11691.9</v>
      </c>
      <c r="AD2153" s="28">
        <f t="shared" si="396"/>
        <v>70.534999999999997</v>
      </c>
      <c r="AE2153" s="28">
        <f t="shared" si="390"/>
        <v>165.76026086340116</v>
      </c>
      <c r="AF2153" s="31">
        <f t="shared" si="391"/>
        <v>-1.0112511264265489E-2</v>
      </c>
      <c r="AJ2153" s="110">
        <f t="shared" si="394"/>
        <v>43311</v>
      </c>
      <c r="AK2153" s="31">
        <f t="shared" si="392"/>
        <v>-5.7000000000000002E-3</v>
      </c>
      <c r="AL2153" s="115">
        <f t="shared" si="393"/>
        <v>3.6530166203387893E-3</v>
      </c>
      <c r="AM2153" s="100"/>
      <c r="BR2153" s="18">
        <f t="shared" si="387"/>
        <v>43300</v>
      </c>
      <c r="BS2153" s="6">
        <f t="shared" si="388"/>
        <v>-3.8999999999999998E-3</v>
      </c>
      <c r="BT2153" s="6">
        <f t="shared" si="389"/>
        <v>-2.0999999999999999E-3</v>
      </c>
    </row>
    <row r="2154" spans="2:72" ht="14.45" hidden="1">
      <c r="B2154" s="110">
        <v>43301</v>
      </c>
      <c r="C2154" s="106">
        <v>2801.8</v>
      </c>
      <c r="D2154" s="106">
        <v>2804.6</v>
      </c>
      <c r="E2154" s="106">
        <v>2809.7</v>
      </c>
      <c r="F2154" s="106">
        <v>2800</v>
      </c>
      <c r="G2154" s="28"/>
      <c r="H2154" s="107">
        <v>-1E-3</v>
      </c>
      <c r="K2154" s="110">
        <v>43342</v>
      </c>
      <c r="L2154" s="106">
        <v>11676.8</v>
      </c>
      <c r="M2154" s="106">
        <v>11694.75</v>
      </c>
      <c r="N2154" s="106">
        <v>11698.8</v>
      </c>
      <c r="O2154" s="106">
        <v>11639.7</v>
      </c>
      <c r="P2154" s="28" t="s">
        <v>4641</v>
      </c>
      <c r="Q2154" s="107">
        <v>-1.2999999999999999E-3</v>
      </c>
      <c r="T2154" s="110">
        <v>43192</v>
      </c>
      <c r="U2154" s="28">
        <v>65.13</v>
      </c>
      <c r="V2154">
        <v>65.12</v>
      </c>
      <c r="W2154">
        <v>65.13</v>
      </c>
      <c r="X2154">
        <v>65.09</v>
      </c>
      <c r="Y2154" s="19">
        <v>2.0000000000000001E-4</v>
      </c>
      <c r="AB2154" s="110">
        <f t="shared" si="397"/>
        <v>43342</v>
      </c>
      <c r="AC2154" s="108">
        <f t="shared" si="395"/>
        <v>11676.8</v>
      </c>
      <c r="AD2154" s="28">
        <f t="shared" si="396"/>
        <v>70.745000000000005</v>
      </c>
      <c r="AE2154" s="28">
        <f t="shared" si="390"/>
        <v>165.0547741889886</v>
      </c>
      <c r="AF2154" s="31">
        <f t="shared" si="391"/>
        <v>-4.2560663861039849E-3</v>
      </c>
      <c r="AJ2154" s="110">
        <f t="shared" si="394"/>
        <v>43312</v>
      </c>
      <c r="AK2154" s="31">
        <f t="shared" si="392"/>
        <v>4.8999999999999998E-3</v>
      </c>
      <c r="AL2154" s="115">
        <f t="shared" si="393"/>
        <v>5.3892029561710686E-3</v>
      </c>
      <c r="AM2154" s="100"/>
      <c r="BR2154" s="18">
        <f t="shared" si="387"/>
        <v>43301</v>
      </c>
      <c r="BS2154" s="6">
        <f t="shared" si="388"/>
        <v>-1E-3</v>
      </c>
      <c r="BT2154" s="6">
        <f t="shared" si="389"/>
        <v>4.7999999999999996E-3</v>
      </c>
    </row>
    <row r="2155" spans="2:72" ht="14.45" hidden="1">
      <c r="B2155" s="110">
        <v>43304</v>
      </c>
      <c r="C2155" s="106">
        <v>2807</v>
      </c>
      <c r="D2155" s="106">
        <v>2799.2</v>
      </c>
      <c r="E2155" s="106">
        <v>2808.6</v>
      </c>
      <c r="F2155" s="106">
        <v>2795.1</v>
      </c>
      <c r="G2155" s="28"/>
      <c r="H2155" s="107">
        <v>1.9E-3</v>
      </c>
      <c r="K2155" s="110">
        <v>43343</v>
      </c>
      <c r="L2155" s="106">
        <v>11680.5</v>
      </c>
      <c r="M2155" s="106">
        <v>11675.85</v>
      </c>
      <c r="N2155" s="106">
        <v>11727.65</v>
      </c>
      <c r="O2155" s="106">
        <v>11640.1</v>
      </c>
      <c r="P2155" s="28" t="s">
        <v>4642</v>
      </c>
      <c r="Q2155" s="107">
        <v>2.9999999999999997E-4</v>
      </c>
      <c r="T2155" s="110">
        <v>43193</v>
      </c>
      <c r="U2155" s="28">
        <v>65</v>
      </c>
      <c r="V2155">
        <v>65.09</v>
      </c>
      <c r="W2155">
        <v>65.135000000000005</v>
      </c>
      <c r="X2155">
        <v>64.984999999999999</v>
      </c>
      <c r="Y2155" s="19">
        <v>-2E-3</v>
      </c>
      <c r="AB2155" s="110">
        <f t="shared" si="397"/>
        <v>43343</v>
      </c>
      <c r="AC2155" s="108">
        <f t="shared" si="395"/>
        <v>11680.5</v>
      </c>
      <c r="AD2155" s="28">
        <f t="shared" si="396"/>
        <v>71.004999999999995</v>
      </c>
      <c r="AE2155" s="28">
        <f t="shared" si="390"/>
        <v>164.50249982395607</v>
      </c>
      <c r="AF2155" s="31">
        <f t="shared" si="391"/>
        <v>-3.3460066074803008E-3</v>
      </c>
      <c r="AJ2155" s="110">
        <f t="shared" si="394"/>
        <v>43313</v>
      </c>
      <c r="AK2155" s="31">
        <f t="shared" si="392"/>
        <v>-1E-3</v>
      </c>
      <c r="AL2155" s="115">
        <f t="shared" si="393"/>
        <v>7.0093434917084529E-4</v>
      </c>
      <c r="AM2155" s="100"/>
      <c r="BR2155" s="18">
        <f t="shared" si="387"/>
        <v>43304</v>
      </c>
      <c r="BS2155" s="6">
        <f t="shared" si="388"/>
        <v>1.9E-3</v>
      </c>
      <c r="BT2155" s="6">
        <f t="shared" si="389"/>
        <v>6.7999999999999996E-3</v>
      </c>
    </row>
    <row r="2156" spans="2:72" ht="14.45" hidden="1">
      <c r="B2156" s="110">
        <v>43305</v>
      </c>
      <c r="C2156" s="106">
        <v>2820.4</v>
      </c>
      <c r="D2156" s="106">
        <v>2820.7</v>
      </c>
      <c r="E2156" s="106">
        <v>2830</v>
      </c>
      <c r="F2156" s="106">
        <v>2811.1</v>
      </c>
      <c r="G2156" s="28"/>
      <c r="H2156" s="107">
        <v>4.7999999999999996E-3</v>
      </c>
      <c r="K2156" s="110">
        <v>43346</v>
      </c>
      <c r="L2156" s="106">
        <v>11582.35</v>
      </c>
      <c r="M2156" s="106">
        <v>11751.8</v>
      </c>
      <c r="N2156" s="106">
        <v>11751.8</v>
      </c>
      <c r="O2156" s="106">
        <v>11567.4</v>
      </c>
      <c r="P2156" s="28" t="s">
        <v>4643</v>
      </c>
      <c r="Q2156" s="107">
        <v>-8.3999999999999995E-3</v>
      </c>
      <c r="T2156" s="110">
        <v>43194</v>
      </c>
      <c r="U2156" s="28">
        <v>65.045000000000002</v>
      </c>
      <c r="V2156">
        <v>65.004999999999995</v>
      </c>
      <c r="W2156">
        <v>65.180000000000007</v>
      </c>
      <c r="X2156">
        <v>64.905000000000001</v>
      </c>
      <c r="Y2156" s="19">
        <v>6.9999999999999999E-4</v>
      </c>
      <c r="AB2156" s="110">
        <f t="shared" si="397"/>
        <v>43346</v>
      </c>
      <c r="AC2156" s="108">
        <f t="shared" si="395"/>
        <v>11582.35</v>
      </c>
      <c r="AD2156" s="28">
        <f t="shared" si="396"/>
        <v>71.215000000000003</v>
      </c>
      <c r="AE2156" s="28">
        <f t="shared" si="390"/>
        <v>162.63919118163307</v>
      </c>
      <c r="AF2156" s="31">
        <f t="shared" si="391"/>
        <v>-1.1326932078947416E-2</v>
      </c>
      <c r="AJ2156" s="110">
        <f t="shared" si="394"/>
        <v>43314</v>
      </c>
      <c r="AK2156" s="31">
        <f t="shared" si="392"/>
        <v>4.8999999999999998E-3</v>
      </c>
      <c r="AL2156" s="115">
        <f t="shared" si="393"/>
        <v>-1.2917164213344545E-2</v>
      </c>
      <c r="AM2156" s="100"/>
      <c r="BR2156" s="18">
        <f t="shared" si="387"/>
        <v>43305</v>
      </c>
      <c r="BS2156" s="6">
        <f t="shared" si="388"/>
        <v>4.7999999999999996E-3</v>
      </c>
      <c r="BT2156" s="6">
        <f t="shared" si="389"/>
        <v>4.4999999999999997E-3</v>
      </c>
    </row>
    <row r="2157" spans="2:72" ht="14.45" hidden="1">
      <c r="B2157" s="110">
        <v>43306</v>
      </c>
      <c r="C2157" s="106">
        <v>2846.1</v>
      </c>
      <c r="D2157" s="106">
        <v>2817.7</v>
      </c>
      <c r="E2157" s="106">
        <v>2848</v>
      </c>
      <c r="F2157" s="106">
        <v>2817.7</v>
      </c>
      <c r="G2157" s="28"/>
      <c r="H2157" s="107">
        <v>9.1000000000000004E-3</v>
      </c>
      <c r="K2157" s="110">
        <v>43347</v>
      </c>
      <c r="L2157" s="106">
        <v>11520.3</v>
      </c>
      <c r="M2157" s="106">
        <v>11598.75</v>
      </c>
      <c r="N2157" s="106">
        <v>11602.55</v>
      </c>
      <c r="O2157" s="106">
        <v>11496.85</v>
      </c>
      <c r="P2157" s="28" t="s">
        <v>4644</v>
      </c>
      <c r="Q2157" s="107">
        <v>-5.4000000000000003E-3</v>
      </c>
      <c r="T2157" s="110">
        <v>43195</v>
      </c>
      <c r="U2157" s="28">
        <v>64.89</v>
      </c>
      <c r="V2157">
        <v>65.040000000000006</v>
      </c>
      <c r="W2157">
        <v>65.14</v>
      </c>
      <c r="X2157">
        <v>64.89</v>
      </c>
      <c r="Y2157" s="19">
        <v>-2.3999999999999998E-3</v>
      </c>
      <c r="AB2157" s="110">
        <f t="shared" si="397"/>
        <v>43347</v>
      </c>
      <c r="AC2157" s="108">
        <f t="shared" si="395"/>
        <v>11520.3</v>
      </c>
      <c r="AD2157" s="28">
        <f t="shared" si="396"/>
        <v>71.584999999999994</v>
      </c>
      <c r="AE2157" s="28">
        <f t="shared" si="390"/>
        <v>160.9317594468115</v>
      </c>
      <c r="AF2157" s="31">
        <f t="shared" si="391"/>
        <v>-1.0498279796010146E-2</v>
      </c>
      <c r="AJ2157" s="110">
        <f t="shared" si="394"/>
        <v>43315</v>
      </c>
      <c r="AK2157" s="31">
        <f t="shared" si="392"/>
        <v>4.5999999999999999E-3</v>
      </c>
      <c r="AL2157" s="115">
        <f t="shared" si="393"/>
        <v>1.1504030970285628E-2</v>
      </c>
      <c r="AM2157" s="100"/>
      <c r="BR2157" s="18">
        <f t="shared" si="387"/>
        <v>43306</v>
      </c>
      <c r="BS2157" s="6">
        <f t="shared" si="388"/>
        <v>9.1000000000000004E-3</v>
      </c>
      <c r="BT2157" s="6">
        <f t="shared" si="389"/>
        <v>-2.0000000000000001E-4</v>
      </c>
    </row>
    <row r="2158" spans="2:72" ht="14.45" hidden="1">
      <c r="B2158" s="110">
        <v>43307</v>
      </c>
      <c r="C2158" s="106">
        <v>2837.4</v>
      </c>
      <c r="D2158" s="106">
        <v>2835.5</v>
      </c>
      <c r="E2158" s="106">
        <v>2845.6</v>
      </c>
      <c r="F2158" s="106">
        <v>2835.3</v>
      </c>
      <c r="G2158" s="28"/>
      <c r="H2158" s="107">
        <v>-3.0999999999999999E-3</v>
      </c>
      <c r="K2158" s="110">
        <v>43348</v>
      </c>
      <c r="L2158" s="106">
        <v>11476.95</v>
      </c>
      <c r="M2158" s="106">
        <v>11514.85</v>
      </c>
      <c r="N2158" s="106">
        <v>11542.65</v>
      </c>
      <c r="O2158" s="106">
        <v>11393.85</v>
      </c>
      <c r="P2158" s="28" t="s">
        <v>4645</v>
      </c>
      <c r="Q2158" s="107">
        <v>-3.8E-3</v>
      </c>
      <c r="T2158" s="110">
        <v>43196</v>
      </c>
      <c r="U2158" s="28">
        <v>64.930000000000007</v>
      </c>
      <c r="V2158">
        <v>64.935000000000002</v>
      </c>
      <c r="W2158">
        <v>65.045000000000002</v>
      </c>
      <c r="X2158">
        <v>64.92</v>
      </c>
      <c r="Y2158" s="19">
        <v>5.9999999999999995E-4</v>
      </c>
      <c r="AB2158" s="110">
        <f t="shared" si="397"/>
        <v>43348</v>
      </c>
      <c r="AC2158" s="108">
        <f t="shared" si="395"/>
        <v>11476.95</v>
      </c>
      <c r="AD2158" s="28">
        <f t="shared" si="396"/>
        <v>71.754999999999995</v>
      </c>
      <c r="AE2158" s="28">
        <f t="shared" si="390"/>
        <v>159.94634520242494</v>
      </c>
      <c r="AF2158" s="31">
        <f t="shared" si="391"/>
        <v>-6.1231807057465781E-3</v>
      </c>
      <c r="AJ2158" s="110">
        <f t="shared" si="394"/>
        <v>43318</v>
      </c>
      <c r="AK2158" s="31">
        <f t="shared" si="392"/>
        <v>3.5999999999999999E-3</v>
      </c>
      <c r="AL2158" s="115">
        <f t="shared" si="393"/>
        <v>-1.8352440132705095E-3</v>
      </c>
      <c r="AM2158" s="100"/>
      <c r="BR2158" s="18">
        <f t="shared" si="387"/>
        <v>43307</v>
      </c>
      <c r="BS2158" s="6">
        <f t="shared" si="388"/>
        <v>-3.0999999999999999E-3</v>
      </c>
      <c r="BT2158" s="6">
        <f t="shared" si="389"/>
        <v>3.2000000000000002E-3</v>
      </c>
    </row>
    <row r="2159" spans="2:72" ht="14.45" hidden="1">
      <c r="B2159" s="110">
        <v>43308</v>
      </c>
      <c r="C2159" s="106">
        <v>2818.8</v>
      </c>
      <c r="D2159" s="106">
        <v>2842.3</v>
      </c>
      <c r="E2159" s="106">
        <v>2843.2</v>
      </c>
      <c r="F2159" s="106">
        <v>2808.3</v>
      </c>
      <c r="G2159" s="28"/>
      <c r="H2159" s="107">
        <v>-6.6E-3</v>
      </c>
      <c r="K2159" s="110">
        <v>43349</v>
      </c>
      <c r="L2159" s="106">
        <v>11536.9</v>
      </c>
      <c r="M2159" s="106">
        <v>11514.15</v>
      </c>
      <c r="N2159" s="106">
        <v>11562.25</v>
      </c>
      <c r="O2159" s="106">
        <v>11436.05</v>
      </c>
      <c r="P2159" s="28" t="s">
        <v>4646</v>
      </c>
      <c r="Q2159" s="107">
        <v>5.1999999999999998E-3</v>
      </c>
      <c r="T2159" s="110">
        <v>43199</v>
      </c>
      <c r="U2159" s="28">
        <v>64.954999999999998</v>
      </c>
      <c r="V2159">
        <v>64.864999999999995</v>
      </c>
      <c r="W2159">
        <v>65.057000000000002</v>
      </c>
      <c r="X2159">
        <v>64.849999999999994</v>
      </c>
      <c r="Y2159" s="19">
        <v>4.0000000000000002E-4</v>
      </c>
      <c r="AB2159" s="110">
        <f t="shared" si="397"/>
        <v>43349</v>
      </c>
      <c r="AC2159" s="108">
        <f t="shared" si="395"/>
        <v>11536.9</v>
      </c>
      <c r="AD2159" s="28">
        <f t="shared" si="396"/>
        <v>71.95</v>
      </c>
      <c r="AE2159" s="28">
        <f t="shared" si="390"/>
        <v>160.34607366226544</v>
      </c>
      <c r="AF2159" s="31">
        <f t="shared" si="391"/>
        <v>2.4991409421366573E-3</v>
      </c>
      <c r="AJ2159" s="110">
        <f t="shared" si="394"/>
        <v>43319</v>
      </c>
      <c r="AK2159" s="31">
        <f t="shared" si="392"/>
        <v>2.8E-3</v>
      </c>
      <c r="AL2159" s="115">
        <f t="shared" si="393"/>
        <v>3.1211527627321711E-3</v>
      </c>
      <c r="AM2159" s="100"/>
      <c r="BR2159" s="18">
        <f t="shared" si="387"/>
        <v>43308</v>
      </c>
      <c r="BS2159" s="6">
        <f t="shared" si="388"/>
        <v>-6.6E-3</v>
      </c>
      <c r="BT2159" s="6">
        <f t="shared" si="389"/>
        <v>9.9000000000000008E-3</v>
      </c>
    </row>
    <row r="2160" spans="2:72" ht="14.45" hidden="1">
      <c r="B2160" s="110">
        <v>43311</v>
      </c>
      <c r="C2160" s="106">
        <v>2802.6</v>
      </c>
      <c r="D2160" s="106">
        <v>2819</v>
      </c>
      <c r="E2160" s="106">
        <v>2821.7</v>
      </c>
      <c r="F2160" s="106">
        <v>2798.1</v>
      </c>
      <c r="G2160" s="28"/>
      <c r="H2160" s="107">
        <v>-5.7000000000000002E-3</v>
      </c>
      <c r="K2160" s="110">
        <v>43350</v>
      </c>
      <c r="L2160" s="106">
        <v>11589.1</v>
      </c>
      <c r="M2160" s="106">
        <v>11558.25</v>
      </c>
      <c r="N2160" s="106">
        <v>11603</v>
      </c>
      <c r="O2160" s="106">
        <v>11484.4</v>
      </c>
      <c r="P2160" s="28" t="s">
        <v>4647</v>
      </c>
      <c r="Q2160" s="107">
        <v>4.4999999999999997E-3</v>
      </c>
      <c r="T2160" s="110">
        <v>43200</v>
      </c>
      <c r="U2160" s="28">
        <v>64.95</v>
      </c>
      <c r="V2160">
        <v>64.89</v>
      </c>
      <c r="W2160">
        <v>65.034999999999997</v>
      </c>
      <c r="X2160">
        <v>64.89</v>
      </c>
      <c r="Y2160" s="19">
        <v>-1E-4</v>
      </c>
      <c r="AB2160" s="110">
        <f t="shared" si="397"/>
        <v>43350</v>
      </c>
      <c r="AC2160" s="108">
        <f t="shared" si="395"/>
        <v>11589.1</v>
      </c>
      <c r="AD2160" s="28">
        <f t="shared" si="396"/>
        <v>71.790000000000006</v>
      </c>
      <c r="AE2160" s="28">
        <f t="shared" si="390"/>
        <v>161.43056135952082</v>
      </c>
      <c r="AF2160" s="31">
        <f t="shared" si="391"/>
        <v>6.7634191002370336E-3</v>
      </c>
      <c r="AJ2160" s="110">
        <f t="shared" si="394"/>
        <v>43320</v>
      </c>
      <c r="AK2160" s="31">
        <f t="shared" si="392"/>
        <v>-2.0000000000000001E-4</v>
      </c>
      <c r="AL2160" s="115">
        <f t="shared" si="393"/>
        <v>4.8770649237526165E-3</v>
      </c>
      <c r="AM2160" s="100"/>
      <c r="BR2160" s="18">
        <f t="shared" si="387"/>
        <v>43311</v>
      </c>
      <c r="BS2160" s="6">
        <f t="shared" si="388"/>
        <v>-5.7000000000000002E-3</v>
      </c>
      <c r="BT2160" s="6">
        <f t="shared" si="389"/>
        <v>3.7000000000000002E-3</v>
      </c>
    </row>
    <row r="2161" spans="2:72" ht="14.45" hidden="1">
      <c r="B2161" s="110">
        <v>43312</v>
      </c>
      <c r="C2161" s="106">
        <v>2816.3</v>
      </c>
      <c r="D2161" s="106">
        <v>2809.7</v>
      </c>
      <c r="E2161" s="106">
        <v>2824.5</v>
      </c>
      <c r="F2161" s="106">
        <v>2808.1</v>
      </c>
      <c r="G2161" s="28"/>
      <c r="H2161" s="107">
        <v>4.8999999999999998E-3</v>
      </c>
      <c r="K2161" s="110">
        <v>43353</v>
      </c>
      <c r="L2161" s="106">
        <v>11438.1</v>
      </c>
      <c r="M2161" s="106">
        <v>11570.25</v>
      </c>
      <c r="N2161" s="106">
        <v>11573</v>
      </c>
      <c r="O2161" s="106">
        <v>11427.3</v>
      </c>
      <c r="P2161" s="28" t="s">
        <v>4648</v>
      </c>
      <c r="Q2161" s="107">
        <v>-1.2999999999999999E-2</v>
      </c>
      <c r="T2161" s="110">
        <v>43201</v>
      </c>
      <c r="U2161" s="28">
        <v>65.260000000000005</v>
      </c>
      <c r="V2161">
        <v>65</v>
      </c>
      <c r="W2161">
        <v>65.314999999999998</v>
      </c>
      <c r="X2161">
        <v>64.984999999999999</v>
      </c>
      <c r="Y2161" s="19">
        <v>4.7999999999999996E-3</v>
      </c>
      <c r="AB2161" s="110">
        <f t="shared" si="397"/>
        <v>43353</v>
      </c>
      <c r="AC2161" s="108">
        <f t="shared" si="395"/>
        <v>11438.1</v>
      </c>
      <c r="AD2161" s="28">
        <f t="shared" si="396"/>
        <v>72.454999999999998</v>
      </c>
      <c r="AE2161" s="28">
        <f t="shared" si="390"/>
        <v>157.86488165067973</v>
      </c>
      <c r="AF2161" s="31">
        <f t="shared" si="391"/>
        <v>-2.2088009103183315E-2</v>
      </c>
      <c r="AJ2161" s="110">
        <f t="shared" si="394"/>
        <v>43321</v>
      </c>
      <c r="AK2161" s="31">
        <f t="shared" si="392"/>
        <v>-1.4E-3</v>
      </c>
      <c r="AL2161" s="115">
        <f t="shared" si="393"/>
        <v>3.508971144490225E-4</v>
      </c>
      <c r="AM2161" s="100"/>
      <c r="BR2161" s="18">
        <f t="shared" si="387"/>
        <v>43312</v>
      </c>
      <c r="BS2161" s="6">
        <f t="shared" si="388"/>
        <v>4.8999999999999998E-3</v>
      </c>
      <c r="BT2161" s="6">
        <f t="shared" si="389"/>
        <v>3.3E-3</v>
      </c>
    </row>
    <row r="2162" spans="2:72" ht="14.45" hidden="1">
      <c r="B2162" s="110">
        <v>43313</v>
      </c>
      <c r="C2162" s="106">
        <v>2813.4</v>
      </c>
      <c r="D2162" s="106">
        <v>2821.2</v>
      </c>
      <c r="E2162" s="106">
        <v>2825.8</v>
      </c>
      <c r="F2162" s="106">
        <v>2805.8</v>
      </c>
      <c r="G2162" s="28"/>
      <c r="H2162" s="107">
        <v>-1E-3</v>
      </c>
      <c r="K2162" s="110">
        <v>43354</v>
      </c>
      <c r="L2162" s="106">
        <v>11287.5</v>
      </c>
      <c r="M2162" s="106">
        <v>11476.85</v>
      </c>
      <c r="N2162" s="106">
        <v>11479.4</v>
      </c>
      <c r="O2162" s="106">
        <v>11274</v>
      </c>
      <c r="P2162" s="28" t="s">
        <v>4649</v>
      </c>
      <c r="Q2162" s="107">
        <v>-1.32E-2</v>
      </c>
      <c r="T2162" s="110">
        <v>43202</v>
      </c>
      <c r="U2162" s="28">
        <v>65.290000000000006</v>
      </c>
      <c r="V2162">
        <v>65.319999999999993</v>
      </c>
      <c r="W2162">
        <v>65.45</v>
      </c>
      <c r="X2162">
        <v>65.248000000000005</v>
      </c>
      <c r="Y2162" s="19">
        <v>5.0000000000000001E-4</v>
      </c>
      <c r="AB2162" s="110">
        <f t="shared" si="397"/>
        <v>43354</v>
      </c>
      <c r="AC2162" s="108">
        <f t="shared" si="395"/>
        <v>11287.5</v>
      </c>
      <c r="AD2162" s="28">
        <f t="shared" si="396"/>
        <v>72.64</v>
      </c>
      <c r="AE2162" s="28">
        <f t="shared" si="390"/>
        <v>155.38959251101321</v>
      </c>
      <c r="AF2162" s="31">
        <f t="shared" si="391"/>
        <v>-1.5679795998858048E-2</v>
      </c>
      <c r="AJ2162" s="110">
        <f t="shared" si="394"/>
        <v>43322</v>
      </c>
      <c r="AK2162" s="31">
        <f t="shared" si="392"/>
        <v>-7.1000000000000004E-3</v>
      </c>
      <c r="AL2162" s="115">
        <f t="shared" si="393"/>
        <v>-5.4720483236465611E-3</v>
      </c>
      <c r="AM2162" s="100"/>
      <c r="BR2162" s="18">
        <f t="shared" si="387"/>
        <v>43313</v>
      </c>
      <c r="BS2162" s="6">
        <f t="shared" si="388"/>
        <v>-1E-3</v>
      </c>
      <c r="BT2162" s="6">
        <f t="shared" si="389"/>
        <v>-8.9999999999999998E-4</v>
      </c>
    </row>
    <row r="2163" spans="2:72" ht="14.45" hidden="1">
      <c r="B2163" s="110">
        <v>43314</v>
      </c>
      <c r="C2163" s="106">
        <v>2827.2</v>
      </c>
      <c r="D2163" s="106">
        <v>2800.5</v>
      </c>
      <c r="E2163" s="106">
        <v>2829.9</v>
      </c>
      <c r="F2163" s="106">
        <v>2796.3</v>
      </c>
      <c r="G2163" s="28"/>
      <c r="H2163" s="107">
        <v>4.8999999999999998E-3</v>
      </c>
      <c r="K2163" s="110">
        <v>43355</v>
      </c>
      <c r="L2163" s="106">
        <v>11369.9</v>
      </c>
      <c r="M2163" s="106">
        <v>11340.1</v>
      </c>
      <c r="N2163" s="106">
        <v>11380.75</v>
      </c>
      <c r="O2163" s="106">
        <v>11250.2</v>
      </c>
      <c r="P2163" s="28" t="s">
        <v>4650</v>
      </c>
      <c r="Q2163" s="107">
        <v>7.3000000000000001E-3</v>
      </c>
      <c r="T2163" s="110">
        <v>43203</v>
      </c>
      <c r="U2163" s="28">
        <v>65.254999999999995</v>
      </c>
      <c r="V2163">
        <v>65.305000000000007</v>
      </c>
      <c r="W2163">
        <v>65.305000000000007</v>
      </c>
      <c r="X2163">
        <v>65.185000000000002</v>
      </c>
      <c r="Y2163" s="19">
        <v>-5.0000000000000001E-4</v>
      </c>
      <c r="AB2163" s="110">
        <f t="shared" si="397"/>
        <v>43355</v>
      </c>
      <c r="AC2163" s="108">
        <f t="shared" si="395"/>
        <v>11369.9</v>
      </c>
      <c r="AD2163" s="28">
        <f t="shared" si="396"/>
        <v>72.16</v>
      </c>
      <c r="AE2163" s="28">
        <f t="shared" si="390"/>
        <v>157.56513303769401</v>
      </c>
      <c r="AF2163" s="31">
        <f t="shared" si="391"/>
        <v>1.4000554937594112E-2</v>
      </c>
      <c r="AJ2163" s="110">
        <f t="shared" si="394"/>
        <v>43325</v>
      </c>
      <c r="AK2163" s="31">
        <f t="shared" si="392"/>
        <v>-4.0000000000000001E-3</v>
      </c>
      <c r="AL2163" s="115">
        <f t="shared" si="393"/>
        <v>-2.2486713282309223E-2</v>
      </c>
      <c r="AM2163" s="100"/>
      <c r="BR2163" s="18">
        <f t="shared" si="387"/>
        <v>43314</v>
      </c>
      <c r="BS2163" s="6">
        <f t="shared" si="388"/>
        <v>4.8999999999999998E-3</v>
      </c>
      <c r="BT2163" s="6">
        <f t="shared" si="389"/>
        <v>-8.8999999999999999E-3</v>
      </c>
    </row>
    <row r="2164" spans="2:72" ht="14.45" hidden="1">
      <c r="B2164" s="110">
        <v>43315</v>
      </c>
      <c r="C2164" s="106">
        <v>2840.3</v>
      </c>
      <c r="D2164" s="106">
        <v>2829.6</v>
      </c>
      <c r="E2164" s="106">
        <v>2840.4</v>
      </c>
      <c r="F2164" s="106">
        <v>2827.4</v>
      </c>
      <c r="G2164" s="28"/>
      <c r="H2164" s="107">
        <v>4.5999999999999999E-3</v>
      </c>
      <c r="K2164" s="110">
        <v>43357</v>
      </c>
      <c r="L2164" s="106">
        <v>11515.2</v>
      </c>
      <c r="M2164" s="106">
        <v>11443.5</v>
      </c>
      <c r="N2164" s="106">
        <v>11523.25</v>
      </c>
      <c r="O2164" s="106">
        <v>11430.55</v>
      </c>
      <c r="P2164" s="28" t="s">
        <v>4651</v>
      </c>
      <c r="Q2164" s="107">
        <v>1.2800000000000001E-2</v>
      </c>
      <c r="T2164" s="110">
        <v>43206</v>
      </c>
      <c r="U2164" s="28">
        <v>65.47</v>
      </c>
      <c r="V2164">
        <v>65.33</v>
      </c>
      <c r="W2164">
        <v>65.515000000000001</v>
      </c>
      <c r="X2164">
        <v>65.319999999999993</v>
      </c>
      <c r="Y2164" s="19">
        <v>3.3E-3</v>
      </c>
      <c r="AB2164" s="110">
        <f t="shared" si="397"/>
        <v>43357</v>
      </c>
      <c r="AC2164" s="108">
        <f t="shared" si="395"/>
        <v>11515.2</v>
      </c>
      <c r="AD2164" s="28">
        <f t="shared" si="396"/>
        <v>71.88</v>
      </c>
      <c r="AE2164" s="28">
        <f t="shared" si="390"/>
        <v>160.20033388981639</v>
      </c>
      <c r="AF2164" s="31">
        <f t="shared" si="391"/>
        <v>1.672451767290406E-2</v>
      </c>
      <c r="AJ2164" s="110">
        <f t="shared" si="394"/>
        <v>43326</v>
      </c>
      <c r="AK2164" s="31">
        <f t="shared" si="392"/>
        <v>6.4000000000000003E-3</v>
      </c>
      <c r="AL2164" s="115">
        <f t="shared" si="393"/>
        <v>7.8512752000832187E-3</v>
      </c>
      <c r="AM2164" s="100"/>
      <c r="BR2164" s="18">
        <f t="shared" si="387"/>
        <v>43315</v>
      </c>
      <c r="BS2164" s="6">
        <f t="shared" si="388"/>
        <v>4.5999999999999999E-3</v>
      </c>
      <c r="BT2164" s="6">
        <f t="shared" si="389"/>
        <v>1.03E-2</v>
      </c>
    </row>
    <row r="2165" spans="2:72" ht="14.45" hidden="1">
      <c r="B2165" s="110">
        <v>43318</v>
      </c>
      <c r="C2165" s="106">
        <v>2850.4</v>
      </c>
      <c r="D2165" s="106">
        <v>2840.3</v>
      </c>
      <c r="E2165" s="106">
        <v>2853.3</v>
      </c>
      <c r="F2165" s="106">
        <v>2836</v>
      </c>
      <c r="G2165" s="28"/>
      <c r="H2165" s="107">
        <v>3.5999999999999999E-3</v>
      </c>
      <c r="K2165" s="110">
        <v>43360</v>
      </c>
      <c r="L2165" s="106">
        <v>11377.75</v>
      </c>
      <c r="M2165" s="106">
        <v>11464.95</v>
      </c>
      <c r="N2165" s="106">
        <v>11464.95</v>
      </c>
      <c r="O2165" s="106">
        <v>11366.9</v>
      </c>
      <c r="P2165" s="28" t="s">
        <v>4652</v>
      </c>
      <c r="Q2165" s="107">
        <v>-1.1900000000000001E-2</v>
      </c>
      <c r="T2165" s="110">
        <v>43207</v>
      </c>
      <c r="U2165" s="28">
        <v>65.680000000000007</v>
      </c>
      <c r="V2165">
        <v>65.45</v>
      </c>
      <c r="W2165">
        <v>65.701999999999998</v>
      </c>
      <c r="X2165">
        <v>65.42</v>
      </c>
      <c r="Y2165" s="19">
        <v>3.2000000000000002E-3</v>
      </c>
      <c r="AB2165" s="110">
        <f t="shared" si="397"/>
        <v>43360</v>
      </c>
      <c r="AC2165" s="108">
        <f t="shared" si="395"/>
        <v>11377.75</v>
      </c>
      <c r="AD2165" s="28">
        <f t="shared" si="396"/>
        <v>72.540000000000006</v>
      </c>
      <c r="AE2165" s="28">
        <f t="shared" si="390"/>
        <v>156.84794596084916</v>
      </c>
      <c r="AF2165" s="31">
        <f t="shared" si="391"/>
        <v>-2.0926223108080122E-2</v>
      </c>
      <c r="AJ2165" s="110" t="e">
        <f t="shared" si="394"/>
        <v>#N/A</v>
      </c>
      <c r="AK2165" s="31">
        <f t="shared" si="392"/>
        <v>0</v>
      </c>
      <c r="AL2165" s="115">
        <f t="shared" si="393"/>
        <v>0</v>
      </c>
      <c r="AM2165" s="100"/>
      <c r="BR2165" s="18">
        <f t="shared" si="387"/>
        <v>43318</v>
      </c>
      <c r="BS2165" s="6">
        <f t="shared" si="388"/>
        <v>3.5999999999999999E-3</v>
      </c>
      <c r="BT2165" s="6">
        <f t="shared" si="389"/>
        <v>2.3E-3</v>
      </c>
    </row>
    <row r="2166" spans="2:72" ht="14.45" hidden="1">
      <c r="B2166" s="110">
        <v>43319</v>
      </c>
      <c r="C2166" s="106">
        <v>2858.4</v>
      </c>
      <c r="D2166" s="106">
        <v>2855.9</v>
      </c>
      <c r="E2166" s="106">
        <v>2863.4</v>
      </c>
      <c r="F2166" s="106">
        <v>2855.9</v>
      </c>
      <c r="G2166" s="28"/>
      <c r="H2166" s="107">
        <v>2.8E-3</v>
      </c>
      <c r="K2166" s="110">
        <v>43361</v>
      </c>
      <c r="L2166" s="106">
        <v>11278.9</v>
      </c>
      <c r="M2166" s="106">
        <v>11381.55</v>
      </c>
      <c r="N2166" s="106">
        <v>11411.45</v>
      </c>
      <c r="O2166" s="106">
        <v>11268.95</v>
      </c>
      <c r="P2166" s="28" t="s">
        <v>4653</v>
      </c>
      <c r="Q2166" s="107">
        <v>-8.6999999999999994E-3</v>
      </c>
      <c r="T2166" s="110">
        <v>43208</v>
      </c>
      <c r="U2166" s="28">
        <v>65.72</v>
      </c>
      <c r="V2166">
        <v>65.67</v>
      </c>
      <c r="W2166">
        <v>65.790000000000006</v>
      </c>
      <c r="X2166">
        <v>65.599999999999994</v>
      </c>
      <c r="Y2166" s="19">
        <v>5.9999999999999995E-4</v>
      </c>
      <c r="AB2166" s="110">
        <f t="shared" si="397"/>
        <v>43361</v>
      </c>
      <c r="AC2166" s="108">
        <f t="shared" si="395"/>
        <v>11278.9</v>
      </c>
      <c r="AD2166" s="28">
        <f t="shared" si="396"/>
        <v>72.709999999999994</v>
      </c>
      <c r="AE2166" s="28">
        <f t="shared" si="390"/>
        <v>155.12171640764683</v>
      </c>
      <c r="AF2166" s="31">
        <f t="shared" si="391"/>
        <v>-1.1005751733804803E-2</v>
      </c>
      <c r="AJ2166" s="110">
        <f t="shared" si="394"/>
        <v>43328</v>
      </c>
      <c r="AK2166" s="31">
        <f t="shared" si="392"/>
        <v>7.9000000000000008E-3</v>
      </c>
      <c r="AL2166" s="115">
        <f t="shared" si="393"/>
        <v>-6.2235148342719704E-3</v>
      </c>
      <c r="AM2166" s="100"/>
      <c r="BR2166" s="18">
        <f t="shared" si="387"/>
        <v>43319</v>
      </c>
      <c r="BS2166" s="6">
        <f t="shared" si="388"/>
        <v>2.8E-3</v>
      </c>
      <c r="BT2166" s="6">
        <f t="shared" si="389"/>
        <v>2.0000000000000001E-4</v>
      </c>
    </row>
    <row r="2167" spans="2:72" ht="14.45" hidden="1">
      <c r="B2167" s="110">
        <v>43320</v>
      </c>
      <c r="C2167" s="106">
        <v>2857.7</v>
      </c>
      <c r="D2167" s="106">
        <v>2856.8</v>
      </c>
      <c r="E2167" s="106">
        <v>2862.4</v>
      </c>
      <c r="F2167" s="106">
        <v>2853.1</v>
      </c>
      <c r="G2167" s="28"/>
      <c r="H2167" s="107">
        <v>-2.0000000000000001E-4</v>
      </c>
      <c r="K2167" s="110">
        <v>43362</v>
      </c>
      <c r="L2167" s="106">
        <v>11234.35</v>
      </c>
      <c r="M2167" s="106">
        <v>11326.65</v>
      </c>
      <c r="N2167" s="106">
        <v>11332.05</v>
      </c>
      <c r="O2167" s="106">
        <v>11210.9</v>
      </c>
      <c r="P2167" s="28" t="s">
        <v>4654</v>
      </c>
      <c r="Q2167" s="107">
        <v>-3.8999999999999998E-3</v>
      </c>
      <c r="T2167" s="110">
        <v>43209</v>
      </c>
      <c r="U2167" s="28">
        <v>65.87</v>
      </c>
      <c r="V2167">
        <v>65.849999999999994</v>
      </c>
      <c r="W2167">
        <v>65.87</v>
      </c>
      <c r="X2167">
        <v>65.734999999999999</v>
      </c>
      <c r="Y2167" s="19">
        <v>2.3E-3</v>
      </c>
      <c r="AB2167" s="110">
        <f t="shared" si="397"/>
        <v>43362</v>
      </c>
      <c r="AC2167" s="108">
        <f t="shared" si="395"/>
        <v>11234.35</v>
      </c>
      <c r="AD2167" s="28">
        <f t="shared" si="396"/>
        <v>72.36</v>
      </c>
      <c r="AE2167" s="28">
        <f t="shared" si="390"/>
        <v>155.25635710337204</v>
      </c>
      <c r="AF2167" s="31">
        <f t="shared" si="391"/>
        <v>8.6796806303635066E-4</v>
      </c>
      <c r="AJ2167" s="110">
        <f t="shared" si="394"/>
        <v>43329</v>
      </c>
      <c r="AK2167" s="31">
        <f t="shared" si="392"/>
        <v>3.3E-3</v>
      </c>
      <c r="AL2167" s="115">
        <f t="shared" si="393"/>
        <v>7.383688175149894E-3</v>
      </c>
      <c r="AM2167" s="100"/>
      <c r="BR2167" s="18">
        <f t="shared" si="387"/>
        <v>43320</v>
      </c>
      <c r="BS2167" s="6">
        <f t="shared" si="388"/>
        <v>-2.0000000000000001E-4</v>
      </c>
      <c r="BT2167" s="6">
        <f t="shared" si="389"/>
        <v>5.3E-3</v>
      </c>
    </row>
    <row r="2168" spans="2:72" ht="14.45" hidden="1">
      <c r="B2168" s="110">
        <v>43321</v>
      </c>
      <c r="C2168" s="106">
        <v>2853.6</v>
      </c>
      <c r="D2168" s="106">
        <v>2857.2</v>
      </c>
      <c r="E2168" s="106">
        <v>2862.5</v>
      </c>
      <c r="F2168" s="106">
        <v>2852</v>
      </c>
      <c r="G2168" s="28"/>
      <c r="H2168" s="107">
        <v>-1.4E-3</v>
      </c>
      <c r="K2168" s="110">
        <v>43364</v>
      </c>
      <c r="L2168" s="106">
        <v>11143.1</v>
      </c>
      <c r="M2168" s="106">
        <v>11271.3</v>
      </c>
      <c r="N2168" s="106">
        <v>11346.8</v>
      </c>
      <c r="O2168" s="106">
        <v>10866.45</v>
      </c>
      <c r="P2168" s="28" t="s">
        <v>4655</v>
      </c>
      <c r="Q2168" s="107">
        <v>-8.0999999999999996E-3</v>
      </c>
      <c r="T2168" s="110">
        <v>43210</v>
      </c>
      <c r="U2168" s="28">
        <v>66.209999999999994</v>
      </c>
      <c r="V2168">
        <v>66.03</v>
      </c>
      <c r="W2168">
        <v>66.209999999999994</v>
      </c>
      <c r="X2168">
        <v>65.959999999999994</v>
      </c>
      <c r="Y2168" s="19">
        <v>5.1999999999999998E-3</v>
      </c>
      <c r="AB2168" s="110">
        <f t="shared" si="397"/>
        <v>43364</v>
      </c>
      <c r="AC2168" s="108">
        <f t="shared" si="395"/>
        <v>11143.1</v>
      </c>
      <c r="AD2168" s="28">
        <f t="shared" si="396"/>
        <v>72.239999999999995</v>
      </c>
      <c r="AE2168" s="28">
        <f t="shared" si="390"/>
        <v>154.2511074197121</v>
      </c>
      <c r="AF2168" s="31">
        <f t="shared" si="391"/>
        <v>-6.4747730940938331E-3</v>
      </c>
      <c r="AJ2168" s="110">
        <f t="shared" si="394"/>
        <v>43332</v>
      </c>
      <c r="AK2168" s="31">
        <f t="shared" si="392"/>
        <v>2.5000000000000001E-3</v>
      </c>
      <c r="AL2168" s="115">
        <f t="shared" si="393"/>
        <v>1.110006968329702E-2</v>
      </c>
      <c r="AM2168" s="100"/>
      <c r="BR2168" s="18">
        <f t="shared" si="387"/>
        <v>43321</v>
      </c>
      <c r="BS2168" s="6">
        <f t="shared" si="388"/>
        <v>-1.4E-3</v>
      </c>
      <c r="BT2168" s="6">
        <f t="shared" si="389"/>
        <v>1.8E-3</v>
      </c>
    </row>
    <row r="2169" spans="2:72" ht="14.45" hidden="1">
      <c r="B2169" s="110">
        <v>43322</v>
      </c>
      <c r="C2169" s="106">
        <v>2833.3</v>
      </c>
      <c r="D2169" s="106">
        <v>2839.6</v>
      </c>
      <c r="E2169" s="106">
        <v>2842.2</v>
      </c>
      <c r="F2169" s="106">
        <v>2825.8</v>
      </c>
      <c r="G2169" s="28"/>
      <c r="H2169" s="107">
        <v>-7.1000000000000004E-3</v>
      </c>
      <c r="K2169" s="110">
        <v>43367</v>
      </c>
      <c r="L2169" s="106">
        <v>10967.4</v>
      </c>
      <c r="M2169" s="106">
        <v>11164.4</v>
      </c>
      <c r="N2169" s="106">
        <v>11170.15</v>
      </c>
      <c r="O2169" s="106">
        <v>10943.6</v>
      </c>
      <c r="P2169" s="28" t="s">
        <v>4656</v>
      </c>
      <c r="Q2169" s="107">
        <v>-1.5800000000000002E-2</v>
      </c>
      <c r="T2169" s="110">
        <v>43213</v>
      </c>
      <c r="U2169" s="28">
        <v>66.53</v>
      </c>
      <c r="V2169">
        <v>66.209999999999994</v>
      </c>
      <c r="W2169">
        <v>66.53</v>
      </c>
      <c r="X2169">
        <v>66.150000000000006</v>
      </c>
      <c r="Y2169" s="19">
        <v>4.7999999999999996E-3</v>
      </c>
      <c r="AB2169" s="110">
        <f t="shared" si="397"/>
        <v>43367</v>
      </c>
      <c r="AC2169" s="108">
        <f t="shared" si="395"/>
        <v>10967.4</v>
      </c>
      <c r="AD2169" s="28">
        <f t="shared" si="396"/>
        <v>72.67</v>
      </c>
      <c r="AE2169" s="28">
        <f t="shared" si="390"/>
        <v>150.92059997247833</v>
      </c>
      <c r="AF2169" s="31">
        <f t="shared" si="391"/>
        <v>-2.1591465390077058E-2</v>
      </c>
      <c r="AJ2169" s="110">
        <f t="shared" si="394"/>
        <v>43333</v>
      </c>
      <c r="AK2169" s="31">
        <f t="shared" si="392"/>
        <v>2.0999999999999999E-3</v>
      </c>
      <c r="AL2169" s="115">
        <f t="shared" si="393"/>
        <v>1.08423457539919E-3</v>
      </c>
      <c r="AM2169" s="100"/>
      <c r="BR2169" s="18">
        <f t="shared" si="387"/>
        <v>43322</v>
      </c>
      <c r="BS2169" s="6">
        <f t="shared" si="388"/>
        <v>-7.1000000000000004E-3</v>
      </c>
      <c r="BT2169" s="6">
        <f t="shared" si="389"/>
        <v>-3.5999999999999999E-3</v>
      </c>
    </row>
    <row r="2170" spans="2:72" ht="14.45" hidden="1">
      <c r="B2170" s="110">
        <v>43325</v>
      </c>
      <c r="C2170" s="106">
        <v>2821.9</v>
      </c>
      <c r="D2170" s="106">
        <v>2835.5</v>
      </c>
      <c r="E2170" s="106">
        <v>2843.4</v>
      </c>
      <c r="F2170" s="106">
        <v>2819.9</v>
      </c>
      <c r="G2170" s="28"/>
      <c r="H2170" s="107">
        <v>-4.0000000000000001E-3</v>
      </c>
      <c r="K2170" s="110">
        <v>43368</v>
      </c>
      <c r="L2170" s="106">
        <v>11067.45</v>
      </c>
      <c r="M2170" s="106">
        <v>10969.95</v>
      </c>
      <c r="N2170" s="106">
        <v>11080.6</v>
      </c>
      <c r="O2170" s="106">
        <v>10882.85</v>
      </c>
      <c r="P2170" s="28" t="s">
        <v>4657</v>
      </c>
      <c r="Q2170" s="107">
        <v>9.1000000000000004E-3</v>
      </c>
      <c r="T2170" s="110">
        <v>43214</v>
      </c>
      <c r="U2170" s="28">
        <v>66.41</v>
      </c>
      <c r="V2170">
        <v>66.42</v>
      </c>
      <c r="W2170">
        <v>66.459999999999994</v>
      </c>
      <c r="X2170">
        <v>66.295000000000002</v>
      </c>
      <c r="Y2170" s="19">
        <v>-1.8E-3</v>
      </c>
      <c r="AB2170" s="110">
        <f t="shared" si="397"/>
        <v>43368</v>
      </c>
      <c r="AC2170" s="108">
        <f t="shared" si="395"/>
        <v>11067.45</v>
      </c>
      <c r="AD2170" s="28">
        <f t="shared" si="396"/>
        <v>72.685000000000002</v>
      </c>
      <c r="AE2170" s="28">
        <f t="shared" si="390"/>
        <v>152.26594207883332</v>
      </c>
      <c r="AF2170" s="31">
        <f t="shared" si="391"/>
        <v>8.9142377289801455E-3</v>
      </c>
      <c r="AJ2170" s="110" t="e">
        <f t="shared" si="394"/>
        <v>#N/A</v>
      </c>
      <c r="AK2170" s="31">
        <f t="shared" si="392"/>
        <v>0</v>
      </c>
      <c r="AL2170" s="115">
        <f t="shared" si="393"/>
        <v>0</v>
      </c>
      <c r="AM2170" s="100"/>
      <c r="BR2170" s="18">
        <f t="shared" si="387"/>
        <v>43325</v>
      </c>
      <c r="BS2170" s="6">
        <f t="shared" si="388"/>
        <v>-4.0000000000000001E-3</v>
      </c>
      <c r="BT2170" s="6">
        <f t="shared" si="389"/>
        <v>-6.4999999999999997E-3</v>
      </c>
    </row>
    <row r="2171" spans="2:72" ht="14.45" hidden="1">
      <c r="B2171" s="110">
        <v>43326</v>
      </c>
      <c r="C2171" s="106">
        <v>2840</v>
      </c>
      <c r="D2171" s="106">
        <v>2827.9</v>
      </c>
      <c r="E2171" s="106">
        <v>2843.1</v>
      </c>
      <c r="F2171" s="106">
        <v>2826.6</v>
      </c>
      <c r="G2171" s="28"/>
      <c r="H2171" s="107">
        <v>6.4000000000000003E-3</v>
      </c>
      <c r="K2171" s="110">
        <v>43369</v>
      </c>
      <c r="L2171" s="106">
        <v>11053.8</v>
      </c>
      <c r="M2171" s="106">
        <v>11145.55</v>
      </c>
      <c r="N2171" s="106">
        <v>11145.55</v>
      </c>
      <c r="O2171" s="106">
        <v>10993.05</v>
      </c>
      <c r="P2171" s="28" t="s">
        <v>4658</v>
      </c>
      <c r="Q2171" s="107">
        <v>-1.1999999999999999E-3</v>
      </c>
      <c r="T2171" s="110">
        <v>43215</v>
      </c>
      <c r="U2171" s="28">
        <v>66.92</v>
      </c>
      <c r="V2171">
        <v>66.489999999999995</v>
      </c>
      <c r="W2171">
        <v>66.98</v>
      </c>
      <c r="X2171">
        <v>66.489999999999995</v>
      </c>
      <c r="Y2171" s="19">
        <v>7.7000000000000002E-3</v>
      </c>
      <c r="AB2171" s="110">
        <f t="shared" si="397"/>
        <v>43369</v>
      </c>
      <c r="AC2171" s="108">
        <f t="shared" si="395"/>
        <v>11053.8</v>
      </c>
      <c r="AD2171" s="28">
        <f t="shared" si="396"/>
        <v>72.599999999999994</v>
      </c>
      <c r="AE2171" s="28">
        <f t="shared" si="390"/>
        <v>152.25619834710744</v>
      </c>
      <c r="AF2171" s="31">
        <f t="shared" si="391"/>
        <v>-6.3991537390784003E-5</v>
      </c>
      <c r="AJ2171" s="110">
        <f t="shared" si="394"/>
        <v>43335</v>
      </c>
      <c r="AK2171" s="31">
        <f t="shared" si="392"/>
        <v>-1.6999999999999999E-3</v>
      </c>
      <c r="AL2171" s="115">
        <f t="shared" si="393"/>
        <v>-2.4742160627124754E-3</v>
      </c>
      <c r="AM2171" s="100"/>
      <c r="BR2171" s="18">
        <f t="shared" si="387"/>
        <v>43326</v>
      </c>
      <c r="BS2171" s="6">
        <f t="shared" si="388"/>
        <v>6.4000000000000003E-3</v>
      </c>
      <c r="BT2171" s="6">
        <f t="shared" si="389"/>
        <v>7.0000000000000001E-3</v>
      </c>
    </row>
    <row r="2172" spans="2:72" ht="14.45" hidden="1">
      <c r="B2172" s="110">
        <v>43327</v>
      </c>
      <c r="C2172" s="106">
        <v>2818.4</v>
      </c>
      <c r="D2172" s="106">
        <v>2827.9</v>
      </c>
      <c r="E2172" s="106">
        <v>2827.9</v>
      </c>
      <c r="F2172" s="106">
        <v>2802.5</v>
      </c>
      <c r="G2172" s="28"/>
      <c r="H2172" s="107">
        <v>-7.6E-3</v>
      </c>
      <c r="K2172" s="110">
        <v>43370</v>
      </c>
      <c r="L2172" s="106">
        <v>10977.55</v>
      </c>
      <c r="M2172" s="106">
        <v>11079.8</v>
      </c>
      <c r="N2172" s="106">
        <v>11089.45</v>
      </c>
      <c r="O2172" s="106">
        <v>10953.35</v>
      </c>
      <c r="P2172" s="28" t="s">
        <v>4659</v>
      </c>
      <c r="Q2172" s="107">
        <v>-6.8999999999999999E-3</v>
      </c>
      <c r="T2172" s="110">
        <v>43216</v>
      </c>
      <c r="U2172" s="28">
        <v>66.805000000000007</v>
      </c>
      <c r="V2172">
        <v>66.885000000000005</v>
      </c>
      <c r="W2172">
        <v>66.912000000000006</v>
      </c>
      <c r="X2172">
        <v>66.697000000000003</v>
      </c>
      <c r="Y2172" s="19">
        <v>-1.6999999999999999E-3</v>
      </c>
      <c r="AB2172" s="110">
        <f t="shared" si="397"/>
        <v>43370</v>
      </c>
      <c r="AC2172" s="108">
        <f t="shared" si="395"/>
        <v>10977.55</v>
      </c>
      <c r="AD2172" s="28">
        <f t="shared" si="396"/>
        <v>72.569999999999993</v>
      </c>
      <c r="AE2172" s="28">
        <f t="shared" si="390"/>
        <v>151.26843048091499</v>
      </c>
      <c r="AF2172" s="31">
        <f t="shared" si="391"/>
        <v>-6.4875379584914405E-3</v>
      </c>
      <c r="AJ2172" s="110">
        <f t="shared" si="394"/>
        <v>43336</v>
      </c>
      <c r="AK2172" s="31">
        <f t="shared" si="392"/>
        <v>6.1999999999999998E-3</v>
      </c>
      <c r="AL2172" s="115">
        <f t="shared" si="393"/>
        <v>-2.8937434981513022E-4</v>
      </c>
      <c r="AM2172" s="100"/>
      <c r="BR2172" s="18" t="e">
        <f t="shared" si="387"/>
        <v>#N/A</v>
      </c>
      <c r="BS2172" s="6">
        <f t="shared" si="388"/>
        <v>0</v>
      </c>
      <c r="BT2172" s="6">
        <f t="shared" si="389"/>
        <v>0</v>
      </c>
    </row>
    <row r="2173" spans="2:72" ht="14.45" hidden="1">
      <c r="B2173" s="110">
        <v>43328</v>
      </c>
      <c r="C2173" s="106">
        <v>2840.7</v>
      </c>
      <c r="D2173" s="106">
        <v>2831.4</v>
      </c>
      <c r="E2173" s="106">
        <v>2850.5</v>
      </c>
      <c r="F2173" s="106">
        <v>2831.4</v>
      </c>
      <c r="G2173" s="28"/>
      <c r="H2173" s="107">
        <v>7.9000000000000008E-3</v>
      </c>
      <c r="K2173" s="110">
        <v>43371</v>
      </c>
      <c r="L2173" s="106">
        <v>10930.45</v>
      </c>
      <c r="M2173" s="106">
        <v>11008.1</v>
      </c>
      <c r="N2173" s="106">
        <v>11034.1</v>
      </c>
      <c r="O2173" s="106">
        <v>10850.3</v>
      </c>
      <c r="P2173" s="28" t="s">
        <v>4660</v>
      </c>
      <c r="Q2173" s="107">
        <v>-4.3E-3</v>
      </c>
      <c r="T2173" s="110">
        <v>43217</v>
      </c>
      <c r="U2173" s="28">
        <v>66.62</v>
      </c>
      <c r="V2173">
        <v>66.84</v>
      </c>
      <c r="W2173">
        <v>66.852000000000004</v>
      </c>
      <c r="X2173">
        <v>66.62</v>
      </c>
      <c r="Y2173" s="19">
        <v>-2.8E-3</v>
      </c>
      <c r="AB2173" s="110">
        <f t="shared" si="397"/>
        <v>43371</v>
      </c>
      <c r="AC2173" s="108">
        <f t="shared" si="395"/>
        <v>10930.45</v>
      </c>
      <c r="AD2173" s="28">
        <f t="shared" si="396"/>
        <v>72.510000000000005</v>
      </c>
      <c r="AE2173" s="28">
        <f t="shared" si="390"/>
        <v>150.74403530547511</v>
      </c>
      <c r="AF2173" s="31">
        <f t="shared" si="391"/>
        <v>-3.4666531130964628E-3</v>
      </c>
      <c r="AJ2173" s="110">
        <f t="shared" si="394"/>
        <v>43339</v>
      </c>
      <c r="AK2173" s="31">
        <f t="shared" si="392"/>
        <v>7.7000000000000002E-3</v>
      </c>
      <c r="AL2173" s="115">
        <f t="shared" si="393"/>
        <v>8.8565609433914894E-3</v>
      </c>
      <c r="AM2173" s="100"/>
      <c r="BR2173" s="18">
        <f t="shared" si="387"/>
        <v>43328</v>
      </c>
      <c r="BS2173" s="6">
        <f t="shared" si="388"/>
        <v>7.9000000000000008E-3</v>
      </c>
      <c r="BT2173" s="6">
        <f t="shared" si="389"/>
        <v>-4.4000000000000003E-3</v>
      </c>
    </row>
    <row r="2174" spans="2:72" ht="14.45" hidden="1">
      <c r="B2174" s="110">
        <v>43329</v>
      </c>
      <c r="C2174" s="106">
        <v>2850.1</v>
      </c>
      <c r="D2174" s="106">
        <v>2838.3</v>
      </c>
      <c r="E2174" s="106">
        <v>2855.6</v>
      </c>
      <c r="F2174" s="106">
        <v>2833.7</v>
      </c>
      <c r="G2174" s="28"/>
      <c r="H2174" s="107">
        <v>3.3E-3</v>
      </c>
      <c r="K2174" s="110">
        <v>43374</v>
      </c>
      <c r="L2174" s="106">
        <v>11008.3</v>
      </c>
      <c r="M2174" s="106">
        <v>10930.9</v>
      </c>
      <c r="N2174" s="106">
        <v>11035.65</v>
      </c>
      <c r="O2174" s="106">
        <v>10821.55</v>
      </c>
      <c r="P2174" s="28" t="s">
        <v>4661</v>
      </c>
      <c r="Q2174" s="107">
        <v>7.1000000000000004E-3</v>
      </c>
      <c r="T2174" s="110">
        <v>43220</v>
      </c>
      <c r="U2174" s="28">
        <v>66.459999999999994</v>
      </c>
      <c r="V2174">
        <v>66.599999999999994</v>
      </c>
      <c r="W2174">
        <v>66.599999999999994</v>
      </c>
      <c r="X2174">
        <v>66.349999999999994</v>
      </c>
      <c r="Y2174" s="19">
        <v>-2.3999999999999998E-3</v>
      </c>
      <c r="AB2174" s="110">
        <f t="shared" si="397"/>
        <v>43374</v>
      </c>
      <c r="AC2174" s="108">
        <f t="shared" si="395"/>
        <v>11008.3</v>
      </c>
      <c r="AD2174" s="28">
        <f t="shared" si="396"/>
        <v>72.924999999999997</v>
      </c>
      <c r="AE2174" s="28">
        <f t="shared" si="390"/>
        <v>150.95371957490573</v>
      </c>
      <c r="AF2174" s="31">
        <f t="shared" si="391"/>
        <v>1.3909954646345035E-3</v>
      </c>
      <c r="AJ2174" s="110">
        <f t="shared" si="394"/>
        <v>43340</v>
      </c>
      <c r="AK2174" s="31">
        <f t="shared" si="392"/>
        <v>2.9999999999999997E-4</v>
      </c>
      <c r="AL2174" s="115">
        <f t="shared" si="393"/>
        <v>4.9123103030661586E-3</v>
      </c>
      <c r="AM2174" s="100"/>
      <c r="BR2174" s="18">
        <f t="shared" si="387"/>
        <v>43329</v>
      </c>
      <c r="BS2174" s="6">
        <f t="shared" si="388"/>
        <v>3.3E-3</v>
      </c>
      <c r="BT2174" s="6">
        <f t="shared" si="389"/>
        <v>7.4999999999999997E-3</v>
      </c>
    </row>
    <row r="2175" spans="2:72" ht="14.45" hidden="1">
      <c r="B2175" s="110">
        <v>43332</v>
      </c>
      <c r="C2175" s="106">
        <v>2857.1</v>
      </c>
      <c r="D2175" s="106">
        <v>2853.9</v>
      </c>
      <c r="E2175" s="106">
        <v>2859.8</v>
      </c>
      <c r="F2175" s="106">
        <v>2850.6</v>
      </c>
      <c r="G2175" s="28"/>
      <c r="H2175" s="107">
        <v>2.5000000000000001E-3</v>
      </c>
      <c r="K2175" s="110">
        <v>43376</v>
      </c>
      <c r="L2175" s="106">
        <v>10858.25</v>
      </c>
      <c r="M2175" s="106">
        <v>10982.7</v>
      </c>
      <c r="N2175" s="106">
        <v>10989.05</v>
      </c>
      <c r="O2175" s="106">
        <v>10843.75</v>
      </c>
      <c r="P2175" s="28" t="s">
        <v>4662</v>
      </c>
      <c r="Q2175" s="107">
        <v>-1.3599999999999999E-2</v>
      </c>
      <c r="T2175" s="110">
        <v>43221</v>
      </c>
      <c r="U2175" s="28">
        <v>66.8</v>
      </c>
      <c r="V2175">
        <v>66.459999999999994</v>
      </c>
      <c r="W2175">
        <v>66.81</v>
      </c>
      <c r="X2175">
        <v>66.45</v>
      </c>
      <c r="Y2175" s="19">
        <v>5.1000000000000004E-3</v>
      </c>
      <c r="AB2175" s="110">
        <f t="shared" si="397"/>
        <v>43376</v>
      </c>
      <c r="AC2175" s="108">
        <f t="shared" si="395"/>
        <v>10858.25</v>
      </c>
      <c r="AD2175" s="28">
        <f t="shared" si="396"/>
        <v>73.344999999999999</v>
      </c>
      <c r="AE2175" s="28">
        <f t="shared" si="390"/>
        <v>148.04349308064627</v>
      </c>
      <c r="AF2175" s="31">
        <f t="shared" si="391"/>
        <v>-1.9278931996209336E-2</v>
      </c>
      <c r="AJ2175" s="110">
        <f t="shared" si="394"/>
        <v>43341</v>
      </c>
      <c r="AK2175" s="31">
        <f t="shared" si="392"/>
        <v>5.7000000000000002E-3</v>
      </c>
      <c r="AL2175" s="115">
        <f t="shared" si="393"/>
        <v>-1.0112511264265489E-2</v>
      </c>
      <c r="AM2175" s="100"/>
      <c r="BR2175" s="18">
        <f t="shared" si="387"/>
        <v>43332</v>
      </c>
      <c r="BS2175" s="6">
        <f t="shared" si="388"/>
        <v>2.5000000000000001E-3</v>
      </c>
      <c r="BT2175" s="6">
        <f t="shared" si="389"/>
        <v>7.1000000000000004E-3</v>
      </c>
    </row>
    <row r="2176" spans="2:72" ht="14.45" hidden="1">
      <c r="B2176" s="110">
        <v>43333</v>
      </c>
      <c r="C2176" s="106">
        <v>2863</v>
      </c>
      <c r="D2176" s="106">
        <v>2861.5</v>
      </c>
      <c r="E2176" s="106">
        <v>2873.2</v>
      </c>
      <c r="F2176" s="106">
        <v>2861.3</v>
      </c>
      <c r="G2176" s="28"/>
      <c r="H2176" s="107">
        <v>2.0999999999999999E-3</v>
      </c>
      <c r="K2176" s="110">
        <v>43377</v>
      </c>
      <c r="L2176" s="106">
        <v>10599.25</v>
      </c>
      <c r="M2176" s="106">
        <v>10754.7</v>
      </c>
      <c r="N2176" s="106">
        <v>10754.7</v>
      </c>
      <c r="O2176" s="106">
        <v>10547.25</v>
      </c>
      <c r="P2176" s="28" t="s">
        <v>4663</v>
      </c>
      <c r="Q2176" s="107">
        <v>-2.3900000000000001E-2</v>
      </c>
      <c r="T2176" s="110">
        <v>43222</v>
      </c>
      <c r="U2176" s="28">
        <v>66.69</v>
      </c>
      <c r="V2176">
        <v>66.760000000000005</v>
      </c>
      <c r="W2176">
        <v>66.781999999999996</v>
      </c>
      <c r="X2176">
        <v>66.64</v>
      </c>
      <c r="Y2176" s="19">
        <v>-1.6000000000000001E-3</v>
      </c>
      <c r="AB2176" s="110">
        <f t="shared" si="397"/>
        <v>43377</v>
      </c>
      <c r="AC2176" s="108">
        <f t="shared" si="395"/>
        <v>10599.25</v>
      </c>
      <c r="AD2176" s="28">
        <f t="shared" si="396"/>
        <v>73.63</v>
      </c>
      <c r="AE2176" s="28">
        <f t="shared" si="390"/>
        <v>143.95287247046042</v>
      </c>
      <c r="AF2176" s="31">
        <f t="shared" si="391"/>
        <v>-2.7631208404124141E-2</v>
      </c>
      <c r="AJ2176" s="110">
        <f t="shared" si="394"/>
        <v>43342</v>
      </c>
      <c r="AK2176" s="31">
        <f t="shared" si="392"/>
        <v>-4.4000000000000003E-3</v>
      </c>
      <c r="AL2176" s="115">
        <f t="shared" si="393"/>
        <v>-4.2560663861039849E-3</v>
      </c>
      <c r="AM2176" s="100"/>
      <c r="BR2176" s="18">
        <f t="shared" si="387"/>
        <v>43333</v>
      </c>
      <c r="BS2176" s="6">
        <f t="shared" si="388"/>
        <v>2.0999999999999999E-3</v>
      </c>
      <c r="BT2176" s="6">
        <f t="shared" si="389"/>
        <v>1.6999999999999999E-3</v>
      </c>
    </row>
    <row r="2177" spans="2:72" ht="14.45" hidden="1">
      <c r="B2177" s="110">
        <v>43334</v>
      </c>
      <c r="C2177" s="106">
        <v>2861.8</v>
      </c>
      <c r="D2177" s="106">
        <v>2861</v>
      </c>
      <c r="E2177" s="106">
        <v>2867.5</v>
      </c>
      <c r="F2177" s="106">
        <v>2856.1</v>
      </c>
      <c r="G2177" s="28"/>
      <c r="H2177" s="107">
        <v>-4.0000000000000002E-4</v>
      </c>
      <c r="K2177" s="110">
        <v>43378</v>
      </c>
      <c r="L2177" s="106">
        <v>10316.450000000001</v>
      </c>
      <c r="M2177" s="106">
        <v>10514.1</v>
      </c>
      <c r="N2177" s="106">
        <v>10540.65</v>
      </c>
      <c r="O2177" s="106">
        <v>10261.9</v>
      </c>
      <c r="P2177" s="28" t="s">
        <v>4664</v>
      </c>
      <c r="Q2177" s="107">
        <v>-2.6700000000000002E-2</v>
      </c>
      <c r="T2177" s="110">
        <v>43223</v>
      </c>
      <c r="U2177" s="28">
        <v>66.67</v>
      </c>
      <c r="V2177">
        <v>66.605000000000004</v>
      </c>
      <c r="W2177">
        <v>66.72</v>
      </c>
      <c r="X2177">
        <v>66.53</v>
      </c>
      <c r="Y2177" s="19">
        <v>-2.9999999999999997E-4</v>
      </c>
      <c r="AB2177" s="110">
        <f t="shared" si="397"/>
        <v>43378</v>
      </c>
      <c r="AC2177" s="108">
        <f t="shared" si="395"/>
        <v>10316.450000000001</v>
      </c>
      <c r="AD2177" s="28">
        <f t="shared" si="396"/>
        <v>73.77</v>
      </c>
      <c r="AE2177" s="28">
        <f t="shared" si="390"/>
        <v>139.84614341873393</v>
      </c>
      <c r="AF2177" s="31">
        <f t="shared" si="391"/>
        <v>-2.8528288329704554E-2</v>
      </c>
      <c r="AJ2177" s="110">
        <f t="shared" si="394"/>
        <v>43343</v>
      </c>
      <c r="AK2177" s="31">
        <f t="shared" si="392"/>
        <v>1E-4</v>
      </c>
      <c r="AL2177" s="115">
        <f t="shared" si="393"/>
        <v>-3.3460066074803008E-3</v>
      </c>
      <c r="AM2177" s="100"/>
      <c r="BR2177" s="18" t="e">
        <f t="shared" si="387"/>
        <v>#N/A</v>
      </c>
      <c r="BS2177" s="6">
        <f t="shared" si="388"/>
        <v>0</v>
      </c>
      <c r="BT2177" s="6">
        <f t="shared" si="389"/>
        <v>0</v>
      </c>
    </row>
    <row r="2178" spans="2:72" ht="14.45" hidden="1">
      <c r="B2178" s="110">
        <v>43335</v>
      </c>
      <c r="C2178" s="106">
        <v>2857</v>
      </c>
      <c r="D2178" s="106">
        <v>2860.3</v>
      </c>
      <c r="E2178" s="106">
        <v>2868.8</v>
      </c>
      <c r="F2178" s="106">
        <v>2854</v>
      </c>
      <c r="G2178" s="28"/>
      <c r="H2178" s="107">
        <v>-1.6999999999999999E-3</v>
      </c>
      <c r="K2178" s="110">
        <v>43381</v>
      </c>
      <c r="L2178" s="106">
        <v>10348.049999999999</v>
      </c>
      <c r="M2178" s="106">
        <v>10310.15</v>
      </c>
      <c r="N2178" s="106">
        <v>10398.35</v>
      </c>
      <c r="O2178" s="106">
        <v>10198.4</v>
      </c>
      <c r="P2178" s="28" t="s">
        <v>4665</v>
      </c>
      <c r="Q2178" s="107">
        <v>3.0999999999999999E-3</v>
      </c>
      <c r="T2178" s="110">
        <v>43224</v>
      </c>
      <c r="U2178" s="28">
        <v>66.819999999999993</v>
      </c>
      <c r="V2178">
        <v>66.66</v>
      </c>
      <c r="W2178">
        <v>66.92</v>
      </c>
      <c r="X2178">
        <v>66.63</v>
      </c>
      <c r="Y2178" s="19">
        <v>2.2000000000000001E-3</v>
      </c>
      <c r="AB2178" s="110">
        <f t="shared" si="397"/>
        <v>43381</v>
      </c>
      <c r="AC2178" s="108">
        <f t="shared" si="395"/>
        <v>10348.049999999999</v>
      </c>
      <c r="AD2178" s="28">
        <f t="shared" si="396"/>
        <v>74.064999999999998</v>
      </c>
      <c r="AE2178" s="28">
        <f t="shared" si="390"/>
        <v>139.71579018429756</v>
      </c>
      <c r="AF2178" s="31">
        <f t="shared" si="391"/>
        <v>-9.3211890760591665E-4</v>
      </c>
      <c r="AJ2178" s="110">
        <f t="shared" si="394"/>
        <v>43347</v>
      </c>
      <c r="AK2178" s="31">
        <f t="shared" si="392"/>
        <v>-1.6999999999999999E-3</v>
      </c>
      <c r="AL2178" s="115">
        <f t="shared" si="393"/>
        <v>-1.0498279796010146E-2</v>
      </c>
      <c r="AM2178" s="100"/>
      <c r="BR2178" s="18">
        <f t="shared" si="387"/>
        <v>43335</v>
      </c>
      <c r="BS2178" s="6">
        <f t="shared" si="388"/>
        <v>-1.6999999999999999E-3</v>
      </c>
      <c r="BT2178" s="6">
        <f t="shared" si="389"/>
        <v>1E-3</v>
      </c>
    </row>
    <row r="2179" spans="2:72" ht="14.45" hidden="1">
      <c r="B2179" s="110">
        <v>43336</v>
      </c>
      <c r="C2179" s="106">
        <v>2874.7</v>
      </c>
      <c r="D2179" s="106">
        <v>2862.3</v>
      </c>
      <c r="E2179" s="106">
        <v>2876.2</v>
      </c>
      <c r="F2179" s="106">
        <v>2862.3</v>
      </c>
      <c r="G2179" s="28"/>
      <c r="H2179" s="107">
        <v>6.1999999999999998E-3</v>
      </c>
      <c r="K2179" s="110">
        <v>43382</v>
      </c>
      <c r="L2179" s="106">
        <v>10301.049999999999</v>
      </c>
      <c r="M2179" s="106">
        <v>10390.299999999999</v>
      </c>
      <c r="N2179" s="106">
        <v>10397.6</v>
      </c>
      <c r="O2179" s="106">
        <v>10279.35</v>
      </c>
      <c r="P2179" s="28" t="s">
        <v>4666</v>
      </c>
      <c r="Q2179" s="107">
        <v>-4.4999999999999997E-3</v>
      </c>
      <c r="T2179" s="110">
        <v>43227</v>
      </c>
      <c r="U2179" s="28">
        <v>67.14</v>
      </c>
      <c r="V2179">
        <v>66.83</v>
      </c>
      <c r="W2179">
        <v>67.185000000000002</v>
      </c>
      <c r="X2179">
        <v>66.790000000000006</v>
      </c>
      <c r="Y2179" s="19">
        <v>4.7999999999999996E-3</v>
      </c>
      <c r="AB2179" s="110">
        <f t="shared" si="397"/>
        <v>43382</v>
      </c>
      <c r="AC2179" s="108">
        <f t="shared" si="395"/>
        <v>10301.049999999999</v>
      </c>
      <c r="AD2179" s="28">
        <f t="shared" si="396"/>
        <v>74.34</v>
      </c>
      <c r="AE2179" s="28">
        <f t="shared" si="390"/>
        <v>138.56672047350011</v>
      </c>
      <c r="AF2179" s="31">
        <f t="shared" si="391"/>
        <v>-8.224336771682883E-3</v>
      </c>
      <c r="AJ2179" s="110">
        <f t="shared" si="394"/>
        <v>43348</v>
      </c>
      <c r="AK2179" s="31">
        <f t="shared" si="392"/>
        <v>-2.8E-3</v>
      </c>
      <c r="AL2179" s="115">
        <f t="shared" si="393"/>
        <v>-6.1231807057465781E-3</v>
      </c>
      <c r="AM2179" s="100"/>
      <c r="BR2179" s="18">
        <f t="shared" ref="BR2179:BR2242" si="398">VLOOKUP(B2179,K:Q,1,FALSE)</f>
        <v>43336</v>
      </c>
      <c r="BS2179" s="6">
        <f t="shared" ref="BS2179:BS2242" si="399">IFERROR(VLOOKUP(BR2179,B:H,7,FALSE),0)</f>
        <v>6.1999999999999998E-3</v>
      </c>
      <c r="BT2179" s="6">
        <f t="shared" ref="BT2179:BT2242" si="400">IFERROR(VLOOKUP(BR2179,K:Q,7,FALSE),0)</f>
        <v>-2.2000000000000001E-3</v>
      </c>
    </row>
    <row r="2180" spans="2:72" ht="14.45" hidden="1">
      <c r="B2180" s="110">
        <v>43339</v>
      </c>
      <c r="C2180" s="106">
        <v>2896.7</v>
      </c>
      <c r="D2180" s="106">
        <v>2884.7</v>
      </c>
      <c r="E2180" s="106">
        <v>2898.2</v>
      </c>
      <c r="F2180" s="106">
        <v>2884.7</v>
      </c>
      <c r="G2180" s="28"/>
      <c r="H2180" s="107">
        <v>7.7000000000000002E-3</v>
      </c>
      <c r="K2180" s="110">
        <v>43383</v>
      </c>
      <c r="L2180" s="106">
        <v>10460.1</v>
      </c>
      <c r="M2180" s="106">
        <v>10331.85</v>
      </c>
      <c r="N2180" s="106">
        <v>10482.35</v>
      </c>
      <c r="O2180" s="106">
        <v>10318.25</v>
      </c>
      <c r="P2180" s="28" t="s">
        <v>4667</v>
      </c>
      <c r="Q2180" s="107">
        <v>1.54E-2</v>
      </c>
      <c r="T2180" s="110">
        <v>43228</v>
      </c>
      <c r="U2180" s="28">
        <v>67.13</v>
      </c>
      <c r="V2180">
        <v>67.174999999999997</v>
      </c>
      <c r="W2180">
        <v>67.290000000000006</v>
      </c>
      <c r="X2180">
        <v>66.988</v>
      </c>
      <c r="Y2180" s="19">
        <v>-1E-4</v>
      </c>
      <c r="AB2180" s="110">
        <f t="shared" si="397"/>
        <v>43383</v>
      </c>
      <c r="AC2180" s="108">
        <f t="shared" si="395"/>
        <v>10460.1</v>
      </c>
      <c r="AD2180" s="28">
        <f t="shared" si="396"/>
        <v>74.25</v>
      </c>
      <c r="AE2180" s="28">
        <f t="shared" ref="AE2180:AE2243" si="401">AC2180/AD2180</f>
        <v>140.87676767676768</v>
      </c>
      <c r="AF2180" s="31">
        <f t="shared" si="391"/>
        <v>1.6671010148568532E-2</v>
      </c>
      <c r="AJ2180" s="110">
        <f t="shared" si="394"/>
        <v>43349</v>
      </c>
      <c r="AK2180" s="31">
        <f t="shared" si="392"/>
        <v>-3.5999999999999999E-3</v>
      </c>
      <c r="AL2180" s="115">
        <f t="shared" si="393"/>
        <v>2.4991409421366573E-3</v>
      </c>
      <c r="AM2180" s="100"/>
      <c r="BR2180" s="18">
        <f t="shared" si="398"/>
        <v>43339</v>
      </c>
      <c r="BS2180" s="6">
        <f t="shared" si="399"/>
        <v>7.7000000000000002E-3</v>
      </c>
      <c r="BT2180" s="6">
        <f t="shared" si="400"/>
        <v>1.17E-2</v>
      </c>
    </row>
    <row r="2181" spans="2:72" ht="14.45" hidden="1">
      <c r="B2181" s="110">
        <v>43340</v>
      </c>
      <c r="C2181" s="106">
        <v>2897.5</v>
      </c>
      <c r="D2181" s="106">
        <v>2901.4</v>
      </c>
      <c r="E2181" s="106">
        <v>2903.8</v>
      </c>
      <c r="F2181" s="106">
        <v>2893.5</v>
      </c>
      <c r="G2181" s="28"/>
      <c r="H2181" s="107">
        <v>2.9999999999999997E-4</v>
      </c>
      <c r="K2181" s="110">
        <v>43384</v>
      </c>
      <c r="L2181" s="106">
        <v>10234.65</v>
      </c>
      <c r="M2181" s="106">
        <v>10169.799999999999</v>
      </c>
      <c r="N2181" s="106">
        <v>10335.950000000001</v>
      </c>
      <c r="O2181" s="106">
        <v>10138.6</v>
      </c>
      <c r="P2181" s="28" t="s">
        <v>4668</v>
      </c>
      <c r="Q2181" s="107">
        <v>-2.1600000000000001E-2</v>
      </c>
      <c r="T2181" s="110">
        <v>43229</v>
      </c>
      <c r="U2181" s="28">
        <v>67.349999999999994</v>
      </c>
      <c r="V2181">
        <v>67.135000000000005</v>
      </c>
      <c r="W2181">
        <v>67.477000000000004</v>
      </c>
      <c r="X2181">
        <v>67.135000000000005</v>
      </c>
      <c r="Y2181" s="19">
        <v>3.3E-3</v>
      </c>
      <c r="AB2181" s="110">
        <f t="shared" si="397"/>
        <v>43384</v>
      </c>
      <c r="AC2181" s="108">
        <f t="shared" si="395"/>
        <v>10234.65</v>
      </c>
      <c r="AD2181" s="28">
        <f t="shared" si="396"/>
        <v>74.05</v>
      </c>
      <c r="AE2181" s="28">
        <f t="shared" si="401"/>
        <v>138.21269412559082</v>
      </c>
      <c r="AF2181" s="31">
        <f t="shared" ref="AF2181:AF2244" si="402">AE2181/AE2180-1</f>
        <v>-1.8910666358340933E-2</v>
      </c>
      <c r="AJ2181" s="110">
        <f t="shared" si="394"/>
        <v>43350</v>
      </c>
      <c r="AK2181" s="31">
        <f t="shared" si="392"/>
        <v>-2.2000000000000001E-3</v>
      </c>
      <c r="AL2181" s="115">
        <f t="shared" si="393"/>
        <v>6.7634191002370336E-3</v>
      </c>
      <c r="AM2181" s="100"/>
      <c r="BR2181" s="18">
        <f t="shared" si="398"/>
        <v>43340</v>
      </c>
      <c r="BS2181" s="6">
        <f t="shared" si="399"/>
        <v>2.9999999999999997E-4</v>
      </c>
      <c r="BT2181" s="6">
        <f t="shared" si="400"/>
        <v>4.0000000000000001E-3</v>
      </c>
    </row>
    <row r="2182" spans="2:72" ht="14.45" hidden="1">
      <c r="B2182" s="110">
        <v>43341</v>
      </c>
      <c r="C2182" s="106">
        <v>2914</v>
      </c>
      <c r="D2182" s="106">
        <v>2900.6</v>
      </c>
      <c r="E2182" s="106">
        <v>2916.5</v>
      </c>
      <c r="F2182" s="106">
        <v>2898.4</v>
      </c>
      <c r="G2182" s="28"/>
      <c r="H2182" s="107">
        <v>5.7000000000000002E-3</v>
      </c>
      <c r="K2182" s="110">
        <v>43385</v>
      </c>
      <c r="L2182" s="106">
        <v>10472.5</v>
      </c>
      <c r="M2182" s="106">
        <v>10331.549999999999</v>
      </c>
      <c r="N2182" s="106">
        <v>10492.45</v>
      </c>
      <c r="O2182" s="106">
        <v>10322.15</v>
      </c>
      <c r="P2182" s="28" t="s">
        <v>4669</v>
      </c>
      <c r="Q2182" s="107">
        <v>2.3199999999999998E-2</v>
      </c>
      <c r="T2182" s="110">
        <v>43230</v>
      </c>
      <c r="U2182" s="28">
        <v>67.245000000000005</v>
      </c>
      <c r="V2182">
        <v>67.334999999999994</v>
      </c>
      <c r="W2182">
        <v>67.438000000000002</v>
      </c>
      <c r="X2182">
        <v>67.224999999999994</v>
      </c>
      <c r="Y2182" s="19">
        <v>-1.6000000000000001E-3</v>
      </c>
      <c r="AB2182" s="110">
        <f t="shared" si="397"/>
        <v>43385</v>
      </c>
      <c r="AC2182" s="108">
        <f t="shared" si="395"/>
        <v>10472.5</v>
      </c>
      <c r="AD2182" s="28">
        <f t="shared" si="396"/>
        <v>73.61</v>
      </c>
      <c r="AE2182" s="28">
        <f t="shared" si="401"/>
        <v>142.27007200108682</v>
      </c>
      <c r="AF2182" s="31">
        <f t="shared" si="402"/>
        <v>2.9356043604859883E-2</v>
      </c>
      <c r="AJ2182" s="110">
        <f t="shared" si="394"/>
        <v>43353</v>
      </c>
      <c r="AK2182" s="31">
        <f t="shared" si="392"/>
        <v>1.9E-3</v>
      </c>
      <c r="AL2182" s="115">
        <f t="shared" si="393"/>
        <v>-2.2088009103183315E-2</v>
      </c>
      <c r="AM2182" s="100"/>
      <c r="BR2182" s="18">
        <f t="shared" si="398"/>
        <v>43341</v>
      </c>
      <c r="BS2182" s="6">
        <f t="shared" si="399"/>
        <v>5.7000000000000002E-3</v>
      </c>
      <c r="BT2182" s="6">
        <f t="shared" si="400"/>
        <v>-4.0000000000000001E-3</v>
      </c>
    </row>
    <row r="2183" spans="2:72" ht="14.45" hidden="1">
      <c r="B2183" s="110">
        <v>43342</v>
      </c>
      <c r="C2183" s="106">
        <v>2901.1</v>
      </c>
      <c r="D2183" s="106">
        <v>2908.9</v>
      </c>
      <c r="E2183" s="106">
        <v>2912.5</v>
      </c>
      <c r="F2183" s="106">
        <v>2895.2</v>
      </c>
      <c r="G2183" s="28"/>
      <c r="H2183" s="107">
        <v>-4.4000000000000003E-3</v>
      </c>
      <c r="K2183" s="110">
        <v>43388</v>
      </c>
      <c r="L2183" s="106">
        <v>10512.5</v>
      </c>
      <c r="M2183" s="106">
        <v>10524.2</v>
      </c>
      <c r="N2183" s="106">
        <v>10526.3</v>
      </c>
      <c r="O2183" s="106">
        <v>10410.15</v>
      </c>
      <c r="P2183" s="28" t="s">
        <v>3160</v>
      </c>
      <c r="Q2183" s="107">
        <v>3.8E-3</v>
      </c>
      <c r="T2183" s="110">
        <v>43231</v>
      </c>
      <c r="U2183" s="28">
        <v>67.36</v>
      </c>
      <c r="V2183">
        <v>67.144999999999996</v>
      </c>
      <c r="W2183">
        <v>67.38</v>
      </c>
      <c r="X2183">
        <v>67.114999999999995</v>
      </c>
      <c r="Y2183" s="19">
        <v>1.6999999999999999E-3</v>
      </c>
      <c r="AB2183" s="110">
        <f t="shared" si="397"/>
        <v>43388</v>
      </c>
      <c r="AC2183" s="108">
        <f t="shared" si="395"/>
        <v>10512.5</v>
      </c>
      <c r="AD2183" s="28">
        <f t="shared" si="396"/>
        <v>73.77</v>
      </c>
      <c r="AE2183" s="28">
        <f t="shared" si="401"/>
        <v>142.50372780262981</v>
      </c>
      <c r="AF2183" s="31">
        <f t="shared" si="402"/>
        <v>1.6423397996256917E-3</v>
      </c>
      <c r="AJ2183" s="110">
        <f t="shared" si="394"/>
        <v>43354</v>
      </c>
      <c r="AK2183" s="31">
        <f t="shared" si="392"/>
        <v>3.8E-3</v>
      </c>
      <c r="AL2183" s="115">
        <f t="shared" si="393"/>
        <v>-1.5679795998858048E-2</v>
      </c>
      <c r="AM2183" s="100"/>
      <c r="BR2183" s="18">
        <f t="shared" si="398"/>
        <v>43342</v>
      </c>
      <c r="BS2183" s="6">
        <f t="shared" si="399"/>
        <v>-4.4000000000000003E-3</v>
      </c>
      <c r="BT2183" s="6">
        <f t="shared" si="400"/>
        <v>-1.2999999999999999E-3</v>
      </c>
    </row>
    <row r="2184" spans="2:72" ht="14.45" hidden="1">
      <c r="B2184" s="110">
        <v>43343</v>
      </c>
      <c r="C2184" s="106">
        <v>2901.5</v>
      </c>
      <c r="D2184" s="106">
        <v>2898.4</v>
      </c>
      <c r="E2184" s="106">
        <v>2906.3</v>
      </c>
      <c r="F2184" s="106">
        <v>2891.7</v>
      </c>
      <c r="G2184" s="28"/>
      <c r="H2184" s="107">
        <v>1E-4</v>
      </c>
      <c r="K2184" s="110">
        <v>43389</v>
      </c>
      <c r="L2184" s="106">
        <v>10584.75</v>
      </c>
      <c r="M2184" s="106">
        <v>10550.15</v>
      </c>
      <c r="N2184" s="106">
        <v>10604.9</v>
      </c>
      <c r="O2184" s="106">
        <v>10525.3</v>
      </c>
      <c r="P2184" s="28" t="s">
        <v>4670</v>
      </c>
      <c r="Q2184" s="107">
        <v>6.8999999999999999E-3</v>
      </c>
      <c r="T2184" s="110">
        <v>43234</v>
      </c>
      <c r="U2184" s="28">
        <v>67.56</v>
      </c>
      <c r="V2184">
        <v>67.257000000000005</v>
      </c>
      <c r="W2184">
        <v>67.63</v>
      </c>
      <c r="X2184">
        <v>67.22</v>
      </c>
      <c r="Y2184" s="19">
        <v>3.0000000000000001E-3</v>
      </c>
      <c r="AB2184" s="110">
        <f t="shared" si="397"/>
        <v>43389</v>
      </c>
      <c r="AC2184" s="108">
        <f t="shared" si="395"/>
        <v>10584.75</v>
      </c>
      <c r="AD2184" s="28">
        <f t="shared" si="396"/>
        <v>73.465000000000003</v>
      </c>
      <c r="AE2184" s="28">
        <f t="shared" si="401"/>
        <v>144.07881304022322</v>
      </c>
      <c r="AF2184" s="31">
        <f t="shared" si="402"/>
        <v>1.1052940592367833E-2</v>
      </c>
      <c r="AJ2184" s="110">
        <f t="shared" si="394"/>
        <v>43355</v>
      </c>
      <c r="AK2184" s="31">
        <f t="shared" si="392"/>
        <v>2.9999999999999997E-4</v>
      </c>
      <c r="AL2184" s="115">
        <f t="shared" si="393"/>
        <v>1.4000554937594112E-2</v>
      </c>
      <c r="AM2184" s="100"/>
      <c r="BR2184" s="18">
        <f t="shared" si="398"/>
        <v>43343</v>
      </c>
      <c r="BS2184" s="6">
        <f t="shared" si="399"/>
        <v>1E-4</v>
      </c>
      <c r="BT2184" s="6">
        <f t="shared" si="400"/>
        <v>2.9999999999999997E-4</v>
      </c>
    </row>
    <row r="2185" spans="2:72" ht="14.45" hidden="1">
      <c r="B2185" s="110">
        <v>43347</v>
      </c>
      <c r="C2185" s="106">
        <v>2896.7</v>
      </c>
      <c r="D2185" s="106">
        <v>2897</v>
      </c>
      <c r="E2185" s="106">
        <v>2900.2</v>
      </c>
      <c r="F2185" s="106">
        <v>2885.1</v>
      </c>
      <c r="G2185" s="28"/>
      <c r="H2185" s="107">
        <v>-1.6999999999999999E-3</v>
      </c>
      <c r="K2185" s="110">
        <v>43390</v>
      </c>
      <c r="L2185" s="106">
        <v>10453.049999999999</v>
      </c>
      <c r="M2185" s="106">
        <v>10688.7</v>
      </c>
      <c r="N2185" s="106">
        <v>10710.15</v>
      </c>
      <c r="O2185" s="106">
        <v>10436.450000000001</v>
      </c>
      <c r="P2185" s="28" t="s">
        <v>4671</v>
      </c>
      <c r="Q2185" s="107">
        <v>-1.24E-2</v>
      </c>
      <c r="T2185" s="110">
        <v>43235</v>
      </c>
      <c r="U2185" s="28">
        <v>68.08</v>
      </c>
      <c r="V2185">
        <v>67.69</v>
      </c>
      <c r="W2185">
        <v>68.147999999999996</v>
      </c>
      <c r="X2185">
        <v>67.459999999999994</v>
      </c>
      <c r="Y2185" s="19">
        <v>7.7000000000000002E-3</v>
      </c>
      <c r="AB2185" s="110">
        <f t="shared" si="397"/>
        <v>43390</v>
      </c>
      <c r="AC2185" s="108">
        <f t="shared" si="395"/>
        <v>10453.049999999999</v>
      </c>
      <c r="AD2185" s="28">
        <f t="shared" si="396"/>
        <v>73.599999999999994</v>
      </c>
      <c r="AE2185" s="28">
        <f t="shared" si="401"/>
        <v>142.02513586956522</v>
      </c>
      <c r="AF2185" s="31">
        <f t="shared" si="402"/>
        <v>-1.425384570654864E-2</v>
      </c>
      <c r="AJ2185" s="110" t="e">
        <f t="shared" si="394"/>
        <v>#N/A</v>
      </c>
      <c r="AK2185" s="31">
        <f t="shared" si="392"/>
        <v>0</v>
      </c>
      <c r="AL2185" s="115">
        <f t="shared" si="393"/>
        <v>0</v>
      </c>
      <c r="AM2185" s="100"/>
      <c r="BR2185" s="18">
        <f t="shared" si="398"/>
        <v>43347</v>
      </c>
      <c r="BS2185" s="6">
        <f t="shared" si="399"/>
        <v>-1.6999999999999999E-3</v>
      </c>
      <c r="BT2185" s="6">
        <f t="shared" si="400"/>
        <v>-5.4000000000000003E-3</v>
      </c>
    </row>
    <row r="2186" spans="2:72" ht="14.45" hidden="1">
      <c r="B2186" s="110">
        <v>43348</v>
      </c>
      <c r="C2186" s="106">
        <v>2888.6</v>
      </c>
      <c r="D2186" s="106">
        <v>2891.6</v>
      </c>
      <c r="E2186" s="106">
        <v>2894.2</v>
      </c>
      <c r="F2186" s="106">
        <v>2876.9</v>
      </c>
      <c r="G2186" s="28"/>
      <c r="H2186" s="107">
        <v>-2.8E-3</v>
      </c>
      <c r="K2186" s="110">
        <v>43392</v>
      </c>
      <c r="L2186" s="106">
        <v>10303.549999999999</v>
      </c>
      <c r="M2186" s="106">
        <v>10339.700000000001</v>
      </c>
      <c r="N2186" s="106">
        <v>10380.1</v>
      </c>
      <c r="O2186" s="106">
        <v>10249.6</v>
      </c>
      <c r="P2186" s="28" t="s">
        <v>4672</v>
      </c>
      <c r="Q2186" s="107">
        <v>-1.43E-2</v>
      </c>
      <c r="T2186" s="110">
        <v>43236</v>
      </c>
      <c r="U2186" s="28">
        <v>67.775000000000006</v>
      </c>
      <c r="V2186">
        <v>68.105000000000004</v>
      </c>
      <c r="W2186">
        <v>68.135000000000005</v>
      </c>
      <c r="X2186">
        <v>67.754999999999995</v>
      </c>
      <c r="Y2186" s="19">
        <v>-4.4999999999999997E-3</v>
      </c>
      <c r="AB2186" s="110">
        <f t="shared" si="397"/>
        <v>43392</v>
      </c>
      <c r="AC2186" s="108">
        <f t="shared" si="395"/>
        <v>10303.549999999999</v>
      </c>
      <c r="AD2186" s="28">
        <f t="shared" si="396"/>
        <v>73.375</v>
      </c>
      <c r="AE2186" s="28">
        <f t="shared" si="401"/>
        <v>140.42316865417376</v>
      </c>
      <c r="AF2186" s="31">
        <f t="shared" si="402"/>
        <v>-1.1279462649926186E-2</v>
      </c>
      <c r="AJ2186" s="110">
        <f t="shared" si="394"/>
        <v>43357</v>
      </c>
      <c r="AK2186" s="31">
        <f t="shared" si="392"/>
        <v>2.9999999999999997E-4</v>
      </c>
      <c r="AL2186" s="115">
        <f t="shared" si="393"/>
        <v>1.672451767290406E-2</v>
      </c>
      <c r="AM2186" s="100"/>
      <c r="BR2186" s="18">
        <f t="shared" si="398"/>
        <v>43348</v>
      </c>
      <c r="BS2186" s="6">
        <f t="shared" si="399"/>
        <v>-2.8E-3</v>
      </c>
      <c r="BT2186" s="6">
        <f t="shared" si="400"/>
        <v>-3.8E-3</v>
      </c>
    </row>
    <row r="2187" spans="2:72" ht="14.45" hidden="1">
      <c r="B2187" s="110">
        <v>43349</v>
      </c>
      <c r="C2187" s="106">
        <v>2878.1</v>
      </c>
      <c r="D2187" s="106">
        <v>2888.6</v>
      </c>
      <c r="E2187" s="106">
        <v>2892.1</v>
      </c>
      <c r="F2187" s="106">
        <v>2867.3</v>
      </c>
      <c r="G2187" s="28"/>
      <c r="H2187" s="107">
        <v>-3.5999999999999999E-3</v>
      </c>
      <c r="K2187" s="110">
        <v>43395</v>
      </c>
      <c r="L2187" s="106">
        <v>10245.25</v>
      </c>
      <c r="M2187" s="106">
        <v>10405.85</v>
      </c>
      <c r="N2187" s="106">
        <v>10408.549999999999</v>
      </c>
      <c r="O2187" s="106">
        <v>10224</v>
      </c>
      <c r="P2187" s="28" t="s">
        <v>4673</v>
      </c>
      <c r="Q2187" s="107">
        <v>-5.7000000000000002E-3</v>
      </c>
      <c r="T2187" s="110">
        <v>43237</v>
      </c>
      <c r="U2187" s="28">
        <v>67.765000000000001</v>
      </c>
      <c r="V2187">
        <v>67.724999999999994</v>
      </c>
      <c r="W2187">
        <v>67.81</v>
      </c>
      <c r="X2187">
        <v>67.584999999999994</v>
      </c>
      <c r="Y2187" s="19">
        <v>-1E-4</v>
      </c>
      <c r="AB2187" s="110">
        <f t="shared" si="397"/>
        <v>43395</v>
      </c>
      <c r="AC2187" s="108">
        <f t="shared" si="395"/>
        <v>10245.25</v>
      </c>
      <c r="AD2187" s="28">
        <f t="shared" si="396"/>
        <v>73.56</v>
      </c>
      <c r="AE2187" s="28">
        <f t="shared" si="401"/>
        <v>139.27746057640022</v>
      </c>
      <c r="AF2187" s="31">
        <f t="shared" si="402"/>
        <v>-8.1589675603683798E-3</v>
      </c>
      <c r="AJ2187" s="110">
        <f t="shared" si="394"/>
        <v>43360</v>
      </c>
      <c r="AK2187" s="31">
        <f t="shared" si="392"/>
        <v>-5.5999999999999999E-3</v>
      </c>
      <c r="AL2187" s="115">
        <f t="shared" si="393"/>
        <v>-2.0926223108080122E-2</v>
      </c>
      <c r="AM2187" s="100"/>
      <c r="BR2187" s="18">
        <f t="shared" si="398"/>
        <v>43349</v>
      </c>
      <c r="BS2187" s="6">
        <f t="shared" si="399"/>
        <v>-3.5999999999999999E-3</v>
      </c>
      <c r="BT2187" s="6">
        <f t="shared" si="400"/>
        <v>5.1999999999999998E-3</v>
      </c>
    </row>
    <row r="2188" spans="2:72" ht="14.45" hidden="1">
      <c r="B2188" s="110">
        <v>43350</v>
      </c>
      <c r="C2188" s="106">
        <v>2871.7</v>
      </c>
      <c r="D2188" s="106">
        <v>2868.3</v>
      </c>
      <c r="E2188" s="106">
        <v>2883.8</v>
      </c>
      <c r="F2188" s="106">
        <v>2864.1</v>
      </c>
      <c r="G2188" s="28"/>
      <c r="H2188" s="107">
        <v>-2.2000000000000001E-3</v>
      </c>
      <c r="K2188" s="110">
        <v>43396</v>
      </c>
      <c r="L2188" s="106">
        <v>10146.799999999999</v>
      </c>
      <c r="M2188" s="106">
        <v>10152.6</v>
      </c>
      <c r="N2188" s="106">
        <v>10222.1</v>
      </c>
      <c r="O2188" s="106">
        <v>10102.35</v>
      </c>
      <c r="P2188" s="28" t="s">
        <v>4674</v>
      </c>
      <c r="Q2188" s="107">
        <v>-9.5999999999999992E-3</v>
      </c>
      <c r="T2188" s="110">
        <v>43238</v>
      </c>
      <c r="U2188" s="28">
        <v>67.989999999999995</v>
      </c>
      <c r="V2188">
        <v>67.775000000000006</v>
      </c>
      <c r="W2188">
        <v>68.099999999999994</v>
      </c>
      <c r="X2188">
        <v>67.768000000000001</v>
      </c>
      <c r="Y2188" s="19">
        <v>3.3E-3</v>
      </c>
      <c r="AB2188" s="110">
        <f t="shared" si="397"/>
        <v>43396</v>
      </c>
      <c r="AC2188" s="108">
        <f t="shared" si="395"/>
        <v>10146.799999999999</v>
      </c>
      <c r="AD2188" s="28">
        <f t="shared" si="396"/>
        <v>73.55</v>
      </c>
      <c r="AE2188" s="28">
        <f t="shared" si="401"/>
        <v>137.95785180149556</v>
      </c>
      <c r="AF2188" s="31">
        <f t="shared" si="402"/>
        <v>-9.4746757260180114E-3</v>
      </c>
      <c r="AJ2188" s="110">
        <f t="shared" si="394"/>
        <v>43361</v>
      </c>
      <c r="AK2188" s="31">
        <f t="shared" si="392"/>
        <v>5.4000000000000003E-3</v>
      </c>
      <c r="AL2188" s="115">
        <f t="shared" si="393"/>
        <v>-1.1005751733804803E-2</v>
      </c>
      <c r="AM2188" s="100"/>
      <c r="BR2188" s="18">
        <f t="shared" si="398"/>
        <v>43350</v>
      </c>
      <c r="BS2188" s="6">
        <f t="shared" si="399"/>
        <v>-2.2000000000000001E-3</v>
      </c>
      <c r="BT2188" s="6">
        <f t="shared" si="400"/>
        <v>4.4999999999999997E-3</v>
      </c>
    </row>
    <row r="2189" spans="2:72" ht="14.45" hidden="1">
      <c r="B2189" s="110">
        <v>43353</v>
      </c>
      <c r="C2189" s="106">
        <v>2877.1</v>
      </c>
      <c r="D2189" s="106">
        <v>2881.4</v>
      </c>
      <c r="E2189" s="106">
        <v>2886.9</v>
      </c>
      <c r="F2189" s="106">
        <v>2875.9</v>
      </c>
      <c r="G2189" s="28"/>
      <c r="H2189" s="107">
        <v>1.9E-3</v>
      </c>
      <c r="K2189" s="110">
        <v>43397</v>
      </c>
      <c r="L2189" s="106">
        <v>10224.75</v>
      </c>
      <c r="M2189" s="106">
        <v>10278.15</v>
      </c>
      <c r="N2189" s="106">
        <v>10290.65</v>
      </c>
      <c r="O2189" s="106">
        <v>10126.700000000001</v>
      </c>
      <c r="P2189" s="28" t="s">
        <v>4675</v>
      </c>
      <c r="Q2189" s="107">
        <v>7.7000000000000002E-3</v>
      </c>
      <c r="T2189" s="110">
        <v>43241</v>
      </c>
      <c r="U2189" s="28">
        <v>68.114999999999995</v>
      </c>
      <c r="V2189">
        <v>68.105000000000004</v>
      </c>
      <c r="W2189">
        <v>68.165000000000006</v>
      </c>
      <c r="X2189">
        <v>68.022999999999996</v>
      </c>
      <c r="Y2189" s="19">
        <v>1.8E-3</v>
      </c>
      <c r="AB2189" s="110">
        <f t="shared" si="397"/>
        <v>43397</v>
      </c>
      <c r="AC2189" s="108">
        <f t="shared" si="395"/>
        <v>10224.75</v>
      </c>
      <c r="AD2189" s="28">
        <f t="shared" si="396"/>
        <v>73.23</v>
      </c>
      <c r="AE2189" s="28">
        <f t="shared" si="401"/>
        <v>139.62515362556329</v>
      </c>
      <c r="AF2189" s="31">
        <f t="shared" si="402"/>
        <v>1.2085588477173115E-2</v>
      </c>
      <c r="AJ2189" s="110">
        <f t="shared" si="394"/>
        <v>43362</v>
      </c>
      <c r="AK2189" s="31">
        <f t="shared" si="392"/>
        <v>1.1999999999999999E-3</v>
      </c>
      <c r="AL2189" s="115">
        <f t="shared" si="393"/>
        <v>8.6796806303635066E-4</v>
      </c>
      <c r="AM2189" s="100"/>
      <c r="BR2189" s="18">
        <f t="shared" si="398"/>
        <v>43353</v>
      </c>
      <c r="BS2189" s="6">
        <f t="shared" si="399"/>
        <v>1.9E-3</v>
      </c>
      <c r="BT2189" s="6">
        <f t="shared" si="400"/>
        <v>-1.2999999999999999E-2</v>
      </c>
    </row>
    <row r="2190" spans="2:72" ht="14.45" hidden="1">
      <c r="B2190" s="110">
        <v>43354</v>
      </c>
      <c r="C2190" s="106">
        <v>2887.9</v>
      </c>
      <c r="D2190" s="106">
        <v>2871.6</v>
      </c>
      <c r="E2190" s="106">
        <v>2892.5</v>
      </c>
      <c r="F2190" s="106">
        <v>2866.8</v>
      </c>
      <c r="G2190" s="28"/>
      <c r="H2190" s="107">
        <v>3.8E-3</v>
      </c>
      <c r="K2190" s="110">
        <v>43398</v>
      </c>
      <c r="L2190" s="106">
        <v>10124.9</v>
      </c>
      <c r="M2190" s="106">
        <v>10135.049999999999</v>
      </c>
      <c r="N2190" s="106">
        <v>10166.6</v>
      </c>
      <c r="O2190" s="106">
        <v>10079.299999999999</v>
      </c>
      <c r="P2190" s="28" t="s">
        <v>4676</v>
      </c>
      <c r="Q2190" s="107">
        <v>-9.7999999999999997E-3</v>
      </c>
      <c r="T2190" s="110">
        <v>43242</v>
      </c>
      <c r="U2190" s="28">
        <v>68.02</v>
      </c>
      <c r="V2190">
        <v>67.989999999999995</v>
      </c>
      <c r="W2190">
        <v>68.094999999999999</v>
      </c>
      <c r="X2190">
        <v>67.938000000000002</v>
      </c>
      <c r="Y2190" s="19">
        <v>-1.4E-3</v>
      </c>
      <c r="AB2190" s="110">
        <f t="shared" si="397"/>
        <v>43398</v>
      </c>
      <c r="AC2190" s="108">
        <f t="shared" si="395"/>
        <v>10124.9</v>
      </c>
      <c r="AD2190" s="28">
        <f t="shared" si="396"/>
        <v>73.23</v>
      </c>
      <c r="AE2190" s="28">
        <f t="shared" si="401"/>
        <v>138.26164140379623</v>
      </c>
      <c r="AF2190" s="31">
        <f t="shared" si="402"/>
        <v>-9.7655199393629211E-3</v>
      </c>
      <c r="AJ2190" s="110" t="e">
        <f t="shared" si="394"/>
        <v>#N/A</v>
      </c>
      <c r="AK2190" s="31">
        <f t="shared" si="392"/>
        <v>0</v>
      </c>
      <c r="AL2190" s="115">
        <f t="shared" si="393"/>
        <v>0</v>
      </c>
      <c r="AM2190" s="100"/>
      <c r="BR2190" s="18">
        <f t="shared" si="398"/>
        <v>43354</v>
      </c>
      <c r="BS2190" s="6">
        <f t="shared" si="399"/>
        <v>3.8E-3</v>
      </c>
      <c r="BT2190" s="6">
        <f t="shared" si="400"/>
        <v>-1.32E-2</v>
      </c>
    </row>
    <row r="2191" spans="2:72" ht="14.45" hidden="1">
      <c r="B2191" s="110">
        <v>43355</v>
      </c>
      <c r="C2191" s="106">
        <v>2888.9</v>
      </c>
      <c r="D2191" s="106">
        <v>2888.3</v>
      </c>
      <c r="E2191" s="106">
        <v>2894.7</v>
      </c>
      <c r="F2191" s="106">
        <v>2879.2</v>
      </c>
      <c r="G2191" s="28"/>
      <c r="H2191" s="107">
        <v>2.9999999999999997E-4</v>
      </c>
      <c r="K2191" s="110">
        <v>43399</v>
      </c>
      <c r="L2191" s="106">
        <v>10030</v>
      </c>
      <c r="M2191" s="106">
        <v>10122.35</v>
      </c>
      <c r="N2191" s="106">
        <v>10128.85</v>
      </c>
      <c r="O2191" s="106">
        <v>10004.549999999999</v>
      </c>
      <c r="P2191" s="28" t="s">
        <v>4677</v>
      </c>
      <c r="Q2191" s="107">
        <v>-9.4000000000000004E-3</v>
      </c>
      <c r="T2191" s="110">
        <v>43243</v>
      </c>
      <c r="U2191" s="28">
        <v>68.37</v>
      </c>
      <c r="V2191">
        <v>68.16</v>
      </c>
      <c r="W2191">
        <v>68.484999999999999</v>
      </c>
      <c r="X2191">
        <v>68.16</v>
      </c>
      <c r="Y2191" s="19">
        <v>5.1000000000000004E-3</v>
      </c>
      <c r="AB2191" s="110">
        <f t="shared" si="397"/>
        <v>43399</v>
      </c>
      <c r="AC2191" s="108">
        <f t="shared" si="395"/>
        <v>10030</v>
      </c>
      <c r="AD2191" s="28">
        <f t="shared" si="396"/>
        <v>73.459999999999994</v>
      </c>
      <c r="AE2191" s="28">
        <f t="shared" si="401"/>
        <v>136.53689082493875</v>
      </c>
      <c r="AF2191" s="31">
        <f t="shared" si="402"/>
        <v>-1.2474541466062194E-2</v>
      </c>
      <c r="AJ2191" s="110">
        <f t="shared" si="394"/>
        <v>43364</v>
      </c>
      <c r="AK2191" s="31">
        <f t="shared" si="392"/>
        <v>-4.0000000000000002E-4</v>
      </c>
      <c r="AL2191" s="115">
        <f t="shared" si="393"/>
        <v>-6.4747730940938331E-3</v>
      </c>
      <c r="AM2191" s="100"/>
      <c r="BR2191" s="18">
        <f t="shared" si="398"/>
        <v>43355</v>
      </c>
      <c r="BS2191" s="6">
        <f t="shared" si="399"/>
        <v>2.9999999999999997E-4</v>
      </c>
      <c r="BT2191" s="6">
        <f t="shared" si="400"/>
        <v>7.3000000000000001E-3</v>
      </c>
    </row>
    <row r="2192" spans="2:72" ht="14.45" hidden="1">
      <c r="B2192" s="110">
        <v>43356</v>
      </c>
      <c r="C2192" s="106">
        <v>2904.2</v>
      </c>
      <c r="D2192" s="106">
        <v>2896.8</v>
      </c>
      <c r="E2192" s="106">
        <v>2906.8</v>
      </c>
      <c r="F2192" s="106">
        <v>2896.4</v>
      </c>
      <c r="G2192" s="28"/>
      <c r="H2192" s="107">
        <v>5.3E-3</v>
      </c>
      <c r="K2192" s="110">
        <v>43402</v>
      </c>
      <c r="L2192" s="106">
        <v>10250.85</v>
      </c>
      <c r="M2192" s="106">
        <v>10078.1</v>
      </c>
      <c r="N2192" s="106">
        <v>10275.299999999999</v>
      </c>
      <c r="O2192" s="106">
        <v>10020.35</v>
      </c>
      <c r="P2192" s="28" t="s">
        <v>4678</v>
      </c>
      <c r="Q2192" s="107">
        <v>2.1999999999999999E-2</v>
      </c>
      <c r="T2192" s="110">
        <v>43244</v>
      </c>
      <c r="U2192" s="28">
        <v>68.34</v>
      </c>
      <c r="V2192">
        <v>68.349999999999994</v>
      </c>
      <c r="W2192">
        <v>68.435000000000002</v>
      </c>
      <c r="X2192">
        <v>68.295000000000002</v>
      </c>
      <c r="Y2192" s="19">
        <v>-4.0000000000000002E-4</v>
      </c>
      <c r="AB2192" s="110">
        <f t="shared" si="397"/>
        <v>43402</v>
      </c>
      <c r="AC2192" s="108">
        <f t="shared" si="395"/>
        <v>10250.85</v>
      </c>
      <c r="AD2192" s="28">
        <f t="shared" si="396"/>
        <v>73.400000000000006</v>
      </c>
      <c r="AE2192" s="28">
        <f t="shared" si="401"/>
        <v>139.65735694822888</v>
      </c>
      <c r="AF2192" s="31">
        <f t="shared" si="402"/>
        <v>2.2854380998693191E-2</v>
      </c>
      <c r="AJ2192" s="110">
        <f t="shared" si="394"/>
        <v>43367</v>
      </c>
      <c r="AK2192" s="31">
        <f t="shared" si="392"/>
        <v>-3.5000000000000001E-3</v>
      </c>
      <c r="AL2192" s="115">
        <f t="shared" si="393"/>
        <v>-2.1591465390077058E-2</v>
      </c>
      <c r="AM2192" s="100"/>
      <c r="BR2192" s="18" t="e">
        <f t="shared" si="398"/>
        <v>#N/A</v>
      </c>
      <c r="BS2192" s="6">
        <f t="shared" si="399"/>
        <v>0</v>
      </c>
      <c r="BT2192" s="6">
        <f t="shared" si="400"/>
        <v>0</v>
      </c>
    </row>
    <row r="2193" spans="2:72" ht="14.45" hidden="1">
      <c r="B2193" s="110">
        <v>43357</v>
      </c>
      <c r="C2193" s="106">
        <v>2905</v>
      </c>
      <c r="D2193" s="106">
        <v>2906.4</v>
      </c>
      <c r="E2193" s="106">
        <v>2908.3</v>
      </c>
      <c r="F2193" s="106">
        <v>2895.8</v>
      </c>
      <c r="G2193" s="28"/>
      <c r="H2193" s="107">
        <v>2.9999999999999997E-4</v>
      </c>
      <c r="K2193" s="110">
        <v>43403</v>
      </c>
      <c r="L2193" s="106">
        <v>10198.4</v>
      </c>
      <c r="M2193" s="106">
        <v>10239.4</v>
      </c>
      <c r="N2193" s="106">
        <v>10285.1</v>
      </c>
      <c r="O2193" s="106">
        <v>10175.35</v>
      </c>
      <c r="P2193" s="28" t="s">
        <v>4679</v>
      </c>
      <c r="Q2193" s="107">
        <v>-5.1000000000000004E-3</v>
      </c>
      <c r="T2193" s="110">
        <v>43245</v>
      </c>
      <c r="U2193" s="28">
        <v>67.73</v>
      </c>
      <c r="V2193">
        <v>68.33</v>
      </c>
      <c r="W2193">
        <v>68.33</v>
      </c>
      <c r="X2193">
        <v>67.718000000000004</v>
      </c>
      <c r="Y2193" s="19">
        <v>-8.8999999999999999E-3</v>
      </c>
      <c r="AB2193" s="110">
        <f t="shared" si="397"/>
        <v>43403</v>
      </c>
      <c r="AC2193" s="108">
        <f t="shared" si="395"/>
        <v>10198.4</v>
      </c>
      <c r="AD2193" s="28">
        <f t="shared" si="396"/>
        <v>73.680000000000007</v>
      </c>
      <c r="AE2193" s="28">
        <f t="shared" si="401"/>
        <v>138.41476655808901</v>
      </c>
      <c r="AF2193" s="31">
        <f t="shared" si="402"/>
        <v>-8.8974216417434526E-3</v>
      </c>
      <c r="AJ2193" s="110">
        <f t="shared" si="394"/>
        <v>43368</v>
      </c>
      <c r="AK2193" s="31">
        <f t="shared" si="392"/>
        <v>-1.2999999999999999E-3</v>
      </c>
      <c r="AL2193" s="115">
        <f t="shared" si="393"/>
        <v>8.9142377289801455E-3</v>
      </c>
      <c r="AM2193" s="100"/>
      <c r="BR2193" s="18">
        <f t="shared" si="398"/>
        <v>43357</v>
      </c>
      <c r="BS2193" s="6">
        <f t="shared" si="399"/>
        <v>2.9999999999999997E-4</v>
      </c>
      <c r="BT2193" s="6">
        <f t="shared" si="400"/>
        <v>1.2800000000000001E-2</v>
      </c>
    </row>
    <row r="2194" spans="2:72" ht="14.45" hidden="1">
      <c r="B2194" s="110">
        <v>43360</v>
      </c>
      <c r="C2194" s="106">
        <v>2888.8</v>
      </c>
      <c r="D2194" s="106">
        <v>2903.8</v>
      </c>
      <c r="E2194" s="106">
        <v>2904.7</v>
      </c>
      <c r="F2194" s="106">
        <v>2886.2</v>
      </c>
      <c r="G2194" s="28"/>
      <c r="H2194" s="107">
        <v>-5.5999999999999999E-3</v>
      </c>
      <c r="K2194" s="110">
        <v>43404</v>
      </c>
      <c r="L2194" s="106">
        <v>10386.6</v>
      </c>
      <c r="M2194" s="106">
        <v>10209.549999999999</v>
      </c>
      <c r="N2194" s="106">
        <v>10396</v>
      </c>
      <c r="O2194" s="106">
        <v>10105.1</v>
      </c>
      <c r="P2194" s="28" t="s">
        <v>4680</v>
      </c>
      <c r="Q2194" s="107">
        <v>1.8499999999999999E-2</v>
      </c>
      <c r="T2194" s="110">
        <v>43248</v>
      </c>
      <c r="U2194" s="28">
        <v>67.400000000000006</v>
      </c>
      <c r="V2194">
        <v>67.504999999999995</v>
      </c>
      <c r="W2194">
        <v>67.531999999999996</v>
      </c>
      <c r="X2194">
        <v>67.298000000000002</v>
      </c>
      <c r="Y2194" s="19">
        <v>-4.8999999999999998E-3</v>
      </c>
      <c r="AB2194" s="110">
        <f t="shared" si="397"/>
        <v>43404</v>
      </c>
      <c r="AC2194" s="108">
        <f t="shared" si="395"/>
        <v>10386.6</v>
      </c>
      <c r="AD2194" s="28">
        <f t="shared" si="396"/>
        <v>73.959999999999994</v>
      </c>
      <c r="AE2194" s="28">
        <f t="shared" si="401"/>
        <v>140.43537047052462</v>
      </c>
      <c r="AF2194" s="31">
        <f t="shared" si="402"/>
        <v>1.4598181701860558E-2</v>
      </c>
      <c r="AJ2194" s="110">
        <f t="shared" si="394"/>
        <v>43369</v>
      </c>
      <c r="AK2194" s="31">
        <f t="shared" ref="AK2194:AK2257" si="403">IFERROR(VLOOKUP(AJ2194,B:H,7,FALSE),0)</f>
        <v>-3.3E-3</v>
      </c>
      <c r="AL2194" s="115">
        <f t="shared" ref="AL2194:AL2257" si="404">IFERROR(VLOOKUP(AJ2194,AB:AF,5,FALSE),0)</f>
        <v>-6.3991537390784003E-5</v>
      </c>
      <c r="AM2194" s="100"/>
      <c r="BR2194" s="18">
        <f t="shared" si="398"/>
        <v>43360</v>
      </c>
      <c r="BS2194" s="6">
        <f t="shared" si="399"/>
        <v>-5.5999999999999999E-3</v>
      </c>
      <c r="BT2194" s="6">
        <f t="shared" si="400"/>
        <v>-1.1900000000000001E-2</v>
      </c>
    </row>
    <row r="2195" spans="2:72" ht="14.45" hidden="1">
      <c r="B2195" s="110">
        <v>43361</v>
      </c>
      <c r="C2195" s="106">
        <v>2904.3</v>
      </c>
      <c r="D2195" s="106">
        <v>2890.7</v>
      </c>
      <c r="E2195" s="106">
        <v>2911.2</v>
      </c>
      <c r="F2195" s="106">
        <v>2890.4</v>
      </c>
      <c r="G2195" s="28"/>
      <c r="H2195" s="107">
        <v>5.4000000000000003E-3</v>
      </c>
      <c r="K2195" s="110">
        <v>43405</v>
      </c>
      <c r="L2195" s="106">
        <v>10380.450000000001</v>
      </c>
      <c r="M2195" s="106">
        <v>10441.700000000001</v>
      </c>
      <c r="N2195" s="106">
        <v>10441.9</v>
      </c>
      <c r="O2195" s="106">
        <v>10341.9</v>
      </c>
      <c r="P2195" s="28" t="s">
        <v>4681</v>
      </c>
      <c r="Q2195" s="107">
        <v>-5.9999999999999995E-4</v>
      </c>
      <c r="T2195" s="110">
        <v>43249</v>
      </c>
      <c r="U2195" s="28">
        <v>67.84</v>
      </c>
      <c r="V2195">
        <v>67.63</v>
      </c>
      <c r="W2195">
        <v>67.995000000000005</v>
      </c>
      <c r="X2195">
        <v>67.63</v>
      </c>
      <c r="Y2195" s="19">
        <v>6.4999999999999997E-3</v>
      </c>
      <c r="AB2195" s="110">
        <f t="shared" si="397"/>
        <v>43405</v>
      </c>
      <c r="AC2195" s="108">
        <f t="shared" si="395"/>
        <v>10380.450000000001</v>
      </c>
      <c r="AD2195" s="28">
        <f t="shared" si="396"/>
        <v>73.454999999999998</v>
      </c>
      <c r="AE2195" s="28">
        <f t="shared" si="401"/>
        <v>141.3171329385338</v>
      </c>
      <c r="AF2195" s="31">
        <f t="shared" si="402"/>
        <v>6.2787776687232011E-3</v>
      </c>
      <c r="AJ2195" s="110">
        <f t="shared" si="394"/>
        <v>43370</v>
      </c>
      <c r="AK2195" s="31">
        <f t="shared" si="403"/>
        <v>2.8E-3</v>
      </c>
      <c r="AL2195" s="115">
        <f t="shared" si="404"/>
        <v>-6.4875379584914405E-3</v>
      </c>
      <c r="AM2195" s="100"/>
      <c r="BR2195" s="18">
        <f t="shared" si="398"/>
        <v>43361</v>
      </c>
      <c r="BS2195" s="6">
        <f t="shared" si="399"/>
        <v>5.4000000000000003E-3</v>
      </c>
      <c r="BT2195" s="6">
        <f t="shared" si="400"/>
        <v>-8.6999999999999994E-3</v>
      </c>
    </row>
    <row r="2196" spans="2:72" ht="14.45" hidden="1">
      <c r="B2196" s="110">
        <v>43362</v>
      </c>
      <c r="C2196" s="106">
        <v>2907.9</v>
      </c>
      <c r="D2196" s="106">
        <v>2906.6</v>
      </c>
      <c r="E2196" s="106">
        <v>2912.4</v>
      </c>
      <c r="F2196" s="106">
        <v>2903.8</v>
      </c>
      <c r="G2196" s="28"/>
      <c r="H2196" s="107">
        <v>1.1999999999999999E-3</v>
      </c>
      <c r="K2196" s="110">
        <v>43406</v>
      </c>
      <c r="L2196" s="106">
        <v>10553</v>
      </c>
      <c r="M2196" s="106">
        <v>10462.299999999999</v>
      </c>
      <c r="N2196" s="106">
        <v>10606.95</v>
      </c>
      <c r="O2196" s="106">
        <v>10457.700000000001</v>
      </c>
      <c r="P2196" s="28" t="s">
        <v>4682</v>
      </c>
      <c r="Q2196" s="107">
        <v>1.66E-2</v>
      </c>
      <c r="T2196" s="110">
        <v>43250</v>
      </c>
      <c r="U2196" s="28">
        <v>67.44</v>
      </c>
      <c r="V2196">
        <v>67.855000000000004</v>
      </c>
      <c r="W2196">
        <v>67.900000000000006</v>
      </c>
      <c r="X2196">
        <v>67.394999999999996</v>
      </c>
      <c r="Y2196" s="19">
        <v>-5.8999999999999999E-3</v>
      </c>
      <c r="AB2196" s="110">
        <f t="shared" si="397"/>
        <v>43406</v>
      </c>
      <c r="AC2196" s="108">
        <f t="shared" si="395"/>
        <v>10553</v>
      </c>
      <c r="AD2196" s="28">
        <f t="shared" si="396"/>
        <v>72.44</v>
      </c>
      <c r="AE2196" s="28">
        <f t="shared" si="401"/>
        <v>145.6791827719492</v>
      </c>
      <c r="AF2196" s="31">
        <f t="shared" si="402"/>
        <v>3.086709829665657E-2</v>
      </c>
      <c r="AJ2196" s="110">
        <f t="shared" si="394"/>
        <v>43371</v>
      </c>
      <c r="AK2196" s="31">
        <f t="shared" si="403"/>
        <v>0</v>
      </c>
      <c r="AL2196" s="115">
        <f t="shared" si="404"/>
        <v>-3.4666531130964628E-3</v>
      </c>
      <c r="AM2196" s="100"/>
      <c r="BR2196" s="18">
        <f t="shared" si="398"/>
        <v>43362</v>
      </c>
      <c r="BS2196" s="6">
        <f t="shared" si="399"/>
        <v>1.1999999999999999E-3</v>
      </c>
      <c r="BT2196" s="6">
        <f t="shared" si="400"/>
        <v>-3.8999999999999998E-3</v>
      </c>
    </row>
    <row r="2197" spans="2:72" ht="14.45" hidden="1">
      <c r="B2197" s="110">
        <v>43363</v>
      </c>
      <c r="C2197" s="106">
        <v>2930.8</v>
      </c>
      <c r="D2197" s="106">
        <v>2919.7</v>
      </c>
      <c r="E2197" s="106">
        <v>2934.8</v>
      </c>
      <c r="F2197" s="106">
        <v>2919.7</v>
      </c>
      <c r="G2197" s="28"/>
      <c r="H2197" s="107">
        <v>7.9000000000000008E-3</v>
      </c>
      <c r="K2197" s="110">
        <v>43409</v>
      </c>
      <c r="L2197" s="106">
        <v>10524</v>
      </c>
      <c r="M2197" s="106">
        <v>10558.75</v>
      </c>
      <c r="N2197" s="106">
        <v>10558.8</v>
      </c>
      <c r="O2197" s="106">
        <v>10477</v>
      </c>
      <c r="P2197" s="28" t="s">
        <v>4683</v>
      </c>
      <c r="Q2197" s="107">
        <v>-2.7000000000000001E-3</v>
      </c>
      <c r="T2197" s="110">
        <v>43251</v>
      </c>
      <c r="U2197" s="28">
        <v>67.430000000000007</v>
      </c>
      <c r="V2197">
        <v>67.430000000000007</v>
      </c>
      <c r="W2197">
        <v>67.599999999999994</v>
      </c>
      <c r="X2197">
        <v>67.319999999999993</v>
      </c>
      <c r="Y2197" s="19">
        <v>-1E-4</v>
      </c>
      <c r="AB2197" s="110">
        <f t="shared" si="397"/>
        <v>43409</v>
      </c>
      <c r="AC2197" s="108">
        <f t="shared" si="395"/>
        <v>10524</v>
      </c>
      <c r="AD2197" s="28">
        <f t="shared" si="396"/>
        <v>73.08</v>
      </c>
      <c r="AE2197" s="28">
        <f t="shared" si="401"/>
        <v>144.00656814449917</v>
      </c>
      <c r="AF2197" s="31">
        <f t="shared" si="402"/>
        <v>-1.1481493756512862E-2</v>
      </c>
      <c r="AJ2197" s="110">
        <f t="shared" si="394"/>
        <v>43374</v>
      </c>
      <c r="AK2197" s="31">
        <f t="shared" si="403"/>
        <v>3.5999999999999999E-3</v>
      </c>
      <c r="AL2197" s="115">
        <f t="shared" si="404"/>
        <v>1.3909954646345035E-3</v>
      </c>
      <c r="AM2197" s="100"/>
      <c r="BR2197" s="18" t="e">
        <f t="shared" si="398"/>
        <v>#N/A</v>
      </c>
      <c r="BS2197" s="6">
        <f t="shared" si="399"/>
        <v>0</v>
      </c>
      <c r="BT2197" s="6">
        <f t="shared" si="400"/>
        <v>0</v>
      </c>
    </row>
    <row r="2198" spans="2:72" ht="14.45" hidden="1">
      <c r="B2198" s="110">
        <v>43364</v>
      </c>
      <c r="C2198" s="106">
        <v>2929.7</v>
      </c>
      <c r="D2198" s="106">
        <v>2936.8</v>
      </c>
      <c r="E2198" s="106">
        <v>2940.9</v>
      </c>
      <c r="F2198" s="106">
        <v>2927.1</v>
      </c>
      <c r="G2198" s="28"/>
      <c r="H2198" s="107">
        <v>-4.0000000000000002E-4</v>
      </c>
      <c r="K2198" s="110">
        <v>43410</v>
      </c>
      <c r="L2198" s="106">
        <v>10530</v>
      </c>
      <c r="M2198" s="106">
        <v>10552</v>
      </c>
      <c r="N2198" s="106">
        <v>10600.25</v>
      </c>
      <c r="O2198" s="106">
        <v>10491.45</v>
      </c>
      <c r="P2198" s="28" t="s">
        <v>4684</v>
      </c>
      <c r="Q2198" s="107">
        <v>5.9999999999999995E-4</v>
      </c>
      <c r="T2198" s="110">
        <v>43252</v>
      </c>
      <c r="U2198" s="28">
        <v>66.995000000000005</v>
      </c>
      <c r="V2198">
        <v>67.454999999999998</v>
      </c>
      <c r="W2198">
        <v>67.454999999999998</v>
      </c>
      <c r="X2198">
        <v>66.995000000000005</v>
      </c>
      <c r="Y2198" s="19">
        <v>-6.4999999999999997E-3</v>
      </c>
      <c r="AB2198" s="110">
        <f t="shared" si="397"/>
        <v>43410</v>
      </c>
      <c r="AC2198" s="108">
        <f t="shared" si="395"/>
        <v>10530</v>
      </c>
      <c r="AD2198" s="28">
        <f t="shared" si="396"/>
        <v>72.954999999999998</v>
      </c>
      <c r="AE2198" s="28">
        <f t="shared" si="401"/>
        <v>144.33554931121924</v>
      </c>
      <c r="AF2198" s="31">
        <f t="shared" si="402"/>
        <v>2.2844872352625334E-3</v>
      </c>
      <c r="AJ2198" s="110" t="e">
        <f t="shared" si="394"/>
        <v>#N/A</v>
      </c>
      <c r="AK2198" s="31">
        <f t="shared" si="403"/>
        <v>0</v>
      </c>
      <c r="AL2198" s="115">
        <f t="shared" si="404"/>
        <v>0</v>
      </c>
      <c r="AM2198" s="100"/>
      <c r="BR2198" s="18">
        <f t="shared" si="398"/>
        <v>43364</v>
      </c>
      <c r="BS2198" s="6">
        <f t="shared" si="399"/>
        <v>-4.0000000000000002E-4</v>
      </c>
      <c r="BT2198" s="6">
        <f t="shared" si="400"/>
        <v>-8.0999999999999996E-3</v>
      </c>
    </row>
    <row r="2199" spans="2:72" ht="14.45" hidden="1">
      <c r="B2199" s="110">
        <v>43367</v>
      </c>
      <c r="C2199" s="106">
        <v>2919.4</v>
      </c>
      <c r="D2199" s="106">
        <v>2921.8</v>
      </c>
      <c r="E2199" s="106">
        <v>2923.8</v>
      </c>
      <c r="F2199" s="106">
        <v>2912.6</v>
      </c>
      <c r="G2199" s="28"/>
      <c r="H2199" s="107">
        <v>-3.5000000000000001E-3</v>
      </c>
      <c r="K2199" s="110">
        <v>43411</v>
      </c>
      <c r="L2199" s="106">
        <v>10598.85</v>
      </c>
      <c r="M2199" s="106">
        <v>10614.45</v>
      </c>
      <c r="N2199" s="106">
        <v>10616.45</v>
      </c>
      <c r="O2199" s="106">
        <v>10591.8</v>
      </c>
      <c r="P2199" s="28" t="s">
        <v>4685</v>
      </c>
      <c r="Q2199" s="107">
        <v>6.4999999999999997E-3</v>
      </c>
      <c r="T2199" s="110">
        <v>43255</v>
      </c>
      <c r="U2199" s="28">
        <v>67.069999999999993</v>
      </c>
      <c r="V2199">
        <v>66.915000000000006</v>
      </c>
      <c r="W2199">
        <v>67.17</v>
      </c>
      <c r="X2199">
        <v>66.849999999999994</v>
      </c>
      <c r="Y2199" s="19">
        <v>1.1000000000000001E-3</v>
      </c>
      <c r="AB2199" s="110">
        <f t="shared" si="397"/>
        <v>43411</v>
      </c>
      <c r="AC2199" s="108">
        <f t="shared" si="395"/>
        <v>10598.85</v>
      </c>
      <c r="AD2199" s="28">
        <f t="shared" si="396"/>
        <v>72.45</v>
      </c>
      <c r="AE2199" s="28">
        <f t="shared" si="401"/>
        <v>146.29192546583852</v>
      </c>
      <c r="AF2199" s="31">
        <f t="shared" si="402"/>
        <v>1.3554361097839474E-2</v>
      </c>
      <c r="AJ2199" s="110">
        <f t="shared" si="394"/>
        <v>43376</v>
      </c>
      <c r="AK2199" s="31">
        <f t="shared" si="403"/>
        <v>6.9999999999999999E-4</v>
      </c>
      <c r="AL2199" s="115">
        <f t="shared" si="404"/>
        <v>-1.9278931996209336E-2</v>
      </c>
      <c r="AM2199" s="100"/>
      <c r="BR2199" s="18">
        <f t="shared" si="398"/>
        <v>43367</v>
      </c>
      <c r="BS2199" s="6">
        <f t="shared" si="399"/>
        <v>-3.5000000000000001E-3</v>
      </c>
      <c r="BT2199" s="6">
        <f t="shared" si="400"/>
        <v>-1.5800000000000002E-2</v>
      </c>
    </row>
    <row r="2200" spans="2:72" ht="14.45" hidden="1">
      <c r="B2200" s="110">
        <v>43368</v>
      </c>
      <c r="C2200" s="106">
        <v>2915.6</v>
      </c>
      <c r="D2200" s="106">
        <v>2921.8</v>
      </c>
      <c r="E2200" s="106">
        <v>2923.9</v>
      </c>
      <c r="F2200" s="106">
        <v>2913.7</v>
      </c>
      <c r="G2200" s="28"/>
      <c r="H2200" s="107">
        <v>-1.2999999999999999E-3</v>
      </c>
      <c r="K2200" s="110">
        <v>43413</v>
      </c>
      <c r="L2200" s="106">
        <v>10585.2</v>
      </c>
      <c r="M2200" s="106">
        <v>10614.7</v>
      </c>
      <c r="N2200" s="106">
        <v>10619.55</v>
      </c>
      <c r="O2200" s="106">
        <v>10544.85</v>
      </c>
      <c r="P2200" s="28" t="s">
        <v>4686</v>
      </c>
      <c r="Q2200" s="107">
        <v>-1.2999999999999999E-3</v>
      </c>
      <c r="T2200" s="110">
        <v>43256</v>
      </c>
      <c r="U2200" s="28">
        <v>67.099999999999994</v>
      </c>
      <c r="V2200">
        <v>67.08</v>
      </c>
      <c r="W2200">
        <v>67.23</v>
      </c>
      <c r="X2200">
        <v>67.08</v>
      </c>
      <c r="Y2200" s="19">
        <v>4.0000000000000002E-4</v>
      </c>
      <c r="AB2200" s="110">
        <f t="shared" si="397"/>
        <v>43413</v>
      </c>
      <c r="AC2200" s="108">
        <f t="shared" si="395"/>
        <v>10585.2</v>
      </c>
      <c r="AD2200" s="28">
        <f t="shared" si="396"/>
        <v>72.48</v>
      </c>
      <c r="AE2200" s="28">
        <f t="shared" si="401"/>
        <v>146.04304635761591</v>
      </c>
      <c r="AF2200" s="31">
        <f t="shared" si="402"/>
        <v>-1.7012497950936734E-3</v>
      </c>
      <c r="AJ2200" s="110">
        <f t="shared" si="394"/>
        <v>43377</v>
      </c>
      <c r="AK2200" s="31">
        <f t="shared" si="403"/>
        <v>-8.2000000000000007E-3</v>
      </c>
      <c r="AL2200" s="115">
        <f t="shared" si="404"/>
        <v>-2.7631208404124141E-2</v>
      </c>
      <c r="AM2200" s="100"/>
      <c r="BR2200" s="18">
        <f t="shared" si="398"/>
        <v>43368</v>
      </c>
      <c r="BS2200" s="6">
        <f t="shared" si="399"/>
        <v>-1.2999999999999999E-3</v>
      </c>
      <c r="BT2200" s="6">
        <f t="shared" si="400"/>
        <v>9.1000000000000004E-3</v>
      </c>
    </row>
    <row r="2201" spans="2:72" ht="14.45" hidden="1">
      <c r="B2201" s="110">
        <v>43369</v>
      </c>
      <c r="C2201" s="106">
        <v>2906</v>
      </c>
      <c r="D2201" s="106">
        <v>2917</v>
      </c>
      <c r="E2201" s="106">
        <v>2931.2</v>
      </c>
      <c r="F2201" s="106">
        <v>2903.3</v>
      </c>
      <c r="G2201" s="28"/>
      <c r="H2201" s="107">
        <v>-3.3E-3</v>
      </c>
      <c r="K2201" s="110">
        <v>43416</v>
      </c>
      <c r="L2201" s="106">
        <v>10482.200000000001</v>
      </c>
      <c r="M2201" s="106">
        <v>10607.8</v>
      </c>
      <c r="N2201" s="106">
        <v>10645.5</v>
      </c>
      <c r="O2201" s="106">
        <v>10464.049999999999</v>
      </c>
      <c r="P2201" s="28" t="s">
        <v>4687</v>
      </c>
      <c r="Q2201" s="107">
        <v>-9.7000000000000003E-3</v>
      </c>
      <c r="T2201" s="110">
        <v>43257</v>
      </c>
      <c r="U2201" s="28">
        <v>66.84</v>
      </c>
      <c r="V2201">
        <v>67.09</v>
      </c>
      <c r="W2201">
        <v>67.165000000000006</v>
      </c>
      <c r="X2201">
        <v>66.84</v>
      </c>
      <c r="Y2201" s="19">
        <v>-3.8999999999999998E-3</v>
      </c>
      <c r="AB2201" s="110">
        <f t="shared" si="397"/>
        <v>43416</v>
      </c>
      <c r="AC2201" s="108">
        <f t="shared" si="395"/>
        <v>10482.200000000001</v>
      </c>
      <c r="AD2201" s="28">
        <f t="shared" si="396"/>
        <v>72.86</v>
      </c>
      <c r="AE2201" s="28">
        <f t="shared" si="401"/>
        <v>143.86769146307989</v>
      </c>
      <c r="AF2201" s="31">
        <f t="shared" si="402"/>
        <v>-1.4895299357212899E-2</v>
      </c>
      <c r="AJ2201" s="110">
        <f t="shared" si="394"/>
        <v>43378</v>
      </c>
      <c r="AK2201" s="31">
        <f t="shared" si="403"/>
        <v>-5.4999999999999997E-3</v>
      </c>
      <c r="AL2201" s="115">
        <f t="shared" si="404"/>
        <v>-2.8528288329704554E-2</v>
      </c>
      <c r="AM2201" s="100"/>
      <c r="BR2201" s="18">
        <f t="shared" si="398"/>
        <v>43369</v>
      </c>
      <c r="BS2201" s="6">
        <f t="shared" si="399"/>
        <v>-3.3E-3</v>
      </c>
      <c r="BT2201" s="6">
        <f t="shared" si="400"/>
        <v>-1.1999999999999999E-3</v>
      </c>
    </row>
    <row r="2202" spans="2:72" ht="14.45" hidden="1">
      <c r="B2202" s="110">
        <v>43370</v>
      </c>
      <c r="C2202" s="106">
        <v>2914</v>
      </c>
      <c r="D2202" s="106">
        <v>2911.7</v>
      </c>
      <c r="E2202" s="106">
        <v>2927.2</v>
      </c>
      <c r="F2202" s="106">
        <v>2909.3</v>
      </c>
      <c r="G2202" s="28"/>
      <c r="H2202" s="107">
        <v>2.8E-3</v>
      </c>
      <c r="K2202" s="110">
        <v>43417</v>
      </c>
      <c r="L2202" s="106">
        <v>10582.5</v>
      </c>
      <c r="M2202" s="106">
        <v>10451.9</v>
      </c>
      <c r="N2202" s="106">
        <v>10596.25</v>
      </c>
      <c r="O2202" s="106">
        <v>10440.549999999999</v>
      </c>
      <c r="P2202" s="28" t="s">
        <v>4688</v>
      </c>
      <c r="Q2202" s="107">
        <v>9.5999999999999992E-3</v>
      </c>
      <c r="T2202" s="110">
        <v>43258</v>
      </c>
      <c r="U2202" s="28">
        <v>67.42</v>
      </c>
      <c r="V2202">
        <v>66.94</v>
      </c>
      <c r="W2202">
        <v>67.459999999999994</v>
      </c>
      <c r="X2202">
        <v>66.94</v>
      </c>
      <c r="Y2202" s="19">
        <v>8.6999999999999994E-3</v>
      </c>
      <c r="AB2202" s="110">
        <f t="shared" si="397"/>
        <v>43417</v>
      </c>
      <c r="AC2202" s="108">
        <f t="shared" si="395"/>
        <v>10582.5</v>
      </c>
      <c r="AD2202" s="28">
        <f t="shared" si="396"/>
        <v>72.614999999999995</v>
      </c>
      <c r="AE2202" s="28">
        <f t="shared" si="401"/>
        <v>145.73435240652759</v>
      </c>
      <c r="AF2202" s="31">
        <f t="shared" si="402"/>
        <v>1.2974844626089777E-2</v>
      </c>
      <c r="AJ2202" s="110">
        <f t="shared" ref="AJ2202:AJ2265" si="405">VLOOKUP(B2209,AB:AF,1,FALSE)</f>
        <v>43381</v>
      </c>
      <c r="AK2202" s="31">
        <f t="shared" si="403"/>
        <v>-4.0000000000000002E-4</v>
      </c>
      <c r="AL2202" s="115">
        <f t="shared" si="404"/>
        <v>-9.3211890760591665E-4</v>
      </c>
      <c r="AM2202" s="100"/>
      <c r="BR2202" s="18">
        <f t="shared" si="398"/>
        <v>43370</v>
      </c>
      <c r="BS2202" s="6">
        <f t="shared" si="399"/>
        <v>2.8E-3</v>
      </c>
      <c r="BT2202" s="6">
        <f t="shared" si="400"/>
        <v>-6.8999999999999999E-3</v>
      </c>
    </row>
    <row r="2203" spans="2:72" ht="14.45" hidden="1">
      <c r="B2203" s="110">
        <v>43371</v>
      </c>
      <c r="C2203" s="106">
        <v>2914</v>
      </c>
      <c r="D2203" s="106">
        <v>2910</v>
      </c>
      <c r="E2203" s="106">
        <v>2920.5</v>
      </c>
      <c r="F2203" s="106">
        <v>2907.5</v>
      </c>
      <c r="G2203" s="28"/>
      <c r="H2203" s="107">
        <v>0</v>
      </c>
      <c r="K2203" s="110">
        <v>43418</v>
      </c>
      <c r="L2203" s="106">
        <v>10576.3</v>
      </c>
      <c r="M2203" s="106">
        <v>10634.9</v>
      </c>
      <c r="N2203" s="106">
        <v>10651.6</v>
      </c>
      <c r="O2203" s="106">
        <v>10532.7</v>
      </c>
      <c r="P2203" s="28" t="s">
        <v>4689</v>
      </c>
      <c r="Q2203" s="107">
        <v>-5.9999999999999995E-4</v>
      </c>
      <c r="T2203" s="110">
        <v>43259</v>
      </c>
      <c r="U2203" s="28">
        <v>67.53</v>
      </c>
      <c r="V2203">
        <v>67.47</v>
      </c>
      <c r="W2203">
        <v>67.795000000000002</v>
      </c>
      <c r="X2203">
        <v>67.44</v>
      </c>
      <c r="Y2203" s="19">
        <v>1.6000000000000001E-3</v>
      </c>
      <c r="AB2203" s="110">
        <f t="shared" si="397"/>
        <v>43418</v>
      </c>
      <c r="AC2203" s="108">
        <f t="shared" ref="AC2203:AC2266" si="406">IFERROR(VLOOKUP(AB2203,K:Q,2,FALSE),0)</f>
        <v>10576.3</v>
      </c>
      <c r="AD2203" s="28">
        <f t="shared" ref="AD2203:AD2266" si="407">VLOOKUP(AB2203,T:Y,2,FALSE)</f>
        <v>72.31</v>
      </c>
      <c r="AE2203" s="28">
        <f t="shared" si="401"/>
        <v>146.26331074540172</v>
      </c>
      <c r="AF2203" s="31">
        <f t="shared" si="402"/>
        <v>3.6296064046628107E-3</v>
      </c>
      <c r="AJ2203" s="110">
        <f t="shared" si="405"/>
        <v>43382</v>
      </c>
      <c r="AK2203" s="31">
        <f t="shared" si="403"/>
        <v>-1.4E-3</v>
      </c>
      <c r="AL2203" s="115">
        <f t="shared" si="404"/>
        <v>-8.224336771682883E-3</v>
      </c>
      <c r="AM2203" s="100"/>
      <c r="BR2203" s="18">
        <f t="shared" si="398"/>
        <v>43371</v>
      </c>
      <c r="BS2203" s="6">
        <f t="shared" si="399"/>
        <v>0</v>
      </c>
      <c r="BT2203" s="6">
        <f t="shared" si="400"/>
        <v>-4.3E-3</v>
      </c>
    </row>
    <row r="2204" spans="2:72" ht="14.45" hidden="1">
      <c r="B2204" s="110">
        <v>43374</v>
      </c>
      <c r="C2204" s="106">
        <v>2924.6</v>
      </c>
      <c r="D2204" s="106">
        <v>2926.3</v>
      </c>
      <c r="E2204" s="106">
        <v>2937.1</v>
      </c>
      <c r="F2204" s="106">
        <v>2917.9</v>
      </c>
      <c r="G2204" s="28"/>
      <c r="H2204" s="107">
        <v>3.5999999999999999E-3</v>
      </c>
      <c r="K2204" s="110">
        <v>43419</v>
      </c>
      <c r="L2204" s="106">
        <v>10616.7</v>
      </c>
      <c r="M2204" s="106">
        <v>10580.6</v>
      </c>
      <c r="N2204" s="106">
        <v>10646.5</v>
      </c>
      <c r="O2204" s="106">
        <v>10557.5</v>
      </c>
      <c r="P2204" s="28" t="s">
        <v>4690</v>
      </c>
      <c r="Q2204" s="107">
        <v>3.8E-3</v>
      </c>
      <c r="T2204" s="110">
        <v>43262</v>
      </c>
      <c r="U2204" s="28">
        <v>67.47</v>
      </c>
      <c r="V2204">
        <v>67.444999999999993</v>
      </c>
      <c r="W2204">
        <v>67.48</v>
      </c>
      <c r="X2204">
        <v>67.275000000000006</v>
      </c>
      <c r="Y2204" s="19">
        <v>-8.9999999999999998E-4</v>
      </c>
      <c r="AB2204" s="110">
        <f t="shared" si="397"/>
        <v>43419</v>
      </c>
      <c r="AC2204" s="108">
        <f t="shared" si="406"/>
        <v>10616.7</v>
      </c>
      <c r="AD2204" s="28">
        <f t="shared" si="407"/>
        <v>71.915000000000006</v>
      </c>
      <c r="AE2204" s="28">
        <f t="shared" si="401"/>
        <v>147.6284502537718</v>
      </c>
      <c r="AF2204" s="31">
        <f t="shared" si="402"/>
        <v>9.3334377665383883E-3</v>
      </c>
      <c r="AJ2204" s="110">
        <f t="shared" si="405"/>
        <v>43383</v>
      </c>
      <c r="AK2204" s="31">
        <f t="shared" si="403"/>
        <v>-3.2800000000000003E-2</v>
      </c>
      <c r="AL2204" s="115">
        <f t="shared" si="404"/>
        <v>1.6671010148568532E-2</v>
      </c>
      <c r="AM2204" s="100"/>
      <c r="BR2204" s="18">
        <f t="shared" si="398"/>
        <v>43374</v>
      </c>
      <c r="BS2204" s="6">
        <f t="shared" si="399"/>
        <v>3.5999999999999999E-3</v>
      </c>
      <c r="BT2204" s="6">
        <f t="shared" si="400"/>
        <v>7.1000000000000004E-3</v>
      </c>
    </row>
    <row r="2205" spans="2:72" ht="14.45" hidden="1">
      <c r="B2205" s="110">
        <v>43375</v>
      </c>
      <c r="C2205" s="106">
        <v>2923.4</v>
      </c>
      <c r="D2205" s="106">
        <v>2923.8</v>
      </c>
      <c r="E2205" s="106">
        <v>2931.4</v>
      </c>
      <c r="F2205" s="106">
        <v>2919.4</v>
      </c>
      <c r="G2205" s="28"/>
      <c r="H2205" s="107">
        <v>-4.0000000000000002E-4</v>
      </c>
      <c r="K2205" s="110">
        <v>43420</v>
      </c>
      <c r="L2205" s="106">
        <v>10682.2</v>
      </c>
      <c r="M2205" s="106">
        <v>10644</v>
      </c>
      <c r="N2205" s="106">
        <v>10695.15</v>
      </c>
      <c r="O2205" s="106">
        <v>10631.15</v>
      </c>
      <c r="P2205" s="28" t="s">
        <v>4691</v>
      </c>
      <c r="Q2205" s="107">
        <v>6.1999999999999998E-3</v>
      </c>
      <c r="T2205" s="110">
        <v>43263</v>
      </c>
      <c r="U2205" s="28">
        <v>67.48</v>
      </c>
      <c r="V2205">
        <v>67.454999999999998</v>
      </c>
      <c r="W2205">
        <v>67.510000000000005</v>
      </c>
      <c r="X2205">
        <v>67.36</v>
      </c>
      <c r="Y2205" s="19">
        <v>1E-4</v>
      </c>
      <c r="AB2205" s="110">
        <f t="shared" si="397"/>
        <v>43420</v>
      </c>
      <c r="AC2205" s="108">
        <f t="shared" si="406"/>
        <v>10682.2</v>
      </c>
      <c r="AD2205" s="28">
        <f t="shared" si="407"/>
        <v>71.98</v>
      </c>
      <c r="AE2205" s="28">
        <f t="shared" si="401"/>
        <v>148.40511253125868</v>
      </c>
      <c r="AF2205" s="31">
        <f t="shared" si="402"/>
        <v>5.2609254933706495E-3</v>
      </c>
      <c r="AJ2205" s="110">
        <f t="shared" si="405"/>
        <v>43384</v>
      </c>
      <c r="AK2205" s="31">
        <f t="shared" si="403"/>
        <v>-2.06E-2</v>
      </c>
      <c r="AL2205" s="115">
        <f t="shared" si="404"/>
        <v>-1.8910666358340933E-2</v>
      </c>
      <c r="AM2205" s="100"/>
      <c r="BR2205" s="18" t="e">
        <f t="shared" si="398"/>
        <v>#N/A</v>
      </c>
      <c r="BS2205" s="6">
        <f t="shared" si="399"/>
        <v>0</v>
      </c>
      <c r="BT2205" s="6">
        <f t="shared" si="400"/>
        <v>0</v>
      </c>
    </row>
    <row r="2206" spans="2:72" ht="14.45" hidden="1">
      <c r="B2206" s="110">
        <v>43376</v>
      </c>
      <c r="C2206" s="106">
        <v>2925.5</v>
      </c>
      <c r="D2206" s="106">
        <v>2931.7</v>
      </c>
      <c r="E2206" s="106">
        <v>2939.9</v>
      </c>
      <c r="F2206" s="106">
        <v>2921.4</v>
      </c>
      <c r="G2206" s="28"/>
      <c r="H2206" s="107">
        <v>6.9999999999999999E-4</v>
      </c>
      <c r="K2206" s="110">
        <v>43423</v>
      </c>
      <c r="L2206" s="106">
        <v>10763.4</v>
      </c>
      <c r="M2206" s="106">
        <v>10731.25</v>
      </c>
      <c r="N2206" s="106">
        <v>10774.7</v>
      </c>
      <c r="O2206" s="106">
        <v>10688.8</v>
      </c>
      <c r="P2206" s="28" t="s">
        <v>4692</v>
      </c>
      <c r="Q2206" s="107">
        <v>7.6E-3</v>
      </c>
      <c r="T2206" s="110">
        <v>43264</v>
      </c>
      <c r="U2206" s="28">
        <v>67.644999999999996</v>
      </c>
      <c r="V2206">
        <v>67.599999999999994</v>
      </c>
      <c r="W2206">
        <v>67.704999999999998</v>
      </c>
      <c r="X2206">
        <v>67.55</v>
      </c>
      <c r="Y2206" s="19">
        <v>2.3999999999999998E-3</v>
      </c>
      <c r="AB2206" s="110">
        <f t="shared" si="397"/>
        <v>43423</v>
      </c>
      <c r="AC2206" s="108">
        <f t="shared" si="406"/>
        <v>10763.4</v>
      </c>
      <c r="AD2206" s="28">
        <f t="shared" si="407"/>
        <v>71.61</v>
      </c>
      <c r="AE2206" s="28">
        <f t="shared" si="401"/>
        <v>150.30582320904901</v>
      </c>
      <c r="AF2206" s="31">
        <f t="shared" si="402"/>
        <v>1.2807582200983658E-2</v>
      </c>
      <c r="AJ2206" s="110">
        <f t="shared" si="405"/>
        <v>43385</v>
      </c>
      <c r="AK2206" s="31">
        <f t="shared" si="403"/>
        <v>1.4200000000000001E-2</v>
      </c>
      <c r="AL2206" s="115">
        <f t="shared" si="404"/>
        <v>2.9356043604859883E-2</v>
      </c>
      <c r="AM2206" s="100"/>
      <c r="BR2206" s="18">
        <f t="shared" si="398"/>
        <v>43376</v>
      </c>
      <c r="BS2206" s="6">
        <f t="shared" si="399"/>
        <v>6.9999999999999999E-4</v>
      </c>
      <c r="BT2206" s="6">
        <f t="shared" si="400"/>
        <v>-1.3599999999999999E-2</v>
      </c>
    </row>
    <row r="2207" spans="2:72" ht="14.45" hidden="1">
      <c r="B2207" s="110">
        <v>43377</v>
      </c>
      <c r="C2207" s="106">
        <v>2901.6</v>
      </c>
      <c r="D2207" s="106">
        <v>2919.3</v>
      </c>
      <c r="E2207" s="106">
        <v>2919.8</v>
      </c>
      <c r="F2207" s="106">
        <v>2883.9</v>
      </c>
      <c r="G2207" s="28"/>
      <c r="H2207" s="107">
        <v>-8.2000000000000007E-3</v>
      </c>
      <c r="K2207" s="110">
        <v>43424</v>
      </c>
      <c r="L2207" s="106">
        <v>10656.2</v>
      </c>
      <c r="M2207" s="106">
        <v>10740.1</v>
      </c>
      <c r="N2207" s="106">
        <v>10740.85</v>
      </c>
      <c r="O2207" s="106">
        <v>10640.85</v>
      </c>
      <c r="P2207" s="28" t="s">
        <v>4693</v>
      </c>
      <c r="Q2207" s="107">
        <v>-0.01</v>
      </c>
      <c r="T2207" s="110">
        <v>43265</v>
      </c>
      <c r="U2207" s="28">
        <v>67.69</v>
      </c>
      <c r="V2207">
        <v>67.575000000000003</v>
      </c>
      <c r="W2207">
        <v>67.734999999999999</v>
      </c>
      <c r="X2207">
        <v>67.569999999999993</v>
      </c>
      <c r="Y2207" s="19">
        <v>6.9999999999999999E-4</v>
      </c>
      <c r="AB2207" s="110">
        <f t="shared" si="397"/>
        <v>43424</v>
      </c>
      <c r="AC2207" s="108">
        <f t="shared" si="406"/>
        <v>10656.2</v>
      </c>
      <c r="AD2207" s="28">
        <f t="shared" si="407"/>
        <v>71.430000000000007</v>
      </c>
      <c r="AE2207" s="28">
        <f t="shared" si="401"/>
        <v>149.18381632367351</v>
      </c>
      <c r="AF2207" s="31">
        <f t="shared" si="402"/>
        <v>-7.4648264546276488E-3</v>
      </c>
      <c r="AJ2207" s="110">
        <f t="shared" si="405"/>
        <v>43388</v>
      </c>
      <c r="AK2207" s="31">
        <f t="shared" si="403"/>
        <v>-5.8999999999999999E-3</v>
      </c>
      <c r="AL2207" s="115">
        <f t="shared" si="404"/>
        <v>1.6423397996256917E-3</v>
      </c>
      <c r="AM2207" s="100"/>
      <c r="BR2207" s="18">
        <f t="shared" si="398"/>
        <v>43377</v>
      </c>
      <c r="BS2207" s="6">
        <f t="shared" si="399"/>
        <v>-8.2000000000000007E-3</v>
      </c>
      <c r="BT2207" s="6">
        <f t="shared" si="400"/>
        <v>-2.3900000000000001E-2</v>
      </c>
    </row>
    <row r="2208" spans="2:72" ht="14.45" hidden="1">
      <c r="B2208" s="110">
        <v>43378</v>
      </c>
      <c r="C2208" s="106">
        <v>2885.6</v>
      </c>
      <c r="D2208" s="106">
        <v>2902.5</v>
      </c>
      <c r="E2208" s="106">
        <v>2909.6</v>
      </c>
      <c r="F2208" s="106">
        <v>2869.3</v>
      </c>
      <c r="G2208" s="28"/>
      <c r="H2208" s="107">
        <v>-5.4999999999999997E-3</v>
      </c>
      <c r="K2208" s="110">
        <v>43425</v>
      </c>
      <c r="L2208" s="106">
        <v>10600.05</v>
      </c>
      <c r="M2208" s="106">
        <v>10670.95</v>
      </c>
      <c r="N2208" s="106">
        <v>10671.3</v>
      </c>
      <c r="O2208" s="106">
        <v>10562.35</v>
      </c>
      <c r="P2208" s="28" t="s">
        <v>4694</v>
      </c>
      <c r="Q2208" s="107">
        <v>-5.3E-3</v>
      </c>
      <c r="T2208" s="110">
        <v>43266</v>
      </c>
      <c r="U2208" s="28">
        <v>68.06</v>
      </c>
      <c r="V2208">
        <v>67.915000000000006</v>
      </c>
      <c r="W2208">
        <v>68.064999999999998</v>
      </c>
      <c r="X2208">
        <v>67.887</v>
      </c>
      <c r="Y2208" s="19">
        <v>5.4999999999999997E-3</v>
      </c>
      <c r="AB2208" s="110">
        <f t="shared" si="397"/>
        <v>43425</v>
      </c>
      <c r="AC2208" s="108">
        <f t="shared" si="406"/>
        <v>10600.05</v>
      </c>
      <c r="AD2208" s="28">
        <f t="shared" si="407"/>
        <v>71.305000000000007</v>
      </c>
      <c r="AE2208" s="28">
        <f t="shared" si="401"/>
        <v>148.65787812916344</v>
      </c>
      <c r="AF2208" s="31">
        <f t="shared" si="402"/>
        <v>-3.5254373260500405E-3</v>
      </c>
      <c r="AJ2208" s="110">
        <f t="shared" si="405"/>
        <v>43389</v>
      </c>
      <c r="AK2208" s="31">
        <f t="shared" si="403"/>
        <v>2.1499999999999998E-2</v>
      </c>
      <c r="AL2208" s="115">
        <f t="shared" si="404"/>
        <v>1.1052940592367833E-2</v>
      </c>
      <c r="AM2208" s="100"/>
      <c r="BR2208" s="18">
        <f t="shared" si="398"/>
        <v>43378</v>
      </c>
      <c r="BS2208" s="6">
        <f t="shared" si="399"/>
        <v>-5.4999999999999997E-3</v>
      </c>
      <c r="BT2208" s="6">
        <f t="shared" si="400"/>
        <v>-2.6700000000000002E-2</v>
      </c>
    </row>
    <row r="2209" spans="2:72" ht="14.45" hidden="1">
      <c r="B2209" s="110">
        <v>43381</v>
      </c>
      <c r="C2209" s="106">
        <v>2884.4</v>
      </c>
      <c r="D2209" s="106">
        <v>2877.5</v>
      </c>
      <c r="E2209" s="106">
        <v>2889.4</v>
      </c>
      <c r="F2209" s="106">
        <v>2862.1</v>
      </c>
      <c r="G2209" s="28"/>
      <c r="H2209" s="107">
        <v>-4.0000000000000002E-4</v>
      </c>
      <c r="K2209" s="110">
        <v>43426</v>
      </c>
      <c r="L2209" s="106">
        <v>10526.75</v>
      </c>
      <c r="M2209" s="106">
        <v>10612.65</v>
      </c>
      <c r="N2209" s="106">
        <v>10646.25</v>
      </c>
      <c r="O2209" s="106">
        <v>10512</v>
      </c>
      <c r="P2209" s="28" t="s">
        <v>4695</v>
      </c>
      <c r="Q2209" s="107">
        <v>-6.8999999999999999E-3</v>
      </c>
      <c r="T2209" s="110">
        <v>43269</v>
      </c>
      <c r="U2209" s="28">
        <v>68.040000000000006</v>
      </c>
      <c r="V2209">
        <v>68.16</v>
      </c>
      <c r="W2209">
        <v>68.17</v>
      </c>
      <c r="X2209">
        <v>67.95</v>
      </c>
      <c r="Y2209" s="19">
        <v>-2.9999999999999997E-4</v>
      </c>
      <c r="AB2209" s="110">
        <f t="shared" si="397"/>
        <v>43426</v>
      </c>
      <c r="AC2209" s="108">
        <f t="shared" si="406"/>
        <v>10526.75</v>
      </c>
      <c r="AD2209" s="28">
        <f t="shared" si="407"/>
        <v>70.69</v>
      </c>
      <c r="AE2209" s="28">
        <f t="shared" si="401"/>
        <v>148.91427358890934</v>
      </c>
      <c r="AF2209" s="31">
        <f t="shared" si="402"/>
        <v>1.7247350962665831E-3</v>
      </c>
      <c r="AJ2209" s="110">
        <f t="shared" si="405"/>
        <v>43390</v>
      </c>
      <c r="AK2209" s="31">
        <f t="shared" si="403"/>
        <v>-2.0000000000000001E-4</v>
      </c>
      <c r="AL2209" s="115">
        <f t="shared" si="404"/>
        <v>-1.425384570654864E-2</v>
      </c>
      <c r="AM2209" s="100"/>
      <c r="BR2209" s="18">
        <f t="shared" si="398"/>
        <v>43381</v>
      </c>
      <c r="BS2209" s="6">
        <f t="shared" si="399"/>
        <v>-4.0000000000000002E-4</v>
      </c>
      <c r="BT2209" s="6">
        <f t="shared" si="400"/>
        <v>3.0999999999999999E-3</v>
      </c>
    </row>
    <row r="2210" spans="2:72" ht="14.45" hidden="1">
      <c r="B2210" s="110">
        <v>43382</v>
      </c>
      <c r="C2210" s="106">
        <v>2880.3</v>
      </c>
      <c r="D2210" s="106">
        <v>2882.5</v>
      </c>
      <c r="E2210" s="106">
        <v>2894.8</v>
      </c>
      <c r="F2210" s="106">
        <v>2874.3</v>
      </c>
      <c r="G2210" s="28"/>
      <c r="H2210" s="107">
        <v>-1.4E-3</v>
      </c>
      <c r="K2210" s="110">
        <v>43430</v>
      </c>
      <c r="L2210" s="106">
        <v>10628.6</v>
      </c>
      <c r="M2210" s="106">
        <v>10568.3</v>
      </c>
      <c r="N2210" s="106">
        <v>10637.8</v>
      </c>
      <c r="O2210" s="106">
        <v>10489.75</v>
      </c>
      <c r="P2210" s="28" t="s">
        <v>4696</v>
      </c>
      <c r="Q2210" s="107">
        <v>9.7000000000000003E-3</v>
      </c>
      <c r="T2210" s="110">
        <v>43270</v>
      </c>
      <c r="U2210" s="28">
        <v>68.31</v>
      </c>
      <c r="V2210">
        <v>67.98</v>
      </c>
      <c r="W2210">
        <v>68.385000000000005</v>
      </c>
      <c r="X2210">
        <v>67.977000000000004</v>
      </c>
      <c r="Y2210" s="19">
        <v>4.0000000000000001E-3</v>
      </c>
      <c r="AB2210" s="110">
        <f t="shared" ref="AB2210:AB2273" si="408">VLOOKUP(K2210,T:Y,1,FALSE)</f>
        <v>43430</v>
      </c>
      <c r="AC2210" s="108">
        <f t="shared" si="406"/>
        <v>10628.6</v>
      </c>
      <c r="AD2210" s="28">
        <f t="shared" si="407"/>
        <v>70.819999999999993</v>
      </c>
      <c r="AE2210" s="28">
        <f t="shared" si="401"/>
        <v>150.07907370799211</v>
      </c>
      <c r="AF2210" s="31">
        <f t="shared" si="402"/>
        <v>7.821950784236531E-3</v>
      </c>
      <c r="AJ2210" s="110" t="e">
        <f t="shared" si="405"/>
        <v>#N/A</v>
      </c>
      <c r="AK2210" s="31">
        <f t="shared" si="403"/>
        <v>0</v>
      </c>
      <c r="AL2210" s="115">
        <f t="shared" si="404"/>
        <v>0</v>
      </c>
      <c r="AM2210" s="100"/>
      <c r="BR2210" s="18">
        <f t="shared" si="398"/>
        <v>43382</v>
      </c>
      <c r="BS2210" s="6">
        <f t="shared" si="399"/>
        <v>-1.4E-3</v>
      </c>
      <c r="BT2210" s="6">
        <f t="shared" si="400"/>
        <v>-4.4999999999999997E-3</v>
      </c>
    </row>
    <row r="2211" spans="2:72" ht="14.45" hidden="1">
      <c r="B2211" s="110">
        <v>43383</v>
      </c>
      <c r="C2211" s="106">
        <v>2785.7</v>
      </c>
      <c r="D2211" s="106">
        <v>2873.9</v>
      </c>
      <c r="E2211" s="106">
        <v>2874</v>
      </c>
      <c r="F2211" s="106">
        <v>2784.9</v>
      </c>
      <c r="G2211" s="28"/>
      <c r="H2211" s="107">
        <v>-3.2800000000000003E-2</v>
      </c>
      <c r="K2211" s="110">
        <v>43431</v>
      </c>
      <c r="L2211" s="106">
        <v>10685.6</v>
      </c>
      <c r="M2211" s="106">
        <v>10621.45</v>
      </c>
      <c r="N2211" s="106">
        <v>10695.15</v>
      </c>
      <c r="O2211" s="106">
        <v>10596.35</v>
      </c>
      <c r="P2211" s="28" t="s">
        <v>4697</v>
      </c>
      <c r="Q2211" s="107">
        <v>5.4000000000000003E-3</v>
      </c>
      <c r="T2211" s="110">
        <v>43271</v>
      </c>
      <c r="U2211" s="28">
        <v>68.06</v>
      </c>
      <c r="V2211">
        <v>68.099999999999994</v>
      </c>
      <c r="W2211">
        <v>68.185000000000002</v>
      </c>
      <c r="X2211">
        <v>68.03</v>
      </c>
      <c r="Y2211" s="19">
        <v>-3.7000000000000002E-3</v>
      </c>
      <c r="AB2211" s="110">
        <f t="shared" si="408"/>
        <v>43431</v>
      </c>
      <c r="AC2211" s="108">
        <f t="shared" si="406"/>
        <v>10685.6</v>
      </c>
      <c r="AD2211" s="28">
        <f t="shared" si="407"/>
        <v>70.784999999999997</v>
      </c>
      <c r="AE2211" s="28">
        <f t="shared" si="401"/>
        <v>150.95853641308187</v>
      </c>
      <c r="AF2211" s="31">
        <f t="shared" si="402"/>
        <v>5.8599955567484319E-3</v>
      </c>
      <c r="AJ2211" s="110">
        <f t="shared" si="405"/>
        <v>43392</v>
      </c>
      <c r="AK2211" s="31">
        <f t="shared" si="403"/>
        <v>-4.0000000000000002E-4</v>
      </c>
      <c r="AL2211" s="115">
        <f t="shared" si="404"/>
        <v>-1.1279462649926186E-2</v>
      </c>
      <c r="AM2211" s="100"/>
      <c r="BR2211" s="18">
        <f t="shared" si="398"/>
        <v>43383</v>
      </c>
      <c r="BS2211" s="6">
        <f t="shared" si="399"/>
        <v>-3.2800000000000003E-2</v>
      </c>
      <c r="BT2211" s="6">
        <f t="shared" si="400"/>
        <v>1.54E-2</v>
      </c>
    </row>
    <row r="2212" spans="2:72" ht="14.45" hidden="1">
      <c r="B2212" s="110">
        <v>43384</v>
      </c>
      <c r="C2212" s="106">
        <v>2728.4</v>
      </c>
      <c r="D2212" s="106">
        <v>2776.9</v>
      </c>
      <c r="E2212" s="106">
        <v>2795.1</v>
      </c>
      <c r="F2212" s="106">
        <v>2710.5</v>
      </c>
      <c r="G2212" s="28"/>
      <c r="H2212" s="107">
        <v>-2.06E-2</v>
      </c>
      <c r="K2212" s="110">
        <v>43432</v>
      </c>
      <c r="L2212" s="106">
        <v>10728.85</v>
      </c>
      <c r="M2212" s="106">
        <v>10708.75</v>
      </c>
      <c r="N2212" s="106">
        <v>10757.8</v>
      </c>
      <c r="O2212" s="106">
        <v>10699.85</v>
      </c>
      <c r="P2212" s="28" t="s">
        <v>4698</v>
      </c>
      <c r="Q2212" s="107">
        <v>4.0000000000000001E-3</v>
      </c>
      <c r="T2212" s="110">
        <v>43272</v>
      </c>
      <c r="U2212" s="28">
        <v>67.944999999999993</v>
      </c>
      <c r="V2212">
        <v>68.204999999999998</v>
      </c>
      <c r="W2212">
        <v>68.242999999999995</v>
      </c>
      <c r="X2212">
        <v>67.944999999999993</v>
      </c>
      <c r="Y2212" s="19">
        <v>-1.6999999999999999E-3</v>
      </c>
      <c r="AB2212" s="110">
        <f t="shared" si="408"/>
        <v>43432</v>
      </c>
      <c r="AC2212" s="108">
        <f t="shared" si="406"/>
        <v>10728.85</v>
      </c>
      <c r="AD2212" s="28">
        <f t="shared" si="407"/>
        <v>70.64</v>
      </c>
      <c r="AE2212" s="28">
        <f t="shared" si="401"/>
        <v>151.88066251415628</v>
      </c>
      <c r="AF2212" s="31">
        <f t="shared" si="402"/>
        <v>6.1084727169791186E-3</v>
      </c>
      <c r="AJ2212" s="110">
        <f t="shared" si="405"/>
        <v>43395</v>
      </c>
      <c r="AK2212" s="31">
        <f t="shared" si="403"/>
        <v>-4.3E-3</v>
      </c>
      <c r="AL2212" s="115">
        <f t="shared" si="404"/>
        <v>-8.1589675603683798E-3</v>
      </c>
      <c r="AM2212" s="100"/>
      <c r="BR2212" s="18">
        <f t="shared" si="398"/>
        <v>43384</v>
      </c>
      <c r="BS2212" s="6">
        <f t="shared" si="399"/>
        <v>-2.06E-2</v>
      </c>
      <c r="BT2212" s="6">
        <f t="shared" si="400"/>
        <v>-2.1600000000000001E-2</v>
      </c>
    </row>
    <row r="2213" spans="2:72" ht="14.45" hidden="1">
      <c r="B2213" s="110">
        <v>43385</v>
      </c>
      <c r="C2213" s="106">
        <v>2767.1</v>
      </c>
      <c r="D2213" s="106">
        <v>2770.5</v>
      </c>
      <c r="E2213" s="106">
        <v>2775.8</v>
      </c>
      <c r="F2213" s="106">
        <v>2729.4</v>
      </c>
      <c r="G2213" s="28"/>
      <c r="H2213" s="107">
        <v>1.4200000000000001E-2</v>
      </c>
      <c r="K2213" s="110">
        <v>43433</v>
      </c>
      <c r="L2213" s="106">
        <v>10858.7</v>
      </c>
      <c r="M2213" s="106">
        <v>10808.7</v>
      </c>
      <c r="N2213" s="106">
        <v>10883.05</v>
      </c>
      <c r="O2213" s="106">
        <v>10782.35</v>
      </c>
      <c r="P2213" s="28" t="s">
        <v>4699</v>
      </c>
      <c r="Q2213" s="107">
        <v>1.21E-2</v>
      </c>
      <c r="T2213" s="110">
        <v>43273</v>
      </c>
      <c r="U2213" s="28">
        <v>67.87</v>
      </c>
      <c r="V2213">
        <v>67.84</v>
      </c>
      <c r="W2213">
        <v>67.89</v>
      </c>
      <c r="X2213">
        <v>67.715000000000003</v>
      </c>
      <c r="Y2213" s="19">
        <v>-1.1000000000000001E-3</v>
      </c>
      <c r="AB2213" s="110">
        <f t="shared" si="408"/>
        <v>43433</v>
      </c>
      <c r="AC2213" s="108">
        <f t="shared" si="406"/>
        <v>10858.7</v>
      </c>
      <c r="AD2213" s="28">
        <f t="shared" si="407"/>
        <v>69.78</v>
      </c>
      <c r="AE2213" s="28">
        <f t="shared" si="401"/>
        <v>155.61335626253941</v>
      </c>
      <c r="AF2213" s="31">
        <f t="shared" si="402"/>
        <v>2.457649108579063E-2</v>
      </c>
      <c r="AJ2213" s="110">
        <f t="shared" si="405"/>
        <v>43396</v>
      </c>
      <c r="AK2213" s="31">
        <f t="shared" si="403"/>
        <v>-5.4999999999999997E-3</v>
      </c>
      <c r="AL2213" s="115">
        <f t="shared" si="404"/>
        <v>-9.4746757260180114E-3</v>
      </c>
      <c r="AM2213" s="100"/>
      <c r="BR2213" s="18">
        <f t="shared" si="398"/>
        <v>43385</v>
      </c>
      <c r="BS2213" s="6">
        <f t="shared" si="399"/>
        <v>1.4200000000000001E-2</v>
      </c>
      <c r="BT2213" s="6">
        <f t="shared" si="400"/>
        <v>2.3199999999999998E-2</v>
      </c>
    </row>
    <row r="2214" spans="2:72" ht="14.45" hidden="1">
      <c r="B2214" s="110">
        <v>43388</v>
      </c>
      <c r="C2214" s="106">
        <v>2750.8</v>
      </c>
      <c r="D2214" s="106">
        <v>2763.8</v>
      </c>
      <c r="E2214" s="106">
        <v>2776</v>
      </c>
      <c r="F2214" s="106">
        <v>2749</v>
      </c>
      <c r="G2214" s="28"/>
      <c r="H2214" s="107">
        <v>-5.8999999999999999E-3</v>
      </c>
      <c r="K2214" s="110">
        <v>43434</v>
      </c>
      <c r="L2214" s="106">
        <v>10876.75</v>
      </c>
      <c r="M2214" s="106">
        <v>10892.1</v>
      </c>
      <c r="N2214" s="106">
        <v>10922.45</v>
      </c>
      <c r="O2214" s="106">
        <v>10835.1</v>
      </c>
      <c r="P2214" s="28" t="s">
        <v>4700</v>
      </c>
      <c r="Q2214" s="107">
        <v>1.6999999999999999E-3</v>
      </c>
      <c r="T2214" s="110">
        <v>43276</v>
      </c>
      <c r="U2214" s="28">
        <v>68.114999999999995</v>
      </c>
      <c r="V2214">
        <v>67.905000000000001</v>
      </c>
      <c r="W2214">
        <v>68.173000000000002</v>
      </c>
      <c r="X2214">
        <v>67.905000000000001</v>
      </c>
      <c r="Y2214" s="19">
        <v>3.5999999999999999E-3</v>
      </c>
      <c r="AB2214" s="110">
        <f t="shared" si="408"/>
        <v>43434</v>
      </c>
      <c r="AC2214" s="108">
        <f t="shared" si="406"/>
        <v>10876.75</v>
      </c>
      <c r="AD2214" s="28">
        <f t="shared" si="407"/>
        <v>69.650000000000006</v>
      </c>
      <c r="AE2214" s="28">
        <f t="shared" si="401"/>
        <v>156.16295764536969</v>
      </c>
      <c r="AF2214" s="31">
        <f t="shared" si="402"/>
        <v>3.5318394001029318E-3</v>
      </c>
      <c r="AJ2214" s="110">
        <f t="shared" si="405"/>
        <v>43397</v>
      </c>
      <c r="AK2214" s="31">
        <f t="shared" si="403"/>
        <v>-3.09E-2</v>
      </c>
      <c r="AL2214" s="115">
        <f t="shared" si="404"/>
        <v>1.2085588477173115E-2</v>
      </c>
      <c r="AM2214" s="100"/>
      <c r="BR2214" s="18">
        <f t="shared" si="398"/>
        <v>43388</v>
      </c>
      <c r="BS2214" s="6">
        <f t="shared" si="399"/>
        <v>-5.8999999999999999E-3</v>
      </c>
      <c r="BT2214" s="6">
        <f t="shared" si="400"/>
        <v>3.8E-3</v>
      </c>
    </row>
    <row r="2215" spans="2:72" ht="14.45" hidden="1">
      <c r="B2215" s="110">
        <v>43389</v>
      </c>
      <c r="C2215" s="106">
        <v>2809.9</v>
      </c>
      <c r="D2215" s="106">
        <v>2767.1</v>
      </c>
      <c r="E2215" s="106">
        <v>2813.5</v>
      </c>
      <c r="F2215" s="106">
        <v>2766.9</v>
      </c>
      <c r="G2215" s="28"/>
      <c r="H2215" s="107">
        <v>2.1499999999999998E-2</v>
      </c>
      <c r="K2215" s="110">
        <v>43437</v>
      </c>
      <c r="L2215" s="106">
        <v>10883.75</v>
      </c>
      <c r="M2215" s="106">
        <v>10930.7</v>
      </c>
      <c r="N2215" s="106">
        <v>10941.2</v>
      </c>
      <c r="O2215" s="106">
        <v>10845.35</v>
      </c>
      <c r="P2215" s="28" t="s">
        <v>4701</v>
      </c>
      <c r="Q2215" s="107">
        <v>5.9999999999999995E-4</v>
      </c>
      <c r="T2215" s="110">
        <v>43277</v>
      </c>
      <c r="U2215" s="28">
        <v>68.37</v>
      </c>
      <c r="V2215">
        <v>68.14</v>
      </c>
      <c r="W2215">
        <v>68.37</v>
      </c>
      <c r="X2215">
        <v>68.08</v>
      </c>
      <c r="Y2215" s="19">
        <v>3.7000000000000002E-3</v>
      </c>
      <c r="AB2215" s="110">
        <f t="shared" si="408"/>
        <v>43437</v>
      </c>
      <c r="AC2215" s="108">
        <f t="shared" si="406"/>
        <v>10883.75</v>
      </c>
      <c r="AD2215" s="28">
        <f t="shared" si="407"/>
        <v>70.44</v>
      </c>
      <c r="AE2215" s="28">
        <f t="shared" si="401"/>
        <v>154.51093128904031</v>
      </c>
      <c r="AF2215" s="31">
        <f t="shared" si="402"/>
        <v>-1.0578861858398958E-2</v>
      </c>
      <c r="AJ2215" s="110">
        <f t="shared" si="405"/>
        <v>43398</v>
      </c>
      <c r="AK2215" s="31">
        <f t="shared" si="403"/>
        <v>1.8599999999999998E-2</v>
      </c>
      <c r="AL2215" s="115">
        <f t="shared" si="404"/>
        <v>-9.7655199393629211E-3</v>
      </c>
      <c r="AM2215" s="100"/>
      <c r="BR2215" s="18">
        <f t="shared" si="398"/>
        <v>43389</v>
      </c>
      <c r="BS2215" s="6">
        <f t="shared" si="399"/>
        <v>2.1499999999999998E-2</v>
      </c>
      <c r="BT2215" s="6">
        <f t="shared" si="400"/>
        <v>6.8999999999999999E-3</v>
      </c>
    </row>
    <row r="2216" spans="2:72" ht="14.45" hidden="1">
      <c r="B2216" s="110">
        <v>43390</v>
      </c>
      <c r="C2216" s="106">
        <v>2809.2</v>
      </c>
      <c r="D2216" s="106">
        <v>2811.7</v>
      </c>
      <c r="E2216" s="106">
        <v>2816.9</v>
      </c>
      <c r="F2216" s="106">
        <v>2781.8</v>
      </c>
      <c r="G2216" s="28"/>
      <c r="H2216" s="107">
        <v>-2.0000000000000001E-4</v>
      </c>
      <c r="K2216" s="110">
        <v>43438</v>
      </c>
      <c r="L2216" s="106">
        <v>10869.5</v>
      </c>
      <c r="M2216" s="106">
        <v>10877.1</v>
      </c>
      <c r="N2216" s="106">
        <v>10890.95</v>
      </c>
      <c r="O2216" s="106">
        <v>10833.35</v>
      </c>
      <c r="P2216" s="28" t="s">
        <v>4702</v>
      </c>
      <c r="Q2216" s="107">
        <v>-1.2999999999999999E-3</v>
      </c>
      <c r="T2216" s="110">
        <v>43278</v>
      </c>
      <c r="U2216" s="28">
        <v>68.64</v>
      </c>
      <c r="V2216">
        <v>68.430000000000007</v>
      </c>
      <c r="W2216">
        <v>68.709999999999994</v>
      </c>
      <c r="X2216">
        <v>68.424999999999997</v>
      </c>
      <c r="Y2216" s="19">
        <v>3.8999999999999998E-3</v>
      </c>
      <c r="AB2216" s="110">
        <f t="shared" si="408"/>
        <v>43438</v>
      </c>
      <c r="AC2216" s="108">
        <f t="shared" si="406"/>
        <v>10869.5</v>
      </c>
      <c r="AD2216" s="28">
        <f t="shared" si="407"/>
        <v>70.53</v>
      </c>
      <c r="AE2216" s="28">
        <f t="shared" si="401"/>
        <v>154.1117255068765</v>
      </c>
      <c r="AF2216" s="31">
        <f t="shared" si="402"/>
        <v>-2.583673393418584E-3</v>
      </c>
      <c r="AJ2216" s="110">
        <f t="shared" si="405"/>
        <v>43399</v>
      </c>
      <c r="AK2216" s="31">
        <f t="shared" si="403"/>
        <v>-1.7299999999999999E-2</v>
      </c>
      <c r="AL2216" s="115">
        <f t="shared" si="404"/>
        <v>-1.2474541466062194E-2</v>
      </c>
      <c r="AM2216" s="100"/>
      <c r="BR2216" s="18">
        <f t="shared" si="398"/>
        <v>43390</v>
      </c>
      <c r="BS2216" s="6">
        <f t="shared" si="399"/>
        <v>-2.0000000000000001E-4</v>
      </c>
      <c r="BT2216" s="6">
        <f t="shared" si="400"/>
        <v>-1.24E-2</v>
      </c>
    </row>
    <row r="2217" spans="2:72" ht="14.45" hidden="1">
      <c r="B2217" s="110">
        <v>43391</v>
      </c>
      <c r="C2217" s="106">
        <v>2768.8</v>
      </c>
      <c r="D2217" s="106">
        <v>2802</v>
      </c>
      <c r="E2217" s="106">
        <v>2806</v>
      </c>
      <c r="F2217" s="106">
        <v>2755.2</v>
      </c>
      <c r="G2217" s="28"/>
      <c r="H2217" s="107">
        <v>-1.44E-2</v>
      </c>
      <c r="K2217" s="110">
        <v>43439</v>
      </c>
      <c r="L2217" s="106">
        <v>10782.9</v>
      </c>
      <c r="M2217" s="106">
        <v>10820.45</v>
      </c>
      <c r="N2217" s="106">
        <v>10821.05</v>
      </c>
      <c r="O2217" s="106">
        <v>10747.95</v>
      </c>
      <c r="P2217" s="28" t="s">
        <v>4703</v>
      </c>
      <c r="Q2217" s="107">
        <v>-8.0000000000000002E-3</v>
      </c>
      <c r="T2217" s="110">
        <v>43279</v>
      </c>
      <c r="U2217" s="28">
        <v>68.84</v>
      </c>
      <c r="V2217">
        <v>68.900000000000006</v>
      </c>
      <c r="W2217">
        <v>69.099999999999994</v>
      </c>
      <c r="X2217">
        <v>68.724999999999994</v>
      </c>
      <c r="Y2217" s="19">
        <v>2.8999999999999998E-3</v>
      </c>
      <c r="AB2217" s="110">
        <f t="shared" si="408"/>
        <v>43439</v>
      </c>
      <c r="AC2217" s="108">
        <f t="shared" si="406"/>
        <v>10782.9</v>
      </c>
      <c r="AD2217" s="28">
        <f t="shared" si="407"/>
        <v>70.56</v>
      </c>
      <c r="AE2217" s="28">
        <f t="shared" si="401"/>
        <v>152.81887755102039</v>
      </c>
      <c r="AF2217" s="31">
        <f t="shared" si="402"/>
        <v>-8.3890304362235213E-3</v>
      </c>
      <c r="AJ2217" s="110">
        <f t="shared" si="405"/>
        <v>43402</v>
      </c>
      <c r="AK2217" s="31">
        <f t="shared" si="403"/>
        <v>-6.6E-3</v>
      </c>
      <c r="AL2217" s="115">
        <f t="shared" si="404"/>
        <v>2.2854380998693191E-2</v>
      </c>
      <c r="AM2217" s="100"/>
      <c r="BR2217" s="18" t="e">
        <f t="shared" si="398"/>
        <v>#N/A</v>
      </c>
      <c r="BS2217" s="6">
        <f t="shared" si="399"/>
        <v>0</v>
      </c>
      <c r="BT2217" s="6">
        <f t="shared" si="400"/>
        <v>0</v>
      </c>
    </row>
    <row r="2218" spans="2:72" ht="14.45" hidden="1">
      <c r="B2218" s="110">
        <v>43392</v>
      </c>
      <c r="C2218" s="106">
        <v>2767.8</v>
      </c>
      <c r="D2218" s="106">
        <v>2775.7</v>
      </c>
      <c r="E2218" s="106">
        <v>2797.8</v>
      </c>
      <c r="F2218" s="106">
        <v>2760.3</v>
      </c>
      <c r="G2218" s="28"/>
      <c r="H2218" s="107">
        <v>-4.0000000000000002E-4</v>
      </c>
      <c r="K2218" s="110">
        <v>43440</v>
      </c>
      <c r="L2218" s="106">
        <v>10601.15</v>
      </c>
      <c r="M2218" s="106">
        <v>10718.15</v>
      </c>
      <c r="N2218" s="106">
        <v>10722.65</v>
      </c>
      <c r="O2218" s="106">
        <v>10588.25</v>
      </c>
      <c r="P2218" s="28" t="s">
        <v>4704</v>
      </c>
      <c r="Q2218" s="107">
        <v>-1.6899999999999998E-2</v>
      </c>
      <c r="T2218" s="110">
        <v>43280</v>
      </c>
      <c r="U2218" s="28">
        <v>68.459999999999994</v>
      </c>
      <c r="V2218">
        <v>68.7</v>
      </c>
      <c r="W2218">
        <v>68.7</v>
      </c>
      <c r="X2218">
        <v>68.36</v>
      </c>
      <c r="Y2218" s="19">
        <v>-5.4999999999999997E-3</v>
      </c>
      <c r="AB2218" s="110">
        <f t="shared" si="408"/>
        <v>43440</v>
      </c>
      <c r="AC2218" s="108">
        <f t="shared" si="406"/>
        <v>10601.15</v>
      </c>
      <c r="AD2218" s="28">
        <f t="shared" si="407"/>
        <v>70.849999999999994</v>
      </c>
      <c r="AE2218" s="28">
        <f t="shared" si="401"/>
        <v>149.62808750882147</v>
      </c>
      <c r="AF2218" s="31">
        <f t="shared" si="402"/>
        <v>-2.0879554236574283E-2</v>
      </c>
      <c r="AJ2218" s="110">
        <f t="shared" si="405"/>
        <v>43403</v>
      </c>
      <c r="AK2218" s="31">
        <f t="shared" si="403"/>
        <v>1.5699999999999999E-2</v>
      </c>
      <c r="AL2218" s="115">
        <f t="shared" si="404"/>
        <v>-8.8974216417434526E-3</v>
      </c>
      <c r="AM2218" s="100"/>
      <c r="BR2218" s="18">
        <f t="shared" si="398"/>
        <v>43392</v>
      </c>
      <c r="BS2218" s="6">
        <f t="shared" si="399"/>
        <v>-4.0000000000000002E-4</v>
      </c>
      <c r="BT2218" s="6">
        <f t="shared" si="400"/>
        <v>-1.43E-2</v>
      </c>
    </row>
    <row r="2219" spans="2:72" ht="14.45" hidden="1">
      <c r="B2219" s="110">
        <v>43395</v>
      </c>
      <c r="C2219" s="106">
        <v>2755.9</v>
      </c>
      <c r="D2219" s="106">
        <v>2773.9</v>
      </c>
      <c r="E2219" s="106">
        <v>2778.9</v>
      </c>
      <c r="F2219" s="106">
        <v>2749.2</v>
      </c>
      <c r="G2219" s="28"/>
      <c r="H2219" s="107">
        <v>-4.3E-3</v>
      </c>
      <c r="K2219" s="110">
        <v>43441</v>
      </c>
      <c r="L2219" s="106">
        <v>10693.7</v>
      </c>
      <c r="M2219" s="106">
        <v>10644.8</v>
      </c>
      <c r="N2219" s="106">
        <v>10704.55</v>
      </c>
      <c r="O2219" s="106">
        <v>10599.35</v>
      </c>
      <c r="P2219" s="28" t="s">
        <v>4705</v>
      </c>
      <c r="Q2219" s="107">
        <v>8.6999999999999994E-3</v>
      </c>
      <c r="T2219" s="110">
        <v>43283</v>
      </c>
      <c r="U2219" s="28">
        <v>68.72</v>
      </c>
      <c r="V2219">
        <v>68.495000000000005</v>
      </c>
      <c r="W2219">
        <v>68.825000000000003</v>
      </c>
      <c r="X2219">
        <v>68.34</v>
      </c>
      <c r="Y2219" s="19">
        <v>3.8E-3</v>
      </c>
      <c r="AB2219" s="110">
        <f t="shared" si="408"/>
        <v>43441</v>
      </c>
      <c r="AC2219" s="108">
        <f t="shared" si="406"/>
        <v>10693.7</v>
      </c>
      <c r="AD2219" s="28">
        <f t="shared" si="407"/>
        <v>70.86</v>
      </c>
      <c r="AE2219" s="28">
        <f t="shared" si="401"/>
        <v>150.91306802145075</v>
      </c>
      <c r="AF2219" s="31">
        <f t="shared" si="402"/>
        <v>8.5878295580936737E-3</v>
      </c>
      <c r="AJ2219" s="110">
        <f t="shared" si="405"/>
        <v>43404</v>
      </c>
      <c r="AK2219" s="31">
        <f t="shared" si="403"/>
        <v>1.0800000000000001E-2</v>
      </c>
      <c r="AL2219" s="115">
        <f t="shared" si="404"/>
        <v>1.4598181701860558E-2</v>
      </c>
      <c r="AM2219" s="100"/>
      <c r="BR2219" s="18">
        <f t="shared" si="398"/>
        <v>43395</v>
      </c>
      <c r="BS2219" s="6">
        <f t="shared" si="399"/>
        <v>-4.3E-3</v>
      </c>
      <c r="BT2219" s="6">
        <f t="shared" si="400"/>
        <v>-5.7000000000000002E-3</v>
      </c>
    </row>
    <row r="2220" spans="2:72" ht="14.45" hidden="1">
      <c r="B2220" s="110">
        <v>43396</v>
      </c>
      <c r="C2220" s="106">
        <v>2740.7</v>
      </c>
      <c r="D2220" s="106">
        <v>2721</v>
      </c>
      <c r="E2220" s="106">
        <v>2753.6</v>
      </c>
      <c r="F2220" s="106">
        <v>2691.4</v>
      </c>
      <c r="G2220" s="28"/>
      <c r="H2220" s="107">
        <v>-5.4999999999999997E-3</v>
      </c>
      <c r="K2220" s="110">
        <v>43444</v>
      </c>
      <c r="L2220" s="106">
        <v>10488.45</v>
      </c>
      <c r="M2220" s="106">
        <v>10508.7</v>
      </c>
      <c r="N2220" s="106">
        <v>10558.85</v>
      </c>
      <c r="O2220" s="106">
        <v>10474.950000000001</v>
      </c>
      <c r="P2220" s="28" t="s">
        <v>4706</v>
      </c>
      <c r="Q2220" s="107">
        <v>-1.9199999999999998E-2</v>
      </c>
      <c r="T2220" s="110">
        <v>43284</v>
      </c>
      <c r="U2220" s="28">
        <v>68.55</v>
      </c>
      <c r="V2220">
        <v>68.935000000000002</v>
      </c>
      <c r="W2220">
        <v>68.965000000000003</v>
      </c>
      <c r="X2220">
        <v>68.525000000000006</v>
      </c>
      <c r="Y2220" s="19">
        <v>-2.5000000000000001E-3</v>
      </c>
      <c r="AB2220" s="110">
        <f t="shared" si="408"/>
        <v>43444</v>
      </c>
      <c r="AC2220" s="108">
        <f t="shared" si="406"/>
        <v>10488.45</v>
      </c>
      <c r="AD2220" s="28">
        <f t="shared" si="407"/>
        <v>72.52</v>
      </c>
      <c r="AE2220" s="28">
        <f t="shared" si="401"/>
        <v>144.62837837837839</v>
      </c>
      <c r="AF2220" s="31">
        <f t="shared" si="402"/>
        <v>-4.1644436266971008E-2</v>
      </c>
      <c r="AJ2220" s="110">
        <f t="shared" si="405"/>
        <v>43405</v>
      </c>
      <c r="AK2220" s="31">
        <f t="shared" si="403"/>
        <v>1.06E-2</v>
      </c>
      <c r="AL2220" s="115">
        <f t="shared" si="404"/>
        <v>6.2787776687232011E-3</v>
      </c>
      <c r="AM2220" s="100"/>
      <c r="BR2220" s="18">
        <f t="shared" si="398"/>
        <v>43396</v>
      </c>
      <c r="BS2220" s="6">
        <f t="shared" si="399"/>
        <v>-5.4999999999999997E-3</v>
      </c>
      <c r="BT2220" s="6">
        <f t="shared" si="400"/>
        <v>-9.5999999999999992E-3</v>
      </c>
    </row>
    <row r="2221" spans="2:72" ht="14.45" hidden="1">
      <c r="B2221" s="110">
        <v>43397</v>
      </c>
      <c r="C2221" s="106">
        <v>2656.1</v>
      </c>
      <c r="D2221" s="106">
        <v>2737.9</v>
      </c>
      <c r="E2221" s="106">
        <v>2742.6</v>
      </c>
      <c r="F2221" s="106">
        <v>2651.9</v>
      </c>
      <c r="G2221" s="28"/>
      <c r="H2221" s="107">
        <v>-3.09E-2</v>
      </c>
      <c r="K2221" s="110">
        <v>43445</v>
      </c>
      <c r="L2221" s="106">
        <v>10549.15</v>
      </c>
      <c r="M2221" s="106">
        <v>10350.049999999999</v>
      </c>
      <c r="N2221" s="106">
        <v>10567.15</v>
      </c>
      <c r="O2221" s="106">
        <v>10333.85</v>
      </c>
      <c r="P2221" s="28" t="s">
        <v>4707</v>
      </c>
      <c r="Q2221" s="107">
        <v>5.7999999999999996E-3</v>
      </c>
      <c r="T2221" s="110">
        <v>43285</v>
      </c>
      <c r="U2221" s="28">
        <v>68.69</v>
      </c>
      <c r="V2221">
        <v>68.525000000000006</v>
      </c>
      <c r="W2221">
        <v>68.777000000000001</v>
      </c>
      <c r="X2221">
        <v>68.444999999999993</v>
      </c>
      <c r="Y2221" s="19">
        <v>2E-3</v>
      </c>
      <c r="AB2221" s="110">
        <f t="shared" si="408"/>
        <v>43445</v>
      </c>
      <c r="AC2221" s="108">
        <f t="shared" si="406"/>
        <v>10549.15</v>
      </c>
      <c r="AD2221" s="28">
        <f t="shared" si="407"/>
        <v>72.290999999999997</v>
      </c>
      <c r="AE2221" s="28">
        <f t="shared" si="401"/>
        <v>145.92618721555934</v>
      </c>
      <c r="AF2221" s="31">
        <f t="shared" si="402"/>
        <v>8.9734037796207478E-3</v>
      </c>
      <c r="AJ2221" s="110">
        <f t="shared" si="405"/>
        <v>43406</v>
      </c>
      <c r="AK2221" s="31">
        <f t="shared" si="403"/>
        <v>-6.3E-3</v>
      </c>
      <c r="AL2221" s="115">
        <f t="shared" si="404"/>
        <v>3.086709829665657E-2</v>
      </c>
      <c r="AM2221" s="100"/>
      <c r="BR2221" s="18">
        <f t="shared" si="398"/>
        <v>43397</v>
      </c>
      <c r="BS2221" s="6">
        <f t="shared" si="399"/>
        <v>-3.09E-2</v>
      </c>
      <c r="BT2221" s="6">
        <f t="shared" si="400"/>
        <v>7.7000000000000002E-3</v>
      </c>
    </row>
    <row r="2222" spans="2:72" ht="14.45" hidden="1">
      <c r="B2222" s="110">
        <v>43398</v>
      </c>
      <c r="C2222" s="106">
        <v>2705.6</v>
      </c>
      <c r="D2222" s="106">
        <v>2674.9</v>
      </c>
      <c r="E2222" s="106">
        <v>2722.7</v>
      </c>
      <c r="F2222" s="106">
        <v>2667.8</v>
      </c>
      <c r="G2222" s="28"/>
      <c r="H2222" s="107">
        <v>1.8599999999999998E-2</v>
      </c>
      <c r="K2222" s="110">
        <v>43446</v>
      </c>
      <c r="L2222" s="106">
        <v>10737.6</v>
      </c>
      <c r="M2222" s="106">
        <v>10591</v>
      </c>
      <c r="N2222" s="106">
        <v>10752.2</v>
      </c>
      <c r="O2222" s="106">
        <v>10560.8</v>
      </c>
      <c r="P2222" s="28" t="s">
        <v>4708</v>
      </c>
      <c r="Q2222" s="107">
        <v>1.7899999999999999E-2</v>
      </c>
      <c r="T2222" s="110">
        <v>43286</v>
      </c>
      <c r="U2222" s="28">
        <v>68.88</v>
      </c>
      <c r="V2222">
        <v>68.81</v>
      </c>
      <c r="W2222">
        <v>69.010000000000005</v>
      </c>
      <c r="X2222">
        <v>68.694999999999993</v>
      </c>
      <c r="Y2222" s="19">
        <v>2.8E-3</v>
      </c>
      <c r="AB2222" s="110">
        <f t="shared" si="408"/>
        <v>43446</v>
      </c>
      <c r="AC2222" s="108">
        <f t="shared" si="406"/>
        <v>10737.6</v>
      </c>
      <c r="AD2222" s="28">
        <f t="shared" si="407"/>
        <v>71.84</v>
      </c>
      <c r="AE2222" s="28">
        <f t="shared" si="401"/>
        <v>149.46547884187083</v>
      </c>
      <c r="AF2222" s="31">
        <f t="shared" si="402"/>
        <v>2.4253985482971085E-2</v>
      </c>
      <c r="AJ2222" s="110">
        <f t="shared" si="405"/>
        <v>43409</v>
      </c>
      <c r="AK2222" s="31">
        <f t="shared" si="403"/>
        <v>5.5999999999999999E-3</v>
      </c>
      <c r="AL2222" s="115">
        <f t="shared" si="404"/>
        <v>-1.1481493756512862E-2</v>
      </c>
      <c r="AM2222" s="100"/>
      <c r="BR2222" s="18">
        <f t="shared" si="398"/>
        <v>43398</v>
      </c>
      <c r="BS2222" s="6">
        <f t="shared" si="399"/>
        <v>1.8599999999999998E-2</v>
      </c>
      <c r="BT2222" s="6">
        <f t="shared" si="400"/>
        <v>-9.7999999999999997E-3</v>
      </c>
    </row>
    <row r="2223" spans="2:72" ht="14.45" hidden="1">
      <c r="B2223" s="110">
        <v>43399</v>
      </c>
      <c r="C2223" s="106">
        <v>2658.7</v>
      </c>
      <c r="D2223" s="106">
        <v>2667.9</v>
      </c>
      <c r="E2223" s="106">
        <v>2692.4</v>
      </c>
      <c r="F2223" s="106">
        <v>2628.2</v>
      </c>
      <c r="G2223" s="28"/>
      <c r="H2223" s="107">
        <v>-1.7299999999999999E-2</v>
      </c>
      <c r="K2223" s="110">
        <v>43447</v>
      </c>
      <c r="L2223" s="106">
        <v>10791.55</v>
      </c>
      <c r="M2223" s="106">
        <v>10810.75</v>
      </c>
      <c r="N2223" s="106">
        <v>10838.6</v>
      </c>
      <c r="O2223" s="106">
        <v>10749.5</v>
      </c>
      <c r="P2223" s="28" t="s">
        <v>4709</v>
      </c>
      <c r="Q2223" s="107">
        <v>5.0000000000000001E-3</v>
      </c>
      <c r="T2223" s="110">
        <v>43287</v>
      </c>
      <c r="U2223" s="28">
        <v>68.805000000000007</v>
      </c>
      <c r="V2223">
        <v>68.885000000000005</v>
      </c>
      <c r="W2223">
        <v>69.03</v>
      </c>
      <c r="X2223">
        <v>68.805000000000007</v>
      </c>
      <c r="Y2223" s="19">
        <v>-1.1000000000000001E-3</v>
      </c>
      <c r="AB2223" s="110">
        <f t="shared" si="408"/>
        <v>43447</v>
      </c>
      <c r="AC2223" s="108">
        <f t="shared" si="406"/>
        <v>10791.55</v>
      </c>
      <c r="AD2223" s="28">
        <f t="shared" si="407"/>
        <v>71.53</v>
      </c>
      <c r="AE2223" s="28">
        <f t="shared" si="401"/>
        <v>150.86746819516284</v>
      </c>
      <c r="AF2223" s="31">
        <f t="shared" si="402"/>
        <v>9.3800211537491407E-3</v>
      </c>
      <c r="AJ2223" s="110">
        <f t="shared" si="405"/>
        <v>43410</v>
      </c>
      <c r="AK2223" s="31">
        <f t="shared" si="403"/>
        <v>6.1999999999999998E-3</v>
      </c>
      <c r="AL2223" s="115">
        <f t="shared" si="404"/>
        <v>2.2844872352625334E-3</v>
      </c>
      <c r="AM2223" s="100"/>
      <c r="BR2223" s="18">
        <f t="shared" si="398"/>
        <v>43399</v>
      </c>
      <c r="BS2223" s="6">
        <f t="shared" si="399"/>
        <v>-1.7299999999999999E-2</v>
      </c>
      <c r="BT2223" s="6">
        <f t="shared" si="400"/>
        <v>-9.4000000000000004E-3</v>
      </c>
    </row>
    <row r="2224" spans="2:72" ht="14.45" hidden="1">
      <c r="B2224" s="110">
        <v>43402</v>
      </c>
      <c r="C2224" s="106">
        <v>2641.2</v>
      </c>
      <c r="D2224" s="106">
        <v>2682.7</v>
      </c>
      <c r="E2224" s="106">
        <v>2706.8</v>
      </c>
      <c r="F2224" s="106">
        <v>2603.5</v>
      </c>
      <c r="G2224" s="28"/>
      <c r="H2224" s="107">
        <v>-6.6E-3</v>
      </c>
      <c r="K2224" s="110">
        <v>43448</v>
      </c>
      <c r="L2224" s="106">
        <v>10805.45</v>
      </c>
      <c r="M2224" s="106">
        <v>10784.5</v>
      </c>
      <c r="N2224" s="106">
        <v>10815.75</v>
      </c>
      <c r="O2224" s="106">
        <v>10752.1</v>
      </c>
      <c r="P2224" s="28" t="s">
        <v>4710</v>
      </c>
      <c r="Q2224" s="107">
        <v>1.2999999999999999E-3</v>
      </c>
      <c r="T2224" s="110">
        <v>43290</v>
      </c>
      <c r="U2224" s="28">
        <v>68.66</v>
      </c>
      <c r="V2224">
        <v>68.569999999999993</v>
      </c>
      <c r="W2224">
        <v>68.790000000000006</v>
      </c>
      <c r="X2224">
        <v>68.569999999999993</v>
      </c>
      <c r="Y2224" s="19">
        <v>-2.0999999999999999E-3</v>
      </c>
      <c r="AB2224" s="110">
        <f t="shared" si="408"/>
        <v>43448</v>
      </c>
      <c r="AC2224" s="108">
        <f t="shared" si="406"/>
        <v>10805.45</v>
      </c>
      <c r="AD2224" s="28">
        <f t="shared" si="407"/>
        <v>71.92</v>
      </c>
      <c r="AE2224" s="28">
        <f t="shared" si="401"/>
        <v>150.24263070077865</v>
      </c>
      <c r="AF2224" s="31">
        <f t="shared" si="402"/>
        <v>-4.1416317371740785E-3</v>
      </c>
      <c r="AJ2224" s="110">
        <f t="shared" si="405"/>
        <v>43411</v>
      </c>
      <c r="AK2224" s="31">
        <f t="shared" si="403"/>
        <v>2.12E-2</v>
      </c>
      <c r="AL2224" s="115">
        <f t="shared" si="404"/>
        <v>1.3554361097839474E-2</v>
      </c>
      <c r="AM2224" s="100"/>
      <c r="BR2224" s="18">
        <f t="shared" si="398"/>
        <v>43402</v>
      </c>
      <c r="BS2224" s="6">
        <f t="shared" si="399"/>
        <v>-6.6E-3</v>
      </c>
      <c r="BT2224" s="6">
        <f t="shared" si="400"/>
        <v>2.1999999999999999E-2</v>
      </c>
    </row>
    <row r="2225" spans="2:72" ht="14.45" hidden="1">
      <c r="B2225" s="110">
        <v>43403</v>
      </c>
      <c r="C2225" s="106">
        <v>2682.6</v>
      </c>
      <c r="D2225" s="106">
        <v>2640.7</v>
      </c>
      <c r="E2225" s="106">
        <v>2685.4</v>
      </c>
      <c r="F2225" s="106">
        <v>2635.3</v>
      </c>
      <c r="G2225" s="28"/>
      <c r="H2225" s="107">
        <v>1.5699999999999999E-2</v>
      </c>
      <c r="K2225" s="110">
        <v>43451</v>
      </c>
      <c r="L2225" s="106">
        <v>10888.35</v>
      </c>
      <c r="M2225" s="106">
        <v>10853.2</v>
      </c>
      <c r="N2225" s="106">
        <v>10900.35</v>
      </c>
      <c r="O2225" s="106">
        <v>10844.85</v>
      </c>
      <c r="P2225" s="28" t="s">
        <v>4711</v>
      </c>
      <c r="Q2225" s="107">
        <v>7.7000000000000002E-3</v>
      </c>
      <c r="T2225" s="110">
        <v>43291</v>
      </c>
      <c r="U2225" s="28">
        <v>68.754999999999995</v>
      </c>
      <c r="V2225">
        <v>68.665000000000006</v>
      </c>
      <c r="W2225">
        <v>68.864999999999995</v>
      </c>
      <c r="X2225">
        <v>68.655000000000001</v>
      </c>
      <c r="Y2225" s="19">
        <v>1.4E-3</v>
      </c>
      <c r="AB2225" s="110">
        <f t="shared" si="408"/>
        <v>43451</v>
      </c>
      <c r="AC2225" s="108">
        <f t="shared" si="406"/>
        <v>10888.35</v>
      </c>
      <c r="AD2225" s="28">
        <f t="shared" si="407"/>
        <v>71.61</v>
      </c>
      <c r="AE2225" s="28">
        <f t="shared" si="401"/>
        <v>152.05069124423963</v>
      </c>
      <c r="AF2225" s="31">
        <f t="shared" si="402"/>
        <v>1.2034271065593183E-2</v>
      </c>
      <c r="AJ2225" s="110" t="e">
        <f t="shared" si="405"/>
        <v>#N/A</v>
      </c>
      <c r="AK2225" s="31">
        <f t="shared" si="403"/>
        <v>0</v>
      </c>
      <c r="AL2225" s="115">
        <f t="shared" si="404"/>
        <v>0</v>
      </c>
      <c r="AM2225" s="100"/>
      <c r="BR2225" s="18">
        <f t="shared" si="398"/>
        <v>43403</v>
      </c>
      <c r="BS2225" s="6">
        <f t="shared" si="399"/>
        <v>1.5699999999999999E-2</v>
      </c>
      <c r="BT2225" s="6">
        <f t="shared" si="400"/>
        <v>-5.1000000000000004E-3</v>
      </c>
    </row>
    <row r="2226" spans="2:72" ht="14.45" hidden="1">
      <c r="B2226" s="110">
        <v>43404</v>
      </c>
      <c r="C2226" s="106">
        <v>2711.7</v>
      </c>
      <c r="D2226" s="106">
        <v>2705.6</v>
      </c>
      <c r="E2226" s="106">
        <v>2736.7</v>
      </c>
      <c r="F2226" s="106">
        <v>2705.6</v>
      </c>
      <c r="G2226" s="28"/>
      <c r="H2226" s="107">
        <v>1.0800000000000001E-2</v>
      </c>
      <c r="K2226" s="110">
        <v>43452</v>
      </c>
      <c r="L2226" s="106">
        <v>10908.7</v>
      </c>
      <c r="M2226" s="106">
        <v>10850.9</v>
      </c>
      <c r="N2226" s="106">
        <v>10915.4</v>
      </c>
      <c r="O2226" s="106">
        <v>10819.1</v>
      </c>
      <c r="P2226" s="28" t="s">
        <v>4712</v>
      </c>
      <c r="Q2226" s="107">
        <v>1.9E-3</v>
      </c>
      <c r="T2226" s="110">
        <v>43292</v>
      </c>
      <c r="U2226" s="28">
        <v>68.73</v>
      </c>
      <c r="V2226">
        <v>68.825000000000003</v>
      </c>
      <c r="W2226">
        <v>68.894999999999996</v>
      </c>
      <c r="X2226">
        <v>68.709999999999994</v>
      </c>
      <c r="Y2226" s="19">
        <v>-4.0000000000000002E-4</v>
      </c>
      <c r="AB2226" s="110">
        <f t="shared" si="408"/>
        <v>43452</v>
      </c>
      <c r="AC2226" s="108">
        <f t="shared" si="406"/>
        <v>10908.7</v>
      </c>
      <c r="AD2226" s="28">
        <f t="shared" si="407"/>
        <v>70.62</v>
      </c>
      <c r="AE2226" s="28">
        <f t="shared" si="401"/>
        <v>154.47040498442368</v>
      </c>
      <c r="AF2226" s="31">
        <f t="shared" si="402"/>
        <v>1.5913862149414815E-2</v>
      </c>
      <c r="AJ2226" s="110">
        <f t="shared" si="405"/>
        <v>43413</v>
      </c>
      <c r="AK2226" s="31">
        <f t="shared" si="403"/>
        <v>-9.1999999999999998E-3</v>
      </c>
      <c r="AL2226" s="115">
        <f t="shared" si="404"/>
        <v>-1.7012497950936734E-3</v>
      </c>
      <c r="AM2226" s="100"/>
      <c r="BR2226" s="18">
        <f t="shared" si="398"/>
        <v>43404</v>
      </c>
      <c r="BS2226" s="6">
        <f t="shared" si="399"/>
        <v>1.0800000000000001E-2</v>
      </c>
      <c r="BT2226" s="6">
        <f t="shared" si="400"/>
        <v>1.8499999999999999E-2</v>
      </c>
    </row>
    <row r="2227" spans="2:72" ht="14.45" hidden="1">
      <c r="B2227" s="110">
        <v>43405</v>
      </c>
      <c r="C2227" s="106">
        <v>2740.4</v>
      </c>
      <c r="D2227" s="106">
        <v>2717.6</v>
      </c>
      <c r="E2227" s="106">
        <v>2741.7</v>
      </c>
      <c r="F2227" s="106">
        <v>2708.8</v>
      </c>
      <c r="G2227" s="28"/>
      <c r="H2227" s="107">
        <v>1.06E-2</v>
      </c>
      <c r="K2227" s="110">
        <v>43453</v>
      </c>
      <c r="L2227" s="106">
        <v>10967.3</v>
      </c>
      <c r="M2227" s="106">
        <v>10930.55</v>
      </c>
      <c r="N2227" s="106">
        <v>10985.15</v>
      </c>
      <c r="O2227" s="106">
        <v>10928</v>
      </c>
      <c r="P2227" s="28" t="s">
        <v>4713</v>
      </c>
      <c r="Q2227" s="107">
        <v>5.4000000000000003E-3</v>
      </c>
      <c r="T2227" s="110">
        <v>43293</v>
      </c>
      <c r="U2227" s="28">
        <v>68.52</v>
      </c>
      <c r="V2227">
        <v>68.765000000000001</v>
      </c>
      <c r="W2227">
        <v>68.765000000000001</v>
      </c>
      <c r="X2227">
        <v>68.489999999999995</v>
      </c>
      <c r="Y2227" s="19">
        <v>-3.0999999999999999E-3</v>
      </c>
      <c r="AB2227" s="110">
        <f t="shared" si="408"/>
        <v>43453</v>
      </c>
      <c r="AC2227" s="108">
        <f t="shared" si="406"/>
        <v>10967.3</v>
      </c>
      <c r="AD2227" s="28">
        <f t="shared" si="407"/>
        <v>70.278999999999996</v>
      </c>
      <c r="AE2227" s="28">
        <f t="shared" si="401"/>
        <v>156.05372870985641</v>
      </c>
      <c r="AF2227" s="31">
        <f t="shared" si="402"/>
        <v>1.025001342873666E-2</v>
      </c>
      <c r="AJ2227" s="110">
        <f t="shared" si="405"/>
        <v>43416</v>
      </c>
      <c r="AK2227" s="31">
        <f t="shared" si="403"/>
        <v>-1.9699999999999999E-2</v>
      </c>
      <c r="AL2227" s="115">
        <f t="shared" si="404"/>
        <v>-1.4895299357212899E-2</v>
      </c>
      <c r="AM2227" s="100"/>
      <c r="BR2227" s="18">
        <f t="shared" si="398"/>
        <v>43405</v>
      </c>
      <c r="BS2227" s="6">
        <f t="shared" si="399"/>
        <v>1.06E-2</v>
      </c>
      <c r="BT2227" s="6">
        <f t="shared" si="400"/>
        <v>-5.9999999999999995E-4</v>
      </c>
    </row>
    <row r="2228" spans="2:72" ht="14.45" hidden="1">
      <c r="B2228" s="110">
        <v>43406</v>
      </c>
      <c r="C2228" s="106">
        <v>2723.1</v>
      </c>
      <c r="D2228" s="106">
        <v>2745.4</v>
      </c>
      <c r="E2228" s="106">
        <v>2756.6</v>
      </c>
      <c r="F2228" s="106">
        <v>2700.4</v>
      </c>
      <c r="G2228" s="28"/>
      <c r="H2228" s="107">
        <v>-6.3E-3</v>
      </c>
      <c r="K2228" s="110">
        <v>43454</v>
      </c>
      <c r="L2228" s="106">
        <v>10951.7</v>
      </c>
      <c r="M2228" s="106">
        <v>10885.2</v>
      </c>
      <c r="N2228" s="106">
        <v>10962.55</v>
      </c>
      <c r="O2228" s="106">
        <v>10880.05</v>
      </c>
      <c r="P2228" s="28" t="s">
        <v>4714</v>
      </c>
      <c r="Q2228" s="107">
        <v>-1.4E-3</v>
      </c>
      <c r="T2228" s="110">
        <v>43294</v>
      </c>
      <c r="U2228" s="28">
        <v>68.5</v>
      </c>
      <c r="V2228">
        <v>68.52</v>
      </c>
      <c r="W2228">
        <v>68.561999999999998</v>
      </c>
      <c r="X2228">
        <v>68.334999999999994</v>
      </c>
      <c r="Y2228" s="19">
        <v>-2.9999999999999997E-4</v>
      </c>
      <c r="AB2228" s="110">
        <f t="shared" si="408"/>
        <v>43454</v>
      </c>
      <c r="AC2228" s="108">
        <f t="shared" si="406"/>
        <v>10951.7</v>
      </c>
      <c r="AD2228" s="28">
        <f t="shared" si="407"/>
        <v>69.98</v>
      </c>
      <c r="AE2228" s="28">
        <f t="shared" si="401"/>
        <v>156.49757073449558</v>
      </c>
      <c r="AF2228" s="31">
        <f t="shared" si="402"/>
        <v>2.8441616122123481E-3</v>
      </c>
      <c r="AJ2228" s="110">
        <f t="shared" si="405"/>
        <v>43417</v>
      </c>
      <c r="AK2228" s="31">
        <f t="shared" si="403"/>
        <v>-1.5E-3</v>
      </c>
      <c r="AL2228" s="115">
        <f t="shared" si="404"/>
        <v>1.2974844626089777E-2</v>
      </c>
      <c r="AM2228" s="100"/>
      <c r="BR2228" s="18">
        <f t="shared" si="398"/>
        <v>43406</v>
      </c>
      <c r="BS2228" s="6">
        <f t="shared" si="399"/>
        <v>-6.3E-3</v>
      </c>
      <c r="BT2228" s="6">
        <f t="shared" si="400"/>
        <v>1.66E-2</v>
      </c>
    </row>
    <row r="2229" spans="2:72" ht="14.45" hidden="1">
      <c r="B2229" s="110">
        <v>43409</v>
      </c>
      <c r="C2229" s="106">
        <v>2738.3</v>
      </c>
      <c r="D2229" s="106">
        <v>2726.4</v>
      </c>
      <c r="E2229" s="106">
        <v>2744.3</v>
      </c>
      <c r="F2229" s="106">
        <v>2717.9</v>
      </c>
      <c r="G2229" s="28"/>
      <c r="H2229" s="107">
        <v>5.5999999999999999E-3</v>
      </c>
      <c r="K2229" s="110">
        <v>43455</v>
      </c>
      <c r="L2229" s="106">
        <v>10754</v>
      </c>
      <c r="M2229" s="106">
        <v>10944.25</v>
      </c>
      <c r="N2229" s="106">
        <v>10963.65</v>
      </c>
      <c r="O2229" s="106">
        <v>10738.65</v>
      </c>
      <c r="P2229" s="28" t="s">
        <v>4715</v>
      </c>
      <c r="Q2229" s="107">
        <v>-1.8100000000000002E-2</v>
      </c>
      <c r="T2229" s="110">
        <v>43297</v>
      </c>
      <c r="U2229" s="28">
        <v>68.55</v>
      </c>
      <c r="V2229">
        <v>68.56</v>
      </c>
      <c r="W2229">
        <v>68.72</v>
      </c>
      <c r="X2229">
        <v>68.510000000000005</v>
      </c>
      <c r="Y2229" s="19">
        <v>6.9999999999999999E-4</v>
      </c>
      <c r="AB2229" s="110">
        <f t="shared" si="408"/>
        <v>43455</v>
      </c>
      <c r="AC2229" s="108">
        <f t="shared" si="406"/>
        <v>10754</v>
      </c>
      <c r="AD2229" s="28">
        <f t="shared" si="407"/>
        <v>70.14</v>
      </c>
      <c r="AE2229" s="28">
        <f t="shared" si="401"/>
        <v>153.32192757342457</v>
      </c>
      <c r="AF2229" s="31">
        <f t="shared" si="402"/>
        <v>-2.029196457278315E-2</v>
      </c>
      <c r="AJ2229" s="110">
        <f t="shared" si="405"/>
        <v>43418</v>
      </c>
      <c r="AK2229" s="31">
        <f t="shared" si="403"/>
        <v>-7.6E-3</v>
      </c>
      <c r="AL2229" s="115">
        <f t="shared" si="404"/>
        <v>3.6296064046628107E-3</v>
      </c>
      <c r="AM2229" s="100"/>
      <c r="BR2229" s="18">
        <f t="shared" si="398"/>
        <v>43409</v>
      </c>
      <c r="BS2229" s="6">
        <f t="shared" si="399"/>
        <v>5.5999999999999999E-3</v>
      </c>
      <c r="BT2229" s="6">
        <f t="shared" si="400"/>
        <v>-2.7000000000000001E-3</v>
      </c>
    </row>
    <row r="2230" spans="2:72" ht="14.45" hidden="1">
      <c r="B2230" s="110">
        <v>43410</v>
      </c>
      <c r="C2230" s="106">
        <v>2755.4</v>
      </c>
      <c r="D2230" s="106">
        <v>2738.4</v>
      </c>
      <c r="E2230" s="106">
        <v>2756.8</v>
      </c>
      <c r="F2230" s="106">
        <v>2737.1</v>
      </c>
      <c r="G2230" s="28"/>
      <c r="H2230" s="107">
        <v>6.1999999999999998E-3</v>
      </c>
      <c r="K2230" s="110">
        <v>43458</v>
      </c>
      <c r="L2230" s="106">
        <v>10663.5</v>
      </c>
      <c r="M2230" s="106">
        <v>10780.9</v>
      </c>
      <c r="N2230" s="106">
        <v>10782.3</v>
      </c>
      <c r="O2230" s="106">
        <v>10649.25</v>
      </c>
      <c r="P2230" s="28" t="s">
        <v>4716</v>
      </c>
      <c r="Q2230" s="107">
        <v>-8.3999999999999995E-3</v>
      </c>
      <c r="T2230" s="110">
        <v>43298</v>
      </c>
      <c r="U2230" s="28">
        <v>68.430000000000007</v>
      </c>
      <c r="V2230">
        <v>68.36</v>
      </c>
      <c r="W2230">
        <v>68.474999999999994</v>
      </c>
      <c r="X2230">
        <v>68.28</v>
      </c>
      <c r="Y2230" s="19">
        <v>-1.8E-3</v>
      </c>
      <c r="AB2230" s="110">
        <f t="shared" si="408"/>
        <v>43458</v>
      </c>
      <c r="AC2230" s="108">
        <f t="shared" si="406"/>
        <v>10663.5</v>
      </c>
      <c r="AD2230" s="28">
        <f t="shared" si="407"/>
        <v>70.105000000000004</v>
      </c>
      <c r="AE2230" s="28">
        <f t="shared" si="401"/>
        <v>152.10755295627985</v>
      </c>
      <c r="AF2230" s="31">
        <f t="shared" si="402"/>
        <v>-7.9204236234453607E-3</v>
      </c>
      <c r="AJ2230" s="110">
        <f t="shared" si="405"/>
        <v>43419</v>
      </c>
      <c r="AK2230" s="31">
        <f t="shared" si="403"/>
        <v>1.06E-2</v>
      </c>
      <c r="AL2230" s="115">
        <f t="shared" si="404"/>
        <v>9.3334377665383883E-3</v>
      </c>
      <c r="AM2230" s="100"/>
      <c r="BR2230" s="18">
        <f t="shared" si="398"/>
        <v>43410</v>
      </c>
      <c r="BS2230" s="6">
        <f t="shared" si="399"/>
        <v>6.1999999999999998E-3</v>
      </c>
      <c r="BT2230" s="6">
        <f t="shared" si="400"/>
        <v>5.9999999999999995E-4</v>
      </c>
    </row>
    <row r="2231" spans="2:72" ht="14.45" hidden="1">
      <c r="B2231" s="110">
        <v>43411</v>
      </c>
      <c r="C2231" s="106">
        <v>2813.9</v>
      </c>
      <c r="D2231" s="106">
        <v>2774.1</v>
      </c>
      <c r="E2231" s="106">
        <v>2815.2</v>
      </c>
      <c r="F2231" s="106">
        <v>2774.1</v>
      </c>
      <c r="G2231" s="28"/>
      <c r="H2231" s="107">
        <v>2.12E-2</v>
      </c>
      <c r="K2231" s="110">
        <v>43460</v>
      </c>
      <c r="L2231" s="106">
        <v>10729.85</v>
      </c>
      <c r="M2231" s="106">
        <v>10635.45</v>
      </c>
      <c r="N2231" s="106">
        <v>10747.5</v>
      </c>
      <c r="O2231" s="106">
        <v>10534.55</v>
      </c>
      <c r="P2231" s="28" t="s">
        <v>4717</v>
      </c>
      <c r="Q2231" s="107">
        <v>6.1999999999999998E-3</v>
      </c>
      <c r="T2231" s="110">
        <v>43299</v>
      </c>
      <c r="U2231" s="28">
        <v>68.625</v>
      </c>
      <c r="V2231">
        <v>68.424999999999997</v>
      </c>
      <c r="W2231">
        <v>68.644999999999996</v>
      </c>
      <c r="X2231">
        <v>68.385000000000005</v>
      </c>
      <c r="Y2231" s="19">
        <v>2.8E-3</v>
      </c>
      <c r="AB2231" s="110">
        <f t="shared" si="408"/>
        <v>43460</v>
      </c>
      <c r="AC2231" s="108">
        <f t="shared" si="406"/>
        <v>10729.85</v>
      </c>
      <c r="AD2231" s="28">
        <f t="shared" si="407"/>
        <v>70.069999999999993</v>
      </c>
      <c r="AE2231" s="28">
        <f t="shared" si="401"/>
        <v>153.13044098758385</v>
      </c>
      <c r="AF2231" s="31">
        <f t="shared" si="402"/>
        <v>6.7247681750426391E-3</v>
      </c>
      <c r="AJ2231" s="110">
        <f t="shared" si="405"/>
        <v>43420</v>
      </c>
      <c r="AK2231" s="31">
        <f t="shared" si="403"/>
        <v>2.2000000000000001E-3</v>
      </c>
      <c r="AL2231" s="115">
        <f t="shared" si="404"/>
        <v>5.2609254933706495E-3</v>
      </c>
      <c r="AM2231" s="100"/>
      <c r="BR2231" s="18">
        <f t="shared" si="398"/>
        <v>43411</v>
      </c>
      <c r="BS2231" s="6">
        <f t="shared" si="399"/>
        <v>2.12E-2</v>
      </c>
      <c r="BT2231" s="6">
        <f t="shared" si="400"/>
        <v>6.4999999999999997E-3</v>
      </c>
    </row>
    <row r="2232" spans="2:72" ht="14.45" hidden="1">
      <c r="B2232" s="110">
        <v>43412</v>
      </c>
      <c r="C2232" s="106">
        <v>2806.8</v>
      </c>
      <c r="D2232" s="106">
        <v>2806.4</v>
      </c>
      <c r="E2232" s="106">
        <v>2814.8</v>
      </c>
      <c r="F2232" s="106">
        <v>2795</v>
      </c>
      <c r="G2232" s="28"/>
      <c r="H2232" s="107">
        <v>-2.5000000000000001E-3</v>
      </c>
      <c r="K2232" s="110">
        <v>43461</v>
      </c>
      <c r="L2232" s="106">
        <v>10779.8</v>
      </c>
      <c r="M2232" s="106">
        <v>10817.9</v>
      </c>
      <c r="N2232" s="106">
        <v>10834.2</v>
      </c>
      <c r="O2232" s="106">
        <v>10764.45</v>
      </c>
      <c r="P2232" s="28" t="s">
        <v>4718</v>
      </c>
      <c r="Q2232" s="107">
        <v>4.7000000000000002E-3</v>
      </c>
      <c r="T2232" s="110">
        <v>43300</v>
      </c>
      <c r="U2232" s="28">
        <v>69.02</v>
      </c>
      <c r="V2232">
        <v>68.72</v>
      </c>
      <c r="W2232">
        <v>69.11</v>
      </c>
      <c r="X2232">
        <v>68.7</v>
      </c>
      <c r="Y2232" s="19">
        <v>5.7999999999999996E-3</v>
      </c>
      <c r="AB2232" s="110">
        <f t="shared" si="408"/>
        <v>43461</v>
      </c>
      <c r="AC2232" s="108">
        <f t="shared" si="406"/>
        <v>10779.8</v>
      </c>
      <c r="AD2232" s="28">
        <f t="shared" si="407"/>
        <v>70.361000000000004</v>
      </c>
      <c r="AE2232" s="28">
        <f t="shared" si="401"/>
        <v>153.20703230482795</v>
      </c>
      <c r="AF2232" s="31">
        <f t="shared" si="402"/>
        <v>5.0017042170158454E-4</v>
      </c>
      <c r="AJ2232" s="110">
        <f t="shared" si="405"/>
        <v>43423</v>
      </c>
      <c r="AK2232" s="31">
        <f t="shared" si="403"/>
        <v>-1.67E-2</v>
      </c>
      <c r="AL2232" s="115">
        <f t="shared" si="404"/>
        <v>1.2807582200983658E-2</v>
      </c>
      <c r="AM2232" s="100"/>
      <c r="BR2232" s="18" t="e">
        <f t="shared" si="398"/>
        <v>#N/A</v>
      </c>
      <c r="BS2232" s="6">
        <f t="shared" si="399"/>
        <v>0</v>
      </c>
      <c r="BT2232" s="6">
        <f t="shared" si="400"/>
        <v>0</v>
      </c>
    </row>
    <row r="2233" spans="2:72" ht="14.45" hidden="1">
      <c r="B2233" s="110">
        <v>43413</v>
      </c>
      <c r="C2233" s="106">
        <v>2781</v>
      </c>
      <c r="D2233" s="106">
        <v>2794.1</v>
      </c>
      <c r="E2233" s="106">
        <v>2794.1</v>
      </c>
      <c r="F2233" s="106">
        <v>2764.2</v>
      </c>
      <c r="G2233" s="28"/>
      <c r="H2233" s="107">
        <v>-9.1999999999999998E-3</v>
      </c>
      <c r="K2233" s="110">
        <v>43462</v>
      </c>
      <c r="L2233" s="106">
        <v>10859.9</v>
      </c>
      <c r="M2233" s="106">
        <v>10820.95</v>
      </c>
      <c r="N2233" s="106">
        <v>10893.6</v>
      </c>
      <c r="O2233" s="106">
        <v>10817.15</v>
      </c>
      <c r="P2233" s="28" t="s">
        <v>4719</v>
      </c>
      <c r="Q2233" s="107">
        <v>7.4000000000000003E-3</v>
      </c>
      <c r="T2233" s="110">
        <v>43301</v>
      </c>
      <c r="U2233" s="28">
        <v>68.739999999999995</v>
      </c>
      <c r="V2233">
        <v>69.025000000000006</v>
      </c>
      <c r="W2233">
        <v>69.132000000000005</v>
      </c>
      <c r="X2233">
        <v>68.739999999999995</v>
      </c>
      <c r="Y2233" s="19">
        <v>-4.1000000000000003E-3</v>
      </c>
      <c r="AB2233" s="110">
        <f t="shared" si="408"/>
        <v>43462</v>
      </c>
      <c r="AC2233" s="108">
        <f t="shared" si="406"/>
        <v>10859.9</v>
      </c>
      <c r="AD2233" s="28">
        <f t="shared" si="407"/>
        <v>69.933000000000007</v>
      </c>
      <c r="AE2233" s="28">
        <f t="shared" si="401"/>
        <v>155.29006334634576</v>
      </c>
      <c r="AF2233" s="31">
        <f t="shared" si="402"/>
        <v>1.3596184262438582E-2</v>
      </c>
      <c r="AJ2233" s="110">
        <f t="shared" si="405"/>
        <v>43424</v>
      </c>
      <c r="AK2233" s="31">
        <f t="shared" si="403"/>
        <v>-1.8100000000000002E-2</v>
      </c>
      <c r="AL2233" s="115">
        <f t="shared" si="404"/>
        <v>-7.4648264546276488E-3</v>
      </c>
      <c r="AM2233" s="100"/>
      <c r="BR2233" s="18">
        <f t="shared" si="398"/>
        <v>43413</v>
      </c>
      <c r="BS2233" s="6">
        <f t="shared" si="399"/>
        <v>-9.1999999999999998E-3</v>
      </c>
      <c r="BT2233" s="6">
        <f t="shared" si="400"/>
        <v>-1.2999999999999999E-3</v>
      </c>
    </row>
    <row r="2234" spans="2:72" ht="14.45" hidden="1">
      <c r="B2234" s="110">
        <v>43416</v>
      </c>
      <c r="C2234" s="106">
        <v>2726.2</v>
      </c>
      <c r="D2234" s="106">
        <v>2773.9</v>
      </c>
      <c r="E2234" s="106">
        <v>2776</v>
      </c>
      <c r="F2234" s="106">
        <v>2722</v>
      </c>
      <c r="G2234" s="28"/>
      <c r="H2234" s="107">
        <v>-1.9699999999999999E-2</v>
      </c>
      <c r="K2234" s="110">
        <v>43465</v>
      </c>
      <c r="L2234" s="106">
        <v>10862.55</v>
      </c>
      <c r="M2234" s="106">
        <v>10913.2</v>
      </c>
      <c r="N2234" s="106">
        <v>10923.55</v>
      </c>
      <c r="O2234" s="106">
        <v>10853.2</v>
      </c>
      <c r="P2234" s="28" t="s">
        <v>4720</v>
      </c>
      <c r="Q2234" s="107">
        <v>2.0000000000000001E-4</v>
      </c>
      <c r="T2234" s="110">
        <v>43304</v>
      </c>
      <c r="U2234" s="28">
        <v>68.844999999999999</v>
      </c>
      <c r="V2234">
        <v>68.704999999999998</v>
      </c>
      <c r="W2234">
        <v>68.864999999999995</v>
      </c>
      <c r="X2234">
        <v>68.644999999999996</v>
      </c>
      <c r="Y2234" s="19">
        <v>1.5E-3</v>
      </c>
      <c r="AB2234" s="110">
        <f t="shared" si="408"/>
        <v>43465</v>
      </c>
      <c r="AC2234" s="108">
        <f t="shared" si="406"/>
        <v>10862.55</v>
      </c>
      <c r="AD2234" s="28">
        <f t="shared" si="407"/>
        <v>69.569999999999993</v>
      </c>
      <c r="AE2234" s="28">
        <f t="shared" si="401"/>
        <v>156.13842173350582</v>
      </c>
      <c r="AF2234" s="31">
        <f t="shared" si="402"/>
        <v>5.4630564820361549E-3</v>
      </c>
      <c r="AJ2234" s="110">
        <f t="shared" si="405"/>
        <v>43425</v>
      </c>
      <c r="AK2234" s="31">
        <f t="shared" si="403"/>
        <v>3.0000000000000001E-3</v>
      </c>
      <c r="AL2234" s="115">
        <f t="shared" si="404"/>
        <v>-3.5254373260500405E-3</v>
      </c>
      <c r="AM2234" s="100"/>
      <c r="BR2234" s="18">
        <f t="shared" si="398"/>
        <v>43416</v>
      </c>
      <c r="BS2234" s="6">
        <f t="shared" si="399"/>
        <v>-1.9699999999999999E-2</v>
      </c>
      <c r="BT2234" s="6">
        <f t="shared" si="400"/>
        <v>-9.7000000000000003E-3</v>
      </c>
    </row>
    <row r="2235" spans="2:72" ht="14.45" hidden="1">
      <c r="B2235" s="110">
        <v>43417</v>
      </c>
      <c r="C2235" s="106">
        <v>2722.2</v>
      </c>
      <c r="D2235" s="106">
        <v>2730.1</v>
      </c>
      <c r="E2235" s="106">
        <v>2754.6</v>
      </c>
      <c r="F2235" s="106">
        <v>2715</v>
      </c>
      <c r="G2235" s="28"/>
      <c r="H2235" s="107">
        <v>-1.5E-3</v>
      </c>
      <c r="K2235" s="110">
        <v>43466</v>
      </c>
      <c r="L2235" s="106">
        <v>10910.1</v>
      </c>
      <c r="M2235" s="106">
        <v>10881.7</v>
      </c>
      <c r="N2235" s="106">
        <v>10923.6</v>
      </c>
      <c r="O2235" s="106">
        <v>10807.1</v>
      </c>
      <c r="P2235" s="28" t="s">
        <v>3382</v>
      </c>
      <c r="Q2235" s="107">
        <v>4.4000000000000003E-3</v>
      </c>
      <c r="T2235" s="110">
        <v>43305</v>
      </c>
      <c r="U2235" s="28">
        <v>68.947000000000003</v>
      </c>
      <c r="V2235">
        <v>68.97</v>
      </c>
      <c r="W2235">
        <v>69.087999999999994</v>
      </c>
      <c r="X2235">
        <v>68.844999999999999</v>
      </c>
      <c r="Y2235" s="19">
        <v>1.5E-3</v>
      </c>
      <c r="AB2235" s="110">
        <f t="shared" si="408"/>
        <v>43466</v>
      </c>
      <c r="AC2235" s="108">
        <f t="shared" si="406"/>
        <v>10910.1</v>
      </c>
      <c r="AD2235" s="28">
        <f t="shared" si="407"/>
        <v>69.453000000000003</v>
      </c>
      <c r="AE2235" s="28">
        <f t="shared" si="401"/>
        <v>157.08608699408234</v>
      </c>
      <c r="AF2235" s="31">
        <f t="shared" si="402"/>
        <v>6.0693918258887258E-3</v>
      </c>
      <c r="AJ2235" s="110" t="e">
        <f t="shared" si="405"/>
        <v>#N/A</v>
      </c>
      <c r="AK2235" s="31">
        <f t="shared" si="403"/>
        <v>0</v>
      </c>
      <c r="AL2235" s="115">
        <f t="shared" si="404"/>
        <v>0</v>
      </c>
      <c r="AM2235" s="100"/>
      <c r="BR2235" s="18">
        <f t="shared" si="398"/>
        <v>43417</v>
      </c>
      <c r="BS2235" s="6">
        <f t="shared" si="399"/>
        <v>-1.5E-3</v>
      </c>
      <c r="BT2235" s="6">
        <f t="shared" si="400"/>
        <v>9.5999999999999992E-3</v>
      </c>
    </row>
    <row r="2236" spans="2:72" ht="14.45" hidden="1">
      <c r="B2236" s="110">
        <v>43418</v>
      </c>
      <c r="C2236" s="106">
        <v>2701.6</v>
      </c>
      <c r="D2236" s="106">
        <v>2737.9</v>
      </c>
      <c r="E2236" s="106">
        <v>2746.8</v>
      </c>
      <c r="F2236" s="106">
        <v>2685.8</v>
      </c>
      <c r="G2236" s="28"/>
      <c r="H2236" s="107">
        <v>-7.6E-3</v>
      </c>
      <c r="K2236" s="110">
        <v>43467</v>
      </c>
      <c r="L2236" s="106">
        <v>10792.5</v>
      </c>
      <c r="M2236" s="106">
        <v>10868.85</v>
      </c>
      <c r="N2236" s="106">
        <v>10895.35</v>
      </c>
      <c r="O2236" s="106">
        <v>10735.05</v>
      </c>
      <c r="P2236" s="28" t="s">
        <v>4721</v>
      </c>
      <c r="Q2236" s="107">
        <v>-1.0800000000000001E-2</v>
      </c>
      <c r="T2236" s="110">
        <v>43306</v>
      </c>
      <c r="U2236" s="28">
        <v>68.73</v>
      </c>
      <c r="V2236">
        <v>68.965000000000003</v>
      </c>
      <c r="W2236">
        <v>68.98</v>
      </c>
      <c r="X2236">
        <v>68.67</v>
      </c>
      <c r="Y2236" s="19">
        <v>-3.0999999999999999E-3</v>
      </c>
      <c r="AB2236" s="110">
        <f t="shared" si="408"/>
        <v>43467</v>
      </c>
      <c r="AC2236" s="108">
        <f t="shared" si="406"/>
        <v>10792.5</v>
      </c>
      <c r="AD2236" s="28">
        <f t="shared" si="407"/>
        <v>70</v>
      </c>
      <c r="AE2236" s="28">
        <f t="shared" si="401"/>
        <v>154.17857142857142</v>
      </c>
      <c r="AF2236" s="31">
        <f t="shared" si="402"/>
        <v>-1.8509058447808036E-2</v>
      </c>
      <c r="AJ2236" s="110">
        <f t="shared" si="405"/>
        <v>43430</v>
      </c>
      <c r="AK2236" s="31">
        <f t="shared" si="403"/>
        <v>1.55E-2</v>
      </c>
      <c r="AL2236" s="115">
        <f t="shared" si="404"/>
        <v>7.821950784236531E-3</v>
      </c>
      <c r="AM2236" s="100"/>
      <c r="BR2236" s="18">
        <f t="shared" si="398"/>
        <v>43418</v>
      </c>
      <c r="BS2236" s="6">
        <f t="shared" si="399"/>
        <v>-7.6E-3</v>
      </c>
      <c r="BT2236" s="6">
        <f t="shared" si="400"/>
        <v>-5.9999999999999995E-4</v>
      </c>
    </row>
    <row r="2237" spans="2:72" ht="14.45" hidden="1">
      <c r="B2237" s="110">
        <v>43419</v>
      </c>
      <c r="C2237" s="106">
        <v>2730.2</v>
      </c>
      <c r="D2237" s="106">
        <v>2693.5</v>
      </c>
      <c r="E2237" s="106">
        <v>2735.4</v>
      </c>
      <c r="F2237" s="106">
        <v>2670.8</v>
      </c>
      <c r="G2237" s="28"/>
      <c r="H2237" s="107">
        <v>1.06E-2</v>
      </c>
      <c r="K2237" s="110">
        <v>43468</v>
      </c>
      <c r="L2237" s="106">
        <v>10672.25</v>
      </c>
      <c r="M2237" s="106">
        <v>10796.8</v>
      </c>
      <c r="N2237" s="106">
        <v>10814.05</v>
      </c>
      <c r="O2237" s="106">
        <v>10661.25</v>
      </c>
      <c r="P2237" s="28" t="s">
        <v>4722</v>
      </c>
      <c r="Q2237" s="107">
        <v>-1.11E-2</v>
      </c>
      <c r="T2237" s="110">
        <v>43307</v>
      </c>
      <c r="U2237" s="28">
        <v>68.66</v>
      </c>
      <c r="V2237">
        <v>68.704999999999998</v>
      </c>
      <c r="W2237">
        <v>68.760000000000005</v>
      </c>
      <c r="X2237">
        <v>68.617999999999995</v>
      </c>
      <c r="Y2237" s="19">
        <v>-1E-3</v>
      </c>
      <c r="AB2237" s="110">
        <f t="shared" si="408"/>
        <v>43468</v>
      </c>
      <c r="AC2237" s="108">
        <f t="shared" si="406"/>
        <v>10672.25</v>
      </c>
      <c r="AD2237" s="28">
        <f t="shared" si="407"/>
        <v>70.11</v>
      </c>
      <c r="AE2237" s="28">
        <f t="shared" si="401"/>
        <v>152.22150905719585</v>
      </c>
      <c r="AF2237" s="31">
        <f t="shared" si="402"/>
        <v>-1.2693478433754013E-2</v>
      </c>
      <c r="AJ2237" s="110">
        <f t="shared" si="405"/>
        <v>43431</v>
      </c>
      <c r="AK2237" s="31">
        <f t="shared" si="403"/>
        <v>3.3E-3</v>
      </c>
      <c r="AL2237" s="115">
        <f t="shared" si="404"/>
        <v>5.8599955567484319E-3</v>
      </c>
      <c r="AM2237" s="100"/>
      <c r="BR2237" s="18">
        <f t="shared" si="398"/>
        <v>43419</v>
      </c>
      <c r="BS2237" s="6">
        <f t="shared" si="399"/>
        <v>1.06E-2</v>
      </c>
      <c r="BT2237" s="6">
        <f t="shared" si="400"/>
        <v>3.8E-3</v>
      </c>
    </row>
    <row r="2238" spans="2:72" ht="14.45" hidden="1">
      <c r="B2238" s="110">
        <v>43420</v>
      </c>
      <c r="C2238" s="106">
        <v>2736.3</v>
      </c>
      <c r="D2238" s="106">
        <v>2718.5</v>
      </c>
      <c r="E2238" s="106">
        <v>2746.8</v>
      </c>
      <c r="F2238" s="106">
        <v>2712.2</v>
      </c>
      <c r="G2238" s="28"/>
      <c r="H2238" s="107">
        <v>2.2000000000000001E-3</v>
      </c>
      <c r="K2238" s="110">
        <v>43469</v>
      </c>
      <c r="L2238" s="106">
        <v>10727.35</v>
      </c>
      <c r="M2238" s="106">
        <v>10699.7</v>
      </c>
      <c r="N2238" s="106">
        <v>10741.05</v>
      </c>
      <c r="O2238" s="106">
        <v>10628.65</v>
      </c>
      <c r="P2238" s="28" t="s">
        <v>4723</v>
      </c>
      <c r="Q2238" s="107">
        <v>5.1999999999999998E-3</v>
      </c>
      <c r="T2238" s="110">
        <v>43308</v>
      </c>
      <c r="U2238" s="28">
        <v>68.605000000000004</v>
      </c>
      <c r="V2238">
        <v>68.655000000000001</v>
      </c>
      <c r="W2238">
        <v>68.754999999999995</v>
      </c>
      <c r="X2238">
        <v>68.534999999999997</v>
      </c>
      <c r="Y2238" s="19">
        <v>-8.0000000000000004E-4</v>
      </c>
      <c r="AB2238" s="110">
        <f t="shared" si="408"/>
        <v>43469</v>
      </c>
      <c r="AC2238" s="108">
        <f t="shared" si="406"/>
        <v>10727.35</v>
      </c>
      <c r="AD2238" s="28">
        <f t="shared" si="407"/>
        <v>69.55</v>
      </c>
      <c r="AE2238" s="28">
        <f t="shared" si="401"/>
        <v>154.23939611790081</v>
      </c>
      <c r="AF2238" s="31">
        <f t="shared" si="402"/>
        <v>1.3256254475487728E-2</v>
      </c>
      <c r="AJ2238" s="110">
        <f t="shared" si="405"/>
        <v>43432</v>
      </c>
      <c r="AK2238" s="31">
        <f t="shared" si="403"/>
        <v>2.3E-2</v>
      </c>
      <c r="AL2238" s="115">
        <f t="shared" si="404"/>
        <v>6.1084727169791186E-3</v>
      </c>
      <c r="AM2238" s="100"/>
      <c r="BR2238" s="18">
        <f t="shared" si="398"/>
        <v>43420</v>
      </c>
      <c r="BS2238" s="6">
        <f t="shared" si="399"/>
        <v>2.2000000000000001E-3</v>
      </c>
      <c r="BT2238" s="6">
        <f t="shared" si="400"/>
        <v>6.1999999999999998E-3</v>
      </c>
    </row>
    <row r="2239" spans="2:72" ht="14.45" hidden="1">
      <c r="B2239" s="110">
        <v>43423</v>
      </c>
      <c r="C2239" s="106">
        <v>2690.7</v>
      </c>
      <c r="D2239" s="106">
        <v>2730.7</v>
      </c>
      <c r="E2239" s="106">
        <v>2733.2</v>
      </c>
      <c r="F2239" s="106">
        <v>2681.1</v>
      </c>
      <c r="G2239" s="28"/>
      <c r="H2239" s="107">
        <v>-1.67E-2</v>
      </c>
      <c r="K2239" s="110">
        <v>43472</v>
      </c>
      <c r="L2239" s="106">
        <v>10771.8</v>
      </c>
      <c r="M2239" s="106">
        <v>10804.85</v>
      </c>
      <c r="N2239" s="106">
        <v>10835.95</v>
      </c>
      <c r="O2239" s="106">
        <v>10750.15</v>
      </c>
      <c r="P2239" s="28" t="s">
        <v>4724</v>
      </c>
      <c r="Q2239" s="107">
        <v>4.1000000000000003E-3</v>
      </c>
      <c r="T2239" s="110">
        <v>43311</v>
      </c>
      <c r="U2239" s="28">
        <v>68.605000000000004</v>
      </c>
      <c r="V2239">
        <v>68.704999999999998</v>
      </c>
      <c r="W2239">
        <v>68.792000000000002</v>
      </c>
      <c r="X2239">
        <v>68.605000000000004</v>
      </c>
      <c r="Y2239" s="19">
        <v>0</v>
      </c>
      <c r="AB2239" s="110">
        <f t="shared" si="408"/>
        <v>43472</v>
      </c>
      <c r="AC2239" s="108">
        <f t="shared" si="406"/>
        <v>10771.8</v>
      </c>
      <c r="AD2239" s="28">
        <f t="shared" si="407"/>
        <v>69.802999999999997</v>
      </c>
      <c r="AE2239" s="28">
        <f t="shared" si="401"/>
        <v>154.31714969270661</v>
      </c>
      <c r="AF2239" s="31">
        <f t="shared" si="402"/>
        <v>5.0410969416891938E-4</v>
      </c>
      <c r="AJ2239" s="110">
        <f t="shared" si="405"/>
        <v>43433</v>
      </c>
      <c r="AK2239" s="31">
        <f t="shared" si="403"/>
        <v>-2.2000000000000001E-3</v>
      </c>
      <c r="AL2239" s="115">
        <f t="shared" si="404"/>
        <v>2.457649108579063E-2</v>
      </c>
      <c r="AM2239" s="100"/>
      <c r="BR2239" s="18">
        <f t="shared" si="398"/>
        <v>43423</v>
      </c>
      <c r="BS2239" s="6">
        <f t="shared" si="399"/>
        <v>-1.67E-2</v>
      </c>
      <c r="BT2239" s="6">
        <f t="shared" si="400"/>
        <v>7.6E-3</v>
      </c>
    </row>
    <row r="2240" spans="2:72" ht="14.45" hidden="1">
      <c r="B2240" s="110">
        <v>43424</v>
      </c>
      <c r="C2240" s="106">
        <v>2641.9</v>
      </c>
      <c r="D2240" s="106">
        <v>2654.6</v>
      </c>
      <c r="E2240" s="106">
        <v>2669.4</v>
      </c>
      <c r="F2240" s="106">
        <v>2631.5</v>
      </c>
      <c r="G2240" s="28"/>
      <c r="H2240" s="107">
        <v>-1.8100000000000002E-2</v>
      </c>
      <c r="K2240" s="110">
        <v>43473</v>
      </c>
      <c r="L2240" s="106">
        <v>10802.15</v>
      </c>
      <c r="M2240" s="106">
        <v>10786.25</v>
      </c>
      <c r="N2240" s="106">
        <v>10818.45</v>
      </c>
      <c r="O2240" s="106">
        <v>10733.25</v>
      </c>
      <c r="P2240" s="28" t="s">
        <v>4725</v>
      </c>
      <c r="Q2240" s="107">
        <v>2.8E-3</v>
      </c>
      <c r="T2240" s="110">
        <v>43312</v>
      </c>
      <c r="U2240" s="28">
        <v>68.459999999999994</v>
      </c>
      <c r="V2240">
        <v>68.709999999999994</v>
      </c>
      <c r="W2240">
        <v>68.709999999999994</v>
      </c>
      <c r="X2240">
        <v>68.45</v>
      </c>
      <c r="Y2240" s="19">
        <v>-2.0999999999999999E-3</v>
      </c>
      <c r="AB2240" s="110">
        <f t="shared" si="408"/>
        <v>43473</v>
      </c>
      <c r="AC2240" s="108">
        <f t="shared" si="406"/>
        <v>10802.15</v>
      </c>
      <c r="AD2240" s="28">
        <f t="shared" si="407"/>
        <v>70.14</v>
      </c>
      <c r="AE2240" s="28">
        <f t="shared" si="401"/>
        <v>154.00841174793271</v>
      </c>
      <c r="AF2240" s="31">
        <f t="shared" si="402"/>
        <v>-2.0006716388210055E-3</v>
      </c>
      <c r="AJ2240" s="110">
        <f t="shared" si="405"/>
        <v>43434</v>
      </c>
      <c r="AK2240" s="31">
        <f t="shared" si="403"/>
        <v>8.2000000000000007E-3</v>
      </c>
      <c r="AL2240" s="115">
        <f t="shared" si="404"/>
        <v>3.5318394001029318E-3</v>
      </c>
      <c r="AM2240" s="100"/>
      <c r="BR2240" s="18">
        <f t="shared" si="398"/>
        <v>43424</v>
      </c>
      <c r="BS2240" s="6">
        <f t="shared" si="399"/>
        <v>-1.8100000000000002E-2</v>
      </c>
      <c r="BT2240" s="6">
        <f t="shared" si="400"/>
        <v>-0.01</v>
      </c>
    </row>
    <row r="2241" spans="2:72" ht="14.45" hidden="1">
      <c r="B2241" s="110">
        <v>43425</v>
      </c>
      <c r="C2241" s="106">
        <v>2649.9</v>
      </c>
      <c r="D2241" s="106">
        <v>2657.7</v>
      </c>
      <c r="E2241" s="106">
        <v>2670.7</v>
      </c>
      <c r="F2241" s="106">
        <v>2649.8</v>
      </c>
      <c r="G2241" s="28"/>
      <c r="H2241" s="107">
        <v>3.0000000000000001E-3</v>
      </c>
      <c r="K2241" s="110">
        <v>43474</v>
      </c>
      <c r="L2241" s="106">
        <v>10855.15</v>
      </c>
      <c r="M2241" s="106">
        <v>10862.4</v>
      </c>
      <c r="N2241" s="106">
        <v>10870.4</v>
      </c>
      <c r="O2241" s="106">
        <v>10749.4</v>
      </c>
      <c r="P2241" s="28" t="s">
        <v>4726</v>
      </c>
      <c r="Q2241" s="107">
        <v>4.8999999999999998E-3</v>
      </c>
      <c r="T2241" s="110">
        <v>43313</v>
      </c>
      <c r="U2241" s="28">
        <v>68.349999999999994</v>
      </c>
      <c r="V2241">
        <v>68.56</v>
      </c>
      <c r="W2241">
        <v>68.632000000000005</v>
      </c>
      <c r="X2241">
        <v>68.349999999999994</v>
      </c>
      <c r="Y2241" s="19">
        <v>-1.6000000000000001E-3</v>
      </c>
      <c r="AB2241" s="110">
        <f t="shared" si="408"/>
        <v>43474</v>
      </c>
      <c r="AC2241" s="108">
        <f t="shared" si="406"/>
        <v>10855.15</v>
      </c>
      <c r="AD2241" s="28">
        <f t="shared" si="407"/>
        <v>70.56</v>
      </c>
      <c r="AE2241" s="28">
        <f t="shared" si="401"/>
        <v>153.84282879818593</v>
      </c>
      <c r="AF2241" s="31">
        <f t="shared" si="402"/>
        <v>-1.0751552325453106E-3</v>
      </c>
      <c r="AJ2241" s="110">
        <f t="shared" si="405"/>
        <v>43437</v>
      </c>
      <c r="AK2241" s="31">
        <f t="shared" si="403"/>
        <v>1.09E-2</v>
      </c>
      <c r="AL2241" s="115">
        <f t="shared" si="404"/>
        <v>-1.0578861858398958E-2</v>
      </c>
      <c r="AM2241" s="100"/>
      <c r="BR2241" s="18">
        <f t="shared" si="398"/>
        <v>43425</v>
      </c>
      <c r="BS2241" s="6">
        <f t="shared" si="399"/>
        <v>3.0000000000000001E-3</v>
      </c>
      <c r="BT2241" s="6">
        <f t="shared" si="400"/>
        <v>-5.3E-3</v>
      </c>
    </row>
    <row r="2242" spans="2:72" ht="14.45" hidden="1">
      <c r="B2242" s="110">
        <v>43427</v>
      </c>
      <c r="C2242" s="106">
        <v>2632.6</v>
      </c>
      <c r="D2242" s="106">
        <v>2633.4</v>
      </c>
      <c r="E2242" s="106">
        <v>2647.6</v>
      </c>
      <c r="F2242" s="106">
        <v>2631.1</v>
      </c>
      <c r="G2242" s="28"/>
      <c r="H2242" s="107">
        <v>-6.4999999999999997E-3</v>
      </c>
      <c r="K2242" s="110">
        <v>43475</v>
      </c>
      <c r="L2242" s="106">
        <v>10821.6</v>
      </c>
      <c r="M2242" s="106">
        <v>10859.35</v>
      </c>
      <c r="N2242" s="106">
        <v>10859.35</v>
      </c>
      <c r="O2242" s="106">
        <v>10801.8</v>
      </c>
      <c r="P2242" s="28" t="s">
        <v>4727</v>
      </c>
      <c r="Q2242" s="107">
        <v>-3.0999999999999999E-3</v>
      </c>
      <c r="T2242" s="110">
        <v>43314</v>
      </c>
      <c r="U2242" s="28">
        <v>68.625</v>
      </c>
      <c r="V2242">
        <v>68.375</v>
      </c>
      <c r="W2242">
        <v>68.734999999999999</v>
      </c>
      <c r="X2242">
        <v>68.265000000000001</v>
      </c>
      <c r="Y2242" s="19">
        <v>4.0000000000000001E-3</v>
      </c>
      <c r="AB2242" s="110">
        <f t="shared" si="408"/>
        <v>43475</v>
      </c>
      <c r="AC2242" s="108">
        <f t="shared" si="406"/>
        <v>10821.6</v>
      </c>
      <c r="AD2242" s="28">
        <f t="shared" si="407"/>
        <v>70.42</v>
      </c>
      <c r="AE2242" s="28">
        <f t="shared" si="401"/>
        <v>153.67225220107923</v>
      </c>
      <c r="AF2242" s="31">
        <f t="shared" si="402"/>
        <v>-1.1087718448707928E-3</v>
      </c>
      <c r="AJ2242" s="110">
        <f t="shared" si="405"/>
        <v>43438</v>
      </c>
      <c r="AK2242" s="31">
        <f t="shared" si="403"/>
        <v>-3.2399999999999998E-2</v>
      </c>
      <c r="AL2242" s="115">
        <f t="shared" si="404"/>
        <v>-2.583673393418584E-3</v>
      </c>
      <c r="AM2242" s="100"/>
      <c r="BR2242" s="18" t="e">
        <f t="shared" si="398"/>
        <v>#N/A</v>
      </c>
      <c r="BS2242" s="6">
        <f t="shared" si="399"/>
        <v>0</v>
      </c>
      <c r="BT2242" s="6">
        <f t="shared" si="400"/>
        <v>0</v>
      </c>
    </row>
    <row r="2243" spans="2:72" ht="14.45" hidden="1">
      <c r="B2243" s="110">
        <v>43430</v>
      </c>
      <c r="C2243" s="106">
        <v>2673.4</v>
      </c>
      <c r="D2243" s="106">
        <v>2650</v>
      </c>
      <c r="E2243" s="106">
        <v>2674.3</v>
      </c>
      <c r="F2243" s="106">
        <v>2650</v>
      </c>
      <c r="G2243" s="28"/>
      <c r="H2243" s="107">
        <v>1.55E-2</v>
      </c>
      <c r="K2243" s="110">
        <v>43476</v>
      </c>
      <c r="L2243" s="106">
        <v>10794.95</v>
      </c>
      <c r="M2243" s="106">
        <v>10834.75</v>
      </c>
      <c r="N2243" s="106">
        <v>10850.15</v>
      </c>
      <c r="O2243" s="106">
        <v>10739.4</v>
      </c>
      <c r="P2243" s="28" t="s">
        <v>4728</v>
      </c>
      <c r="Q2243" s="107">
        <v>-2.5000000000000001E-3</v>
      </c>
      <c r="T2243" s="110">
        <v>43315</v>
      </c>
      <c r="U2243" s="28">
        <v>68.545000000000002</v>
      </c>
      <c r="V2243">
        <v>68.694999999999993</v>
      </c>
      <c r="W2243">
        <v>68.844999999999999</v>
      </c>
      <c r="X2243">
        <v>68.545000000000002</v>
      </c>
      <c r="Y2243" s="19">
        <v>-1.1999999999999999E-3</v>
      </c>
      <c r="AB2243" s="110">
        <f t="shared" si="408"/>
        <v>43476</v>
      </c>
      <c r="AC2243" s="108">
        <f t="shared" si="406"/>
        <v>10794.95</v>
      </c>
      <c r="AD2243" s="28">
        <f t="shared" si="407"/>
        <v>70.399000000000001</v>
      </c>
      <c r="AE2243" s="28">
        <f t="shared" si="401"/>
        <v>153.33953607295558</v>
      </c>
      <c r="AF2243" s="31">
        <f t="shared" si="402"/>
        <v>-2.1651021792034042E-3</v>
      </c>
      <c r="AJ2243" s="110">
        <f t="shared" si="405"/>
        <v>43440</v>
      </c>
      <c r="AK2243" s="31">
        <f t="shared" si="403"/>
        <v>-1.6000000000000001E-3</v>
      </c>
      <c r="AL2243" s="115">
        <f t="shared" si="404"/>
        <v>-2.0879554236574283E-2</v>
      </c>
      <c r="AM2243" s="100"/>
      <c r="BR2243" s="18">
        <f t="shared" ref="BR2243:BR2306" si="409">VLOOKUP(B2243,K:Q,1,FALSE)</f>
        <v>43430</v>
      </c>
      <c r="BS2243" s="6">
        <f t="shared" ref="BS2243:BS2306" si="410">IFERROR(VLOOKUP(BR2243,B:H,7,FALSE),0)</f>
        <v>1.55E-2</v>
      </c>
      <c r="BT2243" s="6">
        <f t="shared" ref="BT2243:BT2306" si="411">IFERROR(VLOOKUP(BR2243,K:Q,7,FALSE),0)</f>
        <v>9.7000000000000003E-3</v>
      </c>
    </row>
    <row r="2244" spans="2:72" ht="14.45" hidden="1">
      <c r="B2244" s="110">
        <v>43431</v>
      </c>
      <c r="C2244" s="106">
        <v>2682.2</v>
      </c>
      <c r="D2244" s="106">
        <v>2663.8</v>
      </c>
      <c r="E2244" s="106">
        <v>2682.5</v>
      </c>
      <c r="F2244" s="106">
        <v>2655.9</v>
      </c>
      <c r="G2244" s="28"/>
      <c r="H2244" s="107">
        <v>3.3E-3</v>
      </c>
      <c r="K2244" s="110">
        <v>43479</v>
      </c>
      <c r="L2244" s="106">
        <v>10737.6</v>
      </c>
      <c r="M2244" s="106">
        <v>10807</v>
      </c>
      <c r="N2244" s="106">
        <v>10808</v>
      </c>
      <c r="O2244" s="106">
        <v>10692.35</v>
      </c>
      <c r="P2244" s="28" t="s">
        <v>4729</v>
      </c>
      <c r="Q2244" s="107">
        <v>-5.3E-3</v>
      </c>
      <c r="T2244" s="110">
        <v>43318</v>
      </c>
      <c r="U2244" s="28">
        <v>68.83</v>
      </c>
      <c r="V2244">
        <v>68.58</v>
      </c>
      <c r="W2244">
        <v>68.900000000000006</v>
      </c>
      <c r="X2244">
        <v>68.545000000000002</v>
      </c>
      <c r="Y2244" s="19">
        <v>4.1999999999999997E-3</v>
      </c>
      <c r="AB2244" s="110">
        <f t="shared" si="408"/>
        <v>43479</v>
      </c>
      <c r="AC2244" s="108">
        <f t="shared" si="406"/>
        <v>10737.6</v>
      </c>
      <c r="AD2244" s="28">
        <f t="shared" si="407"/>
        <v>70.760000000000005</v>
      </c>
      <c r="AE2244" s="28">
        <f t="shared" ref="AE2244:AE2307" si="412">AC2244/AD2244</f>
        <v>151.74674957603165</v>
      </c>
      <c r="AF2244" s="31">
        <f t="shared" si="402"/>
        <v>-1.0387317828887355E-2</v>
      </c>
      <c r="AJ2244" s="110">
        <f t="shared" si="405"/>
        <v>43441</v>
      </c>
      <c r="AK2244" s="31">
        <f t="shared" si="403"/>
        <v>-2.3300000000000001E-2</v>
      </c>
      <c r="AL2244" s="115">
        <f t="shared" si="404"/>
        <v>8.5878295580936737E-3</v>
      </c>
      <c r="AM2244" s="100"/>
      <c r="BR2244" s="18">
        <f t="shared" si="409"/>
        <v>43431</v>
      </c>
      <c r="BS2244" s="6">
        <f t="shared" si="410"/>
        <v>3.3E-3</v>
      </c>
      <c r="BT2244" s="6">
        <f t="shared" si="411"/>
        <v>5.4000000000000003E-3</v>
      </c>
    </row>
    <row r="2245" spans="2:72" ht="14.45" hidden="1">
      <c r="B2245" s="110">
        <v>43432</v>
      </c>
      <c r="C2245" s="106">
        <v>2743.8</v>
      </c>
      <c r="D2245" s="106">
        <v>2691.4</v>
      </c>
      <c r="E2245" s="106">
        <v>2744</v>
      </c>
      <c r="F2245" s="106">
        <v>2684.4</v>
      </c>
      <c r="G2245" s="28"/>
      <c r="H2245" s="107">
        <v>2.3E-2</v>
      </c>
      <c r="K2245" s="110">
        <v>43480</v>
      </c>
      <c r="L2245" s="106">
        <v>10886.8</v>
      </c>
      <c r="M2245" s="106">
        <v>10777.55</v>
      </c>
      <c r="N2245" s="106">
        <v>10896.95</v>
      </c>
      <c r="O2245" s="106">
        <v>10777.55</v>
      </c>
      <c r="P2245" s="28" t="s">
        <v>4730</v>
      </c>
      <c r="Q2245" s="107">
        <v>1.3899999999999999E-2</v>
      </c>
      <c r="T2245" s="110">
        <v>43319</v>
      </c>
      <c r="U2245" s="28">
        <v>68.63</v>
      </c>
      <c r="V2245">
        <v>68.819999999999993</v>
      </c>
      <c r="W2245">
        <v>68.94</v>
      </c>
      <c r="X2245">
        <v>68.63</v>
      </c>
      <c r="Y2245" s="19">
        <v>-2.8999999999999998E-3</v>
      </c>
      <c r="AB2245" s="110">
        <f t="shared" si="408"/>
        <v>43480</v>
      </c>
      <c r="AC2245" s="108">
        <f t="shared" si="406"/>
        <v>10886.8</v>
      </c>
      <c r="AD2245" s="28">
        <f t="shared" si="407"/>
        <v>71.099999999999994</v>
      </c>
      <c r="AE2245" s="28">
        <f t="shared" si="412"/>
        <v>153.11954992967651</v>
      </c>
      <c r="AF2245" s="31">
        <f t="shared" ref="AF2245:AF2308" si="413">AE2245/AE2244-1</f>
        <v>9.0466540962514941E-3</v>
      </c>
      <c r="AJ2245" s="110">
        <f t="shared" si="405"/>
        <v>43444</v>
      </c>
      <c r="AK2245" s="31">
        <f t="shared" si="403"/>
        <v>1.6999999999999999E-3</v>
      </c>
      <c r="AL2245" s="115">
        <f t="shared" si="404"/>
        <v>-4.1644436266971008E-2</v>
      </c>
      <c r="AM2245" s="100"/>
      <c r="BR2245" s="18">
        <f t="shared" si="409"/>
        <v>43432</v>
      </c>
      <c r="BS2245" s="6">
        <f t="shared" si="410"/>
        <v>2.3E-2</v>
      </c>
      <c r="BT2245" s="6">
        <f t="shared" si="411"/>
        <v>4.0000000000000001E-3</v>
      </c>
    </row>
    <row r="2246" spans="2:72" ht="14.45" hidden="1">
      <c r="B2246" s="110">
        <v>43433</v>
      </c>
      <c r="C2246" s="106">
        <v>2737.8</v>
      </c>
      <c r="D2246" s="106">
        <v>2737</v>
      </c>
      <c r="E2246" s="106">
        <v>2753.8</v>
      </c>
      <c r="F2246" s="106">
        <v>2722.9</v>
      </c>
      <c r="G2246" s="28"/>
      <c r="H2246" s="107">
        <v>-2.2000000000000001E-3</v>
      </c>
      <c r="K2246" s="110">
        <v>43481</v>
      </c>
      <c r="L2246" s="106">
        <v>10890.3</v>
      </c>
      <c r="M2246" s="106">
        <v>10899.65</v>
      </c>
      <c r="N2246" s="106">
        <v>10928.15</v>
      </c>
      <c r="O2246" s="106">
        <v>10876.9</v>
      </c>
      <c r="P2246" s="28" t="s">
        <v>4731</v>
      </c>
      <c r="Q2246" s="107">
        <v>2.9999999999999997E-4</v>
      </c>
      <c r="T2246" s="110">
        <v>43320</v>
      </c>
      <c r="U2246" s="28">
        <v>68.66</v>
      </c>
      <c r="V2246">
        <v>68.677999999999997</v>
      </c>
      <c r="W2246">
        <v>68.715000000000003</v>
      </c>
      <c r="X2246">
        <v>68.58</v>
      </c>
      <c r="Y2246" s="19">
        <v>4.0000000000000002E-4</v>
      </c>
      <c r="AB2246" s="110">
        <f t="shared" si="408"/>
        <v>43481</v>
      </c>
      <c r="AC2246" s="108">
        <f t="shared" si="406"/>
        <v>10890.3</v>
      </c>
      <c r="AD2246" s="28">
        <f t="shared" si="407"/>
        <v>70.98</v>
      </c>
      <c r="AE2246" s="28">
        <f t="shared" si="412"/>
        <v>153.42772612003378</v>
      </c>
      <c r="AF2246" s="31">
        <f t="shared" si="413"/>
        <v>2.0126508371975937E-3</v>
      </c>
      <c r="AJ2246" s="110">
        <f t="shared" si="405"/>
        <v>43445</v>
      </c>
      <c r="AK2246" s="31">
        <f t="shared" si="403"/>
        <v>-2.9999999999999997E-4</v>
      </c>
      <c r="AL2246" s="115">
        <f t="shared" si="404"/>
        <v>8.9734037796207478E-3</v>
      </c>
      <c r="AM2246" s="100"/>
      <c r="BR2246" s="18">
        <f t="shared" si="409"/>
        <v>43433</v>
      </c>
      <c r="BS2246" s="6">
        <f t="shared" si="410"/>
        <v>-2.2000000000000001E-3</v>
      </c>
      <c r="BT2246" s="6">
        <f t="shared" si="411"/>
        <v>1.21E-2</v>
      </c>
    </row>
    <row r="2247" spans="2:72" ht="14.45" hidden="1">
      <c r="B2247" s="110">
        <v>43434</v>
      </c>
      <c r="C2247" s="106">
        <v>2760.2</v>
      </c>
      <c r="D2247" s="106">
        <v>2737.8</v>
      </c>
      <c r="E2247" s="106">
        <v>2760.9</v>
      </c>
      <c r="F2247" s="106">
        <v>2732.8</v>
      </c>
      <c r="G2247" s="28"/>
      <c r="H2247" s="107">
        <v>8.2000000000000007E-3</v>
      </c>
      <c r="K2247" s="110">
        <v>43482</v>
      </c>
      <c r="L2247" s="106">
        <v>10905.2</v>
      </c>
      <c r="M2247" s="106">
        <v>10920.85</v>
      </c>
      <c r="N2247" s="106">
        <v>10930.65</v>
      </c>
      <c r="O2247" s="106">
        <v>10844.65</v>
      </c>
      <c r="P2247" s="28" t="s">
        <v>4732</v>
      </c>
      <c r="Q2247" s="107">
        <v>1.4E-3</v>
      </c>
      <c r="T2247" s="110">
        <v>43321</v>
      </c>
      <c r="U2247" s="28">
        <v>68.760000000000005</v>
      </c>
      <c r="V2247">
        <v>68.48</v>
      </c>
      <c r="W2247">
        <v>68.760000000000005</v>
      </c>
      <c r="X2247">
        <v>68.459999999999994</v>
      </c>
      <c r="Y2247" s="19">
        <v>1.5E-3</v>
      </c>
      <c r="AB2247" s="110">
        <f t="shared" si="408"/>
        <v>43482</v>
      </c>
      <c r="AC2247" s="108">
        <f t="shared" si="406"/>
        <v>10905.2</v>
      </c>
      <c r="AD2247" s="28">
        <f t="shared" si="407"/>
        <v>71.05</v>
      </c>
      <c r="AE2247" s="28">
        <f t="shared" si="412"/>
        <v>153.48627726952853</v>
      </c>
      <c r="AF2247" s="31">
        <f t="shared" si="413"/>
        <v>3.8162039531841607E-4</v>
      </c>
      <c r="AJ2247" s="110">
        <f t="shared" si="405"/>
        <v>43446</v>
      </c>
      <c r="AK2247" s="31">
        <f t="shared" si="403"/>
        <v>5.4000000000000003E-3</v>
      </c>
      <c r="AL2247" s="115">
        <f t="shared" si="404"/>
        <v>2.4253985482971085E-2</v>
      </c>
      <c r="AM2247" s="100"/>
      <c r="BR2247" s="18">
        <f t="shared" si="409"/>
        <v>43434</v>
      </c>
      <c r="BS2247" s="6">
        <f t="shared" si="410"/>
        <v>8.2000000000000007E-3</v>
      </c>
      <c r="BT2247" s="6">
        <f t="shared" si="411"/>
        <v>1.6999999999999999E-3</v>
      </c>
    </row>
    <row r="2248" spans="2:72" ht="14.45" hidden="1">
      <c r="B2248" s="110">
        <v>43437</v>
      </c>
      <c r="C2248" s="106">
        <v>2790.4</v>
      </c>
      <c r="D2248" s="106">
        <v>2790.5</v>
      </c>
      <c r="E2248" s="106">
        <v>2800.2</v>
      </c>
      <c r="F2248" s="106">
        <v>2773.4</v>
      </c>
      <c r="G2248" s="28"/>
      <c r="H2248" s="107">
        <v>1.09E-2</v>
      </c>
      <c r="K2248" s="110">
        <v>43483</v>
      </c>
      <c r="L2248" s="106">
        <v>10906.95</v>
      </c>
      <c r="M2248" s="106">
        <v>10914.85</v>
      </c>
      <c r="N2248" s="106">
        <v>10928.2</v>
      </c>
      <c r="O2248" s="106">
        <v>10852.2</v>
      </c>
      <c r="P2248" s="28" t="s">
        <v>4733</v>
      </c>
      <c r="Q2248" s="107">
        <v>2.0000000000000001E-4</v>
      </c>
      <c r="T2248" s="110">
        <v>43322</v>
      </c>
      <c r="U2248" s="28">
        <v>68.89</v>
      </c>
      <c r="V2248">
        <v>68.844999999999999</v>
      </c>
      <c r="W2248">
        <v>69.025000000000006</v>
      </c>
      <c r="X2248">
        <v>68.766999999999996</v>
      </c>
      <c r="Y2248" s="19">
        <v>1.9E-3</v>
      </c>
      <c r="AB2248" s="110">
        <f t="shared" si="408"/>
        <v>43483</v>
      </c>
      <c r="AC2248" s="108">
        <f t="shared" si="406"/>
        <v>10906.95</v>
      </c>
      <c r="AD2248" s="28">
        <f t="shared" si="407"/>
        <v>71.209999999999994</v>
      </c>
      <c r="AE2248" s="28">
        <f t="shared" si="412"/>
        <v>153.16598792304455</v>
      </c>
      <c r="AF2248" s="31">
        <f t="shared" si="413"/>
        <v>-2.086762101354056E-3</v>
      </c>
      <c r="AJ2248" s="110">
        <f t="shared" si="405"/>
        <v>43447</v>
      </c>
      <c r="AK2248" s="31">
        <f t="shared" si="403"/>
        <v>-2.0000000000000001E-4</v>
      </c>
      <c r="AL2248" s="115">
        <f t="shared" si="404"/>
        <v>9.3800211537491407E-3</v>
      </c>
      <c r="AM2248" s="100"/>
      <c r="BR2248" s="18">
        <f t="shared" si="409"/>
        <v>43437</v>
      </c>
      <c r="BS2248" s="6">
        <f t="shared" si="410"/>
        <v>1.09E-2</v>
      </c>
      <c r="BT2248" s="6">
        <f t="shared" si="411"/>
        <v>5.9999999999999995E-4</v>
      </c>
    </row>
    <row r="2249" spans="2:72" ht="14.45" hidden="1">
      <c r="B2249" s="110">
        <v>43438</v>
      </c>
      <c r="C2249" s="106">
        <v>2700.1</v>
      </c>
      <c r="D2249" s="106">
        <v>2782.4</v>
      </c>
      <c r="E2249" s="106">
        <v>2785.9</v>
      </c>
      <c r="F2249" s="106">
        <v>2697.2</v>
      </c>
      <c r="G2249" s="28"/>
      <c r="H2249" s="107">
        <v>-3.2399999999999998E-2</v>
      </c>
      <c r="K2249" s="110">
        <v>43486</v>
      </c>
      <c r="L2249" s="106">
        <v>10961.85</v>
      </c>
      <c r="M2249" s="106">
        <v>10919.35</v>
      </c>
      <c r="N2249" s="106">
        <v>10987.45</v>
      </c>
      <c r="O2249" s="106">
        <v>10885.75</v>
      </c>
      <c r="P2249" s="28" t="s">
        <v>4734</v>
      </c>
      <c r="Q2249" s="107">
        <v>5.0000000000000001E-3</v>
      </c>
      <c r="T2249" s="110">
        <v>43325</v>
      </c>
      <c r="U2249" s="28">
        <v>70.02</v>
      </c>
      <c r="V2249">
        <v>69.484999999999999</v>
      </c>
      <c r="W2249">
        <v>70.02</v>
      </c>
      <c r="X2249">
        <v>69.405000000000001</v>
      </c>
      <c r="Y2249" s="19">
        <v>1.6400000000000001E-2</v>
      </c>
      <c r="AB2249" s="110">
        <f t="shared" si="408"/>
        <v>43486</v>
      </c>
      <c r="AC2249" s="108">
        <f t="shared" si="406"/>
        <v>10961.85</v>
      </c>
      <c r="AD2249" s="28">
        <f t="shared" si="407"/>
        <v>71.188000000000002</v>
      </c>
      <c r="AE2249" s="28">
        <f t="shared" si="412"/>
        <v>153.98451986289825</v>
      </c>
      <c r="AF2249" s="31">
        <f t="shared" si="413"/>
        <v>5.3440842249190545E-3</v>
      </c>
      <c r="AJ2249" s="110">
        <f t="shared" si="405"/>
        <v>43448</v>
      </c>
      <c r="AK2249" s="31">
        <f t="shared" si="403"/>
        <v>-1.9099999999999999E-2</v>
      </c>
      <c r="AL2249" s="115">
        <f t="shared" si="404"/>
        <v>-4.1416317371740785E-3</v>
      </c>
      <c r="AM2249" s="100"/>
      <c r="BR2249" s="18">
        <f t="shared" si="409"/>
        <v>43438</v>
      </c>
      <c r="BS2249" s="6">
        <f t="shared" si="410"/>
        <v>-3.2399999999999998E-2</v>
      </c>
      <c r="BT2249" s="6">
        <f t="shared" si="411"/>
        <v>-1.2999999999999999E-3</v>
      </c>
    </row>
    <row r="2250" spans="2:72" ht="14.45" hidden="1">
      <c r="B2250" s="110">
        <v>43440</v>
      </c>
      <c r="C2250" s="106">
        <v>2695.9</v>
      </c>
      <c r="D2250" s="106">
        <v>2663.5</v>
      </c>
      <c r="E2250" s="106">
        <v>2696.2</v>
      </c>
      <c r="F2250" s="106">
        <v>2621.5</v>
      </c>
      <c r="G2250" s="28"/>
      <c r="H2250" s="107">
        <v>-1.6000000000000001E-3</v>
      </c>
      <c r="K2250" s="110">
        <v>43487</v>
      </c>
      <c r="L2250" s="106">
        <v>10922.75</v>
      </c>
      <c r="M2250" s="106">
        <v>10949.8</v>
      </c>
      <c r="N2250" s="106">
        <v>10949.8</v>
      </c>
      <c r="O2250" s="106">
        <v>10864.15</v>
      </c>
      <c r="P2250" s="28" t="s">
        <v>4735</v>
      </c>
      <c r="Q2250" s="107">
        <v>-3.5999999999999999E-3</v>
      </c>
      <c r="T2250" s="110">
        <v>43326</v>
      </c>
      <c r="U2250" s="28">
        <v>69.959999999999994</v>
      </c>
      <c r="V2250">
        <v>69.86</v>
      </c>
      <c r="W2250">
        <v>70.09</v>
      </c>
      <c r="X2250">
        <v>69.7</v>
      </c>
      <c r="Y2250" s="19">
        <v>-8.9999999999999998E-4</v>
      </c>
      <c r="AB2250" s="110">
        <f t="shared" si="408"/>
        <v>43487</v>
      </c>
      <c r="AC2250" s="108">
        <f t="shared" si="406"/>
        <v>10922.75</v>
      </c>
      <c r="AD2250" s="28">
        <f t="shared" si="407"/>
        <v>71.260000000000005</v>
      </c>
      <c r="AE2250" s="28">
        <f t="shared" si="412"/>
        <v>153.28024136963231</v>
      </c>
      <c r="AF2250" s="31">
        <f t="shared" si="413"/>
        <v>-4.5736967189494715E-3</v>
      </c>
      <c r="AJ2250" s="110">
        <f t="shared" si="405"/>
        <v>43451</v>
      </c>
      <c r="AK2250" s="31">
        <f t="shared" si="403"/>
        <v>-2.0799999999999999E-2</v>
      </c>
      <c r="AL2250" s="115">
        <f t="shared" si="404"/>
        <v>1.2034271065593183E-2</v>
      </c>
      <c r="AM2250" s="100"/>
      <c r="BR2250" s="18">
        <f t="shared" si="409"/>
        <v>43440</v>
      </c>
      <c r="BS2250" s="6">
        <f t="shared" si="410"/>
        <v>-1.6000000000000001E-3</v>
      </c>
      <c r="BT2250" s="6">
        <f t="shared" si="411"/>
        <v>-1.6899999999999998E-2</v>
      </c>
    </row>
    <row r="2251" spans="2:72" ht="14.45" hidden="1">
      <c r="B2251" s="110">
        <v>43441</v>
      </c>
      <c r="C2251" s="106">
        <v>2633.1</v>
      </c>
      <c r="D2251" s="106">
        <v>2691.3</v>
      </c>
      <c r="E2251" s="106">
        <v>2708.5</v>
      </c>
      <c r="F2251" s="106">
        <v>2623.1</v>
      </c>
      <c r="G2251" s="28"/>
      <c r="H2251" s="107">
        <v>-2.3300000000000001E-2</v>
      </c>
      <c r="K2251" s="110">
        <v>43488</v>
      </c>
      <c r="L2251" s="106">
        <v>10831.5</v>
      </c>
      <c r="M2251" s="106">
        <v>10931.05</v>
      </c>
      <c r="N2251" s="106">
        <v>10944.8</v>
      </c>
      <c r="O2251" s="106">
        <v>10811.95</v>
      </c>
      <c r="P2251" s="28" t="s">
        <v>4736</v>
      </c>
      <c r="Q2251" s="107">
        <v>-8.3999999999999995E-3</v>
      </c>
      <c r="T2251" s="110">
        <v>43327</v>
      </c>
      <c r="U2251" s="28">
        <v>69.92</v>
      </c>
      <c r="V2251">
        <v>69.92</v>
      </c>
      <c r="W2251">
        <v>69.92</v>
      </c>
      <c r="X2251">
        <v>69.92</v>
      </c>
      <c r="Y2251" s="19">
        <v>-5.9999999999999995E-4</v>
      </c>
      <c r="AB2251" s="110">
        <f t="shared" si="408"/>
        <v>43488</v>
      </c>
      <c r="AC2251" s="108">
        <f t="shared" si="406"/>
        <v>10831.5</v>
      </c>
      <c r="AD2251" s="28">
        <f t="shared" si="407"/>
        <v>71.19</v>
      </c>
      <c r="AE2251" s="28">
        <f t="shared" si="412"/>
        <v>152.14917825537296</v>
      </c>
      <c r="AF2251" s="31">
        <f t="shared" si="413"/>
        <v>-7.3790535828542891E-3</v>
      </c>
      <c r="AJ2251" s="110">
        <f t="shared" si="405"/>
        <v>43452</v>
      </c>
      <c r="AK2251" s="31">
        <f t="shared" si="403"/>
        <v>1E-4</v>
      </c>
      <c r="AL2251" s="115">
        <f t="shared" si="404"/>
        <v>1.5913862149414815E-2</v>
      </c>
      <c r="AM2251" s="100"/>
      <c r="BR2251" s="18">
        <f t="shared" si="409"/>
        <v>43441</v>
      </c>
      <c r="BS2251" s="6">
        <f t="shared" si="410"/>
        <v>-2.3300000000000001E-2</v>
      </c>
      <c r="BT2251" s="6">
        <f t="shared" si="411"/>
        <v>8.6999999999999994E-3</v>
      </c>
    </row>
    <row r="2252" spans="2:72" ht="14.45" hidden="1">
      <c r="B2252" s="110">
        <v>43444</v>
      </c>
      <c r="C2252" s="106">
        <v>2637.7</v>
      </c>
      <c r="D2252" s="106">
        <v>2630.9</v>
      </c>
      <c r="E2252" s="106">
        <v>2647.5</v>
      </c>
      <c r="F2252" s="106">
        <v>2583.1999999999998</v>
      </c>
      <c r="G2252" s="28"/>
      <c r="H2252" s="107">
        <v>1.6999999999999999E-3</v>
      </c>
      <c r="K2252" s="110">
        <v>43489</v>
      </c>
      <c r="L2252" s="106">
        <v>10849.8</v>
      </c>
      <c r="M2252" s="106">
        <v>10844.05</v>
      </c>
      <c r="N2252" s="106">
        <v>10866.6</v>
      </c>
      <c r="O2252" s="106">
        <v>10798.65</v>
      </c>
      <c r="P2252" s="28" t="s">
        <v>4737</v>
      </c>
      <c r="Q2252" s="107">
        <v>1.6999999999999999E-3</v>
      </c>
      <c r="T2252" s="110">
        <v>43328</v>
      </c>
      <c r="U2252" s="28">
        <v>70.09</v>
      </c>
      <c r="V2252">
        <v>70.23</v>
      </c>
      <c r="W2252">
        <v>70.42</v>
      </c>
      <c r="X2252">
        <v>70.09</v>
      </c>
      <c r="Y2252" s="19">
        <v>2.3999999999999998E-3</v>
      </c>
      <c r="AB2252" s="110">
        <f t="shared" si="408"/>
        <v>43489</v>
      </c>
      <c r="AC2252" s="108">
        <f t="shared" si="406"/>
        <v>10849.8</v>
      </c>
      <c r="AD2252" s="28">
        <f t="shared" si="407"/>
        <v>71</v>
      </c>
      <c r="AE2252" s="28">
        <f t="shared" si="412"/>
        <v>152.81408450704225</v>
      </c>
      <c r="AF2252" s="31">
        <f t="shared" si="413"/>
        <v>4.3700942673070564E-3</v>
      </c>
      <c r="AJ2252" s="110">
        <f t="shared" si="405"/>
        <v>43453</v>
      </c>
      <c r="AK2252" s="31">
        <f t="shared" si="403"/>
        <v>-1.54E-2</v>
      </c>
      <c r="AL2252" s="115">
        <f t="shared" si="404"/>
        <v>1.025001342873666E-2</v>
      </c>
      <c r="AM2252" s="100"/>
      <c r="BR2252" s="18">
        <f t="shared" si="409"/>
        <v>43444</v>
      </c>
      <c r="BS2252" s="6">
        <f t="shared" si="410"/>
        <v>1.6999999999999999E-3</v>
      </c>
      <c r="BT2252" s="6">
        <f t="shared" si="411"/>
        <v>-1.9199999999999998E-2</v>
      </c>
    </row>
    <row r="2253" spans="2:72" ht="14.45" hidden="1">
      <c r="B2253" s="110">
        <v>43445</v>
      </c>
      <c r="C2253" s="106">
        <v>2636.8</v>
      </c>
      <c r="D2253" s="106">
        <v>2664.4</v>
      </c>
      <c r="E2253" s="106">
        <v>2674.3</v>
      </c>
      <c r="F2253" s="106">
        <v>2621.3000000000002</v>
      </c>
      <c r="G2253" s="28"/>
      <c r="H2253" s="107">
        <v>-2.9999999999999997E-4</v>
      </c>
      <c r="K2253" s="110">
        <v>43490</v>
      </c>
      <c r="L2253" s="106">
        <v>10780.55</v>
      </c>
      <c r="M2253" s="106">
        <v>10859.75</v>
      </c>
      <c r="N2253" s="106">
        <v>10931.7</v>
      </c>
      <c r="O2253" s="106">
        <v>10756.45</v>
      </c>
      <c r="P2253" s="28" t="s">
        <v>4738</v>
      </c>
      <c r="Q2253" s="107">
        <v>-6.4000000000000003E-3</v>
      </c>
      <c r="T2253" s="110">
        <v>43329</v>
      </c>
      <c r="U2253" s="28">
        <v>70.099999999999994</v>
      </c>
      <c r="V2253">
        <v>70.13</v>
      </c>
      <c r="W2253">
        <v>70.16</v>
      </c>
      <c r="X2253">
        <v>70.08</v>
      </c>
      <c r="Y2253" s="19">
        <v>1E-4</v>
      </c>
      <c r="AB2253" s="110">
        <f t="shared" si="408"/>
        <v>43490</v>
      </c>
      <c r="AC2253" s="108">
        <f t="shared" si="406"/>
        <v>10780.55</v>
      </c>
      <c r="AD2253" s="28">
        <f t="shared" si="407"/>
        <v>70.900000000000006</v>
      </c>
      <c r="AE2253" s="28">
        <f t="shared" si="412"/>
        <v>152.05289139633285</v>
      </c>
      <c r="AF2253" s="31">
        <f t="shared" si="413"/>
        <v>-4.9811711607925524E-3</v>
      </c>
      <c r="AJ2253" s="110">
        <f t="shared" si="405"/>
        <v>43454</v>
      </c>
      <c r="AK2253" s="31">
        <f t="shared" si="403"/>
        <v>-1.5800000000000002E-2</v>
      </c>
      <c r="AL2253" s="115">
        <f t="shared" si="404"/>
        <v>2.8441616122123481E-3</v>
      </c>
      <c r="AM2253" s="100"/>
      <c r="BR2253" s="18">
        <f t="shared" si="409"/>
        <v>43445</v>
      </c>
      <c r="BS2253" s="6">
        <f t="shared" si="410"/>
        <v>-2.9999999999999997E-4</v>
      </c>
      <c r="BT2253" s="6">
        <f t="shared" si="411"/>
        <v>5.7999999999999996E-3</v>
      </c>
    </row>
    <row r="2254" spans="2:72" ht="14.45" hidden="1">
      <c r="B2254" s="110">
        <v>43446</v>
      </c>
      <c r="C2254" s="106">
        <v>2651.1</v>
      </c>
      <c r="D2254" s="106">
        <v>2658.2</v>
      </c>
      <c r="E2254" s="106">
        <v>2685.4</v>
      </c>
      <c r="F2254" s="106">
        <v>2650.3</v>
      </c>
      <c r="G2254" s="28"/>
      <c r="H2254" s="107">
        <v>5.4000000000000003E-3</v>
      </c>
      <c r="K2254" s="110">
        <v>43493</v>
      </c>
      <c r="L2254" s="106">
        <v>10661.55</v>
      </c>
      <c r="M2254" s="106">
        <v>10792.45</v>
      </c>
      <c r="N2254" s="106">
        <v>10804.45</v>
      </c>
      <c r="O2254" s="106">
        <v>10630.95</v>
      </c>
      <c r="P2254" s="28" t="s">
        <v>4739</v>
      </c>
      <c r="Q2254" s="107">
        <v>-1.0999999999999999E-2</v>
      </c>
      <c r="T2254" s="110">
        <v>43332</v>
      </c>
      <c r="U2254" s="28">
        <v>69.819999999999993</v>
      </c>
      <c r="V2254">
        <v>69.819999999999993</v>
      </c>
      <c r="W2254">
        <v>69.88</v>
      </c>
      <c r="X2254">
        <v>69.599999999999994</v>
      </c>
      <c r="Y2254" s="19">
        <v>-4.0000000000000001E-3</v>
      </c>
      <c r="AB2254" s="110">
        <f t="shared" si="408"/>
        <v>43493</v>
      </c>
      <c r="AC2254" s="108">
        <f t="shared" si="406"/>
        <v>10661.55</v>
      </c>
      <c r="AD2254" s="28">
        <f t="shared" si="407"/>
        <v>71.069999999999993</v>
      </c>
      <c r="AE2254" s="28">
        <f t="shared" si="412"/>
        <v>150.01477416631491</v>
      </c>
      <c r="AF2254" s="31">
        <f t="shared" si="413"/>
        <v>-1.3404001800304433E-2</v>
      </c>
      <c r="AJ2254" s="110">
        <f t="shared" si="405"/>
        <v>43455</v>
      </c>
      <c r="AK2254" s="31">
        <f t="shared" si="403"/>
        <v>-2.06E-2</v>
      </c>
      <c r="AL2254" s="115">
        <f t="shared" si="404"/>
        <v>-2.029196457278315E-2</v>
      </c>
      <c r="AM2254" s="100"/>
      <c r="BR2254" s="18">
        <f t="shared" si="409"/>
        <v>43446</v>
      </c>
      <c r="BS2254" s="6">
        <f t="shared" si="410"/>
        <v>5.4000000000000003E-3</v>
      </c>
      <c r="BT2254" s="6">
        <f t="shared" si="411"/>
        <v>1.7899999999999999E-2</v>
      </c>
    </row>
    <row r="2255" spans="2:72" ht="14.45" hidden="1">
      <c r="B2255" s="110">
        <v>43447</v>
      </c>
      <c r="C2255" s="106">
        <v>2650.5</v>
      </c>
      <c r="D2255" s="106">
        <v>2658.7</v>
      </c>
      <c r="E2255" s="106">
        <v>2670.2</v>
      </c>
      <c r="F2255" s="106">
        <v>2637.3</v>
      </c>
      <c r="G2255" s="28"/>
      <c r="H2255" s="107">
        <v>-2.0000000000000001E-4</v>
      </c>
      <c r="K2255" s="110">
        <v>43494</v>
      </c>
      <c r="L2255" s="106">
        <v>10652.2</v>
      </c>
      <c r="M2255" s="106">
        <v>10653.7</v>
      </c>
      <c r="N2255" s="106">
        <v>10690.35</v>
      </c>
      <c r="O2255" s="106">
        <v>10583.65</v>
      </c>
      <c r="P2255" s="28" t="s">
        <v>4740</v>
      </c>
      <c r="Q2255" s="107">
        <v>-8.9999999999999998E-4</v>
      </c>
      <c r="T2255" s="110">
        <v>43333</v>
      </c>
      <c r="U2255" s="28">
        <v>69.86</v>
      </c>
      <c r="V2255">
        <v>69.665000000000006</v>
      </c>
      <c r="W2255">
        <v>69.92</v>
      </c>
      <c r="X2255">
        <v>69.534999999999997</v>
      </c>
      <c r="Y2255" s="19">
        <v>5.9999999999999995E-4</v>
      </c>
      <c r="AB2255" s="110">
        <f t="shared" si="408"/>
        <v>43494</v>
      </c>
      <c r="AC2255" s="108">
        <f t="shared" si="406"/>
        <v>10652.2</v>
      </c>
      <c r="AD2255" s="28">
        <f t="shared" si="407"/>
        <v>71.39</v>
      </c>
      <c r="AE2255" s="28">
        <f t="shared" si="412"/>
        <v>149.2113741420367</v>
      </c>
      <c r="AF2255" s="31">
        <f t="shared" si="413"/>
        <v>-5.3554726775610906E-3</v>
      </c>
      <c r="AJ2255" s="110">
        <f t="shared" si="405"/>
        <v>43458</v>
      </c>
      <c r="AK2255" s="31">
        <f t="shared" si="403"/>
        <v>-2.7099999999999999E-2</v>
      </c>
      <c r="AL2255" s="115">
        <f t="shared" si="404"/>
        <v>-7.9204236234453607E-3</v>
      </c>
      <c r="AM2255" s="100"/>
      <c r="BR2255" s="18">
        <f t="shared" si="409"/>
        <v>43447</v>
      </c>
      <c r="BS2255" s="6">
        <f t="shared" si="410"/>
        <v>-2.0000000000000001E-4</v>
      </c>
      <c r="BT2255" s="6">
        <f t="shared" si="411"/>
        <v>5.0000000000000001E-3</v>
      </c>
    </row>
    <row r="2256" spans="2:72" ht="14.45" hidden="1">
      <c r="B2256" s="110">
        <v>43448</v>
      </c>
      <c r="C2256" s="106">
        <v>2599.9</v>
      </c>
      <c r="D2256" s="106">
        <v>2629.7</v>
      </c>
      <c r="E2256" s="106">
        <v>2635.1</v>
      </c>
      <c r="F2256" s="106">
        <v>2593.8000000000002</v>
      </c>
      <c r="G2256" s="28"/>
      <c r="H2256" s="107">
        <v>-1.9099999999999999E-2</v>
      </c>
      <c r="K2256" s="110">
        <v>43495</v>
      </c>
      <c r="L2256" s="106">
        <v>10651.8</v>
      </c>
      <c r="M2256" s="106">
        <v>10702.25</v>
      </c>
      <c r="N2256" s="106">
        <v>10710.2</v>
      </c>
      <c r="O2256" s="106">
        <v>10612.85</v>
      </c>
      <c r="P2256" s="28" t="s">
        <v>4741</v>
      </c>
      <c r="Q2256" s="107">
        <v>0</v>
      </c>
      <c r="T2256" s="110">
        <v>43334</v>
      </c>
      <c r="U2256" s="28">
        <v>69.87</v>
      </c>
      <c r="V2256">
        <v>69.88</v>
      </c>
      <c r="W2256">
        <v>69.894999999999996</v>
      </c>
      <c r="X2256">
        <v>69.8</v>
      </c>
      <c r="Y2256" s="19">
        <v>1E-4</v>
      </c>
      <c r="AB2256" s="110">
        <f t="shared" si="408"/>
        <v>43495</v>
      </c>
      <c r="AC2256" s="108">
        <f t="shared" si="406"/>
        <v>10651.8</v>
      </c>
      <c r="AD2256" s="28">
        <f t="shared" si="407"/>
        <v>71.234999999999999</v>
      </c>
      <c r="AE2256" s="28">
        <f t="shared" si="412"/>
        <v>149.53042745841228</v>
      </c>
      <c r="AF2256" s="31">
        <f t="shared" si="413"/>
        <v>2.1382640446154788E-3</v>
      </c>
      <c r="AJ2256" s="110">
        <f t="shared" si="405"/>
        <v>43460</v>
      </c>
      <c r="AK2256" s="31">
        <f t="shared" si="403"/>
        <v>4.9599999999999998E-2</v>
      </c>
      <c r="AL2256" s="115">
        <f t="shared" si="404"/>
        <v>6.7247681750426391E-3</v>
      </c>
      <c r="AM2256" s="100"/>
      <c r="BR2256" s="18">
        <f t="shared" si="409"/>
        <v>43448</v>
      </c>
      <c r="BS2256" s="6">
        <f t="shared" si="410"/>
        <v>-1.9099999999999999E-2</v>
      </c>
      <c r="BT2256" s="6">
        <f t="shared" si="411"/>
        <v>1.2999999999999999E-3</v>
      </c>
    </row>
    <row r="2257" spans="2:72" ht="14.45" hidden="1">
      <c r="B2257" s="110">
        <v>43451</v>
      </c>
      <c r="C2257" s="106">
        <v>2545.9</v>
      </c>
      <c r="D2257" s="106">
        <v>2590.8000000000002</v>
      </c>
      <c r="E2257" s="106">
        <v>2601.1</v>
      </c>
      <c r="F2257" s="106">
        <v>2530.5</v>
      </c>
      <c r="G2257" s="28"/>
      <c r="H2257" s="107">
        <v>-2.0799999999999999E-2</v>
      </c>
      <c r="K2257" s="110">
        <v>43496</v>
      </c>
      <c r="L2257" s="106">
        <v>10830.95</v>
      </c>
      <c r="M2257" s="106">
        <v>10690.55</v>
      </c>
      <c r="N2257" s="106">
        <v>10838.05</v>
      </c>
      <c r="O2257" s="106">
        <v>10678.55</v>
      </c>
      <c r="P2257" s="28" t="s">
        <v>4742</v>
      </c>
      <c r="Q2257" s="107">
        <v>1.6799999999999999E-2</v>
      </c>
      <c r="T2257" s="110">
        <v>43335</v>
      </c>
      <c r="U2257" s="28">
        <v>70.105000000000004</v>
      </c>
      <c r="V2257">
        <v>70.015000000000001</v>
      </c>
      <c r="W2257">
        <v>70.17</v>
      </c>
      <c r="X2257">
        <v>69.968000000000004</v>
      </c>
      <c r="Y2257" s="19">
        <v>3.3999999999999998E-3</v>
      </c>
      <c r="AB2257" s="110">
        <f t="shared" si="408"/>
        <v>43496</v>
      </c>
      <c r="AC2257" s="108">
        <f t="shared" si="406"/>
        <v>10830.95</v>
      </c>
      <c r="AD2257" s="28">
        <f t="shared" si="407"/>
        <v>70.959999999999994</v>
      </c>
      <c r="AE2257" s="28">
        <f t="shared" si="412"/>
        <v>152.63458286358514</v>
      </c>
      <c r="AF2257" s="31">
        <f t="shared" si="413"/>
        <v>2.0759356192144862E-2</v>
      </c>
      <c r="AJ2257" s="110">
        <f t="shared" si="405"/>
        <v>43461</v>
      </c>
      <c r="AK2257" s="31">
        <f t="shared" si="403"/>
        <v>8.6E-3</v>
      </c>
      <c r="AL2257" s="115">
        <f t="shared" si="404"/>
        <v>5.0017042170158454E-4</v>
      </c>
      <c r="AM2257" s="100"/>
      <c r="BR2257" s="18">
        <f t="shared" si="409"/>
        <v>43451</v>
      </c>
      <c r="BS2257" s="6">
        <f t="shared" si="410"/>
        <v>-2.0799999999999999E-2</v>
      </c>
      <c r="BT2257" s="6">
        <f t="shared" si="411"/>
        <v>7.7000000000000002E-3</v>
      </c>
    </row>
    <row r="2258" spans="2:72" ht="14.45" hidden="1">
      <c r="B2258" s="110">
        <v>43452</v>
      </c>
      <c r="C2258" s="106">
        <v>2546.1999999999998</v>
      </c>
      <c r="D2258" s="106">
        <v>2559.9</v>
      </c>
      <c r="E2258" s="106">
        <v>2574</v>
      </c>
      <c r="F2258" s="106">
        <v>2528.6999999999998</v>
      </c>
      <c r="G2258" s="28"/>
      <c r="H2258" s="107">
        <v>1E-4</v>
      </c>
      <c r="K2258" s="110">
        <v>43497</v>
      </c>
      <c r="L2258" s="106">
        <v>10893.65</v>
      </c>
      <c r="M2258" s="106">
        <v>10851.35</v>
      </c>
      <c r="N2258" s="106">
        <v>10983.45</v>
      </c>
      <c r="O2258" s="106">
        <v>10813.45</v>
      </c>
      <c r="P2258" s="28" t="s">
        <v>4743</v>
      </c>
      <c r="Q2258" s="107">
        <v>5.7999999999999996E-3</v>
      </c>
      <c r="T2258" s="110">
        <v>43336</v>
      </c>
      <c r="U2258" s="28">
        <v>69.97</v>
      </c>
      <c r="V2258">
        <v>70.22</v>
      </c>
      <c r="W2258">
        <v>70.239999999999995</v>
      </c>
      <c r="X2258">
        <v>69.897999999999996</v>
      </c>
      <c r="Y2258" s="19">
        <v>-1.9E-3</v>
      </c>
      <c r="AB2258" s="110">
        <f t="shared" si="408"/>
        <v>43497</v>
      </c>
      <c r="AC2258" s="108">
        <f t="shared" si="406"/>
        <v>10893.65</v>
      </c>
      <c r="AD2258" s="28">
        <f t="shared" si="407"/>
        <v>71.435000000000002</v>
      </c>
      <c r="AE2258" s="28">
        <f t="shared" si="412"/>
        <v>152.49737523622872</v>
      </c>
      <c r="AF2258" s="31">
        <f t="shared" si="413"/>
        <v>-8.9892883239339749E-4</v>
      </c>
      <c r="AJ2258" s="110">
        <f t="shared" si="405"/>
        <v>43462</v>
      </c>
      <c r="AK2258" s="31">
        <f t="shared" ref="AK2258:AK2321" si="414">IFERROR(VLOOKUP(AJ2258,B:H,7,FALSE),0)</f>
        <v>-1.1999999999999999E-3</v>
      </c>
      <c r="AL2258" s="115">
        <f t="shared" ref="AL2258:AL2321" si="415">IFERROR(VLOOKUP(AJ2258,AB:AF,5,FALSE),0)</f>
        <v>1.3596184262438582E-2</v>
      </c>
      <c r="AM2258" s="100"/>
      <c r="BR2258" s="18">
        <f t="shared" si="409"/>
        <v>43452</v>
      </c>
      <c r="BS2258" s="6">
        <f t="shared" si="410"/>
        <v>1E-4</v>
      </c>
      <c r="BT2258" s="6">
        <f t="shared" si="411"/>
        <v>1.9E-3</v>
      </c>
    </row>
    <row r="2259" spans="2:72" ht="14.45" hidden="1">
      <c r="B2259" s="110">
        <v>43453</v>
      </c>
      <c r="C2259" s="106">
        <v>2507</v>
      </c>
      <c r="D2259" s="106">
        <v>2547.1</v>
      </c>
      <c r="E2259" s="106">
        <v>2585.3000000000002</v>
      </c>
      <c r="F2259" s="106">
        <v>2489</v>
      </c>
      <c r="G2259" s="28"/>
      <c r="H2259" s="107">
        <v>-1.54E-2</v>
      </c>
      <c r="K2259" s="110">
        <v>43500</v>
      </c>
      <c r="L2259" s="106">
        <v>10912.25</v>
      </c>
      <c r="M2259" s="106">
        <v>10876.75</v>
      </c>
      <c r="N2259" s="106">
        <v>10927.9</v>
      </c>
      <c r="O2259" s="106">
        <v>10814.15</v>
      </c>
      <c r="P2259" s="28" t="s">
        <v>4744</v>
      </c>
      <c r="Q2259" s="107">
        <v>1.6999999999999999E-3</v>
      </c>
      <c r="T2259" s="110">
        <v>43339</v>
      </c>
      <c r="U2259" s="28">
        <v>70.165000000000006</v>
      </c>
      <c r="V2259">
        <v>69.765000000000001</v>
      </c>
      <c r="W2259">
        <v>70.165000000000006</v>
      </c>
      <c r="X2259">
        <v>69.704999999999998</v>
      </c>
      <c r="Y2259" s="19">
        <v>2.8E-3</v>
      </c>
      <c r="AB2259" s="110">
        <f t="shared" si="408"/>
        <v>43500</v>
      </c>
      <c r="AC2259" s="108">
        <f t="shared" si="406"/>
        <v>10912.25</v>
      </c>
      <c r="AD2259" s="28">
        <f t="shared" si="407"/>
        <v>71.709999999999994</v>
      </c>
      <c r="AE2259" s="28">
        <f t="shared" si="412"/>
        <v>152.17194254636732</v>
      </c>
      <c r="AF2259" s="31">
        <f t="shared" si="413"/>
        <v>-2.1340215814028562E-3</v>
      </c>
      <c r="AJ2259" s="110">
        <f t="shared" si="405"/>
        <v>43465</v>
      </c>
      <c r="AK2259" s="31">
        <f t="shared" si="414"/>
        <v>8.5000000000000006E-3</v>
      </c>
      <c r="AL2259" s="115">
        <f t="shared" si="415"/>
        <v>5.4630564820361549E-3</v>
      </c>
      <c r="AM2259" s="100"/>
      <c r="BR2259" s="18">
        <f t="shared" si="409"/>
        <v>43453</v>
      </c>
      <c r="BS2259" s="6">
        <f t="shared" si="410"/>
        <v>-1.54E-2</v>
      </c>
      <c r="BT2259" s="6">
        <f t="shared" si="411"/>
        <v>5.4000000000000003E-3</v>
      </c>
    </row>
    <row r="2260" spans="2:72" ht="14.45" hidden="1">
      <c r="B2260" s="110">
        <v>43454</v>
      </c>
      <c r="C2260" s="106">
        <v>2467.4</v>
      </c>
      <c r="D2260" s="106">
        <v>2496.8000000000002</v>
      </c>
      <c r="E2260" s="106">
        <v>2509.6</v>
      </c>
      <c r="F2260" s="106">
        <v>2441.1999999999998</v>
      </c>
      <c r="G2260" s="28"/>
      <c r="H2260" s="107">
        <v>-1.5800000000000002E-2</v>
      </c>
      <c r="K2260" s="110">
        <v>43501</v>
      </c>
      <c r="L2260" s="106">
        <v>10934.35</v>
      </c>
      <c r="M2260" s="106">
        <v>10908.65</v>
      </c>
      <c r="N2260" s="106">
        <v>10956.7</v>
      </c>
      <c r="O2260" s="106">
        <v>10886.7</v>
      </c>
      <c r="P2260" s="28" t="s">
        <v>4745</v>
      </c>
      <c r="Q2260" s="107">
        <v>2E-3</v>
      </c>
      <c r="T2260" s="110">
        <v>43340</v>
      </c>
      <c r="U2260" s="28">
        <v>70.099999999999994</v>
      </c>
      <c r="V2260">
        <v>70.05</v>
      </c>
      <c r="W2260">
        <v>70.296999999999997</v>
      </c>
      <c r="X2260">
        <v>70.05</v>
      </c>
      <c r="Y2260" s="19">
        <v>-8.9999999999999998E-4</v>
      </c>
      <c r="AB2260" s="110">
        <f t="shared" si="408"/>
        <v>43501</v>
      </c>
      <c r="AC2260" s="108">
        <f t="shared" si="406"/>
        <v>10934.35</v>
      </c>
      <c r="AD2260" s="28">
        <f t="shared" si="407"/>
        <v>71.53</v>
      </c>
      <c r="AE2260" s="28">
        <f t="shared" si="412"/>
        <v>152.86383335663359</v>
      </c>
      <c r="AF2260" s="31">
        <f t="shared" si="413"/>
        <v>4.5467699149299712E-3</v>
      </c>
      <c r="AJ2260" s="110">
        <f t="shared" si="405"/>
        <v>43467</v>
      </c>
      <c r="AK2260" s="31">
        <f t="shared" si="414"/>
        <v>1.2999999999999999E-3</v>
      </c>
      <c r="AL2260" s="115">
        <f t="shared" si="415"/>
        <v>-1.8509058447808036E-2</v>
      </c>
      <c r="AM2260" s="100"/>
      <c r="BR2260" s="18">
        <f t="shared" si="409"/>
        <v>43454</v>
      </c>
      <c r="BS2260" s="6">
        <f t="shared" si="410"/>
        <v>-1.5800000000000002E-2</v>
      </c>
      <c r="BT2260" s="6">
        <f t="shared" si="411"/>
        <v>-1.4E-3</v>
      </c>
    </row>
    <row r="2261" spans="2:72" ht="14.45" hidden="1">
      <c r="B2261" s="110">
        <v>43455</v>
      </c>
      <c r="C2261" s="106">
        <v>2416.6</v>
      </c>
      <c r="D2261" s="106">
        <v>2465.4</v>
      </c>
      <c r="E2261" s="106">
        <v>2504.4</v>
      </c>
      <c r="F2261" s="106">
        <v>2408.6</v>
      </c>
      <c r="G2261" s="28"/>
      <c r="H2261" s="107">
        <v>-2.06E-2</v>
      </c>
      <c r="K2261" s="110">
        <v>43502</v>
      </c>
      <c r="L2261" s="106">
        <v>11062.45</v>
      </c>
      <c r="M2261" s="106">
        <v>10965.1</v>
      </c>
      <c r="N2261" s="106">
        <v>11072.6</v>
      </c>
      <c r="O2261" s="106">
        <v>10962.7</v>
      </c>
      <c r="P2261" s="28" t="s">
        <v>4746</v>
      </c>
      <c r="Q2261" s="107">
        <v>1.17E-2</v>
      </c>
      <c r="T2261" s="110">
        <v>43341</v>
      </c>
      <c r="U2261" s="28">
        <v>70.534999999999997</v>
      </c>
      <c r="V2261">
        <v>70.325000000000003</v>
      </c>
      <c r="W2261">
        <v>70.635000000000005</v>
      </c>
      <c r="X2261">
        <v>70.239999999999995</v>
      </c>
      <c r="Y2261" s="19">
        <v>6.1999999999999998E-3</v>
      </c>
      <c r="AB2261" s="110">
        <f t="shared" si="408"/>
        <v>43502</v>
      </c>
      <c r="AC2261" s="108">
        <f t="shared" si="406"/>
        <v>11062.45</v>
      </c>
      <c r="AD2261" s="28">
        <f t="shared" si="407"/>
        <v>71.55</v>
      </c>
      <c r="AE2261" s="28">
        <f t="shared" si="412"/>
        <v>154.61146051712092</v>
      </c>
      <c r="AF2261" s="31">
        <f t="shared" si="413"/>
        <v>1.1432574482219682E-2</v>
      </c>
      <c r="AJ2261" s="110">
        <f t="shared" si="405"/>
        <v>43468</v>
      </c>
      <c r="AK2261" s="31">
        <f t="shared" si="414"/>
        <v>-2.47E-2</v>
      </c>
      <c r="AL2261" s="115">
        <f t="shared" si="415"/>
        <v>-1.2693478433754013E-2</v>
      </c>
      <c r="AM2261" s="100"/>
      <c r="BR2261" s="18">
        <f t="shared" si="409"/>
        <v>43455</v>
      </c>
      <c r="BS2261" s="6">
        <f t="shared" si="410"/>
        <v>-2.06E-2</v>
      </c>
      <c r="BT2261" s="6">
        <f t="shared" si="411"/>
        <v>-1.8100000000000002E-2</v>
      </c>
    </row>
    <row r="2262" spans="2:72" ht="14.45" hidden="1">
      <c r="B2262" s="110">
        <v>43458</v>
      </c>
      <c r="C2262" s="106">
        <v>2351.1</v>
      </c>
      <c r="D2262" s="106">
        <v>2400.6</v>
      </c>
      <c r="E2262" s="106">
        <v>2410.3000000000002</v>
      </c>
      <c r="F2262" s="106">
        <v>2351.1</v>
      </c>
      <c r="G2262" s="28"/>
      <c r="H2262" s="107">
        <v>-2.7099999999999999E-2</v>
      </c>
      <c r="K2262" s="110">
        <v>43503</v>
      </c>
      <c r="L2262" s="106">
        <v>11069.4</v>
      </c>
      <c r="M2262" s="106">
        <v>11070.45</v>
      </c>
      <c r="N2262" s="106">
        <v>11118.1</v>
      </c>
      <c r="O2262" s="106">
        <v>11043.6</v>
      </c>
      <c r="P2262" s="28" t="s">
        <v>4747</v>
      </c>
      <c r="Q2262" s="107">
        <v>5.9999999999999995E-4</v>
      </c>
      <c r="T2262" s="110">
        <v>43342</v>
      </c>
      <c r="U2262" s="28">
        <v>70.745000000000005</v>
      </c>
      <c r="V2262">
        <v>70.635000000000005</v>
      </c>
      <c r="W2262">
        <v>70.875</v>
      </c>
      <c r="X2262">
        <v>70.594999999999999</v>
      </c>
      <c r="Y2262" s="19">
        <v>3.0000000000000001E-3</v>
      </c>
      <c r="AB2262" s="110">
        <f t="shared" si="408"/>
        <v>43503</v>
      </c>
      <c r="AC2262" s="108">
        <f t="shared" si="406"/>
        <v>11069.4</v>
      </c>
      <c r="AD2262" s="28">
        <f t="shared" si="407"/>
        <v>71.3</v>
      </c>
      <c r="AE2262" s="28">
        <f t="shared" si="412"/>
        <v>155.25105189340815</v>
      </c>
      <c r="AF2262" s="31">
        <f t="shared" si="413"/>
        <v>4.1367656326900537E-3</v>
      </c>
      <c r="AJ2262" s="110">
        <f t="shared" si="405"/>
        <v>43469</v>
      </c>
      <c r="AK2262" s="31">
        <f t="shared" si="414"/>
        <v>3.4299999999999997E-2</v>
      </c>
      <c r="AL2262" s="115">
        <f t="shared" si="415"/>
        <v>1.3256254475487728E-2</v>
      </c>
      <c r="AM2262" s="100"/>
      <c r="BR2262" s="18">
        <f t="shared" si="409"/>
        <v>43458</v>
      </c>
      <c r="BS2262" s="6">
        <f t="shared" si="410"/>
        <v>-2.7099999999999999E-2</v>
      </c>
      <c r="BT2262" s="6">
        <f t="shared" si="411"/>
        <v>-8.3999999999999995E-3</v>
      </c>
    </row>
    <row r="2263" spans="2:72" ht="14.45" hidden="1">
      <c r="B2263" s="110">
        <v>43460</v>
      </c>
      <c r="C2263" s="106">
        <v>2467.6999999999998</v>
      </c>
      <c r="D2263" s="106">
        <v>2363.1</v>
      </c>
      <c r="E2263" s="106">
        <v>2467.8000000000002</v>
      </c>
      <c r="F2263" s="106">
        <v>2346.6</v>
      </c>
      <c r="G2263" s="28"/>
      <c r="H2263" s="107">
        <v>4.9599999999999998E-2</v>
      </c>
      <c r="K2263" s="110">
        <v>43504</v>
      </c>
      <c r="L2263" s="106">
        <v>10943.6</v>
      </c>
      <c r="M2263" s="106">
        <v>11023.5</v>
      </c>
      <c r="N2263" s="106">
        <v>11041.2</v>
      </c>
      <c r="O2263" s="106">
        <v>10925.45</v>
      </c>
      <c r="P2263" s="28" t="s">
        <v>4748</v>
      </c>
      <c r="Q2263" s="107">
        <v>-1.14E-2</v>
      </c>
      <c r="T2263" s="110">
        <v>43343</v>
      </c>
      <c r="U2263" s="28">
        <v>71.004999999999995</v>
      </c>
      <c r="V2263">
        <v>70.954999999999998</v>
      </c>
      <c r="W2263">
        <v>71.025000000000006</v>
      </c>
      <c r="X2263">
        <v>70.855000000000004</v>
      </c>
      <c r="Y2263" s="19">
        <v>3.7000000000000002E-3</v>
      </c>
      <c r="AB2263" s="110">
        <f t="shared" si="408"/>
        <v>43504</v>
      </c>
      <c r="AC2263" s="108">
        <f t="shared" si="406"/>
        <v>10943.6</v>
      </c>
      <c r="AD2263" s="28">
        <f t="shared" si="407"/>
        <v>71.174999999999997</v>
      </c>
      <c r="AE2263" s="28">
        <f t="shared" si="412"/>
        <v>153.75623463294698</v>
      </c>
      <c r="AF2263" s="31">
        <f t="shared" si="413"/>
        <v>-9.6283873264025877E-3</v>
      </c>
      <c r="AJ2263" s="110">
        <f t="shared" si="405"/>
        <v>43472</v>
      </c>
      <c r="AK2263" s="31">
        <f t="shared" si="414"/>
        <v>7.0000000000000001E-3</v>
      </c>
      <c r="AL2263" s="115">
        <f t="shared" si="415"/>
        <v>5.0410969416891938E-4</v>
      </c>
      <c r="AM2263" s="100"/>
      <c r="BR2263" s="18">
        <f t="shared" si="409"/>
        <v>43460</v>
      </c>
      <c r="BS2263" s="6">
        <f t="shared" si="410"/>
        <v>4.9599999999999998E-2</v>
      </c>
      <c r="BT2263" s="6">
        <f t="shared" si="411"/>
        <v>6.1999999999999998E-3</v>
      </c>
    </row>
    <row r="2264" spans="2:72" ht="14.45" hidden="1">
      <c r="B2264" s="110">
        <v>43461</v>
      </c>
      <c r="C2264" s="106">
        <v>2488.8000000000002</v>
      </c>
      <c r="D2264" s="106">
        <v>2442.5</v>
      </c>
      <c r="E2264" s="106">
        <v>2489.1</v>
      </c>
      <c r="F2264" s="106">
        <v>2397.9</v>
      </c>
      <c r="G2264" s="28"/>
      <c r="H2264" s="107">
        <v>8.6E-3</v>
      </c>
      <c r="K2264" s="110">
        <v>43507</v>
      </c>
      <c r="L2264" s="106">
        <v>10888.8</v>
      </c>
      <c r="M2264" s="106">
        <v>10930.9</v>
      </c>
      <c r="N2264" s="106">
        <v>10930.9</v>
      </c>
      <c r="O2264" s="106">
        <v>10857.1</v>
      </c>
      <c r="P2264" s="28" t="s">
        <v>4749</v>
      </c>
      <c r="Q2264" s="107">
        <v>-5.0000000000000001E-3</v>
      </c>
      <c r="T2264" s="110">
        <v>43346</v>
      </c>
      <c r="U2264" s="28">
        <v>71.215000000000003</v>
      </c>
      <c r="V2264">
        <v>70.790000000000006</v>
      </c>
      <c r="W2264">
        <v>71.22</v>
      </c>
      <c r="X2264">
        <v>70.724999999999994</v>
      </c>
      <c r="Y2264" s="19">
        <v>3.0000000000000001E-3</v>
      </c>
      <c r="AB2264" s="110">
        <f t="shared" si="408"/>
        <v>43507</v>
      </c>
      <c r="AC2264" s="108">
        <f t="shared" si="406"/>
        <v>10888.8</v>
      </c>
      <c r="AD2264" s="28">
        <f t="shared" si="407"/>
        <v>71.14</v>
      </c>
      <c r="AE2264" s="28">
        <f t="shared" si="412"/>
        <v>153.0615687377003</v>
      </c>
      <c r="AF2264" s="31">
        <f t="shared" si="413"/>
        <v>-4.5179689584947669E-3</v>
      </c>
      <c r="AJ2264" s="110">
        <f t="shared" si="405"/>
        <v>43473</v>
      </c>
      <c r="AK2264" s="31">
        <f t="shared" si="414"/>
        <v>9.7000000000000003E-3</v>
      </c>
      <c r="AL2264" s="115">
        <f t="shared" si="415"/>
        <v>-2.0006716388210055E-3</v>
      </c>
      <c r="AM2264" s="100"/>
      <c r="BR2264" s="18">
        <f t="shared" si="409"/>
        <v>43461</v>
      </c>
      <c r="BS2264" s="6">
        <f t="shared" si="410"/>
        <v>8.6E-3</v>
      </c>
      <c r="BT2264" s="6">
        <f t="shared" si="411"/>
        <v>4.7000000000000002E-3</v>
      </c>
    </row>
    <row r="2265" spans="2:72" ht="14.45" hidden="1">
      <c r="B2265" s="110">
        <v>43462</v>
      </c>
      <c r="C2265" s="106">
        <v>2485.6999999999998</v>
      </c>
      <c r="D2265" s="106">
        <v>2498.8000000000002</v>
      </c>
      <c r="E2265" s="106">
        <v>2520.3000000000002</v>
      </c>
      <c r="F2265" s="106">
        <v>2472.9</v>
      </c>
      <c r="G2265" s="28"/>
      <c r="H2265" s="107">
        <v>-1.1999999999999999E-3</v>
      </c>
      <c r="K2265" s="110">
        <v>43508</v>
      </c>
      <c r="L2265" s="106">
        <v>10831.4</v>
      </c>
      <c r="M2265" s="106">
        <v>10879.7</v>
      </c>
      <c r="N2265" s="106">
        <v>10910.9</v>
      </c>
      <c r="O2265" s="106">
        <v>10823.8</v>
      </c>
      <c r="P2265" s="28" t="s">
        <v>4750</v>
      </c>
      <c r="Q2265" s="107">
        <v>-5.3E-3</v>
      </c>
      <c r="T2265" s="110">
        <v>43347</v>
      </c>
      <c r="U2265" s="28">
        <v>71.584999999999994</v>
      </c>
      <c r="V2265">
        <v>71.284999999999997</v>
      </c>
      <c r="W2265">
        <v>71.584999999999994</v>
      </c>
      <c r="X2265">
        <v>71.094999999999999</v>
      </c>
      <c r="Y2265" s="19">
        <v>5.1999999999999998E-3</v>
      </c>
      <c r="AB2265" s="110">
        <f t="shared" si="408"/>
        <v>43508</v>
      </c>
      <c r="AC2265" s="108">
        <f t="shared" si="406"/>
        <v>10831.4</v>
      </c>
      <c r="AD2265" s="28">
        <f t="shared" si="407"/>
        <v>70.534999999999997</v>
      </c>
      <c r="AE2265" s="28">
        <f t="shared" si="412"/>
        <v>153.56064365208761</v>
      </c>
      <c r="AF2265" s="31">
        <f t="shared" si="413"/>
        <v>3.260615440591641E-3</v>
      </c>
      <c r="AJ2265" s="110">
        <f t="shared" si="405"/>
        <v>43474</v>
      </c>
      <c r="AK2265" s="31">
        <f t="shared" si="414"/>
        <v>4.1000000000000003E-3</v>
      </c>
      <c r="AL2265" s="115">
        <f t="shared" si="415"/>
        <v>-1.0751552325453106E-3</v>
      </c>
      <c r="AM2265" s="100"/>
      <c r="BR2265" s="18">
        <f t="shared" si="409"/>
        <v>43462</v>
      </c>
      <c r="BS2265" s="6">
        <f t="shared" si="410"/>
        <v>-1.1999999999999999E-3</v>
      </c>
      <c r="BT2265" s="6">
        <f t="shared" si="411"/>
        <v>7.4000000000000003E-3</v>
      </c>
    </row>
    <row r="2266" spans="2:72" ht="14.45" hidden="1">
      <c r="B2266" s="110">
        <v>43465</v>
      </c>
      <c r="C2266" s="106">
        <v>2506.8000000000002</v>
      </c>
      <c r="D2266" s="106">
        <v>2498.9</v>
      </c>
      <c r="E2266" s="106">
        <v>2509.1999999999998</v>
      </c>
      <c r="F2266" s="106">
        <v>2482.8000000000002</v>
      </c>
      <c r="G2266" s="28"/>
      <c r="H2266" s="107">
        <v>8.5000000000000006E-3</v>
      </c>
      <c r="K2266" s="110">
        <v>43509</v>
      </c>
      <c r="L2266" s="106">
        <v>10793.65</v>
      </c>
      <c r="M2266" s="106">
        <v>10870.55</v>
      </c>
      <c r="N2266" s="106">
        <v>10891.65</v>
      </c>
      <c r="O2266" s="106">
        <v>10772.1</v>
      </c>
      <c r="P2266" s="28" t="s">
        <v>4751</v>
      </c>
      <c r="Q2266" s="107">
        <v>-3.5000000000000001E-3</v>
      </c>
      <c r="T2266" s="110">
        <v>43348</v>
      </c>
      <c r="U2266" s="28">
        <v>71.754999999999995</v>
      </c>
      <c r="V2266">
        <v>71.405000000000001</v>
      </c>
      <c r="W2266">
        <v>71.954999999999998</v>
      </c>
      <c r="X2266">
        <v>71.375</v>
      </c>
      <c r="Y2266" s="19">
        <v>2.3999999999999998E-3</v>
      </c>
      <c r="AB2266" s="110">
        <f t="shared" si="408"/>
        <v>43509</v>
      </c>
      <c r="AC2266" s="108">
        <f t="shared" si="406"/>
        <v>10793.65</v>
      </c>
      <c r="AD2266" s="28">
        <f t="shared" si="407"/>
        <v>70.875</v>
      </c>
      <c r="AE2266" s="28">
        <f t="shared" si="412"/>
        <v>152.29135802469136</v>
      </c>
      <c r="AF2266" s="31">
        <f t="shared" si="413"/>
        <v>-8.2656961914797655E-3</v>
      </c>
      <c r="AJ2266" s="110">
        <f t="shared" ref="AJ2266:AJ2329" si="416">VLOOKUP(B2273,AB:AF,1,FALSE)</f>
        <v>43475</v>
      </c>
      <c r="AK2266" s="31">
        <f t="shared" si="414"/>
        <v>4.4999999999999997E-3</v>
      </c>
      <c r="AL2266" s="115">
        <f t="shared" si="415"/>
        <v>-1.1087718448707928E-3</v>
      </c>
      <c r="AM2266" s="100"/>
      <c r="BR2266" s="18">
        <f t="shared" si="409"/>
        <v>43465</v>
      </c>
      <c r="BS2266" s="6">
        <f t="shared" si="410"/>
        <v>8.5000000000000006E-3</v>
      </c>
      <c r="BT2266" s="6">
        <f t="shared" si="411"/>
        <v>2.0000000000000001E-4</v>
      </c>
    </row>
    <row r="2267" spans="2:72" ht="14.45" hidden="1">
      <c r="B2267" s="110">
        <v>43467</v>
      </c>
      <c r="C2267" s="106">
        <v>2510</v>
      </c>
      <c r="D2267" s="106">
        <v>2477</v>
      </c>
      <c r="E2267" s="106">
        <v>2519.5</v>
      </c>
      <c r="F2267" s="106">
        <v>2467.5</v>
      </c>
      <c r="G2267" s="28"/>
      <c r="H2267" s="107">
        <v>1.2999999999999999E-3</v>
      </c>
      <c r="K2267" s="110">
        <v>43510</v>
      </c>
      <c r="L2267" s="106">
        <v>10746.05</v>
      </c>
      <c r="M2267" s="106">
        <v>10786.1</v>
      </c>
      <c r="N2267" s="106">
        <v>10792.7</v>
      </c>
      <c r="O2267" s="106">
        <v>10718.75</v>
      </c>
      <c r="P2267" s="28" t="s">
        <v>4752</v>
      </c>
      <c r="Q2267" s="107">
        <v>-4.4000000000000003E-3</v>
      </c>
      <c r="T2267" s="110">
        <v>43349</v>
      </c>
      <c r="U2267" s="28">
        <v>71.95</v>
      </c>
      <c r="V2267">
        <v>71.63</v>
      </c>
      <c r="W2267">
        <v>72.105000000000004</v>
      </c>
      <c r="X2267">
        <v>71.63</v>
      </c>
      <c r="Y2267" s="19">
        <v>2.7000000000000001E-3</v>
      </c>
      <c r="AB2267" s="110">
        <f t="shared" si="408"/>
        <v>43510</v>
      </c>
      <c r="AC2267" s="108">
        <f t="shared" ref="AC2267:AC2330" si="417">IFERROR(VLOOKUP(AB2267,K:Q,2,FALSE),0)</f>
        <v>10746.05</v>
      </c>
      <c r="AD2267" s="28">
        <f t="shared" ref="AD2267:AD2330" si="418">VLOOKUP(AB2267,T:Y,2,FALSE)</f>
        <v>71.02</v>
      </c>
      <c r="AE2267" s="28">
        <f t="shared" si="412"/>
        <v>151.31019431146157</v>
      </c>
      <c r="AF2267" s="31">
        <f t="shared" si="413"/>
        <v>-6.4426749223072122E-3</v>
      </c>
      <c r="AJ2267" s="110">
        <f t="shared" si="416"/>
        <v>43476</v>
      </c>
      <c r="AK2267" s="31">
        <f t="shared" si="414"/>
        <v>-1E-4</v>
      </c>
      <c r="AL2267" s="115">
        <f t="shared" si="415"/>
        <v>-2.1651021792034042E-3</v>
      </c>
      <c r="AM2267" s="100"/>
      <c r="BR2267" s="18">
        <f t="shared" si="409"/>
        <v>43467</v>
      </c>
      <c r="BS2267" s="6">
        <f t="shared" si="410"/>
        <v>1.2999999999999999E-3</v>
      </c>
      <c r="BT2267" s="6">
        <f t="shared" si="411"/>
        <v>-1.0800000000000001E-2</v>
      </c>
    </row>
    <row r="2268" spans="2:72" ht="14.45" hidden="1">
      <c r="B2268" s="110">
        <v>43468</v>
      </c>
      <c r="C2268" s="106">
        <v>2447.9</v>
      </c>
      <c r="D2268" s="106">
        <v>2491.9</v>
      </c>
      <c r="E2268" s="106">
        <v>2493.1</v>
      </c>
      <c r="F2268" s="106">
        <v>2444</v>
      </c>
      <c r="G2268" s="28"/>
      <c r="H2268" s="107">
        <v>-2.47E-2</v>
      </c>
      <c r="K2268" s="110">
        <v>43511</v>
      </c>
      <c r="L2268" s="106">
        <v>10724.4</v>
      </c>
      <c r="M2268" s="106">
        <v>10780.25</v>
      </c>
      <c r="N2268" s="106">
        <v>10785.75</v>
      </c>
      <c r="O2268" s="106">
        <v>10620.4</v>
      </c>
      <c r="P2268" s="28" t="s">
        <v>4753</v>
      </c>
      <c r="Q2268" s="107">
        <v>-2E-3</v>
      </c>
      <c r="T2268" s="110">
        <v>43350</v>
      </c>
      <c r="U2268" s="28">
        <v>71.790000000000006</v>
      </c>
      <c r="V2268">
        <v>71.959999999999994</v>
      </c>
      <c r="W2268">
        <v>72.045000000000002</v>
      </c>
      <c r="X2268">
        <v>71.665000000000006</v>
      </c>
      <c r="Y2268" s="19">
        <v>-2.2000000000000001E-3</v>
      </c>
      <c r="AB2268" s="110">
        <f t="shared" si="408"/>
        <v>43511</v>
      </c>
      <c r="AC2268" s="108">
        <f t="shared" si="417"/>
        <v>10724.4</v>
      </c>
      <c r="AD2268" s="28">
        <f t="shared" si="418"/>
        <v>71.33</v>
      </c>
      <c r="AE2268" s="28">
        <f t="shared" si="412"/>
        <v>150.34908173279126</v>
      </c>
      <c r="AF2268" s="31">
        <f t="shared" si="413"/>
        <v>-6.3519353936716261E-3</v>
      </c>
      <c r="AJ2268" s="110">
        <f t="shared" si="416"/>
        <v>43479</v>
      </c>
      <c r="AK2268" s="31">
        <f t="shared" si="414"/>
        <v>-5.3E-3</v>
      </c>
      <c r="AL2268" s="115">
        <f t="shared" si="415"/>
        <v>-1.0387317828887355E-2</v>
      </c>
      <c r="AM2268" s="100"/>
      <c r="BR2268" s="18">
        <f t="shared" si="409"/>
        <v>43468</v>
      </c>
      <c r="BS2268" s="6">
        <f t="shared" si="410"/>
        <v>-2.47E-2</v>
      </c>
      <c r="BT2268" s="6">
        <f t="shared" si="411"/>
        <v>-1.11E-2</v>
      </c>
    </row>
    <row r="2269" spans="2:72" ht="14.45" hidden="1">
      <c r="B2269" s="110">
        <v>43469</v>
      </c>
      <c r="C2269" s="106">
        <v>2531.9</v>
      </c>
      <c r="D2269" s="106">
        <v>2474.3000000000002</v>
      </c>
      <c r="E2269" s="106">
        <v>2538.1</v>
      </c>
      <c r="F2269" s="106">
        <v>2474.3000000000002</v>
      </c>
      <c r="G2269" s="28"/>
      <c r="H2269" s="107">
        <v>3.4299999999999997E-2</v>
      </c>
      <c r="K2269" s="110">
        <v>43514</v>
      </c>
      <c r="L2269" s="106">
        <v>10640.95</v>
      </c>
      <c r="M2269" s="106">
        <v>10738.65</v>
      </c>
      <c r="N2269" s="106">
        <v>10759.9</v>
      </c>
      <c r="O2269" s="106">
        <v>10628.4</v>
      </c>
      <c r="P2269" s="28" t="s">
        <v>4754</v>
      </c>
      <c r="Q2269" s="107">
        <v>-7.7999999999999996E-3</v>
      </c>
      <c r="T2269" s="110">
        <v>43353</v>
      </c>
      <c r="U2269" s="28">
        <v>72.454999999999998</v>
      </c>
      <c r="V2269">
        <v>72.135000000000005</v>
      </c>
      <c r="W2269">
        <v>72.680000000000007</v>
      </c>
      <c r="X2269">
        <v>72.075000000000003</v>
      </c>
      <c r="Y2269" s="19">
        <v>9.2999999999999992E-3</v>
      </c>
      <c r="AB2269" s="110">
        <f t="shared" si="408"/>
        <v>43514</v>
      </c>
      <c r="AC2269" s="108">
        <f t="shared" si="417"/>
        <v>10640.95</v>
      </c>
      <c r="AD2269" s="28">
        <f t="shared" si="418"/>
        <v>71.387</v>
      </c>
      <c r="AE2269" s="28">
        <f t="shared" si="412"/>
        <v>149.06005295081738</v>
      </c>
      <c r="AF2269" s="31">
        <f t="shared" si="413"/>
        <v>-8.573572695740328E-3</v>
      </c>
      <c r="AJ2269" s="110">
        <f t="shared" si="416"/>
        <v>43480</v>
      </c>
      <c r="AK2269" s="31">
        <f t="shared" si="414"/>
        <v>1.0699999999999999E-2</v>
      </c>
      <c r="AL2269" s="115">
        <f t="shared" si="415"/>
        <v>9.0466540962514941E-3</v>
      </c>
      <c r="AM2269" s="100"/>
      <c r="BR2269" s="18">
        <f t="shared" si="409"/>
        <v>43469</v>
      </c>
      <c r="BS2269" s="6">
        <f t="shared" si="410"/>
        <v>3.4299999999999997E-2</v>
      </c>
      <c r="BT2269" s="6">
        <f t="shared" si="411"/>
        <v>5.1999999999999998E-3</v>
      </c>
    </row>
    <row r="2270" spans="2:72" ht="14.45" hidden="1">
      <c r="B2270" s="110">
        <v>43472</v>
      </c>
      <c r="C2270" s="106">
        <v>2549.6999999999998</v>
      </c>
      <c r="D2270" s="106">
        <v>2535.6</v>
      </c>
      <c r="E2270" s="106">
        <v>2566.1999999999998</v>
      </c>
      <c r="F2270" s="106">
        <v>2524.6</v>
      </c>
      <c r="G2270" s="28"/>
      <c r="H2270" s="107">
        <v>7.0000000000000001E-3</v>
      </c>
      <c r="K2270" s="110">
        <v>43515</v>
      </c>
      <c r="L2270" s="106">
        <v>10604.35</v>
      </c>
      <c r="M2270" s="106">
        <v>10636.7</v>
      </c>
      <c r="N2270" s="106">
        <v>10722.85</v>
      </c>
      <c r="O2270" s="106">
        <v>10585.65</v>
      </c>
      <c r="P2270" s="28" t="s">
        <v>4755</v>
      </c>
      <c r="Q2270" s="107">
        <v>-3.3999999999999998E-3</v>
      </c>
      <c r="T2270" s="110">
        <v>43354</v>
      </c>
      <c r="U2270" s="28">
        <v>72.64</v>
      </c>
      <c r="V2270">
        <v>72.31</v>
      </c>
      <c r="W2270">
        <v>72.75</v>
      </c>
      <c r="X2270">
        <v>72.25</v>
      </c>
      <c r="Y2270" s="19">
        <v>2.5999999999999999E-3</v>
      </c>
      <c r="AB2270" s="110">
        <f t="shared" si="408"/>
        <v>43515</v>
      </c>
      <c r="AC2270" s="108">
        <f t="shared" si="417"/>
        <v>10604.35</v>
      </c>
      <c r="AD2270" s="28">
        <f t="shared" si="418"/>
        <v>71.3</v>
      </c>
      <c r="AE2270" s="28">
        <f t="shared" si="412"/>
        <v>148.72861150070128</v>
      </c>
      <c r="AF2270" s="31">
        <f t="shared" si="413"/>
        <v>-2.223543085855928E-3</v>
      </c>
      <c r="AJ2270" s="110">
        <f t="shared" si="416"/>
        <v>43481</v>
      </c>
      <c r="AK2270" s="31">
        <f t="shared" si="414"/>
        <v>2.2000000000000001E-3</v>
      </c>
      <c r="AL2270" s="115">
        <f t="shared" si="415"/>
        <v>2.0126508371975937E-3</v>
      </c>
      <c r="AM2270" s="100"/>
      <c r="BR2270" s="18">
        <f t="shared" si="409"/>
        <v>43472</v>
      </c>
      <c r="BS2270" s="6">
        <f t="shared" si="410"/>
        <v>7.0000000000000001E-3</v>
      </c>
      <c r="BT2270" s="6">
        <f t="shared" si="411"/>
        <v>4.1000000000000003E-3</v>
      </c>
    </row>
    <row r="2271" spans="2:72" ht="14.45" hidden="1">
      <c r="B2271" s="110">
        <v>43473</v>
      </c>
      <c r="C2271" s="106">
        <v>2574.4</v>
      </c>
      <c r="D2271" s="106">
        <v>2568.1</v>
      </c>
      <c r="E2271" s="106">
        <v>2579.8000000000002</v>
      </c>
      <c r="F2271" s="106">
        <v>2547.6</v>
      </c>
      <c r="G2271" s="28"/>
      <c r="H2271" s="107">
        <v>9.7000000000000003E-3</v>
      </c>
      <c r="K2271" s="110">
        <v>43516</v>
      </c>
      <c r="L2271" s="106">
        <v>10735.45</v>
      </c>
      <c r="M2271" s="106">
        <v>10655.45</v>
      </c>
      <c r="N2271" s="106">
        <v>10752.7</v>
      </c>
      <c r="O2271" s="106">
        <v>10646.4</v>
      </c>
      <c r="P2271" s="28" t="s">
        <v>4756</v>
      </c>
      <c r="Q2271" s="107">
        <v>1.24E-2</v>
      </c>
      <c r="T2271" s="110">
        <v>43355</v>
      </c>
      <c r="U2271" s="28">
        <v>72.16</v>
      </c>
      <c r="V2271">
        <v>72.843000000000004</v>
      </c>
      <c r="W2271">
        <v>72.92</v>
      </c>
      <c r="X2271">
        <v>71.924999999999997</v>
      </c>
      <c r="Y2271" s="19">
        <v>-6.6E-3</v>
      </c>
      <c r="AB2271" s="110">
        <f t="shared" si="408"/>
        <v>43516</v>
      </c>
      <c r="AC2271" s="108">
        <f t="shared" si="417"/>
        <v>10735.45</v>
      </c>
      <c r="AD2271" s="28">
        <f t="shared" si="418"/>
        <v>71.010000000000005</v>
      </c>
      <c r="AE2271" s="28">
        <f t="shared" si="412"/>
        <v>151.18222785523164</v>
      </c>
      <c r="AF2271" s="31">
        <f t="shared" si="413"/>
        <v>1.6497271975935757E-2</v>
      </c>
      <c r="AJ2271" s="110">
        <f t="shared" si="416"/>
        <v>43482</v>
      </c>
      <c r="AK2271" s="31">
        <f t="shared" si="414"/>
        <v>7.6E-3</v>
      </c>
      <c r="AL2271" s="115">
        <f t="shared" si="415"/>
        <v>3.8162039531841607E-4</v>
      </c>
      <c r="AM2271" s="100"/>
      <c r="BR2271" s="18">
        <f t="shared" si="409"/>
        <v>43473</v>
      </c>
      <c r="BS2271" s="6">
        <f t="shared" si="410"/>
        <v>9.7000000000000003E-3</v>
      </c>
      <c r="BT2271" s="6">
        <f t="shared" si="411"/>
        <v>2.8E-3</v>
      </c>
    </row>
    <row r="2272" spans="2:72" ht="14.45" hidden="1">
      <c r="B2272" s="110">
        <v>43474</v>
      </c>
      <c r="C2272" s="106">
        <v>2585</v>
      </c>
      <c r="D2272" s="106">
        <v>2580</v>
      </c>
      <c r="E2272" s="106">
        <v>2595.3000000000002</v>
      </c>
      <c r="F2272" s="106">
        <v>2568.9</v>
      </c>
      <c r="G2272" s="28"/>
      <c r="H2272" s="107">
        <v>4.1000000000000003E-3</v>
      </c>
      <c r="K2272" s="110">
        <v>43517</v>
      </c>
      <c r="L2272" s="106">
        <v>10789.85</v>
      </c>
      <c r="M2272" s="106">
        <v>10744.1</v>
      </c>
      <c r="N2272" s="106">
        <v>10808.85</v>
      </c>
      <c r="O2272" s="106">
        <v>10721.5</v>
      </c>
      <c r="P2272" s="28" t="s">
        <v>4757</v>
      </c>
      <c r="Q2272" s="107">
        <v>5.1000000000000004E-3</v>
      </c>
      <c r="T2272" s="110">
        <v>43356</v>
      </c>
      <c r="U2272" s="28">
        <v>72.037000000000006</v>
      </c>
      <c r="V2272">
        <v>72.037000000000006</v>
      </c>
      <c r="W2272">
        <v>72.037000000000006</v>
      </c>
      <c r="X2272">
        <v>72.037000000000006</v>
      </c>
      <c r="Y2272" s="19">
        <v>-1.6999999999999999E-3</v>
      </c>
      <c r="AB2272" s="110">
        <f t="shared" si="408"/>
        <v>43517</v>
      </c>
      <c r="AC2272" s="108">
        <f t="shared" si="417"/>
        <v>10789.85</v>
      </c>
      <c r="AD2272" s="28">
        <f t="shared" si="418"/>
        <v>71.165000000000006</v>
      </c>
      <c r="AE2272" s="28">
        <f t="shared" si="412"/>
        <v>151.61736808824563</v>
      </c>
      <c r="AF2272" s="31">
        <f t="shared" si="413"/>
        <v>2.8782499053436883E-3</v>
      </c>
      <c r="AJ2272" s="110">
        <f t="shared" si="416"/>
        <v>43483</v>
      </c>
      <c r="AK2272" s="31">
        <f t="shared" si="414"/>
        <v>1.32E-2</v>
      </c>
      <c r="AL2272" s="115">
        <f t="shared" si="415"/>
        <v>-2.086762101354056E-3</v>
      </c>
      <c r="AM2272" s="100"/>
      <c r="BR2272" s="18">
        <f t="shared" si="409"/>
        <v>43474</v>
      </c>
      <c r="BS2272" s="6">
        <f t="shared" si="410"/>
        <v>4.1000000000000003E-3</v>
      </c>
      <c r="BT2272" s="6">
        <f t="shared" si="411"/>
        <v>4.8999999999999998E-3</v>
      </c>
    </row>
    <row r="2273" spans="2:72" ht="14.45" hidden="1">
      <c r="B2273" s="110">
        <v>43475</v>
      </c>
      <c r="C2273" s="106">
        <v>2596.6</v>
      </c>
      <c r="D2273" s="106">
        <v>2573.5</v>
      </c>
      <c r="E2273" s="106">
        <v>2597.8000000000002</v>
      </c>
      <c r="F2273" s="106">
        <v>2562</v>
      </c>
      <c r="G2273" s="28"/>
      <c r="H2273" s="107">
        <v>4.4999999999999997E-3</v>
      </c>
      <c r="K2273" s="110">
        <v>43518</v>
      </c>
      <c r="L2273" s="106">
        <v>10791.65</v>
      </c>
      <c r="M2273" s="106">
        <v>10782.7</v>
      </c>
      <c r="N2273" s="106">
        <v>10801.55</v>
      </c>
      <c r="O2273" s="106">
        <v>10758.4</v>
      </c>
      <c r="P2273" s="28" t="s">
        <v>4758</v>
      </c>
      <c r="Q2273" s="107">
        <v>2.0000000000000001E-4</v>
      </c>
      <c r="T2273" s="110">
        <v>43357</v>
      </c>
      <c r="U2273" s="28">
        <v>71.88</v>
      </c>
      <c r="V2273">
        <v>71.7</v>
      </c>
      <c r="W2273">
        <v>71.995000000000005</v>
      </c>
      <c r="X2273">
        <v>71.534999999999997</v>
      </c>
      <c r="Y2273" s="19">
        <v>-2.2000000000000001E-3</v>
      </c>
      <c r="AB2273" s="110">
        <f t="shared" si="408"/>
        <v>43518</v>
      </c>
      <c r="AC2273" s="108">
        <f t="shared" si="417"/>
        <v>10791.65</v>
      </c>
      <c r="AD2273" s="28">
        <f t="shared" si="418"/>
        <v>71.034999999999997</v>
      </c>
      <c r="AE2273" s="28">
        <f t="shared" si="412"/>
        <v>151.92018019286269</v>
      </c>
      <c r="AF2273" s="31">
        <f t="shared" si="413"/>
        <v>1.9972125122289519E-3</v>
      </c>
      <c r="AJ2273" s="110">
        <f t="shared" si="416"/>
        <v>43487</v>
      </c>
      <c r="AK2273" s="31">
        <f t="shared" si="414"/>
        <v>-1.4200000000000001E-2</v>
      </c>
      <c r="AL2273" s="115">
        <f t="shared" si="415"/>
        <v>-4.5736967189494715E-3</v>
      </c>
      <c r="AM2273" s="100"/>
      <c r="BR2273" s="18">
        <f t="shared" si="409"/>
        <v>43475</v>
      </c>
      <c r="BS2273" s="6">
        <f t="shared" si="410"/>
        <v>4.4999999999999997E-3</v>
      </c>
      <c r="BT2273" s="6">
        <f t="shared" si="411"/>
        <v>-3.0999999999999999E-3</v>
      </c>
    </row>
    <row r="2274" spans="2:72" ht="14.45" hidden="1">
      <c r="B2274" s="110">
        <v>43476</v>
      </c>
      <c r="C2274" s="106">
        <v>2596.3000000000002</v>
      </c>
      <c r="D2274" s="106">
        <v>2588.1</v>
      </c>
      <c r="E2274" s="106">
        <v>2596.3000000000002</v>
      </c>
      <c r="F2274" s="106">
        <v>2577.4</v>
      </c>
      <c r="G2274" s="28"/>
      <c r="H2274" s="107">
        <v>-1E-4</v>
      </c>
      <c r="K2274" s="110">
        <v>43521</v>
      </c>
      <c r="L2274" s="106">
        <v>10880.1</v>
      </c>
      <c r="M2274" s="106">
        <v>10813.25</v>
      </c>
      <c r="N2274" s="106">
        <v>10887.1</v>
      </c>
      <c r="O2274" s="106">
        <v>10788.05</v>
      </c>
      <c r="P2274" s="28" t="s">
        <v>4759</v>
      </c>
      <c r="Q2274" s="107">
        <v>8.2000000000000007E-3</v>
      </c>
      <c r="T2274" s="110">
        <v>43360</v>
      </c>
      <c r="U2274" s="28">
        <v>72.540000000000006</v>
      </c>
      <c r="V2274">
        <v>72.53</v>
      </c>
      <c r="W2274">
        <v>72.694999999999993</v>
      </c>
      <c r="X2274">
        <v>72.314999999999998</v>
      </c>
      <c r="Y2274" s="19">
        <v>9.1999999999999998E-3</v>
      </c>
      <c r="AB2274" s="110">
        <f t="shared" ref="AB2274:AB2337" si="419">VLOOKUP(K2274,T:Y,1,FALSE)</f>
        <v>43521</v>
      </c>
      <c r="AC2274" s="108">
        <f t="shared" si="417"/>
        <v>10880.1</v>
      </c>
      <c r="AD2274" s="28">
        <f t="shared" si="418"/>
        <v>70.834000000000003</v>
      </c>
      <c r="AE2274" s="28">
        <f t="shared" si="412"/>
        <v>153.59996611796595</v>
      </c>
      <c r="AF2274" s="31">
        <f t="shared" si="413"/>
        <v>1.1057029572837385E-2</v>
      </c>
      <c r="AJ2274" s="110">
        <f t="shared" si="416"/>
        <v>43488</v>
      </c>
      <c r="AK2274" s="31">
        <f t="shared" si="414"/>
        <v>2.2000000000000001E-3</v>
      </c>
      <c r="AL2274" s="115">
        <f t="shared" si="415"/>
        <v>-7.3790535828542891E-3</v>
      </c>
      <c r="AM2274" s="100"/>
      <c r="BR2274" s="18">
        <f t="shared" si="409"/>
        <v>43476</v>
      </c>
      <c r="BS2274" s="6">
        <f t="shared" si="410"/>
        <v>-1E-4</v>
      </c>
      <c r="BT2274" s="6">
        <f t="shared" si="411"/>
        <v>-2.5000000000000001E-3</v>
      </c>
    </row>
    <row r="2275" spans="2:72" ht="14.45" hidden="1">
      <c r="B2275" s="110">
        <v>43479</v>
      </c>
      <c r="C2275" s="106">
        <v>2582.6</v>
      </c>
      <c r="D2275" s="106">
        <v>2580.3000000000002</v>
      </c>
      <c r="E2275" s="106">
        <v>2589.3000000000002</v>
      </c>
      <c r="F2275" s="106">
        <v>2570.4</v>
      </c>
      <c r="G2275" s="28"/>
      <c r="H2275" s="107">
        <v>-5.3E-3</v>
      </c>
      <c r="K2275" s="110">
        <v>43522</v>
      </c>
      <c r="L2275" s="106">
        <v>10835.3</v>
      </c>
      <c r="M2275" s="106">
        <v>10775.3</v>
      </c>
      <c r="N2275" s="106">
        <v>10888.75</v>
      </c>
      <c r="O2275" s="106">
        <v>10729.3</v>
      </c>
      <c r="P2275" s="28" t="s">
        <v>4760</v>
      </c>
      <c r="Q2275" s="107">
        <v>-4.1000000000000003E-3</v>
      </c>
      <c r="T2275" s="110">
        <v>43361</v>
      </c>
      <c r="U2275" s="28">
        <v>72.709999999999994</v>
      </c>
      <c r="V2275">
        <v>72.56</v>
      </c>
      <c r="W2275">
        <v>72.989999999999995</v>
      </c>
      <c r="X2275">
        <v>72.36</v>
      </c>
      <c r="Y2275" s="19">
        <v>2.3E-3</v>
      </c>
      <c r="AB2275" s="110">
        <f t="shared" si="419"/>
        <v>43522</v>
      </c>
      <c r="AC2275" s="108">
        <f t="shared" si="417"/>
        <v>10835.3</v>
      </c>
      <c r="AD2275" s="28">
        <f t="shared" si="418"/>
        <v>70.959999999999994</v>
      </c>
      <c r="AE2275" s="28">
        <f t="shared" si="412"/>
        <v>152.695885005637</v>
      </c>
      <c r="AF2275" s="31">
        <f t="shared" si="413"/>
        <v>-5.8859460400831898E-3</v>
      </c>
      <c r="AJ2275" s="110">
        <f t="shared" si="416"/>
        <v>43489</v>
      </c>
      <c r="AK2275" s="31">
        <f t="shared" si="414"/>
        <v>1.4E-3</v>
      </c>
      <c r="AL2275" s="115">
        <f t="shared" si="415"/>
        <v>4.3700942673070564E-3</v>
      </c>
      <c r="AM2275" s="100"/>
      <c r="BR2275" s="18">
        <f t="shared" si="409"/>
        <v>43479</v>
      </c>
      <c r="BS2275" s="6">
        <f t="shared" si="410"/>
        <v>-5.3E-3</v>
      </c>
      <c r="BT2275" s="6">
        <f t="shared" si="411"/>
        <v>-5.3E-3</v>
      </c>
    </row>
    <row r="2276" spans="2:72" ht="14.45" hidden="1">
      <c r="B2276" s="110">
        <v>43480</v>
      </c>
      <c r="C2276" s="106">
        <v>2610.3000000000002</v>
      </c>
      <c r="D2276" s="106">
        <v>2585.1</v>
      </c>
      <c r="E2276" s="106">
        <v>2613.1</v>
      </c>
      <c r="F2276" s="106">
        <v>2585.1</v>
      </c>
      <c r="G2276" s="28"/>
      <c r="H2276" s="107">
        <v>1.0699999999999999E-2</v>
      </c>
      <c r="K2276" s="110">
        <v>43523</v>
      </c>
      <c r="L2276" s="106">
        <v>10806.65</v>
      </c>
      <c r="M2276" s="106">
        <v>10881.2</v>
      </c>
      <c r="N2276" s="106">
        <v>10939.7</v>
      </c>
      <c r="O2276" s="106">
        <v>10751.2</v>
      </c>
      <c r="P2276" s="28" t="s">
        <v>4761</v>
      </c>
      <c r="Q2276" s="107">
        <v>-2.5999999999999999E-3</v>
      </c>
      <c r="T2276" s="110">
        <v>43362</v>
      </c>
      <c r="U2276" s="28">
        <v>72.36</v>
      </c>
      <c r="V2276">
        <v>72.72</v>
      </c>
      <c r="W2276">
        <v>72.875</v>
      </c>
      <c r="X2276">
        <v>72.344999999999999</v>
      </c>
      <c r="Y2276" s="19">
        <v>-4.7999999999999996E-3</v>
      </c>
      <c r="AB2276" s="110">
        <f t="shared" si="419"/>
        <v>43523</v>
      </c>
      <c r="AC2276" s="108">
        <f t="shared" si="417"/>
        <v>10806.65</v>
      </c>
      <c r="AD2276" s="28">
        <f t="shared" si="418"/>
        <v>71.2</v>
      </c>
      <c r="AE2276" s="28">
        <f t="shared" si="412"/>
        <v>151.77879213483146</v>
      </c>
      <c r="AF2276" s="31">
        <f t="shared" si="413"/>
        <v>-6.0060090733399241E-3</v>
      </c>
      <c r="AJ2276" s="110">
        <f t="shared" si="416"/>
        <v>43490</v>
      </c>
      <c r="AK2276" s="31">
        <f t="shared" si="414"/>
        <v>8.5000000000000006E-3</v>
      </c>
      <c r="AL2276" s="115">
        <f t="shared" si="415"/>
        <v>-4.9811711607925524E-3</v>
      </c>
      <c r="AM2276" s="100"/>
      <c r="BR2276" s="18">
        <f t="shared" si="409"/>
        <v>43480</v>
      </c>
      <c r="BS2276" s="6">
        <f t="shared" si="410"/>
        <v>1.0699999999999999E-2</v>
      </c>
      <c r="BT2276" s="6">
        <f t="shared" si="411"/>
        <v>1.3899999999999999E-2</v>
      </c>
    </row>
    <row r="2277" spans="2:72" ht="14.45" hidden="1">
      <c r="B2277" s="110">
        <v>43481</v>
      </c>
      <c r="C2277" s="106">
        <v>2616.1</v>
      </c>
      <c r="D2277" s="106">
        <v>2614.8000000000002</v>
      </c>
      <c r="E2277" s="106">
        <v>2625.8</v>
      </c>
      <c r="F2277" s="106">
        <v>2612.6999999999998</v>
      </c>
      <c r="G2277" s="28"/>
      <c r="H2277" s="107">
        <v>2.2000000000000001E-3</v>
      </c>
      <c r="K2277" s="110">
        <v>43524</v>
      </c>
      <c r="L2277" s="106">
        <v>10792.5</v>
      </c>
      <c r="M2277" s="106">
        <v>10865.7</v>
      </c>
      <c r="N2277" s="106">
        <v>10865.7</v>
      </c>
      <c r="O2277" s="106">
        <v>10784.85</v>
      </c>
      <c r="P2277" s="28" t="s">
        <v>4762</v>
      </c>
      <c r="Q2277" s="107">
        <v>-1.2999999999999999E-3</v>
      </c>
      <c r="T2277" s="110">
        <v>43363</v>
      </c>
      <c r="U2277" s="28">
        <v>72.015000000000001</v>
      </c>
      <c r="V2277">
        <v>72.344999999999999</v>
      </c>
      <c r="W2277">
        <v>72.344999999999999</v>
      </c>
      <c r="X2277">
        <v>72.015000000000001</v>
      </c>
      <c r="Y2277" s="19">
        <v>-4.7999999999999996E-3</v>
      </c>
      <c r="AB2277" s="110">
        <f t="shared" si="419"/>
        <v>43524</v>
      </c>
      <c r="AC2277" s="108">
        <f t="shared" si="417"/>
        <v>10792.5</v>
      </c>
      <c r="AD2277" s="28">
        <f t="shared" si="418"/>
        <v>70.84</v>
      </c>
      <c r="AE2277" s="28">
        <f t="shared" si="412"/>
        <v>152.35036702428005</v>
      </c>
      <c r="AF2277" s="31">
        <f t="shared" si="413"/>
        <v>3.7658416001942197E-3</v>
      </c>
      <c r="AJ2277" s="110">
        <f t="shared" si="416"/>
        <v>43493</v>
      </c>
      <c r="AK2277" s="31">
        <f t="shared" si="414"/>
        <v>-7.9000000000000008E-3</v>
      </c>
      <c r="AL2277" s="115">
        <f t="shared" si="415"/>
        <v>-1.3404001800304433E-2</v>
      </c>
      <c r="AM2277" s="100"/>
      <c r="BR2277" s="18">
        <f t="shared" si="409"/>
        <v>43481</v>
      </c>
      <c r="BS2277" s="6">
        <f t="shared" si="410"/>
        <v>2.2000000000000001E-3</v>
      </c>
      <c r="BT2277" s="6">
        <f t="shared" si="411"/>
        <v>2.9999999999999997E-4</v>
      </c>
    </row>
    <row r="2278" spans="2:72" ht="14.45" hidden="1">
      <c r="B2278" s="110">
        <v>43482</v>
      </c>
      <c r="C2278" s="106">
        <v>2636</v>
      </c>
      <c r="D2278" s="106">
        <v>2609.3000000000002</v>
      </c>
      <c r="E2278" s="106">
        <v>2645.1</v>
      </c>
      <c r="F2278" s="106">
        <v>2606.4</v>
      </c>
      <c r="G2278" s="28"/>
      <c r="H2278" s="107">
        <v>7.6E-3</v>
      </c>
      <c r="K2278" s="110">
        <v>43525</v>
      </c>
      <c r="L2278" s="106">
        <v>10863.5</v>
      </c>
      <c r="M2278" s="106">
        <v>10842.65</v>
      </c>
      <c r="N2278" s="106">
        <v>10877.9</v>
      </c>
      <c r="O2278" s="106">
        <v>10823.1</v>
      </c>
      <c r="P2278" s="28" t="s">
        <v>4763</v>
      </c>
      <c r="Q2278" s="107">
        <v>6.6E-3</v>
      </c>
      <c r="T2278" s="110">
        <v>43364</v>
      </c>
      <c r="U2278" s="28">
        <v>72.239999999999995</v>
      </c>
      <c r="V2278">
        <v>71.86</v>
      </c>
      <c r="W2278">
        <v>72.48</v>
      </c>
      <c r="X2278">
        <v>71.760000000000005</v>
      </c>
      <c r="Y2278" s="19">
        <v>3.0999999999999999E-3</v>
      </c>
      <c r="AB2278" s="110">
        <f t="shared" si="419"/>
        <v>43525</v>
      </c>
      <c r="AC2278" s="108">
        <f t="shared" si="417"/>
        <v>10863.5</v>
      </c>
      <c r="AD2278" s="28">
        <f t="shared" si="418"/>
        <v>71</v>
      </c>
      <c r="AE2278" s="28">
        <f t="shared" si="412"/>
        <v>153.00704225352112</v>
      </c>
      <c r="AF2278" s="31">
        <f t="shared" si="413"/>
        <v>4.310296339072206E-3</v>
      </c>
      <c r="AJ2278" s="110">
        <f t="shared" si="416"/>
        <v>43494</v>
      </c>
      <c r="AK2278" s="31">
        <f t="shared" si="414"/>
        <v>-1.4E-3</v>
      </c>
      <c r="AL2278" s="115">
        <f t="shared" si="415"/>
        <v>-5.3554726775610906E-3</v>
      </c>
      <c r="AM2278" s="100"/>
      <c r="BR2278" s="18">
        <f t="shared" si="409"/>
        <v>43482</v>
      </c>
      <c r="BS2278" s="6">
        <f t="shared" si="410"/>
        <v>7.6E-3</v>
      </c>
      <c r="BT2278" s="6">
        <f t="shared" si="411"/>
        <v>1.4E-3</v>
      </c>
    </row>
    <row r="2279" spans="2:72" ht="14.45" hidden="1">
      <c r="B2279" s="110">
        <v>43483</v>
      </c>
      <c r="C2279" s="106">
        <v>2670.7</v>
      </c>
      <c r="D2279" s="106">
        <v>2651.3</v>
      </c>
      <c r="E2279" s="106">
        <v>2675.5</v>
      </c>
      <c r="F2279" s="106">
        <v>2647.6</v>
      </c>
      <c r="G2279" s="28"/>
      <c r="H2279" s="107">
        <v>1.32E-2</v>
      </c>
      <c r="K2279" s="110">
        <v>43529</v>
      </c>
      <c r="L2279" s="106">
        <v>10987.45</v>
      </c>
      <c r="M2279" s="106">
        <v>10864.85</v>
      </c>
      <c r="N2279" s="106">
        <v>10994.9</v>
      </c>
      <c r="O2279" s="106">
        <v>10817</v>
      </c>
      <c r="P2279" s="28" t="s">
        <v>4764</v>
      </c>
      <c r="Q2279" s="107">
        <v>1.14E-2</v>
      </c>
      <c r="T2279" s="110">
        <v>43367</v>
      </c>
      <c r="U2279" s="28">
        <v>72.67</v>
      </c>
      <c r="V2279">
        <v>72.48</v>
      </c>
      <c r="W2279">
        <v>72.739999999999995</v>
      </c>
      <c r="X2279">
        <v>72.34</v>
      </c>
      <c r="Y2279" s="19">
        <v>6.0000000000000001E-3</v>
      </c>
      <c r="AB2279" s="110">
        <f t="shared" si="419"/>
        <v>43529</v>
      </c>
      <c r="AC2279" s="108">
        <f t="shared" si="417"/>
        <v>10987.45</v>
      </c>
      <c r="AD2279" s="28">
        <f t="shared" si="418"/>
        <v>70.489999999999995</v>
      </c>
      <c r="AE2279" s="28">
        <f t="shared" si="412"/>
        <v>155.87246417931624</v>
      </c>
      <c r="AF2279" s="31">
        <f t="shared" si="413"/>
        <v>1.8727385900626281E-2</v>
      </c>
      <c r="AJ2279" s="110">
        <f t="shared" si="416"/>
        <v>43495</v>
      </c>
      <c r="AK2279" s="31">
        <f t="shared" si="414"/>
        <v>1.5599999999999999E-2</v>
      </c>
      <c r="AL2279" s="115">
        <f t="shared" si="415"/>
        <v>2.1382640446154788E-3</v>
      </c>
      <c r="AM2279" s="100"/>
      <c r="BR2279" s="18">
        <f t="shared" si="409"/>
        <v>43483</v>
      </c>
      <c r="BS2279" s="6">
        <f t="shared" si="410"/>
        <v>1.32E-2</v>
      </c>
      <c r="BT2279" s="6">
        <f t="shared" si="411"/>
        <v>2.0000000000000001E-4</v>
      </c>
    </row>
    <row r="2280" spans="2:72" ht="14.45" hidden="1">
      <c r="B2280" s="110">
        <v>43487</v>
      </c>
      <c r="C2280" s="106">
        <v>2632.9</v>
      </c>
      <c r="D2280" s="106">
        <v>2657.9</v>
      </c>
      <c r="E2280" s="106">
        <v>2657.9</v>
      </c>
      <c r="F2280" s="106">
        <v>2617.3000000000002</v>
      </c>
      <c r="G2280" s="28"/>
      <c r="H2280" s="107">
        <v>-1.4200000000000001E-2</v>
      </c>
      <c r="K2280" s="110">
        <v>43530</v>
      </c>
      <c r="L2280" s="106">
        <v>11053</v>
      </c>
      <c r="M2280" s="106">
        <v>11024.85</v>
      </c>
      <c r="N2280" s="106">
        <v>11062.3</v>
      </c>
      <c r="O2280" s="106">
        <v>10998.85</v>
      </c>
      <c r="P2280" s="28" t="s">
        <v>4765</v>
      </c>
      <c r="Q2280" s="107">
        <v>6.0000000000000001E-3</v>
      </c>
      <c r="T2280" s="110">
        <v>43368</v>
      </c>
      <c r="U2280" s="28">
        <v>72.685000000000002</v>
      </c>
      <c r="V2280">
        <v>72.905000000000001</v>
      </c>
      <c r="W2280">
        <v>72.959999999999994</v>
      </c>
      <c r="X2280">
        <v>72.575000000000003</v>
      </c>
      <c r="Y2280" s="19">
        <v>2.0000000000000001E-4</v>
      </c>
      <c r="AB2280" s="110">
        <f t="shared" si="419"/>
        <v>43530</v>
      </c>
      <c r="AC2280" s="108">
        <f t="shared" si="417"/>
        <v>11053</v>
      </c>
      <c r="AD2280" s="28">
        <f t="shared" si="418"/>
        <v>70.08</v>
      </c>
      <c r="AE2280" s="28">
        <f t="shared" si="412"/>
        <v>157.7197488584475</v>
      </c>
      <c r="AF2280" s="31">
        <f t="shared" si="413"/>
        <v>1.1851257301008111E-2</v>
      </c>
      <c r="AJ2280" s="110">
        <f t="shared" si="416"/>
        <v>43496</v>
      </c>
      <c r="AK2280" s="31">
        <f t="shared" si="414"/>
        <v>8.6E-3</v>
      </c>
      <c r="AL2280" s="115">
        <f t="shared" si="415"/>
        <v>2.0759356192144862E-2</v>
      </c>
      <c r="AM2280" s="100"/>
      <c r="BR2280" s="18">
        <f t="shared" si="409"/>
        <v>43487</v>
      </c>
      <c r="BS2280" s="6">
        <f t="shared" si="410"/>
        <v>-1.4200000000000001E-2</v>
      </c>
      <c r="BT2280" s="6">
        <f t="shared" si="411"/>
        <v>-3.5999999999999999E-3</v>
      </c>
    </row>
    <row r="2281" spans="2:72" ht="14.45" hidden="1">
      <c r="B2281" s="110">
        <v>43488</v>
      </c>
      <c r="C2281" s="106">
        <v>2638.7</v>
      </c>
      <c r="D2281" s="106">
        <v>2643.5</v>
      </c>
      <c r="E2281" s="106">
        <v>2653.2</v>
      </c>
      <c r="F2281" s="106">
        <v>2612.9</v>
      </c>
      <c r="G2281" s="28"/>
      <c r="H2281" s="107">
        <v>2.2000000000000001E-3</v>
      </c>
      <c r="K2281" s="110">
        <v>43531</v>
      </c>
      <c r="L2281" s="106">
        <v>11058.2</v>
      </c>
      <c r="M2281" s="106">
        <v>11077.95</v>
      </c>
      <c r="N2281" s="106">
        <v>11089.05</v>
      </c>
      <c r="O2281" s="106">
        <v>11027.1</v>
      </c>
      <c r="P2281" s="28" t="s">
        <v>4766</v>
      </c>
      <c r="Q2281" s="107">
        <v>5.0000000000000001E-4</v>
      </c>
      <c r="T2281" s="110">
        <v>43369</v>
      </c>
      <c r="U2281" s="28">
        <v>72.599999999999994</v>
      </c>
      <c r="V2281">
        <v>72.709999999999994</v>
      </c>
      <c r="W2281">
        <v>72.754999999999995</v>
      </c>
      <c r="X2281">
        <v>72.537000000000006</v>
      </c>
      <c r="Y2281" s="19">
        <v>-1.1999999999999999E-3</v>
      </c>
      <c r="AB2281" s="110">
        <f t="shared" si="419"/>
        <v>43531</v>
      </c>
      <c r="AC2281" s="108">
        <f t="shared" si="417"/>
        <v>11058.2</v>
      </c>
      <c r="AD2281" s="28">
        <f t="shared" si="418"/>
        <v>70.116</v>
      </c>
      <c r="AE2281" s="28">
        <f t="shared" si="412"/>
        <v>157.71293285412744</v>
      </c>
      <c r="AF2281" s="31">
        <f t="shared" si="413"/>
        <v>-4.3215921718076089E-5</v>
      </c>
      <c r="AJ2281" s="110">
        <f t="shared" si="416"/>
        <v>43497</v>
      </c>
      <c r="AK2281" s="31">
        <f t="shared" si="414"/>
        <v>8.9999999999999998E-4</v>
      </c>
      <c r="AL2281" s="115">
        <f t="shared" si="415"/>
        <v>-8.9892883239339749E-4</v>
      </c>
      <c r="AM2281" s="100"/>
      <c r="BR2281" s="18">
        <f t="shared" si="409"/>
        <v>43488</v>
      </c>
      <c r="BS2281" s="6">
        <f t="shared" si="410"/>
        <v>2.2000000000000001E-3</v>
      </c>
      <c r="BT2281" s="6">
        <f t="shared" si="411"/>
        <v>-8.3999999999999995E-3</v>
      </c>
    </row>
    <row r="2282" spans="2:72" ht="14.45" hidden="1">
      <c r="B2282" s="110">
        <v>43489</v>
      </c>
      <c r="C2282" s="106">
        <v>2642.3</v>
      </c>
      <c r="D2282" s="106">
        <v>2638.8</v>
      </c>
      <c r="E2282" s="106">
        <v>2647.2</v>
      </c>
      <c r="F2282" s="106">
        <v>2627</v>
      </c>
      <c r="G2282" s="28"/>
      <c r="H2282" s="107">
        <v>1.4E-3</v>
      </c>
      <c r="K2282" s="110">
        <v>43532</v>
      </c>
      <c r="L2282" s="106">
        <v>11035.4</v>
      </c>
      <c r="M2282" s="106">
        <v>11038.85</v>
      </c>
      <c r="N2282" s="106">
        <v>11049</v>
      </c>
      <c r="O2282" s="106">
        <v>11008.95</v>
      </c>
      <c r="P2282" s="28" t="s">
        <v>4767</v>
      </c>
      <c r="Q2282" s="107">
        <v>-2.0999999999999999E-3</v>
      </c>
      <c r="T2282" s="110">
        <v>43370</v>
      </c>
      <c r="U2282" s="28">
        <v>72.569999999999993</v>
      </c>
      <c r="V2282">
        <v>72.430000000000007</v>
      </c>
      <c r="W2282">
        <v>72.77</v>
      </c>
      <c r="X2282">
        <v>72.39</v>
      </c>
      <c r="Y2282" s="19">
        <v>-4.0000000000000002E-4</v>
      </c>
      <c r="AB2282" s="110">
        <f t="shared" si="419"/>
        <v>43532</v>
      </c>
      <c r="AC2282" s="108">
        <f t="shared" si="417"/>
        <v>11035.4</v>
      </c>
      <c r="AD2282" s="28">
        <f t="shared" si="418"/>
        <v>70.012</v>
      </c>
      <c r="AE2282" s="28">
        <f t="shared" si="412"/>
        <v>157.62155059132721</v>
      </c>
      <c r="AF2282" s="31">
        <f t="shared" si="413"/>
        <v>-5.7942149160816747E-4</v>
      </c>
      <c r="AJ2282" s="110">
        <f t="shared" si="416"/>
        <v>43500</v>
      </c>
      <c r="AK2282" s="31">
        <f t="shared" si="414"/>
        <v>6.7999999999999996E-3</v>
      </c>
      <c r="AL2282" s="115">
        <f t="shared" si="415"/>
        <v>-2.1340215814028562E-3</v>
      </c>
      <c r="AM2282" s="100"/>
      <c r="BR2282" s="18">
        <f t="shared" si="409"/>
        <v>43489</v>
      </c>
      <c r="BS2282" s="6">
        <f t="shared" si="410"/>
        <v>1.4E-3</v>
      </c>
      <c r="BT2282" s="6">
        <f t="shared" si="411"/>
        <v>1.6999999999999999E-3</v>
      </c>
    </row>
    <row r="2283" spans="2:72" ht="14.45" hidden="1">
      <c r="B2283" s="110">
        <v>43490</v>
      </c>
      <c r="C2283" s="106">
        <v>2664.8</v>
      </c>
      <c r="D2283" s="106">
        <v>2657.4</v>
      </c>
      <c r="E2283" s="106">
        <v>2672.4</v>
      </c>
      <c r="F2283" s="106">
        <v>2657.3</v>
      </c>
      <c r="G2283" s="28"/>
      <c r="H2283" s="107">
        <v>8.5000000000000006E-3</v>
      </c>
      <c r="K2283" s="110">
        <v>43535</v>
      </c>
      <c r="L2283" s="106">
        <v>11168.05</v>
      </c>
      <c r="M2283" s="106">
        <v>11068.75</v>
      </c>
      <c r="N2283" s="106">
        <v>11180.9</v>
      </c>
      <c r="O2283" s="106">
        <v>11059.85</v>
      </c>
      <c r="P2283" s="28" t="s">
        <v>4768</v>
      </c>
      <c r="Q2283" s="107">
        <v>1.2E-2</v>
      </c>
      <c r="T2283" s="110">
        <v>43371</v>
      </c>
      <c r="U2283" s="28">
        <v>72.510000000000005</v>
      </c>
      <c r="V2283">
        <v>72.569999999999993</v>
      </c>
      <c r="W2283">
        <v>72.67</v>
      </c>
      <c r="X2283">
        <v>72.405000000000001</v>
      </c>
      <c r="Y2283" s="19">
        <v>-8.0000000000000004E-4</v>
      </c>
      <c r="AB2283" s="110">
        <f t="shared" si="419"/>
        <v>43535</v>
      </c>
      <c r="AC2283" s="108">
        <f t="shared" si="417"/>
        <v>11168.05</v>
      </c>
      <c r="AD2283" s="28">
        <f t="shared" si="418"/>
        <v>69.849999999999994</v>
      </c>
      <c r="AE2283" s="28">
        <f t="shared" si="412"/>
        <v>159.88618468146026</v>
      </c>
      <c r="AF2283" s="31">
        <f t="shared" si="413"/>
        <v>1.4367540997009209E-2</v>
      </c>
      <c r="AJ2283" s="110">
        <f t="shared" si="416"/>
        <v>43501</v>
      </c>
      <c r="AK2283" s="31">
        <f t="shared" si="414"/>
        <v>4.7000000000000002E-3</v>
      </c>
      <c r="AL2283" s="115">
        <f t="shared" si="415"/>
        <v>4.5467699149299712E-3</v>
      </c>
      <c r="AM2283" s="100"/>
      <c r="BR2283" s="18">
        <f t="shared" si="409"/>
        <v>43490</v>
      </c>
      <c r="BS2283" s="6">
        <f t="shared" si="410"/>
        <v>8.5000000000000006E-3</v>
      </c>
      <c r="BT2283" s="6">
        <f t="shared" si="411"/>
        <v>-6.4000000000000003E-3</v>
      </c>
    </row>
    <row r="2284" spans="2:72" ht="14.45" hidden="1">
      <c r="B2284" s="110">
        <v>43493</v>
      </c>
      <c r="C2284" s="106">
        <v>2643.8</v>
      </c>
      <c r="D2284" s="106">
        <v>2645</v>
      </c>
      <c r="E2284" s="106">
        <v>2645</v>
      </c>
      <c r="F2284" s="106">
        <v>2624.1</v>
      </c>
      <c r="G2284" s="28"/>
      <c r="H2284" s="107">
        <v>-7.9000000000000008E-3</v>
      </c>
      <c r="K2284" s="110">
        <v>43536</v>
      </c>
      <c r="L2284" s="106">
        <v>11301.2</v>
      </c>
      <c r="M2284" s="106">
        <v>11231.35</v>
      </c>
      <c r="N2284" s="106">
        <v>11320.4</v>
      </c>
      <c r="O2284" s="106">
        <v>11227</v>
      </c>
      <c r="P2284" s="28" t="s">
        <v>4769</v>
      </c>
      <c r="Q2284" s="107">
        <v>1.1900000000000001E-2</v>
      </c>
      <c r="T2284" s="110">
        <v>43374</v>
      </c>
      <c r="U2284" s="28">
        <v>72.924999999999997</v>
      </c>
      <c r="V2284">
        <v>72.605000000000004</v>
      </c>
      <c r="W2284">
        <v>72.944999999999993</v>
      </c>
      <c r="X2284">
        <v>72.605000000000004</v>
      </c>
      <c r="Y2284" s="19">
        <v>5.7000000000000002E-3</v>
      </c>
      <c r="AB2284" s="110">
        <f t="shared" si="419"/>
        <v>43536</v>
      </c>
      <c r="AC2284" s="108">
        <f t="shared" si="417"/>
        <v>11301.2</v>
      </c>
      <c r="AD2284" s="28">
        <f t="shared" si="418"/>
        <v>69.625</v>
      </c>
      <c r="AE2284" s="28">
        <f t="shared" si="412"/>
        <v>162.31526032315981</v>
      </c>
      <c r="AF2284" s="31">
        <f t="shared" si="413"/>
        <v>1.5192529902060992E-2</v>
      </c>
      <c r="AJ2284" s="110">
        <f t="shared" si="416"/>
        <v>43502</v>
      </c>
      <c r="AK2284" s="31">
        <f t="shared" si="414"/>
        <v>-2.2000000000000001E-3</v>
      </c>
      <c r="AL2284" s="115">
        <f t="shared" si="415"/>
        <v>1.1432574482219682E-2</v>
      </c>
      <c r="AM2284" s="100"/>
      <c r="BR2284" s="18">
        <f t="shared" si="409"/>
        <v>43493</v>
      </c>
      <c r="BS2284" s="6">
        <f t="shared" si="410"/>
        <v>-7.9000000000000008E-3</v>
      </c>
      <c r="BT2284" s="6">
        <f t="shared" si="411"/>
        <v>-1.0999999999999999E-2</v>
      </c>
    </row>
    <row r="2285" spans="2:72" ht="14.45" hidden="1">
      <c r="B2285" s="110">
        <v>43494</v>
      </c>
      <c r="C2285" s="106">
        <v>2640</v>
      </c>
      <c r="D2285" s="106">
        <v>2644.9</v>
      </c>
      <c r="E2285" s="106">
        <v>2650.9</v>
      </c>
      <c r="F2285" s="106">
        <v>2631.1</v>
      </c>
      <c r="G2285" s="28"/>
      <c r="H2285" s="107">
        <v>-1.4E-3</v>
      </c>
      <c r="K2285" s="110">
        <v>43537</v>
      </c>
      <c r="L2285" s="106">
        <v>11341.7</v>
      </c>
      <c r="M2285" s="106">
        <v>11326.2</v>
      </c>
      <c r="N2285" s="106">
        <v>11352.3</v>
      </c>
      <c r="O2285" s="106">
        <v>11276.6</v>
      </c>
      <c r="P2285" s="28" t="s">
        <v>4770</v>
      </c>
      <c r="Q2285" s="107">
        <v>3.5999999999999999E-3</v>
      </c>
      <c r="T2285" s="110">
        <v>43375</v>
      </c>
      <c r="U2285" s="28">
        <v>72.924999999999997</v>
      </c>
      <c r="V2285">
        <v>72.924999999999997</v>
      </c>
      <c r="W2285">
        <v>72.924999999999997</v>
      </c>
      <c r="X2285">
        <v>72.924999999999997</v>
      </c>
      <c r="Y2285" s="19">
        <v>0</v>
      </c>
      <c r="AB2285" s="110">
        <f t="shared" si="419"/>
        <v>43537</v>
      </c>
      <c r="AC2285" s="108">
        <f t="shared" si="417"/>
        <v>11341.7</v>
      </c>
      <c r="AD2285" s="28">
        <f t="shared" si="418"/>
        <v>69.528999999999996</v>
      </c>
      <c r="AE2285" s="28">
        <f t="shared" si="412"/>
        <v>163.1218628198306</v>
      </c>
      <c r="AF2285" s="31">
        <f t="shared" si="413"/>
        <v>4.9693571329332276E-3</v>
      </c>
      <c r="AJ2285" s="110">
        <f t="shared" si="416"/>
        <v>43503</v>
      </c>
      <c r="AK2285" s="31">
        <f t="shared" si="414"/>
        <v>-9.2999999999999992E-3</v>
      </c>
      <c r="AL2285" s="115">
        <f t="shared" si="415"/>
        <v>4.1367656326900537E-3</v>
      </c>
      <c r="AM2285" s="100"/>
      <c r="BR2285" s="18">
        <f t="shared" si="409"/>
        <v>43494</v>
      </c>
      <c r="BS2285" s="6">
        <f t="shared" si="410"/>
        <v>-1.4E-3</v>
      </c>
      <c r="BT2285" s="6">
        <f t="shared" si="411"/>
        <v>-8.9999999999999998E-4</v>
      </c>
    </row>
    <row r="2286" spans="2:72" ht="14.45" hidden="1">
      <c r="B2286" s="110">
        <v>43495</v>
      </c>
      <c r="C2286" s="106">
        <v>2681.1</v>
      </c>
      <c r="D2286" s="106">
        <v>2653.6</v>
      </c>
      <c r="E2286" s="106">
        <v>2690.4</v>
      </c>
      <c r="F2286" s="106">
        <v>2648.3</v>
      </c>
      <c r="G2286" s="28"/>
      <c r="H2286" s="107">
        <v>1.5599999999999999E-2</v>
      </c>
      <c r="K2286" s="110">
        <v>43538</v>
      </c>
      <c r="L2286" s="106">
        <v>11343.25</v>
      </c>
      <c r="M2286" s="106">
        <v>11382.5</v>
      </c>
      <c r="N2286" s="106">
        <v>11383.45</v>
      </c>
      <c r="O2286" s="106">
        <v>11313.75</v>
      </c>
      <c r="P2286" s="28" t="s">
        <v>4771</v>
      </c>
      <c r="Q2286" s="107">
        <v>1E-4</v>
      </c>
      <c r="T2286" s="110">
        <v>43376</v>
      </c>
      <c r="U2286" s="28">
        <v>73.344999999999999</v>
      </c>
      <c r="V2286">
        <v>73.265000000000001</v>
      </c>
      <c r="W2286">
        <v>73.430000000000007</v>
      </c>
      <c r="X2286">
        <v>72.92</v>
      </c>
      <c r="Y2286" s="19">
        <v>5.7999999999999996E-3</v>
      </c>
      <c r="AB2286" s="110">
        <f t="shared" si="419"/>
        <v>43538</v>
      </c>
      <c r="AC2286" s="108">
        <f t="shared" si="417"/>
        <v>11343.25</v>
      </c>
      <c r="AD2286" s="28">
        <f t="shared" si="418"/>
        <v>69.364999999999995</v>
      </c>
      <c r="AE2286" s="28">
        <f t="shared" si="412"/>
        <v>163.52987818063866</v>
      </c>
      <c r="AF2286" s="31">
        <f t="shared" si="413"/>
        <v>2.5012916953917053E-3</v>
      </c>
      <c r="AJ2286" s="110">
        <f t="shared" si="416"/>
        <v>43504</v>
      </c>
      <c r="AK2286" s="31">
        <f t="shared" si="414"/>
        <v>6.9999999999999999E-4</v>
      </c>
      <c r="AL2286" s="115">
        <f t="shared" si="415"/>
        <v>-9.6283873264025877E-3</v>
      </c>
      <c r="AM2286" s="100"/>
      <c r="BR2286" s="18">
        <f t="shared" si="409"/>
        <v>43495</v>
      </c>
      <c r="BS2286" s="6">
        <f t="shared" si="410"/>
        <v>1.5599999999999999E-2</v>
      </c>
      <c r="BT2286" s="6">
        <f t="shared" si="411"/>
        <v>0</v>
      </c>
    </row>
    <row r="2287" spans="2:72" ht="14.45" hidden="1">
      <c r="B2287" s="110">
        <v>43496</v>
      </c>
      <c r="C2287" s="106">
        <v>2704.1</v>
      </c>
      <c r="D2287" s="106">
        <v>2685.5</v>
      </c>
      <c r="E2287" s="106">
        <v>2708.9</v>
      </c>
      <c r="F2287" s="106">
        <v>2678.7</v>
      </c>
      <c r="G2287" s="28"/>
      <c r="H2287" s="107">
        <v>8.6E-3</v>
      </c>
      <c r="K2287" s="110">
        <v>43539</v>
      </c>
      <c r="L2287" s="106">
        <v>11426.85</v>
      </c>
      <c r="M2287" s="106">
        <v>11376.85</v>
      </c>
      <c r="N2287" s="106">
        <v>11487</v>
      </c>
      <c r="O2287" s="106">
        <v>11370.8</v>
      </c>
      <c r="P2287" s="28" t="s">
        <v>4772</v>
      </c>
      <c r="Q2287" s="107">
        <v>7.4000000000000003E-3</v>
      </c>
      <c r="T2287" s="110">
        <v>43377</v>
      </c>
      <c r="U2287" s="28">
        <v>73.63</v>
      </c>
      <c r="V2287">
        <v>73.709999999999994</v>
      </c>
      <c r="W2287">
        <v>73.825000000000003</v>
      </c>
      <c r="X2287">
        <v>73.5</v>
      </c>
      <c r="Y2287" s="19">
        <v>3.8999999999999998E-3</v>
      </c>
      <c r="AB2287" s="110">
        <f t="shared" si="419"/>
        <v>43539</v>
      </c>
      <c r="AC2287" s="108">
        <f t="shared" si="417"/>
        <v>11426.85</v>
      </c>
      <c r="AD2287" s="28">
        <f t="shared" si="418"/>
        <v>68.962999999999994</v>
      </c>
      <c r="AE2287" s="28">
        <f t="shared" si="412"/>
        <v>165.69537288111019</v>
      </c>
      <c r="AF2287" s="31">
        <f t="shared" si="413"/>
        <v>1.3242196010685436E-2</v>
      </c>
      <c r="AJ2287" s="110">
        <f t="shared" si="416"/>
        <v>43507</v>
      </c>
      <c r="AK2287" s="31">
        <f t="shared" si="414"/>
        <v>6.9999999999999999E-4</v>
      </c>
      <c r="AL2287" s="115">
        <f t="shared" si="415"/>
        <v>-4.5179689584947669E-3</v>
      </c>
      <c r="AM2287" s="100"/>
      <c r="BR2287" s="18">
        <f t="shared" si="409"/>
        <v>43496</v>
      </c>
      <c r="BS2287" s="6">
        <f t="shared" si="410"/>
        <v>8.6E-3</v>
      </c>
      <c r="BT2287" s="6">
        <f t="shared" si="411"/>
        <v>1.6799999999999999E-2</v>
      </c>
    </row>
    <row r="2288" spans="2:72" ht="14.45" hidden="1">
      <c r="B2288" s="110">
        <v>43497</v>
      </c>
      <c r="C2288" s="106">
        <v>2706.5</v>
      </c>
      <c r="D2288" s="106">
        <v>2702.3</v>
      </c>
      <c r="E2288" s="106">
        <v>2716.7</v>
      </c>
      <c r="F2288" s="106">
        <v>2696.9</v>
      </c>
      <c r="G2288" s="28"/>
      <c r="H2288" s="107">
        <v>8.9999999999999998E-4</v>
      </c>
      <c r="K2288" s="110">
        <v>43542</v>
      </c>
      <c r="L2288" s="106">
        <v>11462.2</v>
      </c>
      <c r="M2288" s="106">
        <v>11473.85</v>
      </c>
      <c r="N2288" s="106">
        <v>11530.15</v>
      </c>
      <c r="O2288" s="106">
        <v>11412.5</v>
      </c>
      <c r="P2288" s="28" t="s">
        <v>4773</v>
      </c>
      <c r="Q2288" s="107">
        <v>3.0999999999999999E-3</v>
      </c>
      <c r="T2288" s="110">
        <v>43378</v>
      </c>
      <c r="U2288" s="28">
        <v>73.77</v>
      </c>
      <c r="V2288">
        <v>73.62</v>
      </c>
      <c r="W2288">
        <v>74.25</v>
      </c>
      <c r="X2288">
        <v>73.424999999999997</v>
      </c>
      <c r="Y2288" s="19">
        <v>1.9E-3</v>
      </c>
      <c r="AB2288" s="110">
        <f t="shared" si="419"/>
        <v>43542</v>
      </c>
      <c r="AC2288" s="108">
        <f t="shared" si="417"/>
        <v>11462.2</v>
      </c>
      <c r="AD2288" s="28">
        <f t="shared" si="418"/>
        <v>68.625</v>
      </c>
      <c r="AE2288" s="28">
        <f t="shared" si="412"/>
        <v>167.02659380692168</v>
      </c>
      <c r="AF2288" s="31">
        <f t="shared" si="413"/>
        <v>8.0341466551794305E-3</v>
      </c>
      <c r="AJ2288" s="110">
        <f t="shared" si="416"/>
        <v>43508</v>
      </c>
      <c r="AK2288" s="31">
        <f t="shared" si="414"/>
        <v>1.29E-2</v>
      </c>
      <c r="AL2288" s="115">
        <f t="shared" si="415"/>
        <v>3.260615440591641E-3</v>
      </c>
      <c r="AM2288" s="100"/>
      <c r="BR2288" s="18">
        <f t="shared" si="409"/>
        <v>43497</v>
      </c>
      <c r="BS2288" s="6">
        <f t="shared" si="410"/>
        <v>8.9999999999999998E-4</v>
      </c>
      <c r="BT2288" s="6">
        <f t="shared" si="411"/>
        <v>5.7999999999999996E-3</v>
      </c>
    </row>
    <row r="2289" spans="2:72" ht="14.45" hidden="1">
      <c r="B2289" s="110">
        <v>43500</v>
      </c>
      <c r="C2289" s="106">
        <v>2724.9</v>
      </c>
      <c r="D2289" s="106">
        <v>2706.5</v>
      </c>
      <c r="E2289" s="106">
        <v>2725</v>
      </c>
      <c r="F2289" s="106">
        <v>2698.8</v>
      </c>
      <c r="G2289" s="28"/>
      <c r="H2289" s="107">
        <v>6.7999999999999996E-3</v>
      </c>
      <c r="K2289" s="110">
        <v>43543</v>
      </c>
      <c r="L2289" s="106">
        <v>11532.4</v>
      </c>
      <c r="M2289" s="106">
        <v>11500.3</v>
      </c>
      <c r="N2289" s="106">
        <v>11543.85</v>
      </c>
      <c r="O2289" s="106">
        <v>11451.25</v>
      </c>
      <c r="P2289" s="28" t="s">
        <v>4774</v>
      </c>
      <c r="Q2289" s="107">
        <v>6.1000000000000004E-3</v>
      </c>
      <c r="T2289" s="110">
        <v>43381</v>
      </c>
      <c r="U2289" s="28">
        <v>74.064999999999998</v>
      </c>
      <c r="V2289">
        <v>73.87</v>
      </c>
      <c r="W2289">
        <v>74.099999999999994</v>
      </c>
      <c r="X2289">
        <v>73.765000000000001</v>
      </c>
      <c r="Y2289" s="19">
        <v>4.0000000000000001E-3</v>
      </c>
      <c r="AB2289" s="110">
        <f t="shared" si="419"/>
        <v>43543</v>
      </c>
      <c r="AC2289" s="108">
        <f t="shared" si="417"/>
        <v>11532.4</v>
      </c>
      <c r="AD2289" s="28">
        <f t="shared" si="418"/>
        <v>69.015000000000001</v>
      </c>
      <c r="AE2289" s="28">
        <f t="shared" si="412"/>
        <v>167.09990581757589</v>
      </c>
      <c r="AF2289" s="31">
        <f t="shared" si="413"/>
        <v>4.3892417957680507E-4</v>
      </c>
      <c r="AJ2289" s="110">
        <f t="shared" si="416"/>
        <v>43509</v>
      </c>
      <c r="AK2289" s="31">
        <f t="shared" si="414"/>
        <v>3.0000000000000001E-3</v>
      </c>
      <c r="AL2289" s="115">
        <f t="shared" si="415"/>
        <v>-8.2656961914797655E-3</v>
      </c>
      <c r="AM2289" s="100"/>
      <c r="BR2289" s="18">
        <f t="shared" si="409"/>
        <v>43500</v>
      </c>
      <c r="BS2289" s="6">
        <f t="shared" si="410"/>
        <v>6.7999999999999996E-3</v>
      </c>
      <c r="BT2289" s="6">
        <f t="shared" si="411"/>
        <v>1.6999999999999999E-3</v>
      </c>
    </row>
    <row r="2290" spans="2:72" ht="14.45" hidden="1">
      <c r="B2290" s="110">
        <v>43501</v>
      </c>
      <c r="C2290" s="106">
        <v>2737.7</v>
      </c>
      <c r="D2290" s="106">
        <v>2728.3</v>
      </c>
      <c r="E2290" s="106">
        <v>2739</v>
      </c>
      <c r="F2290" s="106">
        <v>2724</v>
      </c>
      <c r="G2290" s="28"/>
      <c r="H2290" s="107">
        <v>4.7000000000000002E-3</v>
      </c>
      <c r="K2290" s="110">
        <v>43544</v>
      </c>
      <c r="L2290" s="106">
        <v>11521.05</v>
      </c>
      <c r="M2290" s="106">
        <v>11553.35</v>
      </c>
      <c r="N2290" s="106">
        <v>11556.1</v>
      </c>
      <c r="O2290" s="106">
        <v>11503.1</v>
      </c>
      <c r="P2290" s="28" t="s">
        <v>4775</v>
      </c>
      <c r="Q2290" s="107">
        <v>-1E-3</v>
      </c>
      <c r="T2290" s="110">
        <v>43382</v>
      </c>
      <c r="U2290" s="28">
        <v>74.34</v>
      </c>
      <c r="V2290">
        <v>73.91</v>
      </c>
      <c r="W2290">
        <v>74.405000000000001</v>
      </c>
      <c r="X2290">
        <v>73.88</v>
      </c>
      <c r="Y2290" s="19">
        <v>3.7000000000000002E-3</v>
      </c>
      <c r="AB2290" s="110">
        <f t="shared" si="419"/>
        <v>43544</v>
      </c>
      <c r="AC2290" s="108">
        <f t="shared" si="417"/>
        <v>11521.05</v>
      </c>
      <c r="AD2290" s="28">
        <f t="shared" si="418"/>
        <v>68.790000000000006</v>
      </c>
      <c r="AE2290" s="28">
        <f t="shared" si="412"/>
        <v>167.48146532926296</v>
      </c>
      <c r="AF2290" s="31">
        <f t="shared" si="413"/>
        <v>2.2834214646634265E-3</v>
      </c>
      <c r="AJ2290" s="110">
        <f t="shared" si="416"/>
        <v>43510</v>
      </c>
      <c r="AK2290" s="31">
        <f t="shared" si="414"/>
        <v>-2.7000000000000001E-3</v>
      </c>
      <c r="AL2290" s="115">
        <f t="shared" si="415"/>
        <v>-6.4426749223072122E-3</v>
      </c>
      <c r="AM2290" s="100"/>
      <c r="BR2290" s="18">
        <f t="shared" si="409"/>
        <v>43501</v>
      </c>
      <c r="BS2290" s="6">
        <f t="shared" si="410"/>
        <v>4.7000000000000002E-3</v>
      </c>
      <c r="BT2290" s="6">
        <f t="shared" si="411"/>
        <v>2E-3</v>
      </c>
    </row>
    <row r="2291" spans="2:72" ht="14.45" hidden="1">
      <c r="B2291" s="110">
        <v>43502</v>
      </c>
      <c r="C2291" s="106">
        <v>2731.6</v>
      </c>
      <c r="D2291" s="106">
        <v>2735.1</v>
      </c>
      <c r="E2291" s="106">
        <v>2738.1</v>
      </c>
      <c r="F2291" s="106">
        <v>2724.2</v>
      </c>
      <c r="G2291" s="28"/>
      <c r="H2291" s="107">
        <v>-2.2000000000000001E-3</v>
      </c>
      <c r="K2291" s="110">
        <v>43546</v>
      </c>
      <c r="L2291" s="106">
        <v>11456.9</v>
      </c>
      <c r="M2291" s="106">
        <v>11549.2</v>
      </c>
      <c r="N2291" s="106">
        <v>11572.8</v>
      </c>
      <c r="O2291" s="106">
        <v>11434.55</v>
      </c>
      <c r="P2291" s="28" t="s">
        <v>4776</v>
      </c>
      <c r="Q2291" s="107">
        <v>-5.5999999999999999E-3</v>
      </c>
      <c r="T2291" s="110">
        <v>43383</v>
      </c>
      <c r="U2291" s="28">
        <v>74.25</v>
      </c>
      <c r="V2291">
        <v>74.16</v>
      </c>
      <c r="W2291">
        <v>74.293000000000006</v>
      </c>
      <c r="X2291">
        <v>74.06</v>
      </c>
      <c r="Y2291" s="19">
        <v>-1.1999999999999999E-3</v>
      </c>
      <c r="AB2291" s="110">
        <f t="shared" si="419"/>
        <v>43546</v>
      </c>
      <c r="AC2291" s="108">
        <f t="shared" si="417"/>
        <v>11456.9</v>
      </c>
      <c r="AD2291" s="28">
        <f t="shared" si="418"/>
        <v>69.17</v>
      </c>
      <c r="AE2291" s="28">
        <f t="shared" si="412"/>
        <v>165.63394535203122</v>
      </c>
      <c r="AF2291" s="31">
        <f t="shared" si="413"/>
        <v>-1.1031190666976665E-2</v>
      </c>
      <c r="AJ2291" s="110">
        <f t="shared" si="416"/>
        <v>43511</v>
      </c>
      <c r="AK2291" s="31">
        <f t="shared" si="414"/>
        <v>1.09E-2</v>
      </c>
      <c r="AL2291" s="115">
        <f t="shared" si="415"/>
        <v>-6.3519353936716261E-3</v>
      </c>
      <c r="AM2291" s="100"/>
      <c r="BR2291" s="18">
        <f t="shared" si="409"/>
        <v>43502</v>
      </c>
      <c r="BS2291" s="6">
        <f t="shared" si="410"/>
        <v>-2.2000000000000001E-3</v>
      </c>
      <c r="BT2291" s="6">
        <f t="shared" si="411"/>
        <v>1.17E-2</v>
      </c>
    </row>
    <row r="2292" spans="2:72" ht="14.45" hidden="1">
      <c r="B2292" s="110">
        <v>43503</v>
      </c>
      <c r="C2292" s="106">
        <v>2706.1</v>
      </c>
      <c r="D2292" s="106">
        <v>2717.5</v>
      </c>
      <c r="E2292" s="106">
        <v>2719.3</v>
      </c>
      <c r="F2292" s="106">
        <v>2687.3</v>
      </c>
      <c r="G2292" s="28"/>
      <c r="H2292" s="107">
        <v>-9.2999999999999992E-3</v>
      </c>
      <c r="K2292" s="110">
        <v>43549</v>
      </c>
      <c r="L2292" s="106">
        <v>11354.25</v>
      </c>
      <c r="M2292" s="106">
        <v>11395.65</v>
      </c>
      <c r="N2292" s="106">
        <v>11395.65</v>
      </c>
      <c r="O2292" s="106">
        <v>11311.6</v>
      </c>
      <c r="P2292" s="28" t="s">
        <v>4777</v>
      </c>
      <c r="Q2292" s="107">
        <v>-8.9999999999999993E-3</v>
      </c>
      <c r="T2292" s="110">
        <v>43384</v>
      </c>
      <c r="U2292" s="28">
        <v>74.05</v>
      </c>
      <c r="V2292">
        <v>74.38</v>
      </c>
      <c r="W2292">
        <v>74.489999999999995</v>
      </c>
      <c r="X2292">
        <v>74.004999999999995</v>
      </c>
      <c r="Y2292" s="19">
        <v>-2.7000000000000001E-3</v>
      </c>
      <c r="AB2292" s="110">
        <f t="shared" si="419"/>
        <v>43549</v>
      </c>
      <c r="AC2292" s="108">
        <f t="shared" si="417"/>
        <v>11354.25</v>
      </c>
      <c r="AD2292" s="28">
        <f t="shared" si="418"/>
        <v>68.89</v>
      </c>
      <c r="AE2292" s="28">
        <f t="shared" si="412"/>
        <v>164.81709972419799</v>
      </c>
      <c r="AF2292" s="31">
        <f t="shared" si="413"/>
        <v>-4.9316317744960703E-3</v>
      </c>
      <c r="AJ2292" s="110">
        <f t="shared" si="416"/>
        <v>43515</v>
      </c>
      <c r="AK2292" s="31">
        <f t="shared" si="414"/>
        <v>1.5E-3</v>
      </c>
      <c r="AL2292" s="115">
        <f t="shared" si="415"/>
        <v>-2.223543085855928E-3</v>
      </c>
      <c r="AM2292" s="100"/>
      <c r="BR2292" s="18">
        <f t="shared" si="409"/>
        <v>43503</v>
      </c>
      <c r="BS2292" s="6">
        <f t="shared" si="410"/>
        <v>-9.2999999999999992E-3</v>
      </c>
      <c r="BT2292" s="6">
        <f t="shared" si="411"/>
        <v>5.9999999999999995E-4</v>
      </c>
    </row>
    <row r="2293" spans="2:72" ht="14.45" hidden="1">
      <c r="B2293" s="110">
        <v>43504</v>
      </c>
      <c r="C2293" s="106">
        <v>2707.9</v>
      </c>
      <c r="D2293" s="106">
        <v>2692.4</v>
      </c>
      <c r="E2293" s="106">
        <v>2708.1</v>
      </c>
      <c r="F2293" s="106">
        <v>2681.8</v>
      </c>
      <c r="G2293" s="28"/>
      <c r="H2293" s="107">
        <v>6.9999999999999999E-4</v>
      </c>
      <c r="K2293" s="110">
        <v>43550</v>
      </c>
      <c r="L2293" s="106">
        <v>11483.25</v>
      </c>
      <c r="M2293" s="106">
        <v>11375.2</v>
      </c>
      <c r="N2293" s="106">
        <v>11496.75</v>
      </c>
      <c r="O2293" s="106">
        <v>11352.45</v>
      </c>
      <c r="P2293" s="28" t="s">
        <v>4778</v>
      </c>
      <c r="Q2293" s="107">
        <v>1.14E-2</v>
      </c>
      <c r="T2293" s="110">
        <v>43385</v>
      </c>
      <c r="U2293" s="28">
        <v>73.61</v>
      </c>
      <c r="V2293">
        <v>73.83</v>
      </c>
      <c r="W2293">
        <v>73.86</v>
      </c>
      <c r="X2293">
        <v>73.53</v>
      </c>
      <c r="Y2293" s="19">
        <v>-5.8999999999999999E-3</v>
      </c>
      <c r="AB2293" s="110">
        <f t="shared" si="419"/>
        <v>43550</v>
      </c>
      <c r="AC2293" s="108">
        <f t="shared" si="417"/>
        <v>11483.25</v>
      </c>
      <c r="AD2293" s="28">
        <f t="shared" si="418"/>
        <v>68.995999999999995</v>
      </c>
      <c r="AE2293" s="28">
        <f t="shared" si="412"/>
        <v>166.4335613658763</v>
      </c>
      <c r="AF2293" s="31">
        <f t="shared" si="413"/>
        <v>9.8076088244682946E-3</v>
      </c>
      <c r="AJ2293" s="110">
        <f t="shared" si="416"/>
        <v>43516</v>
      </c>
      <c r="AK2293" s="31">
        <f t="shared" si="414"/>
        <v>1.8E-3</v>
      </c>
      <c r="AL2293" s="115">
        <f t="shared" si="415"/>
        <v>1.6497271975935757E-2</v>
      </c>
      <c r="AM2293" s="100"/>
      <c r="BR2293" s="18">
        <f t="shared" si="409"/>
        <v>43504</v>
      </c>
      <c r="BS2293" s="6">
        <f t="shared" si="410"/>
        <v>6.9999999999999999E-4</v>
      </c>
      <c r="BT2293" s="6">
        <f t="shared" si="411"/>
        <v>-1.14E-2</v>
      </c>
    </row>
    <row r="2294" spans="2:72" ht="14.45" hidden="1">
      <c r="B2294" s="110">
        <v>43507</v>
      </c>
      <c r="C2294" s="106">
        <v>2709.8</v>
      </c>
      <c r="D2294" s="106">
        <v>2712.4</v>
      </c>
      <c r="E2294" s="106">
        <v>2718.1</v>
      </c>
      <c r="F2294" s="106">
        <v>2703.8</v>
      </c>
      <c r="G2294" s="28"/>
      <c r="H2294" s="107">
        <v>6.9999999999999999E-4</v>
      </c>
      <c r="K2294" s="110">
        <v>43551</v>
      </c>
      <c r="L2294" s="106">
        <v>11445.05</v>
      </c>
      <c r="M2294" s="106">
        <v>11531.45</v>
      </c>
      <c r="N2294" s="106">
        <v>11546.2</v>
      </c>
      <c r="O2294" s="106">
        <v>11413</v>
      </c>
      <c r="P2294" s="28" t="s">
        <v>4779</v>
      </c>
      <c r="Q2294" s="107">
        <v>-3.3E-3</v>
      </c>
      <c r="T2294" s="110">
        <v>43388</v>
      </c>
      <c r="U2294" s="28">
        <v>73.77</v>
      </c>
      <c r="V2294">
        <v>73.802999999999997</v>
      </c>
      <c r="W2294">
        <v>74.069999999999993</v>
      </c>
      <c r="X2294">
        <v>73.77</v>
      </c>
      <c r="Y2294" s="19">
        <v>2.2000000000000001E-3</v>
      </c>
      <c r="AB2294" s="110">
        <f t="shared" si="419"/>
        <v>43551</v>
      </c>
      <c r="AC2294" s="108">
        <f t="shared" si="417"/>
        <v>11445.05</v>
      </c>
      <c r="AD2294" s="28">
        <f t="shared" si="418"/>
        <v>69.099999999999994</v>
      </c>
      <c r="AE2294" s="28">
        <f t="shared" si="412"/>
        <v>165.6302460202605</v>
      </c>
      <c r="AF2294" s="31">
        <f t="shared" si="413"/>
        <v>-4.8266427697827297E-3</v>
      </c>
      <c r="AJ2294" s="110">
        <f t="shared" si="416"/>
        <v>43517</v>
      </c>
      <c r="AK2294" s="31">
        <f t="shared" si="414"/>
        <v>-3.5000000000000001E-3</v>
      </c>
      <c r="AL2294" s="115">
        <f t="shared" si="415"/>
        <v>2.8782499053436883E-3</v>
      </c>
      <c r="AM2294" s="100"/>
      <c r="BR2294" s="18">
        <f t="shared" si="409"/>
        <v>43507</v>
      </c>
      <c r="BS2294" s="6">
        <f t="shared" si="410"/>
        <v>6.9999999999999999E-4</v>
      </c>
      <c r="BT2294" s="6">
        <f t="shared" si="411"/>
        <v>-5.0000000000000001E-3</v>
      </c>
    </row>
    <row r="2295" spans="2:72" ht="14.45" hidden="1">
      <c r="B2295" s="110">
        <v>43508</v>
      </c>
      <c r="C2295" s="106">
        <v>2744.7</v>
      </c>
      <c r="D2295" s="106">
        <v>2722.6</v>
      </c>
      <c r="E2295" s="106">
        <v>2748.2</v>
      </c>
      <c r="F2295" s="106">
        <v>2722.6</v>
      </c>
      <c r="G2295" s="28"/>
      <c r="H2295" s="107">
        <v>1.29E-2</v>
      </c>
      <c r="K2295" s="110">
        <v>43552</v>
      </c>
      <c r="L2295" s="106">
        <v>11570</v>
      </c>
      <c r="M2295" s="106">
        <v>11463.65</v>
      </c>
      <c r="N2295" s="106">
        <v>11588.5</v>
      </c>
      <c r="O2295" s="106">
        <v>11452.45</v>
      </c>
      <c r="P2295" s="28" t="s">
        <v>4780</v>
      </c>
      <c r="Q2295" s="107">
        <v>1.09E-2</v>
      </c>
      <c r="T2295" s="110">
        <v>43389</v>
      </c>
      <c r="U2295" s="28">
        <v>73.465000000000003</v>
      </c>
      <c r="V2295">
        <v>73.81</v>
      </c>
      <c r="W2295">
        <v>73.959999999999994</v>
      </c>
      <c r="X2295">
        <v>73.465000000000003</v>
      </c>
      <c r="Y2295" s="19">
        <v>-4.1000000000000003E-3</v>
      </c>
      <c r="AB2295" s="110">
        <f t="shared" si="419"/>
        <v>43552</v>
      </c>
      <c r="AC2295" s="108">
        <f t="shared" si="417"/>
        <v>11570</v>
      </c>
      <c r="AD2295" s="28">
        <f t="shared" si="418"/>
        <v>69.19</v>
      </c>
      <c r="AE2295" s="28">
        <f t="shared" si="412"/>
        <v>167.22069663246134</v>
      </c>
      <c r="AF2295" s="31">
        <f t="shared" si="413"/>
        <v>9.6024165296855202E-3</v>
      </c>
      <c r="AJ2295" s="110">
        <f t="shared" si="416"/>
        <v>43518</v>
      </c>
      <c r="AK2295" s="31">
        <f t="shared" si="414"/>
        <v>6.4000000000000003E-3</v>
      </c>
      <c r="AL2295" s="115">
        <f t="shared" si="415"/>
        <v>1.9972125122289519E-3</v>
      </c>
      <c r="AM2295" s="100"/>
      <c r="BR2295" s="18">
        <f t="shared" si="409"/>
        <v>43508</v>
      </c>
      <c r="BS2295" s="6">
        <f t="shared" si="410"/>
        <v>1.29E-2</v>
      </c>
      <c r="BT2295" s="6">
        <f t="shared" si="411"/>
        <v>-5.3E-3</v>
      </c>
    </row>
    <row r="2296" spans="2:72" ht="14.45" hidden="1">
      <c r="B2296" s="110">
        <v>43509</v>
      </c>
      <c r="C2296" s="106">
        <v>2753</v>
      </c>
      <c r="D2296" s="106">
        <v>2750.3</v>
      </c>
      <c r="E2296" s="106">
        <v>2761.8</v>
      </c>
      <c r="F2296" s="106">
        <v>2748.6</v>
      </c>
      <c r="G2296" s="28"/>
      <c r="H2296" s="107">
        <v>3.0000000000000001E-3</v>
      </c>
      <c r="K2296" s="110">
        <v>43553</v>
      </c>
      <c r="L2296" s="106">
        <v>11623.9</v>
      </c>
      <c r="M2296" s="106">
        <v>11625.45</v>
      </c>
      <c r="N2296" s="106">
        <v>11630.35</v>
      </c>
      <c r="O2296" s="106">
        <v>11570.15</v>
      </c>
      <c r="P2296" s="28" t="s">
        <v>4781</v>
      </c>
      <c r="Q2296" s="107">
        <v>4.7000000000000002E-3</v>
      </c>
      <c r="T2296" s="110">
        <v>43390</v>
      </c>
      <c r="U2296" s="28">
        <v>73.599999999999994</v>
      </c>
      <c r="V2296">
        <v>73.42</v>
      </c>
      <c r="W2296">
        <v>73.67</v>
      </c>
      <c r="X2296">
        <v>73.373000000000005</v>
      </c>
      <c r="Y2296" s="19">
        <v>1.8E-3</v>
      </c>
      <c r="AB2296" s="110">
        <f t="shared" si="419"/>
        <v>43553</v>
      </c>
      <c r="AC2296" s="108">
        <f t="shared" si="417"/>
        <v>11623.9</v>
      </c>
      <c r="AD2296" s="28">
        <f t="shared" si="418"/>
        <v>69.185000000000002</v>
      </c>
      <c r="AE2296" s="28">
        <f t="shared" si="412"/>
        <v>168.01185228011852</v>
      </c>
      <c r="AF2296" s="31">
        <f t="shared" si="413"/>
        <v>4.7312065048745744E-3</v>
      </c>
      <c r="AJ2296" s="110">
        <f t="shared" si="416"/>
        <v>43521</v>
      </c>
      <c r="AK2296" s="31">
        <f t="shared" si="414"/>
        <v>1.1999999999999999E-3</v>
      </c>
      <c r="AL2296" s="115">
        <f t="shared" si="415"/>
        <v>1.1057029572837385E-2</v>
      </c>
      <c r="AM2296" s="100"/>
      <c r="BR2296" s="18">
        <f t="shared" si="409"/>
        <v>43509</v>
      </c>
      <c r="BS2296" s="6">
        <f t="shared" si="410"/>
        <v>3.0000000000000001E-3</v>
      </c>
      <c r="BT2296" s="6">
        <f t="shared" si="411"/>
        <v>-3.5000000000000001E-3</v>
      </c>
    </row>
    <row r="2297" spans="2:72" ht="14.45" hidden="1">
      <c r="B2297" s="110">
        <v>43510</v>
      </c>
      <c r="C2297" s="106">
        <v>2745.7</v>
      </c>
      <c r="D2297" s="106">
        <v>2743.5</v>
      </c>
      <c r="E2297" s="106">
        <v>2757.9</v>
      </c>
      <c r="F2297" s="106">
        <v>2731.2</v>
      </c>
      <c r="G2297" s="28"/>
      <c r="H2297" s="107">
        <v>-2.7000000000000001E-3</v>
      </c>
      <c r="K2297" s="110">
        <v>43556</v>
      </c>
      <c r="L2297" s="106">
        <v>11669.15</v>
      </c>
      <c r="M2297" s="106">
        <v>11665.2</v>
      </c>
      <c r="N2297" s="106">
        <v>11738.1</v>
      </c>
      <c r="O2297" s="106">
        <v>11644.75</v>
      </c>
      <c r="P2297" s="28" t="s">
        <v>4782</v>
      </c>
      <c r="Q2297" s="107">
        <v>3.8999999999999998E-3</v>
      </c>
      <c r="T2297" s="110">
        <v>43391</v>
      </c>
      <c r="U2297" s="28">
        <v>73.53</v>
      </c>
      <c r="V2297">
        <v>73.59</v>
      </c>
      <c r="W2297">
        <v>73.614999999999995</v>
      </c>
      <c r="X2297">
        <v>73.484999999999999</v>
      </c>
      <c r="Y2297" s="19">
        <v>-1E-3</v>
      </c>
      <c r="AB2297" s="110">
        <f t="shared" si="419"/>
        <v>43556</v>
      </c>
      <c r="AC2297" s="108">
        <f t="shared" si="417"/>
        <v>11669.15</v>
      </c>
      <c r="AD2297" s="28">
        <f t="shared" si="418"/>
        <v>69.204999999999998</v>
      </c>
      <c r="AE2297" s="28">
        <f t="shared" si="412"/>
        <v>168.61715193988874</v>
      </c>
      <c r="AF2297" s="31">
        <f t="shared" si="413"/>
        <v>3.6027199959740575E-3</v>
      </c>
      <c r="AJ2297" s="110">
        <f t="shared" si="416"/>
        <v>43522</v>
      </c>
      <c r="AK2297" s="31">
        <f t="shared" si="414"/>
        <v>-8.0000000000000004E-4</v>
      </c>
      <c r="AL2297" s="115">
        <f t="shared" si="415"/>
        <v>-5.8859460400831898E-3</v>
      </c>
      <c r="AM2297" s="100"/>
      <c r="BR2297" s="18">
        <f t="shared" si="409"/>
        <v>43510</v>
      </c>
      <c r="BS2297" s="6">
        <f t="shared" si="410"/>
        <v>-2.7000000000000001E-3</v>
      </c>
      <c r="BT2297" s="6">
        <f t="shared" si="411"/>
        <v>-4.4000000000000003E-3</v>
      </c>
    </row>
    <row r="2298" spans="2:72" ht="14.45" hidden="1">
      <c r="B2298" s="110">
        <v>43511</v>
      </c>
      <c r="C2298" s="106">
        <v>2775.6</v>
      </c>
      <c r="D2298" s="106">
        <v>2760.2</v>
      </c>
      <c r="E2298" s="106">
        <v>2775.7</v>
      </c>
      <c r="F2298" s="106">
        <v>2760.2</v>
      </c>
      <c r="G2298" s="28"/>
      <c r="H2298" s="107">
        <v>1.09E-2</v>
      </c>
      <c r="K2298" s="110">
        <v>43557</v>
      </c>
      <c r="L2298" s="106">
        <v>11713.2</v>
      </c>
      <c r="M2298" s="106">
        <v>11711.55</v>
      </c>
      <c r="N2298" s="106">
        <v>11729.35</v>
      </c>
      <c r="O2298" s="106">
        <v>11655.85</v>
      </c>
      <c r="P2298" s="28" t="s">
        <v>4783</v>
      </c>
      <c r="Q2298" s="107">
        <v>3.8E-3</v>
      </c>
      <c r="T2298" s="110">
        <v>43392</v>
      </c>
      <c r="U2298" s="28">
        <v>73.375</v>
      </c>
      <c r="V2298">
        <v>73.605000000000004</v>
      </c>
      <c r="W2298">
        <v>73.655000000000001</v>
      </c>
      <c r="X2298">
        <v>73.295000000000002</v>
      </c>
      <c r="Y2298" s="19">
        <v>-2.0999999999999999E-3</v>
      </c>
      <c r="AB2298" s="110">
        <f t="shared" si="419"/>
        <v>43557</v>
      </c>
      <c r="AC2298" s="108">
        <f t="shared" si="417"/>
        <v>11713.2</v>
      </c>
      <c r="AD2298" s="28">
        <f t="shared" si="418"/>
        <v>68.92</v>
      </c>
      <c r="AE2298" s="28">
        <f t="shared" si="412"/>
        <v>169.95356935577482</v>
      </c>
      <c r="AF2298" s="31">
        <f t="shared" si="413"/>
        <v>7.9257501417322462E-3</v>
      </c>
      <c r="AJ2298" s="110">
        <f t="shared" si="416"/>
        <v>43523</v>
      </c>
      <c r="AK2298" s="31">
        <f t="shared" si="414"/>
        <v>-5.0000000000000001E-4</v>
      </c>
      <c r="AL2298" s="115">
        <f t="shared" si="415"/>
        <v>-6.0060090733399241E-3</v>
      </c>
      <c r="AM2298" s="100"/>
      <c r="BR2298" s="18">
        <f t="shared" si="409"/>
        <v>43511</v>
      </c>
      <c r="BS2298" s="6">
        <f t="shared" si="410"/>
        <v>1.09E-2</v>
      </c>
      <c r="BT2298" s="6">
        <f t="shared" si="411"/>
        <v>-2E-3</v>
      </c>
    </row>
    <row r="2299" spans="2:72" ht="14.45" hidden="1">
      <c r="B2299" s="110">
        <v>43515</v>
      </c>
      <c r="C2299" s="106">
        <v>2779.8</v>
      </c>
      <c r="D2299" s="106">
        <v>2769.3</v>
      </c>
      <c r="E2299" s="106">
        <v>2787.3</v>
      </c>
      <c r="F2299" s="106">
        <v>2767.3</v>
      </c>
      <c r="G2299" s="28"/>
      <c r="H2299" s="107">
        <v>1.5E-3</v>
      </c>
      <c r="K2299" s="110">
        <v>43558</v>
      </c>
      <c r="L2299" s="106">
        <v>11643.95</v>
      </c>
      <c r="M2299" s="106">
        <v>11735.3</v>
      </c>
      <c r="N2299" s="106">
        <v>11761</v>
      </c>
      <c r="O2299" s="106">
        <v>11629.15</v>
      </c>
      <c r="P2299" s="28" t="s">
        <v>4784</v>
      </c>
      <c r="Q2299" s="107">
        <v>-5.8999999999999999E-3</v>
      </c>
      <c r="T2299" s="110">
        <v>43395</v>
      </c>
      <c r="U2299" s="28">
        <v>73.56</v>
      </c>
      <c r="V2299">
        <v>73.305000000000007</v>
      </c>
      <c r="W2299">
        <v>73.564999999999998</v>
      </c>
      <c r="X2299">
        <v>73.191999999999993</v>
      </c>
      <c r="Y2299" s="19">
        <v>2.5000000000000001E-3</v>
      </c>
      <c r="AB2299" s="110">
        <f t="shared" si="419"/>
        <v>43558</v>
      </c>
      <c r="AC2299" s="108">
        <f t="shared" si="417"/>
        <v>11643.95</v>
      </c>
      <c r="AD2299" s="28">
        <f t="shared" si="418"/>
        <v>68.45</v>
      </c>
      <c r="AE2299" s="28">
        <f t="shared" si="412"/>
        <v>170.10883856829804</v>
      </c>
      <c r="AF2299" s="31">
        <f t="shared" si="413"/>
        <v>9.1359783211242274E-4</v>
      </c>
      <c r="AJ2299" s="110">
        <f t="shared" si="416"/>
        <v>43524</v>
      </c>
      <c r="AK2299" s="31">
        <f t="shared" si="414"/>
        <v>-2.8E-3</v>
      </c>
      <c r="AL2299" s="115">
        <f t="shared" si="415"/>
        <v>3.7658416001942197E-3</v>
      </c>
      <c r="AM2299" s="100"/>
      <c r="BR2299" s="18">
        <f t="shared" si="409"/>
        <v>43515</v>
      </c>
      <c r="BS2299" s="6">
        <f t="shared" si="410"/>
        <v>1.5E-3</v>
      </c>
      <c r="BT2299" s="6">
        <f t="shared" si="411"/>
        <v>-3.3999999999999998E-3</v>
      </c>
    </row>
    <row r="2300" spans="2:72" ht="14.45" hidden="1">
      <c r="B2300" s="110">
        <v>43516</v>
      </c>
      <c r="C2300" s="106">
        <v>2784.7</v>
      </c>
      <c r="D2300" s="106">
        <v>2779.1</v>
      </c>
      <c r="E2300" s="106">
        <v>2789.9</v>
      </c>
      <c r="F2300" s="106">
        <v>2774.1</v>
      </c>
      <c r="G2300" s="28"/>
      <c r="H2300" s="107">
        <v>1.8E-3</v>
      </c>
      <c r="K2300" s="110">
        <v>43559</v>
      </c>
      <c r="L2300" s="106">
        <v>11598</v>
      </c>
      <c r="M2300" s="106">
        <v>11660.2</v>
      </c>
      <c r="N2300" s="106">
        <v>11662.55</v>
      </c>
      <c r="O2300" s="106">
        <v>11559.2</v>
      </c>
      <c r="P2300" s="28" t="s">
        <v>4785</v>
      </c>
      <c r="Q2300" s="107">
        <v>-3.8999999999999998E-3</v>
      </c>
      <c r="T2300" s="110">
        <v>43396</v>
      </c>
      <c r="U2300" s="28">
        <v>73.55</v>
      </c>
      <c r="V2300">
        <v>73.709999999999994</v>
      </c>
      <c r="W2300">
        <v>73.832999999999998</v>
      </c>
      <c r="X2300">
        <v>73.510000000000005</v>
      </c>
      <c r="Y2300" s="19">
        <v>-1E-4</v>
      </c>
      <c r="AB2300" s="110">
        <f t="shared" si="419"/>
        <v>43559</v>
      </c>
      <c r="AC2300" s="108">
        <f t="shared" si="417"/>
        <v>11598</v>
      </c>
      <c r="AD2300" s="28">
        <f t="shared" si="418"/>
        <v>68.98</v>
      </c>
      <c r="AE2300" s="28">
        <f t="shared" si="412"/>
        <v>168.13569150478398</v>
      </c>
      <c r="AF2300" s="31">
        <f t="shared" si="413"/>
        <v>-1.1599321235279958E-2</v>
      </c>
      <c r="AJ2300" s="110">
        <f t="shared" si="416"/>
        <v>43525</v>
      </c>
      <c r="AK2300" s="31">
        <f t="shared" si="414"/>
        <v>6.8999999999999999E-3</v>
      </c>
      <c r="AL2300" s="115">
        <f t="shared" si="415"/>
        <v>4.310296339072206E-3</v>
      </c>
      <c r="AM2300" s="100"/>
      <c r="BR2300" s="18">
        <f t="shared" si="409"/>
        <v>43516</v>
      </c>
      <c r="BS2300" s="6">
        <f t="shared" si="410"/>
        <v>1.8E-3</v>
      </c>
      <c r="BT2300" s="6">
        <f t="shared" si="411"/>
        <v>1.24E-2</v>
      </c>
    </row>
    <row r="2301" spans="2:72" ht="14.45" hidden="1">
      <c r="B2301" s="110">
        <v>43517</v>
      </c>
      <c r="C2301" s="106">
        <v>2774.9</v>
      </c>
      <c r="D2301" s="106">
        <v>2780.2</v>
      </c>
      <c r="E2301" s="106">
        <v>2781.6</v>
      </c>
      <c r="F2301" s="106">
        <v>2764.6</v>
      </c>
      <c r="G2301" s="28"/>
      <c r="H2301" s="107">
        <v>-3.5000000000000001E-3</v>
      </c>
      <c r="K2301" s="110">
        <v>43560</v>
      </c>
      <c r="L2301" s="106">
        <v>11665.95</v>
      </c>
      <c r="M2301" s="106">
        <v>11638.4</v>
      </c>
      <c r="N2301" s="106">
        <v>11689.65</v>
      </c>
      <c r="O2301" s="106">
        <v>11609.5</v>
      </c>
      <c r="P2301" s="28" t="s">
        <v>4786</v>
      </c>
      <c r="Q2301" s="107">
        <v>5.8999999999999999E-3</v>
      </c>
      <c r="T2301" s="110">
        <v>43397</v>
      </c>
      <c r="U2301" s="28">
        <v>73.23</v>
      </c>
      <c r="V2301">
        <v>73.16</v>
      </c>
      <c r="W2301">
        <v>73.343000000000004</v>
      </c>
      <c r="X2301">
        <v>73.099999999999994</v>
      </c>
      <c r="Y2301" s="19">
        <v>-4.4000000000000003E-3</v>
      </c>
      <c r="AB2301" s="110">
        <f t="shared" si="419"/>
        <v>43560</v>
      </c>
      <c r="AC2301" s="108">
        <f t="shared" si="417"/>
        <v>11665.95</v>
      </c>
      <c r="AD2301" s="28">
        <f t="shared" si="418"/>
        <v>69.17</v>
      </c>
      <c r="AE2301" s="28">
        <f t="shared" si="412"/>
        <v>168.65620933930896</v>
      </c>
      <c r="AF2301" s="31">
        <f t="shared" si="413"/>
        <v>3.0958199884061344E-3</v>
      </c>
      <c r="AJ2301" s="110" t="e">
        <f t="shared" si="416"/>
        <v>#N/A</v>
      </c>
      <c r="AK2301" s="31">
        <f t="shared" si="414"/>
        <v>0</v>
      </c>
      <c r="AL2301" s="115">
        <f t="shared" si="415"/>
        <v>0</v>
      </c>
      <c r="AM2301" s="100"/>
      <c r="BR2301" s="18">
        <f t="shared" si="409"/>
        <v>43517</v>
      </c>
      <c r="BS2301" s="6">
        <f t="shared" si="410"/>
        <v>-3.5000000000000001E-3</v>
      </c>
      <c r="BT2301" s="6">
        <f t="shared" si="411"/>
        <v>5.1000000000000004E-3</v>
      </c>
    </row>
    <row r="2302" spans="2:72" ht="14.45" hidden="1">
      <c r="B2302" s="110">
        <v>43518</v>
      </c>
      <c r="C2302" s="106">
        <v>2792.7</v>
      </c>
      <c r="D2302" s="106">
        <v>2780.7</v>
      </c>
      <c r="E2302" s="106">
        <v>2794.2</v>
      </c>
      <c r="F2302" s="106">
        <v>2779.1</v>
      </c>
      <c r="G2302" s="28"/>
      <c r="H2302" s="107">
        <v>6.4000000000000003E-3</v>
      </c>
      <c r="K2302" s="110">
        <v>43563</v>
      </c>
      <c r="L2302" s="106">
        <v>11604.5</v>
      </c>
      <c r="M2302" s="106">
        <v>11704.35</v>
      </c>
      <c r="N2302" s="106">
        <v>11710.3</v>
      </c>
      <c r="O2302" s="106">
        <v>11549.1</v>
      </c>
      <c r="P2302" s="28" t="s">
        <v>4787</v>
      </c>
      <c r="Q2302" s="107">
        <v>-5.3E-3</v>
      </c>
      <c r="T2302" s="110">
        <v>43398</v>
      </c>
      <c r="U2302" s="28">
        <v>73.23</v>
      </c>
      <c r="V2302">
        <v>73.349999999999994</v>
      </c>
      <c r="W2302">
        <v>73.38</v>
      </c>
      <c r="X2302">
        <v>73.165000000000006</v>
      </c>
      <c r="Y2302" s="19">
        <v>0</v>
      </c>
      <c r="AB2302" s="110">
        <f t="shared" si="419"/>
        <v>43563</v>
      </c>
      <c r="AC2302" s="108">
        <f t="shared" si="417"/>
        <v>11604.5</v>
      </c>
      <c r="AD2302" s="28">
        <f t="shared" si="418"/>
        <v>69.555000000000007</v>
      </c>
      <c r="AE2302" s="28">
        <f t="shared" si="412"/>
        <v>166.8391920063259</v>
      </c>
      <c r="AF2302" s="31">
        <f t="shared" si="413"/>
        <v>-1.0773497993942893E-2</v>
      </c>
      <c r="AJ2302" s="110">
        <f t="shared" si="416"/>
        <v>43529</v>
      </c>
      <c r="AK2302" s="31">
        <f t="shared" si="414"/>
        <v>-1.1000000000000001E-3</v>
      </c>
      <c r="AL2302" s="115">
        <f t="shared" si="415"/>
        <v>1.8727385900626281E-2</v>
      </c>
      <c r="AM2302" s="100"/>
      <c r="BR2302" s="18">
        <f t="shared" si="409"/>
        <v>43518</v>
      </c>
      <c r="BS2302" s="6">
        <f t="shared" si="410"/>
        <v>6.4000000000000003E-3</v>
      </c>
      <c r="BT2302" s="6">
        <f t="shared" si="411"/>
        <v>2.0000000000000001E-4</v>
      </c>
    </row>
    <row r="2303" spans="2:72" ht="14.45" hidden="1">
      <c r="B2303" s="110">
        <v>43521</v>
      </c>
      <c r="C2303" s="106">
        <v>2796.1</v>
      </c>
      <c r="D2303" s="106">
        <v>2804.3</v>
      </c>
      <c r="E2303" s="106">
        <v>2813.5</v>
      </c>
      <c r="F2303" s="106">
        <v>2795</v>
      </c>
      <c r="G2303" s="28"/>
      <c r="H2303" s="107">
        <v>1.1999999999999999E-3</v>
      </c>
      <c r="K2303" s="110">
        <v>43564</v>
      </c>
      <c r="L2303" s="106">
        <v>11671.95</v>
      </c>
      <c r="M2303" s="106">
        <v>11612.05</v>
      </c>
      <c r="N2303" s="106">
        <v>11683.9</v>
      </c>
      <c r="O2303" s="106">
        <v>11569.7</v>
      </c>
      <c r="P2303" s="28" t="s">
        <v>4788</v>
      </c>
      <c r="Q2303" s="107">
        <v>5.7999999999999996E-3</v>
      </c>
      <c r="T2303" s="110">
        <v>43399</v>
      </c>
      <c r="U2303" s="28">
        <v>73.459999999999994</v>
      </c>
      <c r="V2303">
        <v>73.430000000000007</v>
      </c>
      <c r="W2303">
        <v>73.471999999999994</v>
      </c>
      <c r="X2303">
        <v>73.27</v>
      </c>
      <c r="Y2303" s="19">
        <v>3.0999999999999999E-3</v>
      </c>
      <c r="AB2303" s="110">
        <f t="shared" si="419"/>
        <v>43564</v>
      </c>
      <c r="AC2303" s="108">
        <f t="shared" si="417"/>
        <v>11671.95</v>
      </c>
      <c r="AD2303" s="28">
        <f t="shared" si="418"/>
        <v>69.28</v>
      </c>
      <c r="AE2303" s="28">
        <f t="shared" si="412"/>
        <v>168.47502886836028</v>
      </c>
      <c r="AF2303" s="31">
        <f t="shared" si="413"/>
        <v>9.804871639346846E-3</v>
      </c>
      <c r="AJ2303" s="110">
        <f t="shared" si="416"/>
        <v>43530</v>
      </c>
      <c r="AK2303" s="31">
        <f t="shared" si="414"/>
        <v>-6.6E-3</v>
      </c>
      <c r="AL2303" s="115">
        <f t="shared" si="415"/>
        <v>1.1851257301008111E-2</v>
      </c>
      <c r="AM2303" s="100"/>
      <c r="BR2303" s="18">
        <f t="shared" si="409"/>
        <v>43521</v>
      </c>
      <c r="BS2303" s="6">
        <f t="shared" si="410"/>
        <v>1.1999999999999999E-3</v>
      </c>
      <c r="BT2303" s="6">
        <f t="shared" si="411"/>
        <v>8.2000000000000007E-3</v>
      </c>
    </row>
    <row r="2304" spans="2:72" ht="14.45" hidden="1">
      <c r="B2304" s="110">
        <v>43522</v>
      </c>
      <c r="C2304" s="106">
        <v>2793.9</v>
      </c>
      <c r="D2304" s="106">
        <v>2792.4</v>
      </c>
      <c r="E2304" s="106">
        <v>2803.1</v>
      </c>
      <c r="F2304" s="106">
        <v>2789.5</v>
      </c>
      <c r="G2304" s="28"/>
      <c r="H2304" s="107">
        <v>-8.0000000000000004E-4</v>
      </c>
      <c r="K2304" s="110">
        <v>43565</v>
      </c>
      <c r="L2304" s="106">
        <v>11584.3</v>
      </c>
      <c r="M2304" s="106">
        <v>11646.85</v>
      </c>
      <c r="N2304" s="106">
        <v>11680.05</v>
      </c>
      <c r="O2304" s="106">
        <v>11571.75</v>
      </c>
      <c r="P2304" s="28" t="s">
        <v>4789</v>
      </c>
      <c r="Q2304" s="107">
        <v>-7.4999999999999997E-3</v>
      </c>
      <c r="T2304" s="110">
        <v>43402</v>
      </c>
      <c r="U2304" s="28">
        <v>73.400000000000006</v>
      </c>
      <c r="V2304">
        <v>73.355000000000004</v>
      </c>
      <c r="W2304">
        <v>73.525000000000006</v>
      </c>
      <c r="X2304">
        <v>73.322000000000003</v>
      </c>
      <c r="Y2304" s="19">
        <v>-8.0000000000000004E-4</v>
      </c>
      <c r="AB2304" s="110">
        <f t="shared" si="419"/>
        <v>43565</v>
      </c>
      <c r="AC2304" s="108">
        <f t="shared" si="417"/>
        <v>11584.3</v>
      </c>
      <c r="AD2304" s="28">
        <f t="shared" si="418"/>
        <v>69.150000000000006</v>
      </c>
      <c r="AE2304" s="28">
        <f t="shared" si="412"/>
        <v>167.52422270426607</v>
      </c>
      <c r="AF2304" s="31">
        <f t="shared" si="413"/>
        <v>-5.6436029154037781E-3</v>
      </c>
      <c r="AJ2304" s="110">
        <f t="shared" si="416"/>
        <v>43531</v>
      </c>
      <c r="AK2304" s="31">
        <f t="shared" si="414"/>
        <v>-8.0999999999999996E-3</v>
      </c>
      <c r="AL2304" s="115">
        <f t="shared" si="415"/>
        <v>-4.3215921718076089E-5</v>
      </c>
      <c r="AM2304" s="100"/>
      <c r="BR2304" s="18">
        <f t="shared" si="409"/>
        <v>43522</v>
      </c>
      <c r="BS2304" s="6">
        <f t="shared" si="410"/>
        <v>-8.0000000000000004E-4</v>
      </c>
      <c r="BT2304" s="6">
        <f t="shared" si="411"/>
        <v>-4.1000000000000003E-3</v>
      </c>
    </row>
    <row r="2305" spans="2:72" ht="14.45" hidden="1">
      <c r="B2305" s="110">
        <v>43523</v>
      </c>
      <c r="C2305" s="106">
        <v>2792.4</v>
      </c>
      <c r="D2305" s="106">
        <v>2787.5</v>
      </c>
      <c r="E2305" s="106">
        <v>2795.8</v>
      </c>
      <c r="F2305" s="106">
        <v>2775.1</v>
      </c>
      <c r="G2305" s="28"/>
      <c r="H2305" s="107">
        <v>-5.0000000000000001E-4</v>
      </c>
      <c r="K2305" s="110">
        <v>43566</v>
      </c>
      <c r="L2305" s="106">
        <v>11596.7</v>
      </c>
      <c r="M2305" s="106">
        <v>11592.55</v>
      </c>
      <c r="N2305" s="106">
        <v>11606.7</v>
      </c>
      <c r="O2305" s="106">
        <v>11550.55</v>
      </c>
      <c r="P2305" s="28" t="s">
        <v>4790</v>
      </c>
      <c r="Q2305" s="107">
        <v>1.1000000000000001E-3</v>
      </c>
      <c r="T2305" s="110">
        <v>43403</v>
      </c>
      <c r="U2305" s="28">
        <v>73.680000000000007</v>
      </c>
      <c r="V2305">
        <v>73.56</v>
      </c>
      <c r="W2305">
        <v>73.704999999999998</v>
      </c>
      <c r="X2305">
        <v>73.52</v>
      </c>
      <c r="Y2305" s="19">
        <v>3.8E-3</v>
      </c>
      <c r="AB2305" s="110">
        <f t="shared" si="419"/>
        <v>43566</v>
      </c>
      <c r="AC2305" s="108">
        <f t="shared" si="417"/>
        <v>11596.7</v>
      </c>
      <c r="AD2305" s="28">
        <f t="shared" si="418"/>
        <v>69.02</v>
      </c>
      <c r="AE2305" s="28">
        <f t="shared" si="412"/>
        <v>168.01941466241672</v>
      </c>
      <c r="AF2305" s="31">
        <f t="shared" si="413"/>
        <v>2.9559424312317617E-3</v>
      </c>
      <c r="AJ2305" s="110">
        <f t="shared" si="416"/>
        <v>43532</v>
      </c>
      <c r="AK2305" s="31">
        <f t="shared" si="414"/>
        <v>-2.0999999999999999E-3</v>
      </c>
      <c r="AL2305" s="115">
        <f t="shared" si="415"/>
        <v>-5.7942149160816747E-4</v>
      </c>
      <c r="AM2305" s="100"/>
      <c r="BR2305" s="18">
        <f t="shared" si="409"/>
        <v>43523</v>
      </c>
      <c r="BS2305" s="6">
        <f t="shared" si="410"/>
        <v>-5.0000000000000001E-4</v>
      </c>
      <c r="BT2305" s="6">
        <f t="shared" si="411"/>
        <v>-2.5999999999999999E-3</v>
      </c>
    </row>
    <row r="2306" spans="2:72" ht="14.45" hidden="1">
      <c r="B2306" s="110">
        <v>43524</v>
      </c>
      <c r="C2306" s="106">
        <v>2784.5</v>
      </c>
      <c r="D2306" s="106">
        <v>2788.1</v>
      </c>
      <c r="E2306" s="106">
        <v>2793.7</v>
      </c>
      <c r="F2306" s="106">
        <v>2782.5</v>
      </c>
      <c r="G2306" s="28"/>
      <c r="H2306" s="107">
        <v>-2.8E-3</v>
      </c>
      <c r="K2306" s="110">
        <v>43567</v>
      </c>
      <c r="L2306" s="106">
        <v>11643.45</v>
      </c>
      <c r="M2306" s="106">
        <v>11612.85</v>
      </c>
      <c r="N2306" s="106">
        <v>11657.35</v>
      </c>
      <c r="O2306" s="106">
        <v>11578.8</v>
      </c>
      <c r="P2306" s="28" t="s">
        <v>4791</v>
      </c>
      <c r="Q2306" s="107">
        <v>4.0000000000000001E-3</v>
      </c>
      <c r="T2306" s="110">
        <v>43404</v>
      </c>
      <c r="U2306" s="28">
        <v>73.959999999999994</v>
      </c>
      <c r="V2306">
        <v>73.92</v>
      </c>
      <c r="W2306">
        <v>74.14</v>
      </c>
      <c r="X2306">
        <v>73.8</v>
      </c>
      <c r="Y2306" s="19">
        <v>3.8E-3</v>
      </c>
      <c r="AB2306" s="110">
        <f t="shared" si="419"/>
        <v>43567</v>
      </c>
      <c r="AC2306" s="108">
        <f t="shared" si="417"/>
        <v>11643.45</v>
      </c>
      <c r="AD2306" s="28">
        <f t="shared" si="418"/>
        <v>69.19</v>
      </c>
      <c r="AE2306" s="28">
        <f t="shared" si="412"/>
        <v>168.28226622344272</v>
      </c>
      <c r="AF2306" s="31">
        <f t="shared" si="413"/>
        <v>1.5644118362994064E-3</v>
      </c>
      <c r="AJ2306" s="110">
        <f t="shared" si="416"/>
        <v>43535</v>
      </c>
      <c r="AK2306" s="31">
        <f t="shared" si="414"/>
        <v>1.47E-2</v>
      </c>
      <c r="AL2306" s="115">
        <f t="shared" si="415"/>
        <v>1.4367540997009209E-2</v>
      </c>
      <c r="AM2306" s="100"/>
      <c r="BR2306" s="18">
        <f t="shared" si="409"/>
        <v>43524</v>
      </c>
      <c r="BS2306" s="6">
        <f t="shared" si="410"/>
        <v>-2.8E-3</v>
      </c>
      <c r="BT2306" s="6">
        <f t="shared" si="411"/>
        <v>-1.2999999999999999E-3</v>
      </c>
    </row>
    <row r="2307" spans="2:72" ht="14.45" hidden="1">
      <c r="B2307" s="110">
        <v>43525</v>
      </c>
      <c r="C2307" s="106">
        <v>2803.7</v>
      </c>
      <c r="D2307" s="106">
        <v>2798.2</v>
      </c>
      <c r="E2307" s="106">
        <v>2808</v>
      </c>
      <c r="F2307" s="106">
        <v>2787.4</v>
      </c>
      <c r="G2307" s="28"/>
      <c r="H2307" s="107">
        <v>6.8999999999999999E-3</v>
      </c>
      <c r="K2307" s="110">
        <v>43570</v>
      </c>
      <c r="L2307" s="106">
        <v>11690.35</v>
      </c>
      <c r="M2307" s="106">
        <v>11667</v>
      </c>
      <c r="N2307" s="106">
        <v>11704.6</v>
      </c>
      <c r="O2307" s="106">
        <v>11648.25</v>
      </c>
      <c r="P2307" s="28" t="s">
        <v>4792</v>
      </c>
      <c r="Q2307" s="107">
        <v>4.0000000000000001E-3</v>
      </c>
      <c r="T2307" s="110">
        <v>43405</v>
      </c>
      <c r="U2307" s="28">
        <v>73.454999999999998</v>
      </c>
      <c r="V2307">
        <v>73.855000000000004</v>
      </c>
      <c r="W2307">
        <v>73.873000000000005</v>
      </c>
      <c r="X2307">
        <v>73.454999999999998</v>
      </c>
      <c r="Y2307" s="19">
        <v>-6.7999999999999996E-3</v>
      </c>
      <c r="AB2307" s="110">
        <f t="shared" si="419"/>
        <v>43570</v>
      </c>
      <c r="AC2307" s="108">
        <f t="shared" si="417"/>
        <v>11690.35</v>
      </c>
      <c r="AD2307" s="28">
        <f t="shared" si="418"/>
        <v>69.394999999999996</v>
      </c>
      <c r="AE2307" s="28">
        <f t="shared" si="412"/>
        <v>168.4609842207652</v>
      </c>
      <c r="AF2307" s="31">
        <f t="shared" si="413"/>
        <v>1.0620132550698269E-3</v>
      </c>
      <c r="AJ2307" s="110">
        <f t="shared" si="416"/>
        <v>43536</v>
      </c>
      <c r="AK2307" s="31">
        <f t="shared" si="414"/>
        <v>2.8999999999999998E-3</v>
      </c>
      <c r="AL2307" s="115">
        <f t="shared" si="415"/>
        <v>1.5192529902060992E-2</v>
      </c>
      <c r="AM2307" s="100"/>
      <c r="BR2307" s="18">
        <f t="shared" ref="BR2307:BR2370" si="420">VLOOKUP(B2307,K:Q,1,FALSE)</f>
        <v>43525</v>
      </c>
      <c r="BS2307" s="6">
        <f t="shared" ref="BS2307:BS2370" si="421">IFERROR(VLOOKUP(BR2307,B:H,7,FALSE),0)</f>
        <v>6.8999999999999999E-3</v>
      </c>
      <c r="BT2307" s="6">
        <f t="shared" ref="BT2307:BT2370" si="422">IFERROR(VLOOKUP(BR2307,K:Q,7,FALSE),0)</f>
        <v>6.6E-3</v>
      </c>
    </row>
    <row r="2308" spans="2:72" ht="14.45" hidden="1">
      <c r="B2308" s="110">
        <v>43528</v>
      </c>
      <c r="C2308" s="106">
        <v>2792.8</v>
      </c>
      <c r="D2308" s="106">
        <v>2814.4</v>
      </c>
      <c r="E2308" s="106">
        <v>2816.9</v>
      </c>
      <c r="F2308" s="106">
        <v>2767.7</v>
      </c>
      <c r="G2308" s="28"/>
      <c r="H2308" s="107">
        <v>-3.8999999999999998E-3</v>
      </c>
      <c r="K2308" s="110">
        <v>43571</v>
      </c>
      <c r="L2308" s="106">
        <v>11787.15</v>
      </c>
      <c r="M2308" s="106">
        <v>11736.2</v>
      </c>
      <c r="N2308" s="106">
        <v>11810.95</v>
      </c>
      <c r="O2308" s="106">
        <v>11731.55</v>
      </c>
      <c r="P2308" s="28" t="s">
        <v>4793</v>
      </c>
      <c r="Q2308" s="107">
        <v>8.3000000000000001E-3</v>
      </c>
      <c r="T2308" s="110">
        <v>43406</v>
      </c>
      <c r="U2308" s="28">
        <v>72.44</v>
      </c>
      <c r="V2308">
        <v>73.125</v>
      </c>
      <c r="W2308">
        <v>73.215000000000003</v>
      </c>
      <c r="X2308">
        <v>72.430000000000007</v>
      </c>
      <c r="Y2308" s="19">
        <v>-1.38E-2</v>
      </c>
      <c r="AB2308" s="110">
        <f t="shared" si="419"/>
        <v>43571</v>
      </c>
      <c r="AC2308" s="108">
        <f t="shared" si="417"/>
        <v>11787.15</v>
      </c>
      <c r="AD2308" s="28">
        <f t="shared" si="418"/>
        <v>69.53</v>
      </c>
      <c r="AE2308" s="28">
        <f t="shared" ref="AE2308:AE2371" si="423">AC2308/AD2308</f>
        <v>169.52610384006903</v>
      </c>
      <c r="AF2308" s="31">
        <f t="shared" si="413"/>
        <v>6.3226486787468783E-3</v>
      </c>
      <c r="AJ2308" s="110">
        <f t="shared" si="416"/>
        <v>43537</v>
      </c>
      <c r="AK2308" s="31">
        <f t="shared" si="414"/>
        <v>6.8999999999999999E-3</v>
      </c>
      <c r="AL2308" s="115">
        <f t="shared" si="415"/>
        <v>4.9693571329332276E-3</v>
      </c>
      <c r="AM2308" s="100"/>
      <c r="BR2308" s="18" t="e">
        <f t="shared" si="420"/>
        <v>#N/A</v>
      </c>
      <c r="BS2308" s="6">
        <f t="shared" si="421"/>
        <v>0</v>
      </c>
      <c r="BT2308" s="6">
        <f t="shared" si="422"/>
        <v>0</v>
      </c>
    </row>
    <row r="2309" spans="2:72" ht="14.45" hidden="1">
      <c r="B2309" s="110">
        <v>43529</v>
      </c>
      <c r="C2309" s="106">
        <v>2789.7</v>
      </c>
      <c r="D2309" s="106">
        <v>2794.4</v>
      </c>
      <c r="E2309" s="106">
        <v>2796.4</v>
      </c>
      <c r="F2309" s="106">
        <v>2783</v>
      </c>
      <c r="G2309" s="28"/>
      <c r="H2309" s="107">
        <v>-1.1000000000000001E-3</v>
      </c>
      <c r="K2309" s="110">
        <v>43573</v>
      </c>
      <c r="L2309" s="106">
        <v>11752.8</v>
      </c>
      <c r="M2309" s="106">
        <v>11856.15</v>
      </c>
      <c r="N2309" s="106">
        <v>11856.15</v>
      </c>
      <c r="O2309" s="106">
        <v>11738.5</v>
      </c>
      <c r="P2309" s="28" t="s">
        <v>4794</v>
      </c>
      <c r="Q2309" s="107">
        <v>-2.8999999999999998E-3</v>
      </c>
      <c r="T2309" s="110">
        <v>43409</v>
      </c>
      <c r="U2309" s="28">
        <v>73.08</v>
      </c>
      <c r="V2309">
        <v>72.807000000000002</v>
      </c>
      <c r="W2309">
        <v>73.135000000000005</v>
      </c>
      <c r="X2309">
        <v>72.757000000000005</v>
      </c>
      <c r="Y2309" s="19">
        <v>8.8000000000000005E-3</v>
      </c>
      <c r="AB2309" s="110">
        <f t="shared" si="419"/>
        <v>43573</v>
      </c>
      <c r="AC2309" s="108">
        <f t="shared" si="417"/>
        <v>11752.8</v>
      </c>
      <c r="AD2309" s="28">
        <f t="shared" si="418"/>
        <v>69.394999999999996</v>
      </c>
      <c r="AE2309" s="28">
        <f t="shared" si="423"/>
        <v>169.36090496433459</v>
      </c>
      <c r="AF2309" s="31">
        <f t="shared" ref="AF2309:AF2372" si="424">AE2309/AE2308-1</f>
        <v>-9.744745616891981E-4</v>
      </c>
      <c r="AJ2309" s="110">
        <f t="shared" si="416"/>
        <v>43538</v>
      </c>
      <c r="AK2309" s="31">
        <f t="shared" si="414"/>
        <v>-8.9999999999999998E-4</v>
      </c>
      <c r="AL2309" s="115">
        <f t="shared" si="415"/>
        <v>2.5012916953917053E-3</v>
      </c>
      <c r="AM2309" s="100"/>
      <c r="BR2309" s="18">
        <f t="shared" si="420"/>
        <v>43529</v>
      </c>
      <c r="BS2309" s="6">
        <f t="shared" si="421"/>
        <v>-1.1000000000000001E-3</v>
      </c>
      <c r="BT2309" s="6">
        <f t="shared" si="422"/>
        <v>1.14E-2</v>
      </c>
    </row>
    <row r="2310" spans="2:72" ht="14.45" hidden="1">
      <c r="B2310" s="110">
        <v>43530</v>
      </c>
      <c r="C2310" s="106">
        <v>2771.4</v>
      </c>
      <c r="D2310" s="106">
        <v>2790.3</v>
      </c>
      <c r="E2310" s="106">
        <v>2790.3</v>
      </c>
      <c r="F2310" s="106">
        <v>2768.7</v>
      </c>
      <c r="G2310" s="28"/>
      <c r="H2310" s="107">
        <v>-6.6E-3</v>
      </c>
      <c r="K2310" s="110">
        <v>43577</v>
      </c>
      <c r="L2310" s="106">
        <v>11594.45</v>
      </c>
      <c r="M2310" s="106">
        <v>11727.05</v>
      </c>
      <c r="N2310" s="106">
        <v>11727.05</v>
      </c>
      <c r="O2310" s="106">
        <v>11583.95</v>
      </c>
      <c r="P2310" s="28" t="s">
        <v>4795</v>
      </c>
      <c r="Q2310" s="107">
        <v>-1.35E-2</v>
      </c>
      <c r="T2310" s="110">
        <v>43410</v>
      </c>
      <c r="U2310" s="28">
        <v>72.954999999999998</v>
      </c>
      <c r="V2310">
        <v>72.944999999999993</v>
      </c>
      <c r="W2310">
        <v>73.075000000000003</v>
      </c>
      <c r="X2310">
        <v>72.905000000000001</v>
      </c>
      <c r="Y2310" s="19">
        <v>-1.6999999999999999E-3</v>
      </c>
      <c r="AB2310" s="110">
        <f t="shared" si="419"/>
        <v>43577</v>
      </c>
      <c r="AC2310" s="108">
        <f t="shared" si="417"/>
        <v>11594.45</v>
      </c>
      <c r="AD2310" s="28">
        <f t="shared" si="418"/>
        <v>69.7</v>
      </c>
      <c r="AE2310" s="28">
        <f t="shared" si="423"/>
        <v>166.34791965566714</v>
      </c>
      <c r="AF2310" s="31">
        <f t="shared" si="424"/>
        <v>-1.7790323624581217E-2</v>
      </c>
      <c r="AJ2310" s="110">
        <f t="shared" si="416"/>
        <v>43539</v>
      </c>
      <c r="AK2310" s="31">
        <f t="shared" si="414"/>
        <v>5.0000000000000001E-3</v>
      </c>
      <c r="AL2310" s="115">
        <f t="shared" si="415"/>
        <v>1.3242196010685436E-2</v>
      </c>
      <c r="AM2310" s="100"/>
      <c r="BR2310" s="18">
        <f t="shared" si="420"/>
        <v>43530</v>
      </c>
      <c r="BS2310" s="6">
        <f t="shared" si="421"/>
        <v>-6.6E-3</v>
      </c>
      <c r="BT2310" s="6">
        <f t="shared" si="422"/>
        <v>6.0000000000000001E-3</v>
      </c>
    </row>
    <row r="2311" spans="2:72" ht="14.45" hidden="1">
      <c r="B2311" s="110">
        <v>43531</v>
      </c>
      <c r="C2311" s="106">
        <v>2748.9</v>
      </c>
      <c r="D2311" s="106">
        <v>2766.5</v>
      </c>
      <c r="E2311" s="106">
        <v>2767.2</v>
      </c>
      <c r="F2311" s="106">
        <v>2739.1</v>
      </c>
      <c r="G2311" s="28"/>
      <c r="H2311" s="107">
        <v>-8.0999999999999996E-3</v>
      </c>
      <c r="K2311" s="110">
        <v>43578</v>
      </c>
      <c r="L2311" s="106">
        <v>11575.95</v>
      </c>
      <c r="M2311" s="106">
        <v>11612.95</v>
      </c>
      <c r="N2311" s="106">
        <v>11645.95</v>
      </c>
      <c r="O2311" s="106">
        <v>11564.8</v>
      </c>
      <c r="P2311" s="28" t="s">
        <v>4796</v>
      </c>
      <c r="Q2311" s="107">
        <v>-1.6000000000000001E-3</v>
      </c>
      <c r="T2311" s="110">
        <v>43411</v>
      </c>
      <c r="U2311" s="28">
        <v>72.45</v>
      </c>
      <c r="V2311">
        <v>72.95</v>
      </c>
      <c r="W2311">
        <v>72.95</v>
      </c>
      <c r="X2311">
        <v>72.45</v>
      </c>
      <c r="Y2311" s="19">
        <v>-6.8999999999999999E-3</v>
      </c>
      <c r="AB2311" s="110">
        <f t="shared" si="419"/>
        <v>43578</v>
      </c>
      <c r="AC2311" s="108">
        <f t="shared" si="417"/>
        <v>11575.95</v>
      </c>
      <c r="AD2311" s="28">
        <f t="shared" si="418"/>
        <v>69.77</v>
      </c>
      <c r="AE2311" s="28">
        <f t="shared" si="423"/>
        <v>165.91586641823136</v>
      </c>
      <c r="AF2311" s="31">
        <f t="shared" si="424"/>
        <v>-2.597286688827305E-3</v>
      </c>
      <c r="AJ2311" s="110">
        <f t="shared" si="416"/>
        <v>43542</v>
      </c>
      <c r="AK2311" s="31">
        <f t="shared" si="414"/>
        <v>3.7000000000000002E-3</v>
      </c>
      <c r="AL2311" s="115">
        <f t="shared" si="415"/>
        <v>8.0341466551794305E-3</v>
      </c>
      <c r="AM2311" s="100"/>
      <c r="BR2311" s="18">
        <f t="shared" si="420"/>
        <v>43531</v>
      </c>
      <c r="BS2311" s="6">
        <f t="shared" si="421"/>
        <v>-8.0999999999999996E-3</v>
      </c>
      <c r="BT2311" s="6">
        <f t="shared" si="422"/>
        <v>5.0000000000000001E-4</v>
      </c>
    </row>
    <row r="2312" spans="2:72" ht="14.45" hidden="1">
      <c r="B2312" s="110">
        <v>43532</v>
      </c>
      <c r="C2312" s="106">
        <v>2743.1</v>
      </c>
      <c r="D2312" s="106">
        <v>2730.8</v>
      </c>
      <c r="E2312" s="106">
        <v>2744.1</v>
      </c>
      <c r="F2312" s="106">
        <v>2722.3</v>
      </c>
      <c r="G2312" s="28"/>
      <c r="H2312" s="107">
        <v>-2.0999999999999999E-3</v>
      </c>
      <c r="K2312" s="110">
        <v>43579</v>
      </c>
      <c r="L2312" s="106">
        <v>11726.15</v>
      </c>
      <c r="M2312" s="106">
        <v>11601.5</v>
      </c>
      <c r="N2312" s="106">
        <v>11740.85</v>
      </c>
      <c r="O2312" s="106">
        <v>11578.85</v>
      </c>
      <c r="P2312" s="28" t="s">
        <v>4797</v>
      </c>
      <c r="Q2312" s="107">
        <v>1.2999999999999999E-2</v>
      </c>
      <c r="T2312" s="110">
        <v>43412</v>
      </c>
      <c r="U2312" s="28">
        <v>72.38</v>
      </c>
      <c r="V2312">
        <v>72.459999999999994</v>
      </c>
      <c r="W2312">
        <v>72.459999999999994</v>
      </c>
      <c r="X2312">
        <v>72.38</v>
      </c>
      <c r="Y2312" s="19">
        <v>-1E-3</v>
      </c>
      <c r="AB2312" s="110">
        <f t="shared" si="419"/>
        <v>43579</v>
      </c>
      <c r="AC2312" s="108">
        <f t="shared" si="417"/>
        <v>11726.15</v>
      </c>
      <c r="AD2312" s="28">
        <f t="shared" si="418"/>
        <v>69.959999999999994</v>
      </c>
      <c r="AE2312" s="28">
        <f t="shared" si="423"/>
        <v>167.61220697541452</v>
      </c>
      <c r="AF2312" s="31">
        <f t="shared" si="424"/>
        <v>1.0224100888019505E-2</v>
      </c>
      <c r="AJ2312" s="110">
        <f t="shared" si="416"/>
        <v>43543</v>
      </c>
      <c r="AK2312" s="31">
        <f t="shared" si="414"/>
        <v>-1E-4</v>
      </c>
      <c r="AL2312" s="115">
        <f t="shared" si="415"/>
        <v>4.3892417957680507E-4</v>
      </c>
      <c r="AM2312" s="100"/>
      <c r="BR2312" s="18">
        <f t="shared" si="420"/>
        <v>43532</v>
      </c>
      <c r="BS2312" s="6">
        <f t="shared" si="421"/>
        <v>-2.0999999999999999E-3</v>
      </c>
      <c r="BT2312" s="6">
        <f t="shared" si="422"/>
        <v>-2.0999999999999999E-3</v>
      </c>
    </row>
    <row r="2313" spans="2:72" ht="14.45" hidden="1">
      <c r="B2313" s="110">
        <v>43535</v>
      </c>
      <c r="C2313" s="106">
        <v>2783.3</v>
      </c>
      <c r="D2313" s="106">
        <v>2747.6</v>
      </c>
      <c r="E2313" s="106">
        <v>2784</v>
      </c>
      <c r="F2313" s="106">
        <v>2747.6</v>
      </c>
      <c r="G2313" s="28"/>
      <c r="H2313" s="107">
        <v>1.47E-2</v>
      </c>
      <c r="K2313" s="110">
        <v>43580</v>
      </c>
      <c r="L2313" s="106">
        <v>11641.8</v>
      </c>
      <c r="M2313" s="106">
        <v>11735.7</v>
      </c>
      <c r="N2313" s="106">
        <v>11796.75</v>
      </c>
      <c r="O2313" s="106">
        <v>11624.3</v>
      </c>
      <c r="P2313" s="28" t="s">
        <v>4798</v>
      </c>
      <c r="Q2313" s="107">
        <v>-7.1999999999999998E-3</v>
      </c>
      <c r="T2313" s="110">
        <v>43413</v>
      </c>
      <c r="U2313" s="28">
        <v>72.48</v>
      </c>
      <c r="V2313">
        <v>72.680000000000007</v>
      </c>
      <c r="W2313">
        <v>72.828000000000003</v>
      </c>
      <c r="X2313">
        <v>72.415000000000006</v>
      </c>
      <c r="Y2313" s="19">
        <v>1.4E-3</v>
      </c>
      <c r="AB2313" s="110">
        <f t="shared" si="419"/>
        <v>43580</v>
      </c>
      <c r="AC2313" s="108">
        <f t="shared" si="417"/>
        <v>11641.8</v>
      </c>
      <c r="AD2313" s="28">
        <f t="shared" si="418"/>
        <v>70.17</v>
      </c>
      <c r="AE2313" s="28">
        <f t="shared" si="423"/>
        <v>165.90850790936295</v>
      </c>
      <c r="AF2313" s="31">
        <f t="shared" si="424"/>
        <v>-1.0164528567429887E-2</v>
      </c>
      <c r="AJ2313" s="110">
        <f t="shared" si="416"/>
        <v>43544</v>
      </c>
      <c r="AK2313" s="31">
        <f t="shared" si="414"/>
        <v>-3.0000000000000001E-3</v>
      </c>
      <c r="AL2313" s="115">
        <f t="shared" si="415"/>
        <v>2.2834214646634265E-3</v>
      </c>
      <c r="AM2313" s="100"/>
      <c r="BR2313" s="18">
        <f t="shared" si="420"/>
        <v>43535</v>
      </c>
      <c r="BS2313" s="6">
        <f t="shared" si="421"/>
        <v>1.47E-2</v>
      </c>
      <c r="BT2313" s="6">
        <f t="shared" si="422"/>
        <v>1.2E-2</v>
      </c>
    </row>
    <row r="2314" spans="2:72" ht="14.45" hidden="1">
      <c r="B2314" s="110">
        <v>43536</v>
      </c>
      <c r="C2314" s="106">
        <v>2791.5</v>
      </c>
      <c r="D2314" s="106">
        <v>2787.3</v>
      </c>
      <c r="E2314" s="106">
        <v>2798.3</v>
      </c>
      <c r="F2314" s="106">
        <v>2786.7</v>
      </c>
      <c r="G2314" s="28"/>
      <c r="H2314" s="107">
        <v>2.8999999999999998E-3</v>
      </c>
      <c r="K2314" s="110">
        <v>43581</v>
      </c>
      <c r="L2314" s="106">
        <v>11754.65</v>
      </c>
      <c r="M2314" s="106">
        <v>11683.75</v>
      </c>
      <c r="N2314" s="106">
        <v>11762.9</v>
      </c>
      <c r="O2314" s="106">
        <v>11661.75</v>
      </c>
      <c r="P2314" s="28" t="s">
        <v>4799</v>
      </c>
      <c r="Q2314" s="107">
        <v>9.7000000000000003E-3</v>
      </c>
      <c r="T2314" s="110">
        <v>43416</v>
      </c>
      <c r="U2314" s="28">
        <v>72.86</v>
      </c>
      <c r="V2314">
        <v>72.734999999999999</v>
      </c>
      <c r="W2314">
        <v>73.066999999999993</v>
      </c>
      <c r="X2314">
        <v>72.734999999999999</v>
      </c>
      <c r="Y2314" s="19">
        <v>5.1999999999999998E-3</v>
      </c>
      <c r="AB2314" s="110">
        <f t="shared" si="419"/>
        <v>43581</v>
      </c>
      <c r="AC2314" s="108">
        <f t="shared" si="417"/>
        <v>11754.65</v>
      </c>
      <c r="AD2314" s="28">
        <f t="shared" si="418"/>
        <v>69.849999999999994</v>
      </c>
      <c r="AE2314" s="28">
        <f t="shared" si="423"/>
        <v>168.2841803865426</v>
      </c>
      <c r="AF2314" s="31">
        <f t="shared" si="424"/>
        <v>1.4319172097415844E-2</v>
      </c>
      <c r="AJ2314" s="110" t="e">
        <f t="shared" si="416"/>
        <v>#N/A</v>
      </c>
      <c r="AK2314" s="31">
        <f t="shared" si="414"/>
        <v>0</v>
      </c>
      <c r="AL2314" s="115">
        <f t="shared" si="415"/>
        <v>0</v>
      </c>
      <c r="AM2314" s="100"/>
      <c r="BR2314" s="18">
        <f t="shared" si="420"/>
        <v>43536</v>
      </c>
      <c r="BS2314" s="6">
        <f t="shared" si="421"/>
        <v>2.8999999999999998E-3</v>
      </c>
      <c r="BT2314" s="6">
        <f t="shared" si="422"/>
        <v>1.1900000000000001E-2</v>
      </c>
    </row>
    <row r="2315" spans="2:72" ht="14.45" hidden="1">
      <c r="B2315" s="110">
        <v>43537</v>
      </c>
      <c r="C2315" s="106">
        <v>2810.9</v>
      </c>
      <c r="D2315" s="106">
        <v>2799.8</v>
      </c>
      <c r="E2315" s="106">
        <v>2821.2</v>
      </c>
      <c r="F2315" s="106">
        <v>2799.8</v>
      </c>
      <c r="G2315" s="28"/>
      <c r="H2315" s="107">
        <v>6.8999999999999999E-3</v>
      </c>
      <c r="K2315" s="110">
        <v>43585</v>
      </c>
      <c r="L2315" s="106">
        <v>11748.15</v>
      </c>
      <c r="M2315" s="106">
        <v>11748.75</v>
      </c>
      <c r="N2315" s="106">
        <v>11756.25</v>
      </c>
      <c r="O2315" s="106">
        <v>11655.9</v>
      </c>
      <c r="P2315" s="28" t="s">
        <v>4800</v>
      </c>
      <c r="Q2315" s="107">
        <v>-5.9999999999999995E-4</v>
      </c>
      <c r="T2315" s="110">
        <v>43417</v>
      </c>
      <c r="U2315" s="28">
        <v>72.614999999999995</v>
      </c>
      <c r="V2315">
        <v>72.795000000000002</v>
      </c>
      <c r="W2315">
        <v>72.81</v>
      </c>
      <c r="X2315">
        <v>72.515000000000001</v>
      </c>
      <c r="Y2315" s="19">
        <v>-3.3999999999999998E-3</v>
      </c>
      <c r="AB2315" s="110">
        <f t="shared" si="419"/>
        <v>43585</v>
      </c>
      <c r="AC2315" s="108">
        <f t="shared" si="417"/>
        <v>11748.15</v>
      </c>
      <c r="AD2315" s="28">
        <f t="shared" si="418"/>
        <v>69.647000000000006</v>
      </c>
      <c r="AE2315" s="28">
        <f t="shared" si="423"/>
        <v>168.68135023762687</v>
      </c>
      <c r="AF2315" s="31">
        <f t="shared" si="424"/>
        <v>2.3601140057964987E-3</v>
      </c>
      <c r="AJ2315" s="110">
        <f t="shared" si="416"/>
        <v>43546</v>
      </c>
      <c r="AK2315" s="31">
        <f t="shared" si="414"/>
        <v>-1.9E-2</v>
      </c>
      <c r="AL2315" s="115">
        <f t="shared" si="415"/>
        <v>-1.1031190666976665E-2</v>
      </c>
      <c r="AM2315" s="100"/>
      <c r="BR2315" s="18">
        <f t="shared" si="420"/>
        <v>43537</v>
      </c>
      <c r="BS2315" s="6">
        <f t="shared" si="421"/>
        <v>6.8999999999999999E-3</v>
      </c>
      <c r="BT2315" s="6">
        <f t="shared" si="422"/>
        <v>3.5999999999999999E-3</v>
      </c>
    </row>
    <row r="2316" spans="2:72" ht="14.45" hidden="1">
      <c r="B2316" s="110">
        <v>43538</v>
      </c>
      <c r="C2316" s="106">
        <v>2808.5</v>
      </c>
      <c r="D2316" s="106">
        <v>2810.4</v>
      </c>
      <c r="E2316" s="106">
        <v>2815</v>
      </c>
      <c r="F2316" s="106">
        <v>2803.5</v>
      </c>
      <c r="G2316" s="28"/>
      <c r="H2316" s="107">
        <v>-8.9999999999999998E-4</v>
      </c>
      <c r="K2316" s="110">
        <v>43587</v>
      </c>
      <c r="L2316" s="106">
        <v>11724.75</v>
      </c>
      <c r="M2316" s="106">
        <v>11725.55</v>
      </c>
      <c r="N2316" s="106">
        <v>11789.3</v>
      </c>
      <c r="O2316" s="106">
        <v>11699.55</v>
      </c>
      <c r="P2316" s="28" t="s">
        <v>4801</v>
      </c>
      <c r="Q2316" s="107">
        <v>-2E-3</v>
      </c>
      <c r="T2316" s="110">
        <v>43418</v>
      </c>
      <c r="U2316" s="28">
        <v>72.31</v>
      </c>
      <c r="V2316">
        <v>72.174999999999997</v>
      </c>
      <c r="W2316">
        <v>72.405000000000001</v>
      </c>
      <c r="X2316">
        <v>72.004999999999995</v>
      </c>
      <c r="Y2316" s="19">
        <v>-4.1999999999999997E-3</v>
      </c>
      <c r="AB2316" s="110">
        <f t="shared" si="419"/>
        <v>43587</v>
      </c>
      <c r="AC2316" s="108">
        <f t="shared" si="417"/>
        <v>11724.75</v>
      </c>
      <c r="AD2316" s="28">
        <f t="shared" si="418"/>
        <v>69.41</v>
      </c>
      <c r="AE2316" s="28">
        <f t="shared" si="423"/>
        <v>168.92018441146809</v>
      </c>
      <c r="AF2316" s="31">
        <f t="shared" si="424"/>
        <v>1.4158896256448728E-3</v>
      </c>
      <c r="AJ2316" s="110">
        <f t="shared" si="416"/>
        <v>43549</v>
      </c>
      <c r="AK2316" s="31">
        <f t="shared" si="414"/>
        <v>-8.0000000000000004E-4</v>
      </c>
      <c r="AL2316" s="115">
        <f t="shared" si="415"/>
        <v>-4.9316317744960703E-3</v>
      </c>
      <c r="AM2316" s="100"/>
      <c r="BR2316" s="18">
        <f t="shared" si="420"/>
        <v>43538</v>
      </c>
      <c r="BS2316" s="6">
        <f t="shared" si="421"/>
        <v>-8.9999999999999998E-4</v>
      </c>
      <c r="BT2316" s="6">
        <f t="shared" si="422"/>
        <v>1E-4</v>
      </c>
    </row>
    <row r="2317" spans="2:72" ht="14.45" hidden="1">
      <c r="B2317" s="110">
        <v>43539</v>
      </c>
      <c r="C2317" s="106">
        <v>2822.5</v>
      </c>
      <c r="D2317" s="106">
        <v>2810.8</v>
      </c>
      <c r="E2317" s="106">
        <v>2830.7</v>
      </c>
      <c r="F2317" s="106">
        <v>2810.8</v>
      </c>
      <c r="G2317" s="28"/>
      <c r="H2317" s="107">
        <v>5.0000000000000001E-3</v>
      </c>
      <c r="K2317" s="110">
        <v>43588</v>
      </c>
      <c r="L2317" s="106">
        <v>11712.25</v>
      </c>
      <c r="M2317" s="106">
        <v>11722.6</v>
      </c>
      <c r="N2317" s="106">
        <v>11770.9</v>
      </c>
      <c r="O2317" s="106">
        <v>11699.35</v>
      </c>
      <c r="P2317" s="28" t="s">
        <v>4802</v>
      </c>
      <c r="Q2317" s="107">
        <v>-1.1000000000000001E-3</v>
      </c>
      <c r="T2317" s="110">
        <v>43419</v>
      </c>
      <c r="U2317" s="28">
        <v>71.915000000000006</v>
      </c>
      <c r="V2317">
        <v>72.034999999999997</v>
      </c>
      <c r="W2317">
        <v>72.185000000000002</v>
      </c>
      <c r="X2317">
        <v>71.87</v>
      </c>
      <c r="Y2317" s="19">
        <v>-5.4999999999999997E-3</v>
      </c>
      <c r="AB2317" s="110">
        <f t="shared" si="419"/>
        <v>43588</v>
      </c>
      <c r="AC2317" s="108">
        <f t="shared" si="417"/>
        <v>11712.25</v>
      </c>
      <c r="AD2317" s="28">
        <f t="shared" si="418"/>
        <v>69.094999999999999</v>
      </c>
      <c r="AE2317" s="28">
        <f t="shared" si="423"/>
        <v>169.50937115565526</v>
      </c>
      <c r="AF2317" s="31">
        <f t="shared" si="424"/>
        <v>3.4879593947871879E-3</v>
      </c>
      <c r="AJ2317" s="110">
        <f t="shared" si="416"/>
        <v>43550</v>
      </c>
      <c r="AK2317" s="31">
        <f t="shared" si="414"/>
        <v>7.1999999999999998E-3</v>
      </c>
      <c r="AL2317" s="115">
        <f t="shared" si="415"/>
        <v>9.8076088244682946E-3</v>
      </c>
      <c r="AM2317" s="100"/>
      <c r="BR2317" s="18">
        <f t="shared" si="420"/>
        <v>43539</v>
      </c>
      <c r="BS2317" s="6">
        <f t="shared" si="421"/>
        <v>5.0000000000000001E-3</v>
      </c>
      <c r="BT2317" s="6">
        <f t="shared" si="422"/>
        <v>7.4000000000000003E-3</v>
      </c>
    </row>
    <row r="2318" spans="2:72" ht="14.45" hidden="1">
      <c r="B2318" s="110">
        <v>43542</v>
      </c>
      <c r="C2318" s="106">
        <v>2832.9</v>
      </c>
      <c r="D2318" s="106">
        <v>2822.6</v>
      </c>
      <c r="E2318" s="106">
        <v>2835.4</v>
      </c>
      <c r="F2318" s="106">
        <v>2822</v>
      </c>
      <c r="G2318" s="28"/>
      <c r="H2318" s="107">
        <v>3.7000000000000002E-3</v>
      </c>
      <c r="K2318" s="110">
        <v>43591</v>
      </c>
      <c r="L2318" s="106">
        <v>11598.25</v>
      </c>
      <c r="M2318" s="106">
        <v>11605.8</v>
      </c>
      <c r="N2318" s="106">
        <v>11632.55</v>
      </c>
      <c r="O2318" s="106">
        <v>11571.35</v>
      </c>
      <c r="P2318" s="28" t="s">
        <v>4803</v>
      </c>
      <c r="Q2318" s="107">
        <v>-9.7000000000000003E-3</v>
      </c>
      <c r="T2318" s="110">
        <v>43420</v>
      </c>
      <c r="U2318" s="28">
        <v>71.98</v>
      </c>
      <c r="V2318">
        <v>71.995000000000005</v>
      </c>
      <c r="W2318">
        <v>71.995000000000005</v>
      </c>
      <c r="X2318">
        <v>71.715000000000003</v>
      </c>
      <c r="Y2318" s="19">
        <v>8.9999999999999998E-4</v>
      </c>
      <c r="AB2318" s="110">
        <f t="shared" si="419"/>
        <v>43591</v>
      </c>
      <c r="AC2318" s="108">
        <f t="shared" si="417"/>
        <v>11598.25</v>
      </c>
      <c r="AD2318" s="28">
        <f t="shared" si="418"/>
        <v>69.38</v>
      </c>
      <c r="AE2318" s="28">
        <f t="shared" si="423"/>
        <v>167.16993369847219</v>
      </c>
      <c r="AF2318" s="31">
        <f t="shared" si="424"/>
        <v>-1.3801227868604604E-2</v>
      </c>
      <c r="AJ2318" s="110">
        <f t="shared" si="416"/>
        <v>43551</v>
      </c>
      <c r="AK2318" s="31">
        <f t="shared" si="414"/>
        <v>-4.5999999999999999E-3</v>
      </c>
      <c r="AL2318" s="115">
        <f t="shared" si="415"/>
        <v>-4.8266427697827297E-3</v>
      </c>
      <c r="AM2318" s="100"/>
      <c r="BR2318" s="18">
        <f t="shared" si="420"/>
        <v>43542</v>
      </c>
      <c r="BS2318" s="6">
        <f t="shared" si="421"/>
        <v>3.7000000000000002E-3</v>
      </c>
      <c r="BT2318" s="6">
        <f t="shared" si="422"/>
        <v>3.0999999999999999E-3</v>
      </c>
    </row>
    <row r="2319" spans="2:72" ht="14.45" hidden="1">
      <c r="B2319" s="110">
        <v>43543</v>
      </c>
      <c r="C2319" s="106">
        <v>2832.6</v>
      </c>
      <c r="D2319" s="106">
        <v>2840.8</v>
      </c>
      <c r="E2319" s="106">
        <v>2852.4</v>
      </c>
      <c r="F2319" s="106">
        <v>2823.3</v>
      </c>
      <c r="G2319" s="28"/>
      <c r="H2319" s="107">
        <v>-1E-4</v>
      </c>
      <c r="K2319" s="110">
        <v>43592</v>
      </c>
      <c r="L2319" s="106">
        <v>11497.9</v>
      </c>
      <c r="M2319" s="106">
        <v>11651.5</v>
      </c>
      <c r="N2319" s="106">
        <v>11657.05</v>
      </c>
      <c r="O2319" s="106">
        <v>11484.45</v>
      </c>
      <c r="P2319" s="28" t="s">
        <v>4804</v>
      </c>
      <c r="Q2319" s="107">
        <v>-8.6999999999999994E-3</v>
      </c>
      <c r="T2319" s="110">
        <v>43423</v>
      </c>
      <c r="U2319" s="28">
        <v>71.61</v>
      </c>
      <c r="V2319">
        <v>71.924999999999997</v>
      </c>
      <c r="W2319">
        <v>72.081999999999994</v>
      </c>
      <c r="X2319">
        <v>71.55</v>
      </c>
      <c r="Y2319" s="19">
        <v>-5.1000000000000004E-3</v>
      </c>
      <c r="AB2319" s="110">
        <f t="shared" si="419"/>
        <v>43592</v>
      </c>
      <c r="AC2319" s="108">
        <f t="shared" si="417"/>
        <v>11497.9</v>
      </c>
      <c r="AD2319" s="28">
        <f t="shared" si="418"/>
        <v>69.644999999999996</v>
      </c>
      <c r="AE2319" s="28">
        <f t="shared" si="423"/>
        <v>165.09297149831286</v>
      </c>
      <c r="AF2319" s="31">
        <f t="shared" si="424"/>
        <v>-1.2424256887638596E-2</v>
      </c>
      <c r="AJ2319" s="110">
        <f t="shared" si="416"/>
        <v>43552</v>
      </c>
      <c r="AK2319" s="31">
        <f t="shared" si="414"/>
        <v>3.5999999999999999E-3</v>
      </c>
      <c r="AL2319" s="115">
        <f t="shared" si="415"/>
        <v>9.6024165296855202E-3</v>
      </c>
      <c r="AM2319" s="100"/>
      <c r="BR2319" s="18">
        <f t="shared" si="420"/>
        <v>43543</v>
      </c>
      <c r="BS2319" s="6">
        <f t="shared" si="421"/>
        <v>-1E-4</v>
      </c>
      <c r="BT2319" s="6">
        <f t="shared" si="422"/>
        <v>6.1000000000000004E-3</v>
      </c>
    </row>
    <row r="2320" spans="2:72" ht="14.45" hidden="1">
      <c r="B2320" s="110">
        <v>43544</v>
      </c>
      <c r="C2320" s="106">
        <v>2824.2</v>
      </c>
      <c r="D2320" s="106">
        <v>2831.3</v>
      </c>
      <c r="E2320" s="106">
        <v>2843.5</v>
      </c>
      <c r="F2320" s="106">
        <v>2812.4</v>
      </c>
      <c r="G2320" s="28"/>
      <c r="H2320" s="107">
        <v>-3.0000000000000001E-3</v>
      </c>
      <c r="K2320" s="110">
        <v>43593</v>
      </c>
      <c r="L2320" s="106">
        <v>11359.45</v>
      </c>
      <c r="M2320" s="106">
        <v>11478.7</v>
      </c>
      <c r="N2320" s="106">
        <v>11479.1</v>
      </c>
      <c r="O2320" s="106">
        <v>11346.95</v>
      </c>
      <c r="P2320" s="28" t="s">
        <v>4805</v>
      </c>
      <c r="Q2320" s="107">
        <v>-1.2E-2</v>
      </c>
      <c r="T2320" s="110">
        <v>43424</v>
      </c>
      <c r="U2320" s="28">
        <v>71.430000000000007</v>
      </c>
      <c r="V2320">
        <v>71.37</v>
      </c>
      <c r="W2320">
        <v>71.522999999999996</v>
      </c>
      <c r="X2320">
        <v>71.287000000000006</v>
      </c>
      <c r="Y2320" s="19">
        <v>-2.5000000000000001E-3</v>
      </c>
      <c r="AB2320" s="110">
        <f t="shared" si="419"/>
        <v>43593</v>
      </c>
      <c r="AC2320" s="108">
        <f t="shared" si="417"/>
        <v>11359.45</v>
      </c>
      <c r="AD2320" s="28">
        <f t="shared" si="418"/>
        <v>69.72</v>
      </c>
      <c r="AE2320" s="28">
        <f t="shared" si="423"/>
        <v>162.9295754446357</v>
      </c>
      <c r="AF2320" s="31">
        <f t="shared" si="424"/>
        <v>-1.3104107546451638E-2</v>
      </c>
      <c r="AJ2320" s="110">
        <f t="shared" si="416"/>
        <v>43553</v>
      </c>
      <c r="AK2320" s="31">
        <f t="shared" si="414"/>
        <v>6.7000000000000002E-3</v>
      </c>
      <c r="AL2320" s="115">
        <f t="shared" si="415"/>
        <v>4.7312065048745744E-3</v>
      </c>
      <c r="AM2320" s="100"/>
      <c r="BR2320" s="18">
        <f t="shared" si="420"/>
        <v>43544</v>
      </c>
      <c r="BS2320" s="6">
        <f t="shared" si="421"/>
        <v>-3.0000000000000001E-3</v>
      </c>
      <c r="BT2320" s="6">
        <f t="shared" si="422"/>
        <v>-1E-3</v>
      </c>
    </row>
    <row r="2321" spans="2:72" ht="14.45" hidden="1">
      <c r="B2321" s="110">
        <v>43545</v>
      </c>
      <c r="C2321" s="106">
        <v>2854.9</v>
      </c>
      <c r="D2321" s="106">
        <v>2819.7</v>
      </c>
      <c r="E2321" s="106">
        <v>2860.3</v>
      </c>
      <c r="F2321" s="106">
        <v>2817.4</v>
      </c>
      <c r="G2321" s="28"/>
      <c r="H2321" s="107">
        <v>1.09E-2</v>
      </c>
      <c r="K2321" s="110">
        <v>43594</v>
      </c>
      <c r="L2321" s="106">
        <v>11301.8</v>
      </c>
      <c r="M2321" s="106">
        <v>11322.4</v>
      </c>
      <c r="N2321" s="106">
        <v>11357.6</v>
      </c>
      <c r="O2321" s="106">
        <v>11255.05</v>
      </c>
      <c r="P2321" s="28" t="s">
        <v>4806</v>
      </c>
      <c r="Q2321" s="107">
        <v>-5.1000000000000004E-3</v>
      </c>
      <c r="T2321" s="110">
        <v>43425</v>
      </c>
      <c r="U2321" s="28">
        <v>71.305000000000007</v>
      </c>
      <c r="V2321">
        <v>71.415000000000006</v>
      </c>
      <c r="W2321">
        <v>71.415000000000006</v>
      </c>
      <c r="X2321">
        <v>71.305000000000007</v>
      </c>
      <c r="Y2321" s="19">
        <v>-1.6999999999999999E-3</v>
      </c>
      <c r="AB2321" s="110">
        <f t="shared" si="419"/>
        <v>43594</v>
      </c>
      <c r="AC2321" s="108">
        <f t="shared" si="417"/>
        <v>11301.8</v>
      </c>
      <c r="AD2321" s="28">
        <f t="shared" si="418"/>
        <v>70.2</v>
      </c>
      <c r="AE2321" s="28">
        <f t="shared" si="423"/>
        <v>160.99430199430196</v>
      </c>
      <c r="AF2321" s="31">
        <f t="shared" si="424"/>
        <v>-1.1877975162289389E-2</v>
      </c>
      <c r="AJ2321" s="110">
        <f t="shared" si="416"/>
        <v>43556</v>
      </c>
      <c r="AK2321" s="31">
        <f t="shared" si="414"/>
        <v>1.1599999999999999E-2</v>
      </c>
      <c r="AL2321" s="115">
        <f t="shared" si="415"/>
        <v>3.6027199959740575E-3</v>
      </c>
      <c r="AM2321" s="100"/>
      <c r="BR2321" s="18" t="e">
        <f t="shared" si="420"/>
        <v>#N/A</v>
      </c>
      <c r="BS2321" s="6">
        <f t="shared" si="421"/>
        <v>0</v>
      </c>
      <c r="BT2321" s="6">
        <f t="shared" si="422"/>
        <v>0</v>
      </c>
    </row>
    <row r="2322" spans="2:72" ht="14.45" hidden="1">
      <c r="B2322" s="110">
        <v>43546</v>
      </c>
      <c r="C2322" s="106">
        <v>2800.7</v>
      </c>
      <c r="D2322" s="106">
        <v>2844.5</v>
      </c>
      <c r="E2322" s="106">
        <v>2846.2</v>
      </c>
      <c r="F2322" s="106">
        <v>2800.5</v>
      </c>
      <c r="G2322" s="28"/>
      <c r="H2322" s="107">
        <v>-1.9E-2</v>
      </c>
      <c r="K2322" s="110">
        <v>43595</v>
      </c>
      <c r="L2322" s="106">
        <v>11278.9</v>
      </c>
      <c r="M2322" s="106">
        <v>11314.15</v>
      </c>
      <c r="N2322" s="106">
        <v>11345.8</v>
      </c>
      <c r="O2322" s="106">
        <v>11251.05</v>
      </c>
      <c r="P2322" s="28" t="s">
        <v>4807</v>
      </c>
      <c r="Q2322" s="107">
        <v>-2E-3</v>
      </c>
      <c r="T2322" s="110">
        <v>43426</v>
      </c>
      <c r="U2322" s="28">
        <v>70.69</v>
      </c>
      <c r="V2322">
        <v>71.135000000000005</v>
      </c>
      <c r="W2322">
        <v>71.194999999999993</v>
      </c>
      <c r="X2322">
        <v>70.674999999999997</v>
      </c>
      <c r="Y2322" s="19">
        <v>-8.6E-3</v>
      </c>
      <c r="AB2322" s="110">
        <f t="shared" si="419"/>
        <v>43595</v>
      </c>
      <c r="AC2322" s="108">
        <f t="shared" si="417"/>
        <v>11278.9</v>
      </c>
      <c r="AD2322" s="28">
        <f t="shared" si="418"/>
        <v>70.015000000000001</v>
      </c>
      <c r="AE2322" s="28">
        <f t="shared" si="423"/>
        <v>161.09262300935512</v>
      </c>
      <c r="AF2322" s="31">
        <f t="shared" si="424"/>
        <v>6.1071114837729645E-4</v>
      </c>
      <c r="AJ2322" s="110">
        <f t="shared" si="416"/>
        <v>43557</v>
      </c>
      <c r="AK2322" s="31">
        <f t="shared" ref="AK2322:AK2385" si="425">IFERROR(VLOOKUP(AJ2322,B:H,7,FALSE),0)</f>
        <v>0</v>
      </c>
      <c r="AL2322" s="115">
        <f t="shared" ref="AL2322:AL2385" si="426">IFERROR(VLOOKUP(AJ2322,AB:AF,5,FALSE),0)</f>
        <v>7.9257501417322462E-3</v>
      </c>
      <c r="AM2322" s="100"/>
      <c r="BR2322" s="18">
        <f t="shared" si="420"/>
        <v>43546</v>
      </c>
      <c r="BS2322" s="6">
        <f t="shared" si="421"/>
        <v>-1.9E-2</v>
      </c>
      <c r="BT2322" s="6">
        <f t="shared" si="422"/>
        <v>-5.5999999999999999E-3</v>
      </c>
    </row>
    <row r="2323" spans="2:72" ht="14.45" hidden="1">
      <c r="B2323" s="110">
        <v>43549</v>
      </c>
      <c r="C2323" s="106">
        <v>2798.4</v>
      </c>
      <c r="D2323" s="106">
        <v>2796</v>
      </c>
      <c r="E2323" s="106">
        <v>2809.8</v>
      </c>
      <c r="F2323" s="106">
        <v>2785</v>
      </c>
      <c r="G2323" s="28"/>
      <c r="H2323" s="107">
        <v>-8.0000000000000004E-4</v>
      </c>
      <c r="K2323" s="110">
        <v>43598</v>
      </c>
      <c r="L2323" s="106">
        <v>11148.2</v>
      </c>
      <c r="M2323" s="106">
        <v>11258.7</v>
      </c>
      <c r="N2323" s="106">
        <v>11300.2</v>
      </c>
      <c r="O2323" s="106">
        <v>11125.6</v>
      </c>
      <c r="P2323" s="28" t="s">
        <v>4808</v>
      </c>
      <c r="Q2323" s="107">
        <v>-1.1599999999999999E-2</v>
      </c>
      <c r="T2323" s="110">
        <v>43427</v>
      </c>
      <c r="U2323" s="28">
        <v>70.655000000000001</v>
      </c>
      <c r="V2323">
        <v>70.674999999999997</v>
      </c>
      <c r="W2323">
        <v>70.674999999999997</v>
      </c>
      <c r="X2323">
        <v>70.655000000000001</v>
      </c>
      <c r="Y2323" s="19">
        <v>-5.0000000000000001E-4</v>
      </c>
      <c r="AB2323" s="110">
        <f t="shared" si="419"/>
        <v>43598</v>
      </c>
      <c r="AC2323" s="108">
        <f t="shared" si="417"/>
        <v>11148.2</v>
      </c>
      <c r="AD2323" s="28">
        <f t="shared" si="418"/>
        <v>70.569999999999993</v>
      </c>
      <c r="AE2323" s="28">
        <f t="shared" si="423"/>
        <v>157.97364319115775</v>
      </c>
      <c r="AF2323" s="31">
        <f t="shared" si="424"/>
        <v>-1.9361406872220654E-2</v>
      </c>
      <c r="AJ2323" s="110">
        <f t="shared" si="416"/>
        <v>43558</v>
      </c>
      <c r="AK2323" s="31">
        <f t="shared" si="425"/>
        <v>2.2000000000000001E-3</v>
      </c>
      <c r="AL2323" s="115">
        <f t="shared" si="426"/>
        <v>9.1359783211242274E-4</v>
      </c>
      <c r="AM2323" s="100"/>
      <c r="BR2323" s="18">
        <f t="shared" si="420"/>
        <v>43549</v>
      </c>
      <c r="BS2323" s="6">
        <f t="shared" si="421"/>
        <v>-8.0000000000000004E-4</v>
      </c>
      <c r="BT2323" s="6">
        <f t="shared" si="422"/>
        <v>-8.9999999999999993E-3</v>
      </c>
    </row>
    <row r="2324" spans="2:72" ht="14.45" hidden="1">
      <c r="B2324" s="110">
        <v>43550</v>
      </c>
      <c r="C2324" s="106">
        <v>2818.5</v>
      </c>
      <c r="D2324" s="106">
        <v>2812.7</v>
      </c>
      <c r="E2324" s="106">
        <v>2829.9</v>
      </c>
      <c r="F2324" s="106">
        <v>2804</v>
      </c>
      <c r="G2324" s="28"/>
      <c r="H2324" s="107">
        <v>7.1999999999999998E-3</v>
      </c>
      <c r="K2324" s="110">
        <v>43599</v>
      </c>
      <c r="L2324" s="106">
        <v>11222.05</v>
      </c>
      <c r="M2324" s="106">
        <v>11151.65</v>
      </c>
      <c r="N2324" s="106">
        <v>11294.75</v>
      </c>
      <c r="O2324" s="106">
        <v>11108.3</v>
      </c>
      <c r="P2324" s="28" t="s">
        <v>4809</v>
      </c>
      <c r="Q2324" s="107">
        <v>6.6E-3</v>
      </c>
      <c r="T2324" s="110">
        <v>43430</v>
      </c>
      <c r="U2324" s="28">
        <v>70.819999999999993</v>
      </c>
      <c r="V2324">
        <v>70.495000000000005</v>
      </c>
      <c r="W2324">
        <v>70.905000000000001</v>
      </c>
      <c r="X2324">
        <v>70.31</v>
      </c>
      <c r="Y2324" s="19">
        <v>2.3E-3</v>
      </c>
      <c r="AB2324" s="110">
        <f t="shared" si="419"/>
        <v>43599</v>
      </c>
      <c r="AC2324" s="108">
        <f t="shared" si="417"/>
        <v>11222.05</v>
      </c>
      <c r="AD2324" s="28">
        <f t="shared" si="418"/>
        <v>70.331999999999994</v>
      </c>
      <c r="AE2324" s="28">
        <f t="shared" si="423"/>
        <v>159.55823807086389</v>
      </c>
      <c r="AF2324" s="31">
        <f t="shared" si="424"/>
        <v>1.003075479995541E-2</v>
      </c>
      <c r="AJ2324" s="110">
        <f t="shared" si="416"/>
        <v>43559</v>
      </c>
      <c r="AK2324" s="31">
        <f t="shared" si="425"/>
        <v>2.0999999999999999E-3</v>
      </c>
      <c r="AL2324" s="115">
        <f t="shared" si="426"/>
        <v>-1.1599321235279958E-2</v>
      </c>
      <c r="AM2324" s="100"/>
      <c r="BR2324" s="18">
        <f t="shared" si="420"/>
        <v>43550</v>
      </c>
      <c r="BS2324" s="6">
        <f t="shared" si="421"/>
        <v>7.1999999999999998E-3</v>
      </c>
      <c r="BT2324" s="6">
        <f t="shared" si="422"/>
        <v>1.14E-2</v>
      </c>
    </row>
    <row r="2325" spans="2:72" ht="14.45" hidden="1">
      <c r="B2325" s="110">
        <v>43551</v>
      </c>
      <c r="C2325" s="106">
        <v>2805.4</v>
      </c>
      <c r="D2325" s="106">
        <v>2819.7</v>
      </c>
      <c r="E2325" s="106">
        <v>2825.6</v>
      </c>
      <c r="F2325" s="106">
        <v>2787.7</v>
      </c>
      <c r="G2325" s="28"/>
      <c r="H2325" s="107">
        <v>-4.5999999999999999E-3</v>
      </c>
      <c r="K2325" s="110">
        <v>43600</v>
      </c>
      <c r="L2325" s="106">
        <v>11157</v>
      </c>
      <c r="M2325" s="106">
        <v>11271.7</v>
      </c>
      <c r="N2325" s="106">
        <v>11286.8</v>
      </c>
      <c r="O2325" s="106">
        <v>11136.95</v>
      </c>
      <c r="P2325" s="28" t="s">
        <v>4810</v>
      </c>
      <c r="Q2325" s="107">
        <v>-5.7999999999999996E-3</v>
      </c>
      <c r="T2325" s="110">
        <v>43431</v>
      </c>
      <c r="U2325" s="28">
        <v>70.784999999999997</v>
      </c>
      <c r="V2325">
        <v>70.814999999999998</v>
      </c>
      <c r="W2325">
        <v>71.03</v>
      </c>
      <c r="X2325">
        <v>70.709999999999994</v>
      </c>
      <c r="Y2325" s="19">
        <v>-5.0000000000000001E-4</v>
      </c>
      <c r="AB2325" s="110">
        <f t="shared" si="419"/>
        <v>43600</v>
      </c>
      <c r="AC2325" s="108">
        <f t="shared" si="417"/>
        <v>11157</v>
      </c>
      <c r="AD2325" s="28">
        <f t="shared" si="418"/>
        <v>70.248999999999995</v>
      </c>
      <c r="AE2325" s="28">
        <f t="shared" si="423"/>
        <v>158.82076613190225</v>
      </c>
      <c r="AF2325" s="31">
        <f t="shared" si="424"/>
        <v>-4.6219609083055779E-3</v>
      </c>
      <c r="AJ2325" s="110">
        <f t="shared" si="416"/>
        <v>43560</v>
      </c>
      <c r="AK2325" s="31">
        <f t="shared" si="425"/>
        <v>4.5999999999999999E-3</v>
      </c>
      <c r="AL2325" s="115">
        <f t="shared" si="426"/>
        <v>3.0958199884061344E-3</v>
      </c>
      <c r="AM2325" s="100"/>
      <c r="BR2325" s="18">
        <f t="shared" si="420"/>
        <v>43551</v>
      </c>
      <c r="BS2325" s="6">
        <f t="shared" si="421"/>
        <v>-4.5999999999999999E-3</v>
      </c>
      <c r="BT2325" s="6">
        <f t="shared" si="422"/>
        <v>-3.3E-3</v>
      </c>
    </row>
    <row r="2326" spans="2:72" ht="14.45" hidden="1">
      <c r="B2326" s="110">
        <v>43552</v>
      </c>
      <c r="C2326" s="106">
        <v>2815.4</v>
      </c>
      <c r="D2326" s="106">
        <v>2809.4</v>
      </c>
      <c r="E2326" s="106">
        <v>2819.7</v>
      </c>
      <c r="F2326" s="106">
        <v>2798.8</v>
      </c>
      <c r="G2326" s="28"/>
      <c r="H2326" s="107">
        <v>3.5999999999999999E-3</v>
      </c>
      <c r="K2326" s="110">
        <v>43601</v>
      </c>
      <c r="L2326" s="106">
        <v>11257.1</v>
      </c>
      <c r="M2326" s="106">
        <v>11180.35</v>
      </c>
      <c r="N2326" s="106">
        <v>11281.55</v>
      </c>
      <c r="O2326" s="106">
        <v>11143.35</v>
      </c>
      <c r="P2326" s="28" t="s">
        <v>4811</v>
      </c>
      <c r="Q2326" s="107">
        <v>8.9999999999999993E-3</v>
      </c>
      <c r="T2326" s="110">
        <v>43432</v>
      </c>
      <c r="U2326" s="28">
        <v>70.64</v>
      </c>
      <c r="V2326">
        <v>70.900000000000006</v>
      </c>
      <c r="W2326">
        <v>70.900000000000006</v>
      </c>
      <c r="X2326">
        <v>70.58</v>
      </c>
      <c r="Y2326" s="19">
        <v>-2E-3</v>
      </c>
      <c r="AB2326" s="110">
        <f t="shared" si="419"/>
        <v>43601</v>
      </c>
      <c r="AC2326" s="108">
        <f t="shared" si="417"/>
        <v>11257.1</v>
      </c>
      <c r="AD2326" s="28">
        <f t="shared" si="418"/>
        <v>70.13</v>
      </c>
      <c r="AE2326" s="28">
        <f t="shared" si="423"/>
        <v>160.51761015257381</v>
      </c>
      <c r="AF2326" s="31">
        <f t="shared" si="424"/>
        <v>1.0684018607883594E-2</v>
      </c>
      <c r="AJ2326" s="110">
        <f t="shared" si="416"/>
        <v>43563</v>
      </c>
      <c r="AK2326" s="31">
        <f t="shared" si="425"/>
        <v>1.1000000000000001E-3</v>
      </c>
      <c r="AL2326" s="115">
        <f t="shared" si="426"/>
        <v>-1.0773497993942893E-2</v>
      </c>
      <c r="AM2326" s="100"/>
      <c r="BR2326" s="18">
        <f t="shared" si="420"/>
        <v>43552</v>
      </c>
      <c r="BS2326" s="6">
        <f t="shared" si="421"/>
        <v>3.5999999999999999E-3</v>
      </c>
      <c r="BT2326" s="6">
        <f t="shared" si="422"/>
        <v>1.09E-2</v>
      </c>
    </row>
    <row r="2327" spans="2:72" ht="14.45" hidden="1">
      <c r="B2327" s="110">
        <v>43553</v>
      </c>
      <c r="C2327" s="106">
        <v>2834.4</v>
      </c>
      <c r="D2327" s="106">
        <v>2828.3</v>
      </c>
      <c r="E2327" s="106">
        <v>2836</v>
      </c>
      <c r="F2327" s="106">
        <v>2819.2</v>
      </c>
      <c r="G2327" s="28"/>
      <c r="H2327" s="107">
        <v>6.7000000000000002E-3</v>
      </c>
      <c r="K2327" s="110">
        <v>43602</v>
      </c>
      <c r="L2327" s="106">
        <v>11407.15</v>
      </c>
      <c r="M2327" s="106">
        <v>11261.9</v>
      </c>
      <c r="N2327" s="106">
        <v>11426.15</v>
      </c>
      <c r="O2327" s="106">
        <v>11259.85</v>
      </c>
      <c r="P2327" s="28" t="s">
        <v>4812</v>
      </c>
      <c r="Q2327" s="107">
        <v>1.3299999999999999E-2</v>
      </c>
      <c r="T2327" s="110">
        <v>43433</v>
      </c>
      <c r="U2327" s="28">
        <v>69.78</v>
      </c>
      <c r="V2327">
        <v>70.11</v>
      </c>
      <c r="W2327">
        <v>70.144999999999996</v>
      </c>
      <c r="X2327">
        <v>69.78</v>
      </c>
      <c r="Y2327" s="19">
        <v>-1.2200000000000001E-2</v>
      </c>
      <c r="AB2327" s="110">
        <f t="shared" si="419"/>
        <v>43602</v>
      </c>
      <c r="AC2327" s="108">
        <f t="shared" si="417"/>
        <v>11407.15</v>
      </c>
      <c r="AD2327" s="28">
        <f t="shared" si="418"/>
        <v>70.28</v>
      </c>
      <c r="AE2327" s="28">
        <f t="shared" si="423"/>
        <v>162.31004553215709</v>
      </c>
      <c r="AF2327" s="31">
        <f t="shared" si="424"/>
        <v>1.1166596474240675E-2</v>
      </c>
      <c r="AJ2327" s="110">
        <f t="shared" si="416"/>
        <v>43564</v>
      </c>
      <c r="AK2327" s="31">
        <f t="shared" si="425"/>
        <v>-6.1000000000000004E-3</v>
      </c>
      <c r="AL2327" s="115">
        <f t="shared" si="426"/>
        <v>9.804871639346846E-3</v>
      </c>
      <c r="AM2327" s="100"/>
      <c r="BR2327" s="18">
        <f t="shared" si="420"/>
        <v>43553</v>
      </c>
      <c r="BS2327" s="6">
        <f t="shared" si="421"/>
        <v>6.7000000000000002E-3</v>
      </c>
      <c r="BT2327" s="6">
        <f t="shared" si="422"/>
        <v>4.7000000000000002E-3</v>
      </c>
    </row>
    <row r="2328" spans="2:72" ht="14.45" hidden="1">
      <c r="B2328" s="110">
        <v>43556</v>
      </c>
      <c r="C2328" s="106">
        <v>2867.2</v>
      </c>
      <c r="D2328" s="106">
        <v>2848.6</v>
      </c>
      <c r="E2328" s="106">
        <v>2869.4</v>
      </c>
      <c r="F2328" s="106">
        <v>2848.6</v>
      </c>
      <c r="G2328" s="28"/>
      <c r="H2328" s="107">
        <v>1.1599999999999999E-2</v>
      </c>
      <c r="K2328" s="110">
        <v>43605</v>
      </c>
      <c r="L2328" s="106">
        <v>11828.25</v>
      </c>
      <c r="M2328" s="106">
        <v>11651.9</v>
      </c>
      <c r="N2328" s="106">
        <v>11845.2</v>
      </c>
      <c r="O2328" s="106">
        <v>11591.7</v>
      </c>
      <c r="P2328" s="28" t="s">
        <v>4813</v>
      </c>
      <c r="Q2328" s="107">
        <v>3.6900000000000002E-2</v>
      </c>
      <c r="T2328" s="110">
        <v>43434</v>
      </c>
      <c r="U2328" s="28">
        <v>69.650000000000006</v>
      </c>
      <c r="V2328">
        <v>69.694999999999993</v>
      </c>
      <c r="W2328">
        <v>69.915000000000006</v>
      </c>
      <c r="X2328">
        <v>69.569999999999993</v>
      </c>
      <c r="Y2328" s="19">
        <v>-1.9E-3</v>
      </c>
      <c r="AB2328" s="110">
        <f t="shared" si="419"/>
        <v>43605</v>
      </c>
      <c r="AC2328" s="108">
        <f t="shared" si="417"/>
        <v>11828.25</v>
      </c>
      <c r="AD2328" s="28">
        <f t="shared" si="418"/>
        <v>69.608999999999995</v>
      </c>
      <c r="AE2328" s="28">
        <f t="shared" si="423"/>
        <v>169.92414773951646</v>
      </c>
      <c r="AF2328" s="31">
        <f t="shared" si="424"/>
        <v>4.6910850048716535E-2</v>
      </c>
      <c r="AJ2328" s="110">
        <f t="shared" si="416"/>
        <v>43565</v>
      </c>
      <c r="AK2328" s="31">
        <f t="shared" si="425"/>
        <v>3.5000000000000001E-3</v>
      </c>
      <c r="AL2328" s="115">
        <f t="shared" si="426"/>
        <v>-5.6436029154037781E-3</v>
      </c>
      <c r="AM2328" s="100"/>
      <c r="BR2328" s="18">
        <f t="shared" si="420"/>
        <v>43556</v>
      </c>
      <c r="BS2328" s="6">
        <f t="shared" si="421"/>
        <v>1.1599999999999999E-2</v>
      </c>
      <c r="BT2328" s="6">
        <f t="shared" si="422"/>
        <v>3.8999999999999998E-3</v>
      </c>
    </row>
    <row r="2329" spans="2:72" ht="14.45" hidden="1">
      <c r="B2329" s="110">
        <v>43557</v>
      </c>
      <c r="C2329" s="106">
        <v>2867.2</v>
      </c>
      <c r="D2329" s="106">
        <v>2868.2</v>
      </c>
      <c r="E2329" s="106">
        <v>2872.9</v>
      </c>
      <c r="F2329" s="106">
        <v>2858.8</v>
      </c>
      <c r="G2329" s="28"/>
      <c r="H2329" s="107">
        <v>0</v>
      </c>
      <c r="K2329" s="110">
        <v>43606</v>
      </c>
      <c r="L2329" s="106">
        <v>11709.1</v>
      </c>
      <c r="M2329" s="106">
        <v>11863.65</v>
      </c>
      <c r="N2329" s="106">
        <v>11883.55</v>
      </c>
      <c r="O2329" s="106">
        <v>11682.8</v>
      </c>
      <c r="P2329" s="28" t="s">
        <v>4814</v>
      </c>
      <c r="Q2329" s="107">
        <v>-1.01E-2</v>
      </c>
      <c r="T2329" s="110">
        <v>43437</v>
      </c>
      <c r="U2329" s="28">
        <v>70.44</v>
      </c>
      <c r="V2329">
        <v>69.88</v>
      </c>
      <c r="W2329">
        <v>70.47</v>
      </c>
      <c r="X2329">
        <v>69.88</v>
      </c>
      <c r="Y2329" s="19">
        <v>1.1299999999999999E-2</v>
      </c>
      <c r="AB2329" s="110">
        <f t="shared" si="419"/>
        <v>43606</v>
      </c>
      <c r="AC2329" s="108">
        <f t="shared" si="417"/>
        <v>11709.1</v>
      </c>
      <c r="AD2329" s="28">
        <f t="shared" si="418"/>
        <v>69.644999999999996</v>
      </c>
      <c r="AE2329" s="28">
        <f t="shared" si="423"/>
        <v>168.12549357455669</v>
      </c>
      <c r="AF2329" s="31">
        <f t="shared" si="424"/>
        <v>-1.0585041554641239E-2</v>
      </c>
      <c r="AJ2329" s="110">
        <f t="shared" si="416"/>
        <v>43566</v>
      </c>
      <c r="AK2329" s="31">
        <f t="shared" si="425"/>
        <v>0</v>
      </c>
      <c r="AL2329" s="115">
        <f t="shared" si="426"/>
        <v>2.9559424312317617E-3</v>
      </c>
      <c r="AM2329" s="100"/>
      <c r="BR2329" s="18">
        <f t="shared" si="420"/>
        <v>43557</v>
      </c>
      <c r="BS2329" s="6">
        <f t="shared" si="421"/>
        <v>0</v>
      </c>
      <c r="BT2329" s="6">
        <f t="shared" si="422"/>
        <v>3.8E-3</v>
      </c>
    </row>
    <row r="2330" spans="2:72" ht="14.45" hidden="1">
      <c r="B2330" s="110">
        <v>43558</v>
      </c>
      <c r="C2330" s="106">
        <v>2873.4</v>
      </c>
      <c r="D2330" s="106">
        <v>2876.1</v>
      </c>
      <c r="E2330" s="106">
        <v>2885.2</v>
      </c>
      <c r="F2330" s="106">
        <v>2865.2</v>
      </c>
      <c r="G2330" s="28"/>
      <c r="H2330" s="107">
        <v>2.2000000000000001E-3</v>
      </c>
      <c r="K2330" s="110">
        <v>43607</v>
      </c>
      <c r="L2330" s="106">
        <v>11737.9</v>
      </c>
      <c r="M2330" s="106">
        <v>11727.95</v>
      </c>
      <c r="N2330" s="106">
        <v>11784.8</v>
      </c>
      <c r="O2330" s="106">
        <v>11682.4</v>
      </c>
      <c r="P2330" s="28" t="s">
        <v>4815</v>
      </c>
      <c r="Q2330" s="107">
        <v>2.5000000000000001E-3</v>
      </c>
      <c r="T2330" s="110">
        <v>43438</v>
      </c>
      <c r="U2330" s="28">
        <v>70.53</v>
      </c>
      <c r="V2330">
        <v>70.5</v>
      </c>
      <c r="W2330">
        <v>70.69</v>
      </c>
      <c r="X2330">
        <v>70.33</v>
      </c>
      <c r="Y2330" s="19">
        <v>1.2999999999999999E-3</v>
      </c>
      <c r="AB2330" s="110">
        <f t="shared" si="419"/>
        <v>43607</v>
      </c>
      <c r="AC2330" s="108">
        <f t="shared" si="417"/>
        <v>11737.9</v>
      </c>
      <c r="AD2330" s="28">
        <f t="shared" si="418"/>
        <v>69.650000000000006</v>
      </c>
      <c r="AE2330" s="28">
        <f t="shared" si="423"/>
        <v>168.52692031586503</v>
      </c>
      <c r="AF2330" s="31">
        <f t="shared" si="424"/>
        <v>2.3876613401900837E-3</v>
      </c>
      <c r="AJ2330" s="110">
        <f t="shared" ref="AJ2330:AJ2393" si="427">VLOOKUP(B2337,AB:AF,1,FALSE)</f>
        <v>43567</v>
      </c>
      <c r="AK2330" s="31">
        <f t="shared" si="425"/>
        <v>6.6E-3</v>
      </c>
      <c r="AL2330" s="115">
        <f t="shared" si="426"/>
        <v>1.5644118362994064E-3</v>
      </c>
      <c r="AM2330" s="100"/>
      <c r="BR2330" s="18">
        <f t="shared" si="420"/>
        <v>43558</v>
      </c>
      <c r="BS2330" s="6">
        <f t="shared" si="421"/>
        <v>2.2000000000000001E-3</v>
      </c>
      <c r="BT2330" s="6">
        <f t="shared" si="422"/>
        <v>-5.8999999999999999E-3</v>
      </c>
    </row>
    <row r="2331" spans="2:72" ht="14.45" hidden="1">
      <c r="B2331" s="110">
        <v>43559</v>
      </c>
      <c r="C2331" s="106">
        <v>2879.4</v>
      </c>
      <c r="D2331" s="106">
        <v>2874</v>
      </c>
      <c r="E2331" s="106">
        <v>2881.3</v>
      </c>
      <c r="F2331" s="106">
        <v>2867.1</v>
      </c>
      <c r="G2331" s="28"/>
      <c r="H2331" s="107">
        <v>2.0999999999999999E-3</v>
      </c>
      <c r="K2331" s="110">
        <v>43608</v>
      </c>
      <c r="L2331" s="106">
        <v>11657.05</v>
      </c>
      <c r="M2331" s="106">
        <v>11901.3</v>
      </c>
      <c r="N2331" s="106">
        <v>12041.15</v>
      </c>
      <c r="O2331" s="106">
        <v>11614.5</v>
      </c>
      <c r="P2331" s="28" t="s">
        <v>4816</v>
      </c>
      <c r="Q2331" s="107">
        <v>-6.8999999999999999E-3</v>
      </c>
      <c r="T2331" s="110">
        <v>43439</v>
      </c>
      <c r="U2331" s="28">
        <v>70.56</v>
      </c>
      <c r="V2331">
        <v>70.709999999999994</v>
      </c>
      <c r="W2331">
        <v>70.75</v>
      </c>
      <c r="X2331">
        <v>70.39</v>
      </c>
      <c r="Y2331" s="19">
        <v>4.0000000000000002E-4</v>
      </c>
      <c r="AB2331" s="110">
        <f t="shared" si="419"/>
        <v>43608</v>
      </c>
      <c r="AC2331" s="108">
        <f t="shared" ref="AC2331:AC2394" si="428">IFERROR(VLOOKUP(AB2331,K:Q,2,FALSE),0)</f>
        <v>11657.05</v>
      </c>
      <c r="AD2331" s="28">
        <f t="shared" ref="AD2331:AD2394" si="429">VLOOKUP(AB2331,T:Y,2,FALSE)</f>
        <v>69.665000000000006</v>
      </c>
      <c r="AE2331" s="28">
        <f t="shared" si="423"/>
        <v>167.33007966697767</v>
      </c>
      <c r="AF2331" s="31">
        <f t="shared" si="424"/>
        <v>-7.1017772510418853E-3</v>
      </c>
      <c r="AJ2331" s="110">
        <f t="shared" si="427"/>
        <v>43570</v>
      </c>
      <c r="AK2331" s="31">
        <f t="shared" si="425"/>
        <v>-5.9999999999999995E-4</v>
      </c>
      <c r="AL2331" s="115">
        <f t="shared" si="426"/>
        <v>1.0620132550698269E-3</v>
      </c>
      <c r="AM2331" s="100"/>
      <c r="BR2331" s="18">
        <f t="shared" si="420"/>
        <v>43559</v>
      </c>
      <c r="BS2331" s="6">
        <f t="shared" si="421"/>
        <v>2.0999999999999999E-3</v>
      </c>
      <c r="BT2331" s="6">
        <f t="shared" si="422"/>
        <v>-3.8999999999999998E-3</v>
      </c>
    </row>
    <row r="2332" spans="2:72" ht="14.45" hidden="1">
      <c r="B2332" s="110">
        <v>43560</v>
      </c>
      <c r="C2332" s="106">
        <v>2892.7</v>
      </c>
      <c r="D2332" s="106">
        <v>2884.2</v>
      </c>
      <c r="E2332" s="106">
        <v>2893.2</v>
      </c>
      <c r="F2332" s="106">
        <v>2883</v>
      </c>
      <c r="G2332" s="28"/>
      <c r="H2332" s="107">
        <v>4.5999999999999999E-3</v>
      </c>
      <c r="K2332" s="110">
        <v>43609</v>
      </c>
      <c r="L2332" s="106">
        <v>11844.1</v>
      </c>
      <c r="M2332" s="106">
        <v>11748</v>
      </c>
      <c r="N2332" s="106">
        <v>11859</v>
      </c>
      <c r="O2332" s="106">
        <v>11658.1</v>
      </c>
      <c r="P2332" s="28" t="s">
        <v>4817</v>
      </c>
      <c r="Q2332" s="107">
        <v>1.6E-2</v>
      </c>
      <c r="T2332" s="110">
        <v>43440</v>
      </c>
      <c r="U2332" s="28">
        <v>70.849999999999994</v>
      </c>
      <c r="V2332">
        <v>70.81</v>
      </c>
      <c r="W2332">
        <v>71.150000000000006</v>
      </c>
      <c r="X2332">
        <v>70.745000000000005</v>
      </c>
      <c r="Y2332" s="19">
        <v>4.1000000000000003E-3</v>
      </c>
      <c r="AB2332" s="110">
        <f t="shared" si="419"/>
        <v>43609</v>
      </c>
      <c r="AC2332" s="108">
        <f t="shared" si="428"/>
        <v>11844.1</v>
      </c>
      <c r="AD2332" s="28">
        <f t="shared" si="429"/>
        <v>69.38</v>
      </c>
      <c r="AE2332" s="28">
        <f t="shared" si="423"/>
        <v>170.71346209282217</v>
      </c>
      <c r="AF2332" s="31">
        <f t="shared" si="424"/>
        <v>2.0219810045977171E-2</v>
      </c>
      <c r="AJ2332" s="110">
        <f t="shared" si="427"/>
        <v>43571</v>
      </c>
      <c r="AK2332" s="31">
        <f t="shared" si="425"/>
        <v>5.0000000000000001E-4</v>
      </c>
      <c r="AL2332" s="115">
        <f t="shared" si="426"/>
        <v>6.3226486787468783E-3</v>
      </c>
      <c r="AM2332" s="100"/>
      <c r="BR2332" s="18">
        <f t="shared" si="420"/>
        <v>43560</v>
      </c>
      <c r="BS2332" s="6">
        <f t="shared" si="421"/>
        <v>4.5999999999999999E-3</v>
      </c>
      <c r="BT2332" s="6">
        <f t="shared" si="422"/>
        <v>5.8999999999999999E-3</v>
      </c>
    </row>
    <row r="2333" spans="2:72" ht="14.45" hidden="1">
      <c r="B2333" s="110">
        <v>43563</v>
      </c>
      <c r="C2333" s="106">
        <v>2895.8</v>
      </c>
      <c r="D2333" s="106">
        <v>2888.5</v>
      </c>
      <c r="E2333" s="106">
        <v>2895.9</v>
      </c>
      <c r="F2333" s="106">
        <v>2880.8</v>
      </c>
      <c r="G2333" s="28"/>
      <c r="H2333" s="107">
        <v>1.1000000000000001E-3</v>
      </c>
      <c r="K2333" s="110">
        <v>43612</v>
      </c>
      <c r="L2333" s="106">
        <v>11924.75</v>
      </c>
      <c r="M2333" s="106">
        <v>11855.5</v>
      </c>
      <c r="N2333" s="106">
        <v>11957.15</v>
      </c>
      <c r="O2333" s="106">
        <v>11812.4</v>
      </c>
      <c r="P2333" s="28" t="s">
        <v>4818</v>
      </c>
      <c r="Q2333" s="107">
        <v>6.7999999999999996E-3</v>
      </c>
      <c r="T2333" s="110">
        <v>43441</v>
      </c>
      <c r="U2333" s="28">
        <v>70.86</v>
      </c>
      <c r="V2333">
        <v>70.569999999999993</v>
      </c>
      <c r="W2333">
        <v>70.86</v>
      </c>
      <c r="X2333">
        <v>70.453000000000003</v>
      </c>
      <c r="Y2333" s="19">
        <v>1E-4</v>
      </c>
      <c r="AB2333" s="110">
        <f t="shared" si="419"/>
        <v>43612</v>
      </c>
      <c r="AC2333" s="108">
        <f t="shared" si="428"/>
        <v>11924.75</v>
      </c>
      <c r="AD2333" s="28">
        <f t="shared" si="429"/>
        <v>69.504000000000005</v>
      </c>
      <c r="AE2333" s="28">
        <f t="shared" si="423"/>
        <v>171.56926220073663</v>
      </c>
      <c r="AF2333" s="31">
        <f t="shared" si="424"/>
        <v>5.0130792113460831E-3</v>
      </c>
      <c r="AJ2333" s="110" t="e">
        <f t="shared" si="427"/>
        <v>#N/A</v>
      </c>
      <c r="AK2333" s="31">
        <f t="shared" si="425"/>
        <v>0</v>
      </c>
      <c r="AL2333" s="115">
        <f t="shared" si="426"/>
        <v>0</v>
      </c>
      <c r="AM2333" s="100"/>
      <c r="BR2333" s="18">
        <f t="shared" si="420"/>
        <v>43563</v>
      </c>
      <c r="BS2333" s="6">
        <f t="shared" si="421"/>
        <v>1.1000000000000001E-3</v>
      </c>
      <c r="BT2333" s="6">
        <f t="shared" si="422"/>
        <v>-5.3E-3</v>
      </c>
    </row>
    <row r="2334" spans="2:72" ht="14.45" hidden="1">
      <c r="B2334" s="110">
        <v>43564</v>
      </c>
      <c r="C2334" s="106">
        <v>2878.2</v>
      </c>
      <c r="D2334" s="106">
        <v>2886.6</v>
      </c>
      <c r="E2334" s="106">
        <v>2886.9</v>
      </c>
      <c r="F2334" s="106">
        <v>2873.3</v>
      </c>
      <c r="G2334" s="28"/>
      <c r="H2334" s="107">
        <v>-6.1000000000000004E-3</v>
      </c>
      <c r="K2334" s="110">
        <v>43613</v>
      </c>
      <c r="L2334" s="106">
        <v>11928.75</v>
      </c>
      <c r="M2334" s="106">
        <v>11958.35</v>
      </c>
      <c r="N2334" s="106">
        <v>11958.55</v>
      </c>
      <c r="O2334" s="106">
        <v>11864.9</v>
      </c>
      <c r="P2334" s="28" t="s">
        <v>4819</v>
      </c>
      <c r="Q2334" s="107">
        <v>2.9999999999999997E-4</v>
      </c>
      <c r="T2334" s="110">
        <v>43444</v>
      </c>
      <c r="U2334" s="28">
        <v>72.52</v>
      </c>
      <c r="V2334">
        <v>71.36</v>
      </c>
      <c r="W2334">
        <v>72.637</v>
      </c>
      <c r="X2334">
        <v>71.239999999999995</v>
      </c>
      <c r="Y2334" s="19">
        <v>2.3400000000000001E-2</v>
      </c>
      <c r="AB2334" s="110">
        <f t="shared" si="419"/>
        <v>43613</v>
      </c>
      <c r="AC2334" s="108">
        <f t="shared" si="428"/>
        <v>11928.75</v>
      </c>
      <c r="AD2334" s="28">
        <f t="shared" si="429"/>
        <v>69.61</v>
      </c>
      <c r="AE2334" s="28">
        <f t="shared" si="423"/>
        <v>171.36546473207872</v>
      </c>
      <c r="AF2334" s="31">
        <f t="shared" si="424"/>
        <v>-1.1878437083879811E-3</v>
      </c>
      <c r="AJ2334" s="110">
        <f t="shared" si="427"/>
        <v>43573</v>
      </c>
      <c r="AK2334" s="31">
        <f t="shared" si="425"/>
        <v>1.6000000000000001E-3</v>
      </c>
      <c r="AL2334" s="115">
        <f t="shared" si="426"/>
        <v>-9.744745616891981E-4</v>
      </c>
      <c r="AM2334" s="100"/>
      <c r="BR2334" s="18">
        <f t="shared" si="420"/>
        <v>43564</v>
      </c>
      <c r="BS2334" s="6">
        <f t="shared" si="421"/>
        <v>-6.1000000000000004E-3</v>
      </c>
      <c r="BT2334" s="6">
        <f t="shared" si="422"/>
        <v>5.7999999999999996E-3</v>
      </c>
    </row>
    <row r="2335" spans="2:72" ht="14.45" hidden="1">
      <c r="B2335" s="110">
        <v>43565</v>
      </c>
      <c r="C2335" s="106">
        <v>2888.2</v>
      </c>
      <c r="D2335" s="106">
        <v>2881.4</v>
      </c>
      <c r="E2335" s="106">
        <v>2889.7</v>
      </c>
      <c r="F2335" s="106">
        <v>2879.1</v>
      </c>
      <c r="G2335" s="28"/>
      <c r="H2335" s="107">
        <v>3.5000000000000001E-3</v>
      </c>
      <c r="K2335" s="110">
        <v>43614</v>
      </c>
      <c r="L2335" s="106">
        <v>11861.1</v>
      </c>
      <c r="M2335" s="106">
        <v>11905.8</v>
      </c>
      <c r="N2335" s="106">
        <v>11931.9</v>
      </c>
      <c r="O2335" s="106">
        <v>11836.8</v>
      </c>
      <c r="P2335" s="28" t="s">
        <v>4820</v>
      </c>
      <c r="Q2335" s="107">
        <v>-5.7000000000000002E-3</v>
      </c>
      <c r="T2335" s="110">
        <v>43445</v>
      </c>
      <c r="U2335" s="28">
        <v>72.290999999999997</v>
      </c>
      <c r="V2335">
        <v>72.506</v>
      </c>
      <c r="W2335">
        <v>72.506</v>
      </c>
      <c r="X2335">
        <v>71.691000000000003</v>
      </c>
      <c r="Y2335" s="19">
        <v>-3.2000000000000002E-3</v>
      </c>
      <c r="AB2335" s="110">
        <f t="shared" si="419"/>
        <v>43614</v>
      </c>
      <c r="AC2335" s="108">
        <f t="shared" si="428"/>
        <v>11861.1</v>
      </c>
      <c r="AD2335" s="28">
        <f t="shared" si="429"/>
        <v>69.844999999999999</v>
      </c>
      <c r="AE2335" s="28">
        <f t="shared" si="423"/>
        <v>169.82031641491875</v>
      </c>
      <c r="AF2335" s="31">
        <f t="shared" si="424"/>
        <v>-9.0166844269102819E-3</v>
      </c>
      <c r="AJ2335" s="110">
        <f t="shared" si="427"/>
        <v>43577</v>
      </c>
      <c r="AK2335" s="31">
        <f t="shared" si="425"/>
        <v>1E-3</v>
      </c>
      <c r="AL2335" s="115">
        <f t="shared" si="426"/>
        <v>-1.7790323624581217E-2</v>
      </c>
      <c r="AM2335" s="100"/>
      <c r="BR2335" s="18">
        <f t="shared" si="420"/>
        <v>43565</v>
      </c>
      <c r="BS2335" s="6">
        <f t="shared" si="421"/>
        <v>3.5000000000000001E-3</v>
      </c>
      <c r="BT2335" s="6">
        <f t="shared" si="422"/>
        <v>-7.4999999999999997E-3</v>
      </c>
    </row>
    <row r="2336" spans="2:72" ht="14.45" hidden="1">
      <c r="B2336" s="110">
        <v>43566</v>
      </c>
      <c r="C2336" s="106">
        <v>2888.3</v>
      </c>
      <c r="D2336" s="106">
        <v>2891.9</v>
      </c>
      <c r="E2336" s="106">
        <v>2893.4</v>
      </c>
      <c r="F2336" s="106">
        <v>2882</v>
      </c>
      <c r="G2336" s="28"/>
      <c r="H2336" s="107">
        <v>0</v>
      </c>
      <c r="K2336" s="110">
        <v>43615</v>
      </c>
      <c r="L2336" s="106">
        <v>11945.9</v>
      </c>
      <c r="M2336" s="106">
        <v>11865.3</v>
      </c>
      <c r="N2336" s="106">
        <v>11968.55</v>
      </c>
      <c r="O2336" s="106">
        <v>11859.4</v>
      </c>
      <c r="P2336" s="28" t="s">
        <v>4821</v>
      </c>
      <c r="Q2336" s="107">
        <v>7.1000000000000004E-3</v>
      </c>
      <c r="T2336" s="110">
        <v>43446</v>
      </c>
      <c r="U2336" s="28">
        <v>71.84</v>
      </c>
      <c r="V2336">
        <v>72.283000000000001</v>
      </c>
      <c r="W2336">
        <v>72.283000000000001</v>
      </c>
      <c r="X2336">
        <v>71.769000000000005</v>
      </c>
      <c r="Y2336" s="19">
        <v>-6.1999999999999998E-3</v>
      </c>
      <c r="AB2336" s="110">
        <f t="shared" si="419"/>
        <v>43615</v>
      </c>
      <c r="AC2336" s="108">
        <f t="shared" si="428"/>
        <v>11945.9</v>
      </c>
      <c r="AD2336" s="28">
        <f t="shared" si="429"/>
        <v>69.825000000000003</v>
      </c>
      <c r="AE2336" s="28">
        <f t="shared" si="423"/>
        <v>171.08342284282134</v>
      </c>
      <c r="AF2336" s="31">
        <f t="shared" si="424"/>
        <v>7.4378993901793589E-3</v>
      </c>
      <c r="AJ2336" s="110">
        <f t="shared" si="427"/>
        <v>43578</v>
      </c>
      <c r="AK2336" s="31">
        <f t="shared" si="425"/>
        <v>8.8000000000000005E-3</v>
      </c>
      <c r="AL2336" s="115">
        <f t="shared" si="426"/>
        <v>-2.597286688827305E-3</v>
      </c>
      <c r="AM2336" s="100"/>
      <c r="BR2336" s="18">
        <f t="shared" si="420"/>
        <v>43566</v>
      </c>
      <c r="BS2336" s="6">
        <f t="shared" si="421"/>
        <v>0</v>
      </c>
      <c r="BT2336" s="6">
        <f t="shared" si="422"/>
        <v>1.1000000000000001E-3</v>
      </c>
    </row>
    <row r="2337" spans="2:72" ht="14.45" hidden="1">
      <c r="B2337" s="110">
        <v>43567</v>
      </c>
      <c r="C2337" s="106">
        <v>2907.4</v>
      </c>
      <c r="D2337" s="106">
        <v>2900.9</v>
      </c>
      <c r="E2337" s="106">
        <v>2910.5</v>
      </c>
      <c r="F2337" s="106">
        <v>2898.4</v>
      </c>
      <c r="G2337" s="28"/>
      <c r="H2337" s="107">
        <v>6.6E-3</v>
      </c>
      <c r="K2337" s="110">
        <v>43616</v>
      </c>
      <c r="L2337" s="106">
        <v>11922.8</v>
      </c>
      <c r="M2337" s="106">
        <v>11999.8</v>
      </c>
      <c r="N2337" s="106">
        <v>12039.25</v>
      </c>
      <c r="O2337" s="106">
        <v>11829.45</v>
      </c>
      <c r="P2337" s="28" t="s">
        <v>4822</v>
      </c>
      <c r="Q2337" s="107">
        <v>-1.9E-3</v>
      </c>
      <c r="T2337" s="110">
        <v>43447</v>
      </c>
      <c r="U2337" s="28">
        <v>71.53</v>
      </c>
      <c r="V2337">
        <v>71.858000000000004</v>
      </c>
      <c r="W2337">
        <v>71.858000000000004</v>
      </c>
      <c r="X2337">
        <v>71.456000000000003</v>
      </c>
      <c r="Y2337" s="19">
        <v>-4.3E-3</v>
      </c>
      <c r="AB2337" s="110">
        <f t="shared" si="419"/>
        <v>43616</v>
      </c>
      <c r="AC2337" s="108">
        <f t="shared" si="428"/>
        <v>11922.8</v>
      </c>
      <c r="AD2337" s="28">
        <f t="shared" si="429"/>
        <v>69.58</v>
      </c>
      <c r="AE2337" s="28">
        <f t="shared" si="423"/>
        <v>171.3538373095717</v>
      </c>
      <c r="AF2337" s="31">
        <f t="shared" si="424"/>
        <v>1.5806000502971429E-3</v>
      </c>
      <c r="AJ2337" s="110">
        <f t="shared" si="427"/>
        <v>43579</v>
      </c>
      <c r="AK2337" s="31">
        <f t="shared" si="425"/>
        <v>-2.2000000000000001E-3</v>
      </c>
      <c r="AL2337" s="115">
        <f t="shared" si="426"/>
        <v>1.0224100888019505E-2</v>
      </c>
      <c r="AM2337" s="100"/>
      <c r="BR2337" s="18">
        <f t="shared" si="420"/>
        <v>43567</v>
      </c>
      <c r="BS2337" s="6">
        <f t="shared" si="421"/>
        <v>6.6E-3</v>
      </c>
      <c r="BT2337" s="6">
        <f t="shared" si="422"/>
        <v>4.0000000000000001E-3</v>
      </c>
    </row>
    <row r="2338" spans="2:72" ht="14.45" hidden="1">
      <c r="B2338" s="110">
        <v>43570</v>
      </c>
      <c r="C2338" s="106">
        <v>2905.6</v>
      </c>
      <c r="D2338" s="106">
        <v>2908.3</v>
      </c>
      <c r="E2338" s="106">
        <v>2909.6</v>
      </c>
      <c r="F2338" s="106">
        <v>2896.5</v>
      </c>
      <c r="G2338" s="28"/>
      <c r="H2338" s="107">
        <v>-5.9999999999999995E-4</v>
      </c>
      <c r="K2338" s="110">
        <v>43619</v>
      </c>
      <c r="L2338" s="106">
        <v>12088.55</v>
      </c>
      <c r="M2338" s="106">
        <v>11953.75</v>
      </c>
      <c r="N2338" s="106">
        <v>12103.05</v>
      </c>
      <c r="O2338" s="106">
        <v>11920.1</v>
      </c>
      <c r="P2338" s="28" t="s">
        <v>4823</v>
      </c>
      <c r="Q2338" s="107">
        <v>1.3899999999999999E-2</v>
      </c>
      <c r="T2338" s="110">
        <v>43448</v>
      </c>
      <c r="U2338" s="28">
        <v>71.92</v>
      </c>
      <c r="V2338">
        <v>71.55</v>
      </c>
      <c r="W2338">
        <v>72.043000000000006</v>
      </c>
      <c r="X2338">
        <v>71.55</v>
      </c>
      <c r="Y2338" s="19">
        <v>5.4999999999999997E-3</v>
      </c>
      <c r="AB2338" s="110">
        <f t="shared" ref="AB2338:AB2401" si="430">VLOOKUP(K2338,T:Y,1,FALSE)</f>
        <v>43619</v>
      </c>
      <c r="AC2338" s="108">
        <f t="shared" si="428"/>
        <v>12088.55</v>
      </c>
      <c r="AD2338" s="28">
        <f t="shared" si="429"/>
        <v>69.171000000000006</v>
      </c>
      <c r="AE2338" s="28">
        <f t="shared" si="423"/>
        <v>174.76326784346037</v>
      </c>
      <c r="AF2338" s="31">
        <f t="shared" si="424"/>
        <v>1.9897018867042426E-2</v>
      </c>
      <c r="AJ2338" s="110">
        <f t="shared" si="427"/>
        <v>43580</v>
      </c>
      <c r="AK2338" s="31">
        <f t="shared" si="425"/>
        <v>-2.9999999999999997E-4</v>
      </c>
      <c r="AL2338" s="115">
        <f t="shared" si="426"/>
        <v>-1.0164528567429887E-2</v>
      </c>
      <c r="AM2338" s="100"/>
      <c r="BR2338" s="18">
        <f t="shared" si="420"/>
        <v>43570</v>
      </c>
      <c r="BS2338" s="6">
        <f t="shared" si="421"/>
        <v>-5.9999999999999995E-4</v>
      </c>
      <c r="BT2338" s="6">
        <f t="shared" si="422"/>
        <v>4.0000000000000001E-3</v>
      </c>
    </row>
    <row r="2339" spans="2:72" ht="14.45" hidden="1">
      <c r="B2339" s="110">
        <v>43571</v>
      </c>
      <c r="C2339" s="106">
        <v>2907.1</v>
      </c>
      <c r="D2339" s="106">
        <v>2912.3</v>
      </c>
      <c r="E2339" s="106">
        <v>2916.1</v>
      </c>
      <c r="F2339" s="106">
        <v>2900.7</v>
      </c>
      <c r="G2339" s="28"/>
      <c r="H2339" s="107">
        <v>5.0000000000000001E-4</v>
      </c>
      <c r="K2339" s="110">
        <v>43620</v>
      </c>
      <c r="L2339" s="106">
        <v>12021.65</v>
      </c>
      <c r="M2339" s="106">
        <v>12052.65</v>
      </c>
      <c r="N2339" s="106">
        <v>12095.2</v>
      </c>
      <c r="O2339" s="106">
        <v>12005.85</v>
      </c>
      <c r="P2339" s="28" t="s">
        <v>4824</v>
      </c>
      <c r="Q2339" s="107">
        <v>-5.4999999999999997E-3</v>
      </c>
      <c r="T2339" s="110">
        <v>43451</v>
      </c>
      <c r="U2339" s="28">
        <v>71.61</v>
      </c>
      <c r="V2339">
        <v>71.900000000000006</v>
      </c>
      <c r="W2339">
        <v>71.900000000000006</v>
      </c>
      <c r="X2339">
        <v>71.495999999999995</v>
      </c>
      <c r="Y2339" s="19">
        <v>-4.3E-3</v>
      </c>
      <c r="AB2339" s="110">
        <f t="shared" si="430"/>
        <v>43620</v>
      </c>
      <c r="AC2339" s="108">
        <f t="shared" si="428"/>
        <v>12021.65</v>
      </c>
      <c r="AD2339" s="28">
        <f t="shared" si="429"/>
        <v>69.290999999999997</v>
      </c>
      <c r="AE2339" s="28">
        <f t="shared" si="423"/>
        <v>173.49511480567463</v>
      </c>
      <c r="AF2339" s="31">
        <f t="shared" si="424"/>
        <v>-7.2564049267014319E-3</v>
      </c>
      <c r="AJ2339" s="110">
        <f t="shared" si="427"/>
        <v>43581</v>
      </c>
      <c r="AK2339" s="31">
        <f t="shared" si="425"/>
        <v>4.7000000000000002E-3</v>
      </c>
      <c r="AL2339" s="115">
        <f t="shared" si="426"/>
        <v>1.4319172097415844E-2</v>
      </c>
      <c r="AM2339" s="100"/>
      <c r="BR2339" s="18">
        <f t="shared" si="420"/>
        <v>43571</v>
      </c>
      <c r="BS2339" s="6">
        <f t="shared" si="421"/>
        <v>5.0000000000000001E-4</v>
      </c>
      <c r="BT2339" s="6">
        <f t="shared" si="422"/>
        <v>8.3000000000000001E-3</v>
      </c>
    </row>
    <row r="2340" spans="2:72" ht="14.45" hidden="1">
      <c r="B2340" s="110">
        <v>43572</v>
      </c>
      <c r="C2340" s="106">
        <v>2900.4</v>
      </c>
      <c r="D2340" s="106">
        <v>2916</v>
      </c>
      <c r="E2340" s="106">
        <v>2918</v>
      </c>
      <c r="F2340" s="106">
        <v>2895.4</v>
      </c>
      <c r="G2340" s="28"/>
      <c r="H2340" s="107">
        <v>-2.3E-3</v>
      </c>
      <c r="K2340" s="110">
        <v>43622</v>
      </c>
      <c r="L2340" s="106">
        <v>11843.75</v>
      </c>
      <c r="M2340" s="106">
        <v>12039.8</v>
      </c>
      <c r="N2340" s="106">
        <v>12039.8</v>
      </c>
      <c r="O2340" s="106">
        <v>11830.25</v>
      </c>
      <c r="P2340" s="28" t="s">
        <v>4825</v>
      </c>
      <c r="Q2340" s="107">
        <v>-1.4800000000000001E-2</v>
      </c>
      <c r="T2340" s="110">
        <v>43452</v>
      </c>
      <c r="U2340" s="28">
        <v>70.62</v>
      </c>
      <c r="V2340">
        <v>71.34</v>
      </c>
      <c r="W2340">
        <v>71.361000000000004</v>
      </c>
      <c r="X2340">
        <v>70.421000000000006</v>
      </c>
      <c r="Y2340" s="19">
        <v>-1.38E-2</v>
      </c>
      <c r="AB2340" s="110">
        <f t="shared" si="430"/>
        <v>43622</v>
      </c>
      <c r="AC2340" s="108">
        <f t="shared" si="428"/>
        <v>11843.75</v>
      </c>
      <c r="AD2340" s="28">
        <f t="shared" si="429"/>
        <v>69.165000000000006</v>
      </c>
      <c r="AE2340" s="28">
        <f t="shared" si="423"/>
        <v>171.23906600159037</v>
      </c>
      <c r="AF2340" s="31">
        <f t="shared" si="424"/>
        <v>-1.3003529272920256E-2</v>
      </c>
      <c r="AJ2340" s="110" t="e">
        <f t="shared" si="427"/>
        <v>#N/A</v>
      </c>
      <c r="AK2340" s="31">
        <f t="shared" si="425"/>
        <v>0</v>
      </c>
      <c r="AL2340" s="115">
        <f t="shared" si="426"/>
        <v>0</v>
      </c>
      <c r="AM2340" s="100"/>
      <c r="BR2340" s="18" t="e">
        <f t="shared" si="420"/>
        <v>#N/A</v>
      </c>
      <c r="BS2340" s="6">
        <f t="shared" si="421"/>
        <v>0</v>
      </c>
      <c r="BT2340" s="6">
        <f t="shared" si="422"/>
        <v>0</v>
      </c>
    </row>
    <row r="2341" spans="2:72" ht="14.45" hidden="1">
      <c r="B2341" s="110">
        <v>43573</v>
      </c>
      <c r="C2341" s="106">
        <v>2905</v>
      </c>
      <c r="D2341" s="106">
        <v>2904.8</v>
      </c>
      <c r="E2341" s="106">
        <v>2908.4</v>
      </c>
      <c r="F2341" s="106">
        <v>2891.9</v>
      </c>
      <c r="G2341" s="28"/>
      <c r="H2341" s="107">
        <v>1.6000000000000001E-3</v>
      </c>
      <c r="K2341" s="110">
        <v>43623</v>
      </c>
      <c r="L2341" s="106">
        <v>11870.65</v>
      </c>
      <c r="M2341" s="106">
        <v>11865.2</v>
      </c>
      <c r="N2341" s="106">
        <v>11897.5</v>
      </c>
      <c r="O2341" s="106">
        <v>11769.5</v>
      </c>
      <c r="P2341" s="28" t="s">
        <v>4826</v>
      </c>
      <c r="Q2341" s="107">
        <v>2.3E-3</v>
      </c>
      <c r="T2341" s="110">
        <v>43453</v>
      </c>
      <c r="U2341" s="28">
        <v>70.278999999999996</v>
      </c>
      <c r="V2341">
        <v>70.356999999999999</v>
      </c>
      <c r="W2341">
        <v>70.481999999999999</v>
      </c>
      <c r="X2341">
        <v>69.861999999999995</v>
      </c>
      <c r="Y2341" s="19">
        <v>-4.7999999999999996E-3</v>
      </c>
      <c r="AB2341" s="110">
        <f t="shared" si="430"/>
        <v>43623</v>
      </c>
      <c r="AC2341" s="108">
        <f t="shared" si="428"/>
        <v>11870.65</v>
      </c>
      <c r="AD2341" s="28">
        <f t="shared" si="429"/>
        <v>69.355000000000004</v>
      </c>
      <c r="AE2341" s="28">
        <f t="shared" si="423"/>
        <v>171.15781126090403</v>
      </c>
      <c r="AF2341" s="31">
        <f t="shared" si="424"/>
        <v>-4.7451053421176947E-4</v>
      </c>
      <c r="AJ2341" s="110">
        <f t="shared" si="427"/>
        <v>43585</v>
      </c>
      <c r="AK2341" s="31">
        <f t="shared" si="425"/>
        <v>1E-3</v>
      </c>
      <c r="AL2341" s="115">
        <f t="shared" si="426"/>
        <v>2.3601140057964987E-3</v>
      </c>
      <c r="AM2341" s="100"/>
      <c r="BR2341" s="18">
        <f t="shared" si="420"/>
        <v>43573</v>
      </c>
      <c r="BS2341" s="6">
        <f t="shared" si="421"/>
        <v>1.6000000000000001E-3</v>
      </c>
      <c r="BT2341" s="6">
        <f t="shared" si="422"/>
        <v>-2.8999999999999998E-3</v>
      </c>
    </row>
    <row r="2342" spans="2:72" ht="14.45" hidden="1">
      <c r="B2342" s="110">
        <v>43577</v>
      </c>
      <c r="C2342" s="106">
        <v>2908</v>
      </c>
      <c r="D2342" s="106">
        <v>2898.8</v>
      </c>
      <c r="E2342" s="106">
        <v>2909.5</v>
      </c>
      <c r="F2342" s="106">
        <v>2896.3</v>
      </c>
      <c r="G2342" s="28"/>
      <c r="H2342" s="107">
        <v>1E-3</v>
      </c>
      <c r="K2342" s="110">
        <v>43626</v>
      </c>
      <c r="L2342" s="106">
        <v>11922.7</v>
      </c>
      <c r="M2342" s="106">
        <v>11934.9</v>
      </c>
      <c r="N2342" s="106">
        <v>11975.05</v>
      </c>
      <c r="O2342" s="106">
        <v>11871.75</v>
      </c>
      <c r="P2342" s="28" t="s">
        <v>4827</v>
      </c>
      <c r="Q2342" s="107">
        <v>4.4000000000000003E-3</v>
      </c>
      <c r="T2342" s="110">
        <v>43454</v>
      </c>
      <c r="U2342" s="28">
        <v>69.98</v>
      </c>
      <c r="V2342">
        <v>70.697000000000003</v>
      </c>
      <c r="W2342">
        <v>70.715999999999994</v>
      </c>
      <c r="X2342">
        <v>69.655000000000001</v>
      </c>
      <c r="Y2342" s="19">
        <v>-4.3E-3</v>
      </c>
      <c r="AB2342" s="110">
        <f t="shared" si="430"/>
        <v>43626</v>
      </c>
      <c r="AC2342" s="108">
        <f t="shared" si="428"/>
        <v>11922.7</v>
      </c>
      <c r="AD2342" s="28">
        <f t="shared" si="429"/>
        <v>69.534999999999997</v>
      </c>
      <c r="AE2342" s="28">
        <f t="shared" si="423"/>
        <v>171.46329186740493</v>
      </c>
      <c r="AF2342" s="31">
        <f t="shared" si="424"/>
        <v>1.7847891618294476E-3</v>
      </c>
      <c r="AJ2342" s="110" t="e">
        <f t="shared" si="427"/>
        <v>#N/A</v>
      </c>
      <c r="AK2342" s="31">
        <f t="shared" si="425"/>
        <v>0</v>
      </c>
      <c r="AL2342" s="115">
        <f t="shared" si="426"/>
        <v>0</v>
      </c>
      <c r="AM2342" s="100"/>
      <c r="BR2342" s="18">
        <f t="shared" si="420"/>
        <v>43577</v>
      </c>
      <c r="BS2342" s="6">
        <f t="shared" si="421"/>
        <v>1E-3</v>
      </c>
      <c r="BT2342" s="6">
        <f t="shared" si="422"/>
        <v>-1.35E-2</v>
      </c>
    </row>
    <row r="2343" spans="2:72" ht="14.45" hidden="1">
      <c r="B2343" s="110">
        <v>43578</v>
      </c>
      <c r="C2343" s="106">
        <v>2933.7</v>
      </c>
      <c r="D2343" s="106">
        <v>2910</v>
      </c>
      <c r="E2343" s="106">
        <v>2936.3</v>
      </c>
      <c r="F2343" s="106">
        <v>2908.5</v>
      </c>
      <c r="G2343" s="28"/>
      <c r="H2343" s="107">
        <v>8.8000000000000005E-3</v>
      </c>
      <c r="K2343" s="110">
        <v>43627</v>
      </c>
      <c r="L2343" s="106">
        <v>11965.6</v>
      </c>
      <c r="M2343" s="106">
        <v>11959.85</v>
      </c>
      <c r="N2343" s="106">
        <v>12000.35</v>
      </c>
      <c r="O2343" s="106">
        <v>11904.35</v>
      </c>
      <c r="P2343" s="28" t="s">
        <v>4828</v>
      </c>
      <c r="Q2343" s="107">
        <v>3.5999999999999999E-3</v>
      </c>
      <c r="T2343" s="110">
        <v>43455</v>
      </c>
      <c r="U2343" s="28">
        <v>70.14</v>
      </c>
      <c r="V2343">
        <v>70.003</v>
      </c>
      <c r="W2343">
        <v>70.319999999999993</v>
      </c>
      <c r="X2343">
        <v>69.75</v>
      </c>
      <c r="Y2343" s="19">
        <v>2.3E-3</v>
      </c>
      <c r="AB2343" s="110">
        <f t="shared" si="430"/>
        <v>43627</v>
      </c>
      <c r="AC2343" s="108">
        <f t="shared" si="428"/>
        <v>11965.6</v>
      </c>
      <c r="AD2343" s="28">
        <f t="shared" si="429"/>
        <v>69.385000000000005</v>
      </c>
      <c r="AE2343" s="28">
        <f t="shared" si="423"/>
        <v>172.45225913381853</v>
      </c>
      <c r="AF2343" s="31">
        <f t="shared" si="424"/>
        <v>5.767807532695457E-3</v>
      </c>
      <c r="AJ2343" s="110">
        <f t="shared" si="427"/>
        <v>43587</v>
      </c>
      <c r="AK2343" s="31">
        <f t="shared" si="425"/>
        <v>-2.0999999999999999E-3</v>
      </c>
      <c r="AL2343" s="115">
        <f t="shared" si="426"/>
        <v>1.4158896256448728E-3</v>
      </c>
      <c r="AM2343" s="100"/>
      <c r="BR2343" s="18">
        <f t="shared" si="420"/>
        <v>43578</v>
      </c>
      <c r="BS2343" s="6">
        <f t="shared" si="421"/>
        <v>8.8000000000000005E-3</v>
      </c>
      <c r="BT2343" s="6">
        <f t="shared" si="422"/>
        <v>-1.6000000000000001E-3</v>
      </c>
    </row>
    <row r="2344" spans="2:72" ht="14.45" hidden="1">
      <c r="B2344" s="110">
        <v>43579</v>
      </c>
      <c r="C2344" s="106">
        <v>2927.2</v>
      </c>
      <c r="D2344" s="106">
        <v>2934</v>
      </c>
      <c r="E2344" s="106">
        <v>2936.8</v>
      </c>
      <c r="F2344" s="106">
        <v>2926.1</v>
      </c>
      <c r="G2344" s="28"/>
      <c r="H2344" s="107">
        <v>-2.2000000000000001E-3</v>
      </c>
      <c r="K2344" s="110">
        <v>43628</v>
      </c>
      <c r="L2344" s="106">
        <v>11906.2</v>
      </c>
      <c r="M2344" s="106">
        <v>11962.45</v>
      </c>
      <c r="N2344" s="106">
        <v>11962.45</v>
      </c>
      <c r="O2344" s="106">
        <v>11866.35</v>
      </c>
      <c r="P2344" s="28" t="s">
        <v>4829</v>
      </c>
      <c r="Q2344" s="107">
        <v>-5.0000000000000001E-3</v>
      </c>
      <c r="T2344" s="110">
        <v>43458</v>
      </c>
      <c r="U2344" s="28">
        <v>70.105000000000004</v>
      </c>
      <c r="V2344">
        <v>70.150999999999996</v>
      </c>
      <c r="W2344">
        <v>70.296000000000006</v>
      </c>
      <c r="X2344">
        <v>69.873000000000005</v>
      </c>
      <c r="Y2344" s="19">
        <v>-5.0000000000000001E-4</v>
      </c>
      <c r="AB2344" s="110">
        <f t="shared" si="430"/>
        <v>43628</v>
      </c>
      <c r="AC2344" s="108">
        <f t="shared" si="428"/>
        <v>11906.2</v>
      </c>
      <c r="AD2344" s="28">
        <f t="shared" si="429"/>
        <v>69.375</v>
      </c>
      <c r="AE2344" s="28">
        <f t="shared" si="423"/>
        <v>171.62090090090092</v>
      </c>
      <c r="AF2344" s="31">
        <f t="shared" si="424"/>
        <v>-4.8208022156004393E-3</v>
      </c>
      <c r="AJ2344" s="110">
        <f t="shared" si="427"/>
        <v>43588</v>
      </c>
      <c r="AK2344" s="31">
        <f t="shared" si="425"/>
        <v>9.5999999999999992E-3</v>
      </c>
      <c r="AL2344" s="115">
        <f t="shared" si="426"/>
        <v>3.4879593947871879E-3</v>
      </c>
      <c r="AM2344" s="100"/>
      <c r="BR2344" s="18">
        <f t="shared" si="420"/>
        <v>43579</v>
      </c>
      <c r="BS2344" s="6">
        <f t="shared" si="421"/>
        <v>-2.2000000000000001E-3</v>
      </c>
      <c r="BT2344" s="6">
        <f t="shared" si="422"/>
        <v>1.2999999999999999E-2</v>
      </c>
    </row>
    <row r="2345" spans="2:72" ht="14.45" hidden="1">
      <c r="B2345" s="110">
        <v>43580</v>
      </c>
      <c r="C2345" s="106">
        <v>2926.2</v>
      </c>
      <c r="D2345" s="106">
        <v>2929</v>
      </c>
      <c r="E2345" s="106">
        <v>2933.1</v>
      </c>
      <c r="F2345" s="106">
        <v>2912.8</v>
      </c>
      <c r="G2345" s="28"/>
      <c r="H2345" s="107">
        <v>-2.9999999999999997E-4</v>
      </c>
      <c r="K2345" s="110">
        <v>43629</v>
      </c>
      <c r="L2345" s="106">
        <v>11914.05</v>
      </c>
      <c r="M2345" s="106">
        <v>11873.9</v>
      </c>
      <c r="N2345" s="106">
        <v>11931.35</v>
      </c>
      <c r="O2345" s="106">
        <v>11817.05</v>
      </c>
      <c r="P2345" s="28" t="s">
        <v>4830</v>
      </c>
      <c r="Q2345" s="107">
        <v>6.9999999999999999E-4</v>
      </c>
      <c r="T2345" s="110">
        <v>43459</v>
      </c>
      <c r="U2345" s="28">
        <v>70.05</v>
      </c>
      <c r="V2345">
        <v>70.05</v>
      </c>
      <c r="W2345">
        <v>70.05</v>
      </c>
      <c r="X2345">
        <v>70.05</v>
      </c>
      <c r="Y2345" s="19">
        <v>-8.0000000000000004E-4</v>
      </c>
      <c r="AB2345" s="110">
        <f t="shared" si="430"/>
        <v>43629</v>
      </c>
      <c r="AC2345" s="108">
        <f t="shared" si="428"/>
        <v>11914.05</v>
      </c>
      <c r="AD2345" s="28">
        <f t="shared" si="429"/>
        <v>69.53</v>
      </c>
      <c r="AE2345" s="28">
        <f t="shared" si="423"/>
        <v>171.35121530274699</v>
      </c>
      <c r="AF2345" s="31">
        <f t="shared" si="424"/>
        <v>-1.5714029977599298E-3</v>
      </c>
      <c r="AJ2345" s="110">
        <f t="shared" si="427"/>
        <v>43591</v>
      </c>
      <c r="AK2345" s="31">
        <f t="shared" si="425"/>
        <v>-4.4000000000000003E-3</v>
      </c>
      <c r="AL2345" s="115">
        <f t="shared" si="426"/>
        <v>-1.3801227868604604E-2</v>
      </c>
      <c r="AM2345" s="100"/>
      <c r="BR2345" s="18">
        <f t="shared" si="420"/>
        <v>43580</v>
      </c>
      <c r="BS2345" s="6">
        <f t="shared" si="421"/>
        <v>-2.9999999999999997E-4</v>
      </c>
      <c r="BT2345" s="6">
        <f t="shared" si="422"/>
        <v>-7.1999999999999998E-3</v>
      </c>
    </row>
    <row r="2346" spans="2:72" ht="14.45" hidden="1">
      <c r="B2346" s="110">
        <v>43581</v>
      </c>
      <c r="C2346" s="106">
        <v>2939.9</v>
      </c>
      <c r="D2346" s="106">
        <v>2925.8</v>
      </c>
      <c r="E2346" s="106">
        <v>2939.9</v>
      </c>
      <c r="F2346" s="106">
        <v>2917.6</v>
      </c>
      <c r="G2346" s="28"/>
      <c r="H2346" s="107">
        <v>4.7000000000000002E-3</v>
      </c>
      <c r="K2346" s="110">
        <v>43630</v>
      </c>
      <c r="L2346" s="106">
        <v>11823.3</v>
      </c>
      <c r="M2346" s="106">
        <v>11910.1</v>
      </c>
      <c r="N2346" s="106">
        <v>11911.85</v>
      </c>
      <c r="O2346" s="106">
        <v>11797.7</v>
      </c>
      <c r="P2346" s="28" t="s">
        <v>4831</v>
      </c>
      <c r="Q2346" s="107">
        <v>-7.6E-3</v>
      </c>
      <c r="T2346" s="110">
        <v>43460</v>
      </c>
      <c r="U2346" s="28">
        <v>70.069999999999993</v>
      </c>
      <c r="V2346">
        <v>70.064999999999998</v>
      </c>
      <c r="W2346">
        <v>70.17</v>
      </c>
      <c r="X2346">
        <v>69.754999999999995</v>
      </c>
      <c r="Y2346" s="19">
        <v>2.9999999999999997E-4</v>
      </c>
      <c r="AB2346" s="110">
        <f t="shared" si="430"/>
        <v>43630</v>
      </c>
      <c r="AC2346" s="108">
        <f t="shared" si="428"/>
        <v>11823.3</v>
      </c>
      <c r="AD2346" s="28">
        <f t="shared" si="429"/>
        <v>69.832999999999998</v>
      </c>
      <c r="AE2346" s="28">
        <f t="shared" si="423"/>
        <v>169.30820672175045</v>
      </c>
      <c r="AF2346" s="31">
        <f t="shared" si="424"/>
        <v>-1.1922930207334148E-2</v>
      </c>
      <c r="AJ2346" s="110">
        <f t="shared" si="427"/>
        <v>43592</v>
      </c>
      <c r="AK2346" s="31">
        <f t="shared" si="425"/>
        <v>-1.6500000000000001E-2</v>
      </c>
      <c r="AL2346" s="115">
        <f t="shared" si="426"/>
        <v>-1.2424256887638596E-2</v>
      </c>
      <c r="AM2346" s="100"/>
      <c r="BR2346" s="18">
        <f t="shared" si="420"/>
        <v>43581</v>
      </c>
      <c r="BS2346" s="6">
        <f t="shared" si="421"/>
        <v>4.7000000000000002E-3</v>
      </c>
      <c r="BT2346" s="6">
        <f t="shared" si="422"/>
        <v>9.7000000000000003E-3</v>
      </c>
    </row>
    <row r="2347" spans="2:72" ht="14.45" hidden="1">
      <c r="B2347" s="110">
        <v>43584</v>
      </c>
      <c r="C2347" s="106">
        <v>2943</v>
      </c>
      <c r="D2347" s="106">
        <v>2940.6</v>
      </c>
      <c r="E2347" s="106">
        <v>2949.5</v>
      </c>
      <c r="F2347" s="106">
        <v>2939.3</v>
      </c>
      <c r="G2347" s="28"/>
      <c r="H2347" s="107">
        <v>1.1000000000000001E-3</v>
      </c>
      <c r="K2347" s="110">
        <v>43633</v>
      </c>
      <c r="L2347" s="106">
        <v>11672.15</v>
      </c>
      <c r="M2347" s="106">
        <v>11844</v>
      </c>
      <c r="N2347" s="106">
        <v>11844.05</v>
      </c>
      <c r="O2347" s="106">
        <v>11657.75</v>
      </c>
      <c r="P2347" s="28" t="s">
        <v>4832</v>
      </c>
      <c r="Q2347" s="107">
        <v>-1.2800000000000001E-2</v>
      </c>
      <c r="T2347" s="110">
        <v>43461</v>
      </c>
      <c r="U2347" s="28">
        <v>70.361000000000004</v>
      </c>
      <c r="V2347">
        <v>70.087999999999994</v>
      </c>
      <c r="W2347">
        <v>70.403999999999996</v>
      </c>
      <c r="X2347">
        <v>70.087999999999994</v>
      </c>
      <c r="Y2347" s="19">
        <v>4.1999999999999997E-3</v>
      </c>
      <c r="AB2347" s="110">
        <f t="shared" si="430"/>
        <v>43633</v>
      </c>
      <c r="AC2347" s="108">
        <f t="shared" si="428"/>
        <v>11672.15</v>
      </c>
      <c r="AD2347" s="28">
        <f t="shared" si="429"/>
        <v>69.849999999999994</v>
      </c>
      <c r="AE2347" s="28">
        <f t="shared" si="423"/>
        <v>167.10307802433786</v>
      </c>
      <c r="AF2347" s="31">
        <f t="shared" si="424"/>
        <v>-1.3024346191538139E-2</v>
      </c>
      <c r="AJ2347" s="110">
        <f t="shared" si="427"/>
        <v>43593</v>
      </c>
      <c r="AK2347" s="31">
        <f t="shared" si="425"/>
        <v>-1.6000000000000001E-3</v>
      </c>
      <c r="AL2347" s="115">
        <f t="shared" si="426"/>
        <v>-1.3104107546451638E-2</v>
      </c>
      <c r="AM2347" s="100"/>
      <c r="BR2347" s="18" t="e">
        <f t="shared" si="420"/>
        <v>#N/A</v>
      </c>
      <c r="BS2347" s="6">
        <f t="shared" si="421"/>
        <v>0</v>
      </c>
      <c r="BT2347" s="6">
        <f t="shared" si="422"/>
        <v>0</v>
      </c>
    </row>
    <row r="2348" spans="2:72" ht="14.45" hidden="1">
      <c r="B2348" s="110">
        <v>43585</v>
      </c>
      <c r="C2348" s="106">
        <v>2945.8</v>
      </c>
      <c r="D2348" s="106">
        <v>2937.1</v>
      </c>
      <c r="E2348" s="106">
        <v>2948.2</v>
      </c>
      <c r="F2348" s="106">
        <v>2924.1</v>
      </c>
      <c r="G2348" s="28"/>
      <c r="H2348" s="107">
        <v>1E-3</v>
      </c>
      <c r="K2348" s="110">
        <v>43634</v>
      </c>
      <c r="L2348" s="106">
        <v>11691.5</v>
      </c>
      <c r="M2348" s="106">
        <v>11677.05</v>
      </c>
      <c r="N2348" s="106">
        <v>11727.2</v>
      </c>
      <c r="O2348" s="106">
        <v>11641.15</v>
      </c>
      <c r="P2348" s="28" t="s">
        <v>4833</v>
      </c>
      <c r="Q2348" s="107">
        <v>1.6999999999999999E-3</v>
      </c>
      <c r="T2348" s="110">
        <v>43462</v>
      </c>
      <c r="U2348" s="28">
        <v>69.933000000000007</v>
      </c>
      <c r="V2348">
        <v>70.150999999999996</v>
      </c>
      <c r="W2348">
        <v>70.150999999999996</v>
      </c>
      <c r="X2348">
        <v>69.885000000000005</v>
      </c>
      <c r="Y2348" s="19">
        <v>-6.1000000000000004E-3</v>
      </c>
      <c r="AB2348" s="110">
        <f t="shared" si="430"/>
        <v>43634</v>
      </c>
      <c r="AC2348" s="108">
        <f t="shared" si="428"/>
        <v>11691.5</v>
      </c>
      <c r="AD2348" s="28">
        <f t="shared" si="429"/>
        <v>69.61</v>
      </c>
      <c r="AE2348" s="28">
        <f t="shared" si="423"/>
        <v>167.95719005889958</v>
      </c>
      <c r="AF2348" s="31">
        <f t="shared" si="424"/>
        <v>5.1112884613491172E-3</v>
      </c>
      <c r="AJ2348" s="110">
        <f t="shared" si="427"/>
        <v>43594</v>
      </c>
      <c r="AK2348" s="31">
        <f t="shared" si="425"/>
        <v>-3.0000000000000001E-3</v>
      </c>
      <c r="AL2348" s="115">
        <f t="shared" si="426"/>
        <v>-1.1877975162289389E-2</v>
      </c>
      <c r="AM2348" s="100"/>
      <c r="BR2348" s="18">
        <f t="shared" si="420"/>
        <v>43585</v>
      </c>
      <c r="BS2348" s="6">
        <f t="shared" si="421"/>
        <v>1E-3</v>
      </c>
      <c r="BT2348" s="6">
        <f t="shared" si="422"/>
        <v>-5.9999999999999995E-4</v>
      </c>
    </row>
    <row r="2349" spans="2:72" ht="14.45" hidden="1">
      <c r="B2349" s="110">
        <v>43586</v>
      </c>
      <c r="C2349" s="106">
        <v>2923.7</v>
      </c>
      <c r="D2349" s="106">
        <v>2952.3</v>
      </c>
      <c r="E2349" s="106">
        <v>2954.1</v>
      </c>
      <c r="F2349" s="106">
        <v>2923.4</v>
      </c>
      <c r="G2349" s="28"/>
      <c r="H2349" s="107">
        <v>-7.4999999999999997E-3</v>
      </c>
      <c r="K2349" s="110">
        <v>43635</v>
      </c>
      <c r="L2349" s="106">
        <v>11691.45</v>
      </c>
      <c r="M2349" s="106">
        <v>11744.45</v>
      </c>
      <c r="N2349" s="106">
        <v>11802.5</v>
      </c>
      <c r="O2349" s="106">
        <v>11625.1</v>
      </c>
      <c r="P2349" s="28" t="s">
        <v>4834</v>
      </c>
      <c r="Q2349" s="107">
        <v>0</v>
      </c>
      <c r="T2349" s="110">
        <v>43465</v>
      </c>
      <c r="U2349" s="28">
        <v>69.569999999999993</v>
      </c>
      <c r="V2349">
        <v>69.783000000000001</v>
      </c>
      <c r="W2349">
        <v>69.945999999999998</v>
      </c>
      <c r="X2349">
        <v>69.569999999999993</v>
      </c>
      <c r="Y2349" s="19">
        <v>-5.1999999999999998E-3</v>
      </c>
      <c r="AB2349" s="110">
        <f t="shared" si="430"/>
        <v>43635</v>
      </c>
      <c r="AC2349" s="108">
        <f t="shared" si="428"/>
        <v>11691.45</v>
      </c>
      <c r="AD2349" s="28">
        <f t="shared" si="429"/>
        <v>69.650000000000006</v>
      </c>
      <c r="AE2349" s="28">
        <f t="shared" si="423"/>
        <v>167.8600143575018</v>
      </c>
      <c r="AF2349" s="31">
        <f t="shared" si="424"/>
        <v>-5.7857422694262972E-4</v>
      </c>
      <c r="AJ2349" s="110">
        <f t="shared" si="427"/>
        <v>43595</v>
      </c>
      <c r="AK2349" s="31">
        <f t="shared" si="425"/>
        <v>3.7000000000000002E-3</v>
      </c>
      <c r="AL2349" s="115">
        <f t="shared" si="426"/>
        <v>6.1071114837729645E-4</v>
      </c>
      <c r="AM2349" s="100"/>
      <c r="BR2349" s="18" t="e">
        <f t="shared" si="420"/>
        <v>#N/A</v>
      </c>
      <c r="BS2349" s="6">
        <f t="shared" si="421"/>
        <v>0</v>
      </c>
      <c r="BT2349" s="6">
        <f t="shared" si="422"/>
        <v>0</v>
      </c>
    </row>
    <row r="2350" spans="2:72" ht="14.45" hidden="1">
      <c r="B2350" s="110">
        <v>43587</v>
      </c>
      <c r="C2350" s="106">
        <v>2917.5</v>
      </c>
      <c r="D2350" s="106">
        <v>2922.2</v>
      </c>
      <c r="E2350" s="106">
        <v>2931.7</v>
      </c>
      <c r="F2350" s="106">
        <v>2900.5</v>
      </c>
      <c r="G2350" s="28"/>
      <c r="H2350" s="107">
        <v>-2.0999999999999999E-3</v>
      </c>
      <c r="K2350" s="110">
        <v>43636</v>
      </c>
      <c r="L2350" s="106">
        <v>11831.75</v>
      </c>
      <c r="M2350" s="106">
        <v>11653.65</v>
      </c>
      <c r="N2350" s="106">
        <v>11843.5</v>
      </c>
      <c r="O2350" s="106">
        <v>11635.05</v>
      </c>
      <c r="P2350" s="28" t="s">
        <v>4835</v>
      </c>
      <c r="Q2350" s="107">
        <v>1.2E-2</v>
      </c>
      <c r="T2350" s="110">
        <v>43466</v>
      </c>
      <c r="U2350" s="28">
        <v>69.453000000000003</v>
      </c>
      <c r="V2350">
        <v>69.635000000000005</v>
      </c>
      <c r="W2350">
        <v>69.745000000000005</v>
      </c>
      <c r="X2350">
        <v>69.435000000000002</v>
      </c>
      <c r="Y2350" s="19">
        <v>-1.6999999999999999E-3</v>
      </c>
      <c r="AB2350" s="110">
        <f t="shared" si="430"/>
        <v>43636</v>
      </c>
      <c r="AC2350" s="108">
        <f t="shared" si="428"/>
        <v>11831.75</v>
      </c>
      <c r="AD2350" s="28">
        <f t="shared" si="429"/>
        <v>69.52</v>
      </c>
      <c r="AE2350" s="28">
        <f t="shared" si="423"/>
        <v>170.19203107019564</v>
      </c>
      <c r="AF2350" s="31">
        <f t="shared" si="424"/>
        <v>1.3892627863877127E-2</v>
      </c>
      <c r="AJ2350" s="110">
        <f t="shared" si="427"/>
        <v>43598</v>
      </c>
      <c r="AK2350" s="31">
        <f t="shared" si="425"/>
        <v>-2.41E-2</v>
      </c>
      <c r="AL2350" s="115">
        <f t="shared" si="426"/>
        <v>-1.9361406872220654E-2</v>
      </c>
      <c r="AM2350" s="100"/>
      <c r="BR2350" s="18">
        <f t="shared" si="420"/>
        <v>43587</v>
      </c>
      <c r="BS2350" s="6">
        <f t="shared" si="421"/>
        <v>-2.0999999999999999E-3</v>
      </c>
      <c r="BT2350" s="6">
        <f t="shared" si="422"/>
        <v>-2E-3</v>
      </c>
    </row>
    <row r="2351" spans="2:72" ht="14.45" hidden="1">
      <c r="B2351" s="110">
        <v>43588</v>
      </c>
      <c r="C2351" s="106">
        <v>2945.6</v>
      </c>
      <c r="D2351" s="106">
        <v>2929.2</v>
      </c>
      <c r="E2351" s="106">
        <v>2947.8</v>
      </c>
      <c r="F2351" s="106">
        <v>2929.2</v>
      </c>
      <c r="G2351" s="28"/>
      <c r="H2351" s="107">
        <v>9.5999999999999992E-3</v>
      </c>
      <c r="K2351" s="110">
        <v>43637</v>
      </c>
      <c r="L2351" s="106">
        <v>11724.1</v>
      </c>
      <c r="M2351" s="106">
        <v>11827.6</v>
      </c>
      <c r="N2351" s="106">
        <v>11827.95</v>
      </c>
      <c r="O2351" s="106">
        <v>11705.1</v>
      </c>
      <c r="P2351" s="28" t="s">
        <v>4836</v>
      </c>
      <c r="Q2351" s="107">
        <v>-9.1000000000000004E-3</v>
      </c>
      <c r="T2351" s="110">
        <v>43467</v>
      </c>
      <c r="U2351" s="28">
        <v>70</v>
      </c>
      <c r="V2351">
        <v>69.468999999999994</v>
      </c>
      <c r="W2351">
        <v>70.254999999999995</v>
      </c>
      <c r="X2351">
        <v>69.468999999999994</v>
      </c>
      <c r="Y2351" s="19">
        <v>7.9000000000000008E-3</v>
      </c>
      <c r="AB2351" s="110">
        <f t="shared" si="430"/>
        <v>43637</v>
      </c>
      <c r="AC2351" s="108">
        <f t="shared" si="428"/>
        <v>11724.1</v>
      </c>
      <c r="AD2351" s="28">
        <f t="shared" si="429"/>
        <v>69.614999999999995</v>
      </c>
      <c r="AE2351" s="28">
        <f t="shared" si="423"/>
        <v>168.41341664871078</v>
      </c>
      <c r="AF2351" s="31">
        <f t="shared" si="424"/>
        <v>-1.045063279579328E-2</v>
      </c>
      <c r="AJ2351" s="110">
        <f t="shared" si="427"/>
        <v>43599</v>
      </c>
      <c r="AK2351" s="31">
        <f t="shared" si="425"/>
        <v>8.0000000000000002E-3</v>
      </c>
      <c r="AL2351" s="115">
        <f t="shared" si="426"/>
        <v>1.003075479995541E-2</v>
      </c>
      <c r="AM2351" s="100"/>
      <c r="BR2351" s="18">
        <f t="shared" si="420"/>
        <v>43588</v>
      </c>
      <c r="BS2351" s="6">
        <f t="shared" si="421"/>
        <v>9.5999999999999992E-3</v>
      </c>
      <c r="BT2351" s="6">
        <f t="shared" si="422"/>
        <v>-1.1000000000000001E-3</v>
      </c>
    </row>
    <row r="2352" spans="2:72" ht="14.45" hidden="1">
      <c r="B2352" s="110">
        <v>43591</v>
      </c>
      <c r="C2352" s="106">
        <v>2932.5</v>
      </c>
      <c r="D2352" s="106">
        <v>2908.9</v>
      </c>
      <c r="E2352" s="106">
        <v>2937.3</v>
      </c>
      <c r="F2352" s="106">
        <v>2898.2</v>
      </c>
      <c r="G2352" s="28"/>
      <c r="H2352" s="107">
        <v>-4.4000000000000003E-3</v>
      </c>
      <c r="K2352" s="110">
        <v>43640</v>
      </c>
      <c r="L2352" s="106">
        <v>11699.65</v>
      </c>
      <c r="M2352" s="106">
        <v>11725.8</v>
      </c>
      <c r="N2352" s="106">
        <v>11754</v>
      </c>
      <c r="O2352" s="106">
        <v>11670.2</v>
      </c>
      <c r="P2352" s="28" t="s">
        <v>4837</v>
      </c>
      <c r="Q2352" s="107">
        <v>-2.0999999999999999E-3</v>
      </c>
      <c r="T2352" s="110">
        <v>43468</v>
      </c>
      <c r="U2352" s="28">
        <v>70.11</v>
      </c>
      <c r="V2352">
        <v>70.3</v>
      </c>
      <c r="W2352">
        <v>70.531000000000006</v>
      </c>
      <c r="X2352">
        <v>70.034000000000006</v>
      </c>
      <c r="Y2352" s="19">
        <v>1.6000000000000001E-3</v>
      </c>
      <c r="AB2352" s="110">
        <f t="shared" si="430"/>
        <v>43640</v>
      </c>
      <c r="AC2352" s="108">
        <f t="shared" si="428"/>
        <v>11699.65</v>
      </c>
      <c r="AD2352" s="28">
        <f t="shared" si="429"/>
        <v>69.272999999999996</v>
      </c>
      <c r="AE2352" s="28">
        <f t="shared" si="423"/>
        <v>168.89192037301692</v>
      </c>
      <c r="AF2352" s="31">
        <f t="shared" si="424"/>
        <v>2.8412446812609016E-3</v>
      </c>
      <c r="AJ2352" s="110">
        <f t="shared" si="427"/>
        <v>43600</v>
      </c>
      <c r="AK2352" s="31">
        <f t="shared" si="425"/>
        <v>5.8999999999999999E-3</v>
      </c>
      <c r="AL2352" s="115">
        <f t="shared" si="426"/>
        <v>-4.6219609083055779E-3</v>
      </c>
      <c r="AM2352" s="100"/>
      <c r="BR2352" s="18">
        <f t="shared" si="420"/>
        <v>43591</v>
      </c>
      <c r="BS2352" s="6">
        <f t="shared" si="421"/>
        <v>-4.4000000000000003E-3</v>
      </c>
      <c r="BT2352" s="6">
        <f t="shared" si="422"/>
        <v>-9.7000000000000003E-3</v>
      </c>
    </row>
    <row r="2353" spans="2:72" ht="14.45" hidden="1">
      <c r="B2353" s="110">
        <v>43592</v>
      </c>
      <c r="C2353" s="106">
        <v>2884.1</v>
      </c>
      <c r="D2353" s="106">
        <v>2913</v>
      </c>
      <c r="E2353" s="106">
        <v>2913</v>
      </c>
      <c r="F2353" s="106">
        <v>2862.6</v>
      </c>
      <c r="G2353" s="28"/>
      <c r="H2353" s="107">
        <v>-1.6500000000000001E-2</v>
      </c>
      <c r="K2353" s="110">
        <v>43641</v>
      </c>
      <c r="L2353" s="106">
        <v>11796.45</v>
      </c>
      <c r="M2353" s="106">
        <v>11681</v>
      </c>
      <c r="N2353" s="106">
        <v>11814.4</v>
      </c>
      <c r="O2353" s="106">
        <v>11651</v>
      </c>
      <c r="P2353" s="28" t="s">
        <v>4838</v>
      </c>
      <c r="Q2353" s="107">
        <v>8.3000000000000001E-3</v>
      </c>
      <c r="T2353" s="110">
        <v>43469</v>
      </c>
      <c r="U2353" s="28">
        <v>69.55</v>
      </c>
      <c r="V2353">
        <v>70.114999999999995</v>
      </c>
      <c r="W2353">
        <v>70.144999999999996</v>
      </c>
      <c r="X2353">
        <v>69.55</v>
      </c>
      <c r="Y2353" s="19">
        <v>-8.0000000000000002E-3</v>
      </c>
      <c r="AB2353" s="110">
        <f t="shared" si="430"/>
        <v>43641</v>
      </c>
      <c r="AC2353" s="108">
        <f t="shared" si="428"/>
        <v>11796.45</v>
      </c>
      <c r="AD2353" s="28">
        <f t="shared" si="429"/>
        <v>69.334000000000003</v>
      </c>
      <c r="AE2353" s="28">
        <f t="shared" si="423"/>
        <v>170.13946981279025</v>
      </c>
      <c r="AF2353" s="31">
        <f t="shared" si="424"/>
        <v>7.3866733057328382E-3</v>
      </c>
      <c r="AJ2353" s="110">
        <f t="shared" si="427"/>
        <v>43601</v>
      </c>
      <c r="AK2353" s="31">
        <f t="shared" si="425"/>
        <v>8.8999999999999999E-3</v>
      </c>
      <c r="AL2353" s="115">
        <f t="shared" si="426"/>
        <v>1.0684018607883594E-2</v>
      </c>
      <c r="AM2353" s="100"/>
      <c r="BR2353" s="18">
        <f t="shared" si="420"/>
        <v>43592</v>
      </c>
      <c r="BS2353" s="6">
        <f t="shared" si="421"/>
        <v>-1.6500000000000001E-2</v>
      </c>
      <c r="BT2353" s="6">
        <f t="shared" si="422"/>
        <v>-8.6999999999999994E-3</v>
      </c>
    </row>
    <row r="2354" spans="2:72" ht="14.45" hidden="1">
      <c r="B2354" s="110">
        <v>43593</v>
      </c>
      <c r="C2354" s="106">
        <v>2879.4</v>
      </c>
      <c r="D2354" s="106">
        <v>2879.6</v>
      </c>
      <c r="E2354" s="106">
        <v>2898</v>
      </c>
      <c r="F2354" s="106">
        <v>2873.3</v>
      </c>
      <c r="G2354" s="28"/>
      <c r="H2354" s="107">
        <v>-1.6000000000000001E-3</v>
      </c>
      <c r="K2354" s="110">
        <v>43642</v>
      </c>
      <c r="L2354" s="106">
        <v>11847.55</v>
      </c>
      <c r="M2354" s="106">
        <v>11768.15</v>
      </c>
      <c r="N2354" s="106">
        <v>11871.85</v>
      </c>
      <c r="O2354" s="106">
        <v>11757.55</v>
      </c>
      <c r="P2354" s="28" t="s">
        <v>4839</v>
      </c>
      <c r="Q2354" s="107">
        <v>4.3E-3</v>
      </c>
      <c r="T2354" s="110">
        <v>43472</v>
      </c>
      <c r="U2354" s="28">
        <v>69.802999999999997</v>
      </c>
      <c r="V2354">
        <v>69.531999999999996</v>
      </c>
      <c r="W2354">
        <v>69.953000000000003</v>
      </c>
      <c r="X2354">
        <v>69.254999999999995</v>
      </c>
      <c r="Y2354" s="19">
        <v>3.5999999999999999E-3</v>
      </c>
      <c r="AB2354" s="110">
        <f t="shared" si="430"/>
        <v>43642</v>
      </c>
      <c r="AC2354" s="108">
        <f t="shared" si="428"/>
        <v>11847.55</v>
      </c>
      <c r="AD2354" s="28">
        <f t="shared" si="429"/>
        <v>69.245000000000005</v>
      </c>
      <c r="AE2354" s="28">
        <f t="shared" si="423"/>
        <v>171.09610802223986</v>
      </c>
      <c r="AF2354" s="31">
        <f t="shared" si="424"/>
        <v>5.6226706860096343E-3</v>
      </c>
      <c r="AJ2354" s="110">
        <f t="shared" si="427"/>
        <v>43602</v>
      </c>
      <c r="AK2354" s="31">
        <f t="shared" si="425"/>
        <v>-5.7999999999999996E-3</v>
      </c>
      <c r="AL2354" s="115">
        <f t="shared" si="426"/>
        <v>1.1166596474240675E-2</v>
      </c>
      <c r="AM2354" s="100"/>
      <c r="BR2354" s="18">
        <f t="shared" si="420"/>
        <v>43593</v>
      </c>
      <c r="BS2354" s="6">
        <f t="shared" si="421"/>
        <v>-1.6000000000000001E-3</v>
      </c>
      <c r="BT2354" s="6">
        <f t="shared" si="422"/>
        <v>-1.2E-2</v>
      </c>
    </row>
    <row r="2355" spans="2:72" ht="14.45" hidden="1">
      <c r="B2355" s="110">
        <v>43594</v>
      </c>
      <c r="C2355" s="106">
        <v>2870.7</v>
      </c>
      <c r="D2355" s="106">
        <v>2859.8</v>
      </c>
      <c r="E2355" s="106">
        <v>2876</v>
      </c>
      <c r="F2355" s="106">
        <v>2836.4</v>
      </c>
      <c r="G2355" s="28"/>
      <c r="H2355" s="107">
        <v>-3.0000000000000001E-3</v>
      </c>
      <c r="K2355" s="110">
        <v>43643</v>
      </c>
      <c r="L2355" s="106">
        <v>11841.55</v>
      </c>
      <c r="M2355" s="106">
        <v>11860.85</v>
      </c>
      <c r="N2355" s="106">
        <v>11911.15</v>
      </c>
      <c r="O2355" s="106">
        <v>11821.05</v>
      </c>
      <c r="P2355" s="28" t="s">
        <v>4840</v>
      </c>
      <c r="Q2355" s="107">
        <v>-5.0000000000000001E-4</v>
      </c>
      <c r="T2355" s="110">
        <v>43473</v>
      </c>
      <c r="U2355" s="28">
        <v>70.14</v>
      </c>
      <c r="V2355">
        <v>69.805999999999997</v>
      </c>
      <c r="W2355">
        <v>70.239999999999995</v>
      </c>
      <c r="X2355">
        <v>69.765000000000001</v>
      </c>
      <c r="Y2355" s="19">
        <v>4.7999999999999996E-3</v>
      </c>
      <c r="AB2355" s="110">
        <f t="shared" si="430"/>
        <v>43643</v>
      </c>
      <c r="AC2355" s="108">
        <f t="shared" si="428"/>
        <v>11841.55</v>
      </c>
      <c r="AD2355" s="28">
        <f t="shared" si="429"/>
        <v>69.087999999999994</v>
      </c>
      <c r="AE2355" s="28">
        <f t="shared" si="423"/>
        <v>171.39807202408522</v>
      </c>
      <c r="AF2355" s="31">
        <f t="shared" si="424"/>
        <v>1.7648794314253369E-3</v>
      </c>
      <c r="AJ2355" s="110">
        <f t="shared" si="427"/>
        <v>43605</v>
      </c>
      <c r="AK2355" s="31">
        <f t="shared" si="425"/>
        <v>-6.7000000000000002E-3</v>
      </c>
      <c r="AL2355" s="115">
        <f t="shared" si="426"/>
        <v>4.6910850048716535E-2</v>
      </c>
      <c r="AM2355" s="100"/>
      <c r="BR2355" s="18">
        <f t="shared" si="420"/>
        <v>43594</v>
      </c>
      <c r="BS2355" s="6">
        <f t="shared" si="421"/>
        <v>-3.0000000000000001E-3</v>
      </c>
      <c r="BT2355" s="6">
        <f t="shared" si="422"/>
        <v>-5.1000000000000004E-3</v>
      </c>
    </row>
    <row r="2356" spans="2:72" ht="14.45" hidden="1">
      <c r="B2356" s="110">
        <v>43595</v>
      </c>
      <c r="C2356" s="106">
        <v>2881.4</v>
      </c>
      <c r="D2356" s="106">
        <v>2863.1</v>
      </c>
      <c r="E2356" s="106">
        <v>2891.3</v>
      </c>
      <c r="F2356" s="106">
        <v>2825.4</v>
      </c>
      <c r="G2356" s="28"/>
      <c r="H2356" s="107">
        <v>3.7000000000000002E-3</v>
      </c>
      <c r="K2356" s="110">
        <v>43644</v>
      </c>
      <c r="L2356" s="106">
        <v>11788.85</v>
      </c>
      <c r="M2356" s="106">
        <v>11861.15</v>
      </c>
      <c r="N2356" s="106">
        <v>11871.7</v>
      </c>
      <c r="O2356" s="106">
        <v>11775.5</v>
      </c>
      <c r="P2356" s="28" t="s">
        <v>4841</v>
      </c>
      <c r="Q2356" s="107">
        <v>-4.4999999999999997E-3</v>
      </c>
      <c r="T2356" s="110">
        <v>43474</v>
      </c>
      <c r="U2356" s="28">
        <v>70.56</v>
      </c>
      <c r="V2356">
        <v>70.11</v>
      </c>
      <c r="W2356">
        <v>70.647999999999996</v>
      </c>
      <c r="X2356">
        <v>70.05</v>
      </c>
      <c r="Y2356" s="19">
        <v>6.0000000000000001E-3</v>
      </c>
      <c r="AB2356" s="110">
        <f t="shared" si="430"/>
        <v>43644</v>
      </c>
      <c r="AC2356" s="108">
        <f t="shared" si="428"/>
        <v>11788.85</v>
      </c>
      <c r="AD2356" s="28">
        <f t="shared" si="429"/>
        <v>68.95</v>
      </c>
      <c r="AE2356" s="28">
        <f t="shared" si="423"/>
        <v>170.97679477882522</v>
      </c>
      <c r="AF2356" s="31">
        <f t="shared" si="424"/>
        <v>-2.4578878880318067E-3</v>
      </c>
      <c r="AJ2356" s="110">
        <f t="shared" si="427"/>
        <v>43606</v>
      </c>
      <c r="AK2356" s="31">
        <f t="shared" si="425"/>
        <v>8.5000000000000006E-3</v>
      </c>
      <c r="AL2356" s="115">
        <f t="shared" si="426"/>
        <v>-1.0585041554641239E-2</v>
      </c>
      <c r="AM2356" s="100"/>
      <c r="BR2356" s="18">
        <f t="shared" si="420"/>
        <v>43595</v>
      </c>
      <c r="BS2356" s="6">
        <f t="shared" si="421"/>
        <v>3.7000000000000002E-3</v>
      </c>
      <c r="BT2356" s="6">
        <f t="shared" si="422"/>
        <v>-2E-3</v>
      </c>
    </row>
    <row r="2357" spans="2:72" ht="14.45" hidden="1">
      <c r="B2357" s="110">
        <v>43598</v>
      </c>
      <c r="C2357" s="106">
        <v>2811.9</v>
      </c>
      <c r="D2357" s="106">
        <v>2840.2</v>
      </c>
      <c r="E2357" s="106">
        <v>2840.2</v>
      </c>
      <c r="F2357" s="106">
        <v>2801.4</v>
      </c>
      <c r="G2357" s="28"/>
      <c r="H2357" s="107">
        <v>-2.41E-2</v>
      </c>
      <c r="K2357" s="110">
        <v>43647</v>
      </c>
      <c r="L2357" s="106">
        <v>11865.6</v>
      </c>
      <c r="M2357" s="106">
        <v>11839.9</v>
      </c>
      <c r="N2357" s="106">
        <v>11884.65</v>
      </c>
      <c r="O2357" s="106">
        <v>11830.8</v>
      </c>
      <c r="P2357" s="28" t="s">
        <v>4842</v>
      </c>
      <c r="Q2357" s="107">
        <v>6.4999999999999997E-3</v>
      </c>
      <c r="T2357" s="110">
        <v>43475</v>
      </c>
      <c r="U2357" s="28">
        <v>70.42</v>
      </c>
      <c r="V2357">
        <v>70.53</v>
      </c>
      <c r="W2357">
        <v>70.655000000000001</v>
      </c>
      <c r="X2357">
        <v>70.317999999999998</v>
      </c>
      <c r="Y2357" s="19">
        <v>-2E-3</v>
      </c>
      <c r="AB2357" s="110">
        <f t="shared" si="430"/>
        <v>43647</v>
      </c>
      <c r="AC2357" s="108">
        <f t="shared" si="428"/>
        <v>11865.6</v>
      </c>
      <c r="AD2357" s="28">
        <f t="shared" si="429"/>
        <v>68.885000000000005</v>
      </c>
      <c r="AE2357" s="28">
        <f t="shared" si="423"/>
        <v>172.25230456558032</v>
      </c>
      <c r="AF2357" s="31">
        <f t="shared" si="424"/>
        <v>7.4601339228816954E-3</v>
      </c>
      <c r="AJ2357" s="110">
        <f t="shared" si="427"/>
        <v>43607</v>
      </c>
      <c r="AK2357" s="31">
        <f t="shared" si="425"/>
        <v>-2.8E-3</v>
      </c>
      <c r="AL2357" s="115">
        <f t="shared" si="426"/>
        <v>2.3876613401900837E-3</v>
      </c>
      <c r="AM2357" s="100"/>
      <c r="BR2357" s="18">
        <f t="shared" si="420"/>
        <v>43598</v>
      </c>
      <c r="BS2357" s="6">
        <f t="shared" si="421"/>
        <v>-2.41E-2</v>
      </c>
      <c r="BT2357" s="6">
        <f t="shared" si="422"/>
        <v>-1.1599999999999999E-2</v>
      </c>
    </row>
    <row r="2358" spans="2:72" ht="14.45" hidden="1">
      <c r="B2358" s="110">
        <v>43599</v>
      </c>
      <c r="C2358" s="106">
        <v>2834.4</v>
      </c>
      <c r="D2358" s="106">
        <v>2820.1</v>
      </c>
      <c r="E2358" s="106">
        <v>2852.5</v>
      </c>
      <c r="F2358" s="106">
        <v>2820.1</v>
      </c>
      <c r="G2358" s="28"/>
      <c r="H2358" s="107">
        <v>8.0000000000000002E-3</v>
      </c>
      <c r="K2358" s="110">
        <v>43648</v>
      </c>
      <c r="L2358" s="106">
        <v>11910.3</v>
      </c>
      <c r="M2358" s="106">
        <v>11890.3</v>
      </c>
      <c r="N2358" s="106">
        <v>11917.45</v>
      </c>
      <c r="O2358" s="106">
        <v>11814.7</v>
      </c>
      <c r="P2358" s="28" t="s">
        <v>4843</v>
      </c>
      <c r="Q2358" s="107">
        <v>3.8E-3</v>
      </c>
      <c r="T2358" s="110">
        <v>43476</v>
      </c>
      <c r="U2358" s="28">
        <v>70.399000000000001</v>
      </c>
      <c r="V2358">
        <v>70.430000000000007</v>
      </c>
      <c r="W2358">
        <v>70.600999999999999</v>
      </c>
      <c r="X2358">
        <v>70.356999999999999</v>
      </c>
      <c r="Y2358" s="19">
        <v>-2.9999999999999997E-4</v>
      </c>
      <c r="AB2358" s="110">
        <f t="shared" si="430"/>
        <v>43648</v>
      </c>
      <c r="AC2358" s="108">
        <f t="shared" si="428"/>
        <v>11910.3</v>
      </c>
      <c r="AD2358" s="28">
        <f t="shared" si="429"/>
        <v>68.89</v>
      </c>
      <c r="AE2358" s="28">
        <f t="shared" si="423"/>
        <v>172.88866308607925</v>
      </c>
      <c r="AF2358" s="31">
        <f t="shared" si="424"/>
        <v>3.6943396612534318E-3</v>
      </c>
      <c r="AJ2358" s="110">
        <f t="shared" si="427"/>
        <v>43608</v>
      </c>
      <c r="AK2358" s="31">
        <f t="shared" si="425"/>
        <v>-1.1900000000000001E-2</v>
      </c>
      <c r="AL2358" s="115">
        <f t="shared" si="426"/>
        <v>-7.1017772510418853E-3</v>
      </c>
      <c r="AM2358" s="100"/>
      <c r="BR2358" s="18">
        <f t="shared" si="420"/>
        <v>43599</v>
      </c>
      <c r="BS2358" s="6">
        <f t="shared" si="421"/>
        <v>8.0000000000000002E-3</v>
      </c>
      <c r="BT2358" s="6">
        <f t="shared" si="422"/>
        <v>6.6E-3</v>
      </c>
    </row>
    <row r="2359" spans="2:72" ht="14.45" hidden="1">
      <c r="B2359" s="110">
        <v>43600</v>
      </c>
      <c r="C2359" s="106">
        <v>2851</v>
      </c>
      <c r="D2359" s="106">
        <v>2820.4</v>
      </c>
      <c r="E2359" s="106">
        <v>2858.7</v>
      </c>
      <c r="F2359" s="106">
        <v>2815.1</v>
      </c>
      <c r="G2359" s="28"/>
      <c r="H2359" s="107">
        <v>5.8999999999999999E-3</v>
      </c>
      <c r="K2359" s="110">
        <v>43649</v>
      </c>
      <c r="L2359" s="106">
        <v>11916.75</v>
      </c>
      <c r="M2359" s="106">
        <v>11932.15</v>
      </c>
      <c r="N2359" s="106">
        <v>11945.2</v>
      </c>
      <c r="O2359" s="106">
        <v>11887.05</v>
      </c>
      <c r="P2359" s="28" t="s">
        <v>4844</v>
      </c>
      <c r="Q2359" s="107">
        <v>5.0000000000000001E-4</v>
      </c>
      <c r="T2359" s="110">
        <v>43479</v>
      </c>
      <c r="U2359" s="28">
        <v>70.760000000000005</v>
      </c>
      <c r="V2359">
        <v>70.400000000000006</v>
      </c>
      <c r="W2359">
        <v>70.95</v>
      </c>
      <c r="X2359">
        <v>70.36</v>
      </c>
      <c r="Y2359" s="19">
        <v>5.1000000000000004E-3</v>
      </c>
      <c r="AB2359" s="110">
        <f t="shared" si="430"/>
        <v>43649</v>
      </c>
      <c r="AC2359" s="108">
        <f t="shared" si="428"/>
        <v>11916.75</v>
      </c>
      <c r="AD2359" s="28">
        <f t="shared" si="429"/>
        <v>68.8</v>
      </c>
      <c r="AE2359" s="28">
        <f t="shared" si="423"/>
        <v>173.20857558139537</v>
      </c>
      <c r="AF2359" s="31">
        <f t="shared" si="424"/>
        <v>1.8503960271636366E-3</v>
      </c>
      <c r="AJ2359" s="110">
        <f t="shared" si="427"/>
        <v>43609</v>
      </c>
      <c r="AK2359" s="31">
        <f t="shared" si="425"/>
        <v>1.4E-3</v>
      </c>
      <c r="AL2359" s="115">
        <f t="shared" si="426"/>
        <v>2.0219810045977171E-2</v>
      </c>
      <c r="AM2359" s="100"/>
      <c r="BR2359" s="18">
        <f t="shared" si="420"/>
        <v>43600</v>
      </c>
      <c r="BS2359" s="6">
        <f t="shared" si="421"/>
        <v>5.8999999999999999E-3</v>
      </c>
      <c r="BT2359" s="6">
        <f t="shared" si="422"/>
        <v>-5.7999999999999996E-3</v>
      </c>
    </row>
    <row r="2360" spans="2:72" ht="14.45" hidden="1">
      <c r="B2360" s="110">
        <v>43601</v>
      </c>
      <c r="C2360" s="106">
        <v>2876.3</v>
      </c>
      <c r="D2360" s="106">
        <v>2855.8</v>
      </c>
      <c r="E2360" s="106">
        <v>2892.2</v>
      </c>
      <c r="F2360" s="106">
        <v>2855.8</v>
      </c>
      <c r="G2360" s="28"/>
      <c r="H2360" s="107">
        <v>8.8999999999999999E-3</v>
      </c>
      <c r="K2360" s="110">
        <v>43650</v>
      </c>
      <c r="L2360" s="106">
        <v>11946.75</v>
      </c>
      <c r="M2360" s="106">
        <v>11928.8</v>
      </c>
      <c r="N2360" s="106">
        <v>11969.25</v>
      </c>
      <c r="O2360" s="106">
        <v>11923.65</v>
      </c>
      <c r="P2360" s="28" t="s">
        <v>4845</v>
      </c>
      <c r="Q2360" s="107">
        <v>2.5000000000000001E-3</v>
      </c>
      <c r="T2360" s="110">
        <v>43480</v>
      </c>
      <c r="U2360" s="28">
        <v>71.099999999999994</v>
      </c>
      <c r="V2360">
        <v>70.75</v>
      </c>
      <c r="W2360">
        <v>71.156000000000006</v>
      </c>
      <c r="X2360">
        <v>70.722999999999999</v>
      </c>
      <c r="Y2360" s="19">
        <v>4.7999999999999996E-3</v>
      </c>
      <c r="AB2360" s="110">
        <f t="shared" si="430"/>
        <v>43650</v>
      </c>
      <c r="AC2360" s="108">
        <f t="shared" si="428"/>
        <v>11946.75</v>
      </c>
      <c r="AD2360" s="28">
        <f t="shared" si="429"/>
        <v>68.527000000000001</v>
      </c>
      <c r="AE2360" s="28">
        <f t="shared" si="423"/>
        <v>174.33639295460182</v>
      </c>
      <c r="AF2360" s="31">
        <f t="shared" si="424"/>
        <v>6.5113252586992409E-3</v>
      </c>
      <c r="AJ2360" s="110">
        <f t="shared" si="427"/>
        <v>43613</v>
      </c>
      <c r="AK2360" s="31">
        <f t="shared" si="425"/>
        <v>-8.3999999999999995E-3</v>
      </c>
      <c r="AL2360" s="115">
        <f t="shared" si="426"/>
        <v>-1.1878437083879811E-3</v>
      </c>
      <c r="AM2360" s="100"/>
      <c r="BR2360" s="18">
        <f t="shared" si="420"/>
        <v>43601</v>
      </c>
      <c r="BS2360" s="6">
        <f t="shared" si="421"/>
        <v>8.8999999999999999E-3</v>
      </c>
      <c r="BT2360" s="6">
        <f t="shared" si="422"/>
        <v>8.9999999999999993E-3</v>
      </c>
    </row>
    <row r="2361" spans="2:72" ht="14.45" hidden="1">
      <c r="B2361" s="110">
        <v>43602</v>
      </c>
      <c r="C2361" s="106">
        <v>2859.5</v>
      </c>
      <c r="D2361" s="106">
        <v>2858.6</v>
      </c>
      <c r="E2361" s="106">
        <v>2885.5</v>
      </c>
      <c r="F2361" s="106">
        <v>2854.2</v>
      </c>
      <c r="G2361" s="28"/>
      <c r="H2361" s="107">
        <v>-5.7999999999999996E-3</v>
      </c>
      <c r="K2361" s="110">
        <v>43651</v>
      </c>
      <c r="L2361" s="106">
        <v>11811.15</v>
      </c>
      <c r="M2361" s="106">
        <v>11964.75</v>
      </c>
      <c r="N2361" s="106">
        <v>11981.75</v>
      </c>
      <c r="O2361" s="106">
        <v>11797.9</v>
      </c>
      <c r="P2361" s="28" t="s">
        <v>4846</v>
      </c>
      <c r="Q2361" s="107">
        <v>-1.14E-2</v>
      </c>
      <c r="T2361" s="110">
        <v>43481</v>
      </c>
      <c r="U2361" s="28">
        <v>70.98</v>
      </c>
      <c r="V2361">
        <v>71.11</v>
      </c>
      <c r="W2361">
        <v>71.265000000000001</v>
      </c>
      <c r="X2361">
        <v>70.933999999999997</v>
      </c>
      <c r="Y2361" s="19">
        <v>-1.6999999999999999E-3</v>
      </c>
      <c r="AB2361" s="110">
        <f t="shared" si="430"/>
        <v>43651</v>
      </c>
      <c r="AC2361" s="108">
        <f t="shared" si="428"/>
        <v>11811.15</v>
      </c>
      <c r="AD2361" s="28">
        <f t="shared" si="429"/>
        <v>68.45</v>
      </c>
      <c r="AE2361" s="28">
        <f t="shared" si="423"/>
        <v>172.55149744338931</v>
      </c>
      <c r="AF2361" s="31">
        <f t="shared" si="424"/>
        <v>-1.0238226689004093E-2</v>
      </c>
      <c r="AJ2361" s="110">
        <f t="shared" si="427"/>
        <v>43614</v>
      </c>
      <c r="AK2361" s="31">
        <f t="shared" si="425"/>
        <v>-6.8999999999999999E-3</v>
      </c>
      <c r="AL2361" s="115">
        <f t="shared" si="426"/>
        <v>-9.0166844269102819E-3</v>
      </c>
      <c r="AM2361" s="100"/>
      <c r="BR2361" s="18">
        <f t="shared" si="420"/>
        <v>43602</v>
      </c>
      <c r="BS2361" s="6">
        <f t="shared" si="421"/>
        <v>-5.7999999999999996E-3</v>
      </c>
      <c r="BT2361" s="6">
        <f t="shared" si="422"/>
        <v>1.3299999999999999E-2</v>
      </c>
    </row>
    <row r="2362" spans="2:72" ht="14.45" hidden="1">
      <c r="B2362" s="110">
        <v>43605</v>
      </c>
      <c r="C2362" s="106">
        <v>2840.2</v>
      </c>
      <c r="D2362" s="106">
        <v>2841.9</v>
      </c>
      <c r="E2362" s="106">
        <v>2853.9</v>
      </c>
      <c r="F2362" s="106">
        <v>2831.3</v>
      </c>
      <c r="G2362" s="28"/>
      <c r="H2362" s="107">
        <v>-6.7000000000000002E-3</v>
      </c>
      <c r="K2362" s="110">
        <v>43654</v>
      </c>
      <c r="L2362" s="106">
        <v>11558.6</v>
      </c>
      <c r="M2362" s="106">
        <v>11770.4</v>
      </c>
      <c r="N2362" s="106">
        <v>11771.9</v>
      </c>
      <c r="O2362" s="106">
        <v>11523.3</v>
      </c>
      <c r="P2362" s="28" t="s">
        <v>4847</v>
      </c>
      <c r="Q2362" s="107">
        <v>-2.1399999999999999E-2</v>
      </c>
      <c r="T2362" s="110">
        <v>43482</v>
      </c>
      <c r="U2362" s="28">
        <v>71.05</v>
      </c>
      <c r="V2362">
        <v>71.146000000000001</v>
      </c>
      <c r="W2362">
        <v>71.415999999999997</v>
      </c>
      <c r="X2362">
        <v>70.971999999999994</v>
      </c>
      <c r="Y2362" s="19">
        <v>1E-3</v>
      </c>
      <c r="AB2362" s="110">
        <f t="shared" si="430"/>
        <v>43654</v>
      </c>
      <c r="AC2362" s="108">
        <f t="shared" si="428"/>
        <v>11558.6</v>
      </c>
      <c r="AD2362" s="28">
        <f t="shared" si="429"/>
        <v>68.566000000000003</v>
      </c>
      <c r="AE2362" s="28">
        <f t="shared" si="423"/>
        <v>168.57626228743109</v>
      </c>
      <c r="AF2362" s="31">
        <f t="shared" si="424"/>
        <v>-2.3037963824465879E-2</v>
      </c>
      <c r="AJ2362" s="110">
        <f t="shared" si="427"/>
        <v>43615</v>
      </c>
      <c r="AK2362" s="31">
        <f t="shared" si="425"/>
        <v>2.0999999999999999E-3</v>
      </c>
      <c r="AL2362" s="115">
        <f t="shared" si="426"/>
        <v>7.4378993901793589E-3</v>
      </c>
      <c r="AM2362" s="100"/>
      <c r="BR2362" s="18">
        <f t="shared" si="420"/>
        <v>43605</v>
      </c>
      <c r="BS2362" s="6">
        <f t="shared" si="421"/>
        <v>-6.7000000000000002E-3</v>
      </c>
      <c r="BT2362" s="6">
        <f t="shared" si="422"/>
        <v>3.6900000000000002E-2</v>
      </c>
    </row>
    <row r="2363" spans="2:72" ht="14.45" hidden="1">
      <c r="B2363" s="110">
        <v>43606</v>
      </c>
      <c r="C2363" s="106">
        <v>2864.4</v>
      </c>
      <c r="D2363" s="106">
        <v>2854</v>
      </c>
      <c r="E2363" s="106">
        <v>2868.9</v>
      </c>
      <c r="F2363" s="106">
        <v>2854</v>
      </c>
      <c r="G2363" s="28"/>
      <c r="H2363" s="107">
        <v>8.5000000000000006E-3</v>
      </c>
      <c r="K2363" s="110">
        <v>43655</v>
      </c>
      <c r="L2363" s="106">
        <v>11555.9</v>
      </c>
      <c r="M2363" s="106">
        <v>11531.6</v>
      </c>
      <c r="N2363" s="106">
        <v>11582.55</v>
      </c>
      <c r="O2363" s="106">
        <v>11461</v>
      </c>
      <c r="P2363" s="28" t="s">
        <v>4848</v>
      </c>
      <c r="Q2363" s="107">
        <v>-2.0000000000000001E-4</v>
      </c>
      <c r="T2363" s="110">
        <v>43483</v>
      </c>
      <c r="U2363" s="28">
        <v>71.209999999999994</v>
      </c>
      <c r="V2363">
        <v>71.040000000000006</v>
      </c>
      <c r="W2363">
        <v>71.274000000000001</v>
      </c>
      <c r="X2363">
        <v>70.986999999999995</v>
      </c>
      <c r="Y2363" s="19">
        <v>2.3E-3</v>
      </c>
      <c r="AB2363" s="110">
        <f t="shared" si="430"/>
        <v>43655</v>
      </c>
      <c r="AC2363" s="108">
        <f t="shared" si="428"/>
        <v>11555.9</v>
      </c>
      <c r="AD2363" s="28">
        <f t="shared" si="429"/>
        <v>68.564999999999998</v>
      </c>
      <c r="AE2363" s="28">
        <f t="shared" si="423"/>
        <v>168.53934223000073</v>
      </c>
      <c r="AF2363" s="31">
        <f t="shared" si="424"/>
        <v>-2.1901100979104804E-4</v>
      </c>
      <c r="AJ2363" s="110">
        <f t="shared" si="427"/>
        <v>43616</v>
      </c>
      <c r="AK2363" s="31">
        <f t="shared" si="425"/>
        <v>-1.32E-2</v>
      </c>
      <c r="AL2363" s="115">
        <f t="shared" si="426"/>
        <v>1.5806000502971429E-3</v>
      </c>
      <c r="AM2363" s="100"/>
      <c r="BR2363" s="18">
        <f t="shared" si="420"/>
        <v>43606</v>
      </c>
      <c r="BS2363" s="6">
        <f t="shared" si="421"/>
        <v>8.5000000000000006E-3</v>
      </c>
      <c r="BT2363" s="6">
        <f t="shared" si="422"/>
        <v>-1.01E-2</v>
      </c>
    </row>
    <row r="2364" spans="2:72" ht="14.45" hidden="1">
      <c r="B2364" s="110">
        <v>43607</v>
      </c>
      <c r="C2364" s="106">
        <v>2856.3</v>
      </c>
      <c r="D2364" s="106">
        <v>2856.1</v>
      </c>
      <c r="E2364" s="106">
        <v>2865.5</v>
      </c>
      <c r="F2364" s="106">
        <v>2851.1</v>
      </c>
      <c r="G2364" s="28"/>
      <c r="H2364" s="107">
        <v>-2.8E-3</v>
      </c>
      <c r="K2364" s="110">
        <v>43656</v>
      </c>
      <c r="L2364" s="106">
        <v>11498.9</v>
      </c>
      <c r="M2364" s="106">
        <v>11536.15</v>
      </c>
      <c r="N2364" s="106">
        <v>11593.7</v>
      </c>
      <c r="O2364" s="106">
        <v>11475.65</v>
      </c>
      <c r="P2364" s="28" t="s">
        <v>4849</v>
      </c>
      <c r="Q2364" s="107">
        <v>-4.8999999999999998E-3</v>
      </c>
      <c r="T2364" s="110">
        <v>43486</v>
      </c>
      <c r="U2364" s="28">
        <v>71.188000000000002</v>
      </c>
      <c r="V2364">
        <v>71.204999999999998</v>
      </c>
      <c r="W2364">
        <v>71.537999999999997</v>
      </c>
      <c r="X2364">
        <v>71.14</v>
      </c>
      <c r="Y2364" s="19">
        <v>-2.9999999999999997E-4</v>
      </c>
      <c r="AB2364" s="110">
        <f t="shared" si="430"/>
        <v>43656</v>
      </c>
      <c r="AC2364" s="108">
        <f t="shared" si="428"/>
        <v>11498.9</v>
      </c>
      <c r="AD2364" s="28">
        <f t="shared" si="429"/>
        <v>68.418999999999997</v>
      </c>
      <c r="AE2364" s="28">
        <f t="shared" si="423"/>
        <v>168.06588813049007</v>
      </c>
      <c r="AF2364" s="31">
        <f t="shared" si="424"/>
        <v>-2.8091607172914257E-3</v>
      </c>
      <c r="AJ2364" s="110">
        <f t="shared" si="427"/>
        <v>43619</v>
      </c>
      <c r="AK2364" s="31">
        <f t="shared" si="425"/>
        <v>-2.8E-3</v>
      </c>
      <c r="AL2364" s="115">
        <f t="shared" si="426"/>
        <v>1.9897018867042426E-2</v>
      </c>
      <c r="AM2364" s="100"/>
      <c r="BR2364" s="18">
        <f t="shared" si="420"/>
        <v>43607</v>
      </c>
      <c r="BS2364" s="6">
        <f t="shared" si="421"/>
        <v>-2.8E-3</v>
      </c>
      <c r="BT2364" s="6">
        <f t="shared" si="422"/>
        <v>2.5000000000000001E-3</v>
      </c>
    </row>
    <row r="2365" spans="2:72" ht="14.45" hidden="1">
      <c r="B2365" s="110">
        <v>43608</v>
      </c>
      <c r="C2365" s="106">
        <v>2822.2</v>
      </c>
      <c r="D2365" s="106">
        <v>2836.7</v>
      </c>
      <c r="E2365" s="106">
        <v>2836.7</v>
      </c>
      <c r="F2365" s="106">
        <v>2805.5</v>
      </c>
      <c r="G2365" s="28"/>
      <c r="H2365" s="107">
        <v>-1.1900000000000001E-2</v>
      </c>
      <c r="K2365" s="110">
        <v>43657</v>
      </c>
      <c r="L2365" s="106">
        <v>11582.9</v>
      </c>
      <c r="M2365" s="106">
        <v>11561.45</v>
      </c>
      <c r="N2365" s="106">
        <v>11599</v>
      </c>
      <c r="O2365" s="106">
        <v>11519.5</v>
      </c>
      <c r="P2365" s="28" t="s">
        <v>4850</v>
      </c>
      <c r="Q2365" s="107">
        <v>7.3000000000000001E-3</v>
      </c>
      <c r="T2365" s="110">
        <v>43487</v>
      </c>
      <c r="U2365" s="28">
        <v>71.260000000000005</v>
      </c>
      <c r="V2365">
        <v>71.197000000000003</v>
      </c>
      <c r="W2365">
        <v>71.465999999999994</v>
      </c>
      <c r="X2365">
        <v>71.165000000000006</v>
      </c>
      <c r="Y2365" s="19">
        <v>1E-3</v>
      </c>
      <c r="AB2365" s="110">
        <f t="shared" si="430"/>
        <v>43657</v>
      </c>
      <c r="AC2365" s="108">
        <f t="shared" si="428"/>
        <v>11582.9</v>
      </c>
      <c r="AD2365" s="28">
        <f t="shared" si="429"/>
        <v>68.41</v>
      </c>
      <c r="AE2365" s="28">
        <f t="shared" si="423"/>
        <v>169.31588948984066</v>
      </c>
      <c r="AF2365" s="31">
        <f t="shared" si="424"/>
        <v>7.4375673329978298E-3</v>
      </c>
      <c r="AJ2365" s="110">
        <f t="shared" si="427"/>
        <v>43620</v>
      </c>
      <c r="AK2365" s="31">
        <f t="shared" si="425"/>
        <v>2.1499999999999998E-2</v>
      </c>
      <c r="AL2365" s="115">
        <f t="shared" si="426"/>
        <v>-7.2564049267014319E-3</v>
      </c>
      <c r="AM2365" s="100"/>
      <c r="BR2365" s="18">
        <f t="shared" si="420"/>
        <v>43608</v>
      </c>
      <c r="BS2365" s="6">
        <f t="shared" si="421"/>
        <v>-1.1900000000000001E-2</v>
      </c>
      <c r="BT2365" s="6">
        <f t="shared" si="422"/>
        <v>-6.8999999999999999E-3</v>
      </c>
    </row>
    <row r="2366" spans="2:72" ht="14.45" hidden="1">
      <c r="B2366" s="110">
        <v>43609</v>
      </c>
      <c r="C2366" s="106">
        <v>2826.1</v>
      </c>
      <c r="D2366" s="106">
        <v>2832.4</v>
      </c>
      <c r="E2366" s="106">
        <v>2841.4</v>
      </c>
      <c r="F2366" s="106">
        <v>2820.2</v>
      </c>
      <c r="G2366" s="28"/>
      <c r="H2366" s="107">
        <v>1.4E-3</v>
      </c>
      <c r="K2366" s="110">
        <v>43658</v>
      </c>
      <c r="L2366" s="106">
        <v>11552.5</v>
      </c>
      <c r="M2366" s="106">
        <v>11601.15</v>
      </c>
      <c r="N2366" s="106">
        <v>11639.55</v>
      </c>
      <c r="O2366" s="106">
        <v>11538.6</v>
      </c>
      <c r="P2366" s="28" t="s">
        <v>4851</v>
      </c>
      <c r="Q2366" s="107">
        <v>-2.5999999999999999E-3</v>
      </c>
      <c r="T2366" s="110">
        <v>43488</v>
      </c>
      <c r="U2366" s="28">
        <v>71.19</v>
      </c>
      <c r="V2366">
        <v>71.239999999999995</v>
      </c>
      <c r="W2366">
        <v>71.37</v>
      </c>
      <c r="X2366">
        <v>71.114999999999995</v>
      </c>
      <c r="Y2366" s="19">
        <v>-1E-3</v>
      </c>
      <c r="AB2366" s="110">
        <f t="shared" si="430"/>
        <v>43658</v>
      </c>
      <c r="AC2366" s="108">
        <f t="shared" si="428"/>
        <v>11552.5</v>
      </c>
      <c r="AD2366" s="28">
        <f t="shared" si="429"/>
        <v>68.56</v>
      </c>
      <c r="AE2366" s="28">
        <f t="shared" si="423"/>
        <v>168.50204200700117</v>
      </c>
      <c r="AF2366" s="31">
        <f t="shared" si="424"/>
        <v>-4.8066810816850269E-3</v>
      </c>
      <c r="AJ2366" s="110" t="e">
        <f t="shared" si="427"/>
        <v>#N/A</v>
      </c>
      <c r="AK2366" s="31">
        <f t="shared" si="425"/>
        <v>0</v>
      </c>
      <c r="AL2366" s="115">
        <f t="shared" si="426"/>
        <v>0</v>
      </c>
      <c r="AM2366" s="100"/>
      <c r="BR2366" s="18">
        <f t="shared" si="420"/>
        <v>43609</v>
      </c>
      <c r="BS2366" s="6">
        <f t="shared" si="421"/>
        <v>1.4E-3</v>
      </c>
      <c r="BT2366" s="6">
        <f t="shared" si="422"/>
        <v>1.6E-2</v>
      </c>
    </row>
    <row r="2367" spans="2:72" ht="14.45" hidden="1">
      <c r="B2367" s="110">
        <v>43613</v>
      </c>
      <c r="C2367" s="106">
        <v>2802.4</v>
      </c>
      <c r="D2367" s="106">
        <v>2830</v>
      </c>
      <c r="E2367" s="106">
        <v>2840.5</v>
      </c>
      <c r="F2367" s="106">
        <v>2801.6</v>
      </c>
      <c r="G2367" s="28"/>
      <c r="H2367" s="107">
        <v>-8.3999999999999995E-3</v>
      </c>
      <c r="K2367" s="110">
        <v>43661</v>
      </c>
      <c r="L2367" s="106">
        <v>11588.35</v>
      </c>
      <c r="M2367" s="106">
        <v>11614.75</v>
      </c>
      <c r="N2367" s="106">
        <v>11618.4</v>
      </c>
      <c r="O2367" s="106">
        <v>11532.3</v>
      </c>
      <c r="P2367" s="28" t="s">
        <v>4852</v>
      </c>
      <c r="Q2367" s="107">
        <v>3.0999999999999999E-3</v>
      </c>
      <c r="T2367" s="110">
        <v>43489</v>
      </c>
      <c r="U2367" s="28">
        <v>71</v>
      </c>
      <c r="V2367">
        <v>71.147000000000006</v>
      </c>
      <c r="W2367">
        <v>71.314999999999998</v>
      </c>
      <c r="X2367">
        <v>70.954999999999998</v>
      </c>
      <c r="Y2367" s="19">
        <v>-2.7000000000000001E-3</v>
      </c>
      <c r="AB2367" s="110">
        <f t="shared" si="430"/>
        <v>43661</v>
      </c>
      <c r="AC2367" s="108">
        <f t="shared" si="428"/>
        <v>11588.35</v>
      </c>
      <c r="AD2367" s="28">
        <f t="shared" si="429"/>
        <v>68.545000000000002</v>
      </c>
      <c r="AE2367" s="28">
        <f t="shared" si="423"/>
        <v>169.06193011889999</v>
      </c>
      <c r="AF2367" s="31">
        <f t="shared" si="424"/>
        <v>3.3227378447768796E-3</v>
      </c>
      <c r="AJ2367" s="110">
        <f t="shared" si="427"/>
        <v>43622</v>
      </c>
      <c r="AK2367" s="31">
        <f t="shared" si="425"/>
        <v>6.1000000000000004E-3</v>
      </c>
      <c r="AL2367" s="115">
        <f t="shared" si="426"/>
        <v>-1.3003529272920256E-2</v>
      </c>
      <c r="AM2367" s="100"/>
      <c r="BR2367" s="18">
        <f t="shared" si="420"/>
        <v>43613</v>
      </c>
      <c r="BS2367" s="6">
        <f t="shared" si="421"/>
        <v>-8.3999999999999995E-3</v>
      </c>
      <c r="BT2367" s="6">
        <f t="shared" si="422"/>
        <v>2.9999999999999997E-4</v>
      </c>
    </row>
    <row r="2368" spans="2:72" ht="14.45" hidden="1">
      <c r="B2368" s="110">
        <v>43614</v>
      </c>
      <c r="C2368" s="106">
        <v>2783</v>
      </c>
      <c r="D2368" s="106">
        <v>2790.2</v>
      </c>
      <c r="E2368" s="106">
        <v>2792</v>
      </c>
      <c r="F2368" s="106">
        <v>2766.1</v>
      </c>
      <c r="G2368" s="28"/>
      <c r="H2368" s="107">
        <v>-6.8999999999999999E-3</v>
      </c>
      <c r="K2368" s="110">
        <v>43662</v>
      </c>
      <c r="L2368" s="106">
        <v>11662.6</v>
      </c>
      <c r="M2368" s="106">
        <v>11596.65</v>
      </c>
      <c r="N2368" s="106">
        <v>11670.05</v>
      </c>
      <c r="O2368" s="106">
        <v>11573.95</v>
      </c>
      <c r="P2368" s="28" t="s">
        <v>4853</v>
      </c>
      <c r="Q2368" s="107">
        <v>6.4000000000000003E-3</v>
      </c>
      <c r="T2368" s="110">
        <v>43490</v>
      </c>
      <c r="U2368" s="28">
        <v>70.900000000000006</v>
      </c>
      <c r="V2368">
        <v>71.040000000000006</v>
      </c>
      <c r="W2368">
        <v>71.25</v>
      </c>
      <c r="X2368">
        <v>70.89</v>
      </c>
      <c r="Y2368" s="19">
        <v>-1.4E-3</v>
      </c>
      <c r="AB2368" s="110">
        <f t="shared" si="430"/>
        <v>43662</v>
      </c>
      <c r="AC2368" s="108">
        <f t="shared" si="428"/>
        <v>11662.6</v>
      </c>
      <c r="AD2368" s="28">
        <f t="shared" si="429"/>
        <v>68.650000000000006</v>
      </c>
      <c r="AE2368" s="28">
        <f t="shared" si="423"/>
        <v>169.88492352512745</v>
      </c>
      <c r="AF2368" s="31">
        <f t="shared" si="424"/>
        <v>4.8679995883675886E-3</v>
      </c>
      <c r="AJ2368" s="110">
        <f t="shared" si="427"/>
        <v>43623</v>
      </c>
      <c r="AK2368" s="31">
        <f t="shared" si="425"/>
        <v>1.0500000000000001E-2</v>
      </c>
      <c r="AL2368" s="115">
        <f t="shared" si="426"/>
        <v>-4.7451053421176947E-4</v>
      </c>
      <c r="AM2368" s="100"/>
      <c r="BR2368" s="18">
        <f t="shared" si="420"/>
        <v>43614</v>
      </c>
      <c r="BS2368" s="6">
        <f t="shared" si="421"/>
        <v>-6.8999999999999999E-3</v>
      </c>
      <c r="BT2368" s="6">
        <f t="shared" si="422"/>
        <v>-5.7000000000000002E-3</v>
      </c>
    </row>
    <row r="2369" spans="2:72" ht="14.45" hidden="1">
      <c r="B2369" s="110">
        <v>43615</v>
      </c>
      <c r="C2369" s="106">
        <v>2788.9</v>
      </c>
      <c r="D2369" s="106">
        <v>2786.9</v>
      </c>
      <c r="E2369" s="106">
        <v>2799</v>
      </c>
      <c r="F2369" s="106">
        <v>2776.7</v>
      </c>
      <c r="G2369" s="28"/>
      <c r="H2369" s="107">
        <v>2.0999999999999999E-3</v>
      </c>
      <c r="K2369" s="110">
        <v>43663</v>
      </c>
      <c r="L2369" s="106">
        <v>11687.5</v>
      </c>
      <c r="M2369" s="106">
        <v>11670.75</v>
      </c>
      <c r="N2369" s="106">
        <v>11706.65</v>
      </c>
      <c r="O2369" s="106">
        <v>11651.15</v>
      </c>
      <c r="P2369" s="28" t="s">
        <v>4854</v>
      </c>
      <c r="Q2369" s="107">
        <v>2.0999999999999999E-3</v>
      </c>
      <c r="T2369" s="110">
        <v>43493</v>
      </c>
      <c r="U2369" s="28">
        <v>71.069999999999993</v>
      </c>
      <c r="V2369">
        <v>70.92</v>
      </c>
      <c r="W2369">
        <v>71.195999999999998</v>
      </c>
      <c r="X2369">
        <v>70.915000000000006</v>
      </c>
      <c r="Y2369" s="19">
        <v>2.3999999999999998E-3</v>
      </c>
      <c r="AB2369" s="110">
        <f t="shared" si="430"/>
        <v>43663</v>
      </c>
      <c r="AC2369" s="108">
        <f t="shared" si="428"/>
        <v>11687.5</v>
      </c>
      <c r="AD2369" s="28">
        <f t="shared" si="429"/>
        <v>68.846000000000004</v>
      </c>
      <c r="AE2369" s="28">
        <f t="shared" si="423"/>
        <v>169.76294919094789</v>
      </c>
      <c r="AF2369" s="31">
        <f t="shared" si="424"/>
        <v>-7.1798210016860153E-4</v>
      </c>
      <c r="AJ2369" s="110">
        <f t="shared" si="427"/>
        <v>43626</v>
      </c>
      <c r="AK2369" s="31">
        <f t="shared" si="425"/>
        <v>4.7000000000000002E-3</v>
      </c>
      <c r="AL2369" s="115">
        <f t="shared" si="426"/>
        <v>1.7847891618294476E-3</v>
      </c>
      <c r="AM2369" s="100"/>
      <c r="BR2369" s="18">
        <f t="shared" si="420"/>
        <v>43615</v>
      </c>
      <c r="BS2369" s="6">
        <f t="shared" si="421"/>
        <v>2.0999999999999999E-3</v>
      </c>
      <c r="BT2369" s="6">
        <f t="shared" si="422"/>
        <v>7.1000000000000004E-3</v>
      </c>
    </row>
    <row r="2370" spans="2:72" ht="14.45" hidden="1">
      <c r="B2370" s="110">
        <v>43616</v>
      </c>
      <c r="C2370" s="106">
        <v>2752.1</v>
      </c>
      <c r="D2370" s="106">
        <v>2766.2</v>
      </c>
      <c r="E2370" s="106">
        <v>2769</v>
      </c>
      <c r="F2370" s="106">
        <v>2750.5</v>
      </c>
      <c r="G2370" s="28"/>
      <c r="H2370" s="107">
        <v>-1.32E-2</v>
      </c>
      <c r="K2370" s="110">
        <v>43664</v>
      </c>
      <c r="L2370" s="106">
        <v>11596.9</v>
      </c>
      <c r="M2370" s="106">
        <v>11675.6</v>
      </c>
      <c r="N2370" s="106">
        <v>11677.15</v>
      </c>
      <c r="O2370" s="106">
        <v>11582.4</v>
      </c>
      <c r="P2370" s="28" t="s">
        <v>4855</v>
      </c>
      <c r="Q2370" s="107">
        <v>-7.7999999999999996E-3</v>
      </c>
      <c r="T2370" s="110">
        <v>43494</v>
      </c>
      <c r="U2370" s="28">
        <v>71.39</v>
      </c>
      <c r="V2370">
        <v>71.084999999999994</v>
      </c>
      <c r="W2370">
        <v>71.460999999999999</v>
      </c>
      <c r="X2370">
        <v>71.025999999999996</v>
      </c>
      <c r="Y2370" s="19">
        <v>4.4999999999999997E-3</v>
      </c>
      <c r="AB2370" s="110">
        <f t="shared" si="430"/>
        <v>43664</v>
      </c>
      <c r="AC2370" s="108">
        <f t="shared" si="428"/>
        <v>11596.9</v>
      </c>
      <c r="AD2370" s="28">
        <f t="shared" si="429"/>
        <v>68.855000000000004</v>
      </c>
      <c r="AE2370" s="28">
        <f t="shared" si="423"/>
        <v>168.42495098395176</v>
      </c>
      <c r="AF2370" s="31">
        <f t="shared" si="424"/>
        <v>-7.8815678766935848E-3</v>
      </c>
      <c r="AJ2370" s="110">
        <f t="shared" si="427"/>
        <v>43627</v>
      </c>
      <c r="AK2370" s="31">
        <f t="shared" si="425"/>
        <v>-2.9999999999999997E-4</v>
      </c>
      <c r="AL2370" s="115">
        <f t="shared" si="426"/>
        <v>5.767807532695457E-3</v>
      </c>
      <c r="AM2370" s="100"/>
      <c r="BR2370" s="18">
        <f t="shared" si="420"/>
        <v>43616</v>
      </c>
      <c r="BS2370" s="6">
        <f t="shared" si="421"/>
        <v>-1.32E-2</v>
      </c>
      <c r="BT2370" s="6">
        <f t="shared" si="422"/>
        <v>-1.9E-3</v>
      </c>
    </row>
    <row r="2371" spans="2:72" ht="14.45" hidden="1">
      <c r="B2371" s="110">
        <v>43619</v>
      </c>
      <c r="C2371" s="106">
        <v>2744.4</v>
      </c>
      <c r="D2371" s="106">
        <v>2751.5</v>
      </c>
      <c r="E2371" s="106">
        <v>2763.1</v>
      </c>
      <c r="F2371" s="106">
        <v>2728.8</v>
      </c>
      <c r="G2371" s="28"/>
      <c r="H2371" s="107">
        <v>-2.8E-3</v>
      </c>
      <c r="K2371" s="110">
        <v>43665</v>
      </c>
      <c r="L2371" s="106">
        <v>11419.25</v>
      </c>
      <c r="M2371" s="106">
        <v>11627.95</v>
      </c>
      <c r="N2371" s="106">
        <v>11640.35</v>
      </c>
      <c r="O2371" s="106">
        <v>11399.3</v>
      </c>
      <c r="P2371" s="28" t="s">
        <v>4856</v>
      </c>
      <c r="Q2371" s="107">
        <v>-1.5299999999999999E-2</v>
      </c>
      <c r="T2371" s="110">
        <v>43495</v>
      </c>
      <c r="U2371" s="28">
        <v>71.234999999999999</v>
      </c>
      <c r="V2371">
        <v>71.423000000000002</v>
      </c>
      <c r="W2371">
        <v>71.423000000000002</v>
      </c>
      <c r="X2371">
        <v>71.123000000000005</v>
      </c>
      <c r="Y2371" s="19">
        <v>-2.2000000000000001E-3</v>
      </c>
      <c r="AB2371" s="110">
        <f t="shared" si="430"/>
        <v>43665</v>
      </c>
      <c r="AC2371" s="108">
        <f t="shared" si="428"/>
        <v>11419.25</v>
      </c>
      <c r="AD2371" s="28">
        <f t="shared" si="429"/>
        <v>68.86</v>
      </c>
      <c r="AE2371" s="28">
        <f t="shared" si="423"/>
        <v>165.83284925936684</v>
      </c>
      <c r="AF2371" s="31">
        <f t="shared" si="424"/>
        <v>-1.5390247759857756E-2</v>
      </c>
      <c r="AJ2371" s="110">
        <f t="shared" si="427"/>
        <v>43628</v>
      </c>
      <c r="AK2371" s="31">
        <f t="shared" si="425"/>
        <v>-2E-3</v>
      </c>
      <c r="AL2371" s="115">
        <f t="shared" si="426"/>
        <v>-4.8208022156004393E-3</v>
      </c>
      <c r="AM2371" s="100"/>
      <c r="BR2371" s="18">
        <f t="shared" ref="BR2371:BR2434" si="431">VLOOKUP(B2371,K:Q,1,FALSE)</f>
        <v>43619</v>
      </c>
      <c r="BS2371" s="6">
        <f t="shared" ref="BS2371:BS2434" si="432">IFERROR(VLOOKUP(BR2371,B:H,7,FALSE),0)</f>
        <v>-2.8E-3</v>
      </c>
      <c r="BT2371" s="6">
        <f t="shared" ref="BT2371:BT2434" si="433">IFERROR(VLOOKUP(BR2371,K:Q,7,FALSE),0)</f>
        <v>1.3899999999999999E-2</v>
      </c>
    </row>
    <row r="2372" spans="2:72" ht="14.45" hidden="1">
      <c r="B2372" s="110">
        <v>43620</v>
      </c>
      <c r="C2372" s="106">
        <v>2803.3</v>
      </c>
      <c r="D2372" s="106">
        <v>2762.6</v>
      </c>
      <c r="E2372" s="106">
        <v>2804.5</v>
      </c>
      <c r="F2372" s="106">
        <v>2762.6</v>
      </c>
      <c r="G2372" s="28"/>
      <c r="H2372" s="107">
        <v>2.1499999999999998E-2</v>
      </c>
      <c r="K2372" s="110">
        <v>43668</v>
      </c>
      <c r="L2372" s="106">
        <v>11346.2</v>
      </c>
      <c r="M2372" s="106">
        <v>11392.85</v>
      </c>
      <c r="N2372" s="106">
        <v>11398.15</v>
      </c>
      <c r="O2372" s="106">
        <v>11301.25</v>
      </c>
      <c r="P2372" s="28" t="s">
        <v>4857</v>
      </c>
      <c r="Q2372" s="107">
        <v>-6.4000000000000003E-3</v>
      </c>
      <c r="T2372" s="110">
        <v>43496</v>
      </c>
      <c r="U2372" s="28">
        <v>70.959999999999994</v>
      </c>
      <c r="V2372">
        <v>70.959000000000003</v>
      </c>
      <c r="W2372">
        <v>71.215000000000003</v>
      </c>
      <c r="X2372">
        <v>70.864999999999995</v>
      </c>
      <c r="Y2372" s="19">
        <v>-3.8999999999999998E-3</v>
      </c>
      <c r="AB2372" s="110">
        <f t="shared" si="430"/>
        <v>43668</v>
      </c>
      <c r="AC2372" s="108">
        <f t="shared" si="428"/>
        <v>11346.2</v>
      </c>
      <c r="AD2372" s="28">
        <f t="shared" si="429"/>
        <v>68.930000000000007</v>
      </c>
      <c r="AE2372" s="28">
        <f t="shared" ref="AE2372:AE2435" si="434">AC2372/AD2372</f>
        <v>164.60467140577396</v>
      </c>
      <c r="AF2372" s="31">
        <f t="shared" si="424"/>
        <v>-7.4061192283561006E-3</v>
      </c>
      <c r="AJ2372" s="110">
        <f t="shared" si="427"/>
        <v>43629</v>
      </c>
      <c r="AK2372" s="31">
        <f t="shared" si="425"/>
        <v>4.1000000000000003E-3</v>
      </c>
      <c r="AL2372" s="115">
        <f t="shared" si="426"/>
        <v>-1.5714029977599298E-3</v>
      </c>
      <c r="AM2372" s="100"/>
      <c r="BR2372" s="18">
        <f t="shared" si="431"/>
        <v>43620</v>
      </c>
      <c r="BS2372" s="6">
        <f t="shared" si="432"/>
        <v>2.1499999999999998E-2</v>
      </c>
      <c r="BT2372" s="6">
        <f t="shared" si="433"/>
        <v>-5.4999999999999997E-3</v>
      </c>
    </row>
    <row r="2373" spans="2:72" ht="14.45" hidden="1">
      <c r="B2373" s="110">
        <v>43621</v>
      </c>
      <c r="C2373" s="106">
        <v>2826.2</v>
      </c>
      <c r="D2373" s="106">
        <v>2818.1</v>
      </c>
      <c r="E2373" s="106">
        <v>2827.3</v>
      </c>
      <c r="F2373" s="106">
        <v>2800.9</v>
      </c>
      <c r="G2373" s="28"/>
      <c r="H2373" s="107">
        <v>8.2000000000000007E-3</v>
      </c>
      <c r="K2373" s="110">
        <v>43669</v>
      </c>
      <c r="L2373" s="106">
        <v>11331.05</v>
      </c>
      <c r="M2373" s="106">
        <v>11372.25</v>
      </c>
      <c r="N2373" s="106">
        <v>11398.15</v>
      </c>
      <c r="O2373" s="106">
        <v>11302.8</v>
      </c>
      <c r="P2373" s="28" t="s">
        <v>4858</v>
      </c>
      <c r="Q2373" s="107">
        <v>-1.2999999999999999E-3</v>
      </c>
      <c r="T2373" s="110">
        <v>43497</v>
      </c>
      <c r="U2373" s="28">
        <v>71.435000000000002</v>
      </c>
      <c r="V2373">
        <v>71.114999999999995</v>
      </c>
      <c r="W2373">
        <v>71.484999999999999</v>
      </c>
      <c r="X2373">
        <v>70.951999999999998</v>
      </c>
      <c r="Y2373" s="19">
        <v>6.7000000000000002E-3</v>
      </c>
      <c r="AB2373" s="110">
        <f t="shared" si="430"/>
        <v>43669</v>
      </c>
      <c r="AC2373" s="108">
        <f t="shared" si="428"/>
        <v>11331.05</v>
      </c>
      <c r="AD2373" s="28">
        <f t="shared" si="429"/>
        <v>69.033000000000001</v>
      </c>
      <c r="AE2373" s="28">
        <f t="shared" si="434"/>
        <v>164.13961438732198</v>
      </c>
      <c r="AF2373" s="31">
        <f t="shared" ref="AF2373:AF2436" si="435">AE2373/AE2372-1</f>
        <v>-2.8252965999095991E-3</v>
      </c>
      <c r="AJ2373" s="110">
        <f t="shared" si="427"/>
        <v>43630</v>
      </c>
      <c r="AK2373" s="31">
        <f t="shared" si="425"/>
        <v>-1.6000000000000001E-3</v>
      </c>
      <c r="AL2373" s="115">
        <f t="shared" si="426"/>
        <v>-1.1922930207334148E-2</v>
      </c>
      <c r="AM2373" s="100"/>
      <c r="BR2373" s="18" t="e">
        <f t="shared" si="431"/>
        <v>#N/A</v>
      </c>
      <c r="BS2373" s="6">
        <f t="shared" si="432"/>
        <v>0</v>
      </c>
      <c r="BT2373" s="6">
        <f t="shared" si="433"/>
        <v>0</v>
      </c>
    </row>
    <row r="2374" spans="2:72" ht="14.45" hidden="1">
      <c r="B2374" s="110">
        <v>43622</v>
      </c>
      <c r="C2374" s="106">
        <v>2843.5</v>
      </c>
      <c r="D2374" s="106">
        <v>2828.5</v>
      </c>
      <c r="E2374" s="106">
        <v>2852.1</v>
      </c>
      <c r="F2374" s="106">
        <v>2822.4</v>
      </c>
      <c r="G2374" s="28"/>
      <c r="H2374" s="107">
        <v>6.1000000000000004E-3</v>
      </c>
      <c r="K2374" s="110">
        <v>43670</v>
      </c>
      <c r="L2374" s="106">
        <v>11271.3</v>
      </c>
      <c r="M2374" s="106">
        <v>11322.45</v>
      </c>
      <c r="N2374" s="106">
        <v>11359.75</v>
      </c>
      <c r="O2374" s="106">
        <v>11229.8</v>
      </c>
      <c r="P2374" s="28" t="s">
        <v>4859</v>
      </c>
      <c r="Q2374" s="107">
        <v>-5.3E-3</v>
      </c>
      <c r="T2374" s="110">
        <v>43500</v>
      </c>
      <c r="U2374" s="28">
        <v>71.709999999999994</v>
      </c>
      <c r="V2374">
        <v>71.468999999999994</v>
      </c>
      <c r="W2374">
        <v>71.844999999999999</v>
      </c>
      <c r="X2374">
        <v>71.462000000000003</v>
      </c>
      <c r="Y2374" s="19">
        <v>3.8E-3</v>
      </c>
      <c r="AB2374" s="110">
        <f t="shared" si="430"/>
        <v>43670</v>
      </c>
      <c r="AC2374" s="108">
        <f t="shared" si="428"/>
        <v>11271.3</v>
      </c>
      <c r="AD2374" s="28">
        <f t="shared" si="429"/>
        <v>68.98</v>
      </c>
      <c r="AE2374" s="28">
        <f t="shared" si="434"/>
        <v>163.39953609741951</v>
      </c>
      <c r="AF2374" s="31">
        <f t="shared" si="435"/>
        <v>-4.5088340962962103E-3</v>
      </c>
      <c r="AJ2374" s="110">
        <f t="shared" si="427"/>
        <v>43633</v>
      </c>
      <c r="AK2374" s="31">
        <f t="shared" si="425"/>
        <v>8.9999999999999998E-4</v>
      </c>
      <c r="AL2374" s="115">
        <f t="shared" si="426"/>
        <v>-1.3024346191538139E-2</v>
      </c>
      <c r="AM2374" s="100"/>
      <c r="BR2374" s="18">
        <f t="shared" si="431"/>
        <v>43622</v>
      </c>
      <c r="BS2374" s="6">
        <f t="shared" si="432"/>
        <v>6.1000000000000004E-3</v>
      </c>
      <c r="BT2374" s="6">
        <f t="shared" si="433"/>
        <v>-1.4800000000000001E-2</v>
      </c>
    </row>
    <row r="2375" spans="2:72" ht="14.45" hidden="1">
      <c r="B2375" s="110">
        <v>43623</v>
      </c>
      <c r="C2375" s="106">
        <v>2873.3</v>
      </c>
      <c r="D2375" s="106">
        <v>2852.9</v>
      </c>
      <c r="E2375" s="106">
        <v>2885</v>
      </c>
      <c r="F2375" s="106">
        <v>2852.9</v>
      </c>
      <c r="G2375" s="28"/>
      <c r="H2375" s="107">
        <v>1.0500000000000001E-2</v>
      </c>
      <c r="K2375" s="110">
        <v>43671</v>
      </c>
      <c r="L2375" s="106">
        <v>11252.15</v>
      </c>
      <c r="M2375" s="106">
        <v>11290.4</v>
      </c>
      <c r="N2375" s="106">
        <v>11361.4</v>
      </c>
      <c r="O2375" s="106">
        <v>11239.35</v>
      </c>
      <c r="P2375" s="28" t="s">
        <v>4860</v>
      </c>
      <c r="Q2375" s="107">
        <v>-1.6999999999999999E-3</v>
      </c>
      <c r="T2375" s="110">
        <v>43501</v>
      </c>
      <c r="U2375" s="28">
        <v>71.53</v>
      </c>
      <c r="V2375">
        <v>71.713999999999999</v>
      </c>
      <c r="W2375">
        <v>71.811999999999998</v>
      </c>
      <c r="X2375">
        <v>71.528000000000006</v>
      </c>
      <c r="Y2375" s="19">
        <v>-2.5000000000000001E-3</v>
      </c>
      <c r="AB2375" s="110">
        <f t="shared" si="430"/>
        <v>43671</v>
      </c>
      <c r="AC2375" s="108">
        <f t="shared" si="428"/>
        <v>11252.15</v>
      </c>
      <c r="AD2375" s="28">
        <f t="shared" si="429"/>
        <v>69.040999999999997</v>
      </c>
      <c r="AE2375" s="28">
        <f t="shared" si="434"/>
        <v>162.97779580249417</v>
      </c>
      <c r="AF2375" s="31">
        <f t="shared" si="435"/>
        <v>-2.5810372844259355E-3</v>
      </c>
      <c r="AJ2375" s="110">
        <f t="shared" si="427"/>
        <v>43634</v>
      </c>
      <c r="AK2375" s="31">
        <f t="shared" si="425"/>
        <v>9.7000000000000003E-3</v>
      </c>
      <c r="AL2375" s="115">
        <f t="shared" si="426"/>
        <v>5.1112884613491172E-3</v>
      </c>
      <c r="AM2375" s="100"/>
      <c r="BR2375" s="18">
        <f t="shared" si="431"/>
        <v>43623</v>
      </c>
      <c r="BS2375" s="6">
        <f t="shared" si="432"/>
        <v>1.0500000000000001E-2</v>
      </c>
      <c r="BT2375" s="6">
        <f t="shared" si="433"/>
        <v>2.3E-3</v>
      </c>
    </row>
    <row r="2376" spans="2:72" ht="14.45" hidden="1">
      <c r="B2376" s="110">
        <v>43626</v>
      </c>
      <c r="C2376" s="106">
        <v>2886.7</v>
      </c>
      <c r="D2376" s="106">
        <v>2885.8</v>
      </c>
      <c r="E2376" s="106">
        <v>2904.8</v>
      </c>
      <c r="F2376" s="106">
        <v>2885.5</v>
      </c>
      <c r="G2376" s="28"/>
      <c r="H2376" s="107">
        <v>4.7000000000000002E-3</v>
      </c>
      <c r="K2376" s="110">
        <v>43672</v>
      </c>
      <c r="L2376" s="106">
        <v>11284.3</v>
      </c>
      <c r="M2376" s="106">
        <v>11247.45</v>
      </c>
      <c r="N2376" s="106">
        <v>11307.6</v>
      </c>
      <c r="O2376" s="106">
        <v>11210.05</v>
      </c>
      <c r="P2376" s="28" t="s">
        <v>4861</v>
      </c>
      <c r="Q2376" s="107">
        <v>2.8999999999999998E-3</v>
      </c>
      <c r="T2376" s="110">
        <v>43502</v>
      </c>
      <c r="U2376" s="28">
        <v>71.55</v>
      </c>
      <c r="V2376">
        <v>71.52</v>
      </c>
      <c r="W2376">
        <v>71.683000000000007</v>
      </c>
      <c r="X2376">
        <v>71.492000000000004</v>
      </c>
      <c r="Y2376" s="19">
        <v>2.9999999999999997E-4</v>
      </c>
      <c r="AB2376" s="110">
        <f t="shared" si="430"/>
        <v>43672</v>
      </c>
      <c r="AC2376" s="108">
        <f t="shared" si="428"/>
        <v>11284.3</v>
      </c>
      <c r="AD2376" s="28">
        <f t="shared" si="429"/>
        <v>68.88</v>
      </c>
      <c r="AE2376" s="28">
        <f t="shared" si="434"/>
        <v>163.82549361207899</v>
      </c>
      <c r="AF2376" s="31">
        <f t="shared" si="435"/>
        <v>5.2013085918287683E-3</v>
      </c>
      <c r="AJ2376" s="110">
        <f t="shared" si="427"/>
        <v>43635</v>
      </c>
      <c r="AK2376" s="31">
        <f t="shared" si="425"/>
        <v>3.0000000000000001E-3</v>
      </c>
      <c r="AL2376" s="115">
        <f t="shared" si="426"/>
        <v>-5.7857422694262972E-4</v>
      </c>
      <c r="AM2376" s="100"/>
      <c r="BR2376" s="18">
        <f t="shared" si="431"/>
        <v>43626</v>
      </c>
      <c r="BS2376" s="6">
        <f t="shared" si="432"/>
        <v>4.7000000000000002E-3</v>
      </c>
      <c r="BT2376" s="6">
        <f t="shared" si="433"/>
        <v>4.4000000000000003E-3</v>
      </c>
    </row>
    <row r="2377" spans="2:72" ht="14.45" hidden="1">
      <c r="B2377" s="110">
        <v>43627</v>
      </c>
      <c r="C2377" s="106">
        <v>2885.7</v>
      </c>
      <c r="D2377" s="106">
        <v>2903.3</v>
      </c>
      <c r="E2377" s="106">
        <v>2910.6</v>
      </c>
      <c r="F2377" s="106">
        <v>2878.5</v>
      </c>
      <c r="G2377" s="28"/>
      <c r="H2377" s="107">
        <v>-2.9999999999999997E-4</v>
      </c>
      <c r="K2377" s="110">
        <v>43675</v>
      </c>
      <c r="L2377" s="106">
        <v>11189.2</v>
      </c>
      <c r="M2377" s="106">
        <v>11307.5</v>
      </c>
      <c r="N2377" s="106">
        <v>11310.95</v>
      </c>
      <c r="O2377" s="106">
        <v>11152.4</v>
      </c>
      <c r="P2377" s="28" t="s">
        <v>4862</v>
      </c>
      <c r="Q2377" s="107">
        <v>-8.3999999999999995E-3</v>
      </c>
      <c r="T2377" s="110">
        <v>43503</v>
      </c>
      <c r="U2377" s="28">
        <v>71.3</v>
      </c>
      <c r="V2377">
        <v>71.638999999999996</v>
      </c>
      <c r="W2377">
        <v>71.769000000000005</v>
      </c>
      <c r="X2377">
        <v>71.271000000000001</v>
      </c>
      <c r="Y2377" s="19">
        <v>-3.5000000000000001E-3</v>
      </c>
      <c r="AB2377" s="110">
        <f t="shared" si="430"/>
        <v>43675</v>
      </c>
      <c r="AC2377" s="108">
        <f t="shared" si="428"/>
        <v>11189.2</v>
      </c>
      <c r="AD2377" s="28">
        <f t="shared" si="429"/>
        <v>68.754999999999995</v>
      </c>
      <c r="AE2377" s="28">
        <f t="shared" si="434"/>
        <v>162.74016435168355</v>
      </c>
      <c r="AF2377" s="31">
        <f t="shared" si="435"/>
        <v>-6.6249106684541648E-3</v>
      </c>
      <c r="AJ2377" s="110">
        <f t="shared" si="427"/>
        <v>43636</v>
      </c>
      <c r="AK2377" s="31">
        <f t="shared" si="425"/>
        <v>9.4999999999999998E-3</v>
      </c>
      <c r="AL2377" s="115">
        <f t="shared" si="426"/>
        <v>1.3892627863877127E-2</v>
      </c>
      <c r="AM2377" s="100"/>
      <c r="BR2377" s="18">
        <f t="shared" si="431"/>
        <v>43627</v>
      </c>
      <c r="BS2377" s="6">
        <f t="shared" si="432"/>
        <v>-2.9999999999999997E-4</v>
      </c>
      <c r="BT2377" s="6">
        <f t="shared" si="433"/>
        <v>3.5999999999999999E-3</v>
      </c>
    </row>
    <row r="2378" spans="2:72" ht="14.45" hidden="1">
      <c r="B2378" s="110">
        <v>43628</v>
      </c>
      <c r="C2378" s="106">
        <v>2879.8</v>
      </c>
      <c r="D2378" s="106">
        <v>2882.7</v>
      </c>
      <c r="E2378" s="106">
        <v>2888.6</v>
      </c>
      <c r="F2378" s="106">
        <v>2874.7</v>
      </c>
      <c r="G2378" s="28"/>
      <c r="H2378" s="107">
        <v>-2E-3</v>
      </c>
      <c r="K2378" s="110">
        <v>43676</v>
      </c>
      <c r="L2378" s="106">
        <v>11085.4</v>
      </c>
      <c r="M2378" s="106">
        <v>11213.7</v>
      </c>
      <c r="N2378" s="106">
        <v>11267.45</v>
      </c>
      <c r="O2378" s="106">
        <v>11072.65</v>
      </c>
      <c r="P2378" s="28" t="s">
        <v>4863</v>
      </c>
      <c r="Q2378" s="107">
        <v>-9.2999999999999992E-3</v>
      </c>
      <c r="T2378" s="110">
        <v>43504</v>
      </c>
      <c r="U2378" s="28">
        <v>71.174999999999997</v>
      </c>
      <c r="V2378">
        <v>71.394999999999996</v>
      </c>
      <c r="W2378">
        <v>71.433999999999997</v>
      </c>
      <c r="X2378">
        <v>71.015000000000001</v>
      </c>
      <c r="Y2378" s="19">
        <v>-1.8E-3</v>
      </c>
      <c r="AB2378" s="110">
        <f t="shared" si="430"/>
        <v>43676</v>
      </c>
      <c r="AC2378" s="108">
        <f t="shared" si="428"/>
        <v>11085.4</v>
      </c>
      <c r="AD2378" s="28">
        <f t="shared" si="429"/>
        <v>68.861999999999995</v>
      </c>
      <c r="AE2378" s="28">
        <f t="shared" si="434"/>
        <v>160.97993087624525</v>
      </c>
      <c r="AF2378" s="31">
        <f t="shared" si="435"/>
        <v>-1.0816220337804272E-2</v>
      </c>
      <c r="AJ2378" s="110">
        <f t="shared" si="427"/>
        <v>43637</v>
      </c>
      <c r="AK2378" s="31">
        <f t="shared" si="425"/>
        <v>-1.2999999999999999E-3</v>
      </c>
      <c r="AL2378" s="115">
        <f t="shared" si="426"/>
        <v>-1.045063279579328E-2</v>
      </c>
      <c r="AM2378" s="100"/>
      <c r="BR2378" s="18">
        <f t="shared" si="431"/>
        <v>43628</v>
      </c>
      <c r="BS2378" s="6">
        <f t="shared" si="432"/>
        <v>-2E-3</v>
      </c>
      <c r="BT2378" s="6">
        <f t="shared" si="433"/>
        <v>-5.0000000000000001E-3</v>
      </c>
    </row>
    <row r="2379" spans="2:72" ht="14.45" hidden="1">
      <c r="B2379" s="110">
        <v>43629</v>
      </c>
      <c r="C2379" s="106">
        <v>2891.6</v>
      </c>
      <c r="D2379" s="106">
        <v>2886.2</v>
      </c>
      <c r="E2379" s="106">
        <v>2895.2</v>
      </c>
      <c r="F2379" s="106">
        <v>2882</v>
      </c>
      <c r="G2379" s="28"/>
      <c r="H2379" s="107">
        <v>4.1000000000000003E-3</v>
      </c>
      <c r="K2379" s="110">
        <v>43677</v>
      </c>
      <c r="L2379" s="106">
        <v>11118</v>
      </c>
      <c r="M2379" s="106">
        <v>11034.05</v>
      </c>
      <c r="N2379" s="106">
        <v>11145.3</v>
      </c>
      <c r="O2379" s="106">
        <v>10999.4</v>
      </c>
      <c r="P2379" s="28" t="s">
        <v>4864</v>
      </c>
      <c r="Q2379" s="107">
        <v>2.8999999999999998E-3</v>
      </c>
      <c r="T2379" s="110">
        <v>43507</v>
      </c>
      <c r="U2379" s="28">
        <v>71.14</v>
      </c>
      <c r="V2379">
        <v>71.239999999999995</v>
      </c>
      <c r="W2379">
        <v>71.301000000000002</v>
      </c>
      <c r="X2379">
        <v>71.037999999999997</v>
      </c>
      <c r="Y2379" s="19">
        <v>-5.0000000000000001E-4</v>
      </c>
      <c r="AB2379" s="110">
        <f t="shared" si="430"/>
        <v>43677</v>
      </c>
      <c r="AC2379" s="108">
        <f t="shared" si="428"/>
        <v>11118</v>
      </c>
      <c r="AD2379" s="28">
        <f t="shared" si="429"/>
        <v>68.875</v>
      </c>
      <c r="AE2379" s="28">
        <f t="shared" si="434"/>
        <v>161.42286751361161</v>
      </c>
      <c r="AF2379" s="31">
        <f t="shared" si="435"/>
        <v>2.7515022211488382E-3</v>
      </c>
      <c r="AJ2379" s="110">
        <f t="shared" si="427"/>
        <v>43640</v>
      </c>
      <c r="AK2379" s="31">
        <f t="shared" si="425"/>
        <v>-1.8E-3</v>
      </c>
      <c r="AL2379" s="115">
        <f t="shared" si="426"/>
        <v>2.8412446812609016E-3</v>
      </c>
      <c r="AM2379" s="100"/>
      <c r="BR2379" s="18">
        <f t="shared" si="431"/>
        <v>43629</v>
      </c>
      <c r="BS2379" s="6">
        <f t="shared" si="432"/>
        <v>4.1000000000000003E-3</v>
      </c>
      <c r="BT2379" s="6">
        <f t="shared" si="433"/>
        <v>6.9999999999999999E-4</v>
      </c>
    </row>
    <row r="2380" spans="2:72" ht="14.45" hidden="1">
      <c r="B2380" s="110">
        <v>43630</v>
      </c>
      <c r="C2380" s="106">
        <v>2887</v>
      </c>
      <c r="D2380" s="106">
        <v>2886.8</v>
      </c>
      <c r="E2380" s="106">
        <v>2894.4</v>
      </c>
      <c r="F2380" s="106">
        <v>2879.6</v>
      </c>
      <c r="G2380" s="28"/>
      <c r="H2380" s="107">
        <v>-1.6000000000000001E-3</v>
      </c>
      <c r="K2380" s="110">
        <v>43678</v>
      </c>
      <c r="L2380" s="106">
        <v>10980</v>
      </c>
      <c r="M2380" s="106">
        <v>11060.2</v>
      </c>
      <c r="N2380" s="106">
        <v>11076.75</v>
      </c>
      <c r="O2380" s="106">
        <v>10881</v>
      </c>
      <c r="P2380" s="28" t="s">
        <v>4865</v>
      </c>
      <c r="Q2380" s="107">
        <v>-1.24E-2</v>
      </c>
      <c r="T2380" s="110">
        <v>43508</v>
      </c>
      <c r="U2380" s="28">
        <v>70.534999999999997</v>
      </c>
      <c r="V2380">
        <v>71.254000000000005</v>
      </c>
      <c r="W2380">
        <v>71.254000000000005</v>
      </c>
      <c r="X2380">
        <v>70.515000000000001</v>
      </c>
      <c r="Y2380" s="19">
        <v>-8.5000000000000006E-3</v>
      </c>
      <c r="AB2380" s="110">
        <f t="shared" si="430"/>
        <v>43678</v>
      </c>
      <c r="AC2380" s="108">
        <f t="shared" si="428"/>
        <v>10980</v>
      </c>
      <c r="AD2380" s="28">
        <f t="shared" si="429"/>
        <v>69.016999999999996</v>
      </c>
      <c r="AE2380" s="28">
        <f t="shared" si="434"/>
        <v>159.09123839054146</v>
      </c>
      <c r="AF2380" s="31">
        <f t="shared" si="435"/>
        <v>-1.4444230603656738E-2</v>
      </c>
      <c r="AJ2380" s="110">
        <f t="shared" si="427"/>
        <v>43641</v>
      </c>
      <c r="AK2380" s="31">
        <f t="shared" si="425"/>
        <v>-9.4999999999999998E-3</v>
      </c>
      <c r="AL2380" s="115">
        <f t="shared" si="426"/>
        <v>7.3866733057328382E-3</v>
      </c>
      <c r="AM2380" s="100"/>
      <c r="BR2380" s="18">
        <f t="shared" si="431"/>
        <v>43630</v>
      </c>
      <c r="BS2380" s="6">
        <f t="shared" si="432"/>
        <v>-1.6000000000000001E-3</v>
      </c>
      <c r="BT2380" s="6">
        <f t="shared" si="433"/>
        <v>-7.6E-3</v>
      </c>
    </row>
    <row r="2381" spans="2:72" ht="14.45" hidden="1">
      <c r="B2381" s="110">
        <v>43633</v>
      </c>
      <c r="C2381" s="106">
        <v>2889.7</v>
      </c>
      <c r="D2381" s="106">
        <v>2889.8</v>
      </c>
      <c r="E2381" s="106">
        <v>2897.3</v>
      </c>
      <c r="F2381" s="106">
        <v>2887.3</v>
      </c>
      <c r="G2381" s="28"/>
      <c r="H2381" s="107">
        <v>8.9999999999999998E-4</v>
      </c>
      <c r="K2381" s="110">
        <v>43679</v>
      </c>
      <c r="L2381" s="106">
        <v>10997.35</v>
      </c>
      <c r="M2381" s="106">
        <v>10930.3</v>
      </c>
      <c r="N2381" s="106">
        <v>11080.15</v>
      </c>
      <c r="O2381" s="106">
        <v>10848.95</v>
      </c>
      <c r="P2381" s="28" t="s">
        <v>4866</v>
      </c>
      <c r="Q2381" s="107">
        <v>1.6000000000000001E-3</v>
      </c>
      <c r="T2381" s="110">
        <v>43509</v>
      </c>
      <c r="U2381" s="28">
        <v>70.875</v>
      </c>
      <c r="V2381">
        <v>70.540999999999997</v>
      </c>
      <c r="W2381">
        <v>70.88</v>
      </c>
      <c r="X2381">
        <v>70.397000000000006</v>
      </c>
      <c r="Y2381" s="19">
        <v>4.7999999999999996E-3</v>
      </c>
      <c r="AB2381" s="110">
        <f t="shared" si="430"/>
        <v>43679</v>
      </c>
      <c r="AC2381" s="108">
        <f t="shared" si="428"/>
        <v>10997.35</v>
      </c>
      <c r="AD2381" s="28">
        <f t="shared" si="429"/>
        <v>69.7</v>
      </c>
      <c r="AE2381" s="28">
        <f t="shared" si="434"/>
        <v>157.78120516499283</v>
      </c>
      <c r="AF2381" s="31">
        <f t="shared" si="435"/>
        <v>-8.2344775161831141E-3</v>
      </c>
      <c r="AJ2381" s="110">
        <f t="shared" si="427"/>
        <v>43642</v>
      </c>
      <c r="AK2381" s="31">
        <f t="shared" si="425"/>
        <v>-1.1999999999999999E-3</v>
      </c>
      <c r="AL2381" s="115">
        <f t="shared" si="426"/>
        <v>5.6226706860096343E-3</v>
      </c>
      <c r="AM2381" s="100"/>
      <c r="BR2381" s="18">
        <f t="shared" si="431"/>
        <v>43633</v>
      </c>
      <c r="BS2381" s="6">
        <f t="shared" si="432"/>
        <v>8.9999999999999998E-4</v>
      </c>
      <c r="BT2381" s="6">
        <f t="shared" si="433"/>
        <v>-1.2800000000000001E-2</v>
      </c>
    </row>
    <row r="2382" spans="2:72" ht="14.45" hidden="1">
      <c r="B2382" s="110">
        <v>43634</v>
      </c>
      <c r="C2382" s="106">
        <v>2917.8</v>
      </c>
      <c r="D2382" s="106">
        <v>2906.7</v>
      </c>
      <c r="E2382" s="106">
        <v>2930.8</v>
      </c>
      <c r="F2382" s="106">
        <v>2905.4</v>
      </c>
      <c r="G2382" s="28"/>
      <c r="H2382" s="107">
        <v>9.7000000000000003E-3</v>
      </c>
      <c r="K2382" s="110">
        <v>43682</v>
      </c>
      <c r="L2382" s="106">
        <v>10862.6</v>
      </c>
      <c r="M2382" s="106">
        <v>10895.8</v>
      </c>
      <c r="N2382" s="106">
        <v>10895.8</v>
      </c>
      <c r="O2382" s="106">
        <v>10782.6</v>
      </c>
      <c r="P2382" s="28" t="s">
        <v>4867</v>
      </c>
      <c r="Q2382" s="107">
        <v>-1.23E-2</v>
      </c>
      <c r="T2382" s="110">
        <v>43510</v>
      </c>
      <c r="U2382" s="28">
        <v>71.02</v>
      </c>
      <c r="V2382">
        <v>70.869</v>
      </c>
      <c r="W2382">
        <v>71.233000000000004</v>
      </c>
      <c r="X2382">
        <v>70.8</v>
      </c>
      <c r="Y2382" s="19">
        <v>2E-3</v>
      </c>
      <c r="AB2382" s="110">
        <f t="shared" si="430"/>
        <v>43682</v>
      </c>
      <c r="AC2382" s="108">
        <f t="shared" si="428"/>
        <v>10862.6</v>
      </c>
      <c r="AD2382" s="28">
        <f t="shared" si="429"/>
        <v>70.820999999999998</v>
      </c>
      <c r="AE2382" s="28">
        <f t="shared" si="434"/>
        <v>153.38105929032349</v>
      </c>
      <c r="AF2382" s="31">
        <f t="shared" si="435"/>
        <v>-2.7887642701601045E-2</v>
      </c>
      <c r="AJ2382" s="110">
        <f t="shared" si="427"/>
        <v>43643</v>
      </c>
      <c r="AK2382" s="31">
        <f t="shared" si="425"/>
        <v>3.8E-3</v>
      </c>
      <c r="AL2382" s="115">
        <f t="shared" si="426"/>
        <v>1.7648794314253369E-3</v>
      </c>
      <c r="AM2382" s="100"/>
      <c r="BR2382" s="18">
        <f t="shared" si="431"/>
        <v>43634</v>
      </c>
      <c r="BS2382" s="6">
        <f t="shared" si="432"/>
        <v>9.7000000000000003E-3</v>
      </c>
      <c r="BT2382" s="6">
        <f t="shared" si="433"/>
        <v>1.6999999999999999E-3</v>
      </c>
    </row>
    <row r="2383" spans="2:72" ht="14.45" hidden="1">
      <c r="B2383" s="110">
        <v>43635</v>
      </c>
      <c r="C2383" s="106">
        <v>2926.5</v>
      </c>
      <c r="D2383" s="106">
        <v>2920.6</v>
      </c>
      <c r="E2383" s="106">
        <v>2931.7</v>
      </c>
      <c r="F2383" s="106">
        <v>2911.4</v>
      </c>
      <c r="G2383" s="28"/>
      <c r="H2383" s="107">
        <v>3.0000000000000001E-3</v>
      </c>
      <c r="K2383" s="110">
        <v>43683</v>
      </c>
      <c r="L2383" s="106">
        <v>10948.25</v>
      </c>
      <c r="M2383" s="106">
        <v>10815.4</v>
      </c>
      <c r="N2383" s="106">
        <v>11018.55</v>
      </c>
      <c r="O2383" s="106">
        <v>10813.8</v>
      </c>
      <c r="P2383" s="28" t="s">
        <v>4868</v>
      </c>
      <c r="Q2383" s="107">
        <v>7.9000000000000008E-3</v>
      </c>
      <c r="T2383" s="110">
        <v>43511</v>
      </c>
      <c r="U2383" s="28">
        <v>71.33</v>
      </c>
      <c r="V2383">
        <v>71.028000000000006</v>
      </c>
      <c r="W2383">
        <v>71.463999999999999</v>
      </c>
      <c r="X2383">
        <v>71.028000000000006</v>
      </c>
      <c r="Y2383" s="19">
        <v>4.4000000000000003E-3</v>
      </c>
      <c r="AB2383" s="110">
        <f t="shared" si="430"/>
        <v>43683</v>
      </c>
      <c r="AC2383" s="108">
        <f t="shared" si="428"/>
        <v>10948.25</v>
      </c>
      <c r="AD2383" s="28">
        <f t="shared" si="429"/>
        <v>71.040000000000006</v>
      </c>
      <c r="AE2383" s="28">
        <f t="shared" si="434"/>
        <v>154.1138795045045</v>
      </c>
      <c r="AF2383" s="31">
        <f t="shared" si="435"/>
        <v>4.7777751540618585E-3</v>
      </c>
      <c r="AJ2383" s="110">
        <f t="shared" si="427"/>
        <v>43644</v>
      </c>
      <c r="AK2383" s="31">
        <f t="shared" si="425"/>
        <v>5.7999999999999996E-3</v>
      </c>
      <c r="AL2383" s="115">
        <f t="shared" si="426"/>
        <v>-2.4578878880318067E-3</v>
      </c>
      <c r="AM2383" s="100"/>
      <c r="BR2383" s="18">
        <f t="shared" si="431"/>
        <v>43635</v>
      </c>
      <c r="BS2383" s="6">
        <f t="shared" si="432"/>
        <v>3.0000000000000001E-3</v>
      </c>
      <c r="BT2383" s="6">
        <f t="shared" si="433"/>
        <v>0</v>
      </c>
    </row>
    <row r="2384" spans="2:72" ht="14.45" hidden="1">
      <c r="B2384" s="110">
        <v>43636</v>
      </c>
      <c r="C2384" s="106">
        <v>2954.2</v>
      </c>
      <c r="D2384" s="106">
        <v>2949.6</v>
      </c>
      <c r="E2384" s="106">
        <v>2958.1</v>
      </c>
      <c r="F2384" s="106">
        <v>2931.5</v>
      </c>
      <c r="G2384" s="28"/>
      <c r="H2384" s="107">
        <v>9.4999999999999998E-3</v>
      </c>
      <c r="K2384" s="110">
        <v>43684</v>
      </c>
      <c r="L2384" s="106">
        <v>10855.5</v>
      </c>
      <c r="M2384" s="106">
        <v>10958.1</v>
      </c>
      <c r="N2384" s="106">
        <v>10975.65</v>
      </c>
      <c r="O2384" s="106">
        <v>10835.9</v>
      </c>
      <c r="P2384" s="28" t="s">
        <v>4869</v>
      </c>
      <c r="Q2384" s="107">
        <v>-8.5000000000000006E-3</v>
      </c>
      <c r="T2384" s="110">
        <v>43514</v>
      </c>
      <c r="U2384" s="28">
        <v>71.387</v>
      </c>
      <c r="V2384">
        <v>71.334999999999994</v>
      </c>
      <c r="W2384">
        <v>71.537000000000006</v>
      </c>
      <c r="X2384">
        <v>71.325999999999993</v>
      </c>
      <c r="Y2384" s="19">
        <v>8.0000000000000004E-4</v>
      </c>
      <c r="AB2384" s="110">
        <f t="shared" si="430"/>
        <v>43684</v>
      </c>
      <c r="AC2384" s="108">
        <f t="shared" si="428"/>
        <v>10855.5</v>
      </c>
      <c r="AD2384" s="28">
        <f t="shared" si="429"/>
        <v>71.144999999999996</v>
      </c>
      <c r="AE2384" s="28">
        <f t="shared" si="434"/>
        <v>152.58275353152015</v>
      </c>
      <c r="AF2384" s="31">
        <f t="shared" si="435"/>
        <v>-9.9350297189786385E-3</v>
      </c>
      <c r="AJ2384" s="110">
        <f t="shared" si="427"/>
        <v>43647</v>
      </c>
      <c r="AK2384" s="31">
        <f t="shared" si="425"/>
        <v>7.6E-3</v>
      </c>
      <c r="AL2384" s="115">
        <f t="shared" si="426"/>
        <v>7.4601339228816954E-3</v>
      </c>
      <c r="AM2384" s="100"/>
      <c r="BR2384" s="18">
        <f t="shared" si="431"/>
        <v>43636</v>
      </c>
      <c r="BS2384" s="6">
        <f t="shared" si="432"/>
        <v>9.4999999999999998E-3</v>
      </c>
      <c r="BT2384" s="6">
        <f t="shared" si="433"/>
        <v>1.2E-2</v>
      </c>
    </row>
    <row r="2385" spans="2:72" ht="14.45" hidden="1">
      <c r="B2385" s="110">
        <v>43637</v>
      </c>
      <c r="C2385" s="106">
        <v>2950.5</v>
      </c>
      <c r="D2385" s="106">
        <v>2952.7</v>
      </c>
      <c r="E2385" s="106">
        <v>2964.2</v>
      </c>
      <c r="F2385" s="106">
        <v>2946.9</v>
      </c>
      <c r="G2385" s="28"/>
      <c r="H2385" s="107">
        <v>-1.2999999999999999E-3</v>
      </c>
      <c r="K2385" s="110">
        <v>43685</v>
      </c>
      <c r="L2385" s="106">
        <v>11032.45</v>
      </c>
      <c r="M2385" s="106">
        <v>10899.2</v>
      </c>
      <c r="N2385" s="106">
        <v>11058.05</v>
      </c>
      <c r="O2385" s="106">
        <v>10842.95</v>
      </c>
      <c r="P2385" s="28" t="s">
        <v>4870</v>
      </c>
      <c r="Q2385" s="107">
        <v>1.6299999999999999E-2</v>
      </c>
      <c r="T2385" s="110">
        <v>43515</v>
      </c>
      <c r="U2385" s="28">
        <v>71.3</v>
      </c>
      <c r="V2385">
        <v>71.350999999999999</v>
      </c>
      <c r="W2385">
        <v>71.602000000000004</v>
      </c>
      <c r="X2385">
        <v>71.251000000000005</v>
      </c>
      <c r="Y2385" s="19">
        <v>-1.1999999999999999E-3</v>
      </c>
      <c r="AB2385" s="110">
        <f t="shared" si="430"/>
        <v>43685</v>
      </c>
      <c r="AC2385" s="108">
        <f t="shared" si="428"/>
        <v>11032.45</v>
      </c>
      <c r="AD2385" s="28">
        <f t="shared" si="429"/>
        <v>70.42</v>
      </c>
      <c r="AE2385" s="28">
        <f t="shared" si="434"/>
        <v>156.6664299914797</v>
      </c>
      <c r="AF2385" s="31">
        <f t="shared" si="435"/>
        <v>2.6763683086345358E-2</v>
      </c>
      <c r="AJ2385" s="110">
        <f t="shared" si="427"/>
        <v>43648</v>
      </c>
      <c r="AK2385" s="31">
        <f t="shared" si="425"/>
        <v>2.8999999999999998E-3</v>
      </c>
      <c r="AL2385" s="115">
        <f t="shared" si="426"/>
        <v>3.6943396612534318E-3</v>
      </c>
      <c r="AM2385" s="100"/>
      <c r="BR2385" s="18">
        <f t="shared" si="431"/>
        <v>43637</v>
      </c>
      <c r="BS2385" s="6">
        <f t="shared" si="432"/>
        <v>-1.2999999999999999E-3</v>
      </c>
      <c r="BT2385" s="6">
        <f t="shared" si="433"/>
        <v>-9.1000000000000004E-3</v>
      </c>
    </row>
    <row r="2386" spans="2:72" ht="14.45" hidden="1">
      <c r="B2386" s="110">
        <v>43640</v>
      </c>
      <c r="C2386" s="106">
        <v>2945.3</v>
      </c>
      <c r="D2386" s="106">
        <v>2951.4</v>
      </c>
      <c r="E2386" s="106">
        <v>2954.9</v>
      </c>
      <c r="F2386" s="106">
        <v>2944.1</v>
      </c>
      <c r="G2386" s="28"/>
      <c r="H2386" s="107">
        <v>-1.8E-3</v>
      </c>
      <c r="K2386" s="110">
        <v>43686</v>
      </c>
      <c r="L2386" s="106">
        <v>11109.65</v>
      </c>
      <c r="M2386" s="106">
        <v>11087.9</v>
      </c>
      <c r="N2386" s="106">
        <v>11181.45</v>
      </c>
      <c r="O2386" s="106">
        <v>11062.8</v>
      </c>
      <c r="P2386" s="28" t="s">
        <v>4871</v>
      </c>
      <c r="Q2386" s="107">
        <v>7.0000000000000001E-3</v>
      </c>
      <c r="T2386" s="110">
        <v>43516</v>
      </c>
      <c r="U2386" s="28">
        <v>71.010000000000005</v>
      </c>
      <c r="V2386">
        <v>71.319999999999993</v>
      </c>
      <c r="W2386">
        <v>71.343999999999994</v>
      </c>
      <c r="X2386">
        <v>70.933000000000007</v>
      </c>
      <c r="Y2386" s="19">
        <v>-4.1000000000000003E-3</v>
      </c>
      <c r="AB2386" s="110">
        <f t="shared" si="430"/>
        <v>43686</v>
      </c>
      <c r="AC2386" s="108">
        <f t="shared" si="428"/>
        <v>11109.65</v>
      </c>
      <c r="AD2386" s="28">
        <f t="shared" si="429"/>
        <v>70.924000000000007</v>
      </c>
      <c r="AE2386" s="28">
        <f t="shared" si="434"/>
        <v>156.64161637809485</v>
      </c>
      <c r="AF2386" s="31">
        <f t="shared" si="435"/>
        <v>-1.5838500555731549E-4</v>
      </c>
      <c r="AJ2386" s="110">
        <f t="shared" si="427"/>
        <v>43649</v>
      </c>
      <c r="AK2386" s="31">
        <f t="shared" ref="AK2386:AK2449" si="436">IFERROR(VLOOKUP(AJ2386,B:H,7,FALSE),0)</f>
        <v>7.7000000000000002E-3</v>
      </c>
      <c r="AL2386" s="115">
        <f t="shared" ref="AL2386:AL2449" si="437">IFERROR(VLOOKUP(AJ2386,AB:AF,5,FALSE),0)</f>
        <v>1.8503960271636366E-3</v>
      </c>
      <c r="AM2386" s="100"/>
      <c r="BR2386" s="18">
        <f t="shared" si="431"/>
        <v>43640</v>
      </c>
      <c r="BS2386" s="6">
        <f t="shared" si="432"/>
        <v>-1.8E-3</v>
      </c>
      <c r="BT2386" s="6">
        <f t="shared" si="433"/>
        <v>-2.0999999999999999E-3</v>
      </c>
    </row>
    <row r="2387" spans="2:72" ht="14.45" hidden="1">
      <c r="B2387" s="110">
        <v>43641</v>
      </c>
      <c r="C2387" s="106">
        <v>2917.4</v>
      </c>
      <c r="D2387" s="106">
        <v>2945.8</v>
      </c>
      <c r="E2387" s="106">
        <v>2946.5</v>
      </c>
      <c r="F2387" s="106">
        <v>2916</v>
      </c>
      <c r="G2387" s="28"/>
      <c r="H2387" s="107">
        <v>-9.4999999999999998E-3</v>
      </c>
      <c r="K2387" s="110">
        <v>43690</v>
      </c>
      <c r="L2387" s="106">
        <v>10925.85</v>
      </c>
      <c r="M2387" s="106">
        <v>11139.4</v>
      </c>
      <c r="N2387" s="106">
        <v>11145.9</v>
      </c>
      <c r="O2387" s="106">
        <v>10901.6</v>
      </c>
      <c r="P2387" s="28" t="s">
        <v>4872</v>
      </c>
      <c r="Q2387" s="107">
        <v>-1.6500000000000001E-2</v>
      </c>
      <c r="T2387" s="110">
        <v>43517</v>
      </c>
      <c r="U2387" s="28">
        <v>71.165000000000006</v>
      </c>
      <c r="V2387">
        <v>71.061000000000007</v>
      </c>
      <c r="W2387">
        <v>71.28</v>
      </c>
      <c r="X2387">
        <v>70.924999999999997</v>
      </c>
      <c r="Y2387" s="19">
        <v>2.2000000000000001E-3</v>
      </c>
      <c r="AB2387" s="110">
        <f t="shared" si="430"/>
        <v>43690</v>
      </c>
      <c r="AC2387" s="108">
        <f t="shared" si="428"/>
        <v>10925.85</v>
      </c>
      <c r="AD2387" s="28">
        <f t="shared" si="429"/>
        <v>71.418000000000006</v>
      </c>
      <c r="AE2387" s="28">
        <f t="shared" si="434"/>
        <v>152.98454171217338</v>
      </c>
      <c r="AF2387" s="31">
        <f t="shared" si="435"/>
        <v>-2.3346762823834633E-2</v>
      </c>
      <c r="AJ2387" s="110">
        <f t="shared" si="427"/>
        <v>43651</v>
      </c>
      <c r="AK2387" s="31">
        <f t="shared" si="436"/>
        <v>-1.8E-3</v>
      </c>
      <c r="AL2387" s="115">
        <f t="shared" si="437"/>
        <v>-1.0238226689004093E-2</v>
      </c>
      <c r="AM2387" s="100"/>
      <c r="BR2387" s="18">
        <f t="shared" si="431"/>
        <v>43641</v>
      </c>
      <c r="BS2387" s="6">
        <f t="shared" si="432"/>
        <v>-9.4999999999999998E-3</v>
      </c>
      <c r="BT2387" s="6">
        <f t="shared" si="433"/>
        <v>8.3000000000000001E-3</v>
      </c>
    </row>
    <row r="2388" spans="2:72" ht="14.45" hidden="1">
      <c r="B2388" s="110">
        <v>43642</v>
      </c>
      <c r="C2388" s="106">
        <v>2913.8</v>
      </c>
      <c r="D2388" s="106">
        <v>2926.1</v>
      </c>
      <c r="E2388" s="106">
        <v>2932.6</v>
      </c>
      <c r="F2388" s="106">
        <v>2913</v>
      </c>
      <c r="G2388" s="28"/>
      <c r="H2388" s="107">
        <v>-1.1999999999999999E-3</v>
      </c>
      <c r="K2388" s="110">
        <v>43691</v>
      </c>
      <c r="L2388" s="106">
        <v>11029.4</v>
      </c>
      <c r="M2388" s="106">
        <v>11003.25</v>
      </c>
      <c r="N2388" s="106">
        <v>11078.15</v>
      </c>
      <c r="O2388" s="106">
        <v>10935.6</v>
      </c>
      <c r="P2388" s="28" t="s">
        <v>4873</v>
      </c>
      <c r="Q2388" s="107">
        <v>9.4999999999999998E-3</v>
      </c>
      <c r="T2388" s="110">
        <v>43518</v>
      </c>
      <c r="U2388" s="28">
        <v>71.034999999999997</v>
      </c>
      <c r="V2388">
        <v>71.194999999999993</v>
      </c>
      <c r="W2388">
        <v>71.265000000000001</v>
      </c>
      <c r="X2388">
        <v>71.034999999999997</v>
      </c>
      <c r="Y2388" s="19">
        <v>-1.8E-3</v>
      </c>
      <c r="AB2388" s="110">
        <f t="shared" si="430"/>
        <v>43691</v>
      </c>
      <c r="AC2388" s="108">
        <f t="shared" si="428"/>
        <v>11029.4</v>
      </c>
      <c r="AD2388" s="28">
        <f t="shared" si="429"/>
        <v>71.275000000000006</v>
      </c>
      <c r="AE2388" s="28">
        <f t="shared" si="434"/>
        <v>154.74430024552788</v>
      </c>
      <c r="AF2388" s="31">
        <f t="shared" si="435"/>
        <v>1.1502851946083137E-2</v>
      </c>
      <c r="AJ2388" s="110">
        <f t="shared" si="427"/>
        <v>43654</v>
      </c>
      <c r="AK2388" s="31">
        <f t="shared" si="436"/>
        <v>-4.7999999999999996E-3</v>
      </c>
      <c r="AL2388" s="115">
        <f t="shared" si="437"/>
        <v>-2.3037963824465879E-2</v>
      </c>
      <c r="AM2388" s="100"/>
      <c r="BR2388" s="18">
        <f t="shared" si="431"/>
        <v>43642</v>
      </c>
      <c r="BS2388" s="6">
        <f t="shared" si="432"/>
        <v>-1.1999999999999999E-3</v>
      </c>
      <c r="BT2388" s="6">
        <f t="shared" si="433"/>
        <v>4.3E-3</v>
      </c>
    </row>
    <row r="2389" spans="2:72" ht="14.45" hidden="1">
      <c r="B2389" s="110">
        <v>43643</v>
      </c>
      <c r="C2389" s="106">
        <v>2924.9</v>
      </c>
      <c r="D2389" s="106">
        <v>2919.7</v>
      </c>
      <c r="E2389" s="106">
        <v>2929.3</v>
      </c>
      <c r="F2389" s="106">
        <v>2918.6</v>
      </c>
      <c r="G2389" s="28"/>
      <c r="H2389" s="107">
        <v>3.8E-3</v>
      </c>
      <c r="K2389" s="110">
        <v>43693</v>
      </c>
      <c r="L2389" s="106">
        <v>11047.8</v>
      </c>
      <c r="M2389" s="106">
        <v>11043.65</v>
      </c>
      <c r="N2389" s="106">
        <v>11068.65</v>
      </c>
      <c r="O2389" s="106">
        <v>10924.3</v>
      </c>
      <c r="P2389" s="28" t="s">
        <v>4874</v>
      </c>
      <c r="Q2389" s="107">
        <v>1.6999999999999999E-3</v>
      </c>
      <c r="T2389" s="110">
        <v>43521</v>
      </c>
      <c r="U2389" s="28">
        <v>70.834000000000003</v>
      </c>
      <c r="V2389">
        <v>71.034000000000006</v>
      </c>
      <c r="W2389">
        <v>71.102000000000004</v>
      </c>
      <c r="X2389">
        <v>70.826999999999998</v>
      </c>
      <c r="Y2389" s="19">
        <v>-2.8E-3</v>
      </c>
      <c r="AB2389" s="110">
        <f t="shared" si="430"/>
        <v>43693</v>
      </c>
      <c r="AC2389" s="108">
        <f t="shared" si="428"/>
        <v>11047.8</v>
      </c>
      <c r="AD2389" s="28">
        <f t="shared" si="429"/>
        <v>71.155000000000001</v>
      </c>
      <c r="AE2389" s="28">
        <f t="shared" si="434"/>
        <v>155.26386058604453</v>
      </c>
      <c r="AF2389" s="31">
        <f t="shared" si="435"/>
        <v>3.3575410512198811E-3</v>
      </c>
      <c r="AJ2389" s="110">
        <f t="shared" si="427"/>
        <v>43655</v>
      </c>
      <c r="AK2389" s="31">
        <f t="shared" si="436"/>
        <v>1.1999999999999999E-3</v>
      </c>
      <c r="AL2389" s="115">
        <f t="shared" si="437"/>
        <v>-2.1901100979104804E-4</v>
      </c>
      <c r="AM2389" s="100"/>
      <c r="BR2389" s="18">
        <f t="shared" si="431"/>
        <v>43643</v>
      </c>
      <c r="BS2389" s="6">
        <f t="shared" si="432"/>
        <v>3.8E-3</v>
      </c>
      <c r="BT2389" s="6">
        <f t="shared" si="433"/>
        <v>-5.0000000000000001E-4</v>
      </c>
    </row>
    <row r="2390" spans="2:72" ht="14.45" hidden="1">
      <c r="B2390" s="110">
        <v>43644</v>
      </c>
      <c r="C2390" s="106">
        <v>2941.8</v>
      </c>
      <c r="D2390" s="106">
        <v>2932.9</v>
      </c>
      <c r="E2390" s="106">
        <v>2944</v>
      </c>
      <c r="F2390" s="106">
        <v>2929.1</v>
      </c>
      <c r="G2390" s="28"/>
      <c r="H2390" s="107">
        <v>5.7999999999999996E-3</v>
      </c>
      <c r="K2390" s="110">
        <v>43696</v>
      </c>
      <c r="L2390" s="106">
        <v>11053.9</v>
      </c>
      <c r="M2390" s="106">
        <v>11094.8</v>
      </c>
      <c r="N2390" s="106">
        <v>11146.9</v>
      </c>
      <c r="O2390" s="106">
        <v>11037.85</v>
      </c>
      <c r="P2390" s="28" t="s">
        <v>4875</v>
      </c>
      <c r="Q2390" s="107">
        <v>5.9999999999999995E-4</v>
      </c>
      <c r="T2390" s="110">
        <v>43522</v>
      </c>
      <c r="U2390" s="28">
        <v>70.959999999999994</v>
      </c>
      <c r="V2390">
        <v>70.828999999999994</v>
      </c>
      <c r="W2390">
        <v>71.346000000000004</v>
      </c>
      <c r="X2390">
        <v>70.808999999999997</v>
      </c>
      <c r="Y2390" s="19">
        <v>1.8E-3</v>
      </c>
      <c r="AB2390" s="110">
        <f t="shared" si="430"/>
        <v>43696</v>
      </c>
      <c r="AC2390" s="108">
        <f t="shared" si="428"/>
        <v>11053.9</v>
      </c>
      <c r="AD2390" s="28">
        <f t="shared" si="429"/>
        <v>71.450999999999993</v>
      </c>
      <c r="AE2390" s="28">
        <f t="shared" si="434"/>
        <v>154.70602230899499</v>
      </c>
      <c r="AF2390" s="31">
        <f t="shared" si="435"/>
        <v>-3.5928404391335489E-3</v>
      </c>
      <c r="AJ2390" s="110">
        <f t="shared" si="427"/>
        <v>43656</v>
      </c>
      <c r="AK2390" s="31">
        <f t="shared" si="436"/>
        <v>4.4999999999999997E-3</v>
      </c>
      <c r="AL2390" s="115">
        <f t="shared" si="437"/>
        <v>-2.8091607172914257E-3</v>
      </c>
      <c r="AM2390" s="100"/>
      <c r="BR2390" s="18">
        <f t="shared" si="431"/>
        <v>43644</v>
      </c>
      <c r="BS2390" s="6">
        <f t="shared" si="432"/>
        <v>5.7999999999999996E-3</v>
      </c>
      <c r="BT2390" s="6">
        <f t="shared" si="433"/>
        <v>-4.4999999999999997E-3</v>
      </c>
    </row>
    <row r="2391" spans="2:72" ht="14.45" hidden="1">
      <c r="B2391" s="110">
        <v>43647</v>
      </c>
      <c r="C2391" s="106">
        <v>2964.3</v>
      </c>
      <c r="D2391" s="106">
        <v>2971.4</v>
      </c>
      <c r="E2391" s="106">
        <v>2977.9</v>
      </c>
      <c r="F2391" s="106">
        <v>2952.2</v>
      </c>
      <c r="G2391" s="28"/>
      <c r="H2391" s="107">
        <v>7.6E-3</v>
      </c>
      <c r="K2391" s="110">
        <v>43697</v>
      </c>
      <c r="L2391" s="106">
        <v>11017</v>
      </c>
      <c r="M2391" s="106">
        <v>11063.9</v>
      </c>
      <c r="N2391" s="106">
        <v>11076.3</v>
      </c>
      <c r="O2391" s="106">
        <v>10985.3</v>
      </c>
      <c r="P2391" s="28" t="s">
        <v>4876</v>
      </c>
      <c r="Q2391" s="107">
        <v>-3.3E-3</v>
      </c>
      <c r="T2391" s="110">
        <v>43523</v>
      </c>
      <c r="U2391" s="28">
        <v>71.2</v>
      </c>
      <c r="V2391">
        <v>71.010000000000005</v>
      </c>
      <c r="W2391">
        <v>71.491</v>
      </c>
      <c r="X2391">
        <v>70.929000000000002</v>
      </c>
      <c r="Y2391" s="19">
        <v>3.3999999999999998E-3</v>
      </c>
      <c r="AB2391" s="110">
        <f t="shared" si="430"/>
        <v>43697</v>
      </c>
      <c r="AC2391" s="108">
        <f t="shared" si="428"/>
        <v>11017</v>
      </c>
      <c r="AD2391" s="28">
        <f t="shared" si="429"/>
        <v>71.549000000000007</v>
      </c>
      <c r="AE2391" s="28">
        <f t="shared" si="434"/>
        <v>153.97839243036239</v>
      </c>
      <c r="AF2391" s="31">
        <f t="shared" si="435"/>
        <v>-4.7033067476798252E-3</v>
      </c>
      <c r="AJ2391" s="110">
        <f t="shared" si="427"/>
        <v>43657</v>
      </c>
      <c r="AK2391" s="31">
        <f t="shared" si="436"/>
        <v>2.3E-3</v>
      </c>
      <c r="AL2391" s="115">
        <f t="shared" si="437"/>
        <v>7.4375673329978298E-3</v>
      </c>
      <c r="AM2391" s="100"/>
      <c r="BR2391" s="18">
        <f t="shared" si="431"/>
        <v>43647</v>
      </c>
      <c r="BS2391" s="6">
        <f t="shared" si="432"/>
        <v>7.6E-3</v>
      </c>
      <c r="BT2391" s="6">
        <f t="shared" si="433"/>
        <v>6.4999999999999997E-3</v>
      </c>
    </row>
    <row r="2392" spans="2:72" ht="14.45" hidden="1">
      <c r="B2392" s="110">
        <v>43648</v>
      </c>
      <c r="C2392" s="106">
        <v>2973</v>
      </c>
      <c r="D2392" s="106">
        <v>2964.7</v>
      </c>
      <c r="E2392" s="106">
        <v>2973.2</v>
      </c>
      <c r="F2392" s="106">
        <v>2955.9</v>
      </c>
      <c r="G2392" s="28"/>
      <c r="H2392" s="107">
        <v>2.8999999999999998E-3</v>
      </c>
      <c r="K2392" s="110">
        <v>43698</v>
      </c>
      <c r="L2392" s="106">
        <v>10918.7</v>
      </c>
      <c r="M2392" s="106">
        <v>11018.15</v>
      </c>
      <c r="N2392" s="106">
        <v>11034.2</v>
      </c>
      <c r="O2392" s="106">
        <v>10906.65</v>
      </c>
      <c r="P2392" s="28" t="s">
        <v>4877</v>
      </c>
      <c r="Q2392" s="107">
        <v>-8.8999999999999999E-3</v>
      </c>
      <c r="T2392" s="110">
        <v>43524</v>
      </c>
      <c r="U2392" s="28">
        <v>70.84</v>
      </c>
      <c r="V2392">
        <v>71.230999999999995</v>
      </c>
      <c r="W2392">
        <v>71.271000000000001</v>
      </c>
      <c r="X2392">
        <v>70.712999999999994</v>
      </c>
      <c r="Y2392" s="19">
        <v>-5.1000000000000004E-3</v>
      </c>
      <c r="AB2392" s="110">
        <f t="shared" si="430"/>
        <v>43698</v>
      </c>
      <c r="AC2392" s="108">
        <f t="shared" si="428"/>
        <v>10918.7</v>
      </c>
      <c r="AD2392" s="28">
        <f t="shared" si="429"/>
        <v>71.44</v>
      </c>
      <c r="AE2392" s="28">
        <f t="shared" si="434"/>
        <v>152.83734602463608</v>
      </c>
      <c r="AF2392" s="31">
        <f t="shared" si="435"/>
        <v>-7.4104319944914288E-3</v>
      </c>
      <c r="AJ2392" s="110">
        <f t="shared" si="427"/>
        <v>43658</v>
      </c>
      <c r="AK2392" s="31">
        <f t="shared" si="436"/>
        <v>4.5999999999999999E-3</v>
      </c>
      <c r="AL2392" s="115">
        <f t="shared" si="437"/>
        <v>-4.8066810816850269E-3</v>
      </c>
      <c r="AM2392" s="100"/>
      <c r="BR2392" s="18">
        <f t="shared" si="431"/>
        <v>43648</v>
      </c>
      <c r="BS2392" s="6">
        <f t="shared" si="432"/>
        <v>2.8999999999999998E-3</v>
      </c>
      <c r="BT2392" s="6">
        <f t="shared" si="433"/>
        <v>3.8E-3</v>
      </c>
    </row>
    <row r="2393" spans="2:72" ht="14.45" hidden="1">
      <c r="B2393" s="110">
        <v>43649</v>
      </c>
      <c r="C2393" s="106">
        <v>2995.8</v>
      </c>
      <c r="D2393" s="106">
        <v>2978.1</v>
      </c>
      <c r="E2393" s="106">
        <v>2995.8</v>
      </c>
      <c r="F2393" s="106">
        <v>2978</v>
      </c>
      <c r="G2393" s="28"/>
      <c r="H2393" s="107">
        <v>7.7000000000000002E-3</v>
      </c>
      <c r="K2393" s="110">
        <v>43699</v>
      </c>
      <c r="L2393" s="106">
        <v>10741.35</v>
      </c>
      <c r="M2393" s="106">
        <v>10905.3</v>
      </c>
      <c r="N2393" s="106">
        <v>10908.25</v>
      </c>
      <c r="O2393" s="106">
        <v>10718.3</v>
      </c>
      <c r="P2393" s="28" t="s">
        <v>4878</v>
      </c>
      <c r="Q2393" s="107">
        <v>-1.6199999999999999E-2</v>
      </c>
      <c r="T2393" s="110">
        <v>43525</v>
      </c>
      <c r="U2393" s="28">
        <v>71</v>
      </c>
      <c r="V2393">
        <v>70.811000000000007</v>
      </c>
      <c r="W2393">
        <v>71</v>
      </c>
      <c r="X2393">
        <v>70.715000000000003</v>
      </c>
      <c r="Y2393" s="19">
        <v>2.3E-3</v>
      </c>
      <c r="AB2393" s="110">
        <f t="shared" si="430"/>
        <v>43699</v>
      </c>
      <c r="AC2393" s="108">
        <f t="shared" si="428"/>
        <v>10741.35</v>
      </c>
      <c r="AD2393" s="28">
        <f t="shared" si="429"/>
        <v>71.930000000000007</v>
      </c>
      <c r="AE2393" s="28">
        <f t="shared" si="434"/>
        <v>149.3305991936605</v>
      </c>
      <c r="AF2393" s="31">
        <f t="shared" si="435"/>
        <v>-2.2944305970939327E-2</v>
      </c>
      <c r="AJ2393" s="110">
        <f t="shared" si="427"/>
        <v>43661</v>
      </c>
      <c r="AK2393" s="31">
        <f t="shared" si="436"/>
        <v>2.0000000000000001E-4</v>
      </c>
      <c r="AL2393" s="115">
        <f t="shared" si="437"/>
        <v>3.3227378447768796E-3</v>
      </c>
      <c r="AM2393" s="100"/>
      <c r="BR2393" s="18">
        <f t="shared" si="431"/>
        <v>43649</v>
      </c>
      <c r="BS2393" s="6">
        <f t="shared" si="432"/>
        <v>7.7000000000000002E-3</v>
      </c>
      <c r="BT2393" s="6">
        <f t="shared" si="433"/>
        <v>5.0000000000000001E-4</v>
      </c>
    </row>
    <row r="2394" spans="2:72" ht="14.45" hidden="1">
      <c r="B2394" s="110">
        <v>43651</v>
      </c>
      <c r="C2394" s="106">
        <v>2990.4</v>
      </c>
      <c r="D2394" s="106">
        <v>2984.2</v>
      </c>
      <c r="E2394" s="106">
        <v>2994</v>
      </c>
      <c r="F2394" s="106">
        <v>2968</v>
      </c>
      <c r="G2394" s="28"/>
      <c r="H2394" s="107">
        <v>-1.8E-3</v>
      </c>
      <c r="K2394" s="110">
        <v>43700</v>
      </c>
      <c r="L2394" s="106">
        <v>10829.35</v>
      </c>
      <c r="M2394" s="106">
        <v>10699.6</v>
      </c>
      <c r="N2394" s="106">
        <v>10862.55</v>
      </c>
      <c r="O2394" s="106">
        <v>10637.15</v>
      </c>
      <c r="P2394" s="28" t="s">
        <v>4879</v>
      </c>
      <c r="Q2394" s="107">
        <v>8.2000000000000007E-3</v>
      </c>
      <c r="T2394" s="110">
        <v>43528</v>
      </c>
      <c r="U2394" s="28">
        <v>70.91</v>
      </c>
      <c r="V2394">
        <v>70.814999999999998</v>
      </c>
      <c r="W2394">
        <v>70.923000000000002</v>
      </c>
      <c r="X2394">
        <v>70.8</v>
      </c>
      <c r="Y2394" s="19">
        <v>-1.2999999999999999E-3</v>
      </c>
      <c r="AB2394" s="110">
        <f t="shared" si="430"/>
        <v>43700</v>
      </c>
      <c r="AC2394" s="108">
        <f t="shared" si="428"/>
        <v>10829.35</v>
      </c>
      <c r="AD2394" s="28">
        <f t="shared" si="429"/>
        <v>71.513000000000005</v>
      </c>
      <c r="AE2394" s="28">
        <f t="shared" si="434"/>
        <v>151.4319074853523</v>
      </c>
      <c r="AF2394" s="31">
        <f t="shared" si="435"/>
        <v>1.407151851688937E-2</v>
      </c>
      <c r="AJ2394" s="110">
        <f t="shared" ref="AJ2394:AJ2457" si="438">VLOOKUP(B2401,AB:AF,1,FALSE)</f>
        <v>43662</v>
      </c>
      <c r="AK2394" s="31">
        <f t="shared" si="436"/>
        <v>-3.3999999999999998E-3</v>
      </c>
      <c r="AL2394" s="115">
        <f t="shared" si="437"/>
        <v>4.8679995883675886E-3</v>
      </c>
      <c r="AM2394" s="100"/>
      <c r="BR2394" s="18">
        <f t="shared" si="431"/>
        <v>43651</v>
      </c>
      <c r="BS2394" s="6">
        <f t="shared" si="432"/>
        <v>-1.8E-3</v>
      </c>
      <c r="BT2394" s="6">
        <f t="shared" si="433"/>
        <v>-1.14E-2</v>
      </c>
    </row>
    <row r="2395" spans="2:72" ht="14.45" hidden="1">
      <c r="B2395" s="110">
        <v>43654</v>
      </c>
      <c r="C2395" s="106">
        <v>2975.9</v>
      </c>
      <c r="D2395" s="106">
        <v>2979.8</v>
      </c>
      <c r="E2395" s="106">
        <v>2980.8</v>
      </c>
      <c r="F2395" s="106">
        <v>2970.1</v>
      </c>
      <c r="G2395" s="28"/>
      <c r="H2395" s="107">
        <v>-4.7999999999999996E-3</v>
      </c>
      <c r="K2395" s="110">
        <v>43703</v>
      </c>
      <c r="L2395" s="106">
        <v>11057.85</v>
      </c>
      <c r="M2395" s="106">
        <v>11000.3</v>
      </c>
      <c r="N2395" s="106">
        <v>11070.3</v>
      </c>
      <c r="O2395" s="106">
        <v>10756.55</v>
      </c>
      <c r="P2395" s="28" t="s">
        <v>4880</v>
      </c>
      <c r="Q2395" s="107">
        <v>2.1100000000000001E-2</v>
      </c>
      <c r="T2395" s="110">
        <v>43529</v>
      </c>
      <c r="U2395" s="28">
        <v>70.489999999999995</v>
      </c>
      <c r="V2395">
        <v>70.962999999999994</v>
      </c>
      <c r="W2395">
        <v>70.974999999999994</v>
      </c>
      <c r="X2395">
        <v>70.447999999999993</v>
      </c>
      <c r="Y2395" s="19">
        <v>-5.8999999999999999E-3</v>
      </c>
      <c r="AB2395" s="110">
        <f t="shared" si="430"/>
        <v>43703</v>
      </c>
      <c r="AC2395" s="108">
        <f t="shared" ref="AC2395:AC2458" si="439">IFERROR(VLOOKUP(AB2395,K:Q,2,FALSE),0)</f>
        <v>11057.85</v>
      </c>
      <c r="AD2395" s="28">
        <f t="shared" ref="AD2395:AD2458" si="440">VLOOKUP(AB2395,T:Y,2,FALSE)</f>
        <v>72.025000000000006</v>
      </c>
      <c r="AE2395" s="28">
        <f t="shared" si="434"/>
        <v>153.52794168691426</v>
      </c>
      <c r="AF2395" s="31">
        <f t="shared" si="435"/>
        <v>1.3841430358821238E-2</v>
      </c>
      <c r="AJ2395" s="110">
        <f t="shared" si="438"/>
        <v>43663</v>
      </c>
      <c r="AK2395" s="31">
        <f t="shared" si="436"/>
        <v>-6.4999999999999997E-3</v>
      </c>
      <c r="AL2395" s="115">
        <f t="shared" si="437"/>
        <v>-7.1798210016860153E-4</v>
      </c>
      <c r="AM2395" s="100"/>
      <c r="BR2395" s="18">
        <f t="shared" si="431"/>
        <v>43654</v>
      </c>
      <c r="BS2395" s="6">
        <f t="shared" si="432"/>
        <v>-4.7999999999999996E-3</v>
      </c>
      <c r="BT2395" s="6">
        <f t="shared" si="433"/>
        <v>-2.1399999999999999E-2</v>
      </c>
    </row>
    <row r="2396" spans="2:72" ht="14.45" hidden="1">
      <c r="B2396" s="110">
        <v>43655</v>
      </c>
      <c r="C2396" s="106">
        <v>2979.6</v>
      </c>
      <c r="D2396" s="106">
        <v>2965.5</v>
      </c>
      <c r="E2396" s="106">
        <v>2981.9</v>
      </c>
      <c r="F2396" s="106">
        <v>2963.4</v>
      </c>
      <c r="G2396" s="28"/>
      <c r="H2396" s="107">
        <v>1.1999999999999999E-3</v>
      </c>
      <c r="K2396" s="110">
        <v>43704</v>
      </c>
      <c r="L2396" s="106">
        <v>11105.35</v>
      </c>
      <c r="M2396" s="106">
        <v>11106.55</v>
      </c>
      <c r="N2396" s="106">
        <v>11141.75</v>
      </c>
      <c r="O2396" s="106">
        <v>11049.5</v>
      </c>
      <c r="P2396" s="28" t="s">
        <v>4881</v>
      </c>
      <c r="Q2396" s="107">
        <v>4.3E-3</v>
      </c>
      <c r="T2396" s="110">
        <v>43530</v>
      </c>
      <c r="U2396" s="28">
        <v>70.08</v>
      </c>
      <c r="V2396">
        <v>70.478999999999999</v>
      </c>
      <c r="W2396">
        <v>70.691999999999993</v>
      </c>
      <c r="X2396">
        <v>70.022000000000006</v>
      </c>
      <c r="Y2396" s="19">
        <v>-5.7999999999999996E-3</v>
      </c>
      <c r="AB2396" s="110">
        <f t="shared" si="430"/>
        <v>43704</v>
      </c>
      <c r="AC2396" s="108">
        <f t="shared" si="439"/>
        <v>11105.35</v>
      </c>
      <c r="AD2396" s="28">
        <f t="shared" si="440"/>
        <v>71.543000000000006</v>
      </c>
      <c r="AE2396" s="28">
        <f t="shared" si="434"/>
        <v>155.22622758341137</v>
      </c>
      <c r="AF2396" s="31">
        <f t="shared" si="435"/>
        <v>1.106173819460432E-2</v>
      </c>
      <c r="AJ2396" s="110">
        <f t="shared" si="438"/>
        <v>43664</v>
      </c>
      <c r="AK2396" s="31">
        <f t="shared" si="436"/>
        <v>3.5999999999999999E-3</v>
      </c>
      <c r="AL2396" s="115">
        <f t="shared" si="437"/>
        <v>-7.8815678766935848E-3</v>
      </c>
      <c r="AM2396" s="100"/>
      <c r="BR2396" s="18">
        <f t="shared" si="431"/>
        <v>43655</v>
      </c>
      <c r="BS2396" s="6">
        <f t="shared" si="432"/>
        <v>1.1999999999999999E-3</v>
      </c>
      <c r="BT2396" s="6">
        <f t="shared" si="433"/>
        <v>-2.0000000000000001E-4</v>
      </c>
    </row>
    <row r="2397" spans="2:72" ht="14.45" hidden="1">
      <c r="B2397" s="110">
        <v>43656</v>
      </c>
      <c r="C2397" s="106">
        <v>2993.1</v>
      </c>
      <c r="D2397" s="106">
        <v>2989.3</v>
      </c>
      <c r="E2397" s="106">
        <v>3003</v>
      </c>
      <c r="F2397" s="106">
        <v>2984.6</v>
      </c>
      <c r="G2397" s="28"/>
      <c r="H2397" s="107">
        <v>4.4999999999999997E-3</v>
      </c>
      <c r="K2397" s="110">
        <v>43705</v>
      </c>
      <c r="L2397" s="106">
        <v>11046.1</v>
      </c>
      <c r="M2397" s="106">
        <v>11101.3</v>
      </c>
      <c r="N2397" s="106">
        <v>11129.65</v>
      </c>
      <c r="O2397" s="106">
        <v>10987.65</v>
      </c>
      <c r="P2397" s="28" t="s">
        <v>4882</v>
      </c>
      <c r="Q2397" s="107">
        <v>-5.3E-3</v>
      </c>
      <c r="T2397" s="110">
        <v>43531</v>
      </c>
      <c r="U2397" s="28">
        <v>70.116</v>
      </c>
      <c r="V2397">
        <v>70.150999999999996</v>
      </c>
      <c r="W2397">
        <v>70.152000000000001</v>
      </c>
      <c r="X2397">
        <v>69.95</v>
      </c>
      <c r="Y2397" s="19">
        <v>5.0000000000000001E-4</v>
      </c>
      <c r="AB2397" s="110">
        <f t="shared" si="430"/>
        <v>43705</v>
      </c>
      <c r="AC2397" s="108">
        <f t="shared" si="439"/>
        <v>11046.1</v>
      </c>
      <c r="AD2397" s="28">
        <f t="shared" si="440"/>
        <v>71.828999999999994</v>
      </c>
      <c r="AE2397" s="28">
        <f t="shared" si="434"/>
        <v>153.7832908713751</v>
      </c>
      <c r="AF2397" s="31">
        <f t="shared" si="435"/>
        <v>-9.2957017283751275E-3</v>
      </c>
      <c r="AJ2397" s="110">
        <f t="shared" si="438"/>
        <v>43665</v>
      </c>
      <c r="AK2397" s="31">
        <f t="shared" si="436"/>
        <v>-6.1999999999999998E-3</v>
      </c>
      <c r="AL2397" s="115">
        <f t="shared" si="437"/>
        <v>-1.5390247759857756E-2</v>
      </c>
      <c r="AM2397" s="100"/>
      <c r="BR2397" s="18">
        <f t="shared" si="431"/>
        <v>43656</v>
      </c>
      <c r="BS2397" s="6">
        <f t="shared" si="432"/>
        <v>4.4999999999999997E-3</v>
      </c>
      <c r="BT2397" s="6">
        <f t="shared" si="433"/>
        <v>-4.8999999999999998E-3</v>
      </c>
    </row>
    <row r="2398" spans="2:72" ht="14.45" hidden="1">
      <c r="B2398" s="110">
        <v>43657</v>
      </c>
      <c r="C2398" s="106">
        <v>2999.9</v>
      </c>
      <c r="D2398" s="106">
        <v>2999.6</v>
      </c>
      <c r="E2398" s="106">
        <v>3002.3</v>
      </c>
      <c r="F2398" s="106">
        <v>2988.8</v>
      </c>
      <c r="G2398" s="28"/>
      <c r="H2398" s="107">
        <v>2.3E-3</v>
      </c>
      <c r="K2398" s="110">
        <v>43706</v>
      </c>
      <c r="L2398" s="106">
        <v>10948.3</v>
      </c>
      <c r="M2398" s="106">
        <v>10996.05</v>
      </c>
      <c r="N2398" s="106">
        <v>11021.1</v>
      </c>
      <c r="O2398" s="106">
        <v>10922.4</v>
      </c>
      <c r="P2398" s="28" t="s">
        <v>4883</v>
      </c>
      <c r="Q2398" s="107">
        <v>-8.8999999999999999E-3</v>
      </c>
      <c r="T2398" s="110">
        <v>43532</v>
      </c>
      <c r="U2398" s="28">
        <v>70.012</v>
      </c>
      <c r="V2398">
        <v>70.111000000000004</v>
      </c>
      <c r="W2398">
        <v>70.245000000000005</v>
      </c>
      <c r="X2398">
        <v>69.826999999999998</v>
      </c>
      <c r="Y2398" s="19">
        <v>-1.5E-3</v>
      </c>
      <c r="AB2398" s="110">
        <f t="shared" si="430"/>
        <v>43706</v>
      </c>
      <c r="AC2398" s="108">
        <f t="shared" si="439"/>
        <v>10948.3</v>
      </c>
      <c r="AD2398" s="28">
        <f t="shared" si="440"/>
        <v>71.69</v>
      </c>
      <c r="AE2398" s="28">
        <f t="shared" si="434"/>
        <v>152.71725484725903</v>
      </c>
      <c r="AF2398" s="31">
        <f t="shared" si="435"/>
        <v>-6.9320666639115514E-3</v>
      </c>
      <c r="AJ2398" s="110">
        <f t="shared" si="438"/>
        <v>43668</v>
      </c>
      <c r="AK2398" s="31">
        <f t="shared" si="436"/>
        <v>2.8E-3</v>
      </c>
      <c r="AL2398" s="115">
        <f t="shared" si="437"/>
        <v>-7.4061192283561006E-3</v>
      </c>
      <c r="AM2398" s="100"/>
      <c r="BR2398" s="18">
        <f t="shared" si="431"/>
        <v>43657</v>
      </c>
      <c r="BS2398" s="6">
        <f t="shared" si="432"/>
        <v>2.3E-3</v>
      </c>
      <c r="BT2398" s="6">
        <f t="shared" si="433"/>
        <v>7.3000000000000001E-3</v>
      </c>
    </row>
    <row r="2399" spans="2:72" ht="14.45" hidden="1">
      <c r="B2399" s="110">
        <v>43658</v>
      </c>
      <c r="C2399" s="106">
        <v>3013.8</v>
      </c>
      <c r="D2399" s="106">
        <v>3003.4</v>
      </c>
      <c r="E2399" s="106">
        <v>3013.9</v>
      </c>
      <c r="F2399" s="106">
        <v>3001.9</v>
      </c>
      <c r="G2399" s="28"/>
      <c r="H2399" s="107">
        <v>4.5999999999999999E-3</v>
      </c>
      <c r="K2399" s="110">
        <v>43707</v>
      </c>
      <c r="L2399" s="106">
        <v>11023.25</v>
      </c>
      <c r="M2399" s="106">
        <v>10987.8</v>
      </c>
      <c r="N2399" s="106">
        <v>11042.6</v>
      </c>
      <c r="O2399" s="106">
        <v>10874.8</v>
      </c>
      <c r="P2399" s="28" t="s">
        <v>4884</v>
      </c>
      <c r="Q2399" s="107">
        <v>6.7999999999999996E-3</v>
      </c>
      <c r="T2399" s="110">
        <v>43535</v>
      </c>
      <c r="U2399" s="28">
        <v>69.849999999999994</v>
      </c>
      <c r="V2399">
        <v>70.028000000000006</v>
      </c>
      <c r="W2399">
        <v>70.040999999999997</v>
      </c>
      <c r="X2399">
        <v>69.808000000000007</v>
      </c>
      <c r="Y2399" s="19">
        <v>-2.3E-3</v>
      </c>
      <c r="AB2399" s="110">
        <f t="shared" si="430"/>
        <v>43707</v>
      </c>
      <c r="AC2399" s="108">
        <f t="shared" si="439"/>
        <v>11023.25</v>
      </c>
      <c r="AD2399" s="28">
        <f t="shared" si="440"/>
        <v>71.453000000000003</v>
      </c>
      <c r="AE2399" s="28">
        <f t="shared" si="434"/>
        <v>154.27273872335661</v>
      </c>
      <c r="AF2399" s="31">
        <f t="shared" si="435"/>
        <v>1.0185383947958648E-2</v>
      </c>
      <c r="AJ2399" s="110">
        <f t="shared" si="438"/>
        <v>43669</v>
      </c>
      <c r="AK2399" s="31">
        <f t="shared" si="436"/>
        <v>6.8999999999999999E-3</v>
      </c>
      <c r="AL2399" s="115">
        <f t="shared" si="437"/>
        <v>-2.8252965999095991E-3</v>
      </c>
      <c r="AM2399" s="100"/>
      <c r="BR2399" s="18">
        <f t="shared" si="431"/>
        <v>43658</v>
      </c>
      <c r="BS2399" s="6">
        <f t="shared" si="432"/>
        <v>4.5999999999999999E-3</v>
      </c>
      <c r="BT2399" s="6">
        <f t="shared" si="433"/>
        <v>-2.5999999999999999E-3</v>
      </c>
    </row>
    <row r="2400" spans="2:72" ht="14.45" hidden="1">
      <c r="B2400" s="110">
        <v>43661</v>
      </c>
      <c r="C2400" s="106">
        <v>3014.3</v>
      </c>
      <c r="D2400" s="106">
        <v>3017.8</v>
      </c>
      <c r="E2400" s="106">
        <v>3017.8</v>
      </c>
      <c r="F2400" s="106">
        <v>3008.8</v>
      </c>
      <c r="G2400" s="28"/>
      <c r="H2400" s="107">
        <v>2.0000000000000001E-4</v>
      </c>
      <c r="K2400" s="110">
        <v>43711</v>
      </c>
      <c r="L2400" s="106">
        <v>10797.9</v>
      </c>
      <c r="M2400" s="106">
        <v>10960.95</v>
      </c>
      <c r="N2400" s="106">
        <v>10967.5</v>
      </c>
      <c r="O2400" s="106">
        <v>10772.7</v>
      </c>
      <c r="P2400" s="28" t="s">
        <v>4885</v>
      </c>
      <c r="Q2400" s="107">
        <v>-2.0400000000000001E-2</v>
      </c>
      <c r="T2400" s="110">
        <v>43536</v>
      </c>
      <c r="U2400" s="28">
        <v>69.625</v>
      </c>
      <c r="V2400">
        <v>69.820999999999998</v>
      </c>
      <c r="W2400">
        <v>69.820999999999998</v>
      </c>
      <c r="X2400">
        <v>69.491</v>
      </c>
      <c r="Y2400" s="19">
        <v>-3.2000000000000002E-3</v>
      </c>
      <c r="AB2400" s="110">
        <f t="shared" si="430"/>
        <v>43711</v>
      </c>
      <c r="AC2400" s="108">
        <f t="shared" si="439"/>
        <v>10797.9</v>
      </c>
      <c r="AD2400" s="28">
        <f t="shared" si="440"/>
        <v>72.17</v>
      </c>
      <c r="AE2400" s="28">
        <f t="shared" si="434"/>
        <v>149.61756962726895</v>
      </c>
      <c r="AF2400" s="31">
        <f t="shared" si="435"/>
        <v>-3.0174930027238034E-2</v>
      </c>
      <c r="AJ2400" s="110">
        <f t="shared" si="438"/>
        <v>43670</v>
      </c>
      <c r="AK2400" s="31">
        <f t="shared" si="436"/>
        <v>4.7000000000000002E-3</v>
      </c>
      <c r="AL2400" s="115">
        <f t="shared" si="437"/>
        <v>-4.5088340962962103E-3</v>
      </c>
      <c r="AM2400" s="100"/>
      <c r="BR2400" s="18">
        <f t="shared" si="431"/>
        <v>43661</v>
      </c>
      <c r="BS2400" s="6">
        <f t="shared" si="432"/>
        <v>2.0000000000000001E-4</v>
      </c>
      <c r="BT2400" s="6">
        <f t="shared" si="433"/>
        <v>3.0999999999999999E-3</v>
      </c>
    </row>
    <row r="2401" spans="2:72" ht="14.45" hidden="1">
      <c r="B2401" s="110">
        <v>43662</v>
      </c>
      <c r="C2401" s="106">
        <v>3004</v>
      </c>
      <c r="D2401" s="106">
        <v>3012.1</v>
      </c>
      <c r="E2401" s="106">
        <v>3015</v>
      </c>
      <c r="F2401" s="106">
        <v>3001.2</v>
      </c>
      <c r="G2401" s="28"/>
      <c r="H2401" s="107">
        <v>-3.3999999999999998E-3</v>
      </c>
      <c r="K2401" s="110">
        <v>43712</v>
      </c>
      <c r="L2401" s="106">
        <v>10844.65</v>
      </c>
      <c r="M2401" s="106">
        <v>10790.4</v>
      </c>
      <c r="N2401" s="106">
        <v>10858.75</v>
      </c>
      <c r="O2401" s="106">
        <v>10746.35</v>
      </c>
      <c r="P2401" s="28" t="s">
        <v>4886</v>
      </c>
      <c r="Q2401" s="107">
        <v>4.3E-3</v>
      </c>
      <c r="T2401" s="110">
        <v>43537</v>
      </c>
      <c r="U2401" s="28">
        <v>69.528999999999996</v>
      </c>
      <c r="V2401">
        <v>69.606999999999999</v>
      </c>
      <c r="W2401">
        <v>69.793999999999997</v>
      </c>
      <c r="X2401">
        <v>69.418999999999997</v>
      </c>
      <c r="Y2401" s="19">
        <v>-1.4E-3</v>
      </c>
      <c r="AB2401" s="110">
        <f t="shared" si="430"/>
        <v>43712</v>
      </c>
      <c r="AC2401" s="108">
        <f t="shared" si="439"/>
        <v>10844.65</v>
      </c>
      <c r="AD2401" s="28">
        <f t="shared" si="440"/>
        <v>71.989000000000004</v>
      </c>
      <c r="AE2401" s="28">
        <f t="shared" si="434"/>
        <v>150.64315381516619</v>
      </c>
      <c r="AF2401" s="31">
        <f t="shared" si="435"/>
        <v>6.8547042332809394E-3</v>
      </c>
      <c r="AJ2401" s="110">
        <f t="shared" si="438"/>
        <v>43671</v>
      </c>
      <c r="AK2401" s="31">
        <f t="shared" si="436"/>
        <v>-5.3E-3</v>
      </c>
      <c r="AL2401" s="115">
        <f t="shared" si="437"/>
        <v>-2.5810372844259355E-3</v>
      </c>
      <c r="AM2401" s="100"/>
      <c r="BR2401" s="18">
        <f t="shared" si="431"/>
        <v>43662</v>
      </c>
      <c r="BS2401" s="6">
        <f t="shared" si="432"/>
        <v>-3.3999999999999998E-3</v>
      </c>
      <c r="BT2401" s="6">
        <f t="shared" si="433"/>
        <v>6.4000000000000003E-3</v>
      </c>
    </row>
    <row r="2402" spans="2:72" ht="14.45" hidden="1">
      <c r="B2402" s="110">
        <v>43663</v>
      </c>
      <c r="C2402" s="106">
        <v>2984.4</v>
      </c>
      <c r="D2402" s="106">
        <v>3005.1</v>
      </c>
      <c r="E2402" s="106">
        <v>3005.3</v>
      </c>
      <c r="F2402" s="106">
        <v>2984.2</v>
      </c>
      <c r="G2402" s="28"/>
      <c r="H2402" s="107">
        <v>-6.4999999999999997E-3</v>
      </c>
      <c r="K2402" s="110">
        <v>43713</v>
      </c>
      <c r="L2402" s="106">
        <v>10847.9</v>
      </c>
      <c r="M2402" s="106">
        <v>10860.95</v>
      </c>
      <c r="N2402" s="106">
        <v>10920.1</v>
      </c>
      <c r="O2402" s="106">
        <v>10816</v>
      </c>
      <c r="P2402" s="28" t="s">
        <v>4887</v>
      </c>
      <c r="Q2402" s="107">
        <v>2.9999999999999997E-4</v>
      </c>
      <c r="T2402" s="110">
        <v>43538</v>
      </c>
      <c r="U2402" s="28">
        <v>69.364999999999995</v>
      </c>
      <c r="V2402">
        <v>69.525000000000006</v>
      </c>
      <c r="W2402">
        <v>69.754999999999995</v>
      </c>
      <c r="X2402">
        <v>69.254999999999995</v>
      </c>
      <c r="Y2402" s="19">
        <v>-2.3999999999999998E-3</v>
      </c>
      <c r="AB2402" s="110">
        <f t="shared" ref="AB2402:AB2434" si="441">VLOOKUP(K2402,T:Y,1,FALSE)</f>
        <v>43713</v>
      </c>
      <c r="AC2402" s="108">
        <f t="shared" si="439"/>
        <v>10847.9</v>
      </c>
      <c r="AD2402" s="28">
        <f t="shared" si="440"/>
        <v>71.927999999999997</v>
      </c>
      <c r="AE2402" s="28">
        <f t="shared" si="434"/>
        <v>150.81609387164943</v>
      </c>
      <c r="AF2402" s="31">
        <f t="shared" si="435"/>
        <v>1.148011390517123E-3</v>
      </c>
      <c r="AJ2402" s="110">
        <f t="shared" si="438"/>
        <v>43672</v>
      </c>
      <c r="AK2402" s="31">
        <f t="shared" si="436"/>
        <v>7.4000000000000003E-3</v>
      </c>
      <c r="AL2402" s="115">
        <f t="shared" si="437"/>
        <v>5.2013085918287683E-3</v>
      </c>
      <c r="AM2402" s="100"/>
      <c r="BR2402" s="18">
        <f t="shared" si="431"/>
        <v>43663</v>
      </c>
      <c r="BS2402" s="6">
        <f t="shared" si="432"/>
        <v>-6.4999999999999997E-3</v>
      </c>
      <c r="BT2402" s="6">
        <f t="shared" si="433"/>
        <v>2.0999999999999999E-3</v>
      </c>
    </row>
    <row r="2403" spans="2:72" ht="14.45" hidden="1">
      <c r="B2403" s="110">
        <v>43664</v>
      </c>
      <c r="C2403" s="106">
        <v>2995.1</v>
      </c>
      <c r="D2403" s="106">
        <v>2978.9</v>
      </c>
      <c r="E2403" s="106">
        <v>2998.3</v>
      </c>
      <c r="F2403" s="106">
        <v>2973.1</v>
      </c>
      <c r="G2403" s="28"/>
      <c r="H2403" s="107">
        <v>3.5999999999999999E-3</v>
      </c>
      <c r="K2403" s="110">
        <v>43714</v>
      </c>
      <c r="L2403" s="106">
        <v>10946.2</v>
      </c>
      <c r="M2403" s="106">
        <v>10883.8</v>
      </c>
      <c r="N2403" s="106">
        <v>10957.05</v>
      </c>
      <c r="O2403" s="106">
        <v>10867.45</v>
      </c>
      <c r="P2403" s="28" t="s">
        <v>4888</v>
      </c>
      <c r="Q2403" s="107">
        <v>9.1000000000000004E-3</v>
      </c>
      <c r="T2403" s="110">
        <v>43539</v>
      </c>
      <c r="U2403" s="28">
        <v>68.962999999999994</v>
      </c>
      <c r="V2403">
        <v>69.356999999999999</v>
      </c>
      <c r="W2403">
        <v>69.372</v>
      </c>
      <c r="X2403">
        <v>68.935000000000002</v>
      </c>
      <c r="Y2403" s="19">
        <v>-5.7999999999999996E-3</v>
      </c>
      <c r="AB2403" s="110">
        <f t="shared" si="441"/>
        <v>43714</v>
      </c>
      <c r="AC2403" s="108">
        <f t="shared" si="439"/>
        <v>10946.2</v>
      </c>
      <c r="AD2403" s="28">
        <f t="shared" si="440"/>
        <v>71.644999999999996</v>
      </c>
      <c r="AE2403" s="28">
        <f t="shared" si="434"/>
        <v>152.78386488938517</v>
      </c>
      <c r="AF2403" s="31">
        <f t="shared" si="435"/>
        <v>1.304748695726321E-2</v>
      </c>
      <c r="AJ2403" s="110">
        <f t="shared" si="438"/>
        <v>43675</v>
      </c>
      <c r="AK2403" s="31">
        <f t="shared" si="436"/>
        <v>-1.6000000000000001E-3</v>
      </c>
      <c r="AL2403" s="115">
        <f t="shared" si="437"/>
        <v>-6.6249106684541648E-3</v>
      </c>
      <c r="AM2403" s="100"/>
      <c r="BR2403" s="18">
        <f t="shared" si="431"/>
        <v>43664</v>
      </c>
      <c r="BS2403" s="6">
        <f t="shared" si="432"/>
        <v>3.5999999999999999E-3</v>
      </c>
      <c r="BT2403" s="6">
        <f t="shared" si="433"/>
        <v>-7.7999999999999996E-3</v>
      </c>
    </row>
    <row r="2404" spans="2:72" ht="14.45" hidden="1">
      <c r="B2404" s="110">
        <v>43665</v>
      </c>
      <c r="C2404" s="106">
        <v>2976.6</v>
      </c>
      <c r="D2404" s="106">
        <v>3004.3</v>
      </c>
      <c r="E2404" s="106">
        <v>3006</v>
      </c>
      <c r="F2404" s="106">
        <v>2975.9</v>
      </c>
      <c r="G2404" s="28"/>
      <c r="H2404" s="107">
        <v>-6.1999999999999998E-3</v>
      </c>
      <c r="K2404" s="110">
        <v>43717</v>
      </c>
      <c r="L2404" s="106">
        <v>11003.05</v>
      </c>
      <c r="M2404" s="106">
        <v>10936.7</v>
      </c>
      <c r="N2404" s="106">
        <v>11028.85</v>
      </c>
      <c r="O2404" s="106">
        <v>10889.8</v>
      </c>
      <c r="P2404" s="28" t="s">
        <v>4889</v>
      </c>
      <c r="Q2404" s="107">
        <v>5.1999999999999998E-3</v>
      </c>
      <c r="T2404" s="110">
        <v>43542</v>
      </c>
      <c r="U2404" s="28">
        <v>68.625</v>
      </c>
      <c r="V2404">
        <v>68.959000000000003</v>
      </c>
      <c r="W2404">
        <v>68.959000000000003</v>
      </c>
      <c r="X2404">
        <v>68.430999999999997</v>
      </c>
      <c r="Y2404" s="19">
        <v>-4.8999999999999998E-3</v>
      </c>
      <c r="AB2404" s="110">
        <f t="shared" si="441"/>
        <v>43717</v>
      </c>
      <c r="AC2404" s="108">
        <f t="shared" si="439"/>
        <v>11003.05</v>
      </c>
      <c r="AD2404" s="28">
        <f t="shared" si="440"/>
        <v>71.778000000000006</v>
      </c>
      <c r="AE2404" s="28">
        <f t="shared" si="434"/>
        <v>153.29279166318369</v>
      </c>
      <c r="AF2404" s="31">
        <f t="shared" si="435"/>
        <v>3.3310243471520451E-3</v>
      </c>
      <c r="AJ2404" s="110">
        <f t="shared" si="438"/>
        <v>43676</v>
      </c>
      <c r="AK2404" s="31">
        <f t="shared" si="436"/>
        <v>-2.5999999999999999E-3</v>
      </c>
      <c r="AL2404" s="115">
        <f t="shared" si="437"/>
        <v>-1.0816220337804272E-2</v>
      </c>
      <c r="AM2404" s="100"/>
      <c r="BR2404" s="18">
        <f t="shared" si="431"/>
        <v>43665</v>
      </c>
      <c r="BS2404" s="6">
        <f t="shared" si="432"/>
        <v>-6.1999999999999998E-3</v>
      </c>
      <c r="BT2404" s="6">
        <f t="shared" si="433"/>
        <v>-1.5299999999999999E-2</v>
      </c>
    </row>
    <row r="2405" spans="2:72" ht="14.45" hidden="1">
      <c r="B2405" s="110">
        <v>43668</v>
      </c>
      <c r="C2405" s="106">
        <v>2985</v>
      </c>
      <c r="D2405" s="106">
        <v>2981.9</v>
      </c>
      <c r="E2405" s="106">
        <v>2990.7</v>
      </c>
      <c r="F2405" s="106">
        <v>2976.7</v>
      </c>
      <c r="G2405" s="28"/>
      <c r="H2405" s="107">
        <v>2.8E-3</v>
      </c>
      <c r="K2405" s="110">
        <v>43719</v>
      </c>
      <c r="L2405" s="106">
        <v>11035.7</v>
      </c>
      <c r="M2405" s="106">
        <v>11028.5</v>
      </c>
      <c r="N2405" s="106">
        <v>11054.8</v>
      </c>
      <c r="O2405" s="106">
        <v>11011.65</v>
      </c>
      <c r="P2405" s="28" t="s">
        <v>4890</v>
      </c>
      <c r="Q2405" s="107">
        <v>3.0000000000000001E-3</v>
      </c>
      <c r="T2405" s="110">
        <v>43543</v>
      </c>
      <c r="U2405" s="28">
        <v>69.015000000000001</v>
      </c>
      <c r="V2405">
        <v>68.619</v>
      </c>
      <c r="W2405">
        <v>69.066999999999993</v>
      </c>
      <c r="X2405">
        <v>68.349999999999994</v>
      </c>
      <c r="Y2405" s="19">
        <v>5.7000000000000002E-3</v>
      </c>
      <c r="AB2405" s="110">
        <f t="shared" si="441"/>
        <v>43719</v>
      </c>
      <c r="AC2405" s="108">
        <f t="shared" si="439"/>
        <v>11035.7</v>
      </c>
      <c r="AD2405" s="28">
        <f t="shared" si="440"/>
        <v>71.576999999999998</v>
      </c>
      <c r="AE2405" s="28">
        <f t="shared" si="434"/>
        <v>154.1794151752658</v>
      </c>
      <c r="AF2405" s="31">
        <f t="shared" si="435"/>
        <v>5.7838565170775791E-3</v>
      </c>
      <c r="AJ2405" s="110">
        <f t="shared" si="438"/>
        <v>43677</v>
      </c>
      <c r="AK2405" s="31">
        <f t="shared" si="436"/>
        <v>-1.09E-2</v>
      </c>
      <c r="AL2405" s="115">
        <f t="shared" si="437"/>
        <v>2.7515022211488382E-3</v>
      </c>
      <c r="AM2405" s="100"/>
      <c r="BR2405" s="18">
        <f t="shared" si="431"/>
        <v>43668</v>
      </c>
      <c r="BS2405" s="6">
        <f t="shared" si="432"/>
        <v>2.8E-3</v>
      </c>
      <c r="BT2405" s="6">
        <f t="shared" si="433"/>
        <v>-6.4000000000000003E-3</v>
      </c>
    </row>
    <row r="2406" spans="2:72" ht="14.45" hidden="1">
      <c r="B2406" s="110">
        <v>43669</v>
      </c>
      <c r="C2406" s="106">
        <v>3005.5</v>
      </c>
      <c r="D2406" s="106">
        <v>2994.7</v>
      </c>
      <c r="E2406" s="106">
        <v>3005.9</v>
      </c>
      <c r="F2406" s="106">
        <v>2988.6</v>
      </c>
      <c r="G2406" s="28"/>
      <c r="H2406" s="107">
        <v>6.8999999999999999E-3</v>
      </c>
      <c r="K2406" s="110">
        <v>43720</v>
      </c>
      <c r="L2406" s="106">
        <v>10982.8</v>
      </c>
      <c r="M2406" s="106">
        <v>11058.3</v>
      </c>
      <c r="N2406" s="106">
        <v>11081.75</v>
      </c>
      <c r="O2406" s="106">
        <v>10964.95</v>
      </c>
      <c r="P2406" s="28" t="s">
        <v>4891</v>
      </c>
      <c r="Q2406" s="107">
        <v>-4.7999999999999996E-3</v>
      </c>
      <c r="T2406" s="110">
        <v>43544</v>
      </c>
      <c r="U2406" s="28">
        <v>68.790000000000006</v>
      </c>
      <c r="V2406">
        <v>69.027000000000001</v>
      </c>
      <c r="W2406">
        <v>69.176000000000002</v>
      </c>
      <c r="X2406">
        <v>68.730999999999995</v>
      </c>
      <c r="Y2406" s="19">
        <v>-3.3E-3</v>
      </c>
      <c r="AB2406" s="110">
        <f t="shared" si="441"/>
        <v>43720</v>
      </c>
      <c r="AC2406" s="108">
        <f t="shared" si="439"/>
        <v>10982.8</v>
      </c>
      <c r="AD2406" s="28">
        <f t="shared" si="440"/>
        <v>70.966999999999999</v>
      </c>
      <c r="AE2406" s="28">
        <f t="shared" si="434"/>
        <v>154.75925430129496</v>
      </c>
      <c r="AF2406" s="31">
        <f t="shared" si="435"/>
        <v>3.7608076627480003E-3</v>
      </c>
      <c r="AJ2406" s="110">
        <f t="shared" si="438"/>
        <v>43678</v>
      </c>
      <c r="AK2406" s="31">
        <f t="shared" si="436"/>
        <v>-8.9999999999999993E-3</v>
      </c>
      <c r="AL2406" s="115">
        <f t="shared" si="437"/>
        <v>-1.4444230603656738E-2</v>
      </c>
      <c r="AM2406" s="100"/>
      <c r="BR2406" s="18">
        <f t="shared" si="431"/>
        <v>43669</v>
      </c>
      <c r="BS2406" s="6">
        <f t="shared" si="432"/>
        <v>6.8999999999999999E-3</v>
      </c>
      <c r="BT2406" s="6">
        <f t="shared" si="433"/>
        <v>-1.2999999999999999E-3</v>
      </c>
    </row>
    <row r="2407" spans="2:72" ht="14.45" hidden="1">
      <c r="B2407" s="110">
        <v>43670</v>
      </c>
      <c r="C2407" s="106">
        <v>3019.6</v>
      </c>
      <c r="D2407" s="106">
        <v>2998.8</v>
      </c>
      <c r="E2407" s="106">
        <v>3019.6</v>
      </c>
      <c r="F2407" s="106">
        <v>2996.8</v>
      </c>
      <c r="G2407" s="28"/>
      <c r="H2407" s="107">
        <v>4.7000000000000002E-3</v>
      </c>
      <c r="K2407" s="110">
        <v>43721</v>
      </c>
      <c r="L2407" s="106">
        <v>11075.9</v>
      </c>
      <c r="M2407" s="106">
        <v>10986.8</v>
      </c>
      <c r="N2407" s="106">
        <v>11084.45</v>
      </c>
      <c r="O2407" s="106">
        <v>10945.75</v>
      </c>
      <c r="P2407" s="28" t="s">
        <v>4892</v>
      </c>
      <c r="Q2407" s="107">
        <v>8.5000000000000006E-3</v>
      </c>
      <c r="T2407" s="110">
        <v>43545</v>
      </c>
      <c r="U2407" s="28">
        <v>68.81</v>
      </c>
      <c r="V2407">
        <v>68.564999999999998</v>
      </c>
      <c r="W2407">
        <v>68.81</v>
      </c>
      <c r="X2407">
        <v>68.510000000000005</v>
      </c>
      <c r="Y2407" s="19">
        <v>2.9999999999999997E-4</v>
      </c>
      <c r="AB2407" s="110">
        <f t="shared" si="441"/>
        <v>43721</v>
      </c>
      <c r="AC2407" s="108">
        <f t="shared" si="439"/>
        <v>11075.9</v>
      </c>
      <c r="AD2407" s="28">
        <f t="shared" si="440"/>
        <v>70.984999999999999</v>
      </c>
      <c r="AE2407" s="28">
        <f t="shared" si="434"/>
        <v>156.03155596252728</v>
      </c>
      <c r="AF2407" s="31">
        <f t="shared" si="435"/>
        <v>8.2211669148735123E-3</v>
      </c>
      <c r="AJ2407" s="110">
        <f t="shared" si="438"/>
        <v>43679</v>
      </c>
      <c r="AK2407" s="31">
        <f t="shared" si="436"/>
        <v>-7.3000000000000001E-3</v>
      </c>
      <c r="AL2407" s="115">
        <f t="shared" si="437"/>
        <v>-8.2344775161831141E-3</v>
      </c>
      <c r="AM2407" s="100"/>
      <c r="BR2407" s="18">
        <f t="shared" si="431"/>
        <v>43670</v>
      </c>
      <c r="BS2407" s="6">
        <f t="shared" si="432"/>
        <v>4.7000000000000002E-3</v>
      </c>
      <c r="BT2407" s="6">
        <f t="shared" si="433"/>
        <v>-5.3E-3</v>
      </c>
    </row>
    <row r="2408" spans="2:72" ht="14.45" hidden="1">
      <c r="B2408" s="110">
        <v>43671</v>
      </c>
      <c r="C2408" s="106">
        <v>3003.7</v>
      </c>
      <c r="D2408" s="106">
        <v>3016.3</v>
      </c>
      <c r="E2408" s="106">
        <v>3016.3</v>
      </c>
      <c r="F2408" s="106">
        <v>2997.2</v>
      </c>
      <c r="G2408" s="28"/>
      <c r="H2408" s="107">
        <v>-5.3E-3</v>
      </c>
      <c r="K2408" s="110">
        <v>43724</v>
      </c>
      <c r="L2408" s="106">
        <v>11003.5</v>
      </c>
      <c r="M2408" s="106">
        <v>10994.85</v>
      </c>
      <c r="N2408" s="106">
        <v>11052.7</v>
      </c>
      <c r="O2408" s="106">
        <v>10968.2</v>
      </c>
      <c r="P2408" s="28" t="s">
        <v>4893</v>
      </c>
      <c r="Q2408" s="107">
        <v>-6.4999999999999997E-3</v>
      </c>
      <c r="T2408" s="110">
        <v>43546</v>
      </c>
      <c r="U2408" s="28">
        <v>69.17</v>
      </c>
      <c r="V2408">
        <v>68.650000000000006</v>
      </c>
      <c r="W2408">
        <v>69.17</v>
      </c>
      <c r="X2408">
        <v>68.540000000000006</v>
      </c>
      <c r="Y2408" s="19">
        <v>5.1999999999999998E-3</v>
      </c>
      <c r="AB2408" s="110">
        <f t="shared" si="441"/>
        <v>43724</v>
      </c>
      <c r="AC2408" s="108">
        <f t="shared" si="439"/>
        <v>11003.5</v>
      </c>
      <c r="AD2408" s="28">
        <f t="shared" si="440"/>
        <v>71.58</v>
      </c>
      <c r="AE2408" s="28">
        <f t="shared" si="434"/>
        <v>153.72310701313216</v>
      </c>
      <c r="AF2408" s="31">
        <f t="shared" si="435"/>
        <v>-1.4794756965376354E-2</v>
      </c>
      <c r="AJ2408" s="110">
        <f t="shared" si="438"/>
        <v>43682</v>
      </c>
      <c r="AK2408" s="31">
        <f t="shared" si="436"/>
        <v>-2.98E-2</v>
      </c>
      <c r="AL2408" s="115">
        <f t="shared" si="437"/>
        <v>-2.7887642701601045E-2</v>
      </c>
      <c r="AM2408" s="100"/>
      <c r="BR2408" s="18">
        <f t="shared" si="431"/>
        <v>43671</v>
      </c>
      <c r="BS2408" s="6">
        <f t="shared" si="432"/>
        <v>-5.3E-3</v>
      </c>
      <c r="BT2408" s="6">
        <f t="shared" si="433"/>
        <v>-1.6999999999999999E-3</v>
      </c>
    </row>
    <row r="2409" spans="2:72" ht="14.45" hidden="1">
      <c r="B2409" s="110">
        <v>43672</v>
      </c>
      <c r="C2409" s="106">
        <v>3025.9</v>
      </c>
      <c r="D2409" s="106">
        <v>3013.2</v>
      </c>
      <c r="E2409" s="106">
        <v>3028</v>
      </c>
      <c r="F2409" s="106">
        <v>3012.6</v>
      </c>
      <c r="G2409" s="28"/>
      <c r="H2409" s="107">
        <v>7.4000000000000003E-3</v>
      </c>
      <c r="K2409" s="110">
        <v>43725</v>
      </c>
      <c r="L2409" s="106">
        <v>10817.6</v>
      </c>
      <c r="M2409" s="106">
        <v>11000.1</v>
      </c>
      <c r="N2409" s="106">
        <v>11000.1</v>
      </c>
      <c r="O2409" s="106">
        <v>10796.5</v>
      </c>
      <c r="P2409" s="28" t="s">
        <v>4894</v>
      </c>
      <c r="Q2409" s="107">
        <v>-1.6899999999999998E-2</v>
      </c>
      <c r="T2409" s="110">
        <v>43549</v>
      </c>
      <c r="U2409" s="28">
        <v>68.89</v>
      </c>
      <c r="V2409">
        <v>69.159000000000006</v>
      </c>
      <c r="W2409">
        <v>69.176000000000002</v>
      </c>
      <c r="X2409">
        <v>68.795000000000002</v>
      </c>
      <c r="Y2409" s="19">
        <v>-4.0000000000000001E-3</v>
      </c>
      <c r="AB2409" s="110">
        <f t="shared" si="441"/>
        <v>43725</v>
      </c>
      <c r="AC2409" s="108">
        <f t="shared" si="439"/>
        <v>10817.6</v>
      </c>
      <c r="AD2409" s="28">
        <f t="shared" si="440"/>
        <v>71.489999999999995</v>
      </c>
      <c r="AE2409" s="28">
        <f t="shared" si="434"/>
        <v>151.31626800951184</v>
      </c>
      <c r="AF2409" s="31">
        <f t="shared" si="435"/>
        <v>-1.5656976042090487E-2</v>
      </c>
      <c r="AJ2409" s="110">
        <f t="shared" si="438"/>
        <v>43683</v>
      </c>
      <c r="AK2409" s="31">
        <f t="shared" si="436"/>
        <v>1.2999999999999999E-2</v>
      </c>
      <c r="AL2409" s="115">
        <f t="shared" si="437"/>
        <v>4.7777751540618585E-3</v>
      </c>
      <c r="AM2409" s="100"/>
      <c r="BR2409" s="18">
        <f t="shared" si="431"/>
        <v>43672</v>
      </c>
      <c r="BS2409" s="6">
        <f t="shared" si="432"/>
        <v>7.4000000000000003E-3</v>
      </c>
      <c r="BT2409" s="6">
        <f t="shared" si="433"/>
        <v>2.8999999999999998E-3</v>
      </c>
    </row>
    <row r="2410" spans="2:72" ht="14.45" hidden="1">
      <c r="B2410" s="110">
        <v>43675</v>
      </c>
      <c r="C2410" s="106">
        <v>3021</v>
      </c>
      <c r="D2410" s="106">
        <v>3024.5</v>
      </c>
      <c r="E2410" s="106">
        <v>3025.6</v>
      </c>
      <c r="F2410" s="106">
        <v>3014.3</v>
      </c>
      <c r="G2410" s="28"/>
      <c r="H2410" s="107">
        <v>-1.6000000000000001E-3</v>
      </c>
      <c r="K2410" s="110">
        <v>43726</v>
      </c>
      <c r="L2410" s="106">
        <v>10840.65</v>
      </c>
      <c r="M2410" s="106">
        <v>10872.8</v>
      </c>
      <c r="N2410" s="106">
        <v>10885.15</v>
      </c>
      <c r="O2410" s="106">
        <v>10804.85</v>
      </c>
      <c r="P2410" s="28" t="s">
        <v>4895</v>
      </c>
      <c r="Q2410" s="107">
        <v>2.0999999999999999E-3</v>
      </c>
      <c r="T2410" s="110">
        <v>43550</v>
      </c>
      <c r="U2410" s="28">
        <v>68.995999999999995</v>
      </c>
      <c r="V2410">
        <v>68.930999999999997</v>
      </c>
      <c r="W2410">
        <v>69.016999999999996</v>
      </c>
      <c r="X2410">
        <v>68.778999999999996</v>
      </c>
      <c r="Y2410" s="19">
        <v>1.5E-3</v>
      </c>
      <c r="AB2410" s="110">
        <f t="shared" si="441"/>
        <v>43726</v>
      </c>
      <c r="AC2410" s="108">
        <f t="shared" si="439"/>
        <v>10840.65</v>
      </c>
      <c r="AD2410" s="28">
        <f t="shared" si="440"/>
        <v>71.144999999999996</v>
      </c>
      <c r="AE2410" s="28">
        <f t="shared" si="434"/>
        <v>152.37402487876872</v>
      </c>
      <c r="AF2410" s="31">
        <f t="shared" si="435"/>
        <v>6.9903711158827431E-3</v>
      </c>
      <c r="AJ2410" s="110">
        <f t="shared" si="438"/>
        <v>43684</v>
      </c>
      <c r="AK2410" s="31">
        <f t="shared" si="436"/>
        <v>8.0000000000000004E-4</v>
      </c>
      <c r="AL2410" s="115">
        <f t="shared" si="437"/>
        <v>-9.9350297189786385E-3</v>
      </c>
      <c r="AM2410" s="100"/>
      <c r="BR2410" s="18">
        <f t="shared" si="431"/>
        <v>43675</v>
      </c>
      <c r="BS2410" s="6">
        <f t="shared" si="432"/>
        <v>-1.6000000000000001E-3</v>
      </c>
      <c r="BT2410" s="6">
        <f t="shared" si="433"/>
        <v>-8.3999999999999995E-3</v>
      </c>
    </row>
    <row r="2411" spans="2:72" ht="14.45" hidden="1">
      <c r="B2411" s="110">
        <v>43676</v>
      </c>
      <c r="C2411" s="106">
        <v>3013.2</v>
      </c>
      <c r="D2411" s="106">
        <v>3007.7</v>
      </c>
      <c r="E2411" s="106">
        <v>3017.2</v>
      </c>
      <c r="F2411" s="106">
        <v>3000.9</v>
      </c>
      <c r="G2411" s="28"/>
      <c r="H2411" s="107">
        <v>-2.5999999999999999E-3</v>
      </c>
      <c r="K2411" s="110">
        <v>43727</v>
      </c>
      <c r="L2411" s="106">
        <v>10704.8</v>
      </c>
      <c r="M2411" s="106">
        <v>10845.2</v>
      </c>
      <c r="N2411" s="106">
        <v>10845.2</v>
      </c>
      <c r="O2411" s="106">
        <v>10670.25</v>
      </c>
      <c r="P2411" s="28" t="s">
        <v>4896</v>
      </c>
      <c r="Q2411" s="107">
        <v>-1.2500000000000001E-2</v>
      </c>
      <c r="T2411" s="110">
        <v>43551</v>
      </c>
      <c r="U2411" s="28">
        <v>69.099999999999994</v>
      </c>
      <c r="V2411">
        <v>69.039000000000001</v>
      </c>
      <c r="W2411">
        <v>69.186999999999998</v>
      </c>
      <c r="X2411">
        <v>68.78</v>
      </c>
      <c r="Y2411" s="19">
        <v>1.5E-3</v>
      </c>
      <c r="AB2411" s="110">
        <f t="shared" si="441"/>
        <v>43727</v>
      </c>
      <c r="AC2411" s="108">
        <f t="shared" si="439"/>
        <v>10704.8</v>
      </c>
      <c r="AD2411" s="28">
        <f t="shared" si="440"/>
        <v>71.375</v>
      </c>
      <c r="AE2411" s="28">
        <f t="shared" si="434"/>
        <v>149.97968476357266</v>
      </c>
      <c r="AF2411" s="31">
        <f t="shared" si="435"/>
        <v>-1.5713571372161561E-2</v>
      </c>
      <c r="AJ2411" s="110">
        <f t="shared" si="438"/>
        <v>43685</v>
      </c>
      <c r="AK2411" s="31">
        <f t="shared" si="436"/>
        <v>1.8800000000000001E-2</v>
      </c>
      <c r="AL2411" s="115">
        <f t="shared" si="437"/>
        <v>2.6763683086345358E-2</v>
      </c>
      <c r="AM2411" s="100"/>
      <c r="BR2411" s="18">
        <f t="shared" si="431"/>
        <v>43676</v>
      </c>
      <c r="BS2411" s="6">
        <f t="shared" si="432"/>
        <v>-2.5999999999999999E-3</v>
      </c>
      <c r="BT2411" s="6">
        <f t="shared" si="433"/>
        <v>-9.2999999999999992E-3</v>
      </c>
    </row>
    <row r="2412" spans="2:72" ht="14.45" hidden="1">
      <c r="B2412" s="110">
        <v>43677</v>
      </c>
      <c r="C2412" s="106">
        <v>2980.4</v>
      </c>
      <c r="D2412" s="106">
        <v>3016.2</v>
      </c>
      <c r="E2412" s="106">
        <v>3017.4</v>
      </c>
      <c r="F2412" s="106">
        <v>2958.1</v>
      </c>
      <c r="G2412" s="28"/>
      <c r="H2412" s="107">
        <v>-1.09E-2</v>
      </c>
      <c r="K2412" s="110">
        <v>43728</v>
      </c>
      <c r="L2412" s="106">
        <v>11274.2</v>
      </c>
      <c r="M2412" s="106">
        <v>10746.8</v>
      </c>
      <c r="N2412" s="106">
        <v>11381.9</v>
      </c>
      <c r="O2412" s="106">
        <v>10691</v>
      </c>
      <c r="P2412" s="28" t="s">
        <v>4897</v>
      </c>
      <c r="Q2412" s="107">
        <v>5.3199999999999997E-2</v>
      </c>
      <c r="T2412" s="110">
        <v>43552</v>
      </c>
      <c r="U2412" s="28">
        <v>69.19</v>
      </c>
      <c r="V2412">
        <v>69.123999999999995</v>
      </c>
      <c r="W2412">
        <v>69.38</v>
      </c>
      <c r="X2412">
        <v>68.95</v>
      </c>
      <c r="Y2412" s="19">
        <v>1.2999999999999999E-3</v>
      </c>
      <c r="AB2412" s="110">
        <f t="shared" si="441"/>
        <v>43728</v>
      </c>
      <c r="AC2412" s="108">
        <f t="shared" si="439"/>
        <v>11274.2</v>
      </c>
      <c r="AD2412" s="28">
        <f t="shared" si="440"/>
        <v>71.075000000000003</v>
      </c>
      <c r="AE2412" s="28">
        <f t="shared" si="434"/>
        <v>158.62398874428422</v>
      </c>
      <c r="AF2412" s="31">
        <f t="shared" si="435"/>
        <v>5.7636499198797431E-2</v>
      </c>
      <c r="AJ2412" s="110">
        <f t="shared" si="438"/>
        <v>43686</v>
      </c>
      <c r="AK2412" s="31">
        <f t="shared" si="436"/>
        <v>-6.6E-3</v>
      </c>
      <c r="AL2412" s="115">
        <f t="shared" si="437"/>
        <v>-1.5838500555731549E-4</v>
      </c>
      <c r="AM2412" s="100"/>
      <c r="BR2412" s="18">
        <f t="shared" si="431"/>
        <v>43677</v>
      </c>
      <c r="BS2412" s="6">
        <f t="shared" si="432"/>
        <v>-1.09E-2</v>
      </c>
      <c r="BT2412" s="6">
        <f t="shared" si="433"/>
        <v>2.8999999999999998E-3</v>
      </c>
    </row>
    <row r="2413" spans="2:72" ht="14.45" hidden="1">
      <c r="B2413" s="110">
        <v>43678</v>
      </c>
      <c r="C2413" s="106">
        <v>2953.6</v>
      </c>
      <c r="D2413" s="106">
        <v>2980.3</v>
      </c>
      <c r="E2413" s="106">
        <v>3013.6</v>
      </c>
      <c r="F2413" s="106">
        <v>2945.2</v>
      </c>
      <c r="G2413" s="28"/>
      <c r="H2413" s="107">
        <v>-8.9999999999999993E-3</v>
      </c>
      <c r="K2413" s="110">
        <v>43731</v>
      </c>
      <c r="L2413" s="106">
        <v>11600.2</v>
      </c>
      <c r="M2413" s="106">
        <v>11542.7</v>
      </c>
      <c r="N2413" s="106">
        <v>11694.85</v>
      </c>
      <c r="O2413" s="106">
        <v>11471.35</v>
      </c>
      <c r="P2413" s="28" t="s">
        <v>4898</v>
      </c>
      <c r="Q2413" s="107">
        <v>2.8899999999999999E-2</v>
      </c>
      <c r="T2413" s="110">
        <v>43553</v>
      </c>
      <c r="U2413" s="28">
        <v>69.185000000000002</v>
      </c>
      <c r="V2413">
        <v>69.177999999999997</v>
      </c>
      <c r="W2413">
        <v>69.319999999999993</v>
      </c>
      <c r="X2413">
        <v>69.042000000000002</v>
      </c>
      <c r="Y2413" s="19">
        <v>-1E-4</v>
      </c>
      <c r="AB2413" s="110">
        <f t="shared" si="441"/>
        <v>43731</v>
      </c>
      <c r="AC2413" s="108">
        <f t="shared" si="439"/>
        <v>11600.2</v>
      </c>
      <c r="AD2413" s="28">
        <f t="shared" si="440"/>
        <v>70.799000000000007</v>
      </c>
      <c r="AE2413" s="28">
        <f t="shared" si="434"/>
        <v>163.8469469907767</v>
      </c>
      <c r="AF2413" s="31">
        <f t="shared" si="435"/>
        <v>3.292666063840044E-2</v>
      </c>
      <c r="AJ2413" s="110" t="e">
        <f t="shared" si="438"/>
        <v>#N/A</v>
      </c>
      <c r="AK2413" s="31">
        <f t="shared" si="436"/>
        <v>0</v>
      </c>
      <c r="AL2413" s="115">
        <f t="shared" si="437"/>
        <v>0</v>
      </c>
      <c r="AM2413" s="100"/>
      <c r="BR2413" s="18">
        <f t="shared" si="431"/>
        <v>43678</v>
      </c>
      <c r="BS2413" s="6">
        <f t="shared" si="432"/>
        <v>-8.9999999999999993E-3</v>
      </c>
      <c r="BT2413" s="6">
        <f t="shared" si="433"/>
        <v>-1.24E-2</v>
      </c>
    </row>
    <row r="2414" spans="2:72" ht="14.45" hidden="1">
      <c r="B2414" s="110">
        <v>43679</v>
      </c>
      <c r="C2414" s="106">
        <v>2932.1</v>
      </c>
      <c r="D2414" s="106">
        <v>2943.9</v>
      </c>
      <c r="E2414" s="106">
        <v>2945.5</v>
      </c>
      <c r="F2414" s="106">
        <v>2914.1</v>
      </c>
      <c r="G2414" s="28"/>
      <c r="H2414" s="107">
        <v>-7.3000000000000001E-3</v>
      </c>
      <c r="K2414" s="110">
        <v>43732</v>
      </c>
      <c r="L2414" s="106">
        <v>11588.2</v>
      </c>
      <c r="M2414" s="106">
        <v>11590.7</v>
      </c>
      <c r="N2414" s="106">
        <v>11655.05</v>
      </c>
      <c r="O2414" s="106">
        <v>11539.2</v>
      </c>
      <c r="P2414" s="28" t="s">
        <v>4899</v>
      </c>
      <c r="Q2414" s="107">
        <v>-1E-3</v>
      </c>
      <c r="T2414" s="110">
        <v>43556</v>
      </c>
      <c r="U2414" s="28">
        <v>69.204999999999998</v>
      </c>
      <c r="V2414">
        <v>69.355999999999995</v>
      </c>
      <c r="W2414">
        <v>69.424000000000007</v>
      </c>
      <c r="X2414">
        <v>69.185000000000002</v>
      </c>
      <c r="Y2414" s="19">
        <v>2.9999999999999997E-4</v>
      </c>
      <c r="AB2414" s="110">
        <f t="shared" si="441"/>
        <v>43732</v>
      </c>
      <c r="AC2414" s="108">
        <f t="shared" si="439"/>
        <v>11588.2</v>
      </c>
      <c r="AD2414" s="28">
        <f t="shared" si="440"/>
        <v>70.971000000000004</v>
      </c>
      <c r="AE2414" s="28">
        <f t="shared" si="434"/>
        <v>163.28077665525356</v>
      </c>
      <c r="AF2414" s="31">
        <f t="shared" si="435"/>
        <v>-3.4554829731128223E-3</v>
      </c>
      <c r="AJ2414" s="110">
        <f t="shared" si="438"/>
        <v>43690</v>
      </c>
      <c r="AK2414" s="31">
        <f t="shared" si="436"/>
        <v>1.47E-2</v>
      </c>
      <c r="AL2414" s="115">
        <f t="shared" si="437"/>
        <v>-2.3346762823834633E-2</v>
      </c>
      <c r="AM2414" s="100"/>
      <c r="BR2414" s="18">
        <f t="shared" si="431"/>
        <v>43679</v>
      </c>
      <c r="BS2414" s="6">
        <f t="shared" si="432"/>
        <v>-7.3000000000000001E-3</v>
      </c>
      <c r="BT2414" s="6">
        <f t="shared" si="433"/>
        <v>1.6000000000000001E-3</v>
      </c>
    </row>
    <row r="2415" spans="2:72" ht="14.45" hidden="1">
      <c r="B2415" s="110">
        <v>43682</v>
      </c>
      <c r="C2415" s="106">
        <v>2844.7</v>
      </c>
      <c r="D2415" s="106">
        <v>2898.1</v>
      </c>
      <c r="E2415" s="106">
        <v>2898.1</v>
      </c>
      <c r="F2415" s="106">
        <v>2822.1</v>
      </c>
      <c r="G2415" s="28"/>
      <c r="H2415" s="107">
        <v>-2.98E-2</v>
      </c>
      <c r="K2415" s="110">
        <v>43733</v>
      </c>
      <c r="L2415" s="106">
        <v>11440.2</v>
      </c>
      <c r="M2415" s="106">
        <v>11564.85</v>
      </c>
      <c r="N2415" s="106">
        <v>11564.95</v>
      </c>
      <c r="O2415" s="106">
        <v>11416.1</v>
      </c>
      <c r="P2415" s="28" t="s">
        <v>4900</v>
      </c>
      <c r="Q2415" s="107">
        <v>-1.2800000000000001E-2</v>
      </c>
      <c r="T2415" s="110">
        <v>43557</v>
      </c>
      <c r="U2415" s="28">
        <v>68.92</v>
      </c>
      <c r="V2415">
        <v>69.28</v>
      </c>
      <c r="W2415">
        <v>69.39</v>
      </c>
      <c r="X2415">
        <v>68.72</v>
      </c>
      <c r="Y2415" s="19">
        <v>-4.1000000000000003E-3</v>
      </c>
      <c r="AB2415" s="110">
        <f t="shared" si="441"/>
        <v>43733</v>
      </c>
      <c r="AC2415" s="108">
        <f t="shared" si="439"/>
        <v>11440.2</v>
      </c>
      <c r="AD2415" s="28">
        <f t="shared" si="440"/>
        <v>70.988</v>
      </c>
      <c r="AE2415" s="28">
        <f t="shared" si="434"/>
        <v>161.15681523637798</v>
      </c>
      <c r="AF2415" s="31">
        <f t="shared" si="435"/>
        <v>-1.30080310884364E-2</v>
      </c>
      <c r="AJ2415" s="110">
        <f t="shared" si="438"/>
        <v>43691</v>
      </c>
      <c r="AK2415" s="31">
        <f t="shared" si="436"/>
        <v>-2.93E-2</v>
      </c>
      <c r="AL2415" s="115">
        <f t="shared" si="437"/>
        <v>1.1502851946083137E-2</v>
      </c>
      <c r="AM2415" s="100"/>
      <c r="BR2415" s="18">
        <f t="shared" si="431"/>
        <v>43682</v>
      </c>
      <c r="BS2415" s="6">
        <f t="shared" si="432"/>
        <v>-2.98E-2</v>
      </c>
      <c r="BT2415" s="6">
        <f t="shared" si="433"/>
        <v>-1.23E-2</v>
      </c>
    </row>
    <row r="2416" spans="2:72" ht="14.45" hidden="1">
      <c r="B2416" s="110">
        <v>43683</v>
      </c>
      <c r="C2416" s="106">
        <v>2881.8</v>
      </c>
      <c r="D2416" s="106">
        <v>2861.2</v>
      </c>
      <c r="E2416" s="106">
        <v>2884.4</v>
      </c>
      <c r="F2416" s="106">
        <v>2847.4</v>
      </c>
      <c r="G2416" s="28"/>
      <c r="H2416" s="107">
        <v>1.2999999999999999E-2</v>
      </c>
      <c r="K2416" s="110">
        <v>43734</v>
      </c>
      <c r="L2416" s="106">
        <v>11571.2</v>
      </c>
      <c r="M2416" s="106">
        <v>11469.85</v>
      </c>
      <c r="N2416" s="106">
        <v>11610.85</v>
      </c>
      <c r="O2416" s="106">
        <v>11466.35</v>
      </c>
      <c r="P2416" s="28" t="s">
        <v>4901</v>
      </c>
      <c r="Q2416" s="107">
        <v>1.15E-2</v>
      </c>
      <c r="T2416" s="110">
        <v>43558</v>
      </c>
      <c r="U2416" s="28">
        <v>68.45</v>
      </c>
      <c r="V2416">
        <v>68.73</v>
      </c>
      <c r="W2416">
        <v>68.834999999999994</v>
      </c>
      <c r="X2416">
        <v>68.39</v>
      </c>
      <c r="Y2416" s="19">
        <v>-6.7999999999999996E-3</v>
      </c>
      <c r="AB2416" s="110">
        <f t="shared" si="441"/>
        <v>43734</v>
      </c>
      <c r="AC2416" s="108">
        <f t="shared" si="439"/>
        <v>11571.2</v>
      </c>
      <c r="AD2416" s="28">
        <f t="shared" si="440"/>
        <v>70.963999999999999</v>
      </c>
      <c r="AE2416" s="28">
        <f t="shared" si="434"/>
        <v>163.05732484076435</v>
      </c>
      <c r="AF2416" s="31">
        <f t="shared" si="435"/>
        <v>1.1792921084961883E-2</v>
      </c>
      <c r="AJ2416" s="110" t="e">
        <f t="shared" si="438"/>
        <v>#N/A</v>
      </c>
      <c r="AK2416" s="31">
        <f t="shared" si="436"/>
        <v>0</v>
      </c>
      <c r="AL2416" s="115">
        <f t="shared" si="437"/>
        <v>0</v>
      </c>
      <c r="AM2416" s="100"/>
      <c r="BR2416" s="18">
        <f t="shared" si="431"/>
        <v>43683</v>
      </c>
      <c r="BS2416" s="6">
        <f t="shared" si="432"/>
        <v>1.2999999999999999E-2</v>
      </c>
      <c r="BT2416" s="6">
        <f t="shared" si="433"/>
        <v>7.9000000000000008E-3</v>
      </c>
    </row>
    <row r="2417" spans="2:72" ht="14.45" hidden="1">
      <c r="B2417" s="110">
        <v>43684</v>
      </c>
      <c r="C2417" s="106">
        <v>2884</v>
      </c>
      <c r="D2417" s="106">
        <v>2858.7</v>
      </c>
      <c r="E2417" s="106">
        <v>2892.2</v>
      </c>
      <c r="F2417" s="106">
        <v>2825.7</v>
      </c>
      <c r="G2417" s="28"/>
      <c r="H2417" s="107">
        <v>8.0000000000000004E-4</v>
      </c>
      <c r="K2417" s="110">
        <v>43735</v>
      </c>
      <c r="L2417" s="106">
        <v>11512.4</v>
      </c>
      <c r="M2417" s="106">
        <v>11556.35</v>
      </c>
      <c r="N2417" s="106">
        <v>11593.6</v>
      </c>
      <c r="O2417" s="106">
        <v>11499.75</v>
      </c>
      <c r="P2417" s="28" t="s">
        <v>4902</v>
      </c>
      <c r="Q2417" s="107">
        <v>-5.1000000000000004E-3</v>
      </c>
      <c r="T2417" s="110">
        <v>43559</v>
      </c>
      <c r="U2417" s="28">
        <v>68.98</v>
      </c>
      <c r="V2417">
        <v>68.540000000000006</v>
      </c>
      <c r="W2417">
        <v>69.22</v>
      </c>
      <c r="X2417">
        <v>68.52</v>
      </c>
      <c r="Y2417" s="19">
        <v>7.7000000000000002E-3</v>
      </c>
      <c r="AB2417" s="110">
        <f t="shared" si="441"/>
        <v>43735</v>
      </c>
      <c r="AC2417" s="108">
        <f t="shared" si="439"/>
        <v>11512.4</v>
      </c>
      <c r="AD2417" s="28">
        <f t="shared" si="440"/>
        <v>70.509</v>
      </c>
      <c r="AE2417" s="28">
        <f t="shared" si="434"/>
        <v>163.27561020578932</v>
      </c>
      <c r="AF2417" s="31">
        <f t="shared" si="435"/>
        <v>1.3387032151921385E-3</v>
      </c>
      <c r="AJ2417" s="110">
        <f t="shared" si="438"/>
        <v>43693</v>
      </c>
      <c r="AK2417" s="31">
        <f t="shared" si="436"/>
        <v>1.44E-2</v>
      </c>
      <c r="AL2417" s="115">
        <f t="shared" si="437"/>
        <v>3.3575410512198811E-3</v>
      </c>
      <c r="AM2417" s="100"/>
      <c r="BR2417" s="18">
        <f t="shared" si="431"/>
        <v>43684</v>
      </c>
      <c r="BS2417" s="6">
        <f t="shared" si="432"/>
        <v>8.0000000000000004E-4</v>
      </c>
      <c r="BT2417" s="6">
        <f t="shared" si="433"/>
        <v>-8.5000000000000006E-3</v>
      </c>
    </row>
    <row r="2418" spans="2:72" ht="14.45" hidden="1">
      <c r="B2418" s="110">
        <v>43685</v>
      </c>
      <c r="C2418" s="106">
        <v>2938.1</v>
      </c>
      <c r="D2418" s="106">
        <v>2896.2</v>
      </c>
      <c r="E2418" s="106">
        <v>2938.7</v>
      </c>
      <c r="F2418" s="106">
        <v>2894.5</v>
      </c>
      <c r="G2418" s="28"/>
      <c r="H2418" s="107">
        <v>1.8800000000000001E-2</v>
      </c>
      <c r="K2418" s="110">
        <v>43738</v>
      </c>
      <c r="L2418" s="106">
        <v>11474.45</v>
      </c>
      <c r="M2418" s="106">
        <v>11491.15</v>
      </c>
      <c r="N2418" s="106">
        <v>11508.25</v>
      </c>
      <c r="O2418" s="106">
        <v>11390.8</v>
      </c>
      <c r="P2418" s="28" t="s">
        <v>4903</v>
      </c>
      <c r="Q2418" s="107">
        <v>-3.3E-3</v>
      </c>
      <c r="T2418" s="110">
        <v>43560</v>
      </c>
      <c r="U2418" s="28">
        <v>69.17</v>
      </c>
      <c r="V2418">
        <v>68.992000000000004</v>
      </c>
      <c r="W2418">
        <v>69.337999999999994</v>
      </c>
      <c r="X2418">
        <v>68.986000000000004</v>
      </c>
      <c r="Y2418" s="19">
        <v>2.8E-3</v>
      </c>
      <c r="AB2418" s="110">
        <f t="shared" si="441"/>
        <v>43738</v>
      </c>
      <c r="AC2418" s="108">
        <f t="shared" si="439"/>
        <v>11474.45</v>
      </c>
      <c r="AD2418" s="28">
        <f t="shared" si="440"/>
        <v>70.644999999999996</v>
      </c>
      <c r="AE2418" s="28">
        <f t="shared" si="434"/>
        <v>162.42409229244817</v>
      </c>
      <c r="AF2418" s="31">
        <f t="shared" si="435"/>
        <v>-5.2152180737093934E-3</v>
      </c>
      <c r="AJ2418" s="110">
        <f t="shared" si="438"/>
        <v>43696</v>
      </c>
      <c r="AK2418" s="31">
        <f t="shared" si="436"/>
        <v>1.21E-2</v>
      </c>
      <c r="AL2418" s="115">
        <f t="shared" si="437"/>
        <v>-3.5928404391335489E-3</v>
      </c>
      <c r="AM2418" s="100"/>
      <c r="BR2418" s="18">
        <f t="shared" si="431"/>
        <v>43685</v>
      </c>
      <c r="BS2418" s="6">
        <f t="shared" si="432"/>
        <v>1.8800000000000001E-2</v>
      </c>
      <c r="BT2418" s="6">
        <f t="shared" si="433"/>
        <v>1.6299999999999999E-2</v>
      </c>
    </row>
    <row r="2419" spans="2:72" ht="14.45" hidden="1">
      <c r="B2419" s="110">
        <v>43686</v>
      </c>
      <c r="C2419" s="106">
        <v>2918.7</v>
      </c>
      <c r="D2419" s="106">
        <v>2930.5</v>
      </c>
      <c r="E2419" s="106">
        <v>2935.8</v>
      </c>
      <c r="F2419" s="106">
        <v>2900.2</v>
      </c>
      <c r="G2419" s="28"/>
      <c r="H2419" s="107">
        <v>-6.6E-3</v>
      </c>
      <c r="K2419" s="110">
        <v>43739</v>
      </c>
      <c r="L2419" s="106">
        <v>11359.9</v>
      </c>
      <c r="M2419" s="106">
        <v>11515.4</v>
      </c>
      <c r="N2419" s="106">
        <v>11554.2</v>
      </c>
      <c r="O2419" s="106">
        <v>11247.9</v>
      </c>
      <c r="P2419" s="28" t="s">
        <v>4904</v>
      </c>
      <c r="Q2419" s="107">
        <v>-0.01</v>
      </c>
      <c r="T2419" s="110">
        <v>43563</v>
      </c>
      <c r="U2419" s="28">
        <v>69.555000000000007</v>
      </c>
      <c r="V2419">
        <v>69.334999999999994</v>
      </c>
      <c r="W2419">
        <v>69.72</v>
      </c>
      <c r="X2419">
        <v>69.334999999999994</v>
      </c>
      <c r="Y2419" s="19">
        <v>5.5999999999999999E-3</v>
      </c>
      <c r="AB2419" s="110">
        <f t="shared" si="441"/>
        <v>43739</v>
      </c>
      <c r="AC2419" s="108">
        <f t="shared" si="439"/>
        <v>11359.9</v>
      </c>
      <c r="AD2419" s="28">
        <f t="shared" si="440"/>
        <v>71.11</v>
      </c>
      <c r="AE2419" s="28">
        <f t="shared" si="434"/>
        <v>159.75108986077908</v>
      </c>
      <c r="AF2419" s="31">
        <f t="shared" si="435"/>
        <v>-1.6456933167625754E-2</v>
      </c>
      <c r="AJ2419" s="110">
        <f t="shared" si="438"/>
        <v>43697</v>
      </c>
      <c r="AK2419" s="31">
        <f t="shared" si="436"/>
        <v>-7.9000000000000008E-3</v>
      </c>
      <c r="AL2419" s="115">
        <f t="shared" si="437"/>
        <v>-4.7033067476798252E-3</v>
      </c>
      <c r="AM2419" s="100"/>
      <c r="BR2419" s="18">
        <f t="shared" si="431"/>
        <v>43686</v>
      </c>
      <c r="BS2419" s="6">
        <f t="shared" si="432"/>
        <v>-6.6E-3</v>
      </c>
      <c r="BT2419" s="6">
        <f t="shared" si="433"/>
        <v>7.0000000000000001E-3</v>
      </c>
    </row>
    <row r="2420" spans="2:72" ht="14.45" hidden="1">
      <c r="B2420" s="110">
        <v>43689</v>
      </c>
      <c r="C2420" s="106">
        <v>2883.8</v>
      </c>
      <c r="D2420" s="106">
        <v>2907.1</v>
      </c>
      <c r="E2420" s="106">
        <v>2907.6</v>
      </c>
      <c r="F2420" s="106">
        <v>2873.1</v>
      </c>
      <c r="G2420" s="28"/>
      <c r="H2420" s="107">
        <v>-1.2E-2</v>
      </c>
      <c r="K2420" s="110">
        <v>43741</v>
      </c>
      <c r="L2420" s="106">
        <v>11314</v>
      </c>
      <c r="M2420" s="106">
        <v>11322.25</v>
      </c>
      <c r="N2420" s="106">
        <v>11370.4</v>
      </c>
      <c r="O2420" s="106">
        <v>11257.35</v>
      </c>
      <c r="P2420" s="28" t="s">
        <v>4905</v>
      </c>
      <c r="Q2420" s="107">
        <v>-4.0000000000000001E-3</v>
      </c>
      <c r="T2420" s="110">
        <v>43564</v>
      </c>
      <c r="U2420" s="28">
        <v>69.28</v>
      </c>
      <c r="V2420">
        <v>69.537999999999997</v>
      </c>
      <c r="W2420">
        <v>69.739999999999995</v>
      </c>
      <c r="X2420">
        <v>69.248000000000005</v>
      </c>
      <c r="Y2420" s="19">
        <v>-4.0000000000000001E-3</v>
      </c>
      <c r="AB2420" s="110">
        <f t="shared" si="441"/>
        <v>43741</v>
      </c>
      <c r="AC2420" s="108">
        <f t="shared" si="439"/>
        <v>11314</v>
      </c>
      <c r="AD2420" s="28">
        <f t="shared" si="440"/>
        <v>71.03</v>
      </c>
      <c r="AE2420" s="28">
        <f t="shared" si="434"/>
        <v>159.28480923553428</v>
      </c>
      <c r="AF2420" s="31">
        <f t="shared" si="435"/>
        <v>-2.9187946426603162E-3</v>
      </c>
      <c r="AJ2420" s="110">
        <f t="shared" si="438"/>
        <v>43698</v>
      </c>
      <c r="AK2420" s="31">
        <f t="shared" si="436"/>
        <v>8.2000000000000007E-3</v>
      </c>
      <c r="AL2420" s="115">
        <f t="shared" si="437"/>
        <v>-7.4104319944914288E-3</v>
      </c>
      <c r="AM2420" s="100"/>
      <c r="BR2420" s="18" t="e">
        <f t="shared" si="431"/>
        <v>#N/A</v>
      </c>
      <c r="BS2420" s="6">
        <f t="shared" si="432"/>
        <v>0</v>
      </c>
      <c r="BT2420" s="6">
        <f t="shared" si="433"/>
        <v>0</v>
      </c>
    </row>
    <row r="2421" spans="2:72" ht="14.45" hidden="1">
      <c r="B2421" s="110">
        <v>43690</v>
      </c>
      <c r="C2421" s="106">
        <v>2926.3</v>
      </c>
      <c r="D2421" s="106">
        <v>2880.7</v>
      </c>
      <c r="E2421" s="106">
        <v>2943.3</v>
      </c>
      <c r="F2421" s="106">
        <v>2877.1</v>
      </c>
      <c r="G2421" s="28"/>
      <c r="H2421" s="107">
        <v>1.47E-2</v>
      </c>
      <c r="K2421" s="110">
        <v>43742</v>
      </c>
      <c r="L2421" s="106">
        <v>11174.75</v>
      </c>
      <c r="M2421" s="106">
        <v>11388.45</v>
      </c>
      <c r="N2421" s="106">
        <v>11400.3</v>
      </c>
      <c r="O2421" s="106">
        <v>11158.35</v>
      </c>
      <c r="P2421" s="28" t="s">
        <v>4906</v>
      </c>
      <c r="Q2421" s="107">
        <v>-1.23E-2</v>
      </c>
      <c r="T2421" s="110">
        <v>43565</v>
      </c>
      <c r="U2421" s="28">
        <v>69.150000000000006</v>
      </c>
      <c r="V2421">
        <v>69.257999999999996</v>
      </c>
      <c r="W2421">
        <v>69.366</v>
      </c>
      <c r="X2421">
        <v>69.09</v>
      </c>
      <c r="Y2421" s="19">
        <v>-1.9E-3</v>
      </c>
      <c r="AB2421" s="110">
        <f t="shared" si="441"/>
        <v>43742</v>
      </c>
      <c r="AC2421" s="108">
        <f t="shared" si="439"/>
        <v>11174.75</v>
      </c>
      <c r="AD2421" s="28">
        <f t="shared" si="440"/>
        <v>70.825000000000003</v>
      </c>
      <c r="AE2421" s="28">
        <f t="shared" si="434"/>
        <v>157.77973879279915</v>
      </c>
      <c r="AF2421" s="31">
        <f t="shared" si="435"/>
        <v>-9.4489264227927139E-3</v>
      </c>
      <c r="AJ2421" s="110">
        <f t="shared" si="438"/>
        <v>43699</v>
      </c>
      <c r="AK2421" s="31">
        <f t="shared" si="436"/>
        <v>-5.0000000000000001E-4</v>
      </c>
      <c r="AL2421" s="115">
        <f t="shared" si="437"/>
        <v>-2.2944305970939327E-2</v>
      </c>
      <c r="AM2421" s="100"/>
      <c r="BR2421" s="18">
        <f t="shared" si="431"/>
        <v>43690</v>
      </c>
      <c r="BS2421" s="6">
        <f t="shared" si="432"/>
        <v>1.47E-2</v>
      </c>
      <c r="BT2421" s="6">
        <f t="shared" si="433"/>
        <v>-1.6500000000000001E-2</v>
      </c>
    </row>
    <row r="2422" spans="2:72" ht="14.45" hidden="1">
      <c r="B2422" s="110">
        <v>43691</v>
      </c>
      <c r="C2422" s="106">
        <v>2840.6</v>
      </c>
      <c r="D2422" s="106">
        <v>2894.2</v>
      </c>
      <c r="E2422" s="106">
        <v>2894.2</v>
      </c>
      <c r="F2422" s="106">
        <v>2839.6</v>
      </c>
      <c r="G2422" s="28"/>
      <c r="H2422" s="107">
        <v>-2.93E-2</v>
      </c>
      <c r="K2422" s="110">
        <v>43745</v>
      </c>
      <c r="L2422" s="106">
        <v>11126.4</v>
      </c>
      <c r="M2422" s="106">
        <v>11196.2</v>
      </c>
      <c r="N2422" s="106">
        <v>11233.85</v>
      </c>
      <c r="O2422" s="106">
        <v>11112.65</v>
      </c>
      <c r="P2422" s="28" t="s">
        <v>4907</v>
      </c>
      <c r="Q2422" s="107">
        <v>-4.3E-3</v>
      </c>
      <c r="T2422" s="110">
        <v>43566</v>
      </c>
      <c r="U2422" s="28">
        <v>69.02</v>
      </c>
      <c r="V2422">
        <v>69.164000000000001</v>
      </c>
      <c r="W2422">
        <v>69.221999999999994</v>
      </c>
      <c r="X2422">
        <v>68.837000000000003</v>
      </c>
      <c r="Y2422" s="19">
        <v>-1.9E-3</v>
      </c>
      <c r="AB2422" s="110">
        <f t="shared" si="441"/>
        <v>43745</v>
      </c>
      <c r="AC2422" s="108">
        <f t="shared" si="439"/>
        <v>11126.4</v>
      </c>
      <c r="AD2422" s="28">
        <f t="shared" si="440"/>
        <v>70.974999999999994</v>
      </c>
      <c r="AE2422" s="28">
        <f t="shared" si="434"/>
        <v>156.76505811905602</v>
      </c>
      <c r="AF2422" s="31">
        <f t="shared" si="435"/>
        <v>-6.4309947621071784E-3</v>
      </c>
      <c r="AJ2422" s="110">
        <f t="shared" si="438"/>
        <v>43700</v>
      </c>
      <c r="AK2422" s="31">
        <f t="shared" si="436"/>
        <v>-2.5899999999999999E-2</v>
      </c>
      <c r="AL2422" s="115">
        <f t="shared" si="437"/>
        <v>1.407151851688937E-2</v>
      </c>
      <c r="AM2422" s="100"/>
      <c r="BR2422" s="18">
        <f t="shared" si="431"/>
        <v>43691</v>
      </c>
      <c r="BS2422" s="6">
        <f t="shared" si="432"/>
        <v>-2.93E-2</v>
      </c>
      <c r="BT2422" s="6">
        <f t="shared" si="433"/>
        <v>9.4999999999999998E-3</v>
      </c>
    </row>
    <row r="2423" spans="2:72" ht="14.45" hidden="1">
      <c r="B2423" s="110">
        <v>43692</v>
      </c>
      <c r="C2423" s="106">
        <v>2847.6</v>
      </c>
      <c r="D2423" s="106">
        <v>2846.2</v>
      </c>
      <c r="E2423" s="106">
        <v>2856.7</v>
      </c>
      <c r="F2423" s="106">
        <v>2825.5</v>
      </c>
      <c r="G2423" s="28"/>
      <c r="H2423" s="107">
        <v>2.5000000000000001E-3</v>
      </c>
      <c r="K2423" s="110">
        <v>43747</v>
      </c>
      <c r="L2423" s="106">
        <v>11313.3</v>
      </c>
      <c r="M2423" s="106">
        <v>11152.95</v>
      </c>
      <c r="N2423" s="106">
        <v>11321.6</v>
      </c>
      <c r="O2423" s="106">
        <v>11090.15</v>
      </c>
      <c r="P2423" s="28" t="s">
        <v>4655</v>
      </c>
      <c r="Q2423" s="107">
        <v>1.6799999999999999E-2</v>
      </c>
      <c r="T2423" s="110">
        <v>43567</v>
      </c>
      <c r="U2423" s="28">
        <v>69.19</v>
      </c>
      <c r="V2423">
        <v>69.03</v>
      </c>
      <c r="W2423">
        <v>69.39</v>
      </c>
      <c r="X2423">
        <v>69.03</v>
      </c>
      <c r="Y2423" s="19">
        <v>2.5000000000000001E-3</v>
      </c>
      <c r="AB2423" s="110">
        <f t="shared" si="441"/>
        <v>43747</v>
      </c>
      <c r="AC2423" s="108">
        <f t="shared" si="439"/>
        <v>11313.3</v>
      </c>
      <c r="AD2423" s="28">
        <f t="shared" si="440"/>
        <v>71.12</v>
      </c>
      <c r="AE2423" s="28">
        <f t="shared" si="434"/>
        <v>159.07339707536556</v>
      </c>
      <c r="AF2423" s="31">
        <f t="shared" si="435"/>
        <v>1.472483080098419E-2</v>
      </c>
      <c r="AJ2423" s="110">
        <f t="shared" si="438"/>
        <v>43703</v>
      </c>
      <c r="AK2423" s="31">
        <f t="shared" si="436"/>
        <v>1.0999999999999999E-2</v>
      </c>
      <c r="AL2423" s="115">
        <f t="shared" si="437"/>
        <v>1.3841430358821238E-2</v>
      </c>
      <c r="AM2423" s="100"/>
      <c r="BR2423" s="18" t="e">
        <f t="shared" si="431"/>
        <v>#N/A</v>
      </c>
      <c r="BS2423" s="6">
        <f t="shared" si="432"/>
        <v>0</v>
      </c>
      <c r="BT2423" s="6">
        <f t="shared" si="433"/>
        <v>0</v>
      </c>
    </row>
    <row r="2424" spans="2:72" ht="14.45" hidden="1">
      <c r="B2424" s="110">
        <v>43693</v>
      </c>
      <c r="C2424" s="106">
        <v>2888.7</v>
      </c>
      <c r="D2424" s="106">
        <v>2864.7</v>
      </c>
      <c r="E2424" s="106">
        <v>2893.6</v>
      </c>
      <c r="F2424" s="106">
        <v>2864.7</v>
      </c>
      <c r="G2424" s="28"/>
      <c r="H2424" s="107">
        <v>1.44E-2</v>
      </c>
      <c r="K2424" s="110">
        <v>43748</v>
      </c>
      <c r="L2424" s="106">
        <v>11234.55</v>
      </c>
      <c r="M2424" s="106">
        <v>11280.5</v>
      </c>
      <c r="N2424" s="106">
        <v>11293.35</v>
      </c>
      <c r="O2424" s="106">
        <v>11208.55</v>
      </c>
      <c r="P2424" s="28" t="s">
        <v>4908</v>
      </c>
      <c r="Q2424" s="107">
        <v>-7.0000000000000001E-3</v>
      </c>
      <c r="T2424" s="110">
        <v>43570</v>
      </c>
      <c r="U2424" s="28">
        <v>69.394999999999996</v>
      </c>
      <c r="V2424">
        <v>69.174000000000007</v>
      </c>
      <c r="W2424">
        <v>69.483000000000004</v>
      </c>
      <c r="X2424">
        <v>69.045000000000002</v>
      </c>
      <c r="Y2424" s="19">
        <v>3.0000000000000001E-3</v>
      </c>
      <c r="AB2424" s="110">
        <f t="shared" si="441"/>
        <v>43748</v>
      </c>
      <c r="AC2424" s="108">
        <f t="shared" si="439"/>
        <v>11234.55</v>
      </c>
      <c r="AD2424" s="28">
        <f t="shared" si="440"/>
        <v>70.989999999999995</v>
      </c>
      <c r="AE2424" s="28">
        <f t="shared" si="434"/>
        <v>158.25538808282857</v>
      </c>
      <c r="AF2424" s="31">
        <f t="shared" si="435"/>
        <v>-5.142336855668117E-3</v>
      </c>
      <c r="AJ2424" s="110">
        <f t="shared" si="438"/>
        <v>43704</v>
      </c>
      <c r="AK2424" s="31">
        <f t="shared" si="436"/>
        <v>-3.2000000000000002E-3</v>
      </c>
      <c r="AL2424" s="115">
        <f t="shared" si="437"/>
        <v>1.106173819460432E-2</v>
      </c>
      <c r="AM2424" s="100"/>
      <c r="BR2424" s="18">
        <f t="shared" si="431"/>
        <v>43693</v>
      </c>
      <c r="BS2424" s="6">
        <f t="shared" si="432"/>
        <v>1.44E-2</v>
      </c>
      <c r="BT2424" s="6">
        <f t="shared" si="433"/>
        <v>1.6999999999999999E-3</v>
      </c>
    </row>
    <row r="2425" spans="2:72" ht="14.45" hidden="1">
      <c r="B2425" s="110">
        <v>43696</v>
      </c>
      <c r="C2425" s="106">
        <v>2923.7</v>
      </c>
      <c r="D2425" s="106">
        <v>2913.5</v>
      </c>
      <c r="E2425" s="106">
        <v>2931</v>
      </c>
      <c r="F2425" s="106">
        <v>2913.5</v>
      </c>
      <c r="G2425" s="28"/>
      <c r="H2425" s="107">
        <v>1.21E-2</v>
      </c>
      <c r="K2425" s="110">
        <v>43749</v>
      </c>
      <c r="L2425" s="106">
        <v>11305.05</v>
      </c>
      <c r="M2425" s="106">
        <v>11257.7</v>
      </c>
      <c r="N2425" s="106">
        <v>11362.9</v>
      </c>
      <c r="O2425" s="106">
        <v>11189.4</v>
      </c>
      <c r="P2425" s="28" t="s">
        <v>4909</v>
      </c>
      <c r="Q2425" s="107">
        <v>6.3E-3</v>
      </c>
      <c r="T2425" s="110">
        <v>43571</v>
      </c>
      <c r="U2425" s="28">
        <v>69.53</v>
      </c>
      <c r="V2425">
        <v>69.421999999999997</v>
      </c>
      <c r="W2425">
        <v>69.69</v>
      </c>
      <c r="X2425">
        <v>69.421999999999997</v>
      </c>
      <c r="Y2425" s="19">
        <v>1.9E-3</v>
      </c>
      <c r="AB2425" s="110">
        <f t="shared" si="441"/>
        <v>43749</v>
      </c>
      <c r="AC2425" s="108">
        <f t="shared" si="439"/>
        <v>11305.05</v>
      </c>
      <c r="AD2425" s="28">
        <f t="shared" si="440"/>
        <v>70.924000000000007</v>
      </c>
      <c r="AE2425" s="28">
        <f t="shared" si="434"/>
        <v>159.39667813434096</v>
      </c>
      <c r="AF2425" s="31">
        <f t="shared" si="435"/>
        <v>7.2116979101846113E-3</v>
      </c>
      <c r="AJ2425" s="110">
        <f t="shared" si="438"/>
        <v>43705</v>
      </c>
      <c r="AK2425" s="31">
        <f t="shared" si="436"/>
        <v>6.4999999999999997E-3</v>
      </c>
      <c r="AL2425" s="115">
        <f t="shared" si="437"/>
        <v>-9.2957017283751275E-3</v>
      </c>
      <c r="AM2425" s="100"/>
      <c r="BR2425" s="18">
        <f t="shared" si="431"/>
        <v>43696</v>
      </c>
      <c r="BS2425" s="6">
        <f t="shared" si="432"/>
        <v>1.21E-2</v>
      </c>
      <c r="BT2425" s="6">
        <f t="shared" si="433"/>
        <v>5.9999999999999995E-4</v>
      </c>
    </row>
    <row r="2426" spans="2:72" ht="14.45" hidden="1">
      <c r="B2426" s="110">
        <v>43697</v>
      </c>
      <c r="C2426" s="106">
        <v>2900.5</v>
      </c>
      <c r="D2426" s="106">
        <v>2919</v>
      </c>
      <c r="E2426" s="106">
        <v>2923.6</v>
      </c>
      <c r="F2426" s="106">
        <v>2899.6</v>
      </c>
      <c r="G2426" s="28"/>
      <c r="H2426" s="107">
        <v>-7.9000000000000008E-3</v>
      </c>
      <c r="K2426" s="110">
        <v>43752</v>
      </c>
      <c r="L2426" s="106">
        <v>11341.15</v>
      </c>
      <c r="M2426" s="106">
        <v>11335.9</v>
      </c>
      <c r="N2426" s="106">
        <v>11420.45</v>
      </c>
      <c r="O2426" s="106">
        <v>11290.05</v>
      </c>
      <c r="P2426" s="28" t="s">
        <v>4910</v>
      </c>
      <c r="Q2426" s="107">
        <v>3.2000000000000002E-3</v>
      </c>
      <c r="T2426" s="110">
        <v>43572</v>
      </c>
      <c r="U2426" s="28">
        <v>69.430999999999997</v>
      </c>
      <c r="V2426">
        <v>69.546999999999997</v>
      </c>
      <c r="W2426">
        <v>69.569999999999993</v>
      </c>
      <c r="X2426">
        <v>69.361999999999995</v>
      </c>
      <c r="Y2426" s="19">
        <v>-1.4E-3</v>
      </c>
      <c r="AB2426" s="110">
        <f t="shared" si="441"/>
        <v>43752</v>
      </c>
      <c r="AC2426" s="108">
        <f t="shared" si="439"/>
        <v>11341.15</v>
      </c>
      <c r="AD2426" s="28">
        <f t="shared" si="440"/>
        <v>71.236999999999995</v>
      </c>
      <c r="AE2426" s="28">
        <f t="shared" si="434"/>
        <v>159.20308266771482</v>
      </c>
      <c r="AF2426" s="31">
        <f t="shared" si="435"/>
        <v>-1.2145514504572352E-3</v>
      </c>
      <c r="AJ2426" s="110">
        <f t="shared" si="438"/>
        <v>43706</v>
      </c>
      <c r="AK2426" s="31">
        <f t="shared" si="436"/>
        <v>1.2699999999999999E-2</v>
      </c>
      <c r="AL2426" s="115">
        <f t="shared" si="437"/>
        <v>-6.9320666639115514E-3</v>
      </c>
      <c r="AM2426" s="100"/>
      <c r="BR2426" s="18">
        <f t="shared" si="431"/>
        <v>43697</v>
      </c>
      <c r="BS2426" s="6">
        <f t="shared" si="432"/>
        <v>-7.9000000000000008E-3</v>
      </c>
      <c r="BT2426" s="6">
        <f t="shared" si="433"/>
        <v>-3.3E-3</v>
      </c>
    </row>
    <row r="2427" spans="2:72" ht="14.45" hidden="1">
      <c r="B2427" s="110">
        <v>43698</v>
      </c>
      <c r="C2427" s="106">
        <v>2924.4</v>
      </c>
      <c r="D2427" s="106">
        <v>2922</v>
      </c>
      <c r="E2427" s="106">
        <v>2928.7</v>
      </c>
      <c r="F2427" s="106">
        <v>2917.9</v>
      </c>
      <c r="G2427" s="28"/>
      <c r="H2427" s="107">
        <v>8.2000000000000007E-3</v>
      </c>
      <c r="K2427" s="110">
        <v>43753</v>
      </c>
      <c r="L2427" s="106">
        <v>11428.3</v>
      </c>
      <c r="M2427" s="106">
        <v>11360.85</v>
      </c>
      <c r="N2427" s="106">
        <v>11462.35</v>
      </c>
      <c r="O2427" s="106">
        <v>11342.1</v>
      </c>
      <c r="P2427" s="28" t="s">
        <v>4911</v>
      </c>
      <c r="Q2427" s="107">
        <v>7.7000000000000002E-3</v>
      </c>
      <c r="T2427" s="110">
        <v>43573</v>
      </c>
      <c r="U2427" s="28">
        <v>69.394999999999996</v>
      </c>
      <c r="V2427">
        <v>69.417000000000002</v>
      </c>
      <c r="W2427">
        <v>69.619</v>
      </c>
      <c r="X2427">
        <v>69.33</v>
      </c>
      <c r="Y2427" s="19">
        <v>-5.0000000000000001E-4</v>
      </c>
      <c r="AB2427" s="110">
        <f t="shared" si="441"/>
        <v>43753</v>
      </c>
      <c r="AC2427" s="108">
        <f t="shared" si="439"/>
        <v>11428.3</v>
      </c>
      <c r="AD2427" s="28">
        <f t="shared" si="440"/>
        <v>71.5</v>
      </c>
      <c r="AE2427" s="28">
        <f t="shared" si="434"/>
        <v>159.83636363636361</v>
      </c>
      <c r="AF2427" s="31">
        <f t="shared" si="435"/>
        <v>3.9778185072618655E-3</v>
      </c>
      <c r="AJ2427" s="110">
        <f t="shared" si="438"/>
        <v>43707</v>
      </c>
      <c r="AK2427" s="31">
        <f t="shared" si="436"/>
        <v>5.9999999999999995E-4</v>
      </c>
      <c r="AL2427" s="115">
        <f t="shared" si="437"/>
        <v>1.0185383947958648E-2</v>
      </c>
      <c r="AM2427" s="100"/>
      <c r="BR2427" s="18">
        <f t="shared" si="431"/>
        <v>43698</v>
      </c>
      <c r="BS2427" s="6">
        <f t="shared" si="432"/>
        <v>8.2000000000000007E-3</v>
      </c>
      <c r="BT2427" s="6">
        <f t="shared" si="433"/>
        <v>-8.8999999999999999E-3</v>
      </c>
    </row>
    <row r="2428" spans="2:72" ht="14.45" hidden="1">
      <c r="B2428" s="110">
        <v>43699</v>
      </c>
      <c r="C2428" s="106">
        <v>2922.9</v>
      </c>
      <c r="D2428" s="106">
        <v>2930.9</v>
      </c>
      <c r="E2428" s="106">
        <v>2939.1</v>
      </c>
      <c r="F2428" s="106">
        <v>2904.5</v>
      </c>
      <c r="G2428" s="28"/>
      <c r="H2428" s="107">
        <v>-5.0000000000000001E-4</v>
      </c>
      <c r="K2428" s="110">
        <v>43754</v>
      </c>
      <c r="L2428" s="106">
        <v>11464</v>
      </c>
      <c r="M2428" s="106">
        <v>11464.95</v>
      </c>
      <c r="N2428" s="106">
        <v>11481.05</v>
      </c>
      <c r="O2428" s="106">
        <v>11411.1</v>
      </c>
      <c r="P2428" s="28" t="s">
        <v>4912</v>
      </c>
      <c r="Q2428" s="107">
        <v>3.0999999999999999E-3</v>
      </c>
      <c r="T2428" s="110">
        <v>43574</v>
      </c>
      <c r="U2428" s="28">
        <v>69.406999999999996</v>
      </c>
      <c r="V2428">
        <v>69.415999999999997</v>
      </c>
      <c r="W2428">
        <v>69.429000000000002</v>
      </c>
      <c r="X2428">
        <v>69.355000000000004</v>
      </c>
      <c r="Y2428" s="19">
        <v>2.0000000000000001E-4</v>
      </c>
      <c r="AB2428" s="110">
        <f t="shared" si="441"/>
        <v>43754</v>
      </c>
      <c r="AC2428" s="108">
        <f t="shared" si="439"/>
        <v>11464</v>
      </c>
      <c r="AD2428" s="28">
        <f t="shared" si="440"/>
        <v>71.364000000000004</v>
      </c>
      <c r="AE2428" s="28">
        <f t="shared" si="434"/>
        <v>160.64121966257497</v>
      </c>
      <c r="AF2428" s="31">
        <f t="shared" si="435"/>
        <v>5.0355001071122896E-3</v>
      </c>
      <c r="AJ2428" s="110">
        <f t="shared" si="438"/>
        <v>43711</v>
      </c>
      <c r="AK2428" s="31">
        <f t="shared" si="436"/>
        <v>-6.8999999999999999E-3</v>
      </c>
      <c r="AL2428" s="115">
        <f t="shared" si="437"/>
        <v>-3.0174930027238034E-2</v>
      </c>
      <c r="AM2428" s="100"/>
      <c r="BR2428" s="18">
        <f t="shared" si="431"/>
        <v>43699</v>
      </c>
      <c r="BS2428" s="6">
        <f t="shared" si="432"/>
        <v>-5.0000000000000001E-4</v>
      </c>
      <c r="BT2428" s="6">
        <f t="shared" si="433"/>
        <v>-1.6199999999999999E-2</v>
      </c>
    </row>
    <row r="2429" spans="2:72" ht="14.45" hidden="1">
      <c r="B2429" s="110">
        <v>43700</v>
      </c>
      <c r="C2429" s="106">
        <v>2847.1</v>
      </c>
      <c r="D2429" s="106">
        <v>2911.1</v>
      </c>
      <c r="E2429" s="106">
        <v>2927</v>
      </c>
      <c r="F2429" s="106">
        <v>2835</v>
      </c>
      <c r="G2429" s="28"/>
      <c r="H2429" s="107">
        <v>-2.5899999999999999E-2</v>
      </c>
      <c r="K2429" s="110">
        <v>43755</v>
      </c>
      <c r="L2429" s="106">
        <v>11586.35</v>
      </c>
      <c r="M2429" s="106">
        <v>11466.3</v>
      </c>
      <c r="N2429" s="106">
        <v>11599.1</v>
      </c>
      <c r="O2429" s="106">
        <v>11439.65</v>
      </c>
      <c r="P2429" s="28" t="s">
        <v>4913</v>
      </c>
      <c r="Q2429" s="107">
        <v>1.0699999999999999E-2</v>
      </c>
      <c r="T2429" s="110">
        <v>43577</v>
      </c>
      <c r="U2429" s="28">
        <v>69.7</v>
      </c>
      <c r="V2429">
        <v>69.366</v>
      </c>
      <c r="W2429">
        <v>69.906000000000006</v>
      </c>
      <c r="X2429">
        <v>69.366</v>
      </c>
      <c r="Y2429" s="19">
        <v>4.1999999999999997E-3</v>
      </c>
      <c r="AB2429" s="110">
        <f t="shared" si="441"/>
        <v>43755</v>
      </c>
      <c r="AC2429" s="108">
        <f t="shared" si="439"/>
        <v>11586.35</v>
      </c>
      <c r="AD2429" s="28">
        <f t="shared" si="440"/>
        <v>71.13</v>
      </c>
      <c r="AE2429" s="28">
        <f t="shared" si="434"/>
        <v>162.88977927737946</v>
      </c>
      <c r="AF2429" s="31">
        <f t="shared" si="435"/>
        <v>1.3997401286715672E-2</v>
      </c>
      <c r="AJ2429" s="110">
        <f t="shared" si="438"/>
        <v>43712</v>
      </c>
      <c r="AK2429" s="31">
        <f t="shared" si="436"/>
        <v>1.0800000000000001E-2</v>
      </c>
      <c r="AL2429" s="115">
        <f t="shared" si="437"/>
        <v>6.8547042332809394E-3</v>
      </c>
      <c r="AM2429" s="100"/>
      <c r="BR2429" s="18">
        <f t="shared" si="431"/>
        <v>43700</v>
      </c>
      <c r="BS2429" s="6">
        <f t="shared" si="432"/>
        <v>-2.5899999999999999E-2</v>
      </c>
      <c r="BT2429" s="6">
        <f t="shared" si="433"/>
        <v>8.2000000000000007E-3</v>
      </c>
    </row>
    <row r="2430" spans="2:72" ht="14.45" hidden="1">
      <c r="B2430" s="110">
        <v>43703</v>
      </c>
      <c r="C2430" s="106">
        <v>2878.4</v>
      </c>
      <c r="D2430" s="106">
        <v>2866.7</v>
      </c>
      <c r="E2430" s="106">
        <v>2879.3</v>
      </c>
      <c r="F2430" s="106">
        <v>2856</v>
      </c>
      <c r="G2430" s="28"/>
      <c r="H2430" s="107">
        <v>1.0999999999999999E-2</v>
      </c>
      <c r="K2430" s="110">
        <v>43756</v>
      </c>
      <c r="L2430" s="106">
        <v>11661.85</v>
      </c>
      <c r="M2430" s="106">
        <v>11580.3</v>
      </c>
      <c r="N2430" s="106">
        <v>11684.7</v>
      </c>
      <c r="O2430" s="106">
        <v>11553.15</v>
      </c>
      <c r="P2430" s="28" t="s">
        <v>4914</v>
      </c>
      <c r="Q2430" s="107">
        <v>6.4999999999999997E-3</v>
      </c>
      <c r="T2430" s="110">
        <v>43578</v>
      </c>
      <c r="U2430" s="28">
        <v>69.77</v>
      </c>
      <c r="V2430">
        <v>69.63</v>
      </c>
      <c r="W2430">
        <v>69.84</v>
      </c>
      <c r="X2430">
        <v>69.540000000000006</v>
      </c>
      <c r="Y2430" s="19">
        <v>1E-3</v>
      </c>
      <c r="AB2430" s="110">
        <f t="shared" si="441"/>
        <v>43756</v>
      </c>
      <c r="AC2430" s="108">
        <f t="shared" si="439"/>
        <v>11661.85</v>
      </c>
      <c r="AD2430" s="28">
        <f t="shared" si="440"/>
        <v>71.09</v>
      </c>
      <c r="AE2430" s="28">
        <f t="shared" si="434"/>
        <v>164.04346602897735</v>
      </c>
      <c r="AF2430" s="31">
        <f t="shared" si="435"/>
        <v>7.0826221062851857E-3</v>
      </c>
      <c r="AJ2430" s="110">
        <f t="shared" si="438"/>
        <v>43713</v>
      </c>
      <c r="AK2430" s="31">
        <f t="shared" si="436"/>
        <v>1.2999999999999999E-2</v>
      </c>
      <c r="AL2430" s="115">
        <f t="shared" si="437"/>
        <v>1.148011390517123E-3</v>
      </c>
      <c r="AM2430" s="100"/>
      <c r="BR2430" s="18">
        <f t="shared" si="431"/>
        <v>43703</v>
      </c>
      <c r="BS2430" s="6">
        <f t="shared" si="432"/>
        <v>1.0999999999999999E-2</v>
      </c>
      <c r="BT2430" s="6">
        <f t="shared" si="433"/>
        <v>2.1100000000000001E-2</v>
      </c>
    </row>
    <row r="2431" spans="2:72" ht="14.45" hidden="1">
      <c r="B2431" s="110">
        <v>43704</v>
      </c>
      <c r="C2431" s="106">
        <v>2869.2</v>
      </c>
      <c r="D2431" s="106">
        <v>2893.1</v>
      </c>
      <c r="E2431" s="106">
        <v>2898.8</v>
      </c>
      <c r="F2431" s="106">
        <v>2860.6</v>
      </c>
      <c r="G2431" s="28"/>
      <c r="H2431" s="107">
        <v>-3.2000000000000002E-3</v>
      </c>
      <c r="K2431" s="110">
        <v>43760</v>
      </c>
      <c r="L2431" s="106">
        <v>11588.35</v>
      </c>
      <c r="M2431" s="106">
        <v>11657.15</v>
      </c>
      <c r="N2431" s="106">
        <v>11714.35</v>
      </c>
      <c r="O2431" s="106">
        <v>11573.65</v>
      </c>
      <c r="P2431" s="28" t="s">
        <v>4915</v>
      </c>
      <c r="Q2431" s="107">
        <v>-6.3E-3</v>
      </c>
      <c r="T2431" s="110">
        <v>43579</v>
      </c>
      <c r="U2431" s="28">
        <v>69.959999999999994</v>
      </c>
      <c r="V2431">
        <v>69.778999999999996</v>
      </c>
      <c r="W2431">
        <v>70</v>
      </c>
      <c r="X2431">
        <v>69.762</v>
      </c>
      <c r="Y2431" s="19">
        <v>2.7000000000000001E-3</v>
      </c>
      <c r="AB2431" s="110">
        <f t="shared" si="441"/>
        <v>43760</v>
      </c>
      <c r="AC2431" s="108">
        <f t="shared" si="439"/>
        <v>11588.35</v>
      </c>
      <c r="AD2431" s="28">
        <f t="shared" si="440"/>
        <v>70.81</v>
      </c>
      <c r="AE2431" s="28">
        <f t="shared" si="434"/>
        <v>163.65414489478889</v>
      </c>
      <c r="AF2431" s="31">
        <f t="shared" si="435"/>
        <v>-2.3732803482687803E-3</v>
      </c>
      <c r="AJ2431" s="110">
        <f t="shared" si="438"/>
        <v>43714</v>
      </c>
      <c r="AK2431" s="31">
        <f t="shared" si="436"/>
        <v>8.9999999999999998E-4</v>
      </c>
      <c r="AL2431" s="115">
        <f t="shared" si="437"/>
        <v>1.304748695726321E-2</v>
      </c>
      <c r="AM2431" s="100"/>
      <c r="BR2431" s="18">
        <f t="shared" si="431"/>
        <v>43704</v>
      </c>
      <c r="BS2431" s="6">
        <f t="shared" si="432"/>
        <v>-3.2000000000000002E-3</v>
      </c>
      <c r="BT2431" s="6">
        <f t="shared" si="433"/>
        <v>4.3E-3</v>
      </c>
    </row>
    <row r="2432" spans="2:72" ht="14.45" hidden="1">
      <c r="B2432" s="110">
        <v>43705</v>
      </c>
      <c r="C2432" s="106">
        <v>2887.9</v>
      </c>
      <c r="D2432" s="106">
        <v>2861.3</v>
      </c>
      <c r="E2432" s="106">
        <v>2890</v>
      </c>
      <c r="F2432" s="106">
        <v>2853.1</v>
      </c>
      <c r="G2432" s="28"/>
      <c r="H2432" s="107">
        <v>6.4999999999999997E-3</v>
      </c>
      <c r="K2432" s="110">
        <v>43761</v>
      </c>
      <c r="L2432" s="106">
        <v>11604.1</v>
      </c>
      <c r="M2432" s="106">
        <v>11596.2</v>
      </c>
      <c r="N2432" s="106">
        <v>11651.6</v>
      </c>
      <c r="O2432" s="106">
        <v>11554.4</v>
      </c>
      <c r="P2432" s="28" t="s">
        <v>4916</v>
      </c>
      <c r="Q2432" s="107">
        <v>1.4E-3</v>
      </c>
      <c r="T2432" s="110">
        <v>43580</v>
      </c>
      <c r="U2432" s="28">
        <v>70.17</v>
      </c>
      <c r="V2432">
        <v>70.010000000000005</v>
      </c>
      <c r="W2432">
        <v>70.334999999999994</v>
      </c>
      <c r="X2432">
        <v>69.92</v>
      </c>
      <c r="Y2432" s="19">
        <v>3.0000000000000001E-3</v>
      </c>
      <c r="AB2432" s="110">
        <f t="shared" si="441"/>
        <v>43761</v>
      </c>
      <c r="AC2432" s="108">
        <f t="shared" si="439"/>
        <v>11604.1</v>
      </c>
      <c r="AD2432" s="28">
        <f t="shared" si="440"/>
        <v>70.724999999999994</v>
      </c>
      <c r="AE2432" s="28">
        <f t="shared" si="434"/>
        <v>164.07352421350302</v>
      </c>
      <c r="AF2432" s="31">
        <f t="shared" si="435"/>
        <v>2.5625951544565595E-3</v>
      </c>
      <c r="AJ2432" s="110">
        <f t="shared" si="438"/>
        <v>43717</v>
      </c>
      <c r="AK2432" s="31">
        <f t="shared" si="436"/>
        <v>-1E-4</v>
      </c>
      <c r="AL2432" s="115">
        <f t="shared" si="437"/>
        <v>3.3310243471520451E-3</v>
      </c>
      <c r="AM2432" s="100"/>
      <c r="BR2432" s="18">
        <f t="shared" si="431"/>
        <v>43705</v>
      </c>
      <c r="BS2432" s="6">
        <f t="shared" si="432"/>
        <v>6.4999999999999997E-3</v>
      </c>
      <c r="BT2432" s="6">
        <f t="shared" si="433"/>
        <v>-5.3E-3</v>
      </c>
    </row>
    <row r="2433" spans="2:72" ht="14.45" hidden="1">
      <c r="B2433" s="110">
        <v>43706</v>
      </c>
      <c r="C2433" s="106">
        <v>2924.6</v>
      </c>
      <c r="D2433" s="106">
        <v>2910.4</v>
      </c>
      <c r="E2433" s="106">
        <v>2930.5</v>
      </c>
      <c r="F2433" s="106">
        <v>2905.7</v>
      </c>
      <c r="G2433" s="28"/>
      <c r="H2433" s="107">
        <v>1.2699999999999999E-2</v>
      </c>
      <c r="K2433" s="110">
        <v>43762</v>
      </c>
      <c r="L2433" s="106">
        <v>11582.6</v>
      </c>
      <c r="M2433" s="106">
        <v>11661.65</v>
      </c>
      <c r="N2433" s="106">
        <v>11679.6</v>
      </c>
      <c r="O2433" s="106">
        <v>11534.65</v>
      </c>
      <c r="P2433" s="28" t="s">
        <v>4917</v>
      </c>
      <c r="Q2433" s="107">
        <v>-1.9E-3</v>
      </c>
      <c r="T2433" s="110">
        <v>43581</v>
      </c>
      <c r="U2433" s="28">
        <v>69.849999999999994</v>
      </c>
      <c r="V2433">
        <v>70.173000000000002</v>
      </c>
      <c r="W2433">
        <v>70.247</v>
      </c>
      <c r="X2433">
        <v>69.81</v>
      </c>
      <c r="Y2433" s="19">
        <v>-4.5999999999999999E-3</v>
      </c>
      <c r="AB2433" s="110">
        <f t="shared" si="441"/>
        <v>43762</v>
      </c>
      <c r="AC2433" s="108">
        <f t="shared" si="439"/>
        <v>11582.6</v>
      </c>
      <c r="AD2433" s="28">
        <f t="shared" si="440"/>
        <v>70.965000000000003</v>
      </c>
      <c r="AE2433" s="28">
        <f t="shared" si="434"/>
        <v>163.21566969632917</v>
      </c>
      <c r="AF2433" s="31">
        <f t="shared" si="435"/>
        <v>-5.2284762047138944E-3</v>
      </c>
      <c r="AJ2433" s="110" t="e">
        <f t="shared" si="438"/>
        <v>#N/A</v>
      </c>
      <c r="AK2433" s="31">
        <f t="shared" si="436"/>
        <v>0</v>
      </c>
      <c r="AL2433" s="115">
        <f t="shared" si="437"/>
        <v>0</v>
      </c>
      <c r="AM2433" s="100"/>
      <c r="BR2433" s="18">
        <f t="shared" si="431"/>
        <v>43706</v>
      </c>
      <c r="BS2433" s="6">
        <f t="shared" si="432"/>
        <v>1.2699999999999999E-2</v>
      </c>
      <c r="BT2433" s="6">
        <f t="shared" si="433"/>
        <v>-8.8999999999999999E-3</v>
      </c>
    </row>
    <row r="2434" spans="2:72" ht="14.45" hidden="1">
      <c r="B2434" s="110">
        <v>43707</v>
      </c>
      <c r="C2434" s="106">
        <v>2926.5</v>
      </c>
      <c r="D2434" s="106">
        <v>2937.1</v>
      </c>
      <c r="E2434" s="106">
        <v>2940.4</v>
      </c>
      <c r="F2434" s="106">
        <v>2913.3</v>
      </c>
      <c r="G2434" s="28"/>
      <c r="H2434" s="107">
        <v>5.9999999999999995E-4</v>
      </c>
      <c r="K2434" s="110">
        <v>43763</v>
      </c>
      <c r="L2434" s="106">
        <v>11583.9</v>
      </c>
      <c r="M2434" s="106">
        <v>11646.15</v>
      </c>
      <c r="N2434" s="106">
        <v>11646.9</v>
      </c>
      <c r="O2434" s="106">
        <v>11490.75</v>
      </c>
      <c r="P2434" s="28" t="s">
        <v>4918</v>
      </c>
      <c r="Q2434" s="107">
        <v>1E-4</v>
      </c>
      <c r="T2434" s="110">
        <v>43584</v>
      </c>
      <c r="U2434" s="28">
        <v>69.816999999999993</v>
      </c>
      <c r="V2434">
        <v>69.879000000000005</v>
      </c>
      <c r="W2434">
        <v>69.894999999999996</v>
      </c>
      <c r="X2434">
        <v>69.796999999999997</v>
      </c>
      <c r="Y2434" s="19">
        <v>-5.0000000000000001E-4</v>
      </c>
      <c r="AB2434" s="110">
        <f t="shared" si="441"/>
        <v>43763</v>
      </c>
      <c r="AC2434" s="108">
        <f t="shared" si="439"/>
        <v>11583.9</v>
      </c>
      <c r="AD2434" s="28">
        <f t="shared" si="440"/>
        <v>70.819999999999993</v>
      </c>
      <c r="AE2434" s="28">
        <f t="shared" si="434"/>
        <v>163.5682010731432</v>
      </c>
      <c r="AF2434" s="31">
        <f t="shared" si="435"/>
        <v>2.1599113459505048E-3</v>
      </c>
      <c r="AJ2434" s="110">
        <f t="shared" si="438"/>
        <v>43719</v>
      </c>
      <c r="AK2434" s="31">
        <f t="shared" si="436"/>
        <v>7.1999999999999998E-3</v>
      </c>
      <c r="AL2434" s="115">
        <f t="shared" si="437"/>
        <v>5.7838565170775791E-3</v>
      </c>
      <c r="AM2434" s="100"/>
      <c r="BR2434" s="18">
        <f t="shared" si="431"/>
        <v>43707</v>
      </c>
      <c r="BS2434" s="6">
        <f t="shared" si="432"/>
        <v>5.9999999999999995E-4</v>
      </c>
      <c r="BT2434" s="6">
        <f t="shared" si="433"/>
        <v>6.7999999999999996E-3</v>
      </c>
    </row>
    <row r="2435" spans="2:72" ht="14.45" hidden="1">
      <c r="B2435" s="110">
        <v>43711</v>
      </c>
      <c r="C2435" s="106">
        <v>2906.3</v>
      </c>
      <c r="D2435" s="106">
        <v>2909</v>
      </c>
      <c r="E2435" s="106">
        <v>2914.4</v>
      </c>
      <c r="F2435" s="106">
        <v>2891.8</v>
      </c>
      <c r="G2435" s="28"/>
      <c r="H2435" s="107">
        <v>-6.8999999999999999E-3</v>
      </c>
      <c r="K2435" s="110">
        <v>43765</v>
      </c>
      <c r="L2435" s="106">
        <v>11627.15</v>
      </c>
      <c r="M2435" s="106">
        <v>11662.25</v>
      </c>
      <c r="N2435" s="106">
        <v>11672.4</v>
      </c>
      <c r="O2435" s="106">
        <v>11604.6</v>
      </c>
      <c r="P2435" s="28" t="s">
        <v>4919</v>
      </c>
      <c r="Q2435" s="107">
        <v>3.7000000000000002E-3</v>
      </c>
      <c r="T2435" s="110">
        <v>43585</v>
      </c>
      <c r="U2435" s="28">
        <v>69.647000000000006</v>
      </c>
      <c r="V2435">
        <v>69.831000000000003</v>
      </c>
      <c r="W2435">
        <v>69.912999999999997</v>
      </c>
      <c r="X2435">
        <v>69.536000000000001</v>
      </c>
      <c r="Y2435" s="19">
        <v>-2.3999999999999998E-3</v>
      </c>
      <c r="AB2435" s="110">
        <f>VLOOKUP(K2435,T:Y,1,TRUE)</f>
        <v>43763</v>
      </c>
      <c r="AC2435" s="108">
        <f t="shared" si="439"/>
        <v>11583.9</v>
      </c>
      <c r="AD2435" s="28">
        <f t="shared" si="440"/>
        <v>70.819999999999993</v>
      </c>
      <c r="AE2435" s="28">
        <f t="shared" si="434"/>
        <v>163.5682010731432</v>
      </c>
      <c r="AF2435" s="31">
        <f t="shared" si="435"/>
        <v>0</v>
      </c>
      <c r="AJ2435" s="110">
        <f t="shared" si="438"/>
        <v>43720</v>
      </c>
      <c r="AK2435" s="31">
        <f t="shared" si="436"/>
        <v>2.8999999999999998E-3</v>
      </c>
      <c r="AL2435" s="115">
        <f t="shared" si="437"/>
        <v>3.7608076627480003E-3</v>
      </c>
      <c r="AM2435" s="100"/>
      <c r="BR2435" s="18">
        <f t="shared" ref="BR2435:BR2498" si="442">VLOOKUP(B2435,K:Q,1,FALSE)</f>
        <v>43711</v>
      </c>
      <c r="BS2435" s="6">
        <f t="shared" ref="BS2435:BS2498" si="443">IFERROR(VLOOKUP(BR2435,B:H,7,FALSE),0)</f>
        <v>-6.8999999999999999E-3</v>
      </c>
      <c r="BT2435" s="6">
        <f t="shared" ref="BT2435:BT2498" si="444">IFERROR(VLOOKUP(BR2435,K:Q,7,FALSE),0)</f>
        <v>-2.0400000000000001E-2</v>
      </c>
    </row>
    <row r="2436" spans="2:72" ht="14.45" hidden="1">
      <c r="B2436" s="110">
        <v>43712</v>
      </c>
      <c r="C2436" s="106">
        <v>2937.8</v>
      </c>
      <c r="D2436" s="106">
        <v>2924.7</v>
      </c>
      <c r="E2436" s="106">
        <v>2938.8</v>
      </c>
      <c r="F2436" s="106">
        <v>2921.9</v>
      </c>
      <c r="G2436" s="28"/>
      <c r="H2436" s="107">
        <v>1.0800000000000001E-2</v>
      </c>
      <c r="K2436" s="110">
        <v>43767</v>
      </c>
      <c r="L2436" s="106">
        <v>11786.85</v>
      </c>
      <c r="M2436" s="106">
        <v>11643.95</v>
      </c>
      <c r="N2436" s="106">
        <v>11809.4</v>
      </c>
      <c r="O2436" s="106">
        <v>11627.35</v>
      </c>
      <c r="P2436" s="28" t="s">
        <v>4920</v>
      </c>
      <c r="Q2436" s="107">
        <v>1.37E-2</v>
      </c>
      <c r="T2436" s="110">
        <v>43586</v>
      </c>
      <c r="U2436" s="28">
        <v>69.545000000000002</v>
      </c>
      <c r="V2436">
        <v>69.600999999999999</v>
      </c>
      <c r="W2436">
        <v>69.602999999999994</v>
      </c>
      <c r="X2436">
        <v>69.465999999999994</v>
      </c>
      <c r="Y2436" s="19">
        <v>-1.5E-3</v>
      </c>
      <c r="AB2436" s="110">
        <f t="shared" ref="AB2436:AB2467" si="445">VLOOKUP(K2436,T:Y,1,FALSE)</f>
        <v>43767</v>
      </c>
      <c r="AC2436" s="108">
        <f t="shared" si="439"/>
        <v>11786.85</v>
      </c>
      <c r="AD2436" s="28">
        <f t="shared" si="440"/>
        <v>70.89</v>
      </c>
      <c r="AE2436" s="28">
        <f t="shared" ref="AE2436:AE2499" si="446">AC2436/AD2436</f>
        <v>166.26957257723234</v>
      </c>
      <c r="AF2436" s="31">
        <f t="shared" si="435"/>
        <v>1.6515260829219169E-2</v>
      </c>
      <c r="AJ2436" s="110">
        <f t="shared" si="438"/>
        <v>43721</v>
      </c>
      <c r="AK2436" s="31">
        <f t="shared" si="436"/>
        <v>-6.9999999999999999E-4</v>
      </c>
      <c r="AL2436" s="115">
        <f t="shared" si="437"/>
        <v>8.2211669148735123E-3</v>
      </c>
      <c r="AM2436" s="100"/>
      <c r="BR2436" s="18">
        <f t="shared" si="442"/>
        <v>43712</v>
      </c>
      <c r="BS2436" s="6">
        <f t="shared" si="443"/>
        <v>1.0800000000000001E-2</v>
      </c>
      <c r="BT2436" s="6">
        <f t="shared" si="444"/>
        <v>4.3E-3</v>
      </c>
    </row>
    <row r="2437" spans="2:72" ht="14.45" hidden="1">
      <c r="B2437" s="110">
        <v>43713</v>
      </c>
      <c r="C2437" s="106">
        <v>2976</v>
      </c>
      <c r="D2437" s="106">
        <v>2960.6</v>
      </c>
      <c r="E2437" s="106">
        <v>2985.9</v>
      </c>
      <c r="F2437" s="106">
        <v>2960.6</v>
      </c>
      <c r="G2437" s="28"/>
      <c r="H2437" s="107">
        <v>1.2999999999999999E-2</v>
      </c>
      <c r="K2437" s="110">
        <v>43768</v>
      </c>
      <c r="L2437" s="106">
        <v>11844.1</v>
      </c>
      <c r="M2437" s="106">
        <v>11883.9</v>
      </c>
      <c r="N2437" s="106">
        <v>11883.95</v>
      </c>
      <c r="O2437" s="106">
        <v>11784.45</v>
      </c>
      <c r="P2437" s="28" t="s">
        <v>4921</v>
      </c>
      <c r="Q2437" s="107">
        <v>4.8999999999999998E-3</v>
      </c>
      <c r="T2437" s="110">
        <v>43587</v>
      </c>
      <c r="U2437" s="28">
        <v>69.41</v>
      </c>
      <c r="V2437">
        <v>69.62</v>
      </c>
      <c r="W2437">
        <v>69.634</v>
      </c>
      <c r="X2437">
        <v>69.319999999999993</v>
      </c>
      <c r="Y2437" s="19">
        <v>-1.9E-3</v>
      </c>
      <c r="AB2437" s="110">
        <f t="shared" si="445"/>
        <v>43768</v>
      </c>
      <c r="AC2437" s="108">
        <f t="shared" si="439"/>
        <v>11844.1</v>
      </c>
      <c r="AD2437" s="28">
        <f t="shared" si="440"/>
        <v>70.951999999999998</v>
      </c>
      <c r="AE2437" s="28">
        <f t="shared" si="446"/>
        <v>166.9311647310858</v>
      </c>
      <c r="AF2437" s="31">
        <f t="shared" ref="AF2437:AF2500" si="447">AE2437/AE2436-1</f>
        <v>3.979033226576334E-3</v>
      </c>
      <c r="AJ2437" s="110">
        <f t="shared" si="438"/>
        <v>43724</v>
      </c>
      <c r="AK2437" s="31">
        <f t="shared" si="436"/>
        <v>-3.0999999999999999E-3</v>
      </c>
      <c r="AL2437" s="115">
        <f t="shared" si="437"/>
        <v>-1.4794756965376354E-2</v>
      </c>
      <c r="AM2437" s="100"/>
      <c r="BR2437" s="18">
        <f t="shared" si="442"/>
        <v>43713</v>
      </c>
      <c r="BS2437" s="6">
        <f t="shared" si="443"/>
        <v>1.2999999999999999E-2</v>
      </c>
      <c r="BT2437" s="6">
        <f t="shared" si="444"/>
        <v>2.9999999999999997E-4</v>
      </c>
    </row>
    <row r="2438" spans="2:72" ht="14.45" hidden="1">
      <c r="B2438" s="110">
        <v>43714</v>
      </c>
      <c r="C2438" s="106">
        <v>2978.7</v>
      </c>
      <c r="D2438" s="106">
        <v>2980.3</v>
      </c>
      <c r="E2438" s="106">
        <v>2985</v>
      </c>
      <c r="F2438" s="106">
        <v>2972.5</v>
      </c>
      <c r="G2438" s="28"/>
      <c r="H2438" s="107">
        <v>8.9999999999999998E-4</v>
      </c>
      <c r="K2438" s="110">
        <v>43769</v>
      </c>
      <c r="L2438" s="106">
        <v>11877.45</v>
      </c>
      <c r="M2438" s="106">
        <v>11890.45</v>
      </c>
      <c r="N2438" s="106">
        <v>11945</v>
      </c>
      <c r="O2438" s="106">
        <v>11855.1</v>
      </c>
      <c r="P2438" s="28" t="s">
        <v>4922</v>
      </c>
      <c r="Q2438" s="107">
        <v>2.8E-3</v>
      </c>
      <c r="T2438" s="110">
        <v>43588</v>
      </c>
      <c r="U2438" s="28">
        <v>69.094999999999999</v>
      </c>
      <c r="V2438">
        <v>69.436000000000007</v>
      </c>
      <c r="W2438">
        <v>69.441000000000003</v>
      </c>
      <c r="X2438">
        <v>69.094999999999999</v>
      </c>
      <c r="Y2438" s="19">
        <v>-4.4999999999999997E-3</v>
      </c>
      <c r="AB2438" s="110">
        <f t="shared" si="445"/>
        <v>43769</v>
      </c>
      <c r="AC2438" s="108">
        <f t="shared" si="439"/>
        <v>11877.45</v>
      </c>
      <c r="AD2438" s="28">
        <f t="shared" si="440"/>
        <v>70.98</v>
      </c>
      <c r="AE2438" s="28">
        <f t="shared" si="446"/>
        <v>167.33516483516485</v>
      </c>
      <c r="AF2438" s="31">
        <f t="shared" si="447"/>
        <v>2.4201598588846629E-3</v>
      </c>
      <c r="AJ2438" s="110">
        <f t="shared" si="438"/>
        <v>43725</v>
      </c>
      <c r="AK2438" s="31">
        <f t="shared" si="436"/>
        <v>2.5999999999999999E-3</v>
      </c>
      <c r="AL2438" s="115">
        <f t="shared" si="437"/>
        <v>-1.5656976042090487E-2</v>
      </c>
      <c r="AM2438" s="100"/>
      <c r="BR2438" s="18">
        <f t="shared" si="442"/>
        <v>43714</v>
      </c>
      <c r="BS2438" s="6">
        <f t="shared" si="443"/>
        <v>8.9999999999999998E-4</v>
      </c>
      <c r="BT2438" s="6">
        <f t="shared" si="444"/>
        <v>9.1000000000000004E-3</v>
      </c>
    </row>
    <row r="2439" spans="2:72" ht="14.45" hidden="1">
      <c r="B2439" s="110">
        <v>43717</v>
      </c>
      <c r="C2439" s="106">
        <v>2978.4</v>
      </c>
      <c r="D2439" s="106">
        <v>2988.4</v>
      </c>
      <c r="E2439" s="106">
        <v>2989.4</v>
      </c>
      <c r="F2439" s="106">
        <v>2969.4</v>
      </c>
      <c r="G2439" s="28"/>
      <c r="H2439" s="107">
        <v>-1E-4</v>
      </c>
      <c r="K2439" s="110">
        <v>43770</v>
      </c>
      <c r="L2439" s="106">
        <v>11890.6</v>
      </c>
      <c r="M2439" s="106">
        <v>11886.6</v>
      </c>
      <c r="N2439" s="106">
        <v>11918.3</v>
      </c>
      <c r="O2439" s="106">
        <v>11843.35</v>
      </c>
      <c r="P2439" s="28" t="s">
        <v>4923</v>
      </c>
      <c r="Q2439" s="107">
        <v>1.1000000000000001E-3</v>
      </c>
      <c r="T2439" s="110">
        <v>43591</v>
      </c>
      <c r="U2439" s="28">
        <v>69.38</v>
      </c>
      <c r="V2439">
        <v>69.31</v>
      </c>
      <c r="W2439">
        <v>69.484999999999999</v>
      </c>
      <c r="X2439">
        <v>69.31</v>
      </c>
      <c r="Y2439" s="19">
        <v>4.1000000000000003E-3</v>
      </c>
      <c r="AB2439" s="110">
        <f t="shared" si="445"/>
        <v>43770</v>
      </c>
      <c r="AC2439" s="108">
        <f t="shared" si="439"/>
        <v>11890.6</v>
      </c>
      <c r="AD2439" s="28">
        <f t="shared" si="440"/>
        <v>70.760000000000005</v>
      </c>
      <c r="AE2439" s="28">
        <f t="shared" si="446"/>
        <v>168.04126625211984</v>
      </c>
      <c r="AF2439" s="31">
        <f t="shared" si="447"/>
        <v>4.2196833979908366E-3</v>
      </c>
      <c r="AJ2439" s="110">
        <f t="shared" si="438"/>
        <v>43726</v>
      </c>
      <c r="AK2439" s="31">
        <f t="shared" si="436"/>
        <v>2.9999999999999997E-4</v>
      </c>
      <c r="AL2439" s="115">
        <f t="shared" si="437"/>
        <v>6.9903711158827431E-3</v>
      </c>
      <c r="AM2439" s="100"/>
      <c r="BR2439" s="18">
        <f t="shared" si="442"/>
        <v>43717</v>
      </c>
      <c r="BS2439" s="6">
        <f t="shared" si="443"/>
        <v>-1E-4</v>
      </c>
      <c r="BT2439" s="6">
        <f t="shared" si="444"/>
        <v>5.1999999999999998E-3</v>
      </c>
    </row>
    <row r="2440" spans="2:72" ht="14.45" hidden="1">
      <c r="B2440" s="110">
        <v>43718</v>
      </c>
      <c r="C2440" s="106">
        <v>2979.4</v>
      </c>
      <c r="D2440" s="106">
        <v>2971</v>
      </c>
      <c r="E2440" s="106">
        <v>2979.4</v>
      </c>
      <c r="F2440" s="106">
        <v>2957</v>
      </c>
      <c r="G2440" s="28"/>
      <c r="H2440" s="107">
        <v>2.9999999999999997E-4</v>
      </c>
      <c r="K2440" s="110">
        <v>43773</v>
      </c>
      <c r="L2440" s="106">
        <v>11941.3</v>
      </c>
      <c r="M2440" s="106">
        <v>11928.9</v>
      </c>
      <c r="N2440" s="106">
        <v>11989.15</v>
      </c>
      <c r="O2440" s="106">
        <v>11905.35</v>
      </c>
      <c r="P2440" s="28" t="s">
        <v>4924</v>
      </c>
      <c r="Q2440" s="107">
        <v>4.3E-3</v>
      </c>
      <c r="T2440" s="110">
        <v>43592</v>
      </c>
      <c r="U2440" s="28">
        <v>69.644999999999996</v>
      </c>
      <c r="V2440">
        <v>69.421000000000006</v>
      </c>
      <c r="W2440">
        <v>69.646000000000001</v>
      </c>
      <c r="X2440">
        <v>69.284999999999997</v>
      </c>
      <c r="Y2440" s="19">
        <v>3.8E-3</v>
      </c>
      <c r="AB2440" s="110">
        <f t="shared" si="445"/>
        <v>43773</v>
      </c>
      <c r="AC2440" s="108">
        <f t="shared" si="439"/>
        <v>11941.3</v>
      </c>
      <c r="AD2440" s="28">
        <f t="shared" si="440"/>
        <v>70.789000000000001</v>
      </c>
      <c r="AE2440" s="28">
        <f t="shared" si="446"/>
        <v>168.68863806523612</v>
      </c>
      <c r="AF2440" s="31">
        <f t="shared" si="447"/>
        <v>3.8524573609497459E-3</v>
      </c>
      <c r="AJ2440" s="110">
        <f t="shared" si="438"/>
        <v>43727</v>
      </c>
      <c r="AK2440" s="31">
        <f t="shared" si="436"/>
        <v>0</v>
      </c>
      <c r="AL2440" s="115">
        <f t="shared" si="437"/>
        <v>-1.5713571372161561E-2</v>
      </c>
      <c r="AM2440" s="100"/>
      <c r="BR2440" s="18" t="e">
        <f t="shared" si="442"/>
        <v>#N/A</v>
      </c>
      <c r="BS2440" s="6">
        <f t="shared" si="443"/>
        <v>0</v>
      </c>
      <c r="BT2440" s="6">
        <f t="shared" si="444"/>
        <v>0</v>
      </c>
    </row>
    <row r="2441" spans="2:72" ht="14.45" hidden="1">
      <c r="B2441" s="110">
        <v>43719</v>
      </c>
      <c r="C2441" s="106">
        <v>3000.9</v>
      </c>
      <c r="D2441" s="106">
        <v>2981.4</v>
      </c>
      <c r="E2441" s="106">
        <v>3000.9</v>
      </c>
      <c r="F2441" s="106">
        <v>2975.3</v>
      </c>
      <c r="G2441" s="28"/>
      <c r="H2441" s="107">
        <v>7.1999999999999998E-3</v>
      </c>
      <c r="K2441" s="110">
        <v>43774</v>
      </c>
      <c r="L2441" s="106">
        <v>11917.2</v>
      </c>
      <c r="M2441" s="106">
        <v>11974.6</v>
      </c>
      <c r="N2441" s="106">
        <v>11978.95</v>
      </c>
      <c r="O2441" s="106">
        <v>11861.9</v>
      </c>
      <c r="P2441" s="28" t="s">
        <v>4925</v>
      </c>
      <c r="Q2441" s="107">
        <v>-2E-3</v>
      </c>
      <c r="T2441" s="110">
        <v>43593</v>
      </c>
      <c r="U2441" s="28">
        <v>69.72</v>
      </c>
      <c r="V2441">
        <v>69.596000000000004</v>
      </c>
      <c r="W2441">
        <v>69.751000000000005</v>
      </c>
      <c r="X2441">
        <v>69.447999999999993</v>
      </c>
      <c r="Y2441" s="19">
        <v>1.1000000000000001E-3</v>
      </c>
      <c r="AB2441" s="110">
        <f t="shared" si="445"/>
        <v>43774</v>
      </c>
      <c r="AC2441" s="108">
        <f t="shared" si="439"/>
        <v>11917.2</v>
      </c>
      <c r="AD2441" s="28">
        <f t="shared" si="440"/>
        <v>70.775000000000006</v>
      </c>
      <c r="AE2441" s="28">
        <f t="shared" si="446"/>
        <v>168.38149063935006</v>
      </c>
      <c r="AF2441" s="31">
        <f t="shared" si="447"/>
        <v>-1.8207949830461034E-3</v>
      </c>
      <c r="AJ2441" s="110">
        <f t="shared" si="438"/>
        <v>43728</v>
      </c>
      <c r="AK2441" s="31">
        <f t="shared" si="436"/>
        <v>-4.8999999999999998E-3</v>
      </c>
      <c r="AL2441" s="115">
        <f t="shared" si="437"/>
        <v>5.7636499198797431E-2</v>
      </c>
      <c r="AM2441" s="100"/>
      <c r="BR2441" s="18">
        <f t="shared" si="442"/>
        <v>43719</v>
      </c>
      <c r="BS2441" s="6">
        <f t="shared" si="443"/>
        <v>7.1999999999999998E-3</v>
      </c>
      <c r="BT2441" s="6">
        <f t="shared" si="444"/>
        <v>3.0000000000000001E-3</v>
      </c>
    </row>
    <row r="2442" spans="2:72" ht="14.45" hidden="1">
      <c r="B2442" s="110">
        <v>43720</v>
      </c>
      <c r="C2442" s="106">
        <v>3009.6</v>
      </c>
      <c r="D2442" s="106">
        <v>3009.1</v>
      </c>
      <c r="E2442" s="106">
        <v>3020.7</v>
      </c>
      <c r="F2442" s="106">
        <v>3000.9</v>
      </c>
      <c r="G2442" s="28"/>
      <c r="H2442" s="107">
        <v>2.8999999999999998E-3</v>
      </c>
      <c r="K2442" s="110">
        <v>43775</v>
      </c>
      <c r="L2442" s="106">
        <v>11966.05</v>
      </c>
      <c r="M2442" s="106">
        <v>11911.5</v>
      </c>
      <c r="N2442" s="106">
        <v>12002.9</v>
      </c>
      <c r="O2442" s="106">
        <v>11850.25</v>
      </c>
      <c r="P2442" s="28" t="s">
        <v>4926</v>
      </c>
      <c r="Q2442" s="107">
        <v>4.1000000000000003E-3</v>
      </c>
      <c r="T2442" s="110">
        <v>43594</v>
      </c>
      <c r="U2442" s="28">
        <v>70.2</v>
      </c>
      <c r="V2442">
        <v>69.718999999999994</v>
      </c>
      <c r="W2442">
        <v>70.275999999999996</v>
      </c>
      <c r="X2442">
        <v>69.718999999999994</v>
      </c>
      <c r="Y2442" s="19">
        <v>6.8999999999999999E-3</v>
      </c>
      <c r="AB2442" s="110">
        <f t="shared" si="445"/>
        <v>43775</v>
      </c>
      <c r="AC2442" s="108">
        <f t="shared" si="439"/>
        <v>11966.05</v>
      </c>
      <c r="AD2442" s="28">
        <f t="shared" si="440"/>
        <v>71.010000000000005</v>
      </c>
      <c r="AE2442" s="28">
        <f t="shared" si="446"/>
        <v>168.5121813829038</v>
      </c>
      <c r="AF2442" s="31">
        <f t="shared" si="447"/>
        <v>7.7615860898672118E-4</v>
      </c>
      <c r="AJ2442" s="110">
        <f t="shared" si="438"/>
        <v>43731</v>
      </c>
      <c r="AK2442" s="31">
        <f t="shared" si="436"/>
        <v>-1E-4</v>
      </c>
      <c r="AL2442" s="115">
        <f t="shared" si="437"/>
        <v>3.292666063840044E-2</v>
      </c>
      <c r="AM2442" s="100"/>
      <c r="BR2442" s="18">
        <f t="shared" si="442"/>
        <v>43720</v>
      </c>
      <c r="BS2442" s="6">
        <f t="shared" si="443"/>
        <v>2.8999999999999998E-3</v>
      </c>
      <c r="BT2442" s="6">
        <f t="shared" si="444"/>
        <v>-4.7999999999999996E-3</v>
      </c>
    </row>
    <row r="2443" spans="2:72" ht="14.45" hidden="1">
      <c r="B2443" s="110">
        <v>43721</v>
      </c>
      <c r="C2443" s="106">
        <v>3007.4</v>
      </c>
      <c r="D2443" s="106">
        <v>3012.2</v>
      </c>
      <c r="E2443" s="106">
        <v>3017.3</v>
      </c>
      <c r="F2443" s="106">
        <v>3002.9</v>
      </c>
      <c r="G2443" s="28"/>
      <c r="H2443" s="107">
        <v>-6.9999999999999999E-4</v>
      </c>
      <c r="K2443" s="110">
        <v>43776</v>
      </c>
      <c r="L2443" s="106">
        <v>12012.05</v>
      </c>
      <c r="M2443" s="106">
        <v>12021.1</v>
      </c>
      <c r="N2443" s="106">
        <v>12021.4</v>
      </c>
      <c r="O2443" s="106">
        <v>11946.85</v>
      </c>
      <c r="P2443" s="28" t="s">
        <v>4927</v>
      </c>
      <c r="Q2443" s="107">
        <v>3.8E-3</v>
      </c>
      <c r="T2443" s="110">
        <v>43595</v>
      </c>
      <c r="U2443" s="28">
        <v>70.015000000000001</v>
      </c>
      <c r="V2443">
        <v>70.090999999999994</v>
      </c>
      <c r="W2443">
        <v>70.114000000000004</v>
      </c>
      <c r="X2443">
        <v>69.756</v>
      </c>
      <c r="Y2443" s="19">
        <v>-2.5999999999999999E-3</v>
      </c>
      <c r="AB2443" s="110">
        <f t="shared" si="445"/>
        <v>43776</v>
      </c>
      <c r="AC2443" s="108">
        <f t="shared" si="439"/>
        <v>12012.05</v>
      </c>
      <c r="AD2443" s="28">
        <f t="shared" si="440"/>
        <v>71.046999999999997</v>
      </c>
      <c r="AE2443" s="28">
        <f t="shared" si="446"/>
        <v>169.07188199360985</v>
      </c>
      <c r="AF2443" s="31">
        <f t="shared" si="447"/>
        <v>3.321425229397823E-3</v>
      </c>
      <c r="AJ2443" s="110">
        <f t="shared" si="438"/>
        <v>43732</v>
      </c>
      <c r="AK2443" s="31">
        <f t="shared" si="436"/>
        <v>-8.3999999999999995E-3</v>
      </c>
      <c r="AL2443" s="115">
        <f t="shared" si="437"/>
        <v>-3.4554829731128223E-3</v>
      </c>
      <c r="AM2443" s="100"/>
      <c r="BR2443" s="18">
        <f t="shared" si="442"/>
        <v>43721</v>
      </c>
      <c r="BS2443" s="6">
        <f t="shared" si="443"/>
        <v>-6.9999999999999999E-4</v>
      </c>
      <c r="BT2443" s="6">
        <f t="shared" si="444"/>
        <v>8.5000000000000006E-3</v>
      </c>
    </row>
    <row r="2444" spans="2:72" ht="14.45" hidden="1">
      <c r="B2444" s="110">
        <v>43724</v>
      </c>
      <c r="C2444" s="106">
        <v>2998</v>
      </c>
      <c r="D2444" s="106">
        <v>2996.4</v>
      </c>
      <c r="E2444" s="106">
        <v>3002.2</v>
      </c>
      <c r="F2444" s="106">
        <v>2990.7</v>
      </c>
      <c r="G2444" s="28"/>
      <c r="H2444" s="107">
        <v>-3.0999999999999999E-3</v>
      </c>
      <c r="K2444" s="110">
        <v>43777</v>
      </c>
      <c r="L2444" s="106">
        <v>11908.15</v>
      </c>
      <c r="M2444" s="106">
        <v>11987.15</v>
      </c>
      <c r="N2444" s="106">
        <v>12034.15</v>
      </c>
      <c r="O2444" s="106">
        <v>11888.75</v>
      </c>
      <c r="P2444" s="28" t="s">
        <v>4928</v>
      </c>
      <c r="Q2444" s="107">
        <v>-8.6E-3</v>
      </c>
      <c r="T2444" s="110">
        <v>43598</v>
      </c>
      <c r="U2444" s="28">
        <v>70.569999999999993</v>
      </c>
      <c r="V2444">
        <v>70.015000000000001</v>
      </c>
      <c r="W2444">
        <v>70.650999999999996</v>
      </c>
      <c r="X2444">
        <v>69.983999999999995</v>
      </c>
      <c r="Y2444" s="19">
        <v>7.9000000000000008E-3</v>
      </c>
      <c r="AB2444" s="110">
        <f t="shared" si="445"/>
        <v>43777</v>
      </c>
      <c r="AC2444" s="108">
        <f t="shared" si="439"/>
        <v>11908.15</v>
      </c>
      <c r="AD2444" s="28">
        <f t="shared" si="440"/>
        <v>71.36</v>
      </c>
      <c r="AE2444" s="28">
        <f t="shared" si="446"/>
        <v>166.87429932735427</v>
      </c>
      <c r="AF2444" s="31">
        <f t="shared" si="447"/>
        <v>-1.2997919230227972E-2</v>
      </c>
      <c r="AJ2444" s="110">
        <f t="shared" si="438"/>
        <v>43733</v>
      </c>
      <c r="AK2444" s="31">
        <f t="shared" si="436"/>
        <v>6.1999999999999998E-3</v>
      </c>
      <c r="AL2444" s="115">
        <f t="shared" si="437"/>
        <v>-1.30080310884364E-2</v>
      </c>
      <c r="AM2444" s="100"/>
      <c r="BR2444" s="18">
        <f t="shared" si="442"/>
        <v>43724</v>
      </c>
      <c r="BS2444" s="6">
        <f t="shared" si="443"/>
        <v>-3.0999999999999999E-3</v>
      </c>
      <c r="BT2444" s="6">
        <f t="shared" si="444"/>
        <v>-6.4999999999999997E-3</v>
      </c>
    </row>
    <row r="2445" spans="2:72" ht="14.45" hidden="1">
      <c r="B2445" s="110">
        <v>43725</v>
      </c>
      <c r="C2445" s="106">
        <v>3005.7</v>
      </c>
      <c r="D2445" s="106">
        <v>2995.7</v>
      </c>
      <c r="E2445" s="106">
        <v>3006.2</v>
      </c>
      <c r="F2445" s="106">
        <v>2993.7</v>
      </c>
      <c r="G2445" s="28"/>
      <c r="H2445" s="107">
        <v>2.5999999999999999E-3</v>
      </c>
      <c r="K2445" s="110">
        <v>43780</v>
      </c>
      <c r="L2445" s="106">
        <v>11913.45</v>
      </c>
      <c r="M2445" s="106">
        <v>11879.2</v>
      </c>
      <c r="N2445" s="106">
        <v>11932.65</v>
      </c>
      <c r="O2445" s="106">
        <v>11853.95</v>
      </c>
      <c r="P2445" s="28" t="s">
        <v>4929</v>
      </c>
      <c r="Q2445" s="107">
        <v>4.0000000000000002E-4</v>
      </c>
      <c r="T2445" s="110">
        <v>43599</v>
      </c>
      <c r="U2445" s="28">
        <v>70.331999999999994</v>
      </c>
      <c r="V2445">
        <v>70.596000000000004</v>
      </c>
      <c r="W2445">
        <v>70.616</v>
      </c>
      <c r="X2445">
        <v>70.251999999999995</v>
      </c>
      <c r="Y2445" s="19">
        <v>-3.3999999999999998E-3</v>
      </c>
      <c r="AB2445" s="110">
        <f t="shared" si="445"/>
        <v>43780</v>
      </c>
      <c r="AC2445" s="108">
        <f t="shared" si="439"/>
        <v>11913.45</v>
      </c>
      <c r="AD2445" s="28">
        <f t="shared" si="440"/>
        <v>71.569999999999993</v>
      </c>
      <c r="AE2445" s="28">
        <f t="shared" si="446"/>
        <v>166.45871175073358</v>
      </c>
      <c r="AF2445" s="31">
        <f t="shared" si="447"/>
        <v>-2.4904229009251599E-3</v>
      </c>
      <c r="AJ2445" s="110">
        <f t="shared" si="438"/>
        <v>43734</v>
      </c>
      <c r="AK2445" s="31">
        <f t="shared" si="436"/>
        <v>-2.3999999999999998E-3</v>
      </c>
      <c r="AL2445" s="115">
        <f t="shared" si="437"/>
        <v>1.1792921084961883E-2</v>
      </c>
      <c r="AM2445" s="100"/>
      <c r="BR2445" s="18">
        <f t="shared" si="442"/>
        <v>43725</v>
      </c>
      <c r="BS2445" s="6">
        <f t="shared" si="443"/>
        <v>2.5999999999999999E-3</v>
      </c>
      <c r="BT2445" s="6">
        <f t="shared" si="444"/>
        <v>-1.6899999999999998E-2</v>
      </c>
    </row>
    <row r="2446" spans="2:72" ht="14.45" hidden="1">
      <c r="B2446" s="110">
        <v>43726</v>
      </c>
      <c r="C2446" s="106">
        <v>3006.7</v>
      </c>
      <c r="D2446" s="106">
        <v>3001.5</v>
      </c>
      <c r="E2446" s="106">
        <v>3007.8</v>
      </c>
      <c r="F2446" s="106">
        <v>2978.6</v>
      </c>
      <c r="G2446" s="28"/>
      <c r="H2446" s="107">
        <v>2.9999999999999997E-4</v>
      </c>
      <c r="K2446" s="110">
        <v>43782</v>
      </c>
      <c r="L2446" s="106">
        <v>11840.45</v>
      </c>
      <c r="M2446" s="106">
        <v>11908.3</v>
      </c>
      <c r="N2446" s="106">
        <v>11946.8</v>
      </c>
      <c r="O2446" s="106">
        <v>11823.2</v>
      </c>
      <c r="P2446" s="28" t="s">
        <v>4930</v>
      </c>
      <c r="Q2446" s="107">
        <v>-6.1000000000000004E-3</v>
      </c>
      <c r="T2446" s="110">
        <v>43600</v>
      </c>
      <c r="U2446" s="28">
        <v>70.248999999999995</v>
      </c>
      <c r="V2446">
        <v>70.322000000000003</v>
      </c>
      <c r="W2446">
        <v>70.441999999999993</v>
      </c>
      <c r="X2446">
        <v>70.174000000000007</v>
      </c>
      <c r="Y2446" s="19">
        <v>-1.1999999999999999E-3</v>
      </c>
      <c r="AB2446" s="110">
        <f t="shared" si="445"/>
        <v>43782</v>
      </c>
      <c r="AC2446" s="108">
        <f t="shared" si="439"/>
        <v>11840.45</v>
      </c>
      <c r="AD2446" s="28">
        <f t="shared" si="440"/>
        <v>72.150000000000006</v>
      </c>
      <c r="AE2446" s="28">
        <f t="shared" si="446"/>
        <v>164.10880110880112</v>
      </c>
      <c r="AF2446" s="31">
        <f t="shared" si="447"/>
        <v>-1.4117078146389739E-2</v>
      </c>
      <c r="AJ2446" s="110">
        <f t="shared" si="438"/>
        <v>43735</v>
      </c>
      <c r="AK2446" s="31">
        <f t="shared" si="436"/>
        <v>-5.3E-3</v>
      </c>
      <c r="AL2446" s="115">
        <f t="shared" si="437"/>
        <v>1.3387032151921385E-3</v>
      </c>
      <c r="AM2446" s="100"/>
      <c r="BR2446" s="18">
        <f t="shared" si="442"/>
        <v>43726</v>
      </c>
      <c r="BS2446" s="6">
        <f t="shared" si="443"/>
        <v>2.9999999999999997E-4</v>
      </c>
      <c r="BT2446" s="6">
        <f t="shared" si="444"/>
        <v>2.0999999999999999E-3</v>
      </c>
    </row>
    <row r="2447" spans="2:72" ht="14.45" hidden="1">
      <c r="B2447" s="110">
        <v>43727</v>
      </c>
      <c r="C2447" s="106">
        <v>3006.8</v>
      </c>
      <c r="D2447" s="106">
        <v>3010.4</v>
      </c>
      <c r="E2447" s="106">
        <v>3022</v>
      </c>
      <c r="F2447" s="106">
        <v>3003.2</v>
      </c>
      <c r="G2447" s="28"/>
      <c r="H2447" s="107">
        <v>0</v>
      </c>
      <c r="K2447" s="110">
        <v>43783</v>
      </c>
      <c r="L2447" s="106">
        <v>11872.1</v>
      </c>
      <c r="M2447" s="106">
        <v>11858.75</v>
      </c>
      <c r="N2447" s="106">
        <v>11895.65</v>
      </c>
      <c r="O2447" s="106">
        <v>11802.65</v>
      </c>
      <c r="P2447" s="28" t="s">
        <v>4931</v>
      </c>
      <c r="Q2447" s="107">
        <v>2.7000000000000001E-3</v>
      </c>
      <c r="T2447" s="110">
        <v>43601</v>
      </c>
      <c r="U2447" s="28">
        <v>70.13</v>
      </c>
      <c r="V2447">
        <v>70.218999999999994</v>
      </c>
      <c r="W2447">
        <v>70.341999999999999</v>
      </c>
      <c r="X2447">
        <v>69.965999999999994</v>
      </c>
      <c r="Y2447" s="19">
        <v>-1.6999999999999999E-3</v>
      </c>
      <c r="AB2447" s="110">
        <f t="shared" si="445"/>
        <v>43783</v>
      </c>
      <c r="AC2447" s="108">
        <f t="shared" si="439"/>
        <v>11872.1</v>
      </c>
      <c r="AD2447" s="28">
        <f t="shared" si="440"/>
        <v>71.965999999999994</v>
      </c>
      <c r="AE2447" s="28">
        <f t="shared" si="446"/>
        <v>164.96817941805855</v>
      </c>
      <c r="AF2447" s="31">
        <f t="shared" si="447"/>
        <v>5.2366375444281577E-3</v>
      </c>
      <c r="AJ2447" s="110">
        <f t="shared" si="438"/>
        <v>43738</v>
      </c>
      <c r="AK2447" s="31">
        <f t="shared" si="436"/>
        <v>5.0000000000000001E-3</v>
      </c>
      <c r="AL2447" s="115">
        <f t="shared" si="437"/>
        <v>-5.2152180737093934E-3</v>
      </c>
      <c r="AM2447" s="100"/>
      <c r="BR2447" s="18">
        <f t="shared" si="442"/>
        <v>43727</v>
      </c>
      <c r="BS2447" s="6">
        <f t="shared" si="443"/>
        <v>0</v>
      </c>
      <c r="BT2447" s="6">
        <f t="shared" si="444"/>
        <v>-1.2500000000000001E-2</v>
      </c>
    </row>
    <row r="2448" spans="2:72" ht="14.45" hidden="1">
      <c r="B2448" s="110">
        <v>43728</v>
      </c>
      <c r="C2448" s="106">
        <v>2992.1</v>
      </c>
      <c r="D2448" s="106">
        <v>3008.4</v>
      </c>
      <c r="E2448" s="106">
        <v>3016.4</v>
      </c>
      <c r="F2448" s="106">
        <v>2984.7</v>
      </c>
      <c r="G2448" s="28"/>
      <c r="H2448" s="107">
        <v>-4.8999999999999998E-3</v>
      </c>
      <c r="K2448" s="110">
        <v>43784</v>
      </c>
      <c r="L2448" s="106">
        <v>11895.45</v>
      </c>
      <c r="M2448" s="106">
        <v>11904.2</v>
      </c>
      <c r="N2448" s="106">
        <v>11973.65</v>
      </c>
      <c r="O2448" s="106">
        <v>11879.25</v>
      </c>
      <c r="P2448" s="28" t="s">
        <v>4932</v>
      </c>
      <c r="Q2448" s="107">
        <v>2E-3</v>
      </c>
      <c r="T2448" s="110">
        <v>43602</v>
      </c>
      <c r="U2448" s="28">
        <v>70.28</v>
      </c>
      <c r="V2448">
        <v>70.22</v>
      </c>
      <c r="W2448">
        <v>70.287999999999997</v>
      </c>
      <c r="X2448">
        <v>70.066999999999993</v>
      </c>
      <c r="Y2448" s="19">
        <v>2.0999999999999999E-3</v>
      </c>
      <c r="AB2448" s="110">
        <f t="shared" si="445"/>
        <v>43784</v>
      </c>
      <c r="AC2448" s="108">
        <f t="shared" si="439"/>
        <v>11895.45</v>
      </c>
      <c r="AD2448" s="28">
        <f t="shared" si="440"/>
        <v>71.650000000000006</v>
      </c>
      <c r="AE2448" s="28">
        <f t="shared" si="446"/>
        <v>166.02163293789252</v>
      </c>
      <c r="AF2448" s="31">
        <f t="shared" si="447"/>
        <v>6.3857983009216746E-3</v>
      </c>
      <c r="AJ2448" s="110">
        <f t="shared" si="438"/>
        <v>43739</v>
      </c>
      <c r="AK2448" s="31">
        <f t="shared" si="436"/>
        <v>-1.23E-2</v>
      </c>
      <c r="AL2448" s="115">
        <f t="shared" si="437"/>
        <v>-1.6456933167625754E-2</v>
      </c>
      <c r="AM2448" s="100"/>
      <c r="BR2448" s="18">
        <f t="shared" si="442"/>
        <v>43728</v>
      </c>
      <c r="BS2448" s="6">
        <f t="shared" si="443"/>
        <v>-4.8999999999999998E-3</v>
      </c>
      <c r="BT2448" s="6">
        <f t="shared" si="444"/>
        <v>5.3199999999999997E-2</v>
      </c>
    </row>
    <row r="2449" spans="2:72" ht="14.45" hidden="1">
      <c r="B2449" s="110">
        <v>43731</v>
      </c>
      <c r="C2449" s="106">
        <v>2991.8</v>
      </c>
      <c r="D2449" s="106">
        <v>2983.5</v>
      </c>
      <c r="E2449" s="106">
        <v>2999.2</v>
      </c>
      <c r="F2449" s="106">
        <v>2982.2</v>
      </c>
      <c r="G2449" s="28"/>
      <c r="H2449" s="107">
        <v>-1E-4</v>
      </c>
      <c r="K2449" s="110">
        <v>43787</v>
      </c>
      <c r="L2449" s="106">
        <v>11884.5</v>
      </c>
      <c r="M2449" s="106">
        <v>11915.15</v>
      </c>
      <c r="N2449" s="106">
        <v>11946.2</v>
      </c>
      <c r="O2449" s="106">
        <v>11867.6</v>
      </c>
      <c r="P2449" s="28" t="s">
        <v>4933</v>
      </c>
      <c r="Q2449" s="107">
        <v>-8.9999999999999998E-4</v>
      </c>
      <c r="T2449" s="110">
        <v>43605</v>
      </c>
      <c r="U2449" s="28">
        <v>69.608999999999995</v>
      </c>
      <c r="V2449">
        <v>69.405000000000001</v>
      </c>
      <c r="W2449">
        <v>69.778000000000006</v>
      </c>
      <c r="X2449">
        <v>69.373000000000005</v>
      </c>
      <c r="Y2449" s="19">
        <v>-9.4999999999999998E-3</v>
      </c>
      <c r="AB2449" s="110">
        <f t="shared" si="445"/>
        <v>43787</v>
      </c>
      <c r="AC2449" s="108">
        <f t="shared" si="439"/>
        <v>11884.5</v>
      </c>
      <c r="AD2449" s="28">
        <f t="shared" si="440"/>
        <v>71.944999999999993</v>
      </c>
      <c r="AE2449" s="28">
        <f t="shared" si="446"/>
        <v>165.18868580165406</v>
      </c>
      <c r="AF2449" s="31">
        <f t="shared" si="447"/>
        <v>-5.0171000097924967E-3</v>
      </c>
      <c r="AJ2449" s="110" t="e">
        <f t="shared" si="438"/>
        <v>#N/A</v>
      </c>
      <c r="AK2449" s="31">
        <f t="shared" si="436"/>
        <v>0</v>
      </c>
      <c r="AL2449" s="115">
        <f t="shared" si="437"/>
        <v>0</v>
      </c>
      <c r="AM2449" s="100"/>
      <c r="BR2449" s="18">
        <f t="shared" si="442"/>
        <v>43731</v>
      </c>
      <c r="BS2449" s="6">
        <f t="shared" si="443"/>
        <v>-1E-4</v>
      </c>
      <c r="BT2449" s="6">
        <f t="shared" si="444"/>
        <v>2.8899999999999999E-2</v>
      </c>
    </row>
    <row r="2450" spans="2:72" ht="14.45" hidden="1">
      <c r="B2450" s="110">
        <v>43732</v>
      </c>
      <c r="C2450" s="106">
        <v>2966.6</v>
      </c>
      <c r="D2450" s="106">
        <v>3002.4</v>
      </c>
      <c r="E2450" s="106">
        <v>3008</v>
      </c>
      <c r="F2450" s="106">
        <v>2957.7</v>
      </c>
      <c r="G2450" s="28"/>
      <c r="H2450" s="107">
        <v>-8.3999999999999995E-3</v>
      </c>
      <c r="K2450" s="110">
        <v>43788</v>
      </c>
      <c r="L2450" s="106">
        <v>11940.1</v>
      </c>
      <c r="M2450" s="106">
        <v>11919.45</v>
      </c>
      <c r="N2450" s="106">
        <v>11958.85</v>
      </c>
      <c r="O2450" s="106">
        <v>11881.75</v>
      </c>
      <c r="P2450" s="28" t="s">
        <v>4934</v>
      </c>
      <c r="Q2450" s="107">
        <v>4.7000000000000002E-3</v>
      </c>
      <c r="T2450" s="110">
        <v>43606</v>
      </c>
      <c r="U2450" s="28">
        <v>69.644999999999996</v>
      </c>
      <c r="V2450">
        <v>69.816999999999993</v>
      </c>
      <c r="W2450">
        <v>69.825000000000003</v>
      </c>
      <c r="X2450">
        <v>69.62</v>
      </c>
      <c r="Y2450" s="19">
        <v>5.0000000000000001E-4</v>
      </c>
      <c r="AB2450" s="110">
        <f t="shared" si="445"/>
        <v>43788</v>
      </c>
      <c r="AC2450" s="108">
        <f t="shared" si="439"/>
        <v>11940.1</v>
      </c>
      <c r="AD2450" s="28">
        <f t="shared" si="440"/>
        <v>71.83</v>
      </c>
      <c r="AE2450" s="28">
        <f t="shared" si="446"/>
        <v>166.22720311847419</v>
      </c>
      <c r="AF2450" s="31">
        <f t="shared" si="447"/>
        <v>6.2868550093504449E-3</v>
      </c>
      <c r="AJ2450" s="110">
        <f t="shared" si="438"/>
        <v>43741</v>
      </c>
      <c r="AK2450" s="31">
        <f t="shared" ref="AK2450:AK2513" si="448">IFERROR(VLOOKUP(AJ2450,B:H,7,FALSE),0)</f>
        <v>8.0000000000000002E-3</v>
      </c>
      <c r="AL2450" s="115">
        <f t="shared" ref="AL2450:AL2513" si="449">IFERROR(VLOOKUP(AJ2450,AB:AF,5,FALSE),0)</f>
        <v>-2.9187946426603162E-3</v>
      </c>
      <c r="AM2450" s="100"/>
      <c r="BR2450" s="18">
        <f t="shared" si="442"/>
        <v>43732</v>
      </c>
      <c r="BS2450" s="6">
        <f t="shared" si="443"/>
        <v>-8.3999999999999995E-3</v>
      </c>
      <c r="BT2450" s="6">
        <f t="shared" si="444"/>
        <v>-1E-3</v>
      </c>
    </row>
    <row r="2451" spans="2:72" ht="14.45" hidden="1">
      <c r="B2451" s="110">
        <v>43733</v>
      </c>
      <c r="C2451" s="106">
        <v>2984.9</v>
      </c>
      <c r="D2451" s="106">
        <v>2968.3</v>
      </c>
      <c r="E2451" s="106">
        <v>2989.8</v>
      </c>
      <c r="F2451" s="106">
        <v>2952.9</v>
      </c>
      <c r="G2451" s="28"/>
      <c r="H2451" s="107">
        <v>6.1999999999999998E-3</v>
      </c>
      <c r="K2451" s="110">
        <v>43789</v>
      </c>
      <c r="L2451" s="106">
        <v>11999.1</v>
      </c>
      <c r="M2451" s="106">
        <v>12004.75</v>
      </c>
      <c r="N2451" s="106">
        <v>12038.6</v>
      </c>
      <c r="O2451" s="106">
        <v>11966.05</v>
      </c>
      <c r="P2451" s="28" t="s">
        <v>4935</v>
      </c>
      <c r="Q2451" s="107">
        <v>4.8999999999999998E-3</v>
      </c>
      <c r="T2451" s="110">
        <v>43607</v>
      </c>
      <c r="U2451" s="28">
        <v>69.650000000000006</v>
      </c>
      <c r="V2451">
        <v>69.668000000000006</v>
      </c>
      <c r="W2451">
        <v>69.811000000000007</v>
      </c>
      <c r="X2451">
        <v>69.614000000000004</v>
      </c>
      <c r="Y2451" s="19">
        <v>1E-4</v>
      </c>
      <c r="AB2451" s="110">
        <f t="shared" si="445"/>
        <v>43789</v>
      </c>
      <c r="AC2451" s="108">
        <f t="shared" si="439"/>
        <v>11999.1</v>
      </c>
      <c r="AD2451" s="28">
        <f t="shared" si="440"/>
        <v>71.745999999999995</v>
      </c>
      <c r="AE2451" s="28">
        <f t="shared" si="446"/>
        <v>167.24416692219776</v>
      </c>
      <c r="AF2451" s="31">
        <f t="shared" si="447"/>
        <v>6.1179144246248374E-3</v>
      </c>
      <c r="AJ2451" s="110">
        <f t="shared" si="438"/>
        <v>43742</v>
      </c>
      <c r="AK2451" s="31">
        <f t="shared" si="448"/>
        <v>1.4200000000000001E-2</v>
      </c>
      <c r="AL2451" s="115">
        <f t="shared" si="449"/>
        <v>-9.4489264227927139E-3</v>
      </c>
      <c r="AM2451" s="100"/>
      <c r="BR2451" s="18">
        <f t="shared" si="442"/>
        <v>43733</v>
      </c>
      <c r="BS2451" s="6">
        <f t="shared" si="443"/>
        <v>6.1999999999999998E-3</v>
      </c>
      <c r="BT2451" s="6">
        <f t="shared" si="444"/>
        <v>-1.2800000000000001E-2</v>
      </c>
    </row>
    <row r="2452" spans="2:72" ht="14.45" hidden="1">
      <c r="B2452" s="110">
        <v>43734</v>
      </c>
      <c r="C2452" s="106">
        <v>2977.6</v>
      </c>
      <c r="D2452" s="106">
        <v>2985.7</v>
      </c>
      <c r="E2452" s="106">
        <v>2987.3</v>
      </c>
      <c r="F2452" s="106">
        <v>2963.7</v>
      </c>
      <c r="G2452" s="28"/>
      <c r="H2452" s="107">
        <v>-2.3999999999999998E-3</v>
      </c>
      <c r="K2452" s="110">
        <v>43790</v>
      </c>
      <c r="L2452" s="106">
        <v>11968.4</v>
      </c>
      <c r="M2452" s="106">
        <v>12025.65</v>
      </c>
      <c r="N2452" s="106">
        <v>12028.2</v>
      </c>
      <c r="O2452" s="106">
        <v>11956.9</v>
      </c>
      <c r="P2452" s="28" t="s">
        <v>4936</v>
      </c>
      <c r="Q2452" s="107">
        <v>-2.5999999999999999E-3</v>
      </c>
      <c r="T2452" s="110">
        <v>43608</v>
      </c>
      <c r="U2452" s="28">
        <v>69.665000000000006</v>
      </c>
      <c r="V2452">
        <v>69.665999999999997</v>
      </c>
      <c r="W2452">
        <v>70.064999999999998</v>
      </c>
      <c r="X2452">
        <v>69.375</v>
      </c>
      <c r="Y2452" s="19">
        <v>2.0000000000000001E-4</v>
      </c>
      <c r="AB2452" s="110">
        <f t="shared" si="445"/>
        <v>43790</v>
      </c>
      <c r="AC2452" s="108">
        <f t="shared" si="439"/>
        <v>11968.4</v>
      </c>
      <c r="AD2452" s="28">
        <f t="shared" si="440"/>
        <v>71.75</v>
      </c>
      <c r="AE2452" s="28">
        <f t="shared" si="446"/>
        <v>166.80696864111499</v>
      </c>
      <c r="AF2452" s="31">
        <f t="shared" si="447"/>
        <v>-2.6141317160923716E-3</v>
      </c>
      <c r="AJ2452" s="110">
        <f t="shared" si="438"/>
        <v>43745</v>
      </c>
      <c r="AK2452" s="31">
        <f t="shared" si="448"/>
        <v>-4.4999999999999997E-3</v>
      </c>
      <c r="AL2452" s="115">
        <f t="shared" si="449"/>
        <v>-6.4309947621071784E-3</v>
      </c>
      <c r="AM2452" s="100"/>
      <c r="BR2452" s="18">
        <f t="shared" si="442"/>
        <v>43734</v>
      </c>
      <c r="BS2452" s="6">
        <f t="shared" si="443"/>
        <v>-2.3999999999999998E-3</v>
      </c>
      <c r="BT2452" s="6">
        <f t="shared" si="444"/>
        <v>1.15E-2</v>
      </c>
    </row>
    <row r="2453" spans="2:72" ht="14.45" hidden="1">
      <c r="B2453" s="110">
        <v>43735</v>
      </c>
      <c r="C2453" s="106">
        <v>2961.8</v>
      </c>
      <c r="D2453" s="106">
        <v>2985.5</v>
      </c>
      <c r="E2453" s="106">
        <v>2987.3</v>
      </c>
      <c r="F2453" s="106">
        <v>2945.5</v>
      </c>
      <c r="G2453" s="28"/>
      <c r="H2453" s="107">
        <v>-5.3E-3</v>
      </c>
      <c r="K2453" s="110">
        <v>43791</v>
      </c>
      <c r="L2453" s="106">
        <v>11914.4</v>
      </c>
      <c r="M2453" s="106">
        <v>11967.3</v>
      </c>
      <c r="N2453" s="106">
        <v>11968.1</v>
      </c>
      <c r="O2453" s="106">
        <v>11883.5</v>
      </c>
      <c r="P2453" s="28" t="s">
        <v>4937</v>
      </c>
      <c r="Q2453" s="107">
        <v>-4.4999999999999997E-3</v>
      </c>
      <c r="T2453" s="110">
        <v>43609</v>
      </c>
      <c r="U2453" s="28">
        <v>69.38</v>
      </c>
      <c r="V2453">
        <v>69.698999999999998</v>
      </c>
      <c r="W2453">
        <v>69.811000000000007</v>
      </c>
      <c r="X2453">
        <v>69.376999999999995</v>
      </c>
      <c r="Y2453" s="19">
        <v>-4.1000000000000003E-3</v>
      </c>
      <c r="AB2453" s="110">
        <f t="shared" si="445"/>
        <v>43791</v>
      </c>
      <c r="AC2453" s="108">
        <f t="shared" si="439"/>
        <v>11914.4</v>
      </c>
      <c r="AD2453" s="28">
        <f t="shared" si="440"/>
        <v>71.792000000000002</v>
      </c>
      <c r="AE2453" s="28">
        <f t="shared" si="446"/>
        <v>165.95720971696011</v>
      </c>
      <c r="AF2453" s="31">
        <f t="shared" si="447"/>
        <v>-5.0942651321908006E-3</v>
      </c>
      <c r="AJ2453" s="110" t="e">
        <f t="shared" si="438"/>
        <v>#N/A</v>
      </c>
      <c r="AK2453" s="31">
        <f t="shared" si="448"/>
        <v>0</v>
      </c>
      <c r="AL2453" s="115">
        <f t="shared" si="449"/>
        <v>0</v>
      </c>
      <c r="AM2453" s="100"/>
      <c r="BR2453" s="18">
        <f t="shared" si="442"/>
        <v>43735</v>
      </c>
      <c r="BS2453" s="6">
        <f t="shared" si="443"/>
        <v>-5.3E-3</v>
      </c>
      <c r="BT2453" s="6">
        <f t="shared" si="444"/>
        <v>-5.1000000000000004E-3</v>
      </c>
    </row>
    <row r="2454" spans="2:72" ht="14.45" hidden="1">
      <c r="B2454" s="110">
        <v>43738</v>
      </c>
      <c r="C2454" s="106">
        <v>2976.7</v>
      </c>
      <c r="D2454" s="106">
        <v>2967.1</v>
      </c>
      <c r="E2454" s="106">
        <v>2983.8</v>
      </c>
      <c r="F2454" s="106">
        <v>2967.1</v>
      </c>
      <c r="G2454" s="28"/>
      <c r="H2454" s="107">
        <v>5.0000000000000001E-3</v>
      </c>
      <c r="K2454" s="110">
        <v>43794</v>
      </c>
      <c r="L2454" s="106">
        <v>12073.75</v>
      </c>
      <c r="M2454" s="106">
        <v>11922.45</v>
      </c>
      <c r="N2454" s="106">
        <v>12084.5</v>
      </c>
      <c r="O2454" s="106">
        <v>11919.75</v>
      </c>
      <c r="P2454" s="28" t="s">
        <v>4938</v>
      </c>
      <c r="Q2454" s="107">
        <v>1.34E-2</v>
      </c>
      <c r="T2454" s="110">
        <v>43612</v>
      </c>
      <c r="U2454" s="28">
        <v>69.504000000000005</v>
      </c>
      <c r="V2454">
        <v>69.412000000000006</v>
      </c>
      <c r="W2454">
        <v>69.632999999999996</v>
      </c>
      <c r="X2454">
        <v>69.361999999999995</v>
      </c>
      <c r="Y2454" s="19">
        <v>1.8E-3</v>
      </c>
      <c r="AB2454" s="110">
        <f t="shared" si="445"/>
        <v>43794</v>
      </c>
      <c r="AC2454" s="108">
        <f t="shared" si="439"/>
        <v>12073.75</v>
      </c>
      <c r="AD2454" s="28">
        <f t="shared" si="440"/>
        <v>71.688999999999993</v>
      </c>
      <c r="AE2454" s="28">
        <f t="shared" si="446"/>
        <v>168.41844634462751</v>
      </c>
      <c r="AF2454" s="31">
        <f t="shared" si="447"/>
        <v>1.4830549584829988E-2</v>
      </c>
      <c r="AJ2454" s="110">
        <f t="shared" si="438"/>
        <v>43747</v>
      </c>
      <c r="AK2454" s="31">
        <f t="shared" si="448"/>
        <v>9.1000000000000004E-3</v>
      </c>
      <c r="AL2454" s="115">
        <f t="shared" si="449"/>
        <v>1.472483080098419E-2</v>
      </c>
      <c r="AM2454" s="100"/>
      <c r="BR2454" s="18">
        <f t="shared" si="442"/>
        <v>43738</v>
      </c>
      <c r="BS2454" s="6">
        <f t="shared" si="443"/>
        <v>5.0000000000000001E-3</v>
      </c>
      <c r="BT2454" s="6">
        <f t="shared" si="444"/>
        <v>-3.3E-3</v>
      </c>
    </row>
    <row r="2455" spans="2:72" ht="14.45" hidden="1">
      <c r="B2455" s="110">
        <v>43739</v>
      </c>
      <c r="C2455" s="106">
        <v>2940.2</v>
      </c>
      <c r="D2455" s="106">
        <v>2983.7</v>
      </c>
      <c r="E2455" s="106">
        <v>2992.5</v>
      </c>
      <c r="F2455" s="106">
        <v>2938.7</v>
      </c>
      <c r="G2455" s="28"/>
      <c r="H2455" s="107">
        <v>-1.23E-2</v>
      </c>
      <c r="K2455" s="110">
        <v>43795</v>
      </c>
      <c r="L2455" s="106">
        <v>12037.7</v>
      </c>
      <c r="M2455" s="106">
        <v>12110.2</v>
      </c>
      <c r="N2455" s="106">
        <v>12132.45</v>
      </c>
      <c r="O2455" s="106">
        <v>12006.35</v>
      </c>
      <c r="P2455" s="28" t="s">
        <v>4939</v>
      </c>
      <c r="Q2455" s="107">
        <v>-3.0000000000000001E-3</v>
      </c>
      <c r="T2455" s="110">
        <v>43613</v>
      </c>
      <c r="U2455" s="28">
        <v>69.61</v>
      </c>
      <c r="V2455">
        <v>69.516000000000005</v>
      </c>
      <c r="W2455">
        <v>69.754999999999995</v>
      </c>
      <c r="X2455">
        <v>69.516000000000005</v>
      </c>
      <c r="Y2455" s="19">
        <v>1.5E-3</v>
      </c>
      <c r="AB2455" s="110">
        <f t="shared" si="445"/>
        <v>43795</v>
      </c>
      <c r="AC2455" s="108">
        <f t="shared" si="439"/>
        <v>12037.7</v>
      </c>
      <c r="AD2455" s="28">
        <f t="shared" si="440"/>
        <v>71.48</v>
      </c>
      <c r="AE2455" s="28">
        <f t="shared" si="446"/>
        <v>168.4065472859541</v>
      </c>
      <c r="AF2455" s="31">
        <f t="shared" si="447"/>
        <v>-7.0651754197181837E-5</v>
      </c>
      <c r="AJ2455" s="110">
        <f t="shared" si="438"/>
        <v>43748</v>
      </c>
      <c r="AK2455" s="31">
        <f t="shared" si="448"/>
        <v>6.4000000000000003E-3</v>
      </c>
      <c r="AL2455" s="115">
        <f t="shared" si="449"/>
        <v>-5.142336855668117E-3</v>
      </c>
      <c r="AM2455" s="100"/>
      <c r="BR2455" s="18">
        <f t="shared" si="442"/>
        <v>43739</v>
      </c>
      <c r="BS2455" s="6">
        <f t="shared" si="443"/>
        <v>-1.23E-2</v>
      </c>
      <c r="BT2455" s="6">
        <f t="shared" si="444"/>
        <v>-0.01</v>
      </c>
    </row>
    <row r="2456" spans="2:72" ht="14.45" hidden="1">
      <c r="B2456" s="110">
        <v>43740</v>
      </c>
      <c r="C2456" s="106">
        <v>2887.6</v>
      </c>
      <c r="D2456" s="106">
        <v>2924.8</v>
      </c>
      <c r="E2456" s="106">
        <v>2924.8</v>
      </c>
      <c r="F2456" s="106">
        <v>2874.9</v>
      </c>
      <c r="G2456" s="28"/>
      <c r="H2456" s="107">
        <v>-1.7899999999999999E-2</v>
      </c>
      <c r="K2456" s="110">
        <v>43796</v>
      </c>
      <c r="L2456" s="106">
        <v>12100.7</v>
      </c>
      <c r="M2456" s="106">
        <v>12068.5</v>
      </c>
      <c r="N2456" s="106">
        <v>12114.9</v>
      </c>
      <c r="O2456" s="106">
        <v>12055.15</v>
      </c>
      <c r="P2456" s="28" t="s">
        <v>4940</v>
      </c>
      <c r="Q2456" s="107">
        <v>5.1999999999999998E-3</v>
      </c>
      <c r="T2456" s="110">
        <v>43614</v>
      </c>
      <c r="U2456" s="28">
        <v>69.844999999999999</v>
      </c>
      <c r="V2456">
        <v>69.587000000000003</v>
      </c>
      <c r="W2456">
        <v>70.003</v>
      </c>
      <c r="X2456">
        <v>69.578999999999994</v>
      </c>
      <c r="Y2456" s="19">
        <v>3.3999999999999998E-3</v>
      </c>
      <c r="AB2456" s="110">
        <f t="shared" si="445"/>
        <v>43796</v>
      </c>
      <c r="AC2456" s="108">
        <f t="shared" si="439"/>
        <v>12100.7</v>
      </c>
      <c r="AD2456" s="28">
        <f t="shared" si="440"/>
        <v>71.260000000000005</v>
      </c>
      <c r="AE2456" s="28">
        <f t="shared" si="446"/>
        <v>169.81055290485546</v>
      </c>
      <c r="AF2456" s="31">
        <f t="shared" si="447"/>
        <v>8.337001390553711E-3</v>
      </c>
      <c r="AJ2456" s="110">
        <f t="shared" si="438"/>
        <v>43749</v>
      </c>
      <c r="AK2456" s="31">
        <f t="shared" si="448"/>
        <v>1.0999999999999999E-2</v>
      </c>
      <c r="AL2456" s="115">
        <f t="shared" si="449"/>
        <v>7.2116979101846113E-3</v>
      </c>
      <c r="AM2456" s="100"/>
      <c r="BR2456" s="18" t="e">
        <f t="shared" si="442"/>
        <v>#N/A</v>
      </c>
      <c r="BS2456" s="6">
        <f t="shared" si="443"/>
        <v>0</v>
      </c>
      <c r="BT2456" s="6">
        <f t="shared" si="444"/>
        <v>0</v>
      </c>
    </row>
    <row r="2457" spans="2:72" ht="14.45" hidden="1">
      <c r="B2457" s="110">
        <v>43741</v>
      </c>
      <c r="C2457" s="106">
        <v>2910.6</v>
      </c>
      <c r="D2457" s="106">
        <v>2885.4</v>
      </c>
      <c r="E2457" s="106">
        <v>2911.1</v>
      </c>
      <c r="F2457" s="106">
        <v>2855.9</v>
      </c>
      <c r="G2457" s="28"/>
      <c r="H2457" s="107">
        <v>8.0000000000000002E-3</v>
      </c>
      <c r="K2457" s="110">
        <v>43797</v>
      </c>
      <c r="L2457" s="106">
        <v>12151.15</v>
      </c>
      <c r="M2457" s="106">
        <v>12132.1</v>
      </c>
      <c r="N2457" s="106">
        <v>12158.8</v>
      </c>
      <c r="O2457" s="106">
        <v>12099.95</v>
      </c>
      <c r="P2457" s="28" t="s">
        <v>4941</v>
      </c>
      <c r="Q2457" s="107">
        <v>4.1999999999999997E-3</v>
      </c>
      <c r="T2457" s="110">
        <v>43615</v>
      </c>
      <c r="U2457" s="28">
        <v>69.825000000000003</v>
      </c>
      <c r="V2457">
        <v>69.834999999999994</v>
      </c>
      <c r="W2457">
        <v>69.935000000000002</v>
      </c>
      <c r="X2457">
        <v>69.703000000000003</v>
      </c>
      <c r="Y2457" s="19">
        <v>-2.9999999999999997E-4</v>
      </c>
      <c r="AB2457" s="110">
        <f t="shared" si="445"/>
        <v>43797</v>
      </c>
      <c r="AC2457" s="108">
        <f t="shared" si="439"/>
        <v>12151.15</v>
      </c>
      <c r="AD2457" s="28">
        <f t="shared" si="440"/>
        <v>71.504999999999995</v>
      </c>
      <c r="AE2457" s="28">
        <f t="shared" si="446"/>
        <v>169.9342703307461</v>
      </c>
      <c r="AF2457" s="31">
        <f t="shared" si="447"/>
        <v>7.2856146908595321E-4</v>
      </c>
      <c r="AJ2457" s="110">
        <f t="shared" si="438"/>
        <v>43752</v>
      </c>
      <c r="AK2457" s="31">
        <f t="shared" si="448"/>
        <v>-1.4E-3</v>
      </c>
      <c r="AL2457" s="115">
        <f t="shared" si="449"/>
        <v>-1.2145514504572352E-3</v>
      </c>
      <c r="AM2457" s="100"/>
      <c r="BR2457" s="18">
        <f t="shared" si="442"/>
        <v>43741</v>
      </c>
      <c r="BS2457" s="6">
        <f t="shared" si="443"/>
        <v>8.0000000000000002E-3</v>
      </c>
      <c r="BT2457" s="6">
        <f t="shared" si="444"/>
        <v>-4.0000000000000001E-3</v>
      </c>
    </row>
    <row r="2458" spans="2:72" ht="14.45" hidden="1">
      <c r="B2458" s="110">
        <v>43742</v>
      </c>
      <c r="C2458" s="106">
        <v>2952</v>
      </c>
      <c r="D2458" s="106">
        <v>2918.6</v>
      </c>
      <c r="E2458" s="106">
        <v>2953.7</v>
      </c>
      <c r="F2458" s="106">
        <v>2918.6</v>
      </c>
      <c r="G2458" s="28"/>
      <c r="H2458" s="107">
        <v>1.4200000000000001E-2</v>
      </c>
      <c r="K2458" s="110">
        <v>43798</v>
      </c>
      <c r="L2458" s="106">
        <v>12056.05</v>
      </c>
      <c r="M2458" s="106">
        <v>12146.2</v>
      </c>
      <c r="N2458" s="106">
        <v>12147.4</v>
      </c>
      <c r="O2458" s="106">
        <v>12017.4</v>
      </c>
      <c r="P2458" s="28" t="s">
        <v>4942</v>
      </c>
      <c r="Q2458" s="107">
        <v>-7.7999999999999996E-3</v>
      </c>
      <c r="T2458" s="110">
        <v>43616</v>
      </c>
      <c r="U2458" s="28">
        <v>69.58</v>
      </c>
      <c r="V2458">
        <v>69.838999999999999</v>
      </c>
      <c r="W2458">
        <v>69.927000000000007</v>
      </c>
      <c r="X2458">
        <v>69.58</v>
      </c>
      <c r="Y2458" s="19">
        <v>-3.5000000000000001E-3</v>
      </c>
      <c r="AB2458" s="110">
        <f t="shared" si="445"/>
        <v>43798</v>
      </c>
      <c r="AC2458" s="108">
        <f t="shared" si="439"/>
        <v>12056.05</v>
      </c>
      <c r="AD2458" s="28">
        <f t="shared" si="440"/>
        <v>71.748999999999995</v>
      </c>
      <c r="AE2458" s="28">
        <f t="shared" si="446"/>
        <v>168.03091332283378</v>
      </c>
      <c r="AF2458" s="31">
        <f t="shared" si="447"/>
        <v>-1.12005483308798E-2</v>
      </c>
      <c r="AJ2458" s="110">
        <f t="shared" ref="AJ2458:AJ2521" si="450">VLOOKUP(B2465,AB:AF,1,FALSE)</f>
        <v>43753</v>
      </c>
      <c r="AK2458" s="31">
        <f t="shared" si="448"/>
        <v>9.9000000000000008E-3</v>
      </c>
      <c r="AL2458" s="115">
        <f t="shared" si="449"/>
        <v>3.9778185072618655E-3</v>
      </c>
      <c r="AM2458" s="100"/>
      <c r="BR2458" s="18">
        <f t="shared" si="442"/>
        <v>43742</v>
      </c>
      <c r="BS2458" s="6">
        <f t="shared" si="443"/>
        <v>1.4200000000000001E-2</v>
      </c>
      <c r="BT2458" s="6">
        <f t="shared" si="444"/>
        <v>-1.23E-2</v>
      </c>
    </row>
    <row r="2459" spans="2:72" ht="14.45" hidden="1">
      <c r="B2459" s="110">
        <v>43745</v>
      </c>
      <c r="C2459" s="106">
        <v>2938.8</v>
      </c>
      <c r="D2459" s="106">
        <v>2944.2</v>
      </c>
      <c r="E2459" s="106">
        <v>2959.8</v>
      </c>
      <c r="F2459" s="106">
        <v>2935.7</v>
      </c>
      <c r="G2459" s="28"/>
      <c r="H2459" s="107">
        <v>-4.4999999999999997E-3</v>
      </c>
      <c r="K2459" s="110">
        <v>43801</v>
      </c>
      <c r="L2459" s="106">
        <v>12048.2</v>
      </c>
      <c r="M2459" s="106">
        <v>12137.05</v>
      </c>
      <c r="N2459" s="106">
        <v>12137.15</v>
      </c>
      <c r="O2459" s="106">
        <v>12023.7</v>
      </c>
      <c r="P2459" s="28" t="s">
        <v>4943</v>
      </c>
      <c r="Q2459" s="107">
        <v>-6.9999999999999999E-4</v>
      </c>
      <c r="T2459" s="110">
        <v>43619</v>
      </c>
      <c r="U2459" s="28">
        <v>69.171000000000006</v>
      </c>
      <c r="V2459">
        <v>69.617999999999995</v>
      </c>
      <c r="W2459">
        <v>69.622</v>
      </c>
      <c r="X2459">
        <v>69.128</v>
      </c>
      <c r="Y2459" s="19">
        <v>-5.8999999999999999E-3</v>
      </c>
      <c r="AB2459" s="110">
        <f t="shared" si="445"/>
        <v>43801</v>
      </c>
      <c r="AC2459" s="108">
        <f t="shared" ref="AC2459:AC2522" si="451">IFERROR(VLOOKUP(AB2459,K:Q,2,FALSE),0)</f>
        <v>12048.2</v>
      </c>
      <c r="AD2459" s="28">
        <f t="shared" ref="AD2459:AD2522" si="452">VLOOKUP(AB2459,T:Y,2,FALSE)</f>
        <v>71.634</v>
      </c>
      <c r="AE2459" s="28">
        <f t="shared" si="446"/>
        <v>168.19108244688277</v>
      </c>
      <c r="AF2459" s="31">
        <f t="shared" si="447"/>
        <v>9.5321224459010701E-4</v>
      </c>
      <c r="AJ2459" s="110">
        <f t="shared" si="450"/>
        <v>43754</v>
      </c>
      <c r="AK2459" s="31">
        <f t="shared" si="448"/>
        <v>-2E-3</v>
      </c>
      <c r="AL2459" s="115">
        <f t="shared" si="449"/>
        <v>5.0355001071122896E-3</v>
      </c>
      <c r="AM2459" s="100"/>
      <c r="BR2459" s="18">
        <f t="shared" si="442"/>
        <v>43745</v>
      </c>
      <c r="BS2459" s="6">
        <f t="shared" si="443"/>
        <v>-4.4999999999999997E-3</v>
      </c>
      <c r="BT2459" s="6">
        <f t="shared" si="444"/>
        <v>-4.3E-3</v>
      </c>
    </row>
    <row r="2460" spans="2:72" ht="14.45" hidden="1">
      <c r="B2460" s="110">
        <v>43746</v>
      </c>
      <c r="C2460" s="106">
        <v>2893.1</v>
      </c>
      <c r="D2460" s="106">
        <v>2920.4</v>
      </c>
      <c r="E2460" s="106">
        <v>2925.5</v>
      </c>
      <c r="F2460" s="106">
        <v>2892.7</v>
      </c>
      <c r="G2460" s="28"/>
      <c r="H2460" s="107">
        <v>-1.5599999999999999E-2</v>
      </c>
      <c r="K2460" s="110">
        <v>43802</v>
      </c>
      <c r="L2460" s="106">
        <v>11994.2</v>
      </c>
      <c r="M2460" s="106">
        <v>12067.65</v>
      </c>
      <c r="N2460" s="106">
        <v>12068.6</v>
      </c>
      <c r="O2460" s="106">
        <v>11956.4</v>
      </c>
      <c r="P2460" s="28" t="s">
        <v>4944</v>
      </c>
      <c r="Q2460" s="107">
        <v>-4.4999999999999997E-3</v>
      </c>
      <c r="T2460" s="110">
        <v>43620</v>
      </c>
      <c r="U2460" s="28">
        <v>69.290999999999997</v>
      </c>
      <c r="V2460">
        <v>69.067999999999998</v>
      </c>
      <c r="W2460">
        <v>69.343000000000004</v>
      </c>
      <c r="X2460">
        <v>69.033000000000001</v>
      </c>
      <c r="Y2460" s="19">
        <v>1.6999999999999999E-3</v>
      </c>
      <c r="AB2460" s="110">
        <f t="shared" si="445"/>
        <v>43802</v>
      </c>
      <c r="AC2460" s="108">
        <f t="shared" si="451"/>
        <v>11994.2</v>
      </c>
      <c r="AD2460" s="28">
        <f t="shared" si="452"/>
        <v>71.739999999999995</v>
      </c>
      <c r="AE2460" s="28">
        <f t="shared" si="446"/>
        <v>167.18985224421525</v>
      </c>
      <c r="AF2460" s="31">
        <f t="shared" si="447"/>
        <v>-5.9529327482849004E-3</v>
      </c>
      <c r="AJ2460" s="110">
        <f t="shared" si="450"/>
        <v>43755</v>
      </c>
      <c r="AK2460" s="31">
        <f t="shared" si="448"/>
        <v>2.7000000000000001E-3</v>
      </c>
      <c r="AL2460" s="115">
        <f t="shared" si="449"/>
        <v>1.3997401286715672E-2</v>
      </c>
      <c r="AM2460" s="100"/>
      <c r="BR2460" s="18" t="e">
        <f t="shared" si="442"/>
        <v>#N/A</v>
      </c>
      <c r="BS2460" s="6">
        <f t="shared" si="443"/>
        <v>0</v>
      </c>
      <c r="BT2460" s="6">
        <f t="shared" si="444"/>
        <v>0</v>
      </c>
    </row>
    <row r="2461" spans="2:72" ht="14.45" hidden="1">
      <c r="B2461" s="110">
        <v>43747</v>
      </c>
      <c r="C2461" s="106">
        <v>2919.4</v>
      </c>
      <c r="D2461" s="106">
        <v>2911.1</v>
      </c>
      <c r="E2461" s="106">
        <v>2929.3</v>
      </c>
      <c r="F2461" s="106">
        <v>2907.4</v>
      </c>
      <c r="G2461" s="28"/>
      <c r="H2461" s="107">
        <v>9.1000000000000004E-3</v>
      </c>
      <c r="K2461" s="110">
        <v>43803</v>
      </c>
      <c r="L2461" s="106">
        <v>12043.2</v>
      </c>
      <c r="M2461" s="106">
        <v>11969.95</v>
      </c>
      <c r="N2461" s="106">
        <v>12054.7</v>
      </c>
      <c r="O2461" s="106">
        <v>11935.3</v>
      </c>
      <c r="P2461" s="28" t="s">
        <v>4945</v>
      </c>
      <c r="Q2461" s="107">
        <v>4.1000000000000003E-3</v>
      </c>
      <c r="T2461" s="110">
        <v>43621</v>
      </c>
      <c r="U2461" s="28">
        <v>69.385000000000005</v>
      </c>
      <c r="V2461">
        <v>69.334000000000003</v>
      </c>
      <c r="W2461">
        <v>69.423000000000002</v>
      </c>
      <c r="X2461">
        <v>69.177999999999997</v>
      </c>
      <c r="Y2461" s="19">
        <v>1.4E-3</v>
      </c>
      <c r="AB2461" s="110">
        <f t="shared" si="445"/>
        <v>43803</v>
      </c>
      <c r="AC2461" s="108">
        <f t="shared" si="451"/>
        <v>12043.2</v>
      </c>
      <c r="AD2461" s="28">
        <f t="shared" si="452"/>
        <v>71.474000000000004</v>
      </c>
      <c r="AE2461" s="28">
        <f t="shared" si="446"/>
        <v>168.49763550381957</v>
      </c>
      <c r="AF2461" s="31">
        <f t="shared" si="447"/>
        <v>7.8221449570636814E-3</v>
      </c>
      <c r="AJ2461" s="110">
        <f t="shared" si="450"/>
        <v>43756</v>
      </c>
      <c r="AK2461" s="31">
        <f t="shared" si="448"/>
        <v>-3.8999999999999998E-3</v>
      </c>
      <c r="AL2461" s="115">
        <f t="shared" si="449"/>
        <v>7.0826221062851857E-3</v>
      </c>
      <c r="AM2461" s="100"/>
      <c r="BR2461" s="18">
        <f t="shared" si="442"/>
        <v>43747</v>
      </c>
      <c r="BS2461" s="6">
        <f t="shared" si="443"/>
        <v>9.1000000000000004E-3</v>
      </c>
      <c r="BT2461" s="6">
        <f t="shared" si="444"/>
        <v>1.6799999999999999E-2</v>
      </c>
    </row>
    <row r="2462" spans="2:72" ht="14.45" hidden="1">
      <c r="B2462" s="110">
        <v>43748</v>
      </c>
      <c r="C2462" s="106">
        <v>2938.1</v>
      </c>
      <c r="D2462" s="106">
        <v>2918.6</v>
      </c>
      <c r="E2462" s="106">
        <v>2948.5</v>
      </c>
      <c r="F2462" s="106">
        <v>2917.1</v>
      </c>
      <c r="G2462" s="28"/>
      <c r="H2462" s="107">
        <v>6.4000000000000003E-3</v>
      </c>
      <c r="K2462" s="110">
        <v>43804</v>
      </c>
      <c r="L2462" s="106">
        <v>12018.4</v>
      </c>
      <c r="M2462" s="106">
        <v>12071.25</v>
      </c>
      <c r="N2462" s="106">
        <v>12081.2</v>
      </c>
      <c r="O2462" s="106">
        <v>11998.75</v>
      </c>
      <c r="P2462" s="28" t="s">
        <v>4946</v>
      </c>
      <c r="Q2462" s="107">
        <v>-2.0999999999999999E-3</v>
      </c>
      <c r="T2462" s="110">
        <v>43622</v>
      </c>
      <c r="U2462" s="28">
        <v>69.165000000000006</v>
      </c>
      <c r="V2462">
        <v>69.405000000000001</v>
      </c>
      <c r="W2462">
        <v>69.459999999999994</v>
      </c>
      <c r="X2462">
        <v>69.165000000000006</v>
      </c>
      <c r="Y2462" s="19">
        <v>-3.2000000000000002E-3</v>
      </c>
      <c r="AB2462" s="110">
        <f t="shared" si="445"/>
        <v>43804</v>
      </c>
      <c r="AC2462" s="108">
        <f t="shared" si="451"/>
        <v>12018.4</v>
      </c>
      <c r="AD2462" s="28">
        <f t="shared" si="452"/>
        <v>71.251999999999995</v>
      </c>
      <c r="AE2462" s="28">
        <f t="shared" si="446"/>
        <v>168.67456352102397</v>
      </c>
      <c r="AF2462" s="31">
        <f t="shared" si="447"/>
        <v>1.0500326409648153E-3</v>
      </c>
      <c r="AJ2462" s="110" t="e">
        <f t="shared" si="450"/>
        <v>#N/A</v>
      </c>
      <c r="AK2462" s="31">
        <f t="shared" si="448"/>
        <v>0</v>
      </c>
      <c r="AL2462" s="115">
        <f t="shared" si="449"/>
        <v>0</v>
      </c>
      <c r="AM2462" s="100"/>
      <c r="BR2462" s="18">
        <f t="shared" si="442"/>
        <v>43748</v>
      </c>
      <c r="BS2462" s="6">
        <f t="shared" si="443"/>
        <v>6.4000000000000003E-3</v>
      </c>
      <c r="BT2462" s="6">
        <f t="shared" si="444"/>
        <v>-7.0000000000000001E-3</v>
      </c>
    </row>
    <row r="2463" spans="2:72" ht="14.45" hidden="1">
      <c r="B2463" s="110">
        <v>43749</v>
      </c>
      <c r="C2463" s="106">
        <v>2970.3</v>
      </c>
      <c r="D2463" s="106">
        <v>2963.1</v>
      </c>
      <c r="E2463" s="106">
        <v>2993.3</v>
      </c>
      <c r="F2463" s="106">
        <v>2963.1</v>
      </c>
      <c r="G2463" s="28"/>
      <c r="H2463" s="107">
        <v>1.0999999999999999E-2</v>
      </c>
      <c r="K2463" s="110">
        <v>43805</v>
      </c>
      <c r="L2463" s="106">
        <v>11921.5</v>
      </c>
      <c r="M2463" s="106">
        <v>12047.35</v>
      </c>
      <c r="N2463" s="106">
        <v>12057.05</v>
      </c>
      <c r="O2463" s="106">
        <v>11888.85</v>
      </c>
      <c r="P2463" s="28" t="s">
        <v>4947</v>
      </c>
      <c r="Q2463" s="107">
        <v>-8.0999999999999996E-3</v>
      </c>
      <c r="T2463" s="110">
        <v>43623</v>
      </c>
      <c r="U2463" s="28">
        <v>69.355000000000004</v>
      </c>
      <c r="V2463">
        <v>69.146000000000001</v>
      </c>
      <c r="W2463">
        <v>69.551000000000002</v>
      </c>
      <c r="X2463">
        <v>69.114000000000004</v>
      </c>
      <c r="Y2463" s="19">
        <v>2.7000000000000001E-3</v>
      </c>
      <c r="AB2463" s="110">
        <f t="shared" si="445"/>
        <v>43805</v>
      </c>
      <c r="AC2463" s="108">
        <f t="shared" si="451"/>
        <v>11921.5</v>
      </c>
      <c r="AD2463" s="28">
        <f t="shared" si="452"/>
        <v>71.283000000000001</v>
      </c>
      <c r="AE2463" s="28">
        <f t="shared" si="446"/>
        <v>167.24183886761219</v>
      </c>
      <c r="AF2463" s="31">
        <f t="shared" si="447"/>
        <v>-8.494017257280162E-3</v>
      </c>
      <c r="AJ2463" s="110">
        <f t="shared" si="450"/>
        <v>43760</v>
      </c>
      <c r="AK2463" s="31">
        <f t="shared" si="448"/>
        <v>-3.5999999999999999E-3</v>
      </c>
      <c r="AL2463" s="115">
        <f t="shared" si="449"/>
        <v>-2.3732803482687803E-3</v>
      </c>
      <c r="AM2463" s="100"/>
      <c r="BR2463" s="18">
        <f t="shared" si="442"/>
        <v>43749</v>
      </c>
      <c r="BS2463" s="6">
        <f t="shared" si="443"/>
        <v>1.0999999999999999E-2</v>
      </c>
      <c r="BT2463" s="6">
        <f t="shared" si="444"/>
        <v>6.3E-3</v>
      </c>
    </row>
    <row r="2464" spans="2:72" ht="14.45" hidden="1">
      <c r="B2464" s="110">
        <v>43752</v>
      </c>
      <c r="C2464" s="106">
        <v>2966.2</v>
      </c>
      <c r="D2464" s="106">
        <v>2965.8</v>
      </c>
      <c r="E2464" s="106">
        <v>2972.8</v>
      </c>
      <c r="F2464" s="106">
        <v>2962.9</v>
      </c>
      <c r="G2464" s="28"/>
      <c r="H2464" s="107">
        <v>-1.4E-3</v>
      </c>
      <c r="K2464" s="110">
        <v>43808</v>
      </c>
      <c r="L2464" s="106">
        <v>11937.5</v>
      </c>
      <c r="M2464" s="106">
        <v>11939.1</v>
      </c>
      <c r="N2464" s="106">
        <v>11981.95</v>
      </c>
      <c r="O2464" s="106">
        <v>11888.05</v>
      </c>
      <c r="P2464" s="28" t="s">
        <v>4948</v>
      </c>
      <c r="Q2464" s="107">
        <v>1.2999999999999999E-3</v>
      </c>
      <c r="T2464" s="110">
        <v>43626</v>
      </c>
      <c r="U2464" s="28">
        <v>69.534999999999997</v>
      </c>
      <c r="V2464">
        <v>69.375</v>
      </c>
      <c r="W2464">
        <v>69.685000000000002</v>
      </c>
      <c r="X2464">
        <v>69.375</v>
      </c>
      <c r="Y2464" s="19">
        <v>2.5999999999999999E-3</v>
      </c>
      <c r="AB2464" s="110">
        <f t="shared" si="445"/>
        <v>43808</v>
      </c>
      <c r="AC2464" s="108">
        <f t="shared" si="451"/>
        <v>11937.5</v>
      </c>
      <c r="AD2464" s="28">
        <f t="shared" si="452"/>
        <v>70.97</v>
      </c>
      <c r="AE2464" s="28">
        <f t="shared" si="446"/>
        <v>168.2048752994223</v>
      </c>
      <c r="AF2464" s="31">
        <f t="shared" si="447"/>
        <v>5.758346346409482E-3</v>
      </c>
      <c r="AJ2464" s="110">
        <f t="shared" si="450"/>
        <v>43761</v>
      </c>
      <c r="AK2464" s="31">
        <f t="shared" si="448"/>
        <v>2.8E-3</v>
      </c>
      <c r="AL2464" s="115">
        <f t="shared" si="449"/>
        <v>2.5625951544565595E-3</v>
      </c>
      <c r="AM2464" s="100"/>
      <c r="BR2464" s="18">
        <f t="shared" si="442"/>
        <v>43752</v>
      </c>
      <c r="BS2464" s="6">
        <f t="shared" si="443"/>
        <v>-1.4E-3</v>
      </c>
      <c r="BT2464" s="6">
        <f t="shared" si="444"/>
        <v>3.2000000000000002E-3</v>
      </c>
    </row>
    <row r="2465" spans="2:72" ht="14.45" hidden="1">
      <c r="B2465" s="110">
        <v>43753</v>
      </c>
      <c r="C2465" s="106">
        <v>2995.7</v>
      </c>
      <c r="D2465" s="106">
        <v>2973.6</v>
      </c>
      <c r="E2465" s="106">
        <v>3003.3</v>
      </c>
      <c r="F2465" s="106">
        <v>2973.6</v>
      </c>
      <c r="G2465" s="28"/>
      <c r="H2465" s="107">
        <v>9.9000000000000008E-3</v>
      </c>
      <c r="K2465" s="110">
        <v>43809</v>
      </c>
      <c r="L2465" s="106">
        <v>11856.8</v>
      </c>
      <c r="M2465" s="106">
        <v>11950.5</v>
      </c>
      <c r="N2465" s="106">
        <v>11953.2</v>
      </c>
      <c r="O2465" s="106">
        <v>11844.7</v>
      </c>
      <c r="P2465" s="28" t="s">
        <v>4949</v>
      </c>
      <c r="Q2465" s="107">
        <v>-6.7999999999999996E-3</v>
      </c>
      <c r="T2465" s="110">
        <v>43627</v>
      </c>
      <c r="U2465" s="28">
        <v>69.385000000000005</v>
      </c>
      <c r="V2465">
        <v>69.534000000000006</v>
      </c>
      <c r="W2465">
        <v>69.534000000000006</v>
      </c>
      <c r="X2465">
        <v>69.341999999999999</v>
      </c>
      <c r="Y2465" s="19">
        <v>-2.2000000000000001E-3</v>
      </c>
      <c r="AB2465" s="110">
        <f t="shared" si="445"/>
        <v>43809</v>
      </c>
      <c r="AC2465" s="108">
        <f t="shared" si="451"/>
        <v>11856.8</v>
      </c>
      <c r="AD2465" s="28">
        <f t="shared" si="452"/>
        <v>70.81</v>
      </c>
      <c r="AE2465" s="28">
        <f t="shared" si="446"/>
        <v>167.4452760909476</v>
      </c>
      <c r="AF2465" s="31">
        <f t="shared" si="447"/>
        <v>-4.5159167183622673E-3</v>
      </c>
      <c r="AJ2465" s="110">
        <f t="shared" si="450"/>
        <v>43762</v>
      </c>
      <c r="AK2465" s="31">
        <f t="shared" si="448"/>
        <v>1.9E-3</v>
      </c>
      <c r="AL2465" s="115">
        <f t="shared" si="449"/>
        <v>-5.2284762047138944E-3</v>
      </c>
      <c r="AM2465" s="100"/>
      <c r="BR2465" s="18">
        <f t="shared" si="442"/>
        <v>43753</v>
      </c>
      <c r="BS2465" s="6">
        <f t="shared" si="443"/>
        <v>9.9000000000000008E-3</v>
      </c>
      <c r="BT2465" s="6">
        <f t="shared" si="444"/>
        <v>7.7000000000000002E-3</v>
      </c>
    </row>
    <row r="2466" spans="2:72" ht="14.45" hidden="1">
      <c r="B2466" s="110">
        <v>43754</v>
      </c>
      <c r="C2466" s="106">
        <v>2989.7</v>
      </c>
      <c r="D2466" s="106">
        <v>2989.7</v>
      </c>
      <c r="E2466" s="106">
        <v>2997.5</v>
      </c>
      <c r="F2466" s="106">
        <v>2985.2</v>
      </c>
      <c r="G2466" s="28"/>
      <c r="H2466" s="107">
        <v>-2E-3</v>
      </c>
      <c r="K2466" s="110">
        <v>43810</v>
      </c>
      <c r="L2466" s="106">
        <v>11910.15</v>
      </c>
      <c r="M2466" s="106">
        <v>11867.35</v>
      </c>
      <c r="N2466" s="106">
        <v>11923.2</v>
      </c>
      <c r="O2466" s="106">
        <v>11832.3</v>
      </c>
      <c r="P2466" s="28" t="s">
        <v>4950</v>
      </c>
      <c r="Q2466" s="107">
        <v>4.4999999999999997E-3</v>
      </c>
      <c r="T2466" s="110">
        <v>43628</v>
      </c>
      <c r="U2466" s="28">
        <v>69.375</v>
      </c>
      <c r="V2466">
        <v>69.414000000000001</v>
      </c>
      <c r="W2466">
        <v>69.454999999999998</v>
      </c>
      <c r="X2466">
        <v>69.257000000000005</v>
      </c>
      <c r="Y2466" s="19">
        <v>-1E-4</v>
      </c>
      <c r="AB2466" s="110">
        <f t="shared" si="445"/>
        <v>43810</v>
      </c>
      <c r="AC2466" s="108">
        <f t="shared" si="451"/>
        <v>11910.15</v>
      </c>
      <c r="AD2466" s="28">
        <f t="shared" si="452"/>
        <v>70.709999999999994</v>
      </c>
      <c r="AE2466" s="28">
        <f t="shared" si="446"/>
        <v>168.43657191344931</v>
      </c>
      <c r="AF2466" s="31">
        <f t="shared" si="447"/>
        <v>5.9201181761812105E-3</v>
      </c>
      <c r="AJ2466" s="110">
        <f t="shared" si="450"/>
        <v>43763</v>
      </c>
      <c r="AK2466" s="31">
        <f t="shared" si="448"/>
        <v>4.1000000000000003E-3</v>
      </c>
      <c r="AL2466" s="115">
        <f t="shared" si="449"/>
        <v>2.1599113459505048E-3</v>
      </c>
      <c r="AM2466" s="100"/>
      <c r="BR2466" s="18">
        <f t="shared" si="442"/>
        <v>43754</v>
      </c>
      <c r="BS2466" s="6">
        <f t="shared" si="443"/>
        <v>-2E-3</v>
      </c>
      <c r="BT2466" s="6">
        <f t="shared" si="444"/>
        <v>3.0999999999999999E-3</v>
      </c>
    </row>
    <row r="2467" spans="2:72" ht="14.45" hidden="1">
      <c r="B2467" s="110">
        <v>43755</v>
      </c>
      <c r="C2467" s="106">
        <v>2997.9</v>
      </c>
      <c r="D2467" s="106">
        <v>3000.8</v>
      </c>
      <c r="E2467" s="106">
        <v>3008.3</v>
      </c>
      <c r="F2467" s="106">
        <v>2991.8</v>
      </c>
      <c r="G2467" s="28"/>
      <c r="H2467" s="107">
        <v>2.7000000000000001E-3</v>
      </c>
      <c r="K2467" s="110">
        <v>43811</v>
      </c>
      <c r="L2467" s="106">
        <v>11971.8</v>
      </c>
      <c r="M2467" s="106">
        <v>11944.3</v>
      </c>
      <c r="N2467" s="106">
        <v>12005.5</v>
      </c>
      <c r="O2467" s="106">
        <v>11934</v>
      </c>
      <c r="P2467" s="28" t="s">
        <v>4951</v>
      </c>
      <c r="Q2467" s="107">
        <v>5.1999999999999998E-3</v>
      </c>
      <c r="T2467" s="110">
        <v>43629</v>
      </c>
      <c r="U2467" s="28">
        <v>69.53</v>
      </c>
      <c r="V2467">
        <v>69.379000000000005</v>
      </c>
      <c r="W2467">
        <v>69.58</v>
      </c>
      <c r="X2467">
        <v>69.313999999999993</v>
      </c>
      <c r="Y2467" s="19">
        <v>2.2000000000000001E-3</v>
      </c>
      <c r="AB2467" s="110">
        <f t="shared" si="445"/>
        <v>43811</v>
      </c>
      <c r="AC2467" s="108">
        <f t="shared" si="451"/>
        <v>11971.8</v>
      </c>
      <c r="AD2467" s="28">
        <f t="shared" si="452"/>
        <v>70.569999999999993</v>
      </c>
      <c r="AE2467" s="28">
        <f t="shared" si="446"/>
        <v>169.6443247839025</v>
      </c>
      <c r="AF2467" s="31">
        <f t="shared" si="447"/>
        <v>7.1703719491145179E-3</v>
      </c>
      <c r="AJ2467" s="110" t="e">
        <f t="shared" si="450"/>
        <v>#N/A</v>
      </c>
      <c r="AK2467" s="31">
        <f t="shared" si="448"/>
        <v>0</v>
      </c>
      <c r="AL2467" s="115">
        <f t="shared" si="449"/>
        <v>0</v>
      </c>
      <c r="AM2467" s="100"/>
      <c r="BR2467" s="18">
        <f t="shared" si="442"/>
        <v>43755</v>
      </c>
      <c r="BS2467" s="6">
        <f t="shared" si="443"/>
        <v>2.7000000000000001E-3</v>
      </c>
      <c r="BT2467" s="6">
        <f t="shared" si="444"/>
        <v>1.0699999999999999E-2</v>
      </c>
    </row>
    <row r="2468" spans="2:72" ht="14.45" hidden="1">
      <c r="B2468" s="110">
        <v>43756</v>
      </c>
      <c r="C2468" s="106">
        <v>2986.2</v>
      </c>
      <c r="D2468" s="106">
        <v>2996.8</v>
      </c>
      <c r="E2468" s="106">
        <v>3000</v>
      </c>
      <c r="F2468" s="106">
        <v>2976.3</v>
      </c>
      <c r="G2468" s="28"/>
      <c r="H2468" s="107">
        <v>-3.8999999999999998E-3</v>
      </c>
      <c r="K2468" s="110">
        <v>43812</v>
      </c>
      <c r="L2468" s="106">
        <v>12086.7</v>
      </c>
      <c r="M2468" s="106">
        <v>12026.4</v>
      </c>
      <c r="N2468" s="106">
        <v>12098.85</v>
      </c>
      <c r="O2468" s="106">
        <v>12023.6</v>
      </c>
      <c r="P2468" s="28" t="s">
        <v>4952</v>
      </c>
      <c r="Q2468" s="107">
        <v>9.5999999999999992E-3</v>
      </c>
      <c r="T2468" s="110">
        <v>43630</v>
      </c>
      <c r="U2468" s="28">
        <v>69.832999999999998</v>
      </c>
      <c r="V2468">
        <v>69.566000000000003</v>
      </c>
      <c r="W2468">
        <v>69.864999999999995</v>
      </c>
      <c r="X2468">
        <v>69.53</v>
      </c>
      <c r="Y2468" s="19">
        <v>4.4000000000000003E-3</v>
      </c>
      <c r="AB2468" s="110">
        <f t="shared" ref="AB2468:AB2502" si="453">VLOOKUP(K2468,T:Y,1,FALSE)</f>
        <v>43812</v>
      </c>
      <c r="AC2468" s="108">
        <f t="shared" si="451"/>
        <v>12086.7</v>
      </c>
      <c r="AD2468" s="28">
        <f t="shared" si="452"/>
        <v>70.798000000000002</v>
      </c>
      <c r="AE2468" s="28">
        <f t="shared" si="446"/>
        <v>170.72092431989606</v>
      </c>
      <c r="AF2468" s="31">
        <f t="shared" si="447"/>
        <v>6.3462160456293493E-3</v>
      </c>
      <c r="AJ2468" s="110">
        <f t="shared" si="450"/>
        <v>43767</v>
      </c>
      <c r="AK2468" s="31">
        <f t="shared" si="448"/>
        <v>-8.0000000000000004E-4</v>
      </c>
      <c r="AL2468" s="115">
        <f t="shared" si="449"/>
        <v>1.6515260829219169E-2</v>
      </c>
      <c r="AM2468" s="100"/>
      <c r="BR2468" s="18">
        <f t="shared" si="442"/>
        <v>43756</v>
      </c>
      <c r="BS2468" s="6">
        <f t="shared" si="443"/>
        <v>-3.8999999999999998E-3</v>
      </c>
      <c r="BT2468" s="6">
        <f t="shared" si="444"/>
        <v>6.4999999999999997E-3</v>
      </c>
    </row>
    <row r="2469" spans="2:72" ht="14.45" hidden="1">
      <c r="B2469" s="110">
        <v>43759</v>
      </c>
      <c r="C2469" s="106">
        <v>3006.7</v>
      </c>
      <c r="D2469" s="106">
        <v>2996.5</v>
      </c>
      <c r="E2469" s="106">
        <v>3007.3</v>
      </c>
      <c r="F2469" s="106">
        <v>2995.3</v>
      </c>
      <c r="G2469" s="28"/>
      <c r="H2469" s="107">
        <v>6.8999999999999999E-3</v>
      </c>
      <c r="K2469" s="110">
        <v>43815</v>
      </c>
      <c r="L2469" s="106">
        <v>12053.95</v>
      </c>
      <c r="M2469" s="106">
        <v>12131.35</v>
      </c>
      <c r="N2469" s="106">
        <v>12134.65</v>
      </c>
      <c r="O2469" s="106">
        <v>12046.3</v>
      </c>
      <c r="P2469" s="28" t="s">
        <v>4953</v>
      </c>
      <c r="Q2469" s="107">
        <v>-2.7000000000000001E-3</v>
      </c>
      <c r="T2469" s="110">
        <v>43633</v>
      </c>
      <c r="U2469" s="28">
        <v>69.849999999999994</v>
      </c>
      <c r="V2469">
        <v>69.81</v>
      </c>
      <c r="W2469">
        <v>69.981999999999999</v>
      </c>
      <c r="X2469">
        <v>69.739999999999995</v>
      </c>
      <c r="Y2469" s="19">
        <v>2.0000000000000001E-4</v>
      </c>
      <c r="AB2469" s="110">
        <f t="shared" si="453"/>
        <v>43815</v>
      </c>
      <c r="AC2469" s="108">
        <f t="shared" si="451"/>
        <v>12053.95</v>
      </c>
      <c r="AD2469" s="28">
        <f t="shared" si="452"/>
        <v>70.915000000000006</v>
      </c>
      <c r="AE2469" s="28">
        <f t="shared" si="446"/>
        <v>169.97743777762108</v>
      </c>
      <c r="AF2469" s="31">
        <f t="shared" si="447"/>
        <v>-4.3549819404786749E-3</v>
      </c>
      <c r="AJ2469" s="110">
        <f t="shared" si="450"/>
        <v>43768</v>
      </c>
      <c r="AK2469" s="31">
        <f t="shared" si="448"/>
        <v>3.3E-3</v>
      </c>
      <c r="AL2469" s="115">
        <f t="shared" si="449"/>
        <v>3.979033226576334E-3</v>
      </c>
      <c r="AM2469" s="100"/>
      <c r="BR2469" s="18" t="e">
        <f t="shared" si="442"/>
        <v>#N/A</v>
      </c>
      <c r="BS2469" s="6">
        <f t="shared" si="443"/>
        <v>0</v>
      </c>
      <c r="BT2469" s="6">
        <f t="shared" si="444"/>
        <v>0</v>
      </c>
    </row>
    <row r="2470" spans="2:72" ht="14.45" hidden="1">
      <c r="B2470" s="110">
        <v>43760</v>
      </c>
      <c r="C2470" s="106">
        <v>2996</v>
      </c>
      <c r="D2470" s="106">
        <v>3010.7</v>
      </c>
      <c r="E2470" s="106">
        <v>3014.6</v>
      </c>
      <c r="F2470" s="106">
        <v>2995</v>
      </c>
      <c r="G2470" s="28"/>
      <c r="H2470" s="107">
        <v>-3.5999999999999999E-3</v>
      </c>
      <c r="K2470" s="110">
        <v>43816</v>
      </c>
      <c r="L2470" s="106">
        <v>12165</v>
      </c>
      <c r="M2470" s="106">
        <v>12082.45</v>
      </c>
      <c r="N2470" s="106">
        <v>12182.75</v>
      </c>
      <c r="O2470" s="106">
        <v>12070.35</v>
      </c>
      <c r="P2470" s="28" t="s">
        <v>4954</v>
      </c>
      <c r="Q2470" s="107">
        <v>9.1999999999999998E-3</v>
      </c>
      <c r="T2470" s="110">
        <v>43634</v>
      </c>
      <c r="U2470" s="28">
        <v>69.61</v>
      </c>
      <c r="V2470">
        <v>69.867999999999995</v>
      </c>
      <c r="W2470">
        <v>69.891000000000005</v>
      </c>
      <c r="X2470">
        <v>69.608999999999995</v>
      </c>
      <c r="Y2470" s="19">
        <v>-3.3999999999999998E-3</v>
      </c>
      <c r="AB2470" s="110">
        <f t="shared" si="453"/>
        <v>43816</v>
      </c>
      <c r="AC2470" s="108">
        <f t="shared" si="451"/>
        <v>12165</v>
      </c>
      <c r="AD2470" s="28">
        <f t="shared" si="452"/>
        <v>71.034999999999997</v>
      </c>
      <c r="AE2470" s="28">
        <f t="shared" si="446"/>
        <v>171.25360737664533</v>
      </c>
      <c r="AF2470" s="31">
        <f t="shared" si="447"/>
        <v>7.5078764317759727E-3</v>
      </c>
      <c r="AJ2470" s="110">
        <f t="shared" si="450"/>
        <v>43769</v>
      </c>
      <c r="AK2470" s="31">
        <f t="shared" si="448"/>
        <v>-3.0000000000000001E-3</v>
      </c>
      <c r="AL2470" s="115">
        <f t="shared" si="449"/>
        <v>2.4201598588846629E-3</v>
      </c>
      <c r="AM2470" s="100"/>
      <c r="BR2470" s="18">
        <f t="shared" si="442"/>
        <v>43760</v>
      </c>
      <c r="BS2470" s="6">
        <f t="shared" si="443"/>
        <v>-3.5999999999999999E-3</v>
      </c>
      <c r="BT2470" s="6">
        <f t="shared" si="444"/>
        <v>-6.3E-3</v>
      </c>
    </row>
    <row r="2471" spans="2:72" ht="14.45" hidden="1">
      <c r="B2471" s="110">
        <v>43761</v>
      </c>
      <c r="C2471" s="106">
        <v>3004.5</v>
      </c>
      <c r="D2471" s="106">
        <v>2994</v>
      </c>
      <c r="E2471" s="106">
        <v>3004.8</v>
      </c>
      <c r="F2471" s="106">
        <v>2991.2</v>
      </c>
      <c r="G2471" s="28"/>
      <c r="H2471" s="107">
        <v>2.8E-3</v>
      </c>
      <c r="K2471" s="110">
        <v>43817</v>
      </c>
      <c r="L2471" s="106">
        <v>12221.65</v>
      </c>
      <c r="M2471" s="106">
        <v>12197</v>
      </c>
      <c r="N2471" s="106">
        <v>12237.7</v>
      </c>
      <c r="O2471" s="106">
        <v>12163.45</v>
      </c>
      <c r="P2471" s="28" t="s">
        <v>4955</v>
      </c>
      <c r="Q2471" s="107">
        <v>4.7000000000000002E-3</v>
      </c>
      <c r="T2471" s="110">
        <v>43635</v>
      </c>
      <c r="U2471" s="28">
        <v>69.650000000000006</v>
      </c>
      <c r="V2471">
        <v>69.55</v>
      </c>
      <c r="W2471">
        <v>69.808000000000007</v>
      </c>
      <c r="X2471">
        <v>69.5</v>
      </c>
      <c r="Y2471" s="19">
        <v>5.9999999999999995E-4</v>
      </c>
      <c r="AB2471" s="110">
        <f t="shared" si="453"/>
        <v>43817</v>
      </c>
      <c r="AC2471" s="108">
        <f t="shared" si="451"/>
        <v>12221.65</v>
      </c>
      <c r="AD2471" s="28">
        <f t="shared" si="452"/>
        <v>71</v>
      </c>
      <c r="AE2471" s="28">
        <f t="shared" si="446"/>
        <v>172.13591549295774</v>
      </c>
      <c r="AF2471" s="31">
        <f t="shared" si="447"/>
        <v>5.1520556549322638E-3</v>
      </c>
      <c r="AJ2471" s="110">
        <f t="shared" si="450"/>
        <v>43770</v>
      </c>
      <c r="AK2471" s="31">
        <f t="shared" si="448"/>
        <v>9.5999999999999992E-3</v>
      </c>
      <c r="AL2471" s="115">
        <f t="shared" si="449"/>
        <v>4.2196833979908366E-3</v>
      </c>
      <c r="AM2471" s="100"/>
      <c r="BR2471" s="18">
        <f t="shared" si="442"/>
        <v>43761</v>
      </c>
      <c r="BS2471" s="6">
        <f t="shared" si="443"/>
        <v>2.8E-3</v>
      </c>
      <c r="BT2471" s="6">
        <f t="shared" si="444"/>
        <v>1.4E-3</v>
      </c>
    </row>
    <row r="2472" spans="2:72" ht="14.45" hidden="1">
      <c r="B2472" s="110">
        <v>43762</v>
      </c>
      <c r="C2472" s="106">
        <v>3010.3</v>
      </c>
      <c r="D2472" s="106">
        <v>3014.8</v>
      </c>
      <c r="E2472" s="106">
        <v>3016.1</v>
      </c>
      <c r="F2472" s="106">
        <v>3000.4</v>
      </c>
      <c r="G2472" s="28"/>
      <c r="H2472" s="107">
        <v>1.9E-3</v>
      </c>
      <c r="K2472" s="110">
        <v>43818</v>
      </c>
      <c r="L2472" s="106">
        <v>12259.7</v>
      </c>
      <c r="M2472" s="106">
        <v>12223.4</v>
      </c>
      <c r="N2472" s="106">
        <v>12268.35</v>
      </c>
      <c r="O2472" s="106">
        <v>12191.15</v>
      </c>
      <c r="P2472" s="28" t="s">
        <v>4956</v>
      </c>
      <c r="Q2472" s="107">
        <v>3.0999999999999999E-3</v>
      </c>
      <c r="T2472" s="110">
        <v>43636</v>
      </c>
      <c r="U2472" s="28">
        <v>69.52</v>
      </c>
      <c r="V2472">
        <v>69.489999999999995</v>
      </c>
      <c r="W2472">
        <v>69.674999999999997</v>
      </c>
      <c r="X2472">
        <v>69.334000000000003</v>
      </c>
      <c r="Y2472" s="19">
        <v>-1.9E-3</v>
      </c>
      <c r="AB2472" s="110">
        <f t="shared" si="453"/>
        <v>43818</v>
      </c>
      <c r="AC2472" s="108">
        <f t="shared" si="451"/>
        <v>12259.7</v>
      </c>
      <c r="AD2472" s="28">
        <f t="shared" si="452"/>
        <v>71.180000000000007</v>
      </c>
      <c r="AE2472" s="28">
        <f t="shared" si="446"/>
        <v>172.23517842090473</v>
      </c>
      <c r="AF2472" s="31">
        <f t="shared" si="447"/>
        <v>5.7665437025589128E-4</v>
      </c>
      <c r="AJ2472" s="110">
        <f t="shared" si="450"/>
        <v>43773</v>
      </c>
      <c r="AK2472" s="31">
        <f t="shared" si="448"/>
        <v>3.7000000000000002E-3</v>
      </c>
      <c r="AL2472" s="115">
        <f t="shared" si="449"/>
        <v>3.8524573609497459E-3</v>
      </c>
      <c r="AM2472" s="100"/>
      <c r="BR2472" s="18">
        <f t="shared" si="442"/>
        <v>43762</v>
      </c>
      <c r="BS2472" s="6">
        <f t="shared" si="443"/>
        <v>1.9E-3</v>
      </c>
      <c r="BT2472" s="6">
        <f t="shared" si="444"/>
        <v>-1.9E-3</v>
      </c>
    </row>
    <row r="2473" spans="2:72" ht="14.45" hidden="1">
      <c r="B2473" s="110">
        <v>43763</v>
      </c>
      <c r="C2473" s="106">
        <v>3022.6</v>
      </c>
      <c r="D2473" s="106">
        <v>3003.3</v>
      </c>
      <c r="E2473" s="106">
        <v>3027.4</v>
      </c>
      <c r="F2473" s="106">
        <v>3001.9</v>
      </c>
      <c r="G2473" s="28"/>
      <c r="H2473" s="107">
        <v>4.1000000000000003E-3</v>
      </c>
      <c r="K2473" s="110">
        <v>43819</v>
      </c>
      <c r="L2473" s="106">
        <v>12271.8</v>
      </c>
      <c r="M2473" s="106">
        <v>12266.45</v>
      </c>
      <c r="N2473" s="106">
        <v>12293.9</v>
      </c>
      <c r="O2473" s="106">
        <v>12252.75</v>
      </c>
      <c r="P2473" s="28" t="s">
        <v>4957</v>
      </c>
      <c r="Q2473" s="107">
        <v>1E-3</v>
      </c>
      <c r="T2473" s="110">
        <v>43637</v>
      </c>
      <c r="U2473" s="28">
        <v>69.614999999999995</v>
      </c>
      <c r="V2473">
        <v>69.754999999999995</v>
      </c>
      <c r="W2473">
        <v>69.760000000000005</v>
      </c>
      <c r="X2473">
        <v>69.504000000000005</v>
      </c>
      <c r="Y2473" s="19">
        <v>1.4E-3</v>
      </c>
      <c r="AB2473" s="110">
        <f t="shared" si="453"/>
        <v>43819</v>
      </c>
      <c r="AC2473" s="108">
        <f t="shared" si="451"/>
        <v>12271.8</v>
      </c>
      <c r="AD2473" s="28">
        <f t="shared" si="452"/>
        <v>71.06</v>
      </c>
      <c r="AE2473" s="28">
        <f t="shared" si="446"/>
        <v>172.69631297495073</v>
      </c>
      <c r="AF2473" s="31">
        <f t="shared" si="447"/>
        <v>2.6773540589895006E-3</v>
      </c>
      <c r="AJ2473" s="110">
        <f t="shared" si="450"/>
        <v>43774</v>
      </c>
      <c r="AK2473" s="31">
        <f t="shared" si="448"/>
        <v>-1.1999999999999999E-3</v>
      </c>
      <c r="AL2473" s="115">
        <f t="shared" si="449"/>
        <v>-1.8207949830461034E-3</v>
      </c>
      <c r="AM2473" s="100"/>
      <c r="BR2473" s="18">
        <f t="shared" si="442"/>
        <v>43763</v>
      </c>
      <c r="BS2473" s="6">
        <f t="shared" si="443"/>
        <v>4.1000000000000003E-3</v>
      </c>
      <c r="BT2473" s="6">
        <f t="shared" si="444"/>
        <v>1E-4</v>
      </c>
    </row>
    <row r="2474" spans="2:72" ht="14.45" hidden="1">
      <c r="B2474" s="110">
        <v>43766</v>
      </c>
      <c r="C2474" s="106">
        <v>3039.4</v>
      </c>
      <c r="D2474" s="106">
        <v>3032.1</v>
      </c>
      <c r="E2474" s="106">
        <v>3044.1</v>
      </c>
      <c r="F2474" s="106">
        <v>3032.1</v>
      </c>
      <c r="G2474" s="28"/>
      <c r="H2474" s="107">
        <v>5.5999999999999999E-3</v>
      </c>
      <c r="K2474" s="110">
        <v>43822</v>
      </c>
      <c r="L2474" s="106">
        <v>12262.75</v>
      </c>
      <c r="M2474" s="106">
        <v>12235.45</v>
      </c>
      <c r="N2474" s="106">
        <v>12287.15</v>
      </c>
      <c r="O2474" s="106">
        <v>12213.25</v>
      </c>
      <c r="P2474" s="28" t="s">
        <v>4958</v>
      </c>
      <c r="Q2474" s="107">
        <v>-6.9999999999999999E-4</v>
      </c>
      <c r="T2474" s="110">
        <v>43640</v>
      </c>
      <c r="U2474" s="28">
        <v>69.272999999999996</v>
      </c>
      <c r="V2474">
        <v>69.629000000000005</v>
      </c>
      <c r="W2474">
        <v>69.63</v>
      </c>
      <c r="X2474">
        <v>69.263999999999996</v>
      </c>
      <c r="Y2474" s="19">
        <v>-4.8999999999999998E-3</v>
      </c>
      <c r="AB2474" s="110">
        <f t="shared" si="453"/>
        <v>43822</v>
      </c>
      <c r="AC2474" s="108">
        <f t="shared" si="451"/>
        <v>12262.75</v>
      </c>
      <c r="AD2474" s="28">
        <f t="shared" si="452"/>
        <v>71.22</v>
      </c>
      <c r="AE2474" s="28">
        <f t="shared" si="446"/>
        <v>172.18126930637462</v>
      </c>
      <c r="AF2474" s="31">
        <f t="shared" si="447"/>
        <v>-2.9823663267832812E-3</v>
      </c>
      <c r="AJ2474" s="110">
        <f t="shared" si="450"/>
        <v>43775</v>
      </c>
      <c r="AK2474" s="31">
        <f t="shared" si="448"/>
        <v>6.9999999999999999E-4</v>
      </c>
      <c r="AL2474" s="115">
        <f t="shared" si="449"/>
        <v>7.7615860898672118E-4</v>
      </c>
      <c r="AM2474" s="100"/>
      <c r="BR2474" s="18" t="e">
        <f t="shared" si="442"/>
        <v>#N/A</v>
      </c>
      <c r="BS2474" s="6">
        <f t="shared" si="443"/>
        <v>0</v>
      </c>
      <c r="BT2474" s="6">
        <f t="shared" si="444"/>
        <v>0</v>
      </c>
    </row>
    <row r="2475" spans="2:72" ht="14.45" hidden="1">
      <c r="B2475" s="110">
        <v>43767</v>
      </c>
      <c r="C2475" s="106">
        <v>3036.9</v>
      </c>
      <c r="D2475" s="106">
        <v>3035.4</v>
      </c>
      <c r="E2475" s="106">
        <v>3047.9</v>
      </c>
      <c r="F2475" s="106">
        <v>3034.8</v>
      </c>
      <c r="G2475" s="28"/>
      <c r="H2475" s="107">
        <v>-8.0000000000000004E-4</v>
      </c>
      <c r="K2475" s="110">
        <v>43823</v>
      </c>
      <c r="L2475" s="106">
        <v>12214.55</v>
      </c>
      <c r="M2475" s="106">
        <v>12269.25</v>
      </c>
      <c r="N2475" s="106">
        <v>12283.7</v>
      </c>
      <c r="O2475" s="106">
        <v>12202.1</v>
      </c>
      <c r="P2475" s="28" t="s">
        <v>4959</v>
      </c>
      <c r="Q2475" s="107">
        <v>-3.8999999999999998E-3</v>
      </c>
      <c r="T2475" s="110">
        <v>43641</v>
      </c>
      <c r="U2475" s="28">
        <v>69.334000000000003</v>
      </c>
      <c r="V2475">
        <v>69.266000000000005</v>
      </c>
      <c r="W2475">
        <v>69.438999999999993</v>
      </c>
      <c r="X2475">
        <v>69.238</v>
      </c>
      <c r="Y2475" s="19">
        <v>8.9999999999999998E-4</v>
      </c>
      <c r="AB2475" s="110">
        <f t="shared" si="453"/>
        <v>43823</v>
      </c>
      <c r="AC2475" s="108">
        <f t="shared" si="451"/>
        <v>12214.55</v>
      </c>
      <c r="AD2475" s="28">
        <f t="shared" si="452"/>
        <v>71.28</v>
      </c>
      <c r="AE2475" s="28">
        <f t="shared" si="446"/>
        <v>171.36012906846238</v>
      </c>
      <c r="AF2475" s="31">
        <f t="shared" si="447"/>
        <v>-4.7690450954401831E-3</v>
      </c>
      <c r="AJ2475" s="110">
        <f t="shared" si="450"/>
        <v>43776</v>
      </c>
      <c r="AK2475" s="31">
        <f t="shared" si="448"/>
        <v>2.7000000000000001E-3</v>
      </c>
      <c r="AL2475" s="115">
        <f t="shared" si="449"/>
        <v>3.321425229397823E-3</v>
      </c>
      <c r="AM2475" s="100"/>
      <c r="BR2475" s="18">
        <f t="shared" si="442"/>
        <v>43767</v>
      </c>
      <c r="BS2475" s="6">
        <f t="shared" si="443"/>
        <v>-8.0000000000000004E-4</v>
      </c>
      <c r="BT2475" s="6">
        <f t="shared" si="444"/>
        <v>1.37E-2</v>
      </c>
    </row>
    <row r="2476" spans="2:72" ht="14.45" hidden="1">
      <c r="B2476" s="110">
        <v>43768</v>
      </c>
      <c r="C2476" s="106">
        <v>3046.8</v>
      </c>
      <c r="D2476" s="106">
        <v>3039.7</v>
      </c>
      <c r="E2476" s="106">
        <v>3050.1</v>
      </c>
      <c r="F2476" s="106">
        <v>3026</v>
      </c>
      <c r="G2476" s="28"/>
      <c r="H2476" s="107">
        <v>3.3E-3</v>
      </c>
      <c r="K2476" s="110">
        <v>43825</v>
      </c>
      <c r="L2476" s="106">
        <v>12126.55</v>
      </c>
      <c r="M2476" s="106">
        <v>12211.85</v>
      </c>
      <c r="N2476" s="106">
        <v>12221.55</v>
      </c>
      <c r="O2476" s="106">
        <v>12118.85</v>
      </c>
      <c r="P2476" s="28" t="s">
        <v>4960</v>
      </c>
      <c r="Q2476" s="107">
        <v>-7.1999999999999998E-3</v>
      </c>
      <c r="T2476" s="110">
        <v>43642</v>
      </c>
      <c r="U2476" s="28">
        <v>69.245000000000005</v>
      </c>
      <c r="V2476">
        <v>69.319999999999993</v>
      </c>
      <c r="W2476">
        <v>69.518000000000001</v>
      </c>
      <c r="X2476">
        <v>69.11</v>
      </c>
      <c r="Y2476" s="19">
        <v>-1.2999999999999999E-3</v>
      </c>
      <c r="AB2476" s="110">
        <f t="shared" si="453"/>
        <v>43825</v>
      </c>
      <c r="AC2476" s="108">
        <f t="shared" si="451"/>
        <v>12126.55</v>
      </c>
      <c r="AD2476" s="28">
        <f t="shared" si="452"/>
        <v>71.3</v>
      </c>
      <c r="AE2476" s="28">
        <f t="shared" si="446"/>
        <v>170.07784011220195</v>
      </c>
      <c r="AF2476" s="31">
        <f t="shared" si="447"/>
        <v>-7.4830064801604257E-3</v>
      </c>
      <c r="AJ2476" s="110">
        <f t="shared" si="450"/>
        <v>43777</v>
      </c>
      <c r="AK2476" s="31">
        <f t="shared" si="448"/>
        <v>2.5999999999999999E-3</v>
      </c>
      <c r="AL2476" s="115">
        <f t="shared" si="449"/>
        <v>-1.2997919230227972E-2</v>
      </c>
      <c r="AM2476" s="100"/>
      <c r="BR2476" s="18">
        <f t="shared" si="442"/>
        <v>43768</v>
      </c>
      <c r="BS2476" s="6">
        <f t="shared" si="443"/>
        <v>3.3E-3</v>
      </c>
      <c r="BT2476" s="6">
        <f t="shared" si="444"/>
        <v>4.8999999999999998E-3</v>
      </c>
    </row>
    <row r="2477" spans="2:72" ht="14.45" hidden="1">
      <c r="B2477" s="110">
        <v>43769</v>
      </c>
      <c r="C2477" s="106">
        <v>3037.6</v>
      </c>
      <c r="D2477" s="106">
        <v>3046.9</v>
      </c>
      <c r="E2477" s="106">
        <v>3046.9</v>
      </c>
      <c r="F2477" s="106">
        <v>3023.2</v>
      </c>
      <c r="G2477" s="28"/>
      <c r="H2477" s="107">
        <v>-3.0000000000000001E-3</v>
      </c>
      <c r="K2477" s="110">
        <v>43826</v>
      </c>
      <c r="L2477" s="106">
        <v>12245.8</v>
      </c>
      <c r="M2477" s="106">
        <v>12172.9</v>
      </c>
      <c r="N2477" s="106">
        <v>12258.45</v>
      </c>
      <c r="O2477" s="106">
        <v>12157.9</v>
      </c>
      <c r="P2477" s="28" t="s">
        <v>4961</v>
      </c>
      <c r="Q2477" s="107">
        <v>9.7999999999999997E-3</v>
      </c>
      <c r="T2477" s="110">
        <v>43643</v>
      </c>
      <c r="U2477" s="28">
        <v>69.087999999999994</v>
      </c>
      <c r="V2477">
        <v>69.209999999999994</v>
      </c>
      <c r="W2477">
        <v>69.352999999999994</v>
      </c>
      <c r="X2477">
        <v>69.03</v>
      </c>
      <c r="Y2477" s="19">
        <v>-2.3E-3</v>
      </c>
      <c r="AB2477" s="110">
        <f t="shared" si="453"/>
        <v>43826</v>
      </c>
      <c r="AC2477" s="108">
        <f t="shared" si="451"/>
        <v>12245.8</v>
      </c>
      <c r="AD2477" s="28">
        <f t="shared" si="452"/>
        <v>71.454999999999998</v>
      </c>
      <c r="AE2477" s="28">
        <f t="shared" si="446"/>
        <v>171.37779021761946</v>
      </c>
      <c r="AF2477" s="31">
        <f t="shared" si="447"/>
        <v>7.6432656045015701E-3</v>
      </c>
      <c r="AJ2477" s="110">
        <f t="shared" si="450"/>
        <v>43780</v>
      </c>
      <c r="AK2477" s="31">
        <f t="shared" si="448"/>
        <v>-2E-3</v>
      </c>
      <c r="AL2477" s="115">
        <f t="shared" si="449"/>
        <v>-2.4904229009251599E-3</v>
      </c>
      <c r="AM2477" s="100"/>
      <c r="BR2477" s="18">
        <f t="shared" si="442"/>
        <v>43769</v>
      </c>
      <c r="BS2477" s="6">
        <f t="shared" si="443"/>
        <v>-3.0000000000000001E-3</v>
      </c>
      <c r="BT2477" s="6">
        <f t="shared" si="444"/>
        <v>2.8E-3</v>
      </c>
    </row>
    <row r="2478" spans="2:72" ht="14.45" hidden="1">
      <c r="B2478" s="110">
        <v>43770</v>
      </c>
      <c r="C2478" s="106">
        <v>3066.9</v>
      </c>
      <c r="D2478" s="106">
        <v>3050.7</v>
      </c>
      <c r="E2478" s="106">
        <v>3066.9</v>
      </c>
      <c r="F2478" s="106">
        <v>3050.7</v>
      </c>
      <c r="G2478" s="28"/>
      <c r="H2478" s="107">
        <v>9.5999999999999992E-3</v>
      </c>
      <c r="K2478" s="110">
        <v>43829</v>
      </c>
      <c r="L2478" s="106">
        <v>12255.85</v>
      </c>
      <c r="M2478" s="106">
        <v>12274.9</v>
      </c>
      <c r="N2478" s="106">
        <v>12286.45</v>
      </c>
      <c r="O2478" s="106">
        <v>12213.8</v>
      </c>
      <c r="P2478" s="28" t="s">
        <v>4962</v>
      </c>
      <c r="Q2478" s="107">
        <v>8.0000000000000004E-4</v>
      </c>
      <c r="T2478" s="110">
        <v>43644</v>
      </c>
      <c r="U2478" s="28">
        <v>68.95</v>
      </c>
      <c r="V2478">
        <v>69.048000000000002</v>
      </c>
      <c r="W2478">
        <v>69.125</v>
      </c>
      <c r="X2478">
        <v>68.866</v>
      </c>
      <c r="Y2478" s="19">
        <v>-2E-3</v>
      </c>
      <c r="AB2478" s="110">
        <f t="shared" si="453"/>
        <v>43829</v>
      </c>
      <c r="AC2478" s="108">
        <f t="shared" si="451"/>
        <v>12255.85</v>
      </c>
      <c r="AD2478" s="28">
        <f t="shared" si="452"/>
        <v>71.319999999999993</v>
      </c>
      <c r="AE2478" s="28">
        <f t="shared" si="446"/>
        <v>171.84310151430176</v>
      </c>
      <c r="AF2478" s="31">
        <f t="shared" si="447"/>
        <v>2.7151201803421454E-3</v>
      </c>
      <c r="AJ2478" s="110" t="e">
        <f t="shared" si="450"/>
        <v>#N/A</v>
      </c>
      <c r="AK2478" s="31">
        <f t="shared" si="448"/>
        <v>0</v>
      </c>
      <c r="AL2478" s="115">
        <f t="shared" si="449"/>
        <v>0</v>
      </c>
      <c r="AM2478" s="100"/>
      <c r="BR2478" s="18">
        <f t="shared" si="442"/>
        <v>43770</v>
      </c>
      <c r="BS2478" s="6">
        <f t="shared" si="443"/>
        <v>9.5999999999999992E-3</v>
      </c>
      <c r="BT2478" s="6">
        <f t="shared" si="444"/>
        <v>1.1000000000000001E-3</v>
      </c>
    </row>
    <row r="2479" spans="2:72" ht="14.45" hidden="1">
      <c r="B2479" s="110">
        <v>43773</v>
      </c>
      <c r="C2479" s="106">
        <v>3078.3</v>
      </c>
      <c r="D2479" s="106">
        <v>3079</v>
      </c>
      <c r="E2479" s="106">
        <v>3085.2</v>
      </c>
      <c r="F2479" s="106">
        <v>3074.9</v>
      </c>
      <c r="G2479" s="28"/>
      <c r="H2479" s="107">
        <v>3.7000000000000002E-3</v>
      </c>
      <c r="K2479" s="110">
        <v>43830</v>
      </c>
      <c r="L2479" s="106">
        <v>12168.45</v>
      </c>
      <c r="M2479" s="106">
        <v>12247.1</v>
      </c>
      <c r="N2479" s="106">
        <v>12247.1</v>
      </c>
      <c r="O2479" s="106">
        <v>12151.8</v>
      </c>
      <c r="P2479" s="28" t="s">
        <v>4963</v>
      </c>
      <c r="Q2479" s="107">
        <v>-7.1000000000000004E-3</v>
      </c>
      <c r="T2479" s="110">
        <v>43647</v>
      </c>
      <c r="U2479" s="28">
        <v>68.885000000000005</v>
      </c>
      <c r="V2479">
        <v>68.944000000000003</v>
      </c>
      <c r="W2479">
        <v>69.09</v>
      </c>
      <c r="X2479">
        <v>68.83</v>
      </c>
      <c r="Y2479" s="19">
        <v>-8.9999999999999998E-4</v>
      </c>
      <c r="AB2479" s="110">
        <f t="shared" si="453"/>
        <v>43830</v>
      </c>
      <c r="AC2479" s="108">
        <f t="shared" si="451"/>
        <v>12168.45</v>
      </c>
      <c r="AD2479" s="28">
        <f t="shared" si="452"/>
        <v>71.355000000000004</v>
      </c>
      <c r="AE2479" s="28">
        <f t="shared" si="446"/>
        <v>170.53394996846751</v>
      </c>
      <c r="AF2479" s="31">
        <f t="shared" si="447"/>
        <v>-7.6182956097617938E-3</v>
      </c>
      <c r="AJ2479" s="110">
        <f t="shared" si="450"/>
        <v>43782</v>
      </c>
      <c r="AK2479" s="31">
        <f t="shared" si="448"/>
        <v>6.9999999999999999E-4</v>
      </c>
      <c r="AL2479" s="115">
        <f t="shared" si="449"/>
        <v>-1.4117078146389739E-2</v>
      </c>
      <c r="AM2479" s="100"/>
      <c r="BR2479" s="18">
        <f t="shared" si="442"/>
        <v>43773</v>
      </c>
      <c r="BS2479" s="6">
        <f t="shared" si="443"/>
        <v>3.7000000000000002E-3</v>
      </c>
      <c r="BT2479" s="6">
        <f t="shared" si="444"/>
        <v>4.3E-3</v>
      </c>
    </row>
    <row r="2480" spans="2:72" ht="14.45" hidden="1">
      <c r="B2480" s="110">
        <v>43774</v>
      </c>
      <c r="C2480" s="106">
        <v>3074.6</v>
      </c>
      <c r="D2480" s="106">
        <v>3080.8</v>
      </c>
      <c r="E2480" s="106">
        <v>3083.9</v>
      </c>
      <c r="F2480" s="106">
        <v>3072.2</v>
      </c>
      <c r="G2480" s="28"/>
      <c r="H2480" s="107">
        <v>-1.1999999999999999E-3</v>
      </c>
      <c r="K2480" s="110">
        <v>43831</v>
      </c>
      <c r="L2480" s="106">
        <v>12182.5</v>
      </c>
      <c r="M2480" s="106">
        <v>12202.15</v>
      </c>
      <c r="N2480" s="106">
        <v>12222.2</v>
      </c>
      <c r="O2480" s="106">
        <v>12165.3</v>
      </c>
      <c r="P2480" s="28" t="s">
        <v>4964</v>
      </c>
      <c r="Q2480" s="107">
        <v>1.1999999999999999E-3</v>
      </c>
      <c r="T2480" s="110">
        <v>43648</v>
      </c>
      <c r="U2480" s="28">
        <v>68.89</v>
      </c>
      <c r="V2480">
        <v>68.924000000000007</v>
      </c>
      <c r="W2480">
        <v>69.075000000000003</v>
      </c>
      <c r="X2480">
        <v>68.87</v>
      </c>
      <c r="Y2480" s="19">
        <v>1E-4</v>
      </c>
      <c r="AB2480" s="110">
        <f t="shared" si="453"/>
        <v>43831</v>
      </c>
      <c r="AC2480" s="108">
        <f t="shared" si="451"/>
        <v>12182.5</v>
      </c>
      <c r="AD2480" s="28">
        <f t="shared" si="452"/>
        <v>71.227000000000004</v>
      </c>
      <c r="AE2480" s="28">
        <f t="shared" si="446"/>
        <v>171.03766829994242</v>
      </c>
      <c r="AF2480" s="31">
        <f t="shared" si="447"/>
        <v>2.9537715602556691E-3</v>
      </c>
      <c r="AJ2480" s="110">
        <f t="shared" si="450"/>
        <v>43783</v>
      </c>
      <c r="AK2480" s="31">
        <f t="shared" si="448"/>
        <v>8.0000000000000004E-4</v>
      </c>
      <c r="AL2480" s="115">
        <f t="shared" si="449"/>
        <v>5.2366375444281577E-3</v>
      </c>
      <c r="AM2480" s="100"/>
      <c r="BR2480" s="18">
        <f t="shared" si="442"/>
        <v>43774</v>
      </c>
      <c r="BS2480" s="6">
        <f t="shared" si="443"/>
        <v>-1.1999999999999999E-3</v>
      </c>
      <c r="BT2480" s="6">
        <f t="shared" si="444"/>
        <v>-2E-3</v>
      </c>
    </row>
    <row r="2481" spans="2:72" ht="14.45" hidden="1">
      <c r="B2481" s="110">
        <v>43775</v>
      </c>
      <c r="C2481" s="106">
        <v>3076.8</v>
      </c>
      <c r="D2481" s="106">
        <v>3075.1</v>
      </c>
      <c r="E2481" s="106">
        <v>3078.3</v>
      </c>
      <c r="F2481" s="106">
        <v>3065.9</v>
      </c>
      <c r="G2481" s="28"/>
      <c r="H2481" s="107">
        <v>6.9999999999999999E-4</v>
      </c>
      <c r="K2481" s="110">
        <v>43832</v>
      </c>
      <c r="L2481" s="106">
        <v>12282.2</v>
      </c>
      <c r="M2481" s="106">
        <v>12198.55</v>
      </c>
      <c r="N2481" s="106">
        <v>12289.9</v>
      </c>
      <c r="O2481" s="106">
        <v>12195.25</v>
      </c>
      <c r="P2481" s="28" t="s">
        <v>4965</v>
      </c>
      <c r="Q2481" s="107">
        <v>8.2000000000000007E-3</v>
      </c>
      <c r="T2481" s="110">
        <v>43649</v>
      </c>
      <c r="U2481" s="28">
        <v>68.8</v>
      </c>
      <c r="V2481">
        <v>68.885000000000005</v>
      </c>
      <c r="W2481">
        <v>68.962999999999994</v>
      </c>
      <c r="X2481">
        <v>68.795000000000002</v>
      </c>
      <c r="Y2481" s="19">
        <v>-1.2999999999999999E-3</v>
      </c>
      <c r="AB2481" s="110">
        <f t="shared" si="453"/>
        <v>43832</v>
      </c>
      <c r="AC2481" s="108">
        <f t="shared" si="451"/>
        <v>12282.2</v>
      </c>
      <c r="AD2481" s="28">
        <f t="shared" si="452"/>
        <v>71.349999999999994</v>
      </c>
      <c r="AE2481" s="28">
        <f t="shared" si="446"/>
        <v>172.14015416958657</v>
      </c>
      <c r="AF2481" s="31">
        <f t="shared" si="447"/>
        <v>6.4458658762276411E-3</v>
      </c>
      <c r="AJ2481" s="110">
        <f t="shared" si="450"/>
        <v>43784</v>
      </c>
      <c r="AK2481" s="31">
        <f t="shared" si="448"/>
        <v>7.7000000000000002E-3</v>
      </c>
      <c r="AL2481" s="115">
        <f t="shared" si="449"/>
        <v>6.3857983009216746E-3</v>
      </c>
      <c r="AM2481" s="100"/>
      <c r="BR2481" s="18">
        <f t="shared" si="442"/>
        <v>43775</v>
      </c>
      <c r="BS2481" s="6">
        <f t="shared" si="443"/>
        <v>6.9999999999999999E-4</v>
      </c>
      <c r="BT2481" s="6">
        <f t="shared" si="444"/>
        <v>4.1000000000000003E-3</v>
      </c>
    </row>
    <row r="2482" spans="2:72" ht="14.45" hidden="1">
      <c r="B2482" s="110">
        <v>43776</v>
      </c>
      <c r="C2482" s="106">
        <v>3085.2</v>
      </c>
      <c r="D2482" s="106">
        <v>3087</v>
      </c>
      <c r="E2482" s="106">
        <v>3097.8</v>
      </c>
      <c r="F2482" s="106">
        <v>3080.2</v>
      </c>
      <c r="G2482" s="28"/>
      <c r="H2482" s="107">
        <v>2.7000000000000001E-3</v>
      </c>
      <c r="K2482" s="110">
        <v>43833</v>
      </c>
      <c r="L2482" s="106">
        <v>12226.65</v>
      </c>
      <c r="M2482" s="106">
        <v>12261.1</v>
      </c>
      <c r="N2482" s="106">
        <v>12265.6</v>
      </c>
      <c r="O2482" s="106">
        <v>12191.35</v>
      </c>
      <c r="P2482" s="28" t="s">
        <v>4966</v>
      </c>
      <c r="Q2482" s="107">
        <v>-4.4999999999999997E-3</v>
      </c>
      <c r="T2482" s="110">
        <v>43650</v>
      </c>
      <c r="U2482" s="28">
        <v>68.527000000000001</v>
      </c>
      <c r="V2482">
        <v>68.816999999999993</v>
      </c>
      <c r="W2482">
        <v>68.914000000000001</v>
      </c>
      <c r="X2482">
        <v>68.489000000000004</v>
      </c>
      <c r="Y2482" s="19">
        <v>-4.0000000000000001E-3</v>
      </c>
      <c r="AB2482" s="110">
        <f t="shared" si="453"/>
        <v>43833</v>
      </c>
      <c r="AC2482" s="108">
        <f t="shared" si="451"/>
        <v>12226.65</v>
      </c>
      <c r="AD2482" s="28">
        <f t="shared" si="452"/>
        <v>71.77</v>
      </c>
      <c r="AE2482" s="28">
        <f t="shared" si="446"/>
        <v>170.35878500766339</v>
      </c>
      <c r="AF2482" s="31">
        <f t="shared" si="447"/>
        <v>-1.0348365089578371E-2</v>
      </c>
      <c r="AJ2482" s="110">
        <f t="shared" si="450"/>
        <v>43787</v>
      </c>
      <c r="AK2482" s="31">
        <f t="shared" si="448"/>
        <v>5.0000000000000001E-4</v>
      </c>
      <c r="AL2482" s="115">
        <f t="shared" si="449"/>
        <v>-5.0171000097924967E-3</v>
      </c>
      <c r="AM2482" s="100"/>
      <c r="BR2482" s="18">
        <f t="shared" si="442"/>
        <v>43776</v>
      </c>
      <c r="BS2482" s="6">
        <f t="shared" si="443"/>
        <v>2.7000000000000001E-3</v>
      </c>
      <c r="BT2482" s="6">
        <f t="shared" si="444"/>
        <v>3.8E-3</v>
      </c>
    </row>
    <row r="2483" spans="2:72" ht="14.45" hidden="1">
      <c r="B2483" s="110">
        <v>43777</v>
      </c>
      <c r="C2483" s="106">
        <v>3093.1</v>
      </c>
      <c r="D2483" s="106">
        <v>3081.2</v>
      </c>
      <c r="E2483" s="106">
        <v>3093.1</v>
      </c>
      <c r="F2483" s="106">
        <v>3073.6</v>
      </c>
      <c r="G2483" s="28"/>
      <c r="H2483" s="107">
        <v>2.5999999999999999E-3</v>
      </c>
      <c r="K2483" s="110">
        <v>43836</v>
      </c>
      <c r="L2483" s="106">
        <v>11993.05</v>
      </c>
      <c r="M2483" s="106">
        <v>12170.6</v>
      </c>
      <c r="N2483" s="106">
        <v>12179.1</v>
      </c>
      <c r="O2483" s="106">
        <v>11974.2</v>
      </c>
      <c r="P2483" s="28" t="s">
        <v>4967</v>
      </c>
      <c r="Q2483" s="107">
        <v>-1.9099999999999999E-2</v>
      </c>
      <c r="T2483" s="110">
        <v>43651</v>
      </c>
      <c r="U2483" s="28">
        <v>68.45</v>
      </c>
      <c r="V2483">
        <v>68.539000000000001</v>
      </c>
      <c r="W2483">
        <v>68.784999999999997</v>
      </c>
      <c r="X2483">
        <v>68.385000000000005</v>
      </c>
      <c r="Y2483" s="19">
        <v>-1.1000000000000001E-3</v>
      </c>
      <c r="AB2483" s="110">
        <f t="shared" si="453"/>
        <v>43836</v>
      </c>
      <c r="AC2483" s="108">
        <f t="shared" si="451"/>
        <v>11993.05</v>
      </c>
      <c r="AD2483" s="28">
        <f t="shared" si="452"/>
        <v>71.867000000000004</v>
      </c>
      <c r="AE2483" s="28">
        <f t="shared" si="446"/>
        <v>166.8784003784769</v>
      </c>
      <c r="AF2483" s="31">
        <f t="shared" si="447"/>
        <v>-2.0429733805802375E-2</v>
      </c>
      <c r="AJ2483" s="110">
        <f t="shared" si="450"/>
        <v>43788</v>
      </c>
      <c r="AK2483" s="31">
        <f t="shared" si="448"/>
        <v>-5.9999999999999995E-4</v>
      </c>
      <c r="AL2483" s="115">
        <f t="shared" si="449"/>
        <v>6.2868550093504449E-3</v>
      </c>
      <c r="AM2483" s="100"/>
      <c r="BR2483" s="18">
        <f t="shared" si="442"/>
        <v>43777</v>
      </c>
      <c r="BS2483" s="6">
        <f t="shared" si="443"/>
        <v>2.5999999999999999E-3</v>
      </c>
      <c r="BT2483" s="6">
        <f t="shared" si="444"/>
        <v>-8.6E-3</v>
      </c>
    </row>
    <row r="2484" spans="2:72" ht="14.45" hidden="1">
      <c r="B2484" s="110">
        <v>43780</v>
      </c>
      <c r="C2484" s="106">
        <v>3087</v>
      </c>
      <c r="D2484" s="106">
        <v>3080.3</v>
      </c>
      <c r="E2484" s="106">
        <v>3088.3</v>
      </c>
      <c r="F2484" s="106">
        <v>3075.8</v>
      </c>
      <c r="G2484" s="28"/>
      <c r="H2484" s="107">
        <v>-2E-3</v>
      </c>
      <c r="K2484" s="110">
        <v>43837</v>
      </c>
      <c r="L2484" s="106">
        <v>12052.95</v>
      </c>
      <c r="M2484" s="106">
        <v>12079.1</v>
      </c>
      <c r="N2484" s="106">
        <v>12152.15</v>
      </c>
      <c r="O2484" s="106">
        <v>12005.35</v>
      </c>
      <c r="P2484" s="28" t="s">
        <v>4968</v>
      </c>
      <c r="Q2484" s="107">
        <v>5.0000000000000001E-3</v>
      </c>
      <c r="T2484" s="110">
        <v>43654</v>
      </c>
      <c r="U2484" s="28">
        <v>68.566000000000003</v>
      </c>
      <c r="V2484">
        <v>68.581999999999994</v>
      </c>
      <c r="W2484">
        <v>68.766999999999996</v>
      </c>
      <c r="X2484">
        <v>68.497</v>
      </c>
      <c r="Y2484" s="19">
        <v>1.6999999999999999E-3</v>
      </c>
      <c r="AB2484" s="110">
        <f t="shared" si="453"/>
        <v>43837</v>
      </c>
      <c r="AC2484" s="108">
        <f t="shared" si="451"/>
        <v>12052.95</v>
      </c>
      <c r="AD2484" s="28">
        <f t="shared" si="452"/>
        <v>71.844999999999999</v>
      </c>
      <c r="AE2484" s="28">
        <f t="shared" si="446"/>
        <v>167.76324030899855</v>
      </c>
      <c r="AF2484" s="31">
        <f t="shared" si="447"/>
        <v>5.3023035246912986E-3</v>
      </c>
      <c r="AJ2484" s="110">
        <f t="shared" si="450"/>
        <v>43789</v>
      </c>
      <c r="AK2484" s="31">
        <f t="shared" si="448"/>
        <v>-3.7000000000000002E-3</v>
      </c>
      <c r="AL2484" s="115">
        <f t="shared" si="449"/>
        <v>6.1179144246248374E-3</v>
      </c>
      <c r="AM2484" s="100"/>
      <c r="BR2484" s="18">
        <f t="shared" si="442"/>
        <v>43780</v>
      </c>
      <c r="BS2484" s="6">
        <f t="shared" si="443"/>
        <v>-2E-3</v>
      </c>
      <c r="BT2484" s="6">
        <f t="shared" si="444"/>
        <v>4.0000000000000002E-4</v>
      </c>
    </row>
    <row r="2485" spans="2:72" ht="14.45" hidden="1">
      <c r="B2485" s="110">
        <v>43781</v>
      </c>
      <c r="C2485" s="106">
        <v>3091.8</v>
      </c>
      <c r="D2485" s="106">
        <v>3089.3</v>
      </c>
      <c r="E2485" s="106">
        <v>3102.6</v>
      </c>
      <c r="F2485" s="106">
        <v>3084.7</v>
      </c>
      <c r="G2485" s="28"/>
      <c r="H2485" s="107">
        <v>1.6000000000000001E-3</v>
      </c>
      <c r="K2485" s="110">
        <v>43838</v>
      </c>
      <c r="L2485" s="106">
        <v>12025.35</v>
      </c>
      <c r="M2485" s="106">
        <v>11939.1</v>
      </c>
      <c r="N2485" s="106">
        <v>12044.95</v>
      </c>
      <c r="O2485" s="106">
        <v>11929.6</v>
      </c>
      <c r="P2485" s="28" t="s">
        <v>4969</v>
      </c>
      <c r="Q2485" s="107">
        <v>-2.3E-3</v>
      </c>
      <c r="T2485" s="110">
        <v>43655</v>
      </c>
      <c r="U2485" s="28">
        <v>68.564999999999998</v>
      </c>
      <c r="V2485">
        <v>68.665000000000006</v>
      </c>
      <c r="W2485">
        <v>68.858000000000004</v>
      </c>
      <c r="X2485">
        <v>68.513000000000005</v>
      </c>
      <c r="Y2485" s="19">
        <v>0</v>
      </c>
      <c r="AB2485" s="110">
        <f t="shared" si="453"/>
        <v>43838</v>
      </c>
      <c r="AC2485" s="108">
        <f t="shared" si="451"/>
        <v>12025.35</v>
      </c>
      <c r="AD2485" s="28">
        <f t="shared" si="452"/>
        <v>71.510000000000005</v>
      </c>
      <c r="AE2485" s="28">
        <f t="shared" si="446"/>
        <v>168.16319395888686</v>
      </c>
      <c r="AF2485" s="31">
        <f t="shared" si="447"/>
        <v>2.3840362713050123E-3</v>
      </c>
      <c r="AJ2485" s="110">
        <f t="shared" si="450"/>
        <v>43790</v>
      </c>
      <c r="AK2485" s="31">
        <f t="shared" si="448"/>
        <v>-1.6000000000000001E-3</v>
      </c>
      <c r="AL2485" s="115">
        <f t="shared" si="449"/>
        <v>-2.6141317160923716E-3</v>
      </c>
      <c r="AM2485" s="100"/>
      <c r="BR2485" s="18" t="e">
        <f t="shared" si="442"/>
        <v>#N/A</v>
      </c>
      <c r="BS2485" s="6">
        <f t="shared" si="443"/>
        <v>0</v>
      </c>
      <c r="BT2485" s="6">
        <f t="shared" si="444"/>
        <v>0</v>
      </c>
    </row>
    <row r="2486" spans="2:72" ht="14.45" hidden="1">
      <c r="B2486" s="110">
        <v>43782</v>
      </c>
      <c r="C2486" s="106">
        <v>3094</v>
      </c>
      <c r="D2486" s="106">
        <v>3084.2</v>
      </c>
      <c r="E2486" s="106">
        <v>3098.1</v>
      </c>
      <c r="F2486" s="106">
        <v>3078.8</v>
      </c>
      <c r="G2486" s="28"/>
      <c r="H2486" s="107">
        <v>6.9999999999999999E-4</v>
      </c>
      <c r="K2486" s="110">
        <v>43839</v>
      </c>
      <c r="L2486" s="106">
        <v>12215.9</v>
      </c>
      <c r="M2486" s="106">
        <v>12153.15</v>
      </c>
      <c r="N2486" s="106">
        <v>12224.05</v>
      </c>
      <c r="O2486" s="106">
        <v>12132.55</v>
      </c>
      <c r="P2486" s="28" t="s">
        <v>4970</v>
      </c>
      <c r="Q2486" s="107">
        <v>1.5800000000000002E-2</v>
      </c>
      <c r="T2486" s="110">
        <v>43656</v>
      </c>
      <c r="U2486" s="28">
        <v>68.418999999999997</v>
      </c>
      <c r="V2486">
        <v>68.62</v>
      </c>
      <c r="W2486">
        <v>68.694999999999993</v>
      </c>
      <c r="X2486">
        <v>68.317999999999998</v>
      </c>
      <c r="Y2486" s="19">
        <v>-2.0999999999999999E-3</v>
      </c>
      <c r="AB2486" s="110">
        <f t="shared" si="453"/>
        <v>43839</v>
      </c>
      <c r="AC2486" s="108">
        <f t="shared" si="451"/>
        <v>12215.9</v>
      </c>
      <c r="AD2486" s="28">
        <f t="shared" si="452"/>
        <v>71.209999999999994</v>
      </c>
      <c r="AE2486" s="28">
        <f t="shared" si="446"/>
        <v>171.54753545850303</v>
      </c>
      <c r="AF2486" s="31">
        <f t="shared" si="447"/>
        <v>2.0125340271805126E-2</v>
      </c>
      <c r="AJ2486" s="110">
        <f t="shared" si="450"/>
        <v>43791</v>
      </c>
      <c r="AK2486" s="31">
        <f t="shared" si="448"/>
        <v>2.2000000000000001E-3</v>
      </c>
      <c r="AL2486" s="115">
        <f t="shared" si="449"/>
        <v>-5.0942651321908006E-3</v>
      </c>
      <c r="AM2486" s="100"/>
      <c r="BR2486" s="18">
        <f t="shared" si="442"/>
        <v>43782</v>
      </c>
      <c r="BS2486" s="6">
        <f t="shared" si="443"/>
        <v>6.9999999999999999E-4</v>
      </c>
      <c r="BT2486" s="6">
        <f t="shared" si="444"/>
        <v>-6.1000000000000004E-3</v>
      </c>
    </row>
    <row r="2487" spans="2:72" ht="14.45" hidden="1">
      <c r="B2487" s="110">
        <v>43783</v>
      </c>
      <c r="C2487" s="106">
        <v>3096.6</v>
      </c>
      <c r="D2487" s="106">
        <v>3090.8</v>
      </c>
      <c r="E2487" s="106">
        <v>3098.2</v>
      </c>
      <c r="F2487" s="106">
        <v>3083.3</v>
      </c>
      <c r="G2487" s="28"/>
      <c r="H2487" s="107">
        <v>8.0000000000000004E-4</v>
      </c>
      <c r="K2487" s="110">
        <v>43840</v>
      </c>
      <c r="L2487" s="106">
        <v>12256.8</v>
      </c>
      <c r="M2487" s="106">
        <v>12271</v>
      </c>
      <c r="N2487" s="106">
        <v>12311.2</v>
      </c>
      <c r="O2487" s="106">
        <v>12213.2</v>
      </c>
      <c r="P2487" s="28" t="s">
        <v>4971</v>
      </c>
      <c r="Q2487" s="107">
        <v>3.3E-3</v>
      </c>
      <c r="T2487" s="110">
        <v>43657</v>
      </c>
      <c r="U2487" s="28">
        <v>68.41</v>
      </c>
      <c r="V2487">
        <v>68.414000000000001</v>
      </c>
      <c r="W2487">
        <v>68.495000000000005</v>
      </c>
      <c r="X2487">
        <v>68.28</v>
      </c>
      <c r="Y2487" s="19">
        <v>-1E-4</v>
      </c>
      <c r="AB2487" s="110">
        <f t="shared" si="453"/>
        <v>43840</v>
      </c>
      <c r="AC2487" s="108">
        <f t="shared" si="451"/>
        <v>12256.8</v>
      </c>
      <c r="AD2487" s="28">
        <f t="shared" si="452"/>
        <v>70.959999999999994</v>
      </c>
      <c r="AE2487" s="28">
        <f t="shared" si="446"/>
        <v>172.72829763246901</v>
      </c>
      <c r="AF2487" s="31">
        <f t="shared" si="447"/>
        <v>6.8830028412247835E-3</v>
      </c>
      <c r="AJ2487" s="110">
        <f t="shared" si="450"/>
        <v>43794</v>
      </c>
      <c r="AK2487" s="31">
        <f t="shared" si="448"/>
        <v>7.4999999999999997E-3</v>
      </c>
      <c r="AL2487" s="115">
        <f t="shared" si="449"/>
        <v>1.4830549584829988E-2</v>
      </c>
      <c r="AM2487" s="100"/>
      <c r="BR2487" s="18">
        <f t="shared" si="442"/>
        <v>43783</v>
      </c>
      <c r="BS2487" s="6">
        <f t="shared" si="443"/>
        <v>8.0000000000000004E-4</v>
      </c>
      <c r="BT2487" s="6">
        <f t="shared" si="444"/>
        <v>2.7000000000000001E-3</v>
      </c>
    </row>
    <row r="2488" spans="2:72" ht="14.45" hidden="1">
      <c r="B2488" s="110">
        <v>43784</v>
      </c>
      <c r="C2488" s="106">
        <v>3120.5</v>
      </c>
      <c r="D2488" s="106">
        <v>3107.9</v>
      </c>
      <c r="E2488" s="106">
        <v>3120.5</v>
      </c>
      <c r="F2488" s="106">
        <v>3104.6</v>
      </c>
      <c r="G2488" s="28"/>
      <c r="H2488" s="107">
        <v>7.7000000000000002E-3</v>
      </c>
      <c r="K2488" s="110">
        <v>43843</v>
      </c>
      <c r="L2488" s="106">
        <v>12329.55</v>
      </c>
      <c r="M2488" s="106">
        <v>12296.7</v>
      </c>
      <c r="N2488" s="106">
        <v>12337.75</v>
      </c>
      <c r="O2488" s="106">
        <v>12285.8</v>
      </c>
      <c r="P2488" s="28" t="s">
        <v>4972</v>
      </c>
      <c r="Q2488" s="107">
        <v>5.8999999999999999E-3</v>
      </c>
      <c r="T2488" s="110">
        <v>43658</v>
      </c>
      <c r="U2488" s="28">
        <v>68.56</v>
      </c>
      <c r="V2488">
        <v>68.459999999999994</v>
      </c>
      <c r="W2488">
        <v>68.694999999999993</v>
      </c>
      <c r="X2488">
        <v>68.433000000000007</v>
      </c>
      <c r="Y2488" s="19">
        <v>2.2000000000000001E-3</v>
      </c>
      <c r="AB2488" s="110">
        <f t="shared" si="453"/>
        <v>43843</v>
      </c>
      <c r="AC2488" s="108">
        <f t="shared" si="451"/>
        <v>12329.55</v>
      </c>
      <c r="AD2488" s="28">
        <f t="shared" si="452"/>
        <v>70.709999999999994</v>
      </c>
      <c r="AE2488" s="28">
        <f t="shared" si="446"/>
        <v>174.36784047518032</v>
      </c>
      <c r="AF2488" s="31">
        <f t="shared" si="447"/>
        <v>9.4920338194957043E-3</v>
      </c>
      <c r="AJ2488" s="110">
        <f t="shared" si="450"/>
        <v>43795</v>
      </c>
      <c r="AK2488" s="31">
        <f t="shared" si="448"/>
        <v>2.2000000000000001E-3</v>
      </c>
      <c r="AL2488" s="115">
        <f t="shared" si="449"/>
        <v>-7.0651754197181837E-5</v>
      </c>
      <c r="AM2488" s="100"/>
      <c r="BR2488" s="18">
        <f t="shared" si="442"/>
        <v>43784</v>
      </c>
      <c r="BS2488" s="6">
        <f t="shared" si="443"/>
        <v>7.7000000000000002E-3</v>
      </c>
      <c r="BT2488" s="6">
        <f t="shared" si="444"/>
        <v>2E-3</v>
      </c>
    </row>
    <row r="2489" spans="2:72" ht="14.45" hidden="1">
      <c r="B2489" s="110">
        <v>43787</v>
      </c>
      <c r="C2489" s="106">
        <v>3122</v>
      </c>
      <c r="D2489" s="106">
        <v>3117.9</v>
      </c>
      <c r="E2489" s="106">
        <v>3124.2</v>
      </c>
      <c r="F2489" s="106">
        <v>3112.1</v>
      </c>
      <c r="G2489" s="28"/>
      <c r="H2489" s="107">
        <v>5.0000000000000001E-4</v>
      </c>
      <c r="K2489" s="110">
        <v>43844</v>
      </c>
      <c r="L2489" s="106">
        <v>12362.3</v>
      </c>
      <c r="M2489" s="106">
        <v>12333.1</v>
      </c>
      <c r="N2489" s="106">
        <v>12374.25</v>
      </c>
      <c r="O2489" s="106">
        <v>12308.7</v>
      </c>
      <c r="P2489" s="28" t="s">
        <v>4973</v>
      </c>
      <c r="Q2489" s="107">
        <v>2.7000000000000001E-3</v>
      </c>
      <c r="T2489" s="110">
        <v>43661</v>
      </c>
      <c r="U2489" s="28">
        <v>68.545000000000002</v>
      </c>
      <c r="V2489">
        <v>68.534999999999997</v>
      </c>
      <c r="W2489">
        <v>68.614999999999995</v>
      </c>
      <c r="X2489">
        <v>68.477000000000004</v>
      </c>
      <c r="Y2489" s="19">
        <v>-2.0000000000000001E-4</v>
      </c>
      <c r="AB2489" s="110">
        <f t="shared" si="453"/>
        <v>43844</v>
      </c>
      <c r="AC2489" s="108">
        <f t="shared" si="451"/>
        <v>12362.3</v>
      </c>
      <c r="AD2489" s="28">
        <f t="shared" si="452"/>
        <v>70.849999999999994</v>
      </c>
      <c r="AE2489" s="28">
        <f t="shared" si="446"/>
        <v>174.48553281580806</v>
      </c>
      <c r="AF2489" s="31">
        <f t="shared" si="447"/>
        <v>6.7496586702575634E-4</v>
      </c>
      <c r="AJ2489" s="110">
        <f t="shared" si="450"/>
        <v>43796</v>
      </c>
      <c r="AK2489" s="31">
        <f t="shared" si="448"/>
        <v>4.1999999999999997E-3</v>
      </c>
      <c r="AL2489" s="115">
        <f t="shared" si="449"/>
        <v>8.337001390553711E-3</v>
      </c>
      <c r="AM2489" s="100"/>
      <c r="BR2489" s="18">
        <f t="shared" si="442"/>
        <v>43787</v>
      </c>
      <c r="BS2489" s="6">
        <f t="shared" si="443"/>
        <v>5.0000000000000001E-4</v>
      </c>
      <c r="BT2489" s="6">
        <f t="shared" si="444"/>
        <v>-8.9999999999999998E-4</v>
      </c>
    </row>
    <row r="2490" spans="2:72" ht="14.45" hidden="1">
      <c r="B2490" s="110">
        <v>43788</v>
      </c>
      <c r="C2490" s="106">
        <v>3120.2</v>
      </c>
      <c r="D2490" s="106">
        <v>3127.4</v>
      </c>
      <c r="E2490" s="106">
        <v>3127.6</v>
      </c>
      <c r="F2490" s="106">
        <v>3113.5</v>
      </c>
      <c r="G2490" s="28"/>
      <c r="H2490" s="107">
        <v>-5.9999999999999995E-4</v>
      </c>
      <c r="K2490" s="110">
        <v>43845</v>
      </c>
      <c r="L2490" s="106">
        <v>12343.3</v>
      </c>
      <c r="M2490" s="106">
        <v>12349.4</v>
      </c>
      <c r="N2490" s="106">
        <v>12355.15</v>
      </c>
      <c r="O2490" s="106">
        <v>12278.75</v>
      </c>
      <c r="P2490" s="28" t="s">
        <v>4974</v>
      </c>
      <c r="Q2490" s="107">
        <v>-1.5E-3</v>
      </c>
      <c r="T2490" s="110">
        <v>43662</v>
      </c>
      <c r="U2490" s="28">
        <v>68.650000000000006</v>
      </c>
      <c r="V2490">
        <v>68.540000000000006</v>
      </c>
      <c r="W2490">
        <v>68.77</v>
      </c>
      <c r="X2490">
        <v>68.521000000000001</v>
      </c>
      <c r="Y2490" s="19">
        <v>1.5E-3</v>
      </c>
      <c r="AB2490" s="110">
        <f t="shared" si="453"/>
        <v>43845</v>
      </c>
      <c r="AC2490" s="108">
        <f t="shared" si="451"/>
        <v>12343.3</v>
      </c>
      <c r="AD2490" s="28">
        <f t="shared" si="452"/>
        <v>70.72</v>
      </c>
      <c r="AE2490" s="28">
        <f t="shared" si="446"/>
        <v>174.53761312217193</v>
      </c>
      <c r="AF2490" s="31">
        <f t="shared" si="447"/>
        <v>2.9847922359760304E-4</v>
      </c>
      <c r="AJ2490" s="110">
        <f t="shared" si="450"/>
        <v>43798</v>
      </c>
      <c r="AK2490" s="31">
        <f t="shared" si="448"/>
        <v>-4.0000000000000001E-3</v>
      </c>
      <c r="AL2490" s="115">
        <f t="shared" si="449"/>
        <v>-1.12005483308798E-2</v>
      </c>
      <c r="AM2490" s="100"/>
      <c r="BR2490" s="18">
        <f t="shared" si="442"/>
        <v>43788</v>
      </c>
      <c r="BS2490" s="6">
        <f t="shared" si="443"/>
        <v>-5.9999999999999995E-4</v>
      </c>
      <c r="BT2490" s="6">
        <f t="shared" si="444"/>
        <v>4.7000000000000002E-3</v>
      </c>
    </row>
    <row r="2491" spans="2:72" ht="14.45" hidden="1">
      <c r="B2491" s="110">
        <v>43789</v>
      </c>
      <c r="C2491" s="106">
        <v>3108.5</v>
      </c>
      <c r="D2491" s="106">
        <v>3114.7</v>
      </c>
      <c r="E2491" s="106">
        <v>3119</v>
      </c>
      <c r="F2491" s="106">
        <v>3091.4</v>
      </c>
      <c r="G2491" s="28"/>
      <c r="H2491" s="107">
        <v>-3.7000000000000002E-3</v>
      </c>
      <c r="K2491" s="110">
        <v>43846</v>
      </c>
      <c r="L2491" s="106">
        <v>12355.5</v>
      </c>
      <c r="M2491" s="106">
        <v>12347.1</v>
      </c>
      <c r="N2491" s="106">
        <v>12389.05</v>
      </c>
      <c r="O2491" s="106">
        <v>12315.8</v>
      </c>
      <c r="P2491" s="28" t="s">
        <v>4975</v>
      </c>
      <c r="Q2491" s="107">
        <v>1E-3</v>
      </c>
      <c r="T2491" s="110">
        <v>43663</v>
      </c>
      <c r="U2491" s="28">
        <v>68.846000000000004</v>
      </c>
      <c r="V2491">
        <v>68.688000000000002</v>
      </c>
      <c r="W2491">
        <v>68.903999999999996</v>
      </c>
      <c r="X2491">
        <v>68.64</v>
      </c>
      <c r="Y2491" s="19">
        <v>2.8999999999999998E-3</v>
      </c>
      <c r="AB2491" s="110">
        <f t="shared" si="453"/>
        <v>43846</v>
      </c>
      <c r="AC2491" s="108">
        <f t="shared" si="451"/>
        <v>12355.5</v>
      </c>
      <c r="AD2491" s="28">
        <f t="shared" si="452"/>
        <v>70.977999999999994</v>
      </c>
      <c r="AE2491" s="28">
        <f t="shared" si="446"/>
        <v>174.07506551325764</v>
      </c>
      <c r="AF2491" s="31">
        <f t="shared" si="447"/>
        <v>-2.6501313994166109E-3</v>
      </c>
      <c r="AJ2491" s="110">
        <f t="shared" si="450"/>
        <v>43801</v>
      </c>
      <c r="AK2491" s="31">
        <f t="shared" si="448"/>
        <v>-8.6E-3</v>
      </c>
      <c r="AL2491" s="115">
        <f t="shared" si="449"/>
        <v>9.5321224459010701E-4</v>
      </c>
      <c r="AM2491" s="100"/>
      <c r="BR2491" s="18">
        <f t="shared" si="442"/>
        <v>43789</v>
      </c>
      <c r="BS2491" s="6">
        <f t="shared" si="443"/>
        <v>-3.7000000000000002E-3</v>
      </c>
      <c r="BT2491" s="6">
        <f t="shared" si="444"/>
        <v>4.8999999999999998E-3</v>
      </c>
    </row>
    <row r="2492" spans="2:72" ht="14.45" hidden="1">
      <c r="B2492" s="110">
        <v>43790</v>
      </c>
      <c r="C2492" s="106">
        <v>3103.5</v>
      </c>
      <c r="D2492" s="106">
        <v>3108.5</v>
      </c>
      <c r="E2492" s="106">
        <v>3110.1</v>
      </c>
      <c r="F2492" s="106">
        <v>3094.6</v>
      </c>
      <c r="G2492" s="28"/>
      <c r="H2492" s="107">
        <v>-1.6000000000000001E-3</v>
      </c>
      <c r="K2492" s="110">
        <v>43847</v>
      </c>
      <c r="L2492" s="106">
        <v>12352.35</v>
      </c>
      <c r="M2492" s="106">
        <v>12328.4</v>
      </c>
      <c r="N2492" s="106">
        <v>12385.45</v>
      </c>
      <c r="O2492" s="106">
        <v>12321.4</v>
      </c>
      <c r="P2492" s="28" t="s">
        <v>4976</v>
      </c>
      <c r="Q2492" s="107">
        <v>-2.9999999999999997E-4</v>
      </c>
      <c r="T2492" s="110">
        <v>43664</v>
      </c>
      <c r="U2492" s="28">
        <v>68.855000000000004</v>
      </c>
      <c r="V2492">
        <v>68.772999999999996</v>
      </c>
      <c r="W2492">
        <v>69.004999999999995</v>
      </c>
      <c r="X2492">
        <v>68.718000000000004</v>
      </c>
      <c r="Y2492" s="19">
        <v>1E-4</v>
      </c>
      <c r="AB2492" s="110">
        <f t="shared" si="453"/>
        <v>43847</v>
      </c>
      <c r="AC2492" s="108">
        <f t="shared" si="451"/>
        <v>12352.35</v>
      </c>
      <c r="AD2492" s="28">
        <f t="shared" si="452"/>
        <v>71.078999999999994</v>
      </c>
      <c r="AE2492" s="28">
        <f t="shared" si="446"/>
        <v>173.78339593972905</v>
      </c>
      <c r="AF2492" s="31">
        <f t="shared" si="447"/>
        <v>-1.6755390708520501E-3</v>
      </c>
      <c r="AJ2492" s="110">
        <f t="shared" si="450"/>
        <v>43802</v>
      </c>
      <c r="AK2492" s="31">
        <f t="shared" si="448"/>
        <v>-6.6E-3</v>
      </c>
      <c r="AL2492" s="115">
        <f t="shared" si="449"/>
        <v>-5.9529327482849004E-3</v>
      </c>
      <c r="AM2492" s="100"/>
      <c r="BR2492" s="18">
        <f t="shared" si="442"/>
        <v>43790</v>
      </c>
      <c r="BS2492" s="6">
        <f t="shared" si="443"/>
        <v>-1.6000000000000001E-3</v>
      </c>
      <c r="BT2492" s="6">
        <f t="shared" si="444"/>
        <v>-2.5999999999999999E-3</v>
      </c>
    </row>
    <row r="2493" spans="2:72" ht="14.45" hidden="1">
      <c r="B2493" s="110">
        <v>43791</v>
      </c>
      <c r="C2493" s="106">
        <v>3110.3</v>
      </c>
      <c r="D2493" s="106">
        <v>3111.4</v>
      </c>
      <c r="E2493" s="106">
        <v>3112.9</v>
      </c>
      <c r="F2493" s="106">
        <v>3099.3</v>
      </c>
      <c r="G2493" s="28"/>
      <c r="H2493" s="107">
        <v>2.2000000000000001E-3</v>
      </c>
      <c r="K2493" s="110">
        <v>43850</v>
      </c>
      <c r="L2493" s="106">
        <v>12224.55</v>
      </c>
      <c r="M2493" s="106">
        <v>12430.5</v>
      </c>
      <c r="N2493" s="106">
        <v>12430.5</v>
      </c>
      <c r="O2493" s="106">
        <v>12216.9</v>
      </c>
      <c r="P2493" s="28" t="s">
        <v>4977</v>
      </c>
      <c r="Q2493" s="107">
        <v>-1.03E-2</v>
      </c>
      <c r="T2493" s="110">
        <v>43665</v>
      </c>
      <c r="U2493" s="28">
        <v>68.86</v>
      </c>
      <c r="V2493">
        <v>68.81</v>
      </c>
      <c r="W2493">
        <v>68.954999999999998</v>
      </c>
      <c r="X2493">
        <v>68.721999999999994</v>
      </c>
      <c r="Y2493" s="19">
        <v>1E-4</v>
      </c>
      <c r="AB2493" s="110">
        <f t="shared" si="453"/>
        <v>43850</v>
      </c>
      <c r="AC2493" s="108">
        <f t="shared" si="451"/>
        <v>12224.55</v>
      </c>
      <c r="AD2493" s="28">
        <f t="shared" si="452"/>
        <v>71.040000000000006</v>
      </c>
      <c r="AE2493" s="28">
        <f t="shared" si="446"/>
        <v>172.07981418918916</v>
      </c>
      <c r="AF2493" s="31">
        <f t="shared" si="447"/>
        <v>-9.8029028684115671E-3</v>
      </c>
      <c r="AJ2493" s="110">
        <f t="shared" si="450"/>
        <v>43803</v>
      </c>
      <c r="AK2493" s="31">
        <f t="shared" si="448"/>
        <v>6.3E-3</v>
      </c>
      <c r="AL2493" s="115">
        <f t="shared" si="449"/>
        <v>7.8221449570636814E-3</v>
      </c>
      <c r="AM2493" s="100"/>
      <c r="BR2493" s="18">
        <f t="shared" si="442"/>
        <v>43791</v>
      </c>
      <c r="BS2493" s="6">
        <f t="shared" si="443"/>
        <v>2.2000000000000001E-3</v>
      </c>
      <c r="BT2493" s="6">
        <f t="shared" si="444"/>
        <v>-4.4999999999999997E-3</v>
      </c>
    </row>
    <row r="2494" spans="2:72" ht="14.45" hidden="1">
      <c r="B2494" s="110">
        <v>43794</v>
      </c>
      <c r="C2494" s="106">
        <v>3133.6</v>
      </c>
      <c r="D2494" s="106">
        <v>3117.4</v>
      </c>
      <c r="E2494" s="106">
        <v>3133.8</v>
      </c>
      <c r="F2494" s="106">
        <v>3117.4</v>
      </c>
      <c r="G2494" s="28"/>
      <c r="H2494" s="107">
        <v>7.4999999999999997E-3</v>
      </c>
      <c r="K2494" s="110">
        <v>43851</v>
      </c>
      <c r="L2494" s="106">
        <v>12169.85</v>
      </c>
      <c r="M2494" s="106">
        <v>12195.3</v>
      </c>
      <c r="N2494" s="106">
        <v>12230.05</v>
      </c>
      <c r="O2494" s="106">
        <v>12162.3</v>
      </c>
      <c r="P2494" s="28" t="s">
        <v>4978</v>
      </c>
      <c r="Q2494" s="107">
        <v>-4.4999999999999997E-3</v>
      </c>
      <c r="T2494" s="110">
        <v>43668</v>
      </c>
      <c r="U2494" s="28">
        <v>68.930000000000007</v>
      </c>
      <c r="V2494">
        <v>68.954999999999998</v>
      </c>
      <c r="W2494">
        <v>69.069999999999993</v>
      </c>
      <c r="X2494">
        <v>68.88</v>
      </c>
      <c r="Y2494" s="19">
        <v>1E-3</v>
      </c>
      <c r="AB2494" s="110">
        <f t="shared" si="453"/>
        <v>43851</v>
      </c>
      <c r="AC2494" s="108">
        <f t="shared" si="451"/>
        <v>12169.85</v>
      </c>
      <c r="AD2494" s="28">
        <f t="shared" si="452"/>
        <v>71.17</v>
      </c>
      <c r="AE2494" s="28">
        <f t="shared" si="446"/>
        <v>170.99690880989181</v>
      </c>
      <c r="AF2494" s="31">
        <f t="shared" si="447"/>
        <v>-6.29304130992836E-3</v>
      </c>
      <c r="AJ2494" s="110">
        <f t="shared" si="450"/>
        <v>43804</v>
      </c>
      <c r="AK2494" s="31">
        <f t="shared" si="448"/>
        <v>1.5E-3</v>
      </c>
      <c r="AL2494" s="115">
        <f t="shared" si="449"/>
        <v>1.0500326409648153E-3</v>
      </c>
      <c r="AM2494" s="100"/>
      <c r="BR2494" s="18">
        <f t="shared" si="442"/>
        <v>43794</v>
      </c>
      <c r="BS2494" s="6">
        <f t="shared" si="443"/>
        <v>7.4999999999999997E-3</v>
      </c>
      <c r="BT2494" s="6">
        <f t="shared" si="444"/>
        <v>1.34E-2</v>
      </c>
    </row>
    <row r="2495" spans="2:72" ht="14.45" hidden="1">
      <c r="B2495" s="110">
        <v>43795</v>
      </c>
      <c r="C2495" s="106">
        <v>3140.5</v>
      </c>
      <c r="D2495" s="106">
        <v>3134.8</v>
      </c>
      <c r="E2495" s="106">
        <v>3142.7</v>
      </c>
      <c r="F2495" s="106">
        <v>3131</v>
      </c>
      <c r="G2495" s="28"/>
      <c r="H2495" s="107">
        <v>2.2000000000000001E-3</v>
      </c>
      <c r="K2495" s="110">
        <v>43852</v>
      </c>
      <c r="L2495" s="106">
        <v>12106.9</v>
      </c>
      <c r="M2495" s="106">
        <v>12218.35</v>
      </c>
      <c r="N2495" s="106">
        <v>12225.05</v>
      </c>
      <c r="O2495" s="106">
        <v>12087.9</v>
      </c>
      <c r="P2495" s="28" t="s">
        <v>4979</v>
      </c>
      <c r="Q2495" s="107">
        <v>-5.1999999999999998E-3</v>
      </c>
      <c r="T2495" s="110">
        <v>43669</v>
      </c>
      <c r="U2495" s="28">
        <v>69.033000000000001</v>
      </c>
      <c r="V2495">
        <v>68.944000000000003</v>
      </c>
      <c r="W2495">
        <v>69.058999999999997</v>
      </c>
      <c r="X2495">
        <v>68.903000000000006</v>
      </c>
      <c r="Y2495" s="19">
        <v>1.5E-3</v>
      </c>
      <c r="AB2495" s="110">
        <f t="shared" si="453"/>
        <v>43852</v>
      </c>
      <c r="AC2495" s="108">
        <f t="shared" si="451"/>
        <v>12106.9</v>
      </c>
      <c r="AD2495" s="28">
        <f t="shared" si="452"/>
        <v>71.08</v>
      </c>
      <c r="AE2495" s="28">
        <f t="shared" si="446"/>
        <v>170.32779966235228</v>
      </c>
      <c r="AF2495" s="31">
        <f t="shared" si="447"/>
        <v>-3.9129897271032998E-3</v>
      </c>
      <c r="AJ2495" s="110">
        <f t="shared" si="450"/>
        <v>43805</v>
      </c>
      <c r="AK2495" s="31">
        <f t="shared" si="448"/>
        <v>9.1000000000000004E-3</v>
      </c>
      <c r="AL2495" s="115">
        <f t="shared" si="449"/>
        <v>-8.494017257280162E-3</v>
      </c>
      <c r="AM2495" s="100"/>
      <c r="BR2495" s="18">
        <f t="shared" si="442"/>
        <v>43795</v>
      </c>
      <c r="BS2495" s="6">
        <f t="shared" si="443"/>
        <v>2.2000000000000001E-3</v>
      </c>
      <c r="BT2495" s="6">
        <f t="shared" si="444"/>
        <v>-3.0000000000000001E-3</v>
      </c>
    </row>
    <row r="2496" spans="2:72" ht="14.45" hidden="1">
      <c r="B2496" s="110">
        <v>43796</v>
      </c>
      <c r="C2496" s="106">
        <v>3153.6</v>
      </c>
      <c r="D2496" s="106">
        <v>3145.5</v>
      </c>
      <c r="E2496" s="106">
        <v>3154.3</v>
      </c>
      <c r="F2496" s="106">
        <v>3143.4</v>
      </c>
      <c r="G2496" s="28"/>
      <c r="H2496" s="107">
        <v>4.1999999999999997E-3</v>
      </c>
      <c r="K2496" s="110">
        <v>43853</v>
      </c>
      <c r="L2496" s="106">
        <v>12180.35</v>
      </c>
      <c r="M2496" s="106">
        <v>12123.75</v>
      </c>
      <c r="N2496" s="106">
        <v>12189</v>
      </c>
      <c r="O2496" s="106">
        <v>12094.1</v>
      </c>
      <c r="P2496" s="28" t="s">
        <v>4980</v>
      </c>
      <c r="Q2496" s="107">
        <v>6.1000000000000004E-3</v>
      </c>
      <c r="T2496" s="110">
        <v>43670</v>
      </c>
      <c r="U2496" s="28">
        <v>68.98</v>
      </c>
      <c r="V2496">
        <v>69.02</v>
      </c>
      <c r="W2496">
        <v>69.108999999999995</v>
      </c>
      <c r="X2496">
        <v>68.921000000000006</v>
      </c>
      <c r="Y2496" s="19">
        <v>-8.0000000000000004E-4</v>
      </c>
      <c r="AB2496" s="110">
        <f t="shared" si="453"/>
        <v>43853</v>
      </c>
      <c r="AC2496" s="108">
        <f t="shared" si="451"/>
        <v>12180.35</v>
      </c>
      <c r="AD2496" s="28">
        <f t="shared" si="452"/>
        <v>71.400000000000006</v>
      </c>
      <c r="AE2496" s="28">
        <f t="shared" si="446"/>
        <v>170.59313725490196</v>
      </c>
      <c r="AF2496" s="31">
        <f t="shared" si="447"/>
        <v>1.5578055553802095E-3</v>
      </c>
      <c r="AJ2496" s="110">
        <f t="shared" si="450"/>
        <v>43808</v>
      </c>
      <c r="AK2496" s="31">
        <f t="shared" si="448"/>
        <v>-3.0999999999999999E-3</v>
      </c>
      <c r="AL2496" s="115">
        <f t="shared" si="449"/>
        <v>5.758346346409482E-3</v>
      </c>
      <c r="AM2496" s="100"/>
      <c r="BR2496" s="18">
        <f t="shared" si="442"/>
        <v>43796</v>
      </c>
      <c r="BS2496" s="6">
        <f t="shared" si="443"/>
        <v>4.1999999999999997E-3</v>
      </c>
      <c r="BT2496" s="6">
        <f t="shared" si="444"/>
        <v>5.1999999999999998E-3</v>
      </c>
    </row>
    <row r="2497" spans="2:72" ht="14.45" hidden="1">
      <c r="B2497" s="110">
        <v>43798</v>
      </c>
      <c r="C2497" s="106">
        <v>3141</v>
      </c>
      <c r="D2497" s="106">
        <v>3147.2</v>
      </c>
      <c r="E2497" s="106">
        <v>3150.3</v>
      </c>
      <c r="F2497" s="106">
        <v>3139.3</v>
      </c>
      <c r="G2497" s="28"/>
      <c r="H2497" s="107">
        <v>-4.0000000000000001E-3</v>
      </c>
      <c r="K2497" s="110">
        <v>43854</v>
      </c>
      <c r="L2497" s="106">
        <v>12248.25</v>
      </c>
      <c r="M2497" s="106">
        <v>12174.55</v>
      </c>
      <c r="N2497" s="106">
        <v>12272.15</v>
      </c>
      <c r="O2497" s="106">
        <v>12149.65</v>
      </c>
      <c r="P2497" s="28" t="s">
        <v>4981</v>
      </c>
      <c r="Q2497" s="107">
        <v>5.5999999999999999E-3</v>
      </c>
      <c r="T2497" s="110">
        <v>43671</v>
      </c>
      <c r="U2497" s="28">
        <v>69.040999999999997</v>
      </c>
      <c r="V2497">
        <v>68.992000000000004</v>
      </c>
      <c r="W2497">
        <v>69.078000000000003</v>
      </c>
      <c r="X2497">
        <v>68.885000000000005</v>
      </c>
      <c r="Y2497" s="19">
        <v>8.9999999999999998E-4</v>
      </c>
      <c r="AB2497" s="110">
        <f t="shared" si="453"/>
        <v>43854</v>
      </c>
      <c r="AC2497" s="108">
        <f t="shared" si="451"/>
        <v>12248.25</v>
      </c>
      <c r="AD2497" s="28">
        <f t="shared" si="452"/>
        <v>71.33</v>
      </c>
      <c r="AE2497" s="28">
        <f t="shared" si="446"/>
        <v>171.71246319921491</v>
      </c>
      <c r="AF2497" s="31">
        <f t="shared" si="447"/>
        <v>6.5613773351294036E-3</v>
      </c>
      <c r="AJ2497" s="110">
        <f t="shared" si="450"/>
        <v>43809</v>
      </c>
      <c r="AK2497" s="31">
        <f t="shared" si="448"/>
        <v>-1.1000000000000001E-3</v>
      </c>
      <c r="AL2497" s="115">
        <f t="shared" si="449"/>
        <v>-4.5159167183622673E-3</v>
      </c>
      <c r="AM2497" s="100"/>
      <c r="BR2497" s="18">
        <f t="shared" si="442"/>
        <v>43798</v>
      </c>
      <c r="BS2497" s="6">
        <f t="shared" si="443"/>
        <v>-4.0000000000000001E-3</v>
      </c>
      <c r="BT2497" s="6">
        <f t="shared" si="444"/>
        <v>-7.7999999999999996E-3</v>
      </c>
    </row>
    <row r="2498" spans="2:72" ht="14.45" hidden="1">
      <c r="B2498" s="110">
        <v>43801</v>
      </c>
      <c r="C2498" s="106">
        <v>3113.9</v>
      </c>
      <c r="D2498" s="106">
        <v>3143.8</v>
      </c>
      <c r="E2498" s="106">
        <v>3144.3</v>
      </c>
      <c r="F2498" s="106">
        <v>3110.8</v>
      </c>
      <c r="G2498" s="28"/>
      <c r="H2498" s="107">
        <v>-8.6E-3</v>
      </c>
      <c r="K2498" s="110">
        <v>43857</v>
      </c>
      <c r="L2498" s="106">
        <v>12119</v>
      </c>
      <c r="M2498" s="106">
        <v>12197.1</v>
      </c>
      <c r="N2498" s="106">
        <v>12216.6</v>
      </c>
      <c r="O2498" s="106">
        <v>12107</v>
      </c>
      <c r="P2498" s="28" t="s">
        <v>4982</v>
      </c>
      <c r="Q2498" s="107">
        <v>-1.06E-2</v>
      </c>
      <c r="T2498" s="110">
        <v>43672</v>
      </c>
      <c r="U2498" s="28">
        <v>68.88</v>
      </c>
      <c r="V2498">
        <v>69.150999999999996</v>
      </c>
      <c r="W2498">
        <v>69.150999999999996</v>
      </c>
      <c r="X2498">
        <v>68.816000000000003</v>
      </c>
      <c r="Y2498" s="19">
        <v>-2.3E-3</v>
      </c>
      <c r="AB2498" s="110">
        <f t="shared" si="453"/>
        <v>43857</v>
      </c>
      <c r="AC2498" s="108">
        <f t="shared" si="451"/>
        <v>12119</v>
      </c>
      <c r="AD2498" s="28">
        <f t="shared" si="452"/>
        <v>71.45</v>
      </c>
      <c r="AE2498" s="28">
        <f t="shared" si="446"/>
        <v>169.61511546536039</v>
      </c>
      <c r="AF2498" s="31">
        <f t="shared" si="447"/>
        <v>-1.2214301133291916E-2</v>
      </c>
      <c r="AJ2498" s="110">
        <f t="shared" si="450"/>
        <v>43810</v>
      </c>
      <c r="AK2498" s="31">
        <f t="shared" si="448"/>
        <v>2.8999999999999998E-3</v>
      </c>
      <c r="AL2498" s="115">
        <f t="shared" si="449"/>
        <v>5.9201181761812105E-3</v>
      </c>
      <c r="AM2498" s="100"/>
      <c r="BR2498" s="18">
        <f t="shared" si="442"/>
        <v>43801</v>
      </c>
      <c r="BS2498" s="6">
        <f t="shared" si="443"/>
        <v>-8.6E-3</v>
      </c>
      <c r="BT2498" s="6">
        <f t="shared" si="444"/>
        <v>-6.9999999999999999E-4</v>
      </c>
    </row>
    <row r="2499" spans="2:72" ht="14.45" hidden="1">
      <c r="B2499" s="110">
        <v>43802</v>
      </c>
      <c r="C2499" s="106">
        <v>3093.2</v>
      </c>
      <c r="D2499" s="106">
        <v>3087.4</v>
      </c>
      <c r="E2499" s="106">
        <v>3095</v>
      </c>
      <c r="F2499" s="106">
        <v>3070.3</v>
      </c>
      <c r="G2499" s="28"/>
      <c r="H2499" s="107">
        <v>-6.6E-3</v>
      </c>
      <c r="K2499" s="110">
        <v>43858</v>
      </c>
      <c r="L2499" s="106">
        <v>12055.8</v>
      </c>
      <c r="M2499" s="106">
        <v>12148.1</v>
      </c>
      <c r="N2499" s="106">
        <v>12163.55</v>
      </c>
      <c r="O2499" s="106">
        <v>12024.5</v>
      </c>
      <c r="P2499" s="28" t="s">
        <v>4983</v>
      </c>
      <c r="Q2499" s="107">
        <v>-5.1999999999999998E-3</v>
      </c>
      <c r="T2499" s="110">
        <v>43675</v>
      </c>
      <c r="U2499" s="28">
        <v>68.754999999999995</v>
      </c>
      <c r="V2499">
        <v>68.900000000000006</v>
      </c>
      <c r="W2499">
        <v>68.965000000000003</v>
      </c>
      <c r="X2499">
        <v>68.704999999999998</v>
      </c>
      <c r="Y2499" s="19">
        <v>-1.8E-3</v>
      </c>
      <c r="AB2499" s="110">
        <f t="shared" si="453"/>
        <v>43858</v>
      </c>
      <c r="AC2499" s="108">
        <f t="shared" si="451"/>
        <v>12055.8</v>
      </c>
      <c r="AD2499" s="28">
        <f t="shared" si="452"/>
        <v>71.2</v>
      </c>
      <c r="AE2499" s="28">
        <f t="shared" si="446"/>
        <v>169.32303370786516</v>
      </c>
      <c r="AF2499" s="31">
        <f t="shared" si="447"/>
        <v>-1.7220266996479383E-3</v>
      </c>
      <c r="AJ2499" s="110">
        <f t="shared" si="450"/>
        <v>43811</v>
      </c>
      <c r="AK2499" s="31">
        <f t="shared" si="448"/>
        <v>8.6E-3</v>
      </c>
      <c r="AL2499" s="115">
        <f t="shared" si="449"/>
        <v>7.1703719491145179E-3</v>
      </c>
      <c r="AM2499" s="100"/>
      <c r="BR2499" s="18">
        <f t="shared" ref="BR2499:BR2562" si="454">VLOOKUP(B2499,K:Q,1,FALSE)</f>
        <v>43802</v>
      </c>
      <c r="BS2499" s="6">
        <f t="shared" ref="BS2499:BS2562" si="455">IFERROR(VLOOKUP(BR2499,B:H,7,FALSE),0)</f>
        <v>-6.6E-3</v>
      </c>
      <c r="BT2499" s="6">
        <f t="shared" ref="BT2499:BT2562" si="456">IFERROR(VLOOKUP(BR2499,K:Q,7,FALSE),0)</f>
        <v>-4.4999999999999997E-3</v>
      </c>
    </row>
    <row r="2500" spans="2:72" ht="14.45" hidden="1">
      <c r="B2500" s="110">
        <v>43803</v>
      </c>
      <c r="C2500" s="106">
        <v>3112.8</v>
      </c>
      <c r="D2500" s="106">
        <v>3103.5</v>
      </c>
      <c r="E2500" s="106">
        <v>3119.4</v>
      </c>
      <c r="F2500" s="106">
        <v>3102.5</v>
      </c>
      <c r="G2500" s="28"/>
      <c r="H2500" s="107">
        <v>6.3E-3</v>
      </c>
      <c r="K2500" s="110">
        <v>43859</v>
      </c>
      <c r="L2500" s="106">
        <v>12129.5</v>
      </c>
      <c r="M2500" s="106">
        <v>12114.9</v>
      </c>
      <c r="N2500" s="106">
        <v>12169.6</v>
      </c>
      <c r="O2500" s="106">
        <v>12103.8</v>
      </c>
      <c r="P2500" s="28" t="s">
        <v>4984</v>
      </c>
      <c r="Q2500" s="107">
        <v>6.1000000000000004E-3</v>
      </c>
      <c r="T2500" s="110">
        <v>43676</v>
      </c>
      <c r="U2500" s="28">
        <v>68.861999999999995</v>
      </c>
      <c r="V2500">
        <v>68.766000000000005</v>
      </c>
      <c r="W2500">
        <v>68.903000000000006</v>
      </c>
      <c r="X2500">
        <v>68.662999999999997</v>
      </c>
      <c r="Y2500" s="19">
        <v>1.6000000000000001E-3</v>
      </c>
      <c r="AB2500" s="110">
        <f t="shared" si="453"/>
        <v>43859</v>
      </c>
      <c r="AC2500" s="108">
        <f t="shared" si="451"/>
        <v>12129.5</v>
      </c>
      <c r="AD2500" s="28">
        <f t="shared" si="452"/>
        <v>71.31</v>
      </c>
      <c r="AE2500" s="28">
        <f t="shared" ref="AE2500:AE2563" si="457">AC2500/AD2500</f>
        <v>170.09535829476931</v>
      </c>
      <c r="AF2500" s="31">
        <f t="shared" si="447"/>
        <v>4.5612494058939745E-3</v>
      </c>
      <c r="AJ2500" s="110">
        <f t="shared" si="450"/>
        <v>43812</v>
      </c>
      <c r="AK2500" s="31">
        <f t="shared" si="448"/>
        <v>1E-4</v>
      </c>
      <c r="AL2500" s="115">
        <f t="shared" si="449"/>
        <v>6.3462160456293493E-3</v>
      </c>
      <c r="AM2500" s="100"/>
      <c r="BR2500" s="18">
        <f t="shared" si="454"/>
        <v>43803</v>
      </c>
      <c r="BS2500" s="6">
        <f t="shared" si="455"/>
        <v>6.3E-3</v>
      </c>
      <c r="BT2500" s="6">
        <f t="shared" si="456"/>
        <v>4.1000000000000003E-3</v>
      </c>
    </row>
    <row r="2501" spans="2:72" ht="14.45" hidden="1">
      <c r="B2501" s="110">
        <v>43804</v>
      </c>
      <c r="C2501" s="106">
        <v>3117.4</v>
      </c>
      <c r="D2501" s="106">
        <v>3119.2</v>
      </c>
      <c r="E2501" s="106">
        <v>3119.4</v>
      </c>
      <c r="F2501" s="106">
        <v>3103.8</v>
      </c>
      <c r="G2501" s="28"/>
      <c r="H2501" s="107">
        <v>1.5E-3</v>
      </c>
      <c r="K2501" s="110">
        <v>43860</v>
      </c>
      <c r="L2501" s="106">
        <v>12035.8</v>
      </c>
      <c r="M2501" s="106">
        <v>12147.75</v>
      </c>
      <c r="N2501" s="106">
        <v>12150.3</v>
      </c>
      <c r="O2501" s="106">
        <v>12010.6</v>
      </c>
      <c r="P2501" s="28" t="s">
        <v>4985</v>
      </c>
      <c r="Q2501" s="107">
        <v>-7.7000000000000002E-3</v>
      </c>
      <c r="T2501" s="110">
        <v>43677</v>
      </c>
      <c r="U2501" s="28">
        <v>68.875</v>
      </c>
      <c r="V2501">
        <v>68.852999999999994</v>
      </c>
      <c r="W2501">
        <v>68.959999999999994</v>
      </c>
      <c r="X2501">
        <v>68.760999999999996</v>
      </c>
      <c r="Y2501" s="19">
        <v>2.0000000000000001E-4</v>
      </c>
      <c r="AB2501" s="110">
        <f t="shared" si="453"/>
        <v>43860</v>
      </c>
      <c r="AC2501" s="108">
        <f t="shared" si="451"/>
        <v>12035.8</v>
      </c>
      <c r="AD2501" s="28">
        <f t="shared" si="452"/>
        <v>71.55</v>
      </c>
      <c r="AE2501" s="28">
        <f t="shared" si="457"/>
        <v>168.21523410202656</v>
      </c>
      <c r="AF2501" s="31">
        <f t="shared" ref="AF2501:AF2564" si="458">AE2501/AE2500-1</f>
        <v>-1.1053353904487917E-2</v>
      </c>
      <c r="AJ2501" s="110">
        <f t="shared" si="450"/>
        <v>43815</v>
      </c>
      <c r="AK2501" s="31">
        <f t="shared" si="448"/>
        <v>7.1000000000000004E-3</v>
      </c>
      <c r="AL2501" s="115">
        <f t="shared" si="449"/>
        <v>-4.3549819404786749E-3</v>
      </c>
      <c r="AM2501" s="100"/>
      <c r="BR2501" s="18">
        <f t="shared" si="454"/>
        <v>43804</v>
      </c>
      <c r="BS2501" s="6">
        <f t="shared" si="455"/>
        <v>1.5E-3</v>
      </c>
      <c r="BT2501" s="6">
        <f t="shared" si="456"/>
        <v>-2.0999999999999999E-3</v>
      </c>
    </row>
    <row r="2502" spans="2:72" ht="14.45" hidden="1">
      <c r="B2502" s="110">
        <v>43805</v>
      </c>
      <c r="C2502" s="106">
        <v>3145.9</v>
      </c>
      <c r="D2502" s="106">
        <v>3134.6</v>
      </c>
      <c r="E2502" s="106">
        <v>3150.6</v>
      </c>
      <c r="F2502" s="106">
        <v>3134.6</v>
      </c>
      <c r="G2502" s="28"/>
      <c r="H2502" s="107">
        <v>9.1000000000000004E-3</v>
      </c>
      <c r="K2502" s="110">
        <v>43861</v>
      </c>
      <c r="L2502" s="106">
        <v>11962.1</v>
      </c>
      <c r="M2502" s="106">
        <v>12100.4</v>
      </c>
      <c r="N2502" s="106">
        <v>12103.55</v>
      </c>
      <c r="O2502" s="106">
        <v>11945.85</v>
      </c>
      <c r="P2502" s="28" t="s">
        <v>4986</v>
      </c>
      <c r="Q2502" s="107">
        <v>-6.1000000000000004E-3</v>
      </c>
      <c r="T2502" s="110">
        <v>43678</v>
      </c>
      <c r="U2502" s="28">
        <v>69.016999999999996</v>
      </c>
      <c r="V2502">
        <v>69.266999999999996</v>
      </c>
      <c r="W2502">
        <v>69.266999999999996</v>
      </c>
      <c r="X2502">
        <v>69.001999999999995</v>
      </c>
      <c r="Y2502" s="19">
        <v>2.0999999999999999E-3</v>
      </c>
      <c r="AB2502" s="110">
        <f t="shared" si="453"/>
        <v>43861</v>
      </c>
      <c r="AC2502" s="108">
        <f t="shared" si="451"/>
        <v>11962.1</v>
      </c>
      <c r="AD2502" s="28">
        <f t="shared" si="452"/>
        <v>71.555000000000007</v>
      </c>
      <c r="AE2502" s="28">
        <f t="shared" si="457"/>
        <v>167.17350289986723</v>
      </c>
      <c r="AF2502" s="31">
        <f t="shared" si="458"/>
        <v>-6.192846966092791E-3</v>
      </c>
      <c r="AJ2502" s="110">
        <f t="shared" si="450"/>
        <v>43816</v>
      </c>
      <c r="AK2502" s="31">
        <f t="shared" si="448"/>
        <v>2.9999999999999997E-4</v>
      </c>
      <c r="AL2502" s="115">
        <f t="shared" si="449"/>
        <v>7.5078764317759727E-3</v>
      </c>
      <c r="AM2502" s="100"/>
      <c r="BR2502" s="18">
        <f t="shared" si="454"/>
        <v>43805</v>
      </c>
      <c r="BS2502" s="6">
        <f t="shared" si="455"/>
        <v>9.1000000000000004E-3</v>
      </c>
      <c r="BT2502" s="6">
        <f t="shared" si="456"/>
        <v>-8.0999999999999996E-3</v>
      </c>
    </row>
    <row r="2503" spans="2:72" ht="14.45" hidden="1">
      <c r="B2503" s="110">
        <v>43808</v>
      </c>
      <c r="C2503" s="106">
        <v>3136</v>
      </c>
      <c r="D2503" s="106">
        <v>3141.9</v>
      </c>
      <c r="E2503" s="106">
        <v>3148.9</v>
      </c>
      <c r="F2503" s="106">
        <v>3135.5</v>
      </c>
      <c r="G2503" s="28"/>
      <c r="H2503" s="107">
        <v>-3.0999999999999999E-3</v>
      </c>
      <c r="K2503" s="110">
        <v>43862</v>
      </c>
      <c r="L2503" s="106">
        <v>11661.85</v>
      </c>
      <c r="M2503" s="106">
        <v>11939</v>
      </c>
      <c r="N2503" s="106">
        <v>12017.35</v>
      </c>
      <c r="O2503" s="106">
        <v>11633.3</v>
      </c>
      <c r="P2503" s="28" t="s">
        <v>4987</v>
      </c>
      <c r="Q2503" s="107">
        <v>-2.5100000000000001E-2</v>
      </c>
      <c r="T2503" s="110">
        <v>43679</v>
      </c>
      <c r="U2503" s="28">
        <v>69.7</v>
      </c>
      <c r="V2503">
        <v>69.23</v>
      </c>
      <c r="W2503">
        <v>69.7</v>
      </c>
      <c r="X2503">
        <v>69.209999999999994</v>
      </c>
      <c r="Y2503" s="19">
        <v>9.9000000000000008E-3</v>
      </c>
      <c r="AB2503" s="110">
        <f>VLOOKUP(K2503,T:Y,1,TRUE)</f>
        <v>43861</v>
      </c>
      <c r="AC2503" s="108">
        <f t="shared" si="451"/>
        <v>11962.1</v>
      </c>
      <c r="AD2503" s="28">
        <f t="shared" si="452"/>
        <v>71.555000000000007</v>
      </c>
      <c r="AE2503" s="28">
        <f t="shared" si="457"/>
        <v>167.17350289986723</v>
      </c>
      <c r="AF2503" s="31">
        <f t="shared" si="458"/>
        <v>0</v>
      </c>
      <c r="AJ2503" s="110">
        <f t="shared" si="450"/>
        <v>43817</v>
      </c>
      <c r="AK2503" s="31">
        <f t="shared" si="448"/>
        <v>-4.0000000000000002E-4</v>
      </c>
      <c r="AL2503" s="115">
        <f t="shared" si="449"/>
        <v>5.1520556549322638E-3</v>
      </c>
      <c r="AM2503" s="100"/>
      <c r="BR2503" s="18">
        <f t="shared" si="454"/>
        <v>43808</v>
      </c>
      <c r="BS2503" s="6">
        <f t="shared" si="455"/>
        <v>-3.0999999999999999E-3</v>
      </c>
      <c r="BT2503" s="6">
        <f t="shared" si="456"/>
        <v>1.2999999999999999E-3</v>
      </c>
    </row>
    <row r="2504" spans="2:72" ht="14.45" hidden="1">
      <c r="B2504" s="110">
        <v>43809</v>
      </c>
      <c r="C2504" s="106">
        <v>3132.5</v>
      </c>
      <c r="D2504" s="106">
        <v>3135.4</v>
      </c>
      <c r="E2504" s="106">
        <v>3142.1</v>
      </c>
      <c r="F2504" s="106">
        <v>3126.1</v>
      </c>
      <c r="G2504" s="28"/>
      <c r="H2504" s="107">
        <v>-1.1000000000000001E-3</v>
      </c>
      <c r="K2504" s="110">
        <v>43864</v>
      </c>
      <c r="L2504" s="106">
        <v>11707.9</v>
      </c>
      <c r="M2504" s="106">
        <v>11627.45</v>
      </c>
      <c r="N2504" s="106">
        <v>11749.85</v>
      </c>
      <c r="O2504" s="106">
        <v>11614.5</v>
      </c>
      <c r="P2504" s="28" t="s">
        <v>4988</v>
      </c>
      <c r="Q2504" s="107">
        <v>3.8999999999999998E-3</v>
      </c>
      <c r="T2504" s="110">
        <v>43682</v>
      </c>
      <c r="U2504" s="28">
        <v>70.820999999999998</v>
      </c>
      <c r="V2504">
        <v>70.117000000000004</v>
      </c>
      <c r="W2504">
        <v>70.838999999999999</v>
      </c>
      <c r="X2504">
        <v>70.117000000000004</v>
      </c>
      <c r="Y2504" s="19">
        <v>1.61E-2</v>
      </c>
      <c r="AB2504" s="110">
        <f t="shared" ref="AB2504:AB2535" si="459">VLOOKUP(K2504,T:Y,1,FALSE)</f>
        <v>43864</v>
      </c>
      <c r="AC2504" s="108">
        <f t="shared" si="451"/>
        <v>11707.9</v>
      </c>
      <c r="AD2504" s="28">
        <f t="shared" si="452"/>
        <v>71.323999999999998</v>
      </c>
      <c r="AE2504" s="28">
        <f t="shared" si="457"/>
        <v>164.15091694240368</v>
      </c>
      <c r="AF2504" s="31">
        <f t="shared" si="458"/>
        <v>-1.8080532530768356E-2</v>
      </c>
      <c r="AJ2504" s="110">
        <f t="shared" si="450"/>
        <v>43818</v>
      </c>
      <c r="AK2504" s="31">
        <f t="shared" si="448"/>
        <v>4.4999999999999997E-3</v>
      </c>
      <c r="AL2504" s="115">
        <f t="shared" si="449"/>
        <v>5.7665437025589128E-4</v>
      </c>
      <c r="AM2504" s="100"/>
      <c r="BR2504" s="18">
        <f t="shared" si="454"/>
        <v>43809</v>
      </c>
      <c r="BS2504" s="6">
        <f t="shared" si="455"/>
        <v>-1.1000000000000001E-3</v>
      </c>
      <c r="BT2504" s="6">
        <f t="shared" si="456"/>
        <v>-6.7999999999999996E-3</v>
      </c>
    </row>
    <row r="2505" spans="2:72" ht="14.45" hidden="1">
      <c r="B2505" s="110">
        <v>43810</v>
      </c>
      <c r="C2505" s="106">
        <v>3141.6</v>
      </c>
      <c r="D2505" s="106">
        <v>3135.8</v>
      </c>
      <c r="E2505" s="106">
        <v>3144</v>
      </c>
      <c r="F2505" s="106">
        <v>3133.2</v>
      </c>
      <c r="G2505" s="28"/>
      <c r="H2505" s="107">
        <v>2.8999999999999998E-3</v>
      </c>
      <c r="K2505" s="110">
        <v>43865</v>
      </c>
      <c r="L2505" s="106">
        <v>11979.65</v>
      </c>
      <c r="M2505" s="106">
        <v>11786.25</v>
      </c>
      <c r="N2505" s="106">
        <v>11986.15</v>
      </c>
      <c r="O2505" s="106">
        <v>11783.4</v>
      </c>
      <c r="P2505" s="28" t="s">
        <v>4989</v>
      </c>
      <c r="Q2505" s="107">
        <v>2.3199999999999998E-2</v>
      </c>
      <c r="T2505" s="110">
        <v>43683</v>
      </c>
      <c r="U2505" s="28">
        <v>71.040000000000006</v>
      </c>
      <c r="V2505">
        <v>70.81</v>
      </c>
      <c r="W2505">
        <v>71.040000000000006</v>
      </c>
      <c r="X2505">
        <v>70.47</v>
      </c>
      <c r="Y2505" s="19">
        <v>3.0999999999999999E-3</v>
      </c>
      <c r="AB2505" s="110">
        <f t="shared" si="459"/>
        <v>43865</v>
      </c>
      <c r="AC2505" s="108">
        <f t="shared" si="451"/>
        <v>11979.65</v>
      </c>
      <c r="AD2505" s="28">
        <f t="shared" si="452"/>
        <v>71.114999999999995</v>
      </c>
      <c r="AE2505" s="28">
        <f t="shared" si="457"/>
        <v>168.45461576320045</v>
      </c>
      <c r="AF2505" s="31">
        <f t="shared" si="458"/>
        <v>2.6217939570248205E-2</v>
      </c>
      <c r="AJ2505" s="110">
        <f t="shared" si="450"/>
        <v>43819</v>
      </c>
      <c r="AK2505" s="31">
        <f t="shared" si="448"/>
        <v>4.8999999999999998E-3</v>
      </c>
      <c r="AL2505" s="115">
        <f t="shared" si="449"/>
        <v>2.6773540589895006E-3</v>
      </c>
      <c r="AM2505" s="100"/>
      <c r="BR2505" s="18">
        <f t="shared" si="454"/>
        <v>43810</v>
      </c>
      <c r="BS2505" s="6">
        <f t="shared" si="455"/>
        <v>2.8999999999999998E-3</v>
      </c>
      <c r="BT2505" s="6">
        <f t="shared" si="456"/>
        <v>4.4999999999999997E-3</v>
      </c>
    </row>
    <row r="2506" spans="2:72" ht="14.45" hidden="1">
      <c r="B2506" s="110">
        <v>43811</v>
      </c>
      <c r="C2506" s="106">
        <v>3168.6</v>
      </c>
      <c r="D2506" s="106">
        <v>3141.2</v>
      </c>
      <c r="E2506" s="106">
        <v>3176.3</v>
      </c>
      <c r="F2506" s="106">
        <v>3138.5</v>
      </c>
      <c r="G2506" s="28"/>
      <c r="H2506" s="107">
        <v>8.6E-3</v>
      </c>
      <c r="K2506" s="110">
        <v>43866</v>
      </c>
      <c r="L2506" s="106">
        <v>12089.15</v>
      </c>
      <c r="M2506" s="106">
        <v>12005.85</v>
      </c>
      <c r="N2506" s="106">
        <v>12098.15</v>
      </c>
      <c r="O2506" s="106">
        <v>11953.35</v>
      </c>
      <c r="P2506" s="28" t="s">
        <v>4990</v>
      </c>
      <c r="Q2506" s="107">
        <v>9.1000000000000004E-3</v>
      </c>
      <c r="T2506" s="110">
        <v>43684</v>
      </c>
      <c r="U2506" s="28">
        <v>71.144999999999996</v>
      </c>
      <c r="V2506">
        <v>70.965000000000003</v>
      </c>
      <c r="W2506">
        <v>71.194999999999993</v>
      </c>
      <c r="X2506">
        <v>70.603999999999999</v>
      </c>
      <c r="Y2506" s="19">
        <v>1.5E-3</v>
      </c>
      <c r="AB2506" s="110">
        <f t="shared" si="459"/>
        <v>43866</v>
      </c>
      <c r="AC2506" s="108">
        <f t="shared" si="451"/>
        <v>12089.15</v>
      </c>
      <c r="AD2506" s="28">
        <f t="shared" si="452"/>
        <v>71.19</v>
      </c>
      <c r="AE2506" s="28">
        <f t="shared" si="457"/>
        <v>169.81528304537153</v>
      </c>
      <c r="AF2506" s="31">
        <f t="shared" si="458"/>
        <v>8.0773523242829715E-3</v>
      </c>
      <c r="AJ2506" s="110">
        <f t="shared" si="450"/>
        <v>43822</v>
      </c>
      <c r="AK2506" s="31">
        <f t="shared" si="448"/>
        <v>8.9999999999999998E-4</v>
      </c>
      <c r="AL2506" s="115">
        <f t="shared" si="449"/>
        <v>-2.9823663267832812E-3</v>
      </c>
      <c r="AM2506" s="100"/>
      <c r="BR2506" s="18">
        <f t="shared" si="454"/>
        <v>43811</v>
      </c>
      <c r="BS2506" s="6">
        <f t="shared" si="455"/>
        <v>8.6E-3</v>
      </c>
      <c r="BT2506" s="6">
        <f t="shared" si="456"/>
        <v>5.1999999999999998E-3</v>
      </c>
    </row>
    <row r="2507" spans="2:72" ht="14.45" hidden="1">
      <c r="B2507" s="110">
        <v>43812</v>
      </c>
      <c r="C2507" s="106">
        <v>3168.8</v>
      </c>
      <c r="D2507" s="106">
        <v>3166.7</v>
      </c>
      <c r="E2507" s="106">
        <v>3182.7</v>
      </c>
      <c r="F2507" s="106">
        <v>3156.5</v>
      </c>
      <c r="G2507" s="28"/>
      <c r="H2507" s="107">
        <v>1E-4</v>
      </c>
      <c r="K2507" s="110">
        <v>43867</v>
      </c>
      <c r="L2507" s="106">
        <v>12137.95</v>
      </c>
      <c r="M2507" s="106">
        <v>12120</v>
      </c>
      <c r="N2507" s="106">
        <v>12160.6</v>
      </c>
      <c r="O2507" s="106">
        <v>12084.65</v>
      </c>
      <c r="P2507" s="28" t="s">
        <v>4991</v>
      </c>
      <c r="Q2507" s="107">
        <v>4.0000000000000001E-3</v>
      </c>
      <c r="T2507" s="110">
        <v>43685</v>
      </c>
      <c r="U2507" s="28">
        <v>70.42</v>
      </c>
      <c r="V2507">
        <v>71.17</v>
      </c>
      <c r="W2507">
        <v>71.17</v>
      </c>
      <c r="X2507">
        <v>70.42</v>
      </c>
      <c r="Y2507" s="19">
        <v>-1.0200000000000001E-2</v>
      </c>
      <c r="AB2507" s="110">
        <f t="shared" si="459"/>
        <v>43867</v>
      </c>
      <c r="AC2507" s="108">
        <f t="shared" si="451"/>
        <v>12137.95</v>
      </c>
      <c r="AD2507" s="28">
        <f t="shared" si="452"/>
        <v>71.224999999999994</v>
      </c>
      <c r="AE2507" s="28">
        <f t="shared" si="457"/>
        <v>170.41698841698843</v>
      </c>
      <c r="AF2507" s="31">
        <f t="shared" si="458"/>
        <v>3.543293399900449E-3</v>
      </c>
      <c r="AJ2507" s="110">
        <f t="shared" si="450"/>
        <v>43823</v>
      </c>
      <c r="AK2507" s="31">
        <f t="shared" si="448"/>
        <v>-2.0000000000000001E-4</v>
      </c>
      <c r="AL2507" s="115">
        <f t="shared" si="449"/>
        <v>-4.7690450954401831E-3</v>
      </c>
      <c r="AM2507" s="100"/>
      <c r="BR2507" s="18">
        <f t="shared" si="454"/>
        <v>43812</v>
      </c>
      <c r="BS2507" s="6">
        <f t="shared" si="455"/>
        <v>1E-4</v>
      </c>
      <c r="BT2507" s="6">
        <f t="shared" si="456"/>
        <v>9.5999999999999992E-3</v>
      </c>
    </row>
    <row r="2508" spans="2:72" ht="14.45" hidden="1">
      <c r="B2508" s="110">
        <v>43815</v>
      </c>
      <c r="C2508" s="106">
        <v>3191.4</v>
      </c>
      <c r="D2508" s="106">
        <v>3183.6</v>
      </c>
      <c r="E2508" s="106">
        <v>3197.7</v>
      </c>
      <c r="F2508" s="106">
        <v>3183.6</v>
      </c>
      <c r="G2508" s="28"/>
      <c r="H2508" s="107">
        <v>7.1000000000000004E-3</v>
      </c>
      <c r="K2508" s="110">
        <v>43868</v>
      </c>
      <c r="L2508" s="106">
        <v>12098.35</v>
      </c>
      <c r="M2508" s="106">
        <v>12151.15</v>
      </c>
      <c r="N2508" s="106">
        <v>12154.7</v>
      </c>
      <c r="O2508" s="106">
        <v>12073.95</v>
      </c>
      <c r="P2508" s="28" t="s">
        <v>4992</v>
      </c>
      <c r="Q2508" s="107">
        <v>-3.3E-3</v>
      </c>
      <c r="T2508" s="110">
        <v>43686</v>
      </c>
      <c r="U2508" s="28">
        <v>70.924000000000007</v>
      </c>
      <c r="V2508">
        <v>70.442999999999998</v>
      </c>
      <c r="W2508">
        <v>70.924000000000007</v>
      </c>
      <c r="X2508">
        <v>70.442999999999998</v>
      </c>
      <c r="Y2508" s="19">
        <v>7.1999999999999998E-3</v>
      </c>
      <c r="AB2508" s="110">
        <f t="shared" si="459"/>
        <v>43868</v>
      </c>
      <c r="AC2508" s="108">
        <f t="shared" si="451"/>
        <v>12098.35</v>
      </c>
      <c r="AD2508" s="28">
        <f t="shared" si="452"/>
        <v>71.515000000000001</v>
      </c>
      <c r="AE2508" s="28">
        <f t="shared" si="457"/>
        <v>169.17220163602042</v>
      </c>
      <c r="AF2508" s="31">
        <f t="shared" si="458"/>
        <v>-7.3043585180732062E-3</v>
      </c>
      <c r="AJ2508" s="110">
        <f t="shared" si="450"/>
        <v>43825</v>
      </c>
      <c r="AK2508" s="31">
        <f t="shared" si="448"/>
        <v>5.1000000000000004E-3</v>
      </c>
      <c r="AL2508" s="115">
        <f t="shared" si="449"/>
        <v>-7.4830064801604257E-3</v>
      </c>
      <c r="AM2508" s="100"/>
      <c r="BR2508" s="18">
        <f t="shared" si="454"/>
        <v>43815</v>
      </c>
      <c r="BS2508" s="6">
        <f t="shared" si="455"/>
        <v>7.1000000000000004E-3</v>
      </c>
      <c r="BT2508" s="6">
        <f t="shared" si="456"/>
        <v>-2.7000000000000001E-3</v>
      </c>
    </row>
    <row r="2509" spans="2:72" ht="14.45" hidden="1">
      <c r="B2509" s="110">
        <v>43816</v>
      </c>
      <c r="C2509" s="106">
        <v>3192.5</v>
      </c>
      <c r="D2509" s="106">
        <v>3195.4</v>
      </c>
      <c r="E2509" s="106">
        <v>3198.2</v>
      </c>
      <c r="F2509" s="106">
        <v>3191</v>
      </c>
      <c r="G2509" s="28"/>
      <c r="H2509" s="107">
        <v>2.9999999999999997E-4</v>
      </c>
      <c r="K2509" s="110">
        <v>43871</v>
      </c>
      <c r="L2509" s="106">
        <v>12031.5</v>
      </c>
      <c r="M2509" s="106">
        <v>12102.35</v>
      </c>
      <c r="N2509" s="106">
        <v>12103.55</v>
      </c>
      <c r="O2509" s="106">
        <v>11990.75</v>
      </c>
      <c r="P2509" s="28" t="s">
        <v>4993</v>
      </c>
      <c r="Q2509" s="107">
        <v>-5.4999999999999997E-3</v>
      </c>
      <c r="T2509" s="110">
        <v>43689</v>
      </c>
      <c r="U2509" s="28">
        <v>71.283000000000001</v>
      </c>
      <c r="V2509">
        <v>71.013999999999996</v>
      </c>
      <c r="W2509">
        <v>71.367000000000004</v>
      </c>
      <c r="X2509">
        <v>70.992999999999995</v>
      </c>
      <c r="Y2509" s="19">
        <v>5.1000000000000004E-3</v>
      </c>
      <c r="AB2509" s="110">
        <f t="shared" si="459"/>
        <v>43871</v>
      </c>
      <c r="AC2509" s="108">
        <f t="shared" si="451"/>
        <v>12031.5</v>
      </c>
      <c r="AD2509" s="28">
        <f t="shared" si="452"/>
        <v>71.290000000000006</v>
      </c>
      <c r="AE2509" s="28">
        <f t="shared" si="457"/>
        <v>168.76841071679056</v>
      </c>
      <c r="AF2509" s="31">
        <f t="shared" si="458"/>
        <v>-2.3868632986088212E-3</v>
      </c>
      <c r="AJ2509" s="110">
        <f t="shared" si="450"/>
        <v>43826</v>
      </c>
      <c r="AK2509" s="31">
        <f t="shared" si="448"/>
        <v>0</v>
      </c>
      <c r="AL2509" s="115">
        <f t="shared" si="449"/>
        <v>7.6432656045015701E-3</v>
      </c>
      <c r="AM2509" s="100"/>
      <c r="BR2509" s="18">
        <f t="shared" si="454"/>
        <v>43816</v>
      </c>
      <c r="BS2509" s="6">
        <f t="shared" si="455"/>
        <v>2.9999999999999997E-4</v>
      </c>
      <c r="BT2509" s="6">
        <f t="shared" si="456"/>
        <v>9.1999999999999998E-3</v>
      </c>
    </row>
    <row r="2510" spans="2:72" ht="14.45" hidden="1">
      <c r="B2510" s="110">
        <v>43817</v>
      </c>
      <c r="C2510" s="106">
        <v>3191.1</v>
      </c>
      <c r="D2510" s="106">
        <v>3195.2</v>
      </c>
      <c r="E2510" s="106">
        <v>3198.5</v>
      </c>
      <c r="F2510" s="106">
        <v>3191.1</v>
      </c>
      <c r="G2510" s="28"/>
      <c r="H2510" s="107">
        <v>-4.0000000000000002E-4</v>
      </c>
      <c r="K2510" s="110">
        <v>43872</v>
      </c>
      <c r="L2510" s="106">
        <v>12107.9</v>
      </c>
      <c r="M2510" s="106">
        <v>12108.4</v>
      </c>
      <c r="N2510" s="106">
        <v>12172.3</v>
      </c>
      <c r="O2510" s="106">
        <v>12099</v>
      </c>
      <c r="P2510" s="28" t="s">
        <v>4994</v>
      </c>
      <c r="Q2510" s="107">
        <v>6.4000000000000003E-3</v>
      </c>
      <c r="T2510" s="110">
        <v>43690</v>
      </c>
      <c r="U2510" s="28">
        <v>71.418000000000006</v>
      </c>
      <c r="V2510">
        <v>71.132000000000005</v>
      </c>
      <c r="W2510">
        <v>71.492999999999995</v>
      </c>
      <c r="X2510">
        <v>71.031999999999996</v>
      </c>
      <c r="Y2510" s="19">
        <v>1.9E-3</v>
      </c>
      <c r="AB2510" s="110">
        <f t="shared" si="459"/>
        <v>43872</v>
      </c>
      <c r="AC2510" s="108">
        <f t="shared" si="451"/>
        <v>12107.9</v>
      </c>
      <c r="AD2510" s="28">
        <f t="shared" si="452"/>
        <v>71.284999999999997</v>
      </c>
      <c r="AE2510" s="28">
        <f t="shared" si="457"/>
        <v>169.85200252507539</v>
      </c>
      <c r="AF2510" s="31">
        <f t="shared" si="458"/>
        <v>6.4205843005964436E-3</v>
      </c>
      <c r="AJ2510" s="110">
        <f t="shared" si="450"/>
        <v>43829</v>
      </c>
      <c r="AK2510" s="31">
        <f t="shared" si="448"/>
        <v>-5.7999999999999996E-3</v>
      </c>
      <c r="AL2510" s="115">
        <f t="shared" si="449"/>
        <v>2.7151201803421454E-3</v>
      </c>
      <c r="AM2510" s="100"/>
      <c r="BR2510" s="18">
        <f t="shared" si="454"/>
        <v>43817</v>
      </c>
      <c r="BS2510" s="6">
        <f t="shared" si="455"/>
        <v>-4.0000000000000002E-4</v>
      </c>
      <c r="BT2510" s="6">
        <f t="shared" si="456"/>
        <v>4.7000000000000002E-3</v>
      </c>
    </row>
    <row r="2511" spans="2:72" ht="14.45" hidden="1">
      <c r="B2511" s="110">
        <v>43818</v>
      </c>
      <c r="C2511" s="106">
        <v>3205.4</v>
      </c>
      <c r="D2511" s="106">
        <v>3192.3</v>
      </c>
      <c r="E2511" s="106">
        <v>3205.5</v>
      </c>
      <c r="F2511" s="106">
        <v>3192.3</v>
      </c>
      <c r="G2511" s="28"/>
      <c r="H2511" s="107">
        <v>4.4999999999999997E-3</v>
      </c>
      <c r="K2511" s="110">
        <v>43873</v>
      </c>
      <c r="L2511" s="106">
        <v>12201.2</v>
      </c>
      <c r="M2511" s="106">
        <v>12151</v>
      </c>
      <c r="N2511" s="106">
        <v>12231.75</v>
      </c>
      <c r="O2511" s="106">
        <v>12144.3</v>
      </c>
      <c r="P2511" s="28" t="s">
        <v>4995</v>
      </c>
      <c r="Q2511" s="107">
        <v>7.7000000000000002E-3</v>
      </c>
      <c r="T2511" s="110">
        <v>43691</v>
      </c>
      <c r="U2511" s="28">
        <v>71.275000000000006</v>
      </c>
      <c r="V2511">
        <v>70.995000000000005</v>
      </c>
      <c r="W2511">
        <v>71.364999999999995</v>
      </c>
      <c r="X2511">
        <v>70.844999999999999</v>
      </c>
      <c r="Y2511" s="19">
        <v>-2E-3</v>
      </c>
      <c r="AB2511" s="110">
        <f t="shared" si="459"/>
        <v>43873</v>
      </c>
      <c r="AC2511" s="108">
        <f t="shared" si="451"/>
        <v>12201.2</v>
      </c>
      <c r="AD2511" s="28">
        <f t="shared" si="452"/>
        <v>71.305999999999997</v>
      </c>
      <c r="AE2511" s="28">
        <f t="shared" si="457"/>
        <v>171.1104254901411</v>
      </c>
      <c r="AF2511" s="31">
        <f t="shared" si="458"/>
        <v>7.408938054056291E-3</v>
      </c>
      <c r="AJ2511" s="110">
        <f t="shared" si="450"/>
        <v>43830</v>
      </c>
      <c r="AK2511" s="31">
        <f t="shared" si="448"/>
        <v>2.8999999999999998E-3</v>
      </c>
      <c r="AL2511" s="115">
        <f t="shared" si="449"/>
        <v>-7.6182956097617938E-3</v>
      </c>
      <c r="AM2511" s="100"/>
      <c r="BR2511" s="18">
        <f t="shared" si="454"/>
        <v>43818</v>
      </c>
      <c r="BS2511" s="6">
        <f t="shared" si="455"/>
        <v>4.4999999999999997E-3</v>
      </c>
      <c r="BT2511" s="6">
        <f t="shared" si="456"/>
        <v>3.0999999999999999E-3</v>
      </c>
    </row>
    <row r="2512" spans="2:72" ht="14.45" hidden="1">
      <c r="B2512" s="110">
        <v>43819</v>
      </c>
      <c r="C2512" s="106">
        <v>3221.2</v>
      </c>
      <c r="D2512" s="106">
        <v>3223.3</v>
      </c>
      <c r="E2512" s="106">
        <v>3225.7</v>
      </c>
      <c r="F2512" s="106">
        <v>3216</v>
      </c>
      <c r="G2512" s="28"/>
      <c r="H2512" s="107">
        <v>4.8999999999999998E-3</v>
      </c>
      <c r="K2512" s="110">
        <v>43874</v>
      </c>
      <c r="L2512" s="106">
        <v>12174.65</v>
      </c>
      <c r="M2512" s="106">
        <v>12219.55</v>
      </c>
      <c r="N2512" s="106">
        <v>12225.65</v>
      </c>
      <c r="O2512" s="106">
        <v>12139.8</v>
      </c>
      <c r="P2512" s="28" t="s">
        <v>4996</v>
      </c>
      <c r="Q2512" s="107">
        <v>-2.2000000000000001E-3</v>
      </c>
      <c r="T2512" s="110">
        <v>43692</v>
      </c>
      <c r="U2512" s="28">
        <v>71.81</v>
      </c>
      <c r="V2512">
        <v>71.507000000000005</v>
      </c>
      <c r="W2512">
        <v>71.828999999999994</v>
      </c>
      <c r="X2512">
        <v>71.308999999999997</v>
      </c>
      <c r="Y2512" s="19">
        <v>7.4999999999999997E-3</v>
      </c>
      <c r="AB2512" s="110">
        <f t="shared" si="459"/>
        <v>43874</v>
      </c>
      <c r="AC2512" s="108">
        <f t="shared" si="451"/>
        <v>12174.65</v>
      </c>
      <c r="AD2512" s="28">
        <f t="shared" si="452"/>
        <v>71.33</v>
      </c>
      <c r="AE2512" s="28">
        <f t="shared" si="457"/>
        <v>170.68063928220946</v>
      </c>
      <c r="AF2512" s="31">
        <f t="shared" si="458"/>
        <v>-2.5117476430821517E-3</v>
      </c>
      <c r="AJ2512" s="110">
        <f t="shared" si="450"/>
        <v>43832</v>
      </c>
      <c r="AK2512" s="31">
        <f t="shared" si="448"/>
        <v>8.3999999999999995E-3</v>
      </c>
      <c r="AL2512" s="115">
        <f t="shared" si="449"/>
        <v>6.4458658762276411E-3</v>
      </c>
      <c r="AM2512" s="100"/>
      <c r="BR2512" s="18">
        <f t="shared" si="454"/>
        <v>43819</v>
      </c>
      <c r="BS2512" s="6">
        <f t="shared" si="455"/>
        <v>4.8999999999999998E-3</v>
      </c>
      <c r="BT2512" s="6">
        <f t="shared" si="456"/>
        <v>1E-3</v>
      </c>
    </row>
    <row r="2513" spans="2:72" ht="14.45" hidden="1">
      <c r="B2513" s="110">
        <v>43822</v>
      </c>
      <c r="C2513" s="106">
        <v>3224</v>
      </c>
      <c r="D2513" s="106">
        <v>3226.1</v>
      </c>
      <c r="E2513" s="106">
        <v>3227.8</v>
      </c>
      <c r="F2513" s="106">
        <v>3222.3</v>
      </c>
      <c r="G2513" s="28"/>
      <c r="H2513" s="107">
        <v>8.9999999999999998E-4</v>
      </c>
      <c r="K2513" s="110">
        <v>43875</v>
      </c>
      <c r="L2513" s="106">
        <v>12113.45</v>
      </c>
      <c r="M2513" s="106">
        <v>12190.15</v>
      </c>
      <c r="N2513" s="106">
        <v>12246.7</v>
      </c>
      <c r="O2513" s="106">
        <v>12091.2</v>
      </c>
      <c r="P2513" s="28" t="s">
        <v>4997</v>
      </c>
      <c r="Q2513" s="107">
        <v>-5.0000000000000001E-3</v>
      </c>
      <c r="T2513" s="110">
        <v>43693</v>
      </c>
      <c r="U2513" s="28">
        <v>71.155000000000001</v>
      </c>
      <c r="V2513">
        <v>71.364999999999995</v>
      </c>
      <c r="W2513">
        <v>71.492000000000004</v>
      </c>
      <c r="X2513">
        <v>71.045000000000002</v>
      </c>
      <c r="Y2513" s="19">
        <v>-9.1000000000000004E-3</v>
      </c>
      <c r="AB2513" s="110">
        <f t="shared" si="459"/>
        <v>43875</v>
      </c>
      <c r="AC2513" s="108">
        <f t="shared" si="451"/>
        <v>12113.45</v>
      </c>
      <c r="AD2513" s="28">
        <f t="shared" si="452"/>
        <v>71.528999999999996</v>
      </c>
      <c r="AE2513" s="28">
        <f t="shared" si="457"/>
        <v>169.35019362775938</v>
      </c>
      <c r="AF2513" s="31">
        <f t="shared" si="458"/>
        <v>-7.794941828465185E-3</v>
      </c>
      <c r="AJ2513" s="110">
        <f t="shared" si="450"/>
        <v>43833</v>
      </c>
      <c r="AK2513" s="31">
        <f t="shared" si="448"/>
        <v>-7.1000000000000004E-3</v>
      </c>
      <c r="AL2513" s="115">
        <f t="shared" si="449"/>
        <v>-1.0348365089578371E-2</v>
      </c>
      <c r="AM2513" s="100"/>
      <c r="BR2513" s="18">
        <f t="shared" si="454"/>
        <v>43822</v>
      </c>
      <c r="BS2513" s="6">
        <f t="shared" si="455"/>
        <v>8.9999999999999998E-4</v>
      </c>
      <c r="BT2513" s="6">
        <f t="shared" si="456"/>
        <v>-6.9999999999999999E-4</v>
      </c>
    </row>
    <row r="2514" spans="2:72" ht="14.45" hidden="1">
      <c r="B2514" s="110">
        <v>43823</v>
      </c>
      <c r="C2514" s="106">
        <v>3223.4</v>
      </c>
      <c r="D2514" s="106">
        <v>3225.4</v>
      </c>
      <c r="E2514" s="106">
        <v>3226.4</v>
      </c>
      <c r="F2514" s="106">
        <v>3220.5</v>
      </c>
      <c r="G2514" s="28"/>
      <c r="H2514" s="107">
        <v>-2.0000000000000001E-4</v>
      </c>
      <c r="K2514" s="110">
        <v>43878</v>
      </c>
      <c r="L2514" s="106">
        <v>12045.8</v>
      </c>
      <c r="M2514" s="106">
        <v>12131.8</v>
      </c>
      <c r="N2514" s="106">
        <v>12159.6</v>
      </c>
      <c r="O2514" s="106">
        <v>12037</v>
      </c>
      <c r="P2514" s="28" t="s">
        <v>4998</v>
      </c>
      <c r="Q2514" s="107">
        <v>-5.5999999999999999E-3</v>
      </c>
      <c r="T2514" s="110">
        <v>43696</v>
      </c>
      <c r="U2514" s="28">
        <v>71.450999999999993</v>
      </c>
      <c r="V2514">
        <v>71.212999999999994</v>
      </c>
      <c r="W2514">
        <v>71.5</v>
      </c>
      <c r="X2514">
        <v>71.063000000000002</v>
      </c>
      <c r="Y2514" s="19">
        <v>4.1999999999999997E-3</v>
      </c>
      <c r="AB2514" s="110">
        <f t="shared" si="459"/>
        <v>43878</v>
      </c>
      <c r="AC2514" s="108">
        <f t="shared" si="451"/>
        <v>12045.8</v>
      </c>
      <c r="AD2514" s="28">
        <f t="shared" si="452"/>
        <v>71.34</v>
      </c>
      <c r="AE2514" s="28">
        <f t="shared" si="457"/>
        <v>168.85057471264366</v>
      </c>
      <c r="AF2514" s="31">
        <f t="shared" si="458"/>
        <v>-2.95021165558218E-3</v>
      </c>
      <c r="AJ2514" s="110">
        <f t="shared" si="450"/>
        <v>43836</v>
      </c>
      <c r="AK2514" s="31">
        <f t="shared" ref="AK2514:AK2577" si="460">IFERROR(VLOOKUP(AJ2514,B:H,7,FALSE),0)</f>
        <v>3.5999999999999999E-3</v>
      </c>
      <c r="AL2514" s="115">
        <f t="shared" ref="AL2514:AL2577" si="461">IFERROR(VLOOKUP(AJ2514,AB:AF,5,FALSE),0)</f>
        <v>-2.0429733805802375E-2</v>
      </c>
      <c r="AM2514" s="100"/>
      <c r="BR2514" s="18">
        <f t="shared" si="454"/>
        <v>43823</v>
      </c>
      <c r="BS2514" s="6">
        <f t="shared" si="455"/>
        <v>-2.0000000000000001E-4</v>
      </c>
      <c r="BT2514" s="6">
        <f t="shared" si="456"/>
        <v>-3.8999999999999998E-3</v>
      </c>
    </row>
    <row r="2515" spans="2:72" ht="14.45" hidden="1">
      <c r="B2515" s="110">
        <v>43825</v>
      </c>
      <c r="C2515" s="106">
        <v>3239.9</v>
      </c>
      <c r="D2515" s="106">
        <v>3227.2</v>
      </c>
      <c r="E2515" s="106">
        <v>3240.1</v>
      </c>
      <c r="F2515" s="106">
        <v>3227.2</v>
      </c>
      <c r="G2515" s="28"/>
      <c r="H2515" s="107">
        <v>5.1000000000000004E-3</v>
      </c>
      <c r="K2515" s="110">
        <v>43879</v>
      </c>
      <c r="L2515" s="106">
        <v>11992.5</v>
      </c>
      <c r="M2515" s="106">
        <v>12028.25</v>
      </c>
      <c r="N2515" s="106">
        <v>12030.75</v>
      </c>
      <c r="O2515" s="106">
        <v>11908.05</v>
      </c>
      <c r="P2515" s="28" t="s">
        <v>4999</v>
      </c>
      <c r="Q2515" s="107">
        <v>-4.4000000000000003E-3</v>
      </c>
      <c r="T2515" s="110">
        <v>43697</v>
      </c>
      <c r="U2515" s="28">
        <v>71.549000000000007</v>
      </c>
      <c r="V2515">
        <v>71.522999999999996</v>
      </c>
      <c r="W2515">
        <v>71.826999999999998</v>
      </c>
      <c r="X2515">
        <v>71.522999999999996</v>
      </c>
      <c r="Y2515" s="19">
        <v>1.4E-3</v>
      </c>
      <c r="AB2515" s="110">
        <f t="shared" si="459"/>
        <v>43879</v>
      </c>
      <c r="AC2515" s="108">
        <f t="shared" si="451"/>
        <v>11992.5</v>
      </c>
      <c r="AD2515" s="28">
        <f t="shared" si="452"/>
        <v>71.584999999999994</v>
      </c>
      <c r="AE2515" s="28">
        <f t="shared" si="457"/>
        <v>167.52811343158484</v>
      </c>
      <c r="AF2515" s="31">
        <f t="shared" si="458"/>
        <v>-7.8321396495655282E-3</v>
      </c>
      <c r="AJ2515" s="110">
        <f t="shared" si="450"/>
        <v>43837</v>
      </c>
      <c r="AK2515" s="31">
        <f t="shared" si="460"/>
        <v>-2.8E-3</v>
      </c>
      <c r="AL2515" s="115">
        <f t="shared" si="461"/>
        <v>5.3023035246912986E-3</v>
      </c>
      <c r="AM2515" s="100"/>
      <c r="BR2515" s="18">
        <f t="shared" si="454"/>
        <v>43825</v>
      </c>
      <c r="BS2515" s="6">
        <f t="shared" si="455"/>
        <v>5.1000000000000004E-3</v>
      </c>
      <c r="BT2515" s="6">
        <f t="shared" si="456"/>
        <v>-7.1999999999999998E-3</v>
      </c>
    </row>
    <row r="2516" spans="2:72" ht="14.45" hidden="1">
      <c r="B2516" s="110">
        <v>43826</v>
      </c>
      <c r="C2516" s="106">
        <v>3240</v>
      </c>
      <c r="D2516" s="106">
        <v>3247.2</v>
      </c>
      <c r="E2516" s="106">
        <v>3247.9</v>
      </c>
      <c r="F2516" s="106">
        <v>3234.4</v>
      </c>
      <c r="G2516" s="28"/>
      <c r="H2516" s="107">
        <v>0</v>
      </c>
      <c r="K2516" s="110">
        <v>43880</v>
      </c>
      <c r="L2516" s="106">
        <v>12125.9</v>
      </c>
      <c r="M2516" s="106">
        <v>12090.6</v>
      </c>
      <c r="N2516" s="106">
        <v>12134.7</v>
      </c>
      <c r="O2516" s="106">
        <v>12042.1</v>
      </c>
      <c r="P2516" s="28" t="s">
        <v>5000</v>
      </c>
      <c r="Q2516" s="107">
        <v>1.11E-2</v>
      </c>
      <c r="T2516" s="110">
        <v>43698</v>
      </c>
      <c r="U2516" s="28">
        <v>71.44</v>
      </c>
      <c r="V2516">
        <v>71.561999999999998</v>
      </c>
      <c r="W2516">
        <v>71.623000000000005</v>
      </c>
      <c r="X2516">
        <v>71.352999999999994</v>
      </c>
      <c r="Y2516" s="19">
        <v>-1.5E-3</v>
      </c>
      <c r="AB2516" s="110">
        <f t="shared" si="459"/>
        <v>43880</v>
      </c>
      <c r="AC2516" s="108">
        <f t="shared" si="451"/>
        <v>12125.9</v>
      </c>
      <c r="AD2516" s="28">
        <f t="shared" si="452"/>
        <v>71.599999999999994</v>
      </c>
      <c r="AE2516" s="28">
        <f t="shared" si="457"/>
        <v>169.35614525139667</v>
      </c>
      <c r="AF2516" s="31">
        <f t="shared" si="458"/>
        <v>1.0911791354699218E-2</v>
      </c>
      <c r="AJ2516" s="110">
        <f t="shared" si="450"/>
        <v>43838</v>
      </c>
      <c r="AK2516" s="31">
        <f t="shared" si="460"/>
        <v>4.8999999999999998E-3</v>
      </c>
      <c r="AL2516" s="115">
        <f t="shared" si="461"/>
        <v>2.3840362713050123E-3</v>
      </c>
      <c r="AM2516" s="100"/>
      <c r="BR2516" s="18">
        <f t="shared" si="454"/>
        <v>43826</v>
      </c>
      <c r="BS2516" s="6">
        <f t="shared" si="455"/>
        <v>0</v>
      </c>
      <c r="BT2516" s="6">
        <f t="shared" si="456"/>
        <v>9.7999999999999997E-3</v>
      </c>
    </row>
    <row r="2517" spans="2:72" ht="14.45" hidden="1">
      <c r="B2517" s="110">
        <v>43829</v>
      </c>
      <c r="C2517" s="106">
        <v>3221.3</v>
      </c>
      <c r="D2517" s="106">
        <v>3240.1</v>
      </c>
      <c r="E2517" s="106">
        <v>3240.9</v>
      </c>
      <c r="F2517" s="106">
        <v>3216.6</v>
      </c>
      <c r="G2517" s="28"/>
      <c r="H2517" s="107">
        <v>-5.7999999999999996E-3</v>
      </c>
      <c r="K2517" s="110">
        <v>43881</v>
      </c>
      <c r="L2517" s="106">
        <v>12080.85</v>
      </c>
      <c r="M2517" s="106">
        <v>12119</v>
      </c>
      <c r="N2517" s="106">
        <v>12152</v>
      </c>
      <c r="O2517" s="106">
        <v>12071.45</v>
      </c>
      <c r="P2517" s="28" t="s">
        <v>5001</v>
      </c>
      <c r="Q2517" s="107">
        <v>-3.7000000000000002E-3</v>
      </c>
      <c r="T2517" s="110">
        <v>43699</v>
      </c>
      <c r="U2517" s="28">
        <v>71.930000000000007</v>
      </c>
      <c r="V2517">
        <v>71.599999999999994</v>
      </c>
      <c r="W2517">
        <v>72.004000000000005</v>
      </c>
      <c r="X2517">
        <v>71.599999999999994</v>
      </c>
      <c r="Y2517" s="19">
        <v>6.8999999999999999E-3</v>
      </c>
      <c r="AB2517" s="110">
        <f t="shared" si="459"/>
        <v>43881</v>
      </c>
      <c r="AC2517" s="108">
        <f t="shared" si="451"/>
        <v>12080.85</v>
      </c>
      <c r="AD2517" s="28">
        <f t="shared" si="452"/>
        <v>71.680000000000007</v>
      </c>
      <c r="AE2517" s="28">
        <f t="shared" si="457"/>
        <v>168.53864397321428</v>
      </c>
      <c r="AF2517" s="31">
        <f t="shared" si="458"/>
        <v>-4.8271131642071419E-3</v>
      </c>
      <c r="AJ2517" s="110">
        <f t="shared" si="450"/>
        <v>43839</v>
      </c>
      <c r="AK2517" s="31">
        <f t="shared" si="460"/>
        <v>6.6E-3</v>
      </c>
      <c r="AL2517" s="115">
        <f t="shared" si="461"/>
        <v>2.0125340271805126E-2</v>
      </c>
      <c r="AM2517" s="100"/>
      <c r="BR2517" s="18">
        <f t="shared" si="454"/>
        <v>43829</v>
      </c>
      <c r="BS2517" s="6">
        <f t="shared" si="455"/>
        <v>-5.7999999999999996E-3</v>
      </c>
      <c r="BT2517" s="6">
        <f t="shared" si="456"/>
        <v>8.0000000000000004E-4</v>
      </c>
    </row>
    <row r="2518" spans="2:72" ht="14.45" hidden="1">
      <c r="B2518" s="110">
        <v>43830</v>
      </c>
      <c r="C2518" s="106">
        <v>3230.8</v>
      </c>
      <c r="D2518" s="106">
        <v>3215.2</v>
      </c>
      <c r="E2518" s="106">
        <v>3231.7</v>
      </c>
      <c r="F2518" s="106">
        <v>3212</v>
      </c>
      <c r="G2518" s="28"/>
      <c r="H2518" s="107">
        <v>2.8999999999999998E-3</v>
      </c>
      <c r="K2518" s="110">
        <v>43885</v>
      </c>
      <c r="L2518" s="106">
        <v>11829.4</v>
      </c>
      <c r="M2518" s="106">
        <v>12012.55</v>
      </c>
      <c r="N2518" s="106">
        <v>12012.55</v>
      </c>
      <c r="O2518" s="106">
        <v>11813.4</v>
      </c>
      <c r="P2518" s="28" t="s">
        <v>5002</v>
      </c>
      <c r="Q2518" s="107">
        <v>-2.0799999999999999E-2</v>
      </c>
      <c r="T2518" s="110">
        <v>43700</v>
      </c>
      <c r="U2518" s="28">
        <v>71.513000000000005</v>
      </c>
      <c r="V2518">
        <v>71.959999999999994</v>
      </c>
      <c r="W2518">
        <v>72.061000000000007</v>
      </c>
      <c r="X2518">
        <v>71.513000000000005</v>
      </c>
      <c r="Y2518" s="19">
        <v>-5.7999999999999996E-3</v>
      </c>
      <c r="AB2518" s="110">
        <f t="shared" si="459"/>
        <v>43885</v>
      </c>
      <c r="AC2518" s="108">
        <f t="shared" si="451"/>
        <v>11829.4</v>
      </c>
      <c r="AD2518" s="28">
        <f t="shared" si="452"/>
        <v>71.935000000000002</v>
      </c>
      <c r="AE2518" s="28">
        <f t="shared" si="457"/>
        <v>164.44568012789324</v>
      </c>
      <c r="AF2518" s="31">
        <f t="shared" si="458"/>
        <v>-2.428501706689612E-2</v>
      </c>
      <c r="AJ2518" s="110">
        <f t="shared" si="450"/>
        <v>43840</v>
      </c>
      <c r="AK2518" s="31">
        <f t="shared" si="460"/>
        <v>-2.8999999999999998E-3</v>
      </c>
      <c r="AL2518" s="115">
        <f t="shared" si="461"/>
        <v>6.8830028412247835E-3</v>
      </c>
      <c r="AM2518" s="100"/>
      <c r="BR2518" s="18">
        <f t="shared" si="454"/>
        <v>43830</v>
      </c>
      <c r="BS2518" s="6">
        <f t="shared" si="455"/>
        <v>2.8999999999999998E-3</v>
      </c>
      <c r="BT2518" s="6">
        <f t="shared" si="456"/>
        <v>-7.1000000000000004E-3</v>
      </c>
    </row>
    <row r="2519" spans="2:72" ht="14.45" hidden="1">
      <c r="B2519" s="110">
        <v>43832</v>
      </c>
      <c r="C2519" s="106">
        <v>3257.8</v>
      </c>
      <c r="D2519" s="106">
        <v>3244.7</v>
      </c>
      <c r="E2519" s="106">
        <v>3258.1</v>
      </c>
      <c r="F2519" s="106">
        <v>3235.5</v>
      </c>
      <c r="G2519" s="28"/>
      <c r="H2519" s="107">
        <v>8.3999999999999995E-3</v>
      </c>
      <c r="K2519" s="110">
        <v>43886</v>
      </c>
      <c r="L2519" s="106">
        <v>11797.9</v>
      </c>
      <c r="M2519" s="106">
        <v>11877.5</v>
      </c>
      <c r="N2519" s="106">
        <v>11883.05</v>
      </c>
      <c r="O2519" s="106">
        <v>11779.9</v>
      </c>
      <c r="P2519" s="28" t="s">
        <v>5003</v>
      </c>
      <c r="Q2519" s="107">
        <v>-2.7000000000000001E-3</v>
      </c>
      <c r="T2519" s="110">
        <v>43703</v>
      </c>
      <c r="U2519" s="28">
        <v>72.025000000000006</v>
      </c>
      <c r="V2519">
        <v>71.92</v>
      </c>
      <c r="W2519">
        <v>72.260000000000005</v>
      </c>
      <c r="X2519">
        <v>71.863</v>
      </c>
      <c r="Y2519" s="19">
        <v>7.1999999999999998E-3</v>
      </c>
      <c r="AB2519" s="110">
        <f t="shared" si="459"/>
        <v>43886</v>
      </c>
      <c r="AC2519" s="108">
        <f t="shared" si="451"/>
        <v>11797.9</v>
      </c>
      <c r="AD2519" s="28">
        <f t="shared" si="452"/>
        <v>71.819999999999993</v>
      </c>
      <c r="AE2519" s="28">
        <f t="shared" si="457"/>
        <v>164.27039821776665</v>
      </c>
      <c r="AF2519" s="31">
        <f t="shared" si="458"/>
        <v>-1.0658954980773405E-3</v>
      </c>
      <c r="AJ2519" s="110">
        <f t="shared" si="450"/>
        <v>43843</v>
      </c>
      <c r="AK2519" s="31">
        <f t="shared" si="460"/>
        <v>7.0000000000000001E-3</v>
      </c>
      <c r="AL2519" s="115">
        <f t="shared" si="461"/>
        <v>9.4920338194957043E-3</v>
      </c>
      <c r="AM2519" s="100"/>
      <c r="BR2519" s="18">
        <f t="shared" si="454"/>
        <v>43832</v>
      </c>
      <c r="BS2519" s="6">
        <f t="shared" si="455"/>
        <v>8.3999999999999995E-3</v>
      </c>
      <c r="BT2519" s="6">
        <f t="shared" si="456"/>
        <v>8.2000000000000007E-3</v>
      </c>
    </row>
    <row r="2520" spans="2:72" ht="14.45" hidden="1">
      <c r="B2520" s="110">
        <v>43833</v>
      </c>
      <c r="C2520" s="106">
        <v>3234.8</v>
      </c>
      <c r="D2520" s="106">
        <v>3226.4</v>
      </c>
      <c r="E2520" s="106">
        <v>3246.2</v>
      </c>
      <c r="F2520" s="106">
        <v>3222.3</v>
      </c>
      <c r="G2520" s="28"/>
      <c r="H2520" s="107">
        <v>-7.1000000000000004E-3</v>
      </c>
      <c r="K2520" s="110">
        <v>43887</v>
      </c>
      <c r="L2520" s="106">
        <v>11678.5</v>
      </c>
      <c r="M2520" s="106">
        <v>11738.55</v>
      </c>
      <c r="N2520" s="106">
        <v>11783.25</v>
      </c>
      <c r="O2520" s="106">
        <v>11639.6</v>
      </c>
      <c r="P2520" s="28" t="s">
        <v>5004</v>
      </c>
      <c r="Q2520" s="107">
        <v>-1.01E-2</v>
      </c>
      <c r="T2520" s="110">
        <v>43704</v>
      </c>
      <c r="U2520" s="28">
        <v>71.543000000000006</v>
      </c>
      <c r="V2520">
        <v>72.03</v>
      </c>
      <c r="W2520">
        <v>72.03</v>
      </c>
      <c r="X2520">
        <v>71.382999999999996</v>
      </c>
      <c r="Y2520" s="19">
        <v>-6.7000000000000002E-3</v>
      </c>
      <c r="AB2520" s="110">
        <f t="shared" si="459"/>
        <v>43887</v>
      </c>
      <c r="AC2520" s="108">
        <f t="shared" si="451"/>
        <v>11678.5</v>
      </c>
      <c r="AD2520" s="28">
        <f t="shared" si="452"/>
        <v>71.58</v>
      </c>
      <c r="AE2520" s="28">
        <f t="shared" si="457"/>
        <v>163.15311539536182</v>
      </c>
      <c r="AF2520" s="31">
        <f t="shared" si="458"/>
        <v>-6.8014860530360988E-3</v>
      </c>
      <c r="AJ2520" s="110">
        <f t="shared" si="450"/>
        <v>43844</v>
      </c>
      <c r="AK2520" s="31">
        <f t="shared" si="460"/>
        <v>-1.5E-3</v>
      </c>
      <c r="AL2520" s="115">
        <f t="shared" si="461"/>
        <v>6.7496586702575634E-4</v>
      </c>
      <c r="AM2520" s="100"/>
      <c r="BR2520" s="18">
        <f t="shared" si="454"/>
        <v>43833</v>
      </c>
      <c r="BS2520" s="6">
        <f t="shared" si="455"/>
        <v>-7.1000000000000004E-3</v>
      </c>
      <c r="BT2520" s="6">
        <f t="shared" si="456"/>
        <v>-4.4999999999999997E-3</v>
      </c>
    </row>
    <row r="2521" spans="2:72" ht="14.45" hidden="1">
      <c r="B2521" s="110">
        <v>43836</v>
      </c>
      <c r="C2521" s="106">
        <v>3246.3</v>
      </c>
      <c r="D2521" s="106">
        <v>3217.6</v>
      </c>
      <c r="E2521" s="106">
        <v>3246.8</v>
      </c>
      <c r="F2521" s="106">
        <v>3214.6</v>
      </c>
      <c r="G2521" s="28"/>
      <c r="H2521" s="107">
        <v>3.5999999999999999E-3</v>
      </c>
      <c r="K2521" s="110">
        <v>43888</v>
      </c>
      <c r="L2521" s="106">
        <v>11633.3</v>
      </c>
      <c r="M2521" s="106">
        <v>11661.25</v>
      </c>
      <c r="N2521" s="106">
        <v>11663.85</v>
      </c>
      <c r="O2521" s="106">
        <v>11536.7</v>
      </c>
      <c r="P2521" s="28" t="s">
        <v>5005</v>
      </c>
      <c r="Q2521" s="107">
        <v>-3.8999999999999998E-3</v>
      </c>
      <c r="T2521" s="110">
        <v>43705</v>
      </c>
      <c r="U2521" s="28">
        <v>71.828999999999994</v>
      </c>
      <c r="V2521">
        <v>71.563999999999993</v>
      </c>
      <c r="W2521">
        <v>71.903999999999996</v>
      </c>
      <c r="X2521">
        <v>71.492000000000004</v>
      </c>
      <c r="Y2521" s="19">
        <v>4.0000000000000001E-3</v>
      </c>
      <c r="AB2521" s="110">
        <f t="shared" si="459"/>
        <v>43888</v>
      </c>
      <c r="AC2521" s="108">
        <f t="shared" si="451"/>
        <v>11633.3</v>
      </c>
      <c r="AD2521" s="28">
        <f t="shared" si="452"/>
        <v>71.655000000000001</v>
      </c>
      <c r="AE2521" s="28">
        <f t="shared" si="457"/>
        <v>162.35154560044657</v>
      </c>
      <c r="AF2521" s="31">
        <f t="shared" si="458"/>
        <v>-4.9129910450856906E-3</v>
      </c>
      <c r="AJ2521" s="110">
        <f t="shared" si="450"/>
        <v>43845</v>
      </c>
      <c r="AK2521" s="31">
        <f t="shared" si="460"/>
        <v>1.9E-3</v>
      </c>
      <c r="AL2521" s="115">
        <f t="shared" si="461"/>
        <v>2.9847922359760304E-4</v>
      </c>
      <c r="AM2521" s="100"/>
      <c r="BR2521" s="18">
        <f t="shared" si="454"/>
        <v>43836</v>
      </c>
      <c r="BS2521" s="6">
        <f t="shared" si="455"/>
        <v>3.5999999999999999E-3</v>
      </c>
      <c r="BT2521" s="6">
        <f t="shared" si="456"/>
        <v>-1.9099999999999999E-2</v>
      </c>
    </row>
    <row r="2522" spans="2:72" ht="14.45" hidden="1">
      <c r="B2522" s="110">
        <v>43837</v>
      </c>
      <c r="C2522" s="106">
        <v>3237.2</v>
      </c>
      <c r="D2522" s="106">
        <v>3241.9</v>
      </c>
      <c r="E2522" s="106">
        <v>3244.9</v>
      </c>
      <c r="F2522" s="106">
        <v>3232.4</v>
      </c>
      <c r="G2522" s="28"/>
      <c r="H2522" s="107">
        <v>-2.8E-3</v>
      </c>
      <c r="K2522" s="110">
        <v>43889</v>
      </c>
      <c r="L2522" s="106">
        <v>11201.75</v>
      </c>
      <c r="M2522" s="106">
        <v>11382</v>
      </c>
      <c r="N2522" s="106">
        <v>11384.8</v>
      </c>
      <c r="O2522" s="106">
        <v>11175.05</v>
      </c>
      <c r="P2522" s="28" t="s">
        <v>5006</v>
      </c>
      <c r="Q2522" s="107">
        <v>-3.7100000000000001E-2</v>
      </c>
      <c r="T2522" s="110">
        <v>43706</v>
      </c>
      <c r="U2522" s="28">
        <v>71.69</v>
      </c>
      <c r="V2522">
        <v>71.912999999999997</v>
      </c>
      <c r="W2522">
        <v>72.099999999999994</v>
      </c>
      <c r="X2522">
        <v>71.623999999999995</v>
      </c>
      <c r="Y2522" s="19">
        <v>-1.9E-3</v>
      </c>
      <c r="AB2522" s="110">
        <f t="shared" si="459"/>
        <v>43889</v>
      </c>
      <c r="AC2522" s="108">
        <f t="shared" si="451"/>
        <v>11201.75</v>
      </c>
      <c r="AD2522" s="28">
        <f t="shared" si="452"/>
        <v>72.539000000000001</v>
      </c>
      <c r="AE2522" s="28">
        <f t="shared" si="457"/>
        <v>154.42382718261899</v>
      </c>
      <c r="AF2522" s="31">
        <f t="shared" si="458"/>
        <v>-4.8830569419634595E-2</v>
      </c>
      <c r="AJ2522" s="110">
        <f t="shared" ref="AJ2522:AJ2585" si="462">VLOOKUP(B2529,AB:AF,1,FALSE)</f>
        <v>43846</v>
      </c>
      <c r="AK2522" s="31">
        <f t="shared" si="460"/>
        <v>8.3999999999999995E-3</v>
      </c>
      <c r="AL2522" s="115">
        <f t="shared" si="461"/>
        <v>-2.6501313994166109E-3</v>
      </c>
      <c r="AM2522" s="100"/>
      <c r="BR2522" s="18">
        <f t="shared" si="454"/>
        <v>43837</v>
      </c>
      <c r="BS2522" s="6">
        <f t="shared" si="455"/>
        <v>-2.8E-3</v>
      </c>
      <c r="BT2522" s="6">
        <f t="shared" si="456"/>
        <v>5.0000000000000001E-3</v>
      </c>
    </row>
    <row r="2523" spans="2:72" ht="14.45" hidden="1">
      <c r="B2523" s="110">
        <v>43838</v>
      </c>
      <c r="C2523" s="106">
        <v>3253.1</v>
      </c>
      <c r="D2523" s="106">
        <v>3238.6</v>
      </c>
      <c r="E2523" s="106">
        <v>3267.1</v>
      </c>
      <c r="F2523" s="106">
        <v>3236.7</v>
      </c>
      <c r="G2523" s="28"/>
      <c r="H2523" s="107">
        <v>4.8999999999999998E-3</v>
      </c>
      <c r="K2523" s="110">
        <v>43892</v>
      </c>
      <c r="L2523" s="106">
        <v>11132.75</v>
      </c>
      <c r="M2523" s="106">
        <v>11387.35</v>
      </c>
      <c r="N2523" s="106">
        <v>11433</v>
      </c>
      <c r="O2523" s="106">
        <v>11036.25</v>
      </c>
      <c r="P2523" s="28" t="s">
        <v>5007</v>
      </c>
      <c r="Q2523" s="107">
        <v>-6.1999999999999998E-3</v>
      </c>
      <c r="T2523" s="110">
        <v>43707</v>
      </c>
      <c r="U2523" s="28">
        <v>71.453000000000003</v>
      </c>
      <c r="V2523">
        <v>71.772000000000006</v>
      </c>
      <c r="W2523">
        <v>71.816999999999993</v>
      </c>
      <c r="X2523">
        <v>71.356999999999999</v>
      </c>
      <c r="Y2523" s="19">
        <v>-3.3E-3</v>
      </c>
      <c r="AB2523" s="110">
        <f t="shared" si="459"/>
        <v>43892</v>
      </c>
      <c r="AC2523" s="108">
        <f t="shared" ref="AC2523:AC2586" si="463">IFERROR(VLOOKUP(AB2523,K:Q,2,FALSE),0)</f>
        <v>11132.75</v>
      </c>
      <c r="AD2523" s="28">
        <f t="shared" ref="AD2523:AD2586" si="464">VLOOKUP(AB2523,T:Y,2,FALSE)</f>
        <v>72.882000000000005</v>
      </c>
      <c r="AE2523" s="28">
        <f t="shared" si="457"/>
        <v>152.75033615981997</v>
      </c>
      <c r="AF2523" s="31">
        <f t="shared" si="458"/>
        <v>-1.0837000049351064E-2</v>
      </c>
      <c r="AJ2523" s="110">
        <f t="shared" si="462"/>
        <v>43847</v>
      </c>
      <c r="AK2523" s="31">
        <f t="shared" si="460"/>
        <v>3.8999999999999998E-3</v>
      </c>
      <c r="AL2523" s="115">
        <f t="shared" si="461"/>
        <v>-1.6755390708520501E-3</v>
      </c>
      <c r="AM2523" s="100"/>
      <c r="BR2523" s="18">
        <f t="shared" si="454"/>
        <v>43838</v>
      </c>
      <c r="BS2523" s="6">
        <f t="shared" si="455"/>
        <v>4.8999999999999998E-3</v>
      </c>
      <c r="BT2523" s="6">
        <f t="shared" si="456"/>
        <v>-2.3E-3</v>
      </c>
    </row>
    <row r="2524" spans="2:72" ht="14.45" hidden="1">
      <c r="B2524" s="110">
        <v>43839</v>
      </c>
      <c r="C2524" s="106">
        <v>3274.7</v>
      </c>
      <c r="D2524" s="106">
        <v>3266</v>
      </c>
      <c r="E2524" s="106">
        <v>3275.6</v>
      </c>
      <c r="F2524" s="106">
        <v>3263.7</v>
      </c>
      <c r="G2524" s="28"/>
      <c r="H2524" s="107">
        <v>6.6E-3</v>
      </c>
      <c r="K2524" s="110">
        <v>43893</v>
      </c>
      <c r="L2524" s="106">
        <v>11303.3</v>
      </c>
      <c r="M2524" s="106">
        <v>11217.55</v>
      </c>
      <c r="N2524" s="106">
        <v>11342.25</v>
      </c>
      <c r="O2524" s="106">
        <v>11152.55</v>
      </c>
      <c r="P2524" s="28" t="s">
        <v>5008</v>
      </c>
      <c r="Q2524" s="107">
        <v>1.5299999999999999E-2</v>
      </c>
      <c r="T2524" s="110">
        <v>43710</v>
      </c>
      <c r="U2524" s="28">
        <v>71.968999999999994</v>
      </c>
      <c r="V2524">
        <v>71.466999999999999</v>
      </c>
      <c r="W2524">
        <v>72.003</v>
      </c>
      <c r="X2524">
        <v>71.466999999999999</v>
      </c>
      <c r="Y2524" s="19">
        <v>7.1999999999999998E-3</v>
      </c>
      <c r="AB2524" s="110">
        <f t="shared" si="459"/>
        <v>43893</v>
      </c>
      <c r="AC2524" s="108">
        <f t="shared" si="463"/>
        <v>11303.3</v>
      </c>
      <c r="AD2524" s="28">
        <f t="shared" si="464"/>
        <v>73.05</v>
      </c>
      <c r="AE2524" s="28">
        <f t="shared" si="457"/>
        <v>154.7337440109514</v>
      </c>
      <c r="AF2524" s="31">
        <f t="shared" si="458"/>
        <v>1.2984638207645061E-2</v>
      </c>
      <c r="AJ2524" s="110">
        <f t="shared" si="462"/>
        <v>43851</v>
      </c>
      <c r="AK2524" s="31">
        <f t="shared" si="460"/>
        <v>-2.5999999999999999E-3</v>
      </c>
      <c r="AL2524" s="115">
        <f t="shared" si="461"/>
        <v>-6.29304130992836E-3</v>
      </c>
      <c r="AM2524" s="100"/>
      <c r="BR2524" s="18">
        <f t="shared" si="454"/>
        <v>43839</v>
      </c>
      <c r="BS2524" s="6">
        <f t="shared" si="455"/>
        <v>6.6E-3</v>
      </c>
      <c r="BT2524" s="6">
        <f t="shared" si="456"/>
        <v>1.5800000000000002E-2</v>
      </c>
    </row>
    <row r="2525" spans="2:72" ht="14.45" hidden="1">
      <c r="B2525" s="110">
        <v>43840</v>
      </c>
      <c r="C2525" s="106">
        <v>3265.3</v>
      </c>
      <c r="D2525" s="106">
        <v>3281.8</v>
      </c>
      <c r="E2525" s="106">
        <v>3283</v>
      </c>
      <c r="F2525" s="106">
        <v>3260.9</v>
      </c>
      <c r="G2525" s="28"/>
      <c r="H2525" s="107">
        <v>-2.8999999999999998E-3</v>
      </c>
      <c r="K2525" s="110">
        <v>43894</v>
      </c>
      <c r="L2525" s="106">
        <v>11251</v>
      </c>
      <c r="M2525" s="106">
        <v>11351.35</v>
      </c>
      <c r="N2525" s="106">
        <v>11356.6</v>
      </c>
      <c r="O2525" s="106">
        <v>11082.15</v>
      </c>
      <c r="P2525" s="28" t="s">
        <v>5009</v>
      </c>
      <c r="Q2525" s="107">
        <v>-4.5999999999999999E-3</v>
      </c>
      <c r="T2525" s="110">
        <v>43711</v>
      </c>
      <c r="U2525" s="28">
        <v>72.17</v>
      </c>
      <c r="V2525">
        <v>71.959999999999994</v>
      </c>
      <c r="W2525">
        <v>72.412999999999997</v>
      </c>
      <c r="X2525">
        <v>71.959999999999994</v>
      </c>
      <c r="Y2525" s="19">
        <v>2.8E-3</v>
      </c>
      <c r="AB2525" s="110">
        <f t="shared" si="459"/>
        <v>43894</v>
      </c>
      <c r="AC2525" s="108">
        <f t="shared" si="463"/>
        <v>11251</v>
      </c>
      <c r="AD2525" s="28">
        <f t="shared" si="464"/>
        <v>73.540000000000006</v>
      </c>
      <c r="AE2525" s="28">
        <f t="shared" si="457"/>
        <v>152.99156921403318</v>
      </c>
      <c r="AF2525" s="31">
        <f t="shared" si="458"/>
        <v>-1.1259178197064235E-2</v>
      </c>
      <c r="AJ2525" s="110">
        <f t="shared" si="462"/>
        <v>43852</v>
      </c>
      <c r="AK2525" s="31">
        <f t="shared" si="460"/>
        <v>2.9999999999999997E-4</v>
      </c>
      <c r="AL2525" s="115">
        <f t="shared" si="461"/>
        <v>-3.9129897271032998E-3</v>
      </c>
      <c r="AM2525" s="100"/>
      <c r="BR2525" s="18">
        <f t="shared" si="454"/>
        <v>43840</v>
      </c>
      <c r="BS2525" s="6">
        <f t="shared" si="455"/>
        <v>-2.8999999999999998E-3</v>
      </c>
      <c r="BT2525" s="6">
        <f t="shared" si="456"/>
        <v>3.3E-3</v>
      </c>
    </row>
    <row r="2526" spans="2:72" ht="14.45" hidden="1">
      <c r="B2526" s="110">
        <v>43843</v>
      </c>
      <c r="C2526" s="106">
        <v>3288.1</v>
      </c>
      <c r="D2526" s="106">
        <v>3271.1</v>
      </c>
      <c r="E2526" s="106">
        <v>3288.1</v>
      </c>
      <c r="F2526" s="106">
        <v>3268.4</v>
      </c>
      <c r="G2526" s="28"/>
      <c r="H2526" s="107">
        <v>7.0000000000000001E-3</v>
      </c>
      <c r="K2526" s="110">
        <v>43895</v>
      </c>
      <c r="L2526" s="106">
        <v>11269</v>
      </c>
      <c r="M2526" s="106">
        <v>11306.05</v>
      </c>
      <c r="N2526" s="106">
        <v>11389.5</v>
      </c>
      <c r="O2526" s="106">
        <v>11244.6</v>
      </c>
      <c r="P2526" s="28" t="s">
        <v>5010</v>
      </c>
      <c r="Q2526" s="107">
        <v>1.6000000000000001E-3</v>
      </c>
      <c r="T2526" s="110">
        <v>43712</v>
      </c>
      <c r="U2526" s="28">
        <v>71.989000000000004</v>
      </c>
      <c r="V2526">
        <v>72.2</v>
      </c>
      <c r="W2526">
        <v>72.314999999999998</v>
      </c>
      <c r="X2526">
        <v>71.944000000000003</v>
      </c>
      <c r="Y2526" s="19">
        <v>-2.5000000000000001E-3</v>
      </c>
      <c r="AB2526" s="110">
        <f t="shared" si="459"/>
        <v>43895</v>
      </c>
      <c r="AC2526" s="108">
        <f t="shared" si="463"/>
        <v>11269</v>
      </c>
      <c r="AD2526" s="28">
        <f t="shared" si="464"/>
        <v>73.506</v>
      </c>
      <c r="AE2526" s="28">
        <f t="shared" si="457"/>
        <v>153.3072130166245</v>
      </c>
      <c r="AF2526" s="31">
        <f t="shared" si="458"/>
        <v>2.063145075332562E-3</v>
      </c>
      <c r="AJ2526" s="110">
        <f t="shared" si="462"/>
        <v>43853</v>
      </c>
      <c r="AK2526" s="31">
        <f t="shared" si="460"/>
        <v>1.1000000000000001E-3</v>
      </c>
      <c r="AL2526" s="115">
        <f t="shared" si="461"/>
        <v>1.5578055553802095E-3</v>
      </c>
      <c r="AM2526" s="100"/>
      <c r="BR2526" s="18">
        <f t="shared" si="454"/>
        <v>43843</v>
      </c>
      <c r="BS2526" s="6">
        <f t="shared" si="455"/>
        <v>7.0000000000000001E-3</v>
      </c>
      <c r="BT2526" s="6">
        <f t="shared" si="456"/>
        <v>5.8999999999999999E-3</v>
      </c>
    </row>
    <row r="2527" spans="2:72" ht="14.45" hidden="1">
      <c r="B2527" s="110">
        <v>43844</v>
      </c>
      <c r="C2527" s="106">
        <v>3283.2</v>
      </c>
      <c r="D2527" s="106">
        <v>3285.3</v>
      </c>
      <c r="E2527" s="106">
        <v>3294.2</v>
      </c>
      <c r="F2527" s="106">
        <v>3277.2</v>
      </c>
      <c r="G2527" s="28"/>
      <c r="H2527" s="107">
        <v>-1.5E-3</v>
      </c>
      <c r="K2527" s="110">
        <v>43896</v>
      </c>
      <c r="L2527" s="106">
        <v>10989.45</v>
      </c>
      <c r="M2527" s="106">
        <v>10942.65</v>
      </c>
      <c r="N2527" s="106">
        <v>11035.1</v>
      </c>
      <c r="O2527" s="106">
        <v>10827.4</v>
      </c>
      <c r="P2527" s="28" t="s">
        <v>5011</v>
      </c>
      <c r="Q2527" s="107">
        <v>-2.4799999999999999E-2</v>
      </c>
      <c r="T2527" s="110">
        <v>43713</v>
      </c>
      <c r="U2527" s="28">
        <v>71.927999999999997</v>
      </c>
      <c r="V2527">
        <v>71.986000000000004</v>
      </c>
      <c r="W2527">
        <v>72.010999999999996</v>
      </c>
      <c r="X2527">
        <v>71.796999999999997</v>
      </c>
      <c r="Y2527" s="19">
        <v>-8.0000000000000004E-4</v>
      </c>
      <c r="AB2527" s="110">
        <f t="shared" si="459"/>
        <v>43896</v>
      </c>
      <c r="AC2527" s="108">
        <f t="shared" si="463"/>
        <v>10989.45</v>
      </c>
      <c r="AD2527" s="28">
        <f t="shared" si="464"/>
        <v>74.004000000000005</v>
      </c>
      <c r="AE2527" s="28">
        <f t="shared" si="457"/>
        <v>148.49805415923464</v>
      </c>
      <c r="AF2527" s="31">
        <f t="shared" si="458"/>
        <v>-3.1369423282571529E-2</v>
      </c>
      <c r="AJ2527" s="110">
        <f t="shared" si="462"/>
        <v>43854</v>
      </c>
      <c r="AK2527" s="31">
        <f t="shared" si="460"/>
        <v>-8.9999999999999993E-3</v>
      </c>
      <c r="AL2527" s="115">
        <f t="shared" si="461"/>
        <v>6.5613773351294036E-3</v>
      </c>
      <c r="AM2527" s="100"/>
      <c r="BR2527" s="18">
        <f t="shared" si="454"/>
        <v>43844</v>
      </c>
      <c r="BS2527" s="6">
        <f t="shared" si="455"/>
        <v>-1.5E-3</v>
      </c>
      <c r="BT2527" s="6">
        <f t="shared" si="456"/>
        <v>2.7000000000000001E-3</v>
      </c>
    </row>
    <row r="2528" spans="2:72" ht="14.45" hidden="1">
      <c r="B2528" s="110">
        <v>43845</v>
      </c>
      <c r="C2528" s="106">
        <v>3289.3</v>
      </c>
      <c r="D2528" s="106">
        <v>3282.3</v>
      </c>
      <c r="E2528" s="106">
        <v>3298.7</v>
      </c>
      <c r="F2528" s="106">
        <v>3280.7</v>
      </c>
      <c r="G2528" s="28"/>
      <c r="H2528" s="107">
        <v>1.9E-3</v>
      </c>
      <c r="K2528" s="110">
        <v>43899</v>
      </c>
      <c r="L2528" s="106">
        <v>10451.450000000001</v>
      </c>
      <c r="M2528" s="106">
        <v>10742.05</v>
      </c>
      <c r="N2528" s="106">
        <v>10751.55</v>
      </c>
      <c r="O2528" s="106">
        <v>10294.450000000001</v>
      </c>
      <c r="P2528" s="28" t="s">
        <v>5012</v>
      </c>
      <c r="Q2528" s="107">
        <v>-4.9000000000000002E-2</v>
      </c>
      <c r="T2528" s="110">
        <v>43714</v>
      </c>
      <c r="U2528" s="28">
        <v>71.644999999999996</v>
      </c>
      <c r="V2528">
        <v>71.887</v>
      </c>
      <c r="W2528">
        <v>71.927999999999997</v>
      </c>
      <c r="X2528">
        <v>71.605000000000004</v>
      </c>
      <c r="Y2528" s="19">
        <v>-3.8999999999999998E-3</v>
      </c>
      <c r="AB2528" s="110">
        <f t="shared" si="459"/>
        <v>43899</v>
      </c>
      <c r="AC2528" s="108">
        <f t="shared" si="463"/>
        <v>10451.450000000001</v>
      </c>
      <c r="AD2528" s="28">
        <f t="shared" si="464"/>
        <v>74.195999999999998</v>
      </c>
      <c r="AE2528" s="28">
        <f t="shared" si="457"/>
        <v>140.86271497115749</v>
      </c>
      <c r="AF2528" s="31">
        <f t="shared" si="458"/>
        <v>-5.1417099242861308E-2</v>
      </c>
      <c r="AJ2528" s="110">
        <f t="shared" si="462"/>
        <v>43857</v>
      </c>
      <c r="AK2528" s="31">
        <f t="shared" si="460"/>
        <v>-1.5699999999999999E-2</v>
      </c>
      <c r="AL2528" s="115">
        <f t="shared" si="461"/>
        <v>-1.2214301133291916E-2</v>
      </c>
      <c r="AM2528" s="100"/>
      <c r="BR2528" s="18">
        <f t="shared" si="454"/>
        <v>43845</v>
      </c>
      <c r="BS2528" s="6">
        <f t="shared" si="455"/>
        <v>1.9E-3</v>
      </c>
      <c r="BT2528" s="6">
        <f t="shared" si="456"/>
        <v>-1.5E-3</v>
      </c>
    </row>
    <row r="2529" spans="2:72" ht="14.45" hidden="1">
      <c r="B2529" s="110">
        <v>43846</v>
      </c>
      <c r="C2529" s="106">
        <v>3316.8</v>
      </c>
      <c r="D2529" s="106">
        <v>3303</v>
      </c>
      <c r="E2529" s="106">
        <v>3317.1</v>
      </c>
      <c r="F2529" s="106">
        <v>3302.8</v>
      </c>
      <c r="G2529" s="28"/>
      <c r="H2529" s="107">
        <v>8.3999999999999995E-3</v>
      </c>
      <c r="K2529" s="110">
        <v>43901</v>
      </c>
      <c r="L2529" s="106">
        <v>10458.4</v>
      </c>
      <c r="M2529" s="106">
        <v>10334.299999999999</v>
      </c>
      <c r="N2529" s="106">
        <v>10545.1</v>
      </c>
      <c r="O2529" s="106">
        <v>10334</v>
      </c>
      <c r="P2529" s="28" t="s">
        <v>5013</v>
      </c>
      <c r="Q2529" s="107">
        <v>6.9999999999999999E-4</v>
      </c>
      <c r="T2529" s="110">
        <v>43717</v>
      </c>
      <c r="U2529" s="28">
        <v>71.778000000000006</v>
      </c>
      <c r="V2529">
        <v>71.727999999999994</v>
      </c>
      <c r="W2529">
        <v>71.787999999999997</v>
      </c>
      <c r="X2529">
        <v>71.504000000000005</v>
      </c>
      <c r="Y2529" s="19">
        <v>1.9E-3</v>
      </c>
      <c r="AB2529" s="110">
        <f t="shared" si="459"/>
        <v>43901</v>
      </c>
      <c r="AC2529" s="108">
        <f t="shared" si="463"/>
        <v>10458.4</v>
      </c>
      <c r="AD2529" s="28">
        <f t="shared" si="464"/>
        <v>73.682000000000002</v>
      </c>
      <c r="AE2529" s="28">
        <f t="shared" si="457"/>
        <v>141.93968676203141</v>
      </c>
      <c r="AF2529" s="31">
        <f t="shared" si="458"/>
        <v>7.6455419100394106E-3</v>
      </c>
      <c r="AJ2529" s="110">
        <f t="shared" si="462"/>
        <v>43858</v>
      </c>
      <c r="AK2529" s="31">
        <f t="shared" si="460"/>
        <v>1.01E-2</v>
      </c>
      <c r="AL2529" s="115">
        <f t="shared" si="461"/>
        <v>-1.7220266996479383E-3</v>
      </c>
      <c r="AM2529" s="100"/>
      <c r="BR2529" s="18">
        <f t="shared" si="454"/>
        <v>43846</v>
      </c>
      <c r="BS2529" s="6">
        <f t="shared" si="455"/>
        <v>8.3999999999999995E-3</v>
      </c>
      <c r="BT2529" s="6">
        <f t="shared" si="456"/>
        <v>1E-3</v>
      </c>
    </row>
    <row r="2530" spans="2:72" ht="14.45" hidden="1">
      <c r="B2530" s="110">
        <v>43847</v>
      </c>
      <c r="C2530" s="106">
        <v>3329.6</v>
      </c>
      <c r="D2530" s="106">
        <v>3323.7</v>
      </c>
      <c r="E2530" s="106">
        <v>3329.9</v>
      </c>
      <c r="F2530" s="106">
        <v>3318.9</v>
      </c>
      <c r="G2530" s="28"/>
      <c r="H2530" s="107">
        <v>3.8999999999999998E-3</v>
      </c>
      <c r="K2530" s="110">
        <v>43902</v>
      </c>
      <c r="L2530" s="106">
        <v>9590.15</v>
      </c>
      <c r="M2530" s="106">
        <v>10039.950000000001</v>
      </c>
      <c r="N2530" s="106">
        <v>10040.75</v>
      </c>
      <c r="O2530" s="106">
        <v>9508</v>
      </c>
      <c r="P2530" s="28" t="s">
        <v>5014</v>
      </c>
      <c r="Q2530" s="107">
        <v>-8.3000000000000004E-2</v>
      </c>
      <c r="T2530" s="110">
        <v>43718</v>
      </c>
      <c r="U2530" s="28">
        <v>71.875</v>
      </c>
      <c r="V2530">
        <v>71.754999999999995</v>
      </c>
      <c r="W2530">
        <v>72.001999999999995</v>
      </c>
      <c r="X2530">
        <v>71.739000000000004</v>
      </c>
      <c r="Y2530" s="19">
        <v>1.4E-3</v>
      </c>
      <c r="AB2530" s="110">
        <f t="shared" si="459"/>
        <v>43902</v>
      </c>
      <c r="AC2530" s="108">
        <f t="shared" si="463"/>
        <v>9590.15</v>
      </c>
      <c r="AD2530" s="28">
        <f t="shared" si="464"/>
        <v>74.575999999999993</v>
      </c>
      <c r="AE2530" s="28">
        <f t="shared" si="457"/>
        <v>128.59566080240293</v>
      </c>
      <c r="AF2530" s="31">
        <f t="shared" si="458"/>
        <v>-9.4011944538107683E-2</v>
      </c>
      <c r="AJ2530" s="110">
        <f t="shared" si="462"/>
        <v>43859</v>
      </c>
      <c r="AK2530" s="31">
        <f t="shared" si="460"/>
        <v>-8.9999999999999998E-4</v>
      </c>
      <c r="AL2530" s="115">
        <f t="shared" si="461"/>
        <v>4.5612494058939745E-3</v>
      </c>
      <c r="AM2530" s="100"/>
      <c r="BR2530" s="18">
        <f t="shared" si="454"/>
        <v>43847</v>
      </c>
      <c r="BS2530" s="6">
        <f t="shared" si="455"/>
        <v>3.8999999999999998E-3</v>
      </c>
      <c r="BT2530" s="6">
        <f t="shared" si="456"/>
        <v>-2.9999999999999997E-4</v>
      </c>
    </row>
    <row r="2531" spans="2:72" ht="14.45" hidden="1">
      <c r="B2531" s="110">
        <v>43851</v>
      </c>
      <c r="C2531" s="106">
        <v>3320.8</v>
      </c>
      <c r="D2531" s="106">
        <v>3321</v>
      </c>
      <c r="E2531" s="106">
        <v>3329.8</v>
      </c>
      <c r="F2531" s="106">
        <v>3316.6</v>
      </c>
      <c r="G2531" s="28"/>
      <c r="H2531" s="107">
        <v>-2.5999999999999999E-3</v>
      </c>
      <c r="K2531" s="110">
        <v>43903</v>
      </c>
      <c r="L2531" s="106">
        <v>9955.2000000000007</v>
      </c>
      <c r="M2531" s="106">
        <v>9107.6</v>
      </c>
      <c r="N2531" s="106">
        <v>10159.4</v>
      </c>
      <c r="O2531" s="106">
        <v>8555.15</v>
      </c>
      <c r="P2531" s="28" t="s">
        <v>5015</v>
      </c>
      <c r="Q2531" s="107">
        <v>3.8100000000000002E-2</v>
      </c>
      <c r="T2531" s="110">
        <v>43719</v>
      </c>
      <c r="U2531" s="28">
        <v>71.576999999999998</v>
      </c>
      <c r="V2531">
        <v>71.876999999999995</v>
      </c>
      <c r="W2531">
        <v>71.897999999999996</v>
      </c>
      <c r="X2531">
        <v>71.513999999999996</v>
      </c>
      <c r="Y2531" s="19">
        <v>-4.1000000000000003E-3</v>
      </c>
      <c r="AB2531" s="110">
        <f t="shared" si="459"/>
        <v>43903</v>
      </c>
      <c r="AC2531" s="108">
        <f t="shared" si="463"/>
        <v>9955.2000000000007</v>
      </c>
      <c r="AD2531" s="28">
        <f t="shared" si="464"/>
        <v>73.84</v>
      </c>
      <c r="AE2531" s="28">
        <f t="shared" si="457"/>
        <v>134.82123510292524</v>
      </c>
      <c r="AF2531" s="31">
        <f t="shared" si="458"/>
        <v>4.8412009096390651E-2</v>
      </c>
      <c r="AJ2531" s="110">
        <f t="shared" si="462"/>
        <v>43860</v>
      </c>
      <c r="AK2531" s="31">
        <f t="shared" si="460"/>
        <v>3.0999999999999999E-3</v>
      </c>
      <c r="AL2531" s="115">
        <f t="shared" si="461"/>
        <v>-1.1053353904487917E-2</v>
      </c>
      <c r="AM2531" s="100"/>
      <c r="BR2531" s="18">
        <f t="shared" si="454"/>
        <v>43851</v>
      </c>
      <c r="BS2531" s="6">
        <f t="shared" si="455"/>
        <v>-2.5999999999999999E-3</v>
      </c>
      <c r="BT2531" s="6">
        <f t="shared" si="456"/>
        <v>-4.4999999999999997E-3</v>
      </c>
    </row>
    <row r="2532" spans="2:72" ht="14.45" hidden="1">
      <c r="B2532" s="110">
        <v>43852</v>
      </c>
      <c r="C2532" s="106">
        <v>3321.8</v>
      </c>
      <c r="D2532" s="106">
        <v>3330</v>
      </c>
      <c r="E2532" s="106">
        <v>3337.8</v>
      </c>
      <c r="F2532" s="106">
        <v>3320</v>
      </c>
      <c r="G2532" s="28"/>
      <c r="H2532" s="107">
        <v>2.9999999999999997E-4</v>
      </c>
      <c r="K2532" s="110">
        <v>43906</v>
      </c>
      <c r="L2532" s="106">
        <v>9197.4</v>
      </c>
      <c r="M2532" s="106">
        <v>9587.7999999999993</v>
      </c>
      <c r="N2532" s="106">
        <v>9602.2000000000007</v>
      </c>
      <c r="O2532" s="106">
        <v>9165.1</v>
      </c>
      <c r="P2532" s="28" t="s">
        <v>5016</v>
      </c>
      <c r="Q2532" s="107">
        <v>-7.6100000000000001E-2</v>
      </c>
      <c r="T2532" s="110">
        <v>43720</v>
      </c>
      <c r="U2532" s="28">
        <v>70.966999999999999</v>
      </c>
      <c r="V2532">
        <v>71.587999999999994</v>
      </c>
      <c r="W2532">
        <v>71.587999999999994</v>
      </c>
      <c r="X2532">
        <v>70.917000000000002</v>
      </c>
      <c r="Y2532" s="19">
        <v>-8.5000000000000006E-3</v>
      </c>
      <c r="AB2532" s="110">
        <f t="shared" si="459"/>
        <v>43906</v>
      </c>
      <c r="AC2532" s="108">
        <f t="shared" si="463"/>
        <v>9197.4</v>
      </c>
      <c r="AD2532" s="28">
        <f t="shared" si="464"/>
        <v>74.003</v>
      </c>
      <c r="AE2532" s="28">
        <f t="shared" si="457"/>
        <v>124.28415064254152</v>
      </c>
      <c r="AF2532" s="31">
        <f t="shared" si="458"/>
        <v>-7.8155970402878361E-2</v>
      </c>
      <c r="AJ2532" s="110">
        <f t="shared" si="462"/>
        <v>43861</v>
      </c>
      <c r="AK2532" s="31">
        <f t="shared" si="460"/>
        <v>-1.77E-2</v>
      </c>
      <c r="AL2532" s="115">
        <f t="shared" si="461"/>
        <v>-6.192846966092791E-3</v>
      </c>
      <c r="AM2532" s="100"/>
      <c r="BR2532" s="18">
        <f t="shared" si="454"/>
        <v>43852</v>
      </c>
      <c r="BS2532" s="6">
        <f t="shared" si="455"/>
        <v>2.9999999999999997E-4</v>
      </c>
      <c r="BT2532" s="6">
        <f t="shared" si="456"/>
        <v>-5.1999999999999998E-3</v>
      </c>
    </row>
    <row r="2533" spans="2:72" ht="14.45" hidden="1">
      <c r="B2533" s="110">
        <v>43853</v>
      </c>
      <c r="C2533" s="106">
        <v>3325.5</v>
      </c>
      <c r="D2533" s="106">
        <v>3315.8</v>
      </c>
      <c r="E2533" s="106">
        <v>3326.9</v>
      </c>
      <c r="F2533" s="106">
        <v>3301.9</v>
      </c>
      <c r="G2533" s="28"/>
      <c r="H2533" s="107">
        <v>1.1000000000000001E-3</v>
      </c>
      <c r="K2533" s="110">
        <v>43907</v>
      </c>
      <c r="L2533" s="106">
        <v>8967.0499999999993</v>
      </c>
      <c r="M2533" s="106">
        <v>9285.4</v>
      </c>
      <c r="N2533" s="106">
        <v>9403.7999999999993</v>
      </c>
      <c r="O2533" s="106">
        <v>8915.6</v>
      </c>
      <c r="P2533" s="28" t="s">
        <v>5017</v>
      </c>
      <c r="Q2533" s="107">
        <v>-2.5000000000000001E-2</v>
      </c>
      <c r="T2533" s="110">
        <v>43721</v>
      </c>
      <c r="U2533" s="28">
        <v>70.984999999999999</v>
      </c>
      <c r="V2533">
        <v>70.971999999999994</v>
      </c>
      <c r="W2533">
        <v>71.16</v>
      </c>
      <c r="X2533">
        <v>70.846999999999994</v>
      </c>
      <c r="Y2533" s="19">
        <v>2.9999999999999997E-4</v>
      </c>
      <c r="AB2533" s="110">
        <f t="shared" si="459"/>
        <v>43907</v>
      </c>
      <c r="AC2533" s="108">
        <f t="shared" si="463"/>
        <v>8967.0499999999993</v>
      </c>
      <c r="AD2533" s="28">
        <f t="shared" si="464"/>
        <v>74.061999999999998</v>
      </c>
      <c r="AE2533" s="28">
        <f t="shared" si="457"/>
        <v>121.07491021036428</v>
      </c>
      <c r="AF2533" s="31">
        <f t="shared" si="458"/>
        <v>-2.5821799606672746E-2</v>
      </c>
      <c r="AJ2533" s="110">
        <f t="shared" si="462"/>
        <v>43864</v>
      </c>
      <c r="AK2533" s="31">
        <f t="shared" si="460"/>
        <v>7.3000000000000001E-3</v>
      </c>
      <c r="AL2533" s="115">
        <f t="shared" si="461"/>
        <v>-1.8080532530768356E-2</v>
      </c>
      <c r="AM2533" s="100"/>
      <c r="BR2533" s="18">
        <f t="shared" si="454"/>
        <v>43853</v>
      </c>
      <c r="BS2533" s="6">
        <f t="shared" si="455"/>
        <v>1.1000000000000001E-3</v>
      </c>
      <c r="BT2533" s="6">
        <f t="shared" si="456"/>
        <v>6.1000000000000004E-3</v>
      </c>
    </row>
    <row r="2534" spans="2:72" ht="14.45" hidden="1">
      <c r="B2534" s="110">
        <v>43854</v>
      </c>
      <c r="C2534" s="106">
        <v>3295.5</v>
      </c>
      <c r="D2534" s="106">
        <v>3333.1</v>
      </c>
      <c r="E2534" s="106">
        <v>3333.2</v>
      </c>
      <c r="F2534" s="106">
        <v>3281.5</v>
      </c>
      <c r="G2534" s="28"/>
      <c r="H2534" s="107">
        <v>-8.9999999999999993E-3</v>
      </c>
      <c r="K2534" s="110">
        <v>43908</v>
      </c>
      <c r="L2534" s="106">
        <v>8468.7999999999993</v>
      </c>
      <c r="M2534" s="106">
        <v>9088.4500000000007</v>
      </c>
      <c r="N2534" s="106">
        <v>9127.5499999999993</v>
      </c>
      <c r="O2534" s="106">
        <v>8407.0499999999993</v>
      </c>
      <c r="P2534" s="28" t="s">
        <v>5018</v>
      </c>
      <c r="Q2534" s="107">
        <v>-5.5599999999999997E-2</v>
      </c>
      <c r="T2534" s="110">
        <v>43724</v>
      </c>
      <c r="U2534" s="28">
        <v>71.58</v>
      </c>
      <c r="V2534">
        <v>71.69</v>
      </c>
      <c r="W2534">
        <v>71.69</v>
      </c>
      <c r="X2534">
        <v>71.41</v>
      </c>
      <c r="Y2534" s="19">
        <v>8.3999999999999995E-3</v>
      </c>
      <c r="AB2534" s="110">
        <f t="shared" si="459"/>
        <v>43908</v>
      </c>
      <c r="AC2534" s="108">
        <f t="shared" si="463"/>
        <v>8468.7999999999993</v>
      </c>
      <c r="AD2534" s="28">
        <f t="shared" si="464"/>
        <v>74.55</v>
      </c>
      <c r="AE2534" s="28">
        <f t="shared" si="457"/>
        <v>113.59892689470153</v>
      </c>
      <c r="AF2534" s="31">
        <f t="shared" si="458"/>
        <v>-6.1746759115273608E-2</v>
      </c>
      <c r="AJ2534" s="110">
        <f t="shared" si="462"/>
        <v>43865</v>
      </c>
      <c r="AK2534" s="31">
        <f t="shared" si="460"/>
        <v>1.4999999999999999E-2</v>
      </c>
      <c r="AL2534" s="115">
        <f t="shared" si="461"/>
        <v>2.6217939570248205E-2</v>
      </c>
      <c r="AM2534" s="100"/>
      <c r="BR2534" s="18">
        <f t="shared" si="454"/>
        <v>43854</v>
      </c>
      <c r="BS2534" s="6">
        <f t="shared" si="455"/>
        <v>-8.9999999999999993E-3</v>
      </c>
      <c r="BT2534" s="6">
        <f t="shared" si="456"/>
        <v>5.5999999999999999E-3</v>
      </c>
    </row>
    <row r="2535" spans="2:72" ht="14.45" hidden="1">
      <c r="B2535" s="110">
        <v>43857</v>
      </c>
      <c r="C2535" s="106">
        <v>3243.6</v>
      </c>
      <c r="D2535" s="106">
        <v>3247.2</v>
      </c>
      <c r="E2535" s="106">
        <v>3258.8</v>
      </c>
      <c r="F2535" s="106">
        <v>3234.5</v>
      </c>
      <c r="G2535" s="28"/>
      <c r="H2535" s="107">
        <v>-1.5699999999999999E-2</v>
      </c>
      <c r="K2535" s="110">
        <v>43909</v>
      </c>
      <c r="L2535" s="106">
        <v>8263.4500000000007</v>
      </c>
      <c r="M2535" s="106">
        <v>8063.3</v>
      </c>
      <c r="N2535" s="106">
        <v>8575.4500000000007</v>
      </c>
      <c r="O2535" s="106">
        <v>7832.55</v>
      </c>
      <c r="P2535" s="28" t="s">
        <v>5019</v>
      </c>
      <c r="Q2535" s="107">
        <v>-2.4199999999999999E-2</v>
      </c>
      <c r="T2535" s="110">
        <v>43725</v>
      </c>
      <c r="U2535" s="28">
        <v>71.489999999999995</v>
      </c>
      <c r="V2535">
        <v>71.826999999999998</v>
      </c>
      <c r="W2535">
        <v>71.989000000000004</v>
      </c>
      <c r="X2535">
        <v>71.366</v>
      </c>
      <c r="Y2535" s="19">
        <v>-1.2999999999999999E-3</v>
      </c>
      <c r="AB2535" s="110">
        <f t="shared" si="459"/>
        <v>43909</v>
      </c>
      <c r="AC2535" s="108">
        <f t="shared" si="463"/>
        <v>8263.4500000000007</v>
      </c>
      <c r="AD2535" s="28">
        <f t="shared" si="464"/>
        <v>74.786000000000001</v>
      </c>
      <c r="AE2535" s="28">
        <f t="shared" si="457"/>
        <v>110.49461129088333</v>
      </c>
      <c r="AF2535" s="31">
        <f t="shared" si="458"/>
        <v>-2.7326980004799717E-2</v>
      </c>
      <c r="AJ2535" s="110">
        <f t="shared" si="462"/>
        <v>43866</v>
      </c>
      <c r="AK2535" s="31">
        <f t="shared" si="460"/>
        <v>1.1299999999999999E-2</v>
      </c>
      <c r="AL2535" s="115">
        <f t="shared" si="461"/>
        <v>8.0773523242829715E-3</v>
      </c>
      <c r="AM2535" s="100"/>
      <c r="BR2535" s="18">
        <f t="shared" si="454"/>
        <v>43857</v>
      </c>
      <c r="BS2535" s="6">
        <f t="shared" si="455"/>
        <v>-1.5699999999999999E-2</v>
      </c>
      <c r="BT2535" s="6">
        <f t="shared" si="456"/>
        <v>-1.06E-2</v>
      </c>
    </row>
    <row r="2536" spans="2:72" ht="14.45" hidden="1">
      <c r="B2536" s="110">
        <v>43858</v>
      </c>
      <c r="C2536" s="106">
        <v>3276.2</v>
      </c>
      <c r="D2536" s="106">
        <v>3255.3</v>
      </c>
      <c r="E2536" s="106">
        <v>3285.8</v>
      </c>
      <c r="F2536" s="106">
        <v>3253.2</v>
      </c>
      <c r="G2536" s="28"/>
      <c r="H2536" s="107">
        <v>1.01E-2</v>
      </c>
      <c r="K2536" s="110">
        <v>43910</v>
      </c>
      <c r="L2536" s="106">
        <v>8745.4500000000007</v>
      </c>
      <c r="M2536" s="106">
        <v>8284.4500000000007</v>
      </c>
      <c r="N2536" s="106">
        <v>8883</v>
      </c>
      <c r="O2536" s="106">
        <v>8178.2</v>
      </c>
      <c r="P2536" s="28" t="s">
        <v>5020</v>
      </c>
      <c r="Q2536" s="107">
        <v>5.8299999999999998E-2</v>
      </c>
      <c r="T2536" s="110">
        <v>43726</v>
      </c>
      <c r="U2536" s="28">
        <v>71.144999999999996</v>
      </c>
      <c r="V2536">
        <v>71.515000000000001</v>
      </c>
      <c r="W2536">
        <v>71.53</v>
      </c>
      <c r="X2536">
        <v>71.144999999999996</v>
      </c>
      <c r="Y2536" s="19">
        <v>-4.7999999999999996E-3</v>
      </c>
      <c r="AB2536" s="110">
        <f t="shared" ref="AB2536:AB2567" si="465">VLOOKUP(K2536,T:Y,1,FALSE)</f>
        <v>43910</v>
      </c>
      <c r="AC2536" s="108">
        <f t="shared" si="463"/>
        <v>8745.4500000000007</v>
      </c>
      <c r="AD2536" s="28">
        <f t="shared" si="464"/>
        <v>75.399000000000001</v>
      </c>
      <c r="AE2536" s="28">
        <f t="shared" si="457"/>
        <v>115.98893884534279</v>
      </c>
      <c r="AF2536" s="31">
        <f t="shared" si="458"/>
        <v>4.9724846218928587E-2</v>
      </c>
      <c r="AJ2536" s="110">
        <f t="shared" si="462"/>
        <v>43867</v>
      </c>
      <c r="AK2536" s="31">
        <f t="shared" si="460"/>
        <v>3.3E-3</v>
      </c>
      <c r="AL2536" s="115">
        <f t="shared" si="461"/>
        <v>3.543293399900449E-3</v>
      </c>
      <c r="AM2536" s="100"/>
      <c r="BR2536" s="18">
        <f t="shared" si="454"/>
        <v>43858</v>
      </c>
      <c r="BS2536" s="6">
        <f t="shared" si="455"/>
        <v>1.01E-2</v>
      </c>
      <c r="BT2536" s="6">
        <f t="shared" si="456"/>
        <v>-5.1999999999999998E-3</v>
      </c>
    </row>
    <row r="2537" spans="2:72" ht="14.45" hidden="1">
      <c r="B2537" s="110">
        <v>43859</v>
      </c>
      <c r="C2537" s="106">
        <v>3273.4</v>
      </c>
      <c r="D2537" s="106">
        <v>3289.5</v>
      </c>
      <c r="E2537" s="106">
        <v>3293.5</v>
      </c>
      <c r="F2537" s="106">
        <v>3271.9</v>
      </c>
      <c r="G2537" s="28"/>
      <c r="H2537" s="107">
        <v>-8.9999999999999998E-4</v>
      </c>
      <c r="K2537" s="110">
        <v>43913</v>
      </c>
      <c r="L2537" s="106">
        <v>7610.25</v>
      </c>
      <c r="M2537" s="106">
        <v>7945.7</v>
      </c>
      <c r="N2537" s="106">
        <v>8159.25</v>
      </c>
      <c r="O2537" s="106">
        <v>7583.6</v>
      </c>
      <c r="P2537" s="28" t="s">
        <v>5021</v>
      </c>
      <c r="Q2537" s="107">
        <v>-0.1298</v>
      </c>
      <c r="T2537" s="110">
        <v>43727</v>
      </c>
      <c r="U2537" s="28">
        <v>71.375</v>
      </c>
      <c r="V2537">
        <v>71.344999999999999</v>
      </c>
      <c r="W2537">
        <v>71.385000000000005</v>
      </c>
      <c r="X2537">
        <v>71.05</v>
      </c>
      <c r="Y2537" s="19">
        <v>3.2000000000000002E-3</v>
      </c>
      <c r="AB2537" s="110">
        <f t="shared" si="465"/>
        <v>43913</v>
      </c>
      <c r="AC2537" s="108">
        <f t="shared" si="463"/>
        <v>7610.25</v>
      </c>
      <c r="AD2537" s="28">
        <f t="shared" si="464"/>
        <v>76.334999999999994</v>
      </c>
      <c r="AE2537" s="28">
        <f t="shared" si="457"/>
        <v>99.695421497347226</v>
      </c>
      <c r="AF2537" s="31">
        <f t="shared" si="458"/>
        <v>-0.14047475138746635</v>
      </c>
      <c r="AJ2537" s="110">
        <f t="shared" si="462"/>
        <v>43868</v>
      </c>
      <c r="AK2537" s="31">
        <f t="shared" si="460"/>
        <v>-5.4000000000000003E-3</v>
      </c>
      <c r="AL2537" s="115">
        <f t="shared" si="461"/>
        <v>-7.3043585180732062E-3</v>
      </c>
      <c r="AM2537" s="100"/>
      <c r="BR2537" s="18">
        <f t="shared" si="454"/>
        <v>43859</v>
      </c>
      <c r="BS2537" s="6">
        <f t="shared" si="455"/>
        <v>-8.9999999999999998E-4</v>
      </c>
      <c r="BT2537" s="6">
        <f t="shared" si="456"/>
        <v>6.1000000000000004E-3</v>
      </c>
    </row>
    <row r="2538" spans="2:72" ht="14.45" hidden="1">
      <c r="B2538" s="110">
        <v>43860</v>
      </c>
      <c r="C2538" s="106">
        <v>3283.7</v>
      </c>
      <c r="D2538" s="106">
        <v>3256.4</v>
      </c>
      <c r="E2538" s="106">
        <v>3285.9</v>
      </c>
      <c r="F2538" s="106">
        <v>3242.8</v>
      </c>
      <c r="G2538" s="28"/>
      <c r="H2538" s="107">
        <v>3.0999999999999999E-3</v>
      </c>
      <c r="K2538" s="110">
        <v>43914</v>
      </c>
      <c r="L2538" s="106">
        <v>7801.05</v>
      </c>
      <c r="M2538" s="106">
        <v>7848.3</v>
      </c>
      <c r="N2538" s="106">
        <v>8036.95</v>
      </c>
      <c r="O2538" s="106">
        <v>7511.1</v>
      </c>
      <c r="P2538" s="28" t="s">
        <v>5022</v>
      </c>
      <c r="Q2538" s="107">
        <v>2.5100000000000001E-2</v>
      </c>
      <c r="T2538" s="110">
        <v>43728</v>
      </c>
      <c r="U2538" s="28">
        <v>71.075000000000003</v>
      </c>
      <c r="V2538">
        <v>71.204999999999998</v>
      </c>
      <c r="W2538">
        <v>71.204999999999998</v>
      </c>
      <c r="X2538">
        <v>70.685000000000002</v>
      </c>
      <c r="Y2538" s="19">
        <v>-4.1999999999999997E-3</v>
      </c>
      <c r="AB2538" s="110">
        <f t="shared" si="465"/>
        <v>43914</v>
      </c>
      <c r="AC2538" s="108">
        <f t="shared" si="463"/>
        <v>7801.05</v>
      </c>
      <c r="AD2538" s="28">
        <f t="shared" si="464"/>
        <v>76.379000000000005</v>
      </c>
      <c r="AE2538" s="28">
        <f t="shared" si="457"/>
        <v>102.13605834064337</v>
      </c>
      <c r="AF2538" s="31">
        <f t="shared" si="458"/>
        <v>2.4480932089354646E-2</v>
      </c>
      <c r="AJ2538" s="110">
        <f t="shared" si="462"/>
        <v>43871</v>
      </c>
      <c r="AK2538" s="31">
        <f t="shared" si="460"/>
        <v>7.3000000000000001E-3</v>
      </c>
      <c r="AL2538" s="115">
        <f t="shared" si="461"/>
        <v>-2.3868632986088212E-3</v>
      </c>
      <c r="AM2538" s="100"/>
      <c r="BR2538" s="18">
        <f t="shared" si="454"/>
        <v>43860</v>
      </c>
      <c r="BS2538" s="6">
        <f t="shared" si="455"/>
        <v>3.0999999999999999E-3</v>
      </c>
      <c r="BT2538" s="6">
        <f t="shared" si="456"/>
        <v>-7.7000000000000002E-3</v>
      </c>
    </row>
    <row r="2539" spans="2:72" ht="14.45" hidden="1">
      <c r="B2539" s="110">
        <v>43861</v>
      </c>
      <c r="C2539" s="106">
        <v>3225.5</v>
      </c>
      <c r="D2539" s="106">
        <v>3282.3</v>
      </c>
      <c r="E2539" s="106">
        <v>3282.3</v>
      </c>
      <c r="F2539" s="106">
        <v>3214.7</v>
      </c>
      <c r="G2539" s="28"/>
      <c r="H2539" s="107">
        <v>-1.77E-2</v>
      </c>
      <c r="K2539" s="110">
        <v>43915</v>
      </c>
      <c r="L2539" s="106">
        <v>8317.85</v>
      </c>
      <c r="M2539" s="106">
        <v>7735.15</v>
      </c>
      <c r="N2539" s="106">
        <v>8376.75</v>
      </c>
      <c r="O2539" s="106">
        <v>7714.75</v>
      </c>
      <c r="P2539" s="28" t="s">
        <v>5023</v>
      </c>
      <c r="Q2539" s="107">
        <v>6.6199999999999995E-2</v>
      </c>
      <c r="T2539" s="110">
        <v>43731</v>
      </c>
      <c r="U2539" s="28">
        <v>70.799000000000007</v>
      </c>
      <c r="V2539">
        <v>71.022999999999996</v>
      </c>
      <c r="W2539">
        <v>71.052999999999997</v>
      </c>
      <c r="X2539">
        <v>70.778999999999996</v>
      </c>
      <c r="Y2539" s="19">
        <v>-3.8999999999999998E-3</v>
      </c>
      <c r="AB2539" s="110">
        <f t="shared" si="465"/>
        <v>43915</v>
      </c>
      <c r="AC2539" s="108">
        <f t="shared" si="463"/>
        <v>8317.85</v>
      </c>
      <c r="AD2539" s="28">
        <f t="shared" si="464"/>
        <v>76.375</v>
      </c>
      <c r="AE2539" s="28">
        <f t="shared" si="457"/>
        <v>108.90801963993454</v>
      </c>
      <c r="AF2539" s="31">
        <f t="shared" si="458"/>
        <v>6.6303335073939929E-2</v>
      </c>
      <c r="AJ2539" s="110">
        <f t="shared" si="462"/>
        <v>43872</v>
      </c>
      <c r="AK2539" s="31">
        <f t="shared" si="460"/>
        <v>1.6999999999999999E-3</v>
      </c>
      <c r="AL2539" s="115">
        <f t="shared" si="461"/>
        <v>6.4205843005964436E-3</v>
      </c>
      <c r="AM2539" s="100"/>
      <c r="BR2539" s="18">
        <f t="shared" si="454"/>
        <v>43861</v>
      </c>
      <c r="BS2539" s="6">
        <f t="shared" si="455"/>
        <v>-1.77E-2</v>
      </c>
      <c r="BT2539" s="6">
        <f t="shared" si="456"/>
        <v>-6.1000000000000004E-3</v>
      </c>
    </row>
    <row r="2540" spans="2:72" ht="14.45" hidden="1">
      <c r="B2540" s="110">
        <v>43864</v>
      </c>
      <c r="C2540" s="106">
        <v>3248.9</v>
      </c>
      <c r="D2540" s="106">
        <v>3235.7</v>
      </c>
      <c r="E2540" s="106">
        <v>3268.4</v>
      </c>
      <c r="F2540" s="106">
        <v>3235.7</v>
      </c>
      <c r="G2540" s="28"/>
      <c r="H2540" s="107">
        <v>7.3000000000000001E-3</v>
      </c>
      <c r="K2540" s="110">
        <v>43916</v>
      </c>
      <c r="L2540" s="106">
        <v>8641.4500000000007</v>
      </c>
      <c r="M2540" s="106">
        <v>8451</v>
      </c>
      <c r="N2540" s="106">
        <v>8749.0499999999993</v>
      </c>
      <c r="O2540" s="106">
        <v>8304.9</v>
      </c>
      <c r="P2540" s="28" t="s">
        <v>5024</v>
      </c>
      <c r="Q2540" s="107">
        <v>3.8899999999999997E-2</v>
      </c>
      <c r="T2540" s="110">
        <v>43732</v>
      </c>
      <c r="U2540" s="28">
        <v>70.971000000000004</v>
      </c>
      <c r="V2540">
        <v>70.796000000000006</v>
      </c>
      <c r="W2540">
        <v>71.066000000000003</v>
      </c>
      <c r="X2540">
        <v>70.736000000000004</v>
      </c>
      <c r="Y2540" s="19">
        <v>2.3999999999999998E-3</v>
      </c>
      <c r="AB2540" s="110">
        <f t="shared" si="465"/>
        <v>43916</v>
      </c>
      <c r="AC2540" s="108">
        <f t="shared" si="463"/>
        <v>8641.4500000000007</v>
      </c>
      <c r="AD2540" s="28">
        <f t="shared" si="464"/>
        <v>74.888999999999996</v>
      </c>
      <c r="AE2540" s="28">
        <f t="shared" si="457"/>
        <v>115.39011069716516</v>
      </c>
      <c r="AF2540" s="31">
        <f t="shared" si="458"/>
        <v>5.9518950750012234E-2</v>
      </c>
      <c r="AJ2540" s="110">
        <f t="shared" si="462"/>
        <v>43873</v>
      </c>
      <c r="AK2540" s="31">
        <f t="shared" si="460"/>
        <v>6.4000000000000003E-3</v>
      </c>
      <c r="AL2540" s="115">
        <f t="shared" si="461"/>
        <v>7.408938054056291E-3</v>
      </c>
      <c r="AM2540" s="100"/>
      <c r="BR2540" s="18">
        <f t="shared" si="454"/>
        <v>43864</v>
      </c>
      <c r="BS2540" s="6">
        <f t="shared" si="455"/>
        <v>7.3000000000000001E-3</v>
      </c>
      <c r="BT2540" s="6">
        <f t="shared" si="456"/>
        <v>3.8999999999999998E-3</v>
      </c>
    </row>
    <row r="2541" spans="2:72" ht="14.45" hidden="1">
      <c r="B2541" s="110">
        <v>43865</v>
      </c>
      <c r="C2541" s="106">
        <v>3297.6</v>
      </c>
      <c r="D2541" s="106">
        <v>3280.6</v>
      </c>
      <c r="E2541" s="106">
        <v>3306.9</v>
      </c>
      <c r="F2541" s="106">
        <v>3280.6</v>
      </c>
      <c r="G2541" s="28"/>
      <c r="H2541" s="107">
        <v>1.4999999999999999E-2</v>
      </c>
      <c r="K2541" s="110">
        <v>43917</v>
      </c>
      <c r="L2541" s="106">
        <v>8660.25</v>
      </c>
      <c r="M2541" s="106">
        <v>8949.1</v>
      </c>
      <c r="N2541" s="106">
        <v>9038.9</v>
      </c>
      <c r="O2541" s="106">
        <v>8522.9</v>
      </c>
      <c r="P2541" s="28" t="s">
        <v>5025</v>
      </c>
      <c r="Q2541" s="107">
        <v>2.2000000000000001E-3</v>
      </c>
      <c r="T2541" s="110">
        <v>43733</v>
      </c>
      <c r="U2541" s="28">
        <v>70.988</v>
      </c>
      <c r="V2541">
        <v>70.975999999999999</v>
      </c>
      <c r="W2541">
        <v>71.153999999999996</v>
      </c>
      <c r="X2541">
        <v>70.947000000000003</v>
      </c>
      <c r="Y2541" s="19">
        <v>2.0000000000000001E-4</v>
      </c>
      <c r="AB2541" s="110">
        <f t="shared" si="465"/>
        <v>43917</v>
      </c>
      <c r="AC2541" s="108">
        <f t="shared" si="463"/>
        <v>8660.25</v>
      </c>
      <c r="AD2541" s="28">
        <f t="shared" si="464"/>
        <v>75.471999999999994</v>
      </c>
      <c r="AE2541" s="28">
        <f t="shared" si="457"/>
        <v>114.74785350858598</v>
      </c>
      <c r="AF2541" s="31">
        <f t="shared" si="458"/>
        <v>-5.5659638828560176E-3</v>
      </c>
      <c r="AJ2541" s="110">
        <f t="shared" si="462"/>
        <v>43874</v>
      </c>
      <c r="AK2541" s="31">
        <f t="shared" si="460"/>
        <v>-1.6000000000000001E-3</v>
      </c>
      <c r="AL2541" s="115">
        <f t="shared" si="461"/>
        <v>-2.5117476430821517E-3</v>
      </c>
      <c r="AM2541" s="100"/>
      <c r="BR2541" s="18">
        <f t="shared" si="454"/>
        <v>43865</v>
      </c>
      <c r="BS2541" s="6">
        <f t="shared" si="455"/>
        <v>1.4999999999999999E-2</v>
      </c>
      <c r="BT2541" s="6">
        <f t="shared" si="456"/>
        <v>2.3199999999999998E-2</v>
      </c>
    </row>
    <row r="2542" spans="2:72" ht="14.45" hidden="1">
      <c r="B2542" s="110">
        <v>43866</v>
      </c>
      <c r="C2542" s="106">
        <v>3334.7</v>
      </c>
      <c r="D2542" s="106">
        <v>3324.9</v>
      </c>
      <c r="E2542" s="106">
        <v>3337.6</v>
      </c>
      <c r="F2542" s="106">
        <v>3313.8</v>
      </c>
      <c r="G2542" s="28"/>
      <c r="H2542" s="107">
        <v>1.1299999999999999E-2</v>
      </c>
      <c r="K2542" s="110">
        <v>43920</v>
      </c>
      <c r="L2542" s="106">
        <v>8281.1</v>
      </c>
      <c r="M2542" s="106">
        <v>8385.9500000000007</v>
      </c>
      <c r="N2542" s="106">
        <v>8576</v>
      </c>
      <c r="O2542" s="106">
        <v>8244</v>
      </c>
      <c r="P2542" s="28" t="s">
        <v>5026</v>
      </c>
      <c r="Q2542" s="107">
        <v>-4.3799999999999999E-2</v>
      </c>
      <c r="T2542" s="110">
        <v>43734</v>
      </c>
      <c r="U2542" s="28">
        <v>70.963999999999999</v>
      </c>
      <c r="V2542">
        <v>71.034999999999997</v>
      </c>
      <c r="W2542">
        <v>71.036000000000001</v>
      </c>
      <c r="X2542">
        <v>70.837000000000003</v>
      </c>
      <c r="Y2542" s="19">
        <v>-2.9999999999999997E-4</v>
      </c>
      <c r="AB2542" s="110">
        <f t="shared" si="465"/>
        <v>43920</v>
      </c>
      <c r="AC2542" s="108">
        <f t="shared" si="463"/>
        <v>8281.1</v>
      </c>
      <c r="AD2542" s="28">
        <f t="shared" si="464"/>
        <v>75.41</v>
      </c>
      <c r="AE2542" s="28">
        <f t="shared" si="457"/>
        <v>109.81434822967778</v>
      </c>
      <c r="AF2542" s="31">
        <f t="shared" si="458"/>
        <v>-4.2994314299213077E-2</v>
      </c>
      <c r="AJ2542" s="110">
        <f t="shared" si="462"/>
        <v>43875</v>
      </c>
      <c r="AK2542" s="31">
        <f t="shared" si="460"/>
        <v>1.9E-3</v>
      </c>
      <c r="AL2542" s="115">
        <f t="shared" si="461"/>
        <v>-7.794941828465185E-3</v>
      </c>
      <c r="AM2542" s="100"/>
      <c r="BR2542" s="18">
        <f t="shared" si="454"/>
        <v>43866</v>
      </c>
      <c r="BS2542" s="6">
        <f t="shared" si="455"/>
        <v>1.1299999999999999E-2</v>
      </c>
      <c r="BT2542" s="6">
        <f t="shared" si="456"/>
        <v>9.1000000000000004E-3</v>
      </c>
    </row>
    <row r="2543" spans="2:72" ht="14.45" hidden="1">
      <c r="B2543" s="110">
        <v>43867</v>
      </c>
      <c r="C2543" s="106">
        <v>3345.8</v>
      </c>
      <c r="D2543" s="106">
        <v>3344.9</v>
      </c>
      <c r="E2543" s="106">
        <v>3348</v>
      </c>
      <c r="F2543" s="106">
        <v>3334.4</v>
      </c>
      <c r="G2543" s="28"/>
      <c r="H2543" s="107">
        <v>3.3E-3</v>
      </c>
      <c r="K2543" s="110">
        <v>43921</v>
      </c>
      <c r="L2543" s="106">
        <v>8597.75</v>
      </c>
      <c r="M2543" s="106">
        <v>8529.35</v>
      </c>
      <c r="N2543" s="106">
        <v>8678.2999999999993</v>
      </c>
      <c r="O2543" s="106">
        <v>8358</v>
      </c>
      <c r="P2543" s="28" t="s">
        <v>5027</v>
      </c>
      <c r="Q2543" s="107">
        <v>3.8199999999999998E-2</v>
      </c>
      <c r="T2543" s="110">
        <v>43735</v>
      </c>
      <c r="U2543" s="28">
        <v>70.509</v>
      </c>
      <c r="V2543">
        <v>70.950999999999993</v>
      </c>
      <c r="W2543">
        <v>70.98</v>
      </c>
      <c r="X2543">
        <v>70.364000000000004</v>
      </c>
      <c r="Y2543" s="19">
        <v>-6.4000000000000003E-3</v>
      </c>
      <c r="AB2543" s="110">
        <f t="shared" si="465"/>
        <v>43921</v>
      </c>
      <c r="AC2543" s="108">
        <f t="shared" si="463"/>
        <v>8597.75</v>
      </c>
      <c r="AD2543" s="28">
        <f t="shared" si="464"/>
        <v>75.343000000000004</v>
      </c>
      <c r="AE2543" s="28">
        <f t="shared" si="457"/>
        <v>114.11478173154772</v>
      </c>
      <c r="AF2543" s="31">
        <f t="shared" si="458"/>
        <v>3.9160943639856116E-2</v>
      </c>
      <c r="AJ2543" s="110">
        <f t="shared" si="462"/>
        <v>43879</v>
      </c>
      <c r="AK2543" s="31">
        <f t="shared" si="460"/>
        <v>-2.8999999999999998E-3</v>
      </c>
      <c r="AL2543" s="115">
        <f t="shared" si="461"/>
        <v>-7.8321396495655282E-3</v>
      </c>
      <c r="AM2543" s="100"/>
      <c r="BR2543" s="18">
        <f t="shared" si="454"/>
        <v>43867</v>
      </c>
      <c r="BS2543" s="6">
        <f t="shared" si="455"/>
        <v>3.3E-3</v>
      </c>
      <c r="BT2543" s="6">
        <f t="shared" si="456"/>
        <v>4.0000000000000001E-3</v>
      </c>
    </row>
    <row r="2544" spans="2:72" ht="14.45" hidden="1">
      <c r="B2544" s="110">
        <v>43868</v>
      </c>
      <c r="C2544" s="106">
        <v>3327.7</v>
      </c>
      <c r="D2544" s="106">
        <v>3335.5</v>
      </c>
      <c r="E2544" s="106">
        <v>3341.4</v>
      </c>
      <c r="F2544" s="106">
        <v>3322.1</v>
      </c>
      <c r="G2544" s="28"/>
      <c r="H2544" s="107">
        <v>-5.4000000000000003E-3</v>
      </c>
      <c r="K2544" s="110">
        <v>43922</v>
      </c>
      <c r="L2544" s="106">
        <v>8253.7999999999993</v>
      </c>
      <c r="M2544" s="106">
        <v>8584.1</v>
      </c>
      <c r="N2544" s="106">
        <v>8588.1</v>
      </c>
      <c r="O2544" s="106">
        <v>8198.35</v>
      </c>
      <c r="P2544" s="28" t="s">
        <v>5028</v>
      </c>
      <c r="Q2544" s="107">
        <v>-0.04</v>
      </c>
      <c r="T2544" s="110">
        <v>43738</v>
      </c>
      <c r="U2544" s="28">
        <v>70.644999999999996</v>
      </c>
      <c r="V2544">
        <v>70.424999999999997</v>
      </c>
      <c r="W2544">
        <v>70.885000000000005</v>
      </c>
      <c r="X2544">
        <v>70.358000000000004</v>
      </c>
      <c r="Y2544" s="19">
        <v>1.9E-3</v>
      </c>
      <c r="AB2544" s="110">
        <f t="shared" si="465"/>
        <v>43922</v>
      </c>
      <c r="AC2544" s="108">
        <f t="shared" si="463"/>
        <v>8253.7999999999993</v>
      </c>
      <c r="AD2544" s="28">
        <f t="shared" si="464"/>
        <v>76.403999999999996</v>
      </c>
      <c r="AE2544" s="28">
        <f t="shared" si="457"/>
        <v>108.02837547772367</v>
      </c>
      <c r="AF2544" s="31">
        <f t="shared" si="458"/>
        <v>-5.3335826975879241E-2</v>
      </c>
      <c r="AJ2544" s="110">
        <f t="shared" si="462"/>
        <v>43880</v>
      </c>
      <c r="AK2544" s="31">
        <f t="shared" si="460"/>
        <v>4.7000000000000002E-3</v>
      </c>
      <c r="AL2544" s="115">
        <f t="shared" si="461"/>
        <v>1.0911791354699218E-2</v>
      </c>
      <c r="AM2544" s="100"/>
      <c r="BR2544" s="18">
        <f t="shared" si="454"/>
        <v>43868</v>
      </c>
      <c r="BS2544" s="6">
        <f t="shared" si="455"/>
        <v>-5.4000000000000003E-3</v>
      </c>
      <c r="BT2544" s="6">
        <f t="shared" si="456"/>
        <v>-3.3E-3</v>
      </c>
    </row>
    <row r="2545" spans="2:72" ht="14.45" hidden="1">
      <c r="B2545" s="110">
        <v>43871</v>
      </c>
      <c r="C2545" s="106">
        <v>3352.1</v>
      </c>
      <c r="D2545" s="106">
        <v>3318.3</v>
      </c>
      <c r="E2545" s="106">
        <v>3352.3</v>
      </c>
      <c r="F2545" s="106">
        <v>3317.8</v>
      </c>
      <c r="G2545" s="28"/>
      <c r="H2545" s="107">
        <v>7.3000000000000001E-3</v>
      </c>
      <c r="K2545" s="110">
        <v>43924</v>
      </c>
      <c r="L2545" s="106">
        <v>8083.8</v>
      </c>
      <c r="M2545" s="106">
        <v>8356.5499999999993</v>
      </c>
      <c r="N2545" s="106">
        <v>8356.5499999999993</v>
      </c>
      <c r="O2545" s="106">
        <v>8055.8</v>
      </c>
      <c r="P2545" s="28" t="s">
        <v>5029</v>
      </c>
      <c r="Q2545" s="107">
        <v>-2.06E-2</v>
      </c>
      <c r="T2545" s="110">
        <v>43739</v>
      </c>
      <c r="U2545" s="28">
        <v>71.11</v>
      </c>
      <c r="V2545">
        <v>70.655000000000001</v>
      </c>
      <c r="W2545">
        <v>71.17</v>
      </c>
      <c r="X2545">
        <v>70.655000000000001</v>
      </c>
      <c r="Y2545" s="19">
        <v>6.6E-3</v>
      </c>
      <c r="AB2545" s="110">
        <f t="shared" si="465"/>
        <v>43924</v>
      </c>
      <c r="AC2545" s="108">
        <f t="shared" si="463"/>
        <v>8083.8</v>
      </c>
      <c r="AD2545" s="28">
        <f t="shared" si="464"/>
        <v>76.239999999999995</v>
      </c>
      <c r="AE2545" s="28">
        <f t="shared" si="457"/>
        <v>106.03095487932845</v>
      </c>
      <c r="AF2545" s="31">
        <f t="shared" si="458"/>
        <v>-1.8489777241971983E-2</v>
      </c>
      <c r="AJ2545" s="110">
        <f t="shared" si="462"/>
        <v>43881</v>
      </c>
      <c r="AK2545" s="31">
        <f t="shared" si="460"/>
        <v>-3.8E-3</v>
      </c>
      <c r="AL2545" s="115">
        <f t="shared" si="461"/>
        <v>-4.8271131642071419E-3</v>
      </c>
      <c r="AM2545" s="100"/>
      <c r="BR2545" s="18">
        <f t="shared" si="454"/>
        <v>43871</v>
      </c>
      <c r="BS2545" s="6">
        <f t="shared" si="455"/>
        <v>7.3000000000000001E-3</v>
      </c>
      <c r="BT2545" s="6">
        <f t="shared" si="456"/>
        <v>-5.4999999999999997E-3</v>
      </c>
    </row>
    <row r="2546" spans="2:72" ht="14.45" hidden="1">
      <c r="B2546" s="110">
        <v>43872</v>
      </c>
      <c r="C2546" s="106">
        <v>3357.8</v>
      </c>
      <c r="D2546" s="106">
        <v>3365.9</v>
      </c>
      <c r="E2546" s="106">
        <v>3375.6</v>
      </c>
      <c r="F2546" s="106">
        <v>3352.7</v>
      </c>
      <c r="G2546" s="28"/>
      <c r="H2546" s="107">
        <v>1.6999999999999999E-3</v>
      </c>
      <c r="K2546" s="110">
        <v>43928</v>
      </c>
      <c r="L2546" s="106">
        <v>8792.2000000000007</v>
      </c>
      <c r="M2546" s="106">
        <v>8446.2999999999993</v>
      </c>
      <c r="N2546" s="106">
        <v>8819.4</v>
      </c>
      <c r="O2546" s="106">
        <v>8360.9500000000007</v>
      </c>
      <c r="P2546" s="28" t="s">
        <v>5030</v>
      </c>
      <c r="Q2546" s="107">
        <v>8.7599999999999997E-2</v>
      </c>
      <c r="T2546" s="110">
        <v>43740</v>
      </c>
      <c r="U2546" s="28">
        <v>71.150000000000006</v>
      </c>
      <c r="V2546">
        <v>71.117000000000004</v>
      </c>
      <c r="W2546">
        <v>71.367999999999995</v>
      </c>
      <c r="X2546">
        <v>71.099999999999994</v>
      </c>
      <c r="Y2546" s="19">
        <v>5.9999999999999995E-4</v>
      </c>
      <c r="AB2546" s="110">
        <f t="shared" si="465"/>
        <v>43928</v>
      </c>
      <c r="AC2546" s="108">
        <f t="shared" si="463"/>
        <v>8792.2000000000007</v>
      </c>
      <c r="AD2546" s="28">
        <f t="shared" si="464"/>
        <v>75.644999999999996</v>
      </c>
      <c r="AE2546" s="28">
        <f t="shared" si="457"/>
        <v>116.22975741952543</v>
      </c>
      <c r="AF2546" s="31">
        <f t="shared" si="458"/>
        <v>9.6187029078480091E-2</v>
      </c>
      <c r="AJ2546" s="110" t="e">
        <f t="shared" si="462"/>
        <v>#N/A</v>
      </c>
      <c r="AK2546" s="31">
        <f t="shared" si="460"/>
        <v>0</v>
      </c>
      <c r="AL2546" s="115">
        <f t="shared" si="461"/>
        <v>0</v>
      </c>
      <c r="AM2546" s="100"/>
      <c r="BR2546" s="18">
        <f t="shared" si="454"/>
        <v>43872</v>
      </c>
      <c r="BS2546" s="6">
        <f t="shared" si="455"/>
        <v>1.6999999999999999E-3</v>
      </c>
      <c r="BT2546" s="6">
        <f t="shared" si="456"/>
        <v>6.4000000000000003E-3</v>
      </c>
    </row>
    <row r="2547" spans="2:72" ht="14.45" hidden="1">
      <c r="B2547" s="110">
        <v>43873</v>
      </c>
      <c r="C2547" s="106">
        <v>3379.4</v>
      </c>
      <c r="D2547" s="106">
        <v>3370.5</v>
      </c>
      <c r="E2547" s="106">
        <v>3381.5</v>
      </c>
      <c r="F2547" s="106">
        <v>3369.7</v>
      </c>
      <c r="G2547" s="28"/>
      <c r="H2547" s="107">
        <v>6.4000000000000003E-3</v>
      </c>
      <c r="K2547" s="110">
        <v>43929</v>
      </c>
      <c r="L2547" s="106">
        <v>8748.75</v>
      </c>
      <c r="M2547" s="106">
        <v>8688.9</v>
      </c>
      <c r="N2547" s="106">
        <v>9131.7000000000007</v>
      </c>
      <c r="O2547" s="106">
        <v>8653.9</v>
      </c>
      <c r="P2547" s="28" t="s">
        <v>5031</v>
      </c>
      <c r="Q2547" s="107">
        <v>-4.8999999999999998E-3</v>
      </c>
      <c r="T2547" s="110">
        <v>43741</v>
      </c>
      <c r="U2547" s="28">
        <v>71.03</v>
      </c>
      <c r="V2547">
        <v>71.209999999999994</v>
      </c>
      <c r="W2547">
        <v>71.37</v>
      </c>
      <c r="X2547">
        <v>70.864999999999995</v>
      </c>
      <c r="Y2547" s="19">
        <v>-1.6999999999999999E-3</v>
      </c>
      <c r="AB2547" s="110">
        <f t="shared" si="465"/>
        <v>43929</v>
      </c>
      <c r="AC2547" s="108">
        <f t="shared" si="463"/>
        <v>8748.75</v>
      </c>
      <c r="AD2547" s="28">
        <f t="shared" si="464"/>
        <v>75.944999999999993</v>
      </c>
      <c r="AE2547" s="28">
        <f t="shared" si="457"/>
        <v>115.19849891368754</v>
      </c>
      <c r="AF2547" s="31">
        <f t="shared" si="458"/>
        <v>-8.8725858913704103E-3</v>
      </c>
      <c r="AJ2547" s="110">
        <f t="shared" si="462"/>
        <v>43885</v>
      </c>
      <c r="AK2547" s="31">
        <f t="shared" si="460"/>
        <v>-3.3500000000000002E-2</v>
      </c>
      <c r="AL2547" s="115">
        <f t="shared" si="461"/>
        <v>-2.428501706689612E-2</v>
      </c>
      <c r="AM2547" s="100"/>
      <c r="BR2547" s="18">
        <f t="shared" si="454"/>
        <v>43873</v>
      </c>
      <c r="BS2547" s="6">
        <f t="shared" si="455"/>
        <v>6.4000000000000003E-3</v>
      </c>
      <c r="BT2547" s="6">
        <f t="shared" si="456"/>
        <v>7.7000000000000002E-3</v>
      </c>
    </row>
    <row r="2548" spans="2:72" ht="14.45" hidden="1">
      <c r="B2548" s="110">
        <v>43874</v>
      </c>
      <c r="C2548" s="106">
        <v>3373.9</v>
      </c>
      <c r="D2548" s="106">
        <v>3365.9</v>
      </c>
      <c r="E2548" s="106">
        <v>3385.1</v>
      </c>
      <c r="F2548" s="106">
        <v>3360.5</v>
      </c>
      <c r="G2548" s="28"/>
      <c r="H2548" s="107">
        <v>-1.6000000000000001E-3</v>
      </c>
      <c r="K2548" s="110">
        <v>43930</v>
      </c>
      <c r="L2548" s="106">
        <v>9111.9</v>
      </c>
      <c r="M2548" s="106">
        <v>8973.0499999999993</v>
      </c>
      <c r="N2548" s="106">
        <v>9128.35</v>
      </c>
      <c r="O2548" s="106">
        <v>8904.5499999999993</v>
      </c>
      <c r="P2548" s="28" t="s">
        <v>5032</v>
      </c>
      <c r="Q2548" s="107">
        <v>4.1500000000000002E-2</v>
      </c>
      <c r="T2548" s="110">
        <v>43742</v>
      </c>
      <c r="U2548" s="28">
        <v>70.825000000000003</v>
      </c>
      <c r="V2548">
        <v>70.81</v>
      </c>
      <c r="W2548">
        <v>71.040000000000006</v>
      </c>
      <c r="X2548">
        <v>70.765000000000001</v>
      </c>
      <c r="Y2548" s="19">
        <v>-2.8999999999999998E-3</v>
      </c>
      <c r="AB2548" s="110">
        <f t="shared" si="465"/>
        <v>43930</v>
      </c>
      <c r="AC2548" s="108">
        <f t="shared" si="463"/>
        <v>9111.9</v>
      </c>
      <c r="AD2548" s="28">
        <f t="shared" si="464"/>
        <v>76.3</v>
      </c>
      <c r="AE2548" s="28">
        <f t="shared" si="457"/>
        <v>119.42201834862385</v>
      </c>
      <c r="AF2548" s="31">
        <f t="shared" si="458"/>
        <v>3.6662972823116258E-2</v>
      </c>
      <c r="AJ2548" s="110">
        <f t="shared" si="462"/>
        <v>43886</v>
      </c>
      <c r="AK2548" s="31">
        <f t="shared" si="460"/>
        <v>-3.0300000000000001E-2</v>
      </c>
      <c r="AL2548" s="115">
        <f t="shared" si="461"/>
        <v>-1.0658954980773405E-3</v>
      </c>
      <c r="AM2548" s="100"/>
      <c r="BR2548" s="18">
        <f t="shared" si="454"/>
        <v>43874</v>
      </c>
      <c r="BS2548" s="6">
        <f t="shared" si="455"/>
        <v>-1.6000000000000001E-3</v>
      </c>
      <c r="BT2548" s="6">
        <f t="shared" si="456"/>
        <v>-2.2000000000000001E-3</v>
      </c>
    </row>
    <row r="2549" spans="2:72" ht="14.45" hidden="1">
      <c r="B2549" s="110">
        <v>43875</v>
      </c>
      <c r="C2549" s="106">
        <v>3380.2</v>
      </c>
      <c r="D2549" s="106">
        <v>3378.1</v>
      </c>
      <c r="E2549" s="106">
        <v>3380.7</v>
      </c>
      <c r="F2549" s="106">
        <v>3366.2</v>
      </c>
      <c r="G2549" s="28"/>
      <c r="H2549" s="107">
        <v>1.9E-3</v>
      </c>
      <c r="K2549" s="110">
        <v>43934</v>
      </c>
      <c r="L2549" s="106">
        <v>8993.85</v>
      </c>
      <c r="M2549" s="106">
        <v>9103.9500000000007</v>
      </c>
      <c r="N2549" s="106">
        <v>9112.0499999999993</v>
      </c>
      <c r="O2549" s="106">
        <v>8912.4</v>
      </c>
      <c r="P2549" s="28" t="s">
        <v>5033</v>
      </c>
      <c r="Q2549" s="107">
        <v>-1.2999999999999999E-2</v>
      </c>
      <c r="T2549" s="110">
        <v>43745</v>
      </c>
      <c r="U2549" s="28">
        <v>70.974999999999994</v>
      </c>
      <c r="V2549">
        <v>70.959000000000003</v>
      </c>
      <c r="W2549">
        <v>71.105000000000004</v>
      </c>
      <c r="X2549">
        <v>70.912999999999997</v>
      </c>
      <c r="Y2549" s="19">
        <v>2.0999999999999999E-3</v>
      </c>
      <c r="AB2549" s="110">
        <f t="shared" si="465"/>
        <v>43934</v>
      </c>
      <c r="AC2549" s="108">
        <f t="shared" si="463"/>
        <v>8993.85</v>
      </c>
      <c r="AD2549" s="28">
        <f t="shared" si="464"/>
        <v>76.248999999999995</v>
      </c>
      <c r="AE2549" s="28">
        <f t="shared" si="457"/>
        <v>117.95367808102402</v>
      </c>
      <c r="AF2549" s="31">
        <f t="shared" si="458"/>
        <v>-1.2295389810891955E-2</v>
      </c>
      <c r="AJ2549" s="110">
        <f t="shared" si="462"/>
        <v>43887</v>
      </c>
      <c r="AK2549" s="31">
        <f t="shared" si="460"/>
        <v>-3.8E-3</v>
      </c>
      <c r="AL2549" s="115">
        <f t="shared" si="461"/>
        <v>-6.8014860530360988E-3</v>
      </c>
      <c r="AM2549" s="100"/>
      <c r="BR2549" s="18">
        <f t="shared" si="454"/>
        <v>43875</v>
      </c>
      <c r="BS2549" s="6">
        <f t="shared" si="455"/>
        <v>1.9E-3</v>
      </c>
      <c r="BT2549" s="6">
        <f t="shared" si="456"/>
        <v>-5.0000000000000001E-3</v>
      </c>
    </row>
    <row r="2550" spans="2:72" ht="14.45" hidden="1">
      <c r="B2550" s="110">
        <v>43879</v>
      </c>
      <c r="C2550" s="106">
        <v>3370.3</v>
      </c>
      <c r="D2550" s="106">
        <v>3369</v>
      </c>
      <c r="E2550" s="106">
        <v>3375</v>
      </c>
      <c r="F2550" s="106">
        <v>3355.6</v>
      </c>
      <c r="G2550" s="28"/>
      <c r="H2550" s="107">
        <v>-2.8999999999999998E-3</v>
      </c>
      <c r="K2550" s="110">
        <v>43936</v>
      </c>
      <c r="L2550" s="106">
        <v>8925.2999999999993</v>
      </c>
      <c r="M2550" s="106">
        <v>9196.4</v>
      </c>
      <c r="N2550" s="106">
        <v>9261.2000000000007</v>
      </c>
      <c r="O2550" s="106">
        <v>8874.1</v>
      </c>
      <c r="P2550" s="28" t="s">
        <v>5034</v>
      </c>
      <c r="Q2550" s="107">
        <v>-7.6E-3</v>
      </c>
      <c r="T2550" s="110">
        <v>43746</v>
      </c>
      <c r="U2550" s="28">
        <v>71.22</v>
      </c>
      <c r="V2550">
        <v>70.995999999999995</v>
      </c>
      <c r="W2550">
        <v>71.233000000000004</v>
      </c>
      <c r="X2550">
        <v>70.933000000000007</v>
      </c>
      <c r="Y2550" s="19">
        <v>3.5000000000000001E-3</v>
      </c>
      <c r="AB2550" s="110">
        <f t="shared" si="465"/>
        <v>43936</v>
      </c>
      <c r="AC2550" s="108">
        <f t="shared" si="463"/>
        <v>8925.2999999999993</v>
      </c>
      <c r="AD2550" s="28">
        <f t="shared" si="464"/>
        <v>76.563999999999993</v>
      </c>
      <c r="AE2550" s="28">
        <f t="shared" si="457"/>
        <v>116.57306305835641</v>
      </c>
      <c r="AF2550" s="31">
        <f t="shared" si="458"/>
        <v>-1.1704722100477905E-2</v>
      </c>
      <c r="AJ2550" s="110">
        <f t="shared" si="462"/>
        <v>43888</v>
      </c>
      <c r="AK2550" s="31">
        <f t="shared" si="460"/>
        <v>-4.4200000000000003E-2</v>
      </c>
      <c r="AL2550" s="115">
        <f t="shared" si="461"/>
        <v>-4.9129910450856906E-3</v>
      </c>
      <c r="AM2550" s="100"/>
      <c r="BR2550" s="18">
        <f t="shared" si="454"/>
        <v>43879</v>
      </c>
      <c r="BS2550" s="6">
        <f t="shared" si="455"/>
        <v>-2.8999999999999998E-3</v>
      </c>
      <c r="BT2550" s="6">
        <f t="shared" si="456"/>
        <v>-4.4000000000000003E-3</v>
      </c>
    </row>
    <row r="2551" spans="2:72" ht="14.45" hidden="1">
      <c r="B2551" s="110">
        <v>43880</v>
      </c>
      <c r="C2551" s="106">
        <v>3386.2</v>
      </c>
      <c r="D2551" s="106">
        <v>3380.4</v>
      </c>
      <c r="E2551" s="106">
        <v>3393.5</v>
      </c>
      <c r="F2551" s="106">
        <v>3378.8</v>
      </c>
      <c r="G2551" s="28"/>
      <c r="H2551" s="107">
        <v>4.7000000000000002E-3</v>
      </c>
      <c r="K2551" s="110">
        <v>43937</v>
      </c>
      <c r="L2551" s="106">
        <v>8992.7999999999993</v>
      </c>
      <c r="M2551" s="106">
        <v>8851.25</v>
      </c>
      <c r="N2551" s="106">
        <v>9053.75</v>
      </c>
      <c r="O2551" s="106">
        <v>8821.9</v>
      </c>
      <c r="P2551" s="28" t="s">
        <v>5035</v>
      </c>
      <c r="Q2551" s="107">
        <v>7.6E-3</v>
      </c>
      <c r="T2551" s="110">
        <v>43747</v>
      </c>
      <c r="U2551" s="28">
        <v>71.12</v>
      </c>
      <c r="V2551">
        <v>71.180000000000007</v>
      </c>
      <c r="W2551">
        <v>71.23</v>
      </c>
      <c r="X2551">
        <v>70.944999999999993</v>
      </c>
      <c r="Y2551" s="19">
        <v>-1.4E-3</v>
      </c>
      <c r="AB2551" s="110">
        <f t="shared" si="465"/>
        <v>43937</v>
      </c>
      <c r="AC2551" s="108">
        <f t="shared" si="463"/>
        <v>8992.7999999999993</v>
      </c>
      <c r="AD2551" s="28">
        <f t="shared" si="464"/>
        <v>76.805000000000007</v>
      </c>
      <c r="AE2551" s="28">
        <f t="shared" si="457"/>
        <v>117.08612720526006</v>
      </c>
      <c r="AF2551" s="31">
        <f t="shared" si="458"/>
        <v>4.4012238628987621E-3</v>
      </c>
      <c r="AJ2551" s="110">
        <f t="shared" si="462"/>
        <v>43889</v>
      </c>
      <c r="AK2551" s="31">
        <f t="shared" si="460"/>
        <v>-8.3000000000000001E-3</v>
      </c>
      <c r="AL2551" s="115">
        <f t="shared" si="461"/>
        <v>-4.8830569419634595E-2</v>
      </c>
      <c r="AM2551" s="100"/>
      <c r="BR2551" s="18">
        <f t="shared" si="454"/>
        <v>43880</v>
      </c>
      <c r="BS2551" s="6">
        <f t="shared" si="455"/>
        <v>4.7000000000000002E-3</v>
      </c>
      <c r="BT2551" s="6">
        <f t="shared" si="456"/>
        <v>1.11E-2</v>
      </c>
    </row>
    <row r="2552" spans="2:72" ht="14.45" hidden="1">
      <c r="B2552" s="110">
        <v>43881</v>
      </c>
      <c r="C2552" s="106">
        <v>3373.2</v>
      </c>
      <c r="D2552" s="106">
        <v>3380.4</v>
      </c>
      <c r="E2552" s="106">
        <v>3389.2</v>
      </c>
      <c r="F2552" s="106">
        <v>3341</v>
      </c>
      <c r="G2552" s="28"/>
      <c r="H2552" s="107">
        <v>-3.8E-3</v>
      </c>
      <c r="K2552" s="110">
        <v>43938</v>
      </c>
      <c r="L2552" s="106">
        <v>9266.75</v>
      </c>
      <c r="M2552" s="106">
        <v>9323.4500000000007</v>
      </c>
      <c r="N2552" s="106">
        <v>9324</v>
      </c>
      <c r="O2552" s="106">
        <v>9091.35</v>
      </c>
      <c r="P2552" s="28" t="s">
        <v>5036</v>
      </c>
      <c r="Q2552" s="107">
        <v>3.0499999999999999E-2</v>
      </c>
      <c r="T2552" s="110">
        <v>43748</v>
      </c>
      <c r="U2552" s="28">
        <v>70.989999999999995</v>
      </c>
      <c r="V2552">
        <v>70.959999999999994</v>
      </c>
      <c r="W2552">
        <v>71.165000000000006</v>
      </c>
      <c r="X2552">
        <v>70.959999999999994</v>
      </c>
      <c r="Y2552" s="19">
        <v>-1.8E-3</v>
      </c>
      <c r="AB2552" s="110">
        <f t="shared" si="465"/>
        <v>43938</v>
      </c>
      <c r="AC2552" s="108">
        <f t="shared" si="463"/>
        <v>9266.75</v>
      </c>
      <c r="AD2552" s="28">
        <f t="shared" si="464"/>
        <v>76.55</v>
      </c>
      <c r="AE2552" s="28">
        <f t="shared" si="457"/>
        <v>121.05486610058786</v>
      </c>
      <c r="AF2552" s="31">
        <f t="shared" si="458"/>
        <v>3.3895893476520333E-2</v>
      </c>
      <c r="AJ2552" s="110">
        <f t="shared" si="462"/>
        <v>43892</v>
      </c>
      <c r="AK2552" s="31">
        <f t="shared" si="460"/>
        <v>4.5999999999999999E-2</v>
      </c>
      <c r="AL2552" s="115">
        <f t="shared" si="461"/>
        <v>-1.0837000049351064E-2</v>
      </c>
      <c r="AM2552" s="100"/>
      <c r="BR2552" s="18">
        <f t="shared" si="454"/>
        <v>43881</v>
      </c>
      <c r="BS2552" s="6">
        <f t="shared" si="455"/>
        <v>-3.8E-3</v>
      </c>
      <c r="BT2552" s="6">
        <f t="shared" si="456"/>
        <v>-3.7000000000000002E-3</v>
      </c>
    </row>
    <row r="2553" spans="2:72" ht="14.45" hidden="1">
      <c r="B2553" s="110">
        <v>43882</v>
      </c>
      <c r="C2553" s="106">
        <v>3337.8</v>
      </c>
      <c r="D2553" s="106">
        <v>3360.5</v>
      </c>
      <c r="E2553" s="106">
        <v>3360.8</v>
      </c>
      <c r="F2553" s="106">
        <v>3328.4</v>
      </c>
      <c r="G2553" s="28"/>
      <c r="H2553" s="107">
        <v>-1.0500000000000001E-2</v>
      </c>
      <c r="K2553" s="110">
        <v>43941</v>
      </c>
      <c r="L2553" s="106">
        <v>9261.85</v>
      </c>
      <c r="M2553" s="106">
        <v>9390.2000000000007</v>
      </c>
      <c r="N2553" s="106">
        <v>9390.85</v>
      </c>
      <c r="O2553" s="106">
        <v>9230.7999999999993</v>
      </c>
      <c r="P2553" s="28" t="s">
        <v>5037</v>
      </c>
      <c r="Q2553" s="107">
        <v>-5.0000000000000001E-4</v>
      </c>
      <c r="T2553" s="110">
        <v>43749</v>
      </c>
      <c r="U2553" s="28">
        <v>70.924000000000007</v>
      </c>
      <c r="V2553">
        <v>70.816000000000003</v>
      </c>
      <c r="W2553">
        <v>71.090999999999994</v>
      </c>
      <c r="X2553">
        <v>70.799000000000007</v>
      </c>
      <c r="Y2553" s="19">
        <v>-8.9999999999999998E-4</v>
      </c>
      <c r="AB2553" s="110">
        <f t="shared" si="465"/>
        <v>43941</v>
      </c>
      <c r="AC2553" s="108">
        <f t="shared" si="463"/>
        <v>9261.85</v>
      </c>
      <c r="AD2553" s="28">
        <f t="shared" si="464"/>
        <v>76.575000000000003</v>
      </c>
      <c r="AE2553" s="28">
        <f t="shared" si="457"/>
        <v>120.95135488083578</v>
      </c>
      <c r="AF2553" s="31">
        <f t="shared" si="458"/>
        <v>-8.5507690096542355E-4</v>
      </c>
      <c r="AJ2553" s="110">
        <f t="shared" si="462"/>
        <v>43893</v>
      </c>
      <c r="AK2553" s="31">
        <f t="shared" si="460"/>
        <v>-2.81E-2</v>
      </c>
      <c r="AL2553" s="115">
        <f t="shared" si="461"/>
        <v>1.2984638207645061E-2</v>
      </c>
      <c r="AM2553" s="100"/>
      <c r="BR2553" s="18" t="e">
        <f t="shared" si="454"/>
        <v>#N/A</v>
      </c>
      <c r="BS2553" s="6">
        <f t="shared" si="455"/>
        <v>0</v>
      </c>
      <c r="BT2553" s="6">
        <f t="shared" si="456"/>
        <v>0</v>
      </c>
    </row>
    <row r="2554" spans="2:72" ht="14.45" hidden="1">
      <c r="B2554" s="110">
        <v>43885</v>
      </c>
      <c r="C2554" s="106">
        <v>3225.9</v>
      </c>
      <c r="D2554" s="106">
        <v>3257.6</v>
      </c>
      <c r="E2554" s="106">
        <v>3259.8</v>
      </c>
      <c r="F2554" s="106">
        <v>3214.7</v>
      </c>
      <c r="G2554" s="28"/>
      <c r="H2554" s="107">
        <v>-3.3500000000000002E-2</v>
      </c>
      <c r="K2554" s="110">
        <v>43942</v>
      </c>
      <c r="L2554" s="106">
        <v>8981.4500000000007</v>
      </c>
      <c r="M2554" s="106">
        <v>9016.9500000000007</v>
      </c>
      <c r="N2554" s="106">
        <v>9044.4</v>
      </c>
      <c r="O2554" s="106">
        <v>8909.4</v>
      </c>
      <c r="P2554" s="28" t="s">
        <v>5038</v>
      </c>
      <c r="Q2554" s="107">
        <v>-3.0300000000000001E-2</v>
      </c>
      <c r="T2554" s="110">
        <v>43752</v>
      </c>
      <c r="U2554" s="28">
        <v>71.236999999999995</v>
      </c>
      <c r="V2554">
        <v>70.893000000000001</v>
      </c>
      <c r="W2554">
        <v>71.25</v>
      </c>
      <c r="X2554">
        <v>70.739999999999995</v>
      </c>
      <c r="Y2554" s="19">
        <v>4.4000000000000003E-3</v>
      </c>
      <c r="AB2554" s="110">
        <f t="shared" si="465"/>
        <v>43942</v>
      </c>
      <c r="AC2554" s="108">
        <f t="shared" si="463"/>
        <v>8981.4500000000007</v>
      </c>
      <c r="AD2554" s="28">
        <f t="shared" si="464"/>
        <v>76.974999999999994</v>
      </c>
      <c r="AE2554" s="28">
        <f t="shared" si="457"/>
        <v>116.68009093861644</v>
      </c>
      <c r="AF2554" s="31">
        <f t="shared" si="458"/>
        <v>-3.5313899099580048E-2</v>
      </c>
      <c r="AJ2554" s="110">
        <f t="shared" si="462"/>
        <v>43894</v>
      </c>
      <c r="AK2554" s="31">
        <f t="shared" si="460"/>
        <v>4.2200000000000001E-2</v>
      </c>
      <c r="AL2554" s="115">
        <f t="shared" si="461"/>
        <v>-1.1259178197064235E-2</v>
      </c>
      <c r="AM2554" s="100"/>
      <c r="BR2554" s="18">
        <f t="shared" si="454"/>
        <v>43885</v>
      </c>
      <c r="BS2554" s="6">
        <f t="shared" si="455"/>
        <v>-3.3500000000000002E-2</v>
      </c>
      <c r="BT2554" s="6">
        <f t="shared" si="456"/>
        <v>-2.0799999999999999E-2</v>
      </c>
    </row>
    <row r="2555" spans="2:72" ht="14.45" hidden="1">
      <c r="B2555" s="110">
        <v>43886</v>
      </c>
      <c r="C2555" s="106">
        <v>3128.2</v>
      </c>
      <c r="D2555" s="106">
        <v>3238.9</v>
      </c>
      <c r="E2555" s="106">
        <v>3247</v>
      </c>
      <c r="F2555" s="106">
        <v>3118.8</v>
      </c>
      <c r="G2555" s="28"/>
      <c r="H2555" s="107">
        <v>-3.0300000000000001E-2</v>
      </c>
      <c r="K2555" s="110">
        <v>43943</v>
      </c>
      <c r="L2555" s="106">
        <v>9187.2999999999993</v>
      </c>
      <c r="M2555" s="106">
        <v>9026.75</v>
      </c>
      <c r="N2555" s="106">
        <v>9209.75</v>
      </c>
      <c r="O2555" s="106">
        <v>8946.25</v>
      </c>
      <c r="P2555" s="28" t="s">
        <v>5039</v>
      </c>
      <c r="Q2555" s="107">
        <v>2.29E-2</v>
      </c>
      <c r="T2555" s="110">
        <v>43753</v>
      </c>
      <c r="U2555" s="28">
        <v>71.5</v>
      </c>
      <c r="V2555">
        <v>71.248000000000005</v>
      </c>
      <c r="W2555">
        <v>71.605000000000004</v>
      </c>
      <c r="X2555">
        <v>71.22</v>
      </c>
      <c r="Y2555" s="19">
        <v>3.7000000000000002E-3</v>
      </c>
      <c r="AB2555" s="110">
        <f t="shared" si="465"/>
        <v>43943</v>
      </c>
      <c r="AC2555" s="108">
        <f t="shared" si="463"/>
        <v>9187.2999999999993</v>
      </c>
      <c r="AD2555" s="28">
        <f t="shared" si="464"/>
        <v>76.41</v>
      </c>
      <c r="AE2555" s="28">
        <f t="shared" si="457"/>
        <v>120.23687998953017</v>
      </c>
      <c r="AF2555" s="31">
        <f t="shared" si="458"/>
        <v>3.0483255731990289E-2</v>
      </c>
      <c r="AJ2555" s="110">
        <f t="shared" si="462"/>
        <v>43895</v>
      </c>
      <c r="AK2555" s="31">
        <f t="shared" si="460"/>
        <v>-3.39E-2</v>
      </c>
      <c r="AL2555" s="115">
        <f t="shared" si="461"/>
        <v>2.063145075332562E-3</v>
      </c>
      <c r="AM2555" s="100"/>
      <c r="BR2555" s="18">
        <f t="shared" si="454"/>
        <v>43886</v>
      </c>
      <c r="BS2555" s="6">
        <f t="shared" si="455"/>
        <v>-3.0300000000000001E-2</v>
      </c>
      <c r="BT2555" s="6">
        <f t="shared" si="456"/>
        <v>-2.7000000000000001E-3</v>
      </c>
    </row>
    <row r="2556" spans="2:72" ht="14.45" hidden="1">
      <c r="B2556" s="110">
        <v>43887</v>
      </c>
      <c r="C2556" s="106">
        <v>3116.4</v>
      </c>
      <c r="D2556" s="106">
        <v>3139.9</v>
      </c>
      <c r="E2556" s="106">
        <v>3182.5</v>
      </c>
      <c r="F2556" s="106">
        <v>3109</v>
      </c>
      <c r="G2556" s="28"/>
      <c r="H2556" s="107">
        <v>-3.8E-3</v>
      </c>
      <c r="K2556" s="110">
        <v>43944</v>
      </c>
      <c r="L2556" s="106">
        <v>9313.9</v>
      </c>
      <c r="M2556" s="106">
        <v>9232.35</v>
      </c>
      <c r="N2556" s="106">
        <v>9343.6</v>
      </c>
      <c r="O2556" s="106">
        <v>9170.15</v>
      </c>
      <c r="P2556" s="28" t="s">
        <v>5040</v>
      </c>
      <c r="Q2556" s="107">
        <v>1.38E-2</v>
      </c>
      <c r="T2556" s="110">
        <v>43754</v>
      </c>
      <c r="U2556" s="28">
        <v>71.364000000000004</v>
      </c>
      <c r="V2556">
        <v>71.561999999999998</v>
      </c>
      <c r="W2556">
        <v>71.731999999999999</v>
      </c>
      <c r="X2556">
        <v>71.347999999999999</v>
      </c>
      <c r="Y2556" s="19">
        <v>-1.9E-3</v>
      </c>
      <c r="AB2556" s="110">
        <f t="shared" si="465"/>
        <v>43944</v>
      </c>
      <c r="AC2556" s="108">
        <f t="shared" si="463"/>
        <v>9313.9</v>
      </c>
      <c r="AD2556" s="28">
        <f t="shared" si="464"/>
        <v>75.894999999999996</v>
      </c>
      <c r="AE2556" s="28">
        <f t="shared" si="457"/>
        <v>122.72086435206535</v>
      </c>
      <c r="AF2556" s="31">
        <f t="shared" si="458"/>
        <v>2.065908864860333E-2</v>
      </c>
      <c r="AJ2556" s="110">
        <f t="shared" si="462"/>
        <v>43896</v>
      </c>
      <c r="AK2556" s="31">
        <f t="shared" si="460"/>
        <v>-1.7000000000000001E-2</v>
      </c>
      <c r="AL2556" s="115">
        <f t="shared" si="461"/>
        <v>-3.1369423282571529E-2</v>
      </c>
      <c r="AM2556" s="100"/>
      <c r="BR2556" s="18">
        <f t="shared" si="454"/>
        <v>43887</v>
      </c>
      <c r="BS2556" s="6">
        <f t="shared" si="455"/>
        <v>-3.8E-3</v>
      </c>
      <c r="BT2556" s="6">
        <f t="shared" si="456"/>
        <v>-1.01E-2</v>
      </c>
    </row>
    <row r="2557" spans="2:72" ht="14.45" hidden="1">
      <c r="B2557" s="110">
        <v>43888</v>
      </c>
      <c r="C2557" s="106">
        <v>2978.8</v>
      </c>
      <c r="D2557" s="106">
        <v>3062.5</v>
      </c>
      <c r="E2557" s="106">
        <v>3097.1</v>
      </c>
      <c r="F2557" s="106">
        <v>2977.4</v>
      </c>
      <c r="G2557" s="28"/>
      <c r="H2557" s="107">
        <v>-4.4200000000000003E-2</v>
      </c>
      <c r="K2557" s="110">
        <v>43945</v>
      </c>
      <c r="L2557" s="106">
        <v>9154.4</v>
      </c>
      <c r="M2557" s="106">
        <v>9163.9</v>
      </c>
      <c r="N2557" s="106">
        <v>9296.9</v>
      </c>
      <c r="O2557" s="106">
        <v>9141.2999999999993</v>
      </c>
      <c r="P2557" s="28" t="s">
        <v>5041</v>
      </c>
      <c r="Q2557" s="107">
        <v>-1.7100000000000001E-2</v>
      </c>
      <c r="T2557" s="110">
        <v>43755</v>
      </c>
      <c r="U2557" s="28">
        <v>71.13</v>
      </c>
      <c r="V2557">
        <v>71.361999999999995</v>
      </c>
      <c r="W2557">
        <v>71.474999999999994</v>
      </c>
      <c r="X2557">
        <v>71.096000000000004</v>
      </c>
      <c r="Y2557" s="19">
        <v>-3.3E-3</v>
      </c>
      <c r="AB2557" s="110">
        <f t="shared" si="465"/>
        <v>43945</v>
      </c>
      <c r="AC2557" s="108">
        <f t="shared" si="463"/>
        <v>9154.4</v>
      </c>
      <c r="AD2557" s="28">
        <f t="shared" si="464"/>
        <v>76.27</v>
      </c>
      <c r="AE2557" s="28">
        <f t="shared" si="457"/>
        <v>120.02622263012981</v>
      </c>
      <c r="AF2557" s="31">
        <f t="shared" si="458"/>
        <v>-2.195748649720286E-2</v>
      </c>
      <c r="AJ2557" s="110">
        <f t="shared" si="462"/>
        <v>43899</v>
      </c>
      <c r="AK2557" s="31">
        <f t="shared" si="460"/>
        <v>-7.5999999999999998E-2</v>
      </c>
      <c r="AL2557" s="115">
        <f t="shared" si="461"/>
        <v>-5.1417099242861308E-2</v>
      </c>
      <c r="AM2557" s="100"/>
      <c r="BR2557" s="18">
        <f t="shared" si="454"/>
        <v>43888</v>
      </c>
      <c r="BS2557" s="6">
        <f t="shared" si="455"/>
        <v>-4.4200000000000003E-2</v>
      </c>
      <c r="BT2557" s="6">
        <f t="shared" si="456"/>
        <v>-3.8999999999999998E-3</v>
      </c>
    </row>
    <row r="2558" spans="2:72" ht="14.45" hidden="1">
      <c r="B2558" s="110">
        <v>43889</v>
      </c>
      <c r="C2558" s="106">
        <v>2954.2</v>
      </c>
      <c r="D2558" s="106">
        <v>2916.9</v>
      </c>
      <c r="E2558" s="106">
        <v>2959.7</v>
      </c>
      <c r="F2558" s="106">
        <v>2855.8</v>
      </c>
      <c r="G2558" s="28"/>
      <c r="H2558" s="107">
        <v>-8.3000000000000001E-3</v>
      </c>
      <c r="K2558" s="110">
        <v>43948</v>
      </c>
      <c r="L2558" s="106">
        <v>9282.2999999999993</v>
      </c>
      <c r="M2558" s="106">
        <v>9259.7000000000007</v>
      </c>
      <c r="N2558" s="106">
        <v>9377.1</v>
      </c>
      <c r="O2558" s="106">
        <v>9250.35</v>
      </c>
      <c r="P2558" s="28" t="s">
        <v>5042</v>
      </c>
      <c r="Q2558" s="107">
        <v>1.4E-2</v>
      </c>
      <c r="T2558" s="110">
        <v>43756</v>
      </c>
      <c r="U2558" s="28">
        <v>71.09</v>
      </c>
      <c r="V2558">
        <v>71.2</v>
      </c>
      <c r="W2558">
        <v>71.319999999999993</v>
      </c>
      <c r="X2558">
        <v>71.040000000000006</v>
      </c>
      <c r="Y2558" s="19">
        <v>-5.9999999999999995E-4</v>
      </c>
      <c r="AB2558" s="110">
        <f t="shared" si="465"/>
        <v>43948</v>
      </c>
      <c r="AC2558" s="108">
        <f t="shared" si="463"/>
        <v>9282.2999999999993</v>
      </c>
      <c r="AD2558" s="28">
        <f t="shared" si="464"/>
        <v>76.228999999999999</v>
      </c>
      <c r="AE2558" s="28">
        <f t="shared" si="457"/>
        <v>121.76861824240117</v>
      </c>
      <c r="AF2558" s="31">
        <f t="shared" si="458"/>
        <v>1.4516791198542434E-2</v>
      </c>
      <c r="AJ2558" s="110" t="e">
        <f t="shared" si="462"/>
        <v>#N/A</v>
      </c>
      <c r="AK2558" s="31">
        <f t="shared" si="460"/>
        <v>0</v>
      </c>
      <c r="AL2558" s="115">
        <f t="shared" si="461"/>
        <v>0</v>
      </c>
      <c r="AM2558" s="100"/>
      <c r="BR2558" s="18">
        <f t="shared" si="454"/>
        <v>43889</v>
      </c>
      <c r="BS2558" s="6">
        <f t="shared" si="455"/>
        <v>-8.3000000000000001E-3</v>
      </c>
      <c r="BT2558" s="6">
        <f t="shared" si="456"/>
        <v>-3.7100000000000001E-2</v>
      </c>
    </row>
    <row r="2559" spans="2:72" ht="14.45" hidden="1">
      <c r="B2559" s="110">
        <v>43892</v>
      </c>
      <c r="C2559" s="106">
        <v>3090.2</v>
      </c>
      <c r="D2559" s="106">
        <v>2974.3</v>
      </c>
      <c r="E2559" s="106">
        <v>3091</v>
      </c>
      <c r="F2559" s="106">
        <v>2945.2</v>
      </c>
      <c r="G2559" s="28"/>
      <c r="H2559" s="107">
        <v>4.5999999999999999E-2</v>
      </c>
      <c r="K2559" s="110">
        <v>43949</v>
      </c>
      <c r="L2559" s="106">
        <v>9380.9</v>
      </c>
      <c r="M2559" s="106">
        <v>9389.7999999999993</v>
      </c>
      <c r="N2559" s="106">
        <v>9404.4</v>
      </c>
      <c r="O2559" s="106">
        <v>9260</v>
      </c>
      <c r="P2559" s="28" t="s">
        <v>5043</v>
      </c>
      <c r="Q2559" s="107">
        <v>1.06E-2</v>
      </c>
      <c r="T2559" s="110">
        <v>43759</v>
      </c>
      <c r="U2559" s="28">
        <v>70.924999999999997</v>
      </c>
      <c r="V2559">
        <v>71.075000000000003</v>
      </c>
      <c r="W2559">
        <v>71.075000000000003</v>
      </c>
      <c r="X2559">
        <v>70.778000000000006</v>
      </c>
      <c r="Y2559" s="19">
        <v>-2.3E-3</v>
      </c>
      <c r="AB2559" s="110">
        <f t="shared" si="465"/>
        <v>43949</v>
      </c>
      <c r="AC2559" s="108">
        <f t="shared" si="463"/>
        <v>9380.9</v>
      </c>
      <c r="AD2559" s="28">
        <f t="shared" si="464"/>
        <v>76.064999999999998</v>
      </c>
      <c r="AE2559" s="28">
        <f t="shared" si="457"/>
        <v>123.32741734043252</v>
      </c>
      <c r="AF2559" s="31">
        <f t="shared" si="458"/>
        <v>1.2801320410225081E-2</v>
      </c>
      <c r="AJ2559" s="110">
        <f t="shared" si="462"/>
        <v>43901</v>
      </c>
      <c r="AK2559" s="31">
        <f t="shared" si="460"/>
        <v>-4.8899999999999999E-2</v>
      </c>
      <c r="AL2559" s="115">
        <f t="shared" si="461"/>
        <v>7.6455419100394106E-3</v>
      </c>
      <c r="AM2559" s="100"/>
      <c r="BR2559" s="18">
        <f t="shared" si="454"/>
        <v>43892</v>
      </c>
      <c r="BS2559" s="6">
        <f t="shared" si="455"/>
        <v>4.5999999999999999E-2</v>
      </c>
      <c r="BT2559" s="6">
        <f t="shared" si="456"/>
        <v>-6.1999999999999998E-3</v>
      </c>
    </row>
    <row r="2560" spans="2:72" ht="14.45" hidden="1">
      <c r="B2560" s="110">
        <v>43893</v>
      </c>
      <c r="C2560" s="106">
        <v>3003.4</v>
      </c>
      <c r="D2560" s="106">
        <v>3096.5</v>
      </c>
      <c r="E2560" s="106">
        <v>3136.7</v>
      </c>
      <c r="F2560" s="106">
        <v>2976.6</v>
      </c>
      <c r="G2560" s="28"/>
      <c r="H2560" s="107">
        <v>-2.81E-2</v>
      </c>
      <c r="K2560" s="110">
        <v>43950</v>
      </c>
      <c r="L2560" s="106">
        <v>9553.35</v>
      </c>
      <c r="M2560" s="106">
        <v>9408.6</v>
      </c>
      <c r="N2560" s="106">
        <v>9599.85</v>
      </c>
      <c r="O2560" s="106">
        <v>9392.35</v>
      </c>
      <c r="P2560" s="28" t="s">
        <v>5044</v>
      </c>
      <c r="Q2560" s="107">
        <v>1.84E-2</v>
      </c>
      <c r="T2560" s="110">
        <v>43760</v>
      </c>
      <c r="U2560" s="28">
        <v>70.81</v>
      </c>
      <c r="V2560">
        <v>70.911000000000001</v>
      </c>
      <c r="W2560">
        <v>71.006</v>
      </c>
      <c r="X2560">
        <v>70.81</v>
      </c>
      <c r="Y2560" s="19">
        <v>-1.6000000000000001E-3</v>
      </c>
      <c r="AB2560" s="110">
        <f t="shared" si="465"/>
        <v>43950</v>
      </c>
      <c r="AC2560" s="108">
        <f t="shared" si="463"/>
        <v>9553.35</v>
      </c>
      <c r="AD2560" s="28">
        <f t="shared" si="464"/>
        <v>75.454999999999998</v>
      </c>
      <c r="AE2560" s="28">
        <f t="shared" si="457"/>
        <v>126.60989994036181</v>
      </c>
      <c r="AF2560" s="31">
        <f t="shared" si="458"/>
        <v>2.6616000486480162E-2</v>
      </c>
      <c r="AJ2560" s="110">
        <f t="shared" si="462"/>
        <v>43902</v>
      </c>
      <c r="AK2560" s="31">
        <f t="shared" si="460"/>
        <v>-9.5100000000000004E-2</v>
      </c>
      <c r="AL2560" s="115">
        <f t="shared" si="461"/>
        <v>-9.4011944538107683E-2</v>
      </c>
      <c r="AM2560" s="100"/>
      <c r="BR2560" s="18">
        <f t="shared" si="454"/>
        <v>43893</v>
      </c>
      <c r="BS2560" s="6">
        <f t="shared" si="455"/>
        <v>-2.81E-2</v>
      </c>
      <c r="BT2560" s="6">
        <f t="shared" si="456"/>
        <v>1.5299999999999999E-2</v>
      </c>
    </row>
    <row r="2561" spans="2:72" ht="14.45" hidden="1">
      <c r="B2561" s="110">
        <v>43894</v>
      </c>
      <c r="C2561" s="106">
        <v>3130.1</v>
      </c>
      <c r="D2561" s="106">
        <v>3045.8</v>
      </c>
      <c r="E2561" s="106">
        <v>3131</v>
      </c>
      <c r="F2561" s="106">
        <v>3034.4</v>
      </c>
      <c r="G2561" s="28"/>
      <c r="H2561" s="107">
        <v>4.2200000000000001E-2</v>
      </c>
      <c r="K2561" s="110">
        <v>43951</v>
      </c>
      <c r="L2561" s="106">
        <v>9859.9</v>
      </c>
      <c r="M2561" s="106">
        <v>9753.5</v>
      </c>
      <c r="N2561" s="106">
        <v>9889.0499999999993</v>
      </c>
      <c r="O2561" s="106">
        <v>9731.5</v>
      </c>
      <c r="P2561" s="28" t="s">
        <v>5045</v>
      </c>
      <c r="Q2561" s="107">
        <v>3.2099999999999997E-2</v>
      </c>
      <c r="T2561" s="110">
        <v>43761</v>
      </c>
      <c r="U2561" s="28">
        <v>70.724999999999994</v>
      </c>
      <c r="V2561">
        <v>71.004999999999995</v>
      </c>
      <c r="W2561">
        <v>71.033000000000001</v>
      </c>
      <c r="X2561">
        <v>70.724999999999994</v>
      </c>
      <c r="Y2561" s="19">
        <v>-1.1999999999999999E-3</v>
      </c>
      <c r="AB2561" s="110">
        <f t="shared" si="465"/>
        <v>43951</v>
      </c>
      <c r="AC2561" s="108">
        <f t="shared" si="463"/>
        <v>9859.9</v>
      </c>
      <c r="AD2561" s="28">
        <f t="shared" si="464"/>
        <v>75.08</v>
      </c>
      <c r="AE2561" s="28">
        <f t="shared" si="457"/>
        <v>131.32525306339903</v>
      </c>
      <c r="AF2561" s="31">
        <f t="shared" si="458"/>
        <v>3.7243162858973333E-2</v>
      </c>
      <c r="AJ2561" s="110">
        <f t="shared" si="462"/>
        <v>43903</v>
      </c>
      <c r="AK2561" s="31">
        <f t="shared" si="460"/>
        <v>9.2899999999999996E-2</v>
      </c>
      <c r="AL2561" s="115">
        <f t="shared" si="461"/>
        <v>4.8412009096390651E-2</v>
      </c>
      <c r="AM2561" s="100"/>
      <c r="BR2561" s="18">
        <f t="shared" si="454"/>
        <v>43894</v>
      </c>
      <c r="BS2561" s="6">
        <f t="shared" si="455"/>
        <v>4.2200000000000001E-2</v>
      </c>
      <c r="BT2561" s="6">
        <f t="shared" si="456"/>
        <v>-4.5999999999999999E-3</v>
      </c>
    </row>
    <row r="2562" spans="2:72" ht="14.45" hidden="1">
      <c r="B2562" s="110">
        <v>43895</v>
      </c>
      <c r="C2562" s="106">
        <v>3023.9</v>
      </c>
      <c r="D2562" s="106">
        <v>3075.7</v>
      </c>
      <c r="E2562" s="106">
        <v>3083</v>
      </c>
      <c r="F2562" s="106">
        <v>2999.8</v>
      </c>
      <c r="G2562" s="28"/>
      <c r="H2562" s="107">
        <v>-3.39E-2</v>
      </c>
      <c r="K2562" s="110">
        <v>43955</v>
      </c>
      <c r="L2562" s="106">
        <v>9293.5</v>
      </c>
      <c r="M2562" s="106">
        <v>9533.5</v>
      </c>
      <c r="N2562" s="106">
        <v>9533.5</v>
      </c>
      <c r="O2562" s="106">
        <v>9266.9500000000007</v>
      </c>
      <c r="P2562" s="28" t="s">
        <v>5046</v>
      </c>
      <c r="Q2562" s="107">
        <v>-5.74E-2</v>
      </c>
      <c r="T2562" s="110">
        <v>43762</v>
      </c>
      <c r="U2562" s="28">
        <v>70.965000000000003</v>
      </c>
      <c r="V2562">
        <v>70.715000000000003</v>
      </c>
      <c r="W2562">
        <v>71.084999999999994</v>
      </c>
      <c r="X2562">
        <v>70.715000000000003</v>
      </c>
      <c r="Y2562" s="19">
        <v>3.3999999999999998E-3</v>
      </c>
      <c r="AB2562" s="110">
        <f t="shared" si="465"/>
        <v>43955</v>
      </c>
      <c r="AC2562" s="108">
        <f t="shared" si="463"/>
        <v>9293.5</v>
      </c>
      <c r="AD2562" s="28">
        <f t="shared" si="464"/>
        <v>75.64</v>
      </c>
      <c r="AE2562" s="28">
        <f t="shared" si="457"/>
        <v>122.8648863035431</v>
      </c>
      <c r="AF2562" s="31">
        <f t="shared" si="458"/>
        <v>-6.4422999861051711E-2</v>
      </c>
      <c r="AJ2562" s="110">
        <f t="shared" si="462"/>
        <v>43906</v>
      </c>
      <c r="AK2562" s="31">
        <f t="shared" si="460"/>
        <v>-0.1198</v>
      </c>
      <c r="AL2562" s="115">
        <f t="shared" si="461"/>
        <v>-7.8155970402878361E-2</v>
      </c>
      <c r="AM2562" s="100"/>
      <c r="BR2562" s="18">
        <f t="shared" si="454"/>
        <v>43895</v>
      </c>
      <c r="BS2562" s="6">
        <f t="shared" si="455"/>
        <v>-3.39E-2</v>
      </c>
      <c r="BT2562" s="6">
        <f t="shared" si="456"/>
        <v>1.6000000000000001E-3</v>
      </c>
    </row>
    <row r="2563" spans="2:72" ht="14.45" hidden="1">
      <c r="B2563" s="110">
        <v>43896</v>
      </c>
      <c r="C2563" s="106">
        <v>2972.4</v>
      </c>
      <c r="D2563" s="106">
        <v>2954.2</v>
      </c>
      <c r="E2563" s="106">
        <v>2985.9</v>
      </c>
      <c r="F2563" s="106">
        <v>2901.5</v>
      </c>
      <c r="G2563" s="28"/>
      <c r="H2563" s="107">
        <v>-1.7000000000000001E-2</v>
      </c>
      <c r="K2563" s="110">
        <v>43956</v>
      </c>
      <c r="L2563" s="106">
        <v>9205.6</v>
      </c>
      <c r="M2563" s="106">
        <v>9429.4</v>
      </c>
      <c r="N2563" s="106">
        <v>9450.9</v>
      </c>
      <c r="O2563" s="106">
        <v>9190.75</v>
      </c>
      <c r="P2563" s="28" t="s">
        <v>5047</v>
      </c>
      <c r="Q2563" s="107">
        <v>-9.4999999999999998E-3</v>
      </c>
      <c r="T2563" s="110">
        <v>43763</v>
      </c>
      <c r="U2563" s="28">
        <v>70.819999999999993</v>
      </c>
      <c r="V2563">
        <v>71.045000000000002</v>
      </c>
      <c r="W2563">
        <v>71.072999999999993</v>
      </c>
      <c r="X2563">
        <v>70.781999999999996</v>
      </c>
      <c r="Y2563" s="19">
        <v>-2E-3</v>
      </c>
      <c r="AB2563" s="110">
        <f t="shared" si="465"/>
        <v>43956</v>
      </c>
      <c r="AC2563" s="108">
        <f t="shared" si="463"/>
        <v>9205.6</v>
      </c>
      <c r="AD2563" s="28">
        <f t="shared" si="464"/>
        <v>75.709999999999994</v>
      </c>
      <c r="AE2563" s="28">
        <f t="shared" si="457"/>
        <v>121.59027869502049</v>
      </c>
      <c r="AF2563" s="31">
        <f t="shared" si="458"/>
        <v>-1.0374059235879973E-2</v>
      </c>
      <c r="AJ2563" s="110">
        <f t="shared" si="462"/>
        <v>43907</v>
      </c>
      <c r="AK2563" s="31">
        <f t="shared" si="460"/>
        <v>0.06</v>
      </c>
      <c r="AL2563" s="115">
        <f t="shared" si="461"/>
        <v>-2.5821799606672746E-2</v>
      </c>
      <c r="AM2563" s="100"/>
      <c r="BR2563" s="18">
        <f t="shared" ref="BR2563:BR2626" si="466">VLOOKUP(B2563,K:Q,1,FALSE)</f>
        <v>43896</v>
      </c>
      <c r="BS2563" s="6">
        <f t="shared" ref="BS2563:BS2626" si="467">IFERROR(VLOOKUP(BR2563,B:H,7,FALSE),0)</f>
        <v>-1.7000000000000001E-2</v>
      </c>
      <c r="BT2563" s="6">
        <f t="shared" ref="BT2563:BT2626" si="468">IFERROR(VLOOKUP(BR2563,K:Q,7,FALSE),0)</f>
        <v>-2.4799999999999999E-2</v>
      </c>
    </row>
    <row r="2564" spans="2:72" ht="14.45" hidden="1">
      <c r="B2564" s="110">
        <v>43899</v>
      </c>
      <c r="C2564" s="106">
        <v>2746.6</v>
      </c>
      <c r="D2564" s="106">
        <v>2863.9</v>
      </c>
      <c r="E2564" s="106">
        <v>2863.9</v>
      </c>
      <c r="F2564" s="106">
        <v>2734.4</v>
      </c>
      <c r="G2564" s="28"/>
      <c r="H2564" s="107">
        <v>-7.5999999999999998E-2</v>
      </c>
      <c r="K2564" s="110">
        <v>43957</v>
      </c>
      <c r="L2564" s="106">
        <v>9270.9</v>
      </c>
      <c r="M2564" s="106">
        <v>9226.7999999999993</v>
      </c>
      <c r="N2564" s="106">
        <v>9346.9</v>
      </c>
      <c r="O2564" s="106">
        <v>9116.5</v>
      </c>
      <c r="P2564" s="28" t="s">
        <v>5048</v>
      </c>
      <c r="Q2564" s="107">
        <v>7.1000000000000004E-3</v>
      </c>
      <c r="T2564" s="110">
        <v>43766</v>
      </c>
      <c r="U2564" s="28">
        <v>70.745000000000005</v>
      </c>
      <c r="V2564">
        <v>70.822000000000003</v>
      </c>
      <c r="W2564">
        <v>70.841999999999999</v>
      </c>
      <c r="X2564">
        <v>70.683999999999997</v>
      </c>
      <c r="Y2564" s="19">
        <v>-1.1000000000000001E-3</v>
      </c>
      <c r="AB2564" s="110">
        <f t="shared" si="465"/>
        <v>43957</v>
      </c>
      <c r="AC2564" s="108">
        <f t="shared" si="463"/>
        <v>9270.9</v>
      </c>
      <c r="AD2564" s="28">
        <f t="shared" si="464"/>
        <v>76.105000000000004</v>
      </c>
      <c r="AE2564" s="28">
        <f t="shared" ref="AE2564:AE2627" si="469">AC2564/AD2564</f>
        <v>121.81722620064383</v>
      </c>
      <c r="AF2564" s="31">
        <f t="shared" si="458"/>
        <v>1.8664938353549765E-3</v>
      </c>
      <c r="AJ2564" s="110">
        <f t="shared" si="462"/>
        <v>43908</v>
      </c>
      <c r="AK2564" s="31">
        <f t="shared" si="460"/>
        <v>-5.1799999999999999E-2</v>
      </c>
      <c r="AL2564" s="115">
        <f t="shared" si="461"/>
        <v>-6.1746759115273608E-2</v>
      </c>
      <c r="AM2564" s="100"/>
      <c r="BR2564" s="18">
        <f t="shared" si="466"/>
        <v>43899</v>
      </c>
      <c r="BS2564" s="6">
        <f t="shared" si="467"/>
        <v>-7.5999999999999998E-2</v>
      </c>
      <c r="BT2564" s="6">
        <f t="shared" si="468"/>
        <v>-4.9000000000000002E-2</v>
      </c>
    </row>
    <row r="2565" spans="2:72" ht="14.45" hidden="1">
      <c r="B2565" s="110">
        <v>43900</v>
      </c>
      <c r="C2565" s="106">
        <v>2882.2</v>
      </c>
      <c r="D2565" s="106">
        <v>2813.5</v>
      </c>
      <c r="E2565" s="106">
        <v>2882.6</v>
      </c>
      <c r="F2565" s="106">
        <v>2734</v>
      </c>
      <c r="G2565" s="28"/>
      <c r="H2565" s="107">
        <v>4.9399999999999999E-2</v>
      </c>
      <c r="K2565" s="110">
        <v>43958</v>
      </c>
      <c r="L2565" s="106">
        <v>9199.0499999999993</v>
      </c>
      <c r="M2565" s="106">
        <v>9234.0499999999993</v>
      </c>
      <c r="N2565" s="106">
        <v>9277.85</v>
      </c>
      <c r="O2565" s="106">
        <v>9175.9</v>
      </c>
      <c r="P2565" s="28" t="s">
        <v>5049</v>
      </c>
      <c r="Q2565" s="107">
        <v>-7.7999999999999996E-3</v>
      </c>
      <c r="T2565" s="110">
        <v>43767</v>
      </c>
      <c r="U2565" s="28">
        <v>70.89</v>
      </c>
      <c r="V2565">
        <v>70.75</v>
      </c>
      <c r="W2565">
        <v>70.92</v>
      </c>
      <c r="X2565">
        <v>70.69</v>
      </c>
      <c r="Y2565" s="19">
        <v>2E-3</v>
      </c>
      <c r="AB2565" s="110">
        <f t="shared" si="465"/>
        <v>43958</v>
      </c>
      <c r="AC2565" s="108">
        <f t="shared" si="463"/>
        <v>9199.0499999999993</v>
      </c>
      <c r="AD2565" s="28">
        <f t="shared" si="464"/>
        <v>75.793999999999997</v>
      </c>
      <c r="AE2565" s="28">
        <f t="shared" si="469"/>
        <v>121.36910573396311</v>
      </c>
      <c r="AF2565" s="31">
        <f t="shared" ref="AF2565:AF2628" si="470">AE2565/AE2564-1</f>
        <v>-3.6786297033444271E-3</v>
      </c>
      <c r="AJ2565" s="110">
        <f t="shared" si="462"/>
        <v>43909</v>
      </c>
      <c r="AK2565" s="31">
        <f t="shared" si="460"/>
        <v>4.7000000000000002E-3</v>
      </c>
      <c r="AL2565" s="115">
        <f t="shared" si="461"/>
        <v>-2.7326980004799717E-2</v>
      </c>
      <c r="AM2565" s="100"/>
      <c r="BR2565" s="18" t="e">
        <f t="shared" si="466"/>
        <v>#N/A</v>
      </c>
      <c r="BS2565" s="6">
        <f t="shared" si="467"/>
        <v>0</v>
      </c>
      <c r="BT2565" s="6">
        <f t="shared" si="468"/>
        <v>0</v>
      </c>
    </row>
    <row r="2566" spans="2:72" ht="14.45" hidden="1">
      <c r="B2566" s="110">
        <v>43901</v>
      </c>
      <c r="C2566" s="106">
        <v>2741.4</v>
      </c>
      <c r="D2566" s="106">
        <v>2825.6</v>
      </c>
      <c r="E2566" s="106">
        <v>2825.6</v>
      </c>
      <c r="F2566" s="106">
        <v>2707.2</v>
      </c>
      <c r="G2566" s="28"/>
      <c r="H2566" s="107">
        <v>-4.8899999999999999E-2</v>
      </c>
      <c r="K2566" s="110">
        <v>43959</v>
      </c>
      <c r="L2566" s="106">
        <v>9251.5</v>
      </c>
      <c r="M2566" s="106">
        <v>9376.9500000000007</v>
      </c>
      <c r="N2566" s="106">
        <v>9382.65</v>
      </c>
      <c r="O2566" s="106">
        <v>9238.2000000000007</v>
      </c>
      <c r="P2566" s="28" t="s">
        <v>5050</v>
      </c>
      <c r="Q2566" s="107">
        <v>5.7000000000000002E-3</v>
      </c>
      <c r="T2566" s="110">
        <v>43768</v>
      </c>
      <c r="U2566" s="28">
        <v>70.951999999999998</v>
      </c>
      <c r="V2566">
        <v>70.870999999999995</v>
      </c>
      <c r="W2566">
        <v>71.025999999999996</v>
      </c>
      <c r="X2566">
        <v>70.838999999999999</v>
      </c>
      <c r="Y2566" s="19">
        <v>8.9999999999999998E-4</v>
      </c>
      <c r="AB2566" s="110">
        <f t="shared" si="465"/>
        <v>43959</v>
      </c>
      <c r="AC2566" s="108">
        <f t="shared" si="463"/>
        <v>9251.5</v>
      </c>
      <c r="AD2566" s="28">
        <f t="shared" si="464"/>
        <v>75.534999999999997</v>
      </c>
      <c r="AE2566" s="28">
        <f t="shared" si="469"/>
        <v>122.47964519759053</v>
      </c>
      <c r="AF2566" s="31">
        <f t="shared" si="470"/>
        <v>9.1501000762226337E-3</v>
      </c>
      <c r="AJ2566" s="110">
        <f t="shared" si="462"/>
        <v>43910</v>
      </c>
      <c r="AK2566" s="31">
        <f t="shared" si="460"/>
        <v>-4.3400000000000001E-2</v>
      </c>
      <c r="AL2566" s="115">
        <f t="shared" si="461"/>
        <v>4.9724846218928587E-2</v>
      </c>
      <c r="AM2566" s="100"/>
      <c r="BR2566" s="18">
        <f t="shared" si="466"/>
        <v>43901</v>
      </c>
      <c r="BS2566" s="6">
        <f t="shared" si="467"/>
        <v>-4.8899999999999999E-2</v>
      </c>
      <c r="BT2566" s="6">
        <f t="shared" si="468"/>
        <v>6.9999999999999999E-4</v>
      </c>
    </row>
    <row r="2567" spans="2:72" ht="14.45" hidden="1">
      <c r="B2567" s="110">
        <v>43902</v>
      </c>
      <c r="C2567" s="106">
        <v>2480.6</v>
      </c>
      <c r="D2567" s="106">
        <v>2630.9</v>
      </c>
      <c r="E2567" s="106">
        <v>2660.9</v>
      </c>
      <c r="F2567" s="106">
        <v>2478.9</v>
      </c>
      <c r="G2567" s="28"/>
      <c r="H2567" s="107">
        <v>-9.5100000000000004E-2</v>
      </c>
      <c r="K2567" s="110">
        <v>43962</v>
      </c>
      <c r="L2567" s="106">
        <v>9239.2000000000007</v>
      </c>
      <c r="M2567" s="106">
        <v>9348.15</v>
      </c>
      <c r="N2567" s="106">
        <v>9439.9</v>
      </c>
      <c r="O2567" s="106">
        <v>9219.9500000000007</v>
      </c>
      <c r="P2567" s="28" t="s">
        <v>5051</v>
      </c>
      <c r="Q2567" s="107">
        <v>-1.2999999999999999E-3</v>
      </c>
      <c r="T2567" s="110">
        <v>43769</v>
      </c>
      <c r="U2567" s="28">
        <v>70.98</v>
      </c>
      <c r="V2567">
        <v>70.762</v>
      </c>
      <c r="W2567">
        <v>71.064999999999998</v>
      </c>
      <c r="X2567">
        <v>70.724000000000004</v>
      </c>
      <c r="Y2567" s="19">
        <v>4.0000000000000002E-4</v>
      </c>
      <c r="AB2567" s="110">
        <f t="shared" si="465"/>
        <v>43962</v>
      </c>
      <c r="AC2567" s="108">
        <f t="shared" si="463"/>
        <v>9239.2000000000007</v>
      </c>
      <c r="AD2567" s="28">
        <f t="shared" si="464"/>
        <v>75.888000000000005</v>
      </c>
      <c r="AE2567" s="28">
        <f t="shared" si="469"/>
        <v>121.74783892051444</v>
      </c>
      <c r="AF2567" s="31">
        <f t="shared" si="470"/>
        <v>-5.9749215953026624E-3</v>
      </c>
      <c r="AJ2567" s="110">
        <f t="shared" si="462"/>
        <v>43913</v>
      </c>
      <c r="AK2567" s="31">
        <f t="shared" si="460"/>
        <v>-2.93E-2</v>
      </c>
      <c r="AL2567" s="115">
        <f t="shared" si="461"/>
        <v>-0.14047475138746635</v>
      </c>
      <c r="AM2567" s="100"/>
      <c r="BR2567" s="18">
        <f t="shared" si="466"/>
        <v>43902</v>
      </c>
      <c r="BS2567" s="6">
        <f t="shared" si="467"/>
        <v>-9.5100000000000004E-2</v>
      </c>
      <c r="BT2567" s="6">
        <f t="shared" si="468"/>
        <v>-8.3000000000000004E-2</v>
      </c>
    </row>
    <row r="2568" spans="2:72" ht="14.45" hidden="1">
      <c r="B2568" s="110">
        <v>43903</v>
      </c>
      <c r="C2568" s="106">
        <v>2711</v>
      </c>
      <c r="D2568" s="106">
        <v>2570</v>
      </c>
      <c r="E2568" s="106">
        <v>2711.3</v>
      </c>
      <c r="F2568" s="106">
        <v>2492.4</v>
      </c>
      <c r="G2568" s="28"/>
      <c r="H2568" s="107">
        <v>9.2899999999999996E-2</v>
      </c>
      <c r="K2568" s="110">
        <v>43963</v>
      </c>
      <c r="L2568" s="106">
        <v>9196.5499999999993</v>
      </c>
      <c r="M2568" s="106">
        <v>9168.85</v>
      </c>
      <c r="N2568" s="106">
        <v>9240.85</v>
      </c>
      <c r="O2568" s="106">
        <v>9043.9500000000007</v>
      </c>
      <c r="P2568" s="28" t="s">
        <v>5052</v>
      </c>
      <c r="Q2568" s="107">
        <v>-4.5999999999999999E-3</v>
      </c>
      <c r="T2568" s="110">
        <v>43770</v>
      </c>
      <c r="U2568" s="28">
        <v>70.760000000000005</v>
      </c>
      <c r="V2568">
        <v>70.971999999999994</v>
      </c>
      <c r="W2568">
        <v>70.989000000000004</v>
      </c>
      <c r="X2568">
        <v>70.760000000000005</v>
      </c>
      <c r="Y2568" s="19">
        <v>-3.0999999999999999E-3</v>
      </c>
      <c r="AB2568" s="110">
        <f t="shared" ref="AB2568:AB2599" si="471">VLOOKUP(K2568,T:Y,1,FALSE)</f>
        <v>43963</v>
      </c>
      <c r="AC2568" s="108">
        <f t="shared" si="463"/>
        <v>9196.5499999999993</v>
      </c>
      <c r="AD2568" s="28">
        <f t="shared" si="464"/>
        <v>75.061999999999998</v>
      </c>
      <c r="AE2568" s="28">
        <f t="shared" si="469"/>
        <v>122.51938397591324</v>
      </c>
      <c r="AF2568" s="31">
        <f t="shared" si="470"/>
        <v>6.3372381985566939E-3</v>
      </c>
      <c r="AJ2568" s="110">
        <f t="shared" si="462"/>
        <v>43914</v>
      </c>
      <c r="AK2568" s="31">
        <f t="shared" si="460"/>
        <v>9.3799999999999994E-2</v>
      </c>
      <c r="AL2568" s="115">
        <f t="shared" si="461"/>
        <v>2.4480932089354646E-2</v>
      </c>
      <c r="AM2568" s="100"/>
      <c r="BR2568" s="18">
        <f t="shared" si="466"/>
        <v>43903</v>
      </c>
      <c r="BS2568" s="6">
        <f t="shared" si="467"/>
        <v>9.2899999999999996E-2</v>
      </c>
      <c r="BT2568" s="6">
        <f t="shared" si="468"/>
        <v>3.8100000000000002E-2</v>
      </c>
    </row>
    <row r="2569" spans="2:72" ht="14.45" hidden="1">
      <c r="B2569" s="110">
        <v>43906</v>
      </c>
      <c r="C2569" s="106">
        <v>2386.1</v>
      </c>
      <c r="D2569" s="106">
        <v>2508.6</v>
      </c>
      <c r="E2569" s="106">
        <v>2563</v>
      </c>
      <c r="F2569" s="106">
        <v>2380.9</v>
      </c>
      <c r="G2569" s="28"/>
      <c r="H2569" s="107">
        <v>-0.1198</v>
      </c>
      <c r="K2569" s="110">
        <v>43964</v>
      </c>
      <c r="L2569" s="106">
        <v>9383.5499999999993</v>
      </c>
      <c r="M2569" s="106">
        <v>9584.2000000000007</v>
      </c>
      <c r="N2569" s="106">
        <v>9584.5</v>
      </c>
      <c r="O2569" s="106">
        <v>9351.1</v>
      </c>
      <c r="P2569" s="28" t="s">
        <v>5053</v>
      </c>
      <c r="Q2569" s="107">
        <v>2.0299999999999999E-2</v>
      </c>
      <c r="T2569" s="110">
        <v>43773</v>
      </c>
      <c r="U2569" s="28">
        <v>70.789000000000001</v>
      </c>
      <c r="V2569">
        <v>70.552000000000007</v>
      </c>
      <c r="W2569">
        <v>70.802000000000007</v>
      </c>
      <c r="X2569">
        <v>70.552000000000007</v>
      </c>
      <c r="Y2569" s="19">
        <v>4.0000000000000002E-4</v>
      </c>
      <c r="AB2569" s="110">
        <f t="shared" si="471"/>
        <v>43964</v>
      </c>
      <c r="AC2569" s="108">
        <f t="shared" si="463"/>
        <v>9383.5499999999993</v>
      </c>
      <c r="AD2569" s="28">
        <f t="shared" si="464"/>
        <v>75.364999999999995</v>
      </c>
      <c r="AE2569" s="28">
        <f t="shared" si="469"/>
        <v>124.50806077091488</v>
      </c>
      <c r="AF2569" s="31">
        <f t="shared" si="470"/>
        <v>1.6231527864950746E-2</v>
      </c>
      <c r="AJ2569" s="110">
        <f t="shared" si="462"/>
        <v>43915</v>
      </c>
      <c r="AK2569" s="31">
        <f t="shared" si="460"/>
        <v>1.1599999999999999E-2</v>
      </c>
      <c r="AL2569" s="115">
        <f t="shared" si="461"/>
        <v>6.6303335073939929E-2</v>
      </c>
      <c r="AM2569" s="100"/>
      <c r="BR2569" s="18">
        <f t="shared" si="466"/>
        <v>43906</v>
      </c>
      <c r="BS2569" s="6">
        <f t="shared" si="467"/>
        <v>-0.1198</v>
      </c>
      <c r="BT2569" s="6">
        <f t="shared" si="468"/>
        <v>-7.6100000000000001E-2</v>
      </c>
    </row>
    <row r="2570" spans="2:72" ht="14.45" hidden="1">
      <c r="B2570" s="110">
        <v>43907</v>
      </c>
      <c r="C2570" s="106">
        <v>2529.1999999999998</v>
      </c>
      <c r="D2570" s="106">
        <v>2425.6999999999998</v>
      </c>
      <c r="E2570" s="106">
        <v>2553.9</v>
      </c>
      <c r="F2570" s="106">
        <v>2367</v>
      </c>
      <c r="G2570" s="28"/>
      <c r="H2570" s="107">
        <v>0.06</v>
      </c>
      <c r="K2570" s="110">
        <v>43965</v>
      </c>
      <c r="L2570" s="106">
        <v>9142.75</v>
      </c>
      <c r="M2570" s="106">
        <v>9213.9500000000007</v>
      </c>
      <c r="N2570" s="106">
        <v>9281.1</v>
      </c>
      <c r="O2570" s="106">
        <v>9119.75</v>
      </c>
      <c r="P2570" s="28" t="s">
        <v>5054</v>
      </c>
      <c r="Q2570" s="107">
        <v>-2.5700000000000001E-2</v>
      </c>
      <c r="T2570" s="110">
        <v>43774</v>
      </c>
      <c r="U2570" s="28">
        <v>70.775000000000006</v>
      </c>
      <c r="V2570">
        <v>70.804000000000002</v>
      </c>
      <c r="W2570">
        <v>70.855000000000004</v>
      </c>
      <c r="X2570">
        <v>70.625</v>
      </c>
      <c r="Y2570" s="19">
        <v>-2.0000000000000001E-4</v>
      </c>
      <c r="AB2570" s="110">
        <f t="shared" si="471"/>
        <v>43965</v>
      </c>
      <c r="AC2570" s="108">
        <f t="shared" si="463"/>
        <v>9142.75</v>
      </c>
      <c r="AD2570" s="28">
        <f t="shared" si="464"/>
        <v>75.495000000000005</v>
      </c>
      <c r="AE2570" s="28">
        <f t="shared" si="469"/>
        <v>121.10404662560434</v>
      </c>
      <c r="AF2570" s="31">
        <f t="shared" si="470"/>
        <v>-2.7339708965298692E-2</v>
      </c>
      <c r="AJ2570" s="110">
        <f t="shared" si="462"/>
        <v>43916</v>
      </c>
      <c r="AK2570" s="31">
        <f t="shared" si="460"/>
        <v>6.2399999999999997E-2</v>
      </c>
      <c r="AL2570" s="115">
        <f t="shared" si="461"/>
        <v>5.9518950750012234E-2</v>
      </c>
      <c r="AM2570" s="100"/>
      <c r="BR2570" s="18">
        <f t="shared" si="466"/>
        <v>43907</v>
      </c>
      <c r="BS2570" s="6">
        <f t="shared" si="467"/>
        <v>0.06</v>
      </c>
      <c r="BT2570" s="6">
        <f t="shared" si="468"/>
        <v>-2.5000000000000001E-2</v>
      </c>
    </row>
    <row r="2571" spans="2:72" ht="14.45" hidden="1">
      <c r="B2571" s="110">
        <v>43908</v>
      </c>
      <c r="C2571" s="106">
        <v>2398.1</v>
      </c>
      <c r="D2571" s="106">
        <v>2436.5</v>
      </c>
      <c r="E2571" s="106">
        <v>2453.6</v>
      </c>
      <c r="F2571" s="106">
        <v>2280.5</v>
      </c>
      <c r="G2571" s="28"/>
      <c r="H2571" s="107">
        <v>-5.1799999999999999E-2</v>
      </c>
      <c r="K2571" s="110">
        <v>43966</v>
      </c>
      <c r="L2571" s="106">
        <v>9136.85</v>
      </c>
      <c r="M2571" s="106">
        <v>9182.4</v>
      </c>
      <c r="N2571" s="106">
        <v>9182.4</v>
      </c>
      <c r="O2571" s="106">
        <v>9050</v>
      </c>
      <c r="P2571" s="28" t="s">
        <v>5055</v>
      </c>
      <c r="Q2571" s="107">
        <v>-5.9999999999999995E-4</v>
      </c>
      <c r="T2571" s="110">
        <v>43775</v>
      </c>
      <c r="U2571" s="28">
        <v>71.010000000000005</v>
      </c>
      <c r="V2571">
        <v>70.769000000000005</v>
      </c>
      <c r="W2571">
        <v>71.036000000000001</v>
      </c>
      <c r="X2571">
        <v>70.769000000000005</v>
      </c>
      <c r="Y2571" s="19">
        <v>3.3E-3</v>
      </c>
      <c r="AB2571" s="110">
        <f t="shared" si="471"/>
        <v>43966</v>
      </c>
      <c r="AC2571" s="108">
        <f t="shared" si="463"/>
        <v>9136.85</v>
      </c>
      <c r="AD2571" s="28">
        <f t="shared" si="464"/>
        <v>75.83</v>
      </c>
      <c r="AE2571" s="28">
        <f t="shared" si="469"/>
        <v>120.49123038375313</v>
      </c>
      <c r="AF2571" s="31">
        <f t="shared" si="470"/>
        <v>-5.0602457880349894E-3</v>
      </c>
      <c r="AJ2571" s="110">
        <f t="shared" si="462"/>
        <v>43917</v>
      </c>
      <c r="AK2571" s="31">
        <f t="shared" si="460"/>
        <v>-3.3700000000000001E-2</v>
      </c>
      <c r="AL2571" s="115">
        <f t="shared" si="461"/>
        <v>-5.5659638828560176E-3</v>
      </c>
      <c r="AM2571" s="100"/>
      <c r="BR2571" s="18">
        <f t="shared" si="466"/>
        <v>43908</v>
      </c>
      <c r="BS2571" s="6">
        <f t="shared" si="467"/>
        <v>-5.1799999999999999E-2</v>
      </c>
      <c r="BT2571" s="6">
        <f t="shared" si="468"/>
        <v>-5.5599999999999997E-2</v>
      </c>
    </row>
    <row r="2572" spans="2:72" ht="14.45" hidden="1">
      <c r="B2572" s="110">
        <v>43909</v>
      </c>
      <c r="C2572" s="106">
        <v>2409.4</v>
      </c>
      <c r="D2572" s="106">
        <v>2393.5</v>
      </c>
      <c r="E2572" s="106">
        <v>2467</v>
      </c>
      <c r="F2572" s="106">
        <v>2319.8000000000002</v>
      </c>
      <c r="G2572" s="28"/>
      <c r="H2572" s="107">
        <v>4.7000000000000002E-3</v>
      </c>
      <c r="K2572" s="110">
        <v>43969</v>
      </c>
      <c r="L2572" s="106">
        <v>8823.25</v>
      </c>
      <c r="M2572" s="106">
        <v>9158.2999999999993</v>
      </c>
      <c r="N2572" s="106">
        <v>9158.2999999999993</v>
      </c>
      <c r="O2572" s="106">
        <v>8806.75</v>
      </c>
      <c r="P2572" s="28" t="s">
        <v>5056</v>
      </c>
      <c r="Q2572" s="107">
        <v>-3.4299999999999997E-2</v>
      </c>
      <c r="T2572" s="110">
        <v>43776</v>
      </c>
      <c r="U2572" s="28">
        <v>71.046999999999997</v>
      </c>
      <c r="V2572">
        <v>71.018000000000001</v>
      </c>
      <c r="W2572">
        <v>71.117999999999995</v>
      </c>
      <c r="X2572">
        <v>70.885999999999996</v>
      </c>
      <c r="Y2572" s="19">
        <v>5.0000000000000001E-4</v>
      </c>
      <c r="AB2572" s="110">
        <f t="shared" si="471"/>
        <v>43969</v>
      </c>
      <c r="AC2572" s="108">
        <f t="shared" si="463"/>
        <v>8823.25</v>
      </c>
      <c r="AD2572" s="28">
        <f t="shared" si="464"/>
        <v>75.7</v>
      </c>
      <c r="AE2572" s="28">
        <f t="shared" si="469"/>
        <v>116.5554821664465</v>
      </c>
      <c r="AF2572" s="31">
        <f t="shared" si="470"/>
        <v>-3.2664188130303362E-2</v>
      </c>
      <c r="AJ2572" s="110">
        <f t="shared" si="462"/>
        <v>43920</v>
      </c>
      <c r="AK2572" s="31">
        <f t="shared" si="460"/>
        <v>3.3500000000000002E-2</v>
      </c>
      <c r="AL2572" s="115">
        <f t="shared" si="461"/>
        <v>-4.2994314299213077E-2</v>
      </c>
      <c r="AM2572" s="100"/>
      <c r="BR2572" s="18">
        <f t="shared" si="466"/>
        <v>43909</v>
      </c>
      <c r="BS2572" s="6">
        <f t="shared" si="467"/>
        <v>4.7000000000000002E-3</v>
      </c>
      <c r="BT2572" s="6">
        <f t="shared" si="468"/>
        <v>-2.4199999999999999E-2</v>
      </c>
    </row>
    <row r="2573" spans="2:72" ht="14.45" hidden="1">
      <c r="B2573" s="110">
        <v>43910</v>
      </c>
      <c r="C2573" s="106">
        <v>2304.9</v>
      </c>
      <c r="D2573" s="106">
        <v>2431.9</v>
      </c>
      <c r="E2573" s="106">
        <v>2453</v>
      </c>
      <c r="F2573" s="106">
        <v>2295.6</v>
      </c>
      <c r="G2573" s="28"/>
      <c r="H2573" s="107">
        <v>-4.3400000000000001E-2</v>
      </c>
      <c r="K2573" s="110">
        <v>43970</v>
      </c>
      <c r="L2573" s="106">
        <v>8879.1</v>
      </c>
      <c r="M2573" s="106">
        <v>8961.7000000000007</v>
      </c>
      <c r="N2573" s="106">
        <v>9030.35</v>
      </c>
      <c r="O2573" s="106">
        <v>8855.2999999999993</v>
      </c>
      <c r="P2573" s="28" t="s">
        <v>5057</v>
      </c>
      <c r="Q2573" s="107">
        <v>6.3E-3</v>
      </c>
      <c r="T2573" s="110">
        <v>43777</v>
      </c>
      <c r="U2573" s="28">
        <v>71.36</v>
      </c>
      <c r="V2573">
        <v>71.28</v>
      </c>
      <c r="W2573">
        <v>71.364000000000004</v>
      </c>
      <c r="X2573">
        <v>71.165000000000006</v>
      </c>
      <c r="Y2573" s="19">
        <v>4.4000000000000003E-3</v>
      </c>
      <c r="AB2573" s="110">
        <f t="shared" si="471"/>
        <v>43970</v>
      </c>
      <c r="AC2573" s="108">
        <f t="shared" si="463"/>
        <v>8879.1</v>
      </c>
      <c r="AD2573" s="28">
        <f t="shared" si="464"/>
        <v>75.644999999999996</v>
      </c>
      <c r="AE2573" s="28">
        <f t="shared" si="469"/>
        <v>117.37854451715251</v>
      </c>
      <c r="AF2573" s="31">
        <f t="shared" si="470"/>
        <v>7.061549876569817E-3</v>
      </c>
      <c r="AJ2573" s="110">
        <f t="shared" si="462"/>
        <v>43921</v>
      </c>
      <c r="AK2573" s="31">
        <f t="shared" si="460"/>
        <v>-1.6E-2</v>
      </c>
      <c r="AL2573" s="115">
        <f t="shared" si="461"/>
        <v>3.9160943639856116E-2</v>
      </c>
      <c r="AM2573" s="100"/>
      <c r="BR2573" s="18">
        <f t="shared" si="466"/>
        <v>43910</v>
      </c>
      <c r="BS2573" s="6">
        <f t="shared" si="467"/>
        <v>-4.3400000000000001E-2</v>
      </c>
      <c r="BT2573" s="6">
        <f t="shared" si="468"/>
        <v>5.8299999999999998E-2</v>
      </c>
    </row>
    <row r="2574" spans="2:72" ht="14.45" hidden="1">
      <c r="B2574" s="110">
        <v>43913</v>
      </c>
      <c r="C2574" s="106">
        <v>2237.4</v>
      </c>
      <c r="D2574" s="106">
        <v>2290.6999999999998</v>
      </c>
      <c r="E2574" s="106">
        <v>2300.6999999999998</v>
      </c>
      <c r="F2574" s="106">
        <v>2191.9</v>
      </c>
      <c r="G2574" s="28"/>
      <c r="H2574" s="107">
        <v>-2.93E-2</v>
      </c>
      <c r="K2574" s="110">
        <v>43971</v>
      </c>
      <c r="L2574" s="106">
        <v>9066.5499999999993</v>
      </c>
      <c r="M2574" s="106">
        <v>8889.15</v>
      </c>
      <c r="N2574" s="106">
        <v>9093.7999999999993</v>
      </c>
      <c r="O2574" s="106">
        <v>8875.35</v>
      </c>
      <c r="P2574" s="28" t="s">
        <v>5058</v>
      </c>
      <c r="Q2574" s="107">
        <v>2.1100000000000001E-2</v>
      </c>
      <c r="T2574" s="110">
        <v>43780</v>
      </c>
      <c r="U2574" s="28">
        <v>71.569999999999993</v>
      </c>
      <c r="V2574">
        <v>71.37</v>
      </c>
      <c r="W2574">
        <v>71.61</v>
      </c>
      <c r="X2574">
        <v>71.290000000000006</v>
      </c>
      <c r="Y2574" s="19">
        <v>2.8999999999999998E-3</v>
      </c>
      <c r="AB2574" s="110">
        <f t="shared" si="471"/>
        <v>43971</v>
      </c>
      <c r="AC2574" s="108">
        <f t="shared" si="463"/>
        <v>9066.5499999999993</v>
      </c>
      <c r="AD2574" s="28">
        <f t="shared" si="464"/>
        <v>75.555000000000007</v>
      </c>
      <c r="AE2574" s="28">
        <f t="shared" si="469"/>
        <v>119.99933823042815</v>
      </c>
      <c r="AF2574" s="31">
        <f t="shared" si="470"/>
        <v>2.2327706686571469E-2</v>
      </c>
      <c r="AJ2574" s="110">
        <f t="shared" si="462"/>
        <v>43922</v>
      </c>
      <c r="AK2574" s="31">
        <f t="shared" si="460"/>
        <v>-4.41E-2</v>
      </c>
      <c r="AL2574" s="115">
        <f t="shared" si="461"/>
        <v>-5.3335826975879241E-2</v>
      </c>
      <c r="AM2574" s="100"/>
      <c r="BR2574" s="18">
        <f t="shared" si="466"/>
        <v>43913</v>
      </c>
      <c r="BS2574" s="6">
        <f t="shared" si="467"/>
        <v>-2.93E-2</v>
      </c>
      <c r="BT2574" s="6">
        <f t="shared" si="468"/>
        <v>-0.1298</v>
      </c>
    </row>
    <row r="2575" spans="2:72" ht="14.45" hidden="1">
      <c r="B2575" s="110">
        <v>43914</v>
      </c>
      <c r="C2575" s="106">
        <v>2447.3000000000002</v>
      </c>
      <c r="D2575" s="106">
        <v>2344.4</v>
      </c>
      <c r="E2575" s="106">
        <v>2449.6999999999998</v>
      </c>
      <c r="F2575" s="106">
        <v>2344.4</v>
      </c>
      <c r="G2575" s="28"/>
      <c r="H2575" s="107">
        <v>9.3799999999999994E-2</v>
      </c>
      <c r="K2575" s="110">
        <v>43972</v>
      </c>
      <c r="L2575" s="106">
        <v>9106.25</v>
      </c>
      <c r="M2575" s="106">
        <v>9079.4500000000007</v>
      </c>
      <c r="N2575" s="106">
        <v>9178.5499999999993</v>
      </c>
      <c r="O2575" s="106">
        <v>9056.1</v>
      </c>
      <c r="P2575" s="28" t="s">
        <v>5059</v>
      </c>
      <c r="Q2575" s="107">
        <v>4.4000000000000003E-3</v>
      </c>
      <c r="T2575" s="110">
        <v>43781</v>
      </c>
      <c r="U2575" s="28">
        <v>71.790000000000006</v>
      </c>
      <c r="V2575">
        <v>71.581999999999994</v>
      </c>
      <c r="W2575">
        <v>71.790000000000006</v>
      </c>
      <c r="X2575">
        <v>71.543999999999997</v>
      </c>
      <c r="Y2575" s="19">
        <v>3.0999999999999999E-3</v>
      </c>
      <c r="AB2575" s="110">
        <f t="shared" si="471"/>
        <v>43972</v>
      </c>
      <c r="AC2575" s="108">
        <f t="shared" si="463"/>
        <v>9106.25</v>
      </c>
      <c r="AD2575" s="28">
        <f t="shared" si="464"/>
        <v>75.62</v>
      </c>
      <c r="AE2575" s="28">
        <f t="shared" si="469"/>
        <v>120.42118487172705</v>
      </c>
      <c r="AF2575" s="31">
        <f t="shared" si="470"/>
        <v>3.5154080640749097E-3</v>
      </c>
      <c r="AJ2575" s="110" t="e">
        <f t="shared" si="462"/>
        <v>#N/A</v>
      </c>
      <c r="AK2575" s="31">
        <f t="shared" si="460"/>
        <v>0</v>
      </c>
      <c r="AL2575" s="115">
        <f t="shared" si="461"/>
        <v>0</v>
      </c>
      <c r="AM2575" s="100"/>
      <c r="BR2575" s="18">
        <f t="shared" si="466"/>
        <v>43914</v>
      </c>
      <c r="BS2575" s="6">
        <f t="shared" si="467"/>
        <v>9.3799999999999994E-2</v>
      </c>
      <c r="BT2575" s="6">
        <f t="shared" si="468"/>
        <v>2.5100000000000001E-2</v>
      </c>
    </row>
    <row r="2576" spans="2:72" ht="14.45" hidden="1">
      <c r="B2576" s="110">
        <v>43915</v>
      </c>
      <c r="C2576" s="106">
        <v>2475.6</v>
      </c>
      <c r="D2576" s="106">
        <v>2457.8000000000002</v>
      </c>
      <c r="E2576" s="106">
        <v>2571.4</v>
      </c>
      <c r="F2576" s="106">
        <v>2407.5</v>
      </c>
      <c r="G2576" s="28"/>
      <c r="H2576" s="107">
        <v>1.1599999999999999E-2</v>
      </c>
      <c r="K2576" s="110">
        <v>43973</v>
      </c>
      <c r="L2576" s="106">
        <v>9039.25</v>
      </c>
      <c r="M2576" s="106">
        <v>9067.9</v>
      </c>
      <c r="N2576" s="106">
        <v>9149.6</v>
      </c>
      <c r="O2576" s="106">
        <v>8968.5499999999993</v>
      </c>
      <c r="P2576" s="28" t="s">
        <v>5060</v>
      </c>
      <c r="Q2576" s="107">
        <v>-7.4000000000000003E-3</v>
      </c>
      <c r="T2576" s="110">
        <v>43782</v>
      </c>
      <c r="U2576" s="28">
        <v>72.150000000000006</v>
      </c>
      <c r="V2576">
        <v>71.760000000000005</v>
      </c>
      <c r="W2576">
        <v>72.150000000000006</v>
      </c>
      <c r="X2576">
        <v>71.656999999999996</v>
      </c>
      <c r="Y2576" s="19">
        <v>5.0000000000000001E-3</v>
      </c>
      <c r="AB2576" s="110">
        <f t="shared" si="471"/>
        <v>43973</v>
      </c>
      <c r="AC2576" s="108">
        <f t="shared" si="463"/>
        <v>9039.25</v>
      </c>
      <c r="AD2576" s="28">
        <f t="shared" si="464"/>
        <v>75.95</v>
      </c>
      <c r="AE2576" s="28">
        <f t="shared" si="469"/>
        <v>119.01579986833443</v>
      </c>
      <c r="AF2576" s="31">
        <f t="shared" si="470"/>
        <v>-1.167057943242833E-2</v>
      </c>
      <c r="AJ2576" s="110">
        <f t="shared" si="462"/>
        <v>43924</v>
      </c>
      <c r="AK2576" s="31">
        <f t="shared" si="460"/>
        <v>-1.5100000000000001E-2</v>
      </c>
      <c r="AL2576" s="115">
        <f t="shared" si="461"/>
        <v>-1.8489777241971983E-2</v>
      </c>
      <c r="AM2576" s="100"/>
      <c r="BR2576" s="18">
        <f t="shared" si="466"/>
        <v>43915</v>
      </c>
      <c r="BS2576" s="6">
        <f t="shared" si="467"/>
        <v>1.1599999999999999E-2</v>
      </c>
      <c r="BT2576" s="6">
        <f t="shared" si="468"/>
        <v>6.6199999999999995E-2</v>
      </c>
    </row>
    <row r="2577" spans="2:72" ht="14.45" hidden="1">
      <c r="B2577" s="110">
        <v>43916</v>
      </c>
      <c r="C2577" s="106">
        <v>2630.1</v>
      </c>
      <c r="D2577" s="106">
        <v>2501.3000000000002</v>
      </c>
      <c r="E2577" s="106">
        <v>2637</v>
      </c>
      <c r="F2577" s="106">
        <v>2500.6999999999998</v>
      </c>
      <c r="G2577" s="28"/>
      <c r="H2577" s="107">
        <v>6.2399999999999997E-2</v>
      </c>
      <c r="K2577" s="110">
        <v>43977</v>
      </c>
      <c r="L2577" s="106">
        <v>9029.0499999999993</v>
      </c>
      <c r="M2577" s="106">
        <v>9099.75</v>
      </c>
      <c r="N2577" s="106">
        <v>9161.65</v>
      </c>
      <c r="O2577" s="106">
        <v>8996.65</v>
      </c>
      <c r="P2577" s="28" t="s">
        <v>5061</v>
      </c>
      <c r="Q2577" s="107">
        <v>-1.1000000000000001E-3</v>
      </c>
      <c r="T2577" s="110">
        <v>43783</v>
      </c>
      <c r="U2577" s="28">
        <v>71.965999999999994</v>
      </c>
      <c r="V2577">
        <v>72.081999999999994</v>
      </c>
      <c r="W2577">
        <v>72.251999999999995</v>
      </c>
      <c r="X2577">
        <v>71.856999999999999</v>
      </c>
      <c r="Y2577" s="19">
        <v>-2.5999999999999999E-3</v>
      </c>
      <c r="AB2577" s="110">
        <f t="shared" si="471"/>
        <v>43977</v>
      </c>
      <c r="AC2577" s="108">
        <f t="shared" si="463"/>
        <v>9029.0499999999993</v>
      </c>
      <c r="AD2577" s="28">
        <f t="shared" si="464"/>
        <v>75.459000000000003</v>
      </c>
      <c r="AE2577" s="28">
        <f t="shared" si="469"/>
        <v>119.65504446123059</v>
      </c>
      <c r="AF2577" s="31">
        <f t="shared" si="470"/>
        <v>5.3710901712491488E-3</v>
      </c>
      <c r="AJ2577" s="110" t="e">
        <f t="shared" si="462"/>
        <v>#N/A</v>
      </c>
      <c r="AK2577" s="31">
        <f t="shared" si="460"/>
        <v>0</v>
      </c>
      <c r="AL2577" s="115">
        <f t="shared" si="461"/>
        <v>0</v>
      </c>
      <c r="AM2577" s="100"/>
      <c r="BR2577" s="18">
        <f t="shared" si="466"/>
        <v>43916</v>
      </c>
      <c r="BS2577" s="6">
        <f t="shared" si="467"/>
        <v>6.2399999999999997E-2</v>
      </c>
      <c r="BT2577" s="6">
        <f t="shared" si="468"/>
        <v>3.8899999999999997E-2</v>
      </c>
    </row>
    <row r="2578" spans="2:72" ht="14.45" hidden="1">
      <c r="B2578" s="110">
        <v>43917</v>
      </c>
      <c r="C2578" s="106">
        <v>2541.5</v>
      </c>
      <c r="D2578" s="106">
        <v>2555.9</v>
      </c>
      <c r="E2578" s="106">
        <v>2615.9</v>
      </c>
      <c r="F2578" s="106">
        <v>2520</v>
      </c>
      <c r="G2578" s="28"/>
      <c r="H2578" s="107">
        <v>-3.3700000000000001E-2</v>
      </c>
      <c r="K2578" s="110">
        <v>43978</v>
      </c>
      <c r="L2578" s="106">
        <v>9314.9500000000007</v>
      </c>
      <c r="M2578" s="106">
        <v>9082.2000000000007</v>
      </c>
      <c r="N2578" s="106">
        <v>9334</v>
      </c>
      <c r="O2578" s="106">
        <v>9004.25</v>
      </c>
      <c r="P2578" s="28" t="s">
        <v>5062</v>
      </c>
      <c r="Q2578" s="107">
        <v>3.1699999999999999E-2</v>
      </c>
      <c r="T2578" s="110">
        <v>43784</v>
      </c>
      <c r="U2578" s="28">
        <v>71.650000000000006</v>
      </c>
      <c r="V2578">
        <v>71.8</v>
      </c>
      <c r="W2578">
        <v>71.878</v>
      </c>
      <c r="X2578">
        <v>71.593999999999994</v>
      </c>
      <c r="Y2578" s="19">
        <v>-4.4000000000000003E-3</v>
      </c>
      <c r="AB2578" s="110">
        <f t="shared" si="471"/>
        <v>43978</v>
      </c>
      <c r="AC2578" s="108">
        <f t="shared" si="463"/>
        <v>9314.9500000000007</v>
      </c>
      <c r="AD2578" s="28">
        <f t="shared" si="464"/>
        <v>75.92</v>
      </c>
      <c r="AE2578" s="28">
        <f t="shared" si="469"/>
        <v>122.69428345626976</v>
      </c>
      <c r="AF2578" s="31">
        <f t="shared" si="470"/>
        <v>2.5400007235164335E-2</v>
      </c>
      <c r="AJ2578" s="110">
        <f t="shared" si="462"/>
        <v>43928</v>
      </c>
      <c r="AK2578" s="31">
        <f t="shared" ref="AK2578:AK2641" si="472">IFERROR(VLOOKUP(AJ2578,B:H,7,FALSE),0)</f>
        <v>-1.6000000000000001E-3</v>
      </c>
      <c r="AL2578" s="115">
        <f t="shared" ref="AL2578:AL2641" si="473">IFERROR(VLOOKUP(AJ2578,AB:AF,5,FALSE),0)</f>
        <v>9.6187029078480091E-2</v>
      </c>
      <c r="AM2578" s="100"/>
      <c r="BR2578" s="18">
        <f t="shared" si="466"/>
        <v>43917</v>
      </c>
      <c r="BS2578" s="6">
        <f t="shared" si="467"/>
        <v>-3.3700000000000001E-2</v>
      </c>
      <c r="BT2578" s="6">
        <f t="shared" si="468"/>
        <v>2.2000000000000001E-3</v>
      </c>
    </row>
    <row r="2579" spans="2:72" ht="14.45" hidden="1">
      <c r="B2579" s="110">
        <v>43920</v>
      </c>
      <c r="C2579" s="106">
        <v>2626.7</v>
      </c>
      <c r="D2579" s="106">
        <v>2559</v>
      </c>
      <c r="E2579" s="106">
        <v>2631.8</v>
      </c>
      <c r="F2579" s="106">
        <v>2545.3000000000002</v>
      </c>
      <c r="G2579" s="28"/>
      <c r="H2579" s="107">
        <v>3.3500000000000002E-2</v>
      </c>
      <c r="K2579" s="110">
        <v>43979</v>
      </c>
      <c r="L2579" s="106">
        <v>9490.1</v>
      </c>
      <c r="M2579" s="106">
        <v>9364.9500000000007</v>
      </c>
      <c r="N2579" s="106">
        <v>9511.25</v>
      </c>
      <c r="O2579" s="106">
        <v>9336.5</v>
      </c>
      <c r="P2579" s="28" t="s">
        <v>5063</v>
      </c>
      <c r="Q2579" s="107">
        <v>1.8800000000000001E-2</v>
      </c>
      <c r="T2579" s="110">
        <v>43787</v>
      </c>
      <c r="U2579" s="28">
        <v>71.944999999999993</v>
      </c>
      <c r="V2579">
        <v>71.665000000000006</v>
      </c>
      <c r="W2579">
        <v>71.944999999999993</v>
      </c>
      <c r="X2579">
        <v>71.564999999999998</v>
      </c>
      <c r="Y2579" s="19">
        <v>4.1000000000000003E-3</v>
      </c>
      <c r="AB2579" s="110">
        <f t="shared" si="471"/>
        <v>43979</v>
      </c>
      <c r="AC2579" s="108">
        <f t="shared" si="463"/>
        <v>9490.1</v>
      </c>
      <c r="AD2579" s="28">
        <f t="shared" si="464"/>
        <v>75.66</v>
      </c>
      <c r="AE2579" s="28">
        <f t="shared" si="469"/>
        <v>125.43087496695745</v>
      </c>
      <c r="AF2579" s="31">
        <f t="shared" si="470"/>
        <v>2.2304148437877647E-2</v>
      </c>
      <c r="AJ2579" s="110">
        <f t="shared" si="462"/>
        <v>43929</v>
      </c>
      <c r="AK2579" s="31">
        <f t="shared" si="472"/>
        <v>3.4099999999999998E-2</v>
      </c>
      <c r="AL2579" s="115">
        <f t="shared" si="473"/>
        <v>-8.8725858913704103E-3</v>
      </c>
      <c r="AM2579" s="100"/>
      <c r="BR2579" s="18">
        <f t="shared" si="466"/>
        <v>43920</v>
      </c>
      <c r="BS2579" s="6">
        <f t="shared" si="467"/>
        <v>3.3500000000000002E-2</v>
      </c>
      <c r="BT2579" s="6">
        <f t="shared" si="468"/>
        <v>-4.3799999999999999E-2</v>
      </c>
    </row>
    <row r="2580" spans="2:72" ht="14.45" hidden="1">
      <c r="B2580" s="110">
        <v>43921</v>
      </c>
      <c r="C2580" s="106">
        <v>2584.6</v>
      </c>
      <c r="D2580" s="106">
        <v>2614.6999999999998</v>
      </c>
      <c r="E2580" s="106">
        <v>2641.4</v>
      </c>
      <c r="F2580" s="106">
        <v>2571.1999999999998</v>
      </c>
      <c r="G2580" s="28"/>
      <c r="H2580" s="107">
        <v>-1.6E-2</v>
      </c>
      <c r="K2580" s="110">
        <v>43980</v>
      </c>
      <c r="L2580" s="106">
        <v>9580.2999999999993</v>
      </c>
      <c r="M2580" s="106">
        <v>9422.2000000000007</v>
      </c>
      <c r="N2580" s="106">
        <v>9598.85</v>
      </c>
      <c r="O2580" s="106">
        <v>9376.9</v>
      </c>
      <c r="P2580" s="28" t="s">
        <v>5064</v>
      </c>
      <c r="Q2580" s="107">
        <v>9.4999999999999998E-3</v>
      </c>
      <c r="T2580" s="110">
        <v>43788</v>
      </c>
      <c r="U2580" s="28">
        <v>71.83</v>
      </c>
      <c r="V2580">
        <v>71.92</v>
      </c>
      <c r="W2580">
        <v>72.015000000000001</v>
      </c>
      <c r="X2580">
        <v>71.605000000000004</v>
      </c>
      <c r="Y2580" s="19">
        <v>-1.6000000000000001E-3</v>
      </c>
      <c r="AB2580" s="110">
        <f t="shared" si="471"/>
        <v>43980</v>
      </c>
      <c r="AC2580" s="108">
        <f t="shared" si="463"/>
        <v>9580.2999999999993</v>
      </c>
      <c r="AD2580" s="28">
        <f t="shared" si="464"/>
        <v>75.605000000000004</v>
      </c>
      <c r="AE2580" s="28">
        <f t="shared" si="469"/>
        <v>126.71516434098272</v>
      </c>
      <c r="AF2580" s="31">
        <f t="shared" si="470"/>
        <v>1.0239021089214262E-2</v>
      </c>
      <c r="AJ2580" s="110">
        <f t="shared" si="462"/>
        <v>43930</v>
      </c>
      <c r="AK2580" s="31">
        <f t="shared" si="472"/>
        <v>1.4500000000000001E-2</v>
      </c>
      <c r="AL2580" s="115">
        <f t="shared" si="473"/>
        <v>3.6662972823116258E-2</v>
      </c>
      <c r="AM2580" s="100"/>
      <c r="BR2580" s="18">
        <f t="shared" si="466"/>
        <v>43921</v>
      </c>
      <c r="BS2580" s="6">
        <f t="shared" si="467"/>
        <v>-1.6E-2</v>
      </c>
      <c r="BT2580" s="6">
        <f t="shared" si="468"/>
        <v>3.8199999999999998E-2</v>
      </c>
    </row>
    <row r="2581" spans="2:72" ht="14.45" hidden="1">
      <c r="B2581" s="110">
        <v>43922</v>
      </c>
      <c r="C2581" s="106">
        <v>2470.5</v>
      </c>
      <c r="D2581" s="106">
        <v>2498.1</v>
      </c>
      <c r="E2581" s="106">
        <v>2522.8000000000002</v>
      </c>
      <c r="F2581" s="106">
        <v>2447.5</v>
      </c>
      <c r="G2581" s="28"/>
      <c r="H2581" s="107">
        <v>-4.41E-2</v>
      </c>
      <c r="K2581" s="110">
        <v>43983</v>
      </c>
      <c r="L2581" s="106">
        <v>9826.15</v>
      </c>
      <c r="M2581" s="106">
        <v>9726.85</v>
      </c>
      <c r="N2581" s="106">
        <v>9931.6</v>
      </c>
      <c r="O2581" s="106">
        <v>9706.9500000000007</v>
      </c>
      <c r="P2581" s="28" t="s">
        <v>5065</v>
      </c>
      <c r="Q2581" s="107">
        <v>2.5700000000000001E-2</v>
      </c>
      <c r="T2581" s="110">
        <v>43789</v>
      </c>
      <c r="U2581" s="28">
        <v>71.745999999999995</v>
      </c>
      <c r="V2581">
        <v>71.832999999999998</v>
      </c>
      <c r="W2581">
        <v>71.915999999999997</v>
      </c>
      <c r="X2581">
        <v>71.643000000000001</v>
      </c>
      <c r="Y2581" s="19">
        <v>-1.1999999999999999E-3</v>
      </c>
      <c r="AB2581" s="110">
        <f t="shared" si="471"/>
        <v>43983</v>
      </c>
      <c r="AC2581" s="108">
        <f t="shared" si="463"/>
        <v>9826.15</v>
      </c>
      <c r="AD2581" s="28">
        <f t="shared" si="464"/>
        <v>75.504999999999995</v>
      </c>
      <c r="AE2581" s="28">
        <f t="shared" si="469"/>
        <v>130.13906363816966</v>
      </c>
      <c r="AF2581" s="31">
        <f t="shared" si="470"/>
        <v>2.7020438437608263E-2</v>
      </c>
      <c r="AJ2581" s="110">
        <f t="shared" si="462"/>
        <v>43934</v>
      </c>
      <c r="AK2581" s="31">
        <f t="shared" si="472"/>
        <v>-1.01E-2</v>
      </c>
      <c r="AL2581" s="115">
        <f t="shared" si="473"/>
        <v>-1.2295389810891955E-2</v>
      </c>
      <c r="AM2581" s="100"/>
      <c r="BR2581" s="18">
        <f t="shared" si="466"/>
        <v>43922</v>
      </c>
      <c r="BS2581" s="6">
        <f t="shared" si="467"/>
        <v>-4.41E-2</v>
      </c>
      <c r="BT2581" s="6">
        <f t="shared" si="468"/>
        <v>-0.04</v>
      </c>
    </row>
    <row r="2582" spans="2:72" ht="14.45" hidden="1">
      <c r="B2582" s="110">
        <v>43923</v>
      </c>
      <c r="C2582" s="106">
        <v>2526.9</v>
      </c>
      <c r="D2582" s="106">
        <v>2458.5</v>
      </c>
      <c r="E2582" s="106">
        <v>2533.1999999999998</v>
      </c>
      <c r="F2582" s="106">
        <v>2455.8000000000002</v>
      </c>
      <c r="G2582" s="28"/>
      <c r="H2582" s="107">
        <v>2.2800000000000001E-2</v>
      </c>
      <c r="K2582" s="110">
        <v>43984</v>
      </c>
      <c r="L2582" s="106">
        <v>9979.1</v>
      </c>
      <c r="M2582" s="106">
        <v>9880.85</v>
      </c>
      <c r="N2582" s="106">
        <v>9995.6</v>
      </c>
      <c r="O2582" s="106">
        <v>9824.0499999999993</v>
      </c>
      <c r="P2582" s="28" t="s">
        <v>5066</v>
      </c>
      <c r="Q2582" s="107">
        <v>1.5599999999999999E-2</v>
      </c>
      <c r="T2582" s="110">
        <v>43790</v>
      </c>
      <c r="U2582" s="28">
        <v>71.75</v>
      </c>
      <c r="V2582">
        <v>71.790000000000006</v>
      </c>
      <c r="W2582">
        <v>71.905000000000001</v>
      </c>
      <c r="X2582">
        <v>71.716999999999999</v>
      </c>
      <c r="Y2582" s="19">
        <v>1E-4</v>
      </c>
      <c r="AB2582" s="110">
        <f t="shared" si="471"/>
        <v>43984</v>
      </c>
      <c r="AC2582" s="108">
        <f t="shared" si="463"/>
        <v>9979.1</v>
      </c>
      <c r="AD2582" s="28">
        <f t="shared" si="464"/>
        <v>75.099999999999994</v>
      </c>
      <c r="AE2582" s="28">
        <f t="shared" si="469"/>
        <v>132.87749667110521</v>
      </c>
      <c r="AF2582" s="31">
        <f t="shared" si="470"/>
        <v>2.1042360044554398E-2</v>
      </c>
      <c r="AJ2582" s="110" t="e">
        <f t="shared" si="462"/>
        <v>#N/A</v>
      </c>
      <c r="AK2582" s="31">
        <f t="shared" si="472"/>
        <v>0</v>
      </c>
      <c r="AL2582" s="115">
        <f t="shared" si="473"/>
        <v>0</v>
      </c>
      <c r="AM2582" s="100"/>
      <c r="BR2582" s="18" t="e">
        <f t="shared" si="466"/>
        <v>#N/A</v>
      </c>
      <c r="BS2582" s="6">
        <f t="shared" si="467"/>
        <v>0</v>
      </c>
      <c r="BT2582" s="6">
        <f t="shared" si="468"/>
        <v>0</v>
      </c>
    </row>
    <row r="2583" spans="2:72" ht="14.45" hidden="1">
      <c r="B2583" s="110">
        <v>43924</v>
      </c>
      <c r="C2583" s="106">
        <v>2488.6999999999998</v>
      </c>
      <c r="D2583" s="106">
        <v>2514.9</v>
      </c>
      <c r="E2583" s="106">
        <v>2538.1999999999998</v>
      </c>
      <c r="F2583" s="106">
        <v>2460</v>
      </c>
      <c r="G2583" s="28"/>
      <c r="H2583" s="107">
        <v>-1.5100000000000001E-2</v>
      </c>
      <c r="K2583" s="110">
        <v>43985</v>
      </c>
      <c r="L2583" s="106">
        <v>10061.549999999999</v>
      </c>
      <c r="M2583" s="106">
        <v>10108.299999999999</v>
      </c>
      <c r="N2583" s="106">
        <v>10176.200000000001</v>
      </c>
      <c r="O2583" s="106">
        <v>10035.549999999999</v>
      </c>
      <c r="P2583" s="28" t="s">
        <v>5067</v>
      </c>
      <c r="Q2583" s="107">
        <v>8.3000000000000001E-3</v>
      </c>
      <c r="T2583" s="110">
        <v>43791</v>
      </c>
      <c r="U2583" s="28">
        <v>71.792000000000002</v>
      </c>
      <c r="V2583">
        <v>71.756</v>
      </c>
      <c r="W2583">
        <v>71.876000000000005</v>
      </c>
      <c r="X2583">
        <v>71.662000000000006</v>
      </c>
      <c r="Y2583" s="19">
        <v>5.9999999999999995E-4</v>
      </c>
      <c r="AB2583" s="110">
        <f t="shared" si="471"/>
        <v>43985</v>
      </c>
      <c r="AC2583" s="108">
        <f t="shared" si="463"/>
        <v>10061.549999999999</v>
      </c>
      <c r="AD2583" s="28">
        <f t="shared" si="464"/>
        <v>75.325000000000003</v>
      </c>
      <c r="AE2583" s="28">
        <f t="shared" si="469"/>
        <v>133.57517424493858</v>
      </c>
      <c r="AF2583" s="31">
        <f t="shared" si="470"/>
        <v>5.2505321917695191E-3</v>
      </c>
      <c r="AJ2583" s="110">
        <f t="shared" si="462"/>
        <v>43936</v>
      </c>
      <c r="AK2583" s="31">
        <f t="shared" si="472"/>
        <v>-2.1999999999999999E-2</v>
      </c>
      <c r="AL2583" s="115">
        <f t="shared" si="473"/>
        <v>-1.1704722100477905E-2</v>
      </c>
      <c r="AM2583" s="100"/>
      <c r="BR2583" s="18">
        <f t="shared" si="466"/>
        <v>43924</v>
      </c>
      <c r="BS2583" s="6">
        <f t="shared" si="467"/>
        <v>-1.5100000000000001E-2</v>
      </c>
      <c r="BT2583" s="6">
        <f t="shared" si="468"/>
        <v>-2.06E-2</v>
      </c>
    </row>
    <row r="2584" spans="2:72" ht="14.45" hidden="1">
      <c r="B2584" s="110">
        <v>43927</v>
      </c>
      <c r="C2584" s="106">
        <v>2663.7</v>
      </c>
      <c r="D2584" s="106">
        <v>2578.3000000000002</v>
      </c>
      <c r="E2584" s="106">
        <v>2676.8</v>
      </c>
      <c r="F2584" s="106">
        <v>2574.6</v>
      </c>
      <c r="G2584" s="28"/>
      <c r="H2584" s="107">
        <v>7.0300000000000001E-2</v>
      </c>
      <c r="K2584" s="110">
        <v>43986</v>
      </c>
      <c r="L2584" s="106">
        <v>10029.1</v>
      </c>
      <c r="M2584" s="106">
        <v>10054.25</v>
      </c>
      <c r="N2584" s="106">
        <v>10123.85</v>
      </c>
      <c r="O2584" s="106">
        <v>9944.25</v>
      </c>
      <c r="P2584" s="28" t="s">
        <v>5068</v>
      </c>
      <c r="Q2584" s="107">
        <v>-3.2000000000000002E-3</v>
      </c>
      <c r="T2584" s="110">
        <v>43794</v>
      </c>
      <c r="U2584" s="28">
        <v>71.688999999999993</v>
      </c>
      <c r="V2584">
        <v>71.694999999999993</v>
      </c>
      <c r="W2584">
        <v>71.763000000000005</v>
      </c>
      <c r="X2584">
        <v>71.61</v>
      </c>
      <c r="Y2584" s="19">
        <v>-1.4E-3</v>
      </c>
      <c r="AB2584" s="110">
        <f t="shared" si="471"/>
        <v>43986</v>
      </c>
      <c r="AC2584" s="108">
        <f t="shared" si="463"/>
        <v>10029.1</v>
      </c>
      <c r="AD2584" s="28">
        <f t="shared" si="464"/>
        <v>75.459000000000003</v>
      </c>
      <c r="AE2584" s="28">
        <f t="shared" si="469"/>
        <v>132.90793676035992</v>
      </c>
      <c r="AF2584" s="31">
        <f t="shared" si="470"/>
        <v>-4.9952207687571359E-3</v>
      </c>
      <c r="AJ2584" s="110">
        <f t="shared" si="462"/>
        <v>43937</v>
      </c>
      <c r="AK2584" s="31">
        <f t="shared" si="472"/>
        <v>5.7999999999999996E-3</v>
      </c>
      <c r="AL2584" s="115">
        <f t="shared" si="473"/>
        <v>4.4012238628987621E-3</v>
      </c>
      <c r="AM2584" s="100"/>
      <c r="BR2584" s="18" t="e">
        <f t="shared" si="466"/>
        <v>#N/A</v>
      </c>
      <c r="BS2584" s="6">
        <f t="shared" si="467"/>
        <v>0</v>
      </c>
      <c r="BT2584" s="6">
        <f t="shared" si="468"/>
        <v>0</v>
      </c>
    </row>
    <row r="2585" spans="2:72" ht="14.45" hidden="1">
      <c r="B2585" s="110">
        <v>43928</v>
      </c>
      <c r="C2585" s="106">
        <v>2659.4</v>
      </c>
      <c r="D2585" s="106">
        <v>2738.7</v>
      </c>
      <c r="E2585" s="106">
        <v>2756.9</v>
      </c>
      <c r="F2585" s="106">
        <v>2657.7</v>
      </c>
      <c r="G2585" s="28"/>
      <c r="H2585" s="107">
        <v>-1.6000000000000001E-3</v>
      </c>
      <c r="K2585" s="110">
        <v>43987</v>
      </c>
      <c r="L2585" s="106">
        <v>10142.15</v>
      </c>
      <c r="M2585" s="106">
        <v>10093.799999999999</v>
      </c>
      <c r="N2585" s="106">
        <v>10177.799999999999</v>
      </c>
      <c r="O2585" s="106">
        <v>10040.75</v>
      </c>
      <c r="P2585" s="28" t="s">
        <v>5069</v>
      </c>
      <c r="Q2585" s="107">
        <v>1.1299999999999999E-2</v>
      </c>
      <c r="T2585" s="110">
        <v>43795</v>
      </c>
      <c r="U2585" s="28">
        <v>71.48</v>
      </c>
      <c r="V2585">
        <v>71.683999999999997</v>
      </c>
      <c r="W2585">
        <v>71.69</v>
      </c>
      <c r="X2585">
        <v>71.48</v>
      </c>
      <c r="Y2585" s="19">
        <v>-2.8999999999999998E-3</v>
      </c>
      <c r="AB2585" s="110">
        <f t="shared" si="471"/>
        <v>43987</v>
      </c>
      <c r="AC2585" s="108">
        <f t="shared" si="463"/>
        <v>10142.15</v>
      </c>
      <c r="AD2585" s="28">
        <f t="shared" si="464"/>
        <v>75.56</v>
      </c>
      <c r="AE2585" s="28">
        <f t="shared" si="469"/>
        <v>134.22644256220221</v>
      </c>
      <c r="AF2585" s="31">
        <f t="shared" si="470"/>
        <v>9.9204444368106159E-3</v>
      </c>
      <c r="AJ2585" s="110">
        <f t="shared" si="462"/>
        <v>43938</v>
      </c>
      <c r="AK2585" s="31">
        <f t="shared" si="472"/>
        <v>2.6800000000000001E-2</v>
      </c>
      <c r="AL2585" s="115">
        <f t="shared" si="473"/>
        <v>3.3895893476520333E-2</v>
      </c>
      <c r="AM2585" s="100"/>
      <c r="BR2585" s="18">
        <f t="shared" si="466"/>
        <v>43928</v>
      </c>
      <c r="BS2585" s="6">
        <f t="shared" si="467"/>
        <v>-1.6000000000000001E-3</v>
      </c>
      <c r="BT2585" s="6">
        <f t="shared" si="468"/>
        <v>8.7599999999999997E-2</v>
      </c>
    </row>
    <row r="2586" spans="2:72" ht="14.45" hidden="1">
      <c r="B2586" s="110">
        <v>43929</v>
      </c>
      <c r="C2586" s="106">
        <v>2750</v>
      </c>
      <c r="D2586" s="106">
        <v>2685</v>
      </c>
      <c r="E2586" s="106">
        <v>2760.8</v>
      </c>
      <c r="F2586" s="106">
        <v>2663.3</v>
      </c>
      <c r="G2586" s="28"/>
      <c r="H2586" s="107">
        <v>3.4099999999999998E-2</v>
      </c>
      <c r="K2586" s="110">
        <v>43990</v>
      </c>
      <c r="L2586" s="106">
        <v>10167.450000000001</v>
      </c>
      <c r="M2586" s="106">
        <v>10326.75</v>
      </c>
      <c r="N2586" s="106">
        <v>10328.5</v>
      </c>
      <c r="O2586" s="106">
        <v>10120.25</v>
      </c>
      <c r="P2586" s="28" t="s">
        <v>5070</v>
      </c>
      <c r="Q2586" s="107">
        <v>2.5000000000000001E-3</v>
      </c>
      <c r="T2586" s="110">
        <v>43796</v>
      </c>
      <c r="U2586" s="28">
        <v>71.260000000000005</v>
      </c>
      <c r="V2586">
        <v>71.45</v>
      </c>
      <c r="W2586">
        <v>71.492999999999995</v>
      </c>
      <c r="X2586">
        <v>71.233000000000004</v>
      </c>
      <c r="Y2586" s="19">
        <v>-3.0999999999999999E-3</v>
      </c>
      <c r="AB2586" s="110">
        <f t="shared" si="471"/>
        <v>43990</v>
      </c>
      <c r="AC2586" s="108">
        <f t="shared" si="463"/>
        <v>10167.450000000001</v>
      </c>
      <c r="AD2586" s="28">
        <f t="shared" si="464"/>
        <v>75.400000000000006</v>
      </c>
      <c r="AE2586" s="28">
        <f t="shared" si="469"/>
        <v>134.84681697612731</v>
      </c>
      <c r="AF2586" s="31">
        <f t="shared" si="470"/>
        <v>4.6218494812422239E-3</v>
      </c>
      <c r="AJ2586" s="110">
        <f t="shared" ref="AJ2586:AJ2649" si="474">VLOOKUP(B2593,AB:AF,1,FALSE)</f>
        <v>43941</v>
      </c>
      <c r="AK2586" s="31">
        <f t="shared" si="472"/>
        <v>-1.7899999999999999E-2</v>
      </c>
      <c r="AL2586" s="115">
        <f t="shared" si="473"/>
        <v>-8.5507690096542355E-4</v>
      </c>
      <c r="AM2586" s="100"/>
      <c r="BR2586" s="18">
        <f t="shared" si="466"/>
        <v>43929</v>
      </c>
      <c r="BS2586" s="6">
        <f t="shared" si="467"/>
        <v>3.4099999999999998E-2</v>
      </c>
      <c r="BT2586" s="6">
        <f t="shared" si="468"/>
        <v>-4.8999999999999998E-3</v>
      </c>
    </row>
    <row r="2587" spans="2:72" ht="14.45" hidden="1">
      <c r="B2587" s="110">
        <v>43930</v>
      </c>
      <c r="C2587" s="106">
        <v>2789.8</v>
      </c>
      <c r="D2587" s="106">
        <v>2777</v>
      </c>
      <c r="E2587" s="106">
        <v>2818.6</v>
      </c>
      <c r="F2587" s="106">
        <v>2762.4</v>
      </c>
      <c r="G2587" s="28"/>
      <c r="H2587" s="107">
        <v>1.4500000000000001E-2</v>
      </c>
      <c r="K2587" s="110">
        <v>43991</v>
      </c>
      <c r="L2587" s="106">
        <v>10046.65</v>
      </c>
      <c r="M2587" s="106">
        <v>10181.15</v>
      </c>
      <c r="N2587" s="106">
        <v>10291.15</v>
      </c>
      <c r="O2587" s="106">
        <v>10021.450000000001</v>
      </c>
      <c r="P2587" s="28" t="s">
        <v>5071</v>
      </c>
      <c r="Q2587" s="107">
        <v>-1.1900000000000001E-2</v>
      </c>
      <c r="T2587" s="110">
        <v>43797</v>
      </c>
      <c r="U2587" s="28">
        <v>71.504999999999995</v>
      </c>
      <c r="V2587">
        <v>71.245000000000005</v>
      </c>
      <c r="W2587">
        <v>71.665000000000006</v>
      </c>
      <c r="X2587">
        <v>71.234999999999999</v>
      </c>
      <c r="Y2587" s="19">
        <v>3.3999999999999998E-3</v>
      </c>
      <c r="AB2587" s="110">
        <f t="shared" si="471"/>
        <v>43991</v>
      </c>
      <c r="AC2587" s="108">
        <f t="shared" ref="AC2587:AC2650" si="475">IFERROR(VLOOKUP(AB2587,K:Q,2,FALSE),0)</f>
        <v>10046.65</v>
      </c>
      <c r="AD2587" s="28">
        <f t="shared" ref="AD2587:AD2650" si="476">VLOOKUP(AB2587,T:Y,2,FALSE)</f>
        <v>75.504999999999995</v>
      </c>
      <c r="AE2587" s="28">
        <f t="shared" si="469"/>
        <v>133.05940003973248</v>
      </c>
      <c r="AF2587" s="31">
        <f t="shared" si="470"/>
        <v>-1.3255165946640557E-2</v>
      </c>
      <c r="AJ2587" s="110">
        <f t="shared" si="474"/>
        <v>43942</v>
      </c>
      <c r="AK2587" s="31">
        <f t="shared" si="472"/>
        <v>-3.0700000000000002E-2</v>
      </c>
      <c r="AL2587" s="115">
        <f t="shared" si="473"/>
        <v>-3.5313899099580048E-2</v>
      </c>
      <c r="AM2587" s="100"/>
      <c r="BR2587" s="18">
        <f t="shared" si="466"/>
        <v>43930</v>
      </c>
      <c r="BS2587" s="6">
        <f t="shared" si="467"/>
        <v>1.4500000000000001E-2</v>
      </c>
      <c r="BT2587" s="6">
        <f t="shared" si="468"/>
        <v>4.1500000000000002E-2</v>
      </c>
    </row>
    <row r="2588" spans="2:72" ht="14.45" hidden="1">
      <c r="B2588" s="110">
        <v>43934</v>
      </c>
      <c r="C2588" s="106">
        <v>2761.6</v>
      </c>
      <c r="D2588" s="106">
        <v>2782.5</v>
      </c>
      <c r="E2588" s="106">
        <v>2782.5</v>
      </c>
      <c r="F2588" s="106">
        <v>2721.2</v>
      </c>
      <c r="G2588" s="28"/>
      <c r="H2588" s="107">
        <v>-1.01E-2</v>
      </c>
      <c r="K2588" s="110">
        <v>43992</v>
      </c>
      <c r="L2588" s="106">
        <v>10116.15</v>
      </c>
      <c r="M2588" s="106">
        <v>10072.6</v>
      </c>
      <c r="N2588" s="106">
        <v>10148.75</v>
      </c>
      <c r="O2588" s="106">
        <v>10036.85</v>
      </c>
      <c r="P2588" s="28" t="s">
        <v>5072</v>
      </c>
      <c r="Q2588" s="107">
        <v>6.8999999999999999E-3</v>
      </c>
      <c r="T2588" s="110">
        <v>43798</v>
      </c>
      <c r="U2588" s="28">
        <v>71.748999999999995</v>
      </c>
      <c r="V2588">
        <v>71.613</v>
      </c>
      <c r="W2588">
        <v>71.872</v>
      </c>
      <c r="X2588">
        <v>71.602999999999994</v>
      </c>
      <c r="Y2588" s="19">
        <v>3.3999999999999998E-3</v>
      </c>
      <c r="AB2588" s="110">
        <f t="shared" si="471"/>
        <v>43992</v>
      </c>
      <c r="AC2588" s="108">
        <f t="shared" si="475"/>
        <v>10116.15</v>
      </c>
      <c r="AD2588" s="28">
        <f t="shared" si="476"/>
        <v>75.635000000000005</v>
      </c>
      <c r="AE2588" s="28">
        <f t="shared" si="469"/>
        <v>133.74958683149333</v>
      </c>
      <c r="AF2588" s="31">
        <f t="shared" si="470"/>
        <v>5.1870577468013934E-3</v>
      </c>
      <c r="AJ2588" s="110">
        <f t="shared" si="474"/>
        <v>43943</v>
      </c>
      <c r="AK2588" s="31">
        <f t="shared" si="472"/>
        <v>2.29E-2</v>
      </c>
      <c r="AL2588" s="115">
        <f t="shared" si="473"/>
        <v>3.0483255731990289E-2</v>
      </c>
      <c r="AM2588" s="100"/>
      <c r="BR2588" s="18">
        <f t="shared" si="466"/>
        <v>43934</v>
      </c>
      <c r="BS2588" s="6">
        <f t="shared" si="467"/>
        <v>-1.01E-2</v>
      </c>
      <c r="BT2588" s="6">
        <f t="shared" si="468"/>
        <v>-1.2999999999999999E-2</v>
      </c>
    </row>
    <row r="2589" spans="2:72" ht="14.45" hidden="1">
      <c r="B2589" s="110">
        <v>43935</v>
      </c>
      <c r="C2589" s="106">
        <v>2846.1</v>
      </c>
      <c r="D2589" s="106">
        <v>2805.1</v>
      </c>
      <c r="E2589" s="106">
        <v>2851.8</v>
      </c>
      <c r="F2589" s="106">
        <v>2805.1</v>
      </c>
      <c r="G2589" s="28"/>
      <c r="H2589" s="107">
        <v>3.0599999999999999E-2</v>
      </c>
      <c r="K2589" s="110">
        <v>43993</v>
      </c>
      <c r="L2589" s="106">
        <v>9902</v>
      </c>
      <c r="M2589" s="106">
        <v>10094.1</v>
      </c>
      <c r="N2589" s="106">
        <v>10112.049999999999</v>
      </c>
      <c r="O2589" s="106">
        <v>9885.0499999999993</v>
      </c>
      <c r="P2589" s="28" t="s">
        <v>5073</v>
      </c>
      <c r="Q2589" s="107">
        <v>-2.12E-2</v>
      </c>
      <c r="T2589" s="110">
        <v>43801</v>
      </c>
      <c r="U2589" s="28">
        <v>71.634</v>
      </c>
      <c r="V2589">
        <v>71.795000000000002</v>
      </c>
      <c r="W2589">
        <v>71.825000000000003</v>
      </c>
      <c r="X2589">
        <v>71.602999999999994</v>
      </c>
      <c r="Y2589" s="19">
        <v>-1.6000000000000001E-3</v>
      </c>
      <c r="AB2589" s="110">
        <f t="shared" si="471"/>
        <v>43993</v>
      </c>
      <c r="AC2589" s="108">
        <f t="shared" si="475"/>
        <v>9902</v>
      </c>
      <c r="AD2589" s="28">
        <f t="shared" si="476"/>
        <v>75.971000000000004</v>
      </c>
      <c r="AE2589" s="28">
        <f t="shared" si="469"/>
        <v>130.33920838214581</v>
      </c>
      <c r="AF2589" s="31">
        <f t="shared" si="470"/>
        <v>-2.549823539749807E-2</v>
      </c>
      <c r="AJ2589" s="110">
        <f t="shared" si="474"/>
        <v>43944</v>
      </c>
      <c r="AK2589" s="31">
        <f t="shared" si="472"/>
        <v>-5.0000000000000001E-4</v>
      </c>
      <c r="AL2589" s="115">
        <f t="shared" si="473"/>
        <v>2.065908864860333E-2</v>
      </c>
      <c r="AM2589" s="100"/>
      <c r="BR2589" s="18" t="e">
        <f t="shared" si="466"/>
        <v>#N/A</v>
      </c>
      <c r="BS2589" s="6">
        <f t="shared" si="467"/>
        <v>0</v>
      </c>
      <c r="BT2589" s="6">
        <f t="shared" si="468"/>
        <v>0</v>
      </c>
    </row>
    <row r="2590" spans="2:72" ht="14.45" hidden="1">
      <c r="B2590" s="110">
        <v>43936</v>
      </c>
      <c r="C2590" s="106">
        <v>2783.4</v>
      </c>
      <c r="D2590" s="106">
        <v>2795.6</v>
      </c>
      <c r="E2590" s="106">
        <v>2801.9</v>
      </c>
      <c r="F2590" s="106">
        <v>2761.5</v>
      </c>
      <c r="G2590" s="28"/>
      <c r="H2590" s="107">
        <v>-2.1999999999999999E-2</v>
      </c>
      <c r="K2590" s="110">
        <v>43994</v>
      </c>
      <c r="L2590" s="106">
        <v>9972.9</v>
      </c>
      <c r="M2590" s="106">
        <v>9544.9500000000007</v>
      </c>
      <c r="N2590" s="106">
        <v>9996.0499999999993</v>
      </c>
      <c r="O2590" s="106">
        <v>9544.35</v>
      </c>
      <c r="P2590" s="28" t="s">
        <v>5074</v>
      </c>
      <c r="Q2590" s="107">
        <v>7.1999999999999998E-3</v>
      </c>
      <c r="T2590" s="110">
        <v>43802</v>
      </c>
      <c r="U2590" s="28">
        <v>71.739999999999995</v>
      </c>
      <c r="V2590">
        <v>71.63</v>
      </c>
      <c r="W2590">
        <v>71.816000000000003</v>
      </c>
      <c r="X2590">
        <v>71.531999999999996</v>
      </c>
      <c r="Y2590" s="19">
        <v>1.5E-3</v>
      </c>
      <c r="AB2590" s="110">
        <f t="shared" si="471"/>
        <v>43994</v>
      </c>
      <c r="AC2590" s="108">
        <f t="shared" si="475"/>
        <v>9972.9</v>
      </c>
      <c r="AD2590" s="28">
        <f t="shared" si="476"/>
        <v>76.05</v>
      </c>
      <c r="AE2590" s="28">
        <f t="shared" si="469"/>
        <v>131.1360946745562</v>
      </c>
      <c r="AF2590" s="31">
        <f t="shared" si="470"/>
        <v>6.1139414785609247E-3</v>
      </c>
      <c r="AJ2590" s="110">
        <f t="shared" si="474"/>
        <v>43945</v>
      </c>
      <c r="AK2590" s="31">
        <f t="shared" si="472"/>
        <v>1.3899999999999999E-2</v>
      </c>
      <c r="AL2590" s="115">
        <f t="shared" si="473"/>
        <v>-2.195748649720286E-2</v>
      </c>
      <c r="AM2590" s="100"/>
      <c r="BR2590" s="18">
        <f t="shared" si="466"/>
        <v>43936</v>
      </c>
      <c r="BS2590" s="6">
        <f t="shared" si="467"/>
        <v>-2.1999999999999999E-2</v>
      </c>
      <c r="BT2590" s="6">
        <f t="shared" si="468"/>
        <v>-7.6E-3</v>
      </c>
    </row>
    <row r="2591" spans="2:72" ht="14.45" hidden="1">
      <c r="B2591" s="110">
        <v>43937</v>
      </c>
      <c r="C2591" s="106">
        <v>2799.6</v>
      </c>
      <c r="D2591" s="106">
        <v>2799.3</v>
      </c>
      <c r="E2591" s="106">
        <v>2806.5</v>
      </c>
      <c r="F2591" s="106">
        <v>2764.3</v>
      </c>
      <c r="G2591" s="28"/>
      <c r="H2591" s="107">
        <v>5.7999999999999996E-3</v>
      </c>
      <c r="K2591" s="110">
        <v>43997</v>
      </c>
      <c r="L2591" s="106">
        <v>9813.7000000000007</v>
      </c>
      <c r="M2591" s="106">
        <v>9919.35</v>
      </c>
      <c r="N2591" s="106">
        <v>9943.35</v>
      </c>
      <c r="O2591" s="106">
        <v>9726.35</v>
      </c>
      <c r="P2591" s="28" t="s">
        <v>5075</v>
      </c>
      <c r="Q2591" s="107">
        <v>-1.6E-2</v>
      </c>
      <c r="T2591" s="110">
        <v>43803</v>
      </c>
      <c r="U2591" s="28">
        <v>71.474000000000004</v>
      </c>
      <c r="V2591">
        <v>71.802999999999997</v>
      </c>
      <c r="W2591">
        <v>71.822999999999993</v>
      </c>
      <c r="X2591">
        <v>71.451999999999998</v>
      </c>
      <c r="Y2591" s="19">
        <v>-3.7000000000000002E-3</v>
      </c>
      <c r="AB2591" s="110">
        <f t="shared" si="471"/>
        <v>43997</v>
      </c>
      <c r="AC2591" s="108">
        <f t="shared" si="475"/>
        <v>9813.7000000000007</v>
      </c>
      <c r="AD2591" s="28">
        <f t="shared" si="476"/>
        <v>75.978999999999999</v>
      </c>
      <c r="AE2591" s="28">
        <f t="shared" si="469"/>
        <v>129.16332144408324</v>
      </c>
      <c r="AF2591" s="31">
        <f t="shared" si="470"/>
        <v>-1.5043708868781258E-2</v>
      </c>
      <c r="AJ2591" s="110">
        <f t="shared" si="474"/>
        <v>43948</v>
      </c>
      <c r="AK2591" s="31">
        <f t="shared" si="472"/>
        <v>1.47E-2</v>
      </c>
      <c r="AL2591" s="115">
        <f t="shared" si="473"/>
        <v>1.4516791198542434E-2</v>
      </c>
      <c r="AM2591" s="100"/>
      <c r="BR2591" s="18">
        <f t="shared" si="466"/>
        <v>43937</v>
      </c>
      <c r="BS2591" s="6">
        <f t="shared" si="467"/>
        <v>5.7999999999999996E-3</v>
      </c>
      <c r="BT2591" s="6">
        <f t="shared" si="468"/>
        <v>7.6E-3</v>
      </c>
    </row>
    <row r="2592" spans="2:72" ht="14.45" hidden="1">
      <c r="B2592" s="110">
        <v>43938</v>
      </c>
      <c r="C2592" s="106">
        <v>2874.6</v>
      </c>
      <c r="D2592" s="106">
        <v>2842.4</v>
      </c>
      <c r="E2592" s="106">
        <v>2879.2</v>
      </c>
      <c r="F2592" s="106">
        <v>2830.9</v>
      </c>
      <c r="G2592" s="28"/>
      <c r="H2592" s="107">
        <v>2.6800000000000001E-2</v>
      </c>
      <c r="K2592" s="110">
        <v>43998</v>
      </c>
      <c r="L2592" s="106">
        <v>9914</v>
      </c>
      <c r="M2592" s="106">
        <v>10014.799999999999</v>
      </c>
      <c r="N2592" s="106">
        <v>10046.15</v>
      </c>
      <c r="O2592" s="106">
        <v>9728.5</v>
      </c>
      <c r="P2592" s="28" t="s">
        <v>5076</v>
      </c>
      <c r="Q2592" s="107">
        <v>1.0200000000000001E-2</v>
      </c>
      <c r="T2592" s="110">
        <v>43804</v>
      </c>
      <c r="U2592" s="28">
        <v>71.251999999999995</v>
      </c>
      <c r="V2592">
        <v>71.504999999999995</v>
      </c>
      <c r="W2592">
        <v>71.677999999999997</v>
      </c>
      <c r="X2592">
        <v>71.180000000000007</v>
      </c>
      <c r="Y2592" s="19">
        <v>-3.0999999999999999E-3</v>
      </c>
      <c r="AB2592" s="110">
        <f t="shared" si="471"/>
        <v>43998</v>
      </c>
      <c r="AC2592" s="108">
        <f t="shared" si="475"/>
        <v>9914</v>
      </c>
      <c r="AD2592" s="28">
        <f t="shared" si="476"/>
        <v>76.25</v>
      </c>
      <c r="AE2592" s="28">
        <f t="shared" si="469"/>
        <v>130.01967213114753</v>
      </c>
      <c r="AF2592" s="31">
        <f t="shared" si="470"/>
        <v>6.629983477430379E-3</v>
      </c>
      <c r="AJ2592" s="110">
        <f t="shared" si="474"/>
        <v>43949</v>
      </c>
      <c r="AK2592" s="31">
        <f t="shared" si="472"/>
        <v>-5.1999999999999998E-3</v>
      </c>
      <c r="AL2592" s="115">
        <f t="shared" si="473"/>
        <v>1.2801320410225081E-2</v>
      </c>
      <c r="AM2592" s="100"/>
      <c r="BR2592" s="18">
        <f t="shared" si="466"/>
        <v>43938</v>
      </c>
      <c r="BS2592" s="6">
        <f t="shared" si="467"/>
        <v>2.6800000000000001E-2</v>
      </c>
      <c r="BT2592" s="6">
        <f t="shared" si="468"/>
        <v>3.0499999999999999E-2</v>
      </c>
    </row>
    <row r="2593" spans="2:72" ht="14.45" hidden="1">
      <c r="B2593" s="110">
        <v>43941</v>
      </c>
      <c r="C2593" s="106">
        <v>2823.2</v>
      </c>
      <c r="D2593" s="106">
        <v>2845.6</v>
      </c>
      <c r="E2593" s="106">
        <v>2869</v>
      </c>
      <c r="F2593" s="106">
        <v>2820.4</v>
      </c>
      <c r="G2593" s="28"/>
      <c r="H2593" s="107">
        <v>-1.7899999999999999E-2</v>
      </c>
      <c r="K2593" s="110">
        <v>43999</v>
      </c>
      <c r="L2593" s="106">
        <v>9881.15</v>
      </c>
      <c r="M2593" s="106">
        <v>9876.7000000000007</v>
      </c>
      <c r="N2593" s="106">
        <v>10003.6</v>
      </c>
      <c r="O2593" s="106">
        <v>9833.7999999999993</v>
      </c>
      <c r="P2593" s="28" t="s">
        <v>5077</v>
      </c>
      <c r="Q2593" s="107">
        <v>-3.3E-3</v>
      </c>
      <c r="T2593" s="110">
        <v>43805</v>
      </c>
      <c r="U2593" s="28">
        <v>71.283000000000001</v>
      </c>
      <c r="V2593">
        <v>71.245000000000005</v>
      </c>
      <c r="W2593">
        <v>71.445999999999998</v>
      </c>
      <c r="X2593">
        <v>71.174000000000007</v>
      </c>
      <c r="Y2593" s="19">
        <v>4.0000000000000002E-4</v>
      </c>
      <c r="AB2593" s="110">
        <f t="shared" si="471"/>
        <v>43999</v>
      </c>
      <c r="AC2593" s="108">
        <f t="shared" si="475"/>
        <v>9881.15</v>
      </c>
      <c r="AD2593" s="28">
        <f t="shared" si="476"/>
        <v>76.290000000000006</v>
      </c>
      <c r="AE2593" s="28">
        <f t="shared" si="469"/>
        <v>129.52090706514613</v>
      </c>
      <c r="AF2593" s="31">
        <f t="shared" si="470"/>
        <v>-3.8360738634866109E-3</v>
      </c>
      <c r="AJ2593" s="110">
        <f t="shared" si="474"/>
        <v>43950</v>
      </c>
      <c r="AK2593" s="31">
        <f t="shared" si="472"/>
        <v>2.6599999999999999E-2</v>
      </c>
      <c r="AL2593" s="115">
        <f t="shared" si="473"/>
        <v>2.6616000486480162E-2</v>
      </c>
      <c r="AM2593" s="100"/>
      <c r="BR2593" s="18">
        <f t="shared" si="466"/>
        <v>43941</v>
      </c>
      <c r="BS2593" s="6">
        <f t="shared" si="467"/>
        <v>-1.7899999999999999E-2</v>
      </c>
      <c r="BT2593" s="6">
        <f t="shared" si="468"/>
        <v>-5.0000000000000001E-4</v>
      </c>
    </row>
    <row r="2594" spans="2:72" ht="14.45" hidden="1">
      <c r="B2594" s="110">
        <v>43942</v>
      </c>
      <c r="C2594" s="106">
        <v>2736.6</v>
      </c>
      <c r="D2594" s="106">
        <v>2784.8</v>
      </c>
      <c r="E2594" s="106">
        <v>2785.5</v>
      </c>
      <c r="F2594" s="106">
        <v>2727.1</v>
      </c>
      <c r="G2594" s="28"/>
      <c r="H2594" s="107">
        <v>-3.0700000000000002E-2</v>
      </c>
      <c r="K2594" s="110">
        <v>44000</v>
      </c>
      <c r="L2594" s="106">
        <v>10091.65</v>
      </c>
      <c r="M2594" s="106">
        <v>9863.25</v>
      </c>
      <c r="N2594" s="106">
        <v>10111.200000000001</v>
      </c>
      <c r="O2594" s="106">
        <v>9845.0499999999993</v>
      </c>
      <c r="P2594" s="28" t="s">
        <v>5078</v>
      </c>
      <c r="Q2594" s="107">
        <v>2.1299999999999999E-2</v>
      </c>
      <c r="T2594" s="110">
        <v>43808</v>
      </c>
      <c r="U2594" s="28">
        <v>70.97</v>
      </c>
      <c r="V2594">
        <v>71.3</v>
      </c>
      <c r="W2594">
        <v>71.3</v>
      </c>
      <c r="X2594">
        <v>70.97</v>
      </c>
      <c r="Y2594" s="19">
        <v>-4.4000000000000003E-3</v>
      </c>
      <c r="AB2594" s="110">
        <f t="shared" si="471"/>
        <v>44000</v>
      </c>
      <c r="AC2594" s="108">
        <f t="shared" si="475"/>
        <v>10091.65</v>
      </c>
      <c r="AD2594" s="28">
        <f t="shared" si="476"/>
        <v>76.400000000000006</v>
      </c>
      <c r="AE2594" s="28">
        <f t="shared" si="469"/>
        <v>132.08965968586386</v>
      </c>
      <c r="AF2594" s="31">
        <f t="shared" si="470"/>
        <v>1.9832725688260444E-2</v>
      </c>
      <c r="AJ2594" s="110">
        <f t="shared" si="474"/>
        <v>43951</v>
      </c>
      <c r="AK2594" s="31">
        <f t="shared" si="472"/>
        <v>-9.1999999999999998E-3</v>
      </c>
      <c r="AL2594" s="115">
        <f t="shared" si="473"/>
        <v>3.7243162858973333E-2</v>
      </c>
      <c r="AM2594" s="100"/>
      <c r="BR2594" s="18">
        <f t="shared" si="466"/>
        <v>43942</v>
      </c>
      <c r="BS2594" s="6">
        <f t="shared" si="467"/>
        <v>-3.0700000000000002E-2</v>
      </c>
      <c r="BT2594" s="6">
        <f t="shared" si="468"/>
        <v>-3.0300000000000001E-2</v>
      </c>
    </row>
    <row r="2595" spans="2:72" ht="14.45" hidden="1">
      <c r="B2595" s="110">
        <v>43943</v>
      </c>
      <c r="C2595" s="106">
        <v>2799.3</v>
      </c>
      <c r="D2595" s="106">
        <v>2787.9</v>
      </c>
      <c r="E2595" s="106">
        <v>2815.1</v>
      </c>
      <c r="F2595" s="106">
        <v>2775.9</v>
      </c>
      <c r="G2595" s="28"/>
      <c r="H2595" s="107">
        <v>2.29E-2</v>
      </c>
      <c r="K2595" s="110">
        <v>44001</v>
      </c>
      <c r="L2595" s="106">
        <v>10244.4</v>
      </c>
      <c r="M2595" s="106">
        <v>10119</v>
      </c>
      <c r="N2595" s="106">
        <v>10272.4</v>
      </c>
      <c r="O2595" s="106">
        <v>10072.65</v>
      </c>
      <c r="P2595" s="28" t="s">
        <v>5079</v>
      </c>
      <c r="Q2595" s="107">
        <v>1.5100000000000001E-2</v>
      </c>
      <c r="T2595" s="110">
        <v>43809</v>
      </c>
      <c r="U2595" s="28">
        <v>70.81</v>
      </c>
      <c r="V2595">
        <v>70.962000000000003</v>
      </c>
      <c r="W2595">
        <v>71.042000000000002</v>
      </c>
      <c r="X2595">
        <v>70.808000000000007</v>
      </c>
      <c r="Y2595" s="19">
        <v>-2.3E-3</v>
      </c>
      <c r="AB2595" s="110">
        <f t="shared" si="471"/>
        <v>44001</v>
      </c>
      <c r="AC2595" s="108">
        <f t="shared" si="475"/>
        <v>10244.4</v>
      </c>
      <c r="AD2595" s="28">
        <f t="shared" si="476"/>
        <v>76.260000000000005</v>
      </c>
      <c r="AE2595" s="28">
        <f t="shared" si="469"/>
        <v>134.33516915814317</v>
      </c>
      <c r="AF2595" s="31">
        <f t="shared" si="470"/>
        <v>1.699988839110933E-2</v>
      </c>
      <c r="AJ2595" s="110" t="e">
        <f t="shared" si="474"/>
        <v>#N/A</v>
      </c>
      <c r="AK2595" s="31">
        <f t="shared" si="472"/>
        <v>0</v>
      </c>
      <c r="AL2595" s="115">
        <f t="shared" si="473"/>
        <v>0</v>
      </c>
      <c r="AM2595" s="100"/>
      <c r="BR2595" s="18">
        <f t="shared" si="466"/>
        <v>43943</v>
      </c>
      <c r="BS2595" s="6">
        <f t="shared" si="467"/>
        <v>2.29E-2</v>
      </c>
      <c r="BT2595" s="6">
        <f t="shared" si="468"/>
        <v>2.29E-2</v>
      </c>
    </row>
    <row r="2596" spans="2:72" ht="14.45" hidden="1">
      <c r="B2596" s="110">
        <v>43944</v>
      </c>
      <c r="C2596" s="106">
        <v>2797.8</v>
      </c>
      <c r="D2596" s="106">
        <v>2810.4</v>
      </c>
      <c r="E2596" s="106">
        <v>2844.9</v>
      </c>
      <c r="F2596" s="106">
        <v>2794.3</v>
      </c>
      <c r="G2596" s="28"/>
      <c r="H2596" s="107">
        <v>-5.0000000000000001E-4</v>
      </c>
      <c r="K2596" s="110">
        <v>44004</v>
      </c>
      <c r="L2596" s="106">
        <v>10311.200000000001</v>
      </c>
      <c r="M2596" s="106">
        <v>10318.75</v>
      </c>
      <c r="N2596" s="106">
        <v>10393.65</v>
      </c>
      <c r="O2596" s="106">
        <v>10277.6</v>
      </c>
      <c r="P2596" s="28" t="s">
        <v>5080</v>
      </c>
      <c r="Q2596" s="107">
        <v>6.4999999999999997E-3</v>
      </c>
      <c r="T2596" s="110">
        <v>43810</v>
      </c>
      <c r="U2596" s="28">
        <v>70.709999999999994</v>
      </c>
      <c r="V2596">
        <v>70.822999999999993</v>
      </c>
      <c r="W2596">
        <v>70.941999999999993</v>
      </c>
      <c r="X2596">
        <v>70.709999999999994</v>
      </c>
      <c r="Y2596" s="19">
        <v>-1.4E-3</v>
      </c>
      <c r="AB2596" s="110">
        <f t="shared" si="471"/>
        <v>44004</v>
      </c>
      <c r="AC2596" s="108">
        <f t="shared" si="475"/>
        <v>10311.200000000001</v>
      </c>
      <c r="AD2596" s="28">
        <f t="shared" si="476"/>
        <v>75.790000000000006</v>
      </c>
      <c r="AE2596" s="28">
        <f t="shared" si="469"/>
        <v>136.04961076659191</v>
      </c>
      <c r="AF2596" s="31">
        <f t="shared" si="470"/>
        <v>1.2762418205097381E-2</v>
      </c>
      <c r="AJ2596" s="110">
        <f t="shared" si="474"/>
        <v>43955</v>
      </c>
      <c r="AK2596" s="31">
        <f t="shared" si="472"/>
        <v>4.1999999999999997E-3</v>
      </c>
      <c r="AL2596" s="115">
        <f t="shared" si="473"/>
        <v>-6.4422999861051711E-2</v>
      </c>
      <c r="AM2596" s="100"/>
      <c r="BR2596" s="18">
        <f t="shared" si="466"/>
        <v>43944</v>
      </c>
      <c r="BS2596" s="6">
        <f t="shared" si="467"/>
        <v>-5.0000000000000001E-4</v>
      </c>
      <c r="BT2596" s="6">
        <f t="shared" si="468"/>
        <v>1.38E-2</v>
      </c>
    </row>
    <row r="2597" spans="2:72" ht="14.45" hidden="1">
      <c r="B2597" s="110">
        <v>43945</v>
      </c>
      <c r="C2597" s="106">
        <v>2836.7</v>
      </c>
      <c r="D2597" s="106">
        <v>2812.6</v>
      </c>
      <c r="E2597" s="106">
        <v>2842.7</v>
      </c>
      <c r="F2597" s="106">
        <v>2791.8</v>
      </c>
      <c r="G2597" s="28"/>
      <c r="H2597" s="107">
        <v>1.3899999999999999E-2</v>
      </c>
      <c r="K2597" s="110">
        <v>44005</v>
      </c>
      <c r="L2597" s="106">
        <v>10471</v>
      </c>
      <c r="M2597" s="106">
        <v>10347.950000000001</v>
      </c>
      <c r="N2597" s="106">
        <v>10484.700000000001</v>
      </c>
      <c r="O2597" s="106">
        <v>10301.75</v>
      </c>
      <c r="P2597" s="28" t="s">
        <v>5081</v>
      </c>
      <c r="Q2597" s="107">
        <v>1.55E-2</v>
      </c>
      <c r="T2597" s="110">
        <v>43811</v>
      </c>
      <c r="U2597" s="28">
        <v>70.569999999999993</v>
      </c>
      <c r="V2597">
        <v>70.67</v>
      </c>
      <c r="W2597">
        <v>70.91</v>
      </c>
      <c r="X2597">
        <v>70.531000000000006</v>
      </c>
      <c r="Y2597" s="19">
        <v>-2E-3</v>
      </c>
      <c r="AB2597" s="110">
        <f t="shared" si="471"/>
        <v>44005</v>
      </c>
      <c r="AC2597" s="108">
        <f t="shared" si="475"/>
        <v>10471</v>
      </c>
      <c r="AD2597" s="28">
        <f t="shared" si="476"/>
        <v>75.503</v>
      </c>
      <c r="AE2597" s="28">
        <f t="shared" si="469"/>
        <v>138.68323112988887</v>
      </c>
      <c r="AF2597" s="31">
        <f t="shared" si="470"/>
        <v>1.9357794178589849E-2</v>
      </c>
      <c r="AJ2597" s="110">
        <f t="shared" si="474"/>
        <v>43956</v>
      </c>
      <c r="AK2597" s="31">
        <f t="shared" si="472"/>
        <v>8.9999999999999993E-3</v>
      </c>
      <c r="AL2597" s="115">
        <f t="shared" si="473"/>
        <v>-1.0374059235879973E-2</v>
      </c>
      <c r="AM2597" s="100"/>
      <c r="BR2597" s="18">
        <f t="shared" si="466"/>
        <v>43945</v>
      </c>
      <c r="BS2597" s="6">
        <f t="shared" si="467"/>
        <v>1.3899999999999999E-2</v>
      </c>
      <c r="BT2597" s="6">
        <f t="shared" si="468"/>
        <v>-1.7100000000000001E-2</v>
      </c>
    </row>
    <row r="2598" spans="2:72" ht="14.45" hidden="1">
      <c r="B2598" s="110">
        <v>43948</v>
      </c>
      <c r="C2598" s="106">
        <v>2878.5</v>
      </c>
      <c r="D2598" s="106">
        <v>2854.7</v>
      </c>
      <c r="E2598" s="106">
        <v>2887.7</v>
      </c>
      <c r="F2598" s="106">
        <v>2852.9</v>
      </c>
      <c r="G2598" s="28"/>
      <c r="H2598" s="107">
        <v>1.47E-2</v>
      </c>
      <c r="K2598" s="110">
        <v>44006</v>
      </c>
      <c r="L2598" s="106">
        <v>10305.299999999999</v>
      </c>
      <c r="M2598" s="106">
        <v>10529.25</v>
      </c>
      <c r="N2598" s="106">
        <v>10553.15</v>
      </c>
      <c r="O2598" s="106">
        <v>10281.950000000001</v>
      </c>
      <c r="P2598" s="28" t="s">
        <v>5082</v>
      </c>
      <c r="Q2598" s="107">
        <v>-1.5800000000000002E-2</v>
      </c>
      <c r="T2598" s="110">
        <v>43812</v>
      </c>
      <c r="U2598" s="28">
        <v>70.798000000000002</v>
      </c>
      <c r="V2598">
        <v>70.552999999999997</v>
      </c>
      <c r="W2598">
        <v>70.882999999999996</v>
      </c>
      <c r="X2598">
        <v>70.503</v>
      </c>
      <c r="Y2598" s="19">
        <v>3.2000000000000002E-3</v>
      </c>
      <c r="AB2598" s="110">
        <f t="shared" si="471"/>
        <v>44006</v>
      </c>
      <c r="AC2598" s="108">
        <f t="shared" si="475"/>
        <v>10305.299999999999</v>
      </c>
      <c r="AD2598" s="28">
        <f t="shared" si="476"/>
        <v>75.665000000000006</v>
      </c>
      <c r="AE2598" s="28">
        <f t="shared" si="469"/>
        <v>136.196391991013</v>
      </c>
      <c r="AF2598" s="31">
        <f t="shared" si="470"/>
        <v>-1.7931794050476957E-2</v>
      </c>
      <c r="AJ2598" s="110">
        <f t="shared" si="474"/>
        <v>43957</v>
      </c>
      <c r="AK2598" s="31">
        <f t="shared" si="472"/>
        <v>-7.0000000000000001E-3</v>
      </c>
      <c r="AL2598" s="115">
        <f t="shared" si="473"/>
        <v>1.8664938353549765E-3</v>
      </c>
      <c r="AM2598" s="100"/>
      <c r="BR2598" s="18">
        <f t="shared" si="466"/>
        <v>43948</v>
      </c>
      <c r="BS2598" s="6">
        <f t="shared" si="467"/>
        <v>1.47E-2</v>
      </c>
      <c r="BT2598" s="6">
        <f t="shared" si="468"/>
        <v>1.4E-2</v>
      </c>
    </row>
    <row r="2599" spans="2:72" ht="14.45" hidden="1">
      <c r="B2599" s="110">
        <v>43949</v>
      </c>
      <c r="C2599" s="106">
        <v>2863.4</v>
      </c>
      <c r="D2599" s="106">
        <v>2910</v>
      </c>
      <c r="E2599" s="106">
        <v>2921.2</v>
      </c>
      <c r="F2599" s="106">
        <v>2860.7</v>
      </c>
      <c r="G2599" s="28"/>
      <c r="H2599" s="107">
        <v>-5.1999999999999998E-3</v>
      </c>
      <c r="K2599" s="110">
        <v>44007</v>
      </c>
      <c r="L2599" s="106">
        <v>10288.9</v>
      </c>
      <c r="M2599" s="106">
        <v>10235.549999999999</v>
      </c>
      <c r="N2599" s="106">
        <v>10361.799999999999</v>
      </c>
      <c r="O2599" s="106">
        <v>10194.5</v>
      </c>
      <c r="P2599" s="28" t="s">
        <v>5083</v>
      </c>
      <c r="Q2599" s="107">
        <v>-1.6000000000000001E-3</v>
      </c>
      <c r="T2599" s="110">
        <v>43815</v>
      </c>
      <c r="U2599" s="28">
        <v>70.915000000000006</v>
      </c>
      <c r="V2599">
        <v>70.754999999999995</v>
      </c>
      <c r="W2599">
        <v>71.05</v>
      </c>
      <c r="X2599">
        <v>70.754999999999995</v>
      </c>
      <c r="Y2599" s="19">
        <v>1.6999999999999999E-3</v>
      </c>
      <c r="AB2599" s="110">
        <f t="shared" si="471"/>
        <v>44007</v>
      </c>
      <c r="AC2599" s="108">
        <f t="shared" si="475"/>
        <v>10288.9</v>
      </c>
      <c r="AD2599" s="28">
        <f t="shared" si="476"/>
        <v>75.587000000000003</v>
      </c>
      <c r="AE2599" s="28">
        <f t="shared" si="469"/>
        <v>136.1199677193168</v>
      </c>
      <c r="AF2599" s="31">
        <f t="shared" si="470"/>
        <v>-5.6113286540837581E-4</v>
      </c>
      <c r="AJ2599" s="110">
        <f t="shared" si="474"/>
        <v>43958</v>
      </c>
      <c r="AK2599" s="31">
        <f t="shared" si="472"/>
        <v>1.15E-2</v>
      </c>
      <c r="AL2599" s="115">
        <f t="shared" si="473"/>
        <v>-3.6786297033444271E-3</v>
      </c>
      <c r="AM2599" s="100"/>
      <c r="BR2599" s="18">
        <f t="shared" si="466"/>
        <v>43949</v>
      </c>
      <c r="BS2599" s="6">
        <f t="shared" si="467"/>
        <v>-5.1999999999999998E-3</v>
      </c>
      <c r="BT2599" s="6">
        <f t="shared" si="468"/>
        <v>1.06E-2</v>
      </c>
    </row>
    <row r="2600" spans="2:72" ht="14.45" hidden="1">
      <c r="B2600" s="110">
        <v>43950</v>
      </c>
      <c r="C2600" s="106">
        <v>2939.5</v>
      </c>
      <c r="D2600" s="106">
        <v>2918.5</v>
      </c>
      <c r="E2600" s="106">
        <v>2954.9</v>
      </c>
      <c r="F2600" s="106">
        <v>2912.2</v>
      </c>
      <c r="G2600" s="28"/>
      <c r="H2600" s="107">
        <v>2.6599999999999999E-2</v>
      </c>
      <c r="K2600" s="110">
        <v>44008</v>
      </c>
      <c r="L2600" s="106">
        <v>10383</v>
      </c>
      <c r="M2600" s="106">
        <v>10378.9</v>
      </c>
      <c r="N2600" s="106">
        <v>10409.85</v>
      </c>
      <c r="O2600" s="106">
        <v>10311.25</v>
      </c>
      <c r="P2600" s="28" t="s">
        <v>5084</v>
      </c>
      <c r="Q2600" s="107">
        <v>9.1000000000000004E-3</v>
      </c>
      <c r="T2600" s="110">
        <v>43816</v>
      </c>
      <c r="U2600" s="28">
        <v>71.034999999999997</v>
      </c>
      <c r="V2600">
        <v>70.954999999999998</v>
      </c>
      <c r="W2600">
        <v>71.064999999999998</v>
      </c>
      <c r="X2600">
        <v>70.831999999999994</v>
      </c>
      <c r="Y2600" s="19">
        <v>1.6999999999999999E-3</v>
      </c>
      <c r="AB2600" s="110">
        <f t="shared" ref="AB2600:AB2631" si="477">VLOOKUP(K2600,T:Y,1,FALSE)</f>
        <v>44008</v>
      </c>
      <c r="AC2600" s="108">
        <f t="shared" si="475"/>
        <v>10383</v>
      </c>
      <c r="AD2600" s="28">
        <f t="shared" si="476"/>
        <v>75.62</v>
      </c>
      <c r="AE2600" s="28">
        <f t="shared" si="469"/>
        <v>137.30494578153926</v>
      </c>
      <c r="AF2600" s="31">
        <f t="shared" si="470"/>
        <v>8.7053948224988797E-3</v>
      </c>
      <c r="AJ2600" s="110">
        <f t="shared" si="474"/>
        <v>43959</v>
      </c>
      <c r="AK2600" s="31">
        <f t="shared" si="472"/>
        <v>1.6899999999999998E-2</v>
      </c>
      <c r="AL2600" s="115">
        <f t="shared" si="473"/>
        <v>9.1501000762226337E-3</v>
      </c>
      <c r="AM2600" s="100"/>
      <c r="BR2600" s="18">
        <f t="shared" si="466"/>
        <v>43950</v>
      </c>
      <c r="BS2600" s="6">
        <f t="shared" si="467"/>
        <v>2.6599999999999999E-2</v>
      </c>
      <c r="BT2600" s="6">
        <f t="shared" si="468"/>
        <v>1.84E-2</v>
      </c>
    </row>
    <row r="2601" spans="2:72" ht="14.45" hidden="1">
      <c r="B2601" s="110">
        <v>43951</v>
      </c>
      <c r="C2601" s="106">
        <v>2912.4</v>
      </c>
      <c r="D2601" s="106">
        <v>2930.9</v>
      </c>
      <c r="E2601" s="106">
        <v>2930.9</v>
      </c>
      <c r="F2601" s="106">
        <v>2892.5</v>
      </c>
      <c r="G2601" s="28"/>
      <c r="H2601" s="107">
        <v>-9.1999999999999998E-3</v>
      </c>
      <c r="K2601" s="110">
        <v>44011</v>
      </c>
      <c r="L2601" s="106">
        <v>10312.4</v>
      </c>
      <c r="M2601" s="106">
        <v>10311.950000000001</v>
      </c>
      <c r="N2601" s="106">
        <v>10337.950000000001</v>
      </c>
      <c r="O2601" s="106">
        <v>10223.6</v>
      </c>
      <c r="P2601" s="28" t="s">
        <v>5085</v>
      </c>
      <c r="Q2601" s="107">
        <v>-6.7999999999999996E-3</v>
      </c>
      <c r="T2601" s="110">
        <v>43817</v>
      </c>
      <c r="U2601" s="28">
        <v>71</v>
      </c>
      <c r="V2601">
        <v>71.010000000000005</v>
      </c>
      <c r="W2601">
        <v>71.125</v>
      </c>
      <c r="X2601">
        <v>70.924000000000007</v>
      </c>
      <c r="Y2601" s="19">
        <v>-5.0000000000000001E-4</v>
      </c>
      <c r="AB2601" s="110">
        <f t="shared" si="477"/>
        <v>44011</v>
      </c>
      <c r="AC2601" s="108">
        <f t="shared" si="475"/>
        <v>10312.4</v>
      </c>
      <c r="AD2601" s="28">
        <f t="shared" si="476"/>
        <v>75.510000000000005</v>
      </c>
      <c r="AE2601" s="28">
        <f t="shared" si="469"/>
        <v>136.56999072970467</v>
      </c>
      <c r="AF2601" s="31">
        <f t="shared" si="470"/>
        <v>-5.352720891816598E-3</v>
      </c>
      <c r="AJ2601" s="110">
        <f t="shared" si="474"/>
        <v>43962</v>
      </c>
      <c r="AK2601" s="31">
        <f t="shared" si="472"/>
        <v>2.0000000000000001E-4</v>
      </c>
      <c r="AL2601" s="115">
        <f t="shared" si="473"/>
        <v>-5.9749215953026624E-3</v>
      </c>
      <c r="AM2601" s="100"/>
      <c r="BR2601" s="18">
        <f t="shared" si="466"/>
        <v>43951</v>
      </c>
      <c r="BS2601" s="6">
        <f t="shared" si="467"/>
        <v>-9.1999999999999998E-3</v>
      </c>
      <c r="BT2601" s="6">
        <f t="shared" si="468"/>
        <v>3.2099999999999997E-2</v>
      </c>
    </row>
    <row r="2602" spans="2:72" ht="14.45" hidden="1">
      <c r="B2602" s="110">
        <v>43952</v>
      </c>
      <c r="C2602" s="106">
        <v>2830.7</v>
      </c>
      <c r="D2602" s="106">
        <v>2869.1</v>
      </c>
      <c r="E2602" s="106">
        <v>2869.1</v>
      </c>
      <c r="F2602" s="106">
        <v>2821.6</v>
      </c>
      <c r="G2602" s="28"/>
      <c r="H2602" s="107">
        <v>-2.81E-2</v>
      </c>
      <c r="K2602" s="110">
        <v>44012</v>
      </c>
      <c r="L2602" s="106">
        <v>10302.1</v>
      </c>
      <c r="M2602" s="106">
        <v>10382.6</v>
      </c>
      <c r="N2602" s="106">
        <v>10401.049999999999</v>
      </c>
      <c r="O2602" s="106">
        <v>10267.35</v>
      </c>
      <c r="P2602" s="28" t="s">
        <v>5086</v>
      </c>
      <c r="Q2602" s="107">
        <v>-1E-3</v>
      </c>
      <c r="T2602" s="110">
        <v>43818</v>
      </c>
      <c r="U2602" s="28">
        <v>71.180000000000007</v>
      </c>
      <c r="V2602">
        <v>70.992999999999995</v>
      </c>
      <c r="W2602">
        <v>71.213999999999999</v>
      </c>
      <c r="X2602">
        <v>70.88</v>
      </c>
      <c r="Y2602" s="19">
        <v>2.5000000000000001E-3</v>
      </c>
      <c r="AB2602" s="110">
        <f t="shared" si="477"/>
        <v>44012</v>
      </c>
      <c r="AC2602" s="108">
        <f t="shared" si="475"/>
        <v>10302.1</v>
      </c>
      <c r="AD2602" s="28">
        <f t="shared" si="476"/>
        <v>75.545000000000002</v>
      </c>
      <c r="AE2602" s="28">
        <f t="shared" si="469"/>
        <v>136.37037527301609</v>
      </c>
      <c r="AF2602" s="31">
        <f t="shared" si="470"/>
        <v>-1.4616348410219082E-3</v>
      </c>
      <c r="AJ2602" s="110">
        <f t="shared" si="474"/>
        <v>43963</v>
      </c>
      <c r="AK2602" s="31">
        <f t="shared" si="472"/>
        <v>-2.0500000000000001E-2</v>
      </c>
      <c r="AL2602" s="115">
        <f t="shared" si="473"/>
        <v>6.3372381985566939E-3</v>
      </c>
      <c r="AM2602" s="100"/>
      <c r="BR2602" s="18" t="e">
        <f t="shared" si="466"/>
        <v>#N/A</v>
      </c>
      <c r="BS2602" s="6">
        <f t="shared" si="467"/>
        <v>0</v>
      </c>
      <c r="BT2602" s="6">
        <f t="shared" si="468"/>
        <v>0</v>
      </c>
    </row>
    <row r="2603" spans="2:72" ht="14.45" hidden="1">
      <c r="B2603" s="110">
        <v>43955</v>
      </c>
      <c r="C2603" s="106">
        <v>2842.7</v>
      </c>
      <c r="D2603" s="106">
        <v>2815</v>
      </c>
      <c r="E2603" s="106">
        <v>2844.2</v>
      </c>
      <c r="F2603" s="106">
        <v>2797.8</v>
      </c>
      <c r="G2603" s="28"/>
      <c r="H2603" s="107">
        <v>4.1999999999999997E-3</v>
      </c>
      <c r="K2603" s="110">
        <v>44013</v>
      </c>
      <c r="L2603" s="106">
        <v>10430.049999999999</v>
      </c>
      <c r="M2603" s="106">
        <v>10323.799999999999</v>
      </c>
      <c r="N2603" s="106">
        <v>10447.049999999999</v>
      </c>
      <c r="O2603" s="106">
        <v>10299.6</v>
      </c>
      <c r="P2603" s="28" t="s">
        <v>5087</v>
      </c>
      <c r="Q2603" s="107">
        <v>1.24E-2</v>
      </c>
      <c r="T2603" s="110">
        <v>43819</v>
      </c>
      <c r="U2603" s="28">
        <v>71.06</v>
      </c>
      <c r="V2603">
        <v>71.13</v>
      </c>
      <c r="W2603">
        <v>71.256</v>
      </c>
      <c r="X2603">
        <v>71.045000000000002</v>
      </c>
      <c r="Y2603" s="19">
        <v>-1.6999999999999999E-3</v>
      </c>
      <c r="AB2603" s="110">
        <f t="shared" si="477"/>
        <v>44013</v>
      </c>
      <c r="AC2603" s="108">
        <f t="shared" si="475"/>
        <v>10430.049999999999</v>
      </c>
      <c r="AD2603" s="28">
        <f t="shared" si="476"/>
        <v>75.489999999999995</v>
      </c>
      <c r="AE2603" s="28">
        <f t="shared" si="469"/>
        <v>138.16465757053913</v>
      </c>
      <c r="AF2603" s="31">
        <f t="shared" si="470"/>
        <v>1.3157419959656469E-2</v>
      </c>
      <c r="AJ2603" s="110">
        <f t="shared" si="474"/>
        <v>43964</v>
      </c>
      <c r="AK2603" s="31">
        <f t="shared" si="472"/>
        <v>-1.7500000000000002E-2</v>
      </c>
      <c r="AL2603" s="115">
        <f t="shared" si="473"/>
        <v>1.6231527864950746E-2</v>
      </c>
      <c r="AM2603" s="100"/>
      <c r="BR2603" s="18">
        <f t="shared" si="466"/>
        <v>43955</v>
      </c>
      <c r="BS2603" s="6">
        <f t="shared" si="467"/>
        <v>4.1999999999999997E-3</v>
      </c>
      <c r="BT2603" s="6">
        <f t="shared" si="468"/>
        <v>-5.74E-2</v>
      </c>
    </row>
    <row r="2604" spans="2:72" ht="14.45" hidden="1">
      <c r="B2604" s="110">
        <v>43956</v>
      </c>
      <c r="C2604" s="106">
        <v>2868.4</v>
      </c>
      <c r="D2604" s="106">
        <v>2868.9</v>
      </c>
      <c r="E2604" s="106">
        <v>2898.2</v>
      </c>
      <c r="F2604" s="106">
        <v>2863.6</v>
      </c>
      <c r="G2604" s="28"/>
      <c r="H2604" s="107">
        <v>8.9999999999999993E-3</v>
      </c>
      <c r="K2604" s="110">
        <v>44014</v>
      </c>
      <c r="L2604" s="106">
        <v>10551.7</v>
      </c>
      <c r="M2604" s="106">
        <v>10493.05</v>
      </c>
      <c r="N2604" s="106">
        <v>10598.2</v>
      </c>
      <c r="O2604" s="106">
        <v>10485.549999999999</v>
      </c>
      <c r="P2604" s="28" t="s">
        <v>5088</v>
      </c>
      <c r="Q2604" s="107">
        <v>1.17E-2</v>
      </c>
      <c r="T2604" s="110">
        <v>43822</v>
      </c>
      <c r="U2604" s="28">
        <v>71.22</v>
      </c>
      <c r="V2604">
        <v>71.113</v>
      </c>
      <c r="W2604">
        <v>71.3</v>
      </c>
      <c r="X2604">
        <v>71.11</v>
      </c>
      <c r="Y2604" s="19">
        <v>2.3E-3</v>
      </c>
      <c r="AB2604" s="110">
        <f t="shared" si="477"/>
        <v>44014</v>
      </c>
      <c r="AC2604" s="108">
        <f t="shared" si="475"/>
        <v>10551.7</v>
      </c>
      <c r="AD2604" s="28">
        <f t="shared" si="476"/>
        <v>74.75</v>
      </c>
      <c r="AE2604" s="28">
        <f t="shared" si="469"/>
        <v>141.15986622073581</v>
      </c>
      <c r="AF2604" s="31">
        <f t="shared" si="470"/>
        <v>2.1678544302601299E-2</v>
      </c>
      <c r="AJ2604" s="110">
        <f t="shared" si="474"/>
        <v>43965</v>
      </c>
      <c r="AK2604" s="31">
        <f t="shared" si="472"/>
        <v>1.15E-2</v>
      </c>
      <c r="AL2604" s="115">
        <f t="shared" si="473"/>
        <v>-2.7339708965298692E-2</v>
      </c>
      <c r="AM2604" s="100"/>
      <c r="BR2604" s="18">
        <f t="shared" si="466"/>
        <v>43956</v>
      </c>
      <c r="BS2604" s="6">
        <f t="shared" si="467"/>
        <v>8.9999999999999993E-3</v>
      </c>
      <c r="BT2604" s="6">
        <f t="shared" si="468"/>
        <v>-9.4999999999999998E-3</v>
      </c>
    </row>
    <row r="2605" spans="2:72" ht="14.45" hidden="1">
      <c r="B2605" s="110">
        <v>43957</v>
      </c>
      <c r="C2605" s="106">
        <v>2848.4</v>
      </c>
      <c r="D2605" s="106">
        <v>2883.1</v>
      </c>
      <c r="E2605" s="106">
        <v>2891.1</v>
      </c>
      <c r="F2605" s="106">
        <v>2847.7</v>
      </c>
      <c r="G2605" s="28"/>
      <c r="H2605" s="107">
        <v>-7.0000000000000001E-3</v>
      </c>
      <c r="K2605" s="110">
        <v>44015</v>
      </c>
      <c r="L2605" s="106">
        <v>10607.35</v>
      </c>
      <c r="M2605" s="106">
        <v>10614.95</v>
      </c>
      <c r="N2605" s="106">
        <v>10631.3</v>
      </c>
      <c r="O2605" s="106">
        <v>10562.65</v>
      </c>
      <c r="P2605" s="28" t="s">
        <v>5089</v>
      </c>
      <c r="Q2605" s="107">
        <v>5.3E-3</v>
      </c>
      <c r="T2605" s="110">
        <v>43823</v>
      </c>
      <c r="U2605" s="28">
        <v>71.28</v>
      </c>
      <c r="V2605">
        <v>71.209999999999994</v>
      </c>
      <c r="W2605">
        <v>71.316999999999993</v>
      </c>
      <c r="X2605">
        <v>71.153000000000006</v>
      </c>
      <c r="Y2605" s="19">
        <v>8.0000000000000004E-4</v>
      </c>
      <c r="AB2605" s="110">
        <f t="shared" si="477"/>
        <v>44015</v>
      </c>
      <c r="AC2605" s="108">
        <f t="shared" si="475"/>
        <v>10607.35</v>
      </c>
      <c r="AD2605" s="28">
        <f t="shared" si="476"/>
        <v>74.635999999999996</v>
      </c>
      <c r="AE2605" s="28">
        <f t="shared" si="469"/>
        <v>142.12109437804813</v>
      </c>
      <c r="AF2605" s="31">
        <f t="shared" si="470"/>
        <v>6.8095003420391986E-3</v>
      </c>
      <c r="AJ2605" s="110">
        <f t="shared" si="474"/>
        <v>43966</v>
      </c>
      <c r="AK2605" s="31">
        <f t="shared" si="472"/>
        <v>3.8999999999999998E-3</v>
      </c>
      <c r="AL2605" s="115">
        <f t="shared" si="473"/>
        <v>-5.0602457880349894E-3</v>
      </c>
      <c r="AM2605" s="100"/>
      <c r="BR2605" s="18">
        <f t="shared" si="466"/>
        <v>43957</v>
      </c>
      <c r="BS2605" s="6">
        <f t="shared" si="467"/>
        <v>-7.0000000000000001E-3</v>
      </c>
      <c r="BT2605" s="6">
        <f t="shared" si="468"/>
        <v>7.1000000000000004E-3</v>
      </c>
    </row>
    <row r="2606" spans="2:72" ht="14.45" hidden="1">
      <c r="B2606" s="110">
        <v>43958</v>
      </c>
      <c r="C2606" s="106">
        <v>2881.2</v>
      </c>
      <c r="D2606" s="106">
        <v>2878.3</v>
      </c>
      <c r="E2606" s="106">
        <v>2901.9</v>
      </c>
      <c r="F2606" s="106">
        <v>2876.5</v>
      </c>
      <c r="G2606" s="28"/>
      <c r="H2606" s="107">
        <v>1.15E-2</v>
      </c>
      <c r="K2606" s="110">
        <v>44018</v>
      </c>
      <c r="L2606" s="106">
        <v>10763.65</v>
      </c>
      <c r="M2606" s="106">
        <v>10723.85</v>
      </c>
      <c r="N2606" s="106">
        <v>10811.4</v>
      </c>
      <c r="O2606" s="106">
        <v>10695.1</v>
      </c>
      <c r="P2606" s="28" t="s">
        <v>5090</v>
      </c>
      <c r="Q2606" s="107">
        <v>1.47E-2</v>
      </c>
      <c r="T2606" s="110">
        <v>43824</v>
      </c>
      <c r="U2606" s="28">
        <v>71.28</v>
      </c>
      <c r="V2606">
        <v>71.28</v>
      </c>
      <c r="W2606">
        <v>71.28</v>
      </c>
      <c r="X2606">
        <v>71.28</v>
      </c>
      <c r="Y2606" s="19">
        <v>0</v>
      </c>
      <c r="AB2606" s="110">
        <f t="shared" si="477"/>
        <v>44018</v>
      </c>
      <c r="AC2606" s="108">
        <f t="shared" si="475"/>
        <v>10763.65</v>
      </c>
      <c r="AD2606" s="28">
        <f t="shared" si="476"/>
        <v>74.635000000000005</v>
      </c>
      <c r="AE2606" s="28">
        <f t="shared" si="469"/>
        <v>144.21719032625441</v>
      </c>
      <c r="AF2606" s="31">
        <f t="shared" si="470"/>
        <v>1.4748661747781E-2</v>
      </c>
      <c r="AJ2606" s="110">
        <f t="shared" si="474"/>
        <v>43969</v>
      </c>
      <c r="AK2606" s="31">
        <f t="shared" si="472"/>
        <v>3.15E-2</v>
      </c>
      <c r="AL2606" s="115">
        <f t="shared" si="473"/>
        <v>-3.2664188130303362E-2</v>
      </c>
      <c r="AM2606" s="100"/>
      <c r="BR2606" s="18">
        <f t="shared" si="466"/>
        <v>43958</v>
      </c>
      <c r="BS2606" s="6">
        <f t="shared" si="467"/>
        <v>1.15E-2</v>
      </c>
      <c r="BT2606" s="6">
        <f t="shared" si="468"/>
        <v>-7.7999999999999996E-3</v>
      </c>
    </row>
    <row r="2607" spans="2:72" ht="14.45" hidden="1">
      <c r="B2607" s="110">
        <v>43959</v>
      </c>
      <c r="C2607" s="106">
        <v>2929.8</v>
      </c>
      <c r="D2607" s="106">
        <v>2908.8</v>
      </c>
      <c r="E2607" s="106">
        <v>2932.2</v>
      </c>
      <c r="F2607" s="106">
        <v>2902.9</v>
      </c>
      <c r="G2607" s="28"/>
      <c r="H2607" s="107">
        <v>1.6899999999999998E-2</v>
      </c>
      <c r="K2607" s="110">
        <v>44019</v>
      </c>
      <c r="L2607" s="106">
        <v>10799.65</v>
      </c>
      <c r="M2607" s="106">
        <v>10802.85</v>
      </c>
      <c r="N2607" s="106">
        <v>10813.8</v>
      </c>
      <c r="O2607" s="106">
        <v>10689.7</v>
      </c>
      <c r="P2607" s="28" t="s">
        <v>5091</v>
      </c>
      <c r="Q2607" s="107">
        <v>3.3E-3</v>
      </c>
      <c r="T2607" s="110">
        <v>43825</v>
      </c>
      <c r="U2607" s="28">
        <v>71.3</v>
      </c>
      <c r="V2607">
        <v>71.260000000000005</v>
      </c>
      <c r="W2607">
        <v>71.352000000000004</v>
      </c>
      <c r="X2607">
        <v>71.23</v>
      </c>
      <c r="Y2607" s="19">
        <v>2.9999999999999997E-4</v>
      </c>
      <c r="AB2607" s="110">
        <f t="shared" si="477"/>
        <v>44019</v>
      </c>
      <c r="AC2607" s="108">
        <f t="shared" si="475"/>
        <v>10799.65</v>
      </c>
      <c r="AD2607" s="28">
        <f t="shared" si="476"/>
        <v>74.81</v>
      </c>
      <c r="AE2607" s="28">
        <f t="shared" si="469"/>
        <v>144.36104798823686</v>
      </c>
      <c r="AF2607" s="31">
        <f t="shared" si="470"/>
        <v>9.9750703544421171E-4</v>
      </c>
      <c r="AJ2607" s="110">
        <f t="shared" si="474"/>
        <v>43970</v>
      </c>
      <c r="AK2607" s="31">
        <f t="shared" si="472"/>
        <v>-1.0500000000000001E-2</v>
      </c>
      <c r="AL2607" s="115">
        <f t="shared" si="473"/>
        <v>7.061549876569817E-3</v>
      </c>
      <c r="AM2607" s="100"/>
      <c r="BR2607" s="18">
        <f t="shared" si="466"/>
        <v>43959</v>
      </c>
      <c r="BS2607" s="6">
        <f t="shared" si="467"/>
        <v>1.6899999999999998E-2</v>
      </c>
      <c r="BT2607" s="6">
        <f t="shared" si="468"/>
        <v>5.7000000000000002E-3</v>
      </c>
    </row>
    <row r="2608" spans="2:72" ht="14.45" hidden="1">
      <c r="B2608" s="110">
        <v>43962</v>
      </c>
      <c r="C2608" s="106">
        <v>2930.3</v>
      </c>
      <c r="D2608" s="106">
        <v>2915.5</v>
      </c>
      <c r="E2608" s="106">
        <v>2944.2</v>
      </c>
      <c r="F2608" s="106">
        <v>2903.4</v>
      </c>
      <c r="G2608" s="28"/>
      <c r="H2608" s="107">
        <v>2.0000000000000001E-4</v>
      </c>
      <c r="K2608" s="110">
        <v>44020</v>
      </c>
      <c r="L2608" s="106">
        <v>10705.75</v>
      </c>
      <c r="M2608" s="106">
        <v>10818.65</v>
      </c>
      <c r="N2608" s="106">
        <v>10847.85</v>
      </c>
      <c r="O2608" s="106">
        <v>10676.55</v>
      </c>
      <c r="P2608" s="28" t="s">
        <v>5092</v>
      </c>
      <c r="Q2608" s="107">
        <v>-8.6999999999999994E-3</v>
      </c>
      <c r="T2608" s="110">
        <v>43826</v>
      </c>
      <c r="U2608" s="28">
        <v>71.454999999999998</v>
      </c>
      <c r="V2608">
        <v>71.305000000000007</v>
      </c>
      <c r="W2608">
        <v>71.504999999999995</v>
      </c>
      <c r="X2608">
        <v>71.185000000000002</v>
      </c>
      <c r="Y2608" s="19">
        <v>2.2000000000000001E-3</v>
      </c>
      <c r="AB2608" s="110">
        <f t="shared" si="477"/>
        <v>44020</v>
      </c>
      <c r="AC2608" s="108">
        <f t="shared" si="475"/>
        <v>10705.75</v>
      </c>
      <c r="AD2608" s="28">
        <f t="shared" si="476"/>
        <v>74.944999999999993</v>
      </c>
      <c r="AE2608" s="28">
        <f t="shared" si="469"/>
        <v>142.84808859830542</v>
      </c>
      <c r="AF2608" s="31">
        <f t="shared" si="470"/>
        <v>-1.0480385194036046E-2</v>
      </c>
      <c r="AJ2608" s="110">
        <f t="shared" si="474"/>
        <v>43971</v>
      </c>
      <c r="AK2608" s="31">
        <f t="shared" si="472"/>
        <v>1.67E-2</v>
      </c>
      <c r="AL2608" s="115">
        <f t="shared" si="473"/>
        <v>2.2327706686571469E-2</v>
      </c>
      <c r="AM2608" s="100"/>
      <c r="BR2608" s="18">
        <f t="shared" si="466"/>
        <v>43962</v>
      </c>
      <c r="BS2608" s="6">
        <f t="shared" si="467"/>
        <v>2.0000000000000001E-4</v>
      </c>
      <c r="BT2608" s="6">
        <f t="shared" si="468"/>
        <v>-1.2999999999999999E-3</v>
      </c>
    </row>
    <row r="2609" spans="2:72" ht="14.45" hidden="1">
      <c r="B2609" s="110">
        <v>43963</v>
      </c>
      <c r="C2609" s="106">
        <v>2870.1</v>
      </c>
      <c r="D2609" s="106">
        <v>2939.5</v>
      </c>
      <c r="E2609" s="106">
        <v>2945.8</v>
      </c>
      <c r="F2609" s="106">
        <v>2869.6</v>
      </c>
      <c r="G2609" s="28"/>
      <c r="H2609" s="107">
        <v>-2.0500000000000001E-2</v>
      </c>
      <c r="K2609" s="110">
        <v>44021</v>
      </c>
      <c r="L2609" s="106">
        <v>10813.45</v>
      </c>
      <c r="M2609" s="106">
        <v>10755.55</v>
      </c>
      <c r="N2609" s="106">
        <v>10836.85</v>
      </c>
      <c r="O2609" s="106">
        <v>10733</v>
      </c>
      <c r="P2609" s="28" t="s">
        <v>5093</v>
      </c>
      <c r="Q2609" s="107">
        <v>1.01E-2</v>
      </c>
      <c r="T2609" s="110">
        <v>43829</v>
      </c>
      <c r="U2609" s="28">
        <v>71.319999999999993</v>
      </c>
      <c r="V2609">
        <v>71.34</v>
      </c>
      <c r="W2609">
        <v>71.427000000000007</v>
      </c>
      <c r="X2609">
        <v>71.290000000000006</v>
      </c>
      <c r="Y2609" s="19">
        <v>-1.9E-3</v>
      </c>
      <c r="AB2609" s="110">
        <f t="shared" si="477"/>
        <v>44021</v>
      </c>
      <c r="AC2609" s="108">
        <f t="shared" si="475"/>
        <v>10813.45</v>
      </c>
      <c r="AD2609" s="28">
        <f t="shared" si="476"/>
        <v>75.155000000000001</v>
      </c>
      <c r="AE2609" s="28">
        <f t="shared" si="469"/>
        <v>143.88197724702283</v>
      </c>
      <c r="AF2609" s="31">
        <f t="shared" si="470"/>
        <v>7.2376792637718346E-3</v>
      </c>
      <c r="AJ2609" s="110">
        <f t="shared" si="474"/>
        <v>43972</v>
      </c>
      <c r="AK2609" s="31">
        <f t="shared" si="472"/>
        <v>-7.7999999999999996E-3</v>
      </c>
      <c r="AL2609" s="115">
        <f t="shared" si="473"/>
        <v>3.5154080640749097E-3</v>
      </c>
      <c r="AM2609" s="100"/>
      <c r="BR2609" s="18">
        <f t="shared" si="466"/>
        <v>43963</v>
      </c>
      <c r="BS2609" s="6">
        <f t="shared" si="467"/>
        <v>-2.0500000000000001E-2</v>
      </c>
      <c r="BT2609" s="6">
        <f t="shared" si="468"/>
        <v>-4.5999999999999999E-3</v>
      </c>
    </row>
    <row r="2610" spans="2:72" ht="14.45" hidden="1">
      <c r="B2610" s="110">
        <v>43964</v>
      </c>
      <c r="C2610" s="106">
        <v>2820</v>
      </c>
      <c r="D2610" s="106">
        <v>2865.9</v>
      </c>
      <c r="E2610" s="106">
        <v>2874.1</v>
      </c>
      <c r="F2610" s="106">
        <v>2793.2</v>
      </c>
      <c r="G2610" s="28"/>
      <c r="H2610" s="107">
        <v>-1.7500000000000002E-2</v>
      </c>
      <c r="K2610" s="110">
        <v>44022</v>
      </c>
      <c r="L2610" s="106">
        <v>10768.05</v>
      </c>
      <c r="M2610" s="106">
        <v>10764.1</v>
      </c>
      <c r="N2610" s="106">
        <v>10819.4</v>
      </c>
      <c r="O2610" s="106">
        <v>10713</v>
      </c>
      <c r="P2610" s="28" t="s">
        <v>5094</v>
      </c>
      <c r="Q2610" s="107">
        <v>-4.1999999999999997E-3</v>
      </c>
      <c r="T2610" s="110">
        <v>43830</v>
      </c>
      <c r="U2610" s="28">
        <v>71.355000000000004</v>
      </c>
      <c r="V2610">
        <v>71.275000000000006</v>
      </c>
      <c r="W2610">
        <v>71.385000000000005</v>
      </c>
      <c r="X2610">
        <v>71.224999999999994</v>
      </c>
      <c r="Y2610" s="19">
        <v>5.0000000000000001E-4</v>
      </c>
      <c r="AB2610" s="110">
        <f t="shared" si="477"/>
        <v>44022</v>
      </c>
      <c r="AC2610" s="108">
        <f t="shared" si="475"/>
        <v>10768.05</v>
      </c>
      <c r="AD2610" s="28">
        <f t="shared" si="476"/>
        <v>75.194999999999993</v>
      </c>
      <c r="AE2610" s="28">
        <f t="shared" si="469"/>
        <v>143.20167564332735</v>
      </c>
      <c r="AF2610" s="31">
        <f t="shared" si="470"/>
        <v>-4.7281919300254938E-3</v>
      </c>
      <c r="AJ2610" s="110">
        <f t="shared" si="474"/>
        <v>43973</v>
      </c>
      <c r="AK2610" s="31">
        <f t="shared" si="472"/>
        <v>2.3E-3</v>
      </c>
      <c r="AL2610" s="115">
        <f t="shared" si="473"/>
        <v>-1.167057943242833E-2</v>
      </c>
      <c r="AM2610" s="100"/>
      <c r="BR2610" s="18">
        <f t="shared" si="466"/>
        <v>43964</v>
      </c>
      <c r="BS2610" s="6">
        <f t="shared" si="467"/>
        <v>-1.7500000000000002E-2</v>
      </c>
      <c r="BT2610" s="6">
        <f t="shared" si="468"/>
        <v>2.0299999999999999E-2</v>
      </c>
    </row>
    <row r="2611" spans="2:72" ht="14.45" hidden="1">
      <c r="B2611" s="110">
        <v>43965</v>
      </c>
      <c r="C2611" s="106">
        <v>2852.5</v>
      </c>
      <c r="D2611" s="106">
        <v>2794.5</v>
      </c>
      <c r="E2611" s="106">
        <v>2852.8</v>
      </c>
      <c r="F2611" s="106">
        <v>2766.6</v>
      </c>
      <c r="G2611" s="28"/>
      <c r="H2611" s="107">
        <v>1.15E-2</v>
      </c>
      <c r="K2611" s="110">
        <v>44025</v>
      </c>
      <c r="L2611" s="106">
        <v>10802.7</v>
      </c>
      <c r="M2611" s="106">
        <v>10851.85</v>
      </c>
      <c r="N2611" s="106">
        <v>10894.05</v>
      </c>
      <c r="O2611" s="106">
        <v>10756.05</v>
      </c>
      <c r="P2611" s="28" t="s">
        <v>5095</v>
      </c>
      <c r="Q2611" s="107">
        <v>3.2000000000000002E-3</v>
      </c>
      <c r="T2611" s="110">
        <v>43831</v>
      </c>
      <c r="U2611" s="28">
        <v>71.227000000000004</v>
      </c>
      <c r="V2611">
        <v>71.364999999999995</v>
      </c>
      <c r="W2611">
        <v>71.376999999999995</v>
      </c>
      <c r="X2611">
        <v>71.224999999999994</v>
      </c>
      <c r="Y2611" s="19">
        <v>-1.8E-3</v>
      </c>
      <c r="AB2611" s="110">
        <f t="shared" si="477"/>
        <v>44025</v>
      </c>
      <c r="AC2611" s="108">
        <f t="shared" si="475"/>
        <v>10802.7</v>
      </c>
      <c r="AD2611" s="28">
        <f t="shared" si="476"/>
        <v>75.212000000000003</v>
      </c>
      <c r="AE2611" s="28">
        <f t="shared" si="469"/>
        <v>143.63000585013029</v>
      </c>
      <c r="AF2611" s="31">
        <f t="shared" si="470"/>
        <v>2.9910977289804297E-3</v>
      </c>
      <c r="AJ2611" s="110">
        <f t="shared" si="474"/>
        <v>43977</v>
      </c>
      <c r="AK2611" s="31">
        <f t="shared" si="472"/>
        <v>1.23E-2</v>
      </c>
      <c r="AL2611" s="115">
        <f t="shared" si="473"/>
        <v>5.3710901712491488E-3</v>
      </c>
      <c r="AM2611" s="100"/>
      <c r="BR2611" s="18">
        <f t="shared" si="466"/>
        <v>43965</v>
      </c>
      <c r="BS2611" s="6">
        <f t="shared" si="467"/>
        <v>1.15E-2</v>
      </c>
      <c r="BT2611" s="6">
        <f t="shared" si="468"/>
        <v>-2.5700000000000001E-2</v>
      </c>
    </row>
    <row r="2612" spans="2:72" ht="14.45" hidden="1">
      <c r="B2612" s="110">
        <v>43966</v>
      </c>
      <c r="C2612" s="106">
        <v>2863.7</v>
      </c>
      <c r="D2612" s="106">
        <v>2829.9</v>
      </c>
      <c r="E2612" s="106">
        <v>2865</v>
      </c>
      <c r="F2612" s="106">
        <v>2816.8</v>
      </c>
      <c r="G2612" s="28"/>
      <c r="H2612" s="107">
        <v>3.8999999999999998E-3</v>
      </c>
      <c r="K2612" s="110">
        <v>44026</v>
      </c>
      <c r="L2612" s="106">
        <v>10607.35</v>
      </c>
      <c r="M2612" s="106">
        <v>10750.85</v>
      </c>
      <c r="N2612" s="106">
        <v>10755.65</v>
      </c>
      <c r="O2612" s="106">
        <v>10562.9</v>
      </c>
      <c r="P2612" s="28" t="s">
        <v>5096</v>
      </c>
      <c r="Q2612" s="107">
        <v>-1.8100000000000002E-2</v>
      </c>
      <c r="T2612" s="110">
        <v>43832</v>
      </c>
      <c r="U2612" s="28">
        <v>71.349999999999994</v>
      </c>
      <c r="V2612">
        <v>71.234999999999999</v>
      </c>
      <c r="W2612">
        <v>71.408000000000001</v>
      </c>
      <c r="X2612">
        <v>71.234999999999999</v>
      </c>
      <c r="Y2612" s="19">
        <v>1.6999999999999999E-3</v>
      </c>
      <c r="AB2612" s="110">
        <f t="shared" si="477"/>
        <v>44026</v>
      </c>
      <c r="AC2612" s="108">
        <f t="shared" si="475"/>
        <v>10607.35</v>
      </c>
      <c r="AD2612" s="28">
        <f t="shared" si="476"/>
        <v>75.406000000000006</v>
      </c>
      <c r="AE2612" s="28">
        <f t="shared" si="469"/>
        <v>140.66984059623903</v>
      </c>
      <c r="AF2612" s="31">
        <f t="shared" si="470"/>
        <v>-2.0609657685177751E-2</v>
      </c>
      <c r="AJ2612" s="110">
        <f t="shared" si="474"/>
        <v>43978</v>
      </c>
      <c r="AK2612" s="31">
        <f t="shared" si="472"/>
        <v>1.4800000000000001E-2</v>
      </c>
      <c r="AL2612" s="115">
        <f t="shared" si="473"/>
        <v>2.5400007235164335E-2</v>
      </c>
      <c r="AM2612" s="100"/>
      <c r="BR2612" s="18">
        <f t="shared" si="466"/>
        <v>43966</v>
      </c>
      <c r="BS2612" s="6">
        <f t="shared" si="467"/>
        <v>3.8999999999999998E-3</v>
      </c>
      <c r="BT2612" s="6">
        <f t="shared" si="468"/>
        <v>-5.9999999999999995E-4</v>
      </c>
    </row>
    <row r="2613" spans="2:72" ht="14.45" hidden="1">
      <c r="B2613" s="110">
        <v>43969</v>
      </c>
      <c r="C2613" s="106">
        <v>2953.9</v>
      </c>
      <c r="D2613" s="106">
        <v>2913.9</v>
      </c>
      <c r="E2613" s="106">
        <v>2968.1</v>
      </c>
      <c r="F2613" s="106">
        <v>2913.9</v>
      </c>
      <c r="G2613" s="28"/>
      <c r="H2613" s="107">
        <v>3.15E-2</v>
      </c>
      <c r="K2613" s="110">
        <v>44027</v>
      </c>
      <c r="L2613" s="106">
        <v>10618.2</v>
      </c>
      <c r="M2613" s="106">
        <v>10701</v>
      </c>
      <c r="N2613" s="106">
        <v>10827.45</v>
      </c>
      <c r="O2613" s="106">
        <v>10577.75</v>
      </c>
      <c r="P2613" s="28" t="s">
        <v>5097</v>
      </c>
      <c r="Q2613" s="107">
        <v>1E-3</v>
      </c>
      <c r="T2613" s="110">
        <v>43833</v>
      </c>
      <c r="U2613" s="28">
        <v>71.77</v>
      </c>
      <c r="V2613">
        <v>71.61</v>
      </c>
      <c r="W2613">
        <v>71.843999999999994</v>
      </c>
      <c r="X2613">
        <v>71.52</v>
      </c>
      <c r="Y2613" s="19">
        <v>5.8999999999999999E-3</v>
      </c>
      <c r="AB2613" s="110">
        <f t="shared" si="477"/>
        <v>44027</v>
      </c>
      <c r="AC2613" s="108">
        <f t="shared" si="475"/>
        <v>10618.2</v>
      </c>
      <c r="AD2613" s="28">
        <f t="shared" si="476"/>
        <v>75.125</v>
      </c>
      <c r="AE2613" s="28">
        <f t="shared" si="469"/>
        <v>141.34043261231281</v>
      </c>
      <c r="AF2613" s="31">
        <f t="shared" si="470"/>
        <v>4.7671342572894737E-3</v>
      </c>
      <c r="AJ2613" s="110">
        <f t="shared" si="474"/>
        <v>43979</v>
      </c>
      <c r="AK2613" s="31">
        <f t="shared" si="472"/>
        <v>-2.0999999999999999E-3</v>
      </c>
      <c r="AL2613" s="115">
        <f t="shared" si="473"/>
        <v>2.2304148437877647E-2</v>
      </c>
      <c r="AM2613" s="100"/>
      <c r="BR2613" s="18">
        <f t="shared" si="466"/>
        <v>43969</v>
      </c>
      <c r="BS2613" s="6">
        <f t="shared" si="467"/>
        <v>3.15E-2</v>
      </c>
      <c r="BT2613" s="6">
        <f t="shared" si="468"/>
        <v>-3.4299999999999997E-2</v>
      </c>
    </row>
    <row r="2614" spans="2:72" ht="14.45" hidden="1">
      <c r="B2614" s="110">
        <v>43970</v>
      </c>
      <c r="C2614" s="106">
        <v>2922.9</v>
      </c>
      <c r="D2614" s="106">
        <v>2948.6</v>
      </c>
      <c r="E2614" s="106">
        <v>2964.2</v>
      </c>
      <c r="F2614" s="106">
        <v>2922.3</v>
      </c>
      <c r="G2614" s="28"/>
      <c r="H2614" s="107">
        <v>-1.0500000000000001E-2</v>
      </c>
      <c r="K2614" s="110">
        <v>44028</v>
      </c>
      <c r="L2614" s="106">
        <v>10739.95</v>
      </c>
      <c r="M2614" s="106">
        <v>10706.2</v>
      </c>
      <c r="N2614" s="106">
        <v>10755.3</v>
      </c>
      <c r="O2614" s="106">
        <v>10595.2</v>
      </c>
      <c r="P2614" s="28" t="s">
        <v>5098</v>
      </c>
      <c r="Q2614" s="107">
        <v>1.15E-2</v>
      </c>
      <c r="T2614" s="110">
        <v>43836</v>
      </c>
      <c r="U2614" s="28">
        <v>71.867000000000004</v>
      </c>
      <c r="V2614">
        <v>72.010999999999996</v>
      </c>
      <c r="W2614">
        <v>72.123000000000005</v>
      </c>
      <c r="X2614">
        <v>71.834000000000003</v>
      </c>
      <c r="Y2614" s="19">
        <v>1.4E-3</v>
      </c>
      <c r="AB2614" s="110">
        <f t="shared" si="477"/>
        <v>44028</v>
      </c>
      <c r="AC2614" s="108">
        <f t="shared" si="475"/>
        <v>10739.95</v>
      </c>
      <c r="AD2614" s="28">
        <f t="shared" si="476"/>
        <v>75.180000000000007</v>
      </c>
      <c r="AE2614" s="28">
        <f t="shared" si="469"/>
        <v>142.85647778664537</v>
      </c>
      <c r="AF2614" s="31">
        <f t="shared" si="470"/>
        <v>1.0726195939211314E-2</v>
      </c>
      <c r="AJ2614" s="110">
        <f t="shared" si="474"/>
        <v>43980</v>
      </c>
      <c r="AK2614" s="31">
        <f t="shared" si="472"/>
        <v>4.7999999999999996E-3</v>
      </c>
      <c r="AL2614" s="115">
        <f t="shared" si="473"/>
        <v>1.0239021089214262E-2</v>
      </c>
      <c r="AM2614" s="100"/>
      <c r="BR2614" s="18">
        <f t="shared" si="466"/>
        <v>43970</v>
      </c>
      <c r="BS2614" s="6">
        <f t="shared" si="467"/>
        <v>-1.0500000000000001E-2</v>
      </c>
      <c r="BT2614" s="6">
        <f t="shared" si="468"/>
        <v>6.3E-3</v>
      </c>
    </row>
    <row r="2615" spans="2:72" ht="14.45" hidden="1">
      <c r="B2615" s="110">
        <v>43971</v>
      </c>
      <c r="C2615" s="106">
        <v>2971.6</v>
      </c>
      <c r="D2615" s="106">
        <v>2953.6</v>
      </c>
      <c r="E2615" s="106">
        <v>2980.3</v>
      </c>
      <c r="F2615" s="106">
        <v>2953.6</v>
      </c>
      <c r="G2615" s="28"/>
      <c r="H2615" s="107">
        <v>1.67E-2</v>
      </c>
      <c r="K2615" s="110">
        <v>44029</v>
      </c>
      <c r="L2615" s="106">
        <v>10901.7</v>
      </c>
      <c r="M2615" s="106">
        <v>10752</v>
      </c>
      <c r="N2615" s="106">
        <v>10933.45</v>
      </c>
      <c r="O2615" s="106">
        <v>10749.65</v>
      </c>
      <c r="P2615" s="28" t="s">
        <v>5099</v>
      </c>
      <c r="Q2615" s="107">
        <v>1.5100000000000001E-2</v>
      </c>
      <c r="T2615" s="110">
        <v>43837</v>
      </c>
      <c r="U2615" s="28">
        <v>71.844999999999999</v>
      </c>
      <c r="V2615">
        <v>71.765000000000001</v>
      </c>
      <c r="W2615">
        <v>71.923000000000002</v>
      </c>
      <c r="X2615">
        <v>71.67</v>
      </c>
      <c r="Y2615" s="19">
        <v>-2.9999999999999997E-4</v>
      </c>
      <c r="AB2615" s="110">
        <f t="shared" si="477"/>
        <v>44029</v>
      </c>
      <c r="AC2615" s="108">
        <f t="shared" si="475"/>
        <v>10901.7</v>
      </c>
      <c r="AD2615" s="28">
        <f t="shared" si="476"/>
        <v>74.897999999999996</v>
      </c>
      <c r="AE2615" s="28">
        <f t="shared" si="469"/>
        <v>145.55395337659218</v>
      </c>
      <c r="AF2615" s="31">
        <f t="shared" si="470"/>
        <v>1.8882417036597099E-2</v>
      </c>
      <c r="AJ2615" s="110">
        <f t="shared" si="474"/>
        <v>43983</v>
      </c>
      <c r="AK2615" s="31">
        <f t="shared" si="472"/>
        <v>3.7000000000000002E-3</v>
      </c>
      <c r="AL2615" s="115">
        <f t="shared" si="473"/>
        <v>2.7020438437608263E-2</v>
      </c>
      <c r="AM2615" s="100"/>
      <c r="BR2615" s="18">
        <f t="shared" si="466"/>
        <v>43971</v>
      </c>
      <c r="BS2615" s="6">
        <f t="shared" si="467"/>
        <v>1.67E-2</v>
      </c>
      <c r="BT2615" s="6">
        <f t="shared" si="468"/>
        <v>2.1100000000000001E-2</v>
      </c>
    </row>
    <row r="2616" spans="2:72" ht="14.45" hidden="1">
      <c r="B2616" s="110">
        <v>43972</v>
      </c>
      <c r="C2616" s="106">
        <v>2948.5</v>
      </c>
      <c r="D2616" s="106">
        <v>2969.9</v>
      </c>
      <c r="E2616" s="106">
        <v>2978.5</v>
      </c>
      <c r="F2616" s="106">
        <v>2938.6</v>
      </c>
      <c r="G2616" s="28"/>
      <c r="H2616" s="107">
        <v>-7.7999999999999996E-3</v>
      </c>
      <c r="K2616" s="110">
        <v>44032</v>
      </c>
      <c r="L2616" s="106">
        <v>11022.2</v>
      </c>
      <c r="M2616" s="106">
        <v>10999.45</v>
      </c>
      <c r="N2616" s="106">
        <v>11037.9</v>
      </c>
      <c r="O2616" s="106">
        <v>10953</v>
      </c>
      <c r="P2616" s="28" t="s">
        <v>5100</v>
      </c>
      <c r="Q2616" s="107">
        <v>1.11E-2</v>
      </c>
      <c r="T2616" s="110">
        <v>43838</v>
      </c>
      <c r="U2616" s="28">
        <v>71.510000000000005</v>
      </c>
      <c r="V2616">
        <v>71.953999999999994</v>
      </c>
      <c r="W2616">
        <v>72.114000000000004</v>
      </c>
      <c r="X2616">
        <v>71.465999999999994</v>
      </c>
      <c r="Y2616" s="19">
        <v>-4.7000000000000002E-3</v>
      </c>
      <c r="AB2616" s="110">
        <f t="shared" si="477"/>
        <v>44032</v>
      </c>
      <c r="AC2616" s="108">
        <f t="shared" si="475"/>
        <v>11022.2</v>
      </c>
      <c r="AD2616" s="28">
        <f t="shared" si="476"/>
        <v>74.75</v>
      </c>
      <c r="AE2616" s="28">
        <f t="shared" si="469"/>
        <v>147.45418060200669</v>
      </c>
      <c r="AF2616" s="31">
        <f t="shared" si="470"/>
        <v>1.3055139907454327E-2</v>
      </c>
      <c r="AJ2616" s="110">
        <f t="shared" si="474"/>
        <v>43984</v>
      </c>
      <c r="AK2616" s="31">
        <f t="shared" si="472"/>
        <v>8.2000000000000007E-3</v>
      </c>
      <c r="AL2616" s="115">
        <f t="shared" si="473"/>
        <v>2.1042360044554398E-2</v>
      </c>
      <c r="AM2616" s="100"/>
      <c r="BR2616" s="18">
        <f t="shared" si="466"/>
        <v>43972</v>
      </c>
      <c r="BS2616" s="6">
        <f t="shared" si="467"/>
        <v>-7.7999999999999996E-3</v>
      </c>
      <c r="BT2616" s="6">
        <f t="shared" si="468"/>
        <v>4.4000000000000003E-3</v>
      </c>
    </row>
    <row r="2617" spans="2:72" ht="14.45" hidden="1">
      <c r="B2617" s="110">
        <v>43973</v>
      </c>
      <c r="C2617" s="106">
        <v>2955.4</v>
      </c>
      <c r="D2617" s="106">
        <v>2948.1</v>
      </c>
      <c r="E2617" s="106">
        <v>2956.8</v>
      </c>
      <c r="F2617" s="106">
        <v>2933.6</v>
      </c>
      <c r="G2617" s="28"/>
      <c r="H2617" s="107">
        <v>2.3E-3</v>
      </c>
      <c r="K2617" s="110">
        <v>44033</v>
      </c>
      <c r="L2617" s="106">
        <v>11162.25</v>
      </c>
      <c r="M2617" s="106">
        <v>11126.1</v>
      </c>
      <c r="N2617" s="106">
        <v>11179.55</v>
      </c>
      <c r="O2617" s="106">
        <v>11113.25</v>
      </c>
      <c r="P2617" s="28" t="s">
        <v>5101</v>
      </c>
      <c r="Q2617" s="107">
        <v>1.2699999999999999E-2</v>
      </c>
      <c r="T2617" s="110">
        <v>43839</v>
      </c>
      <c r="U2617" s="28">
        <v>71.209999999999994</v>
      </c>
      <c r="V2617">
        <v>71.510000000000005</v>
      </c>
      <c r="W2617">
        <v>71.543999999999997</v>
      </c>
      <c r="X2617">
        <v>71.134</v>
      </c>
      <c r="Y2617" s="19">
        <v>-4.1999999999999997E-3</v>
      </c>
      <c r="AB2617" s="110">
        <f t="shared" si="477"/>
        <v>44033</v>
      </c>
      <c r="AC2617" s="108">
        <f t="shared" si="475"/>
        <v>11162.25</v>
      </c>
      <c r="AD2617" s="28">
        <f t="shared" si="476"/>
        <v>74.540000000000006</v>
      </c>
      <c r="AE2617" s="28">
        <f t="shared" si="469"/>
        <v>149.74845720418566</v>
      </c>
      <c r="AF2617" s="31">
        <f t="shared" si="470"/>
        <v>1.5559250967400073E-2</v>
      </c>
      <c r="AJ2617" s="110">
        <f t="shared" si="474"/>
        <v>43985</v>
      </c>
      <c r="AK2617" s="31">
        <f t="shared" si="472"/>
        <v>1.37E-2</v>
      </c>
      <c r="AL2617" s="115">
        <f t="shared" si="473"/>
        <v>5.2505321917695191E-3</v>
      </c>
      <c r="AM2617" s="100"/>
      <c r="BR2617" s="18">
        <f t="shared" si="466"/>
        <v>43973</v>
      </c>
      <c r="BS2617" s="6">
        <f t="shared" si="467"/>
        <v>2.3E-3</v>
      </c>
      <c r="BT2617" s="6">
        <f t="shared" si="468"/>
        <v>-7.4000000000000003E-3</v>
      </c>
    </row>
    <row r="2618" spans="2:72" ht="14.45" hidden="1">
      <c r="B2618" s="110">
        <v>43977</v>
      </c>
      <c r="C2618" s="106">
        <v>2991.8</v>
      </c>
      <c r="D2618" s="106">
        <v>3004.1</v>
      </c>
      <c r="E2618" s="106">
        <v>3021.7</v>
      </c>
      <c r="F2618" s="106">
        <v>2988.2</v>
      </c>
      <c r="G2618" s="28"/>
      <c r="H2618" s="107">
        <v>1.23E-2</v>
      </c>
      <c r="K2618" s="110">
        <v>44034</v>
      </c>
      <c r="L2618" s="106">
        <v>11132.6</v>
      </c>
      <c r="M2618" s="106">
        <v>11231.2</v>
      </c>
      <c r="N2618" s="106">
        <v>11238.1</v>
      </c>
      <c r="O2618" s="106">
        <v>11056.55</v>
      </c>
      <c r="P2618" s="28" t="s">
        <v>5102</v>
      </c>
      <c r="Q2618" s="107">
        <v>-2.7000000000000001E-3</v>
      </c>
      <c r="T2618" s="110">
        <v>43840</v>
      </c>
      <c r="U2618" s="28">
        <v>70.959999999999994</v>
      </c>
      <c r="V2618">
        <v>71.239999999999995</v>
      </c>
      <c r="W2618">
        <v>71.260000000000005</v>
      </c>
      <c r="X2618">
        <v>70.847999999999999</v>
      </c>
      <c r="Y2618" s="19">
        <v>-3.5000000000000001E-3</v>
      </c>
      <c r="AB2618" s="110">
        <f t="shared" si="477"/>
        <v>44034</v>
      </c>
      <c r="AC2618" s="108">
        <f t="shared" si="475"/>
        <v>11132.6</v>
      </c>
      <c r="AD2618" s="28">
        <f t="shared" si="476"/>
        <v>74.61</v>
      </c>
      <c r="AE2618" s="28">
        <f t="shared" si="469"/>
        <v>149.21056158691866</v>
      </c>
      <c r="AF2618" s="31">
        <f t="shared" si="470"/>
        <v>-3.5919943838457202E-3</v>
      </c>
      <c r="AJ2618" s="110">
        <f t="shared" si="474"/>
        <v>43986</v>
      </c>
      <c r="AK2618" s="31">
        <f t="shared" si="472"/>
        <v>-3.3999999999999998E-3</v>
      </c>
      <c r="AL2618" s="115">
        <f t="shared" si="473"/>
        <v>-4.9952207687571359E-3</v>
      </c>
      <c r="AM2618" s="100"/>
      <c r="BR2618" s="18">
        <f t="shared" si="466"/>
        <v>43977</v>
      </c>
      <c r="BS2618" s="6">
        <f t="shared" si="467"/>
        <v>1.23E-2</v>
      </c>
      <c r="BT2618" s="6">
        <f t="shared" si="468"/>
        <v>-1.1000000000000001E-3</v>
      </c>
    </row>
    <row r="2619" spans="2:72" ht="14.45" hidden="1">
      <c r="B2619" s="110">
        <v>43978</v>
      </c>
      <c r="C2619" s="106">
        <v>3036.1</v>
      </c>
      <c r="D2619" s="106">
        <v>3015.7</v>
      </c>
      <c r="E2619" s="106">
        <v>3036.2</v>
      </c>
      <c r="F2619" s="106">
        <v>2969.8</v>
      </c>
      <c r="G2619" s="28"/>
      <c r="H2619" s="107">
        <v>1.4800000000000001E-2</v>
      </c>
      <c r="K2619" s="110">
        <v>44035</v>
      </c>
      <c r="L2619" s="106">
        <v>11215.45</v>
      </c>
      <c r="M2619" s="106">
        <v>11135</v>
      </c>
      <c r="N2619" s="106">
        <v>11239.8</v>
      </c>
      <c r="O2619" s="106">
        <v>11103.15</v>
      </c>
      <c r="P2619" s="28" t="s">
        <v>5103</v>
      </c>
      <c r="Q2619" s="107">
        <v>7.4000000000000003E-3</v>
      </c>
      <c r="T2619" s="110">
        <v>43843</v>
      </c>
      <c r="U2619" s="28">
        <v>70.709999999999994</v>
      </c>
      <c r="V2619">
        <v>70.805000000000007</v>
      </c>
      <c r="W2619">
        <v>70.944999999999993</v>
      </c>
      <c r="X2619">
        <v>70.709999999999994</v>
      </c>
      <c r="Y2619" s="19">
        <v>-3.5000000000000001E-3</v>
      </c>
      <c r="AB2619" s="110">
        <f t="shared" si="477"/>
        <v>44035</v>
      </c>
      <c r="AC2619" s="108">
        <f t="shared" si="475"/>
        <v>11215.45</v>
      </c>
      <c r="AD2619" s="28">
        <f t="shared" si="476"/>
        <v>74.814999999999998</v>
      </c>
      <c r="AE2619" s="28">
        <f t="shared" si="469"/>
        <v>149.90910913586848</v>
      </c>
      <c r="AF2619" s="31">
        <f t="shared" si="470"/>
        <v>4.6816226781836168E-3</v>
      </c>
      <c r="AJ2619" s="110">
        <f t="shared" si="474"/>
        <v>43987</v>
      </c>
      <c r="AK2619" s="31">
        <f t="shared" si="472"/>
        <v>2.6200000000000001E-2</v>
      </c>
      <c r="AL2619" s="115">
        <f t="shared" si="473"/>
        <v>9.9204444368106159E-3</v>
      </c>
      <c r="AM2619" s="100"/>
      <c r="BR2619" s="18">
        <f t="shared" si="466"/>
        <v>43978</v>
      </c>
      <c r="BS2619" s="6">
        <f t="shared" si="467"/>
        <v>1.4800000000000001E-2</v>
      </c>
      <c r="BT2619" s="6">
        <f t="shared" si="468"/>
        <v>3.1699999999999999E-2</v>
      </c>
    </row>
    <row r="2620" spans="2:72" ht="14.45" hidden="1">
      <c r="B2620" s="110">
        <v>43979</v>
      </c>
      <c r="C2620" s="106">
        <v>3029.7</v>
      </c>
      <c r="D2620" s="106">
        <v>3046.6</v>
      </c>
      <c r="E2620" s="106">
        <v>3068.7</v>
      </c>
      <c r="F2620" s="106">
        <v>3023.4</v>
      </c>
      <c r="G2620" s="28"/>
      <c r="H2620" s="107">
        <v>-2.0999999999999999E-3</v>
      </c>
      <c r="K2620" s="110">
        <v>44036</v>
      </c>
      <c r="L2620" s="106">
        <v>11194.15</v>
      </c>
      <c r="M2620" s="106">
        <v>11149.95</v>
      </c>
      <c r="N2620" s="106">
        <v>11225.4</v>
      </c>
      <c r="O2620" s="106">
        <v>11090.3</v>
      </c>
      <c r="P2620" s="28" t="s">
        <v>5104</v>
      </c>
      <c r="Q2620" s="107">
        <v>-1.9E-3</v>
      </c>
      <c r="T2620" s="110">
        <v>43844</v>
      </c>
      <c r="U2620" s="28">
        <v>70.849999999999994</v>
      </c>
      <c r="V2620">
        <v>70.72</v>
      </c>
      <c r="W2620">
        <v>70.974999999999994</v>
      </c>
      <c r="X2620">
        <v>70.72</v>
      </c>
      <c r="Y2620" s="19">
        <v>2E-3</v>
      </c>
      <c r="AB2620" s="110">
        <f t="shared" si="477"/>
        <v>44036</v>
      </c>
      <c r="AC2620" s="108">
        <f t="shared" si="475"/>
        <v>11194.15</v>
      </c>
      <c r="AD2620" s="28">
        <f t="shared" si="476"/>
        <v>74.760000000000005</v>
      </c>
      <c r="AE2620" s="28">
        <f t="shared" si="469"/>
        <v>149.73448368111289</v>
      </c>
      <c r="AF2620" s="31">
        <f t="shared" si="470"/>
        <v>-1.1648755420013979E-3</v>
      </c>
      <c r="AJ2620" s="110">
        <f t="shared" si="474"/>
        <v>43990</v>
      </c>
      <c r="AK2620" s="31">
        <f t="shared" si="472"/>
        <v>1.21E-2</v>
      </c>
      <c r="AL2620" s="115">
        <f t="shared" si="473"/>
        <v>4.6218494812422239E-3</v>
      </c>
      <c r="AM2620" s="100"/>
      <c r="BR2620" s="18">
        <f t="shared" si="466"/>
        <v>43979</v>
      </c>
      <c r="BS2620" s="6">
        <f t="shared" si="467"/>
        <v>-2.0999999999999999E-3</v>
      </c>
      <c r="BT2620" s="6">
        <f t="shared" si="468"/>
        <v>1.8800000000000001E-2</v>
      </c>
    </row>
    <row r="2621" spans="2:72" ht="14.45" hidden="1">
      <c r="B2621" s="110">
        <v>43980</v>
      </c>
      <c r="C2621" s="106">
        <v>3044.3</v>
      </c>
      <c r="D2621" s="106">
        <v>3025.2</v>
      </c>
      <c r="E2621" s="106">
        <v>3049.2</v>
      </c>
      <c r="F2621" s="106">
        <v>2998.6</v>
      </c>
      <c r="G2621" s="28"/>
      <c r="H2621" s="107">
        <v>4.7999999999999996E-3</v>
      </c>
      <c r="K2621" s="110">
        <v>44039</v>
      </c>
      <c r="L2621" s="106">
        <v>11131.8</v>
      </c>
      <c r="M2621" s="106">
        <v>11225</v>
      </c>
      <c r="N2621" s="106">
        <v>11225</v>
      </c>
      <c r="O2621" s="106">
        <v>11087.85</v>
      </c>
      <c r="P2621" s="28" t="s">
        <v>5105</v>
      </c>
      <c r="Q2621" s="107">
        <v>-5.5999999999999999E-3</v>
      </c>
      <c r="T2621" s="110">
        <v>43845</v>
      </c>
      <c r="U2621" s="28">
        <v>70.72</v>
      </c>
      <c r="V2621">
        <v>71</v>
      </c>
      <c r="W2621">
        <v>71.022999999999996</v>
      </c>
      <c r="X2621">
        <v>70.682000000000002</v>
      </c>
      <c r="Y2621" s="19">
        <v>-1.8E-3</v>
      </c>
      <c r="AB2621" s="110">
        <f t="shared" si="477"/>
        <v>44039</v>
      </c>
      <c r="AC2621" s="108">
        <f t="shared" si="475"/>
        <v>11131.8</v>
      </c>
      <c r="AD2621" s="28">
        <f t="shared" si="476"/>
        <v>74.8</v>
      </c>
      <c r="AE2621" s="28">
        <f t="shared" si="469"/>
        <v>148.82085561497325</v>
      </c>
      <c r="AF2621" s="31">
        <f t="shared" si="470"/>
        <v>-6.1016543663073852E-3</v>
      </c>
      <c r="AJ2621" s="110">
        <f t="shared" si="474"/>
        <v>43991</v>
      </c>
      <c r="AK2621" s="31">
        <f t="shared" si="472"/>
        <v>-7.7999999999999996E-3</v>
      </c>
      <c r="AL2621" s="115">
        <f t="shared" si="473"/>
        <v>-1.3255165946640557E-2</v>
      </c>
      <c r="AM2621" s="100"/>
      <c r="BR2621" s="18">
        <f t="shared" si="466"/>
        <v>43980</v>
      </c>
      <c r="BS2621" s="6">
        <f t="shared" si="467"/>
        <v>4.7999999999999996E-3</v>
      </c>
      <c r="BT2621" s="6">
        <f t="shared" si="468"/>
        <v>9.4999999999999998E-3</v>
      </c>
    </row>
    <row r="2622" spans="2:72" ht="14.45" hidden="1">
      <c r="B2622" s="110">
        <v>43983</v>
      </c>
      <c r="C2622" s="106">
        <v>3055.7</v>
      </c>
      <c r="D2622" s="106">
        <v>3038.8</v>
      </c>
      <c r="E2622" s="106">
        <v>3062.2</v>
      </c>
      <c r="F2622" s="106">
        <v>3031.5</v>
      </c>
      <c r="G2622" s="28"/>
      <c r="H2622" s="107">
        <v>3.7000000000000002E-3</v>
      </c>
      <c r="K2622" s="110">
        <v>44040</v>
      </c>
      <c r="L2622" s="106">
        <v>11300.55</v>
      </c>
      <c r="M2622" s="106">
        <v>11154.1</v>
      </c>
      <c r="N2622" s="106">
        <v>11317.75</v>
      </c>
      <c r="O2622" s="106">
        <v>11151.4</v>
      </c>
      <c r="P2622" s="28" t="s">
        <v>5106</v>
      </c>
      <c r="Q2622" s="107">
        <v>1.52E-2</v>
      </c>
      <c r="T2622" s="110">
        <v>43846</v>
      </c>
      <c r="U2622" s="28">
        <v>70.977999999999994</v>
      </c>
      <c r="V2622">
        <v>70.775000000000006</v>
      </c>
      <c r="W2622">
        <v>71.007000000000005</v>
      </c>
      <c r="X2622">
        <v>70.775000000000006</v>
      </c>
      <c r="Y2622" s="19">
        <v>3.5999999999999999E-3</v>
      </c>
      <c r="AB2622" s="110">
        <f t="shared" si="477"/>
        <v>44040</v>
      </c>
      <c r="AC2622" s="108">
        <f t="shared" si="475"/>
        <v>11300.55</v>
      </c>
      <c r="AD2622" s="28">
        <f t="shared" si="476"/>
        <v>74.909000000000006</v>
      </c>
      <c r="AE2622" s="28">
        <f t="shared" si="469"/>
        <v>150.85703987504837</v>
      </c>
      <c r="AF2622" s="31">
        <f t="shared" si="470"/>
        <v>1.3682116338203931E-2</v>
      </c>
      <c r="AJ2622" s="110">
        <f t="shared" si="474"/>
        <v>43992</v>
      </c>
      <c r="AK2622" s="31">
        <f t="shared" si="472"/>
        <v>-5.3E-3</v>
      </c>
      <c r="AL2622" s="115">
        <f t="shared" si="473"/>
        <v>5.1870577468013934E-3</v>
      </c>
      <c r="AM2622" s="100"/>
      <c r="BR2622" s="18">
        <f t="shared" si="466"/>
        <v>43983</v>
      </c>
      <c r="BS2622" s="6">
        <f t="shared" si="467"/>
        <v>3.7000000000000002E-3</v>
      </c>
      <c r="BT2622" s="6">
        <f t="shared" si="468"/>
        <v>2.5700000000000001E-2</v>
      </c>
    </row>
    <row r="2623" spans="2:72" ht="14.45" hidden="1">
      <c r="B2623" s="110">
        <v>43984</v>
      </c>
      <c r="C2623" s="106">
        <v>3080.8</v>
      </c>
      <c r="D2623" s="106">
        <v>3064.8</v>
      </c>
      <c r="E2623" s="106">
        <v>3081.1</v>
      </c>
      <c r="F2623" s="106">
        <v>3051.6</v>
      </c>
      <c r="G2623" s="28"/>
      <c r="H2623" s="107">
        <v>8.2000000000000007E-3</v>
      </c>
      <c r="K2623" s="110">
        <v>44041</v>
      </c>
      <c r="L2623" s="106">
        <v>11202.85</v>
      </c>
      <c r="M2623" s="106">
        <v>11276.9</v>
      </c>
      <c r="N2623" s="106">
        <v>11341.4</v>
      </c>
      <c r="O2623" s="106">
        <v>11149.75</v>
      </c>
      <c r="P2623" s="28" t="s">
        <v>5107</v>
      </c>
      <c r="Q2623" s="107">
        <v>-8.6E-3</v>
      </c>
      <c r="T2623" s="110">
        <v>43847</v>
      </c>
      <c r="U2623" s="28">
        <v>71.078999999999994</v>
      </c>
      <c r="V2623">
        <v>70.953000000000003</v>
      </c>
      <c r="W2623">
        <v>71.099000000000004</v>
      </c>
      <c r="X2623">
        <v>70.933000000000007</v>
      </c>
      <c r="Y2623" s="19">
        <v>1.4E-3</v>
      </c>
      <c r="AB2623" s="110">
        <f t="shared" si="477"/>
        <v>44041</v>
      </c>
      <c r="AC2623" s="108">
        <f t="shared" si="475"/>
        <v>11202.85</v>
      </c>
      <c r="AD2623" s="28">
        <f t="shared" si="476"/>
        <v>74.947999999999993</v>
      </c>
      <c r="AE2623" s="28">
        <f t="shared" si="469"/>
        <v>149.47496931205637</v>
      </c>
      <c r="AF2623" s="31">
        <f t="shared" si="470"/>
        <v>-9.1614588496283789E-3</v>
      </c>
      <c r="AJ2623" s="110">
        <f t="shared" si="474"/>
        <v>43993</v>
      </c>
      <c r="AK2623" s="31">
        <f t="shared" si="472"/>
        <v>-5.8900000000000001E-2</v>
      </c>
      <c r="AL2623" s="115">
        <f t="shared" si="473"/>
        <v>-2.549823539749807E-2</v>
      </c>
      <c r="AM2623" s="100"/>
      <c r="BR2623" s="18">
        <f t="shared" si="466"/>
        <v>43984</v>
      </c>
      <c r="BS2623" s="6">
        <f t="shared" si="467"/>
        <v>8.2000000000000007E-3</v>
      </c>
      <c r="BT2623" s="6">
        <f t="shared" si="468"/>
        <v>1.5599999999999999E-2</v>
      </c>
    </row>
    <row r="2624" spans="2:72" ht="14.45" hidden="1">
      <c r="B2624" s="110">
        <v>43985</v>
      </c>
      <c r="C2624" s="106">
        <v>3122.9</v>
      </c>
      <c r="D2624" s="106">
        <v>3098.9</v>
      </c>
      <c r="E2624" s="106">
        <v>3130.9</v>
      </c>
      <c r="F2624" s="106">
        <v>3098.9</v>
      </c>
      <c r="G2624" s="28"/>
      <c r="H2624" s="107">
        <v>1.37E-2</v>
      </c>
      <c r="K2624" s="110">
        <v>44042</v>
      </c>
      <c r="L2624" s="106">
        <v>11102.15</v>
      </c>
      <c r="M2624" s="106">
        <v>11254.3</v>
      </c>
      <c r="N2624" s="106">
        <v>11299.95</v>
      </c>
      <c r="O2624" s="106">
        <v>11084.95</v>
      </c>
      <c r="P2624" s="28" t="s">
        <v>5108</v>
      </c>
      <c r="Q2624" s="107">
        <v>-8.9999999999999993E-3</v>
      </c>
      <c r="T2624" s="110">
        <v>43850</v>
      </c>
      <c r="U2624" s="28">
        <v>71.040000000000006</v>
      </c>
      <c r="V2624">
        <v>71.069999999999993</v>
      </c>
      <c r="W2624">
        <v>71.16</v>
      </c>
      <c r="X2624">
        <v>71.010000000000005</v>
      </c>
      <c r="Y2624" s="19">
        <v>-5.0000000000000001E-4</v>
      </c>
      <c r="AB2624" s="110">
        <f t="shared" si="477"/>
        <v>44042</v>
      </c>
      <c r="AC2624" s="108">
        <f t="shared" si="475"/>
        <v>11102.15</v>
      </c>
      <c r="AD2624" s="28">
        <f t="shared" si="476"/>
        <v>74.876000000000005</v>
      </c>
      <c r="AE2624" s="28">
        <f t="shared" si="469"/>
        <v>148.27381270367005</v>
      </c>
      <c r="AF2624" s="31">
        <f t="shared" si="470"/>
        <v>-8.0358377988939411E-3</v>
      </c>
      <c r="AJ2624" s="110">
        <f t="shared" si="474"/>
        <v>43994</v>
      </c>
      <c r="AK2624" s="31">
        <f t="shared" si="472"/>
        <v>1.3100000000000001E-2</v>
      </c>
      <c r="AL2624" s="115">
        <f t="shared" si="473"/>
        <v>6.1139414785609247E-3</v>
      </c>
      <c r="AM2624" s="100"/>
      <c r="BR2624" s="18">
        <f t="shared" si="466"/>
        <v>43985</v>
      </c>
      <c r="BS2624" s="6">
        <f t="shared" si="467"/>
        <v>1.37E-2</v>
      </c>
      <c r="BT2624" s="6">
        <f t="shared" si="468"/>
        <v>8.3000000000000001E-3</v>
      </c>
    </row>
    <row r="2625" spans="2:72" ht="14.45" hidden="1">
      <c r="B2625" s="110">
        <v>43986</v>
      </c>
      <c r="C2625" s="106">
        <v>3112.3</v>
      </c>
      <c r="D2625" s="106">
        <v>3111.6</v>
      </c>
      <c r="E2625" s="106">
        <v>3128.9</v>
      </c>
      <c r="F2625" s="106">
        <v>3090.4</v>
      </c>
      <c r="G2625" s="28"/>
      <c r="H2625" s="107">
        <v>-3.3999999999999998E-3</v>
      </c>
      <c r="K2625" s="110">
        <v>44043</v>
      </c>
      <c r="L2625" s="106">
        <v>11073.45</v>
      </c>
      <c r="M2625" s="106">
        <v>11139.5</v>
      </c>
      <c r="N2625" s="106">
        <v>11150.4</v>
      </c>
      <c r="O2625" s="106">
        <v>11026.65</v>
      </c>
      <c r="P2625" s="28" t="s">
        <v>5109</v>
      </c>
      <c r="Q2625" s="107">
        <v>-2.5999999999999999E-3</v>
      </c>
      <c r="T2625" s="110">
        <v>43851</v>
      </c>
      <c r="U2625" s="28">
        <v>71.17</v>
      </c>
      <c r="V2625">
        <v>71.19</v>
      </c>
      <c r="W2625">
        <v>71.25</v>
      </c>
      <c r="X2625">
        <v>71.120999999999995</v>
      </c>
      <c r="Y2625" s="19">
        <v>1.8E-3</v>
      </c>
      <c r="AB2625" s="110">
        <f t="shared" si="477"/>
        <v>44043</v>
      </c>
      <c r="AC2625" s="108">
        <f t="shared" si="475"/>
        <v>11073.45</v>
      </c>
      <c r="AD2625" s="28">
        <f t="shared" si="476"/>
        <v>74.918000000000006</v>
      </c>
      <c r="AE2625" s="28">
        <f t="shared" si="469"/>
        <v>147.80760297925733</v>
      </c>
      <c r="AF2625" s="31">
        <f t="shared" si="470"/>
        <v>-3.1442485757378069E-3</v>
      </c>
      <c r="AJ2625" s="110">
        <f t="shared" si="474"/>
        <v>43997</v>
      </c>
      <c r="AK2625" s="31">
        <f t="shared" si="472"/>
        <v>8.3000000000000001E-3</v>
      </c>
      <c r="AL2625" s="115">
        <f t="shared" si="473"/>
        <v>-1.5043708868781258E-2</v>
      </c>
      <c r="AM2625" s="100"/>
      <c r="BR2625" s="18">
        <f t="shared" si="466"/>
        <v>43986</v>
      </c>
      <c r="BS2625" s="6">
        <f t="shared" si="467"/>
        <v>-3.3999999999999998E-3</v>
      </c>
      <c r="BT2625" s="6">
        <f t="shared" si="468"/>
        <v>-3.2000000000000002E-3</v>
      </c>
    </row>
    <row r="2626" spans="2:72" ht="14.45" hidden="1">
      <c r="B2626" s="110">
        <v>43987</v>
      </c>
      <c r="C2626" s="106">
        <v>3193.9</v>
      </c>
      <c r="D2626" s="106">
        <v>3163.8</v>
      </c>
      <c r="E2626" s="106">
        <v>3211.7</v>
      </c>
      <c r="F2626" s="106">
        <v>3163.8</v>
      </c>
      <c r="G2626" s="28"/>
      <c r="H2626" s="107">
        <v>2.6200000000000001E-2</v>
      </c>
      <c r="K2626" s="110">
        <v>44046</v>
      </c>
      <c r="L2626" s="106">
        <v>10891.6</v>
      </c>
      <c r="M2626" s="106">
        <v>11057.55</v>
      </c>
      <c r="N2626" s="106">
        <v>11058.05</v>
      </c>
      <c r="O2626" s="106">
        <v>10882.25</v>
      </c>
      <c r="P2626" s="28" t="s">
        <v>5110</v>
      </c>
      <c r="Q2626" s="107">
        <v>-1.6400000000000001E-2</v>
      </c>
      <c r="T2626" s="110">
        <v>43852</v>
      </c>
      <c r="U2626" s="28">
        <v>71.08</v>
      </c>
      <c r="V2626">
        <v>71.180000000000007</v>
      </c>
      <c r="W2626">
        <v>71.265000000000001</v>
      </c>
      <c r="X2626">
        <v>71.075999999999993</v>
      </c>
      <c r="Y2626" s="19">
        <v>-1.2999999999999999E-3</v>
      </c>
      <c r="AB2626" s="110">
        <f t="shared" si="477"/>
        <v>44046</v>
      </c>
      <c r="AC2626" s="108">
        <f t="shared" si="475"/>
        <v>10891.6</v>
      </c>
      <c r="AD2626" s="28">
        <f t="shared" si="476"/>
        <v>75.185000000000002</v>
      </c>
      <c r="AE2626" s="28">
        <f t="shared" si="469"/>
        <v>144.86400212808405</v>
      </c>
      <c r="AF2626" s="31">
        <f t="shared" si="470"/>
        <v>-1.9915084148860451E-2</v>
      </c>
      <c r="AJ2626" s="110">
        <f t="shared" si="474"/>
        <v>43998</v>
      </c>
      <c r="AK2626" s="31">
        <f t="shared" si="472"/>
        <v>1.89E-2</v>
      </c>
      <c r="AL2626" s="115">
        <f t="shared" si="473"/>
        <v>6.629983477430379E-3</v>
      </c>
      <c r="AM2626" s="100"/>
      <c r="BR2626" s="18">
        <f t="shared" si="466"/>
        <v>43987</v>
      </c>
      <c r="BS2626" s="6">
        <f t="shared" si="467"/>
        <v>2.6200000000000001E-2</v>
      </c>
      <c r="BT2626" s="6">
        <f t="shared" si="468"/>
        <v>1.1299999999999999E-2</v>
      </c>
    </row>
    <row r="2627" spans="2:72" ht="14.45" hidden="1">
      <c r="B2627" s="110">
        <v>43990</v>
      </c>
      <c r="C2627" s="106">
        <v>3232.4</v>
      </c>
      <c r="D2627" s="106">
        <v>3199.9</v>
      </c>
      <c r="E2627" s="106">
        <v>3233.1</v>
      </c>
      <c r="F2627" s="106">
        <v>3196</v>
      </c>
      <c r="G2627" s="28"/>
      <c r="H2627" s="107">
        <v>1.21E-2</v>
      </c>
      <c r="K2627" s="110">
        <v>44047</v>
      </c>
      <c r="L2627" s="106">
        <v>11095.25</v>
      </c>
      <c r="M2627" s="106">
        <v>10946.65</v>
      </c>
      <c r="N2627" s="106">
        <v>11112.25</v>
      </c>
      <c r="O2627" s="106">
        <v>10908.1</v>
      </c>
      <c r="P2627" s="28" t="s">
        <v>5111</v>
      </c>
      <c r="Q2627" s="107">
        <v>1.8700000000000001E-2</v>
      </c>
      <c r="T2627" s="110">
        <v>43853</v>
      </c>
      <c r="U2627" s="28">
        <v>71.400000000000006</v>
      </c>
      <c r="V2627">
        <v>71.19</v>
      </c>
      <c r="W2627">
        <v>71.465000000000003</v>
      </c>
      <c r="X2627">
        <v>71.168999999999997</v>
      </c>
      <c r="Y2627" s="19">
        <v>4.4999999999999997E-3</v>
      </c>
      <c r="AB2627" s="110">
        <f t="shared" si="477"/>
        <v>44047</v>
      </c>
      <c r="AC2627" s="108">
        <f t="shared" si="475"/>
        <v>11095.25</v>
      </c>
      <c r="AD2627" s="28">
        <f t="shared" si="476"/>
        <v>75.061000000000007</v>
      </c>
      <c r="AE2627" s="28">
        <f t="shared" si="469"/>
        <v>147.81644262666364</v>
      </c>
      <c r="AF2627" s="31">
        <f t="shared" si="470"/>
        <v>2.0380774072285668E-2</v>
      </c>
      <c r="AJ2627" s="110">
        <f t="shared" si="474"/>
        <v>43999</v>
      </c>
      <c r="AK2627" s="31">
        <f t="shared" si="472"/>
        <v>-3.5999999999999999E-3</v>
      </c>
      <c r="AL2627" s="115">
        <f t="shared" si="473"/>
        <v>-3.8360738634866109E-3</v>
      </c>
      <c r="AM2627" s="100"/>
      <c r="BR2627" s="18">
        <f t="shared" ref="BR2627:BR2690" si="478">VLOOKUP(B2627,K:Q,1,FALSE)</f>
        <v>43990</v>
      </c>
      <c r="BS2627" s="6">
        <f t="shared" ref="BS2627:BS2690" si="479">IFERROR(VLOOKUP(BR2627,B:H,7,FALSE),0)</f>
        <v>1.21E-2</v>
      </c>
      <c r="BT2627" s="6">
        <f t="shared" ref="BT2627:BT2690" si="480">IFERROR(VLOOKUP(BR2627,K:Q,7,FALSE),0)</f>
        <v>2.5000000000000001E-3</v>
      </c>
    </row>
    <row r="2628" spans="2:72" ht="14.45" hidden="1">
      <c r="B2628" s="110">
        <v>43991</v>
      </c>
      <c r="C2628" s="106">
        <v>3207.2</v>
      </c>
      <c r="D2628" s="106">
        <v>3213.3</v>
      </c>
      <c r="E2628" s="106">
        <v>3222.7</v>
      </c>
      <c r="F2628" s="106">
        <v>3193.1</v>
      </c>
      <c r="G2628" s="28"/>
      <c r="H2628" s="107">
        <v>-7.7999999999999996E-3</v>
      </c>
      <c r="K2628" s="110">
        <v>44048</v>
      </c>
      <c r="L2628" s="106">
        <v>11101.65</v>
      </c>
      <c r="M2628" s="106">
        <v>11155.75</v>
      </c>
      <c r="N2628" s="106">
        <v>11225.65</v>
      </c>
      <c r="O2628" s="106">
        <v>11064.05</v>
      </c>
      <c r="P2628" s="28" t="s">
        <v>5112</v>
      </c>
      <c r="Q2628" s="107">
        <v>5.9999999999999995E-4</v>
      </c>
      <c r="T2628" s="110">
        <v>43854</v>
      </c>
      <c r="U2628" s="28">
        <v>71.33</v>
      </c>
      <c r="V2628">
        <v>71.34</v>
      </c>
      <c r="W2628">
        <v>71.370999999999995</v>
      </c>
      <c r="X2628">
        <v>71.22</v>
      </c>
      <c r="Y2628" s="19">
        <v>-1E-3</v>
      </c>
      <c r="AB2628" s="110">
        <f t="shared" si="477"/>
        <v>44048</v>
      </c>
      <c r="AC2628" s="108">
        <f t="shared" si="475"/>
        <v>11101.65</v>
      </c>
      <c r="AD2628" s="28">
        <f t="shared" si="476"/>
        <v>74.798000000000002</v>
      </c>
      <c r="AE2628" s="28">
        <f t="shared" ref="AE2628:AE2691" si="481">AC2628/AD2628</f>
        <v>148.4217492446322</v>
      </c>
      <c r="AF2628" s="31">
        <f t="shared" si="470"/>
        <v>4.0949884005621051E-3</v>
      </c>
      <c r="AJ2628" s="110">
        <f t="shared" si="474"/>
        <v>44000</v>
      </c>
      <c r="AK2628" s="31">
        <f t="shared" si="472"/>
        <v>5.9999999999999995E-4</v>
      </c>
      <c r="AL2628" s="115">
        <f t="shared" si="473"/>
        <v>1.9832725688260444E-2</v>
      </c>
      <c r="AM2628" s="100"/>
      <c r="BR2628" s="18">
        <f t="shared" si="478"/>
        <v>43991</v>
      </c>
      <c r="BS2628" s="6">
        <f t="shared" si="479"/>
        <v>-7.7999999999999996E-3</v>
      </c>
      <c r="BT2628" s="6">
        <f t="shared" si="480"/>
        <v>-1.1900000000000001E-2</v>
      </c>
    </row>
    <row r="2629" spans="2:72" ht="14.45" hidden="1">
      <c r="B2629" s="110">
        <v>43992</v>
      </c>
      <c r="C2629" s="106">
        <v>3190.1</v>
      </c>
      <c r="D2629" s="106">
        <v>3213.4</v>
      </c>
      <c r="E2629" s="106">
        <v>3223.3</v>
      </c>
      <c r="F2629" s="106">
        <v>3181.5</v>
      </c>
      <c r="G2629" s="28"/>
      <c r="H2629" s="107">
        <v>-5.3E-3</v>
      </c>
      <c r="K2629" s="110">
        <v>44049</v>
      </c>
      <c r="L2629" s="106">
        <v>11200.15</v>
      </c>
      <c r="M2629" s="106">
        <v>11185.7</v>
      </c>
      <c r="N2629" s="106">
        <v>11256.8</v>
      </c>
      <c r="O2629" s="106">
        <v>11127.3</v>
      </c>
      <c r="P2629" s="28" t="s">
        <v>5113</v>
      </c>
      <c r="Q2629" s="107">
        <v>8.8999999999999999E-3</v>
      </c>
      <c r="T2629" s="110">
        <v>43857</v>
      </c>
      <c r="U2629" s="28">
        <v>71.45</v>
      </c>
      <c r="V2629">
        <v>71.474999999999994</v>
      </c>
      <c r="W2629">
        <v>71.52</v>
      </c>
      <c r="X2629">
        <v>71.373000000000005</v>
      </c>
      <c r="Y2629" s="19">
        <v>1.6999999999999999E-3</v>
      </c>
      <c r="AB2629" s="110">
        <f t="shared" si="477"/>
        <v>44049</v>
      </c>
      <c r="AC2629" s="108">
        <f t="shared" si="475"/>
        <v>11200.15</v>
      </c>
      <c r="AD2629" s="28">
        <f t="shared" si="476"/>
        <v>74.900000000000006</v>
      </c>
      <c r="AE2629" s="28">
        <f t="shared" si="481"/>
        <v>149.53471295060078</v>
      </c>
      <c r="AF2629" s="31">
        <f t="shared" ref="AF2629:AF2692" si="482">AE2629/AE2628-1</f>
        <v>7.4986564410730594E-3</v>
      </c>
      <c r="AJ2629" s="110">
        <f t="shared" si="474"/>
        <v>44001</v>
      </c>
      <c r="AK2629" s="31">
        <f t="shared" si="472"/>
        <v>-5.5999999999999999E-3</v>
      </c>
      <c r="AL2629" s="115">
        <f t="shared" si="473"/>
        <v>1.699988839110933E-2</v>
      </c>
      <c r="AM2629" s="100"/>
      <c r="BR2629" s="18">
        <f t="shared" si="478"/>
        <v>43992</v>
      </c>
      <c r="BS2629" s="6">
        <f t="shared" si="479"/>
        <v>-5.3E-3</v>
      </c>
      <c r="BT2629" s="6">
        <f t="shared" si="480"/>
        <v>6.8999999999999999E-3</v>
      </c>
    </row>
    <row r="2630" spans="2:72" ht="14.45" hidden="1">
      <c r="B2630" s="110">
        <v>43993</v>
      </c>
      <c r="C2630" s="106">
        <v>3002.1</v>
      </c>
      <c r="D2630" s="106">
        <v>3123.5</v>
      </c>
      <c r="E2630" s="106">
        <v>3123.5</v>
      </c>
      <c r="F2630" s="106">
        <v>2999.5</v>
      </c>
      <c r="G2630" s="28"/>
      <c r="H2630" s="107">
        <v>-5.8900000000000001E-2</v>
      </c>
      <c r="K2630" s="110">
        <v>44050</v>
      </c>
      <c r="L2630" s="106">
        <v>11214.05</v>
      </c>
      <c r="M2630" s="106">
        <v>11186.65</v>
      </c>
      <c r="N2630" s="106">
        <v>11231.9</v>
      </c>
      <c r="O2630" s="106">
        <v>11142.05</v>
      </c>
      <c r="P2630" s="28" t="s">
        <v>5114</v>
      </c>
      <c r="Q2630" s="107">
        <v>1.1999999999999999E-3</v>
      </c>
      <c r="T2630" s="110">
        <v>43858</v>
      </c>
      <c r="U2630" s="28">
        <v>71.2</v>
      </c>
      <c r="V2630">
        <v>71.432000000000002</v>
      </c>
      <c r="W2630">
        <v>71.432000000000002</v>
      </c>
      <c r="X2630">
        <v>71.2</v>
      </c>
      <c r="Y2630" s="19">
        <v>-3.5000000000000001E-3</v>
      </c>
      <c r="AB2630" s="110">
        <f t="shared" si="477"/>
        <v>44050</v>
      </c>
      <c r="AC2630" s="108">
        <f t="shared" si="475"/>
        <v>11214.05</v>
      </c>
      <c r="AD2630" s="28">
        <f t="shared" si="476"/>
        <v>75.025000000000006</v>
      </c>
      <c r="AE2630" s="28">
        <f t="shared" si="481"/>
        <v>149.47084305231587</v>
      </c>
      <c r="AF2630" s="31">
        <f t="shared" si="482"/>
        <v>-4.2712422436663733E-4</v>
      </c>
      <c r="AJ2630" s="110">
        <f t="shared" si="474"/>
        <v>44004</v>
      </c>
      <c r="AK2630" s="31">
        <f t="shared" si="472"/>
        <v>6.4999999999999997E-3</v>
      </c>
      <c r="AL2630" s="115">
        <f t="shared" si="473"/>
        <v>1.2762418205097381E-2</v>
      </c>
      <c r="AM2630" s="100"/>
      <c r="BR2630" s="18">
        <f t="shared" si="478"/>
        <v>43993</v>
      </c>
      <c r="BS2630" s="6">
        <f t="shared" si="479"/>
        <v>-5.8900000000000001E-2</v>
      </c>
      <c r="BT2630" s="6">
        <f t="shared" si="480"/>
        <v>-2.12E-2</v>
      </c>
    </row>
    <row r="2631" spans="2:72" ht="14.45" hidden="1">
      <c r="B2631" s="110">
        <v>43994</v>
      </c>
      <c r="C2631" s="106">
        <v>3041.3</v>
      </c>
      <c r="D2631" s="106">
        <v>3071</v>
      </c>
      <c r="E2631" s="106">
        <v>3088.4</v>
      </c>
      <c r="F2631" s="106">
        <v>2984.5</v>
      </c>
      <c r="G2631" s="28"/>
      <c r="H2631" s="107">
        <v>1.3100000000000001E-2</v>
      </c>
      <c r="K2631" s="110">
        <v>44053</v>
      </c>
      <c r="L2631" s="106">
        <v>11270.15</v>
      </c>
      <c r="M2631" s="106">
        <v>11270.25</v>
      </c>
      <c r="N2631" s="106">
        <v>11337.3</v>
      </c>
      <c r="O2631" s="106">
        <v>11238</v>
      </c>
      <c r="P2631" s="28" t="s">
        <v>5115</v>
      </c>
      <c r="Q2631" s="107">
        <v>5.0000000000000001E-3</v>
      </c>
      <c r="T2631" s="110">
        <v>43859</v>
      </c>
      <c r="U2631" s="28">
        <v>71.31</v>
      </c>
      <c r="V2631">
        <v>71.239999999999995</v>
      </c>
      <c r="W2631">
        <v>71.411000000000001</v>
      </c>
      <c r="X2631">
        <v>71.165000000000006</v>
      </c>
      <c r="Y2631" s="19">
        <v>1.5E-3</v>
      </c>
      <c r="AB2631" s="110">
        <f t="shared" si="477"/>
        <v>44053</v>
      </c>
      <c r="AC2631" s="108">
        <f t="shared" si="475"/>
        <v>11270.15</v>
      </c>
      <c r="AD2631" s="28">
        <f t="shared" si="476"/>
        <v>74.875</v>
      </c>
      <c r="AE2631" s="28">
        <f t="shared" si="481"/>
        <v>150.5195325542571</v>
      </c>
      <c r="AF2631" s="31">
        <f t="shared" si="482"/>
        <v>7.0160138293604568E-3</v>
      </c>
      <c r="AJ2631" s="110">
        <f t="shared" si="474"/>
        <v>44005</v>
      </c>
      <c r="AK2631" s="31">
        <f t="shared" si="472"/>
        <v>4.3E-3</v>
      </c>
      <c r="AL2631" s="115">
        <f t="shared" si="473"/>
        <v>1.9357794178589849E-2</v>
      </c>
      <c r="AM2631" s="100"/>
      <c r="BR2631" s="18">
        <f t="shared" si="478"/>
        <v>43994</v>
      </c>
      <c r="BS2631" s="6">
        <f t="shared" si="479"/>
        <v>1.3100000000000001E-2</v>
      </c>
      <c r="BT2631" s="6">
        <f t="shared" si="480"/>
        <v>7.1999999999999998E-3</v>
      </c>
    </row>
    <row r="2632" spans="2:72" ht="14.45" hidden="1">
      <c r="B2632" s="110">
        <v>43997</v>
      </c>
      <c r="C2632" s="106">
        <v>3066.6</v>
      </c>
      <c r="D2632" s="106">
        <v>2993.8</v>
      </c>
      <c r="E2632" s="106">
        <v>3079.8</v>
      </c>
      <c r="F2632" s="106">
        <v>2965.7</v>
      </c>
      <c r="G2632" s="28"/>
      <c r="H2632" s="107">
        <v>8.3000000000000001E-3</v>
      </c>
      <c r="K2632" s="110">
        <v>44054</v>
      </c>
      <c r="L2632" s="106">
        <v>11322.5</v>
      </c>
      <c r="M2632" s="106">
        <v>11322.25</v>
      </c>
      <c r="N2632" s="106">
        <v>11373.6</v>
      </c>
      <c r="O2632" s="106">
        <v>11299.15</v>
      </c>
      <c r="P2632" s="28" t="s">
        <v>5116</v>
      </c>
      <c r="Q2632" s="107">
        <v>4.5999999999999999E-3</v>
      </c>
      <c r="T2632" s="110">
        <v>43860</v>
      </c>
      <c r="U2632" s="28">
        <v>71.55</v>
      </c>
      <c r="V2632">
        <v>71.42</v>
      </c>
      <c r="W2632">
        <v>71.66</v>
      </c>
      <c r="X2632">
        <v>71.39</v>
      </c>
      <c r="Y2632" s="19">
        <v>3.3999999999999998E-3</v>
      </c>
      <c r="AB2632" s="110">
        <f t="shared" ref="AB2632:AB2663" si="483">VLOOKUP(K2632,T:Y,1,FALSE)</f>
        <v>44054</v>
      </c>
      <c r="AC2632" s="108">
        <f t="shared" si="475"/>
        <v>11322.5</v>
      </c>
      <c r="AD2632" s="28">
        <f t="shared" si="476"/>
        <v>74.62</v>
      </c>
      <c r="AE2632" s="28">
        <f t="shared" si="481"/>
        <v>151.73545966228892</v>
      </c>
      <c r="AF2632" s="31">
        <f t="shared" si="482"/>
        <v>8.0782014626143983E-3</v>
      </c>
      <c r="AJ2632" s="110">
        <f t="shared" si="474"/>
        <v>44006</v>
      </c>
      <c r="AK2632" s="31">
        <f t="shared" si="472"/>
        <v>-2.5899999999999999E-2</v>
      </c>
      <c r="AL2632" s="115">
        <f t="shared" si="473"/>
        <v>-1.7931794050476957E-2</v>
      </c>
      <c r="AM2632" s="100"/>
      <c r="BR2632" s="18">
        <f t="shared" si="478"/>
        <v>43997</v>
      </c>
      <c r="BS2632" s="6">
        <f t="shared" si="479"/>
        <v>8.3000000000000001E-3</v>
      </c>
      <c r="BT2632" s="6">
        <f t="shared" si="480"/>
        <v>-1.6E-2</v>
      </c>
    </row>
    <row r="2633" spans="2:72" ht="14.45" hidden="1">
      <c r="B2633" s="110">
        <v>43998</v>
      </c>
      <c r="C2633" s="106">
        <v>3124.7</v>
      </c>
      <c r="D2633" s="106">
        <v>3131</v>
      </c>
      <c r="E2633" s="106">
        <v>3153.4</v>
      </c>
      <c r="F2633" s="106">
        <v>3076.1</v>
      </c>
      <c r="G2633" s="28"/>
      <c r="H2633" s="107">
        <v>1.89E-2</v>
      </c>
      <c r="K2633" s="110">
        <v>44055</v>
      </c>
      <c r="L2633" s="106">
        <v>11308.4</v>
      </c>
      <c r="M2633" s="106">
        <v>11289</v>
      </c>
      <c r="N2633" s="106">
        <v>11322</v>
      </c>
      <c r="O2633" s="106">
        <v>11242.65</v>
      </c>
      <c r="P2633" s="28" t="s">
        <v>5117</v>
      </c>
      <c r="Q2633" s="107">
        <v>-1.1999999999999999E-3</v>
      </c>
      <c r="T2633" s="110">
        <v>43861</v>
      </c>
      <c r="U2633" s="28">
        <v>71.555000000000007</v>
      </c>
      <c r="V2633">
        <v>71.575000000000003</v>
      </c>
      <c r="W2633">
        <v>71.578000000000003</v>
      </c>
      <c r="X2633">
        <v>71.293999999999997</v>
      </c>
      <c r="Y2633" s="19">
        <v>1E-4</v>
      </c>
      <c r="AB2633" s="110">
        <f t="shared" si="483"/>
        <v>44055</v>
      </c>
      <c r="AC2633" s="108">
        <f t="shared" si="475"/>
        <v>11308.4</v>
      </c>
      <c r="AD2633" s="28">
        <f t="shared" si="476"/>
        <v>74.795000000000002</v>
      </c>
      <c r="AE2633" s="28">
        <f t="shared" si="481"/>
        <v>151.19192459388995</v>
      </c>
      <c r="AF2633" s="31">
        <f t="shared" si="482"/>
        <v>-3.5821229237298358E-3</v>
      </c>
      <c r="AJ2633" s="110">
        <f t="shared" si="474"/>
        <v>44007</v>
      </c>
      <c r="AK2633" s="31">
        <f t="shared" si="472"/>
        <v>1.0999999999999999E-2</v>
      </c>
      <c r="AL2633" s="115">
        <f t="shared" si="473"/>
        <v>-5.6113286540837581E-4</v>
      </c>
      <c r="AM2633" s="100"/>
      <c r="BR2633" s="18">
        <f t="shared" si="478"/>
        <v>43998</v>
      </c>
      <c r="BS2633" s="6">
        <f t="shared" si="479"/>
        <v>1.89E-2</v>
      </c>
      <c r="BT2633" s="6">
        <f t="shared" si="480"/>
        <v>1.0200000000000001E-2</v>
      </c>
    </row>
    <row r="2634" spans="2:72" ht="14.45" hidden="1">
      <c r="B2634" s="110">
        <v>43999</v>
      </c>
      <c r="C2634" s="106">
        <v>3113.5</v>
      </c>
      <c r="D2634" s="106">
        <v>3136.1</v>
      </c>
      <c r="E2634" s="106">
        <v>3141.2</v>
      </c>
      <c r="F2634" s="106">
        <v>3108</v>
      </c>
      <c r="G2634" s="28"/>
      <c r="H2634" s="107">
        <v>-3.5999999999999999E-3</v>
      </c>
      <c r="K2634" s="110">
        <v>44056</v>
      </c>
      <c r="L2634" s="106">
        <v>11300.45</v>
      </c>
      <c r="M2634" s="106">
        <v>11334.85</v>
      </c>
      <c r="N2634" s="106">
        <v>11359.3</v>
      </c>
      <c r="O2634" s="106">
        <v>11269.95</v>
      </c>
      <c r="P2634" s="28" t="s">
        <v>5118</v>
      </c>
      <c r="Q2634" s="107">
        <v>-6.9999999999999999E-4</v>
      </c>
      <c r="T2634" s="110">
        <v>43864</v>
      </c>
      <c r="U2634" s="28">
        <v>71.323999999999998</v>
      </c>
      <c r="V2634">
        <v>71.522999999999996</v>
      </c>
      <c r="W2634">
        <v>71.653000000000006</v>
      </c>
      <c r="X2634">
        <v>71.268000000000001</v>
      </c>
      <c r="Y2634" s="19">
        <v>-3.2000000000000002E-3</v>
      </c>
      <c r="AB2634" s="110">
        <f t="shared" si="483"/>
        <v>44056</v>
      </c>
      <c r="AC2634" s="108">
        <f t="shared" si="475"/>
        <v>11300.45</v>
      </c>
      <c r="AD2634" s="28">
        <f t="shared" si="476"/>
        <v>74.811999999999998</v>
      </c>
      <c r="AE2634" s="28">
        <f t="shared" si="481"/>
        <v>151.05130193017163</v>
      </c>
      <c r="AF2634" s="31">
        <f t="shared" si="482"/>
        <v>-9.3009374737462736E-4</v>
      </c>
      <c r="AJ2634" s="110">
        <f t="shared" si="474"/>
        <v>44008</v>
      </c>
      <c r="AK2634" s="31">
        <f t="shared" si="472"/>
        <v>-2.4199999999999999E-2</v>
      </c>
      <c r="AL2634" s="115">
        <f t="shared" si="473"/>
        <v>8.7053948224988797E-3</v>
      </c>
      <c r="AM2634" s="100"/>
      <c r="BR2634" s="18">
        <f t="shared" si="478"/>
        <v>43999</v>
      </c>
      <c r="BS2634" s="6">
        <f t="shared" si="479"/>
        <v>-3.5999999999999999E-3</v>
      </c>
      <c r="BT2634" s="6">
        <f t="shared" si="480"/>
        <v>-3.3E-3</v>
      </c>
    </row>
    <row r="2635" spans="2:72" ht="14.45" hidden="1">
      <c r="B2635" s="110">
        <v>44000</v>
      </c>
      <c r="C2635" s="106">
        <v>3115.3</v>
      </c>
      <c r="D2635" s="106">
        <v>3101.6</v>
      </c>
      <c r="E2635" s="106">
        <v>3120</v>
      </c>
      <c r="F2635" s="106">
        <v>3093.5</v>
      </c>
      <c r="G2635" s="28"/>
      <c r="H2635" s="107">
        <v>5.9999999999999995E-4</v>
      </c>
      <c r="K2635" s="110">
        <v>44057</v>
      </c>
      <c r="L2635" s="106">
        <v>11178.4</v>
      </c>
      <c r="M2635" s="106">
        <v>11353.3</v>
      </c>
      <c r="N2635" s="106">
        <v>11366.25</v>
      </c>
      <c r="O2635" s="106">
        <v>11111.45</v>
      </c>
      <c r="P2635" s="28" t="s">
        <v>5119</v>
      </c>
      <c r="Q2635" s="107">
        <v>-1.0800000000000001E-2</v>
      </c>
      <c r="T2635" s="110">
        <v>43865</v>
      </c>
      <c r="U2635" s="28">
        <v>71.114999999999995</v>
      </c>
      <c r="V2635">
        <v>71.215000000000003</v>
      </c>
      <c r="W2635">
        <v>71.298000000000002</v>
      </c>
      <c r="X2635">
        <v>71.09</v>
      </c>
      <c r="Y2635" s="19">
        <v>-2.8999999999999998E-3</v>
      </c>
      <c r="AB2635" s="110">
        <f t="shared" si="483"/>
        <v>44057</v>
      </c>
      <c r="AC2635" s="108">
        <f t="shared" si="475"/>
        <v>11178.4</v>
      </c>
      <c r="AD2635" s="28">
        <f t="shared" si="476"/>
        <v>74.903000000000006</v>
      </c>
      <c r="AE2635" s="28">
        <f t="shared" si="481"/>
        <v>149.23834826375443</v>
      </c>
      <c r="AF2635" s="31">
        <f t="shared" si="482"/>
        <v>-1.2002237936719617E-2</v>
      </c>
      <c r="AJ2635" s="110">
        <f t="shared" si="474"/>
        <v>44011</v>
      </c>
      <c r="AK2635" s="31">
        <f t="shared" si="472"/>
        <v>1.47E-2</v>
      </c>
      <c r="AL2635" s="115">
        <f t="shared" si="473"/>
        <v>-5.352720891816598E-3</v>
      </c>
      <c r="AM2635" s="100"/>
      <c r="BR2635" s="18">
        <f t="shared" si="478"/>
        <v>44000</v>
      </c>
      <c r="BS2635" s="6">
        <f t="shared" si="479"/>
        <v>5.9999999999999995E-4</v>
      </c>
      <c r="BT2635" s="6">
        <f t="shared" si="480"/>
        <v>2.1299999999999999E-2</v>
      </c>
    </row>
    <row r="2636" spans="2:72" ht="14.45" hidden="1">
      <c r="B2636" s="110">
        <v>44001</v>
      </c>
      <c r="C2636" s="106">
        <v>3097.7</v>
      </c>
      <c r="D2636" s="106">
        <v>3140.3</v>
      </c>
      <c r="E2636" s="106">
        <v>3155.5</v>
      </c>
      <c r="F2636" s="106">
        <v>3083.1</v>
      </c>
      <c r="G2636" s="28"/>
      <c r="H2636" s="107">
        <v>-5.5999999999999999E-3</v>
      </c>
      <c r="K2636" s="110">
        <v>44060</v>
      </c>
      <c r="L2636" s="106">
        <v>11247.1</v>
      </c>
      <c r="M2636" s="106">
        <v>11248.9</v>
      </c>
      <c r="N2636" s="106">
        <v>11267.1</v>
      </c>
      <c r="O2636" s="106">
        <v>11144.5</v>
      </c>
      <c r="P2636" s="28" t="s">
        <v>5120</v>
      </c>
      <c r="Q2636" s="107">
        <v>6.1000000000000004E-3</v>
      </c>
      <c r="T2636" s="110">
        <v>43866</v>
      </c>
      <c r="U2636" s="28">
        <v>71.19</v>
      </c>
      <c r="V2636">
        <v>71.11</v>
      </c>
      <c r="W2636">
        <v>71.3</v>
      </c>
      <c r="X2636">
        <v>71.11</v>
      </c>
      <c r="Y2636" s="19">
        <v>1.1000000000000001E-3</v>
      </c>
      <c r="AB2636" s="110">
        <f t="shared" si="483"/>
        <v>44060</v>
      </c>
      <c r="AC2636" s="108">
        <f t="shared" si="475"/>
        <v>11247.1</v>
      </c>
      <c r="AD2636" s="28">
        <f t="shared" si="476"/>
        <v>74.744</v>
      </c>
      <c r="AE2636" s="28">
        <f t="shared" si="481"/>
        <v>150.47495451139892</v>
      </c>
      <c r="AF2636" s="31">
        <f t="shared" si="482"/>
        <v>8.286115881281253E-3</v>
      </c>
      <c r="AJ2636" s="110">
        <f t="shared" si="474"/>
        <v>44012</v>
      </c>
      <c r="AK2636" s="31">
        <f t="shared" si="472"/>
        <v>1.54E-2</v>
      </c>
      <c r="AL2636" s="115">
        <f t="shared" si="473"/>
        <v>-1.4616348410219082E-3</v>
      </c>
      <c r="AM2636" s="100"/>
      <c r="BR2636" s="18">
        <f t="shared" si="478"/>
        <v>44001</v>
      </c>
      <c r="BS2636" s="6">
        <f t="shared" si="479"/>
        <v>-5.5999999999999999E-3</v>
      </c>
      <c r="BT2636" s="6">
        <f t="shared" si="480"/>
        <v>1.5100000000000001E-2</v>
      </c>
    </row>
    <row r="2637" spans="2:72" ht="14.45" hidden="1">
      <c r="B2637" s="110">
        <v>44004</v>
      </c>
      <c r="C2637" s="106">
        <v>3117.9</v>
      </c>
      <c r="D2637" s="106">
        <v>3094.4</v>
      </c>
      <c r="E2637" s="106">
        <v>3120.9</v>
      </c>
      <c r="F2637" s="106">
        <v>3079.4</v>
      </c>
      <c r="G2637" s="28"/>
      <c r="H2637" s="107">
        <v>6.4999999999999997E-3</v>
      </c>
      <c r="K2637" s="110">
        <v>44061</v>
      </c>
      <c r="L2637" s="106">
        <v>11385.35</v>
      </c>
      <c r="M2637" s="106">
        <v>11259.8</v>
      </c>
      <c r="N2637" s="106">
        <v>11401.7</v>
      </c>
      <c r="O2637" s="106">
        <v>11253.15</v>
      </c>
      <c r="P2637" s="28" t="s">
        <v>5121</v>
      </c>
      <c r="Q2637" s="107">
        <v>1.23E-2</v>
      </c>
      <c r="T2637" s="110">
        <v>43867</v>
      </c>
      <c r="U2637" s="28">
        <v>71.224999999999994</v>
      </c>
      <c r="V2637">
        <v>71.180999999999997</v>
      </c>
      <c r="W2637">
        <v>71.3</v>
      </c>
      <c r="X2637">
        <v>71.106999999999999</v>
      </c>
      <c r="Y2637" s="19">
        <v>5.0000000000000001E-4</v>
      </c>
      <c r="AB2637" s="110">
        <f t="shared" si="483"/>
        <v>44061</v>
      </c>
      <c r="AC2637" s="108">
        <f t="shared" si="475"/>
        <v>11385.35</v>
      </c>
      <c r="AD2637" s="28">
        <f t="shared" si="476"/>
        <v>74.575000000000003</v>
      </c>
      <c r="AE2637" s="28">
        <f t="shared" si="481"/>
        <v>152.66979550787798</v>
      </c>
      <c r="AF2637" s="31">
        <f t="shared" si="482"/>
        <v>1.4586088453097279E-2</v>
      </c>
      <c r="AJ2637" s="110">
        <f t="shared" si="474"/>
        <v>44013</v>
      </c>
      <c r="AK2637" s="31">
        <f t="shared" si="472"/>
        <v>5.0000000000000001E-3</v>
      </c>
      <c r="AL2637" s="115">
        <f t="shared" si="473"/>
        <v>1.3157419959656469E-2</v>
      </c>
      <c r="AM2637" s="100"/>
      <c r="BR2637" s="18">
        <f t="shared" si="478"/>
        <v>44004</v>
      </c>
      <c r="BS2637" s="6">
        <f t="shared" si="479"/>
        <v>6.4999999999999997E-3</v>
      </c>
      <c r="BT2637" s="6">
        <f t="shared" si="480"/>
        <v>6.4999999999999997E-3</v>
      </c>
    </row>
    <row r="2638" spans="2:72" ht="14.45" hidden="1">
      <c r="B2638" s="110">
        <v>44005</v>
      </c>
      <c r="C2638" s="106">
        <v>3131.3</v>
      </c>
      <c r="D2638" s="106">
        <v>3138.7</v>
      </c>
      <c r="E2638" s="106">
        <v>3154.9</v>
      </c>
      <c r="F2638" s="106">
        <v>3127.1</v>
      </c>
      <c r="G2638" s="28"/>
      <c r="H2638" s="107">
        <v>4.3E-3</v>
      </c>
      <c r="K2638" s="110">
        <v>44062</v>
      </c>
      <c r="L2638" s="106">
        <v>11408.4</v>
      </c>
      <c r="M2638" s="106">
        <v>11452.15</v>
      </c>
      <c r="N2638" s="106">
        <v>11460.35</v>
      </c>
      <c r="O2638" s="106">
        <v>11394.1</v>
      </c>
      <c r="P2638" s="28" t="s">
        <v>5122</v>
      </c>
      <c r="Q2638" s="107">
        <v>2E-3</v>
      </c>
      <c r="T2638" s="110">
        <v>43868</v>
      </c>
      <c r="U2638" s="28">
        <v>71.515000000000001</v>
      </c>
      <c r="V2638">
        <v>71.260000000000005</v>
      </c>
      <c r="W2638">
        <v>71.537999999999997</v>
      </c>
      <c r="X2638">
        <v>71.212999999999994</v>
      </c>
      <c r="Y2638" s="19">
        <v>4.1000000000000003E-3</v>
      </c>
      <c r="AB2638" s="110">
        <f t="shared" si="483"/>
        <v>44062</v>
      </c>
      <c r="AC2638" s="108">
        <f t="shared" si="475"/>
        <v>11408.4</v>
      </c>
      <c r="AD2638" s="28">
        <f t="shared" si="476"/>
        <v>74.846999999999994</v>
      </c>
      <c r="AE2638" s="28">
        <f t="shared" si="481"/>
        <v>152.42294280331879</v>
      </c>
      <c r="AF2638" s="31">
        <f t="shared" si="482"/>
        <v>-1.6169059750030801E-3</v>
      </c>
      <c r="AJ2638" s="110">
        <f t="shared" si="474"/>
        <v>44014</v>
      </c>
      <c r="AK2638" s="31">
        <f t="shared" si="472"/>
        <v>4.4999999999999997E-3</v>
      </c>
      <c r="AL2638" s="115">
        <f t="shared" si="473"/>
        <v>2.1678544302601299E-2</v>
      </c>
      <c r="AM2638" s="100"/>
      <c r="BR2638" s="18">
        <f t="shared" si="478"/>
        <v>44005</v>
      </c>
      <c r="BS2638" s="6">
        <f t="shared" si="479"/>
        <v>4.3E-3</v>
      </c>
      <c r="BT2638" s="6">
        <f t="shared" si="480"/>
        <v>1.55E-2</v>
      </c>
    </row>
    <row r="2639" spans="2:72" ht="14.45" hidden="1">
      <c r="B2639" s="110">
        <v>44006</v>
      </c>
      <c r="C2639" s="106">
        <v>3050.3</v>
      </c>
      <c r="D2639" s="106">
        <v>3114.4</v>
      </c>
      <c r="E2639" s="106">
        <v>3115</v>
      </c>
      <c r="F2639" s="106">
        <v>3032.1</v>
      </c>
      <c r="G2639" s="28"/>
      <c r="H2639" s="107">
        <v>-2.5899999999999999E-2</v>
      </c>
      <c r="K2639" s="110">
        <v>44063</v>
      </c>
      <c r="L2639" s="106">
        <v>11312.2</v>
      </c>
      <c r="M2639" s="106">
        <v>11317.45</v>
      </c>
      <c r="N2639" s="106">
        <v>11361.45</v>
      </c>
      <c r="O2639" s="106">
        <v>11289.8</v>
      </c>
      <c r="P2639" s="28" t="s">
        <v>5123</v>
      </c>
      <c r="Q2639" s="107">
        <v>-8.3999999999999995E-3</v>
      </c>
      <c r="T2639" s="110">
        <v>43871</v>
      </c>
      <c r="U2639" s="28">
        <v>71.290000000000006</v>
      </c>
      <c r="V2639">
        <v>71.400000000000006</v>
      </c>
      <c r="W2639">
        <v>71.456999999999994</v>
      </c>
      <c r="X2639">
        <v>71.284999999999997</v>
      </c>
      <c r="Y2639" s="19">
        <v>-3.0999999999999999E-3</v>
      </c>
      <c r="AB2639" s="110">
        <f t="shared" si="483"/>
        <v>44063</v>
      </c>
      <c r="AC2639" s="108">
        <f t="shared" si="475"/>
        <v>11312.2</v>
      </c>
      <c r="AD2639" s="28">
        <f t="shared" si="476"/>
        <v>75.013000000000005</v>
      </c>
      <c r="AE2639" s="28">
        <f t="shared" si="481"/>
        <v>150.8031941130204</v>
      </c>
      <c r="AF2639" s="31">
        <f t="shared" si="482"/>
        <v>-1.062667247140392E-2</v>
      </c>
      <c r="AJ2639" s="110">
        <f t="shared" si="474"/>
        <v>44018</v>
      </c>
      <c r="AK2639" s="31">
        <f t="shared" si="472"/>
        <v>1.5900000000000001E-2</v>
      </c>
      <c r="AL2639" s="115">
        <f t="shared" si="473"/>
        <v>1.4748661747781E-2</v>
      </c>
      <c r="AM2639" s="100"/>
      <c r="BR2639" s="18">
        <f t="shared" si="478"/>
        <v>44006</v>
      </c>
      <c r="BS2639" s="6">
        <f t="shared" si="479"/>
        <v>-2.5899999999999999E-2</v>
      </c>
      <c r="BT2639" s="6">
        <f t="shared" si="480"/>
        <v>-1.5800000000000002E-2</v>
      </c>
    </row>
    <row r="2640" spans="2:72" ht="14.45" hidden="1">
      <c r="B2640" s="110">
        <v>44007</v>
      </c>
      <c r="C2640" s="106">
        <v>3083.8</v>
      </c>
      <c r="D2640" s="106">
        <v>3046.6</v>
      </c>
      <c r="E2640" s="106">
        <v>3086.2</v>
      </c>
      <c r="F2640" s="106">
        <v>3024</v>
      </c>
      <c r="G2640" s="28"/>
      <c r="H2640" s="107">
        <v>1.0999999999999999E-2</v>
      </c>
      <c r="K2640" s="110">
        <v>44064</v>
      </c>
      <c r="L2640" s="106">
        <v>11371.6</v>
      </c>
      <c r="M2640" s="106">
        <v>11409.65</v>
      </c>
      <c r="N2640" s="106">
        <v>11418.5</v>
      </c>
      <c r="O2640" s="106">
        <v>11362.2</v>
      </c>
      <c r="P2640" s="28" t="s">
        <v>5124</v>
      </c>
      <c r="Q2640" s="107">
        <v>5.3E-3</v>
      </c>
      <c r="T2640" s="110">
        <v>43872</v>
      </c>
      <c r="U2640" s="28">
        <v>71.284999999999997</v>
      </c>
      <c r="V2640">
        <v>71.234999999999999</v>
      </c>
      <c r="W2640">
        <v>71.33</v>
      </c>
      <c r="X2640">
        <v>71.179000000000002</v>
      </c>
      <c r="Y2640" s="19">
        <v>-1E-4</v>
      </c>
      <c r="AB2640" s="110">
        <f t="shared" si="483"/>
        <v>44064</v>
      </c>
      <c r="AC2640" s="108">
        <f t="shared" si="475"/>
        <v>11371.6</v>
      </c>
      <c r="AD2640" s="28">
        <f t="shared" si="476"/>
        <v>74.921999999999997</v>
      </c>
      <c r="AE2640" s="28">
        <f t="shared" si="481"/>
        <v>151.77918368436508</v>
      </c>
      <c r="AF2640" s="31">
        <f t="shared" si="482"/>
        <v>6.471942302582967E-3</v>
      </c>
      <c r="AJ2640" s="110">
        <f t="shared" si="474"/>
        <v>44019</v>
      </c>
      <c r="AK2640" s="31">
        <f t="shared" si="472"/>
        <v>-1.0800000000000001E-2</v>
      </c>
      <c r="AL2640" s="115">
        <f t="shared" si="473"/>
        <v>9.9750703544421171E-4</v>
      </c>
      <c r="AM2640" s="100"/>
      <c r="BR2640" s="18">
        <f t="shared" si="478"/>
        <v>44007</v>
      </c>
      <c r="BS2640" s="6">
        <f t="shared" si="479"/>
        <v>1.0999999999999999E-2</v>
      </c>
      <c r="BT2640" s="6">
        <f t="shared" si="480"/>
        <v>-1.6000000000000001E-3</v>
      </c>
    </row>
    <row r="2641" spans="2:72" ht="14.45" hidden="1">
      <c r="B2641" s="110">
        <v>44008</v>
      </c>
      <c r="C2641" s="106">
        <v>3009.1</v>
      </c>
      <c r="D2641" s="106">
        <v>3073.2</v>
      </c>
      <c r="E2641" s="106">
        <v>3073.7</v>
      </c>
      <c r="F2641" s="106">
        <v>3004.6</v>
      </c>
      <c r="G2641" s="28"/>
      <c r="H2641" s="107">
        <v>-2.4199999999999999E-2</v>
      </c>
      <c r="K2641" s="110">
        <v>44067</v>
      </c>
      <c r="L2641" s="106">
        <v>11466.45</v>
      </c>
      <c r="M2641" s="106">
        <v>11412</v>
      </c>
      <c r="N2641" s="106">
        <v>11497.25</v>
      </c>
      <c r="O2641" s="106">
        <v>11410.65</v>
      </c>
      <c r="P2641" s="28" t="s">
        <v>5125</v>
      </c>
      <c r="Q2641" s="107">
        <v>8.3000000000000001E-3</v>
      </c>
      <c r="T2641" s="110">
        <v>43873</v>
      </c>
      <c r="U2641" s="28">
        <v>71.305999999999997</v>
      </c>
      <c r="V2641">
        <v>71.210999999999999</v>
      </c>
      <c r="W2641">
        <v>71.391000000000005</v>
      </c>
      <c r="X2641">
        <v>71.210999999999999</v>
      </c>
      <c r="Y2641" s="19">
        <v>2.9999999999999997E-4</v>
      </c>
      <c r="AB2641" s="110">
        <f t="shared" si="483"/>
        <v>44067</v>
      </c>
      <c r="AC2641" s="108">
        <f t="shared" si="475"/>
        <v>11466.45</v>
      </c>
      <c r="AD2641" s="28">
        <f t="shared" si="476"/>
        <v>74.168999999999997</v>
      </c>
      <c r="AE2641" s="28">
        <f t="shared" si="481"/>
        <v>154.5989564373256</v>
      </c>
      <c r="AF2641" s="31">
        <f t="shared" si="482"/>
        <v>1.8578125698873293E-2</v>
      </c>
      <c r="AJ2641" s="110">
        <f t="shared" si="474"/>
        <v>44020</v>
      </c>
      <c r="AK2641" s="31">
        <f t="shared" si="472"/>
        <v>7.7999999999999996E-3</v>
      </c>
      <c r="AL2641" s="115">
        <f t="shared" si="473"/>
        <v>-1.0480385194036046E-2</v>
      </c>
      <c r="AM2641" s="100"/>
      <c r="BR2641" s="18">
        <f t="shared" si="478"/>
        <v>44008</v>
      </c>
      <c r="BS2641" s="6">
        <f t="shared" si="479"/>
        <v>-2.4199999999999999E-2</v>
      </c>
      <c r="BT2641" s="6">
        <f t="shared" si="480"/>
        <v>9.1000000000000004E-3</v>
      </c>
    </row>
    <row r="2642" spans="2:72" ht="14.45" hidden="1">
      <c r="B2642" s="110">
        <v>44011</v>
      </c>
      <c r="C2642" s="106">
        <v>3053.2</v>
      </c>
      <c r="D2642" s="106">
        <v>3018.6</v>
      </c>
      <c r="E2642" s="106">
        <v>3053.9</v>
      </c>
      <c r="F2642" s="106">
        <v>2999.7</v>
      </c>
      <c r="G2642" s="28"/>
      <c r="H2642" s="107">
        <v>1.47E-2</v>
      </c>
      <c r="K2642" s="110">
        <v>44068</v>
      </c>
      <c r="L2642" s="106">
        <v>11472.25</v>
      </c>
      <c r="M2642" s="106">
        <v>11513.1</v>
      </c>
      <c r="N2642" s="106">
        <v>11525.9</v>
      </c>
      <c r="O2642" s="106">
        <v>11423.35</v>
      </c>
      <c r="P2642" s="28" t="s">
        <v>5126</v>
      </c>
      <c r="Q2642" s="107">
        <v>5.0000000000000001E-4</v>
      </c>
      <c r="T2642" s="110">
        <v>43874</v>
      </c>
      <c r="U2642" s="28">
        <v>71.33</v>
      </c>
      <c r="V2642">
        <v>71.36</v>
      </c>
      <c r="W2642">
        <v>71.510999999999996</v>
      </c>
      <c r="X2642">
        <v>71.254000000000005</v>
      </c>
      <c r="Y2642" s="19">
        <v>2.9999999999999997E-4</v>
      </c>
      <c r="AB2642" s="110">
        <f t="shared" si="483"/>
        <v>44068</v>
      </c>
      <c r="AC2642" s="108">
        <f t="shared" si="475"/>
        <v>11472.25</v>
      </c>
      <c r="AD2642" s="28">
        <f t="shared" si="476"/>
        <v>74.222999999999999</v>
      </c>
      <c r="AE2642" s="28">
        <f t="shared" si="481"/>
        <v>154.56462282580873</v>
      </c>
      <c r="AF2642" s="31">
        <f t="shared" si="482"/>
        <v>-2.2208178055060923E-4</v>
      </c>
      <c r="AJ2642" s="110">
        <f t="shared" si="474"/>
        <v>44021</v>
      </c>
      <c r="AK2642" s="31">
        <f t="shared" ref="AK2642:AK2705" si="484">IFERROR(VLOOKUP(AJ2642,B:H,7,FALSE),0)</f>
        <v>-5.5999999999999999E-3</v>
      </c>
      <c r="AL2642" s="115">
        <f t="shared" ref="AL2642:AL2705" si="485">IFERROR(VLOOKUP(AJ2642,AB:AF,5,FALSE),0)</f>
        <v>7.2376792637718346E-3</v>
      </c>
      <c r="AM2642" s="100"/>
      <c r="BR2642" s="18">
        <f t="shared" si="478"/>
        <v>44011</v>
      </c>
      <c r="BS2642" s="6">
        <f t="shared" si="479"/>
        <v>1.47E-2</v>
      </c>
      <c r="BT2642" s="6">
        <f t="shared" si="480"/>
        <v>-6.7999999999999996E-3</v>
      </c>
    </row>
    <row r="2643" spans="2:72" ht="14.45" hidden="1">
      <c r="B2643" s="110">
        <v>44012</v>
      </c>
      <c r="C2643" s="106">
        <v>3100.3</v>
      </c>
      <c r="D2643" s="106">
        <v>3050.2</v>
      </c>
      <c r="E2643" s="106">
        <v>3111.5</v>
      </c>
      <c r="F2643" s="106">
        <v>3047.8</v>
      </c>
      <c r="G2643" s="28"/>
      <c r="H2643" s="107">
        <v>1.54E-2</v>
      </c>
      <c r="K2643" s="110">
        <v>44069</v>
      </c>
      <c r="L2643" s="106">
        <v>11549.6</v>
      </c>
      <c r="M2643" s="106">
        <v>11512.85</v>
      </c>
      <c r="N2643" s="106">
        <v>11561.75</v>
      </c>
      <c r="O2643" s="106">
        <v>11461.85</v>
      </c>
      <c r="P2643" s="28" t="s">
        <v>5127</v>
      </c>
      <c r="Q2643" s="107">
        <v>6.7000000000000002E-3</v>
      </c>
      <c r="T2643" s="110">
        <v>43875</v>
      </c>
      <c r="U2643" s="28">
        <v>71.528999999999996</v>
      </c>
      <c r="V2643">
        <v>71.293999999999997</v>
      </c>
      <c r="W2643">
        <v>71.596999999999994</v>
      </c>
      <c r="X2643">
        <v>71.272000000000006</v>
      </c>
      <c r="Y2643" s="19">
        <v>2.8E-3</v>
      </c>
      <c r="AB2643" s="110">
        <f t="shared" si="483"/>
        <v>44069</v>
      </c>
      <c r="AC2643" s="108">
        <f t="shared" si="475"/>
        <v>11549.6</v>
      </c>
      <c r="AD2643" s="28">
        <f t="shared" si="476"/>
        <v>74.221999999999994</v>
      </c>
      <c r="AE2643" s="28">
        <f t="shared" si="481"/>
        <v>155.60884912829081</v>
      </c>
      <c r="AF2643" s="31">
        <f t="shared" si="482"/>
        <v>6.7559204906733061E-3</v>
      </c>
      <c r="AJ2643" s="110">
        <f t="shared" si="474"/>
        <v>44022</v>
      </c>
      <c r="AK2643" s="31">
        <f t="shared" si="484"/>
        <v>1.04E-2</v>
      </c>
      <c r="AL2643" s="115">
        <f t="shared" si="485"/>
        <v>-4.7281919300254938E-3</v>
      </c>
      <c r="AM2643" s="100"/>
      <c r="BR2643" s="18">
        <f t="shared" si="478"/>
        <v>44012</v>
      </c>
      <c r="BS2643" s="6">
        <f t="shared" si="479"/>
        <v>1.54E-2</v>
      </c>
      <c r="BT2643" s="6">
        <f t="shared" si="480"/>
        <v>-1E-3</v>
      </c>
    </row>
    <row r="2644" spans="2:72" ht="14.45" hidden="1">
      <c r="B2644" s="110">
        <v>44013</v>
      </c>
      <c r="C2644" s="106">
        <v>3115.9</v>
      </c>
      <c r="D2644" s="106">
        <v>3105.9</v>
      </c>
      <c r="E2644" s="106">
        <v>3128.4</v>
      </c>
      <c r="F2644" s="106">
        <v>3101.2</v>
      </c>
      <c r="G2644" s="28"/>
      <c r="H2644" s="107">
        <v>5.0000000000000001E-3</v>
      </c>
      <c r="K2644" s="110">
        <v>44070</v>
      </c>
      <c r="L2644" s="106">
        <v>11559.25</v>
      </c>
      <c r="M2644" s="106">
        <v>11609.3</v>
      </c>
      <c r="N2644" s="106">
        <v>11617.35</v>
      </c>
      <c r="O2644" s="106">
        <v>11540.6</v>
      </c>
      <c r="P2644" s="28" t="s">
        <v>5128</v>
      </c>
      <c r="Q2644" s="107">
        <v>8.0000000000000004E-4</v>
      </c>
      <c r="T2644" s="110">
        <v>43878</v>
      </c>
      <c r="U2644" s="28">
        <v>71.34</v>
      </c>
      <c r="V2644">
        <v>71.430000000000007</v>
      </c>
      <c r="W2644">
        <v>71.507000000000005</v>
      </c>
      <c r="X2644">
        <v>71.260000000000005</v>
      </c>
      <c r="Y2644" s="19">
        <v>-2.5999999999999999E-3</v>
      </c>
      <c r="AB2644" s="110">
        <f t="shared" si="483"/>
        <v>44070</v>
      </c>
      <c r="AC2644" s="108">
        <f t="shared" si="475"/>
        <v>11559.25</v>
      </c>
      <c r="AD2644" s="28">
        <f t="shared" si="476"/>
        <v>73.903999999999996</v>
      </c>
      <c r="AE2644" s="28">
        <f t="shared" si="481"/>
        <v>156.40899004113444</v>
      </c>
      <c r="AF2644" s="31">
        <f t="shared" si="482"/>
        <v>5.1420013535603548E-3</v>
      </c>
      <c r="AJ2644" s="110">
        <f t="shared" si="474"/>
        <v>44025</v>
      </c>
      <c r="AK2644" s="31">
        <f t="shared" si="484"/>
        <v>-9.4000000000000004E-3</v>
      </c>
      <c r="AL2644" s="115">
        <f t="shared" si="485"/>
        <v>2.9910977289804297E-3</v>
      </c>
      <c r="AM2644" s="100"/>
      <c r="BR2644" s="18">
        <f t="shared" si="478"/>
        <v>44013</v>
      </c>
      <c r="BS2644" s="6">
        <f t="shared" si="479"/>
        <v>5.0000000000000001E-3</v>
      </c>
      <c r="BT2644" s="6">
        <f t="shared" si="480"/>
        <v>1.24E-2</v>
      </c>
    </row>
    <row r="2645" spans="2:72" ht="14.45" hidden="1">
      <c r="B2645" s="110">
        <v>44014</v>
      </c>
      <c r="C2645" s="106">
        <v>3130</v>
      </c>
      <c r="D2645" s="106">
        <v>3143.6</v>
      </c>
      <c r="E2645" s="106">
        <v>3165.8</v>
      </c>
      <c r="F2645" s="106">
        <v>3124.5</v>
      </c>
      <c r="G2645" s="28"/>
      <c r="H2645" s="107">
        <v>4.4999999999999997E-3</v>
      </c>
      <c r="K2645" s="110">
        <v>44071</v>
      </c>
      <c r="L2645" s="106">
        <v>11647.6</v>
      </c>
      <c r="M2645" s="106">
        <v>11602.95</v>
      </c>
      <c r="N2645" s="106">
        <v>11686.05</v>
      </c>
      <c r="O2645" s="106">
        <v>11589.4</v>
      </c>
      <c r="P2645" s="28" t="s">
        <v>5129</v>
      </c>
      <c r="Q2645" s="107">
        <v>7.6E-3</v>
      </c>
      <c r="T2645" s="110">
        <v>43879</v>
      </c>
      <c r="U2645" s="28">
        <v>71.584999999999994</v>
      </c>
      <c r="V2645">
        <v>71.415000000000006</v>
      </c>
      <c r="W2645">
        <v>71.611000000000004</v>
      </c>
      <c r="X2645">
        <v>71.375</v>
      </c>
      <c r="Y2645" s="19">
        <v>3.3999999999999998E-3</v>
      </c>
      <c r="AB2645" s="110">
        <f t="shared" si="483"/>
        <v>44071</v>
      </c>
      <c r="AC2645" s="108">
        <f t="shared" si="475"/>
        <v>11647.6</v>
      </c>
      <c r="AD2645" s="28">
        <f t="shared" si="476"/>
        <v>73.114999999999995</v>
      </c>
      <c r="AE2645" s="28">
        <f t="shared" si="481"/>
        <v>159.30520413047941</v>
      </c>
      <c r="AF2645" s="31">
        <f t="shared" si="482"/>
        <v>1.851692852554887E-2</v>
      </c>
      <c r="AJ2645" s="110">
        <f t="shared" si="474"/>
        <v>44026</v>
      </c>
      <c r="AK2645" s="31">
        <f t="shared" si="484"/>
        <v>1.34E-2</v>
      </c>
      <c r="AL2645" s="115">
        <f t="shared" si="485"/>
        <v>-2.0609657685177751E-2</v>
      </c>
      <c r="AM2645" s="100"/>
      <c r="BR2645" s="18">
        <f t="shared" si="478"/>
        <v>44014</v>
      </c>
      <c r="BS2645" s="6">
        <f t="shared" si="479"/>
        <v>4.4999999999999997E-3</v>
      </c>
      <c r="BT2645" s="6">
        <f t="shared" si="480"/>
        <v>1.17E-2</v>
      </c>
    </row>
    <row r="2646" spans="2:72" ht="14.45" hidden="1">
      <c r="B2646" s="110">
        <v>44018</v>
      </c>
      <c r="C2646" s="106">
        <v>3179.7</v>
      </c>
      <c r="D2646" s="106">
        <v>3155.3</v>
      </c>
      <c r="E2646" s="106">
        <v>3182.6</v>
      </c>
      <c r="F2646" s="106">
        <v>3155.3</v>
      </c>
      <c r="G2646" s="28"/>
      <c r="H2646" s="107">
        <v>1.5900000000000001E-2</v>
      </c>
      <c r="K2646" s="110">
        <v>44074</v>
      </c>
      <c r="L2646" s="106">
        <v>11387.5</v>
      </c>
      <c r="M2646" s="106">
        <v>11777.55</v>
      </c>
      <c r="N2646" s="106">
        <v>11794.25</v>
      </c>
      <c r="O2646" s="106">
        <v>11325.85</v>
      </c>
      <c r="P2646" s="28" t="s">
        <v>5130</v>
      </c>
      <c r="Q2646" s="107">
        <v>-2.23E-2</v>
      </c>
      <c r="T2646" s="110">
        <v>43880</v>
      </c>
      <c r="U2646" s="28">
        <v>71.599999999999994</v>
      </c>
      <c r="V2646">
        <v>71.572999999999993</v>
      </c>
      <c r="W2646">
        <v>71.599999999999994</v>
      </c>
      <c r="X2646">
        <v>71.451999999999998</v>
      </c>
      <c r="Y2646" s="19">
        <v>2.0000000000000001E-4</v>
      </c>
      <c r="AB2646" s="110">
        <f t="shared" si="483"/>
        <v>44074</v>
      </c>
      <c r="AC2646" s="108">
        <f t="shared" si="475"/>
        <v>11387.5</v>
      </c>
      <c r="AD2646" s="28">
        <f t="shared" si="476"/>
        <v>73.257000000000005</v>
      </c>
      <c r="AE2646" s="28">
        <f t="shared" si="481"/>
        <v>155.44589595533532</v>
      </c>
      <c r="AF2646" s="31">
        <f t="shared" si="482"/>
        <v>-2.4225876337242047E-2</v>
      </c>
      <c r="AJ2646" s="110">
        <f t="shared" si="474"/>
        <v>44027</v>
      </c>
      <c r="AK2646" s="31">
        <f t="shared" si="484"/>
        <v>9.1000000000000004E-3</v>
      </c>
      <c r="AL2646" s="115">
        <f t="shared" si="485"/>
        <v>4.7671342572894737E-3</v>
      </c>
      <c r="AM2646" s="100"/>
      <c r="BR2646" s="18">
        <f t="shared" si="478"/>
        <v>44018</v>
      </c>
      <c r="BS2646" s="6">
        <f t="shared" si="479"/>
        <v>1.5900000000000001E-2</v>
      </c>
      <c r="BT2646" s="6">
        <f t="shared" si="480"/>
        <v>1.47E-2</v>
      </c>
    </row>
    <row r="2647" spans="2:72" ht="14.45" hidden="1">
      <c r="B2647" s="110">
        <v>44019</v>
      </c>
      <c r="C2647" s="106">
        <v>3145.3</v>
      </c>
      <c r="D2647" s="106">
        <v>3166.4</v>
      </c>
      <c r="E2647" s="106">
        <v>3184.2</v>
      </c>
      <c r="F2647" s="106">
        <v>3142.9</v>
      </c>
      <c r="G2647" s="28"/>
      <c r="H2647" s="107">
        <v>-1.0800000000000001E-2</v>
      </c>
      <c r="K2647" s="110">
        <v>44075</v>
      </c>
      <c r="L2647" s="106">
        <v>11470.25</v>
      </c>
      <c r="M2647" s="106">
        <v>11464.3</v>
      </c>
      <c r="N2647" s="106">
        <v>11553.55</v>
      </c>
      <c r="O2647" s="106">
        <v>11366.9</v>
      </c>
      <c r="P2647" s="28" t="s">
        <v>5131</v>
      </c>
      <c r="Q2647" s="107">
        <v>7.3000000000000001E-3</v>
      </c>
      <c r="T2647" s="110">
        <v>43881</v>
      </c>
      <c r="U2647" s="28">
        <v>71.680000000000007</v>
      </c>
      <c r="V2647">
        <v>71.734999999999999</v>
      </c>
      <c r="W2647">
        <v>71.819999999999993</v>
      </c>
      <c r="X2647">
        <v>71.53</v>
      </c>
      <c r="Y2647" s="19">
        <v>1.1000000000000001E-3</v>
      </c>
      <c r="AB2647" s="110">
        <f t="shared" si="483"/>
        <v>44075</v>
      </c>
      <c r="AC2647" s="108">
        <f t="shared" si="475"/>
        <v>11470.25</v>
      </c>
      <c r="AD2647" s="28">
        <f t="shared" si="476"/>
        <v>73.004000000000005</v>
      </c>
      <c r="AE2647" s="28">
        <f t="shared" si="481"/>
        <v>157.11810311763739</v>
      </c>
      <c r="AF2647" s="31">
        <f t="shared" si="482"/>
        <v>1.0757486725687215E-2</v>
      </c>
      <c r="AJ2647" s="110">
        <f t="shared" si="474"/>
        <v>44028</v>
      </c>
      <c r="AK2647" s="31">
        <f t="shared" si="484"/>
        <v>-3.3999999999999998E-3</v>
      </c>
      <c r="AL2647" s="115">
        <f t="shared" si="485"/>
        <v>1.0726195939211314E-2</v>
      </c>
      <c r="AM2647" s="100"/>
      <c r="BR2647" s="18">
        <f t="shared" si="478"/>
        <v>44019</v>
      </c>
      <c r="BS2647" s="6">
        <f t="shared" si="479"/>
        <v>-1.0800000000000001E-2</v>
      </c>
      <c r="BT2647" s="6">
        <f t="shared" si="480"/>
        <v>3.3E-3</v>
      </c>
    </row>
    <row r="2648" spans="2:72" ht="14.45" hidden="1">
      <c r="B2648" s="110">
        <v>44020</v>
      </c>
      <c r="C2648" s="106">
        <v>3169.9</v>
      </c>
      <c r="D2648" s="106">
        <v>3153.1</v>
      </c>
      <c r="E2648" s="106">
        <v>3171.8</v>
      </c>
      <c r="F2648" s="106">
        <v>3136.5</v>
      </c>
      <c r="G2648" s="28"/>
      <c r="H2648" s="107">
        <v>7.7999999999999996E-3</v>
      </c>
      <c r="K2648" s="110">
        <v>44076</v>
      </c>
      <c r="L2648" s="106">
        <v>11535</v>
      </c>
      <c r="M2648" s="106">
        <v>11478.55</v>
      </c>
      <c r="N2648" s="106">
        <v>11554.75</v>
      </c>
      <c r="O2648" s="106">
        <v>11430.4</v>
      </c>
      <c r="P2648" s="28" t="s">
        <v>5132</v>
      </c>
      <c r="Q2648" s="107">
        <v>5.5999999999999999E-3</v>
      </c>
      <c r="T2648" s="110">
        <v>43882</v>
      </c>
      <c r="U2648" s="28">
        <v>71.88</v>
      </c>
      <c r="V2648">
        <v>71.665000000000006</v>
      </c>
      <c r="W2648">
        <v>72.055999999999997</v>
      </c>
      <c r="X2648">
        <v>71.665000000000006</v>
      </c>
      <c r="Y2648" s="19">
        <v>2.8E-3</v>
      </c>
      <c r="AB2648" s="110">
        <f t="shared" si="483"/>
        <v>44076</v>
      </c>
      <c r="AC2648" s="108">
        <f t="shared" si="475"/>
        <v>11535</v>
      </c>
      <c r="AD2648" s="28">
        <f t="shared" si="476"/>
        <v>73.269000000000005</v>
      </c>
      <c r="AE2648" s="28">
        <f t="shared" si="481"/>
        <v>157.43356671989517</v>
      </c>
      <c r="AF2648" s="31">
        <f t="shared" si="482"/>
        <v>2.0078119325408483E-3</v>
      </c>
      <c r="AJ2648" s="110">
        <f t="shared" si="474"/>
        <v>44029</v>
      </c>
      <c r="AK2648" s="31">
        <f t="shared" si="484"/>
        <v>2.8E-3</v>
      </c>
      <c r="AL2648" s="115">
        <f t="shared" si="485"/>
        <v>1.8882417036597099E-2</v>
      </c>
      <c r="AM2648" s="100"/>
      <c r="BR2648" s="18">
        <f t="shared" si="478"/>
        <v>44020</v>
      </c>
      <c r="BS2648" s="6">
        <f t="shared" si="479"/>
        <v>7.7999999999999996E-3</v>
      </c>
      <c r="BT2648" s="6">
        <f t="shared" si="480"/>
        <v>-8.6999999999999994E-3</v>
      </c>
    </row>
    <row r="2649" spans="2:72" ht="14.45" hidden="1">
      <c r="B2649" s="110">
        <v>44021</v>
      </c>
      <c r="C2649" s="106">
        <v>3152.1</v>
      </c>
      <c r="D2649" s="106">
        <v>3176.2</v>
      </c>
      <c r="E2649" s="106">
        <v>3179.8</v>
      </c>
      <c r="F2649" s="106">
        <v>3115.7</v>
      </c>
      <c r="G2649" s="28"/>
      <c r="H2649" s="107">
        <v>-5.5999999999999999E-3</v>
      </c>
      <c r="K2649" s="110">
        <v>44077</v>
      </c>
      <c r="L2649" s="106">
        <v>11527.45</v>
      </c>
      <c r="M2649" s="106">
        <v>11566.2</v>
      </c>
      <c r="N2649" s="106">
        <v>11584.95</v>
      </c>
      <c r="O2649" s="106">
        <v>11507.65</v>
      </c>
      <c r="P2649" s="28" t="s">
        <v>5133</v>
      </c>
      <c r="Q2649" s="107">
        <v>-6.9999999999999999E-4</v>
      </c>
      <c r="T2649" s="110">
        <v>43885</v>
      </c>
      <c r="U2649" s="28">
        <v>71.935000000000002</v>
      </c>
      <c r="V2649">
        <v>71.915000000000006</v>
      </c>
      <c r="W2649">
        <v>72.015000000000001</v>
      </c>
      <c r="X2649">
        <v>71.775000000000006</v>
      </c>
      <c r="Y2649" s="19">
        <v>8.0000000000000004E-4</v>
      </c>
      <c r="AB2649" s="110">
        <f t="shared" si="483"/>
        <v>44077</v>
      </c>
      <c r="AC2649" s="108">
        <f t="shared" si="475"/>
        <v>11527.45</v>
      </c>
      <c r="AD2649" s="28">
        <f t="shared" si="476"/>
        <v>73.391000000000005</v>
      </c>
      <c r="AE2649" s="28">
        <f t="shared" si="481"/>
        <v>157.06898666048971</v>
      </c>
      <c r="AF2649" s="31">
        <f t="shared" si="482"/>
        <v>-2.315770816868512E-3</v>
      </c>
      <c r="AJ2649" s="110">
        <f t="shared" si="474"/>
        <v>44032</v>
      </c>
      <c r="AK2649" s="31">
        <f t="shared" si="484"/>
        <v>8.3999999999999995E-3</v>
      </c>
      <c r="AL2649" s="115">
        <f t="shared" si="485"/>
        <v>1.3055139907454327E-2</v>
      </c>
      <c r="AM2649" s="100"/>
      <c r="BR2649" s="18">
        <f t="shared" si="478"/>
        <v>44021</v>
      </c>
      <c r="BS2649" s="6">
        <f t="shared" si="479"/>
        <v>-5.5999999999999999E-3</v>
      </c>
      <c r="BT2649" s="6">
        <f t="shared" si="480"/>
        <v>1.01E-2</v>
      </c>
    </row>
    <row r="2650" spans="2:72" ht="14.45" hidden="1">
      <c r="B2650" s="110">
        <v>44022</v>
      </c>
      <c r="C2650" s="106">
        <v>3185</v>
      </c>
      <c r="D2650" s="106">
        <v>3152.5</v>
      </c>
      <c r="E2650" s="106">
        <v>3186.8</v>
      </c>
      <c r="F2650" s="106">
        <v>3136.2</v>
      </c>
      <c r="G2650" s="28"/>
      <c r="H2650" s="107">
        <v>1.04E-2</v>
      </c>
      <c r="K2650" s="110">
        <v>44078</v>
      </c>
      <c r="L2650" s="106">
        <v>11333.85</v>
      </c>
      <c r="M2650" s="106">
        <v>11354.4</v>
      </c>
      <c r="N2650" s="106">
        <v>11452.05</v>
      </c>
      <c r="O2650" s="106">
        <v>11303.65</v>
      </c>
      <c r="P2650" s="28" t="s">
        <v>5134</v>
      </c>
      <c r="Q2650" s="107">
        <v>-1.6799999999999999E-2</v>
      </c>
      <c r="T2650" s="110">
        <v>43886</v>
      </c>
      <c r="U2650" s="28">
        <v>71.819999999999993</v>
      </c>
      <c r="V2650">
        <v>71.87</v>
      </c>
      <c r="W2650">
        <v>71.92</v>
      </c>
      <c r="X2650">
        <v>71.611000000000004</v>
      </c>
      <c r="Y2650" s="19">
        <v>-1.6000000000000001E-3</v>
      </c>
      <c r="AB2650" s="110">
        <f t="shared" si="483"/>
        <v>44078</v>
      </c>
      <c r="AC2650" s="108">
        <f t="shared" si="475"/>
        <v>11333.85</v>
      </c>
      <c r="AD2650" s="28">
        <f t="shared" si="476"/>
        <v>73.290999999999997</v>
      </c>
      <c r="AE2650" s="28">
        <f t="shared" si="481"/>
        <v>154.64177047659331</v>
      </c>
      <c r="AF2650" s="31">
        <f t="shared" si="482"/>
        <v>-1.5453185479211928E-2</v>
      </c>
      <c r="AJ2650" s="110">
        <f t="shared" ref="AJ2650:AJ2713" si="486">VLOOKUP(B2657,AB:AF,1,FALSE)</f>
        <v>44033</v>
      </c>
      <c r="AK2650" s="31">
        <f t="shared" si="484"/>
        <v>1.6999999999999999E-3</v>
      </c>
      <c r="AL2650" s="115">
        <f t="shared" si="485"/>
        <v>1.5559250967400073E-2</v>
      </c>
      <c r="AM2650" s="100"/>
      <c r="BR2650" s="18">
        <f t="shared" si="478"/>
        <v>44022</v>
      </c>
      <c r="BS2650" s="6">
        <f t="shared" si="479"/>
        <v>1.04E-2</v>
      </c>
      <c r="BT2650" s="6">
        <f t="shared" si="480"/>
        <v>-4.1999999999999997E-3</v>
      </c>
    </row>
    <row r="2651" spans="2:72" ht="14.45" hidden="1">
      <c r="B2651" s="110">
        <v>44025</v>
      </c>
      <c r="C2651" s="106">
        <v>3155.2</v>
      </c>
      <c r="D2651" s="106">
        <v>3205.1</v>
      </c>
      <c r="E2651" s="106">
        <v>3235.3</v>
      </c>
      <c r="F2651" s="106">
        <v>3149.4</v>
      </c>
      <c r="G2651" s="28"/>
      <c r="H2651" s="107">
        <v>-9.4000000000000004E-3</v>
      </c>
      <c r="K2651" s="110">
        <v>44081</v>
      </c>
      <c r="L2651" s="106">
        <v>11355.05</v>
      </c>
      <c r="M2651" s="106">
        <v>11359.6</v>
      </c>
      <c r="N2651" s="106">
        <v>11381.15</v>
      </c>
      <c r="O2651" s="106">
        <v>11251.7</v>
      </c>
      <c r="P2651" s="28" t="s">
        <v>5135</v>
      </c>
      <c r="Q2651" s="107">
        <v>1.9E-3</v>
      </c>
      <c r="T2651" s="110">
        <v>43887</v>
      </c>
      <c r="U2651" s="28">
        <v>71.58</v>
      </c>
      <c r="V2651">
        <v>71.832999999999998</v>
      </c>
      <c r="W2651">
        <v>71.873000000000005</v>
      </c>
      <c r="X2651">
        <v>71.531999999999996</v>
      </c>
      <c r="Y2651" s="19">
        <v>-3.3E-3</v>
      </c>
      <c r="AB2651" s="110">
        <f t="shared" si="483"/>
        <v>44081</v>
      </c>
      <c r="AC2651" s="108">
        <f t="shared" ref="AC2651:AC2714" si="487">IFERROR(VLOOKUP(AB2651,K:Q,2,FALSE),0)</f>
        <v>11355.05</v>
      </c>
      <c r="AD2651" s="28">
        <f t="shared" ref="AD2651:AD2714" si="488">VLOOKUP(AB2651,T:Y,2,FALSE)</f>
        <v>73.447000000000003</v>
      </c>
      <c r="AE2651" s="28">
        <f t="shared" si="481"/>
        <v>154.60195787438559</v>
      </c>
      <c r="AF2651" s="31">
        <f t="shared" si="482"/>
        <v>-2.5745050696857064E-4</v>
      </c>
      <c r="AJ2651" s="110">
        <f t="shared" si="486"/>
        <v>44034</v>
      </c>
      <c r="AK2651" s="31">
        <f t="shared" si="484"/>
        <v>5.7000000000000002E-3</v>
      </c>
      <c r="AL2651" s="115">
        <f t="shared" si="485"/>
        <v>-3.5919943838457202E-3</v>
      </c>
      <c r="AM2651" s="100"/>
      <c r="BR2651" s="18">
        <f t="shared" si="478"/>
        <v>44025</v>
      </c>
      <c r="BS2651" s="6">
        <f t="shared" si="479"/>
        <v>-9.4000000000000004E-3</v>
      </c>
      <c r="BT2651" s="6">
        <f t="shared" si="480"/>
        <v>3.2000000000000002E-3</v>
      </c>
    </row>
    <row r="2652" spans="2:72" ht="14.45" hidden="1">
      <c r="B2652" s="110">
        <v>44026</v>
      </c>
      <c r="C2652" s="106">
        <v>3197.5</v>
      </c>
      <c r="D2652" s="106">
        <v>3141.1</v>
      </c>
      <c r="E2652" s="106">
        <v>3200.9</v>
      </c>
      <c r="F2652" s="106">
        <v>3127.7</v>
      </c>
      <c r="G2652" s="28"/>
      <c r="H2652" s="107">
        <v>1.34E-2</v>
      </c>
      <c r="K2652" s="110">
        <v>44082</v>
      </c>
      <c r="L2652" s="106">
        <v>11317.35</v>
      </c>
      <c r="M2652" s="106">
        <v>11378.55</v>
      </c>
      <c r="N2652" s="106">
        <v>11437.25</v>
      </c>
      <c r="O2652" s="106">
        <v>11290.45</v>
      </c>
      <c r="P2652" s="28" t="s">
        <v>5136</v>
      </c>
      <c r="Q2652" s="107">
        <v>-3.3E-3</v>
      </c>
      <c r="T2652" s="110">
        <v>43888</v>
      </c>
      <c r="U2652" s="28">
        <v>71.655000000000001</v>
      </c>
      <c r="V2652">
        <v>71.644999999999996</v>
      </c>
      <c r="W2652">
        <v>71.703999999999994</v>
      </c>
      <c r="X2652">
        <v>71.545000000000002</v>
      </c>
      <c r="Y2652" s="19">
        <v>1E-3</v>
      </c>
      <c r="AB2652" s="110">
        <f t="shared" si="483"/>
        <v>44082</v>
      </c>
      <c r="AC2652" s="108">
        <f t="shared" si="487"/>
        <v>11317.35</v>
      </c>
      <c r="AD2652" s="28">
        <f t="shared" si="488"/>
        <v>73.75</v>
      </c>
      <c r="AE2652" s="28">
        <f t="shared" si="481"/>
        <v>153.45559322033898</v>
      </c>
      <c r="AF2652" s="31">
        <f t="shared" si="482"/>
        <v>-7.4149426683071118E-3</v>
      </c>
      <c r="AJ2652" s="110">
        <f t="shared" si="486"/>
        <v>44035</v>
      </c>
      <c r="AK2652" s="31">
        <f t="shared" si="484"/>
        <v>-1.23E-2</v>
      </c>
      <c r="AL2652" s="115">
        <f t="shared" si="485"/>
        <v>4.6816226781836168E-3</v>
      </c>
      <c r="AM2652" s="100"/>
      <c r="BR2652" s="18">
        <f t="shared" si="478"/>
        <v>44026</v>
      </c>
      <c r="BS2652" s="6">
        <f t="shared" si="479"/>
        <v>1.34E-2</v>
      </c>
      <c r="BT2652" s="6">
        <f t="shared" si="480"/>
        <v>-1.8100000000000002E-2</v>
      </c>
    </row>
    <row r="2653" spans="2:72" ht="14.45" hidden="1">
      <c r="B2653" s="110">
        <v>44027</v>
      </c>
      <c r="C2653" s="106">
        <v>3226.6</v>
      </c>
      <c r="D2653" s="106">
        <v>3226</v>
      </c>
      <c r="E2653" s="106">
        <v>3238.3</v>
      </c>
      <c r="F2653" s="106">
        <v>3200.8</v>
      </c>
      <c r="G2653" s="28"/>
      <c r="H2653" s="107">
        <v>9.1000000000000004E-3</v>
      </c>
      <c r="K2653" s="110">
        <v>44083</v>
      </c>
      <c r="L2653" s="106">
        <v>11278</v>
      </c>
      <c r="M2653" s="106">
        <v>11218.6</v>
      </c>
      <c r="N2653" s="106">
        <v>11298.15</v>
      </c>
      <c r="O2653" s="106">
        <v>11185.15</v>
      </c>
      <c r="P2653" s="28" t="s">
        <v>5137</v>
      </c>
      <c r="Q2653" s="107">
        <v>-3.5000000000000001E-3</v>
      </c>
      <c r="T2653" s="110">
        <v>43889</v>
      </c>
      <c r="U2653" s="28">
        <v>72.539000000000001</v>
      </c>
      <c r="V2653">
        <v>71.754999999999995</v>
      </c>
      <c r="W2653">
        <v>72.573999999999998</v>
      </c>
      <c r="X2653">
        <v>71.754999999999995</v>
      </c>
      <c r="Y2653" s="19">
        <v>1.23E-2</v>
      </c>
      <c r="AB2653" s="110">
        <f t="shared" si="483"/>
        <v>44083</v>
      </c>
      <c r="AC2653" s="108">
        <f t="shared" si="487"/>
        <v>11278</v>
      </c>
      <c r="AD2653" s="28">
        <f t="shared" si="488"/>
        <v>73.31</v>
      </c>
      <c r="AE2653" s="28">
        <f t="shared" si="481"/>
        <v>153.83985813667985</v>
      </c>
      <c r="AF2653" s="31">
        <f t="shared" si="482"/>
        <v>2.5040789213144343E-3</v>
      </c>
      <c r="AJ2653" s="110">
        <f t="shared" si="486"/>
        <v>44036</v>
      </c>
      <c r="AK2653" s="31">
        <f t="shared" si="484"/>
        <v>-6.1999999999999998E-3</v>
      </c>
      <c r="AL2653" s="115">
        <f t="shared" si="485"/>
        <v>-1.1648755420013979E-3</v>
      </c>
      <c r="AM2653" s="100"/>
      <c r="BR2653" s="18">
        <f t="shared" si="478"/>
        <v>44027</v>
      </c>
      <c r="BS2653" s="6">
        <f t="shared" si="479"/>
        <v>9.1000000000000004E-3</v>
      </c>
      <c r="BT2653" s="6">
        <f t="shared" si="480"/>
        <v>1E-3</v>
      </c>
    </row>
    <row r="2654" spans="2:72" ht="14.45" hidden="1">
      <c r="B2654" s="110">
        <v>44028</v>
      </c>
      <c r="C2654" s="106">
        <v>3215.6</v>
      </c>
      <c r="D2654" s="106">
        <v>3208.4</v>
      </c>
      <c r="E2654" s="106">
        <v>3220.4</v>
      </c>
      <c r="F2654" s="106">
        <v>3198.6</v>
      </c>
      <c r="G2654" s="28"/>
      <c r="H2654" s="107">
        <v>-3.3999999999999998E-3</v>
      </c>
      <c r="K2654" s="110">
        <v>44084</v>
      </c>
      <c r="L2654" s="106">
        <v>11449.25</v>
      </c>
      <c r="M2654" s="106">
        <v>11363.3</v>
      </c>
      <c r="N2654" s="106">
        <v>11464.05</v>
      </c>
      <c r="O2654" s="106">
        <v>11327.4</v>
      </c>
      <c r="P2654" s="28" t="s">
        <v>5138</v>
      </c>
      <c r="Q2654" s="107">
        <v>1.52E-2</v>
      </c>
      <c r="T2654" s="110">
        <v>43892</v>
      </c>
      <c r="U2654" s="28">
        <v>72.882000000000005</v>
      </c>
      <c r="V2654">
        <v>72.52</v>
      </c>
      <c r="W2654">
        <v>72.953999999999994</v>
      </c>
      <c r="X2654">
        <v>72.028000000000006</v>
      </c>
      <c r="Y2654" s="19">
        <v>4.7000000000000002E-3</v>
      </c>
      <c r="AB2654" s="110">
        <f t="shared" si="483"/>
        <v>44084</v>
      </c>
      <c r="AC2654" s="108">
        <f t="shared" si="487"/>
        <v>11449.25</v>
      </c>
      <c r="AD2654" s="28">
        <f t="shared" si="488"/>
        <v>73.44</v>
      </c>
      <c r="AE2654" s="28">
        <f t="shared" si="481"/>
        <v>155.89937363834423</v>
      </c>
      <c r="AF2654" s="31">
        <f t="shared" si="482"/>
        <v>1.3387398601437894E-2</v>
      </c>
      <c r="AJ2654" s="110">
        <f t="shared" si="486"/>
        <v>44039</v>
      </c>
      <c r="AK2654" s="31">
        <f t="shared" si="484"/>
        <v>7.4000000000000003E-3</v>
      </c>
      <c r="AL2654" s="115">
        <f t="shared" si="485"/>
        <v>-6.1016543663073852E-3</v>
      </c>
      <c r="AM2654" s="100"/>
      <c r="BR2654" s="18">
        <f t="shared" si="478"/>
        <v>44028</v>
      </c>
      <c r="BS2654" s="6">
        <f t="shared" si="479"/>
        <v>-3.3999999999999998E-3</v>
      </c>
      <c r="BT2654" s="6">
        <f t="shared" si="480"/>
        <v>1.15E-2</v>
      </c>
    </row>
    <row r="2655" spans="2:72" ht="14.45" hidden="1">
      <c r="B2655" s="110">
        <v>44029</v>
      </c>
      <c r="C2655" s="106">
        <v>3224.7</v>
      </c>
      <c r="D2655" s="106">
        <v>3224.2</v>
      </c>
      <c r="E2655" s="106">
        <v>3233.5</v>
      </c>
      <c r="F2655" s="106">
        <v>3205.7</v>
      </c>
      <c r="G2655" s="28"/>
      <c r="H2655" s="107">
        <v>2.8E-3</v>
      </c>
      <c r="K2655" s="110">
        <v>44085</v>
      </c>
      <c r="L2655" s="106">
        <v>11464.45</v>
      </c>
      <c r="M2655" s="106">
        <v>11447.8</v>
      </c>
      <c r="N2655" s="106">
        <v>11493.5</v>
      </c>
      <c r="O2655" s="106">
        <v>11419.9</v>
      </c>
      <c r="P2655" s="28" t="s">
        <v>5139</v>
      </c>
      <c r="Q2655" s="107">
        <v>1.2999999999999999E-3</v>
      </c>
      <c r="T2655" s="110">
        <v>43893</v>
      </c>
      <c r="U2655" s="28">
        <v>73.05</v>
      </c>
      <c r="V2655">
        <v>72.48</v>
      </c>
      <c r="W2655">
        <v>73.397000000000006</v>
      </c>
      <c r="X2655">
        <v>72.44</v>
      </c>
      <c r="Y2655" s="19">
        <v>2.3E-3</v>
      </c>
      <c r="AB2655" s="110">
        <f t="shared" si="483"/>
        <v>44085</v>
      </c>
      <c r="AC2655" s="108">
        <f t="shared" si="487"/>
        <v>11464.45</v>
      </c>
      <c r="AD2655" s="28">
        <f t="shared" si="488"/>
        <v>73.44</v>
      </c>
      <c r="AE2655" s="28">
        <f t="shared" si="481"/>
        <v>156.10634531590415</v>
      </c>
      <c r="AF2655" s="31">
        <f t="shared" si="482"/>
        <v>1.3275978775901809E-3</v>
      </c>
      <c r="AJ2655" s="110">
        <f t="shared" si="486"/>
        <v>44040</v>
      </c>
      <c r="AK2655" s="31">
        <f t="shared" si="484"/>
        <v>-6.4999999999999997E-3</v>
      </c>
      <c r="AL2655" s="115">
        <f t="shared" si="485"/>
        <v>1.3682116338203931E-2</v>
      </c>
      <c r="AM2655" s="100"/>
      <c r="BR2655" s="18">
        <f t="shared" si="478"/>
        <v>44029</v>
      </c>
      <c r="BS2655" s="6">
        <f t="shared" si="479"/>
        <v>2.8E-3</v>
      </c>
      <c r="BT2655" s="6">
        <f t="shared" si="480"/>
        <v>1.5100000000000001E-2</v>
      </c>
    </row>
    <row r="2656" spans="2:72" ht="14.45" hidden="1">
      <c r="B2656" s="110">
        <v>44032</v>
      </c>
      <c r="C2656" s="106">
        <v>3251.8</v>
      </c>
      <c r="D2656" s="106">
        <v>3224.3</v>
      </c>
      <c r="E2656" s="106">
        <v>3258.6</v>
      </c>
      <c r="F2656" s="106">
        <v>3215.2</v>
      </c>
      <c r="G2656" s="28"/>
      <c r="H2656" s="107">
        <v>8.3999999999999995E-3</v>
      </c>
      <c r="K2656" s="110">
        <v>44088</v>
      </c>
      <c r="L2656" s="106">
        <v>11440.05</v>
      </c>
      <c r="M2656" s="106">
        <v>11540.15</v>
      </c>
      <c r="N2656" s="106">
        <v>11568.9</v>
      </c>
      <c r="O2656" s="106">
        <v>11383.55</v>
      </c>
      <c r="P2656" s="28" t="s">
        <v>5140</v>
      </c>
      <c r="Q2656" s="107">
        <v>-2.0999999999999999E-3</v>
      </c>
      <c r="T2656" s="110">
        <v>43894</v>
      </c>
      <c r="U2656" s="28">
        <v>73.540000000000006</v>
      </c>
      <c r="V2656">
        <v>73.06</v>
      </c>
      <c r="W2656">
        <v>73.64</v>
      </c>
      <c r="X2656">
        <v>72.91</v>
      </c>
      <c r="Y2656" s="19">
        <v>6.7000000000000002E-3</v>
      </c>
      <c r="AB2656" s="110">
        <f t="shared" si="483"/>
        <v>44088</v>
      </c>
      <c r="AC2656" s="108">
        <f t="shared" si="487"/>
        <v>11440.05</v>
      </c>
      <c r="AD2656" s="28">
        <f t="shared" si="488"/>
        <v>73.385000000000005</v>
      </c>
      <c r="AE2656" s="28">
        <f t="shared" si="481"/>
        <v>155.89084962867068</v>
      </c>
      <c r="AF2656" s="31">
        <f t="shared" si="482"/>
        <v>-1.3804415624322219E-3</v>
      </c>
      <c r="AJ2656" s="110">
        <f t="shared" si="486"/>
        <v>44041</v>
      </c>
      <c r="AK2656" s="31">
        <f t="shared" si="484"/>
        <v>1.24E-2</v>
      </c>
      <c r="AL2656" s="115">
        <f t="shared" si="485"/>
        <v>-9.1614588496283789E-3</v>
      </c>
      <c r="AM2656" s="100"/>
      <c r="BR2656" s="18">
        <f t="shared" si="478"/>
        <v>44032</v>
      </c>
      <c r="BS2656" s="6">
        <f t="shared" si="479"/>
        <v>8.3999999999999995E-3</v>
      </c>
      <c r="BT2656" s="6">
        <f t="shared" si="480"/>
        <v>1.11E-2</v>
      </c>
    </row>
    <row r="2657" spans="2:72" ht="14.45" hidden="1">
      <c r="B2657" s="110">
        <v>44033</v>
      </c>
      <c r="C2657" s="106">
        <v>3257.3</v>
      </c>
      <c r="D2657" s="106">
        <v>3268.5</v>
      </c>
      <c r="E2657" s="106">
        <v>3277.3</v>
      </c>
      <c r="F2657" s="106">
        <v>3247.8</v>
      </c>
      <c r="G2657" s="28"/>
      <c r="H2657" s="107">
        <v>1.6999999999999999E-3</v>
      </c>
      <c r="K2657" s="110">
        <v>44089</v>
      </c>
      <c r="L2657" s="106">
        <v>11521.8</v>
      </c>
      <c r="M2657" s="106">
        <v>11487.2</v>
      </c>
      <c r="N2657" s="106">
        <v>11535.95</v>
      </c>
      <c r="O2657" s="106">
        <v>11442.25</v>
      </c>
      <c r="P2657" s="28" t="s">
        <v>5141</v>
      </c>
      <c r="Q2657" s="107">
        <v>7.1000000000000004E-3</v>
      </c>
      <c r="T2657" s="110">
        <v>43895</v>
      </c>
      <c r="U2657" s="28">
        <v>73.506</v>
      </c>
      <c r="V2657">
        <v>73.518000000000001</v>
      </c>
      <c r="W2657">
        <v>73.564999999999998</v>
      </c>
      <c r="X2657">
        <v>73.043999999999997</v>
      </c>
      <c r="Y2657" s="19">
        <v>-5.0000000000000001E-4</v>
      </c>
      <c r="AB2657" s="110">
        <f t="shared" si="483"/>
        <v>44089</v>
      </c>
      <c r="AC2657" s="108">
        <f t="shared" si="487"/>
        <v>11521.8</v>
      </c>
      <c r="AD2657" s="28">
        <f t="shared" si="488"/>
        <v>73.61</v>
      </c>
      <c r="AE2657" s="28">
        <f t="shared" si="481"/>
        <v>156.52492867816872</v>
      </c>
      <c r="AF2657" s="31">
        <f t="shared" si="482"/>
        <v>4.0674552163157962E-3</v>
      </c>
      <c r="AJ2657" s="110">
        <f t="shared" si="486"/>
        <v>44042</v>
      </c>
      <c r="AK2657" s="31">
        <f t="shared" si="484"/>
        <v>-3.7000000000000002E-3</v>
      </c>
      <c r="AL2657" s="115">
        <f t="shared" si="485"/>
        <v>-8.0358377988939411E-3</v>
      </c>
      <c r="AM2657" s="100"/>
      <c r="BR2657" s="18">
        <f t="shared" si="478"/>
        <v>44033</v>
      </c>
      <c r="BS2657" s="6">
        <f t="shared" si="479"/>
        <v>1.6999999999999999E-3</v>
      </c>
      <c r="BT2657" s="6">
        <f t="shared" si="480"/>
        <v>1.2699999999999999E-2</v>
      </c>
    </row>
    <row r="2658" spans="2:72" ht="14.45" hidden="1">
      <c r="B2658" s="110">
        <v>44034</v>
      </c>
      <c r="C2658" s="106">
        <v>3276</v>
      </c>
      <c r="D2658" s="106">
        <v>3254.9</v>
      </c>
      <c r="E2658" s="106">
        <v>3279.3</v>
      </c>
      <c r="F2658" s="106">
        <v>3253.1</v>
      </c>
      <c r="G2658" s="28"/>
      <c r="H2658" s="107">
        <v>5.7000000000000002E-3</v>
      </c>
      <c r="K2658" s="110">
        <v>44090</v>
      </c>
      <c r="L2658" s="106">
        <v>11604.55</v>
      </c>
      <c r="M2658" s="106">
        <v>11538.45</v>
      </c>
      <c r="N2658" s="106">
        <v>11618.1</v>
      </c>
      <c r="O2658" s="106">
        <v>11516.75</v>
      </c>
      <c r="P2658" s="28" t="s">
        <v>5142</v>
      </c>
      <c r="Q2658" s="107">
        <v>7.1999999999999998E-3</v>
      </c>
      <c r="T2658" s="110">
        <v>43896</v>
      </c>
      <c r="U2658" s="28">
        <v>74.004000000000005</v>
      </c>
      <c r="V2658">
        <v>73.873000000000005</v>
      </c>
      <c r="W2658">
        <v>74.072999999999993</v>
      </c>
      <c r="X2658">
        <v>73.528999999999996</v>
      </c>
      <c r="Y2658" s="19">
        <v>6.7999999999999996E-3</v>
      </c>
      <c r="AB2658" s="110">
        <f t="shared" si="483"/>
        <v>44090</v>
      </c>
      <c r="AC2658" s="108">
        <f t="shared" si="487"/>
        <v>11604.55</v>
      </c>
      <c r="AD2658" s="28">
        <f t="shared" si="488"/>
        <v>73.545000000000002</v>
      </c>
      <c r="AE2658" s="28">
        <f t="shared" si="481"/>
        <v>157.78842885308313</v>
      </c>
      <c r="AF2658" s="31">
        <f t="shared" si="482"/>
        <v>8.0721977360698194E-3</v>
      </c>
      <c r="AJ2658" s="110">
        <f t="shared" si="486"/>
        <v>44043</v>
      </c>
      <c r="AK2658" s="31">
        <f t="shared" si="484"/>
        <v>7.7000000000000002E-3</v>
      </c>
      <c r="AL2658" s="115">
        <f t="shared" si="485"/>
        <v>-3.1442485757378069E-3</v>
      </c>
      <c r="AM2658" s="100"/>
      <c r="BR2658" s="18">
        <f t="shared" si="478"/>
        <v>44034</v>
      </c>
      <c r="BS2658" s="6">
        <f t="shared" si="479"/>
        <v>5.7000000000000002E-3</v>
      </c>
      <c r="BT2658" s="6">
        <f t="shared" si="480"/>
        <v>-2.7000000000000001E-3</v>
      </c>
    </row>
    <row r="2659" spans="2:72" ht="14.45" hidden="1">
      <c r="B2659" s="110">
        <v>44035</v>
      </c>
      <c r="C2659" s="106">
        <v>3235.7</v>
      </c>
      <c r="D2659" s="106">
        <v>3271.6</v>
      </c>
      <c r="E2659" s="106">
        <v>3280</v>
      </c>
      <c r="F2659" s="106">
        <v>3222.7</v>
      </c>
      <c r="G2659" s="28"/>
      <c r="H2659" s="107">
        <v>-1.23E-2</v>
      </c>
      <c r="K2659" s="110">
        <v>44091</v>
      </c>
      <c r="L2659" s="106">
        <v>11516.1</v>
      </c>
      <c r="M2659" s="106">
        <v>11539.4</v>
      </c>
      <c r="N2659" s="106">
        <v>11587.2</v>
      </c>
      <c r="O2659" s="106">
        <v>11498.5</v>
      </c>
      <c r="P2659" s="28" t="s">
        <v>5143</v>
      </c>
      <c r="Q2659" s="107">
        <v>-7.6E-3</v>
      </c>
      <c r="T2659" s="110">
        <v>43899</v>
      </c>
      <c r="U2659" s="28">
        <v>74.195999999999998</v>
      </c>
      <c r="V2659">
        <v>73.974999999999994</v>
      </c>
      <c r="W2659">
        <v>74.254000000000005</v>
      </c>
      <c r="X2659">
        <v>73.849999999999994</v>
      </c>
      <c r="Y2659" s="19">
        <v>2.5999999999999999E-3</v>
      </c>
      <c r="AB2659" s="110">
        <f t="shared" si="483"/>
        <v>44091</v>
      </c>
      <c r="AC2659" s="108">
        <f t="shared" si="487"/>
        <v>11516.1</v>
      </c>
      <c r="AD2659" s="28">
        <f t="shared" si="488"/>
        <v>73.61</v>
      </c>
      <c r="AE2659" s="28">
        <f t="shared" si="481"/>
        <v>156.44749354707241</v>
      </c>
      <c r="AF2659" s="31">
        <f t="shared" si="482"/>
        <v>-8.4983120483395069E-3</v>
      </c>
      <c r="AJ2659" s="110">
        <f t="shared" si="486"/>
        <v>44046</v>
      </c>
      <c r="AK2659" s="31">
        <f t="shared" si="484"/>
        <v>7.1999999999999998E-3</v>
      </c>
      <c r="AL2659" s="115">
        <f t="shared" si="485"/>
        <v>-1.9915084148860451E-2</v>
      </c>
      <c r="AM2659" s="100"/>
      <c r="BR2659" s="18">
        <f t="shared" si="478"/>
        <v>44035</v>
      </c>
      <c r="BS2659" s="6">
        <f t="shared" si="479"/>
        <v>-1.23E-2</v>
      </c>
      <c r="BT2659" s="6">
        <f t="shared" si="480"/>
        <v>7.4000000000000003E-3</v>
      </c>
    </row>
    <row r="2660" spans="2:72" ht="14.45" hidden="1">
      <c r="B2660" s="110">
        <v>44036</v>
      </c>
      <c r="C2660" s="106">
        <v>3215.6</v>
      </c>
      <c r="D2660" s="106">
        <v>3218.6</v>
      </c>
      <c r="E2660" s="106">
        <v>3227.3</v>
      </c>
      <c r="F2660" s="106">
        <v>3200.1</v>
      </c>
      <c r="G2660" s="28"/>
      <c r="H2660" s="107">
        <v>-6.1999999999999998E-3</v>
      </c>
      <c r="K2660" s="110">
        <v>44092</v>
      </c>
      <c r="L2660" s="106">
        <v>11504.95</v>
      </c>
      <c r="M2660" s="106">
        <v>11584.1</v>
      </c>
      <c r="N2660" s="106">
        <v>11584.1</v>
      </c>
      <c r="O2660" s="106">
        <v>11446.1</v>
      </c>
      <c r="P2660" s="28" t="s">
        <v>5144</v>
      </c>
      <c r="Q2660" s="107">
        <v>-1E-3</v>
      </c>
      <c r="T2660" s="110">
        <v>43900</v>
      </c>
      <c r="U2660" s="28">
        <v>74.150000000000006</v>
      </c>
      <c r="V2660">
        <v>74.248000000000005</v>
      </c>
      <c r="W2660">
        <v>74.248000000000005</v>
      </c>
      <c r="X2660">
        <v>74.150000000000006</v>
      </c>
      <c r="Y2660" s="19">
        <v>-5.9999999999999995E-4</v>
      </c>
      <c r="AB2660" s="110">
        <f t="shared" si="483"/>
        <v>44092</v>
      </c>
      <c r="AC2660" s="108">
        <f t="shared" si="487"/>
        <v>11504.95</v>
      </c>
      <c r="AD2660" s="28">
        <f t="shared" si="488"/>
        <v>73.540000000000006</v>
      </c>
      <c r="AE2660" s="28">
        <f t="shared" si="481"/>
        <v>156.44479194995921</v>
      </c>
      <c r="AF2660" s="31">
        <f t="shared" si="482"/>
        <v>-1.7268394986391655E-5</v>
      </c>
      <c r="AJ2660" s="110">
        <f t="shared" si="486"/>
        <v>44047</v>
      </c>
      <c r="AK2660" s="31">
        <f t="shared" si="484"/>
        <v>3.5999999999999999E-3</v>
      </c>
      <c r="AL2660" s="115">
        <f t="shared" si="485"/>
        <v>2.0380774072285668E-2</v>
      </c>
      <c r="AM2660" s="100"/>
      <c r="BR2660" s="18">
        <f t="shared" si="478"/>
        <v>44036</v>
      </c>
      <c r="BS2660" s="6">
        <f t="shared" si="479"/>
        <v>-6.1999999999999998E-3</v>
      </c>
      <c r="BT2660" s="6">
        <f t="shared" si="480"/>
        <v>-1.9E-3</v>
      </c>
    </row>
    <row r="2661" spans="2:72" ht="14.45" hidden="1">
      <c r="B2661" s="110">
        <v>44039</v>
      </c>
      <c r="C2661" s="106">
        <v>3239.4</v>
      </c>
      <c r="D2661" s="106">
        <v>3219.8</v>
      </c>
      <c r="E2661" s="106">
        <v>3241.4</v>
      </c>
      <c r="F2661" s="106">
        <v>3214.2</v>
      </c>
      <c r="G2661" s="28"/>
      <c r="H2661" s="107">
        <v>7.4000000000000003E-3</v>
      </c>
      <c r="K2661" s="110">
        <v>44095</v>
      </c>
      <c r="L2661" s="106">
        <v>11250.55</v>
      </c>
      <c r="M2661" s="106">
        <v>11503.8</v>
      </c>
      <c r="N2661" s="106">
        <v>11535.25</v>
      </c>
      <c r="O2661" s="106">
        <v>11218.5</v>
      </c>
      <c r="P2661" s="28" t="s">
        <v>5145</v>
      </c>
      <c r="Q2661" s="107">
        <v>-2.2100000000000002E-2</v>
      </c>
      <c r="T2661" s="110">
        <v>43901</v>
      </c>
      <c r="U2661" s="28">
        <v>73.682000000000002</v>
      </c>
      <c r="V2661">
        <v>73.792000000000002</v>
      </c>
      <c r="W2661">
        <v>74.015000000000001</v>
      </c>
      <c r="X2661">
        <v>73.531999999999996</v>
      </c>
      <c r="Y2661" s="19">
        <v>-6.3E-3</v>
      </c>
      <c r="AB2661" s="110">
        <f t="shared" si="483"/>
        <v>44095</v>
      </c>
      <c r="AC2661" s="108">
        <f t="shared" si="487"/>
        <v>11250.55</v>
      </c>
      <c r="AD2661" s="28">
        <f t="shared" si="488"/>
        <v>73.58</v>
      </c>
      <c r="AE2661" s="28">
        <f t="shared" si="481"/>
        <v>152.90228322913833</v>
      </c>
      <c r="AF2661" s="31">
        <f t="shared" si="482"/>
        <v>-2.2643826468534578E-2</v>
      </c>
      <c r="AJ2661" s="110">
        <f t="shared" si="486"/>
        <v>44048</v>
      </c>
      <c r="AK2661" s="31">
        <f t="shared" si="484"/>
        <v>6.4000000000000003E-3</v>
      </c>
      <c r="AL2661" s="115">
        <f t="shared" si="485"/>
        <v>4.0949884005621051E-3</v>
      </c>
      <c r="AM2661" s="100"/>
      <c r="BR2661" s="18">
        <f t="shared" si="478"/>
        <v>44039</v>
      </c>
      <c r="BS2661" s="6">
        <f t="shared" si="479"/>
        <v>7.4000000000000003E-3</v>
      </c>
      <c r="BT2661" s="6">
        <f t="shared" si="480"/>
        <v>-5.5999999999999999E-3</v>
      </c>
    </row>
    <row r="2662" spans="2:72" ht="14.45" hidden="1">
      <c r="B2662" s="110">
        <v>44040</v>
      </c>
      <c r="C2662" s="106">
        <v>3218.4</v>
      </c>
      <c r="D2662" s="106">
        <v>3234.3</v>
      </c>
      <c r="E2662" s="106">
        <v>3243.7</v>
      </c>
      <c r="F2662" s="106">
        <v>3216.2</v>
      </c>
      <c r="G2662" s="28"/>
      <c r="H2662" s="107">
        <v>-6.4999999999999997E-3</v>
      </c>
      <c r="K2662" s="110">
        <v>44096</v>
      </c>
      <c r="L2662" s="106">
        <v>11153.65</v>
      </c>
      <c r="M2662" s="106">
        <v>11301.75</v>
      </c>
      <c r="N2662" s="106">
        <v>11302.2</v>
      </c>
      <c r="O2662" s="106">
        <v>11084.65</v>
      </c>
      <c r="P2662" s="28" t="s">
        <v>5146</v>
      </c>
      <c r="Q2662" s="107">
        <v>-8.6E-3</v>
      </c>
      <c r="T2662" s="110">
        <v>43902</v>
      </c>
      <c r="U2662" s="28">
        <v>74.575999999999993</v>
      </c>
      <c r="V2662">
        <v>74.134</v>
      </c>
      <c r="W2662">
        <v>74.578999999999994</v>
      </c>
      <c r="X2662">
        <v>74.073999999999998</v>
      </c>
      <c r="Y2662" s="19">
        <v>1.21E-2</v>
      </c>
      <c r="AB2662" s="110">
        <f t="shared" si="483"/>
        <v>44096</v>
      </c>
      <c r="AC2662" s="108">
        <f t="shared" si="487"/>
        <v>11153.65</v>
      </c>
      <c r="AD2662" s="28">
        <f t="shared" si="488"/>
        <v>73.52</v>
      </c>
      <c r="AE2662" s="28">
        <f t="shared" si="481"/>
        <v>151.70905875952121</v>
      </c>
      <c r="AF2662" s="31">
        <f t="shared" si="482"/>
        <v>-7.8038368323706253E-3</v>
      </c>
      <c r="AJ2662" s="110">
        <f t="shared" si="486"/>
        <v>44049</v>
      </c>
      <c r="AK2662" s="31">
        <f t="shared" si="484"/>
        <v>6.4000000000000003E-3</v>
      </c>
      <c r="AL2662" s="115">
        <f t="shared" si="485"/>
        <v>7.4986564410730594E-3</v>
      </c>
      <c r="AM2662" s="100"/>
      <c r="BR2662" s="18">
        <f t="shared" si="478"/>
        <v>44040</v>
      </c>
      <c r="BS2662" s="6">
        <f t="shared" si="479"/>
        <v>-6.4999999999999997E-3</v>
      </c>
      <c r="BT2662" s="6">
        <f t="shared" si="480"/>
        <v>1.52E-2</v>
      </c>
    </row>
    <row r="2663" spans="2:72" ht="14.45" hidden="1">
      <c r="B2663" s="110">
        <v>44041</v>
      </c>
      <c r="C2663" s="106">
        <v>3258.4</v>
      </c>
      <c r="D2663" s="106">
        <v>3227.2</v>
      </c>
      <c r="E2663" s="106">
        <v>3264.7</v>
      </c>
      <c r="F2663" s="106">
        <v>3227.2</v>
      </c>
      <c r="G2663" s="28"/>
      <c r="H2663" s="107">
        <v>1.24E-2</v>
      </c>
      <c r="K2663" s="110">
        <v>44097</v>
      </c>
      <c r="L2663" s="106">
        <v>11131.85</v>
      </c>
      <c r="M2663" s="106">
        <v>11258.75</v>
      </c>
      <c r="N2663" s="106">
        <v>11259.55</v>
      </c>
      <c r="O2663" s="106">
        <v>11024.4</v>
      </c>
      <c r="P2663" s="28" t="s">
        <v>5147</v>
      </c>
      <c r="Q2663" s="107">
        <v>-2E-3</v>
      </c>
      <c r="T2663" s="110">
        <v>43903</v>
      </c>
      <c r="U2663" s="28">
        <v>73.84</v>
      </c>
      <c r="V2663">
        <v>74.561000000000007</v>
      </c>
      <c r="W2663">
        <v>74.561000000000007</v>
      </c>
      <c r="X2663">
        <v>73.731999999999999</v>
      </c>
      <c r="Y2663" s="19">
        <v>-9.9000000000000008E-3</v>
      </c>
      <c r="AB2663" s="110">
        <f t="shared" si="483"/>
        <v>44097</v>
      </c>
      <c r="AC2663" s="108">
        <f t="shared" si="487"/>
        <v>11131.85</v>
      </c>
      <c r="AD2663" s="28">
        <f t="shared" si="488"/>
        <v>73.58</v>
      </c>
      <c r="AE2663" s="28">
        <f t="shared" si="481"/>
        <v>151.28907311769504</v>
      </c>
      <c r="AF2663" s="31">
        <f t="shared" si="482"/>
        <v>-2.7683623196944618E-3</v>
      </c>
      <c r="AJ2663" s="110">
        <f t="shared" si="486"/>
        <v>44050</v>
      </c>
      <c r="AK2663" s="31">
        <f t="shared" si="484"/>
        <v>5.9999999999999995E-4</v>
      </c>
      <c r="AL2663" s="115">
        <f t="shared" si="485"/>
        <v>-4.2712422436663733E-4</v>
      </c>
      <c r="AM2663" s="100"/>
      <c r="BR2663" s="18">
        <f t="shared" si="478"/>
        <v>44041</v>
      </c>
      <c r="BS2663" s="6">
        <f t="shared" si="479"/>
        <v>1.24E-2</v>
      </c>
      <c r="BT2663" s="6">
        <f t="shared" si="480"/>
        <v>-8.6E-3</v>
      </c>
    </row>
    <row r="2664" spans="2:72" ht="14.45" hidden="1">
      <c r="B2664" s="110">
        <v>44042</v>
      </c>
      <c r="C2664" s="106">
        <v>3246.2</v>
      </c>
      <c r="D2664" s="106">
        <v>3231.8</v>
      </c>
      <c r="E2664" s="106">
        <v>3250.9</v>
      </c>
      <c r="F2664" s="106">
        <v>3204.1</v>
      </c>
      <c r="G2664" s="28"/>
      <c r="H2664" s="107">
        <v>-3.7000000000000002E-3</v>
      </c>
      <c r="K2664" s="110">
        <v>44098</v>
      </c>
      <c r="L2664" s="106">
        <v>10805.55</v>
      </c>
      <c r="M2664" s="106">
        <v>11011</v>
      </c>
      <c r="N2664" s="106">
        <v>11015.3</v>
      </c>
      <c r="O2664" s="106">
        <v>10790.2</v>
      </c>
      <c r="P2664" s="28" t="s">
        <v>5148</v>
      </c>
      <c r="Q2664" s="107">
        <v>-2.93E-2</v>
      </c>
      <c r="T2664" s="110">
        <v>43906</v>
      </c>
      <c r="U2664" s="28">
        <v>74.003</v>
      </c>
      <c r="V2664">
        <v>74.006</v>
      </c>
      <c r="W2664">
        <v>74.358999999999995</v>
      </c>
      <c r="X2664">
        <v>73.998999999999995</v>
      </c>
      <c r="Y2664" s="19">
        <v>2.2000000000000001E-3</v>
      </c>
      <c r="AB2664" s="110">
        <f t="shared" ref="AB2664:AB2699" si="489">VLOOKUP(K2664,T:Y,1,FALSE)</f>
        <v>44098</v>
      </c>
      <c r="AC2664" s="108">
        <f t="shared" si="487"/>
        <v>10805.55</v>
      </c>
      <c r="AD2664" s="28">
        <f t="shared" si="488"/>
        <v>73.91</v>
      </c>
      <c r="AE2664" s="28">
        <f t="shared" si="481"/>
        <v>146.19875524286294</v>
      </c>
      <c r="AF2664" s="31">
        <f t="shared" si="482"/>
        <v>-3.3646302207642531E-2</v>
      </c>
      <c r="AJ2664" s="110">
        <f t="shared" si="486"/>
        <v>44053</v>
      </c>
      <c r="AK2664" s="31">
        <f t="shared" si="484"/>
        <v>2.7000000000000001E-3</v>
      </c>
      <c r="AL2664" s="115">
        <f t="shared" si="485"/>
        <v>7.0160138293604568E-3</v>
      </c>
      <c r="AM2664" s="100"/>
      <c r="BR2664" s="18">
        <f t="shared" si="478"/>
        <v>44042</v>
      </c>
      <c r="BS2664" s="6">
        <f t="shared" si="479"/>
        <v>-3.7000000000000002E-3</v>
      </c>
      <c r="BT2664" s="6">
        <f t="shared" si="480"/>
        <v>-8.9999999999999993E-3</v>
      </c>
    </row>
    <row r="2665" spans="2:72" ht="14.45" hidden="1">
      <c r="B2665" s="110">
        <v>44043</v>
      </c>
      <c r="C2665" s="106">
        <v>3271.1</v>
      </c>
      <c r="D2665" s="106">
        <v>3270.4</v>
      </c>
      <c r="E2665" s="106">
        <v>3272.2</v>
      </c>
      <c r="F2665" s="106">
        <v>3220.3</v>
      </c>
      <c r="G2665" s="28"/>
      <c r="H2665" s="107">
        <v>7.7000000000000002E-3</v>
      </c>
      <c r="K2665" s="110">
        <v>44099</v>
      </c>
      <c r="L2665" s="106">
        <v>11050.25</v>
      </c>
      <c r="M2665" s="106">
        <v>10910.4</v>
      </c>
      <c r="N2665" s="106">
        <v>11072.6</v>
      </c>
      <c r="O2665" s="106">
        <v>10854.85</v>
      </c>
      <c r="P2665" s="28" t="s">
        <v>5149</v>
      </c>
      <c r="Q2665" s="107">
        <v>2.2599999999999999E-2</v>
      </c>
      <c r="T2665" s="110">
        <v>43907</v>
      </c>
      <c r="U2665" s="28">
        <v>74.061999999999998</v>
      </c>
      <c r="V2665">
        <v>74.072000000000003</v>
      </c>
      <c r="W2665">
        <v>74.314999999999998</v>
      </c>
      <c r="X2665">
        <v>73.858000000000004</v>
      </c>
      <c r="Y2665" s="19">
        <v>8.0000000000000004E-4</v>
      </c>
      <c r="AB2665" s="110">
        <f t="shared" si="489"/>
        <v>44099</v>
      </c>
      <c r="AC2665" s="108">
        <f t="shared" si="487"/>
        <v>11050.25</v>
      </c>
      <c r="AD2665" s="28">
        <f t="shared" si="488"/>
        <v>73.685000000000002</v>
      </c>
      <c r="AE2665" s="28">
        <f t="shared" si="481"/>
        <v>149.96607179208794</v>
      </c>
      <c r="AF2665" s="31">
        <f t="shared" si="482"/>
        <v>2.5768458445263764E-2</v>
      </c>
      <c r="AJ2665" s="110">
        <f t="shared" si="486"/>
        <v>44054</v>
      </c>
      <c r="AK2665" s="31">
        <f t="shared" si="484"/>
        <v>-8.0000000000000002E-3</v>
      </c>
      <c r="AL2665" s="115">
        <f t="shared" si="485"/>
        <v>8.0782014626143983E-3</v>
      </c>
      <c r="AM2665" s="100"/>
      <c r="BR2665" s="18">
        <f t="shared" si="478"/>
        <v>44043</v>
      </c>
      <c r="BS2665" s="6">
        <f t="shared" si="479"/>
        <v>7.7000000000000002E-3</v>
      </c>
      <c r="BT2665" s="6">
        <f t="shared" si="480"/>
        <v>-2.5999999999999999E-3</v>
      </c>
    </row>
    <row r="2666" spans="2:72" ht="14.45" hidden="1">
      <c r="B2666" s="110">
        <v>44046</v>
      </c>
      <c r="C2666" s="106">
        <v>3294.6</v>
      </c>
      <c r="D2666" s="106">
        <v>3288.3</v>
      </c>
      <c r="E2666" s="106">
        <v>3302.7</v>
      </c>
      <c r="F2666" s="106">
        <v>3284.5</v>
      </c>
      <c r="G2666" s="28"/>
      <c r="H2666" s="107">
        <v>7.1999999999999998E-3</v>
      </c>
      <c r="K2666" s="110">
        <v>44102</v>
      </c>
      <c r="L2666" s="106">
        <v>11227.55</v>
      </c>
      <c r="M2666" s="106">
        <v>11140.85</v>
      </c>
      <c r="N2666" s="106">
        <v>11239.35</v>
      </c>
      <c r="O2666" s="106">
        <v>11099.85</v>
      </c>
      <c r="P2666" s="28" t="s">
        <v>5150</v>
      </c>
      <c r="Q2666" s="107">
        <v>1.6E-2</v>
      </c>
      <c r="T2666" s="110">
        <v>43908</v>
      </c>
      <c r="U2666" s="28">
        <v>74.55</v>
      </c>
      <c r="V2666">
        <v>73.974000000000004</v>
      </c>
      <c r="W2666">
        <v>74.55</v>
      </c>
      <c r="X2666">
        <v>73.924000000000007</v>
      </c>
      <c r="Y2666" s="19">
        <v>6.6E-3</v>
      </c>
      <c r="AB2666" s="110">
        <f t="shared" si="489"/>
        <v>44102</v>
      </c>
      <c r="AC2666" s="108">
        <f t="shared" si="487"/>
        <v>11227.55</v>
      </c>
      <c r="AD2666" s="28">
        <f t="shared" si="488"/>
        <v>73.765000000000001</v>
      </c>
      <c r="AE2666" s="28">
        <f t="shared" si="481"/>
        <v>152.20700874398426</v>
      </c>
      <c r="AF2666" s="31">
        <f t="shared" si="482"/>
        <v>1.4942959598242656E-2</v>
      </c>
      <c r="AJ2666" s="110">
        <f t="shared" si="486"/>
        <v>44055</v>
      </c>
      <c r="AK2666" s="31">
        <f t="shared" si="484"/>
        <v>1.4E-2</v>
      </c>
      <c r="AL2666" s="115">
        <f t="shared" si="485"/>
        <v>-3.5821229237298358E-3</v>
      </c>
      <c r="AM2666" s="100"/>
      <c r="BR2666" s="18">
        <f t="shared" si="478"/>
        <v>44046</v>
      </c>
      <c r="BS2666" s="6">
        <f t="shared" si="479"/>
        <v>7.1999999999999998E-3</v>
      </c>
      <c r="BT2666" s="6">
        <f t="shared" si="480"/>
        <v>-1.6400000000000001E-2</v>
      </c>
    </row>
    <row r="2667" spans="2:72" ht="14.45" hidden="1">
      <c r="B2667" s="110">
        <v>44047</v>
      </c>
      <c r="C2667" s="106">
        <v>3306.5</v>
      </c>
      <c r="D2667" s="106">
        <v>3289.9</v>
      </c>
      <c r="E2667" s="106">
        <v>3306.8</v>
      </c>
      <c r="F2667" s="106">
        <v>3286.4</v>
      </c>
      <c r="G2667" s="28"/>
      <c r="H2667" s="107">
        <v>3.5999999999999999E-3</v>
      </c>
      <c r="K2667" s="110">
        <v>44103</v>
      </c>
      <c r="L2667" s="106">
        <v>11222.4</v>
      </c>
      <c r="M2667" s="106">
        <v>11288.6</v>
      </c>
      <c r="N2667" s="106">
        <v>11305.4</v>
      </c>
      <c r="O2667" s="106">
        <v>11181</v>
      </c>
      <c r="P2667" s="28" t="s">
        <v>5151</v>
      </c>
      <c r="Q2667" s="107">
        <v>-5.0000000000000001E-4</v>
      </c>
      <c r="T2667" s="110">
        <v>43909</v>
      </c>
      <c r="U2667" s="28">
        <v>74.786000000000001</v>
      </c>
      <c r="V2667">
        <v>74.855000000000004</v>
      </c>
      <c r="W2667">
        <v>75.311000000000007</v>
      </c>
      <c r="X2667">
        <v>74.667000000000002</v>
      </c>
      <c r="Y2667" s="19">
        <v>3.2000000000000002E-3</v>
      </c>
      <c r="AB2667" s="110">
        <f t="shared" si="489"/>
        <v>44103</v>
      </c>
      <c r="AC2667" s="108">
        <f t="shared" si="487"/>
        <v>11222.4</v>
      </c>
      <c r="AD2667" s="28">
        <f t="shared" si="488"/>
        <v>73.760000000000005</v>
      </c>
      <c r="AE2667" s="28">
        <f t="shared" si="481"/>
        <v>152.14750542299348</v>
      </c>
      <c r="AF2667" s="31">
        <f t="shared" si="482"/>
        <v>-3.9093680036028644E-4</v>
      </c>
      <c r="AJ2667" s="110">
        <f t="shared" si="486"/>
        <v>44056</v>
      </c>
      <c r="AK2667" s="31">
        <f t="shared" si="484"/>
        <v>-2E-3</v>
      </c>
      <c r="AL2667" s="115">
        <f t="shared" si="485"/>
        <v>-9.3009374737462736E-4</v>
      </c>
      <c r="AM2667" s="100"/>
      <c r="BR2667" s="18">
        <f t="shared" si="478"/>
        <v>44047</v>
      </c>
      <c r="BS2667" s="6">
        <f t="shared" si="479"/>
        <v>3.5999999999999999E-3</v>
      </c>
      <c r="BT2667" s="6">
        <f t="shared" si="480"/>
        <v>1.8700000000000001E-2</v>
      </c>
    </row>
    <row r="2668" spans="2:72" ht="14.45" hidden="1">
      <c r="B2668" s="110">
        <v>44048</v>
      </c>
      <c r="C2668" s="106">
        <v>3327.8</v>
      </c>
      <c r="D2668" s="106">
        <v>3317.4</v>
      </c>
      <c r="E2668" s="106">
        <v>3330.8</v>
      </c>
      <c r="F2668" s="106">
        <v>3317.4</v>
      </c>
      <c r="G2668" s="28"/>
      <c r="H2668" s="107">
        <v>6.4000000000000003E-3</v>
      </c>
      <c r="K2668" s="110">
        <v>44104</v>
      </c>
      <c r="L2668" s="106">
        <v>11247.55</v>
      </c>
      <c r="M2668" s="106">
        <v>11244.45</v>
      </c>
      <c r="N2668" s="106">
        <v>11295.4</v>
      </c>
      <c r="O2668" s="106">
        <v>11184.55</v>
      </c>
      <c r="P2668" s="28" t="s">
        <v>5152</v>
      </c>
      <c r="Q2668" s="107">
        <v>2.2000000000000001E-3</v>
      </c>
      <c r="T2668" s="110">
        <v>43910</v>
      </c>
      <c r="U2668" s="28">
        <v>75.399000000000001</v>
      </c>
      <c r="V2668">
        <v>74.804000000000002</v>
      </c>
      <c r="W2668">
        <v>75.399000000000001</v>
      </c>
      <c r="X2668">
        <v>74.703999999999994</v>
      </c>
      <c r="Y2668" s="19">
        <v>8.2000000000000007E-3</v>
      </c>
      <c r="AB2668" s="110">
        <f t="shared" si="489"/>
        <v>44104</v>
      </c>
      <c r="AC2668" s="108">
        <f t="shared" si="487"/>
        <v>11247.55</v>
      </c>
      <c r="AD2668" s="28">
        <f t="shared" si="488"/>
        <v>73.569999999999993</v>
      </c>
      <c r="AE2668" s="28">
        <f t="shared" si="481"/>
        <v>152.88228897648497</v>
      </c>
      <c r="AF2668" s="31">
        <f t="shared" si="482"/>
        <v>4.8294157137094285E-3</v>
      </c>
      <c r="AJ2668" s="110">
        <f t="shared" si="486"/>
        <v>44057</v>
      </c>
      <c r="AK2668" s="31">
        <f t="shared" si="484"/>
        <v>-2.0000000000000001E-4</v>
      </c>
      <c r="AL2668" s="115">
        <f t="shared" si="485"/>
        <v>-1.2002237936719617E-2</v>
      </c>
      <c r="AM2668" s="100"/>
      <c r="BR2668" s="18">
        <f t="shared" si="478"/>
        <v>44048</v>
      </c>
      <c r="BS2668" s="6">
        <f t="shared" si="479"/>
        <v>6.4000000000000003E-3</v>
      </c>
      <c r="BT2668" s="6">
        <f t="shared" si="480"/>
        <v>5.9999999999999995E-4</v>
      </c>
    </row>
    <row r="2669" spans="2:72" ht="14.45" hidden="1">
      <c r="B2669" s="110">
        <v>44049</v>
      </c>
      <c r="C2669" s="106">
        <v>3349.2</v>
      </c>
      <c r="D2669" s="106">
        <v>3323.2</v>
      </c>
      <c r="E2669" s="106">
        <v>3351</v>
      </c>
      <c r="F2669" s="106">
        <v>3318.1</v>
      </c>
      <c r="G2669" s="28"/>
      <c r="H2669" s="107">
        <v>6.4000000000000003E-3</v>
      </c>
      <c r="K2669" s="110">
        <v>44105</v>
      </c>
      <c r="L2669" s="106">
        <v>11416.95</v>
      </c>
      <c r="M2669" s="106">
        <v>11364.45</v>
      </c>
      <c r="N2669" s="106">
        <v>11428.6</v>
      </c>
      <c r="O2669" s="106">
        <v>11347.05</v>
      </c>
      <c r="P2669" s="28" t="s">
        <v>5153</v>
      </c>
      <c r="Q2669" s="107">
        <v>1.5100000000000001E-2</v>
      </c>
      <c r="T2669" s="110">
        <v>43913</v>
      </c>
      <c r="U2669" s="28">
        <v>76.334999999999994</v>
      </c>
      <c r="V2669">
        <v>75.38</v>
      </c>
      <c r="W2669">
        <v>76.334999999999994</v>
      </c>
      <c r="X2669">
        <v>75.38</v>
      </c>
      <c r="Y2669" s="19">
        <v>1.24E-2</v>
      </c>
      <c r="AB2669" s="110">
        <f t="shared" si="489"/>
        <v>44105</v>
      </c>
      <c r="AC2669" s="108">
        <f t="shared" si="487"/>
        <v>11416.95</v>
      </c>
      <c r="AD2669" s="28">
        <f t="shared" si="488"/>
        <v>73.218000000000004</v>
      </c>
      <c r="AE2669" s="28">
        <f t="shared" si="481"/>
        <v>155.93091862656723</v>
      </c>
      <c r="AF2669" s="31">
        <f t="shared" si="482"/>
        <v>1.9941025677285396E-2</v>
      </c>
      <c r="AJ2669" s="110">
        <f t="shared" si="486"/>
        <v>44060</v>
      </c>
      <c r="AK2669" s="31">
        <f t="shared" si="484"/>
        <v>2.7000000000000001E-3</v>
      </c>
      <c r="AL2669" s="115">
        <f t="shared" si="485"/>
        <v>8.286115881281253E-3</v>
      </c>
      <c r="AM2669" s="100"/>
      <c r="BR2669" s="18">
        <f t="shared" si="478"/>
        <v>44049</v>
      </c>
      <c r="BS2669" s="6">
        <f t="shared" si="479"/>
        <v>6.4000000000000003E-3</v>
      </c>
      <c r="BT2669" s="6">
        <f t="shared" si="480"/>
        <v>8.8999999999999999E-3</v>
      </c>
    </row>
    <row r="2670" spans="2:72" ht="14.45" hidden="1">
      <c r="B2670" s="110">
        <v>44050</v>
      </c>
      <c r="C2670" s="106">
        <v>3351.3</v>
      </c>
      <c r="D2670" s="106">
        <v>3340.1</v>
      </c>
      <c r="E2670" s="106">
        <v>3352.5</v>
      </c>
      <c r="F2670" s="106">
        <v>3328.7</v>
      </c>
      <c r="G2670" s="28"/>
      <c r="H2670" s="107">
        <v>5.9999999999999995E-4</v>
      </c>
      <c r="K2670" s="110">
        <v>44109</v>
      </c>
      <c r="L2670" s="106">
        <v>11503.35</v>
      </c>
      <c r="M2670" s="106">
        <v>11487.8</v>
      </c>
      <c r="N2670" s="106">
        <v>11578.05</v>
      </c>
      <c r="O2670" s="106">
        <v>11452.3</v>
      </c>
      <c r="P2670" s="28" t="s">
        <v>5154</v>
      </c>
      <c r="Q2670" s="107">
        <v>7.6E-3</v>
      </c>
      <c r="T2670" s="110">
        <v>43914</v>
      </c>
      <c r="U2670" s="28">
        <v>76.379000000000005</v>
      </c>
      <c r="V2670">
        <v>76.078999999999994</v>
      </c>
      <c r="W2670">
        <v>76.385999999999996</v>
      </c>
      <c r="X2670">
        <v>75.95</v>
      </c>
      <c r="Y2670" s="19">
        <v>5.9999999999999995E-4</v>
      </c>
      <c r="AB2670" s="110">
        <f t="shared" si="489"/>
        <v>44109</v>
      </c>
      <c r="AC2670" s="108">
        <f t="shared" si="487"/>
        <v>11503.35</v>
      </c>
      <c r="AD2670" s="28">
        <f t="shared" si="488"/>
        <v>73.117000000000004</v>
      </c>
      <c r="AE2670" s="28">
        <f t="shared" si="481"/>
        <v>157.32798118084713</v>
      </c>
      <c r="AF2670" s="31">
        <f t="shared" si="482"/>
        <v>8.9594967219148725E-3</v>
      </c>
      <c r="AJ2670" s="110">
        <f t="shared" si="486"/>
        <v>44061</v>
      </c>
      <c r="AK2670" s="31">
        <f t="shared" si="484"/>
        <v>2.3E-3</v>
      </c>
      <c r="AL2670" s="115">
        <f t="shared" si="485"/>
        <v>1.4586088453097279E-2</v>
      </c>
      <c r="AM2670" s="100"/>
      <c r="BR2670" s="18">
        <f t="shared" si="478"/>
        <v>44050</v>
      </c>
      <c r="BS2670" s="6">
        <f t="shared" si="479"/>
        <v>5.9999999999999995E-4</v>
      </c>
      <c r="BT2670" s="6">
        <f t="shared" si="480"/>
        <v>1.1999999999999999E-3</v>
      </c>
    </row>
    <row r="2671" spans="2:72" ht="14.45" hidden="1">
      <c r="B2671" s="110">
        <v>44053</v>
      </c>
      <c r="C2671" s="106">
        <v>3360.5</v>
      </c>
      <c r="D2671" s="106">
        <v>3356</v>
      </c>
      <c r="E2671" s="106">
        <v>3363.3</v>
      </c>
      <c r="F2671" s="106">
        <v>3335.4</v>
      </c>
      <c r="G2671" s="28"/>
      <c r="H2671" s="107">
        <v>2.7000000000000001E-3</v>
      </c>
      <c r="K2671" s="110">
        <v>44110</v>
      </c>
      <c r="L2671" s="106">
        <v>11662.4</v>
      </c>
      <c r="M2671" s="106">
        <v>11603.45</v>
      </c>
      <c r="N2671" s="106">
        <v>11680.3</v>
      </c>
      <c r="O2671" s="106">
        <v>11564.3</v>
      </c>
      <c r="P2671" s="28" t="s">
        <v>5155</v>
      </c>
      <c r="Q2671" s="107">
        <v>1.38E-2</v>
      </c>
      <c r="T2671" s="110">
        <v>43915</v>
      </c>
      <c r="U2671" s="28">
        <v>76.375</v>
      </c>
      <c r="V2671">
        <v>76.375</v>
      </c>
      <c r="W2671">
        <v>76.375</v>
      </c>
      <c r="X2671">
        <v>76.375</v>
      </c>
      <c r="Y2671" s="19">
        <v>-1E-4</v>
      </c>
      <c r="AB2671" s="110">
        <f t="shared" si="489"/>
        <v>44110</v>
      </c>
      <c r="AC2671" s="108">
        <f t="shared" si="487"/>
        <v>11662.4</v>
      </c>
      <c r="AD2671" s="28">
        <f t="shared" si="488"/>
        <v>73.441000000000003</v>
      </c>
      <c r="AE2671" s="28">
        <f t="shared" si="481"/>
        <v>158.79958061573234</v>
      </c>
      <c r="AF2671" s="31">
        <f t="shared" si="482"/>
        <v>9.3537044322307139E-3</v>
      </c>
      <c r="AJ2671" s="110">
        <f t="shared" si="486"/>
        <v>44062</v>
      </c>
      <c r="AK2671" s="31">
        <f t="shared" si="484"/>
        <v>-4.4000000000000003E-3</v>
      </c>
      <c r="AL2671" s="115">
        <f t="shared" si="485"/>
        <v>-1.6169059750030801E-3</v>
      </c>
      <c r="AM2671" s="100"/>
      <c r="BR2671" s="18">
        <f t="shared" si="478"/>
        <v>44053</v>
      </c>
      <c r="BS2671" s="6">
        <f t="shared" si="479"/>
        <v>2.7000000000000001E-3</v>
      </c>
      <c r="BT2671" s="6">
        <f t="shared" si="480"/>
        <v>5.0000000000000001E-3</v>
      </c>
    </row>
    <row r="2672" spans="2:72" ht="14.45" hidden="1">
      <c r="B2672" s="110">
        <v>44054</v>
      </c>
      <c r="C2672" s="106">
        <v>3333.7</v>
      </c>
      <c r="D2672" s="106">
        <v>3370.3</v>
      </c>
      <c r="E2672" s="106">
        <v>3381</v>
      </c>
      <c r="F2672" s="106">
        <v>3326.4</v>
      </c>
      <c r="G2672" s="28"/>
      <c r="H2672" s="107">
        <v>-8.0000000000000002E-3</v>
      </c>
      <c r="K2672" s="110">
        <v>44111</v>
      </c>
      <c r="L2672" s="106">
        <v>11738.85</v>
      </c>
      <c r="M2672" s="106">
        <v>11679.25</v>
      </c>
      <c r="N2672" s="106">
        <v>11763.05</v>
      </c>
      <c r="O2672" s="106">
        <v>11629.35</v>
      </c>
      <c r="P2672" s="28" t="s">
        <v>5156</v>
      </c>
      <c r="Q2672" s="107">
        <v>6.6E-3</v>
      </c>
      <c r="T2672" s="110">
        <v>43916</v>
      </c>
      <c r="U2672" s="28">
        <v>74.888999999999996</v>
      </c>
      <c r="V2672">
        <v>75.864000000000004</v>
      </c>
      <c r="W2672">
        <v>75.953999999999994</v>
      </c>
      <c r="X2672">
        <v>74.888999999999996</v>
      </c>
      <c r="Y2672" s="19">
        <v>-1.95E-2</v>
      </c>
      <c r="AB2672" s="110">
        <f t="shared" si="489"/>
        <v>44111</v>
      </c>
      <c r="AC2672" s="108">
        <f t="shared" si="487"/>
        <v>11738.85</v>
      </c>
      <c r="AD2672" s="28">
        <f t="shared" si="488"/>
        <v>73.334999999999994</v>
      </c>
      <c r="AE2672" s="28">
        <f t="shared" si="481"/>
        <v>160.07158928206178</v>
      </c>
      <c r="AF2672" s="31">
        <f t="shared" si="482"/>
        <v>8.0101512950936371E-3</v>
      </c>
      <c r="AJ2672" s="110">
        <f t="shared" si="486"/>
        <v>44063</v>
      </c>
      <c r="AK2672" s="31">
        <f t="shared" si="484"/>
        <v>3.2000000000000002E-3</v>
      </c>
      <c r="AL2672" s="115">
        <f t="shared" si="485"/>
        <v>-1.062667247140392E-2</v>
      </c>
      <c r="AM2672" s="100"/>
      <c r="BR2672" s="18">
        <f t="shared" si="478"/>
        <v>44054</v>
      </c>
      <c r="BS2672" s="6">
        <f t="shared" si="479"/>
        <v>-8.0000000000000002E-3</v>
      </c>
      <c r="BT2672" s="6">
        <f t="shared" si="480"/>
        <v>4.5999999999999999E-3</v>
      </c>
    </row>
    <row r="2673" spans="2:72" ht="14.45" hidden="1">
      <c r="B2673" s="110">
        <v>44055</v>
      </c>
      <c r="C2673" s="106">
        <v>3380.3</v>
      </c>
      <c r="D2673" s="106">
        <v>3355.5</v>
      </c>
      <c r="E2673" s="106">
        <v>3387.9</v>
      </c>
      <c r="F2673" s="106">
        <v>3355.5</v>
      </c>
      <c r="G2673" s="28"/>
      <c r="H2673" s="107">
        <v>1.4E-2</v>
      </c>
      <c r="K2673" s="110">
        <v>44112</v>
      </c>
      <c r="L2673" s="106">
        <v>11834.6</v>
      </c>
      <c r="M2673" s="106">
        <v>11835.4</v>
      </c>
      <c r="N2673" s="106">
        <v>11905.7</v>
      </c>
      <c r="O2673" s="106">
        <v>11791.15</v>
      </c>
      <c r="P2673" s="28" t="s">
        <v>5157</v>
      </c>
      <c r="Q2673" s="107">
        <v>8.2000000000000007E-3</v>
      </c>
      <c r="T2673" s="110">
        <v>43917</v>
      </c>
      <c r="U2673" s="28">
        <v>75.471999999999994</v>
      </c>
      <c r="V2673">
        <v>74.602999999999994</v>
      </c>
      <c r="W2673">
        <v>75.528000000000006</v>
      </c>
      <c r="X2673">
        <v>74.352999999999994</v>
      </c>
      <c r="Y2673" s="19">
        <v>7.7999999999999996E-3</v>
      </c>
      <c r="AB2673" s="110">
        <f t="shared" si="489"/>
        <v>44112</v>
      </c>
      <c r="AC2673" s="108">
        <f t="shared" si="487"/>
        <v>11834.6</v>
      </c>
      <c r="AD2673" s="28">
        <f t="shared" si="488"/>
        <v>73.3</v>
      </c>
      <c r="AE2673" s="28">
        <f t="shared" si="481"/>
        <v>161.45429740791269</v>
      </c>
      <c r="AF2673" s="31">
        <f t="shared" si="482"/>
        <v>8.6380608329841291E-3</v>
      </c>
      <c r="AJ2673" s="110">
        <f t="shared" si="486"/>
        <v>44064</v>
      </c>
      <c r="AK2673" s="31">
        <f t="shared" si="484"/>
        <v>3.5000000000000001E-3</v>
      </c>
      <c r="AL2673" s="115">
        <f t="shared" si="485"/>
        <v>6.471942302582967E-3</v>
      </c>
      <c r="AM2673" s="100"/>
      <c r="BR2673" s="18">
        <f t="shared" si="478"/>
        <v>44055</v>
      </c>
      <c r="BS2673" s="6">
        <f t="shared" si="479"/>
        <v>1.4E-2</v>
      </c>
      <c r="BT2673" s="6">
        <f t="shared" si="480"/>
        <v>-1.1999999999999999E-3</v>
      </c>
    </row>
    <row r="2674" spans="2:72" ht="14.45" hidden="1">
      <c r="B2674" s="110">
        <v>44056</v>
      </c>
      <c r="C2674" s="106">
        <v>3373.4</v>
      </c>
      <c r="D2674" s="106">
        <v>3372.9</v>
      </c>
      <c r="E2674" s="106">
        <v>3387.2</v>
      </c>
      <c r="F2674" s="106">
        <v>3363.3</v>
      </c>
      <c r="G2674" s="28"/>
      <c r="H2674" s="107">
        <v>-2E-3</v>
      </c>
      <c r="K2674" s="110">
        <v>44113</v>
      </c>
      <c r="L2674" s="106">
        <v>11914.2</v>
      </c>
      <c r="M2674" s="106">
        <v>11852.05</v>
      </c>
      <c r="N2674" s="106">
        <v>11938.6</v>
      </c>
      <c r="O2674" s="106">
        <v>11805.2</v>
      </c>
      <c r="P2674" s="28" t="s">
        <v>5158</v>
      </c>
      <c r="Q2674" s="107">
        <v>6.7000000000000002E-3</v>
      </c>
      <c r="T2674" s="110">
        <v>43920</v>
      </c>
      <c r="U2674" s="28">
        <v>75.41</v>
      </c>
      <c r="V2674">
        <v>75.14</v>
      </c>
      <c r="W2674">
        <v>75.67</v>
      </c>
      <c r="X2674">
        <v>75.093000000000004</v>
      </c>
      <c r="Y2674" s="19">
        <v>-8.0000000000000004E-4</v>
      </c>
      <c r="AB2674" s="110">
        <f t="shared" si="489"/>
        <v>44113</v>
      </c>
      <c r="AC2674" s="108">
        <f t="shared" si="487"/>
        <v>11914.2</v>
      </c>
      <c r="AD2674" s="28">
        <f t="shared" si="488"/>
        <v>73.02</v>
      </c>
      <c r="AE2674" s="28">
        <f t="shared" si="481"/>
        <v>163.1635168447001</v>
      </c>
      <c r="AF2674" s="31">
        <f t="shared" si="482"/>
        <v>1.0586397910915091E-2</v>
      </c>
      <c r="AJ2674" s="110">
        <f t="shared" si="486"/>
        <v>44067</v>
      </c>
      <c r="AK2674" s="31">
        <f t="shared" si="484"/>
        <v>0.01</v>
      </c>
      <c r="AL2674" s="115">
        <f t="shared" si="485"/>
        <v>1.8578125698873293E-2</v>
      </c>
      <c r="AM2674" s="100"/>
      <c r="BR2674" s="18">
        <f t="shared" si="478"/>
        <v>44056</v>
      </c>
      <c r="BS2674" s="6">
        <f t="shared" si="479"/>
        <v>-2E-3</v>
      </c>
      <c r="BT2674" s="6">
        <f t="shared" si="480"/>
        <v>-6.9999999999999999E-4</v>
      </c>
    </row>
    <row r="2675" spans="2:72" ht="14.45" hidden="1">
      <c r="B2675" s="110">
        <v>44057</v>
      </c>
      <c r="C2675" s="106">
        <v>3372.8</v>
      </c>
      <c r="D2675" s="106">
        <v>3368.7</v>
      </c>
      <c r="E2675" s="106">
        <v>3378.5</v>
      </c>
      <c r="F2675" s="106">
        <v>3361.6</v>
      </c>
      <c r="G2675" s="28"/>
      <c r="H2675" s="107">
        <v>-2.0000000000000001E-4</v>
      </c>
      <c r="K2675" s="110">
        <v>44116</v>
      </c>
      <c r="L2675" s="106">
        <v>11930.95</v>
      </c>
      <c r="M2675" s="106">
        <v>11973.55</v>
      </c>
      <c r="N2675" s="106">
        <v>12022.05</v>
      </c>
      <c r="O2675" s="106">
        <v>11867.2</v>
      </c>
      <c r="P2675" s="28" t="s">
        <v>5159</v>
      </c>
      <c r="Q2675" s="107">
        <v>1.4E-3</v>
      </c>
      <c r="T2675" s="110">
        <v>43921</v>
      </c>
      <c r="U2675" s="28">
        <v>75.343000000000004</v>
      </c>
      <c r="V2675">
        <v>75.53</v>
      </c>
      <c r="W2675">
        <v>75.685000000000002</v>
      </c>
      <c r="X2675">
        <v>75.28</v>
      </c>
      <c r="Y2675" s="19">
        <v>-8.9999999999999998E-4</v>
      </c>
      <c r="AB2675" s="110">
        <f t="shared" si="489"/>
        <v>44116</v>
      </c>
      <c r="AC2675" s="108">
        <f t="shared" si="487"/>
        <v>11930.95</v>
      </c>
      <c r="AD2675" s="28">
        <f t="shared" si="488"/>
        <v>73.364000000000004</v>
      </c>
      <c r="AE2675" s="28">
        <f t="shared" si="481"/>
        <v>162.62676517092851</v>
      </c>
      <c r="AF2675" s="31">
        <f t="shared" si="482"/>
        <v>-3.2896549679207743E-3</v>
      </c>
      <c r="AJ2675" s="110">
        <f t="shared" si="486"/>
        <v>44068</v>
      </c>
      <c r="AK2675" s="31">
        <f t="shared" si="484"/>
        <v>3.5999999999999999E-3</v>
      </c>
      <c r="AL2675" s="115">
        <f t="shared" si="485"/>
        <v>-2.2208178055060923E-4</v>
      </c>
      <c r="AM2675" s="100"/>
      <c r="BR2675" s="18">
        <f t="shared" si="478"/>
        <v>44057</v>
      </c>
      <c r="BS2675" s="6">
        <f t="shared" si="479"/>
        <v>-2.0000000000000001E-4</v>
      </c>
      <c r="BT2675" s="6">
        <f t="shared" si="480"/>
        <v>-1.0800000000000001E-2</v>
      </c>
    </row>
    <row r="2676" spans="2:72" ht="14.45" hidden="1">
      <c r="B2676" s="110">
        <v>44060</v>
      </c>
      <c r="C2676" s="106">
        <v>3382</v>
      </c>
      <c r="D2676" s="106">
        <v>3380.9</v>
      </c>
      <c r="E2676" s="106">
        <v>3387.6</v>
      </c>
      <c r="F2676" s="106">
        <v>3379.2</v>
      </c>
      <c r="G2676" s="28"/>
      <c r="H2676" s="107">
        <v>2.7000000000000001E-3</v>
      </c>
      <c r="K2676" s="110">
        <v>44117</v>
      </c>
      <c r="L2676" s="106">
        <v>11934.5</v>
      </c>
      <c r="M2676" s="106">
        <v>11934.65</v>
      </c>
      <c r="N2676" s="106">
        <v>11988.2</v>
      </c>
      <c r="O2676" s="106">
        <v>11888.9</v>
      </c>
      <c r="P2676" s="28" t="s">
        <v>5160</v>
      </c>
      <c r="Q2676" s="107">
        <v>2.9999999999999997E-4</v>
      </c>
      <c r="T2676" s="110">
        <v>43922</v>
      </c>
      <c r="U2676" s="28">
        <v>76.403999999999996</v>
      </c>
      <c r="V2676">
        <v>75.314999999999998</v>
      </c>
      <c r="W2676">
        <v>76.421999999999997</v>
      </c>
      <c r="X2676">
        <v>75.314999999999998</v>
      </c>
      <c r="Y2676" s="19">
        <v>1.41E-2</v>
      </c>
      <c r="AB2676" s="110">
        <f t="shared" si="489"/>
        <v>44117</v>
      </c>
      <c r="AC2676" s="108">
        <f t="shared" si="487"/>
        <v>11934.5</v>
      </c>
      <c r="AD2676" s="28">
        <f t="shared" si="488"/>
        <v>73.41</v>
      </c>
      <c r="AE2676" s="28">
        <f t="shared" si="481"/>
        <v>162.5732189075058</v>
      </c>
      <c r="AF2676" s="31">
        <f t="shared" si="482"/>
        <v>-3.2925861475763263E-4</v>
      </c>
      <c r="AJ2676" s="110">
        <f t="shared" si="486"/>
        <v>44069</v>
      </c>
      <c r="AK2676" s="31">
        <f t="shared" si="484"/>
        <v>1.0200000000000001E-2</v>
      </c>
      <c r="AL2676" s="115">
        <f t="shared" si="485"/>
        <v>6.7559204906733061E-3</v>
      </c>
      <c r="AM2676" s="100"/>
      <c r="BR2676" s="18">
        <f t="shared" si="478"/>
        <v>44060</v>
      </c>
      <c r="BS2676" s="6">
        <f t="shared" si="479"/>
        <v>2.7000000000000001E-3</v>
      </c>
      <c r="BT2676" s="6">
        <f t="shared" si="480"/>
        <v>6.1000000000000004E-3</v>
      </c>
    </row>
    <row r="2677" spans="2:72" ht="14.45" hidden="1">
      <c r="B2677" s="110">
        <v>44061</v>
      </c>
      <c r="C2677" s="106">
        <v>3389.8</v>
      </c>
      <c r="D2677" s="106">
        <v>3387</v>
      </c>
      <c r="E2677" s="106">
        <v>3395.1</v>
      </c>
      <c r="F2677" s="106">
        <v>3370.2</v>
      </c>
      <c r="G2677" s="28"/>
      <c r="H2677" s="107">
        <v>2.3E-3</v>
      </c>
      <c r="K2677" s="110">
        <v>44118</v>
      </c>
      <c r="L2677" s="106">
        <v>11971.05</v>
      </c>
      <c r="M2677" s="106">
        <v>11917.4</v>
      </c>
      <c r="N2677" s="106">
        <v>11997.2</v>
      </c>
      <c r="O2677" s="106">
        <v>11822.15</v>
      </c>
      <c r="P2677" s="28" t="s">
        <v>5161</v>
      </c>
      <c r="Q2677" s="107">
        <v>3.0999999999999999E-3</v>
      </c>
      <c r="T2677" s="110">
        <v>43923</v>
      </c>
      <c r="U2677" s="28">
        <v>76.400000000000006</v>
      </c>
      <c r="V2677">
        <v>76.387</v>
      </c>
      <c r="W2677">
        <v>76.430999999999997</v>
      </c>
      <c r="X2677">
        <v>76.346000000000004</v>
      </c>
      <c r="Y2677" s="19">
        <v>-1E-4</v>
      </c>
      <c r="AB2677" s="110">
        <f t="shared" si="489"/>
        <v>44118</v>
      </c>
      <c r="AC2677" s="108">
        <f t="shared" si="487"/>
        <v>11971.05</v>
      </c>
      <c r="AD2677" s="28">
        <f t="shared" si="488"/>
        <v>73.254999999999995</v>
      </c>
      <c r="AE2677" s="28">
        <f t="shared" si="481"/>
        <v>163.41614906832299</v>
      </c>
      <c r="AF2677" s="31">
        <f t="shared" si="482"/>
        <v>5.1849263149348346E-3</v>
      </c>
      <c r="AJ2677" s="110">
        <f t="shared" si="486"/>
        <v>44070</v>
      </c>
      <c r="AK2677" s="31">
        <f t="shared" si="484"/>
        <v>1.6999999999999999E-3</v>
      </c>
      <c r="AL2677" s="115">
        <f t="shared" si="485"/>
        <v>5.1420013535603548E-3</v>
      </c>
      <c r="AM2677" s="100"/>
      <c r="BR2677" s="18">
        <f t="shared" si="478"/>
        <v>44061</v>
      </c>
      <c r="BS2677" s="6">
        <f t="shared" si="479"/>
        <v>2.3E-3</v>
      </c>
      <c r="BT2677" s="6">
        <f t="shared" si="480"/>
        <v>1.23E-2</v>
      </c>
    </row>
    <row r="2678" spans="2:72" ht="14.45" hidden="1">
      <c r="B2678" s="110">
        <v>44062</v>
      </c>
      <c r="C2678" s="106">
        <v>3374.8</v>
      </c>
      <c r="D2678" s="106">
        <v>3392.5</v>
      </c>
      <c r="E2678" s="106">
        <v>3399.5</v>
      </c>
      <c r="F2678" s="106">
        <v>3369.7</v>
      </c>
      <c r="G2678" s="28"/>
      <c r="H2678" s="107">
        <v>-4.4000000000000003E-3</v>
      </c>
      <c r="K2678" s="110">
        <v>44119</v>
      </c>
      <c r="L2678" s="106">
        <v>11680.35</v>
      </c>
      <c r="M2678" s="106">
        <v>12023.45</v>
      </c>
      <c r="N2678" s="106">
        <v>12025.45</v>
      </c>
      <c r="O2678" s="106">
        <v>11661.3</v>
      </c>
      <c r="P2678" s="28" t="s">
        <v>5162</v>
      </c>
      <c r="Q2678" s="107">
        <v>-2.4299999999999999E-2</v>
      </c>
      <c r="T2678" s="110">
        <v>43924</v>
      </c>
      <c r="U2678" s="28">
        <v>76.239999999999995</v>
      </c>
      <c r="V2678">
        <v>75.953999999999994</v>
      </c>
      <c r="W2678">
        <v>76.304000000000002</v>
      </c>
      <c r="X2678">
        <v>75.763999999999996</v>
      </c>
      <c r="Y2678" s="19">
        <v>-2.0999999999999999E-3</v>
      </c>
      <c r="AB2678" s="110">
        <f t="shared" si="489"/>
        <v>44119</v>
      </c>
      <c r="AC2678" s="108">
        <f t="shared" si="487"/>
        <v>11680.35</v>
      </c>
      <c r="AD2678" s="28">
        <f t="shared" si="488"/>
        <v>73.435000000000002</v>
      </c>
      <c r="AE2678" s="28">
        <f t="shared" si="481"/>
        <v>159.05698917409956</v>
      </c>
      <c r="AF2678" s="31">
        <f t="shared" si="482"/>
        <v>-2.6675208778790371E-2</v>
      </c>
      <c r="AJ2678" s="110">
        <f t="shared" si="486"/>
        <v>44071</v>
      </c>
      <c r="AK2678" s="31">
        <f t="shared" si="484"/>
        <v>6.7000000000000002E-3</v>
      </c>
      <c r="AL2678" s="115">
        <f t="shared" si="485"/>
        <v>1.851692852554887E-2</v>
      </c>
      <c r="AM2678" s="100"/>
      <c r="BR2678" s="18">
        <f t="shared" si="478"/>
        <v>44062</v>
      </c>
      <c r="BS2678" s="6">
        <f t="shared" si="479"/>
        <v>-4.4000000000000003E-3</v>
      </c>
      <c r="BT2678" s="6">
        <f t="shared" si="480"/>
        <v>2E-3</v>
      </c>
    </row>
    <row r="2679" spans="2:72" ht="14.45" hidden="1">
      <c r="B2679" s="110">
        <v>44063</v>
      </c>
      <c r="C2679" s="106">
        <v>3385.5</v>
      </c>
      <c r="D2679" s="106">
        <v>3360.5</v>
      </c>
      <c r="E2679" s="106">
        <v>3390.8</v>
      </c>
      <c r="F2679" s="106">
        <v>3354.7</v>
      </c>
      <c r="G2679" s="28"/>
      <c r="H2679" s="107">
        <v>3.2000000000000002E-3</v>
      </c>
      <c r="K2679" s="110">
        <v>44120</v>
      </c>
      <c r="L2679" s="106">
        <v>11762.45</v>
      </c>
      <c r="M2679" s="106">
        <v>11727.4</v>
      </c>
      <c r="N2679" s="106">
        <v>11789.75</v>
      </c>
      <c r="O2679" s="106">
        <v>11667.85</v>
      </c>
      <c r="P2679" s="28" t="s">
        <v>5163</v>
      </c>
      <c r="Q2679" s="107">
        <v>7.0000000000000001E-3</v>
      </c>
      <c r="T2679" s="110">
        <v>43927</v>
      </c>
      <c r="U2679" s="28">
        <v>75.974999999999994</v>
      </c>
      <c r="V2679">
        <v>76.253</v>
      </c>
      <c r="W2679">
        <v>76.268000000000001</v>
      </c>
      <c r="X2679">
        <v>75.902000000000001</v>
      </c>
      <c r="Y2679" s="19">
        <v>-3.5000000000000001E-3</v>
      </c>
      <c r="AB2679" s="110">
        <f t="shared" si="489"/>
        <v>44120</v>
      </c>
      <c r="AC2679" s="108">
        <f t="shared" si="487"/>
        <v>11762.45</v>
      </c>
      <c r="AD2679" s="28">
        <f t="shared" si="488"/>
        <v>73.444000000000003</v>
      </c>
      <c r="AE2679" s="28">
        <f t="shared" si="481"/>
        <v>160.15535646206635</v>
      </c>
      <c r="AF2679" s="31">
        <f t="shared" si="482"/>
        <v>6.9054952798368596E-3</v>
      </c>
      <c r="AJ2679" s="110">
        <f t="shared" si="486"/>
        <v>44074</v>
      </c>
      <c r="AK2679" s="31">
        <f t="shared" si="484"/>
        <v>-2.2000000000000001E-3</v>
      </c>
      <c r="AL2679" s="115">
        <f t="shared" si="485"/>
        <v>-2.4225876337242047E-2</v>
      </c>
      <c r="AM2679" s="100"/>
      <c r="BR2679" s="18">
        <f t="shared" si="478"/>
        <v>44063</v>
      </c>
      <c r="BS2679" s="6">
        <f t="shared" si="479"/>
        <v>3.2000000000000002E-3</v>
      </c>
      <c r="BT2679" s="6">
        <f t="shared" si="480"/>
        <v>-8.3999999999999995E-3</v>
      </c>
    </row>
    <row r="2680" spans="2:72" ht="14.45" hidden="1">
      <c r="B2680" s="110">
        <v>44064</v>
      </c>
      <c r="C2680" s="106">
        <v>3397.2</v>
      </c>
      <c r="D2680" s="106">
        <v>3386</v>
      </c>
      <c r="E2680" s="106">
        <v>3400</v>
      </c>
      <c r="F2680" s="106">
        <v>3379.3</v>
      </c>
      <c r="G2680" s="28"/>
      <c r="H2680" s="107">
        <v>3.5000000000000001E-3</v>
      </c>
      <c r="K2680" s="110">
        <v>44123</v>
      </c>
      <c r="L2680" s="106">
        <v>11873.05</v>
      </c>
      <c r="M2680" s="106">
        <v>11879.2</v>
      </c>
      <c r="N2680" s="106">
        <v>11898.25</v>
      </c>
      <c r="O2680" s="106">
        <v>11820.4</v>
      </c>
      <c r="P2680" s="28" t="s">
        <v>5164</v>
      </c>
      <c r="Q2680" s="107">
        <v>9.4000000000000004E-3</v>
      </c>
      <c r="T2680" s="110">
        <v>43928</v>
      </c>
      <c r="U2680" s="28">
        <v>75.644999999999996</v>
      </c>
      <c r="V2680">
        <v>75.988</v>
      </c>
      <c r="W2680">
        <v>76.007999999999996</v>
      </c>
      <c r="X2680">
        <v>75.543000000000006</v>
      </c>
      <c r="Y2680" s="19">
        <v>-4.3E-3</v>
      </c>
      <c r="AB2680" s="110">
        <f t="shared" si="489"/>
        <v>44123</v>
      </c>
      <c r="AC2680" s="108">
        <f t="shared" si="487"/>
        <v>11873.05</v>
      </c>
      <c r="AD2680" s="28">
        <f t="shared" si="488"/>
        <v>73.36</v>
      </c>
      <c r="AE2680" s="28">
        <f t="shared" si="481"/>
        <v>161.84637404580153</v>
      </c>
      <c r="AF2680" s="31">
        <f t="shared" si="482"/>
        <v>1.0558607723717861E-2</v>
      </c>
      <c r="AJ2680" s="110">
        <f t="shared" si="486"/>
        <v>44075</v>
      </c>
      <c r="AK2680" s="31">
        <f t="shared" si="484"/>
        <v>7.4999999999999997E-3</v>
      </c>
      <c r="AL2680" s="115">
        <f t="shared" si="485"/>
        <v>1.0757486725687215E-2</v>
      </c>
      <c r="AM2680" s="100"/>
      <c r="BR2680" s="18">
        <f t="shared" si="478"/>
        <v>44064</v>
      </c>
      <c r="BS2680" s="6">
        <f t="shared" si="479"/>
        <v>3.5000000000000001E-3</v>
      </c>
      <c r="BT2680" s="6">
        <f t="shared" si="480"/>
        <v>5.3E-3</v>
      </c>
    </row>
    <row r="2681" spans="2:72" ht="14.45" hidden="1">
      <c r="B2681" s="110">
        <v>44067</v>
      </c>
      <c r="C2681" s="106">
        <v>3431.3</v>
      </c>
      <c r="D2681" s="106">
        <v>3418.1</v>
      </c>
      <c r="E2681" s="106">
        <v>3432.1</v>
      </c>
      <c r="F2681" s="106">
        <v>3413.1</v>
      </c>
      <c r="G2681" s="28"/>
      <c r="H2681" s="107">
        <v>0.01</v>
      </c>
      <c r="K2681" s="110">
        <v>44124</v>
      </c>
      <c r="L2681" s="106">
        <v>11896.8</v>
      </c>
      <c r="M2681" s="106">
        <v>11861</v>
      </c>
      <c r="N2681" s="106">
        <v>11949.25</v>
      </c>
      <c r="O2681" s="106">
        <v>11837.25</v>
      </c>
      <c r="P2681" s="28" t="s">
        <v>5165</v>
      </c>
      <c r="Q2681" s="107">
        <v>2E-3</v>
      </c>
      <c r="T2681" s="110">
        <v>43929</v>
      </c>
      <c r="U2681" s="28">
        <v>75.944999999999993</v>
      </c>
      <c r="V2681">
        <v>75.638000000000005</v>
      </c>
      <c r="W2681">
        <v>76.405000000000001</v>
      </c>
      <c r="X2681">
        <v>75.638000000000005</v>
      </c>
      <c r="Y2681" s="19">
        <v>4.0000000000000001E-3</v>
      </c>
      <c r="AB2681" s="110">
        <f t="shared" si="489"/>
        <v>44124</v>
      </c>
      <c r="AC2681" s="108">
        <f t="shared" si="487"/>
        <v>11896.8</v>
      </c>
      <c r="AD2681" s="28">
        <f t="shared" si="488"/>
        <v>73.45</v>
      </c>
      <c r="AE2681" s="28">
        <f t="shared" si="481"/>
        <v>161.97140912185159</v>
      </c>
      <c r="AF2681" s="31">
        <f t="shared" si="482"/>
        <v>7.7255407658793906E-4</v>
      </c>
      <c r="AJ2681" s="110">
        <f t="shared" si="486"/>
        <v>44076</v>
      </c>
      <c r="AK2681" s="31">
        <f t="shared" si="484"/>
        <v>1.5299999999999999E-2</v>
      </c>
      <c r="AL2681" s="115">
        <f t="shared" si="485"/>
        <v>2.0078119325408483E-3</v>
      </c>
      <c r="AM2681" s="100"/>
      <c r="BR2681" s="18">
        <f t="shared" si="478"/>
        <v>44067</v>
      </c>
      <c r="BS2681" s="6">
        <f t="shared" si="479"/>
        <v>0.01</v>
      </c>
      <c r="BT2681" s="6">
        <f t="shared" si="480"/>
        <v>8.3000000000000001E-3</v>
      </c>
    </row>
    <row r="2682" spans="2:72" ht="14.45" hidden="1">
      <c r="B2682" s="110">
        <v>44068</v>
      </c>
      <c r="C2682" s="106">
        <v>3443.6</v>
      </c>
      <c r="D2682" s="106">
        <v>3435.9</v>
      </c>
      <c r="E2682" s="106">
        <v>3444.2</v>
      </c>
      <c r="F2682" s="106">
        <v>3425.8</v>
      </c>
      <c r="G2682" s="28"/>
      <c r="H2682" s="107">
        <v>3.5999999999999999E-3</v>
      </c>
      <c r="K2682" s="110">
        <v>44125</v>
      </c>
      <c r="L2682" s="106">
        <v>11937.65</v>
      </c>
      <c r="M2682" s="106">
        <v>11958.55</v>
      </c>
      <c r="N2682" s="106">
        <v>12018.65</v>
      </c>
      <c r="O2682" s="106">
        <v>11775.75</v>
      </c>
      <c r="P2682" s="28" t="s">
        <v>5166</v>
      </c>
      <c r="Q2682" s="107">
        <v>3.3999999999999998E-3</v>
      </c>
      <c r="T2682" s="110">
        <v>43930</v>
      </c>
      <c r="U2682" s="28">
        <v>76.3</v>
      </c>
      <c r="V2682">
        <v>76.102999999999994</v>
      </c>
      <c r="W2682">
        <v>76.555000000000007</v>
      </c>
      <c r="X2682">
        <v>76.019000000000005</v>
      </c>
      <c r="Y2682" s="19">
        <v>4.7000000000000002E-3</v>
      </c>
      <c r="AB2682" s="110">
        <f t="shared" si="489"/>
        <v>44125</v>
      </c>
      <c r="AC2682" s="108">
        <f t="shared" si="487"/>
        <v>11937.65</v>
      </c>
      <c r="AD2682" s="28">
        <f t="shared" si="488"/>
        <v>73.599999999999994</v>
      </c>
      <c r="AE2682" s="28">
        <f t="shared" si="481"/>
        <v>162.19633152173913</v>
      </c>
      <c r="AF2682" s="31">
        <f t="shared" si="482"/>
        <v>1.3886549552601934E-3</v>
      </c>
      <c r="AJ2682" s="110">
        <f t="shared" si="486"/>
        <v>44077</v>
      </c>
      <c r="AK2682" s="31">
        <f t="shared" si="484"/>
        <v>-3.5099999999999999E-2</v>
      </c>
      <c r="AL2682" s="115">
        <f t="shared" si="485"/>
        <v>-2.315770816868512E-3</v>
      </c>
      <c r="AM2682" s="100"/>
      <c r="BR2682" s="18">
        <f t="shared" si="478"/>
        <v>44068</v>
      </c>
      <c r="BS2682" s="6">
        <f t="shared" si="479"/>
        <v>3.5999999999999999E-3</v>
      </c>
      <c r="BT2682" s="6">
        <f t="shared" si="480"/>
        <v>5.0000000000000001E-4</v>
      </c>
    </row>
    <row r="2683" spans="2:72" ht="14.45" hidden="1">
      <c r="B2683" s="110">
        <v>44069</v>
      </c>
      <c r="C2683" s="106">
        <v>3478.7</v>
      </c>
      <c r="D2683" s="106">
        <v>3450</v>
      </c>
      <c r="E2683" s="106">
        <v>3481.1</v>
      </c>
      <c r="F2683" s="106">
        <v>3444.2</v>
      </c>
      <c r="G2683" s="28"/>
      <c r="H2683" s="107">
        <v>1.0200000000000001E-2</v>
      </c>
      <c r="K2683" s="110">
        <v>44126</v>
      </c>
      <c r="L2683" s="106">
        <v>11896.45</v>
      </c>
      <c r="M2683" s="106">
        <v>11890</v>
      </c>
      <c r="N2683" s="106">
        <v>11939.55</v>
      </c>
      <c r="O2683" s="106">
        <v>11823.45</v>
      </c>
      <c r="P2683" s="28" t="s">
        <v>5167</v>
      </c>
      <c r="Q2683" s="107">
        <v>-3.5000000000000001E-3</v>
      </c>
      <c r="T2683" s="110">
        <v>43931</v>
      </c>
      <c r="U2683" s="28">
        <v>75.879000000000005</v>
      </c>
      <c r="V2683">
        <v>75.903000000000006</v>
      </c>
      <c r="W2683">
        <v>75.936999999999998</v>
      </c>
      <c r="X2683">
        <v>75.849000000000004</v>
      </c>
      <c r="Y2683" s="19">
        <v>-5.4999999999999997E-3</v>
      </c>
      <c r="AB2683" s="110">
        <f t="shared" si="489"/>
        <v>44126</v>
      </c>
      <c r="AC2683" s="108">
        <f t="shared" si="487"/>
        <v>11896.45</v>
      </c>
      <c r="AD2683" s="28">
        <f t="shared" si="488"/>
        <v>73.67</v>
      </c>
      <c r="AE2683" s="28">
        <f t="shared" si="481"/>
        <v>161.48296457173885</v>
      </c>
      <c r="AF2683" s="31">
        <f t="shared" si="482"/>
        <v>-4.39816944876259E-3</v>
      </c>
      <c r="AJ2683" s="110">
        <f t="shared" si="486"/>
        <v>44078</v>
      </c>
      <c r="AK2683" s="31">
        <f t="shared" si="484"/>
        <v>-8.0999999999999996E-3</v>
      </c>
      <c r="AL2683" s="115">
        <f t="shared" si="485"/>
        <v>-1.5453185479211928E-2</v>
      </c>
      <c r="AM2683" s="100"/>
      <c r="BR2683" s="18">
        <f t="shared" si="478"/>
        <v>44069</v>
      </c>
      <c r="BS2683" s="6">
        <f t="shared" si="479"/>
        <v>1.0200000000000001E-2</v>
      </c>
      <c r="BT2683" s="6">
        <f t="shared" si="480"/>
        <v>6.7000000000000002E-3</v>
      </c>
    </row>
    <row r="2684" spans="2:72" ht="14.45" hidden="1">
      <c r="B2684" s="110">
        <v>44070</v>
      </c>
      <c r="C2684" s="106">
        <v>3484.6</v>
      </c>
      <c r="D2684" s="106">
        <v>3485.1</v>
      </c>
      <c r="E2684" s="106">
        <v>3501.4</v>
      </c>
      <c r="F2684" s="106">
        <v>3468.3</v>
      </c>
      <c r="G2684" s="28"/>
      <c r="H2684" s="107">
        <v>1.6999999999999999E-3</v>
      </c>
      <c r="K2684" s="110">
        <v>44127</v>
      </c>
      <c r="L2684" s="106">
        <v>11930.35</v>
      </c>
      <c r="M2684" s="106">
        <v>11957.9</v>
      </c>
      <c r="N2684" s="106">
        <v>11974.55</v>
      </c>
      <c r="O2684" s="106">
        <v>11908.75</v>
      </c>
      <c r="P2684" s="28" t="s">
        <v>5168</v>
      </c>
      <c r="Q2684" s="107">
        <v>2.8E-3</v>
      </c>
      <c r="T2684" s="110">
        <v>43934</v>
      </c>
      <c r="U2684" s="28">
        <v>76.248999999999995</v>
      </c>
      <c r="V2684">
        <v>75.881</v>
      </c>
      <c r="W2684">
        <v>76.448999999999998</v>
      </c>
      <c r="X2684">
        <v>75.881</v>
      </c>
      <c r="Y2684" s="19">
        <v>4.8999999999999998E-3</v>
      </c>
      <c r="AB2684" s="110">
        <f t="shared" si="489"/>
        <v>44127</v>
      </c>
      <c r="AC2684" s="108">
        <f t="shared" si="487"/>
        <v>11930.35</v>
      </c>
      <c r="AD2684" s="28">
        <f t="shared" si="488"/>
        <v>73.841999999999999</v>
      </c>
      <c r="AE2684" s="28">
        <f t="shared" si="481"/>
        <v>161.56591099916037</v>
      </c>
      <c r="AF2684" s="31">
        <f t="shared" si="482"/>
        <v>5.1365435135219961E-4</v>
      </c>
      <c r="AJ2684" s="110">
        <f t="shared" si="486"/>
        <v>44082</v>
      </c>
      <c r="AK2684" s="31">
        <f t="shared" si="484"/>
        <v>-2.7799999999999998E-2</v>
      </c>
      <c r="AL2684" s="115">
        <f t="shared" si="485"/>
        <v>-7.4149426683071118E-3</v>
      </c>
      <c r="AM2684" s="100"/>
      <c r="BR2684" s="18">
        <f t="shared" si="478"/>
        <v>44070</v>
      </c>
      <c r="BS2684" s="6">
        <f t="shared" si="479"/>
        <v>1.6999999999999999E-3</v>
      </c>
      <c r="BT2684" s="6">
        <f t="shared" si="480"/>
        <v>8.0000000000000004E-4</v>
      </c>
    </row>
    <row r="2685" spans="2:72" ht="14.45" hidden="1">
      <c r="B2685" s="110">
        <v>44071</v>
      </c>
      <c r="C2685" s="106">
        <v>3508</v>
      </c>
      <c r="D2685" s="106">
        <v>3494.7</v>
      </c>
      <c r="E2685" s="106">
        <v>3509.2</v>
      </c>
      <c r="F2685" s="106">
        <v>3484.3</v>
      </c>
      <c r="G2685" s="28"/>
      <c r="H2685" s="107">
        <v>6.7000000000000002E-3</v>
      </c>
      <c r="K2685" s="110">
        <v>44130</v>
      </c>
      <c r="L2685" s="106">
        <v>11767.75</v>
      </c>
      <c r="M2685" s="106">
        <v>11937.4</v>
      </c>
      <c r="N2685" s="106">
        <v>11942.85</v>
      </c>
      <c r="O2685" s="106">
        <v>11711.7</v>
      </c>
      <c r="P2685" s="28" t="s">
        <v>5169</v>
      </c>
      <c r="Q2685" s="107">
        <v>-1.3599999999999999E-2</v>
      </c>
      <c r="T2685" s="110">
        <v>43935</v>
      </c>
      <c r="U2685" s="28">
        <v>76.015000000000001</v>
      </c>
      <c r="V2685">
        <v>76.320999999999998</v>
      </c>
      <c r="W2685">
        <v>76.376000000000005</v>
      </c>
      <c r="X2685">
        <v>76.015000000000001</v>
      </c>
      <c r="Y2685" s="19">
        <v>-3.0999999999999999E-3</v>
      </c>
      <c r="AB2685" s="110">
        <f t="shared" si="489"/>
        <v>44130</v>
      </c>
      <c r="AC2685" s="108">
        <f t="shared" si="487"/>
        <v>11767.75</v>
      </c>
      <c r="AD2685" s="28">
        <f t="shared" si="488"/>
        <v>73.97</v>
      </c>
      <c r="AE2685" s="28">
        <f t="shared" si="481"/>
        <v>159.08814384209816</v>
      </c>
      <c r="AF2685" s="31">
        <f t="shared" si="482"/>
        <v>-1.5335952626015725E-2</v>
      </c>
      <c r="AJ2685" s="110">
        <f t="shared" si="486"/>
        <v>44083</v>
      </c>
      <c r="AK2685" s="31">
        <f t="shared" si="484"/>
        <v>2.0199999999999999E-2</v>
      </c>
      <c r="AL2685" s="115">
        <f t="shared" si="485"/>
        <v>2.5040789213144343E-3</v>
      </c>
      <c r="AM2685" s="100"/>
      <c r="BR2685" s="18">
        <f t="shared" si="478"/>
        <v>44071</v>
      </c>
      <c r="BS2685" s="6">
        <f t="shared" si="479"/>
        <v>6.7000000000000002E-3</v>
      </c>
      <c r="BT2685" s="6">
        <f t="shared" si="480"/>
        <v>7.6E-3</v>
      </c>
    </row>
    <row r="2686" spans="2:72" ht="14.45" hidden="1">
      <c r="B2686" s="110">
        <v>44074</v>
      </c>
      <c r="C2686" s="106">
        <v>3500.3</v>
      </c>
      <c r="D2686" s="106">
        <v>3509.7</v>
      </c>
      <c r="E2686" s="106">
        <v>3514.8</v>
      </c>
      <c r="F2686" s="106">
        <v>3493.2</v>
      </c>
      <c r="G2686" s="28"/>
      <c r="H2686" s="107">
        <v>-2.2000000000000001E-3</v>
      </c>
      <c r="K2686" s="110">
        <v>44131</v>
      </c>
      <c r="L2686" s="106">
        <v>11889.4</v>
      </c>
      <c r="M2686" s="106">
        <v>11807.1</v>
      </c>
      <c r="N2686" s="106">
        <v>11899.05</v>
      </c>
      <c r="O2686" s="106">
        <v>11723</v>
      </c>
      <c r="P2686" s="28" t="s">
        <v>5170</v>
      </c>
      <c r="Q2686" s="107">
        <v>1.03E-2</v>
      </c>
      <c r="T2686" s="110">
        <v>43936</v>
      </c>
      <c r="U2686" s="28">
        <v>76.563999999999993</v>
      </c>
      <c r="V2686">
        <v>76.037999999999997</v>
      </c>
      <c r="W2686">
        <v>76.653999999999996</v>
      </c>
      <c r="X2686">
        <v>75.936000000000007</v>
      </c>
      <c r="Y2686" s="19">
        <v>7.1999999999999998E-3</v>
      </c>
      <c r="AB2686" s="110">
        <f t="shared" si="489"/>
        <v>44131</v>
      </c>
      <c r="AC2686" s="108">
        <f t="shared" si="487"/>
        <v>11889.4</v>
      </c>
      <c r="AD2686" s="28">
        <f t="shared" si="488"/>
        <v>73.623999999999995</v>
      </c>
      <c r="AE2686" s="28">
        <f t="shared" si="481"/>
        <v>161.48810170596545</v>
      </c>
      <c r="AF2686" s="31">
        <f t="shared" si="482"/>
        <v>1.508571164328476E-2</v>
      </c>
      <c r="AJ2686" s="110">
        <f t="shared" si="486"/>
        <v>44084</v>
      </c>
      <c r="AK2686" s="31">
        <f t="shared" si="484"/>
        <v>-1.7600000000000001E-2</v>
      </c>
      <c r="AL2686" s="115">
        <f t="shared" si="485"/>
        <v>1.3387398601437894E-2</v>
      </c>
      <c r="AM2686" s="100"/>
      <c r="BR2686" s="18">
        <f t="shared" si="478"/>
        <v>44074</v>
      </c>
      <c r="BS2686" s="6">
        <f t="shared" si="479"/>
        <v>-2.2000000000000001E-3</v>
      </c>
      <c r="BT2686" s="6">
        <f t="shared" si="480"/>
        <v>-2.23E-2</v>
      </c>
    </row>
    <row r="2687" spans="2:72" ht="14.45" hidden="1">
      <c r="B2687" s="110">
        <v>44075</v>
      </c>
      <c r="C2687" s="106">
        <v>3526.7</v>
      </c>
      <c r="D2687" s="106">
        <v>3507.4</v>
      </c>
      <c r="E2687" s="106">
        <v>3528</v>
      </c>
      <c r="F2687" s="106">
        <v>3494.6</v>
      </c>
      <c r="G2687" s="28"/>
      <c r="H2687" s="107">
        <v>7.4999999999999997E-3</v>
      </c>
      <c r="K2687" s="110">
        <v>44132</v>
      </c>
      <c r="L2687" s="106">
        <v>11729.6</v>
      </c>
      <c r="M2687" s="106">
        <v>11922.6</v>
      </c>
      <c r="N2687" s="106">
        <v>11929.4</v>
      </c>
      <c r="O2687" s="106">
        <v>11684.85</v>
      </c>
      <c r="P2687" s="28" t="s">
        <v>5171</v>
      </c>
      <c r="Q2687" s="107">
        <v>-1.34E-2</v>
      </c>
      <c r="T2687" s="110">
        <v>43937</v>
      </c>
      <c r="U2687" s="28">
        <v>76.805000000000007</v>
      </c>
      <c r="V2687">
        <v>76.638000000000005</v>
      </c>
      <c r="W2687">
        <v>76.927000000000007</v>
      </c>
      <c r="X2687">
        <v>76.563000000000002</v>
      </c>
      <c r="Y2687" s="19">
        <v>3.0999999999999999E-3</v>
      </c>
      <c r="AB2687" s="110">
        <f t="shared" si="489"/>
        <v>44132</v>
      </c>
      <c r="AC2687" s="108">
        <f t="shared" si="487"/>
        <v>11729.6</v>
      </c>
      <c r="AD2687" s="28">
        <f t="shared" si="488"/>
        <v>74.19</v>
      </c>
      <c r="AE2687" s="28">
        <f t="shared" si="481"/>
        <v>158.10217010378759</v>
      </c>
      <c r="AF2687" s="31">
        <f t="shared" si="482"/>
        <v>-2.0967065476705571E-2</v>
      </c>
      <c r="AJ2687" s="110">
        <f t="shared" si="486"/>
        <v>44085</v>
      </c>
      <c r="AK2687" s="31">
        <f t="shared" si="484"/>
        <v>5.0000000000000001E-4</v>
      </c>
      <c r="AL2687" s="115">
        <f t="shared" si="485"/>
        <v>1.3275978775901809E-3</v>
      </c>
      <c r="AM2687" s="100"/>
      <c r="BR2687" s="18">
        <f t="shared" si="478"/>
        <v>44075</v>
      </c>
      <c r="BS2687" s="6">
        <f t="shared" si="479"/>
        <v>7.4999999999999997E-3</v>
      </c>
      <c r="BT2687" s="6">
        <f t="shared" si="480"/>
        <v>7.3000000000000001E-3</v>
      </c>
    </row>
    <row r="2688" spans="2:72" ht="14.45" hidden="1">
      <c r="B2688" s="110">
        <v>44076</v>
      </c>
      <c r="C2688" s="106">
        <v>3580.8</v>
      </c>
      <c r="D2688" s="106">
        <v>3543.8</v>
      </c>
      <c r="E2688" s="106">
        <v>3588.1</v>
      </c>
      <c r="F2688" s="106">
        <v>3535.2</v>
      </c>
      <c r="G2688" s="28"/>
      <c r="H2688" s="107">
        <v>1.5299999999999999E-2</v>
      </c>
      <c r="K2688" s="110">
        <v>44133</v>
      </c>
      <c r="L2688" s="106">
        <v>11670.8</v>
      </c>
      <c r="M2688" s="106">
        <v>11633.3</v>
      </c>
      <c r="N2688" s="106">
        <v>11744.15</v>
      </c>
      <c r="O2688" s="106">
        <v>11606.45</v>
      </c>
      <c r="P2688" s="28" t="s">
        <v>5172</v>
      </c>
      <c r="Q2688" s="107">
        <v>-5.0000000000000001E-3</v>
      </c>
      <c r="T2688" s="110">
        <v>43938</v>
      </c>
      <c r="U2688" s="28">
        <v>76.55</v>
      </c>
      <c r="V2688">
        <v>76.828999999999994</v>
      </c>
      <c r="W2688">
        <v>76.828999999999994</v>
      </c>
      <c r="X2688">
        <v>76.238</v>
      </c>
      <c r="Y2688" s="19">
        <v>-3.3E-3</v>
      </c>
      <c r="AB2688" s="110">
        <f t="shared" si="489"/>
        <v>44133</v>
      </c>
      <c r="AC2688" s="108">
        <f t="shared" si="487"/>
        <v>11670.8</v>
      </c>
      <c r="AD2688" s="28">
        <f t="shared" si="488"/>
        <v>74.38</v>
      </c>
      <c r="AE2688" s="28">
        <f t="shared" si="481"/>
        <v>156.90777090615757</v>
      </c>
      <c r="AF2688" s="31">
        <f t="shared" si="482"/>
        <v>-7.5546034367899306E-3</v>
      </c>
      <c r="AJ2688" s="110">
        <f t="shared" si="486"/>
        <v>44088</v>
      </c>
      <c r="AK2688" s="31">
        <f t="shared" si="484"/>
        <v>1.2699999999999999E-2</v>
      </c>
      <c r="AL2688" s="115">
        <f t="shared" si="485"/>
        <v>-1.3804415624322219E-3</v>
      </c>
      <c r="AM2688" s="100"/>
      <c r="BR2688" s="18">
        <f t="shared" si="478"/>
        <v>44076</v>
      </c>
      <c r="BS2688" s="6">
        <f t="shared" si="479"/>
        <v>1.5299999999999999E-2</v>
      </c>
      <c r="BT2688" s="6">
        <f t="shared" si="480"/>
        <v>5.5999999999999999E-3</v>
      </c>
    </row>
    <row r="2689" spans="2:72" ht="14.45" hidden="1">
      <c r="B2689" s="110">
        <v>44077</v>
      </c>
      <c r="C2689" s="106">
        <v>3455.1</v>
      </c>
      <c r="D2689" s="106">
        <v>3564.7</v>
      </c>
      <c r="E2689" s="106">
        <v>3564.8</v>
      </c>
      <c r="F2689" s="106">
        <v>3427.4</v>
      </c>
      <c r="G2689" s="28"/>
      <c r="H2689" s="107">
        <v>-3.5099999999999999E-2</v>
      </c>
      <c r="K2689" s="110">
        <v>44134</v>
      </c>
      <c r="L2689" s="106">
        <v>11642.4</v>
      </c>
      <c r="M2689" s="106">
        <v>11678.45</v>
      </c>
      <c r="N2689" s="106">
        <v>11748.95</v>
      </c>
      <c r="O2689" s="106">
        <v>11535.45</v>
      </c>
      <c r="P2689" s="28" t="s">
        <v>5173</v>
      </c>
      <c r="Q2689" s="107">
        <v>-2.3999999999999998E-3</v>
      </c>
      <c r="T2689" s="110">
        <v>43941</v>
      </c>
      <c r="U2689" s="28">
        <v>76.575000000000003</v>
      </c>
      <c r="V2689">
        <v>76.552999999999997</v>
      </c>
      <c r="W2689">
        <v>76.680000000000007</v>
      </c>
      <c r="X2689">
        <v>76.283000000000001</v>
      </c>
      <c r="Y2689" s="19">
        <v>2.9999999999999997E-4</v>
      </c>
      <c r="AB2689" s="110">
        <f t="shared" si="489"/>
        <v>44134</v>
      </c>
      <c r="AC2689" s="108">
        <f t="shared" si="487"/>
        <v>11642.4</v>
      </c>
      <c r="AD2689" s="28">
        <f t="shared" si="488"/>
        <v>74.566999999999993</v>
      </c>
      <c r="AE2689" s="28">
        <f t="shared" si="481"/>
        <v>156.13341022167984</v>
      </c>
      <c r="AF2689" s="31">
        <f t="shared" si="482"/>
        <v>-4.9351327853662807E-3</v>
      </c>
      <c r="AJ2689" s="110">
        <f t="shared" si="486"/>
        <v>44089</v>
      </c>
      <c r="AK2689" s="31">
        <f t="shared" si="484"/>
        <v>5.1999999999999998E-3</v>
      </c>
      <c r="AL2689" s="115">
        <f t="shared" si="485"/>
        <v>4.0674552163157962E-3</v>
      </c>
      <c r="AM2689" s="100"/>
      <c r="BR2689" s="18">
        <f t="shared" si="478"/>
        <v>44077</v>
      </c>
      <c r="BS2689" s="6">
        <f t="shared" si="479"/>
        <v>-3.5099999999999999E-2</v>
      </c>
      <c r="BT2689" s="6">
        <f t="shared" si="480"/>
        <v>-6.9999999999999999E-4</v>
      </c>
    </row>
    <row r="2690" spans="2:72" ht="14.45" hidden="1">
      <c r="B2690" s="110">
        <v>44078</v>
      </c>
      <c r="C2690" s="106">
        <v>3427</v>
      </c>
      <c r="D2690" s="106">
        <v>3453.6</v>
      </c>
      <c r="E2690" s="106">
        <v>3479.2</v>
      </c>
      <c r="F2690" s="106">
        <v>3349.6</v>
      </c>
      <c r="G2690" s="28"/>
      <c r="H2690" s="107">
        <v>-8.0999999999999996E-3</v>
      </c>
      <c r="K2690" s="110">
        <v>44137</v>
      </c>
      <c r="L2690" s="106">
        <v>11669.15</v>
      </c>
      <c r="M2690" s="106">
        <v>11697.35</v>
      </c>
      <c r="N2690" s="106">
        <v>11725.65</v>
      </c>
      <c r="O2690" s="106">
        <v>11557.4</v>
      </c>
      <c r="P2690" s="28" t="s">
        <v>5174</v>
      </c>
      <c r="Q2690" s="107">
        <v>2.3E-3</v>
      </c>
      <c r="T2690" s="110">
        <v>43942</v>
      </c>
      <c r="U2690" s="28">
        <v>76.974999999999994</v>
      </c>
      <c r="V2690">
        <v>76.584999999999994</v>
      </c>
      <c r="W2690">
        <v>77.006</v>
      </c>
      <c r="X2690">
        <v>76.584999999999994</v>
      </c>
      <c r="Y2690" s="19">
        <v>5.1999999999999998E-3</v>
      </c>
      <c r="AB2690" s="110">
        <f t="shared" si="489"/>
        <v>44137</v>
      </c>
      <c r="AC2690" s="108">
        <f t="shared" si="487"/>
        <v>11669.15</v>
      </c>
      <c r="AD2690" s="28">
        <f t="shared" si="488"/>
        <v>74.510000000000005</v>
      </c>
      <c r="AE2690" s="28">
        <f t="shared" si="481"/>
        <v>156.61186417930477</v>
      </c>
      <c r="AF2690" s="31">
        <f t="shared" si="482"/>
        <v>3.0643919001425157E-3</v>
      </c>
      <c r="AJ2690" s="110">
        <f t="shared" si="486"/>
        <v>44090</v>
      </c>
      <c r="AK2690" s="31">
        <f t="shared" si="484"/>
        <v>-4.5999999999999999E-3</v>
      </c>
      <c r="AL2690" s="115">
        <f t="shared" si="485"/>
        <v>8.0721977360698194E-3</v>
      </c>
      <c r="AM2690" s="100"/>
      <c r="BR2690" s="18">
        <f t="shared" si="478"/>
        <v>44078</v>
      </c>
      <c r="BS2690" s="6">
        <f t="shared" si="479"/>
        <v>-8.0999999999999996E-3</v>
      </c>
      <c r="BT2690" s="6">
        <f t="shared" si="480"/>
        <v>-1.6799999999999999E-2</v>
      </c>
    </row>
    <row r="2691" spans="2:72" ht="14.45" hidden="1">
      <c r="B2691" s="110">
        <v>44082</v>
      </c>
      <c r="C2691" s="106">
        <v>3331.8</v>
      </c>
      <c r="D2691" s="106">
        <v>3371.9</v>
      </c>
      <c r="E2691" s="106">
        <v>3380</v>
      </c>
      <c r="F2691" s="106">
        <v>3329.3</v>
      </c>
      <c r="G2691" s="28"/>
      <c r="H2691" s="107">
        <v>-2.7799999999999998E-2</v>
      </c>
      <c r="K2691" s="110">
        <v>44138</v>
      </c>
      <c r="L2691" s="106">
        <v>11813.5</v>
      </c>
      <c r="M2691" s="106">
        <v>11734.45</v>
      </c>
      <c r="N2691" s="106">
        <v>11836.2</v>
      </c>
      <c r="O2691" s="106">
        <v>11723.3</v>
      </c>
      <c r="P2691" s="28" t="s">
        <v>5175</v>
      </c>
      <c r="Q2691" s="107">
        <v>1.24E-2</v>
      </c>
      <c r="T2691" s="110">
        <v>43943</v>
      </c>
      <c r="U2691" s="28">
        <v>76.41</v>
      </c>
      <c r="V2691">
        <v>76.938000000000002</v>
      </c>
      <c r="W2691">
        <v>77.018000000000001</v>
      </c>
      <c r="X2691">
        <v>76.41</v>
      </c>
      <c r="Y2691" s="19">
        <v>-7.3000000000000001E-3</v>
      </c>
      <c r="AB2691" s="110">
        <f t="shared" si="489"/>
        <v>44138</v>
      </c>
      <c r="AC2691" s="108">
        <f t="shared" si="487"/>
        <v>11813.5</v>
      </c>
      <c r="AD2691" s="28">
        <f t="shared" si="488"/>
        <v>74.625</v>
      </c>
      <c r="AE2691" s="28">
        <f t="shared" si="481"/>
        <v>158.30485762144053</v>
      </c>
      <c r="AF2691" s="31">
        <f t="shared" si="482"/>
        <v>1.0810122534506306E-2</v>
      </c>
      <c r="AJ2691" s="110">
        <f t="shared" si="486"/>
        <v>44091</v>
      </c>
      <c r="AK2691" s="31">
        <f t="shared" si="484"/>
        <v>-8.3999999999999995E-3</v>
      </c>
      <c r="AL2691" s="115">
        <f t="shared" si="485"/>
        <v>-8.4983120483395069E-3</v>
      </c>
      <c r="AM2691" s="100"/>
      <c r="BR2691" s="18">
        <f t="shared" ref="BR2691:BR2754" si="490">VLOOKUP(B2691,K:Q,1,FALSE)</f>
        <v>44082</v>
      </c>
      <c r="BS2691" s="6">
        <f t="shared" ref="BS2691:BS2754" si="491">IFERROR(VLOOKUP(BR2691,B:H,7,FALSE),0)</f>
        <v>-2.7799999999999998E-2</v>
      </c>
      <c r="BT2691" s="6">
        <f t="shared" ref="BT2691:BT2754" si="492">IFERROR(VLOOKUP(BR2691,K:Q,7,FALSE),0)</f>
        <v>-3.3E-3</v>
      </c>
    </row>
    <row r="2692" spans="2:72" ht="14.45" hidden="1">
      <c r="B2692" s="110">
        <v>44083</v>
      </c>
      <c r="C2692" s="106">
        <v>3399</v>
      </c>
      <c r="D2692" s="106">
        <v>3369.8</v>
      </c>
      <c r="E2692" s="106">
        <v>3424.8</v>
      </c>
      <c r="F2692" s="106">
        <v>3366.8</v>
      </c>
      <c r="G2692" s="28"/>
      <c r="H2692" s="107">
        <v>2.0199999999999999E-2</v>
      </c>
      <c r="K2692" s="110">
        <v>44139</v>
      </c>
      <c r="L2692" s="106">
        <v>11908.5</v>
      </c>
      <c r="M2692" s="106">
        <v>11783.35</v>
      </c>
      <c r="N2692" s="106">
        <v>11929.65</v>
      </c>
      <c r="O2692" s="106">
        <v>11756.4</v>
      </c>
      <c r="P2692" s="28" t="s">
        <v>5176</v>
      </c>
      <c r="Q2692" s="107">
        <v>8.0000000000000002E-3</v>
      </c>
      <c r="T2692" s="110">
        <v>43944</v>
      </c>
      <c r="U2692" s="28">
        <v>75.894999999999996</v>
      </c>
      <c r="V2692">
        <v>76.468000000000004</v>
      </c>
      <c r="W2692">
        <v>76.468000000000004</v>
      </c>
      <c r="X2692">
        <v>75.825999999999993</v>
      </c>
      <c r="Y2692" s="19">
        <v>-6.7000000000000002E-3</v>
      </c>
      <c r="AB2692" s="110">
        <f t="shared" si="489"/>
        <v>44139</v>
      </c>
      <c r="AC2692" s="108">
        <f t="shared" si="487"/>
        <v>11908.5</v>
      </c>
      <c r="AD2692" s="28">
        <f t="shared" si="488"/>
        <v>74.367999999999995</v>
      </c>
      <c r="AE2692" s="28">
        <f t="shared" ref="AE2692:AE2755" si="493">AC2692/AD2692</f>
        <v>160.12935671256454</v>
      </c>
      <c r="AF2692" s="31">
        <f t="shared" si="482"/>
        <v>1.1525224927001254E-2</v>
      </c>
      <c r="AJ2692" s="110">
        <f t="shared" si="486"/>
        <v>44092</v>
      </c>
      <c r="AK2692" s="31">
        <f t="shared" si="484"/>
        <v>-1.12E-2</v>
      </c>
      <c r="AL2692" s="115">
        <f t="shared" si="485"/>
        <v>-1.7268394986391655E-5</v>
      </c>
      <c r="AM2692" s="100"/>
      <c r="BR2692" s="18">
        <f t="shared" si="490"/>
        <v>44083</v>
      </c>
      <c r="BS2692" s="6">
        <f t="shared" si="491"/>
        <v>2.0199999999999999E-2</v>
      </c>
      <c r="BT2692" s="6">
        <f t="shared" si="492"/>
        <v>-3.5000000000000001E-3</v>
      </c>
    </row>
    <row r="2693" spans="2:72" ht="14.45" hidden="1">
      <c r="B2693" s="110">
        <v>44084</v>
      </c>
      <c r="C2693" s="106">
        <v>3339.2</v>
      </c>
      <c r="D2693" s="106">
        <v>3412.6</v>
      </c>
      <c r="E2693" s="106">
        <v>3425.6</v>
      </c>
      <c r="F2693" s="106">
        <v>3329.2</v>
      </c>
      <c r="G2693" s="28"/>
      <c r="H2693" s="107">
        <v>-1.7600000000000001E-2</v>
      </c>
      <c r="K2693" s="110">
        <v>44140</v>
      </c>
      <c r="L2693" s="106">
        <v>12120.3</v>
      </c>
      <c r="M2693" s="106">
        <v>12062.4</v>
      </c>
      <c r="N2693" s="106">
        <v>12131.1</v>
      </c>
      <c r="O2693" s="106">
        <v>12027.6</v>
      </c>
      <c r="P2693" s="28" t="s">
        <v>5177</v>
      </c>
      <c r="Q2693" s="107">
        <v>1.78E-2</v>
      </c>
      <c r="T2693" s="110">
        <v>43945</v>
      </c>
      <c r="U2693" s="28">
        <v>76.27</v>
      </c>
      <c r="V2693">
        <v>75.825000000000003</v>
      </c>
      <c r="W2693">
        <v>76.488</v>
      </c>
      <c r="X2693">
        <v>75.825000000000003</v>
      </c>
      <c r="Y2693" s="19">
        <v>4.8999999999999998E-3</v>
      </c>
      <c r="AB2693" s="110">
        <f t="shared" si="489"/>
        <v>44140</v>
      </c>
      <c r="AC2693" s="108">
        <f t="shared" si="487"/>
        <v>12120.3</v>
      </c>
      <c r="AD2693" s="28">
        <f t="shared" si="488"/>
        <v>73.924999999999997</v>
      </c>
      <c r="AE2693" s="28">
        <f t="shared" si="493"/>
        <v>163.95400743997294</v>
      </c>
      <c r="AF2693" s="31">
        <f t="shared" ref="AF2693:AF2756" si="494">AE2693/AE2692-1</f>
        <v>2.3884756711249011E-2</v>
      </c>
      <c r="AJ2693" s="110">
        <f t="shared" si="486"/>
        <v>44095</v>
      </c>
      <c r="AK2693" s="31">
        <f t="shared" si="484"/>
        <v>-1.1599999999999999E-2</v>
      </c>
      <c r="AL2693" s="115">
        <f t="shared" si="485"/>
        <v>-2.2643826468534578E-2</v>
      </c>
      <c r="AM2693" s="100"/>
      <c r="BR2693" s="18">
        <f t="shared" si="490"/>
        <v>44084</v>
      </c>
      <c r="BS2693" s="6">
        <f t="shared" si="491"/>
        <v>-1.7600000000000001E-2</v>
      </c>
      <c r="BT2693" s="6">
        <f t="shared" si="492"/>
        <v>1.52E-2</v>
      </c>
    </row>
    <row r="2694" spans="2:72" ht="14.45" hidden="1">
      <c r="B2694" s="110">
        <v>44085</v>
      </c>
      <c r="C2694" s="106">
        <v>3341</v>
      </c>
      <c r="D2694" s="106">
        <v>3352.7</v>
      </c>
      <c r="E2694" s="106">
        <v>3368.9</v>
      </c>
      <c r="F2694" s="106">
        <v>3310.5</v>
      </c>
      <c r="G2694" s="28"/>
      <c r="H2694" s="107">
        <v>5.0000000000000001E-4</v>
      </c>
      <c r="K2694" s="110">
        <v>44141</v>
      </c>
      <c r="L2694" s="106">
        <v>12263.55</v>
      </c>
      <c r="M2694" s="106">
        <v>12156.65</v>
      </c>
      <c r="N2694" s="106">
        <v>12280.4</v>
      </c>
      <c r="O2694" s="106">
        <v>12131.85</v>
      </c>
      <c r="P2694" s="28" t="s">
        <v>5178</v>
      </c>
      <c r="Q2694" s="107">
        <v>1.18E-2</v>
      </c>
      <c r="T2694" s="110">
        <v>43948</v>
      </c>
      <c r="U2694" s="28">
        <v>76.228999999999999</v>
      </c>
      <c r="V2694">
        <v>76.27</v>
      </c>
      <c r="W2694">
        <v>76.346999999999994</v>
      </c>
      <c r="X2694">
        <v>76.019000000000005</v>
      </c>
      <c r="Y2694" s="19">
        <v>-5.0000000000000001E-4</v>
      </c>
      <c r="AB2694" s="110">
        <f t="shared" si="489"/>
        <v>44141</v>
      </c>
      <c r="AC2694" s="108">
        <f t="shared" si="487"/>
        <v>12263.55</v>
      </c>
      <c r="AD2694" s="28">
        <f t="shared" si="488"/>
        <v>73.975999999999999</v>
      </c>
      <c r="AE2694" s="28">
        <f t="shared" si="493"/>
        <v>165.7774142965286</v>
      </c>
      <c r="AF2694" s="31">
        <f t="shared" si="494"/>
        <v>1.1121453418717175E-2</v>
      </c>
      <c r="AJ2694" s="110">
        <f t="shared" si="486"/>
        <v>44096</v>
      </c>
      <c r="AK2694" s="31">
        <f t="shared" si="484"/>
        <v>1.0500000000000001E-2</v>
      </c>
      <c r="AL2694" s="115">
        <f t="shared" si="485"/>
        <v>-7.8038368323706253E-3</v>
      </c>
      <c r="AM2694" s="100"/>
      <c r="BR2694" s="18">
        <f t="shared" si="490"/>
        <v>44085</v>
      </c>
      <c r="BS2694" s="6">
        <f t="shared" si="491"/>
        <v>5.0000000000000001E-4</v>
      </c>
      <c r="BT2694" s="6">
        <f t="shared" si="492"/>
        <v>1.2999999999999999E-3</v>
      </c>
    </row>
    <row r="2695" spans="2:72" ht="14.45" hidden="1">
      <c r="B2695" s="110">
        <v>44088</v>
      </c>
      <c r="C2695" s="106">
        <v>3383.5</v>
      </c>
      <c r="D2695" s="106">
        <v>3363.6</v>
      </c>
      <c r="E2695" s="106">
        <v>3402.9</v>
      </c>
      <c r="F2695" s="106">
        <v>3363.6</v>
      </c>
      <c r="G2695" s="28"/>
      <c r="H2695" s="107">
        <v>1.2699999999999999E-2</v>
      </c>
      <c r="K2695" s="110">
        <v>44144</v>
      </c>
      <c r="L2695" s="106">
        <v>12461.05</v>
      </c>
      <c r="M2695" s="106">
        <v>12399.4</v>
      </c>
      <c r="N2695" s="106">
        <v>12474.05</v>
      </c>
      <c r="O2695" s="106">
        <v>12367.35</v>
      </c>
      <c r="P2695" s="28" t="s">
        <v>5179</v>
      </c>
      <c r="Q2695" s="107">
        <v>1.61E-2</v>
      </c>
      <c r="T2695" s="110">
        <v>43949</v>
      </c>
      <c r="U2695" s="28">
        <v>76.064999999999998</v>
      </c>
      <c r="V2695">
        <v>76.126999999999995</v>
      </c>
      <c r="W2695">
        <v>76.45</v>
      </c>
      <c r="X2695">
        <v>75.814999999999998</v>
      </c>
      <c r="Y2695" s="19">
        <v>-2.2000000000000001E-3</v>
      </c>
      <c r="AB2695" s="110">
        <f t="shared" si="489"/>
        <v>44144</v>
      </c>
      <c r="AC2695" s="108">
        <f t="shared" si="487"/>
        <v>12461.05</v>
      </c>
      <c r="AD2695" s="28">
        <f t="shared" si="488"/>
        <v>74.034999999999997</v>
      </c>
      <c r="AE2695" s="28">
        <f t="shared" si="493"/>
        <v>168.3129600864456</v>
      </c>
      <c r="AF2695" s="31">
        <f t="shared" si="494"/>
        <v>1.5294880793481402E-2</v>
      </c>
      <c r="AJ2695" s="110">
        <f t="shared" si="486"/>
        <v>44097</v>
      </c>
      <c r="AK2695" s="31">
        <f t="shared" si="484"/>
        <v>-2.3699999999999999E-2</v>
      </c>
      <c r="AL2695" s="115">
        <f t="shared" si="485"/>
        <v>-2.7683623196944618E-3</v>
      </c>
      <c r="AM2695" s="100"/>
      <c r="BR2695" s="18">
        <f t="shared" si="490"/>
        <v>44088</v>
      </c>
      <c r="BS2695" s="6">
        <f t="shared" si="491"/>
        <v>1.2699999999999999E-2</v>
      </c>
      <c r="BT2695" s="6">
        <f t="shared" si="492"/>
        <v>-2.0999999999999999E-3</v>
      </c>
    </row>
    <row r="2696" spans="2:72" ht="14.45" hidden="1">
      <c r="B2696" s="110">
        <v>44089</v>
      </c>
      <c r="C2696" s="106">
        <v>3401.2</v>
      </c>
      <c r="D2696" s="106">
        <v>3407.7</v>
      </c>
      <c r="E2696" s="106">
        <v>3419.5</v>
      </c>
      <c r="F2696" s="106">
        <v>3389.2</v>
      </c>
      <c r="G2696" s="28"/>
      <c r="H2696" s="107">
        <v>5.1999999999999998E-3</v>
      </c>
      <c r="K2696" s="110">
        <v>44145</v>
      </c>
      <c r="L2696" s="106">
        <v>12631.1</v>
      </c>
      <c r="M2696" s="106">
        <v>12556.4</v>
      </c>
      <c r="N2696" s="106">
        <v>12643.9</v>
      </c>
      <c r="O2696" s="106">
        <v>12475.25</v>
      </c>
      <c r="P2696" s="28" t="s">
        <v>5180</v>
      </c>
      <c r="Q2696" s="107">
        <v>1.3599999999999999E-2</v>
      </c>
      <c r="T2696" s="110">
        <v>43950</v>
      </c>
      <c r="U2696" s="28">
        <v>75.454999999999998</v>
      </c>
      <c r="V2696">
        <v>76.063000000000002</v>
      </c>
      <c r="W2696">
        <v>76.11</v>
      </c>
      <c r="X2696">
        <v>75.454999999999998</v>
      </c>
      <c r="Y2696" s="19">
        <v>-8.0000000000000002E-3</v>
      </c>
      <c r="AB2696" s="110">
        <f t="shared" si="489"/>
        <v>44145</v>
      </c>
      <c r="AC2696" s="108">
        <f t="shared" si="487"/>
        <v>12631.1</v>
      </c>
      <c r="AD2696" s="28">
        <f t="shared" si="488"/>
        <v>74.290000000000006</v>
      </c>
      <c r="AE2696" s="28">
        <f t="shared" si="493"/>
        <v>170.0242293713824</v>
      </c>
      <c r="AF2696" s="31">
        <f t="shared" si="494"/>
        <v>1.0167186674501449E-2</v>
      </c>
      <c r="AJ2696" s="110">
        <f t="shared" si="486"/>
        <v>44098</v>
      </c>
      <c r="AK2696" s="31">
        <f t="shared" si="484"/>
        <v>3.0000000000000001E-3</v>
      </c>
      <c r="AL2696" s="115">
        <f t="shared" si="485"/>
        <v>-3.3646302207642531E-2</v>
      </c>
      <c r="AM2696" s="100"/>
      <c r="BR2696" s="18">
        <f t="shared" si="490"/>
        <v>44089</v>
      </c>
      <c r="BS2696" s="6">
        <f t="shared" si="491"/>
        <v>5.1999999999999998E-3</v>
      </c>
      <c r="BT2696" s="6">
        <f t="shared" si="492"/>
        <v>7.1000000000000004E-3</v>
      </c>
    </row>
    <row r="2697" spans="2:72" ht="14.45" hidden="1">
      <c r="B2697" s="110">
        <v>44090</v>
      </c>
      <c r="C2697" s="106">
        <v>3385.5</v>
      </c>
      <c r="D2697" s="106">
        <v>3411.2</v>
      </c>
      <c r="E2697" s="106">
        <v>3428.9</v>
      </c>
      <c r="F2697" s="106">
        <v>3384.4</v>
      </c>
      <c r="G2697" s="28"/>
      <c r="H2697" s="107">
        <v>-4.5999999999999999E-3</v>
      </c>
      <c r="K2697" s="110">
        <v>44146</v>
      </c>
      <c r="L2697" s="106">
        <v>12749.15</v>
      </c>
      <c r="M2697" s="106">
        <v>12680.6</v>
      </c>
      <c r="N2697" s="106">
        <v>12769.75</v>
      </c>
      <c r="O2697" s="106">
        <v>12571.1</v>
      </c>
      <c r="P2697" s="28" t="s">
        <v>5181</v>
      </c>
      <c r="Q2697" s="107">
        <v>9.2999999999999992E-3</v>
      </c>
      <c r="T2697" s="110">
        <v>43951</v>
      </c>
      <c r="U2697" s="28">
        <v>75.08</v>
      </c>
      <c r="V2697">
        <v>75.405000000000001</v>
      </c>
      <c r="W2697">
        <v>75.430000000000007</v>
      </c>
      <c r="X2697">
        <v>74.91</v>
      </c>
      <c r="Y2697" s="19">
        <v>-5.0000000000000001E-3</v>
      </c>
      <c r="AB2697" s="110">
        <f t="shared" si="489"/>
        <v>44146</v>
      </c>
      <c r="AC2697" s="108">
        <f t="shared" si="487"/>
        <v>12749.15</v>
      </c>
      <c r="AD2697" s="28">
        <f t="shared" si="488"/>
        <v>74.462000000000003</v>
      </c>
      <c r="AE2697" s="28">
        <f t="shared" si="493"/>
        <v>171.21686229217588</v>
      </c>
      <c r="AF2697" s="31">
        <f t="shared" si="494"/>
        <v>7.0144880244591423E-3</v>
      </c>
      <c r="AJ2697" s="110">
        <f t="shared" si="486"/>
        <v>44099</v>
      </c>
      <c r="AK2697" s="31">
        <f t="shared" si="484"/>
        <v>1.6E-2</v>
      </c>
      <c r="AL2697" s="115">
        <f t="shared" si="485"/>
        <v>2.5768458445263764E-2</v>
      </c>
      <c r="AM2697" s="100"/>
      <c r="BR2697" s="18">
        <f t="shared" si="490"/>
        <v>44090</v>
      </c>
      <c r="BS2697" s="6">
        <f t="shared" si="491"/>
        <v>-4.5999999999999999E-3</v>
      </c>
      <c r="BT2697" s="6">
        <f t="shared" si="492"/>
        <v>7.1999999999999998E-3</v>
      </c>
    </row>
    <row r="2698" spans="2:72" ht="14.45" hidden="1">
      <c r="B2698" s="110">
        <v>44091</v>
      </c>
      <c r="C2698" s="106">
        <v>3357</v>
      </c>
      <c r="D2698" s="106">
        <v>3346.9</v>
      </c>
      <c r="E2698" s="106">
        <v>3375.2</v>
      </c>
      <c r="F2698" s="106">
        <v>3328.8</v>
      </c>
      <c r="G2698" s="28"/>
      <c r="H2698" s="107">
        <v>-8.3999999999999995E-3</v>
      </c>
      <c r="K2698" s="110">
        <v>44147</v>
      </c>
      <c r="L2698" s="106">
        <v>12690.8</v>
      </c>
      <c r="M2698" s="106">
        <v>12702.15</v>
      </c>
      <c r="N2698" s="106">
        <v>12741.15</v>
      </c>
      <c r="O2698" s="106">
        <v>12624.85</v>
      </c>
      <c r="P2698" s="28" t="s">
        <v>5182</v>
      </c>
      <c r="Q2698" s="107">
        <v>-4.5999999999999999E-3</v>
      </c>
      <c r="T2698" s="110">
        <v>43952</v>
      </c>
      <c r="U2698" s="28">
        <v>75.748999999999995</v>
      </c>
      <c r="V2698">
        <v>75.319999999999993</v>
      </c>
      <c r="W2698">
        <v>75.805000000000007</v>
      </c>
      <c r="X2698">
        <v>75.293999999999997</v>
      </c>
      <c r="Y2698" s="19">
        <v>8.8999999999999999E-3</v>
      </c>
      <c r="AB2698" s="110">
        <f t="shared" si="489"/>
        <v>44147</v>
      </c>
      <c r="AC2698" s="108">
        <f t="shared" si="487"/>
        <v>12690.8</v>
      </c>
      <c r="AD2698" s="28">
        <f t="shared" si="488"/>
        <v>74.685000000000002</v>
      </c>
      <c r="AE2698" s="28">
        <f t="shared" si="493"/>
        <v>169.92434893218183</v>
      </c>
      <c r="AF2698" s="31">
        <f t="shared" si="494"/>
        <v>-7.5489840351613546E-3</v>
      </c>
      <c r="AJ2698" s="110">
        <f t="shared" si="486"/>
        <v>44102</v>
      </c>
      <c r="AK2698" s="31">
        <f t="shared" si="484"/>
        <v>1.61E-2</v>
      </c>
      <c r="AL2698" s="115">
        <f t="shared" si="485"/>
        <v>1.4942959598242656E-2</v>
      </c>
      <c r="AM2698" s="100"/>
      <c r="BR2698" s="18">
        <f t="shared" si="490"/>
        <v>44091</v>
      </c>
      <c r="BS2698" s="6">
        <f t="shared" si="491"/>
        <v>-8.3999999999999995E-3</v>
      </c>
      <c r="BT2698" s="6">
        <f t="shared" si="492"/>
        <v>-7.6E-3</v>
      </c>
    </row>
    <row r="2699" spans="2:72" ht="14.45" hidden="1">
      <c r="B2699" s="110">
        <v>44092</v>
      </c>
      <c r="C2699" s="106">
        <v>3319.5</v>
      </c>
      <c r="D2699" s="106">
        <v>3357.4</v>
      </c>
      <c r="E2699" s="106">
        <v>3362.3</v>
      </c>
      <c r="F2699" s="106">
        <v>3292.4</v>
      </c>
      <c r="G2699" s="28"/>
      <c r="H2699" s="107">
        <v>-1.12E-2</v>
      </c>
      <c r="K2699" s="110">
        <v>44148</v>
      </c>
      <c r="L2699" s="106">
        <v>12719.95</v>
      </c>
      <c r="M2699" s="106">
        <v>12659.7</v>
      </c>
      <c r="N2699" s="106">
        <v>12735.95</v>
      </c>
      <c r="O2699" s="106">
        <v>12607.7</v>
      </c>
      <c r="P2699" s="28" t="s">
        <v>5183</v>
      </c>
      <c r="Q2699" s="107">
        <v>2.3E-3</v>
      </c>
      <c r="T2699" s="110">
        <v>43955</v>
      </c>
      <c r="U2699" s="28">
        <v>75.64</v>
      </c>
      <c r="V2699">
        <v>75.757999999999996</v>
      </c>
      <c r="W2699">
        <v>75.819999999999993</v>
      </c>
      <c r="X2699">
        <v>75.581000000000003</v>
      </c>
      <c r="Y2699" s="19">
        <v>-1.4E-3</v>
      </c>
      <c r="AB2699" s="110">
        <f t="shared" si="489"/>
        <v>44148</v>
      </c>
      <c r="AC2699" s="108">
        <f t="shared" si="487"/>
        <v>12719.95</v>
      </c>
      <c r="AD2699" s="28">
        <f t="shared" si="488"/>
        <v>74.581999999999994</v>
      </c>
      <c r="AE2699" s="28">
        <f t="shared" si="493"/>
        <v>170.54986457858467</v>
      </c>
      <c r="AF2699" s="31">
        <f t="shared" si="494"/>
        <v>3.681141933652432E-3</v>
      </c>
      <c r="AJ2699" s="110">
        <f t="shared" si="486"/>
        <v>44103</v>
      </c>
      <c r="AK2699" s="31">
        <f t="shared" si="484"/>
        <v>-4.7999999999999996E-3</v>
      </c>
      <c r="AL2699" s="115">
        <f t="shared" si="485"/>
        <v>-3.9093680036028644E-4</v>
      </c>
      <c r="AM2699" s="100"/>
      <c r="BR2699" s="18">
        <f t="shared" si="490"/>
        <v>44092</v>
      </c>
      <c r="BS2699" s="6">
        <f t="shared" si="491"/>
        <v>-1.12E-2</v>
      </c>
      <c r="BT2699" s="6">
        <f t="shared" si="492"/>
        <v>-1E-3</v>
      </c>
    </row>
    <row r="2700" spans="2:72" ht="14.45" hidden="1">
      <c r="B2700" s="110">
        <v>44095</v>
      </c>
      <c r="C2700" s="106">
        <v>3281.1</v>
      </c>
      <c r="D2700" s="106">
        <v>3285.6</v>
      </c>
      <c r="E2700" s="106">
        <v>3285.6</v>
      </c>
      <c r="F2700" s="106">
        <v>3229.1</v>
      </c>
      <c r="G2700" s="28"/>
      <c r="H2700" s="107">
        <v>-1.1599999999999999E-2</v>
      </c>
      <c r="K2700" s="110">
        <v>44149</v>
      </c>
      <c r="L2700" s="106">
        <v>12780.25</v>
      </c>
      <c r="M2700" s="106">
        <v>12823.35</v>
      </c>
      <c r="N2700" s="106">
        <v>12828.7</v>
      </c>
      <c r="O2700" s="106">
        <v>12749.45</v>
      </c>
      <c r="P2700" s="28" t="s">
        <v>5184</v>
      </c>
      <c r="Q2700" s="107">
        <v>4.7000000000000002E-3</v>
      </c>
      <c r="T2700" s="110">
        <v>43956</v>
      </c>
      <c r="U2700" s="28">
        <v>75.709999999999994</v>
      </c>
      <c r="V2700">
        <v>75.650000000000006</v>
      </c>
      <c r="W2700">
        <v>75.87</v>
      </c>
      <c r="X2700">
        <v>75.489000000000004</v>
      </c>
      <c r="Y2700" s="19">
        <v>8.9999999999999998E-4</v>
      </c>
      <c r="AB2700" s="110">
        <f>VLOOKUP(K2700,T:Y,1,TRUE)</f>
        <v>44148</v>
      </c>
      <c r="AC2700" s="108">
        <f t="shared" si="487"/>
        <v>12719.95</v>
      </c>
      <c r="AD2700" s="28">
        <f t="shared" si="488"/>
        <v>74.581999999999994</v>
      </c>
      <c r="AE2700" s="28">
        <f t="shared" si="493"/>
        <v>170.54986457858467</v>
      </c>
      <c r="AF2700" s="31">
        <f t="shared" si="494"/>
        <v>0</v>
      </c>
      <c r="AJ2700" s="110">
        <f t="shared" si="486"/>
        <v>44104</v>
      </c>
      <c r="AK2700" s="31">
        <f t="shared" si="484"/>
        <v>8.2000000000000007E-3</v>
      </c>
      <c r="AL2700" s="115">
        <f t="shared" si="485"/>
        <v>4.8294157137094285E-3</v>
      </c>
      <c r="AM2700" s="100"/>
      <c r="BR2700" s="18">
        <f t="shared" si="490"/>
        <v>44095</v>
      </c>
      <c r="BS2700" s="6">
        <f t="shared" si="491"/>
        <v>-1.1599999999999999E-2</v>
      </c>
      <c r="BT2700" s="6">
        <f t="shared" si="492"/>
        <v>-2.2100000000000002E-2</v>
      </c>
    </row>
    <row r="2701" spans="2:72" ht="14.45" hidden="1">
      <c r="B2701" s="110">
        <v>44096</v>
      </c>
      <c r="C2701" s="106">
        <v>3315.6</v>
      </c>
      <c r="D2701" s="106">
        <v>3295.8</v>
      </c>
      <c r="E2701" s="106">
        <v>3320.3</v>
      </c>
      <c r="F2701" s="106">
        <v>3270.9</v>
      </c>
      <c r="G2701" s="28"/>
      <c r="H2701" s="107">
        <v>1.0500000000000001E-2</v>
      </c>
      <c r="K2701" s="110">
        <v>44152</v>
      </c>
      <c r="L2701" s="106">
        <v>12874.2</v>
      </c>
      <c r="M2701" s="106">
        <v>12932.5</v>
      </c>
      <c r="N2701" s="106">
        <v>12934.05</v>
      </c>
      <c r="O2701" s="106">
        <v>12797.1</v>
      </c>
      <c r="P2701" s="28" t="s">
        <v>5185</v>
      </c>
      <c r="Q2701" s="107">
        <v>7.4000000000000003E-3</v>
      </c>
      <c r="T2701" s="110">
        <v>43957</v>
      </c>
      <c r="U2701" s="28">
        <v>76.105000000000004</v>
      </c>
      <c r="V2701">
        <v>75.828000000000003</v>
      </c>
      <c r="W2701">
        <v>76.111000000000004</v>
      </c>
      <c r="X2701">
        <v>75.653000000000006</v>
      </c>
      <c r="Y2701" s="19">
        <v>5.1999999999999998E-3</v>
      </c>
      <c r="AB2701" s="110">
        <f t="shared" ref="AB2701:AB2764" si="495">VLOOKUP(K2701,T:Y,1,FALSE)</f>
        <v>44152</v>
      </c>
      <c r="AC2701" s="108">
        <f t="shared" si="487"/>
        <v>12874.2</v>
      </c>
      <c r="AD2701" s="28">
        <f t="shared" si="488"/>
        <v>74.48</v>
      </c>
      <c r="AE2701" s="28">
        <f t="shared" si="493"/>
        <v>172.8544575725027</v>
      </c>
      <c r="AF2701" s="31">
        <f t="shared" si="494"/>
        <v>1.3512722508531416E-2</v>
      </c>
      <c r="AJ2701" s="110">
        <f t="shared" si="486"/>
        <v>44105</v>
      </c>
      <c r="AK2701" s="31">
        <f t="shared" si="484"/>
        <v>5.3E-3</v>
      </c>
      <c r="AL2701" s="115">
        <f t="shared" si="485"/>
        <v>1.9941025677285396E-2</v>
      </c>
      <c r="AM2701" s="100"/>
      <c r="BR2701" s="18">
        <f t="shared" si="490"/>
        <v>44096</v>
      </c>
      <c r="BS2701" s="6">
        <f t="shared" si="491"/>
        <v>1.0500000000000001E-2</v>
      </c>
      <c r="BT2701" s="6">
        <f t="shared" si="492"/>
        <v>-8.6E-3</v>
      </c>
    </row>
    <row r="2702" spans="2:72" ht="14.45" hidden="1">
      <c r="B2702" s="110">
        <v>44097</v>
      </c>
      <c r="C2702" s="106">
        <v>3236.9</v>
      </c>
      <c r="D2702" s="106">
        <v>3320.1</v>
      </c>
      <c r="E2702" s="106">
        <v>3323.3</v>
      </c>
      <c r="F2702" s="106">
        <v>3232.6</v>
      </c>
      <c r="G2702" s="28"/>
      <c r="H2702" s="107">
        <v>-2.3699999999999999E-2</v>
      </c>
      <c r="K2702" s="110">
        <v>44153</v>
      </c>
      <c r="L2702" s="106">
        <v>12938.25</v>
      </c>
      <c r="M2702" s="106">
        <v>12860.1</v>
      </c>
      <c r="N2702" s="106">
        <v>12948.85</v>
      </c>
      <c r="O2702" s="106">
        <v>12819.35</v>
      </c>
      <c r="P2702" s="28" t="s">
        <v>5186</v>
      </c>
      <c r="Q2702" s="107">
        <v>5.0000000000000001E-3</v>
      </c>
      <c r="T2702" s="110">
        <v>43958</v>
      </c>
      <c r="U2702" s="28">
        <v>75.793999999999997</v>
      </c>
      <c r="V2702">
        <v>76.099000000000004</v>
      </c>
      <c r="W2702">
        <v>76.152000000000001</v>
      </c>
      <c r="X2702">
        <v>75.78</v>
      </c>
      <c r="Y2702" s="19">
        <v>-4.1000000000000003E-3</v>
      </c>
      <c r="AB2702" s="110">
        <f t="shared" si="495"/>
        <v>44153</v>
      </c>
      <c r="AC2702" s="108">
        <f t="shared" si="487"/>
        <v>12938.25</v>
      </c>
      <c r="AD2702" s="28">
        <f t="shared" si="488"/>
        <v>74.12</v>
      </c>
      <c r="AE2702" s="28">
        <f t="shared" si="493"/>
        <v>174.55814894765246</v>
      </c>
      <c r="AF2702" s="31">
        <f t="shared" si="494"/>
        <v>9.8562189201001349E-3</v>
      </c>
      <c r="AJ2702" s="110" t="e">
        <f t="shared" si="486"/>
        <v>#N/A</v>
      </c>
      <c r="AK2702" s="31">
        <f t="shared" si="484"/>
        <v>0</v>
      </c>
      <c r="AL2702" s="115">
        <f t="shared" si="485"/>
        <v>0</v>
      </c>
      <c r="AM2702" s="100"/>
      <c r="BR2702" s="18">
        <f t="shared" si="490"/>
        <v>44097</v>
      </c>
      <c r="BS2702" s="6">
        <f t="shared" si="491"/>
        <v>-2.3699999999999999E-2</v>
      </c>
      <c r="BT2702" s="6">
        <f t="shared" si="492"/>
        <v>-2E-3</v>
      </c>
    </row>
    <row r="2703" spans="2:72" ht="14.45" hidden="1">
      <c r="B2703" s="110">
        <v>44098</v>
      </c>
      <c r="C2703" s="106">
        <v>3246.6</v>
      </c>
      <c r="D2703" s="106">
        <v>3226.1</v>
      </c>
      <c r="E2703" s="106">
        <v>3278.7</v>
      </c>
      <c r="F2703" s="106">
        <v>3209.4</v>
      </c>
      <c r="G2703" s="28"/>
      <c r="H2703" s="107">
        <v>3.0000000000000001E-3</v>
      </c>
      <c r="K2703" s="110">
        <v>44154</v>
      </c>
      <c r="L2703" s="106">
        <v>12771.7</v>
      </c>
      <c r="M2703" s="106">
        <v>12839.5</v>
      </c>
      <c r="N2703" s="106">
        <v>12963</v>
      </c>
      <c r="O2703" s="106">
        <v>12745.75</v>
      </c>
      <c r="P2703" s="28" t="s">
        <v>5187</v>
      </c>
      <c r="Q2703" s="107">
        <v>-1.29E-2</v>
      </c>
      <c r="T2703" s="110">
        <v>43959</v>
      </c>
      <c r="U2703" s="28">
        <v>75.534999999999997</v>
      </c>
      <c r="V2703">
        <v>75.611000000000004</v>
      </c>
      <c r="W2703">
        <v>75.665000000000006</v>
      </c>
      <c r="X2703">
        <v>75.284999999999997</v>
      </c>
      <c r="Y2703" s="19">
        <v>-3.3999999999999998E-3</v>
      </c>
      <c r="AB2703" s="110">
        <f t="shared" si="495"/>
        <v>44154</v>
      </c>
      <c r="AC2703" s="108">
        <f t="shared" si="487"/>
        <v>12771.7</v>
      </c>
      <c r="AD2703" s="28">
        <f t="shared" si="488"/>
        <v>74.11</v>
      </c>
      <c r="AE2703" s="28">
        <f t="shared" si="493"/>
        <v>172.3343678316017</v>
      </c>
      <c r="AF2703" s="31">
        <f t="shared" si="494"/>
        <v>-1.2739486122287147E-2</v>
      </c>
      <c r="AJ2703" s="110">
        <f t="shared" si="486"/>
        <v>44109</v>
      </c>
      <c r="AK2703" s="31">
        <f t="shared" si="484"/>
        <v>1.7999999999999999E-2</v>
      </c>
      <c r="AL2703" s="115">
        <f t="shared" si="485"/>
        <v>8.9594967219148725E-3</v>
      </c>
      <c r="AM2703" s="100"/>
      <c r="BR2703" s="18">
        <f t="shared" si="490"/>
        <v>44098</v>
      </c>
      <c r="BS2703" s="6">
        <f t="shared" si="491"/>
        <v>3.0000000000000001E-3</v>
      </c>
      <c r="BT2703" s="6">
        <f t="shared" si="492"/>
        <v>-2.93E-2</v>
      </c>
    </row>
    <row r="2704" spans="2:72" ht="14.45" hidden="1">
      <c r="B2704" s="110">
        <v>44099</v>
      </c>
      <c r="C2704" s="106">
        <v>3298.5</v>
      </c>
      <c r="D2704" s="106">
        <v>3236.7</v>
      </c>
      <c r="E2704" s="106">
        <v>3306.9</v>
      </c>
      <c r="F2704" s="106">
        <v>3228.4</v>
      </c>
      <c r="G2704" s="28"/>
      <c r="H2704" s="107">
        <v>1.6E-2</v>
      </c>
      <c r="K2704" s="110">
        <v>44155</v>
      </c>
      <c r="L2704" s="106">
        <v>12859.05</v>
      </c>
      <c r="M2704" s="106">
        <v>12813.4</v>
      </c>
      <c r="N2704" s="106">
        <v>12892.45</v>
      </c>
      <c r="O2704" s="106">
        <v>12730.25</v>
      </c>
      <c r="P2704" s="28" t="s">
        <v>5188</v>
      </c>
      <c r="Q2704" s="107">
        <v>6.7999999999999996E-3</v>
      </c>
      <c r="T2704" s="110">
        <v>43962</v>
      </c>
      <c r="U2704" s="28">
        <v>75.888000000000005</v>
      </c>
      <c r="V2704">
        <v>75.561000000000007</v>
      </c>
      <c r="W2704">
        <v>75.947999999999993</v>
      </c>
      <c r="X2704">
        <v>75.475999999999999</v>
      </c>
      <c r="Y2704" s="19">
        <v>4.7000000000000002E-3</v>
      </c>
      <c r="AB2704" s="110">
        <f t="shared" si="495"/>
        <v>44155</v>
      </c>
      <c r="AC2704" s="108">
        <f t="shared" si="487"/>
        <v>12859.05</v>
      </c>
      <c r="AD2704" s="28">
        <f t="shared" si="488"/>
        <v>74.12</v>
      </c>
      <c r="AE2704" s="28">
        <f t="shared" si="493"/>
        <v>173.48961144090663</v>
      </c>
      <c r="AF2704" s="31">
        <f t="shared" si="494"/>
        <v>6.7035010128322359E-3</v>
      </c>
      <c r="AJ2704" s="110">
        <f t="shared" si="486"/>
        <v>44110</v>
      </c>
      <c r="AK2704" s="31">
        <f t="shared" si="484"/>
        <v>-1.4E-2</v>
      </c>
      <c r="AL2704" s="115">
        <f t="shared" si="485"/>
        <v>9.3537044322307139E-3</v>
      </c>
      <c r="AM2704" s="100"/>
      <c r="BR2704" s="18">
        <f t="shared" si="490"/>
        <v>44099</v>
      </c>
      <c r="BS2704" s="6">
        <f t="shared" si="491"/>
        <v>1.6E-2</v>
      </c>
      <c r="BT2704" s="6">
        <f t="shared" si="492"/>
        <v>2.2599999999999999E-2</v>
      </c>
    </row>
    <row r="2705" spans="2:72" ht="14.45" hidden="1">
      <c r="B2705" s="110">
        <v>44102</v>
      </c>
      <c r="C2705" s="106">
        <v>3351.6</v>
      </c>
      <c r="D2705" s="106">
        <v>3333.9</v>
      </c>
      <c r="E2705" s="106">
        <v>3360.7</v>
      </c>
      <c r="F2705" s="106">
        <v>3332.9</v>
      </c>
      <c r="G2705" s="28"/>
      <c r="H2705" s="107">
        <v>1.61E-2</v>
      </c>
      <c r="K2705" s="110">
        <v>44158</v>
      </c>
      <c r="L2705" s="106">
        <v>12926.45</v>
      </c>
      <c r="M2705" s="106">
        <v>12960.3</v>
      </c>
      <c r="N2705" s="106">
        <v>12968.85</v>
      </c>
      <c r="O2705" s="106">
        <v>12825.7</v>
      </c>
      <c r="P2705" s="28" t="s">
        <v>5189</v>
      </c>
      <c r="Q2705" s="107">
        <v>5.1999999999999998E-3</v>
      </c>
      <c r="T2705" s="110">
        <v>43963</v>
      </c>
      <c r="U2705" s="28">
        <v>75.061999999999998</v>
      </c>
      <c r="V2705">
        <v>75.971000000000004</v>
      </c>
      <c r="W2705">
        <v>75.992999999999995</v>
      </c>
      <c r="X2705">
        <v>75.049000000000007</v>
      </c>
      <c r="Y2705" s="19">
        <v>-1.09E-2</v>
      </c>
      <c r="AB2705" s="110">
        <f t="shared" si="495"/>
        <v>44158</v>
      </c>
      <c r="AC2705" s="108">
        <f t="shared" si="487"/>
        <v>12926.45</v>
      </c>
      <c r="AD2705" s="28">
        <f t="shared" si="488"/>
        <v>74.260000000000005</v>
      </c>
      <c r="AE2705" s="28">
        <f t="shared" si="493"/>
        <v>174.07015890115809</v>
      </c>
      <c r="AF2705" s="31">
        <f t="shared" si="494"/>
        <v>3.3462952359497589E-3</v>
      </c>
      <c r="AJ2705" s="110">
        <f t="shared" si="486"/>
        <v>44111</v>
      </c>
      <c r="AK2705" s="31">
        <f t="shared" si="484"/>
        <v>1.7399999999999999E-2</v>
      </c>
      <c r="AL2705" s="115">
        <f t="shared" si="485"/>
        <v>8.0101512950936371E-3</v>
      </c>
      <c r="AM2705" s="100"/>
      <c r="BR2705" s="18">
        <f t="shared" si="490"/>
        <v>44102</v>
      </c>
      <c r="BS2705" s="6">
        <f t="shared" si="491"/>
        <v>1.61E-2</v>
      </c>
      <c r="BT2705" s="6">
        <f t="shared" si="492"/>
        <v>1.6E-2</v>
      </c>
    </row>
    <row r="2706" spans="2:72" ht="14.45" hidden="1">
      <c r="B2706" s="110">
        <v>44103</v>
      </c>
      <c r="C2706" s="106">
        <v>3335.5</v>
      </c>
      <c r="D2706" s="106">
        <v>3350.9</v>
      </c>
      <c r="E2706" s="106">
        <v>3357.9</v>
      </c>
      <c r="F2706" s="106">
        <v>3327.5</v>
      </c>
      <c r="G2706" s="28"/>
      <c r="H2706" s="107">
        <v>-4.7999999999999996E-3</v>
      </c>
      <c r="K2706" s="110">
        <v>44159</v>
      </c>
      <c r="L2706" s="106">
        <v>13055.15</v>
      </c>
      <c r="M2706" s="106">
        <v>13002.6</v>
      </c>
      <c r="N2706" s="106">
        <v>13079.1</v>
      </c>
      <c r="O2706" s="106">
        <v>12978</v>
      </c>
      <c r="P2706" s="28" t="s">
        <v>5190</v>
      </c>
      <c r="Q2706" s="107">
        <v>0.01</v>
      </c>
      <c r="T2706" s="110">
        <v>43964</v>
      </c>
      <c r="U2706" s="28">
        <v>75.364999999999995</v>
      </c>
      <c r="V2706">
        <v>75.278000000000006</v>
      </c>
      <c r="W2706">
        <v>75.510000000000005</v>
      </c>
      <c r="X2706">
        <v>75.045000000000002</v>
      </c>
      <c r="Y2706" s="19">
        <v>4.0000000000000001E-3</v>
      </c>
      <c r="AB2706" s="110">
        <f t="shared" si="495"/>
        <v>44159</v>
      </c>
      <c r="AC2706" s="108">
        <f t="shared" si="487"/>
        <v>13055.15</v>
      </c>
      <c r="AD2706" s="28">
        <f t="shared" si="488"/>
        <v>74.078999999999994</v>
      </c>
      <c r="AE2706" s="28">
        <f t="shared" si="493"/>
        <v>176.23280551843303</v>
      </c>
      <c r="AF2706" s="31">
        <f t="shared" si="494"/>
        <v>1.2423994043131437E-2</v>
      </c>
      <c r="AJ2706" s="110">
        <f t="shared" si="486"/>
        <v>44112</v>
      </c>
      <c r="AK2706" s="31">
        <f t="shared" ref="AK2706:AK2769" si="496">IFERROR(VLOOKUP(AJ2706,B:H,7,FALSE),0)</f>
        <v>8.0000000000000002E-3</v>
      </c>
      <c r="AL2706" s="115">
        <f t="shared" ref="AL2706:AL2769" si="497">IFERROR(VLOOKUP(AJ2706,AB:AF,5,FALSE),0)</f>
        <v>8.6380608329841291E-3</v>
      </c>
      <c r="AM2706" s="100"/>
      <c r="BR2706" s="18">
        <f t="shared" si="490"/>
        <v>44103</v>
      </c>
      <c r="BS2706" s="6">
        <f t="shared" si="491"/>
        <v>-4.7999999999999996E-3</v>
      </c>
      <c r="BT2706" s="6">
        <f t="shared" si="492"/>
        <v>-5.0000000000000001E-4</v>
      </c>
    </row>
    <row r="2707" spans="2:72" ht="14.45" hidden="1">
      <c r="B2707" s="110">
        <v>44104</v>
      </c>
      <c r="C2707" s="106">
        <v>3363</v>
      </c>
      <c r="D2707" s="106">
        <v>3341.2</v>
      </c>
      <c r="E2707" s="106">
        <v>3393.6</v>
      </c>
      <c r="F2707" s="106">
        <v>3340.5</v>
      </c>
      <c r="G2707" s="28"/>
      <c r="H2707" s="107">
        <v>8.2000000000000007E-3</v>
      </c>
      <c r="K2707" s="110">
        <v>44160</v>
      </c>
      <c r="L2707" s="106">
        <v>12858.4</v>
      </c>
      <c r="M2707" s="106">
        <v>13130</v>
      </c>
      <c r="N2707" s="106">
        <v>13145.85</v>
      </c>
      <c r="O2707" s="106">
        <v>12833.65</v>
      </c>
      <c r="P2707" s="28" t="s">
        <v>5191</v>
      </c>
      <c r="Q2707" s="107">
        <v>-1.5100000000000001E-2</v>
      </c>
      <c r="T2707" s="110">
        <v>43965</v>
      </c>
      <c r="U2707" s="28">
        <v>75.495000000000005</v>
      </c>
      <c r="V2707">
        <v>75.453999999999994</v>
      </c>
      <c r="W2707">
        <v>75.712000000000003</v>
      </c>
      <c r="X2707">
        <v>75.334999999999994</v>
      </c>
      <c r="Y2707" s="19">
        <v>1.6999999999999999E-3</v>
      </c>
      <c r="AB2707" s="110">
        <f t="shared" si="495"/>
        <v>44160</v>
      </c>
      <c r="AC2707" s="108">
        <f t="shared" si="487"/>
        <v>12858.4</v>
      </c>
      <c r="AD2707" s="28">
        <f t="shared" si="488"/>
        <v>73.789000000000001</v>
      </c>
      <c r="AE2707" s="28">
        <f t="shared" si="493"/>
        <v>174.25903589965984</v>
      </c>
      <c r="AF2707" s="31">
        <f t="shared" si="494"/>
        <v>-1.1199785493778203E-2</v>
      </c>
      <c r="AJ2707" s="110">
        <f t="shared" si="486"/>
        <v>44113</v>
      </c>
      <c r="AK2707" s="31">
        <f t="shared" si="496"/>
        <v>8.8000000000000005E-3</v>
      </c>
      <c r="AL2707" s="115">
        <f t="shared" si="497"/>
        <v>1.0586397910915091E-2</v>
      </c>
      <c r="AM2707" s="100"/>
      <c r="BR2707" s="18">
        <f t="shared" si="490"/>
        <v>44104</v>
      </c>
      <c r="BS2707" s="6">
        <f t="shared" si="491"/>
        <v>8.2000000000000007E-3</v>
      </c>
      <c r="BT2707" s="6">
        <f t="shared" si="492"/>
        <v>2.2000000000000001E-3</v>
      </c>
    </row>
    <row r="2708" spans="2:72" ht="14.45" hidden="1">
      <c r="B2708" s="110">
        <v>44105</v>
      </c>
      <c r="C2708" s="106">
        <v>3380.8</v>
      </c>
      <c r="D2708" s="106">
        <v>3385.9</v>
      </c>
      <c r="E2708" s="106">
        <v>3397.2</v>
      </c>
      <c r="F2708" s="106">
        <v>3361.4</v>
      </c>
      <c r="G2708" s="28"/>
      <c r="H2708" s="107">
        <v>5.3E-3</v>
      </c>
      <c r="K2708" s="110">
        <v>44161</v>
      </c>
      <c r="L2708" s="106">
        <v>12987</v>
      </c>
      <c r="M2708" s="106">
        <v>12906.45</v>
      </c>
      <c r="N2708" s="106">
        <v>13018</v>
      </c>
      <c r="O2708" s="106">
        <v>12790.4</v>
      </c>
      <c r="P2708" s="28" t="s">
        <v>5192</v>
      </c>
      <c r="Q2708" s="107">
        <v>0.01</v>
      </c>
      <c r="T2708" s="110">
        <v>43966</v>
      </c>
      <c r="U2708" s="28">
        <v>75.83</v>
      </c>
      <c r="V2708">
        <v>75.521000000000001</v>
      </c>
      <c r="W2708">
        <v>75.95</v>
      </c>
      <c r="X2708">
        <v>75.415999999999997</v>
      </c>
      <c r="Y2708" s="19">
        <v>4.4000000000000003E-3</v>
      </c>
      <c r="AB2708" s="110">
        <f t="shared" si="495"/>
        <v>44161</v>
      </c>
      <c r="AC2708" s="108">
        <f t="shared" si="487"/>
        <v>12987</v>
      </c>
      <c r="AD2708" s="28">
        <f t="shared" si="488"/>
        <v>73.837000000000003</v>
      </c>
      <c r="AE2708" s="28">
        <f t="shared" si="493"/>
        <v>175.8874277123935</v>
      </c>
      <c r="AF2708" s="31">
        <f t="shared" si="494"/>
        <v>9.344662125132519E-3</v>
      </c>
      <c r="AJ2708" s="110">
        <f t="shared" si="486"/>
        <v>44116</v>
      </c>
      <c r="AK2708" s="31">
        <f t="shared" si="496"/>
        <v>1.6400000000000001E-2</v>
      </c>
      <c r="AL2708" s="115">
        <f t="shared" si="497"/>
        <v>-3.2896549679207743E-3</v>
      </c>
      <c r="AM2708" s="100"/>
      <c r="BR2708" s="18">
        <f t="shared" si="490"/>
        <v>44105</v>
      </c>
      <c r="BS2708" s="6">
        <f t="shared" si="491"/>
        <v>5.3E-3</v>
      </c>
      <c r="BT2708" s="6">
        <f t="shared" si="492"/>
        <v>1.5100000000000001E-2</v>
      </c>
    </row>
    <row r="2709" spans="2:72" ht="14.45" hidden="1">
      <c r="B2709" s="110">
        <v>44106</v>
      </c>
      <c r="C2709" s="106">
        <v>3348.4</v>
      </c>
      <c r="D2709" s="106">
        <v>3338.9</v>
      </c>
      <c r="E2709" s="106">
        <v>3369.1</v>
      </c>
      <c r="F2709" s="106">
        <v>3323.7</v>
      </c>
      <c r="G2709" s="28"/>
      <c r="H2709" s="107">
        <v>-9.5999999999999992E-3</v>
      </c>
      <c r="K2709" s="110">
        <v>44162</v>
      </c>
      <c r="L2709" s="106">
        <v>12968.95</v>
      </c>
      <c r="M2709" s="106">
        <v>13012.05</v>
      </c>
      <c r="N2709" s="106">
        <v>13035.3</v>
      </c>
      <c r="O2709" s="106">
        <v>12914.3</v>
      </c>
      <c r="P2709" s="28" t="s">
        <v>5193</v>
      </c>
      <c r="Q2709" s="107">
        <v>-1.4E-3</v>
      </c>
      <c r="T2709" s="110">
        <v>43969</v>
      </c>
      <c r="U2709" s="28">
        <v>75.7</v>
      </c>
      <c r="V2709">
        <v>75.837999999999994</v>
      </c>
      <c r="W2709">
        <v>76.069999999999993</v>
      </c>
      <c r="X2709">
        <v>75.638999999999996</v>
      </c>
      <c r="Y2709" s="19">
        <v>-1.6999999999999999E-3</v>
      </c>
      <c r="AB2709" s="110">
        <f t="shared" si="495"/>
        <v>44162</v>
      </c>
      <c r="AC2709" s="108">
        <f t="shared" si="487"/>
        <v>12968.95</v>
      </c>
      <c r="AD2709" s="28">
        <f t="shared" si="488"/>
        <v>73.935000000000002</v>
      </c>
      <c r="AE2709" s="28">
        <f t="shared" si="493"/>
        <v>175.41015757083926</v>
      </c>
      <c r="AF2709" s="31">
        <f t="shared" si="494"/>
        <v>-2.7134977625271617E-3</v>
      </c>
      <c r="AJ2709" s="110">
        <f t="shared" si="486"/>
        <v>44117</v>
      </c>
      <c r="AK2709" s="31">
        <f t="shared" si="496"/>
        <v>-6.3E-3</v>
      </c>
      <c r="AL2709" s="115">
        <f t="shared" si="497"/>
        <v>-3.2925861475763263E-4</v>
      </c>
      <c r="AM2709" s="100"/>
      <c r="BR2709" s="18" t="e">
        <f t="shared" si="490"/>
        <v>#N/A</v>
      </c>
      <c r="BS2709" s="6">
        <f t="shared" si="491"/>
        <v>0</v>
      </c>
      <c r="BT2709" s="6">
        <f t="shared" si="492"/>
        <v>0</v>
      </c>
    </row>
    <row r="2710" spans="2:72" ht="14.45" hidden="1">
      <c r="B2710" s="110">
        <v>44109</v>
      </c>
      <c r="C2710" s="106">
        <v>3408.6</v>
      </c>
      <c r="D2710" s="106">
        <v>3367.3</v>
      </c>
      <c r="E2710" s="106">
        <v>3409.6</v>
      </c>
      <c r="F2710" s="106">
        <v>3367.3</v>
      </c>
      <c r="G2710" s="28"/>
      <c r="H2710" s="107">
        <v>1.7999999999999999E-2</v>
      </c>
      <c r="K2710" s="110">
        <v>44166</v>
      </c>
      <c r="L2710" s="106">
        <v>13109.05</v>
      </c>
      <c r="M2710" s="106">
        <v>13062.2</v>
      </c>
      <c r="N2710" s="106">
        <v>13128.4</v>
      </c>
      <c r="O2710" s="106">
        <v>12962.8</v>
      </c>
      <c r="P2710" s="28" t="s">
        <v>5194</v>
      </c>
      <c r="Q2710" s="107">
        <v>1.0800000000000001E-2</v>
      </c>
      <c r="T2710" s="110">
        <v>43970</v>
      </c>
      <c r="U2710" s="28">
        <v>75.644999999999996</v>
      </c>
      <c r="V2710">
        <v>75.605000000000004</v>
      </c>
      <c r="W2710">
        <v>75.795000000000002</v>
      </c>
      <c r="X2710">
        <v>75.552000000000007</v>
      </c>
      <c r="Y2710" s="19">
        <v>-6.9999999999999999E-4</v>
      </c>
      <c r="AB2710" s="110">
        <f t="shared" si="495"/>
        <v>44166</v>
      </c>
      <c r="AC2710" s="108">
        <f t="shared" si="487"/>
        <v>13109.05</v>
      </c>
      <c r="AD2710" s="28">
        <f t="shared" si="488"/>
        <v>73.5</v>
      </c>
      <c r="AE2710" s="28">
        <f t="shared" si="493"/>
        <v>178.35442176870748</v>
      </c>
      <c r="AF2710" s="31">
        <f t="shared" si="494"/>
        <v>1.6785026811683812E-2</v>
      </c>
      <c r="AJ2710" s="110">
        <f t="shared" si="486"/>
        <v>44118</v>
      </c>
      <c r="AK2710" s="31">
        <f t="shared" si="496"/>
        <v>-6.6E-3</v>
      </c>
      <c r="AL2710" s="115">
        <f t="shared" si="497"/>
        <v>5.1849263149348346E-3</v>
      </c>
      <c r="AM2710" s="100"/>
      <c r="BR2710" s="18">
        <f t="shared" si="490"/>
        <v>44109</v>
      </c>
      <c r="BS2710" s="6">
        <f t="shared" si="491"/>
        <v>1.7999999999999999E-2</v>
      </c>
      <c r="BT2710" s="6">
        <f t="shared" si="492"/>
        <v>7.6E-3</v>
      </c>
    </row>
    <row r="2711" spans="2:72" ht="14.45" hidden="1">
      <c r="B2711" s="110">
        <v>44110</v>
      </c>
      <c r="C2711" s="106">
        <v>3360.9</v>
      </c>
      <c r="D2711" s="106">
        <v>3408.7</v>
      </c>
      <c r="E2711" s="106">
        <v>3431.6</v>
      </c>
      <c r="F2711" s="106">
        <v>3354.5</v>
      </c>
      <c r="G2711" s="28"/>
      <c r="H2711" s="107">
        <v>-1.4E-2</v>
      </c>
      <c r="K2711" s="110">
        <v>44167</v>
      </c>
      <c r="L2711" s="106">
        <v>13113.75</v>
      </c>
      <c r="M2711" s="106">
        <v>13121.4</v>
      </c>
      <c r="N2711" s="106">
        <v>13128.5</v>
      </c>
      <c r="O2711" s="106">
        <v>12983.55</v>
      </c>
      <c r="P2711" s="28" t="s">
        <v>5195</v>
      </c>
      <c r="Q2711" s="107">
        <v>4.0000000000000002E-4</v>
      </c>
      <c r="T2711" s="110">
        <v>43971</v>
      </c>
      <c r="U2711" s="28">
        <v>75.555000000000007</v>
      </c>
      <c r="V2711">
        <v>75.704999999999998</v>
      </c>
      <c r="W2711">
        <v>75.864999999999995</v>
      </c>
      <c r="X2711">
        <v>75.453000000000003</v>
      </c>
      <c r="Y2711" s="19">
        <v>-1.1999999999999999E-3</v>
      </c>
      <c r="AB2711" s="110">
        <f t="shared" si="495"/>
        <v>44167</v>
      </c>
      <c r="AC2711" s="108">
        <f t="shared" si="487"/>
        <v>13113.75</v>
      </c>
      <c r="AD2711" s="28">
        <f t="shared" si="488"/>
        <v>73.77</v>
      </c>
      <c r="AE2711" s="28">
        <f t="shared" si="493"/>
        <v>177.7653517690118</v>
      </c>
      <c r="AF2711" s="31">
        <f t="shared" si="494"/>
        <v>-3.3028056935958672E-3</v>
      </c>
      <c r="AJ2711" s="110">
        <f t="shared" si="486"/>
        <v>44119</v>
      </c>
      <c r="AK2711" s="31">
        <f t="shared" si="496"/>
        <v>-1.5E-3</v>
      </c>
      <c r="AL2711" s="115">
        <f t="shared" si="497"/>
        <v>-2.6675208778790371E-2</v>
      </c>
      <c r="AM2711" s="100"/>
      <c r="BR2711" s="18">
        <f t="shared" si="490"/>
        <v>44110</v>
      </c>
      <c r="BS2711" s="6">
        <f t="shared" si="491"/>
        <v>-1.4E-2</v>
      </c>
      <c r="BT2711" s="6">
        <f t="shared" si="492"/>
        <v>1.38E-2</v>
      </c>
    </row>
    <row r="2712" spans="2:72" ht="14.45" hidden="1">
      <c r="B2712" s="110">
        <v>44111</v>
      </c>
      <c r="C2712" s="106">
        <v>3419.4</v>
      </c>
      <c r="D2712" s="106">
        <v>3384.6</v>
      </c>
      <c r="E2712" s="106">
        <v>3426.3</v>
      </c>
      <c r="F2712" s="106">
        <v>3384.6</v>
      </c>
      <c r="G2712" s="28"/>
      <c r="H2712" s="107">
        <v>1.7399999999999999E-2</v>
      </c>
      <c r="K2712" s="110">
        <v>44168</v>
      </c>
      <c r="L2712" s="106">
        <v>13133.9</v>
      </c>
      <c r="M2712" s="106">
        <v>13215.3</v>
      </c>
      <c r="N2712" s="106">
        <v>13216.6</v>
      </c>
      <c r="O2712" s="106">
        <v>13107.9</v>
      </c>
      <c r="P2712" s="28" t="s">
        <v>5196</v>
      </c>
      <c r="Q2712" s="107">
        <v>1.5E-3</v>
      </c>
      <c r="T2712" s="110">
        <v>43972</v>
      </c>
      <c r="U2712" s="28">
        <v>75.62</v>
      </c>
      <c r="V2712">
        <v>75.540000000000006</v>
      </c>
      <c r="W2712">
        <v>75.832999999999998</v>
      </c>
      <c r="X2712">
        <v>75.385999999999996</v>
      </c>
      <c r="Y2712" s="19">
        <v>8.9999999999999998E-4</v>
      </c>
      <c r="AB2712" s="110">
        <f t="shared" si="495"/>
        <v>44168</v>
      </c>
      <c r="AC2712" s="108">
        <f t="shared" si="487"/>
        <v>13133.9</v>
      </c>
      <c r="AD2712" s="28">
        <f t="shared" si="488"/>
        <v>73.87</v>
      </c>
      <c r="AE2712" s="28">
        <f t="shared" si="493"/>
        <v>177.79748206308378</v>
      </c>
      <c r="AF2712" s="31">
        <f t="shared" si="494"/>
        <v>1.8074553759905854E-4</v>
      </c>
      <c r="AJ2712" s="110">
        <f t="shared" si="486"/>
        <v>44120</v>
      </c>
      <c r="AK2712" s="31">
        <f t="shared" si="496"/>
        <v>1E-4</v>
      </c>
      <c r="AL2712" s="115">
        <f t="shared" si="497"/>
        <v>6.9054952798368596E-3</v>
      </c>
      <c r="AM2712" s="100"/>
      <c r="BR2712" s="18">
        <f t="shared" si="490"/>
        <v>44111</v>
      </c>
      <c r="BS2712" s="6">
        <f t="shared" si="491"/>
        <v>1.7399999999999999E-2</v>
      </c>
      <c r="BT2712" s="6">
        <f t="shared" si="492"/>
        <v>6.6E-3</v>
      </c>
    </row>
    <row r="2713" spans="2:72" ht="14.45" hidden="1">
      <c r="B2713" s="110">
        <v>44112</v>
      </c>
      <c r="C2713" s="106">
        <v>3446.8</v>
      </c>
      <c r="D2713" s="106">
        <v>3434.3</v>
      </c>
      <c r="E2713" s="106">
        <v>3447.3</v>
      </c>
      <c r="F2713" s="106">
        <v>3428.2</v>
      </c>
      <c r="G2713" s="28"/>
      <c r="H2713" s="107">
        <v>8.0000000000000002E-3</v>
      </c>
      <c r="K2713" s="110">
        <v>44169</v>
      </c>
      <c r="L2713" s="106">
        <v>13258.55</v>
      </c>
      <c r="M2713" s="106">
        <v>13177.4</v>
      </c>
      <c r="N2713" s="106">
        <v>13280.05</v>
      </c>
      <c r="O2713" s="106">
        <v>13152.85</v>
      </c>
      <c r="P2713" s="28" t="s">
        <v>5197</v>
      </c>
      <c r="Q2713" s="107">
        <v>9.4999999999999998E-3</v>
      </c>
      <c r="T2713" s="110">
        <v>43973</v>
      </c>
      <c r="U2713" s="28">
        <v>75.95</v>
      </c>
      <c r="V2713">
        <v>75.662999999999997</v>
      </c>
      <c r="W2713">
        <v>76.018000000000001</v>
      </c>
      <c r="X2713">
        <v>75.632999999999996</v>
      </c>
      <c r="Y2713" s="19">
        <v>4.4000000000000003E-3</v>
      </c>
      <c r="AB2713" s="110">
        <f t="shared" si="495"/>
        <v>44169</v>
      </c>
      <c r="AC2713" s="108">
        <f t="shared" si="487"/>
        <v>13258.55</v>
      </c>
      <c r="AD2713" s="28">
        <f t="shared" si="488"/>
        <v>73.775999999999996</v>
      </c>
      <c r="AE2713" s="28">
        <f t="shared" si="493"/>
        <v>179.71359249620474</v>
      </c>
      <c r="AF2713" s="31">
        <f t="shared" si="494"/>
        <v>1.0776926708338408E-2</v>
      </c>
      <c r="AJ2713" s="110">
        <f t="shared" si="486"/>
        <v>44123</v>
      </c>
      <c r="AK2713" s="31">
        <f t="shared" si="496"/>
        <v>-1.6299999999999999E-2</v>
      </c>
      <c r="AL2713" s="115">
        <f t="shared" si="497"/>
        <v>1.0558607723717861E-2</v>
      </c>
      <c r="AM2713" s="100"/>
      <c r="BR2713" s="18">
        <f t="shared" si="490"/>
        <v>44112</v>
      </c>
      <c r="BS2713" s="6">
        <f t="shared" si="491"/>
        <v>8.0000000000000002E-3</v>
      </c>
      <c r="BT2713" s="6">
        <f t="shared" si="492"/>
        <v>8.2000000000000007E-3</v>
      </c>
    </row>
    <row r="2714" spans="2:72" ht="14.45" hidden="1">
      <c r="B2714" s="110">
        <v>44113</v>
      </c>
      <c r="C2714" s="106">
        <v>3477.1</v>
      </c>
      <c r="D2714" s="106">
        <v>3459.7</v>
      </c>
      <c r="E2714" s="106">
        <v>3482.3</v>
      </c>
      <c r="F2714" s="106">
        <v>3458.1</v>
      </c>
      <c r="G2714" s="28"/>
      <c r="H2714" s="107">
        <v>8.8000000000000005E-3</v>
      </c>
      <c r="K2714" s="110">
        <v>44172</v>
      </c>
      <c r="L2714" s="106">
        <v>13355.75</v>
      </c>
      <c r="M2714" s="106">
        <v>13264.85</v>
      </c>
      <c r="N2714" s="106">
        <v>13366.65</v>
      </c>
      <c r="O2714" s="106">
        <v>13241.95</v>
      </c>
      <c r="P2714" s="28" t="s">
        <v>5198</v>
      </c>
      <c r="Q2714" s="107">
        <v>7.3000000000000001E-3</v>
      </c>
      <c r="T2714" s="110">
        <v>43976</v>
      </c>
      <c r="U2714" s="28">
        <v>75.887</v>
      </c>
      <c r="V2714">
        <v>75.950999999999993</v>
      </c>
      <c r="W2714">
        <v>76.11</v>
      </c>
      <c r="X2714">
        <v>75.855000000000004</v>
      </c>
      <c r="Y2714" s="19">
        <v>-8.0000000000000004E-4</v>
      </c>
      <c r="AB2714" s="110">
        <f t="shared" si="495"/>
        <v>44172</v>
      </c>
      <c r="AC2714" s="108">
        <f t="shared" si="487"/>
        <v>13355.75</v>
      </c>
      <c r="AD2714" s="28">
        <f t="shared" si="488"/>
        <v>73.778999999999996</v>
      </c>
      <c r="AE2714" s="28">
        <f t="shared" si="493"/>
        <v>181.02373304056709</v>
      </c>
      <c r="AF2714" s="31">
        <f t="shared" si="494"/>
        <v>7.2901583356308475E-3</v>
      </c>
      <c r="AJ2714" s="110">
        <f t="shared" ref="AJ2714:AJ2777" si="498">VLOOKUP(B2721,AB:AF,1,FALSE)</f>
        <v>44124</v>
      </c>
      <c r="AK2714" s="31">
        <f t="shared" si="496"/>
        <v>4.7000000000000002E-3</v>
      </c>
      <c r="AL2714" s="115">
        <f t="shared" si="497"/>
        <v>7.7255407658793906E-4</v>
      </c>
      <c r="AM2714" s="100"/>
      <c r="BR2714" s="18">
        <f t="shared" si="490"/>
        <v>44113</v>
      </c>
      <c r="BS2714" s="6">
        <f t="shared" si="491"/>
        <v>8.8000000000000005E-3</v>
      </c>
      <c r="BT2714" s="6">
        <f t="shared" si="492"/>
        <v>6.7000000000000002E-3</v>
      </c>
    </row>
    <row r="2715" spans="2:72" ht="14.45" hidden="1">
      <c r="B2715" s="110">
        <v>44116</v>
      </c>
      <c r="C2715" s="106">
        <v>3534.2</v>
      </c>
      <c r="D2715" s="106">
        <v>3500</v>
      </c>
      <c r="E2715" s="106">
        <v>3549.8</v>
      </c>
      <c r="F2715" s="106">
        <v>3499.6</v>
      </c>
      <c r="G2715" s="28"/>
      <c r="H2715" s="107">
        <v>1.6400000000000001E-2</v>
      </c>
      <c r="K2715" s="110">
        <v>44173</v>
      </c>
      <c r="L2715" s="106">
        <v>13392.95</v>
      </c>
      <c r="M2715" s="106">
        <v>13393.85</v>
      </c>
      <c r="N2715" s="106">
        <v>13435.45</v>
      </c>
      <c r="O2715" s="106">
        <v>13311.05</v>
      </c>
      <c r="P2715" s="28" t="s">
        <v>5199</v>
      </c>
      <c r="Q2715" s="107">
        <v>2.8E-3</v>
      </c>
      <c r="T2715" s="110">
        <v>43977</v>
      </c>
      <c r="U2715" s="28">
        <v>75.459000000000003</v>
      </c>
      <c r="V2715">
        <v>75.867999999999995</v>
      </c>
      <c r="W2715">
        <v>75.88</v>
      </c>
      <c r="X2715">
        <v>75.412000000000006</v>
      </c>
      <c r="Y2715" s="19">
        <v>-5.5999999999999999E-3</v>
      </c>
      <c r="AB2715" s="110">
        <f t="shared" si="495"/>
        <v>44173</v>
      </c>
      <c r="AC2715" s="108">
        <f t="shared" ref="AC2715:AC2778" si="499">IFERROR(VLOOKUP(AB2715,K:Q,2,FALSE),0)</f>
        <v>13392.95</v>
      </c>
      <c r="AD2715" s="28">
        <f t="shared" ref="AD2715:AD2778" si="500">VLOOKUP(AB2715,T:Y,2,FALSE)</f>
        <v>73.724999999999994</v>
      </c>
      <c r="AE2715" s="28">
        <f t="shared" si="493"/>
        <v>181.66090200067822</v>
      </c>
      <c r="AF2715" s="31">
        <f t="shared" si="494"/>
        <v>3.5198089742649596E-3</v>
      </c>
      <c r="AJ2715" s="110">
        <f t="shared" si="498"/>
        <v>44125</v>
      </c>
      <c r="AK2715" s="31">
        <f t="shared" si="496"/>
        <v>-2.2000000000000001E-3</v>
      </c>
      <c r="AL2715" s="115">
        <f t="shared" si="497"/>
        <v>1.3886549552601934E-3</v>
      </c>
      <c r="AM2715" s="100"/>
      <c r="BR2715" s="18">
        <f t="shared" si="490"/>
        <v>44116</v>
      </c>
      <c r="BS2715" s="6">
        <f t="shared" si="491"/>
        <v>1.6400000000000001E-2</v>
      </c>
      <c r="BT2715" s="6">
        <f t="shared" si="492"/>
        <v>1.4E-3</v>
      </c>
    </row>
    <row r="2716" spans="2:72" ht="14.45" hidden="1">
      <c r="B2716" s="110">
        <v>44117</v>
      </c>
      <c r="C2716" s="106">
        <v>3511.9</v>
      </c>
      <c r="D2716" s="106">
        <v>3534</v>
      </c>
      <c r="E2716" s="106">
        <v>3534</v>
      </c>
      <c r="F2716" s="106">
        <v>3500.9</v>
      </c>
      <c r="G2716" s="28"/>
      <c r="H2716" s="107">
        <v>-6.3E-3</v>
      </c>
      <c r="K2716" s="110">
        <v>44174</v>
      </c>
      <c r="L2716" s="106">
        <v>13529.1</v>
      </c>
      <c r="M2716" s="106">
        <v>13458.1</v>
      </c>
      <c r="N2716" s="106">
        <v>13548.9</v>
      </c>
      <c r="O2716" s="106">
        <v>13449.6</v>
      </c>
      <c r="P2716" s="28" t="s">
        <v>5001</v>
      </c>
      <c r="Q2716" s="107">
        <v>1.0200000000000001E-2</v>
      </c>
      <c r="T2716" s="110">
        <v>43978</v>
      </c>
      <c r="U2716" s="28">
        <v>75.92</v>
      </c>
      <c r="V2716">
        <v>75.564999999999998</v>
      </c>
      <c r="W2716">
        <v>75.988</v>
      </c>
      <c r="X2716">
        <v>75.537999999999997</v>
      </c>
      <c r="Y2716" s="19">
        <v>6.1000000000000004E-3</v>
      </c>
      <c r="AB2716" s="110">
        <f t="shared" si="495"/>
        <v>44174</v>
      </c>
      <c r="AC2716" s="108">
        <f t="shared" si="499"/>
        <v>13529.1</v>
      </c>
      <c r="AD2716" s="28">
        <f t="shared" si="500"/>
        <v>73.73</v>
      </c>
      <c r="AE2716" s="28">
        <f t="shared" si="493"/>
        <v>183.49518513495184</v>
      </c>
      <c r="AF2716" s="31">
        <f t="shared" si="494"/>
        <v>1.0097291789659568E-2</v>
      </c>
      <c r="AJ2716" s="110">
        <f t="shared" si="498"/>
        <v>44126</v>
      </c>
      <c r="AK2716" s="31">
        <f t="shared" si="496"/>
        <v>5.1999999999999998E-3</v>
      </c>
      <c r="AL2716" s="115">
        <f t="shared" si="497"/>
        <v>-4.39816944876259E-3</v>
      </c>
      <c r="AM2716" s="100"/>
      <c r="BR2716" s="18">
        <f t="shared" si="490"/>
        <v>44117</v>
      </c>
      <c r="BS2716" s="6">
        <f t="shared" si="491"/>
        <v>-6.3E-3</v>
      </c>
      <c r="BT2716" s="6">
        <f t="shared" si="492"/>
        <v>2.9999999999999997E-4</v>
      </c>
    </row>
    <row r="2717" spans="2:72" ht="14.45" hidden="1">
      <c r="B2717" s="110">
        <v>44118</v>
      </c>
      <c r="C2717" s="106">
        <v>3488.7</v>
      </c>
      <c r="D2717" s="106">
        <v>3515.5</v>
      </c>
      <c r="E2717" s="106">
        <v>3527.9</v>
      </c>
      <c r="F2717" s="106">
        <v>3480.6</v>
      </c>
      <c r="G2717" s="28"/>
      <c r="H2717" s="107">
        <v>-6.6E-3</v>
      </c>
      <c r="K2717" s="110">
        <v>44175</v>
      </c>
      <c r="L2717" s="106">
        <v>13478.3</v>
      </c>
      <c r="M2717" s="106">
        <v>13488.5</v>
      </c>
      <c r="N2717" s="106">
        <v>13503.55</v>
      </c>
      <c r="O2717" s="106">
        <v>13399.3</v>
      </c>
      <c r="P2717" s="28" t="s">
        <v>5200</v>
      </c>
      <c r="Q2717" s="107">
        <v>-3.8E-3</v>
      </c>
      <c r="T2717" s="110">
        <v>43979</v>
      </c>
      <c r="U2717" s="28">
        <v>75.66</v>
      </c>
      <c r="V2717">
        <v>75.811999999999998</v>
      </c>
      <c r="W2717">
        <v>75.91</v>
      </c>
      <c r="X2717">
        <v>75.632000000000005</v>
      </c>
      <c r="Y2717" s="19">
        <v>-3.3999999999999998E-3</v>
      </c>
      <c r="AB2717" s="110">
        <f t="shared" si="495"/>
        <v>44175</v>
      </c>
      <c r="AC2717" s="108">
        <f t="shared" si="499"/>
        <v>13478.3</v>
      </c>
      <c r="AD2717" s="28">
        <f t="shared" si="500"/>
        <v>73.745000000000005</v>
      </c>
      <c r="AE2717" s="28">
        <f t="shared" si="493"/>
        <v>182.76900128822291</v>
      </c>
      <c r="AF2717" s="31">
        <f t="shared" si="494"/>
        <v>-3.9575090005486979E-3</v>
      </c>
      <c r="AJ2717" s="110">
        <f t="shared" si="498"/>
        <v>44127</v>
      </c>
      <c r="AK2717" s="31">
        <f t="shared" si="496"/>
        <v>3.3999999999999998E-3</v>
      </c>
      <c r="AL2717" s="115">
        <f t="shared" si="497"/>
        <v>5.1365435135219961E-4</v>
      </c>
      <c r="AM2717" s="100"/>
      <c r="BR2717" s="18">
        <f t="shared" si="490"/>
        <v>44118</v>
      </c>
      <c r="BS2717" s="6">
        <f t="shared" si="491"/>
        <v>-6.6E-3</v>
      </c>
      <c r="BT2717" s="6">
        <f t="shared" si="492"/>
        <v>3.0999999999999999E-3</v>
      </c>
    </row>
    <row r="2718" spans="2:72" ht="14.45" hidden="1">
      <c r="B2718" s="110">
        <v>44119</v>
      </c>
      <c r="C2718" s="106">
        <v>3483.3</v>
      </c>
      <c r="D2718" s="106">
        <v>3453.7</v>
      </c>
      <c r="E2718" s="106">
        <v>3489.1</v>
      </c>
      <c r="F2718" s="106">
        <v>3440.9</v>
      </c>
      <c r="G2718" s="28"/>
      <c r="H2718" s="107">
        <v>-1.5E-3</v>
      </c>
      <c r="K2718" s="110">
        <v>44176</v>
      </c>
      <c r="L2718" s="106">
        <v>13513.85</v>
      </c>
      <c r="M2718" s="106">
        <v>13512.3</v>
      </c>
      <c r="N2718" s="106">
        <v>13579.35</v>
      </c>
      <c r="O2718" s="106">
        <v>13402.85</v>
      </c>
      <c r="P2718" s="28" t="s">
        <v>5201</v>
      </c>
      <c r="Q2718" s="107">
        <v>2.5999999999999999E-3</v>
      </c>
      <c r="T2718" s="110">
        <v>43980</v>
      </c>
      <c r="U2718" s="28">
        <v>75.605000000000004</v>
      </c>
      <c r="V2718">
        <v>75.704999999999998</v>
      </c>
      <c r="W2718">
        <v>75.754999999999995</v>
      </c>
      <c r="X2718">
        <v>75.447999999999993</v>
      </c>
      <c r="Y2718" s="19">
        <v>-6.9999999999999999E-4</v>
      </c>
      <c r="AB2718" s="110">
        <f t="shared" si="495"/>
        <v>44176</v>
      </c>
      <c r="AC2718" s="108">
        <f t="shared" si="499"/>
        <v>13513.85</v>
      </c>
      <c r="AD2718" s="28">
        <f t="shared" si="500"/>
        <v>73.738</v>
      </c>
      <c r="AE2718" s="28">
        <f t="shared" si="493"/>
        <v>183.26846402126449</v>
      </c>
      <c r="AF2718" s="31">
        <f t="shared" si="494"/>
        <v>2.7327540749315649E-3</v>
      </c>
      <c r="AJ2718" s="110">
        <f t="shared" si="498"/>
        <v>44130</v>
      </c>
      <c r="AK2718" s="31">
        <f t="shared" si="496"/>
        <v>-1.8599999999999998E-2</v>
      </c>
      <c r="AL2718" s="115">
        <f t="shared" si="497"/>
        <v>-1.5335952626015725E-2</v>
      </c>
      <c r="AM2718" s="100"/>
      <c r="BR2718" s="18">
        <f t="shared" si="490"/>
        <v>44119</v>
      </c>
      <c r="BS2718" s="6">
        <f t="shared" si="491"/>
        <v>-1.5E-3</v>
      </c>
      <c r="BT2718" s="6">
        <f t="shared" si="492"/>
        <v>-2.4299999999999999E-2</v>
      </c>
    </row>
    <row r="2719" spans="2:72" ht="14.45" hidden="1">
      <c r="B2719" s="110">
        <v>44120</v>
      </c>
      <c r="C2719" s="106">
        <v>3483.8</v>
      </c>
      <c r="D2719" s="106">
        <v>3493.5</v>
      </c>
      <c r="E2719" s="106">
        <v>3515.8</v>
      </c>
      <c r="F2719" s="106">
        <v>3480.4</v>
      </c>
      <c r="G2719" s="28"/>
      <c r="H2719" s="107">
        <v>1E-4</v>
      </c>
      <c r="K2719" s="110">
        <v>44179</v>
      </c>
      <c r="L2719" s="106">
        <v>13558.15</v>
      </c>
      <c r="M2719" s="106">
        <v>13571.45</v>
      </c>
      <c r="N2719" s="106">
        <v>13597.5</v>
      </c>
      <c r="O2719" s="106">
        <v>13472.45</v>
      </c>
      <c r="P2719" s="28" t="s">
        <v>5202</v>
      </c>
      <c r="Q2719" s="107">
        <v>3.3E-3</v>
      </c>
      <c r="T2719" s="110">
        <v>43983</v>
      </c>
      <c r="U2719" s="28">
        <v>75.504999999999995</v>
      </c>
      <c r="V2719">
        <v>75.472999999999999</v>
      </c>
      <c r="W2719">
        <v>75.772999999999996</v>
      </c>
      <c r="X2719">
        <v>75.275000000000006</v>
      </c>
      <c r="Y2719" s="19">
        <v>-1.2999999999999999E-3</v>
      </c>
      <c r="AB2719" s="110">
        <f t="shared" si="495"/>
        <v>44179</v>
      </c>
      <c r="AC2719" s="108">
        <f t="shared" si="499"/>
        <v>13558.15</v>
      </c>
      <c r="AD2719" s="28">
        <f t="shared" si="500"/>
        <v>73.64</v>
      </c>
      <c r="AE2719" s="28">
        <f t="shared" si="493"/>
        <v>184.11393264530145</v>
      </c>
      <c r="AF2719" s="31">
        <f t="shared" si="494"/>
        <v>4.6132793688873353E-3</v>
      </c>
      <c r="AJ2719" s="110">
        <f t="shared" si="498"/>
        <v>44131</v>
      </c>
      <c r="AK2719" s="31">
        <f t="shared" si="496"/>
        <v>-3.0000000000000001E-3</v>
      </c>
      <c r="AL2719" s="115">
        <f t="shared" si="497"/>
        <v>1.508571164328476E-2</v>
      </c>
      <c r="AM2719" s="100"/>
      <c r="BR2719" s="18">
        <f t="shared" si="490"/>
        <v>44120</v>
      </c>
      <c r="BS2719" s="6">
        <f t="shared" si="491"/>
        <v>1E-4</v>
      </c>
      <c r="BT2719" s="6">
        <f t="shared" si="492"/>
        <v>7.0000000000000001E-3</v>
      </c>
    </row>
    <row r="2720" spans="2:72" ht="14.45" hidden="1">
      <c r="B2720" s="110">
        <v>44123</v>
      </c>
      <c r="C2720" s="106">
        <v>3426.9</v>
      </c>
      <c r="D2720" s="106">
        <v>3493.7</v>
      </c>
      <c r="E2720" s="106">
        <v>3502.4</v>
      </c>
      <c r="F2720" s="106">
        <v>3419.9</v>
      </c>
      <c r="G2720" s="28"/>
      <c r="H2720" s="107">
        <v>-1.6299999999999999E-2</v>
      </c>
      <c r="K2720" s="110">
        <v>44180</v>
      </c>
      <c r="L2720" s="106">
        <v>13567.85</v>
      </c>
      <c r="M2720" s="106">
        <v>13547.2</v>
      </c>
      <c r="N2720" s="106">
        <v>13589.65</v>
      </c>
      <c r="O2720" s="106">
        <v>13447.05</v>
      </c>
      <c r="P2720" s="28" t="s">
        <v>5203</v>
      </c>
      <c r="Q2720" s="107">
        <v>6.9999999999999999E-4</v>
      </c>
      <c r="T2720" s="110">
        <v>43984</v>
      </c>
      <c r="U2720" s="28">
        <v>75.099999999999994</v>
      </c>
      <c r="V2720">
        <v>75.552999999999997</v>
      </c>
      <c r="W2720">
        <v>75.628</v>
      </c>
      <c r="X2720">
        <v>74.97</v>
      </c>
      <c r="Y2720" s="19">
        <v>-5.4000000000000003E-3</v>
      </c>
      <c r="AB2720" s="110">
        <f t="shared" si="495"/>
        <v>44180</v>
      </c>
      <c r="AC2720" s="108">
        <f t="shared" si="499"/>
        <v>13567.85</v>
      </c>
      <c r="AD2720" s="28">
        <f t="shared" si="500"/>
        <v>73.558000000000007</v>
      </c>
      <c r="AE2720" s="28">
        <f t="shared" si="493"/>
        <v>184.45104543353543</v>
      </c>
      <c r="AF2720" s="31">
        <f t="shared" si="494"/>
        <v>1.8310009644051384E-3</v>
      </c>
      <c r="AJ2720" s="110">
        <f t="shared" si="498"/>
        <v>44132</v>
      </c>
      <c r="AK2720" s="31">
        <f t="shared" si="496"/>
        <v>-3.5299999999999998E-2</v>
      </c>
      <c r="AL2720" s="115">
        <f t="shared" si="497"/>
        <v>-2.0967065476705571E-2</v>
      </c>
      <c r="AM2720" s="100"/>
      <c r="BR2720" s="18">
        <f t="shared" si="490"/>
        <v>44123</v>
      </c>
      <c r="BS2720" s="6">
        <f t="shared" si="491"/>
        <v>-1.6299999999999999E-2</v>
      </c>
      <c r="BT2720" s="6">
        <f t="shared" si="492"/>
        <v>9.4000000000000004E-3</v>
      </c>
    </row>
    <row r="2721" spans="2:72" ht="14.45" hidden="1">
      <c r="B2721" s="110">
        <v>44124</v>
      </c>
      <c r="C2721" s="106">
        <v>3443.1</v>
      </c>
      <c r="D2721" s="106">
        <v>3439.4</v>
      </c>
      <c r="E2721" s="106">
        <v>3476.9</v>
      </c>
      <c r="F2721" s="106">
        <v>3435.7</v>
      </c>
      <c r="G2721" s="28"/>
      <c r="H2721" s="107">
        <v>4.7000000000000002E-3</v>
      </c>
      <c r="K2721" s="110">
        <v>44181</v>
      </c>
      <c r="L2721" s="106">
        <v>13682.7</v>
      </c>
      <c r="M2721" s="106">
        <v>13663.1</v>
      </c>
      <c r="N2721" s="106">
        <v>13692.35</v>
      </c>
      <c r="O2721" s="106">
        <v>13606.45</v>
      </c>
      <c r="P2721" s="28" t="s">
        <v>5204</v>
      </c>
      <c r="Q2721" s="107">
        <v>8.5000000000000006E-3</v>
      </c>
      <c r="T2721" s="110">
        <v>43985</v>
      </c>
      <c r="U2721" s="28">
        <v>75.325000000000003</v>
      </c>
      <c r="V2721">
        <v>75.063000000000002</v>
      </c>
      <c r="W2721">
        <v>75.555000000000007</v>
      </c>
      <c r="X2721">
        <v>75.02</v>
      </c>
      <c r="Y2721" s="19">
        <v>3.0000000000000001E-3</v>
      </c>
      <c r="AB2721" s="110">
        <f t="shared" si="495"/>
        <v>44181</v>
      </c>
      <c r="AC2721" s="108">
        <f t="shared" si="499"/>
        <v>13682.7</v>
      </c>
      <c r="AD2721" s="28">
        <f t="shared" si="500"/>
        <v>73.64</v>
      </c>
      <c r="AE2721" s="28">
        <f t="shared" si="493"/>
        <v>185.80526887561109</v>
      </c>
      <c r="AF2721" s="31">
        <f t="shared" si="494"/>
        <v>7.3419125323614942E-3</v>
      </c>
      <c r="AJ2721" s="110">
        <f t="shared" si="498"/>
        <v>44133</v>
      </c>
      <c r="AK2721" s="31">
        <f t="shared" si="496"/>
        <v>1.2E-2</v>
      </c>
      <c r="AL2721" s="115">
        <f t="shared" si="497"/>
        <v>-7.5546034367899306E-3</v>
      </c>
      <c r="AM2721" s="100"/>
      <c r="BR2721" s="18">
        <f t="shared" si="490"/>
        <v>44124</v>
      </c>
      <c r="BS2721" s="6">
        <f t="shared" si="491"/>
        <v>4.7000000000000002E-3</v>
      </c>
      <c r="BT2721" s="6">
        <f t="shared" si="492"/>
        <v>2E-3</v>
      </c>
    </row>
    <row r="2722" spans="2:72" ht="14.45" hidden="1">
      <c r="B2722" s="110">
        <v>44125</v>
      </c>
      <c r="C2722" s="106">
        <v>3435.6</v>
      </c>
      <c r="D2722" s="106">
        <v>3439.9</v>
      </c>
      <c r="E2722" s="106">
        <v>3464.9</v>
      </c>
      <c r="F2722" s="106">
        <v>3433.1</v>
      </c>
      <c r="G2722" s="28"/>
      <c r="H2722" s="107">
        <v>-2.2000000000000001E-3</v>
      </c>
      <c r="K2722" s="110">
        <v>44182</v>
      </c>
      <c r="L2722" s="106">
        <v>13740.7</v>
      </c>
      <c r="M2722" s="106">
        <v>13713.55</v>
      </c>
      <c r="N2722" s="106">
        <v>13773.25</v>
      </c>
      <c r="O2722" s="106">
        <v>13673.55</v>
      </c>
      <c r="P2722" s="28" t="s">
        <v>5205</v>
      </c>
      <c r="Q2722" s="107">
        <v>4.1999999999999997E-3</v>
      </c>
      <c r="T2722" s="110">
        <v>43986</v>
      </c>
      <c r="U2722" s="28">
        <v>75.459000000000003</v>
      </c>
      <c r="V2722">
        <v>75.373000000000005</v>
      </c>
      <c r="W2722">
        <v>75.66</v>
      </c>
      <c r="X2722">
        <v>75.355000000000004</v>
      </c>
      <c r="Y2722" s="19">
        <v>1.8E-3</v>
      </c>
      <c r="AB2722" s="110">
        <f t="shared" si="495"/>
        <v>44182</v>
      </c>
      <c r="AC2722" s="108">
        <f t="shared" si="499"/>
        <v>13740.7</v>
      </c>
      <c r="AD2722" s="28">
        <f t="shared" si="500"/>
        <v>73.525000000000006</v>
      </c>
      <c r="AE2722" s="28">
        <f t="shared" si="493"/>
        <v>186.88473308398503</v>
      </c>
      <c r="AF2722" s="31">
        <f t="shared" si="494"/>
        <v>5.8096533801557104E-3</v>
      </c>
      <c r="AJ2722" s="110">
        <f t="shared" si="498"/>
        <v>44134</v>
      </c>
      <c r="AK2722" s="31">
        <f t="shared" si="496"/>
        <v>-1.21E-2</v>
      </c>
      <c r="AL2722" s="115">
        <f t="shared" si="497"/>
        <v>-4.9351327853662807E-3</v>
      </c>
      <c r="AM2722" s="100"/>
      <c r="BR2722" s="18">
        <f t="shared" si="490"/>
        <v>44125</v>
      </c>
      <c r="BS2722" s="6">
        <f t="shared" si="491"/>
        <v>-2.2000000000000001E-3</v>
      </c>
      <c r="BT2722" s="6">
        <f t="shared" si="492"/>
        <v>3.3999999999999998E-3</v>
      </c>
    </row>
    <row r="2723" spans="2:72" ht="14.45" hidden="1">
      <c r="B2723" s="110">
        <v>44126</v>
      </c>
      <c r="C2723" s="106">
        <v>3453.5</v>
      </c>
      <c r="D2723" s="106">
        <v>3438.5</v>
      </c>
      <c r="E2723" s="106">
        <v>3460.5</v>
      </c>
      <c r="F2723" s="106">
        <v>3415.3</v>
      </c>
      <c r="G2723" s="28"/>
      <c r="H2723" s="107">
        <v>5.1999999999999998E-3</v>
      </c>
      <c r="K2723" s="110">
        <v>44183</v>
      </c>
      <c r="L2723" s="106">
        <v>13760.55</v>
      </c>
      <c r="M2723" s="106">
        <v>13764.4</v>
      </c>
      <c r="N2723" s="106">
        <v>13772.85</v>
      </c>
      <c r="O2723" s="106">
        <v>13658.6</v>
      </c>
      <c r="P2723" s="28" t="s">
        <v>5206</v>
      </c>
      <c r="Q2723" s="107">
        <v>1.4E-3</v>
      </c>
      <c r="T2723" s="110">
        <v>43987</v>
      </c>
      <c r="U2723" s="28">
        <v>75.56</v>
      </c>
      <c r="V2723">
        <v>75.432000000000002</v>
      </c>
      <c r="W2723">
        <v>75.724999999999994</v>
      </c>
      <c r="X2723">
        <v>75.325000000000003</v>
      </c>
      <c r="Y2723" s="19">
        <v>1.2999999999999999E-3</v>
      </c>
      <c r="AB2723" s="110">
        <f t="shared" si="495"/>
        <v>44183</v>
      </c>
      <c r="AC2723" s="108">
        <f t="shared" si="499"/>
        <v>13760.55</v>
      </c>
      <c r="AD2723" s="28">
        <f t="shared" si="500"/>
        <v>73.575000000000003</v>
      </c>
      <c r="AE2723" s="28">
        <f t="shared" si="493"/>
        <v>187.02752293577979</v>
      </c>
      <c r="AF2723" s="31">
        <f t="shared" si="494"/>
        <v>7.6405305793803002E-4</v>
      </c>
      <c r="AJ2723" s="110">
        <f t="shared" si="498"/>
        <v>44137</v>
      </c>
      <c r="AK2723" s="31">
        <f t="shared" si="496"/>
        <v>1.23E-2</v>
      </c>
      <c r="AL2723" s="115">
        <f t="shared" si="497"/>
        <v>3.0643919001425157E-3</v>
      </c>
      <c r="AM2723" s="100"/>
      <c r="BR2723" s="18">
        <f t="shared" si="490"/>
        <v>44126</v>
      </c>
      <c r="BS2723" s="6">
        <f t="shared" si="491"/>
        <v>5.1999999999999998E-3</v>
      </c>
      <c r="BT2723" s="6">
        <f t="shared" si="492"/>
        <v>-3.5000000000000001E-3</v>
      </c>
    </row>
    <row r="2724" spans="2:72" ht="14.45" hidden="1">
      <c r="B2724" s="110">
        <v>44127</v>
      </c>
      <c r="C2724" s="106">
        <v>3465.4</v>
      </c>
      <c r="D2724" s="106">
        <v>3464.9</v>
      </c>
      <c r="E2724" s="106">
        <v>3466.5</v>
      </c>
      <c r="F2724" s="106">
        <v>3440.4</v>
      </c>
      <c r="G2724" s="28"/>
      <c r="H2724" s="107">
        <v>3.3999999999999998E-3</v>
      </c>
      <c r="K2724" s="110">
        <v>44186</v>
      </c>
      <c r="L2724" s="106">
        <v>13328.4</v>
      </c>
      <c r="M2724" s="106">
        <v>13741.9</v>
      </c>
      <c r="N2724" s="106">
        <v>13777.5</v>
      </c>
      <c r="O2724" s="106">
        <v>13131.45</v>
      </c>
      <c r="P2724" s="28" t="s">
        <v>5207</v>
      </c>
      <c r="Q2724" s="107">
        <v>-3.1399999999999997E-2</v>
      </c>
      <c r="T2724" s="110">
        <v>43990</v>
      </c>
      <c r="U2724" s="28">
        <v>75.400000000000006</v>
      </c>
      <c r="V2724">
        <v>75.578000000000003</v>
      </c>
      <c r="W2724">
        <v>75.685000000000002</v>
      </c>
      <c r="X2724">
        <v>75.400000000000006</v>
      </c>
      <c r="Y2724" s="19">
        <v>-2.0999999999999999E-3</v>
      </c>
      <c r="AB2724" s="110">
        <f t="shared" si="495"/>
        <v>44186</v>
      </c>
      <c r="AC2724" s="108">
        <f t="shared" si="499"/>
        <v>13328.4</v>
      </c>
      <c r="AD2724" s="28">
        <f t="shared" si="500"/>
        <v>74.028000000000006</v>
      </c>
      <c r="AE2724" s="28">
        <f t="shared" si="493"/>
        <v>180.04538823147996</v>
      </c>
      <c r="AF2724" s="31">
        <f t="shared" si="494"/>
        <v>-3.7332124142484102E-2</v>
      </c>
      <c r="AJ2724" s="110">
        <f t="shared" si="498"/>
        <v>44138</v>
      </c>
      <c r="AK2724" s="31">
        <f t="shared" si="496"/>
        <v>1.78E-2</v>
      </c>
      <c r="AL2724" s="115">
        <f t="shared" si="497"/>
        <v>1.0810122534506306E-2</v>
      </c>
      <c r="AM2724" s="100"/>
      <c r="BR2724" s="18">
        <f t="shared" si="490"/>
        <v>44127</v>
      </c>
      <c r="BS2724" s="6">
        <f t="shared" si="491"/>
        <v>3.3999999999999998E-3</v>
      </c>
      <c r="BT2724" s="6">
        <f t="shared" si="492"/>
        <v>2.8E-3</v>
      </c>
    </row>
    <row r="2725" spans="2:72" ht="14.45" hidden="1">
      <c r="B2725" s="110">
        <v>44130</v>
      </c>
      <c r="C2725" s="106">
        <v>3401</v>
      </c>
      <c r="D2725" s="106">
        <v>3441.4</v>
      </c>
      <c r="E2725" s="106">
        <v>3441.4</v>
      </c>
      <c r="F2725" s="106">
        <v>3364.9</v>
      </c>
      <c r="G2725" s="28"/>
      <c r="H2725" s="107">
        <v>-1.8599999999999998E-2</v>
      </c>
      <c r="K2725" s="110">
        <v>44187</v>
      </c>
      <c r="L2725" s="106">
        <v>13466.3</v>
      </c>
      <c r="M2725" s="106">
        <v>13373.65</v>
      </c>
      <c r="N2725" s="106">
        <v>13492.05</v>
      </c>
      <c r="O2725" s="106">
        <v>13192.9</v>
      </c>
      <c r="P2725" s="28" t="s">
        <v>5208</v>
      </c>
      <c r="Q2725" s="107">
        <v>1.03E-2</v>
      </c>
      <c r="T2725" s="110">
        <v>43991</v>
      </c>
      <c r="U2725" s="28">
        <v>75.504999999999995</v>
      </c>
      <c r="V2725">
        <v>75.457999999999998</v>
      </c>
      <c r="W2725">
        <v>75.701999999999998</v>
      </c>
      <c r="X2725">
        <v>75.423000000000002</v>
      </c>
      <c r="Y2725" s="19">
        <v>1.4E-3</v>
      </c>
      <c r="AB2725" s="110">
        <f t="shared" si="495"/>
        <v>44187</v>
      </c>
      <c r="AC2725" s="108">
        <f t="shared" si="499"/>
        <v>13466.3</v>
      </c>
      <c r="AD2725" s="28">
        <f t="shared" si="500"/>
        <v>73.853999999999999</v>
      </c>
      <c r="AE2725" s="28">
        <f t="shared" si="493"/>
        <v>182.33677255124977</v>
      </c>
      <c r="AF2725" s="31">
        <f t="shared" si="494"/>
        <v>1.2726703762185876E-2</v>
      </c>
      <c r="AJ2725" s="110">
        <f t="shared" si="498"/>
        <v>44139</v>
      </c>
      <c r="AK2725" s="31">
        <f t="shared" si="496"/>
        <v>2.1999999999999999E-2</v>
      </c>
      <c r="AL2725" s="115">
        <f t="shared" si="497"/>
        <v>1.1525224927001254E-2</v>
      </c>
      <c r="AM2725" s="100"/>
      <c r="BR2725" s="18">
        <f t="shared" si="490"/>
        <v>44130</v>
      </c>
      <c r="BS2725" s="6">
        <f t="shared" si="491"/>
        <v>-1.8599999999999998E-2</v>
      </c>
      <c r="BT2725" s="6">
        <f t="shared" si="492"/>
        <v>-1.3599999999999999E-2</v>
      </c>
    </row>
    <row r="2726" spans="2:72" ht="14.45" hidden="1">
      <c r="B2726" s="110">
        <v>44131</v>
      </c>
      <c r="C2726" s="106">
        <v>3390.7</v>
      </c>
      <c r="D2726" s="106">
        <v>3403.2</v>
      </c>
      <c r="E2726" s="106">
        <v>3409.5</v>
      </c>
      <c r="F2726" s="106">
        <v>3388.7</v>
      </c>
      <c r="G2726" s="28"/>
      <c r="H2726" s="107">
        <v>-3.0000000000000001E-3</v>
      </c>
      <c r="K2726" s="110">
        <v>44188</v>
      </c>
      <c r="L2726" s="106">
        <v>13601.1</v>
      </c>
      <c r="M2726" s="106">
        <v>13473.5</v>
      </c>
      <c r="N2726" s="106">
        <v>13619.45</v>
      </c>
      <c r="O2726" s="106">
        <v>13432.2</v>
      </c>
      <c r="P2726" s="28" t="s">
        <v>5209</v>
      </c>
      <c r="Q2726" s="107">
        <v>0.01</v>
      </c>
      <c r="T2726" s="110">
        <v>43992</v>
      </c>
      <c r="U2726" s="28">
        <v>75.635000000000005</v>
      </c>
      <c r="V2726">
        <v>75.531999999999996</v>
      </c>
      <c r="W2726">
        <v>75.676000000000002</v>
      </c>
      <c r="X2726">
        <v>75.418999999999997</v>
      </c>
      <c r="Y2726" s="19">
        <v>1.6999999999999999E-3</v>
      </c>
      <c r="AB2726" s="110">
        <f t="shared" si="495"/>
        <v>44188</v>
      </c>
      <c r="AC2726" s="108">
        <f t="shared" si="499"/>
        <v>13601.1</v>
      </c>
      <c r="AD2726" s="28">
        <f t="shared" si="500"/>
        <v>73.78</v>
      </c>
      <c r="AE2726" s="28">
        <f t="shared" si="493"/>
        <v>184.3467064245053</v>
      </c>
      <c r="AF2726" s="31">
        <f t="shared" si="494"/>
        <v>1.102319540448482E-2</v>
      </c>
      <c r="AJ2726" s="110">
        <f t="shared" si="498"/>
        <v>44140</v>
      </c>
      <c r="AK2726" s="31">
        <f t="shared" si="496"/>
        <v>1.95E-2</v>
      </c>
      <c r="AL2726" s="115">
        <f t="shared" si="497"/>
        <v>2.3884756711249011E-2</v>
      </c>
      <c r="AM2726" s="100"/>
      <c r="BR2726" s="18">
        <f t="shared" si="490"/>
        <v>44131</v>
      </c>
      <c r="BS2726" s="6">
        <f t="shared" si="491"/>
        <v>-3.0000000000000001E-3</v>
      </c>
      <c r="BT2726" s="6">
        <f t="shared" si="492"/>
        <v>1.03E-2</v>
      </c>
    </row>
    <row r="2727" spans="2:72" ht="14.45" hidden="1">
      <c r="B2727" s="110">
        <v>44132</v>
      </c>
      <c r="C2727" s="106">
        <v>3271</v>
      </c>
      <c r="D2727" s="106">
        <v>3342.5</v>
      </c>
      <c r="E2727" s="106">
        <v>3342.5</v>
      </c>
      <c r="F2727" s="106">
        <v>3268.9</v>
      </c>
      <c r="G2727" s="28"/>
      <c r="H2727" s="107">
        <v>-3.5299999999999998E-2</v>
      </c>
      <c r="K2727" s="110">
        <v>44189</v>
      </c>
      <c r="L2727" s="106">
        <v>13749.25</v>
      </c>
      <c r="M2727" s="106">
        <v>13672.15</v>
      </c>
      <c r="N2727" s="106">
        <v>13771.75</v>
      </c>
      <c r="O2727" s="106">
        <v>13626.9</v>
      </c>
      <c r="P2727" s="28" t="s">
        <v>5210</v>
      </c>
      <c r="Q2727" s="107">
        <v>1.09E-2</v>
      </c>
      <c r="T2727" s="110">
        <v>43993</v>
      </c>
      <c r="U2727" s="28">
        <v>75.971000000000004</v>
      </c>
      <c r="V2727">
        <v>75.671999999999997</v>
      </c>
      <c r="W2727">
        <v>75.971000000000004</v>
      </c>
      <c r="X2727">
        <v>75.578999999999994</v>
      </c>
      <c r="Y2727" s="19">
        <v>4.4000000000000003E-3</v>
      </c>
      <c r="AB2727" s="110">
        <f t="shared" si="495"/>
        <v>44189</v>
      </c>
      <c r="AC2727" s="108">
        <f t="shared" si="499"/>
        <v>13749.25</v>
      </c>
      <c r="AD2727" s="28">
        <f t="shared" si="500"/>
        <v>73.555000000000007</v>
      </c>
      <c r="AE2727" s="28">
        <f t="shared" si="493"/>
        <v>186.92475018693494</v>
      </c>
      <c r="AF2727" s="31">
        <f t="shared" si="494"/>
        <v>1.3984756291186784E-2</v>
      </c>
      <c r="AJ2727" s="110">
        <f t="shared" si="498"/>
        <v>44141</v>
      </c>
      <c r="AK2727" s="31">
        <f t="shared" si="496"/>
        <v>-2.9999999999999997E-4</v>
      </c>
      <c r="AL2727" s="115">
        <f t="shared" si="497"/>
        <v>1.1121453418717175E-2</v>
      </c>
      <c r="AM2727" s="100"/>
      <c r="BR2727" s="18">
        <f t="shared" si="490"/>
        <v>44132</v>
      </c>
      <c r="BS2727" s="6">
        <f t="shared" si="491"/>
        <v>-3.5299999999999998E-2</v>
      </c>
      <c r="BT2727" s="6">
        <f t="shared" si="492"/>
        <v>-1.34E-2</v>
      </c>
    </row>
    <row r="2728" spans="2:72" ht="14.45" hidden="1">
      <c r="B2728" s="110">
        <v>44133</v>
      </c>
      <c r="C2728" s="106">
        <v>3310.1</v>
      </c>
      <c r="D2728" s="106">
        <v>3277.2</v>
      </c>
      <c r="E2728" s="106">
        <v>3341.1</v>
      </c>
      <c r="F2728" s="106">
        <v>3259.8</v>
      </c>
      <c r="G2728" s="28"/>
      <c r="H2728" s="107">
        <v>1.2E-2</v>
      </c>
      <c r="K2728" s="110">
        <v>44193</v>
      </c>
      <c r="L2728" s="106">
        <v>13873.2</v>
      </c>
      <c r="M2728" s="106">
        <v>13815.15</v>
      </c>
      <c r="N2728" s="106">
        <v>13885.3</v>
      </c>
      <c r="O2728" s="106">
        <v>13811.55</v>
      </c>
      <c r="P2728" s="28" t="s">
        <v>5211</v>
      </c>
      <c r="Q2728" s="107">
        <v>8.9999999999999993E-3</v>
      </c>
      <c r="T2728" s="110">
        <v>43994</v>
      </c>
      <c r="U2728" s="28">
        <v>76.05</v>
      </c>
      <c r="V2728">
        <v>75.992000000000004</v>
      </c>
      <c r="W2728">
        <v>76.260000000000005</v>
      </c>
      <c r="X2728">
        <v>75.772000000000006</v>
      </c>
      <c r="Y2728" s="19">
        <v>1E-3</v>
      </c>
      <c r="AB2728" s="110">
        <f t="shared" si="495"/>
        <v>44193</v>
      </c>
      <c r="AC2728" s="108">
        <f t="shared" si="499"/>
        <v>13873.2</v>
      </c>
      <c r="AD2728" s="28">
        <f t="shared" si="500"/>
        <v>73.548000000000002</v>
      </c>
      <c r="AE2728" s="28">
        <f t="shared" si="493"/>
        <v>188.62783488334151</v>
      </c>
      <c r="AF2728" s="31">
        <f t="shared" si="494"/>
        <v>9.111071138002691E-3</v>
      </c>
      <c r="AJ2728" s="110">
        <f t="shared" si="498"/>
        <v>44144</v>
      </c>
      <c r="AK2728" s="31">
        <f t="shared" si="496"/>
        <v>1.17E-2</v>
      </c>
      <c r="AL2728" s="115">
        <f t="shared" si="497"/>
        <v>1.5294880793481402E-2</v>
      </c>
      <c r="AM2728" s="100"/>
      <c r="BR2728" s="18">
        <f t="shared" si="490"/>
        <v>44133</v>
      </c>
      <c r="BS2728" s="6">
        <f t="shared" si="491"/>
        <v>1.2E-2</v>
      </c>
      <c r="BT2728" s="6">
        <f t="shared" si="492"/>
        <v>-5.0000000000000001E-3</v>
      </c>
    </row>
    <row r="2729" spans="2:72" ht="14.45" hidden="1">
      <c r="B2729" s="110">
        <v>44134</v>
      </c>
      <c r="C2729" s="106">
        <v>3270</v>
      </c>
      <c r="D2729" s="106">
        <v>3293.6</v>
      </c>
      <c r="E2729" s="106">
        <v>3304.9</v>
      </c>
      <c r="F2729" s="106">
        <v>3233.9</v>
      </c>
      <c r="G2729" s="28"/>
      <c r="H2729" s="107">
        <v>-1.21E-2</v>
      </c>
      <c r="K2729" s="110">
        <v>44194</v>
      </c>
      <c r="L2729" s="106">
        <v>13932.6</v>
      </c>
      <c r="M2729" s="106">
        <v>13910.35</v>
      </c>
      <c r="N2729" s="106">
        <v>13967.6</v>
      </c>
      <c r="O2729" s="106">
        <v>13859.9</v>
      </c>
      <c r="P2729" s="28" t="s">
        <v>5212</v>
      </c>
      <c r="Q2729" s="107">
        <v>4.3E-3</v>
      </c>
      <c r="T2729" s="110">
        <v>43997</v>
      </c>
      <c r="U2729" s="28">
        <v>75.978999999999999</v>
      </c>
      <c r="V2729">
        <v>76.072999999999993</v>
      </c>
      <c r="W2729">
        <v>76.19</v>
      </c>
      <c r="X2729">
        <v>75.936000000000007</v>
      </c>
      <c r="Y2729" s="19">
        <v>-8.9999999999999998E-4</v>
      </c>
      <c r="AB2729" s="110">
        <f t="shared" si="495"/>
        <v>44194</v>
      </c>
      <c r="AC2729" s="108">
        <f t="shared" si="499"/>
        <v>13932.6</v>
      </c>
      <c r="AD2729" s="28">
        <f t="shared" si="500"/>
        <v>73.405000000000001</v>
      </c>
      <c r="AE2729" s="28">
        <f t="shared" si="493"/>
        <v>189.80450922961651</v>
      </c>
      <c r="AF2729" s="31">
        <f t="shared" si="494"/>
        <v>6.2380737551419596E-3</v>
      </c>
      <c r="AJ2729" s="110">
        <f t="shared" si="498"/>
        <v>44145</v>
      </c>
      <c r="AK2729" s="31">
        <f t="shared" si="496"/>
        <v>-1.4E-3</v>
      </c>
      <c r="AL2729" s="115">
        <f t="shared" si="497"/>
        <v>1.0167186674501449E-2</v>
      </c>
      <c r="AM2729" s="100"/>
      <c r="BR2729" s="18">
        <f t="shared" si="490"/>
        <v>44134</v>
      </c>
      <c r="BS2729" s="6">
        <f t="shared" si="491"/>
        <v>-1.21E-2</v>
      </c>
      <c r="BT2729" s="6">
        <f t="shared" si="492"/>
        <v>-2.3999999999999998E-3</v>
      </c>
    </row>
    <row r="2730" spans="2:72" ht="14.45" hidden="1">
      <c r="B2730" s="110">
        <v>44137</v>
      </c>
      <c r="C2730" s="106">
        <v>3310.2</v>
      </c>
      <c r="D2730" s="106">
        <v>3296.2</v>
      </c>
      <c r="E2730" s="106">
        <v>3330.1</v>
      </c>
      <c r="F2730" s="106">
        <v>3279.7</v>
      </c>
      <c r="G2730" s="28"/>
      <c r="H2730" s="107">
        <v>1.23E-2</v>
      </c>
      <c r="K2730" s="110">
        <v>44195</v>
      </c>
      <c r="L2730" s="106">
        <v>13981.95</v>
      </c>
      <c r="M2730" s="106">
        <v>13980.9</v>
      </c>
      <c r="N2730" s="106">
        <v>13997</v>
      </c>
      <c r="O2730" s="106">
        <v>13864.95</v>
      </c>
      <c r="P2730" s="28" t="s">
        <v>5213</v>
      </c>
      <c r="Q2730" s="107">
        <v>3.5000000000000001E-3</v>
      </c>
      <c r="T2730" s="110">
        <v>43998</v>
      </c>
      <c r="U2730" s="28">
        <v>76.25</v>
      </c>
      <c r="V2730">
        <v>75.864999999999995</v>
      </c>
      <c r="W2730">
        <v>76.311000000000007</v>
      </c>
      <c r="X2730">
        <v>75.78</v>
      </c>
      <c r="Y2730" s="19">
        <v>3.5999999999999999E-3</v>
      </c>
      <c r="AB2730" s="110">
        <f t="shared" si="495"/>
        <v>44195</v>
      </c>
      <c r="AC2730" s="108">
        <f t="shared" si="499"/>
        <v>13981.95</v>
      </c>
      <c r="AD2730" s="28">
        <f t="shared" si="500"/>
        <v>73.144000000000005</v>
      </c>
      <c r="AE2730" s="28">
        <f t="shared" si="493"/>
        <v>191.15648583615879</v>
      </c>
      <c r="AF2730" s="31">
        <f t="shared" si="494"/>
        <v>7.1229951913667211E-3</v>
      </c>
      <c r="AJ2730" s="110">
        <f t="shared" si="498"/>
        <v>44146</v>
      </c>
      <c r="AK2730" s="31">
        <f t="shared" si="496"/>
        <v>7.7000000000000002E-3</v>
      </c>
      <c r="AL2730" s="115">
        <f t="shared" si="497"/>
        <v>7.0144880244591423E-3</v>
      </c>
      <c r="AM2730" s="100"/>
      <c r="BR2730" s="18">
        <f t="shared" si="490"/>
        <v>44137</v>
      </c>
      <c r="BS2730" s="6">
        <f t="shared" si="491"/>
        <v>1.23E-2</v>
      </c>
      <c r="BT2730" s="6">
        <f t="shared" si="492"/>
        <v>2.3E-3</v>
      </c>
    </row>
    <row r="2731" spans="2:72" ht="14.45" hidden="1">
      <c r="B2731" s="110">
        <v>44138</v>
      </c>
      <c r="C2731" s="106">
        <v>3369.2</v>
      </c>
      <c r="D2731" s="106">
        <v>3336.2</v>
      </c>
      <c r="E2731" s="106">
        <v>3389.5</v>
      </c>
      <c r="F2731" s="106">
        <v>3336.2</v>
      </c>
      <c r="G2731" s="28"/>
      <c r="H2731" s="107">
        <v>1.78E-2</v>
      </c>
      <c r="K2731" s="110">
        <v>44196</v>
      </c>
      <c r="L2731" s="106">
        <v>13981.75</v>
      </c>
      <c r="M2731" s="106">
        <v>13970</v>
      </c>
      <c r="N2731" s="106">
        <v>14024.85</v>
      </c>
      <c r="O2731" s="106">
        <v>13936.45</v>
      </c>
      <c r="P2731" s="28" t="s">
        <v>5214</v>
      </c>
      <c r="Q2731" s="107">
        <v>0</v>
      </c>
      <c r="T2731" s="110">
        <v>43999</v>
      </c>
      <c r="U2731" s="28">
        <v>76.290000000000006</v>
      </c>
      <c r="V2731">
        <v>76.268000000000001</v>
      </c>
      <c r="W2731">
        <v>76.37</v>
      </c>
      <c r="X2731">
        <v>76.081999999999994</v>
      </c>
      <c r="Y2731" s="19">
        <v>5.0000000000000001E-4</v>
      </c>
      <c r="AB2731" s="110">
        <f t="shared" si="495"/>
        <v>44196</v>
      </c>
      <c r="AC2731" s="108">
        <f t="shared" si="499"/>
        <v>13981.75</v>
      </c>
      <c r="AD2731" s="28">
        <f t="shared" si="500"/>
        <v>73.054000000000002</v>
      </c>
      <c r="AE2731" s="28">
        <f t="shared" si="493"/>
        <v>191.38924631094807</v>
      </c>
      <c r="AF2731" s="31">
        <f t="shared" si="494"/>
        <v>1.2176436168049865E-3</v>
      </c>
      <c r="AJ2731" s="110">
        <f t="shared" si="498"/>
        <v>44147</v>
      </c>
      <c r="AK2731" s="31">
        <f t="shared" si="496"/>
        <v>-0.01</v>
      </c>
      <c r="AL2731" s="115">
        <f t="shared" si="497"/>
        <v>-7.5489840351613546E-3</v>
      </c>
      <c r="AM2731" s="100"/>
      <c r="BR2731" s="18">
        <f t="shared" si="490"/>
        <v>44138</v>
      </c>
      <c r="BS2731" s="6">
        <f t="shared" si="491"/>
        <v>1.78E-2</v>
      </c>
      <c r="BT2731" s="6">
        <f t="shared" si="492"/>
        <v>1.24E-2</v>
      </c>
    </row>
    <row r="2732" spans="2:72" ht="14.45" hidden="1">
      <c r="B2732" s="110">
        <v>44139</v>
      </c>
      <c r="C2732" s="106">
        <v>3443.4</v>
      </c>
      <c r="D2732" s="106">
        <v>3406.5</v>
      </c>
      <c r="E2732" s="106">
        <v>3486.2</v>
      </c>
      <c r="F2732" s="106">
        <v>3405.2</v>
      </c>
      <c r="G2732" s="28"/>
      <c r="H2732" s="107">
        <v>2.1999999999999999E-2</v>
      </c>
      <c r="K2732" s="110">
        <v>44197</v>
      </c>
      <c r="L2732" s="106">
        <v>14018.5</v>
      </c>
      <c r="M2732" s="106">
        <v>13996.1</v>
      </c>
      <c r="N2732" s="106">
        <v>14049.85</v>
      </c>
      <c r="O2732" s="106">
        <v>13991.35</v>
      </c>
      <c r="P2732" s="28" t="s">
        <v>5215</v>
      </c>
      <c r="Q2732" s="107">
        <v>2.5999999999999999E-3</v>
      </c>
      <c r="T2732" s="110">
        <v>44000</v>
      </c>
      <c r="U2732" s="28">
        <v>76.400000000000006</v>
      </c>
      <c r="V2732">
        <v>76.263000000000005</v>
      </c>
      <c r="W2732">
        <v>76.400000000000006</v>
      </c>
      <c r="X2732">
        <v>76.046000000000006</v>
      </c>
      <c r="Y2732" s="19">
        <v>1.4E-3</v>
      </c>
      <c r="AB2732" s="110">
        <f t="shared" si="495"/>
        <v>44197</v>
      </c>
      <c r="AC2732" s="108">
        <f t="shared" si="499"/>
        <v>14018.5</v>
      </c>
      <c r="AD2732" s="28">
        <f t="shared" si="500"/>
        <v>73.125</v>
      </c>
      <c r="AE2732" s="28">
        <f t="shared" si="493"/>
        <v>191.70598290598289</v>
      </c>
      <c r="AF2732" s="31">
        <f t="shared" si="494"/>
        <v>1.6549341258194072E-3</v>
      </c>
      <c r="AJ2732" s="110">
        <f t="shared" si="498"/>
        <v>44148</v>
      </c>
      <c r="AK2732" s="31">
        <f t="shared" si="496"/>
        <v>1.3599999999999999E-2</v>
      </c>
      <c r="AL2732" s="115">
        <f t="shared" si="497"/>
        <v>3.681141933652432E-3</v>
      </c>
      <c r="AM2732" s="100"/>
      <c r="BR2732" s="18">
        <f t="shared" si="490"/>
        <v>44139</v>
      </c>
      <c r="BS2732" s="6">
        <f t="shared" si="491"/>
        <v>2.1999999999999999E-2</v>
      </c>
      <c r="BT2732" s="6">
        <f t="shared" si="492"/>
        <v>8.0000000000000002E-3</v>
      </c>
    </row>
    <row r="2733" spans="2:72" ht="14.45" hidden="1">
      <c r="B2733" s="110">
        <v>44140</v>
      </c>
      <c r="C2733" s="106">
        <v>3510.4</v>
      </c>
      <c r="D2733" s="106">
        <v>3485.7</v>
      </c>
      <c r="E2733" s="106">
        <v>3529.1</v>
      </c>
      <c r="F2733" s="106">
        <v>3485.7</v>
      </c>
      <c r="G2733" s="28"/>
      <c r="H2733" s="107">
        <v>1.95E-2</v>
      </c>
      <c r="K2733" s="110">
        <v>44200</v>
      </c>
      <c r="L2733" s="106">
        <v>14132.9</v>
      </c>
      <c r="M2733" s="106">
        <v>14104.35</v>
      </c>
      <c r="N2733" s="106">
        <v>14147.95</v>
      </c>
      <c r="O2733" s="106">
        <v>13953.75</v>
      </c>
      <c r="P2733" s="28" t="s">
        <v>5216</v>
      </c>
      <c r="Q2733" s="107">
        <v>8.2000000000000007E-3</v>
      </c>
      <c r="T2733" s="110">
        <v>44001</v>
      </c>
      <c r="U2733" s="28">
        <v>76.260000000000005</v>
      </c>
      <c r="V2733">
        <v>76.349000000000004</v>
      </c>
      <c r="W2733">
        <v>76.373000000000005</v>
      </c>
      <c r="X2733">
        <v>76.093000000000004</v>
      </c>
      <c r="Y2733" s="19">
        <v>-1.8E-3</v>
      </c>
      <c r="AB2733" s="110">
        <f t="shared" si="495"/>
        <v>44200</v>
      </c>
      <c r="AC2733" s="108">
        <f t="shared" si="499"/>
        <v>14132.9</v>
      </c>
      <c r="AD2733" s="28">
        <f t="shared" si="500"/>
        <v>73.08</v>
      </c>
      <c r="AE2733" s="28">
        <f t="shared" si="493"/>
        <v>193.38943623426383</v>
      </c>
      <c r="AF2733" s="31">
        <f t="shared" si="494"/>
        <v>8.7814334365690083E-3</v>
      </c>
      <c r="AJ2733" s="110" t="e">
        <f t="shared" si="498"/>
        <v>#N/A</v>
      </c>
      <c r="AK2733" s="31">
        <f t="shared" si="496"/>
        <v>0</v>
      </c>
      <c r="AL2733" s="115">
        <f t="shared" si="497"/>
        <v>0</v>
      </c>
      <c r="AM2733" s="100"/>
      <c r="BR2733" s="18">
        <f t="shared" si="490"/>
        <v>44140</v>
      </c>
      <c r="BS2733" s="6">
        <f t="shared" si="491"/>
        <v>1.95E-2</v>
      </c>
      <c r="BT2733" s="6">
        <f t="shared" si="492"/>
        <v>1.78E-2</v>
      </c>
    </row>
    <row r="2734" spans="2:72" ht="14.45" hidden="1">
      <c r="B2734" s="110">
        <v>44141</v>
      </c>
      <c r="C2734" s="106">
        <v>3509.4</v>
      </c>
      <c r="D2734" s="106">
        <v>3508.3</v>
      </c>
      <c r="E2734" s="106">
        <v>3521.6</v>
      </c>
      <c r="F2734" s="106">
        <v>3484.3</v>
      </c>
      <c r="G2734" s="28"/>
      <c r="H2734" s="107">
        <v>-2.9999999999999997E-4</v>
      </c>
      <c r="K2734" s="110">
        <v>44201</v>
      </c>
      <c r="L2734" s="106">
        <v>14199.5</v>
      </c>
      <c r="M2734" s="106">
        <v>14075.15</v>
      </c>
      <c r="N2734" s="106">
        <v>14215.6</v>
      </c>
      <c r="O2734" s="106">
        <v>14048.15</v>
      </c>
      <c r="P2734" s="28" t="s">
        <v>5217</v>
      </c>
      <c r="Q2734" s="107">
        <v>4.7000000000000002E-3</v>
      </c>
      <c r="T2734" s="110">
        <v>44004</v>
      </c>
      <c r="U2734" s="28">
        <v>75.790000000000006</v>
      </c>
      <c r="V2734">
        <v>76.268000000000001</v>
      </c>
      <c r="W2734">
        <v>76.302999999999997</v>
      </c>
      <c r="X2734">
        <v>75.722999999999999</v>
      </c>
      <c r="Y2734" s="19">
        <v>-6.1999999999999998E-3</v>
      </c>
      <c r="AB2734" s="110">
        <f t="shared" si="495"/>
        <v>44201</v>
      </c>
      <c r="AC2734" s="108">
        <f t="shared" si="499"/>
        <v>14199.5</v>
      </c>
      <c r="AD2734" s="28">
        <f t="shared" si="500"/>
        <v>73.13</v>
      </c>
      <c r="AE2734" s="28">
        <f t="shared" si="493"/>
        <v>194.16792014221252</v>
      </c>
      <c r="AF2734" s="31">
        <f t="shared" si="494"/>
        <v>4.0254727616335639E-3</v>
      </c>
      <c r="AJ2734" s="110">
        <f t="shared" si="498"/>
        <v>44152</v>
      </c>
      <c r="AK2734" s="31">
        <f t="shared" si="496"/>
        <v>-4.7999999999999996E-3</v>
      </c>
      <c r="AL2734" s="115">
        <f t="shared" si="497"/>
        <v>1.3512722508531416E-2</v>
      </c>
      <c r="AM2734" s="100"/>
      <c r="BR2734" s="18">
        <f t="shared" si="490"/>
        <v>44141</v>
      </c>
      <c r="BS2734" s="6">
        <f t="shared" si="491"/>
        <v>-2.9999999999999997E-4</v>
      </c>
      <c r="BT2734" s="6">
        <f t="shared" si="492"/>
        <v>1.18E-2</v>
      </c>
    </row>
    <row r="2735" spans="2:72" ht="14.45" hidden="1">
      <c r="B2735" s="110">
        <v>44144</v>
      </c>
      <c r="C2735" s="106">
        <v>3550.5</v>
      </c>
      <c r="D2735" s="106">
        <v>3583</v>
      </c>
      <c r="E2735" s="106">
        <v>3646</v>
      </c>
      <c r="F2735" s="106">
        <v>3547.5</v>
      </c>
      <c r="G2735" s="28"/>
      <c r="H2735" s="107">
        <v>1.17E-2</v>
      </c>
      <c r="K2735" s="110">
        <v>44202</v>
      </c>
      <c r="L2735" s="106">
        <v>14146.25</v>
      </c>
      <c r="M2735" s="106">
        <v>14240.95</v>
      </c>
      <c r="N2735" s="106">
        <v>14244.15</v>
      </c>
      <c r="O2735" s="106">
        <v>14039.9</v>
      </c>
      <c r="P2735" s="28" t="s">
        <v>5218</v>
      </c>
      <c r="Q2735" s="107">
        <v>-3.8E-3</v>
      </c>
      <c r="T2735" s="110">
        <v>44005</v>
      </c>
      <c r="U2735" s="28">
        <v>75.503</v>
      </c>
      <c r="V2735">
        <v>75.802000000000007</v>
      </c>
      <c r="W2735">
        <v>75.915999999999997</v>
      </c>
      <c r="X2735">
        <v>75.454999999999998</v>
      </c>
      <c r="Y2735" s="19">
        <v>-3.8E-3</v>
      </c>
      <c r="AB2735" s="110">
        <f t="shared" si="495"/>
        <v>44202</v>
      </c>
      <c r="AC2735" s="108">
        <f t="shared" si="499"/>
        <v>14146.25</v>
      </c>
      <c r="AD2735" s="28">
        <f t="shared" si="500"/>
        <v>73.135999999999996</v>
      </c>
      <c r="AE2735" s="28">
        <f t="shared" si="493"/>
        <v>193.42389520892584</v>
      </c>
      <c r="AF2735" s="31">
        <f t="shared" si="494"/>
        <v>-3.8318633311915651E-3</v>
      </c>
      <c r="AJ2735" s="110">
        <f t="shared" si="498"/>
        <v>44153</v>
      </c>
      <c r="AK2735" s="31">
        <f t="shared" si="496"/>
        <v>-1.1599999999999999E-2</v>
      </c>
      <c r="AL2735" s="115">
        <f t="shared" si="497"/>
        <v>9.8562189201001349E-3</v>
      </c>
      <c r="AM2735" s="100"/>
      <c r="BR2735" s="18">
        <f t="shared" si="490"/>
        <v>44144</v>
      </c>
      <c r="BS2735" s="6">
        <f t="shared" si="491"/>
        <v>1.17E-2</v>
      </c>
      <c r="BT2735" s="6">
        <f t="shared" si="492"/>
        <v>1.61E-2</v>
      </c>
    </row>
    <row r="2736" spans="2:72" ht="14.45" hidden="1">
      <c r="B2736" s="110">
        <v>44145</v>
      </c>
      <c r="C2736" s="106">
        <v>3545.5</v>
      </c>
      <c r="D2736" s="106">
        <v>3543.3</v>
      </c>
      <c r="E2736" s="106">
        <v>3557.2</v>
      </c>
      <c r="F2736" s="106">
        <v>3511.9</v>
      </c>
      <c r="G2736" s="28"/>
      <c r="H2736" s="107">
        <v>-1.4E-3</v>
      </c>
      <c r="K2736" s="110">
        <v>44203</v>
      </c>
      <c r="L2736" s="106">
        <v>14137.35</v>
      </c>
      <c r="M2736" s="106">
        <v>14253.75</v>
      </c>
      <c r="N2736" s="106">
        <v>14256.25</v>
      </c>
      <c r="O2736" s="106">
        <v>14123.1</v>
      </c>
      <c r="P2736" s="28" t="s">
        <v>5219</v>
      </c>
      <c r="Q2736" s="107">
        <v>-5.9999999999999995E-4</v>
      </c>
      <c r="T2736" s="110">
        <v>44006</v>
      </c>
      <c r="U2736" s="28">
        <v>75.665000000000006</v>
      </c>
      <c r="V2736">
        <v>75.486000000000004</v>
      </c>
      <c r="W2736">
        <v>75.78</v>
      </c>
      <c r="X2736">
        <v>75.486000000000004</v>
      </c>
      <c r="Y2736" s="19">
        <v>2.0999999999999999E-3</v>
      </c>
      <c r="AB2736" s="110">
        <f t="shared" si="495"/>
        <v>44203</v>
      </c>
      <c r="AC2736" s="108">
        <f t="shared" si="499"/>
        <v>14137.35</v>
      </c>
      <c r="AD2736" s="28">
        <f t="shared" si="500"/>
        <v>73.430000000000007</v>
      </c>
      <c r="AE2736" s="28">
        <f t="shared" si="493"/>
        <v>192.52825820509327</v>
      </c>
      <c r="AF2736" s="31">
        <f t="shared" si="494"/>
        <v>-4.6304361871378763E-3</v>
      </c>
      <c r="AJ2736" s="110">
        <f t="shared" si="498"/>
        <v>44154</v>
      </c>
      <c r="AK2736" s="31">
        <f t="shared" si="496"/>
        <v>4.0000000000000001E-3</v>
      </c>
      <c r="AL2736" s="115">
        <f t="shared" si="497"/>
        <v>-1.2739486122287147E-2</v>
      </c>
      <c r="AM2736" s="100"/>
      <c r="BR2736" s="18">
        <f t="shared" si="490"/>
        <v>44145</v>
      </c>
      <c r="BS2736" s="6">
        <f t="shared" si="491"/>
        <v>-1.4E-3</v>
      </c>
      <c r="BT2736" s="6">
        <f t="shared" si="492"/>
        <v>1.3599999999999999E-2</v>
      </c>
    </row>
    <row r="2737" spans="2:72" ht="14.45" hidden="1">
      <c r="B2737" s="110">
        <v>44146</v>
      </c>
      <c r="C2737" s="106">
        <v>3572.7</v>
      </c>
      <c r="D2737" s="106">
        <v>3563.2</v>
      </c>
      <c r="E2737" s="106">
        <v>3581.2</v>
      </c>
      <c r="F2737" s="106">
        <v>3557</v>
      </c>
      <c r="G2737" s="28"/>
      <c r="H2737" s="107">
        <v>7.7000000000000002E-3</v>
      </c>
      <c r="K2737" s="110">
        <v>44204</v>
      </c>
      <c r="L2737" s="106">
        <v>14347.25</v>
      </c>
      <c r="M2737" s="106">
        <v>14258.4</v>
      </c>
      <c r="N2737" s="106">
        <v>14367.3</v>
      </c>
      <c r="O2737" s="106">
        <v>14221.65</v>
      </c>
      <c r="P2737" s="28" t="s">
        <v>5220</v>
      </c>
      <c r="Q2737" s="107">
        <v>1.4800000000000001E-2</v>
      </c>
      <c r="T2737" s="110">
        <v>44007</v>
      </c>
      <c r="U2737" s="28">
        <v>75.587000000000003</v>
      </c>
      <c r="V2737">
        <v>75.716999999999999</v>
      </c>
      <c r="W2737">
        <v>75.781999999999996</v>
      </c>
      <c r="X2737">
        <v>75.503</v>
      </c>
      <c r="Y2737" s="19">
        <v>-1E-3</v>
      </c>
      <c r="AB2737" s="110">
        <f t="shared" si="495"/>
        <v>44204</v>
      </c>
      <c r="AC2737" s="108">
        <f t="shared" si="499"/>
        <v>14347.25</v>
      </c>
      <c r="AD2737" s="28">
        <f t="shared" si="500"/>
        <v>73.34</v>
      </c>
      <c r="AE2737" s="28">
        <f t="shared" si="493"/>
        <v>195.62653395145895</v>
      </c>
      <c r="AF2737" s="31">
        <f t="shared" si="494"/>
        <v>1.6092576618364385E-2</v>
      </c>
      <c r="AJ2737" s="110">
        <f t="shared" si="498"/>
        <v>44155</v>
      </c>
      <c r="AK2737" s="31">
        <f t="shared" si="496"/>
        <v>-6.7999999999999996E-3</v>
      </c>
      <c r="AL2737" s="115">
        <f t="shared" si="497"/>
        <v>6.7035010128322359E-3</v>
      </c>
      <c r="AM2737" s="100"/>
      <c r="BR2737" s="18">
        <f t="shared" si="490"/>
        <v>44146</v>
      </c>
      <c r="BS2737" s="6">
        <f t="shared" si="491"/>
        <v>7.7000000000000002E-3</v>
      </c>
      <c r="BT2737" s="6">
        <f t="shared" si="492"/>
        <v>9.2999999999999992E-3</v>
      </c>
    </row>
    <row r="2738" spans="2:72" ht="14.45" hidden="1">
      <c r="B2738" s="110">
        <v>44147</v>
      </c>
      <c r="C2738" s="106">
        <v>3537</v>
      </c>
      <c r="D2738" s="106">
        <v>3562.7</v>
      </c>
      <c r="E2738" s="106">
        <v>3569</v>
      </c>
      <c r="F2738" s="106">
        <v>3518.6</v>
      </c>
      <c r="G2738" s="28"/>
      <c r="H2738" s="107">
        <v>-0.01</v>
      </c>
      <c r="K2738" s="110">
        <v>44207</v>
      </c>
      <c r="L2738" s="106">
        <v>14484.75</v>
      </c>
      <c r="M2738" s="106">
        <v>14474.05</v>
      </c>
      <c r="N2738" s="106">
        <v>14498.2</v>
      </c>
      <c r="O2738" s="106">
        <v>14383.1</v>
      </c>
      <c r="P2738" s="28" t="s">
        <v>5221</v>
      </c>
      <c r="Q2738" s="107">
        <v>9.5999999999999992E-3</v>
      </c>
      <c r="T2738" s="110">
        <v>44008</v>
      </c>
      <c r="U2738" s="28">
        <v>75.62</v>
      </c>
      <c r="V2738">
        <v>75.58</v>
      </c>
      <c r="W2738">
        <v>75.688000000000002</v>
      </c>
      <c r="X2738">
        <v>75.435000000000002</v>
      </c>
      <c r="Y2738" s="19">
        <v>4.0000000000000002E-4</v>
      </c>
      <c r="AB2738" s="110">
        <f t="shared" si="495"/>
        <v>44207</v>
      </c>
      <c r="AC2738" s="108">
        <f t="shared" si="499"/>
        <v>14484.75</v>
      </c>
      <c r="AD2738" s="28">
        <f t="shared" si="500"/>
        <v>73.474000000000004</v>
      </c>
      <c r="AE2738" s="28">
        <f t="shared" si="493"/>
        <v>197.14116558238288</v>
      </c>
      <c r="AF2738" s="31">
        <f t="shared" si="494"/>
        <v>7.7424651979969283E-3</v>
      </c>
      <c r="AJ2738" s="110">
        <f t="shared" si="498"/>
        <v>44158</v>
      </c>
      <c r="AK2738" s="31">
        <f t="shared" si="496"/>
        <v>5.7000000000000002E-3</v>
      </c>
      <c r="AL2738" s="115">
        <f t="shared" si="497"/>
        <v>3.3462952359497589E-3</v>
      </c>
      <c r="AM2738" s="100"/>
      <c r="BR2738" s="18">
        <f t="shared" si="490"/>
        <v>44147</v>
      </c>
      <c r="BS2738" s="6">
        <f t="shared" si="491"/>
        <v>-0.01</v>
      </c>
      <c r="BT2738" s="6">
        <f t="shared" si="492"/>
        <v>-4.5999999999999999E-3</v>
      </c>
    </row>
    <row r="2739" spans="2:72" ht="14.45" hidden="1">
      <c r="B2739" s="110">
        <v>44148</v>
      </c>
      <c r="C2739" s="106">
        <v>3585.2</v>
      </c>
      <c r="D2739" s="106">
        <v>3552.6</v>
      </c>
      <c r="E2739" s="106">
        <v>3593.7</v>
      </c>
      <c r="F2739" s="106">
        <v>3552.6</v>
      </c>
      <c r="G2739" s="28"/>
      <c r="H2739" s="107">
        <v>1.3599999999999999E-2</v>
      </c>
      <c r="K2739" s="110">
        <v>44208</v>
      </c>
      <c r="L2739" s="106">
        <v>14563.45</v>
      </c>
      <c r="M2739" s="106">
        <v>14473.8</v>
      </c>
      <c r="N2739" s="106">
        <v>14590.65</v>
      </c>
      <c r="O2739" s="106">
        <v>14432.85</v>
      </c>
      <c r="P2739" s="28" t="s">
        <v>5222</v>
      </c>
      <c r="Q2739" s="107">
        <v>5.4000000000000003E-3</v>
      </c>
      <c r="T2739" s="110">
        <v>44011</v>
      </c>
      <c r="U2739" s="28">
        <v>75.510000000000005</v>
      </c>
      <c r="V2739">
        <v>75.628</v>
      </c>
      <c r="W2739">
        <v>75.66</v>
      </c>
      <c r="X2739">
        <v>75.457999999999998</v>
      </c>
      <c r="Y2739" s="19">
        <v>-1.5E-3</v>
      </c>
      <c r="AB2739" s="110">
        <f t="shared" si="495"/>
        <v>44208</v>
      </c>
      <c r="AC2739" s="108">
        <f t="shared" si="499"/>
        <v>14563.45</v>
      </c>
      <c r="AD2739" s="28">
        <f t="shared" si="500"/>
        <v>73.224999999999994</v>
      </c>
      <c r="AE2739" s="28">
        <f t="shared" si="493"/>
        <v>198.88630932058726</v>
      </c>
      <c r="AF2739" s="31">
        <f t="shared" si="494"/>
        <v>8.8522543378952712E-3</v>
      </c>
      <c r="AJ2739" s="110">
        <f t="shared" si="498"/>
        <v>44159</v>
      </c>
      <c r="AK2739" s="31">
        <f t="shared" si="496"/>
        <v>1.6199999999999999E-2</v>
      </c>
      <c r="AL2739" s="115">
        <f t="shared" si="497"/>
        <v>1.2423994043131437E-2</v>
      </c>
      <c r="AM2739" s="100"/>
      <c r="BR2739" s="18">
        <f t="shared" si="490"/>
        <v>44148</v>
      </c>
      <c r="BS2739" s="6">
        <f t="shared" si="491"/>
        <v>1.3599999999999999E-2</v>
      </c>
      <c r="BT2739" s="6">
        <f t="shared" si="492"/>
        <v>2.3E-3</v>
      </c>
    </row>
    <row r="2740" spans="2:72" ht="14.45" hidden="1">
      <c r="B2740" s="110">
        <v>44151</v>
      </c>
      <c r="C2740" s="106">
        <v>3626.9</v>
      </c>
      <c r="D2740" s="106">
        <v>3600.2</v>
      </c>
      <c r="E2740" s="106">
        <v>3628.5</v>
      </c>
      <c r="F2740" s="106">
        <v>3600.2</v>
      </c>
      <c r="G2740" s="28"/>
      <c r="H2740" s="107">
        <v>1.1599999999999999E-2</v>
      </c>
      <c r="K2740" s="110">
        <v>44209</v>
      </c>
      <c r="L2740" s="106">
        <v>14564.85</v>
      </c>
      <c r="M2740" s="106">
        <v>14639.8</v>
      </c>
      <c r="N2740" s="106">
        <v>14653.35</v>
      </c>
      <c r="O2740" s="106">
        <v>14435.7</v>
      </c>
      <c r="P2740" s="28" t="s">
        <v>5223</v>
      </c>
      <c r="Q2740" s="107">
        <v>1E-4</v>
      </c>
      <c r="T2740" s="110">
        <v>44012</v>
      </c>
      <c r="U2740" s="28">
        <v>75.545000000000002</v>
      </c>
      <c r="V2740">
        <v>75.522999999999996</v>
      </c>
      <c r="W2740">
        <v>75.628</v>
      </c>
      <c r="X2740">
        <v>75.424999999999997</v>
      </c>
      <c r="Y2740" s="19">
        <v>5.0000000000000001E-4</v>
      </c>
      <c r="AB2740" s="110">
        <f t="shared" si="495"/>
        <v>44209</v>
      </c>
      <c r="AC2740" s="108">
        <f t="shared" si="499"/>
        <v>14564.85</v>
      </c>
      <c r="AD2740" s="28">
        <f t="shared" si="500"/>
        <v>73.17</v>
      </c>
      <c r="AE2740" s="28">
        <f t="shared" si="493"/>
        <v>199.0549405494055</v>
      </c>
      <c r="AF2740" s="31">
        <f t="shared" si="494"/>
        <v>8.4787751049475446E-4</v>
      </c>
      <c r="AJ2740" s="110">
        <f t="shared" si="498"/>
        <v>44160</v>
      </c>
      <c r="AK2740" s="31">
        <f t="shared" si="496"/>
        <v>-1.6000000000000001E-3</v>
      </c>
      <c r="AL2740" s="115">
        <f t="shared" si="497"/>
        <v>-1.1199785493778203E-2</v>
      </c>
      <c r="AM2740" s="100"/>
      <c r="BR2740" s="18" t="e">
        <f t="shared" si="490"/>
        <v>#N/A</v>
      </c>
      <c r="BS2740" s="6">
        <f t="shared" si="491"/>
        <v>0</v>
      </c>
      <c r="BT2740" s="6">
        <f t="shared" si="492"/>
        <v>0</v>
      </c>
    </row>
    <row r="2741" spans="2:72" ht="14.45" hidden="1">
      <c r="B2741" s="110">
        <v>44152</v>
      </c>
      <c r="C2741" s="106">
        <v>3609.5</v>
      </c>
      <c r="D2741" s="106">
        <v>3610.3</v>
      </c>
      <c r="E2741" s="106">
        <v>3623.1</v>
      </c>
      <c r="F2741" s="106">
        <v>3588.7</v>
      </c>
      <c r="G2741" s="28"/>
      <c r="H2741" s="107">
        <v>-4.7999999999999996E-3</v>
      </c>
      <c r="K2741" s="110">
        <v>44210</v>
      </c>
      <c r="L2741" s="106">
        <v>14595.6</v>
      </c>
      <c r="M2741" s="106">
        <v>14550.05</v>
      </c>
      <c r="N2741" s="106">
        <v>14617.8</v>
      </c>
      <c r="O2741" s="106">
        <v>14471.5</v>
      </c>
      <c r="P2741" s="28" t="s">
        <v>5224</v>
      </c>
      <c r="Q2741" s="107">
        <v>2.0999999999999999E-3</v>
      </c>
      <c r="T2741" s="110">
        <v>44013</v>
      </c>
      <c r="U2741" s="28">
        <v>75.489999999999995</v>
      </c>
      <c r="V2741">
        <v>75.510000000000005</v>
      </c>
      <c r="W2741">
        <v>75.629000000000005</v>
      </c>
      <c r="X2741">
        <v>75.465999999999994</v>
      </c>
      <c r="Y2741" s="19">
        <v>-6.9999999999999999E-4</v>
      </c>
      <c r="AB2741" s="110">
        <f t="shared" si="495"/>
        <v>44210</v>
      </c>
      <c r="AC2741" s="108">
        <f t="shared" si="499"/>
        <v>14595.6</v>
      </c>
      <c r="AD2741" s="28">
        <f t="shared" si="500"/>
        <v>73.08</v>
      </c>
      <c r="AE2741" s="28">
        <f t="shared" si="493"/>
        <v>199.72085385878489</v>
      </c>
      <c r="AF2741" s="31">
        <f t="shared" si="494"/>
        <v>3.345374435527404E-3</v>
      </c>
      <c r="AJ2741" s="110">
        <f t="shared" si="498"/>
        <v>44162</v>
      </c>
      <c r="AK2741" s="31">
        <f t="shared" si="496"/>
        <v>2.3999999999999998E-3</v>
      </c>
      <c r="AL2741" s="115">
        <f t="shared" si="497"/>
        <v>-2.7134977625271617E-3</v>
      </c>
      <c r="AM2741" s="100"/>
      <c r="BR2741" s="18">
        <f t="shared" si="490"/>
        <v>44152</v>
      </c>
      <c r="BS2741" s="6">
        <f t="shared" si="491"/>
        <v>-4.7999999999999996E-3</v>
      </c>
      <c r="BT2741" s="6">
        <f t="shared" si="492"/>
        <v>7.4000000000000003E-3</v>
      </c>
    </row>
    <row r="2742" spans="2:72" ht="14.45" hidden="1">
      <c r="B2742" s="110">
        <v>44153</v>
      </c>
      <c r="C2742" s="106">
        <v>3567.8</v>
      </c>
      <c r="D2742" s="106">
        <v>3612.1</v>
      </c>
      <c r="E2742" s="106">
        <v>3619.1</v>
      </c>
      <c r="F2742" s="106">
        <v>3567.3</v>
      </c>
      <c r="G2742" s="28"/>
      <c r="H2742" s="107">
        <v>-1.1599999999999999E-2</v>
      </c>
      <c r="K2742" s="110">
        <v>44211</v>
      </c>
      <c r="L2742" s="106">
        <v>14433.7</v>
      </c>
      <c r="M2742" s="106">
        <v>14594.35</v>
      </c>
      <c r="N2742" s="106">
        <v>14617.45</v>
      </c>
      <c r="O2742" s="106">
        <v>14357.85</v>
      </c>
      <c r="P2742" s="28" t="s">
        <v>5225</v>
      </c>
      <c r="Q2742" s="107">
        <v>-1.11E-2</v>
      </c>
      <c r="T2742" s="110">
        <v>44014</v>
      </c>
      <c r="U2742" s="28">
        <v>74.75</v>
      </c>
      <c r="V2742">
        <v>75.459999999999994</v>
      </c>
      <c r="W2742">
        <v>75.540000000000006</v>
      </c>
      <c r="X2742">
        <v>74.646000000000001</v>
      </c>
      <c r="Y2742" s="19">
        <v>-9.7999999999999997E-3</v>
      </c>
      <c r="AB2742" s="110">
        <f t="shared" si="495"/>
        <v>44211</v>
      </c>
      <c r="AC2742" s="108">
        <f t="shared" si="499"/>
        <v>14433.7</v>
      </c>
      <c r="AD2742" s="28">
        <f t="shared" si="500"/>
        <v>73.13</v>
      </c>
      <c r="AE2742" s="28">
        <f t="shared" si="493"/>
        <v>197.37043620948998</v>
      </c>
      <c r="AF2742" s="31">
        <f t="shared" si="494"/>
        <v>-1.176851392272138E-2</v>
      </c>
      <c r="AJ2742" s="110" t="e">
        <f t="shared" si="498"/>
        <v>#N/A</v>
      </c>
      <c r="AK2742" s="31">
        <f t="shared" si="496"/>
        <v>0</v>
      </c>
      <c r="AL2742" s="115">
        <f t="shared" si="497"/>
        <v>0</v>
      </c>
      <c r="AM2742" s="100"/>
      <c r="BR2742" s="18">
        <f t="shared" si="490"/>
        <v>44153</v>
      </c>
      <c r="BS2742" s="6">
        <f t="shared" si="491"/>
        <v>-1.1599999999999999E-2</v>
      </c>
      <c r="BT2742" s="6">
        <f t="shared" si="492"/>
        <v>5.0000000000000001E-3</v>
      </c>
    </row>
    <row r="2743" spans="2:72" ht="14.45" hidden="1">
      <c r="B2743" s="110">
        <v>44154</v>
      </c>
      <c r="C2743" s="106">
        <v>3581.9</v>
      </c>
      <c r="D2743" s="106">
        <v>3559.4</v>
      </c>
      <c r="E2743" s="106">
        <v>3585.2</v>
      </c>
      <c r="F2743" s="106">
        <v>3543.8</v>
      </c>
      <c r="G2743" s="28"/>
      <c r="H2743" s="107">
        <v>4.0000000000000001E-3</v>
      </c>
      <c r="K2743" s="110">
        <v>44214</v>
      </c>
      <c r="L2743" s="106">
        <v>14281.3</v>
      </c>
      <c r="M2743" s="106">
        <v>14453.3</v>
      </c>
      <c r="N2743" s="106">
        <v>14459.15</v>
      </c>
      <c r="O2743" s="106">
        <v>14222.8</v>
      </c>
      <c r="P2743" s="28" t="s">
        <v>5226</v>
      </c>
      <c r="Q2743" s="107">
        <v>-1.06E-2</v>
      </c>
      <c r="T2743" s="110">
        <v>44015</v>
      </c>
      <c r="U2743" s="28">
        <v>74.635999999999996</v>
      </c>
      <c r="V2743">
        <v>74.596999999999994</v>
      </c>
      <c r="W2743">
        <v>75.027000000000001</v>
      </c>
      <c r="X2743">
        <v>74.566999999999993</v>
      </c>
      <c r="Y2743" s="19">
        <v>-1.5E-3</v>
      </c>
      <c r="AB2743" s="110">
        <f t="shared" si="495"/>
        <v>44214</v>
      </c>
      <c r="AC2743" s="108">
        <f t="shared" si="499"/>
        <v>14281.3</v>
      </c>
      <c r="AD2743" s="28">
        <f t="shared" si="500"/>
        <v>73.188000000000002</v>
      </c>
      <c r="AE2743" s="28">
        <f t="shared" si="493"/>
        <v>195.13171558178934</v>
      </c>
      <c r="AF2743" s="31">
        <f t="shared" si="494"/>
        <v>-1.1342735369568979E-2</v>
      </c>
      <c r="AJ2743" s="110">
        <f t="shared" si="498"/>
        <v>44166</v>
      </c>
      <c r="AK2743" s="31">
        <f t="shared" si="496"/>
        <v>1.1299999999999999E-2</v>
      </c>
      <c r="AL2743" s="115">
        <f t="shared" si="497"/>
        <v>1.6785026811683812E-2</v>
      </c>
      <c r="AM2743" s="100"/>
      <c r="BR2743" s="18">
        <f t="shared" si="490"/>
        <v>44154</v>
      </c>
      <c r="BS2743" s="6">
        <f t="shared" si="491"/>
        <v>4.0000000000000001E-3</v>
      </c>
      <c r="BT2743" s="6">
        <f t="shared" si="492"/>
        <v>-1.29E-2</v>
      </c>
    </row>
    <row r="2744" spans="2:72" ht="14.45" hidden="1">
      <c r="B2744" s="110">
        <v>44155</v>
      </c>
      <c r="C2744" s="106">
        <v>3557.5</v>
      </c>
      <c r="D2744" s="106">
        <v>3579.3</v>
      </c>
      <c r="E2744" s="106">
        <v>3581.2</v>
      </c>
      <c r="F2744" s="106">
        <v>3556.8</v>
      </c>
      <c r="G2744" s="28"/>
      <c r="H2744" s="107">
        <v>-6.7999999999999996E-3</v>
      </c>
      <c r="K2744" s="110">
        <v>44215</v>
      </c>
      <c r="L2744" s="106">
        <v>14521.15</v>
      </c>
      <c r="M2744" s="106">
        <v>14371.65</v>
      </c>
      <c r="N2744" s="106">
        <v>14546.05</v>
      </c>
      <c r="O2744" s="106">
        <v>14350.85</v>
      </c>
      <c r="P2744" s="28" t="s">
        <v>5227</v>
      </c>
      <c r="Q2744" s="107">
        <v>1.6799999999999999E-2</v>
      </c>
      <c r="T2744" s="110">
        <v>44018</v>
      </c>
      <c r="U2744" s="28">
        <v>74.635000000000005</v>
      </c>
      <c r="V2744">
        <v>74.638999999999996</v>
      </c>
      <c r="W2744">
        <v>74.83</v>
      </c>
      <c r="X2744">
        <v>74.484999999999999</v>
      </c>
      <c r="Y2744" s="19">
        <v>0</v>
      </c>
      <c r="AB2744" s="110">
        <f t="shared" si="495"/>
        <v>44215</v>
      </c>
      <c r="AC2744" s="108">
        <f t="shared" si="499"/>
        <v>14521.15</v>
      </c>
      <c r="AD2744" s="28">
        <f t="shared" si="500"/>
        <v>73.191999999999993</v>
      </c>
      <c r="AE2744" s="28">
        <f t="shared" si="493"/>
        <v>198.39804896710024</v>
      </c>
      <c r="AF2744" s="31">
        <f t="shared" si="494"/>
        <v>1.6739120934658125E-2</v>
      </c>
      <c r="AJ2744" s="110">
        <f t="shared" si="498"/>
        <v>44167</v>
      </c>
      <c r="AK2744" s="31">
        <f t="shared" si="496"/>
        <v>1.8E-3</v>
      </c>
      <c r="AL2744" s="115">
        <f t="shared" si="497"/>
        <v>-3.3028056935958672E-3</v>
      </c>
      <c r="AM2744" s="100"/>
      <c r="BR2744" s="18">
        <f t="shared" si="490"/>
        <v>44155</v>
      </c>
      <c r="BS2744" s="6">
        <f t="shared" si="491"/>
        <v>-6.7999999999999996E-3</v>
      </c>
      <c r="BT2744" s="6">
        <f t="shared" si="492"/>
        <v>6.7999999999999996E-3</v>
      </c>
    </row>
    <row r="2745" spans="2:72" ht="14.45" hidden="1">
      <c r="B2745" s="110">
        <v>44158</v>
      </c>
      <c r="C2745" s="106">
        <v>3577.6</v>
      </c>
      <c r="D2745" s="106">
        <v>3566.8</v>
      </c>
      <c r="E2745" s="106">
        <v>3589.8</v>
      </c>
      <c r="F2745" s="106">
        <v>3552.8</v>
      </c>
      <c r="G2745" s="28"/>
      <c r="H2745" s="107">
        <v>5.7000000000000002E-3</v>
      </c>
      <c r="K2745" s="110">
        <v>44216</v>
      </c>
      <c r="L2745" s="106">
        <v>14644.7</v>
      </c>
      <c r="M2745" s="106">
        <v>14538.3</v>
      </c>
      <c r="N2745" s="106">
        <v>14666.45</v>
      </c>
      <c r="O2745" s="106">
        <v>14517.55</v>
      </c>
      <c r="P2745" s="28" t="s">
        <v>5228</v>
      </c>
      <c r="Q2745" s="107">
        <v>8.5000000000000006E-3</v>
      </c>
      <c r="T2745" s="110">
        <v>44019</v>
      </c>
      <c r="U2745" s="28">
        <v>74.81</v>
      </c>
      <c r="V2745">
        <v>74.644999999999996</v>
      </c>
      <c r="W2745">
        <v>74.978999999999999</v>
      </c>
      <c r="X2745">
        <v>74.635000000000005</v>
      </c>
      <c r="Y2745" s="19">
        <v>2.3E-3</v>
      </c>
      <c r="AB2745" s="110">
        <f t="shared" si="495"/>
        <v>44216</v>
      </c>
      <c r="AC2745" s="108">
        <f t="shared" si="499"/>
        <v>14644.7</v>
      </c>
      <c r="AD2745" s="28">
        <f t="shared" si="500"/>
        <v>72.915000000000006</v>
      </c>
      <c r="AE2745" s="28">
        <f t="shared" si="493"/>
        <v>200.84619077007474</v>
      </c>
      <c r="AF2745" s="31">
        <f t="shared" si="494"/>
        <v>1.23395457552129E-2</v>
      </c>
      <c r="AJ2745" s="110">
        <f t="shared" si="498"/>
        <v>44168</v>
      </c>
      <c r="AK2745" s="31">
        <f t="shared" si="496"/>
        <v>-5.9999999999999995E-4</v>
      </c>
      <c r="AL2745" s="115">
        <f t="shared" si="497"/>
        <v>1.8074553759905854E-4</v>
      </c>
      <c r="AM2745" s="100"/>
      <c r="BR2745" s="18">
        <f t="shared" si="490"/>
        <v>44158</v>
      </c>
      <c r="BS2745" s="6">
        <f t="shared" si="491"/>
        <v>5.7000000000000002E-3</v>
      </c>
      <c r="BT2745" s="6">
        <f t="shared" si="492"/>
        <v>5.1999999999999998E-3</v>
      </c>
    </row>
    <row r="2746" spans="2:72" ht="14.45" hidden="1">
      <c r="B2746" s="110">
        <v>44159</v>
      </c>
      <c r="C2746" s="106">
        <v>3635.4</v>
      </c>
      <c r="D2746" s="106">
        <v>3594.5</v>
      </c>
      <c r="E2746" s="106">
        <v>3642.3</v>
      </c>
      <c r="F2746" s="106">
        <v>3594.5</v>
      </c>
      <c r="G2746" s="28"/>
      <c r="H2746" s="107">
        <v>1.6199999999999999E-2</v>
      </c>
      <c r="K2746" s="110">
        <v>44217</v>
      </c>
      <c r="L2746" s="106">
        <v>14590.35</v>
      </c>
      <c r="M2746" s="106">
        <v>14730.95</v>
      </c>
      <c r="N2746" s="106">
        <v>14753.55</v>
      </c>
      <c r="O2746" s="106">
        <v>14517.25</v>
      </c>
      <c r="P2746" s="28" t="s">
        <v>5051</v>
      </c>
      <c r="Q2746" s="107">
        <v>-3.7000000000000002E-3</v>
      </c>
      <c r="T2746" s="110">
        <v>44020</v>
      </c>
      <c r="U2746" s="28">
        <v>74.944999999999993</v>
      </c>
      <c r="V2746">
        <v>74.837999999999994</v>
      </c>
      <c r="W2746">
        <v>75.072999999999993</v>
      </c>
      <c r="X2746">
        <v>74.819999999999993</v>
      </c>
      <c r="Y2746" s="19">
        <v>1.8E-3</v>
      </c>
      <c r="AB2746" s="110">
        <f t="shared" si="495"/>
        <v>44217</v>
      </c>
      <c r="AC2746" s="108">
        <f t="shared" si="499"/>
        <v>14590.35</v>
      </c>
      <c r="AD2746" s="28">
        <f t="shared" si="500"/>
        <v>72.97</v>
      </c>
      <c r="AE2746" s="28">
        <f t="shared" si="493"/>
        <v>199.94997944360696</v>
      </c>
      <c r="AF2746" s="31">
        <f t="shared" si="494"/>
        <v>-4.4621773658318764E-3</v>
      </c>
      <c r="AJ2746" s="110">
        <f t="shared" si="498"/>
        <v>44169</v>
      </c>
      <c r="AK2746" s="31">
        <f t="shared" si="496"/>
        <v>8.8000000000000005E-3</v>
      </c>
      <c r="AL2746" s="115">
        <f t="shared" si="497"/>
        <v>1.0776926708338408E-2</v>
      </c>
      <c r="AM2746" s="100"/>
      <c r="BR2746" s="18">
        <f t="shared" si="490"/>
        <v>44159</v>
      </c>
      <c r="BS2746" s="6">
        <f t="shared" si="491"/>
        <v>1.6199999999999999E-2</v>
      </c>
      <c r="BT2746" s="6">
        <f t="shared" si="492"/>
        <v>0.01</v>
      </c>
    </row>
    <row r="2747" spans="2:72" ht="14.45" hidden="1">
      <c r="B2747" s="110">
        <v>44160</v>
      </c>
      <c r="C2747" s="106">
        <v>3629.7</v>
      </c>
      <c r="D2747" s="106">
        <v>3635.5</v>
      </c>
      <c r="E2747" s="106">
        <v>3635.5</v>
      </c>
      <c r="F2747" s="106">
        <v>3617.8</v>
      </c>
      <c r="G2747" s="28"/>
      <c r="H2747" s="107">
        <v>-1.6000000000000001E-3</v>
      </c>
      <c r="K2747" s="110">
        <v>44218</v>
      </c>
      <c r="L2747" s="106">
        <v>14371.9</v>
      </c>
      <c r="M2747" s="106">
        <v>14583.4</v>
      </c>
      <c r="N2747" s="106">
        <v>14619.9</v>
      </c>
      <c r="O2747" s="106">
        <v>14357.75</v>
      </c>
      <c r="P2747" s="28" t="s">
        <v>5229</v>
      </c>
      <c r="Q2747" s="107">
        <v>-1.4999999999999999E-2</v>
      </c>
      <c r="T2747" s="110">
        <v>44021</v>
      </c>
      <c r="U2747" s="28">
        <v>75.155000000000001</v>
      </c>
      <c r="V2747">
        <v>74.924000000000007</v>
      </c>
      <c r="W2747">
        <v>75.155000000000001</v>
      </c>
      <c r="X2747">
        <v>74.909000000000006</v>
      </c>
      <c r="Y2747" s="19">
        <v>2.8E-3</v>
      </c>
      <c r="AB2747" s="110">
        <f t="shared" si="495"/>
        <v>44218</v>
      </c>
      <c r="AC2747" s="108">
        <f t="shared" si="499"/>
        <v>14371.9</v>
      </c>
      <c r="AD2747" s="28">
        <f t="shared" si="500"/>
        <v>72.984999999999999</v>
      </c>
      <c r="AE2747" s="28">
        <f t="shared" si="493"/>
        <v>196.91580461738712</v>
      </c>
      <c r="AF2747" s="31">
        <f t="shared" si="494"/>
        <v>-1.5174669358121062E-2</v>
      </c>
      <c r="AJ2747" s="110">
        <f t="shared" si="498"/>
        <v>44172</v>
      </c>
      <c r="AK2747" s="31">
        <f t="shared" si="496"/>
        <v>-1.9E-3</v>
      </c>
      <c r="AL2747" s="115">
        <f t="shared" si="497"/>
        <v>7.2901583356308475E-3</v>
      </c>
      <c r="AM2747" s="100"/>
      <c r="BR2747" s="18">
        <f t="shared" si="490"/>
        <v>44160</v>
      </c>
      <c r="BS2747" s="6">
        <f t="shared" si="491"/>
        <v>-1.6000000000000001E-3</v>
      </c>
      <c r="BT2747" s="6">
        <f t="shared" si="492"/>
        <v>-1.5100000000000001E-2</v>
      </c>
    </row>
    <row r="2748" spans="2:72" ht="14.45" hidden="1">
      <c r="B2748" s="110">
        <v>44162</v>
      </c>
      <c r="C2748" s="106">
        <v>3638.3</v>
      </c>
      <c r="D2748" s="106">
        <v>3638.6</v>
      </c>
      <c r="E2748" s="106">
        <v>3644.3</v>
      </c>
      <c r="F2748" s="106">
        <v>3629.3</v>
      </c>
      <c r="G2748" s="28"/>
      <c r="H2748" s="107">
        <v>2.3999999999999998E-3</v>
      </c>
      <c r="K2748" s="110">
        <v>44221</v>
      </c>
      <c r="L2748" s="106">
        <v>14238.9</v>
      </c>
      <c r="M2748" s="106">
        <v>14477.8</v>
      </c>
      <c r="N2748" s="106">
        <v>14491.1</v>
      </c>
      <c r="O2748" s="106">
        <v>14218.6</v>
      </c>
      <c r="P2748" s="28" t="s">
        <v>5230</v>
      </c>
      <c r="Q2748" s="107">
        <v>-9.2999999999999992E-3</v>
      </c>
      <c r="T2748" s="110">
        <v>44022</v>
      </c>
      <c r="U2748" s="28">
        <v>75.194999999999993</v>
      </c>
      <c r="V2748">
        <v>75.165000000000006</v>
      </c>
      <c r="W2748">
        <v>75.332999999999998</v>
      </c>
      <c r="X2748">
        <v>75.144000000000005</v>
      </c>
      <c r="Y2748" s="19">
        <v>5.0000000000000001E-4</v>
      </c>
      <c r="AB2748" s="110">
        <f t="shared" si="495"/>
        <v>44221</v>
      </c>
      <c r="AC2748" s="108">
        <f t="shared" si="499"/>
        <v>14238.9</v>
      </c>
      <c r="AD2748" s="28">
        <f t="shared" si="500"/>
        <v>72.97</v>
      </c>
      <c r="AE2748" s="28">
        <f t="shared" si="493"/>
        <v>195.13361655474853</v>
      </c>
      <c r="AF2748" s="31">
        <f t="shared" si="494"/>
        <v>-9.0505079879262817E-3</v>
      </c>
      <c r="AJ2748" s="110">
        <f t="shared" si="498"/>
        <v>44173</v>
      </c>
      <c r="AK2748" s="31">
        <f t="shared" si="496"/>
        <v>2.8E-3</v>
      </c>
      <c r="AL2748" s="115">
        <f t="shared" si="497"/>
        <v>3.5198089742649596E-3</v>
      </c>
      <c r="AM2748" s="100"/>
      <c r="BR2748" s="18">
        <f t="shared" si="490"/>
        <v>44162</v>
      </c>
      <c r="BS2748" s="6">
        <f t="shared" si="491"/>
        <v>2.3999999999999998E-3</v>
      </c>
      <c r="BT2748" s="6">
        <f t="shared" si="492"/>
        <v>-1.4E-3</v>
      </c>
    </row>
    <row r="2749" spans="2:72" ht="14.45" hidden="1">
      <c r="B2749" s="110">
        <v>44165</v>
      </c>
      <c r="C2749" s="106">
        <v>3621.6</v>
      </c>
      <c r="D2749" s="106">
        <v>3634.2</v>
      </c>
      <c r="E2749" s="106">
        <v>3634.2</v>
      </c>
      <c r="F2749" s="106">
        <v>3594.4</v>
      </c>
      <c r="G2749" s="28"/>
      <c r="H2749" s="107">
        <v>-4.5999999999999999E-3</v>
      </c>
      <c r="K2749" s="110">
        <v>44223</v>
      </c>
      <c r="L2749" s="106">
        <v>13967.5</v>
      </c>
      <c r="M2749" s="106">
        <v>14237.95</v>
      </c>
      <c r="N2749" s="106">
        <v>14237.95</v>
      </c>
      <c r="O2749" s="106">
        <v>13929.3</v>
      </c>
      <c r="P2749" s="28" t="s">
        <v>5231</v>
      </c>
      <c r="Q2749" s="107">
        <v>-1.9099999999999999E-2</v>
      </c>
      <c r="T2749" s="110">
        <v>44025</v>
      </c>
      <c r="U2749" s="28">
        <v>75.212000000000003</v>
      </c>
      <c r="V2749">
        <v>75.218000000000004</v>
      </c>
      <c r="W2749">
        <v>75.248000000000005</v>
      </c>
      <c r="X2749">
        <v>75.105000000000004</v>
      </c>
      <c r="Y2749" s="19">
        <v>2.0000000000000001E-4</v>
      </c>
      <c r="AB2749" s="110">
        <f t="shared" si="495"/>
        <v>44223</v>
      </c>
      <c r="AC2749" s="108">
        <f t="shared" si="499"/>
        <v>13967.5</v>
      </c>
      <c r="AD2749" s="28">
        <f t="shared" si="500"/>
        <v>73.069999999999993</v>
      </c>
      <c r="AE2749" s="28">
        <f t="shared" si="493"/>
        <v>191.15231969344467</v>
      </c>
      <c r="AF2749" s="31">
        <f t="shared" si="494"/>
        <v>-2.0402926628415252E-2</v>
      </c>
      <c r="AJ2749" s="110">
        <f t="shared" si="498"/>
        <v>44174</v>
      </c>
      <c r="AK2749" s="31">
        <f t="shared" si="496"/>
        <v>-7.9000000000000008E-3</v>
      </c>
      <c r="AL2749" s="115">
        <f t="shared" si="497"/>
        <v>1.0097291789659568E-2</v>
      </c>
      <c r="AM2749" s="100"/>
      <c r="BR2749" s="18" t="e">
        <f t="shared" si="490"/>
        <v>#N/A</v>
      </c>
      <c r="BS2749" s="6">
        <f t="shared" si="491"/>
        <v>0</v>
      </c>
      <c r="BT2749" s="6">
        <f t="shared" si="492"/>
        <v>0</v>
      </c>
    </row>
    <row r="2750" spans="2:72" ht="14.45" hidden="1">
      <c r="B2750" s="110">
        <v>44166</v>
      </c>
      <c r="C2750" s="106">
        <v>3662.4</v>
      </c>
      <c r="D2750" s="106">
        <v>3645.9</v>
      </c>
      <c r="E2750" s="106">
        <v>3678.4</v>
      </c>
      <c r="F2750" s="106">
        <v>3645.9</v>
      </c>
      <c r="G2750" s="28"/>
      <c r="H2750" s="107">
        <v>1.1299999999999999E-2</v>
      </c>
      <c r="K2750" s="110">
        <v>44224</v>
      </c>
      <c r="L2750" s="106">
        <v>13817.55</v>
      </c>
      <c r="M2750" s="106">
        <v>13810.4</v>
      </c>
      <c r="N2750" s="106">
        <v>13898.25</v>
      </c>
      <c r="O2750" s="106">
        <v>13713.25</v>
      </c>
      <c r="P2750" s="28" t="s">
        <v>5232</v>
      </c>
      <c r="Q2750" s="107">
        <v>-1.0699999999999999E-2</v>
      </c>
      <c r="T2750" s="110">
        <v>44026</v>
      </c>
      <c r="U2750" s="28">
        <v>75.406000000000006</v>
      </c>
      <c r="V2750">
        <v>75.278999999999996</v>
      </c>
      <c r="W2750">
        <v>75.558000000000007</v>
      </c>
      <c r="X2750">
        <v>75.278999999999996</v>
      </c>
      <c r="Y2750" s="19">
        <v>2.5999999999999999E-3</v>
      </c>
      <c r="AB2750" s="110">
        <f t="shared" si="495"/>
        <v>44224</v>
      </c>
      <c r="AC2750" s="108">
        <f t="shared" si="499"/>
        <v>13817.55</v>
      </c>
      <c r="AD2750" s="28">
        <f t="shared" si="500"/>
        <v>72.944000000000003</v>
      </c>
      <c r="AE2750" s="28">
        <f t="shared" si="493"/>
        <v>189.42682057468741</v>
      </c>
      <c r="AF2750" s="31">
        <f t="shared" si="494"/>
        <v>-9.0268280370568998E-3</v>
      </c>
      <c r="AJ2750" s="110">
        <f t="shared" si="498"/>
        <v>44175</v>
      </c>
      <c r="AK2750" s="31">
        <f t="shared" si="496"/>
        <v>-1.2999999999999999E-3</v>
      </c>
      <c r="AL2750" s="115">
        <f t="shared" si="497"/>
        <v>-3.9575090005486979E-3</v>
      </c>
      <c r="AM2750" s="100"/>
      <c r="BR2750" s="18">
        <f t="shared" si="490"/>
        <v>44166</v>
      </c>
      <c r="BS2750" s="6">
        <f t="shared" si="491"/>
        <v>1.1299999999999999E-2</v>
      </c>
      <c r="BT2750" s="6">
        <f t="shared" si="492"/>
        <v>1.0800000000000001E-2</v>
      </c>
    </row>
    <row r="2751" spans="2:72" ht="14.45" hidden="1">
      <c r="B2751" s="110">
        <v>44167</v>
      </c>
      <c r="C2751" s="106">
        <v>3669</v>
      </c>
      <c r="D2751" s="106">
        <v>3653.8</v>
      </c>
      <c r="E2751" s="106">
        <v>3671</v>
      </c>
      <c r="F2751" s="106">
        <v>3644.8</v>
      </c>
      <c r="G2751" s="28"/>
      <c r="H2751" s="107">
        <v>1.8E-3</v>
      </c>
      <c r="K2751" s="110">
        <v>44225</v>
      </c>
      <c r="L2751" s="106">
        <v>13634.6</v>
      </c>
      <c r="M2751" s="106">
        <v>13946.6</v>
      </c>
      <c r="N2751" s="106">
        <v>13966.85</v>
      </c>
      <c r="O2751" s="106">
        <v>13596.75</v>
      </c>
      <c r="P2751" s="28" t="s">
        <v>5233</v>
      </c>
      <c r="Q2751" s="107">
        <v>-1.32E-2</v>
      </c>
      <c r="T2751" s="110">
        <v>44027</v>
      </c>
      <c r="U2751" s="28">
        <v>75.125</v>
      </c>
      <c r="V2751">
        <v>75.305000000000007</v>
      </c>
      <c r="W2751">
        <v>75.366</v>
      </c>
      <c r="X2751">
        <v>75.043999999999997</v>
      </c>
      <c r="Y2751" s="19">
        <v>-3.7000000000000002E-3</v>
      </c>
      <c r="AB2751" s="110">
        <f t="shared" si="495"/>
        <v>44225</v>
      </c>
      <c r="AC2751" s="108">
        <f t="shared" si="499"/>
        <v>13634.6</v>
      </c>
      <c r="AD2751" s="28">
        <f t="shared" si="500"/>
        <v>72.906000000000006</v>
      </c>
      <c r="AE2751" s="28">
        <f t="shared" si="493"/>
        <v>187.01615779222558</v>
      </c>
      <c r="AF2751" s="31">
        <f t="shared" si="494"/>
        <v>-1.2726090081374486E-2</v>
      </c>
      <c r="AJ2751" s="110">
        <f t="shared" si="498"/>
        <v>44176</v>
      </c>
      <c r="AK2751" s="31">
        <f t="shared" si="496"/>
        <v>-1.2999999999999999E-3</v>
      </c>
      <c r="AL2751" s="115">
        <f t="shared" si="497"/>
        <v>2.7327540749315649E-3</v>
      </c>
      <c r="AM2751" s="100"/>
      <c r="BR2751" s="18">
        <f t="shared" si="490"/>
        <v>44167</v>
      </c>
      <c r="BS2751" s="6">
        <f t="shared" si="491"/>
        <v>1.8E-3</v>
      </c>
      <c r="BT2751" s="6">
        <f t="shared" si="492"/>
        <v>4.0000000000000002E-4</v>
      </c>
    </row>
    <row r="2752" spans="2:72" ht="14.45" hidden="1">
      <c r="B2752" s="110">
        <v>44168</v>
      </c>
      <c r="C2752" s="106">
        <v>3666.7</v>
      </c>
      <c r="D2752" s="106">
        <v>3668.3</v>
      </c>
      <c r="E2752" s="106">
        <v>3682.7</v>
      </c>
      <c r="F2752" s="106">
        <v>3657.2</v>
      </c>
      <c r="G2752" s="28"/>
      <c r="H2752" s="107">
        <v>-5.9999999999999995E-4</v>
      </c>
      <c r="K2752" s="110">
        <v>44228</v>
      </c>
      <c r="L2752" s="106">
        <v>14281.2</v>
      </c>
      <c r="M2752" s="106">
        <v>13758.6</v>
      </c>
      <c r="N2752" s="106">
        <v>14336.35</v>
      </c>
      <c r="O2752" s="106">
        <v>13661.75</v>
      </c>
      <c r="P2752" s="28" t="s">
        <v>5234</v>
      </c>
      <c r="Q2752" s="107">
        <v>4.7399999999999998E-2</v>
      </c>
      <c r="T2752" s="110">
        <v>44028</v>
      </c>
      <c r="U2752" s="28">
        <v>75.180000000000007</v>
      </c>
      <c r="V2752">
        <v>75.11</v>
      </c>
      <c r="W2752">
        <v>75.3</v>
      </c>
      <c r="X2752">
        <v>75.11</v>
      </c>
      <c r="Y2752" s="19">
        <v>6.9999999999999999E-4</v>
      </c>
      <c r="AB2752" s="110">
        <f t="shared" si="495"/>
        <v>44228</v>
      </c>
      <c r="AC2752" s="108">
        <f t="shared" si="499"/>
        <v>14281.2</v>
      </c>
      <c r="AD2752" s="28">
        <f t="shared" si="500"/>
        <v>73.12</v>
      </c>
      <c r="AE2752" s="28">
        <f t="shared" si="493"/>
        <v>195.31181619256017</v>
      </c>
      <c r="AF2752" s="31">
        <f t="shared" si="494"/>
        <v>4.4357976862892556E-2</v>
      </c>
      <c r="AJ2752" s="110">
        <f t="shared" si="498"/>
        <v>44179</v>
      </c>
      <c r="AK2752" s="31">
        <f t="shared" si="496"/>
        <v>-4.4000000000000003E-3</v>
      </c>
      <c r="AL2752" s="115">
        <f t="shared" si="497"/>
        <v>4.6132793688873353E-3</v>
      </c>
      <c r="AM2752" s="100"/>
      <c r="BR2752" s="18">
        <f t="shared" si="490"/>
        <v>44168</v>
      </c>
      <c r="BS2752" s="6">
        <f t="shared" si="491"/>
        <v>-5.9999999999999995E-4</v>
      </c>
      <c r="BT2752" s="6">
        <f t="shared" si="492"/>
        <v>1.5E-3</v>
      </c>
    </row>
    <row r="2753" spans="2:72" ht="14.45" hidden="1">
      <c r="B2753" s="110">
        <v>44169</v>
      </c>
      <c r="C2753" s="106">
        <v>3699.1</v>
      </c>
      <c r="D2753" s="106">
        <v>3670.9</v>
      </c>
      <c r="E2753" s="106">
        <v>3699.2</v>
      </c>
      <c r="F2753" s="106">
        <v>3670.9</v>
      </c>
      <c r="G2753" s="28"/>
      <c r="H2753" s="107">
        <v>8.8000000000000005E-3</v>
      </c>
      <c r="K2753" s="110">
        <v>44229</v>
      </c>
      <c r="L2753" s="106">
        <v>14647.85</v>
      </c>
      <c r="M2753" s="106">
        <v>14481.1</v>
      </c>
      <c r="N2753" s="106">
        <v>14731.7</v>
      </c>
      <c r="O2753" s="106">
        <v>14469.15</v>
      </c>
      <c r="P2753" s="28" t="s">
        <v>5235</v>
      </c>
      <c r="Q2753" s="107">
        <v>2.5700000000000001E-2</v>
      </c>
      <c r="T2753" s="110">
        <v>44029</v>
      </c>
      <c r="U2753" s="28">
        <v>74.897999999999996</v>
      </c>
      <c r="V2753">
        <v>75.194000000000003</v>
      </c>
      <c r="W2753">
        <v>75.257999999999996</v>
      </c>
      <c r="X2753">
        <v>74.897999999999996</v>
      </c>
      <c r="Y2753" s="19">
        <v>-3.8E-3</v>
      </c>
      <c r="AB2753" s="110">
        <f t="shared" si="495"/>
        <v>44229</v>
      </c>
      <c r="AC2753" s="108">
        <f t="shared" si="499"/>
        <v>14647.85</v>
      </c>
      <c r="AD2753" s="28">
        <f t="shared" si="500"/>
        <v>72.917000000000002</v>
      </c>
      <c r="AE2753" s="28">
        <f t="shared" si="493"/>
        <v>200.88388167368379</v>
      </c>
      <c r="AF2753" s="31">
        <f t="shared" si="494"/>
        <v>2.8529075146329408E-2</v>
      </c>
      <c r="AJ2753" s="110">
        <f t="shared" si="498"/>
        <v>44180</v>
      </c>
      <c r="AK2753" s="31">
        <f t="shared" si="496"/>
        <v>1.29E-2</v>
      </c>
      <c r="AL2753" s="115">
        <f t="shared" si="497"/>
        <v>1.8310009644051384E-3</v>
      </c>
      <c r="AM2753" s="100"/>
      <c r="BR2753" s="18">
        <f t="shared" si="490"/>
        <v>44169</v>
      </c>
      <c r="BS2753" s="6">
        <f t="shared" si="491"/>
        <v>8.8000000000000005E-3</v>
      </c>
      <c r="BT2753" s="6">
        <f t="shared" si="492"/>
        <v>9.4999999999999998E-3</v>
      </c>
    </row>
    <row r="2754" spans="2:72" ht="14.45" hidden="1">
      <c r="B2754" s="110">
        <v>44172</v>
      </c>
      <c r="C2754" s="106">
        <v>3692</v>
      </c>
      <c r="D2754" s="106">
        <v>3694.7</v>
      </c>
      <c r="E2754" s="106">
        <v>3697.4</v>
      </c>
      <c r="F2754" s="106">
        <v>3678.9</v>
      </c>
      <c r="G2754" s="28"/>
      <c r="H2754" s="107">
        <v>-1.9E-3</v>
      </c>
      <c r="K2754" s="110">
        <v>44230</v>
      </c>
      <c r="L2754" s="106">
        <v>14789.95</v>
      </c>
      <c r="M2754" s="106">
        <v>14754.9</v>
      </c>
      <c r="N2754" s="106">
        <v>14868.85</v>
      </c>
      <c r="O2754" s="106">
        <v>14574.15</v>
      </c>
      <c r="P2754" s="28" t="s">
        <v>5236</v>
      </c>
      <c r="Q2754" s="107">
        <v>9.7000000000000003E-3</v>
      </c>
      <c r="T2754" s="110">
        <v>44032</v>
      </c>
      <c r="U2754" s="28">
        <v>74.75</v>
      </c>
      <c r="V2754">
        <v>74.906000000000006</v>
      </c>
      <c r="W2754">
        <v>75.034999999999997</v>
      </c>
      <c r="X2754">
        <v>74.739999999999995</v>
      </c>
      <c r="Y2754" s="19">
        <v>-2E-3</v>
      </c>
      <c r="AB2754" s="110">
        <f t="shared" si="495"/>
        <v>44230</v>
      </c>
      <c r="AC2754" s="108">
        <f t="shared" si="499"/>
        <v>14789.95</v>
      </c>
      <c r="AD2754" s="28">
        <f t="shared" si="500"/>
        <v>72.814999999999998</v>
      </c>
      <c r="AE2754" s="28">
        <f t="shared" si="493"/>
        <v>203.1168028565543</v>
      </c>
      <c r="AF2754" s="31">
        <f t="shared" si="494"/>
        <v>1.1115482059917969E-2</v>
      </c>
      <c r="AJ2754" s="110">
        <f t="shared" si="498"/>
        <v>44181</v>
      </c>
      <c r="AK2754" s="31">
        <f t="shared" si="496"/>
        <v>1.8E-3</v>
      </c>
      <c r="AL2754" s="115">
        <f t="shared" si="497"/>
        <v>7.3419125323614942E-3</v>
      </c>
      <c r="AM2754" s="100"/>
      <c r="BR2754" s="18">
        <f t="shared" si="490"/>
        <v>44172</v>
      </c>
      <c r="BS2754" s="6">
        <f t="shared" si="491"/>
        <v>-1.9E-3</v>
      </c>
      <c r="BT2754" s="6">
        <f t="shared" si="492"/>
        <v>7.3000000000000001E-3</v>
      </c>
    </row>
    <row r="2755" spans="2:72" ht="14.45" hidden="1">
      <c r="B2755" s="110">
        <v>44173</v>
      </c>
      <c r="C2755" s="106">
        <v>3702.2</v>
      </c>
      <c r="D2755" s="106">
        <v>3683.1</v>
      </c>
      <c r="E2755" s="106">
        <v>3708.4</v>
      </c>
      <c r="F2755" s="106">
        <v>3678.8</v>
      </c>
      <c r="G2755" s="28"/>
      <c r="H2755" s="107">
        <v>2.8E-3</v>
      </c>
      <c r="K2755" s="110">
        <v>44231</v>
      </c>
      <c r="L2755" s="106">
        <v>14895.65</v>
      </c>
      <c r="M2755" s="106">
        <v>14789.05</v>
      </c>
      <c r="N2755" s="106">
        <v>14913.7</v>
      </c>
      <c r="O2755" s="106">
        <v>14714.75</v>
      </c>
      <c r="P2755" s="28" t="s">
        <v>5237</v>
      </c>
      <c r="Q2755" s="107">
        <v>7.1000000000000004E-3</v>
      </c>
      <c r="T2755" s="110">
        <v>44033</v>
      </c>
      <c r="U2755" s="28">
        <v>74.540000000000006</v>
      </c>
      <c r="V2755">
        <v>74.709999999999994</v>
      </c>
      <c r="W2755">
        <v>74.88</v>
      </c>
      <c r="X2755">
        <v>74.52</v>
      </c>
      <c r="Y2755" s="19">
        <v>-2.8E-3</v>
      </c>
      <c r="AB2755" s="110">
        <f t="shared" si="495"/>
        <v>44231</v>
      </c>
      <c r="AC2755" s="108">
        <f t="shared" si="499"/>
        <v>14895.65</v>
      </c>
      <c r="AD2755" s="28">
        <f t="shared" si="500"/>
        <v>72.954999999999998</v>
      </c>
      <c r="AE2755" s="28">
        <f t="shared" si="493"/>
        <v>204.17586183263657</v>
      </c>
      <c r="AF2755" s="31">
        <f t="shared" si="494"/>
        <v>5.2140392187554063E-3</v>
      </c>
      <c r="AJ2755" s="110">
        <f t="shared" si="498"/>
        <v>44182</v>
      </c>
      <c r="AK2755" s="31">
        <f t="shared" si="496"/>
        <v>5.7999999999999996E-3</v>
      </c>
      <c r="AL2755" s="115">
        <f t="shared" si="497"/>
        <v>5.8096533801557104E-3</v>
      </c>
      <c r="AM2755" s="100"/>
      <c r="BR2755" s="18">
        <f t="shared" ref="BR2755:BR2818" si="501">VLOOKUP(B2755,K:Q,1,FALSE)</f>
        <v>44173</v>
      </c>
      <c r="BS2755" s="6">
        <f t="shared" ref="BS2755:BS2818" si="502">IFERROR(VLOOKUP(BR2755,B:H,7,FALSE),0)</f>
        <v>2.8E-3</v>
      </c>
      <c r="BT2755" s="6">
        <f t="shared" ref="BT2755:BT2818" si="503">IFERROR(VLOOKUP(BR2755,K:Q,7,FALSE),0)</f>
        <v>2.8E-3</v>
      </c>
    </row>
    <row r="2756" spans="2:72" ht="14.45" hidden="1">
      <c r="B2756" s="110">
        <v>44174</v>
      </c>
      <c r="C2756" s="106">
        <v>3672.8</v>
      </c>
      <c r="D2756" s="106">
        <v>3706</v>
      </c>
      <c r="E2756" s="106">
        <v>3712.4</v>
      </c>
      <c r="F2756" s="106">
        <v>3660.5</v>
      </c>
      <c r="G2756" s="28"/>
      <c r="H2756" s="107">
        <v>-7.9000000000000008E-3</v>
      </c>
      <c r="K2756" s="110">
        <v>44232</v>
      </c>
      <c r="L2756" s="106">
        <v>14924.25</v>
      </c>
      <c r="M2756" s="106">
        <v>14952.6</v>
      </c>
      <c r="N2756" s="106">
        <v>15014.65</v>
      </c>
      <c r="O2756" s="106">
        <v>14864.75</v>
      </c>
      <c r="P2756" s="28" t="s">
        <v>5238</v>
      </c>
      <c r="Q2756" s="107">
        <v>1.9E-3</v>
      </c>
      <c r="T2756" s="110">
        <v>44034</v>
      </c>
      <c r="U2756" s="28">
        <v>74.61</v>
      </c>
      <c r="V2756">
        <v>74.534999999999997</v>
      </c>
      <c r="W2756">
        <v>74.875</v>
      </c>
      <c r="X2756">
        <v>74.510000000000005</v>
      </c>
      <c r="Y2756" s="19">
        <v>8.9999999999999998E-4</v>
      </c>
      <c r="AB2756" s="110">
        <f t="shared" si="495"/>
        <v>44232</v>
      </c>
      <c r="AC2756" s="108">
        <f t="shared" si="499"/>
        <v>14924.25</v>
      </c>
      <c r="AD2756" s="28">
        <f t="shared" si="500"/>
        <v>72.814999999999998</v>
      </c>
      <c r="AE2756" s="28">
        <f t="shared" ref="AE2756:AE2819" si="504">AC2756/AD2756</f>
        <v>204.96120304882237</v>
      </c>
      <c r="AF2756" s="31">
        <f t="shared" si="494"/>
        <v>3.8463959898920042E-3</v>
      </c>
      <c r="AJ2756" s="110">
        <f t="shared" si="498"/>
        <v>44183</v>
      </c>
      <c r="AK2756" s="31">
        <f t="shared" si="496"/>
        <v>-3.5000000000000001E-3</v>
      </c>
      <c r="AL2756" s="115">
        <f t="shared" si="497"/>
        <v>7.6405305793803002E-4</v>
      </c>
      <c r="AM2756" s="100"/>
      <c r="BR2756" s="18">
        <f t="shared" si="501"/>
        <v>44174</v>
      </c>
      <c r="BS2756" s="6">
        <f t="shared" si="502"/>
        <v>-7.9000000000000008E-3</v>
      </c>
      <c r="BT2756" s="6">
        <f t="shared" si="503"/>
        <v>1.0200000000000001E-2</v>
      </c>
    </row>
    <row r="2757" spans="2:72" ht="14.45" hidden="1">
      <c r="B2757" s="110">
        <v>44175</v>
      </c>
      <c r="C2757" s="106">
        <v>3668.1</v>
      </c>
      <c r="D2757" s="106">
        <v>3659.1</v>
      </c>
      <c r="E2757" s="106">
        <v>3678.5</v>
      </c>
      <c r="F2757" s="106">
        <v>3645.2</v>
      </c>
      <c r="G2757" s="28"/>
      <c r="H2757" s="107">
        <v>-1.2999999999999999E-3</v>
      </c>
      <c r="K2757" s="110">
        <v>44235</v>
      </c>
      <c r="L2757" s="106">
        <v>15115.8</v>
      </c>
      <c r="M2757" s="106">
        <v>15064.3</v>
      </c>
      <c r="N2757" s="106">
        <v>15159.9</v>
      </c>
      <c r="O2757" s="106">
        <v>15041.05</v>
      </c>
      <c r="P2757" s="28" t="s">
        <v>5239</v>
      </c>
      <c r="Q2757" s="107">
        <v>1.2800000000000001E-2</v>
      </c>
      <c r="T2757" s="110">
        <v>44035</v>
      </c>
      <c r="U2757" s="28">
        <v>74.814999999999998</v>
      </c>
      <c r="V2757">
        <v>74.605000000000004</v>
      </c>
      <c r="W2757">
        <v>74.963999999999999</v>
      </c>
      <c r="X2757">
        <v>74.594999999999999</v>
      </c>
      <c r="Y2757" s="19">
        <v>2.7000000000000001E-3</v>
      </c>
      <c r="AB2757" s="110">
        <f t="shared" si="495"/>
        <v>44235</v>
      </c>
      <c r="AC2757" s="108">
        <f t="shared" si="499"/>
        <v>15115.8</v>
      </c>
      <c r="AD2757" s="28">
        <f t="shared" si="500"/>
        <v>72.935000000000002</v>
      </c>
      <c r="AE2757" s="28">
        <f t="shared" si="504"/>
        <v>207.25029135531636</v>
      </c>
      <c r="AF2757" s="31">
        <f t="shared" ref="AF2757:AF2820" si="505">AE2757/AE2756-1</f>
        <v>1.1168398079458575E-2</v>
      </c>
      <c r="AJ2757" s="110">
        <f t="shared" si="498"/>
        <v>44186</v>
      </c>
      <c r="AK2757" s="31">
        <f t="shared" si="496"/>
        <v>-3.8999999999999998E-3</v>
      </c>
      <c r="AL2757" s="115">
        <f t="shared" si="497"/>
        <v>-3.7332124142484102E-2</v>
      </c>
      <c r="AM2757" s="100"/>
      <c r="BR2757" s="18">
        <f t="shared" si="501"/>
        <v>44175</v>
      </c>
      <c r="BS2757" s="6">
        <f t="shared" si="502"/>
        <v>-1.2999999999999999E-3</v>
      </c>
      <c r="BT2757" s="6">
        <f t="shared" si="503"/>
        <v>-3.8E-3</v>
      </c>
    </row>
    <row r="2758" spans="2:72" ht="14.45" hidden="1">
      <c r="B2758" s="110">
        <v>44176</v>
      </c>
      <c r="C2758" s="106">
        <v>3663.5</v>
      </c>
      <c r="D2758" s="106">
        <v>3656.1</v>
      </c>
      <c r="E2758" s="106">
        <v>3665.9</v>
      </c>
      <c r="F2758" s="106">
        <v>3633.4</v>
      </c>
      <c r="G2758" s="28"/>
      <c r="H2758" s="107">
        <v>-1.2999999999999999E-3</v>
      </c>
      <c r="K2758" s="110">
        <v>44236</v>
      </c>
      <c r="L2758" s="106">
        <v>15109.3</v>
      </c>
      <c r="M2758" s="106">
        <v>15164.15</v>
      </c>
      <c r="N2758" s="106">
        <v>15257.1</v>
      </c>
      <c r="O2758" s="106">
        <v>15064.3</v>
      </c>
      <c r="P2758" s="28" t="s">
        <v>5240</v>
      </c>
      <c r="Q2758" s="107">
        <v>-4.0000000000000002E-4</v>
      </c>
      <c r="T2758" s="110">
        <v>44036</v>
      </c>
      <c r="U2758" s="28">
        <v>74.760000000000005</v>
      </c>
      <c r="V2758">
        <v>74.900000000000006</v>
      </c>
      <c r="W2758">
        <v>74.989999999999995</v>
      </c>
      <c r="X2758">
        <v>74.694000000000003</v>
      </c>
      <c r="Y2758" s="19">
        <v>-6.9999999999999999E-4</v>
      </c>
      <c r="AB2758" s="110">
        <f t="shared" si="495"/>
        <v>44236</v>
      </c>
      <c r="AC2758" s="108">
        <f t="shared" si="499"/>
        <v>15109.3</v>
      </c>
      <c r="AD2758" s="28">
        <f t="shared" si="500"/>
        <v>72.855999999999995</v>
      </c>
      <c r="AE2758" s="28">
        <f t="shared" si="504"/>
        <v>207.38580213022951</v>
      </c>
      <c r="AF2758" s="31">
        <f t="shared" si="505"/>
        <v>6.5385082948243856E-4</v>
      </c>
      <c r="AJ2758" s="110">
        <f t="shared" si="498"/>
        <v>44187</v>
      </c>
      <c r="AK2758" s="31">
        <f t="shared" si="496"/>
        <v>-2.0999999999999999E-3</v>
      </c>
      <c r="AL2758" s="115">
        <f t="shared" si="497"/>
        <v>1.2726703762185876E-2</v>
      </c>
      <c r="AM2758" s="100"/>
      <c r="BR2758" s="18">
        <f t="shared" si="501"/>
        <v>44176</v>
      </c>
      <c r="BS2758" s="6">
        <f t="shared" si="502"/>
        <v>-1.2999999999999999E-3</v>
      </c>
      <c r="BT2758" s="6">
        <f t="shared" si="503"/>
        <v>2.5999999999999999E-3</v>
      </c>
    </row>
    <row r="2759" spans="2:72" ht="14.45" hidden="1">
      <c r="B2759" s="110">
        <v>44179</v>
      </c>
      <c r="C2759" s="106">
        <v>3647.5</v>
      </c>
      <c r="D2759" s="106">
        <v>3675.3</v>
      </c>
      <c r="E2759" s="106">
        <v>3697.6</v>
      </c>
      <c r="F2759" s="106">
        <v>3645.8</v>
      </c>
      <c r="G2759" s="28"/>
      <c r="H2759" s="107">
        <v>-4.4000000000000003E-3</v>
      </c>
      <c r="K2759" s="110">
        <v>44237</v>
      </c>
      <c r="L2759" s="106">
        <v>15106.5</v>
      </c>
      <c r="M2759" s="106">
        <v>15119.05</v>
      </c>
      <c r="N2759" s="106">
        <v>15168.25</v>
      </c>
      <c r="O2759" s="106">
        <v>14977.2</v>
      </c>
      <c r="P2759" s="28" t="s">
        <v>5241</v>
      </c>
      <c r="Q2759" s="107">
        <v>-2.0000000000000001E-4</v>
      </c>
      <c r="T2759" s="110">
        <v>44039</v>
      </c>
      <c r="U2759" s="28">
        <v>74.8</v>
      </c>
      <c r="V2759">
        <v>74.768000000000001</v>
      </c>
      <c r="W2759">
        <v>74.91</v>
      </c>
      <c r="X2759">
        <v>74.67</v>
      </c>
      <c r="Y2759" s="19">
        <v>5.0000000000000001E-4</v>
      </c>
      <c r="AB2759" s="110">
        <f t="shared" si="495"/>
        <v>44237</v>
      </c>
      <c r="AC2759" s="108">
        <f t="shared" si="499"/>
        <v>15106.5</v>
      </c>
      <c r="AD2759" s="28">
        <f t="shared" si="500"/>
        <v>72.795000000000002</v>
      </c>
      <c r="AE2759" s="28">
        <f t="shared" si="504"/>
        <v>207.52112095610963</v>
      </c>
      <c r="AF2759" s="31">
        <f t="shared" si="505"/>
        <v>6.5249802296074577E-4</v>
      </c>
      <c r="AJ2759" s="110">
        <f t="shared" si="498"/>
        <v>44188</v>
      </c>
      <c r="AK2759" s="31">
        <f t="shared" si="496"/>
        <v>6.9999999999999999E-4</v>
      </c>
      <c r="AL2759" s="115">
        <f t="shared" si="497"/>
        <v>1.102319540448482E-2</v>
      </c>
      <c r="AM2759" s="100"/>
      <c r="BR2759" s="18">
        <f t="shared" si="501"/>
        <v>44179</v>
      </c>
      <c r="BS2759" s="6">
        <f t="shared" si="502"/>
        <v>-4.4000000000000003E-3</v>
      </c>
      <c r="BT2759" s="6">
        <f t="shared" si="503"/>
        <v>3.3E-3</v>
      </c>
    </row>
    <row r="2760" spans="2:72" ht="14.45" hidden="1">
      <c r="B2760" s="110">
        <v>44180</v>
      </c>
      <c r="C2760" s="106">
        <v>3694.6</v>
      </c>
      <c r="D2760" s="106">
        <v>3666.4</v>
      </c>
      <c r="E2760" s="106">
        <v>3695.3</v>
      </c>
      <c r="F2760" s="106">
        <v>3659.6</v>
      </c>
      <c r="G2760" s="28"/>
      <c r="H2760" s="107">
        <v>1.29E-2</v>
      </c>
      <c r="K2760" s="110">
        <v>44238</v>
      </c>
      <c r="L2760" s="106">
        <v>15173.3</v>
      </c>
      <c r="M2760" s="106">
        <v>15073.25</v>
      </c>
      <c r="N2760" s="106">
        <v>15188.5</v>
      </c>
      <c r="O2760" s="106">
        <v>15065.4</v>
      </c>
      <c r="P2760" s="28" t="s">
        <v>5242</v>
      </c>
      <c r="Q2760" s="107">
        <v>4.4000000000000003E-3</v>
      </c>
      <c r="T2760" s="110">
        <v>44040</v>
      </c>
      <c r="U2760" s="28">
        <v>74.909000000000006</v>
      </c>
      <c r="V2760">
        <v>74.762</v>
      </c>
      <c r="W2760">
        <v>74.938999999999993</v>
      </c>
      <c r="X2760">
        <v>74.706999999999994</v>
      </c>
      <c r="Y2760" s="19">
        <v>1.5E-3</v>
      </c>
      <c r="AB2760" s="110">
        <f t="shared" si="495"/>
        <v>44238</v>
      </c>
      <c r="AC2760" s="108">
        <f t="shared" si="499"/>
        <v>15173.3</v>
      </c>
      <c r="AD2760" s="28">
        <f t="shared" si="500"/>
        <v>72.709999999999994</v>
      </c>
      <c r="AE2760" s="28">
        <f t="shared" si="504"/>
        <v>208.68243707880623</v>
      </c>
      <c r="AF2760" s="31">
        <f t="shared" si="505"/>
        <v>5.5961345878727808E-3</v>
      </c>
      <c r="AJ2760" s="110">
        <f t="shared" si="498"/>
        <v>44189</v>
      </c>
      <c r="AK2760" s="31">
        <f t="shared" si="496"/>
        <v>3.5999999999999999E-3</v>
      </c>
      <c r="AL2760" s="115">
        <f t="shared" si="497"/>
        <v>1.3984756291186784E-2</v>
      </c>
      <c r="AM2760" s="100"/>
      <c r="BR2760" s="18">
        <f t="shared" si="501"/>
        <v>44180</v>
      </c>
      <c r="BS2760" s="6">
        <f t="shared" si="502"/>
        <v>1.29E-2</v>
      </c>
      <c r="BT2760" s="6">
        <f t="shared" si="503"/>
        <v>6.9999999999999999E-4</v>
      </c>
    </row>
    <row r="2761" spans="2:72" ht="14.45" hidden="1">
      <c r="B2761" s="110">
        <v>44181</v>
      </c>
      <c r="C2761" s="106">
        <v>3701.2</v>
      </c>
      <c r="D2761" s="106">
        <v>3696.2</v>
      </c>
      <c r="E2761" s="106">
        <v>3711.3</v>
      </c>
      <c r="F2761" s="106">
        <v>3688.6</v>
      </c>
      <c r="G2761" s="28"/>
      <c r="H2761" s="107">
        <v>1.8E-3</v>
      </c>
      <c r="K2761" s="110">
        <v>44239</v>
      </c>
      <c r="L2761" s="106">
        <v>15163.3</v>
      </c>
      <c r="M2761" s="106">
        <v>15186.2</v>
      </c>
      <c r="N2761" s="106">
        <v>15243.5</v>
      </c>
      <c r="O2761" s="106">
        <v>15081</v>
      </c>
      <c r="P2761" s="28" t="s">
        <v>5243</v>
      </c>
      <c r="Q2761" s="107">
        <v>-6.9999999999999999E-4</v>
      </c>
      <c r="T2761" s="110">
        <v>44041</v>
      </c>
      <c r="U2761" s="28">
        <v>74.947999999999993</v>
      </c>
      <c r="V2761">
        <v>74.885000000000005</v>
      </c>
      <c r="W2761">
        <v>74.948999999999998</v>
      </c>
      <c r="X2761">
        <v>74.69</v>
      </c>
      <c r="Y2761" s="19">
        <v>5.0000000000000001E-4</v>
      </c>
      <c r="AB2761" s="110">
        <f t="shared" si="495"/>
        <v>44239</v>
      </c>
      <c r="AC2761" s="108">
        <f t="shared" si="499"/>
        <v>15163.3</v>
      </c>
      <c r="AD2761" s="28">
        <f t="shared" si="500"/>
        <v>72.594999999999999</v>
      </c>
      <c r="AE2761" s="28">
        <f t="shared" si="504"/>
        <v>208.87526689165921</v>
      </c>
      <c r="AF2761" s="31">
        <f t="shared" si="505"/>
        <v>9.2403469861790377E-4</v>
      </c>
      <c r="AJ2761" s="110">
        <f t="shared" si="498"/>
        <v>44193</v>
      </c>
      <c r="AK2761" s="31">
        <f t="shared" si="496"/>
        <v>8.6999999999999994E-3</v>
      </c>
      <c r="AL2761" s="115">
        <f t="shared" si="497"/>
        <v>9.111071138002691E-3</v>
      </c>
      <c r="AM2761" s="100"/>
      <c r="BR2761" s="18">
        <f t="shared" si="501"/>
        <v>44181</v>
      </c>
      <c r="BS2761" s="6">
        <f t="shared" si="502"/>
        <v>1.8E-3</v>
      </c>
      <c r="BT2761" s="6">
        <f t="shared" si="503"/>
        <v>8.5000000000000006E-3</v>
      </c>
    </row>
    <row r="2762" spans="2:72" ht="14.45" hidden="1">
      <c r="B2762" s="110">
        <v>44182</v>
      </c>
      <c r="C2762" s="106">
        <v>3722.5</v>
      </c>
      <c r="D2762" s="106">
        <v>3713.7</v>
      </c>
      <c r="E2762" s="106">
        <v>3725.1</v>
      </c>
      <c r="F2762" s="106">
        <v>3710.9</v>
      </c>
      <c r="G2762" s="28"/>
      <c r="H2762" s="107">
        <v>5.7999999999999996E-3</v>
      </c>
      <c r="K2762" s="110">
        <v>44242</v>
      </c>
      <c r="L2762" s="106">
        <v>15314.7</v>
      </c>
      <c r="M2762" s="106">
        <v>15270.3</v>
      </c>
      <c r="N2762" s="106">
        <v>15340.15</v>
      </c>
      <c r="O2762" s="106">
        <v>15243.4</v>
      </c>
      <c r="P2762" s="28" t="s">
        <v>5244</v>
      </c>
      <c r="Q2762" s="107">
        <v>0.01</v>
      </c>
      <c r="T2762" s="110">
        <v>44042</v>
      </c>
      <c r="U2762" s="28">
        <v>74.876000000000005</v>
      </c>
      <c r="V2762">
        <v>74.811000000000007</v>
      </c>
      <c r="W2762">
        <v>74.953999999999994</v>
      </c>
      <c r="X2762">
        <v>74.786000000000001</v>
      </c>
      <c r="Y2762" s="19">
        <v>-1E-3</v>
      </c>
      <c r="AB2762" s="110">
        <f t="shared" si="495"/>
        <v>44242</v>
      </c>
      <c r="AC2762" s="108">
        <f t="shared" si="499"/>
        <v>15314.7</v>
      </c>
      <c r="AD2762" s="28">
        <f t="shared" si="500"/>
        <v>72.623999999999995</v>
      </c>
      <c r="AE2762" s="28">
        <f t="shared" si="504"/>
        <v>210.87656972901522</v>
      </c>
      <c r="AF2762" s="31">
        <f t="shared" si="505"/>
        <v>9.5813298871525454E-3</v>
      </c>
      <c r="AJ2762" s="110">
        <f t="shared" si="498"/>
        <v>44194</v>
      </c>
      <c r="AK2762" s="31">
        <f t="shared" si="496"/>
        <v>-2.2000000000000001E-3</v>
      </c>
      <c r="AL2762" s="115">
        <f t="shared" si="497"/>
        <v>6.2380737551419596E-3</v>
      </c>
      <c r="AM2762" s="100"/>
      <c r="BR2762" s="18">
        <f t="shared" si="501"/>
        <v>44182</v>
      </c>
      <c r="BS2762" s="6">
        <f t="shared" si="502"/>
        <v>5.7999999999999996E-3</v>
      </c>
      <c r="BT2762" s="6">
        <f t="shared" si="503"/>
        <v>4.1999999999999997E-3</v>
      </c>
    </row>
    <row r="2763" spans="2:72" ht="14.45" hidden="1">
      <c r="B2763" s="110">
        <v>44183</v>
      </c>
      <c r="C2763" s="106">
        <v>3709.4</v>
      </c>
      <c r="D2763" s="106">
        <v>3722.4</v>
      </c>
      <c r="E2763" s="106">
        <v>3726.7</v>
      </c>
      <c r="F2763" s="106">
        <v>3685.8</v>
      </c>
      <c r="G2763" s="28"/>
      <c r="H2763" s="107">
        <v>-3.5000000000000001E-3</v>
      </c>
      <c r="K2763" s="110">
        <v>44243</v>
      </c>
      <c r="L2763" s="106">
        <v>15313.45</v>
      </c>
      <c r="M2763" s="106">
        <v>15371.45</v>
      </c>
      <c r="N2763" s="106">
        <v>15431.75</v>
      </c>
      <c r="O2763" s="106">
        <v>15242.2</v>
      </c>
      <c r="P2763" s="28" t="s">
        <v>5245</v>
      </c>
      <c r="Q2763" s="107">
        <v>-1E-4</v>
      </c>
      <c r="T2763" s="110">
        <v>44043</v>
      </c>
      <c r="U2763" s="28">
        <v>74.918000000000006</v>
      </c>
      <c r="V2763">
        <v>74.747</v>
      </c>
      <c r="W2763">
        <v>74.921000000000006</v>
      </c>
      <c r="X2763">
        <v>74.682000000000002</v>
      </c>
      <c r="Y2763" s="19">
        <v>5.9999999999999995E-4</v>
      </c>
      <c r="AB2763" s="110">
        <f t="shared" si="495"/>
        <v>44243</v>
      </c>
      <c r="AC2763" s="108">
        <f t="shared" si="499"/>
        <v>15313.45</v>
      </c>
      <c r="AD2763" s="28">
        <f t="shared" si="500"/>
        <v>72.87</v>
      </c>
      <c r="AE2763" s="28">
        <f t="shared" si="504"/>
        <v>210.14752298613971</v>
      </c>
      <c r="AF2763" s="31">
        <f t="shared" si="505"/>
        <v>-3.4572202298831511E-3</v>
      </c>
      <c r="AJ2763" s="110">
        <f t="shared" si="498"/>
        <v>44195</v>
      </c>
      <c r="AK2763" s="31">
        <f t="shared" si="496"/>
        <v>1.2999999999999999E-3</v>
      </c>
      <c r="AL2763" s="115">
        <f t="shared" si="497"/>
        <v>7.1229951913667211E-3</v>
      </c>
      <c r="AM2763" s="100"/>
      <c r="BR2763" s="18">
        <f t="shared" si="501"/>
        <v>44183</v>
      </c>
      <c r="BS2763" s="6">
        <f t="shared" si="502"/>
        <v>-3.5000000000000001E-3</v>
      </c>
      <c r="BT2763" s="6">
        <f t="shared" si="503"/>
        <v>1.4E-3</v>
      </c>
    </row>
    <row r="2764" spans="2:72" ht="14.45" hidden="1">
      <c r="B2764" s="110">
        <v>44186</v>
      </c>
      <c r="C2764" s="106">
        <v>3694.9</v>
      </c>
      <c r="D2764" s="106">
        <v>3684.3</v>
      </c>
      <c r="E2764" s="106">
        <v>3702.9</v>
      </c>
      <c r="F2764" s="106">
        <v>3636.5</v>
      </c>
      <c r="G2764" s="28"/>
      <c r="H2764" s="107">
        <v>-3.8999999999999998E-3</v>
      </c>
      <c r="K2764" s="110">
        <v>44244</v>
      </c>
      <c r="L2764" s="106">
        <v>15208.9</v>
      </c>
      <c r="M2764" s="106">
        <v>15279.9</v>
      </c>
      <c r="N2764" s="106">
        <v>15314.3</v>
      </c>
      <c r="O2764" s="106">
        <v>15170.75</v>
      </c>
      <c r="P2764" s="28" t="s">
        <v>5246</v>
      </c>
      <c r="Q2764" s="107">
        <v>-6.7999999999999996E-3</v>
      </c>
      <c r="T2764" s="110">
        <v>44046</v>
      </c>
      <c r="U2764" s="28">
        <v>75.185000000000002</v>
      </c>
      <c r="V2764">
        <v>74.921000000000006</v>
      </c>
      <c r="W2764">
        <v>75.311999999999998</v>
      </c>
      <c r="X2764">
        <v>74.844999999999999</v>
      </c>
      <c r="Y2764" s="19">
        <v>3.5999999999999999E-3</v>
      </c>
      <c r="AB2764" s="110">
        <f t="shared" si="495"/>
        <v>44244</v>
      </c>
      <c r="AC2764" s="108">
        <f t="shared" si="499"/>
        <v>15208.9</v>
      </c>
      <c r="AD2764" s="28">
        <f t="shared" si="500"/>
        <v>72.834999999999994</v>
      </c>
      <c r="AE2764" s="28">
        <f t="shared" si="504"/>
        <v>208.81307063911584</v>
      </c>
      <c r="AF2764" s="31">
        <f t="shared" si="505"/>
        <v>-6.350074119654936E-3</v>
      </c>
      <c r="AJ2764" s="110">
        <f t="shared" si="498"/>
        <v>44196</v>
      </c>
      <c r="AK2764" s="31">
        <f t="shared" si="496"/>
        <v>6.4999999999999997E-3</v>
      </c>
      <c r="AL2764" s="115">
        <f t="shared" si="497"/>
        <v>1.2176436168049865E-3</v>
      </c>
      <c r="AM2764" s="100"/>
      <c r="BR2764" s="18">
        <f t="shared" si="501"/>
        <v>44186</v>
      </c>
      <c r="BS2764" s="6">
        <f t="shared" si="502"/>
        <v>-3.8999999999999998E-3</v>
      </c>
      <c r="BT2764" s="6">
        <f t="shared" si="503"/>
        <v>-3.1399999999999997E-2</v>
      </c>
    </row>
    <row r="2765" spans="2:72" ht="14.45" hidden="1">
      <c r="B2765" s="110">
        <v>44187</v>
      </c>
      <c r="C2765" s="106">
        <v>3687.3</v>
      </c>
      <c r="D2765" s="106">
        <v>3698.1</v>
      </c>
      <c r="E2765" s="106">
        <v>3698.3</v>
      </c>
      <c r="F2765" s="106">
        <v>3676.2</v>
      </c>
      <c r="G2765" s="28"/>
      <c r="H2765" s="107">
        <v>-2.0999999999999999E-3</v>
      </c>
      <c r="K2765" s="110">
        <v>44245</v>
      </c>
      <c r="L2765" s="106">
        <v>15118.95</v>
      </c>
      <c r="M2765" s="106">
        <v>15238.7</v>
      </c>
      <c r="N2765" s="106">
        <v>15250.75</v>
      </c>
      <c r="O2765" s="106">
        <v>15078.05</v>
      </c>
      <c r="P2765" s="28" t="s">
        <v>5247</v>
      </c>
      <c r="Q2765" s="107">
        <v>-5.8999999999999999E-3</v>
      </c>
      <c r="T2765" s="110">
        <v>44047</v>
      </c>
      <c r="U2765" s="28">
        <v>75.061000000000007</v>
      </c>
      <c r="V2765">
        <v>75.161000000000001</v>
      </c>
      <c r="W2765">
        <v>75.201999999999998</v>
      </c>
      <c r="X2765">
        <v>74.954999999999998</v>
      </c>
      <c r="Y2765" s="19">
        <v>-1.6000000000000001E-3</v>
      </c>
      <c r="AB2765" s="110">
        <f t="shared" ref="AB2765:AB2828" si="506">VLOOKUP(K2765,T:Y,1,FALSE)</f>
        <v>44245</v>
      </c>
      <c r="AC2765" s="108">
        <f t="shared" si="499"/>
        <v>15118.95</v>
      </c>
      <c r="AD2765" s="28">
        <f t="shared" si="500"/>
        <v>72.584999999999994</v>
      </c>
      <c r="AE2765" s="28">
        <f t="shared" si="504"/>
        <v>208.29303575118828</v>
      </c>
      <c r="AF2765" s="31">
        <f t="shared" si="505"/>
        <v>-2.4904326455038595E-3</v>
      </c>
      <c r="AJ2765" s="110">
        <f t="shared" si="498"/>
        <v>44200</v>
      </c>
      <c r="AK2765" s="31">
        <f t="shared" si="496"/>
        <v>-1.47E-2</v>
      </c>
      <c r="AL2765" s="115">
        <f t="shared" si="497"/>
        <v>8.7814334365690083E-3</v>
      </c>
      <c r="AM2765" s="100"/>
      <c r="BR2765" s="18">
        <f t="shared" si="501"/>
        <v>44187</v>
      </c>
      <c r="BS2765" s="6">
        <f t="shared" si="502"/>
        <v>-2.0999999999999999E-3</v>
      </c>
      <c r="BT2765" s="6">
        <f t="shared" si="503"/>
        <v>1.03E-2</v>
      </c>
    </row>
    <row r="2766" spans="2:72" ht="14.45" hidden="1">
      <c r="B2766" s="110">
        <v>44188</v>
      </c>
      <c r="C2766" s="106">
        <v>3690</v>
      </c>
      <c r="D2766" s="106">
        <v>3693.4</v>
      </c>
      <c r="E2766" s="106">
        <v>3711.2</v>
      </c>
      <c r="F2766" s="106">
        <v>3689.3</v>
      </c>
      <c r="G2766" s="28"/>
      <c r="H2766" s="107">
        <v>6.9999999999999999E-4</v>
      </c>
      <c r="K2766" s="110">
        <v>44246</v>
      </c>
      <c r="L2766" s="106">
        <v>14981.75</v>
      </c>
      <c r="M2766" s="106">
        <v>15074.8</v>
      </c>
      <c r="N2766" s="106">
        <v>15144.05</v>
      </c>
      <c r="O2766" s="106">
        <v>14898.2</v>
      </c>
      <c r="P2766" s="28" t="s">
        <v>5248</v>
      </c>
      <c r="Q2766" s="107">
        <v>-9.1000000000000004E-3</v>
      </c>
      <c r="T2766" s="110">
        <v>44048</v>
      </c>
      <c r="U2766" s="28">
        <v>74.798000000000002</v>
      </c>
      <c r="V2766">
        <v>74.971000000000004</v>
      </c>
      <c r="W2766">
        <v>75.012</v>
      </c>
      <c r="X2766">
        <v>74.747</v>
      </c>
      <c r="Y2766" s="19">
        <v>-3.5000000000000001E-3</v>
      </c>
      <c r="AB2766" s="110">
        <f t="shared" si="506"/>
        <v>44246</v>
      </c>
      <c r="AC2766" s="108">
        <f t="shared" si="499"/>
        <v>14981.75</v>
      </c>
      <c r="AD2766" s="28">
        <f t="shared" si="500"/>
        <v>72.56</v>
      </c>
      <c r="AE2766" s="28">
        <f t="shared" si="504"/>
        <v>206.47395259095919</v>
      </c>
      <c r="AF2766" s="31">
        <f t="shared" si="505"/>
        <v>-8.733288435058606E-3</v>
      </c>
      <c r="AJ2766" s="110">
        <f t="shared" si="498"/>
        <v>44201</v>
      </c>
      <c r="AK2766" s="31">
        <f t="shared" si="496"/>
        <v>7.1000000000000004E-3</v>
      </c>
      <c r="AL2766" s="115">
        <f t="shared" si="497"/>
        <v>4.0254727616335639E-3</v>
      </c>
      <c r="AM2766" s="100"/>
      <c r="BR2766" s="18">
        <f t="shared" si="501"/>
        <v>44188</v>
      </c>
      <c r="BS2766" s="6">
        <f t="shared" si="502"/>
        <v>6.9999999999999999E-4</v>
      </c>
      <c r="BT2766" s="6">
        <f t="shared" si="503"/>
        <v>0.01</v>
      </c>
    </row>
    <row r="2767" spans="2:72" ht="14.45" hidden="1">
      <c r="B2767" s="110">
        <v>44189</v>
      </c>
      <c r="C2767" s="106">
        <v>3703.1</v>
      </c>
      <c r="D2767" s="106">
        <v>3694</v>
      </c>
      <c r="E2767" s="106">
        <v>3703.8</v>
      </c>
      <c r="F2767" s="106">
        <v>3689.3</v>
      </c>
      <c r="G2767" s="28"/>
      <c r="H2767" s="107">
        <v>3.5999999999999999E-3</v>
      </c>
      <c r="K2767" s="110">
        <v>44249</v>
      </c>
      <c r="L2767" s="106">
        <v>14675.7</v>
      </c>
      <c r="M2767" s="106">
        <v>14999.05</v>
      </c>
      <c r="N2767" s="106">
        <v>15010.1</v>
      </c>
      <c r="O2767" s="106">
        <v>14635.05</v>
      </c>
      <c r="P2767" s="28" t="s">
        <v>5249</v>
      </c>
      <c r="Q2767" s="107">
        <v>-2.0400000000000001E-2</v>
      </c>
      <c r="T2767" s="110">
        <v>44049</v>
      </c>
      <c r="U2767" s="28">
        <v>74.900000000000006</v>
      </c>
      <c r="V2767">
        <v>74.86</v>
      </c>
      <c r="W2767">
        <v>75.013999999999996</v>
      </c>
      <c r="X2767">
        <v>74.784999999999997</v>
      </c>
      <c r="Y2767" s="19">
        <v>1.4E-3</v>
      </c>
      <c r="AB2767" s="110">
        <f t="shared" si="506"/>
        <v>44249</v>
      </c>
      <c r="AC2767" s="108">
        <f t="shared" si="499"/>
        <v>14675.7</v>
      </c>
      <c r="AD2767" s="28">
        <f t="shared" si="500"/>
        <v>72.45</v>
      </c>
      <c r="AE2767" s="28">
        <f t="shared" si="504"/>
        <v>202.56314699792961</v>
      </c>
      <c r="AF2767" s="31">
        <f t="shared" si="505"/>
        <v>-1.8940915035308037E-2</v>
      </c>
      <c r="AJ2767" s="110">
        <f t="shared" si="498"/>
        <v>44202</v>
      </c>
      <c r="AK2767" s="31">
        <f t="shared" si="496"/>
        <v>5.7000000000000002E-3</v>
      </c>
      <c r="AL2767" s="115">
        <f t="shared" si="497"/>
        <v>-3.8318633311915651E-3</v>
      </c>
      <c r="AM2767" s="100"/>
      <c r="BR2767" s="18">
        <f t="shared" si="501"/>
        <v>44189</v>
      </c>
      <c r="BS2767" s="6">
        <f t="shared" si="502"/>
        <v>3.5999999999999999E-3</v>
      </c>
      <c r="BT2767" s="6">
        <f t="shared" si="503"/>
        <v>1.09E-2</v>
      </c>
    </row>
    <row r="2768" spans="2:72" ht="14.45" hidden="1">
      <c r="B2768" s="110">
        <v>44193</v>
      </c>
      <c r="C2768" s="106">
        <v>3735.4</v>
      </c>
      <c r="D2768" s="106">
        <v>3723</v>
      </c>
      <c r="E2768" s="106">
        <v>3740.5</v>
      </c>
      <c r="F2768" s="106">
        <v>3723</v>
      </c>
      <c r="G2768" s="28"/>
      <c r="H2768" s="107">
        <v>8.6999999999999994E-3</v>
      </c>
      <c r="K2768" s="110">
        <v>44250</v>
      </c>
      <c r="L2768" s="106">
        <v>14707.8</v>
      </c>
      <c r="M2768" s="106">
        <v>14782.25</v>
      </c>
      <c r="N2768" s="106">
        <v>14854.5</v>
      </c>
      <c r="O2768" s="106">
        <v>14651.85</v>
      </c>
      <c r="P2768" s="28" t="s">
        <v>5250</v>
      </c>
      <c r="Q2768" s="107">
        <v>2.2000000000000001E-3</v>
      </c>
      <c r="T2768" s="110">
        <v>44050</v>
      </c>
      <c r="U2768" s="28">
        <v>75.025000000000006</v>
      </c>
      <c r="V2768">
        <v>75.078000000000003</v>
      </c>
      <c r="W2768">
        <v>75.111000000000004</v>
      </c>
      <c r="X2768">
        <v>74.897000000000006</v>
      </c>
      <c r="Y2768" s="19">
        <v>1.6999999999999999E-3</v>
      </c>
      <c r="AB2768" s="110">
        <f t="shared" si="506"/>
        <v>44250</v>
      </c>
      <c r="AC2768" s="108">
        <f t="shared" si="499"/>
        <v>14707.8</v>
      </c>
      <c r="AD2768" s="28">
        <f t="shared" si="500"/>
        <v>72.382000000000005</v>
      </c>
      <c r="AE2768" s="28">
        <f t="shared" si="504"/>
        <v>203.19692741289268</v>
      </c>
      <c r="AF2768" s="31">
        <f t="shared" si="505"/>
        <v>3.1288041499946129E-3</v>
      </c>
      <c r="AJ2768" s="110">
        <f t="shared" si="498"/>
        <v>44203</v>
      </c>
      <c r="AK2768" s="31">
        <f t="shared" si="496"/>
        <v>1.49E-2</v>
      </c>
      <c r="AL2768" s="115">
        <f t="shared" si="497"/>
        <v>-4.6304361871378763E-3</v>
      </c>
      <c r="AM2768" s="100"/>
      <c r="BR2768" s="18">
        <f t="shared" si="501"/>
        <v>44193</v>
      </c>
      <c r="BS2768" s="6">
        <f t="shared" si="502"/>
        <v>8.6999999999999994E-3</v>
      </c>
      <c r="BT2768" s="6">
        <f t="shared" si="503"/>
        <v>8.9999999999999993E-3</v>
      </c>
    </row>
    <row r="2769" spans="2:72" ht="14.45" hidden="1">
      <c r="B2769" s="110">
        <v>44194</v>
      </c>
      <c r="C2769" s="106">
        <v>3727</v>
      </c>
      <c r="D2769" s="106">
        <v>3750</v>
      </c>
      <c r="E2769" s="106">
        <v>3756.1</v>
      </c>
      <c r="F2769" s="106">
        <v>3723.3</v>
      </c>
      <c r="G2769" s="28"/>
      <c r="H2769" s="107">
        <v>-2.2000000000000001E-3</v>
      </c>
      <c r="K2769" s="110">
        <v>44251</v>
      </c>
      <c r="L2769" s="106">
        <v>14982</v>
      </c>
      <c r="M2769" s="106">
        <v>14729.15</v>
      </c>
      <c r="N2769" s="106">
        <v>15008.8</v>
      </c>
      <c r="O2769" s="106">
        <v>14723.05</v>
      </c>
      <c r="P2769" s="28" t="s">
        <v>5251</v>
      </c>
      <c r="Q2769" s="107">
        <v>1.8599999999999998E-2</v>
      </c>
      <c r="T2769" s="110">
        <v>44053</v>
      </c>
      <c r="U2769" s="28">
        <v>74.875</v>
      </c>
      <c r="V2769">
        <v>75.028000000000006</v>
      </c>
      <c r="W2769">
        <v>75.028000000000006</v>
      </c>
      <c r="X2769">
        <v>74.86</v>
      </c>
      <c r="Y2769" s="19">
        <v>-2E-3</v>
      </c>
      <c r="AB2769" s="110">
        <f t="shared" si="506"/>
        <v>44251</v>
      </c>
      <c r="AC2769" s="108">
        <f t="shared" si="499"/>
        <v>14982</v>
      </c>
      <c r="AD2769" s="28">
        <f t="shared" si="500"/>
        <v>72.39</v>
      </c>
      <c r="AE2769" s="28">
        <f t="shared" si="504"/>
        <v>206.96228760878574</v>
      </c>
      <c r="AF2769" s="31">
        <f t="shared" si="505"/>
        <v>1.8530596125806209E-2</v>
      </c>
      <c r="AJ2769" s="110">
        <f t="shared" si="498"/>
        <v>44204</v>
      </c>
      <c r="AK2769" s="31">
        <f t="shared" si="496"/>
        <v>5.4999999999999997E-3</v>
      </c>
      <c r="AL2769" s="115">
        <f t="shared" si="497"/>
        <v>1.6092576618364385E-2</v>
      </c>
      <c r="AM2769" s="100"/>
      <c r="BR2769" s="18">
        <f t="shared" si="501"/>
        <v>44194</v>
      </c>
      <c r="BS2769" s="6">
        <f t="shared" si="502"/>
        <v>-2.2000000000000001E-3</v>
      </c>
      <c r="BT2769" s="6">
        <f t="shared" si="503"/>
        <v>4.3E-3</v>
      </c>
    </row>
    <row r="2770" spans="2:72" ht="14.45" hidden="1">
      <c r="B2770" s="110">
        <v>44195</v>
      </c>
      <c r="C2770" s="106">
        <v>3732</v>
      </c>
      <c r="D2770" s="106">
        <v>3736.2</v>
      </c>
      <c r="E2770" s="106">
        <v>3744.6</v>
      </c>
      <c r="F2770" s="106">
        <v>3730.2</v>
      </c>
      <c r="G2770" s="28"/>
      <c r="H2770" s="107">
        <v>1.2999999999999999E-3</v>
      </c>
      <c r="K2770" s="110">
        <v>44252</v>
      </c>
      <c r="L2770" s="106">
        <v>15097.35</v>
      </c>
      <c r="M2770" s="106">
        <v>15079.85</v>
      </c>
      <c r="N2770" s="106">
        <v>15176.5</v>
      </c>
      <c r="O2770" s="106">
        <v>15065.35</v>
      </c>
      <c r="P2770" s="28" t="s">
        <v>5252</v>
      </c>
      <c r="Q2770" s="107">
        <v>7.7000000000000002E-3</v>
      </c>
      <c r="T2770" s="110">
        <v>44054</v>
      </c>
      <c r="U2770" s="28">
        <v>74.62</v>
      </c>
      <c r="V2770">
        <v>74.84</v>
      </c>
      <c r="W2770">
        <v>74.875</v>
      </c>
      <c r="X2770">
        <v>74.531000000000006</v>
      </c>
      <c r="Y2770" s="19">
        <v>-3.3999999999999998E-3</v>
      </c>
      <c r="AB2770" s="110">
        <f t="shared" si="506"/>
        <v>44252</v>
      </c>
      <c r="AC2770" s="108">
        <f t="shared" si="499"/>
        <v>15097.35</v>
      </c>
      <c r="AD2770" s="28">
        <f t="shared" si="500"/>
        <v>72.745000000000005</v>
      </c>
      <c r="AE2770" s="28">
        <f t="shared" si="504"/>
        <v>207.53797511856484</v>
      </c>
      <c r="AF2770" s="31">
        <f t="shared" si="505"/>
        <v>2.7816058492129425E-3</v>
      </c>
      <c r="AJ2770" s="110">
        <f t="shared" si="498"/>
        <v>44207</v>
      </c>
      <c r="AK2770" s="31">
        <f t="shared" ref="AK2770:AK2833" si="507">IFERROR(VLOOKUP(AJ2770,B:H,7,FALSE),0)</f>
        <v>-6.6E-3</v>
      </c>
      <c r="AL2770" s="115">
        <f t="shared" ref="AL2770:AL2833" si="508">IFERROR(VLOOKUP(AJ2770,AB:AF,5,FALSE),0)</f>
        <v>7.7424651979969283E-3</v>
      </c>
      <c r="AM2770" s="100"/>
      <c r="BR2770" s="18">
        <f t="shared" si="501"/>
        <v>44195</v>
      </c>
      <c r="BS2770" s="6">
        <f t="shared" si="502"/>
        <v>1.2999999999999999E-3</v>
      </c>
      <c r="BT2770" s="6">
        <f t="shared" si="503"/>
        <v>3.5000000000000001E-3</v>
      </c>
    </row>
    <row r="2771" spans="2:72" ht="14.45" hidden="1">
      <c r="B2771" s="110">
        <v>44196</v>
      </c>
      <c r="C2771" s="106">
        <v>3756.1</v>
      </c>
      <c r="D2771" s="106">
        <v>3733.3</v>
      </c>
      <c r="E2771" s="106">
        <v>3760.2</v>
      </c>
      <c r="F2771" s="106">
        <v>3726.9</v>
      </c>
      <c r="G2771" s="28"/>
      <c r="H2771" s="107">
        <v>6.4999999999999997E-3</v>
      </c>
      <c r="K2771" s="110">
        <v>44253</v>
      </c>
      <c r="L2771" s="106">
        <v>14529.15</v>
      </c>
      <c r="M2771" s="106">
        <v>14888.6</v>
      </c>
      <c r="N2771" s="106">
        <v>14919.45</v>
      </c>
      <c r="O2771" s="106">
        <v>14467.75</v>
      </c>
      <c r="P2771" s="28" t="s">
        <v>5253</v>
      </c>
      <c r="Q2771" s="107">
        <v>-3.7600000000000001E-2</v>
      </c>
      <c r="T2771" s="110">
        <v>44055</v>
      </c>
      <c r="U2771" s="28">
        <v>74.795000000000002</v>
      </c>
      <c r="V2771">
        <v>74.605000000000004</v>
      </c>
      <c r="W2771">
        <v>74.935000000000002</v>
      </c>
      <c r="X2771">
        <v>74.605000000000004</v>
      </c>
      <c r="Y2771" s="19">
        <v>2.3E-3</v>
      </c>
      <c r="AB2771" s="110">
        <f t="shared" si="506"/>
        <v>44253</v>
      </c>
      <c r="AC2771" s="108">
        <f t="shared" si="499"/>
        <v>14529.15</v>
      </c>
      <c r="AD2771" s="28">
        <f t="shared" si="500"/>
        <v>73.936999999999998</v>
      </c>
      <c r="AE2771" s="28">
        <f t="shared" si="504"/>
        <v>196.50716150236011</v>
      </c>
      <c r="AF2771" s="31">
        <f t="shared" si="505"/>
        <v>-5.3150820277122368E-2</v>
      </c>
      <c r="AJ2771" s="110">
        <f t="shared" si="498"/>
        <v>44208</v>
      </c>
      <c r="AK2771" s="31">
        <f t="shared" si="507"/>
        <v>4.0000000000000002E-4</v>
      </c>
      <c r="AL2771" s="115">
        <f t="shared" si="508"/>
        <v>8.8522543378952712E-3</v>
      </c>
      <c r="AM2771" s="100"/>
      <c r="BR2771" s="18">
        <f t="shared" si="501"/>
        <v>44196</v>
      </c>
      <c r="BS2771" s="6">
        <f t="shared" si="502"/>
        <v>6.4999999999999997E-3</v>
      </c>
      <c r="BT2771" s="6">
        <f t="shared" si="503"/>
        <v>0</v>
      </c>
    </row>
    <row r="2772" spans="2:72" ht="14.45" hidden="1">
      <c r="B2772" s="110">
        <v>44200</v>
      </c>
      <c r="C2772" s="106">
        <v>3700.7</v>
      </c>
      <c r="D2772" s="106">
        <v>3764.6</v>
      </c>
      <c r="E2772" s="106">
        <v>3770</v>
      </c>
      <c r="F2772" s="106">
        <v>3662.7</v>
      </c>
      <c r="G2772" s="28"/>
      <c r="H2772" s="107">
        <v>-1.47E-2</v>
      </c>
      <c r="K2772" s="110">
        <v>44256</v>
      </c>
      <c r="L2772" s="106">
        <v>14761.55</v>
      </c>
      <c r="M2772" s="106">
        <v>14702.5</v>
      </c>
      <c r="N2772" s="106">
        <v>14806.8</v>
      </c>
      <c r="O2772" s="106">
        <v>14638.55</v>
      </c>
      <c r="P2772" s="28" t="s">
        <v>5254</v>
      </c>
      <c r="Q2772" s="107">
        <v>1.6E-2</v>
      </c>
      <c r="T2772" s="110">
        <v>44056</v>
      </c>
      <c r="U2772" s="28">
        <v>74.811999999999998</v>
      </c>
      <c r="V2772">
        <v>74.751000000000005</v>
      </c>
      <c r="W2772">
        <v>74.930999999999997</v>
      </c>
      <c r="X2772">
        <v>74.751000000000005</v>
      </c>
      <c r="Y2772" s="19">
        <v>2.0000000000000001E-4</v>
      </c>
      <c r="AB2772" s="110">
        <f t="shared" si="506"/>
        <v>44256</v>
      </c>
      <c r="AC2772" s="108">
        <f t="shared" si="499"/>
        <v>14761.55</v>
      </c>
      <c r="AD2772" s="28">
        <f t="shared" si="500"/>
        <v>73.405000000000001</v>
      </c>
      <c r="AE2772" s="28">
        <f t="shared" si="504"/>
        <v>201.09733669368569</v>
      </c>
      <c r="AF2772" s="31">
        <f t="shared" si="505"/>
        <v>2.3358818865593545E-2</v>
      </c>
      <c r="AJ2772" s="110">
        <f t="shared" si="498"/>
        <v>44209</v>
      </c>
      <c r="AK2772" s="31">
        <f t="shared" si="507"/>
        <v>2.3E-3</v>
      </c>
      <c r="AL2772" s="115">
        <f t="shared" si="508"/>
        <v>8.4787751049475446E-4</v>
      </c>
      <c r="AM2772" s="100"/>
      <c r="BR2772" s="18">
        <f t="shared" si="501"/>
        <v>44200</v>
      </c>
      <c r="BS2772" s="6">
        <f t="shared" si="502"/>
        <v>-1.47E-2</v>
      </c>
      <c r="BT2772" s="6">
        <f t="shared" si="503"/>
        <v>8.2000000000000007E-3</v>
      </c>
    </row>
    <row r="2773" spans="2:72" ht="14.45" hidden="1">
      <c r="B2773" s="110">
        <v>44201</v>
      </c>
      <c r="C2773" s="106">
        <v>3726.9</v>
      </c>
      <c r="D2773" s="106">
        <v>3698</v>
      </c>
      <c r="E2773" s="106">
        <v>3737.8</v>
      </c>
      <c r="F2773" s="106">
        <v>3695.1</v>
      </c>
      <c r="G2773" s="28"/>
      <c r="H2773" s="107">
        <v>7.1000000000000004E-3</v>
      </c>
      <c r="K2773" s="110">
        <v>44257</v>
      </c>
      <c r="L2773" s="106">
        <v>14919.1</v>
      </c>
      <c r="M2773" s="106">
        <v>14865.3</v>
      </c>
      <c r="N2773" s="106">
        <v>14959.1</v>
      </c>
      <c r="O2773" s="106">
        <v>14760.8</v>
      </c>
      <c r="P2773" s="28" t="s">
        <v>5255</v>
      </c>
      <c r="Q2773" s="107">
        <v>1.0699999999999999E-2</v>
      </c>
      <c r="T2773" s="110">
        <v>44057</v>
      </c>
      <c r="U2773" s="28">
        <v>74.903000000000006</v>
      </c>
      <c r="V2773">
        <v>74.899000000000001</v>
      </c>
      <c r="W2773">
        <v>74.994</v>
      </c>
      <c r="X2773">
        <v>74.754000000000005</v>
      </c>
      <c r="Y2773" s="19">
        <v>1.1999999999999999E-3</v>
      </c>
      <c r="AB2773" s="110">
        <f t="shared" si="506"/>
        <v>44257</v>
      </c>
      <c r="AC2773" s="108">
        <f t="shared" si="499"/>
        <v>14919.1</v>
      </c>
      <c r="AD2773" s="28">
        <f t="shared" si="500"/>
        <v>73.260000000000005</v>
      </c>
      <c r="AE2773" s="28">
        <f t="shared" si="504"/>
        <v>203.64591864591864</v>
      </c>
      <c r="AF2773" s="31">
        <f t="shared" si="505"/>
        <v>1.2673374964259132E-2</v>
      </c>
      <c r="AJ2773" s="110">
        <f t="shared" si="498"/>
        <v>44210</v>
      </c>
      <c r="AK2773" s="31">
        <f t="shared" si="507"/>
        <v>-3.8E-3</v>
      </c>
      <c r="AL2773" s="115">
        <f t="shared" si="508"/>
        <v>3.345374435527404E-3</v>
      </c>
      <c r="AM2773" s="100"/>
      <c r="BR2773" s="18">
        <f t="shared" si="501"/>
        <v>44201</v>
      </c>
      <c r="BS2773" s="6">
        <f t="shared" si="502"/>
        <v>7.1000000000000004E-3</v>
      </c>
      <c r="BT2773" s="6">
        <f t="shared" si="503"/>
        <v>4.7000000000000002E-3</v>
      </c>
    </row>
    <row r="2774" spans="2:72" ht="14.45" hidden="1">
      <c r="B2774" s="110">
        <v>44202</v>
      </c>
      <c r="C2774" s="106">
        <v>3748.1</v>
      </c>
      <c r="D2774" s="106">
        <v>3712.2</v>
      </c>
      <c r="E2774" s="106">
        <v>3783</v>
      </c>
      <c r="F2774" s="106">
        <v>3705.3</v>
      </c>
      <c r="G2774" s="28"/>
      <c r="H2774" s="107">
        <v>5.7000000000000002E-3</v>
      </c>
      <c r="K2774" s="110">
        <v>44258</v>
      </c>
      <c r="L2774" s="106">
        <v>15245.6</v>
      </c>
      <c r="M2774" s="106">
        <v>15064.4</v>
      </c>
      <c r="N2774" s="106">
        <v>15273.15</v>
      </c>
      <c r="O2774" s="106">
        <v>14995.8</v>
      </c>
      <c r="P2774" s="28" t="s">
        <v>5256</v>
      </c>
      <c r="Q2774" s="107">
        <v>2.1899999999999999E-2</v>
      </c>
      <c r="T2774" s="110">
        <v>44060</v>
      </c>
      <c r="U2774" s="28">
        <v>74.744</v>
      </c>
      <c r="V2774">
        <v>74.875</v>
      </c>
      <c r="W2774">
        <v>74.911000000000001</v>
      </c>
      <c r="X2774">
        <v>74.715000000000003</v>
      </c>
      <c r="Y2774" s="19">
        <v>-2.0999999999999999E-3</v>
      </c>
      <c r="AB2774" s="110">
        <f t="shared" si="506"/>
        <v>44258</v>
      </c>
      <c r="AC2774" s="108">
        <f t="shared" si="499"/>
        <v>15245.6</v>
      </c>
      <c r="AD2774" s="28">
        <f t="shared" si="500"/>
        <v>72.94</v>
      </c>
      <c r="AE2774" s="28">
        <f t="shared" si="504"/>
        <v>209.01562928434331</v>
      </c>
      <c r="AF2774" s="31">
        <f t="shared" si="505"/>
        <v>2.6367877510774074E-2</v>
      </c>
      <c r="AJ2774" s="110">
        <f t="shared" si="498"/>
        <v>44211</v>
      </c>
      <c r="AK2774" s="31">
        <f t="shared" si="507"/>
        <v>-7.1999999999999998E-3</v>
      </c>
      <c r="AL2774" s="115">
        <f t="shared" si="508"/>
        <v>-1.176851392272138E-2</v>
      </c>
      <c r="AM2774" s="100"/>
      <c r="BR2774" s="18">
        <f t="shared" si="501"/>
        <v>44202</v>
      </c>
      <c r="BS2774" s="6">
        <f t="shared" si="502"/>
        <v>5.7000000000000002E-3</v>
      </c>
      <c r="BT2774" s="6">
        <f t="shared" si="503"/>
        <v>-3.8E-3</v>
      </c>
    </row>
    <row r="2775" spans="2:72" ht="14.45" hidden="1">
      <c r="B2775" s="110">
        <v>44203</v>
      </c>
      <c r="C2775" s="106">
        <v>3803.8</v>
      </c>
      <c r="D2775" s="106">
        <v>3764.7</v>
      </c>
      <c r="E2775" s="106">
        <v>3811.6</v>
      </c>
      <c r="F2775" s="106">
        <v>3764.7</v>
      </c>
      <c r="G2775" s="28"/>
      <c r="H2775" s="107">
        <v>1.49E-2</v>
      </c>
      <c r="K2775" s="110">
        <v>44259</v>
      </c>
      <c r="L2775" s="106">
        <v>15080.75</v>
      </c>
      <c r="M2775" s="106">
        <v>15026.75</v>
      </c>
      <c r="N2775" s="106">
        <v>15202.35</v>
      </c>
      <c r="O2775" s="106">
        <v>14980.2</v>
      </c>
      <c r="P2775" s="28" t="s">
        <v>5257</v>
      </c>
      <c r="Q2775" s="107">
        <v>-1.0800000000000001E-2</v>
      </c>
      <c r="T2775" s="110">
        <v>44061</v>
      </c>
      <c r="U2775" s="28">
        <v>74.575000000000003</v>
      </c>
      <c r="V2775">
        <v>74.734999999999999</v>
      </c>
      <c r="W2775">
        <v>74.888000000000005</v>
      </c>
      <c r="X2775">
        <v>74.575000000000003</v>
      </c>
      <c r="Y2775" s="19">
        <v>-2.3E-3</v>
      </c>
      <c r="AB2775" s="110">
        <f t="shared" si="506"/>
        <v>44259</v>
      </c>
      <c r="AC2775" s="108">
        <f t="shared" si="499"/>
        <v>15080.75</v>
      </c>
      <c r="AD2775" s="28">
        <f t="shared" si="500"/>
        <v>72.739000000000004</v>
      </c>
      <c r="AE2775" s="28">
        <f t="shared" si="504"/>
        <v>207.32688104043223</v>
      </c>
      <c r="AF2775" s="31">
        <f t="shared" si="505"/>
        <v>-8.0795309407877269E-3</v>
      </c>
      <c r="AJ2775" s="110">
        <f t="shared" si="498"/>
        <v>44215</v>
      </c>
      <c r="AK2775" s="31">
        <f t="shared" si="507"/>
        <v>8.0999999999999996E-3</v>
      </c>
      <c r="AL2775" s="115">
        <f t="shared" si="508"/>
        <v>1.6739120934658125E-2</v>
      </c>
      <c r="AM2775" s="100"/>
      <c r="BR2775" s="18">
        <f t="shared" si="501"/>
        <v>44203</v>
      </c>
      <c r="BS2775" s="6">
        <f t="shared" si="502"/>
        <v>1.49E-2</v>
      </c>
      <c r="BT2775" s="6">
        <f t="shared" si="503"/>
        <v>-5.9999999999999995E-4</v>
      </c>
    </row>
    <row r="2776" spans="2:72" ht="14.45" hidden="1">
      <c r="B2776" s="110">
        <v>44204</v>
      </c>
      <c r="C2776" s="106">
        <v>3824.7</v>
      </c>
      <c r="D2776" s="106">
        <v>3815.1</v>
      </c>
      <c r="E2776" s="106">
        <v>3826.7</v>
      </c>
      <c r="F2776" s="106">
        <v>3783.6</v>
      </c>
      <c r="G2776" s="28"/>
      <c r="H2776" s="107">
        <v>5.4999999999999997E-3</v>
      </c>
      <c r="K2776" s="110">
        <v>44260</v>
      </c>
      <c r="L2776" s="106">
        <v>14938.1</v>
      </c>
      <c r="M2776" s="106">
        <v>14977.95</v>
      </c>
      <c r="N2776" s="106">
        <v>15092.35</v>
      </c>
      <c r="O2776" s="106">
        <v>14862.1</v>
      </c>
      <c r="P2776" s="28" t="s">
        <v>5258</v>
      </c>
      <c r="Q2776" s="107">
        <v>-9.4999999999999998E-3</v>
      </c>
      <c r="T2776" s="110">
        <v>44062</v>
      </c>
      <c r="U2776" s="28">
        <v>74.846999999999994</v>
      </c>
      <c r="V2776">
        <v>74.641999999999996</v>
      </c>
      <c r="W2776">
        <v>74.930999999999997</v>
      </c>
      <c r="X2776">
        <v>74.611999999999995</v>
      </c>
      <c r="Y2776" s="19">
        <v>3.5999999999999999E-3</v>
      </c>
      <c r="AB2776" s="110">
        <f t="shared" si="506"/>
        <v>44260</v>
      </c>
      <c r="AC2776" s="108">
        <f t="shared" si="499"/>
        <v>14938.1</v>
      </c>
      <c r="AD2776" s="28">
        <f t="shared" si="500"/>
        <v>73.19</v>
      </c>
      <c r="AE2776" s="28">
        <f t="shared" si="504"/>
        <v>204.10028692444325</v>
      </c>
      <c r="AF2776" s="31">
        <f t="shared" si="505"/>
        <v>-1.5562835363156502E-2</v>
      </c>
      <c r="AJ2776" s="110">
        <f t="shared" si="498"/>
        <v>44216</v>
      </c>
      <c r="AK2776" s="31">
        <f t="shared" si="507"/>
        <v>1.3899999999999999E-2</v>
      </c>
      <c r="AL2776" s="115">
        <f t="shared" si="508"/>
        <v>1.23395457552129E-2</v>
      </c>
      <c r="AM2776" s="100"/>
      <c r="BR2776" s="18">
        <f t="shared" si="501"/>
        <v>44204</v>
      </c>
      <c r="BS2776" s="6">
        <f t="shared" si="502"/>
        <v>5.4999999999999997E-3</v>
      </c>
      <c r="BT2776" s="6">
        <f t="shared" si="503"/>
        <v>1.4800000000000001E-2</v>
      </c>
    </row>
    <row r="2777" spans="2:72" ht="14.45" hidden="1">
      <c r="B2777" s="110">
        <v>44207</v>
      </c>
      <c r="C2777" s="106">
        <v>3799.6</v>
      </c>
      <c r="D2777" s="106">
        <v>3803.1</v>
      </c>
      <c r="E2777" s="106">
        <v>3817.9</v>
      </c>
      <c r="F2777" s="106">
        <v>3789</v>
      </c>
      <c r="G2777" s="28"/>
      <c r="H2777" s="107">
        <v>-6.6E-3</v>
      </c>
      <c r="K2777" s="110">
        <v>44263</v>
      </c>
      <c r="L2777" s="106">
        <v>14956.2</v>
      </c>
      <c r="M2777" s="106">
        <v>15002.45</v>
      </c>
      <c r="N2777" s="106">
        <v>15111.15</v>
      </c>
      <c r="O2777" s="106">
        <v>14919.9</v>
      </c>
      <c r="P2777" s="28" t="s">
        <v>5259</v>
      </c>
      <c r="Q2777" s="107">
        <v>1.1999999999999999E-3</v>
      </c>
      <c r="T2777" s="110">
        <v>44063</v>
      </c>
      <c r="U2777" s="28">
        <v>75.013000000000005</v>
      </c>
      <c r="V2777">
        <v>74.965999999999994</v>
      </c>
      <c r="W2777">
        <v>75.131</v>
      </c>
      <c r="X2777">
        <v>74.930999999999997</v>
      </c>
      <c r="Y2777" s="19">
        <v>2.2000000000000001E-3</v>
      </c>
      <c r="AB2777" s="110">
        <f t="shared" si="506"/>
        <v>44263</v>
      </c>
      <c r="AC2777" s="108">
        <f t="shared" si="499"/>
        <v>14956.2</v>
      </c>
      <c r="AD2777" s="28">
        <f t="shared" si="500"/>
        <v>73.36</v>
      </c>
      <c r="AE2777" s="28">
        <f t="shared" si="504"/>
        <v>203.87404580152673</v>
      </c>
      <c r="AF2777" s="31">
        <f t="shared" si="505"/>
        <v>-1.1084801806293676E-3</v>
      </c>
      <c r="AJ2777" s="110">
        <f t="shared" si="498"/>
        <v>44217</v>
      </c>
      <c r="AK2777" s="31">
        <f t="shared" si="507"/>
        <v>2.9999999999999997E-4</v>
      </c>
      <c r="AL2777" s="115">
        <f t="shared" si="508"/>
        <v>-4.4621773658318764E-3</v>
      </c>
      <c r="AM2777" s="100"/>
      <c r="BR2777" s="18">
        <f t="shared" si="501"/>
        <v>44207</v>
      </c>
      <c r="BS2777" s="6">
        <f t="shared" si="502"/>
        <v>-6.6E-3</v>
      </c>
      <c r="BT2777" s="6">
        <f t="shared" si="503"/>
        <v>9.5999999999999992E-3</v>
      </c>
    </row>
    <row r="2778" spans="2:72" ht="14.45" hidden="1">
      <c r="B2778" s="110">
        <v>44208</v>
      </c>
      <c r="C2778" s="106">
        <v>3801.2</v>
      </c>
      <c r="D2778" s="106">
        <v>3801.6</v>
      </c>
      <c r="E2778" s="106">
        <v>3810.8</v>
      </c>
      <c r="F2778" s="106">
        <v>3776.5</v>
      </c>
      <c r="G2778" s="28"/>
      <c r="H2778" s="107">
        <v>4.0000000000000002E-4</v>
      </c>
      <c r="K2778" s="110">
        <v>44264</v>
      </c>
      <c r="L2778" s="106">
        <v>15098.4</v>
      </c>
      <c r="M2778" s="106">
        <v>15049.9</v>
      </c>
      <c r="N2778" s="106">
        <v>15126.85</v>
      </c>
      <c r="O2778" s="106">
        <v>14925.45</v>
      </c>
      <c r="P2778" s="28" t="s">
        <v>5260</v>
      </c>
      <c r="Q2778" s="107">
        <v>9.4999999999999998E-3</v>
      </c>
      <c r="T2778" s="110">
        <v>44064</v>
      </c>
      <c r="U2778" s="28">
        <v>74.921999999999997</v>
      </c>
      <c r="V2778">
        <v>74.962000000000003</v>
      </c>
      <c r="W2778">
        <v>74.992000000000004</v>
      </c>
      <c r="X2778">
        <v>74.816000000000003</v>
      </c>
      <c r="Y2778" s="19">
        <v>-1.1999999999999999E-3</v>
      </c>
      <c r="AB2778" s="110">
        <f t="shared" si="506"/>
        <v>44264</v>
      </c>
      <c r="AC2778" s="108">
        <f t="shared" si="499"/>
        <v>15098.4</v>
      </c>
      <c r="AD2778" s="28">
        <f t="shared" si="500"/>
        <v>72.775999999999996</v>
      </c>
      <c r="AE2778" s="28">
        <f t="shared" si="504"/>
        <v>207.46399912058922</v>
      </c>
      <c r="AF2778" s="31">
        <f t="shared" si="505"/>
        <v>1.7608682384992358E-2</v>
      </c>
      <c r="AJ2778" s="110">
        <f t="shared" ref="AJ2778:AJ2841" si="509">VLOOKUP(B2785,AB:AF,1,FALSE)</f>
        <v>44218</v>
      </c>
      <c r="AK2778" s="31">
        <f t="shared" si="507"/>
        <v>-3.0000000000000001E-3</v>
      </c>
      <c r="AL2778" s="115">
        <f t="shared" si="508"/>
        <v>-1.5174669358121062E-2</v>
      </c>
      <c r="AM2778" s="100"/>
      <c r="BR2778" s="18">
        <f t="shared" si="501"/>
        <v>44208</v>
      </c>
      <c r="BS2778" s="6">
        <f t="shared" si="502"/>
        <v>4.0000000000000002E-4</v>
      </c>
      <c r="BT2778" s="6">
        <f t="shared" si="503"/>
        <v>5.4000000000000003E-3</v>
      </c>
    </row>
    <row r="2779" spans="2:72" ht="14.45" hidden="1">
      <c r="B2779" s="110">
        <v>44209</v>
      </c>
      <c r="C2779" s="106">
        <v>3809.8</v>
      </c>
      <c r="D2779" s="106">
        <v>3802.2</v>
      </c>
      <c r="E2779" s="106">
        <v>3821</v>
      </c>
      <c r="F2779" s="106">
        <v>3791.5</v>
      </c>
      <c r="G2779" s="28"/>
      <c r="H2779" s="107">
        <v>2.3E-3</v>
      </c>
      <c r="K2779" s="110">
        <v>44265</v>
      </c>
      <c r="L2779" s="106">
        <v>15174.8</v>
      </c>
      <c r="M2779" s="106">
        <v>15202.15</v>
      </c>
      <c r="N2779" s="106">
        <v>15218.45</v>
      </c>
      <c r="O2779" s="106">
        <v>15100.85</v>
      </c>
      <c r="P2779" s="28" t="s">
        <v>5261</v>
      </c>
      <c r="Q2779" s="107">
        <v>5.1000000000000004E-3</v>
      </c>
      <c r="T2779" s="110">
        <v>44067</v>
      </c>
      <c r="U2779" s="28">
        <v>74.168999999999997</v>
      </c>
      <c r="V2779">
        <v>74.921999999999997</v>
      </c>
      <c r="W2779">
        <v>74.921999999999997</v>
      </c>
      <c r="X2779">
        <v>73.948999999999998</v>
      </c>
      <c r="Y2779" s="19">
        <v>-1.01E-2</v>
      </c>
      <c r="AB2779" s="110">
        <f t="shared" si="506"/>
        <v>44265</v>
      </c>
      <c r="AC2779" s="108">
        <f t="shared" ref="AC2779:AC2842" si="510">IFERROR(VLOOKUP(AB2779,K:Q,2,FALSE),0)</f>
        <v>15174.8</v>
      </c>
      <c r="AD2779" s="28">
        <f t="shared" ref="AD2779:AD2842" si="511">VLOOKUP(AB2779,T:Y,2,FALSE)</f>
        <v>72.73</v>
      </c>
      <c r="AE2779" s="28">
        <f t="shared" si="504"/>
        <v>208.64567578715796</v>
      </c>
      <c r="AF2779" s="31">
        <f t="shared" si="505"/>
        <v>5.6958155225856899E-3</v>
      </c>
      <c r="AJ2779" s="110">
        <f t="shared" si="509"/>
        <v>44221</v>
      </c>
      <c r="AK2779" s="31">
        <f t="shared" si="507"/>
        <v>3.5999999999999999E-3</v>
      </c>
      <c r="AL2779" s="115">
        <f t="shared" si="508"/>
        <v>-9.0505079879262817E-3</v>
      </c>
      <c r="AM2779" s="100"/>
      <c r="BR2779" s="18">
        <f t="shared" si="501"/>
        <v>44209</v>
      </c>
      <c r="BS2779" s="6">
        <f t="shared" si="502"/>
        <v>2.3E-3</v>
      </c>
      <c r="BT2779" s="6">
        <f t="shared" si="503"/>
        <v>1E-4</v>
      </c>
    </row>
    <row r="2780" spans="2:72" ht="14.45" hidden="1">
      <c r="B2780" s="110">
        <v>44210</v>
      </c>
      <c r="C2780" s="106">
        <v>3795.5</v>
      </c>
      <c r="D2780" s="106">
        <v>3815</v>
      </c>
      <c r="E2780" s="106">
        <v>3823.6</v>
      </c>
      <c r="F2780" s="106">
        <v>3792.9</v>
      </c>
      <c r="G2780" s="28"/>
      <c r="H2780" s="107">
        <v>-3.8E-3</v>
      </c>
      <c r="K2780" s="110">
        <v>44267</v>
      </c>
      <c r="L2780" s="106">
        <v>15030.95</v>
      </c>
      <c r="M2780" s="106">
        <v>15321.15</v>
      </c>
      <c r="N2780" s="106">
        <v>15336.3</v>
      </c>
      <c r="O2780" s="106">
        <v>14953.6</v>
      </c>
      <c r="P2780" s="28" t="s">
        <v>5262</v>
      </c>
      <c r="Q2780" s="107">
        <v>-9.4999999999999998E-3</v>
      </c>
      <c r="T2780" s="110">
        <v>44068</v>
      </c>
      <c r="U2780" s="28">
        <v>74.222999999999999</v>
      </c>
      <c r="V2780">
        <v>74.111999999999995</v>
      </c>
      <c r="W2780">
        <v>74.534999999999997</v>
      </c>
      <c r="X2780">
        <v>74.081999999999994</v>
      </c>
      <c r="Y2780" s="19">
        <v>6.9999999999999999E-4</v>
      </c>
      <c r="AB2780" s="110">
        <f t="shared" si="506"/>
        <v>44267</v>
      </c>
      <c r="AC2780" s="108">
        <f t="shared" si="510"/>
        <v>15030.95</v>
      </c>
      <c r="AD2780" s="28">
        <f t="shared" si="511"/>
        <v>72.69</v>
      </c>
      <c r="AE2780" s="28">
        <f t="shared" si="504"/>
        <v>206.78153803824461</v>
      </c>
      <c r="AF2780" s="31">
        <f t="shared" si="505"/>
        <v>-8.9344662518430207E-3</v>
      </c>
      <c r="AJ2780" s="110" t="e">
        <f t="shared" si="509"/>
        <v>#N/A</v>
      </c>
      <c r="AK2780" s="31">
        <f t="shared" si="507"/>
        <v>0</v>
      </c>
      <c r="AL2780" s="115">
        <f t="shared" si="508"/>
        <v>0</v>
      </c>
      <c r="AM2780" s="100"/>
      <c r="BR2780" s="18">
        <f t="shared" si="501"/>
        <v>44210</v>
      </c>
      <c r="BS2780" s="6">
        <f t="shared" si="502"/>
        <v>-3.8E-3</v>
      </c>
      <c r="BT2780" s="6">
        <f t="shared" si="503"/>
        <v>2.0999999999999999E-3</v>
      </c>
    </row>
    <row r="2781" spans="2:72" ht="14.45" hidden="1">
      <c r="B2781" s="110">
        <v>44211</v>
      </c>
      <c r="C2781" s="106">
        <v>3768.2</v>
      </c>
      <c r="D2781" s="106">
        <v>3788.7</v>
      </c>
      <c r="E2781" s="106">
        <v>3788.7</v>
      </c>
      <c r="F2781" s="106">
        <v>3749.6</v>
      </c>
      <c r="G2781" s="28"/>
      <c r="H2781" s="107">
        <v>-7.1999999999999998E-3</v>
      </c>
      <c r="K2781" s="110">
        <v>44270</v>
      </c>
      <c r="L2781" s="106">
        <v>14929.5</v>
      </c>
      <c r="M2781" s="106">
        <v>15048.4</v>
      </c>
      <c r="N2781" s="106">
        <v>15048.4</v>
      </c>
      <c r="O2781" s="106">
        <v>14745.85</v>
      </c>
      <c r="P2781" s="28" t="s">
        <v>5263</v>
      </c>
      <c r="Q2781" s="107">
        <v>-6.7000000000000002E-3</v>
      </c>
      <c r="T2781" s="110">
        <v>44069</v>
      </c>
      <c r="U2781" s="28">
        <v>74.221999999999994</v>
      </c>
      <c r="V2781">
        <v>74.204999999999998</v>
      </c>
      <c r="W2781">
        <v>74.462999999999994</v>
      </c>
      <c r="X2781">
        <v>74.183000000000007</v>
      </c>
      <c r="Y2781" s="19">
        <v>0</v>
      </c>
      <c r="AB2781" s="110">
        <f t="shared" si="506"/>
        <v>44270</v>
      </c>
      <c r="AC2781" s="108">
        <f t="shared" si="510"/>
        <v>14929.5</v>
      </c>
      <c r="AD2781" s="28">
        <f t="shared" si="511"/>
        <v>72.534999999999997</v>
      </c>
      <c r="AE2781" s="28">
        <f t="shared" si="504"/>
        <v>205.8247742469153</v>
      </c>
      <c r="AF2781" s="31">
        <f t="shared" si="505"/>
        <v>-4.626930432988452E-3</v>
      </c>
      <c r="AJ2781" s="110">
        <f t="shared" si="509"/>
        <v>44223</v>
      </c>
      <c r="AK2781" s="31">
        <f t="shared" si="507"/>
        <v>-2.5700000000000001E-2</v>
      </c>
      <c r="AL2781" s="115">
        <f t="shared" si="508"/>
        <v>-2.0402926628415252E-2</v>
      </c>
      <c r="AM2781" s="100"/>
      <c r="BR2781" s="18">
        <f t="shared" si="501"/>
        <v>44211</v>
      </c>
      <c r="BS2781" s="6">
        <f t="shared" si="502"/>
        <v>-7.1999999999999998E-3</v>
      </c>
      <c r="BT2781" s="6">
        <f t="shared" si="503"/>
        <v>-1.11E-2</v>
      </c>
    </row>
    <row r="2782" spans="2:72" ht="14.45" hidden="1">
      <c r="B2782" s="110">
        <v>44215</v>
      </c>
      <c r="C2782" s="106">
        <v>3798.9</v>
      </c>
      <c r="D2782" s="106">
        <v>3781.9</v>
      </c>
      <c r="E2782" s="106">
        <v>3804.5</v>
      </c>
      <c r="F2782" s="106">
        <v>3780.4</v>
      </c>
      <c r="G2782" s="28"/>
      <c r="H2782" s="107">
        <v>8.0999999999999996E-3</v>
      </c>
      <c r="K2782" s="110">
        <v>44271</v>
      </c>
      <c r="L2782" s="106">
        <v>14910.45</v>
      </c>
      <c r="M2782" s="106">
        <v>14996.1</v>
      </c>
      <c r="N2782" s="106">
        <v>15051.6</v>
      </c>
      <c r="O2782" s="106">
        <v>14890.65</v>
      </c>
      <c r="P2782" s="28" t="s">
        <v>5264</v>
      </c>
      <c r="Q2782" s="107">
        <v>-1.2999999999999999E-3</v>
      </c>
      <c r="T2782" s="110">
        <v>44070</v>
      </c>
      <c r="U2782" s="28">
        <v>73.903999999999996</v>
      </c>
      <c r="V2782">
        <v>74.290000000000006</v>
      </c>
      <c r="W2782">
        <v>74.375</v>
      </c>
      <c r="X2782">
        <v>73.78</v>
      </c>
      <c r="Y2782" s="19">
        <v>-4.3E-3</v>
      </c>
      <c r="AB2782" s="110">
        <f t="shared" si="506"/>
        <v>44271</v>
      </c>
      <c r="AC2782" s="108">
        <f t="shared" si="510"/>
        <v>14910.45</v>
      </c>
      <c r="AD2782" s="28">
        <f t="shared" si="511"/>
        <v>72.515000000000001</v>
      </c>
      <c r="AE2782" s="28">
        <f t="shared" si="504"/>
        <v>205.6188374819003</v>
      </c>
      <c r="AF2782" s="31">
        <f t="shared" si="505"/>
        <v>-1.0005441073286381E-3</v>
      </c>
      <c r="AJ2782" s="110">
        <f t="shared" si="509"/>
        <v>44224</v>
      </c>
      <c r="AK2782" s="31">
        <f t="shared" si="507"/>
        <v>9.7999999999999997E-3</v>
      </c>
      <c r="AL2782" s="115">
        <f t="shared" si="508"/>
        <v>-9.0268280370568998E-3</v>
      </c>
      <c r="AM2782" s="100"/>
      <c r="BR2782" s="18">
        <f t="shared" si="501"/>
        <v>44215</v>
      </c>
      <c r="BS2782" s="6">
        <f t="shared" si="502"/>
        <v>8.0999999999999996E-3</v>
      </c>
      <c r="BT2782" s="6">
        <f t="shared" si="503"/>
        <v>1.6799999999999999E-2</v>
      </c>
    </row>
    <row r="2783" spans="2:72" ht="14.45" hidden="1">
      <c r="B2783" s="110">
        <v>44216</v>
      </c>
      <c r="C2783" s="106">
        <v>3851.8</v>
      </c>
      <c r="D2783" s="106">
        <v>3816.2</v>
      </c>
      <c r="E2783" s="106">
        <v>3859.8</v>
      </c>
      <c r="F2783" s="106">
        <v>3816.2</v>
      </c>
      <c r="G2783" s="28"/>
      <c r="H2783" s="107">
        <v>1.3899999999999999E-2</v>
      </c>
      <c r="K2783" s="110">
        <v>44272</v>
      </c>
      <c r="L2783" s="106">
        <v>14721.3</v>
      </c>
      <c r="M2783" s="106">
        <v>14946.55</v>
      </c>
      <c r="N2783" s="106">
        <v>14956.55</v>
      </c>
      <c r="O2783" s="106">
        <v>14696.05</v>
      </c>
      <c r="P2783" s="28" t="s">
        <v>5265</v>
      </c>
      <c r="Q2783" s="107">
        <v>-1.2699999999999999E-2</v>
      </c>
      <c r="T2783" s="110">
        <v>44071</v>
      </c>
      <c r="U2783" s="28">
        <v>73.114999999999995</v>
      </c>
      <c r="V2783">
        <v>73.816000000000003</v>
      </c>
      <c r="W2783">
        <v>73.876000000000005</v>
      </c>
      <c r="X2783">
        <v>73.114999999999995</v>
      </c>
      <c r="Y2783" s="19">
        <v>-1.0699999999999999E-2</v>
      </c>
      <c r="AB2783" s="110">
        <f t="shared" si="506"/>
        <v>44272</v>
      </c>
      <c r="AC2783" s="108">
        <f t="shared" si="510"/>
        <v>14721.3</v>
      </c>
      <c r="AD2783" s="28">
        <f t="shared" si="511"/>
        <v>72.569999999999993</v>
      </c>
      <c r="AE2783" s="28">
        <f t="shared" si="504"/>
        <v>202.85655229433652</v>
      </c>
      <c r="AF2783" s="31">
        <f t="shared" si="505"/>
        <v>-1.3434008388491736E-2</v>
      </c>
      <c r="AJ2783" s="110">
        <f t="shared" si="509"/>
        <v>44225</v>
      </c>
      <c r="AK2783" s="31">
        <f t="shared" si="507"/>
        <v>-1.9300000000000001E-2</v>
      </c>
      <c r="AL2783" s="115">
        <f t="shared" si="508"/>
        <v>-1.2726090081374486E-2</v>
      </c>
      <c r="AM2783" s="100"/>
      <c r="BR2783" s="18">
        <f t="shared" si="501"/>
        <v>44216</v>
      </c>
      <c r="BS2783" s="6">
        <f t="shared" si="502"/>
        <v>1.3899999999999999E-2</v>
      </c>
      <c r="BT2783" s="6">
        <f t="shared" si="503"/>
        <v>8.5000000000000006E-3</v>
      </c>
    </row>
    <row r="2784" spans="2:72" ht="14.45" hidden="1">
      <c r="B2784" s="110">
        <v>44217</v>
      </c>
      <c r="C2784" s="106">
        <v>3853.1</v>
      </c>
      <c r="D2784" s="106">
        <v>3857.5</v>
      </c>
      <c r="E2784" s="106">
        <v>3861.4</v>
      </c>
      <c r="F2784" s="106">
        <v>3845.1</v>
      </c>
      <c r="G2784" s="28"/>
      <c r="H2784" s="107">
        <v>2.9999999999999997E-4</v>
      </c>
      <c r="K2784" s="110">
        <v>44273</v>
      </c>
      <c r="L2784" s="106">
        <v>14557.85</v>
      </c>
      <c r="M2784" s="106">
        <v>14855.5</v>
      </c>
      <c r="N2784" s="106">
        <v>14875.2</v>
      </c>
      <c r="O2784" s="106">
        <v>14478.6</v>
      </c>
      <c r="P2784" s="28" t="s">
        <v>5266</v>
      </c>
      <c r="Q2784" s="107">
        <v>-1.11E-2</v>
      </c>
      <c r="T2784" s="110">
        <v>44074</v>
      </c>
      <c r="U2784" s="28">
        <v>73.257000000000005</v>
      </c>
      <c r="V2784">
        <v>73.114999999999995</v>
      </c>
      <c r="W2784">
        <v>73.703000000000003</v>
      </c>
      <c r="X2784">
        <v>73.043000000000006</v>
      </c>
      <c r="Y2784" s="19">
        <v>1.9E-3</v>
      </c>
      <c r="AB2784" s="110">
        <f t="shared" si="506"/>
        <v>44273</v>
      </c>
      <c r="AC2784" s="108">
        <f t="shared" si="510"/>
        <v>14557.85</v>
      </c>
      <c r="AD2784" s="28">
        <f t="shared" si="511"/>
        <v>72.7</v>
      </c>
      <c r="AE2784" s="28">
        <f t="shared" si="504"/>
        <v>200.24552957359009</v>
      </c>
      <c r="AF2784" s="31">
        <f t="shared" si="505"/>
        <v>-1.2871276235425499E-2</v>
      </c>
      <c r="AJ2784" s="110">
        <f t="shared" si="509"/>
        <v>44228</v>
      </c>
      <c r="AK2784" s="31">
        <f t="shared" si="507"/>
        <v>1.61E-2</v>
      </c>
      <c r="AL2784" s="115">
        <f t="shared" si="508"/>
        <v>4.4357976862892556E-2</v>
      </c>
      <c r="AM2784" s="100"/>
      <c r="BR2784" s="18">
        <f t="shared" si="501"/>
        <v>44217</v>
      </c>
      <c r="BS2784" s="6">
        <f t="shared" si="502"/>
        <v>2.9999999999999997E-4</v>
      </c>
      <c r="BT2784" s="6">
        <f t="shared" si="503"/>
        <v>-3.7000000000000002E-3</v>
      </c>
    </row>
    <row r="2785" spans="2:72" ht="14.45" hidden="1">
      <c r="B2785" s="110">
        <v>44218</v>
      </c>
      <c r="C2785" s="106">
        <v>3841.5</v>
      </c>
      <c r="D2785" s="106">
        <v>3844.2</v>
      </c>
      <c r="E2785" s="106">
        <v>3852.3</v>
      </c>
      <c r="F2785" s="106">
        <v>3830.4</v>
      </c>
      <c r="G2785" s="28"/>
      <c r="H2785" s="107">
        <v>-3.0000000000000001E-3</v>
      </c>
      <c r="K2785" s="110">
        <v>44274</v>
      </c>
      <c r="L2785" s="106">
        <v>14744</v>
      </c>
      <c r="M2785" s="106">
        <v>14471.15</v>
      </c>
      <c r="N2785" s="106">
        <v>14788.25</v>
      </c>
      <c r="O2785" s="106">
        <v>14350.1</v>
      </c>
      <c r="P2785" s="28" t="s">
        <v>5267</v>
      </c>
      <c r="Q2785" s="107">
        <v>1.2800000000000001E-2</v>
      </c>
      <c r="T2785" s="110">
        <v>44075</v>
      </c>
      <c r="U2785" s="28">
        <v>73.004000000000005</v>
      </c>
      <c r="V2785">
        <v>73.212000000000003</v>
      </c>
      <c r="W2785">
        <v>73.221000000000004</v>
      </c>
      <c r="X2785">
        <v>72.751000000000005</v>
      </c>
      <c r="Y2785" s="19">
        <v>-3.5000000000000001E-3</v>
      </c>
      <c r="AB2785" s="110">
        <f t="shared" si="506"/>
        <v>44274</v>
      </c>
      <c r="AC2785" s="108">
        <f t="shared" si="510"/>
        <v>14744</v>
      </c>
      <c r="AD2785" s="28">
        <f t="shared" si="511"/>
        <v>72.412999999999997</v>
      </c>
      <c r="AE2785" s="28">
        <f t="shared" si="504"/>
        <v>203.60984906025163</v>
      </c>
      <c r="AF2785" s="31">
        <f t="shared" si="505"/>
        <v>1.6800971756151695E-2</v>
      </c>
      <c r="AJ2785" s="110">
        <f t="shared" si="509"/>
        <v>44229</v>
      </c>
      <c r="AK2785" s="31">
        <f t="shared" si="507"/>
        <v>1.3899999999999999E-2</v>
      </c>
      <c r="AL2785" s="115">
        <f t="shared" si="508"/>
        <v>2.8529075146329408E-2</v>
      </c>
      <c r="AM2785" s="100"/>
      <c r="BR2785" s="18">
        <f t="shared" si="501"/>
        <v>44218</v>
      </c>
      <c r="BS2785" s="6">
        <f t="shared" si="502"/>
        <v>-3.0000000000000001E-3</v>
      </c>
      <c r="BT2785" s="6">
        <f t="shared" si="503"/>
        <v>-1.4999999999999999E-2</v>
      </c>
    </row>
    <row r="2786" spans="2:72" ht="14.45" hidden="1">
      <c r="B2786" s="110">
        <v>44221</v>
      </c>
      <c r="C2786" s="106">
        <v>3855.4</v>
      </c>
      <c r="D2786" s="106">
        <v>3851.7</v>
      </c>
      <c r="E2786" s="106">
        <v>3859.2</v>
      </c>
      <c r="F2786" s="106">
        <v>3797.2</v>
      </c>
      <c r="G2786" s="28"/>
      <c r="H2786" s="107">
        <v>3.5999999999999999E-3</v>
      </c>
      <c r="K2786" s="110">
        <v>44277</v>
      </c>
      <c r="L2786" s="106">
        <v>14736.4</v>
      </c>
      <c r="M2786" s="106">
        <v>14736.3</v>
      </c>
      <c r="N2786" s="106">
        <v>14763.9</v>
      </c>
      <c r="O2786" s="106">
        <v>14597.85</v>
      </c>
      <c r="P2786" s="28" t="s">
        <v>5268</v>
      </c>
      <c r="Q2786" s="107">
        <v>-5.0000000000000001E-4</v>
      </c>
      <c r="T2786" s="110">
        <v>44076</v>
      </c>
      <c r="U2786" s="28">
        <v>73.269000000000005</v>
      </c>
      <c r="V2786">
        <v>73.137</v>
      </c>
      <c r="W2786">
        <v>73.302000000000007</v>
      </c>
      <c r="X2786">
        <v>72.891999999999996</v>
      </c>
      <c r="Y2786" s="19">
        <v>3.5999999999999999E-3</v>
      </c>
      <c r="AB2786" s="110">
        <f t="shared" si="506"/>
        <v>44277</v>
      </c>
      <c r="AC2786" s="108">
        <f t="shared" si="510"/>
        <v>14736.4</v>
      </c>
      <c r="AD2786" s="28">
        <f t="shared" si="511"/>
        <v>72.38</v>
      </c>
      <c r="AE2786" s="28">
        <f t="shared" si="504"/>
        <v>203.59767891682787</v>
      </c>
      <c r="AF2786" s="31">
        <f t="shared" si="505"/>
        <v>-5.9771879798220517E-5</v>
      </c>
      <c r="AJ2786" s="110">
        <f t="shared" si="509"/>
        <v>44230</v>
      </c>
      <c r="AK2786" s="31">
        <f t="shared" si="507"/>
        <v>1E-3</v>
      </c>
      <c r="AL2786" s="115">
        <f t="shared" si="508"/>
        <v>1.1115482059917969E-2</v>
      </c>
      <c r="AM2786" s="100"/>
      <c r="BR2786" s="18">
        <f t="shared" si="501"/>
        <v>44221</v>
      </c>
      <c r="BS2786" s="6">
        <f t="shared" si="502"/>
        <v>3.5999999999999999E-3</v>
      </c>
      <c r="BT2786" s="6">
        <f t="shared" si="503"/>
        <v>-9.2999999999999992E-3</v>
      </c>
    </row>
    <row r="2787" spans="2:72" ht="14.45" hidden="1">
      <c r="B2787" s="110">
        <v>44222</v>
      </c>
      <c r="C2787" s="106">
        <v>3849.6</v>
      </c>
      <c r="D2787" s="106">
        <v>3863</v>
      </c>
      <c r="E2787" s="106">
        <v>3870.9</v>
      </c>
      <c r="F2787" s="106">
        <v>3847.8</v>
      </c>
      <c r="G2787" s="28"/>
      <c r="H2787" s="107">
        <v>-1.5E-3</v>
      </c>
      <c r="K2787" s="110">
        <v>44278</v>
      </c>
      <c r="L2787" s="106">
        <v>14814.75</v>
      </c>
      <c r="M2787" s="106">
        <v>14768.55</v>
      </c>
      <c r="N2787" s="106">
        <v>14878.6</v>
      </c>
      <c r="O2787" s="106">
        <v>14707</v>
      </c>
      <c r="P2787" s="28" t="s">
        <v>5269</v>
      </c>
      <c r="Q2787" s="107">
        <v>5.3E-3</v>
      </c>
      <c r="T2787" s="110">
        <v>44077</v>
      </c>
      <c r="U2787" s="28">
        <v>73.391000000000005</v>
      </c>
      <c r="V2787">
        <v>73.201999999999998</v>
      </c>
      <c r="W2787">
        <v>73.554000000000002</v>
      </c>
      <c r="X2787">
        <v>73.150999999999996</v>
      </c>
      <c r="Y2787" s="19">
        <v>1.6999999999999999E-3</v>
      </c>
      <c r="AB2787" s="110">
        <f t="shared" si="506"/>
        <v>44278</v>
      </c>
      <c r="AC2787" s="108">
        <f t="shared" si="510"/>
        <v>14814.75</v>
      </c>
      <c r="AD2787" s="28">
        <f t="shared" si="511"/>
        <v>72.555000000000007</v>
      </c>
      <c r="AE2787" s="28">
        <f t="shared" si="504"/>
        <v>204.18647922265865</v>
      </c>
      <c r="AF2787" s="31">
        <f t="shared" si="505"/>
        <v>2.8919794614716832E-3</v>
      </c>
      <c r="AJ2787" s="110">
        <f t="shared" si="509"/>
        <v>44231</v>
      </c>
      <c r="AK2787" s="31">
        <f t="shared" si="507"/>
        <v>1.0800000000000001E-2</v>
      </c>
      <c r="AL2787" s="115">
        <f t="shared" si="508"/>
        <v>5.2140392187554063E-3</v>
      </c>
      <c r="AM2787" s="100"/>
      <c r="BR2787" s="18" t="e">
        <f t="shared" si="501"/>
        <v>#N/A</v>
      </c>
      <c r="BS2787" s="6">
        <f t="shared" si="502"/>
        <v>0</v>
      </c>
      <c r="BT2787" s="6">
        <f t="shared" si="503"/>
        <v>0</v>
      </c>
    </row>
    <row r="2788" spans="2:72" ht="14.45" hidden="1">
      <c r="B2788" s="110">
        <v>44223</v>
      </c>
      <c r="C2788" s="106">
        <v>3750.8</v>
      </c>
      <c r="D2788" s="106">
        <v>3836.8</v>
      </c>
      <c r="E2788" s="106">
        <v>3836.8</v>
      </c>
      <c r="F2788" s="106">
        <v>3732.5</v>
      </c>
      <c r="G2788" s="28"/>
      <c r="H2788" s="107">
        <v>-2.5700000000000001E-2</v>
      </c>
      <c r="K2788" s="110">
        <v>44279</v>
      </c>
      <c r="L2788" s="106">
        <v>14549.4</v>
      </c>
      <c r="M2788" s="106">
        <v>14712.45</v>
      </c>
      <c r="N2788" s="106">
        <v>14752.35</v>
      </c>
      <c r="O2788" s="106">
        <v>14535</v>
      </c>
      <c r="P2788" s="28" t="s">
        <v>5270</v>
      </c>
      <c r="Q2788" s="107">
        <v>-1.7899999999999999E-2</v>
      </c>
      <c r="T2788" s="110">
        <v>44078</v>
      </c>
      <c r="U2788" s="28">
        <v>73.290999999999997</v>
      </c>
      <c r="V2788">
        <v>73.462000000000003</v>
      </c>
      <c r="W2788">
        <v>73.492000000000004</v>
      </c>
      <c r="X2788">
        <v>72.995999999999995</v>
      </c>
      <c r="Y2788" s="19">
        <v>-1.4E-3</v>
      </c>
      <c r="AB2788" s="110">
        <f t="shared" si="506"/>
        <v>44279</v>
      </c>
      <c r="AC2788" s="108">
        <f t="shared" si="510"/>
        <v>14549.4</v>
      </c>
      <c r="AD2788" s="28">
        <f t="shared" si="511"/>
        <v>72.594999999999999</v>
      </c>
      <c r="AE2788" s="28">
        <f t="shared" si="504"/>
        <v>200.41876162270128</v>
      </c>
      <c r="AF2788" s="31">
        <f t="shared" si="505"/>
        <v>-1.845233638535293E-2</v>
      </c>
      <c r="AJ2788" s="110">
        <f t="shared" si="509"/>
        <v>44232</v>
      </c>
      <c r="AK2788" s="31">
        <f t="shared" si="507"/>
        <v>3.8999999999999998E-3</v>
      </c>
      <c r="AL2788" s="115">
        <f t="shared" si="508"/>
        <v>3.8463959898920042E-3</v>
      </c>
      <c r="AM2788" s="100"/>
      <c r="BR2788" s="18">
        <f t="shared" si="501"/>
        <v>44223</v>
      </c>
      <c r="BS2788" s="6">
        <f t="shared" si="502"/>
        <v>-2.5700000000000001E-2</v>
      </c>
      <c r="BT2788" s="6">
        <f t="shared" si="503"/>
        <v>-1.9099999999999999E-2</v>
      </c>
    </row>
    <row r="2789" spans="2:72" ht="14.45" hidden="1">
      <c r="B2789" s="110">
        <v>44224</v>
      </c>
      <c r="C2789" s="106">
        <v>3787.4</v>
      </c>
      <c r="D2789" s="106">
        <v>3755.8</v>
      </c>
      <c r="E2789" s="106">
        <v>3830.5</v>
      </c>
      <c r="F2789" s="106">
        <v>3755.8</v>
      </c>
      <c r="G2789" s="28"/>
      <c r="H2789" s="107">
        <v>9.7999999999999997E-3</v>
      </c>
      <c r="K2789" s="110">
        <v>44280</v>
      </c>
      <c r="L2789" s="106">
        <v>14324.9</v>
      </c>
      <c r="M2789" s="106">
        <v>14570.9</v>
      </c>
      <c r="N2789" s="106">
        <v>14575.6</v>
      </c>
      <c r="O2789" s="106">
        <v>14264.4</v>
      </c>
      <c r="P2789" s="28" t="s">
        <v>5271</v>
      </c>
      <c r="Q2789" s="107">
        <v>-1.54E-2</v>
      </c>
      <c r="T2789" s="110">
        <v>44081</v>
      </c>
      <c r="U2789" s="28">
        <v>73.447000000000003</v>
      </c>
      <c r="V2789">
        <v>73.292000000000002</v>
      </c>
      <c r="W2789">
        <v>73.489999999999995</v>
      </c>
      <c r="X2789">
        <v>73.028000000000006</v>
      </c>
      <c r="Y2789" s="19">
        <v>2.0999999999999999E-3</v>
      </c>
      <c r="AB2789" s="110">
        <f t="shared" si="506"/>
        <v>44280</v>
      </c>
      <c r="AC2789" s="108">
        <f t="shared" si="510"/>
        <v>14324.9</v>
      </c>
      <c r="AD2789" s="28">
        <f t="shared" si="511"/>
        <v>72.665000000000006</v>
      </c>
      <c r="AE2789" s="28">
        <f t="shared" si="504"/>
        <v>197.13617284800108</v>
      </c>
      <c r="AF2789" s="31">
        <f t="shared" si="505"/>
        <v>-1.6378650122985228E-2</v>
      </c>
      <c r="AJ2789" s="110">
        <f t="shared" si="509"/>
        <v>44235</v>
      </c>
      <c r="AK2789" s="31">
        <f t="shared" si="507"/>
        <v>7.4000000000000003E-3</v>
      </c>
      <c r="AL2789" s="115">
        <f t="shared" si="508"/>
        <v>1.1168398079458575E-2</v>
      </c>
      <c r="AM2789" s="100"/>
      <c r="BR2789" s="18">
        <f t="shared" si="501"/>
        <v>44224</v>
      </c>
      <c r="BS2789" s="6">
        <f t="shared" si="502"/>
        <v>9.7999999999999997E-3</v>
      </c>
      <c r="BT2789" s="6">
        <f t="shared" si="503"/>
        <v>-1.0699999999999999E-2</v>
      </c>
    </row>
    <row r="2790" spans="2:72" ht="14.45" hidden="1">
      <c r="B2790" s="110">
        <v>44225</v>
      </c>
      <c r="C2790" s="106">
        <v>3714.2</v>
      </c>
      <c r="D2790" s="106">
        <v>3778.1</v>
      </c>
      <c r="E2790" s="106">
        <v>3778.1</v>
      </c>
      <c r="F2790" s="106">
        <v>3694.1</v>
      </c>
      <c r="G2790" s="28"/>
      <c r="H2790" s="107">
        <v>-1.9300000000000001E-2</v>
      </c>
      <c r="K2790" s="110">
        <v>44281</v>
      </c>
      <c r="L2790" s="106">
        <v>14507.3</v>
      </c>
      <c r="M2790" s="106">
        <v>14506.3</v>
      </c>
      <c r="N2790" s="106">
        <v>14572.9</v>
      </c>
      <c r="O2790" s="106">
        <v>14414.25</v>
      </c>
      <c r="P2790" s="28" t="s">
        <v>5272</v>
      </c>
      <c r="Q2790" s="107">
        <v>1.2699999999999999E-2</v>
      </c>
      <c r="T2790" s="110">
        <v>44082</v>
      </c>
      <c r="U2790" s="28">
        <v>73.75</v>
      </c>
      <c r="V2790">
        <v>73.63</v>
      </c>
      <c r="W2790">
        <v>73.975999999999999</v>
      </c>
      <c r="X2790">
        <v>73.39</v>
      </c>
      <c r="Y2790" s="19">
        <v>4.1000000000000003E-3</v>
      </c>
      <c r="AB2790" s="110">
        <f t="shared" si="506"/>
        <v>44281</v>
      </c>
      <c r="AC2790" s="108">
        <f t="shared" si="510"/>
        <v>14507.3</v>
      </c>
      <c r="AD2790" s="28">
        <f t="shared" si="511"/>
        <v>72.614999999999995</v>
      </c>
      <c r="AE2790" s="28">
        <f t="shared" si="504"/>
        <v>199.78379122770778</v>
      </c>
      <c r="AF2790" s="31">
        <f t="shared" si="505"/>
        <v>1.3430403672024749E-2</v>
      </c>
      <c r="AJ2790" s="110">
        <f t="shared" si="509"/>
        <v>44236</v>
      </c>
      <c r="AK2790" s="31">
        <f t="shared" si="507"/>
        <v>-1.1000000000000001E-3</v>
      </c>
      <c r="AL2790" s="115">
        <f t="shared" si="508"/>
        <v>6.5385082948243856E-4</v>
      </c>
      <c r="AM2790" s="100"/>
      <c r="BR2790" s="18">
        <f t="shared" si="501"/>
        <v>44225</v>
      </c>
      <c r="BS2790" s="6">
        <f t="shared" si="502"/>
        <v>-1.9300000000000001E-2</v>
      </c>
      <c r="BT2790" s="6">
        <f t="shared" si="503"/>
        <v>-1.32E-2</v>
      </c>
    </row>
    <row r="2791" spans="2:72" ht="14.45" hidden="1">
      <c r="B2791" s="110">
        <v>44228</v>
      </c>
      <c r="C2791" s="106">
        <v>3773.9</v>
      </c>
      <c r="D2791" s="106">
        <v>3731.2</v>
      </c>
      <c r="E2791" s="106">
        <v>3784.3</v>
      </c>
      <c r="F2791" s="106">
        <v>3725.6</v>
      </c>
      <c r="G2791" s="28"/>
      <c r="H2791" s="107">
        <v>1.61E-2</v>
      </c>
      <c r="K2791" s="110">
        <v>44285</v>
      </c>
      <c r="L2791" s="106">
        <v>14845.1</v>
      </c>
      <c r="M2791" s="106">
        <v>14628.5</v>
      </c>
      <c r="N2791" s="106">
        <v>14876.3</v>
      </c>
      <c r="O2791" s="106">
        <v>14617.6</v>
      </c>
      <c r="P2791" s="28" t="s">
        <v>5273</v>
      </c>
      <c r="Q2791" s="107">
        <v>2.3300000000000001E-2</v>
      </c>
      <c r="T2791" s="110">
        <v>44083</v>
      </c>
      <c r="U2791" s="28">
        <v>73.31</v>
      </c>
      <c r="V2791">
        <v>73.795000000000002</v>
      </c>
      <c r="W2791">
        <v>73.825000000000003</v>
      </c>
      <c r="X2791">
        <v>73.31</v>
      </c>
      <c r="Y2791" s="19">
        <v>-6.0000000000000001E-3</v>
      </c>
      <c r="AB2791" s="110">
        <f t="shared" si="506"/>
        <v>44285</v>
      </c>
      <c r="AC2791" s="108">
        <f t="shared" si="510"/>
        <v>14845.1</v>
      </c>
      <c r="AD2791" s="28">
        <f t="shared" si="511"/>
        <v>73.444999999999993</v>
      </c>
      <c r="AE2791" s="28">
        <f t="shared" si="504"/>
        <v>202.12539995915313</v>
      </c>
      <c r="AF2791" s="31">
        <f t="shared" si="505"/>
        <v>1.1720714263433241E-2</v>
      </c>
      <c r="AJ2791" s="110">
        <f t="shared" si="509"/>
        <v>44237</v>
      </c>
      <c r="AK2791" s="31">
        <f t="shared" si="507"/>
        <v>-2.9999999999999997E-4</v>
      </c>
      <c r="AL2791" s="115">
        <f t="shared" si="508"/>
        <v>6.5249802296074577E-4</v>
      </c>
      <c r="AM2791" s="100"/>
      <c r="BR2791" s="18">
        <f t="shared" si="501"/>
        <v>44228</v>
      </c>
      <c r="BS2791" s="6">
        <f t="shared" si="502"/>
        <v>1.61E-2</v>
      </c>
      <c r="BT2791" s="6">
        <f t="shared" si="503"/>
        <v>4.7399999999999998E-2</v>
      </c>
    </row>
    <row r="2792" spans="2:72" ht="14.45" hidden="1">
      <c r="B2792" s="110">
        <v>44229</v>
      </c>
      <c r="C2792" s="106">
        <v>3826.3</v>
      </c>
      <c r="D2792" s="106">
        <v>3791.8</v>
      </c>
      <c r="E2792" s="106">
        <v>3843.1</v>
      </c>
      <c r="F2792" s="106">
        <v>3791.8</v>
      </c>
      <c r="G2792" s="28"/>
      <c r="H2792" s="107">
        <v>1.3899999999999999E-2</v>
      </c>
      <c r="K2792" s="110">
        <v>44286</v>
      </c>
      <c r="L2792" s="106">
        <v>14690.7</v>
      </c>
      <c r="M2792" s="106">
        <v>14811.85</v>
      </c>
      <c r="N2792" s="106">
        <v>14813.75</v>
      </c>
      <c r="O2792" s="106">
        <v>14670.25</v>
      </c>
      <c r="P2792" s="28" t="s">
        <v>5274</v>
      </c>
      <c r="Q2792" s="107">
        <v>-1.04E-2</v>
      </c>
      <c r="T2792" s="110">
        <v>44084</v>
      </c>
      <c r="U2792" s="28">
        <v>73.44</v>
      </c>
      <c r="V2792">
        <v>73.453000000000003</v>
      </c>
      <c r="W2792">
        <v>73.507999999999996</v>
      </c>
      <c r="X2792">
        <v>73.16</v>
      </c>
      <c r="Y2792" s="19">
        <v>1.8E-3</v>
      </c>
      <c r="AB2792" s="110">
        <f t="shared" si="506"/>
        <v>44286</v>
      </c>
      <c r="AC2792" s="108">
        <f t="shared" si="510"/>
        <v>14690.7</v>
      </c>
      <c r="AD2792" s="28">
        <f t="shared" si="511"/>
        <v>73.147999999999996</v>
      </c>
      <c r="AE2792" s="28">
        <f t="shared" si="504"/>
        <v>200.83529283097283</v>
      </c>
      <c r="AF2792" s="31">
        <f t="shared" si="505"/>
        <v>-6.3827066189653392E-3</v>
      </c>
      <c r="AJ2792" s="110">
        <f t="shared" si="509"/>
        <v>44238</v>
      </c>
      <c r="AK2792" s="31">
        <f t="shared" si="507"/>
        <v>1.6999999999999999E-3</v>
      </c>
      <c r="AL2792" s="115">
        <f t="shared" si="508"/>
        <v>5.5961345878727808E-3</v>
      </c>
      <c r="AM2792" s="100"/>
      <c r="BR2792" s="18">
        <f t="shared" si="501"/>
        <v>44229</v>
      </c>
      <c r="BS2792" s="6">
        <f t="shared" si="502"/>
        <v>1.3899999999999999E-2</v>
      </c>
      <c r="BT2792" s="6">
        <f t="shared" si="503"/>
        <v>2.5700000000000001E-2</v>
      </c>
    </row>
    <row r="2793" spans="2:72" ht="14.45" hidden="1">
      <c r="B2793" s="110">
        <v>44230</v>
      </c>
      <c r="C2793" s="106">
        <v>3830.2</v>
      </c>
      <c r="D2793" s="106">
        <v>3840.3</v>
      </c>
      <c r="E2793" s="106">
        <v>3847.5</v>
      </c>
      <c r="F2793" s="106">
        <v>3816.7</v>
      </c>
      <c r="G2793" s="28"/>
      <c r="H2793" s="107">
        <v>1E-3</v>
      </c>
      <c r="K2793" s="110">
        <v>44287</v>
      </c>
      <c r="L2793" s="106">
        <v>14867.35</v>
      </c>
      <c r="M2793" s="106">
        <v>14798.4</v>
      </c>
      <c r="N2793" s="106">
        <v>14883.2</v>
      </c>
      <c r="O2793" s="106">
        <v>14692.45</v>
      </c>
      <c r="P2793" s="28" t="s">
        <v>5275</v>
      </c>
      <c r="Q2793" s="107">
        <v>1.2E-2</v>
      </c>
      <c r="T2793" s="110">
        <v>44085</v>
      </c>
      <c r="U2793" s="28">
        <v>73.44</v>
      </c>
      <c r="V2793">
        <v>73.53</v>
      </c>
      <c r="W2793">
        <v>73.62</v>
      </c>
      <c r="X2793">
        <v>73.41</v>
      </c>
      <c r="Y2793" s="19">
        <v>0</v>
      </c>
      <c r="AB2793" s="110">
        <f t="shared" si="506"/>
        <v>44287</v>
      </c>
      <c r="AC2793" s="108">
        <f t="shared" si="510"/>
        <v>14867.35</v>
      </c>
      <c r="AD2793" s="28">
        <f t="shared" si="511"/>
        <v>73.331999999999994</v>
      </c>
      <c r="AE2793" s="28">
        <f t="shared" si="504"/>
        <v>202.74027709594722</v>
      </c>
      <c r="AF2793" s="31">
        <f t="shared" si="505"/>
        <v>9.4853062831823376E-3</v>
      </c>
      <c r="AJ2793" s="110">
        <f t="shared" si="509"/>
        <v>44239</v>
      </c>
      <c r="AK2793" s="31">
        <f t="shared" si="507"/>
        <v>4.7000000000000002E-3</v>
      </c>
      <c r="AL2793" s="115">
        <f t="shared" si="508"/>
        <v>9.2403469861790377E-4</v>
      </c>
      <c r="AM2793" s="100"/>
      <c r="BR2793" s="18">
        <f t="shared" si="501"/>
        <v>44230</v>
      </c>
      <c r="BS2793" s="6">
        <f t="shared" si="502"/>
        <v>1E-3</v>
      </c>
      <c r="BT2793" s="6">
        <f t="shared" si="503"/>
        <v>9.7000000000000003E-3</v>
      </c>
    </row>
    <row r="2794" spans="2:72" ht="14.45" hidden="1">
      <c r="B2794" s="110">
        <v>44231</v>
      </c>
      <c r="C2794" s="106">
        <v>3871.7</v>
      </c>
      <c r="D2794" s="106">
        <v>3836.7</v>
      </c>
      <c r="E2794" s="106">
        <v>3872.4</v>
      </c>
      <c r="F2794" s="106">
        <v>3836.7</v>
      </c>
      <c r="G2794" s="28"/>
      <c r="H2794" s="107">
        <v>1.0800000000000001E-2</v>
      </c>
      <c r="K2794" s="110">
        <v>44291</v>
      </c>
      <c r="L2794" s="106">
        <v>14637.8</v>
      </c>
      <c r="M2794" s="106">
        <v>14837.7</v>
      </c>
      <c r="N2794" s="106">
        <v>14849.85</v>
      </c>
      <c r="O2794" s="106">
        <v>14459.5</v>
      </c>
      <c r="P2794" s="28" t="s">
        <v>5276</v>
      </c>
      <c r="Q2794" s="107">
        <v>-1.54E-2</v>
      </c>
      <c r="T2794" s="110">
        <v>44088</v>
      </c>
      <c r="U2794" s="28">
        <v>73.385000000000005</v>
      </c>
      <c r="V2794">
        <v>73.492999999999995</v>
      </c>
      <c r="W2794">
        <v>73.614999999999995</v>
      </c>
      <c r="X2794">
        <v>73.275000000000006</v>
      </c>
      <c r="Y2794" s="19">
        <v>-6.9999999999999999E-4</v>
      </c>
      <c r="AB2794" s="110">
        <f t="shared" si="506"/>
        <v>44291</v>
      </c>
      <c r="AC2794" s="108">
        <f t="shared" si="510"/>
        <v>14637.8</v>
      </c>
      <c r="AD2794" s="28">
        <f t="shared" si="511"/>
        <v>73.319000000000003</v>
      </c>
      <c r="AE2794" s="28">
        <f t="shared" si="504"/>
        <v>199.64538523438671</v>
      </c>
      <c r="AF2794" s="31">
        <f t="shared" si="505"/>
        <v>-1.5265303500082816E-2</v>
      </c>
      <c r="AJ2794" s="110">
        <f t="shared" si="509"/>
        <v>44243</v>
      </c>
      <c r="AK2794" s="31">
        <f t="shared" si="507"/>
        <v>-5.9999999999999995E-4</v>
      </c>
      <c r="AL2794" s="115">
        <f t="shared" si="508"/>
        <v>-3.4572202298831511E-3</v>
      </c>
      <c r="AM2794" s="100"/>
      <c r="BR2794" s="18">
        <f t="shared" si="501"/>
        <v>44231</v>
      </c>
      <c r="BS2794" s="6">
        <f t="shared" si="502"/>
        <v>1.0800000000000001E-2</v>
      </c>
      <c r="BT2794" s="6">
        <f t="shared" si="503"/>
        <v>7.1000000000000004E-3</v>
      </c>
    </row>
    <row r="2795" spans="2:72" ht="14.45" hidden="1">
      <c r="B2795" s="110">
        <v>44232</v>
      </c>
      <c r="C2795" s="106">
        <v>3886.8</v>
      </c>
      <c r="D2795" s="106">
        <v>3878.3</v>
      </c>
      <c r="E2795" s="106">
        <v>3894.6</v>
      </c>
      <c r="F2795" s="106">
        <v>3874.9</v>
      </c>
      <c r="G2795" s="28"/>
      <c r="H2795" s="107">
        <v>3.8999999999999998E-3</v>
      </c>
      <c r="K2795" s="110">
        <v>44292</v>
      </c>
      <c r="L2795" s="106">
        <v>14683.5</v>
      </c>
      <c r="M2795" s="106">
        <v>14737</v>
      </c>
      <c r="N2795" s="106">
        <v>14779.1</v>
      </c>
      <c r="O2795" s="106">
        <v>14573.9</v>
      </c>
      <c r="P2795" s="28" t="s">
        <v>5277</v>
      </c>
      <c r="Q2795" s="107">
        <v>3.0999999999999999E-3</v>
      </c>
      <c r="T2795" s="110">
        <v>44089</v>
      </c>
      <c r="U2795" s="28">
        <v>73.61</v>
      </c>
      <c r="V2795">
        <v>73.400000000000006</v>
      </c>
      <c r="W2795">
        <v>73.739999999999995</v>
      </c>
      <c r="X2795">
        <v>73.31</v>
      </c>
      <c r="Y2795" s="19">
        <v>3.0999999999999999E-3</v>
      </c>
      <c r="AB2795" s="110">
        <f t="shared" si="506"/>
        <v>44292</v>
      </c>
      <c r="AC2795" s="108">
        <f t="shared" si="510"/>
        <v>14683.5</v>
      </c>
      <c r="AD2795" s="28">
        <f t="shared" si="511"/>
        <v>73.489999999999995</v>
      </c>
      <c r="AE2795" s="28">
        <f t="shared" si="504"/>
        <v>199.80269424411486</v>
      </c>
      <c r="AF2795" s="31">
        <f t="shared" si="505"/>
        <v>7.8794212820620935E-4</v>
      </c>
      <c r="AJ2795" s="110">
        <f t="shared" si="509"/>
        <v>44244</v>
      </c>
      <c r="AK2795" s="31">
        <f t="shared" si="507"/>
        <v>-2.9999999999999997E-4</v>
      </c>
      <c r="AL2795" s="115">
        <f t="shared" si="508"/>
        <v>-6.350074119654936E-3</v>
      </c>
      <c r="AM2795" s="100"/>
      <c r="BR2795" s="18">
        <f t="shared" si="501"/>
        <v>44232</v>
      </c>
      <c r="BS2795" s="6">
        <f t="shared" si="502"/>
        <v>3.8999999999999998E-3</v>
      </c>
      <c r="BT2795" s="6">
        <f t="shared" si="503"/>
        <v>1.9E-3</v>
      </c>
    </row>
    <row r="2796" spans="2:72" ht="14.45" hidden="1">
      <c r="B2796" s="110">
        <v>44235</v>
      </c>
      <c r="C2796" s="106">
        <v>3915.6</v>
      </c>
      <c r="D2796" s="106">
        <v>3892.6</v>
      </c>
      <c r="E2796" s="106">
        <v>3915.8</v>
      </c>
      <c r="F2796" s="106">
        <v>3892.6</v>
      </c>
      <c r="G2796" s="28"/>
      <c r="H2796" s="107">
        <v>7.4000000000000003E-3</v>
      </c>
      <c r="K2796" s="110">
        <v>44293</v>
      </c>
      <c r="L2796" s="106">
        <v>14819.05</v>
      </c>
      <c r="M2796" s="106">
        <v>14716.45</v>
      </c>
      <c r="N2796" s="106">
        <v>14879.8</v>
      </c>
      <c r="O2796" s="106">
        <v>14649.85</v>
      </c>
      <c r="P2796" s="28" t="s">
        <v>5278</v>
      </c>
      <c r="Q2796" s="107">
        <v>9.1999999999999998E-3</v>
      </c>
      <c r="T2796" s="110">
        <v>44090</v>
      </c>
      <c r="U2796" s="28">
        <v>73.545000000000002</v>
      </c>
      <c r="V2796">
        <v>73.584999999999994</v>
      </c>
      <c r="W2796">
        <v>73.787999999999997</v>
      </c>
      <c r="X2796">
        <v>73.474999999999994</v>
      </c>
      <c r="Y2796" s="19">
        <v>-8.9999999999999998E-4</v>
      </c>
      <c r="AB2796" s="110">
        <f t="shared" si="506"/>
        <v>44293</v>
      </c>
      <c r="AC2796" s="108">
        <f t="shared" si="510"/>
        <v>14819.05</v>
      </c>
      <c r="AD2796" s="28">
        <f t="shared" si="511"/>
        <v>74.367999999999995</v>
      </c>
      <c r="AE2796" s="28">
        <f t="shared" si="504"/>
        <v>199.26648558519793</v>
      </c>
      <c r="AF2796" s="31">
        <f t="shared" si="505"/>
        <v>-2.6836908328263798E-3</v>
      </c>
      <c r="AJ2796" s="110">
        <f t="shared" si="509"/>
        <v>44245</v>
      </c>
      <c r="AK2796" s="31">
        <f t="shared" si="507"/>
        <v>-4.4000000000000003E-3</v>
      </c>
      <c r="AL2796" s="115">
        <f t="shared" si="508"/>
        <v>-2.4904326455038595E-3</v>
      </c>
      <c r="AM2796" s="100"/>
      <c r="BR2796" s="18">
        <f t="shared" si="501"/>
        <v>44235</v>
      </c>
      <c r="BS2796" s="6">
        <f t="shared" si="502"/>
        <v>7.4000000000000003E-3</v>
      </c>
      <c r="BT2796" s="6">
        <f t="shared" si="503"/>
        <v>1.2800000000000001E-2</v>
      </c>
    </row>
    <row r="2797" spans="2:72" ht="14.45" hidden="1">
      <c r="B2797" s="110">
        <v>44236</v>
      </c>
      <c r="C2797" s="106">
        <v>3911.2</v>
      </c>
      <c r="D2797" s="106">
        <v>3910.5</v>
      </c>
      <c r="E2797" s="106">
        <v>3918.3</v>
      </c>
      <c r="F2797" s="106">
        <v>3902.6</v>
      </c>
      <c r="G2797" s="28"/>
      <c r="H2797" s="107">
        <v>-1.1000000000000001E-3</v>
      </c>
      <c r="K2797" s="110">
        <v>44294</v>
      </c>
      <c r="L2797" s="106">
        <v>14873.8</v>
      </c>
      <c r="M2797" s="106">
        <v>14875.65</v>
      </c>
      <c r="N2797" s="106">
        <v>14984.15</v>
      </c>
      <c r="O2797" s="106">
        <v>14821.1</v>
      </c>
      <c r="P2797" s="28" t="s">
        <v>5279</v>
      </c>
      <c r="Q2797" s="107">
        <v>3.7000000000000002E-3</v>
      </c>
      <c r="T2797" s="110">
        <v>44091</v>
      </c>
      <c r="U2797" s="28">
        <v>73.61</v>
      </c>
      <c r="V2797">
        <v>73.704999999999998</v>
      </c>
      <c r="W2797">
        <v>73.790000000000006</v>
      </c>
      <c r="X2797">
        <v>73.59</v>
      </c>
      <c r="Y2797" s="19">
        <v>8.9999999999999998E-4</v>
      </c>
      <c r="AB2797" s="110">
        <f t="shared" si="506"/>
        <v>44294</v>
      </c>
      <c r="AC2797" s="108">
        <f t="shared" si="510"/>
        <v>14873.8</v>
      </c>
      <c r="AD2797" s="28">
        <f t="shared" si="511"/>
        <v>74.576999999999998</v>
      </c>
      <c r="AE2797" s="28">
        <f t="shared" si="504"/>
        <v>199.44218726953349</v>
      </c>
      <c r="AF2797" s="31">
        <f t="shared" si="505"/>
        <v>8.8174227502224589E-4</v>
      </c>
      <c r="AJ2797" s="110">
        <f t="shared" si="509"/>
        <v>44246</v>
      </c>
      <c r="AK2797" s="31">
        <f t="shared" si="507"/>
        <v>-1.9E-3</v>
      </c>
      <c r="AL2797" s="115">
        <f t="shared" si="508"/>
        <v>-8.733288435058606E-3</v>
      </c>
      <c r="AM2797" s="100"/>
      <c r="BR2797" s="18">
        <f t="shared" si="501"/>
        <v>44236</v>
      </c>
      <c r="BS2797" s="6">
        <f t="shared" si="502"/>
        <v>-1.1000000000000001E-3</v>
      </c>
      <c r="BT2797" s="6">
        <f t="shared" si="503"/>
        <v>-4.0000000000000002E-4</v>
      </c>
    </row>
    <row r="2798" spans="2:72" ht="14.45" hidden="1">
      <c r="B2798" s="110">
        <v>44237</v>
      </c>
      <c r="C2798" s="106">
        <v>3909.9</v>
      </c>
      <c r="D2798" s="106">
        <v>3920.8</v>
      </c>
      <c r="E2798" s="106">
        <v>3931.5</v>
      </c>
      <c r="F2798" s="106">
        <v>3884.9</v>
      </c>
      <c r="G2798" s="28"/>
      <c r="H2798" s="107">
        <v>-2.9999999999999997E-4</v>
      </c>
      <c r="K2798" s="110">
        <v>44295</v>
      </c>
      <c r="L2798" s="106">
        <v>14834.85</v>
      </c>
      <c r="M2798" s="106">
        <v>14882.65</v>
      </c>
      <c r="N2798" s="106">
        <v>14918.45</v>
      </c>
      <c r="O2798" s="106">
        <v>14785.65</v>
      </c>
      <c r="P2798" s="28" t="s">
        <v>5280</v>
      </c>
      <c r="Q2798" s="107">
        <v>-2.5999999999999999E-3</v>
      </c>
      <c r="T2798" s="110">
        <v>44092</v>
      </c>
      <c r="U2798" s="28">
        <v>73.540000000000006</v>
      </c>
      <c r="V2798">
        <v>73.471000000000004</v>
      </c>
      <c r="W2798">
        <v>73.606999999999999</v>
      </c>
      <c r="X2798">
        <v>73.143000000000001</v>
      </c>
      <c r="Y2798" s="19">
        <v>-1E-3</v>
      </c>
      <c r="AB2798" s="110">
        <f t="shared" si="506"/>
        <v>44295</v>
      </c>
      <c r="AC2798" s="108">
        <f t="shared" si="510"/>
        <v>14834.85</v>
      </c>
      <c r="AD2798" s="28">
        <f t="shared" si="511"/>
        <v>74.733999999999995</v>
      </c>
      <c r="AE2798" s="28">
        <f t="shared" si="504"/>
        <v>198.50202049937113</v>
      </c>
      <c r="AF2798" s="31">
        <f t="shared" si="505"/>
        <v>-4.7139814451181428E-3</v>
      </c>
      <c r="AJ2798" s="110">
        <f t="shared" si="509"/>
        <v>44249</v>
      </c>
      <c r="AK2798" s="31">
        <f t="shared" si="507"/>
        <v>-7.7000000000000002E-3</v>
      </c>
      <c r="AL2798" s="115">
        <f t="shared" si="508"/>
        <v>-1.8940915035308037E-2</v>
      </c>
      <c r="AM2798" s="100"/>
      <c r="BR2798" s="18">
        <f t="shared" si="501"/>
        <v>44237</v>
      </c>
      <c r="BS2798" s="6">
        <f t="shared" si="502"/>
        <v>-2.9999999999999997E-4</v>
      </c>
      <c r="BT2798" s="6">
        <f t="shared" si="503"/>
        <v>-2.0000000000000001E-4</v>
      </c>
    </row>
    <row r="2799" spans="2:72" ht="14.45" hidden="1">
      <c r="B2799" s="110">
        <v>44238</v>
      </c>
      <c r="C2799" s="106">
        <v>3916.4</v>
      </c>
      <c r="D2799" s="106">
        <v>3916.4</v>
      </c>
      <c r="E2799" s="106">
        <v>3926</v>
      </c>
      <c r="F2799" s="106">
        <v>3890.4</v>
      </c>
      <c r="G2799" s="28"/>
      <c r="H2799" s="107">
        <v>1.6999999999999999E-3</v>
      </c>
      <c r="K2799" s="110">
        <v>44298</v>
      </c>
      <c r="L2799" s="106">
        <v>14310.8</v>
      </c>
      <c r="M2799" s="106">
        <v>14644.65</v>
      </c>
      <c r="N2799" s="106">
        <v>14652.5</v>
      </c>
      <c r="O2799" s="106">
        <v>14248.7</v>
      </c>
      <c r="P2799" s="28" t="s">
        <v>5281</v>
      </c>
      <c r="Q2799" s="107">
        <v>-3.5299999999999998E-2</v>
      </c>
      <c r="T2799" s="110">
        <v>44095</v>
      </c>
      <c r="U2799" s="28">
        <v>73.58</v>
      </c>
      <c r="V2799">
        <v>73.543000000000006</v>
      </c>
      <c r="W2799">
        <v>73.64</v>
      </c>
      <c r="X2799">
        <v>73.265000000000001</v>
      </c>
      <c r="Y2799" s="19">
        <v>5.0000000000000001E-4</v>
      </c>
      <c r="AB2799" s="110">
        <f t="shared" si="506"/>
        <v>44298</v>
      </c>
      <c r="AC2799" s="108">
        <f t="shared" si="510"/>
        <v>14310.8</v>
      </c>
      <c r="AD2799" s="28">
        <f t="shared" si="511"/>
        <v>74.989999999999995</v>
      </c>
      <c r="AE2799" s="28">
        <f t="shared" si="504"/>
        <v>190.83611148153088</v>
      </c>
      <c r="AF2799" s="31">
        <f t="shared" si="505"/>
        <v>-3.8618795912279014E-2</v>
      </c>
      <c r="AJ2799" s="110">
        <f t="shared" si="509"/>
        <v>44250</v>
      </c>
      <c r="AK2799" s="31">
        <f t="shared" si="507"/>
        <v>1.2999999999999999E-3</v>
      </c>
      <c r="AL2799" s="115">
        <f t="shared" si="508"/>
        <v>3.1288041499946129E-3</v>
      </c>
      <c r="AM2799" s="100"/>
      <c r="BR2799" s="18">
        <f t="shared" si="501"/>
        <v>44238</v>
      </c>
      <c r="BS2799" s="6">
        <f t="shared" si="502"/>
        <v>1.6999999999999999E-3</v>
      </c>
      <c r="BT2799" s="6">
        <f t="shared" si="503"/>
        <v>4.4000000000000003E-3</v>
      </c>
    </row>
    <row r="2800" spans="2:72" ht="14.45" hidden="1">
      <c r="B2800" s="110">
        <v>44239</v>
      </c>
      <c r="C2800" s="106">
        <v>3934.8</v>
      </c>
      <c r="D2800" s="106">
        <v>3911.7</v>
      </c>
      <c r="E2800" s="106">
        <v>3937.2</v>
      </c>
      <c r="F2800" s="106">
        <v>3905.8</v>
      </c>
      <c r="G2800" s="28"/>
      <c r="H2800" s="107">
        <v>4.7000000000000002E-3</v>
      </c>
      <c r="K2800" s="110">
        <v>44299</v>
      </c>
      <c r="L2800" s="106">
        <v>14504.8</v>
      </c>
      <c r="M2800" s="106">
        <v>14364.9</v>
      </c>
      <c r="N2800" s="106">
        <v>14528.9</v>
      </c>
      <c r="O2800" s="106">
        <v>14274.9</v>
      </c>
      <c r="P2800" s="28" t="s">
        <v>5282</v>
      </c>
      <c r="Q2800" s="107">
        <v>1.3599999999999999E-2</v>
      </c>
      <c r="T2800" s="110">
        <v>44096</v>
      </c>
      <c r="U2800" s="28">
        <v>73.52</v>
      </c>
      <c r="V2800">
        <v>73.58</v>
      </c>
      <c r="W2800">
        <v>73.650000000000006</v>
      </c>
      <c r="X2800">
        <v>73.39</v>
      </c>
      <c r="Y2800" s="19">
        <v>-8.0000000000000004E-4</v>
      </c>
      <c r="AB2800" s="110">
        <f t="shared" si="506"/>
        <v>44299</v>
      </c>
      <c r="AC2800" s="108">
        <f t="shared" si="510"/>
        <v>14504.8</v>
      </c>
      <c r="AD2800" s="28">
        <f t="shared" si="511"/>
        <v>75.27</v>
      </c>
      <c r="AE2800" s="28">
        <f t="shared" si="504"/>
        <v>192.70360037199416</v>
      </c>
      <c r="AF2800" s="31">
        <f t="shared" si="505"/>
        <v>9.7858255230902635E-3</v>
      </c>
      <c r="AJ2800" s="110">
        <f t="shared" si="509"/>
        <v>44251</v>
      </c>
      <c r="AK2800" s="31">
        <f t="shared" si="507"/>
        <v>1.1299999999999999E-2</v>
      </c>
      <c r="AL2800" s="115">
        <f t="shared" si="508"/>
        <v>1.8530596125806209E-2</v>
      </c>
      <c r="AM2800" s="100"/>
      <c r="BR2800" s="18">
        <f t="shared" si="501"/>
        <v>44239</v>
      </c>
      <c r="BS2800" s="6">
        <f t="shared" si="502"/>
        <v>4.7000000000000002E-3</v>
      </c>
      <c r="BT2800" s="6">
        <f t="shared" si="503"/>
        <v>-6.9999999999999999E-4</v>
      </c>
    </row>
    <row r="2801" spans="2:72" ht="14.45" hidden="1">
      <c r="B2801" s="110">
        <v>44243</v>
      </c>
      <c r="C2801" s="106">
        <v>3932.6</v>
      </c>
      <c r="D2801" s="106">
        <v>3939.6</v>
      </c>
      <c r="E2801" s="106">
        <v>3950.4</v>
      </c>
      <c r="F2801" s="106">
        <v>3923.8</v>
      </c>
      <c r="G2801" s="28"/>
      <c r="H2801" s="107">
        <v>-5.9999999999999995E-4</v>
      </c>
      <c r="K2801" s="110">
        <v>44301</v>
      </c>
      <c r="L2801" s="106">
        <v>14581.45</v>
      </c>
      <c r="M2801" s="106">
        <v>14522.4</v>
      </c>
      <c r="N2801" s="106">
        <v>14597.55</v>
      </c>
      <c r="O2801" s="106">
        <v>14353.2</v>
      </c>
      <c r="P2801" s="28" t="s">
        <v>5283</v>
      </c>
      <c r="Q2801" s="107">
        <v>5.3E-3</v>
      </c>
      <c r="T2801" s="110">
        <v>44097</v>
      </c>
      <c r="U2801" s="28">
        <v>73.58</v>
      </c>
      <c r="V2801">
        <v>73.510999999999996</v>
      </c>
      <c r="W2801">
        <v>73.64</v>
      </c>
      <c r="X2801">
        <v>73.424000000000007</v>
      </c>
      <c r="Y2801" s="19">
        <v>8.0000000000000004E-4</v>
      </c>
      <c r="AB2801" s="110">
        <f t="shared" si="506"/>
        <v>44301</v>
      </c>
      <c r="AC2801" s="108">
        <f t="shared" si="510"/>
        <v>14581.45</v>
      </c>
      <c r="AD2801" s="28">
        <f t="shared" si="511"/>
        <v>74.73</v>
      </c>
      <c r="AE2801" s="28">
        <f t="shared" si="504"/>
        <v>195.12177171149472</v>
      </c>
      <c r="AF2801" s="31">
        <f t="shared" si="505"/>
        <v>1.2548656770462685E-2</v>
      </c>
      <c r="AJ2801" s="110">
        <f t="shared" si="509"/>
        <v>44252</v>
      </c>
      <c r="AK2801" s="31">
        <f t="shared" si="507"/>
        <v>-2.4500000000000001E-2</v>
      </c>
      <c r="AL2801" s="115">
        <f t="shared" si="508"/>
        <v>2.7816058492129425E-3</v>
      </c>
      <c r="AM2801" s="100"/>
      <c r="BR2801" s="18">
        <f t="shared" si="501"/>
        <v>44243</v>
      </c>
      <c r="BS2801" s="6">
        <f t="shared" si="502"/>
        <v>-5.9999999999999995E-4</v>
      </c>
      <c r="BT2801" s="6">
        <f t="shared" si="503"/>
        <v>-1E-4</v>
      </c>
    </row>
    <row r="2802" spans="2:72" ht="14.45" hidden="1">
      <c r="B2802" s="110">
        <v>44244</v>
      </c>
      <c r="C2802" s="106">
        <v>3931.3</v>
      </c>
      <c r="D2802" s="106">
        <v>3918.5</v>
      </c>
      <c r="E2802" s="106">
        <v>3933.6</v>
      </c>
      <c r="F2802" s="106">
        <v>3900.4</v>
      </c>
      <c r="G2802" s="28"/>
      <c r="H2802" s="107">
        <v>-2.9999999999999997E-4</v>
      </c>
      <c r="K2802" s="110">
        <v>44302</v>
      </c>
      <c r="L2802" s="106">
        <v>14617.85</v>
      </c>
      <c r="M2802" s="106">
        <v>14599.6</v>
      </c>
      <c r="N2802" s="106">
        <v>14697.7</v>
      </c>
      <c r="O2802" s="106">
        <v>14559</v>
      </c>
      <c r="P2802" s="28" t="s">
        <v>5284</v>
      </c>
      <c r="Q2802" s="107">
        <v>2.5000000000000001E-3</v>
      </c>
      <c r="T2802" s="110">
        <v>44098</v>
      </c>
      <c r="U2802" s="28">
        <v>73.91</v>
      </c>
      <c r="V2802">
        <v>73.84</v>
      </c>
      <c r="W2802">
        <v>74.057000000000002</v>
      </c>
      <c r="X2802">
        <v>73.77</v>
      </c>
      <c r="Y2802" s="19">
        <v>4.4999999999999997E-3</v>
      </c>
      <c r="AB2802" s="110">
        <f t="shared" si="506"/>
        <v>44302</v>
      </c>
      <c r="AC2802" s="108">
        <f t="shared" si="510"/>
        <v>14617.85</v>
      </c>
      <c r="AD2802" s="28">
        <f t="shared" si="511"/>
        <v>74.540000000000006</v>
      </c>
      <c r="AE2802" s="28">
        <f t="shared" si="504"/>
        <v>196.10745908237186</v>
      </c>
      <c r="AF2802" s="31">
        <f t="shared" si="505"/>
        <v>5.0516524231574156E-3</v>
      </c>
      <c r="AJ2802" s="110">
        <f t="shared" si="509"/>
        <v>44253</v>
      </c>
      <c r="AK2802" s="31">
        <f t="shared" si="507"/>
        <v>-4.7000000000000002E-3</v>
      </c>
      <c r="AL2802" s="115">
        <f t="shared" si="508"/>
        <v>-5.3150820277122368E-2</v>
      </c>
      <c r="AM2802" s="100"/>
      <c r="BR2802" s="18">
        <f t="shared" si="501"/>
        <v>44244</v>
      </c>
      <c r="BS2802" s="6">
        <f t="shared" si="502"/>
        <v>-2.9999999999999997E-4</v>
      </c>
      <c r="BT2802" s="6">
        <f t="shared" si="503"/>
        <v>-6.7999999999999996E-3</v>
      </c>
    </row>
    <row r="2803" spans="2:72" ht="14.45" hidden="1">
      <c r="B2803" s="110">
        <v>44245</v>
      </c>
      <c r="C2803" s="106">
        <v>3914</v>
      </c>
      <c r="D2803" s="106">
        <v>3915.9</v>
      </c>
      <c r="E2803" s="106">
        <v>3922</v>
      </c>
      <c r="F2803" s="106">
        <v>3885</v>
      </c>
      <c r="G2803" s="28"/>
      <c r="H2803" s="107">
        <v>-4.4000000000000003E-3</v>
      </c>
      <c r="K2803" s="110">
        <v>44305</v>
      </c>
      <c r="L2803" s="106">
        <v>14359.45</v>
      </c>
      <c r="M2803" s="106">
        <v>14306.6</v>
      </c>
      <c r="N2803" s="106">
        <v>14382.3</v>
      </c>
      <c r="O2803" s="106">
        <v>14191.4</v>
      </c>
      <c r="P2803" s="28" t="s">
        <v>5285</v>
      </c>
      <c r="Q2803" s="107">
        <v>-1.77E-2</v>
      </c>
      <c r="T2803" s="110">
        <v>44099</v>
      </c>
      <c r="U2803" s="28">
        <v>73.685000000000002</v>
      </c>
      <c r="V2803">
        <v>73.734999999999999</v>
      </c>
      <c r="W2803">
        <v>73.784999999999997</v>
      </c>
      <c r="X2803">
        <v>73.570999999999998</v>
      </c>
      <c r="Y2803" s="19">
        <v>-3.0000000000000001E-3</v>
      </c>
      <c r="AB2803" s="110">
        <f t="shared" si="506"/>
        <v>44305</v>
      </c>
      <c r="AC2803" s="108">
        <f t="shared" si="510"/>
        <v>14359.45</v>
      </c>
      <c r="AD2803" s="28">
        <f t="shared" si="511"/>
        <v>74.86</v>
      </c>
      <c r="AE2803" s="28">
        <f t="shared" si="504"/>
        <v>191.81739246593642</v>
      </c>
      <c r="AF2803" s="31">
        <f t="shared" si="505"/>
        <v>-2.1876101176923957E-2</v>
      </c>
      <c r="AJ2803" s="110">
        <f t="shared" si="509"/>
        <v>44256</v>
      </c>
      <c r="AK2803" s="31">
        <f t="shared" si="507"/>
        <v>2.3800000000000002E-2</v>
      </c>
      <c r="AL2803" s="115">
        <f t="shared" si="508"/>
        <v>2.3358818865593545E-2</v>
      </c>
      <c r="AM2803" s="100"/>
      <c r="BR2803" s="18">
        <f t="shared" si="501"/>
        <v>44245</v>
      </c>
      <c r="BS2803" s="6">
        <f t="shared" si="502"/>
        <v>-4.4000000000000003E-3</v>
      </c>
      <c r="BT2803" s="6">
        <f t="shared" si="503"/>
        <v>-5.8999999999999999E-3</v>
      </c>
    </row>
    <row r="2804" spans="2:72" ht="14.45" hidden="1">
      <c r="B2804" s="110">
        <v>44246</v>
      </c>
      <c r="C2804" s="106">
        <v>3906.7</v>
      </c>
      <c r="D2804" s="106">
        <v>3921.2</v>
      </c>
      <c r="E2804" s="106">
        <v>3930.4</v>
      </c>
      <c r="F2804" s="106">
        <v>3903.1</v>
      </c>
      <c r="G2804" s="28"/>
      <c r="H2804" s="107">
        <v>-1.9E-3</v>
      </c>
      <c r="K2804" s="110">
        <v>44306</v>
      </c>
      <c r="L2804" s="106">
        <v>14296.4</v>
      </c>
      <c r="M2804" s="106">
        <v>14526.7</v>
      </c>
      <c r="N2804" s="106">
        <v>14526.95</v>
      </c>
      <c r="O2804" s="106">
        <v>14207.3</v>
      </c>
      <c r="P2804" s="28" t="s">
        <v>5286</v>
      </c>
      <c r="Q2804" s="107">
        <v>-4.4000000000000003E-3</v>
      </c>
      <c r="T2804" s="110">
        <v>44102</v>
      </c>
      <c r="U2804" s="28">
        <v>73.765000000000001</v>
      </c>
      <c r="V2804">
        <v>73.697999999999993</v>
      </c>
      <c r="W2804">
        <v>73.864999999999995</v>
      </c>
      <c r="X2804">
        <v>73.540000000000006</v>
      </c>
      <c r="Y2804" s="19">
        <v>1.1000000000000001E-3</v>
      </c>
      <c r="AB2804" s="110">
        <f t="shared" si="506"/>
        <v>44306</v>
      </c>
      <c r="AC2804" s="108">
        <f t="shared" si="510"/>
        <v>14296.4</v>
      </c>
      <c r="AD2804" s="28">
        <f t="shared" si="511"/>
        <v>75.394999999999996</v>
      </c>
      <c r="AE2804" s="28">
        <f t="shared" si="504"/>
        <v>189.6200013263479</v>
      </c>
      <c r="AF2804" s="31">
        <f t="shared" si="505"/>
        <v>-1.1455640759889585E-2</v>
      </c>
      <c r="AJ2804" s="110">
        <f t="shared" si="509"/>
        <v>44257</v>
      </c>
      <c r="AK2804" s="31">
        <f t="shared" si="507"/>
        <v>-8.0999999999999996E-3</v>
      </c>
      <c r="AL2804" s="115">
        <f t="shared" si="508"/>
        <v>1.2673374964259132E-2</v>
      </c>
      <c r="AM2804" s="100"/>
      <c r="BR2804" s="18">
        <f t="shared" si="501"/>
        <v>44246</v>
      </c>
      <c r="BS2804" s="6">
        <f t="shared" si="502"/>
        <v>-1.9E-3</v>
      </c>
      <c r="BT2804" s="6">
        <f t="shared" si="503"/>
        <v>-9.1000000000000004E-3</v>
      </c>
    </row>
    <row r="2805" spans="2:72" ht="14.45" hidden="1">
      <c r="B2805" s="110">
        <v>44249</v>
      </c>
      <c r="C2805" s="106">
        <v>3876.5</v>
      </c>
      <c r="D2805" s="106">
        <v>3885.6</v>
      </c>
      <c r="E2805" s="106">
        <v>3902.9</v>
      </c>
      <c r="F2805" s="106">
        <v>3874.7</v>
      </c>
      <c r="G2805" s="28"/>
      <c r="H2805" s="107">
        <v>-7.7000000000000002E-3</v>
      </c>
      <c r="K2805" s="110">
        <v>44308</v>
      </c>
      <c r="L2805" s="106">
        <v>14406.15</v>
      </c>
      <c r="M2805" s="106">
        <v>14219.15</v>
      </c>
      <c r="N2805" s="106">
        <v>14424.75</v>
      </c>
      <c r="O2805" s="106">
        <v>14151.4</v>
      </c>
      <c r="P2805" s="28" t="s">
        <v>5287</v>
      </c>
      <c r="Q2805" s="107">
        <v>7.7000000000000002E-3</v>
      </c>
      <c r="T2805" s="110">
        <v>44103</v>
      </c>
      <c r="U2805" s="28">
        <v>73.760000000000005</v>
      </c>
      <c r="V2805">
        <v>73.790000000000006</v>
      </c>
      <c r="W2805">
        <v>73.92</v>
      </c>
      <c r="X2805">
        <v>73.716999999999999</v>
      </c>
      <c r="Y2805" s="19">
        <v>-1E-4</v>
      </c>
      <c r="AB2805" s="110">
        <f t="shared" si="506"/>
        <v>44308</v>
      </c>
      <c r="AC2805" s="108">
        <f t="shared" si="510"/>
        <v>14406.15</v>
      </c>
      <c r="AD2805" s="28">
        <f t="shared" si="511"/>
        <v>75.12</v>
      </c>
      <c r="AE2805" s="28">
        <f t="shared" si="504"/>
        <v>191.77515974440894</v>
      </c>
      <c r="AF2805" s="31">
        <f t="shared" si="505"/>
        <v>1.1365670303692621E-2</v>
      </c>
      <c r="AJ2805" s="110">
        <f t="shared" si="509"/>
        <v>44258</v>
      </c>
      <c r="AK2805" s="31">
        <f t="shared" si="507"/>
        <v>-1.3100000000000001E-2</v>
      </c>
      <c r="AL2805" s="115">
        <f t="shared" si="508"/>
        <v>2.6367877510774074E-2</v>
      </c>
      <c r="AM2805" s="100"/>
      <c r="BR2805" s="18">
        <f t="shared" si="501"/>
        <v>44249</v>
      </c>
      <c r="BS2805" s="6">
        <f t="shared" si="502"/>
        <v>-7.7000000000000002E-3</v>
      </c>
      <c r="BT2805" s="6">
        <f t="shared" si="503"/>
        <v>-2.0400000000000001E-2</v>
      </c>
    </row>
    <row r="2806" spans="2:72" ht="14.45" hidden="1">
      <c r="B2806" s="110">
        <v>44250</v>
      </c>
      <c r="C2806" s="106">
        <v>3881.4</v>
      </c>
      <c r="D2806" s="106">
        <v>3857.1</v>
      </c>
      <c r="E2806" s="106">
        <v>3896</v>
      </c>
      <c r="F2806" s="106">
        <v>3805.6</v>
      </c>
      <c r="G2806" s="28"/>
      <c r="H2806" s="107">
        <v>1.2999999999999999E-3</v>
      </c>
      <c r="K2806" s="110">
        <v>44309</v>
      </c>
      <c r="L2806" s="106">
        <v>14341.35</v>
      </c>
      <c r="M2806" s="106">
        <v>14326.35</v>
      </c>
      <c r="N2806" s="106">
        <v>14461.15</v>
      </c>
      <c r="O2806" s="106">
        <v>14273.3</v>
      </c>
      <c r="P2806" s="28" t="s">
        <v>5288</v>
      </c>
      <c r="Q2806" s="107">
        <v>-4.4999999999999997E-3</v>
      </c>
      <c r="T2806" s="110">
        <v>44104</v>
      </c>
      <c r="U2806" s="28">
        <v>73.569999999999993</v>
      </c>
      <c r="V2806">
        <v>73.822000000000003</v>
      </c>
      <c r="W2806">
        <v>73.87</v>
      </c>
      <c r="X2806">
        <v>73.531000000000006</v>
      </c>
      <c r="Y2806" s="19">
        <v>-2.5999999999999999E-3</v>
      </c>
      <c r="AB2806" s="110">
        <f t="shared" si="506"/>
        <v>44309</v>
      </c>
      <c r="AC2806" s="108">
        <f t="shared" si="510"/>
        <v>14341.35</v>
      </c>
      <c r="AD2806" s="28">
        <f t="shared" si="511"/>
        <v>74.930000000000007</v>
      </c>
      <c r="AE2806" s="28">
        <f t="shared" si="504"/>
        <v>191.39663686107031</v>
      </c>
      <c r="AF2806" s="31">
        <f t="shared" si="505"/>
        <v>-1.9737847375181916E-3</v>
      </c>
      <c r="AJ2806" s="110">
        <f t="shared" si="509"/>
        <v>44259</v>
      </c>
      <c r="AK2806" s="31">
        <f t="shared" si="507"/>
        <v>-1.34E-2</v>
      </c>
      <c r="AL2806" s="115">
        <f t="shared" si="508"/>
        <v>-8.0795309407877269E-3</v>
      </c>
      <c r="AM2806" s="100"/>
      <c r="BR2806" s="18">
        <f t="shared" si="501"/>
        <v>44250</v>
      </c>
      <c r="BS2806" s="6">
        <f t="shared" si="502"/>
        <v>1.2999999999999999E-3</v>
      </c>
      <c r="BT2806" s="6">
        <f t="shared" si="503"/>
        <v>2.2000000000000001E-3</v>
      </c>
    </row>
    <row r="2807" spans="2:72" ht="14.45" hidden="1">
      <c r="B2807" s="110">
        <v>44251</v>
      </c>
      <c r="C2807" s="106">
        <v>3925.4</v>
      </c>
      <c r="D2807" s="106">
        <v>3873.7</v>
      </c>
      <c r="E2807" s="106">
        <v>3928.7</v>
      </c>
      <c r="F2807" s="106">
        <v>3859.6</v>
      </c>
      <c r="G2807" s="28"/>
      <c r="H2807" s="107">
        <v>1.1299999999999999E-2</v>
      </c>
      <c r="K2807" s="110">
        <v>44312</v>
      </c>
      <c r="L2807" s="106">
        <v>14485</v>
      </c>
      <c r="M2807" s="106">
        <v>14449.45</v>
      </c>
      <c r="N2807" s="106">
        <v>14557.5</v>
      </c>
      <c r="O2807" s="106">
        <v>14421.3</v>
      </c>
      <c r="P2807" s="28" t="s">
        <v>5289</v>
      </c>
      <c r="Q2807" s="107">
        <v>0.01</v>
      </c>
      <c r="T2807" s="110">
        <v>44105</v>
      </c>
      <c r="U2807" s="28">
        <v>73.218000000000004</v>
      </c>
      <c r="V2807">
        <v>73.614000000000004</v>
      </c>
      <c r="W2807">
        <v>73.63</v>
      </c>
      <c r="X2807">
        <v>73.022999999999996</v>
      </c>
      <c r="Y2807" s="19">
        <v>-4.7999999999999996E-3</v>
      </c>
      <c r="AB2807" s="110">
        <f t="shared" si="506"/>
        <v>44312</v>
      </c>
      <c r="AC2807" s="108">
        <f t="shared" si="510"/>
        <v>14485</v>
      </c>
      <c r="AD2807" s="28">
        <f t="shared" si="511"/>
        <v>74.757000000000005</v>
      </c>
      <c r="AE2807" s="28">
        <f t="shared" si="504"/>
        <v>193.76111936005992</v>
      </c>
      <c r="AF2807" s="31">
        <f t="shared" si="505"/>
        <v>1.2353835144480296E-2</v>
      </c>
      <c r="AJ2807" s="110">
        <f t="shared" si="509"/>
        <v>44260</v>
      </c>
      <c r="AK2807" s="31">
        <f t="shared" si="507"/>
        <v>1.95E-2</v>
      </c>
      <c r="AL2807" s="115">
        <f t="shared" si="508"/>
        <v>-1.5562835363156502E-2</v>
      </c>
      <c r="AM2807" s="100"/>
      <c r="BR2807" s="18">
        <f t="shared" si="501"/>
        <v>44251</v>
      </c>
      <c r="BS2807" s="6">
        <f t="shared" si="502"/>
        <v>1.1299999999999999E-2</v>
      </c>
      <c r="BT2807" s="6">
        <f t="shared" si="503"/>
        <v>1.8599999999999998E-2</v>
      </c>
    </row>
    <row r="2808" spans="2:72" ht="14.45" hidden="1">
      <c r="B2808" s="110">
        <v>44252</v>
      </c>
      <c r="C2808" s="106">
        <v>3829.3</v>
      </c>
      <c r="D2808" s="106">
        <v>3915.8</v>
      </c>
      <c r="E2808" s="106">
        <v>3925</v>
      </c>
      <c r="F2808" s="106">
        <v>3814</v>
      </c>
      <c r="G2808" s="28"/>
      <c r="H2808" s="107">
        <v>-2.4500000000000001E-2</v>
      </c>
      <c r="K2808" s="110">
        <v>44313</v>
      </c>
      <c r="L2808" s="106">
        <v>14653.05</v>
      </c>
      <c r="M2808" s="106">
        <v>14493.8</v>
      </c>
      <c r="N2808" s="106">
        <v>14667.55</v>
      </c>
      <c r="O2808" s="106">
        <v>14484.85</v>
      </c>
      <c r="P2808" s="28" t="s">
        <v>5290</v>
      </c>
      <c r="Q2808" s="107">
        <v>1.1599999999999999E-2</v>
      </c>
      <c r="T2808" s="110">
        <v>44106</v>
      </c>
      <c r="U2808" s="28">
        <v>73.295000000000002</v>
      </c>
      <c r="V2808">
        <v>73.242000000000004</v>
      </c>
      <c r="W2808">
        <v>73.453000000000003</v>
      </c>
      <c r="X2808">
        <v>73.242000000000004</v>
      </c>
      <c r="Y2808" s="19">
        <v>1.1000000000000001E-3</v>
      </c>
      <c r="AB2808" s="110">
        <f t="shared" si="506"/>
        <v>44313</v>
      </c>
      <c r="AC2808" s="108">
        <f t="shared" si="510"/>
        <v>14653.05</v>
      </c>
      <c r="AD2808" s="28">
        <f t="shared" si="511"/>
        <v>74.59</v>
      </c>
      <c r="AE2808" s="28">
        <f t="shared" si="504"/>
        <v>196.44791527014343</v>
      </c>
      <c r="AF2808" s="31">
        <f t="shared" si="505"/>
        <v>1.3866537925447897E-2</v>
      </c>
      <c r="AJ2808" s="110">
        <f t="shared" si="509"/>
        <v>44263</v>
      </c>
      <c r="AK2808" s="31">
        <f t="shared" si="507"/>
        <v>-5.4000000000000003E-3</v>
      </c>
      <c r="AL2808" s="115">
        <f t="shared" si="508"/>
        <v>-1.1084801806293676E-3</v>
      </c>
      <c r="AM2808" s="100"/>
      <c r="BR2808" s="18">
        <f t="shared" si="501"/>
        <v>44252</v>
      </c>
      <c r="BS2808" s="6">
        <f t="shared" si="502"/>
        <v>-2.4500000000000001E-2</v>
      </c>
      <c r="BT2808" s="6">
        <f t="shared" si="503"/>
        <v>7.7000000000000002E-3</v>
      </c>
    </row>
    <row r="2809" spans="2:72" ht="14.45" hidden="1">
      <c r="B2809" s="110">
        <v>44253</v>
      </c>
      <c r="C2809" s="106">
        <v>3811.2</v>
      </c>
      <c r="D2809" s="106">
        <v>3839.7</v>
      </c>
      <c r="E2809" s="106">
        <v>3861.1</v>
      </c>
      <c r="F2809" s="106">
        <v>3789.5</v>
      </c>
      <c r="G2809" s="28"/>
      <c r="H2809" s="107">
        <v>-4.7000000000000002E-3</v>
      </c>
      <c r="K2809" s="110">
        <v>44314</v>
      </c>
      <c r="L2809" s="106">
        <v>14864.55</v>
      </c>
      <c r="M2809" s="106">
        <v>14710.5</v>
      </c>
      <c r="N2809" s="106">
        <v>14890.25</v>
      </c>
      <c r="O2809" s="106">
        <v>14694.95</v>
      </c>
      <c r="P2809" s="28" t="s">
        <v>5291</v>
      </c>
      <c r="Q2809" s="107">
        <v>1.44E-2</v>
      </c>
      <c r="T2809" s="110">
        <v>44109</v>
      </c>
      <c r="U2809" s="28">
        <v>73.117000000000004</v>
      </c>
      <c r="V2809">
        <v>73.3</v>
      </c>
      <c r="W2809">
        <v>73.486000000000004</v>
      </c>
      <c r="X2809">
        <v>73.066999999999993</v>
      </c>
      <c r="Y2809" s="19">
        <v>-2.3999999999999998E-3</v>
      </c>
      <c r="AB2809" s="110">
        <f t="shared" si="506"/>
        <v>44314</v>
      </c>
      <c r="AC2809" s="108">
        <f t="shared" si="510"/>
        <v>14864.55</v>
      </c>
      <c r="AD2809" s="28">
        <f t="shared" si="511"/>
        <v>74.492999999999995</v>
      </c>
      <c r="AE2809" s="28">
        <f t="shared" si="504"/>
        <v>199.54291007208732</v>
      </c>
      <c r="AF2809" s="31">
        <f t="shared" si="505"/>
        <v>1.5754785677861927E-2</v>
      </c>
      <c r="AJ2809" s="110">
        <f t="shared" si="509"/>
        <v>44264</v>
      </c>
      <c r="AK2809" s="31">
        <f t="shared" si="507"/>
        <v>1.4200000000000001E-2</v>
      </c>
      <c r="AL2809" s="115">
        <f t="shared" si="508"/>
        <v>1.7608682384992358E-2</v>
      </c>
      <c r="AM2809" s="100"/>
      <c r="BR2809" s="18">
        <f t="shared" si="501"/>
        <v>44253</v>
      </c>
      <c r="BS2809" s="6">
        <f t="shared" si="502"/>
        <v>-4.7000000000000002E-3</v>
      </c>
      <c r="BT2809" s="6">
        <f t="shared" si="503"/>
        <v>-3.7600000000000001E-2</v>
      </c>
    </row>
    <row r="2810" spans="2:72" ht="14.45" hidden="1">
      <c r="B2810" s="110">
        <v>44256</v>
      </c>
      <c r="C2810" s="106">
        <v>3901.8</v>
      </c>
      <c r="D2810" s="106">
        <v>3842.5</v>
      </c>
      <c r="E2810" s="106">
        <v>3914.5</v>
      </c>
      <c r="F2810" s="106">
        <v>3842.5</v>
      </c>
      <c r="G2810" s="28"/>
      <c r="H2810" s="107">
        <v>2.3800000000000002E-2</v>
      </c>
      <c r="K2810" s="110">
        <v>44315</v>
      </c>
      <c r="L2810" s="106">
        <v>14894.9</v>
      </c>
      <c r="M2810" s="106">
        <v>14979</v>
      </c>
      <c r="N2810" s="106">
        <v>15044.35</v>
      </c>
      <c r="O2810" s="106">
        <v>14814.45</v>
      </c>
      <c r="P2810" s="28" t="s">
        <v>5292</v>
      </c>
      <c r="Q2810" s="107">
        <v>2E-3</v>
      </c>
      <c r="T2810" s="110">
        <v>44110</v>
      </c>
      <c r="U2810" s="28">
        <v>73.441000000000003</v>
      </c>
      <c r="V2810">
        <v>73.096999999999994</v>
      </c>
      <c r="W2810">
        <v>73.522000000000006</v>
      </c>
      <c r="X2810">
        <v>73.096999999999994</v>
      </c>
      <c r="Y2810" s="19">
        <v>4.4000000000000003E-3</v>
      </c>
      <c r="AB2810" s="110">
        <f t="shared" si="506"/>
        <v>44315</v>
      </c>
      <c r="AC2810" s="108">
        <f t="shared" si="510"/>
        <v>14894.9</v>
      </c>
      <c r="AD2810" s="28">
        <f t="shared" si="511"/>
        <v>74.099999999999994</v>
      </c>
      <c r="AE2810" s="28">
        <f t="shared" si="504"/>
        <v>201.01079622132255</v>
      </c>
      <c r="AF2810" s="31">
        <f t="shared" si="505"/>
        <v>7.3562430692473146E-3</v>
      </c>
      <c r="AJ2810" s="110">
        <f t="shared" si="509"/>
        <v>44265</v>
      </c>
      <c r="AK2810" s="31">
        <f t="shared" si="507"/>
        <v>6.0000000000000001E-3</v>
      </c>
      <c r="AL2810" s="115">
        <f t="shared" si="508"/>
        <v>5.6958155225856899E-3</v>
      </c>
      <c r="AM2810" s="100"/>
      <c r="BR2810" s="18">
        <f t="shared" si="501"/>
        <v>44256</v>
      </c>
      <c r="BS2810" s="6">
        <f t="shared" si="502"/>
        <v>2.3800000000000002E-2</v>
      </c>
      <c r="BT2810" s="6">
        <f t="shared" si="503"/>
        <v>1.6E-2</v>
      </c>
    </row>
    <row r="2811" spans="2:72" ht="14.45" hidden="1">
      <c r="B2811" s="110">
        <v>44257</v>
      </c>
      <c r="C2811" s="106">
        <v>3870.3</v>
      </c>
      <c r="D2811" s="106">
        <v>3903.6</v>
      </c>
      <c r="E2811" s="106">
        <v>3906.4</v>
      </c>
      <c r="F2811" s="106">
        <v>3868.6</v>
      </c>
      <c r="G2811" s="28"/>
      <c r="H2811" s="107">
        <v>-8.0999999999999996E-3</v>
      </c>
      <c r="K2811" s="110">
        <v>44316</v>
      </c>
      <c r="L2811" s="106">
        <v>14631.1</v>
      </c>
      <c r="M2811" s="106">
        <v>14747.35</v>
      </c>
      <c r="N2811" s="106">
        <v>14855.45</v>
      </c>
      <c r="O2811" s="106">
        <v>14601.7</v>
      </c>
      <c r="P2811" s="28" t="s">
        <v>5293</v>
      </c>
      <c r="Q2811" s="107">
        <v>-1.77E-2</v>
      </c>
      <c r="T2811" s="110">
        <v>44111</v>
      </c>
      <c r="U2811" s="28">
        <v>73.334999999999994</v>
      </c>
      <c r="V2811">
        <v>73.484999999999999</v>
      </c>
      <c r="W2811">
        <v>73.61</v>
      </c>
      <c r="X2811">
        <v>73.245000000000005</v>
      </c>
      <c r="Y2811" s="19">
        <v>-1.4E-3</v>
      </c>
      <c r="AB2811" s="110">
        <f t="shared" si="506"/>
        <v>44316</v>
      </c>
      <c r="AC2811" s="108">
        <f t="shared" si="510"/>
        <v>14631.1</v>
      </c>
      <c r="AD2811" s="28">
        <f t="shared" si="511"/>
        <v>74.055000000000007</v>
      </c>
      <c r="AE2811" s="28">
        <f t="shared" si="504"/>
        <v>197.57072446154885</v>
      </c>
      <c r="AF2811" s="31">
        <f t="shared" si="505"/>
        <v>-1.7113865645236426E-2</v>
      </c>
      <c r="AJ2811" s="110" t="e">
        <f t="shared" si="509"/>
        <v>#N/A</v>
      </c>
      <c r="AK2811" s="31">
        <f t="shared" si="507"/>
        <v>0</v>
      </c>
      <c r="AL2811" s="115">
        <f t="shared" si="508"/>
        <v>0</v>
      </c>
      <c r="AM2811" s="100"/>
      <c r="BR2811" s="18">
        <f t="shared" si="501"/>
        <v>44257</v>
      </c>
      <c r="BS2811" s="6">
        <f t="shared" si="502"/>
        <v>-8.0999999999999996E-3</v>
      </c>
      <c r="BT2811" s="6">
        <f t="shared" si="503"/>
        <v>1.0699999999999999E-2</v>
      </c>
    </row>
    <row r="2812" spans="2:72" ht="14.45" hidden="1">
      <c r="B2812" s="110">
        <v>44258</v>
      </c>
      <c r="C2812" s="106">
        <v>3819.7</v>
      </c>
      <c r="D2812" s="106">
        <v>3864</v>
      </c>
      <c r="E2812" s="106">
        <v>3874.5</v>
      </c>
      <c r="F2812" s="106">
        <v>3818.9</v>
      </c>
      <c r="G2812" s="28"/>
      <c r="H2812" s="107">
        <v>-1.3100000000000001E-2</v>
      </c>
      <c r="K2812" s="110">
        <v>44319</v>
      </c>
      <c r="L2812" s="106">
        <v>14634.15</v>
      </c>
      <c r="M2812" s="106">
        <v>14481.05</v>
      </c>
      <c r="N2812" s="106">
        <v>14673.85</v>
      </c>
      <c r="O2812" s="106">
        <v>14416.25</v>
      </c>
      <c r="P2812" s="28" t="s">
        <v>5294</v>
      </c>
      <c r="Q2812" s="107">
        <v>2.0000000000000001E-4</v>
      </c>
      <c r="T2812" s="110">
        <v>44112</v>
      </c>
      <c r="U2812" s="28">
        <v>73.3</v>
      </c>
      <c r="V2812">
        <v>73.33</v>
      </c>
      <c r="W2812">
        <v>73.376000000000005</v>
      </c>
      <c r="X2812">
        <v>73.179000000000002</v>
      </c>
      <c r="Y2812" s="19">
        <v>-5.0000000000000001E-4</v>
      </c>
      <c r="AB2812" s="110">
        <f t="shared" si="506"/>
        <v>44319</v>
      </c>
      <c r="AC2812" s="108">
        <f t="shared" si="510"/>
        <v>14634.15</v>
      </c>
      <c r="AD2812" s="28">
        <f t="shared" si="511"/>
        <v>73.819999999999993</v>
      </c>
      <c r="AE2812" s="28">
        <f t="shared" si="504"/>
        <v>198.24099160119209</v>
      </c>
      <c r="AF2812" s="31">
        <f t="shared" si="505"/>
        <v>3.3925428044563333E-3</v>
      </c>
      <c r="AJ2812" s="110">
        <f t="shared" si="509"/>
        <v>44267</v>
      </c>
      <c r="AK2812" s="31">
        <f t="shared" si="507"/>
        <v>1E-3</v>
      </c>
      <c r="AL2812" s="115">
        <f t="shared" si="508"/>
        <v>-8.9344662518430207E-3</v>
      </c>
      <c r="AM2812" s="100"/>
      <c r="BR2812" s="18">
        <f t="shared" si="501"/>
        <v>44258</v>
      </c>
      <c r="BS2812" s="6">
        <f t="shared" si="502"/>
        <v>-1.3100000000000001E-2</v>
      </c>
      <c r="BT2812" s="6">
        <f t="shared" si="503"/>
        <v>2.1899999999999999E-2</v>
      </c>
    </row>
    <row r="2813" spans="2:72" ht="14.45" hidden="1">
      <c r="B2813" s="110">
        <v>44259</v>
      </c>
      <c r="C2813" s="106">
        <v>3768.5</v>
      </c>
      <c r="D2813" s="106">
        <v>3818.5</v>
      </c>
      <c r="E2813" s="106">
        <v>3843.7</v>
      </c>
      <c r="F2813" s="106">
        <v>3723.3</v>
      </c>
      <c r="G2813" s="28"/>
      <c r="H2813" s="107">
        <v>-1.34E-2</v>
      </c>
      <c r="K2813" s="110">
        <v>44320</v>
      </c>
      <c r="L2813" s="106">
        <v>14496.5</v>
      </c>
      <c r="M2813" s="106">
        <v>14687.25</v>
      </c>
      <c r="N2813" s="106">
        <v>14723.4</v>
      </c>
      <c r="O2813" s="106">
        <v>14461.5</v>
      </c>
      <c r="P2813" s="28" t="s">
        <v>5295</v>
      </c>
      <c r="Q2813" s="107">
        <v>-9.4000000000000004E-3</v>
      </c>
      <c r="T2813" s="110">
        <v>44113</v>
      </c>
      <c r="U2813" s="28">
        <v>73.02</v>
      </c>
      <c r="V2813">
        <v>73.150000000000006</v>
      </c>
      <c r="W2813">
        <v>73.265000000000001</v>
      </c>
      <c r="X2813">
        <v>72.965999999999994</v>
      </c>
      <c r="Y2813" s="19">
        <v>-3.8E-3</v>
      </c>
      <c r="AB2813" s="110">
        <f t="shared" si="506"/>
        <v>44320</v>
      </c>
      <c r="AC2813" s="108">
        <f t="shared" si="510"/>
        <v>14496.5</v>
      </c>
      <c r="AD2813" s="28">
        <f t="shared" si="511"/>
        <v>73.77</v>
      </c>
      <c r="AE2813" s="28">
        <f t="shared" si="504"/>
        <v>196.50942117391895</v>
      </c>
      <c r="AF2813" s="31">
        <f t="shared" si="505"/>
        <v>-8.7346739606538604E-3</v>
      </c>
      <c r="AJ2813" s="110">
        <f t="shared" si="509"/>
        <v>44270</v>
      </c>
      <c r="AK2813" s="31">
        <f t="shared" si="507"/>
        <v>6.4999999999999997E-3</v>
      </c>
      <c r="AL2813" s="115">
        <f t="shared" si="508"/>
        <v>-4.626930432988452E-3</v>
      </c>
      <c r="AM2813" s="100"/>
      <c r="BR2813" s="18">
        <f t="shared" si="501"/>
        <v>44259</v>
      </c>
      <c r="BS2813" s="6">
        <f t="shared" si="502"/>
        <v>-1.34E-2</v>
      </c>
      <c r="BT2813" s="6">
        <f t="shared" si="503"/>
        <v>-1.0800000000000001E-2</v>
      </c>
    </row>
    <row r="2814" spans="2:72" ht="14.45" hidden="1">
      <c r="B2814" s="110">
        <v>44260</v>
      </c>
      <c r="C2814" s="106">
        <v>3841.9</v>
      </c>
      <c r="D2814" s="106">
        <v>3793.6</v>
      </c>
      <c r="E2814" s="106">
        <v>3851.7</v>
      </c>
      <c r="F2814" s="106">
        <v>3730.2</v>
      </c>
      <c r="G2814" s="28"/>
      <c r="H2814" s="107">
        <v>1.95E-2</v>
      </c>
      <c r="K2814" s="110">
        <v>44321</v>
      </c>
      <c r="L2814" s="106">
        <v>14617.85</v>
      </c>
      <c r="M2814" s="106">
        <v>14604.15</v>
      </c>
      <c r="N2814" s="106">
        <v>14637.9</v>
      </c>
      <c r="O2814" s="106">
        <v>14506.6</v>
      </c>
      <c r="P2814" s="28" t="s">
        <v>5296</v>
      </c>
      <c r="Q2814" s="107">
        <v>8.3999999999999995E-3</v>
      </c>
      <c r="T2814" s="110">
        <v>44116</v>
      </c>
      <c r="U2814" s="28">
        <v>73.364000000000004</v>
      </c>
      <c r="V2814">
        <v>73.013999999999996</v>
      </c>
      <c r="W2814">
        <v>73.418999999999997</v>
      </c>
      <c r="X2814">
        <v>73.013999999999996</v>
      </c>
      <c r="Y2814" s="19">
        <v>4.7000000000000002E-3</v>
      </c>
      <c r="AB2814" s="110">
        <f t="shared" si="506"/>
        <v>44321</v>
      </c>
      <c r="AC2814" s="108">
        <f t="shared" si="510"/>
        <v>14617.85</v>
      </c>
      <c r="AD2814" s="28">
        <f t="shared" si="511"/>
        <v>73.81</v>
      </c>
      <c r="AE2814" s="28">
        <f t="shared" si="504"/>
        <v>198.0470125999187</v>
      </c>
      <c r="AF2814" s="31">
        <f t="shared" si="505"/>
        <v>7.824517607422532E-3</v>
      </c>
      <c r="AJ2814" s="110">
        <f t="shared" si="509"/>
        <v>44271</v>
      </c>
      <c r="AK2814" s="31">
        <f t="shared" si="507"/>
        <v>-1.6000000000000001E-3</v>
      </c>
      <c r="AL2814" s="115">
        <f t="shared" si="508"/>
        <v>-1.0005441073286381E-3</v>
      </c>
      <c r="AM2814" s="100"/>
      <c r="BR2814" s="18">
        <f t="shared" si="501"/>
        <v>44260</v>
      </c>
      <c r="BS2814" s="6">
        <f t="shared" si="502"/>
        <v>1.95E-2</v>
      </c>
      <c r="BT2814" s="6">
        <f t="shared" si="503"/>
        <v>-9.4999999999999998E-3</v>
      </c>
    </row>
    <row r="2815" spans="2:72" ht="14.45" hidden="1">
      <c r="B2815" s="110">
        <v>44263</v>
      </c>
      <c r="C2815" s="106">
        <v>3821.3</v>
      </c>
      <c r="D2815" s="106">
        <v>3844.4</v>
      </c>
      <c r="E2815" s="106">
        <v>3881.1</v>
      </c>
      <c r="F2815" s="106">
        <v>3819.2</v>
      </c>
      <c r="G2815" s="28"/>
      <c r="H2815" s="107">
        <v>-5.4000000000000003E-3</v>
      </c>
      <c r="K2815" s="110">
        <v>44322</v>
      </c>
      <c r="L2815" s="106">
        <v>14724.8</v>
      </c>
      <c r="M2815" s="106">
        <v>14668.35</v>
      </c>
      <c r="N2815" s="106">
        <v>14743.9</v>
      </c>
      <c r="O2815" s="106">
        <v>14611.5</v>
      </c>
      <c r="P2815" s="28" t="s">
        <v>5297</v>
      </c>
      <c r="Q2815" s="107">
        <v>7.3000000000000001E-3</v>
      </c>
      <c r="T2815" s="110">
        <v>44117</v>
      </c>
      <c r="U2815" s="28">
        <v>73.41</v>
      </c>
      <c r="V2815">
        <v>73.358999999999995</v>
      </c>
      <c r="W2815">
        <v>73.483000000000004</v>
      </c>
      <c r="X2815">
        <v>73.247</v>
      </c>
      <c r="Y2815" s="19">
        <v>5.9999999999999995E-4</v>
      </c>
      <c r="AB2815" s="110">
        <f t="shared" si="506"/>
        <v>44322</v>
      </c>
      <c r="AC2815" s="108">
        <f t="shared" si="510"/>
        <v>14724.8</v>
      </c>
      <c r="AD2815" s="28">
        <f t="shared" si="511"/>
        <v>73.605000000000004</v>
      </c>
      <c r="AE2815" s="28">
        <f t="shared" si="504"/>
        <v>200.0516269275185</v>
      </c>
      <c r="AF2815" s="31">
        <f t="shared" si="505"/>
        <v>1.0121911465786004E-2</v>
      </c>
      <c r="AJ2815" s="110">
        <f t="shared" si="509"/>
        <v>44272</v>
      </c>
      <c r="AK2815" s="31">
        <f t="shared" si="507"/>
        <v>2.8999999999999998E-3</v>
      </c>
      <c r="AL2815" s="115">
        <f t="shared" si="508"/>
        <v>-1.3434008388491736E-2</v>
      </c>
      <c r="AM2815" s="100"/>
      <c r="BR2815" s="18">
        <f t="shared" si="501"/>
        <v>44263</v>
      </c>
      <c r="BS2815" s="6">
        <f t="shared" si="502"/>
        <v>-5.4000000000000003E-3</v>
      </c>
      <c r="BT2815" s="6">
        <f t="shared" si="503"/>
        <v>1.1999999999999999E-3</v>
      </c>
    </row>
    <row r="2816" spans="2:72" ht="14.45" hidden="1">
      <c r="B2816" s="110">
        <v>44264</v>
      </c>
      <c r="C2816" s="106">
        <v>3875.4</v>
      </c>
      <c r="D2816" s="106">
        <v>3851.9</v>
      </c>
      <c r="E2816" s="106">
        <v>3903.8</v>
      </c>
      <c r="F2816" s="106">
        <v>3851.9</v>
      </c>
      <c r="G2816" s="28"/>
      <c r="H2816" s="107">
        <v>1.4200000000000001E-2</v>
      </c>
      <c r="K2816" s="110">
        <v>44323</v>
      </c>
      <c r="L2816" s="106">
        <v>14823.15</v>
      </c>
      <c r="M2816" s="106">
        <v>14816.85</v>
      </c>
      <c r="N2816" s="106">
        <v>14863.05</v>
      </c>
      <c r="O2816" s="106">
        <v>14765.5</v>
      </c>
      <c r="P2816" s="28" t="s">
        <v>5298</v>
      </c>
      <c r="Q2816" s="107">
        <v>6.7000000000000002E-3</v>
      </c>
      <c r="T2816" s="110">
        <v>44118</v>
      </c>
      <c r="U2816" s="28">
        <v>73.254999999999995</v>
      </c>
      <c r="V2816">
        <v>73.405000000000001</v>
      </c>
      <c r="W2816">
        <v>73.474999999999994</v>
      </c>
      <c r="X2816">
        <v>73.188999999999993</v>
      </c>
      <c r="Y2816" s="19">
        <v>-2.0999999999999999E-3</v>
      </c>
      <c r="AB2816" s="110">
        <f t="shared" si="506"/>
        <v>44323</v>
      </c>
      <c r="AC2816" s="108">
        <f t="shared" si="510"/>
        <v>14823.15</v>
      </c>
      <c r="AD2816" s="28">
        <f t="shared" si="511"/>
        <v>73.254000000000005</v>
      </c>
      <c r="AE2816" s="28">
        <f t="shared" si="504"/>
        <v>202.35277254484396</v>
      </c>
      <c r="AF2816" s="31">
        <f t="shared" si="505"/>
        <v>1.1502758826146486E-2</v>
      </c>
      <c r="AJ2816" s="110">
        <f t="shared" si="509"/>
        <v>44273</v>
      </c>
      <c r="AK2816" s="31">
        <f t="shared" si="507"/>
        <v>-1.47E-2</v>
      </c>
      <c r="AL2816" s="115">
        <f t="shared" si="508"/>
        <v>-1.2871276235425499E-2</v>
      </c>
      <c r="AM2816" s="100"/>
      <c r="BR2816" s="18">
        <f t="shared" si="501"/>
        <v>44264</v>
      </c>
      <c r="BS2816" s="6">
        <f t="shared" si="502"/>
        <v>1.4200000000000001E-2</v>
      </c>
      <c r="BT2816" s="6">
        <f t="shared" si="503"/>
        <v>9.4999999999999998E-3</v>
      </c>
    </row>
    <row r="2817" spans="2:72" ht="14.45" hidden="1">
      <c r="B2817" s="110">
        <v>44265</v>
      </c>
      <c r="C2817" s="106">
        <v>3898.8</v>
      </c>
      <c r="D2817" s="106">
        <v>3892</v>
      </c>
      <c r="E2817" s="106">
        <v>3917.3</v>
      </c>
      <c r="F2817" s="106">
        <v>3885.7</v>
      </c>
      <c r="G2817" s="28"/>
      <c r="H2817" s="107">
        <v>6.0000000000000001E-3</v>
      </c>
      <c r="K2817" s="110">
        <v>44326</v>
      </c>
      <c r="L2817" s="106">
        <v>14942.35</v>
      </c>
      <c r="M2817" s="106">
        <v>14928.25</v>
      </c>
      <c r="N2817" s="106">
        <v>14966.9</v>
      </c>
      <c r="O2817" s="106">
        <v>14892.5</v>
      </c>
      <c r="P2817" s="28" t="s">
        <v>5299</v>
      </c>
      <c r="Q2817" s="107">
        <v>8.0000000000000002E-3</v>
      </c>
      <c r="T2817" s="110">
        <v>44119</v>
      </c>
      <c r="U2817" s="28">
        <v>73.435000000000002</v>
      </c>
      <c r="V2817">
        <v>73.305000000000007</v>
      </c>
      <c r="W2817">
        <v>73.533000000000001</v>
      </c>
      <c r="X2817">
        <v>73.209000000000003</v>
      </c>
      <c r="Y2817" s="19">
        <v>2.5000000000000001E-3</v>
      </c>
      <c r="AB2817" s="110">
        <f t="shared" si="506"/>
        <v>44326</v>
      </c>
      <c r="AC2817" s="108">
        <f t="shared" si="510"/>
        <v>14942.35</v>
      </c>
      <c r="AD2817" s="28">
        <f t="shared" si="511"/>
        <v>73.459999999999994</v>
      </c>
      <c r="AE2817" s="28">
        <f t="shared" si="504"/>
        <v>203.40797713041113</v>
      </c>
      <c r="AF2817" s="31">
        <f t="shared" si="505"/>
        <v>5.2146781696964517E-3</v>
      </c>
      <c r="AJ2817" s="110">
        <f t="shared" si="509"/>
        <v>44274</v>
      </c>
      <c r="AK2817" s="31">
        <f t="shared" si="507"/>
        <v>-5.9999999999999995E-4</v>
      </c>
      <c r="AL2817" s="115">
        <f t="shared" si="508"/>
        <v>1.6800971756151695E-2</v>
      </c>
      <c r="AM2817" s="100"/>
      <c r="BR2817" s="18">
        <f t="shared" si="501"/>
        <v>44265</v>
      </c>
      <c r="BS2817" s="6">
        <f t="shared" si="502"/>
        <v>6.0000000000000001E-3</v>
      </c>
      <c r="BT2817" s="6">
        <f t="shared" si="503"/>
        <v>5.1000000000000004E-3</v>
      </c>
    </row>
    <row r="2818" spans="2:72" ht="14.45" hidden="1">
      <c r="B2818" s="110">
        <v>44266</v>
      </c>
      <c r="C2818" s="106">
        <v>3939.3</v>
      </c>
      <c r="D2818" s="106">
        <v>3915.5</v>
      </c>
      <c r="E2818" s="106">
        <v>3960.3</v>
      </c>
      <c r="F2818" s="106">
        <v>3915.5</v>
      </c>
      <c r="G2818" s="28"/>
      <c r="H2818" s="107">
        <v>1.04E-2</v>
      </c>
      <c r="K2818" s="110">
        <v>44327</v>
      </c>
      <c r="L2818" s="106">
        <v>14850.75</v>
      </c>
      <c r="M2818" s="106">
        <v>14789.7</v>
      </c>
      <c r="N2818" s="106">
        <v>14900</v>
      </c>
      <c r="O2818" s="106">
        <v>14771.4</v>
      </c>
      <c r="P2818" s="28" t="s">
        <v>5300</v>
      </c>
      <c r="Q2818" s="107">
        <v>-6.1000000000000004E-3</v>
      </c>
      <c r="T2818" s="110">
        <v>44120</v>
      </c>
      <c r="U2818" s="28">
        <v>73.444000000000003</v>
      </c>
      <c r="V2818">
        <v>73.384</v>
      </c>
      <c r="W2818">
        <v>73.444000000000003</v>
      </c>
      <c r="X2818">
        <v>73.248999999999995</v>
      </c>
      <c r="Y2818" s="19">
        <v>1E-4</v>
      </c>
      <c r="AB2818" s="110">
        <f t="shared" si="506"/>
        <v>44327</v>
      </c>
      <c r="AC2818" s="108">
        <f t="shared" si="510"/>
        <v>14850.75</v>
      </c>
      <c r="AD2818" s="28">
        <f t="shared" si="511"/>
        <v>73.375</v>
      </c>
      <c r="AE2818" s="28">
        <f t="shared" si="504"/>
        <v>202.39522998296422</v>
      </c>
      <c r="AF2818" s="31">
        <f t="shared" si="505"/>
        <v>-4.9788959200828264E-3</v>
      </c>
      <c r="AJ2818" s="110">
        <f t="shared" si="509"/>
        <v>44277</v>
      </c>
      <c r="AK2818" s="31">
        <f t="shared" si="507"/>
        <v>7.0000000000000001E-3</v>
      </c>
      <c r="AL2818" s="115">
        <f t="shared" si="508"/>
        <v>-5.9771879798220517E-5</v>
      </c>
      <c r="AM2818" s="100"/>
      <c r="BR2818" s="18" t="e">
        <f t="shared" si="501"/>
        <v>#N/A</v>
      </c>
      <c r="BS2818" s="6">
        <f t="shared" si="502"/>
        <v>0</v>
      </c>
      <c r="BT2818" s="6">
        <f t="shared" si="503"/>
        <v>0</v>
      </c>
    </row>
    <row r="2819" spans="2:72" ht="14.45" hidden="1">
      <c r="B2819" s="110">
        <v>44267</v>
      </c>
      <c r="C2819" s="106">
        <v>3943.3</v>
      </c>
      <c r="D2819" s="106">
        <v>3924.5</v>
      </c>
      <c r="E2819" s="106">
        <v>3945</v>
      </c>
      <c r="F2819" s="106">
        <v>3915.2</v>
      </c>
      <c r="G2819" s="28"/>
      <c r="H2819" s="107">
        <v>1E-3</v>
      </c>
      <c r="K2819" s="110">
        <v>44328</v>
      </c>
      <c r="L2819" s="106">
        <v>14696.5</v>
      </c>
      <c r="M2819" s="106">
        <v>14823.55</v>
      </c>
      <c r="N2819" s="106">
        <v>14824.05</v>
      </c>
      <c r="O2819" s="106">
        <v>14649.7</v>
      </c>
      <c r="P2819" s="28" t="s">
        <v>5301</v>
      </c>
      <c r="Q2819" s="107">
        <v>-1.04E-2</v>
      </c>
      <c r="T2819" s="110">
        <v>44123</v>
      </c>
      <c r="U2819" s="28">
        <v>73.36</v>
      </c>
      <c r="V2819">
        <v>73.451999999999998</v>
      </c>
      <c r="W2819">
        <v>73.451999999999998</v>
      </c>
      <c r="X2819">
        <v>73.281000000000006</v>
      </c>
      <c r="Y2819" s="19">
        <v>-1.1000000000000001E-3</v>
      </c>
      <c r="AB2819" s="110">
        <f t="shared" si="506"/>
        <v>44328</v>
      </c>
      <c r="AC2819" s="108">
        <f t="shared" si="510"/>
        <v>14696.5</v>
      </c>
      <c r="AD2819" s="28">
        <f t="shared" si="511"/>
        <v>73.537999999999997</v>
      </c>
      <c r="AE2819" s="28">
        <f t="shared" si="504"/>
        <v>199.84905763006881</v>
      </c>
      <c r="AF2819" s="31">
        <f t="shared" si="505"/>
        <v>-1.2580199410380022E-2</v>
      </c>
      <c r="AJ2819" s="110">
        <f t="shared" si="509"/>
        <v>44278</v>
      </c>
      <c r="AK2819" s="31">
        <f t="shared" si="507"/>
        <v>-7.6E-3</v>
      </c>
      <c r="AL2819" s="115">
        <f t="shared" si="508"/>
        <v>2.8919794614716832E-3</v>
      </c>
      <c r="AM2819" s="100"/>
      <c r="BR2819" s="18">
        <f t="shared" ref="BR2819:BR2882" si="512">VLOOKUP(B2819,K:Q,1,FALSE)</f>
        <v>44267</v>
      </c>
      <c r="BS2819" s="6">
        <f t="shared" ref="BS2819:BS2882" si="513">IFERROR(VLOOKUP(BR2819,B:H,7,FALSE),0)</f>
        <v>1E-3</v>
      </c>
      <c r="BT2819" s="6">
        <f t="shared" ref="BT2819:BT2882" si="514">IFERROR(VLOOKUP(BR2819,K:Q,7,FALSE),0)</f>
        <v>-9.4999999999999998E-3</v>
      </c>
    </row>
    <row r="2820" spans="2:72" ht="14.45" hidden="1">
      <c r="B2820" s="110">
        <v>44270</v>
      </c>
      <c r="C2820" s="106">
        <v>3968.9</v>
      </c>
      <c r="D2820" s="106">
        <v>3943</v>
      </c>
      <c r="E2820" s="106">
        <v>3970.1</v>
      </c>
      <c r="F2820" s="106">
        <v>3923.5</v>
      </c>
      <c r="G2820" s="28"/>
      <c r="H2820" s="107">
        <v>6.4999999999999997E-3</v>
      </c>
      <c r="K2820" s="110">
        <v>44330</v>
      </c>
      <c r="L2820" s="106">
        <v>14677.8</v>
      </c>
      <c r="M2820" s="106">
        <v>14749.4</v>
      </c>
      <c r="N2820" s="106">
        <v>14749.65</v>
      </c>
      <c r="O2820" s="106">
        <v>14591.9</v>
      </c>
      <c r="P2820" s="28" t="s">
        <v>5302</v>
      </c>
      <c r="Q2820" s="107">
        <v>-1.2999999999999999E-3</v>
      </c>
      <c r="T2820" s="110">
        <v>44124</v>
      </c>
      <c r="U2820" s="28">
        <v>73.45</v>
      </c>
      <c r="V2820">
        <v>73.325000000000003</v>
      </c>
      <c r="W2820">
        <v>73.563999999999993</v>
      </c>
      <c r="X2820">
        <v>73.290000000000006</v>
      </c>
      <c r="Y2820" s="19">
        <v>1.1999999999999999E-3</v>
      </c>
      <c r="AB2820" s="110">
        <f t="shared" si="506"/>
        <v>44330</v>
      </c>
      <c r="AC2820" s="108">
        <f t="shared" si="510"/>
        <v>14677.8</v>
      </c>
      <c r="AD2820" s="28">
        <f t="shared" si="511"/>
        <v>73.3</v>
      </c>
      <c r="AE2820" s="28">
        <f t="shared" ref="AE2820:AE2883" si="515">AC2820/AD2820</f>
        <v>200.24283765347886</v>
      </c>
      <c r="AF2820" s="31">
        <f t="shared" si="505"/>
        <v>1.9703871916121329E-3</v>
      </c>
      <c r="AJ2820" s="110">
        <f t="shared" si="509"/>
        <v>44279</v>
      </c>
      <c r="AK2820" s="31">
        <f t="shared" si="507"/>
        <v>-5.4999999999999997E-3</v>
      </c>
      <c r="AL2820" s="115">
        <f t="shared" si="508"/>
        <v>-1.845233638535293E-2</v>
      </c>
      <c r="AM2820" s="100"/>
      <c r="BR2820" s="18">
        <f t="shared" si="512"/>
        <v>44270</v>
      </c>
      <c r="BS2820" s="6">
        <f t="shared" si="513"/>
        <v>6.4999999999999997E-3</v>
      </c>
      <c r="BT2820" s="6">
        <f t="shared" si="514"/>
        <v>-6.7000000000000002E-3</v>
      </c>
    </row>
    <row r="2821" spans="2:72" ht="14.45" hidden="1">
      <c r="B2821" s="110">
        <v>44271</v>
      </c>
      <c r="C2821" s="106">
        <v>3962.7</v>
      </c>
      <c r="D2821" s="106">
        <v>3973.6</v>
      </c>
      <c r="E2821" s="106">
        <v>3981</v>
      </c>
      <c r="F2821" s="106">
        <v>3953.4</v>
      </c>
      <c r="G2821" s="28"/>
      <c r="H2821" s="107">
        <v>-1.6000000000000001E-3</v>
      </c>
      <c r="K2821" s="110">
        <v>44333</v>
      </c>
      <c r="L2821" s="106">
        <v>14923.15</v>
      </c>
      <c r="M2821" s="106">
        <v>14756.25</v>
      </c>
      <c r="N2821" s="106">
        <v>14938</v>
      </c>
      <c r="O2821" s="106">
        <v>14725.35</v>
      </c>
      <c r="P2821" s="28" t="s">
        <v>5303</v>
      </c>
      <c r="Q2821" s="107">
        <v>1.67E-2</v>
      </c>
      <c r="T2821" s="110">
        <v>44125</v>
      </c>
      <c r="U2821" s="28">
        <v>73.599999999999994</v>
      </c>
      <c r="V2821">
        <v>73.435000000000002</v>
      </c>
      <c r="W2821">
        <v>73.771000000000001</v>
      </c>
      <c r="X2821">
        <v>73.356999999999999</v>
      </c>
      <c r="Y2821" s="19">
        <v>2E-3</v>
      </c>
      <c r="AB2821" s="110">
        <f t="shared" si="506"/>
        <v>44333</v>
      </c>
      <c r="AC2821" s="108">
        <f t="shared" si="510"/>
        <v>14923.15</v>
      </c>
      <c r="AD2821" s="28">
        <f t="shared" si="511"/>
        <v>73.334999999999994</v>
      </c>
      <c r="AE2821" s="28">
        <f t="shared" si="515"/>
        <v>203.49287516192814</v>
      </c>
      <c r="AF2821" s="31">
        <f t="shared" ref="AF2821:AF2884" si="516">AE2821/AE2820-1</f>
        <v>1.6230480683026904E-2</v>
      </c>
      <c r="AJ2821" s="110">
        <f t="shared" si="509"/>
        <v>44280</v>
      </c>
      <c r="AK2821" s="31">
        <f t="shared" si="507"/>
        <v>5.1999999999999998E-3</v>
      </c>
      <c r="AL2821" s="115">
        <f t="shared" si="508"/>
        <v>-1.6378650122985228E-2</v>
      </c>
      <c r="AM2821" s="100"/>
      <c r="BR2821" s="18">
        <f t="shared" si="512"/>
        <v>44271</v>
      </c>
      <c r="BS2821" s="6">
        <f t="shared" si="513"/>
        <v>-1.6000000000000001E-3</v>
      </c>
      <c r="BT2821" s="6">
        <f t="shared" si="514"/>
        <v>-1.2999999999999999E-3</v>
      </c>
    </row>
    <row r="2822" spans="2:72" ht="14.45" hidden="1">
      <c r="B2822" s="110">
        <v>44272</v>
      </c>
      <c r="C2822" s="106">
        <v>3974.1</v>
      </c>
      <c r="D2822" s="106">
        <v>3949.6</v>
      </c>
      <c r="E2822" s="106">
        <v>3983.9</v>
      </c>
      <c r="F2822" s="106">
        <v>3935.7</v>
      </c>
      <c r="G2822" s="28"/>
      <c r="H2822" s="107">
        <v>2.8999999999999998E-3</v>
      </c>
      <c r="K2822" s="110">
        <v>44334</v>
      </c>
      <c r="L2822" s="106">
        <v>15108.1</v>
      </c>
      <c r="M2822" s="106">
        <v>15067.2</v>
      </c>
      <c r="N2822" s="106">
        <v>15137.25</v>
      </c>
      <c r="O2822" s="106">
        <v>15043.7</v>
      </c>
      <c r="P2822" s="28" t="s">
        <v>5304</v>
      </c>
      <c r="Q2822" s="107">
        <v>1.24E-2</v>
      </c>
      <c r="T2822" s="110">
        <v>44126</v>
      </c>
      <c r="U2822" s="28">
        <v>73.67</v>
      </c>
      <c r="V2822">
        <v>73.66</v>
      </c>
      <c r="W2822">
        <v>73.807000000000002</v>
      </c>
      <c r="X2822">
        <v>73.52</v>
      </c>
      <c r="Y2822" s="19">
        <v>1E-3</v>
      </c>
      <c r="AB2822" s="110">
        <f t="shared" si="506"/>
        <v>44334</v>
      </c>
      <c r="AC2822" s="108">
        <f t="shared" si="510"/>
        <v>15108.1</v>
      </c>
      <c r="AD2822" s="28">
        <f t="shared" si="511"/>
        <v>73.055000000000007</v>
      </c>
      <c r="AE2822" s="28">
        <f t="shared" si="515"/>
        <v>206.80446239134898</v>
      </c>
      <c r="AF2822" s="31">
        <f t="shared" si="516"/>
        <v>1.6273725685902685E-2</v>
      </c>
      <c r="AJ2822" s="110">
        <f t="shared" si="509"/>
        <v>44281</v>
      </c>
      <c r="AK2822" s="31">
        <f t="shared" si="507"/>
        <v>1.66E-2</v>
      </c>
      <c r="AL2822" s="115">
        <f t="shared" si="508"/>
        <v>1.3430403672024749E-2</v>
      </c>
      <c r="AM2822" s="100"/>
      <c r="BR2822" s="18">
        <f t="shared" si="512"/>
        <v>44272</v>
      </c>
      <c r="BS2822" s="6">
        <f t="shared" si="513"/>
        <v>2.8999999999999998E-3</v>
      </c>
      <c r="BT2822" s="6">
        <f t="shared" si="514"/>
        <v>-1.2699999999999999E-2</v>
      </c>
    </row>
    <row r="2823" spans="2:72" ht="14.45" hidden="1">
      <c r="B2823" s="110">
        <v>44273</v>
      </c>
      <c r="C2823" s="106">
        <v>3915.5</v>
      </c>
      <c r="D2823" s="106">
        <v>3953.5</v>
      </c>
      <c r="E2823" s="106">
        <v>3969.6</v>
      </c>
      <c r="F2823" s="106">
        <v>3910.9</v>
      </c>
      <c r="G2823" s="28"/>
      <c r="H2823" s="107">
        <v>-1.47E-2</v>
      </c>
      <c r="K2823" s="110">
        <v>44335</v>
      </c>
      <c r="L2823" s="106">
        <v>15030.15</v>
      </c>
      <c r="M2823" s="106">
        <v>15058.6</v>
      </c>
      <c r="N2823" s="106">
        <v>15133.4</v>
      </c>
      <c r="O2823" s="106">
        <v>15008.85</v>
      </c>
      <c r="P2823" s="28" t="s">
        <v>5305</v>
      </c>
      <c r="Q2823" s="107">
        <v>-5.1999999999999998E-3</v>
      </c>
      <c r="T2823" s="110">
        <v>44127</v>
      </c>
      <c r="U2823" s="28">
        <v>73.841999999999999</v>
      </c>
      <c r="V2823">
        <v>73.653000000000006</v>
      </c>
      <c r="W2823">
        <v>73.899000000000001</v>
      </c>
      <c r="X2823">
        <v>73.475999999999999</v>
      </c>
      <c r="Y2823" s="19">
        <v>2.3E-3</v>
      </c>
      <c r="AB2823" s="110">
        <f t="shared" si="506"/>
        <v>44335</v>
      </c>
      <c r="AC2823" s="108">
        <f t="shared" si="510"/>
        <v>15030.15</v>
      </c>
      <c r="AD2823" s="28">
        <f t="shared" si="511"/>
        <v>73.22</v>
      </c>
      <c r="AE2823" s="28">
        <f t="shared" si="515"/>
        <v>205.27383228626059</v>
      </c>
      <c r="AF2823" s="31">
        <f t="shared" si="516"/>
        <v>-7.4013398327541502E-3</v>
      </c>
      <c r="AJ2823" s="110" t="e">
        <f t="shared" si="509"/>
        <v>#N/A</v>
      </c>
      <c r="AK2823" s="31">
        <f t="shared" si="507"/>
        <v>0</v>
      </c>
      <c r="AL2823" s="115">
        <f t="shared" si="508"/>
        <v>0</v>
      </c>
      <c r="AM2823" s="100"/>
      <c r="BR2823" s="18">
        <f t="shared" si="512"/>
        <v>44273</v>
      </c>
      <c r="BS2823" s="6">
        <f t="shared" si="513"/>
        <v>-1.47E-2</v>
      </c>
      <c r="BT2823" s="6">
        <f t="shared" si="514"/>
        <v>-1.11E-2</v>
      </c>
    </row>
    <row r="2824" spans="2:72" ht="14.45" hidden="1">
      <c r="B2824" s="110">
        <v>44274</v>
      </c>
      <c r="C2824" s="106">
        <v>3913.1</v>
      </c>
      <c r="D2824" s="106">
        <v>3913.1</v>
      </c>
      <c r="E2824" s="106">
        <v>3930.1</v>
      </c>
      <c r="F2824" s="106">
        <v>3886.8</v>
      </c>
      <c r="G2824" s="28"/>
      <c r="H2824" s="107">
        <v>-5.9999999999999995E-4</v>
      </c>
      <c r="K2824" s="110">
        <v>44336</v>
      </c>
      <c r="L2824" s="106">
        <v>14906.05</v>
      </c>
      <c r="M2824" s="106">
        <v>15042.6</v>
      </c>
      <c r="N2824" s="106">
        <v>15069.8</v>
      </c>
      <c r="O2824" s="106">
        <v>14884.9</v>
      </c>
      <c r="P2824" s="28" t="s">
        <v>5306</v>
      </c>
      <c r="Q2824" s="107">
        <v>-8.3000000000000001E-3</v>
      </c>
      <c r="T2824" s="110">
        <v>44130</v>
      </c>
      <c r="U2824" s="28">
        <v>73.97</v>
      </c>
      <c r="V2824">
        <v>73.849999999999994</v>
      </c>
      <c r="W2824">
        <v>74.123000000000005</v>
      </c>
      <c r="X2824">
        <v>73.697000000000003</v>
      </c>
      <c r="Y2824" s="19">
        <v>1.6999999999999999E-3</v>
      </c>
      <c r="AB2824" s="110">
        <f t="shared" si="506"/>
        <v>44336</v>
      </c>
      <c r="AC2824" s="108">
        <f t="shared" si="510"/>
        <v>14906.05</v>
      </c>
      <c r="AD2824" s="28">
        <f t="shared" si="511"/>
        <v>73.015000000000001</v>
      </c>
      <c r="AE2824" s="28">
        <f t="shared" si="515"/>
        <v>204.15051701705127</v>
      </c>
      <c r="AF2824" s="31">
        <f t="shared" si="516"/>
        <v>-5.4722769906824231E-3</v>
      </c>
      <c r="AJ2824" s="110">
        <f t="shared" si="509"/>
        <v>44285</v>
      </c>
      <c r="AK2824" s="31">
        <f t="shared" si="507"/>
        <v>-3.0999999999999999E-3</v>
      </c>
      <c r="AL2824" s="115">
        <f t="shared" si="508"/>
        <v>1.1720714263433241E-2</v>
      </c>
      <c r="AM2824" s="100"/>
      <c r="BR2824" s="18">
        <f t="shared" si="512"/>
        <v>44274</v>
      </c>
      <c r="BS2824" s="6">
        <f t="shared" si="513"/>
        <v>-5.9999999999999995E-4</v>
      </c>
      <c r="BT2824" s="6">
        <f t="shared" si="514"/>
        <v>1.2800000000000001E-2</v>
      </c>
    </row>
    <row r="2825" spans="2:72" ht="14.45" hidden="1">
      <c r="B2825" s="110">
        <v>44277</v>
      </c>
      <c r="C2825" s="106">
        <v>3940.6</v>
      </c>
      <c r="D2825" s="106">
        <v>3916.5</v>
      </c>
      <c r="E2825" s="106">
        <v>3955.3</v>
      </c>
      <c r="F2825" s="106">
        <v>3914.2</v>
      </c>
      <c r="G2825" s="28"/>
      <c r="H2825" s="107">
        <v>7.0000000000000001E-3</v>
      </c>
      <c r="K2825" s="110">
        <v>44337</v>
      </c>
      <c r="L2825" s="106">
        <v>15175.3</v>
      </c>
      <c r="M2825" s="106">
        <v>14987.8</v>
      </c>
      <c r="N2825" s="106">
        <v>15190</v>
      </c>
      <c r="O2825" s="106">
        <v>14985.85</v>
      </c>
      <c r="P2825" s="28" t="s">
        <v>5307</v>
      </c>
      <c r="Q2825" s="107">
        <v>1.8100000000000002E-2</v>
      </c>
      <c r="T2825" s="110">
        <v>44131</v>
      </c>
      <c r="U2825" s="28">
        <v>73.623999999999995</v>
      </c>
      <c r="V2825">
        <v>73.929000000000002</v>
      </c>
      <c r="W2825">
        <v>74</v>
      </c>
      <c r="X2825">
        <v>73.594999999999999</v>
      </c>
      <c r="Y2825" s="19">
        <v>-4.7000000000000002E-3</v>
      </c>
      <c r="AB2825" s="110">
        <f t="shared" si="506"/>
        <v>44337</v>
      </c>
      <c r="AC2825" s="108">
        <f t="shared" si="510"/>
        <v>15175.3</v>
      </c>
      <c r="AD2825" s="28">
        <f t="shared" si="511"/>
        <v>72.826999999999998</v>
      </c>
      <c r="AE2825" s="28">
        <f t="shared" si="515"/>
        <v>208.3746412731542</v>
      </c>
      <c r="AF2825" s="31">
        <f t="shared" si="516"/>
        <v>2.0691224875762249E-2</v>
      </c>
      <c r="AJ2825" s="110">
        <f t="shared" si="509"/>
        <v>44286</v>
      </c>
      <c r="AK2825" s="31">
        <f t="shared" si="507"/>
        <v>3.5999999999999999E-3</v>
      </c>
      <c r="AL2825" s="115">
        <f t="shared" si="508"/>
        <v>-6.3827066189653392E-3</v>
      </c>
      <c r="AM2825" s="100"/>
      <c r="BR2825" s="18">
        <f t="shared" si="512"/>
        <v>44277</v>
      </c>
      <c r="BS2825" s="6">
        <f t="shared" si="513"/>
        <v>7.0000000000000001E-3</v>
      </c>
      <c r="BT2825" s="6">
        <f t="shared" si="514"/>
        <v>-5.0000000000000001E-4</v>
      </c>
    </row>
    <row r="2826" spans="2:72" ht="14.45" hidden="1">
      <c r="B2826" s="110">
        <v>44278</v>
      </c>
      <c r="C2826" s="106">
        <v>3910.5</v>
      </c>
      <c r="D2826" s="106">
        <v>3937.6</v>
      </c>
      <c r="E2826" s="106">
        <v>3949.1</v>
      </c>
      <c r="F2826" s="106">
        <v>3901.6</v>
      </c>
      <c r="G2826" s="28"/>
      <c r="H2826" s="107">
        <v>-7.6E-3</v>
      </c>
      <c r="K2826" s="110">
        <v>44340</v>
      </c>
      <c r="L2826" s="106">
        <v>15197.7</v>
      </c>
      <c r="M2826" s="106">
        <v>15211.35</v>
      </c>
      <c r="N2826" s="106">
        <v>15256.25</v>
      </c>
      <c r="O2826" s="106">
        <v>15145.45</v>
      </c>
      <c r="P2826" s="28" t="s">
        <v>5308</v>
      </c>
      <c r="Q2826" s="107">
        <v>1.5E-3</v>
      </c>
      <c r="T2826" s="110">
        <v>44132</v>
      </c>
      <c r="U2826" s="28">
        <v>74.19</v>
      </c>
      <c r="V2826">
        <v>73.728999999999999</v>
      </c>
      <c r="W2826">
        <v>74.278999999999996</v>
      </c>
      <c r="X2826">
        <v>73.647000000000006</v>
      </c>
      <c r="Y2826" s="19">
        <v>7.7000000000000002E-3</v>
      </c>
      <c r="AB2826" s="110">
        <f t="shared" si="506"/>
        <v>44340</v>
      </c>
      <c r="AC2826" s="108">
        <f t="shared" si="510"/>
        <v>15197.7</v>
      </c>
      <c r="AD2826" s="28">
        <f t="shared" si="511"/>
        <v>72.834999999999994</v>
      </c>
      <c r="AE2826" s="28">
        <f t="shared" si="515"/>
        <v>208.65929841422397</v>
      </c>
      <c r="AF2826" s="31">
        <f t="shared" si="516"/>
        <v>1.366083412696284E-3</v>
      </c>
      <c r="AJ2826" s="110">
        <f t="shared" si="509"/>
        <v>44287</v>
      </c>
      <c r="AK2826" s="31">
        <f t="shared" si="507"/>
        <v>1.18E-2</v>
      </c>
      <c r="AL2826" s="115">
        <f t="shared" si="508"/>
        <v>9.4853062831823376E-3</v>
      </c>
      <c r="AM2826" s="100"/>
      <c r="BR2826" s="18">
        <f t="shared" si="512"/>
        <v>44278</v>
      </c>
      <c r="BS2826" s="6">
        <f t="shared" si="513"/>
        <v>-7.6E-3</v>
      </c>
      <c r="BT2826" s="6">
        <f t="shared" si="514"/>
        <v>5.3E-3</v>
      </c>
    </row>
    <row r="2827" spans="2:72" ht="14.45" hidden="1">
      <c r="B2827" s="110">
        <v>44279</v>
      </c>
      <c r="C2827" s="106">
        <v>3889.1</v>
      </c>
      <c r="D2827" s="106">
        <v>3919.9</v>
      </c>
      <c r="E2827" s="106">
        <v>3942.1</v>
      </c>
      <c r="F2827" s="106">
        <v>3889.1</v>
      </c>
      <c r="G2827" s="28"/>
      <c r="H2827" s="107">
        <v>-5.4999999999999997E-3</v>
      </c>
      <c r="K2827" s="110">
        <v>44341</v>
      </c>
      <c r="L2827" s="106">
        <v>15208.45</v>
      </c>
      <c r="M2827" s="106">
        <v>15291.75</v>
      </c>
      <c r="N2827" s="106">
        <v>15293.85</v>
      </c>
      <c r="O2827" s="106">
        <v>15163.4</v>
      </c>
      <c r="P2827" s="28" t="s">
        <v>5309</v>
      </c>
      <c r="Q2827" s="107">
        <v>6.9999999999999999E-4</v>
      </c>
      <c r="T2827" s="110">
        <v>44133</v>
      </c>
      <c r="U2827" s="28">
        <v>74.38</v>
      </c>
      <c r="V2827">
        <v>74.227000000000004</v>
      </c>
      <c r="W2827">
        <v>74.533000000000001</v>
      </c>
      <c r="X2827">
        <v>73.936999999999998</v>
      </c>
      <c r="Y2827" s="19">
        <v>2.5999999999999999E-3</v>
      </c>
      <c r="AB2827" s="110">
        <f t="shared" si="506"/>
        <v>44341</v>
      </c>
      <c r="AC2827" s="108">
        <f t="shared" si="510"/>
        <v>15208.45</v>
      </c>
      <c r="AD2827" s="28">
        <f t="shared" si="511"/>
        <v>72.795000000000002</v>
      </c>
      <c r="AE2827" s="28">
        <f t="shared" si="515"/>
        <v>208.92162923277698</v>
      </c>
      <c r="AF2827" s="31">
        <f t="shared" si="516"/>
        <v>1.2572208406080865E-3</v>
      </c>
      <c r="AJ2827" s="110">
        <f t="shared" si="509"/>
        <v>44291</v>
      </c>
      <c r="AK2827" s="31">
        <f t="shared" si="507"/>
        <v>1.44E-2</v>
      </c>
      <c r="AL2827" s="115">
        <f t="shared" si="508"/>
        <v>-1.5265303500082816E-2</v>
      </c>
      <c r="AM2827" s="100"/>
      <c r="BR2827" s="18">
        <f t="shared" si="512"/>
        <v>44279</v>
      </c>
      <c r="BS2827" s="6">
        <f t="shared" si="513"/>
        <v>-5.4999999999999997E-3</v>
      </c>
      <c r="BT2827" s="6">
        <f t="shared" si="514"/>
        <v>-1.7899999999999999E-2</v>
      </c>
    </row>
    <row r="2828" spans="2:72" ht="14.45" hidden="1">
      <c r="B2828" s="110">
        <v>44280</v>
      </c>
      <c r="C2828" s="106">
        <v>3909.5</v>
      </c>
      <c r="D2828" s="106">
        <v>3879.3</v>
      </c>
      <c r="E2828" s="106">
        <v>3919.5</v>
      </c>
      <c r="F2828" s="106">
        <v>3853.5</v>
      </c>
      <c r="G2828" s="28"/>
      <c r="H2828" s="107">
        <v>5.1999999999999998E-3</v>
      </c>
      <c r="K2828" s="110">
        <v>44342</v>
      </c>
      <c r="L2828" s="106">
        <v>15301.45</v>
      </c>
      <c r="M2828" s="106">
        <v>15257.05</v>
      </c>
      <c r="N2828" s="106">
        <v>15319.9</v>
      </c>
      <c r="O2828" s="106">
        <v>15194.95</v>
      </c>
      <c r="P2828" s="28" t="s">
        <v>5310</v>
      </c>
      <c r="Q2828" s="107">
        <v>6.1000000000000004E-3</v>
      </c>
      <c r="T2828" s="110">
        <v>44134</v>
      </c>
      <c r="U2828" s="28">
        <v>74.566999999999993</v>
      </c>
      <c r="V2828">
        <v>74.308000000000007</v>
      </c>
      <c r="W2828">
        <v>74.715999999999994</v>
      </c>
      <c r="X2828">
        <v>74.242999999999995</v>
      </c>
      <c r="Y2828" s="19">
        <v>2.5000000000000001E-3</v>
      </c>
      <c r="AB2828" s="110">
        <f t="shared" si="506"/>
        <v>44342</v>
      </c>
      <c r="AC2828" s="108">
        <f t="shared" si="510"/>
        <v>15301.45</v>
      </c>
      <c r="AD2828" s="28">
        <f t="shared" si="511"/>
        <v>72.724999999999994</v>
      </c>
      <c r="AE2828" s="28">
        <f t="shared" si="515"/>
        <v>210.40151254726712</v>
      </c>
      <c r="AF2828" s="31">
        <f t="shared" si="516"/>
        <v>7.0834375546693362E-3</v>
      </c>
      <c r="AJ2828" s="110">
        <f t="shared" si="509"/>
        <v>44292</v>
      </c>
      <c r="AK2828" s="31">
        <f t="shared" si="507"/>
        <v>-1E-3</v>
      </c>
      <c r="AL2828" s="115">
        <f t="shared" si="508"/>
        <v>7.8794212820620935E-4</v>
      </c>
      <c r="AM2828" s="100"/>
      <c r="BR2828" s="18">
        <f t="shared" si="512"/>
        <v>44280</v>
      </c>
      <c r="BS2828" s="6">
        <f t="shared" si="513"/>
        <v>5.1999999999999998E-3</v>
      </c>
      <c r="BT2828" s="6">
        <f t="shared" si="514"/>
        <v>-1.54E-2</v>
      </c>
    </row>
    <row r="2829" spans="2:72" ht="14.45" hidden="1">
      <c r="B2829" s="110">
        <v>44281</v>
      </c>
      <c r="C2829" s="106">
        <v>3974.5</v>
      </c>
      <c r="D2829" s="106">
        <v>3917.1</v>
      </c>
      <c r="E2829" s="106">
        <v>3978.2</v>
      </c>
      <c r="F2829" s="106">
        <v>3917.1</v>
      </c>
      <c r="G2829" s="28"/>
      <c r="H2829" s="107">
        <v>1.66E-2</v>
      </c>
      <c r="K2829" s="110">
        <v>44343</v>
      </c>
      <c r="L2829" s="106">
        <v>15337.85</v>
      </c>
      <c r="M2829" s="106">
        <v>15323.95</v>
      </c>
      <c r="N2829" s="106">
        <v>15384.55</v>
      </c>
      <c r="O2829" s="106">
        <v>15272.5</v>
      </c>
      <c r="P2829" s="28" t="s">
        <v>5311</v>
      </c>
      <c r="Q2829" s="107">
        <v>2.3999999999999998E-3</v>
      </c>
      <c r="T2829" s="110">
        <v>44137</v>
      </c>
      <c r="U2829" s="28">
        <v>74.510000000000005</v>
      </c>
      <c r="V2829">
        <v>74.575000000000003</v>
      </c>
      <c r="W2829">
        <v>74.575000000000003</v>
      </c>
      <c r="X2829">
        <v>74.265000000000001</v>
      </c>
      <c r="Y2829" s="19">
        <v>-8.0000000000000004E-4</v>
      </c>
      <c r="AB2829" s="110">
        <f t="shared" ref="AB2829:AB2892" si="517">VLOOKUP(K2829,T:Y,1,FALSE)</f>
        <v>44343</v>
      </c>
      <c r="AC2829" s="108">
        <f t="shared" si="510"/>
        <v>15337.85</v>
      </c>
      <c r="AD2829" s="28">
        <f t="shared" si="511"/>
        <v>72.709999999999994</v>
      </c>
      <c r="AE2829" s="28">
        <f t="shared" si="515"/>
        <v>210.94553706505297</v>
      </c>
      <c r="AF2829" s="31">
        <f t="shared" si="516"/>
        <v>2.5856492721916258E-3</v>
      </c>
      <c r="AJ2829" s="110">
        <f t="shared" si="509"/>
        <v>44293</v>
      </c>
      <c r="AK2829" s="31">
        <f t="shared" si="507"/>
        <v>1.5E-3</v>
      </c>
      <c r="AL2829" s="115">
        <f t="shared" si="508"/>
        <v>-2.6836908328263798E-3</v>
      </c>
      <c r="AM2829" s="100"/>
      <c r="BR2829" s="18">
        <f t="shared" si="512"/>
        <v>44281</v>
      </c>
      <c r="BS2829" s="6">
        <f t="shared" si="513"/>
        <v>1.66E-2</v>
      </c>
      <c r="BT2829" s="6">
        <f t="shared" si="514"/>
        <v>1.2699999999999999E-2</v>
      </c>
    </row>
    <row r="2830" spans="2:72" ht="14.45" hidden="1">
      <c r="B2830" s="110">
        <v>44284</v>
      </c>
      <c r="C2830" s="106">
        <v>3971.1</v>
      </c>
      <c r="D2830" s="106">
        <v>3969.3</v>
      </c>
      <c r="E2830" s="106">
        <v>3981.8</v>
      </c>
      <c r="F2830" s="106">
        <v>3943.2</v>
      </c>
      <c r="G2830" s="28"/>
      <c r="H2830" s="107">
        <v>-8.9999999999999998E-4</v>
      </c>
      <c r="K2830" s="110">
        <v>44344</v>
      </c>
      <c r="L2830" s="106">
        <v>15435.65</v>
      </c>
      <c r="M2830" s="106">
        <v>15421.2</v>
      </c>
      <c r="N2830" s="106">
        <v>15469.65</v>
      </c>
      <c r="O2830" s="106">
        <v>15394.75</v>
      </c>
      <c r="P2830" s="28" t="s">
        <v>5312</v>
      </c>
      <c r="Q2830" s="107">
        <v>6.4000000000000003E-3</v>
      </c>
      <c r="T2830" s="110">
        <v>44138</v>
      </c>
      <c r="U2830" s="28">
        <v>74.625</v>
      </c>
      <c r="V2830">
        <v>74.427000000000007</v>
      </c>
      <c r="W2830">
        <v>74.631</v>
      </c>
      <c r="X2830">
        <v>74.254000000000005</v>
      </c>
      <c r="Y2830" s="19">
        <v>1.5E-3</v>
      </c>
      <c r="AB2830" s="110">
        <f t="shared" si="517"/>
        <v>44344</v>
      </c>
      <c r="AC2830" s="108">
        <f t="shared" si="510"/>
        <v>15435.65</v>
      </c>
      <c r="AD2830" s="28">
        <f t="shared" si="511"/>
        <v>72.41</v>
      </c>
      <c r="AE2830" s="28">
        <f t="shared" si="515"/>
        <v>213.1701422455462</v>
      </c>
      <c r="AF2830" s="31">
        <f t="shared" si="516"/>
        <v>1.0545874596091576E-2</v>
      </c>
      <c r="AJ2830" s="110">
        <f t="shared" si="509"/>
        <v>44294</v>
      </c>
      <c r="AK2830" s="31">
        <f t="shared" si="507"/>
        <v>4.1999999999999997E-3</v>
      </c>
      <c r="AL2830" s="115">
        <f t="shared" si="508"/>
        <v>8.8174227502224589E-4</v>
      </c>
      <c r="AM2830" s="100"/>
      <c r="BR2830" s="18" t="e">
        <f t="shared" si="512"/>
        <v>#N/A</v>
      </c>
      <c r="BS2830" s="6">
        <f t="shared" si="513"/>
        <v>0</v>
      </c>
      <c r="BT2830" s="6">
        <f t="shared" si="514"/>
        <v>0</v>
      </c>
    </row>
    <row r="2831" spans="2:72" ht="14.45" hidden="1">
      <c r="B2831" s="110">
        <v>44285</v>
      </c>
      <c r="C2831" s="106">
        <v>3958.6</v>
      </c>
      <c r="D2831" s="106">
        <v>3963.3</v>
      </c>
      <c r="E2831" s="106">
        <v>3968</v>
      </c>
      <c r="F2831" s="106">
        <v>3944.3</v>
      </c>
      <c r="G2831" s="28"/>
      <c r="H2831" s="107">
        <v>-3.0999999999999999E-3</v>
      </c>
      <c r="K2831" s="110">
        <v>44347</v>
      </c>
      <c r="L2831" s="106">
        <v>15582.8</v>
      </c>
      <c r="M2831" s="106">
        <v>15437.75</v>
      </c>
      <c r="N2831" s="106">
        <v>15606.35</v>
      </c>
      <c r="O2831" s="106">
        <v>15374</v>
      </c>
      <c r="P2831" s="28" t="s">
        <v>5313</v>
      </c>
      <c r="Q2831" s="107">
        <v>9.4999999999999998E-3</v>
      </c>
      <c r="T2831" s="110">
        <v>44139</v>
      </c>
      <c r="U2831" s="28">
        <v>74.367999999999995</v>
      </c>
      <c r="V2831">
        <v>74.585999999999999</v>
      </c>
      <c r="W2831">
        <v>74.998000000000005</v>
      </c>
      <c r="X2831">
        <v>74.325000000000003</v>
      </c>
      <c r="Y2831" s="19">
        <v>-3.3999999999999998E-3</v>
      </c>
      <c r="AB2831" s="110">
        <f t="shared" si="517"/>
        <v>44347</v>
      </c>
      <c r="AC2831" s="108">
        <f t="shared" si="510"/>
        <v>15582.8</v>
      </c>
      <c r="AD2831" s="28">
        <f t="shared" si="511"/>
        <v>72.518000000000001</v>
      </c>
      <c r="AE2831" s="28">
        <f t="shared" si="515"/>
        <v>214.88182244408284</v>
      </c>
      <c r="AF2831" s="31">
        <f t="shared" si="516"/>
        <v>8.0296432722974931E-3</v>
      </c>
      <c r="AJ2831" s="110">
        <f t="shared" si="509"/>
        <v>44295</v>
      </c>
      <c r="AK2831" s="31">
        <f t="shared" si="507"/>
        <v>7.7000000000000002E-3</v>
      </c>
      <c r="AL2831" s="115">
        <f t="shared" si="508"/>
        <v>-4.7139814451181428E-3</v>
      </c>
      <c r="AM2831" s="100"/>
      <c r="BR2831" s="18">
        <f t="shared" si="512"/>
        <v>44285</v>
      </c>
      <c r="BS2831" s="6">
        <f t="shared" si="513"/>
        <v>-3.0999999999999999E-3</v>
      </c>
      <c r="BT2831" s="6">
        <f t="shared" si="514"/>
        <v>2.3300000000000001E-2</v>
      </c>
    </row>
    <row r="2832" spans="2:72" ht="14.45" hidden="1">
      <c r="B2832" s="110">
        <v>44286</v>
      </c>
      <c r="C2832" s="106">
        <v>3972.9</v>
      </c>
      <c r="D2832" s="106">
        <v>3967.2</v>
      </c>
      <c r="E2832" s="106">
        <v>3994.4</v>
      </c>
      <c r="F2832" s="106">
        <v>3967</v>
      </c>
      <c r="G2832" s="28"/>
      <c r="H2832" s="107">
        <v>3.5999999999999999E-3</v>
      </c>
      <c r="K2832" s="110">
        <v>44348</v>
      </c>
      <c r="L2832" s="106">
        <v>15574.85</v>
      </c>
      <c r="M2832" s="106">
        <v>15629.65</v>
      </c>
      <c r="N2832" s="106">
        <v>15660.75</v>
      </c>
      <c r="O2832" s="106">
        <v>15528.3</v>
      </c>
      <c r="P2832" s="28" t="s">
        <v>5314</v>
      </c>
      <c r="Q2832" s="107">
        <v>-5.0000000000000001E-4</v>
      </c>
      <c r="T2832" s="110">
        <v>44140</v>
      </c>
      <c r="U2832" s="28">
        <v>73.924999999999997</v>
      </c>
      <c r="V2832">
        <v>74.31</v>
      </c>
      <c r="W2832">
        <v>74.42</v>
      </c>
      <c r="X2832">
        <v>73.924999999999997</v>
      </c>
      <c r="Y2832" s="19">
        <v>-6.0000000000000001E-3</v>
      </c>
      <c r="AB2832" s="110">
        <f t="shared" si="517"/>
        <v>44348</v>
      </c>
      <c r="AC2832" s="108">
        <f t="shared" si="510"/>
        <v>15574.85</v>
      </c>
      <c r="AD2832" s="28">
        <f t="shared" si="511"/>
        <v>72.864999999999995</v>
      </c>
      <c r="AE2832" s="28">
        <f t="shared" si="515"/>
        <v>213.7493995745557</v>
      </c>
      <c r="AF2832" s="31">
        <f t="shared" si="516"/>
        <v>-5.2699798272691778E-3</v>
      </c>
      <c r="AJ2832" s="110">
        <f t="shared" si="509"/>
        <v>44298</v>
      </c>
      <c r="AK2832" s="31">
        <f t="shared" si="507"/>
        <v>-2.0000000000000001E-4</v>
      </c>
      <c r="AL2832" s="115">
        <f t="shared" si="508"/>
        <v>-3.8618795912279014E-2</v>
      </c>
      <c r="AM2832" s="100"/>
      <c r="BR2832" s="18">
        <f t="shared" si="512"/>
        <v>44286</v>
      </c>
      <c r="BS2832" s="6">
        <f t="shared" si="513"/>
        <v>3.5999999999999999E-3</v>
      </c>
      <c r="BT2832" s="6">
        <f t="shared" si="514"/>
        <v>-1.04E-2</v>
      </c>
    </row>
    <row r="2833" spans="2:72" ht="14.45" hidden="1">
      <c r="B2833" s="110">
        <v>44287</v>
      </c>
      <c r="C2833" s="106">
        <v>4019.9</v>
      </c>
      <c r="D2833" s="106">
        <v>3992.8</v>
      </c>
      <c r="E2833" s="106">
        <v>4020.6</v>
      </c>
      <c r="F2833" s="106">
        <v>3992.8</v>
      </c>
      <c r="G2833" s="28"/>
      <c r="H2833" s="107">
        <v>1.18E-2</v>
      </c>
      <c r="K2833" s="110">
        <v>44349</v>
      </c>
      <c r="L2833" s="106">
        <v>15576.2</v>
      </c>
      <c r="M2833" s="106">
        <v>15520.35</v>
      </c>
      <c r="N2833" s="106">
        <v>15597.45</v>
      </c>
      <c r="O2833" s="106">
        <v>15459.85</v>
      </c>
      <c r="P2833" s="28" t="s">
        <v>5315</v>
      </c>
      <c r="Q2833" s="107">
        <v>1E-4</v>
      </c>
      <c r="T2833" s="110">
        <v>44141</v>
      </c>
      <c r="U2833" s="28">
        <v>73.975999999999999</v>
      </c>
      <c r="V2833">
        <v>74.012</v>
      </c>
      <c r="W2833">
        <v>74.27</v>
      </c>
      <c r="X2833">
        <v>73.841999999999999</v>
      </c>
      <c r="Y2833" s="19">
        <v>6.9999999999999999E-4</v>
      </c>
      <c r="AB2833" s="110">
        <f t="shared" si="517"/>
        <v>44349</v>
      </c>
      <c r="AC2833" s="108">
        <f t="shared" si="510"/>
        <v>15576.2</v>
      </c>
      <c r="AD2833" s="28">
        <f t="shared" si="511"/>
        <v>72.959999999999994</v>
      </c>
      <c r="AE2833" s="28">
        <f t="shared" si="515"/>
        <v>213.48958333333337</v>
      </c>
      <c r="AF2833" s="31">
        <f t="shared" si="516"/>
        <v>-1.2155179932176186E-3</v>
      </c>
      <c r="AJ2833" s="110">
        <f t="shared" si="509"/>
        <v>44299</v>
      </c>
      <c r="AK2833" s="31">
        <f t="shared" si="507"/>
        <v>3.3E-3</v>
      </c>
      <c r="AL2833" s="115">
        <f t="shared" si="508"/>
        <v>9.7858255230902635E-3</v>
      </c>
      <c r="AM2833" s="100"/>
      <c r="BR2833" s="18">
        <f t="shared" si="512"/>
        <v>44287</v>
      </c>
      <c r="BS2833" s="6">
        <f t="shared" si="513"/>
        <v>1.18E-2</v>
      </c>
      <c r="BT2833" s="6">
        <f t="shared" si="514"/>
        <v>1.2E-2</v>
      </c>
    </row>
    <row r="2834" spans="2:72" ht="14.45" hidden="1">
      <c r="B2834" s="110">
        <v>44291</v>
      </c>
      <c r="C2834" s="106">
        <v>4077.9</v>
      </c>
      <c r="D2834" s="106">
        <v>4034.4</v>
      </c>
      <c r="E2834" s="106">
        <v>4083.4</v>
      </c>
      <c r="F2834" s="106">
        <v>4034.4</v>
      </c>
      <c r="G2834" s="28"/>
      <c r="H2834" s="107">
        <v>1.44E-2</v>
      </c>
      <c r="K2834" s="110">
        <v>44350</v>
      </c>
      <c r="L2834" s="106">
        <v>15690.35</v>
      </c>
      <c r="M2834" s="106">
        <v>15655.55</v>
      </c>
      <c r="N2834" s="106">
        <v>15705.1</v>
      </c>
      <c r="O2834" s="106">
        <v>15611</v>
      </c>
      <c r="P2834" s="28" t="s">
        <v>5316</v>
      </c>
      <c r="Q2834" s="107">
        <v>7.3000000000000001E-3</v>
      </c>
      <c r="T2834" s="110">
        <v>44144</v>
      </c>
      <c r="U2834" s="28">
        <v>74.034999999999997</v>
      </c>
      <c r="V2834">
        <v>73.978999999999999</v>
      </c>
      <c r="W2834">
        <v>74.174999999999997</v>
      </c>
      <c r="X2834">
        <v>73.634</v>
      </c>
      <c r="Y2834" s="19">
        <v>8.0000000000000004E-4</v>
      </c>
      <c r="AB2834" s="110">
        <f t="shared" si="517"/>
        <v>44350</v>
      </c>
      <c r="AC2834" s="108">
        <f t="shared" si="510"/>
        <v>15690.35</v>
      </c>
      <c r="AD2834" s="28">
        <f t="shared" si="511"/>
        <v>73.045000000000002</v>
      </c>
      <c r="AE2834" s="28">
        <f t="shared" si="515"/>
        <v>214.8038880142378</v>
      </c>
      <c r="AF2834" s="31">
        <f t="shared" si="516"/>
        <v>6.1562941872077559E-3</v>
      </c>
      <c r="AJ2834" s="110" t="e">
        <f t="shared" si="509"/>
        <v>#N/A</v>
      </c>
      <c r="AK2834" s="31">
        <f t="shared" ref="AK2834:AK2897" si="518">IFERROR(VLOOKUP(AJ2834,B:H,7,FALSE),0)</f>
        <v>0</v>
      </c>
      <c r="AL2834" s="115">
        <f t="shared" ref="AL2834:AL2897" si="519">IFERROR(VLOOKUP(AJ2834,AB:AF,5,FALSE),0)</f>
        <v>0</v>
      </c>
      <c r="AM2834" s="100"/>
      <c r="BR2834" s="18">
        <f t="shared" si="512"/>
        <v>44291</v>
      </c>
      <c r="BS2834" s="6">
        <f t="shared" si="513"/>
        <v>1.44E-2</v>
      </c>
      <c r="BT2834" s="6">
        <f t="shared" si="514"/>
        <v>-1.54E-2</v>
      </c>
    </row>
    <row r="2835" spans="2:72" ht="14.45" hidden="1">
      <c r="B2835" s="110">
        <v>44292</v>
      </c>
      <c r="C2835" s="106">
        <v>4073.9</v>
      </c>
      <c r="D2835" s="106">
        <v>4075.6</v>
      </c>
      <c r="E2835" s="106">
        <v>4086.2</v>
      </c>
      <c r="F2835" s="106">
        <v>4068.1</v>
      </c>
      <c r="G2835" s="28"/>
      <c r="H2835" s="107">
        <v>-1E-3</v>
      </c>
      <c r="K2835" s="110">
        <v>44351</v>
      </c>
      <c r="L2835" s="106">
        <v>15670.25</v>
      </c>
      <c r="M2835" s="106">
        <v>15712.5</v>
      </c>
      <c r="N2835" s="106">
        <v>15733.6</v>
      </c>
      <c r="O2835" s="106">
        <v>15622.35</v>
      </c>
      <c r="P2835" s="28" t="s">
        <v>5317</v>
      </c>
      <c r="Q2835" s="107">
        <v>-1.2999999999999999E-3</v>
      </c>
      <c r="T2835" s="110">
        <v>44145</v>
      </c>
      <c r="U2835" s="28">
        <v>74.290000000000006</v>
      </c>
      <c r="V2835">
        <v>73.94</v>
      </c>
      <c r="W2835">
        <v>74.483000000000004</v>
      </c>
      <c r="X2835">
        <v>73.930000000000007</v>
      </c>
      <c r="Y2835" s="19">
        <v>3.3999999999999998E-3</v>
      </c>
      <c r="AB2835" s="110">
        <f t="shared" si="517"/>
        <v>44351</v>
      </c>
      <c r="AC2835" s="108">
        <f t="shared" si="510"/>
        <v>15670.25</v>
      </c>
      <c r="AD2835" s="28">
        <f t="shared" si="511"/>
        <v>72.87</v>
      </c>
      <c r="AE2835" s="28">
        <f t="shared" si="515"/>
        <v>215.04391381912995</v>
      </c>
      <c r="AF2835" s="31">
        <f t="shared" si="516"/>
        <v>1.1174183442910213E-3</v>
      </c>
      <c r="AJ2835" s="110">
        <f t="shared" si="509"/>
        <v>44301</v>
      </c>
      <c r="AK2835" s="31">
        <f t="shared" si="518"/>
        <v>1.11E-2</v>
      </c>
      <c r="AL2835" s="115">
        <f t="shared" si="519"/>
        <v>1.2548656770462685E-2</v>
      </c>
      <c r="AM2835" s="100"/>
      <c r="BR2835" s="18">
        <f t="shared" si="512"/>
        <v>44292</v>
      </c>
      <c r="BS2835" s="6">
        <f t="shared" si="513"/>
        <v>-1E-3</v>
      </c>
      <c r="BT2835" s="6">
        <f t="shared" si="514"/>
        <v>3.0999999999999999E-3</v>
      </c>
    </row>
    <row r="2836" spans="2:72" ht="14.45" hidden="1">
      <c r="B2836" s="110">
        <v>44293</v>
      </c>
      <c r="C2836" s="106">
        <v>4079.9</v>
      </c>
      <c r="D2836" s="106">
        <v>4074.3</v>
      </c>
      <c r="E2836" s="106">
        <v>4083.1</v>
      </c>
      <c r="F2836" s="106">
        <v>4068.3</v>
      </c>
      <c r="G2836" s="28"/>
      <c r="H2836" s="107">
        <v>1.5E-3</v>
      </c>
      <c r="K2836" s="110">
        <v>44354</v>
      </c>
      <c r="L2836" s="106">
        <v>15751.65</v>
      </c>
      <c r="M2836" s="106">
        <v>15725.1</v>
      </c>
      <c r="N2836" s="106">
        <v>15773.45</v>
      </c>
      <c r="O2836" s="106">
        <v>15678.1</v>
      </c>
      <c r="P2836" s="28" t="s">
        <v>5318</v>
      </c>
      <c r="Q2836" s="107">
        <v>5.1999999999999998E-3</v>
      </c>
      <c r="T2836" s="110">
        <v>44146</v>
      </c>
      <c r="U2836" s="28">
        <v>74.462000000000003</v>
      </c>
      <c r="V2836">
        <v>74.171999999999997</v>
      </c>
      <c r="W2836">
        <v>74.543000000000006</v>
      </c>
      <c r="X2836">
        <v>74.171999999999997</v>
      </c>
      <c r="Y2836" s="19">
        <v>2.3E-3</v>
      </c>
      <c r="AB2836" s="110">
        <f t="shared" si="517"/>
        <v>44354</v>
      </c>
      <c r="AC2836" s="108">
        <f t="shared" si="510"/>
        <v>15751.65</v>
      </c>
      <c r="AD2836" s="28">
        <f t="shared" si="511"/>
        <v>72.811000000000007</v>
      </c>
      <c r="AE2836" s="28">
        <f t="shared" si="515"/>
        <v>216.33613052972763</v>
      </c>
      <c r="AF2836" s="31">
        <f t="shared" si="516"/>
        <v>6.0090829247301247E-3</v>
      </c>
      <c r="AJ2836" s="110">
        <f t="shared" si="509"/>
        <v>44302</v>
      </c>
      <c r="AK2836" s="31">
        <f t="shared" si="518"/>
        <v>3.5999999999999999E-3</v>
      </c>
      <c r="AL2836" s="115">
        <f t="shared" si="519"/>
        <v>5.0516524231574156E-3</v>
      </c>
      <c r="AM2836" s="100"/>
      <c r="BR2836" s="18">
        <f t="shared" si="512"/>
        <v>44293</v>
      </c>
      <c r="BS2836" s="6">
        <f t="shared" si="513"/>
        <v>1.5E-3</v>
      </c>
      <c r="BT2836" s="6">
        <f t="shared" si="514"/>
        <v>9.1999999999999998E-3</v>
      </c>
    </row>
    <row r="2837" spans="2:72" ht="14.45" hidden="1">
      <c r="B2837" s="110">
        <v>44294</v>
      </c>
      <c r="C2837" s="106">
        <v>4097.2</v>
      </c>
      <c r="D2837" s="106">
        <v>4089.9</v>
      </c>
      <c r="E2837" s="106">
        <v>4098.2</v>
      </c>
      <c r="F2837" s="106">
        <v>4082.5</v>
      </c>
      <c r="G2837" s="28"/>
      <c r="H2837" s="107">
        <v>4.1999999999999997E-3</v>
      </c>
      <c r="K2837" s="110">
        <v>44355</v>
      </c>
      <c r="L2837" s="106">
        <v>15740.1</v>
      </c>
      <c r="M2837" s="106">
        <v>15773.9</v>
      </c>
      <c r="N2837" s="106">
        <v>15778.8</v>
      </c>
      <c r="O2837" s="106">
        <v>15680</v>
      </c>
      <c r="P2837" s="28" t="s">
        <v>5319</v>
      </c>
      <c r="Q2837" s="107">
        <v>-6.9999999999999999E-4</v>
      </c>
      <c r="T2837" s="110">
        <v>44147</v>
      </c>
      <c r="U2837" s="28">
        <v>74.685000000000002</v>
      </c>
      <c r="V2837">
        <v>74.415000000000006</v>
      </c>
      <c r="W2837">
        <v>74.754000000000005</v>
      </c>
      <c r="X2837">
        <v>74.349999999999994</v>
      </c>
      <c r="Y2837" s="19">
        <v>3.0000000000000001E-3</v>
      </c>
      <c r="AB2837" s="110">
        <f t="shared" si="517"/>
        <v>44355</v>
      </c>
      <c r="AC2837" s="108">
        <f t="shared" si="510"/>
        <v>15740.1</v>
      </c>
      <c r="AD2837" s="28">
        <f t="shared" si="511"/>
        <v>72.954999999999998</v>
      </c>
      <c r="AE2837" s="28">
        <f t="shared" si="515"/>
        <v>215.75080529093279</v>
      </c>
      <c r="AF2837" s="31">
        <f t="shared" si="516"/>
        <v>-2.7056286777505933E-3</v>
      </c>
      <c r="AJ2837" s="110">
        <f t="shared" si="509"/>
        <v>44305</v>
      </c>
      <c r="AK2837" s="31">
        <f t="shared" si="518"/>
        <v>-5.3E-3</v>
      </c>
      <c r="AL2837" s="115">
        <f t="shared" si="519"/>
        <v>-2.1876101176923957E-2</v>
      </c>
      <c r="AM2837" s="100"/>
      <c r="BR2837" s="18">
        <f t="shared" si="512"/>
        <v>44294</v>
      </c>
      <c r="BS2837" s="6">
        <f t="shared" si="513"/>
        <v>4.1999999999999997E-3</v>
      </c>
      <c r="BT2837" s="6">
        <f t="shared" si="514"/>
        <v>3.7000000000000002E-3</v>
      </c>
    </row>
    <row r="2838" spans="2:72" ht="14.45" hidden="1">
      <c r="B2838" s="110">
        <v>44295</v>
      </c>
      <c r="C2838" s="106">
        <v>4128.8</v>
      </c>
      <c r="D2838" s="106">
        <v>4096.1000000000004</v>
      </c>
      <c r="E2838" s="106">
        <v>4129.5</v>
      </c>
      <c r="F2838" s="106">
        <v>4095.5</v>
      </c>
      <c r="G2838" s="28"/>
      <c r="H2838" s="107">
        <v>7.7000000000000002E-3</v>
      </c>
      <c r="K2838" s="110">
        <v>44356</v>
      </c>
      <c r="L2838" s="106">
        <v>15635.35</v>
      </c>
      <c r="M2838" s="106">
        <v>15766.3</v>
      </c>
      <c r="N2838" s="106">
        <v>15800.45</v>
      </c>
      <c r="O2838" s="106">
        <v>15566.9</v>
      </c>
      <c r="P2838" s="28" t="s">
        <v>5320</v>
      </c>
      <c r="Q2838" s="107">
        <v>-6.7000000000000002E-3</v>
      </c>
      <c r="T2838" s="110">
        <v>44148</v>
      </c>
      <c r="U2838" s="28">
        <v>74.581999999999994</v>
      </c>
      <c r="V2838">
        <v>74.656000000000006</v>
      </c>
      <c r="W2838">
        <v>74.724000000000004</v>
      </c>
      <c r="X2838">
        <v>74.471999999999994</v>
      </c>
      <c r="Y2838" s="19">
        <v>-1.4E-3</v>
      </c>
      <c r="AB2838" s="110">
        <f t="shared" si="517"/>
        <v>44356</v>
      </c>
      <c r="AC2838" s="108">
        <f t="shared" si="510"/>
        <v>15635.35</v>
      </c>
      <c r="AD2838" s="28">
        <f t="shared" si="511"/>
        <v>72.984999999999999</v>
      </c>
      <c r="AE2838" s="28">
        <f t="shared" si="515"/>
        <v>214.22689593752142</v>
      </c>
      <c r="AF2838" s="31">
        <f t="shared" si="516"/>
        <v>-7.0632846600801047E-3</v>
      </c>
      <c r="AJ2838" s="110">
        <f t="shared" si="509"/>
        <v>44306</v>
      </c>
      <c r="AK2838" s="31">
        <f t="shared" si="518"/>
        <v>-6.7999999999999996E-3</v>
      </c>
      <c r="AL2838" s="115">
        <f t="shared" si="519"/>
        <v>-1.1455640759889585E-2</v>
      </c>
      <c r="AM2838" s="100"/>
      <c r="BR2838" s="18">
        <f t="shared" si="512"/>
        <v>44295</v>
      </c>
      <c r="BS2838" s="6">
        <f t="shared" si="513"/>
        <v>7.7000000000000002E-3</v>
      </c>
      <c r="BT2838" s="6">
        <f t="shared" si="514"/>
        <v>-2.5999999999999999E-3</v>
      </c>
    </row>
    <row r="2839" spans="2:72" ht="14.45" hidden="1">
      <c r="B2839" s="110">
        <v>44298</v>
      </c>
      <c r="C2839" s="106">
        <v>4128</v>
      </c>
      <c r="D2839" s="106">
        <v>4124.7</v>
      </c>
      <c r="E2839" s="106">
        <v>4131.8</v>
      </c>
      <c r="F2839" s="106">
        <v>4114.8</v>
      </c>
      <c r="G2839" s="28"/>
      <c r="H2839" s="107">
        <v>-2.0000000000000001E-4</v>
      </c>
      <c r="K2839" s="110">
        <v>44357</v>
      </c>
      <c r="L2839" s="106">
        <v>15737.75</v>
      </c>
      <c r="M2839" s="106">
        <v>15692.1</v>
      </c>
      <c r="N2839" s="106">
        <v>15751.25</v>
      </c>
      <c r="O2839" s="106">
        <v>15648.5</v>
      </c>
      <c r="P2839" s="28" t="s">
        <v>5321</v>
      </c>
      <c r="Q2839" s="107">
        <v>6.4999999999999997E-3</v>
      </c>
      <c r="T2839" s="110">
        <v>44151</v>
      </c>
      <c r="U2839" s="28">
        <v>74.38</v>
      </c>
      <c r="V2839">
        <v>74.597999999999999</v>
      </c>
      <c r="W2839">
        <v>74.597999999999999</v>
      </c>
      <c r="X2839">
        <v>74.38</v>
      </c>
      <c r="Y2839" s="19">
        <v>-2.7000000000000001E-3</v>
      </c>
      <c r="AB2839" s="110">
        <f t="shared" si="517"/>
        <v>44357</v>
      </c>
      <c r="AC2839" s="108">
        <f t="shared" si="510"/>
        <v>15737.75</v>
      </c>
      <c r="AD2839" s="28">
        <f t="shared" si="511"/>
        <v>73.08</v>
      </c>
      <c r="AE2839" s="28">
        <f t="shared" si="515"/>
        <v>215.34961685823754</v>
      </c>
      <c r="AF2839" s="31">
        <f t="shared" si="516"/>
        <v>5.2408028217127978E-3</v>
      </c>
      <c r="AJ2839" s="110" t="e">
        <f t="shared" si="509"/>
        <v>#N/A</v>
      </c>
      <c r="AK2839" s="31">
        <f t="shared" si="518"/>
        <v>0</v>
      </c>
      <c r="AL2839" s="115">
        <f t="shared" si="519"/>
        <v>0</v>
      </c>
      <c r="AM2839" s="100"/>
      <c r="BR2839" s="18">
        <f t="shared" si="512"/>
        <v>44298</v>
      </c>
      <c r="BS2839" s="6">
        <f t="shared" si="513"/>
        <v>-2.0000000000000001E-4</v>
      </c>
      <c r="BT2839" s="6">
        <f t="shared" si="514"/>
        <v>-3.5299999999999998E-2</v>
      </c>
    </row>
    <row r="2840" spans="2:72" ht="14.45" hidden="1">
      <c r="B2840" s="110">
        <v>44299</v>
      </c>
      <c r="C2840" s="106">
        <v>4141.6000000000004</v>
      </c>
      <c r="D2840" s="106">
        <v>4130.1000000000004</v>
      </c>
      <c r="E2840" s="106">
        <v>4148</v>
      </c>
      <c r="F2840" s="106">
        <v>4124.3999999999996</v>
      </c>
      <c r="G2840" s="28"/>
      <c r="H2840" s="107">
        <v>3.3E-3</v>
      </c>
      <c r="K2840" s="110">
        <v>44358</v>
      </c>
      <c r="L2840" s="106">
        <v>15799.35</v>
      </c>
      <c r="M2840" s="106">
        <v>15796.45</v>
      </c>
      <c r="N2840" s="106">
        <v>15835.55</v>
      </c>
      <c r="O2840" s="106">
        <v>15749.8</v>
      </c>
      <c r="P2840" s="28" t="s">
        <v>5322</v>
      </c>
      <c r="Q2840" s="107">
        <v>3.8999999999999998E-3</v>
      </c>
      <c r="T2840" s="110">
        <v>44152</v>
      </c>
      <c r="U2840" s="28">
        <v>74.48</v>
      </c>
      <c r="V2840">
        <v>74.34</v>
      </c>
      <c r="W2840">
        <v>74.64</v>
      </c>
      <c r="X2840">
        <v>74.34</v>
      </c>
      <c r="Y2840" s="19">
        <v>1.2999999999999999E-3</v>
      </c>
      <c r="AB2840" s="110">
        <f t="shared" si="517"/>
        <v>44358</v>
      </c>
      <c r="AC2840" s="108">
        <f t="shared" si="510"/>
        <v>15799.35</v>
      </c>
      <c r="AD2840" s="28">
        <f t="shared" si="511"/>
        <v>73.245000000000005</v>
      </c>
      <c r="AE2840" s="28">
        <f t="shared" si="515"/>
        <v>215.70550890845792</v>
      </c>
      <c r="AF2840" s="31">
        <f t="shared" si="516"/>
        <v>1.6526244876240437E-3</v>
      </c>
      <c r="AJ2840" s="110">
        <f t="shared" si="509"/>
        <v>44308</v>
      </c>
      <c r="AK2840" s="31">
        <f t="shared" si="518"/>
        <v>-9.1999999999999998E-3</v>
      </c>
      <c r="AL2840" s="115">
        <f t="shared" si="519"/>
        <v>1.1365670303692621E-2</v>
      </c>
      <c r="AM2840" s="100"/>
      <c r="BR2840" s="18">
        <f t="shared" si="512"/>
        <v>44299</v>
      </c>
      <c r="BS2840" s="6">
        <f t="shared" si="513"/>
        <v>3.3E-3</v>
      </c>
      <c r="BT2840" s="6">
        <f t="shared" si="514"/>
        <v>1.3599999999999999E-2</v>
      </c>
    </row>
    <row r="2841" spans="2:72" ht="14.45" hidden="1">
      <c r="B2841" s="110">
        <v>44300</v>
      </c>
      <c r="C2841" s="106">
        <v>4124.7</v>
      </c>
      <c r="D2841" s="106">
        <v>4141.6000000000004</v>
      </c>
      <c r="E2841" s="106">
        <v>4151.7</v>
      </c>
      <c r="F2841" s="106">
        <v>4120.8999999999996</v>
      </c>
      <c r="G2841" s="28"/>
      <c r="H2841" s="107">
        <v>-4.1000000000000003E-3</v>
      </c>
      <c r="K2841" s="110">
        <v>44361</v>
      </c>
      <c r="L2841" s="106">
        <v>15811.85</v>
      </c>
      <c r="M2841" s="106">
        <v>15791.4</v>
      </c>
      <c r="N2841" s="106">
        <v>15823.05</v>
      </c>
      <c r="O2841" s="106">
        <v>15606.5</v>
      </c>
      <c r="P2841" s="28" t="s">
        <v>5323</v>
      </c>
      <c r="Q2841" s="107">
        <v>8.0000000000000004E-4</v>
      </c>
      <c r="T2841" s="110">
        <v>44153</v>
      </c>
      <c r="U2841" s="28">
        <v>74.12</v>
      </c>
      <c r="V2841">
        <v>74.47</v>
      </c>
      <c r="W2841">
        <v>74.53</v>
      </c>
      <c r="X2841">
        <v>74.066000000000003</v>
      </c>
      <c r="Y2841" s="19">
        <v>-4.7999999999999996E-3</v>
      </c>
      <c r="AB2841" s="110">
        <f t="shared" si="517"/>
        <v>44361</v>
      </c>
      <c r="AC2841" s="108">
        <f t="shared" si="510"/>
        <v>15811.85</v>
      </c>
      <c r="AD2841" s="28">
        <f t="shared" si="511"/>
        <v>73.185000000000002</v>
      </c>
      <c r="AE2841" s="28">
        <f t="shared" si="515"/>
        <v>216.05315296850446</v>
      </c>
      <c r="AF2841" s="31">
        <f t="shared" si="516"/>
        <v>1.6116605542702001E-3</v>
      </c>
      <c r="AJ2841" s="110">
        <f t="shared" si="509"/>
        <v>44309</v>
      </c>
      <c r="AK2841" s="31">
        <f t="shared" si="518"/>
        <v>1.09E-2</v>
      </c>
      <c r="AL2841" s="115">
        <f t="shared" si="519"/>
        <v>-1.9737847375181916E-3</v>
      </c>
      <c r="AM2841" s="100"/>
      <c r="BR2841" s="18" t="e">
        <f t="shared" si="512"/>
        <v>#N/A</v>
      </c>
      <c r="BS2841" s="6">
        <f t="shared" si="513"/>
        <v>0</v>
      </c>
      <c r="BT2841" s="6">
        <f t="shared" si="514"/>
        <v>0</v>
      </c>
    </row>
    <row r="2842" spans="2:72" ht="14.45" hidden="1">
      <c r="B2842" s="110">
        <v>44301</v>
      </c>
      <c r="C2842" s="106">
        <v>4170.3999999999996</v>
      </c>
      <c r="D2842" s="106">
        <v>4139.8</v>
      </c>
      <c r="E2842" s="106">
        <v>4173.5</v>
      </c>
      <c r="F2842" s="106">
        <v>4139.8</v>
      </c>
      <c r="G2842" s="28"/>
      <c r="H2842" s="107">
        <v>1.11E-2</v>
      </c>
      <c r="K2842" s="110">
        <v>44362</v>
      </c>
      <c r="L2842" s="106">
        <v>15869.25</v>
      </c>
      <c r="M2842" s="106">
        <v>15866.95</v>
      </c>
      <c r="N2842" s="106">
        <v>15901.6</v>
      </c>
      <c r="O2842" s="106">
        <v>15842.4</v>
      </c>
      <c r="P2842" s="28" t="s">
        <v>4519</v>
      </c>
      <c r="Q2842" s="107">
        <v>3.5999999999999999E-3</v>
      </c>
      <c r="T2842" s="110">
        <v>44154</v>
      </c>
      <c r="U2842" s="28">
        <v>74.11</v>
      </c>
      <c r="V2842">
        <v>74.3</v>
      </c>
      <c r="W2842">
        <v>74.347999999999999</v>
      </c>
      <c r="X2842">
        <v>74.096000000000004</v>
      </c>
      <c r="Y2842" s="19">
        <v>-1E-4</v>
      </c>
      <c r="AB2842" s="110">
        <f t="shared" si="517"/>
        <v>44362</v>
      </c>
      <c r="AC2842" s="108">
        <f t="shared" si="510"/>
        <v>15869.25</v>
      </c>
      <c r="AD2842" s="28">
        <f t="shared" si="511"/>
        <v>73.36</v>
      </c>
      <c r="AE2842" s="28">
        <f t="shared" si="515"/>
        <v>216.32020174482005</v>
      </c>
      <c r="AF2842" s="31">
        <f t="shared" si="516"/>
        <v>1.2360327662264137E-3</v>
      </c>
      <c r="AJ2842" s="110">
        <f t="shared" ref="AJ2842:AJ2905" si="520">VLOOKUP(B2849,AB:AF,1,FALSE)</f>
        <v>44312</v>
      </c>
      <c r="AK2842" s="31">
        <f t="shared" si="518"/>
        <v>1.8E-3</v>
      </c>
      <c r="AL2842" s="115">
        <f t="shared" si="519"/>
        <v>1.2353835144480296E-2</v>
      </c>
      <c r="AM2842" s="100"/>
      <c r="BR2842" s="18">
        <f t="shared" si="512"/>
        <v>44301</v>
      </c>
      <c r="BS2842" s="6">
        <f t="shared" si="513"/>
        <v>1.11E-2</v>
      </c>
      <c r="BT2842" s="6">
        <f t="shared" si="514"/>
        <v>5.3E-3</v>
      </c>
    </row>
    <row r="2843" spans="2:72" ht="14.45" hidden="1">
      <c r="B2843" s="110">
        <v>44302</v>
      </c>
      <c r="C2843" s="106">
        <v>4185.5</v>
      </c>
      <c r="D2843" s="106">
        <v>4174.1000000000004</v>
      </c>
      <c r="E2843" s="106">
        <v>4191.3</v>
      </c>
      <c r="F2843" s="106">
        <v>4170.8</v>
      </c>
      <c r="G2843" s="28"/>
      <c r="H2843" s="107">
        <v>3.5999999999999999E-3</v>
      </c>
      <c r="K2843" s="110">
        <v>44363</v>
      </c>
      <c r="L2843" s="106">
        <v>15767.55</v>
      </c>
      <c r="M2843" s="106">
        <v>15847.5</v>
      </c>
      <c r="N2843" s="106">
        <v>15880.85</v>
      </c>
      <c r="O2843" s="106">
        <v>15742.6</v>
      </c>
      <c r="P2843" s="28" t="s">
        <v>5324</v>
      </c>
      <c r="Q2843" s="107">
        <v>-6.4000000000000003E-3</v>
      </c>
      <c r="T2843" s="110">
        <v>44155</v>
      </c>
      <c r="U2843" s="28">
        <v>74.12</v>
      </c>
      <c r="V2843">
        <v>74.150000000000006</v>
      </c>
      <c r="W2843">
        <v>74.212999999999994</v>
      </c>
      <c r="X2843">
        <v>74.061999999999998</v>
      </c>
      <c r="Y2843" s="19">
        <v>1E-4</v>
      </c>
      <c r="AB2843" s="110">
        <f t="shared" si="517"/>
        <v>44363</v>
      </c>
      <c r="AC2843" s="108">
        <f t="shared" ref="AC2843:AC2906" si="521">IFERROR(VLOOKUP(AB2843,K:Q,2,FALSE),0)</f>
        <v>15767.55</v>
      </c>
      <c r="AD2843" s="28">
        <f t="shared" ref="AD2843:AD2906" si="522">VLOOKUP(AB2843,T:Y,2,FALSE)</f>
        <v>73.275000000000006</v>
      </c>
      <c r="AE2843" s="28">
        <f t="shared" si="515"/>
        <v>215.18321392016375</v>
      </c>
      <c r="AF2843" s="31">
        <f t="shared" si="516"/>
        <v>-5.2560408851575202E-3</v>
      </c>
      <c r="AJ2843" s="110">
        <f t="shared" si="520"/>
        <v>44313</v>
      </c>
      <c r="AK2843" s="31">
        <f t="shared" si="518"/>
        <v>-2.0000000000000001E-4</v>
      </c>
      <c r="AL2843" s="115">
        <f t="shared" si="519"/>
        <v>1.3866537925447897E-2</v>
      </c>
      <c r="AM2843" s="100"/>
      <c r="BR2843" s="18">
        <f t="shared" si="512"/>
        <v>44302</v>
      </c>
      <c r="BS2843" s="6">
        <f t="shared" si="513"/>
        <v>3.5999999999999999E-3</v>
      </c>
      <c r="BT2843" s="6">
        <f t="shared" si="514"/>
        <v>2.5000000000000001E-3</v>
      </c>
    </row>
    <row r="2844" spans="2:72" ht="14.45" hidden="1">
      <c r="B2844" s="110">
        <v>44305</v>
      </c>
      <c r="C2844" s="106">
        <v>4163.3</v>
      </c>
      <c r="D2844" s="106">
        <v>4179.8</v>
      </c>
      <c r="E2844" s="106">
        <v>4180.8</v>
      </c>
      <c r="F2844" s="106">
        <v>4150.5</v>
      </c>
      <c r="G2844" s="28"/>
      <c r="H2844" s="107">
        <v>-5.3E-3</v>
      </c>
      <c r="K2844" s="110">
        <v>44364</v>
      </c>
      <c r="L2844" s="106">
        <v>15691.4</v>
      </c>
      <c r="M2844" s="106">
        <v>15648.3</v>
      </c>
      <c r="N2844" s="106">
        <v>15769.35</v>
      </c>
      <c r="O2844" s="106">
        <v>15616.75</v>
      </c>
      <c r="P2844" s="28" t="s">
        <v>5325</v>
      </c>
      <c r="Q2844" s="107">
        <v>-4.7999999999999996E-3</v>
      </c>
      <c r="T2844" s="110">
        <v>44158</v>
      </c>
      <c r="U2844" s="28">
        <v>74.260000000000005</v>
      </c>
      <c r="V2844">
        <v>74.128</v>
      </c>
      <c r="W2844">
        <v>74.278999999999996</v>
      </c>
      <c r="X2844">
        <v>74.004999999999995</v>
      </c>
      <c r="Y2844" s="19">
        <v>1.9E-3</v>
      </c>
      <c r="AB2844" s="110">
        <f t="shared" si="517"/>
        <v>44364</v>
      </c>
      <c r="AC2844" s="108">
        <f t="shared" si="521"/>
        <v>15691.4</v>
      </c>
      <c r="AD2844" s="28">
        <f t="shared" si="522"/>
        <v>74.186000000000007</v>
      </c>
      <c r="AE2844" s="28">
        <f t="shared" si="515"/>
        <v>211.51430188984443</v>
      </c>
      <c r="AF2844" s="31">
        <f t="shared" si="516"/>
        <v>-1.705017767640804E-2</v>
      </c>
      <c r="AJ2844" s="110">
        <f t="shared" si="520"/>
        <v>44314</v>
      </c>
      <c r="AK2844" s="31">
        <f t="shared" si="518"/>
        <v>-8.0000000000000004E-4</v>
      </c>
      <c r="AL2844" s="115">
        <f t="shared" si="519"/>
        <v>1.5754785677861927E-2</v>
      </c>
      <c r="AM2844" s="100"/>
      <c r="BR2844" s="18">
        <f t="shared" si="512"/>
        <v>44305</v>
      </c>
      <c r="BS2844" s="6">
        <f t="shared" si="513"/>
        <v>-5.3E-3</v>
      </c>
      <c r="BT2844" s="6">
        <f t="shared" si="514"/>
        <v>-1.77E-2</v>
      </c>
    </row>
    <row r="2845" spans="2:72" ht="14.45" hidden="1">
      <c r="B2845" s="110">
        <v>44306</v>
      </c>
      <c r="C2845" s="106">
        <v>4134.8999999999996</v>
      </c>
      <c r="D2845" s="106">
        <v>4159.2</v>
      </c>
      <c r="E2845" s="106">
        <v>4159.2</v>
      </c>
      <c r="F2845" s="106">
        <v>4118.3999999999996</v>
      </c>
      <c r="G2845" s="28"/>
      <c r="H2845" s="107">
        <v>-6.7999999999999996E-3</v>
      </c>
      <c r="K2845" s="110">
        <v>44365</v>
      </c>
      <c r="L2845" s="106">
        <v>15683.35</v>
      </c>
      <c r="M2845" s="106">
        <v>15756.5</v>
      </c>
      <c r="N2845" s="106">
        <v>15761.5</v>
      </c>
      <c r="O2845" s="106">
        <v>15450.9</v>
      </c>
      <c r="P2845" s="28" t="s">
        <v>5326</v>
      </c>
      <c r="Q2845" s="107">
        <v>-5.0000000000000001E-4</v>
      </c>
      <c r="T2845" s="110">
        <v>44159</v>
      </c>
      <c r="U2845" s="28">
        <v>74.078999999999994</v>
      </c>
      <c r="V2845">
        <v>74.244</v>
      </c>
      <c r="W2845">
        <v>74.244</v>
      </c>
      <c r="X2845">
        <v>73.861000000000004</v>
      </c>
      <c r="Y2845" s="19">
        <v>-2.3999999999999998E-3</v>
      </c>
      <c r="AB2845" s="110">
        <f t="shared" si="517"/>
        <v>44365</v>
      </c>
      <c r="AC2845" s="108">
        <f t="shared" si="521"/>
        <v>15683.35</v>
      </c>
      <c r="AD2845" s="28">
        <f t="shared" si="522"/>
        <v>74.12</v>
      </c>
      <c r="AE2845" s="28">
        <f t="shared" si="515"/>
        <v>211.5940366972477</v>
      </c>
      <c r="AF2845" s="31">
        <f t="shared" si="516"/>
        <v>3.769712340528919E-4</v>
      </c>
      <c r="AJ2845" s="110">
        <f t="shared" si="520"/>
        <v>44315</v>
      </c>
      <c r="AK2845" s="31">
        <f t="shared" si="518"/>
        <v>6.7999999999999996E-3</v>
      </c>
      <c r="AL2845" s="115">
        <f t="shared" si="519"/>
        <v>7.3562430692473146E-3</v>
      </c>
      <c r="AM2845" s="100"/>
      <c r="BR2845" s="18">
        <f t="shared" si="512"/>
        <v>44306</v>
      </c>
      <c r="BS2845" s="6">
        <f t="shared" si="513"/>
        <v>-6.7999999999999996E-3</v>
      </c>
      <c r="BT2845" s="6">
        <f t="shared" si="514"/>
        <v>-4.4000000000000003E-3</v>
      </c>
    </row>
    <row r="2846" spans="2:72" ht="14.45" hidden="1">
      <c r="B2846" s="110">
        <v>44307</v>
      </c>
      <c r="C2846" s="106">
        <v>4173.3999999999996</v>
      </c>
      <c r="D2846" s="106">
        <v>4128.3999999999996</v>
      </c>
      <c r="E2846" s="106">
        <v>4175</v>
      </c>
      <c r="F2846" s="106">
        <v>4126.3999999999996</v>
      </c>
      <c r="G2846" s="28"/>
      <c r="H2846" s="107">
        <v>9.2999999999999992E-3</v>
      </c>
      <c r="K2846" s="110">
        <v>44368</v>
      </c>
      <c r="L2846" s="106">
        <v>15746.5</v>
      </c>
      <c r="M2846" s="106">
        <v>15525.85</v>
      </c>
      <c r="N2846" s="106">
        <v>15765.15</v>
      </c>
      <c r="O2846" s="106">
        <v>15505.65</v>
      </c>
      <c r="P2846" s="28" t="s">
        <v>5327</v>
      </c>
      <c r="Q2846" s="107">
        <v>4.0000000000000001E-3</v>
      </c>
      <c r="T2846" s="110">
        <v>44160</v>
      </c>
      <c r="U2846" s="28">
        <v>73.789000000000001</v>
      </c>
      <c r="V2846">
        <v>73.965000000000003</v>
      </c>
      <c r="W2846">
        <v>74.02</v>
      </c>
      <c r="X2846">
        <v>73.742999999999995</v>
      </c>
      <c r="Y2846" s="19">
        <v>-3.8999999999999998E-3</v>
      </c>
      <c r="AB2846" s="110">
        <f t="shared" si="517"/>
        <v>44368</v>
      </c>
      <c r="AC2846" s="108">
        <f t="shared" si="521"/>
        <v>15746.5</v>
      </c>
      <c r="AD2846" s="28">
        <f t="shared" si="522"/>
        <v>74.14</v>
      </c>
      <c r="AE2846" s="28">
        <f t="shared" si="515"/>
        <v>212.38872403560831</v>
      </c>
      <c r="AF2846" s="31">
        <f t="shared" si="516"/>
        <v>3.755717083358423E-3</v>
      </c>
      <c r="AJ2846" s="110">
        <f t="shared" si="520"/>
        <v>44316</v>
      </c>
      <c r="AK2846" s="31">
        <f t="shared" si="518"/>
        <v>-7.1999999999999998E-3</v>
      </c>
      <c r="AL2846" s="115">
        <f t="shared" si="519"/>
        <v>-1.7113865645236426E-2</v>
      </c>
      <c r="AM2846" s="100"/>
      <c r="BR2846" s="18" t="e">
        <f t="shared" si="512"/>
        <v>#N/A</v>
      </c>
      <c r="BS2846" s="6">
        <f t="shared" si="513"/>
        <v>0</v>
      </c>
      <c r="BT2846" s="6">
        <f t="shared" si="514"/>
        <v>0</v>
      </c>
    </row>
    <row r="2847" spans="2:72" ht="14.45" hidden="1">
      <c r="B2847" s="110">
        <v>44308</v>
      </c>
      <c r="C2847" s="106">
        <v>4135</v>
      </c>
      <c r="D2847" s="106">
        <v>4170.5</v>
      </c>
      <c r="E2847" s="106">
        <v>4179.6000000000004</v>
      </c>
      <c r="F2847" s="106">
        <v>4123.7</v>
      </c>
      <c r="G2847" s="28"/>
      <c r="H2847" s="107">
        <v>-9.1999999999999998E-3</v>
      </c>
      <c r="K2847" s="110">
        <v>44369</v>
      </c>
      <c r="L2847" s="106">
        <v>15772.75</v>
      </c>
      <c r="M2847" s="106">
        <v>15840.5</v>
      </c>
      <c r="N2847" s="106">
        <v>15895.75</v>
      </c>
      <c r="O2847" s="106">
        <v>15752.1</v>
      </c>
      <c r="P2847" s="28" t="s">
        <v>5328</v>
      </c>
      <c r="Q2847" s="107">
        <v>1.6999999999999999E-3</v>
      </c>
      <c r="T2847" s="110">
        <v>44161</v>
      </c>
      <c r="U2847" s="28">
        <v>73.837000000000003</v>
      </c>
      <c r="V2847">
        <v>73.775999999999996</v>
      </c>
      <c r="W2847">
        <v>73.906000000000006</v>
      </c>
      <c r="X2847">
        <v>73.713999999999999</v>
      </c>
      <c r="Y2847" s="19">
        <v>6.9999999999999999E-4</v>
      </c>
      <c r="AB2847" s="110">
        <f t="shared" si="517"/>
        <v>44369</v>
      </c>
      <c r="AC2847" s="108">
        <f t="shared" si="521"/>
        <v>15772.75</v>
      </c>
      <c r="AD2847" s="28">
        <f t="shared" si="522"/>
        <v>74.34</v>
      </c>
      <c r="AE2847" s="28">
        <f t="shared" si="515"/>
        <v>212.17043314500941</v>
      </c>
      <c r="AF2847" s="31">
        <f t="shared" si="516"/>
        <v>-1.0277894534659326E-3</v>
      </c>
      <c r="AJ2847" s="110">
        <f t="shared" si="520"/>
        <v>44319</v>
      </c>
      <c r="AK2847" s="31">
        <f t="shared" si="518"/>
        <v>2.8E-3</v>
      </c>
      <c r="AL2847" s="115">
        <f t="shared" si="519"/>
        <v>3.3925428044563333E-3</v>
      </c>
      <c r="AM2847" s="100"/>
      <c r="BR2847" s="18">
        <f t="shared" si="512"/>
        <v>44308</v>
      </c>
      <c r="BS2847" s="6">
        <f t="shared" si="513"/>
        <v>-9.1999999999999998E-3</v>
      </c>
      <c r="BT2847" s="6">
        <f t="shared" si="514"/>
        <v>7.7000000000000002E-3</v>
      </c>
    </row>
    <row r="2848" spans="2:72" ht="14.45" hidden="1">
      <c r="B2848" s="110">
        <v>44309</v>
      </c>
      <c r="C2848" s="106">
        <v>4180.2</v>
      </c>
      <c r="D2848" s="106">
        <v>4138.8</v>
      </c>
      <c r="E2848" s="106">
        <v>4194.2</v>
      </c>
      <c r="F2848" s="106">
        <v>4138.8</v>
      </c>
      <c r="G2848" s="28"/>
      <c r="H2848" s="107">
        <v>1.09E-2</v>
      </c>
      <c r="K2848" s="110">
        <v>44370</v>
      </c>
      <c r="L2848" s="106">
        <v>15686.95</v>
      </c>
      <c r="M2848" s="106">
        <v>15862.8</v>
      </c>
      <c r="N2848" s="106">
        <v>15862.95</v>
      </c>
      <c r="O2848" s="106">
        <v>15673.95</v>
      </c>
      <c r="P2848" s="28" t="s">
        <v>5329</v>
      </c>
      <c r="Q2848" s="107">
        <v>-5.4000000000000003E-3</v>
      </c>
      <c r="T2848" s="110">
        <v>44162</v>
      </c>
      <c r="U2848" s="28">
        <v>73.935000000000002</v>
      </c>
      <c r="V2848">
        <v>73.834000000000003</v>
      </c>
      <c r="W2848">
        <v>74.113</v>
      </c>
      <c r="X2848">
        <v>73.724000000000004</v>
      </c>
      <c r="Y2848" s="19">
        <v>1.2999999999999999E-3</v>
      </c>
      <c r="AB2848" s="110">
        <f t="shared" si="517"/>
        <v>44370</v>
      </c>
      <c r="AC2848" s="108">
        <f t="shared" si="521"/>
        <v>15686.95</v>
      </c>
      <c r="AD2848" s="28">
        <f t="shared" si="522"/>
        <v>74.150000000000006</v>
      </c>
      <c r="AE2848" s="28">
        <f t="shared" si="515"/>
        <v>211.55697909642615</v>
      </c>
      <c r="AF2848" s="31">
        <f t="shared" si="516"/>
        <v>-2.8913267484541594E-3</v>
      </c>
      <c r="AJ2848" s="110">
        <f t="shared" si="520"/>
        <v>44320</v>
      </c>
      <c r="AK2848" s="31">
        <f t="shared" si="518"/>
        <v>-6.7000000000000002E-3</v>
      </c>
      <c r="AL2848" s="115">
        <f t="shared" si="519"/>
        <v>-8.7346739606538604E-3</v>
      </c>
      <c r="AM2848" s="100"/>
      <c r="BR2848" s="18">
        <f t="shared" si="512"/>
        <v>44309</v>
      </c>
      <c r="BS2848" s="6">
        <f t="shared" si="513"/>
        <v>1.09E-2</v>
      </c>
      <c r="BT2848" s="6">
        <f t="shared" si="514"/>
        <v>-4.4999999999999997E-3</v>
      </c>
    </row>
    <row r="2849" spans="2:72" ht="14.45" hidden="1">
      <c r="B2849" s="110">
        <v>44312</v>
      </c>
      <c r="C2849" s="106">
        <v>4187.6000000000004</v>
      </c>
      <c r="D2849" s="106">
        <v>4185</v>
      </c>
      <c r="E2849" s="106">
        <v>4194.2</v>
      </c>
      <c r="F2849" s="106">
        <v>4182.3999999999996</v>
      </c>
      <c r="G2849" s="28"/>
      <c r="H2849" s="107">
        <v>1.8E-3</v>
      </c>
      <c r="K2849" s="110">
        <v>44371</v>
      </c>
      <c r="L2849" s="106">
        <v>15790.45</v>
      </c>
      <c r="M2849" s="106">
        <v>15737.3</v>
      </c>
      <c r="N2849" s="106">
        <v>15821.4</v>
      </c>
      <c r="O2849" s="106">
        <v>15702.7</v>
      </c>
      <c r="P2849" s="28" t="s">
        <v>5330</v>
      </c>
      <c r="Q2849" s="107">
        <v>6.6E-3</v>
      </c>
      <c r="T2849" s="110">
        <v>44165</v>
      </c>
      <c r="U2849" s="28">
        <v>74</v>
      </c>
      <c r="V2849">
        <v>73.942999999999998</v>
      </c>
      <c r="W2849">
        <v>74.02</v>
      </c>
      <c r="X2849">
        <v>73.87</v>
      </c>
      <c r="Y2849" s="19">
        <v>8.9999999999999998E-4</v>
      </c>
      <c r="AB2849" s="110">
        <f t="shared" si="517"/>
        <v>44371</v>
      </c>
      <c r="AC2849" s="108">
        <f t="shared" si="521"/>
        <v>15790.45</v>
      </c>
      <c r="AD2849" s="28">
        <f t="shared" si="522"/>
        <v>74.19</v>
      </c>
      <c r="AE2849" s="28">
        <f t="shared" si="515"/>
        <v>212.83798355573529</v>
      </c>
      <c r="AF2849" s="31">
        <f t="shared" si="516"/>
        <v>6.0551273930096183E-3</v>
      </c>
      <c r="AJ2849" s="110">
        <f t="shared" si="520"/>
        <v>44321</v>
      </c>
      <c r="AK2849" s="31">
        <f t="shared" si="518"/>
        <v>6.9999999999999999E-4</v>
      </c>
      <c r="AL2849" s="115">
        <f t="shared" si="519"/>
        <v>7.824517607422532E-3</v>
      </c>
      <c r="AM2849" s="100"/>
      <c r="BR2849" s="18">
        <f t="shared" si="512"/>
        <v>44312</v>
      </c>
      <c r="BS2849" s="6">
        <f t="shared" si="513"/>
        <v>1.8E-3</v>
      </c>
      <c r="BT2849" s="6">
        <f t="shared" si="514"/>
        <v>0.01</v>
      </c>
    </row>
    <row r="2850" spans="2:72" ht="14.45" hidden="1">
      <c r="B2850" s="110">
        <v>44313</v>
      </c>
      <c r="C2850" s="106">
        <v>4186.7</v>
      </c>
      <c r="D2850" s="106">
        <v>4188.2</v>
      </c>
      <c r="E2850" s="106">
        <v>4193.3999999999996</v>
      </c>
      <c r="F2850" s="106">
        <v>4176.2</v>
      </c>
      <c r="G2850" s="28"/>
      <c r="H2850" s="107">
        <v>-2.0000000000000001E-4</v>
      </c>
      <c r="K2850" s="110">
        <v>44372</v>
      </c>
      <c r="L2850" s="106">
        <v>15860.35</v>
      </c>
      <c r="M2850" s="106">
        <v>15839.35</v>
      </c>
      <c r="N2850" s="106">
        <v>15870.8</v>
      </c>
      <c r="O2850" s="106">
        <v>15772.3</v>
      </c>
      <c r="P2850" s="28" t="s">
        <v>5331</v>
      </c>
      <c r="Q2850" s="107">
        <v>4.4000000000000003E-3</v>
      </c>
      <c r="T2850" s="110">
        <v>44166</v>
      </c>
      <c r="U2850" s="28">
        <v>73.5</v>
      </c>
      <c r="V2850">
        <v>74.022999999999996</v>
      </c>
      <c r="W2850">
        <v>74.022999999999996</v>
      </c>
      <c r="X2850">
        <v>73.457999999999998</v>
      </c>
      <c r="Y2850" s="19">
        <v>-6.7999999999999996E-3</v>
      </c>
      <c r="AB2850" s="110">
        <f t="shared" si="517"/>
        <v>44372</v>
      </c>
      <c r="AC2850" s="108">
        <f t="shared" si="521"/>
        <v>15860.35</v>
      </c>
      <c r="AD2850" s="28">
        <f t="shared" si="522"/>
        <v>74.22</v>
      </c>
      <c r="AE2850" s="28">
        <f t="shared" si="515"/>
        <v>213.69374831581786</v>
      </c>
      <c r="AF2850" s="31">
        <f t="shared" si="516"/>
        <v>4.0207332628598991E-3</v>
      </c>
      <c r="AJ2850" s="110">
        <f t="shared" si="520"/>
        <v>44322</v>
      </c>
      <c r="AK2850" s="31">
        <f t="shared" si="518"/>
        <v>8.2000000000000007E-3</v>
      </c>
      <c r="AL2850" s="115">
        <f t="shared" si="519"/>
        <v>1.0121911465786004E-2</v>
      </c>
      <c r="AM2850" s="100"/>
      <c r="BR2850" s="18">
        <f t="shared" si="512"/>
        <v>44313</v>
      </c>
      <c r="BS2850" s="6">
        <f t="shared" si="513"/>
        <v>-2.0000000000000001E-4</v>
      </c>
      <c r="BT2850" s="6">
        <f t="shared" si="514"/>
        <v>1.1599999999999999E-2</v>
      </c>
    </row>
    <row r="2851" spans="2:72" ht="14.45" hidden="1">
      <c r="B2851" s="110">
        <v>44314</v>
      </c>
      <c r="C2851" s="106">
        <v>4183.2</v>
      </c>
      <c r="D2851" s="106">
        <v>4185.1000000000004</v>
      </c>
      <c r="E2851" s="106">
        <v>4201.5</v>
      </c>
      <c r="F2851" s="106">
        <v>4181.8</v>
      </c>
      <c r="G2851" s="28"/>
      <c r="H2851" s="107">
        <v>-8.0000000000000004E-4</v>
      </c>
      <c r="K2851" s="110">
        <v>44375</v>
      </c>
      <c r="L2851" s="106">
        <v>15814.7</v>
      </c>
      <c r="M2851" s="106">
        <v>15915.35</v>
      </c>
      <c r="N2851" s="106">
        <v>15915.65</v>
      </c>
      <c r="O2851" s="106">
        <v>15792.15</v>
      </c>
      <c r="P2851" s="28" t="s">
        <v>5332</v>
      </c>
      <c r="Q2851" s="107">
        <v>-2.8999999999999998E-3</v>
      </c>
      <c r="T2851" s="110">
        <v>44167</v>
      </c>
      <c r="U2851" s="28">
        <v>73.77</v>
      </c>
      <c r="V2851">
        <v>73.489999999999995</v>
      </c>
      <c r="W2851">
        <v>73.84</v>
      </c>
      <c r="X2851">
        <v>73.402000000000001</v>
      </c>
      <c r="Y2851" s="19">
        <v>3.7000000000000002E-3</v>
      </c>
      <c r="AB2851" s="110">
        <f t="shared" si="517"/>
        <v>44375</v>
      </c>
      <c r="AC2851" s="108">
        <f t="shared" si="521"/>
        <v>15814.7</v>
      </c>
      <c r="AD2851" s="28">
        <f t="shared" si="522"/>
        <v>74.275000000000006</v>
      </c>
      <c r="AE2851" s="28">
        <f t="shared" si="515"/>
        <v>212.92090205318075</v>
      </c>
      <c r="AF2851" s="31">
        <f t="shared" si="516"/>
        <v>-3.6166067970080373E-3</v>
      </c>
      <c r="AJ2851" s="110">
        <f t="shared" si="520"/>
        <v>44323</v>
      </c>
      <c r="AK2851" s="31">
        <f t="shared" si="518"/>
        <v>7.4000000000000003E-3</v>
      </c>
      <c r="AL2851" s="115">
        <f t="shared" si="519"/>
        <v>1.1502758826146486E-2</v>
      </c>
      <c r="AM2851" s="100"/>
      <c r="BR2851" s="18">
        <f t="shared" si="512"/>
        <v>44314</v>
      </c>
      <c r="BS2851" s="6">
        <f t="shared" si="513"/>
        <v>-8.0000000000000004E-4</v>
      </c>
      <c r="BT2851" s="6">
        <f t="shared" si="514"/>
        <v>1.44E-2</v>
      </c>
    </row>
    <row r="2852" spans="2:72" ht="14.45" hidden="1">
      <c r="B2852" s="110">
        <v>44315</v>
      </c>
      <c r="C2852" s="106">
        <v>4211.5</v>
      </c>
      <c r="D2852" s="106">
        <v>4206.1000000000004</v>
      </c>
      <c r="E2852" s="106">
        <v>4218.8</v>
      </c>
      <c r="F2852" s="106">
        <v>4176.8</v>
      </c>
      <c r="G2852" s="28"/>
      <c r="H2852" s="107">
        <v>6.7999999999999996E-3</v>
      </c>
      <c r="K2852" s="110">
        <v>44376</v>
      </c>
      <c r="L2852" s="106">
        <v>15748.45</v>
      </c>
      <c r="M2852" s="106">
        <v>15807.5</v>
      </c>
      <c r="N2852" s="106">
        <v>15835.9</v>
      </c>
      <c r="O2852" s="106">
        <v>15724.05</v>
      </c>
      <c r="P2852" s="28" t="s">
        <v>5333</v>
      </c>
      <c r="Q2852" s="107">
        <v>-4.1999999999999997E-3</v>
      </c>
      <c r="T2852" s="110">
        <v>44168</v>
      </c>
      <c r="U2852" s="28">
        <v>73.87</v>
      </c>
      <c r="V2852">
        <v>73.685000000000002</v>
      </c>
      <c r="W2852">
        <v>73.981999999999999</v>
      </c>
      <c r="X2852">
        <v>73.67</v>
      </c>
      <c r="Y2852" s="19">
        <v>1.4E-3</v>
      </c>
      <c r="AB2852" s="110">
        <f t="shared" si="517"/>
        <v>44376</v>
      </c>
      <c r="AC2852" s="108">
        <f t="shared" si="521"/>
        <v>15748.45</v>
      </c>
      <c r="AD2852" s="28">
        <f t="shared" si="522"/>
        <v>74.3</v>
      </c>
      <c r="AE2852" s="28">
        <f t="shared" si="515"/>
        <v>211.95760430686408</v>
      </c>
      <c r="AF2852" s="31">
        <f t="shared" si="516"/>
        <v>-4.5242047024395271E-3</v>
      </c>
      <c r="AJ2852" s="110">
        <f t="shared" si="520"/>
        <v>44326</v>
      </c>
      <c r="AK2852" s="31">
        <f t="shared" si="518"/>
        <v>-1.04E-2</v>
      </c>
      <c r="AL2852" s="115">
        <f t="shared" si="519"/>
        <v>5.2146781696964517E-3</v>
      </c>
      <c r="AM2852" s="100"/>
      <c r="BR2852" s="18">
        <f t="shared" si="512"/>
        <v>44315</v>
      </c>
      <c r="BS2852" s="6">
        <f t="shared" si="513"/>
        <v>6.7999999999999996E-3</v>
      </c>
      <c r="BT2852" s="6">
        <f t="shared" si="514"/>
        <v>2E-3</v>
      </c>
    </row>
    <row r="2853" spans="2:72" ht="14.45" hidden="1">
      <c r="B2853" s="110">
        <v>44316</v>
      </c>
      <c r="C2853" s="106">
        <v>4181.2</v>
      </c>
      <c r="D2853" s="106">
        <v>4198.1000000000004</v>
      </c>
      <c r="E2853" s="106">
        <v>4198.1000000000004</v>
      </c>
      <c r="F2853" s="106">
        <v>4174.8999999999996</v>
      </c>
      <c r="G2853" s="28"/>
      <c r="H2853" s="107">
        <v>-7.1999999999999998E-3</v>
      </c>
      <c r="K2853" s="110">
        <v>44377</v>
      </c>
      <c r="L2853" s="106">
        <v>15721.5</v>
      </c>
      <c r="M2853" s="106">
        <v>15776.9</v>
      </c>
      <c r="N2853" s="106">
        <v>15839.1</v>
      </c>
      <c r="O2853" s="106">
        <v>15708.75</v>
      </c>
      <c r="P2853" s="28" t="s">
        <v>5334</v>
      </c>
      <c r="Q2853" s="107">
        <v>-1.6999999999999999E-3</v>
      </c>
      <c r="T2853" s="110">
        <v>44169</v>
      </c>
      <c r="U2853" s="28">
        <v>73.775999999999996</v>
      </c>
      <c r="V2853">
        <v>73.878</v>
      </c>
      <c r="W2853">
        <v>73.878</v>
      </c>
      <c r="X2853">
        <v>73.661000000000001</v>
      </c>
      <c r="Y2853" s="19">
        <v>-1.2999999999999999E-3</v>
      </c>
      <c r="AB2853" s="110">
        <f t="shared" si="517"/>
        <v>44377</v>
      </c>
      <c r="AC2853" s="108">
        <f t="shared" si="521"/>
        <v>15721.5</v>
      </c>
      <c r="AD2853" s="28">
        <f t="shared" si="522"/>
        <v>74.364999999999995</v>
      </c>
      <c r="AE2853" s="28">
        <f t="shared" si="515"/>
        <v>211.40993747058428</v>
      </c>
      <c r="AF2853" s="31">
        <f t="shared" si="516"/>
        <v>-2.5838508510735991E-3</v>
      </c>
      <c r="AJ2853" s="110">
        <f t="shared" si="520"/>
        <v>44327</v>
      </c>
      <c r="AK2853" s="31">
        <f t="shared" si="518"/>
        <v>-8.6999999999999994E-3</v>
      </c>
      <c r="AL2853" s="115">
        <f t="shared" si="519"/>
        <v>-4.9788959200828264E-3</v>
      </c>
      <c r="AM2853" s="100"/>
      <c r="BR2853" s="18">
        <f t="shared" si="512"/>
        <v>44316</v>
      </c>
      <c r="BS2853" s="6">
        <f t="shared" si="513"/>
        <v>-7.1999999999999998E-3</v>
      </c>
      <c r="BT2853" s="6">
        <f t="shared" si="514"/>
        <v>-1.77E-2</v>
      </c>
    </row>
    <row r="2854" spans="2:72" ht="14.45" hidden="1">
      <c r="B2854" s="110">
        <v>44319</v>
      </c>
      <c r="C2854" s="106">
        <v>4192.7</v>
      </c>
      <c r="D2854" s="106">
        <v>4192</v>
      </c>
      <c r="E2854" s="106">
        <v>4209.3999999999996</v>
      </c>
      <c r="F2854" s="106">
        <v>4188</v>
      </c>
      <c r="G2854" s="28"/>
      <c r="H2854" s="107">
        <v>2.8E-3</v>
      </c>
      <c r="K2854" s="110">
        <v>44378</v>
      </c>
      <c r="L2854" s="106">
        <v>15680</v>
      </c>
      <c r="M2854" s="106">
        <v>15755.05</v>
      </c>
      <c r="N2854" s="106">
        <v>15755.55</v>
      </c>
      <c r="O2854" s="106">
        <v>15667.05</v>
      </c>
      <c r="P2854" s="28" t="s">
        <v>5335</v>
      </c>
      <c r="Q2854" s="107">
        <v>-2.5999999999999999E-3</v>
      </c>
      <c r="T2854" s="110">
        <v>44172</v>
      </c>
      <c r="U2854" s="28">
        <v>73.778999999999996</v>
      </c>
      <c r="V2854">
        <v>73.820999999999998</v>
      </c>
      <c r="W2854">
        <v>73.992999999999995</v>
      </c>
      <c r="X2854">
        <v>73.697999999999993</v>
      </c>
      <c r="Y2854" s="19">
        <v>0</v>
      </c>
      <c r="AB2854" s="110">
        <f t="shared" si="517"/>
        <v>44378</v>
      </c>
      <c r="AC2854" s="108">
        <f t="shared" si="521"/>
        <v>15680</v>
      </c>
      <c r="AD2854" s="28">
        <f t="shared" si="522"/>
        <v>74.564999999999998</v>
      </c>
      <c r="AE2854" s="28">
        <f t="shared" si="515"/>
        <v>210.28632736538592</v>
      </c>
      <c r="AF2854" s="31">
        <f t="shared" si="516"/>
        <v>-5.3148405351318706E-3</v>
      </c>
      <c r="AJ2854" s="110">
        <f t="shared" si="520"/>
        <v>44328</v>
      </c>
      <c r="AK2854" s="31">
        <f t="shared" si="518"/>
        <v>-2.1499999999999998E-2</v>
      </c>
      <c r="AL2854" s="115">
        <f t="shared" si="519"/>
        <v>-1.2580199410380022E-2</v>
      </c>
      <c r="AM2854" s="100"/>
      <c r="BR2854" s="18">
        <f t="shared" si="512"/>
        <v>44319</v>
      </c>
      <c r="BS2854" s="6">
        <f t="shared" si="513"/>
        <v>2.8E-3</v>
      </c>
      <c r="BT2854" s="6">
        <f t="shared" si="514"/>
        <v>2.0000000000000001E-4</v>
      </c>
    </row>
    <row r="2855" spans="2:72" ht="14.45" hidden="1">
      <c r="B2855" s="110">
        <v>44320</v>
      </c>
      <c r="C2855" s="106">
        <v>4164.7</v>
      </c>
      <c r="D2855" s="106">
        <v>4179</v>
      </c>
      <c r="E2855" s="106">
        <v>4179</v>
      </c>
      <c r="F2855" s="106">
        <v>4128.6000000000004</v>
      </c>
      <c r="G2855" s="28"/>
      <c r="H2855" s="107">
        <v>-6.7000000000000002E-3</v>
      </c>
      <c r="K2855" s="110">
        <v>44379</v>
      </c>
      <c r="L2855" s="106">
        <v>15722.2</v>
      </c>
      <c r="M2855" s="106">
        <v>15705.85</v>
      </c>
      <c r="N2855" s="106">
        <v>15738.35</v>
      </c>
      <c r="O2855" s="106">
        <v>15635.95</v>
      </c>
      <c r="P2855" s="28" t="s">
        <v>5336</v>
      </c>
      <c r="Q2855" s="107">
        <v>2.7000000000000001E-3</v>
      </c>
      <c r="T2855" s="110">
        <v>44173</v>
      </c>
      <c r="U2855" s="28">
        <v>73.724999999999994</v>
      </c>
      <c r="V2855">
        <v>73.813000000000002</v>
      </c>
      <c r="W2855">
        <v>73.840999999999994</v>
      </c>
      <c r="X2855">
        <v>73.504999999999995</v>
      </c>
      <c r="Y2855" s="19">
        <v>-6.9999999999999999E-4</v>
      </c>
      <c r="AB2855" s="110">
        <f t="shared" si="517"/>
        <v>44379</v>
      </c>
      <c r="AC2855" s="108">
        <f t="shared" si="521"/>
        <v>15722.2</v>
      </c>
      <c r="AD2855" s="28">
        <f t="shared" si="522"/>
        <v>74.518000000000001</v>
      </c>
      <c r="AE2855" s="28">
        <f t="shared" si="515"/>
        <v>210.98526530502699</v>
      </c>
      <c r="AF2855" s="31">
        <f t="shared" si="516"/>
        <v>3.3237440988096445E-3</v>
      </c>
      <c r="AJ2855" s="110" t="e">
        <f t="shared" si="520"/>
        <v>#N/A</v>
      </c>
      <c r="AK2855" s="31">
        <f t="shared" si="518"/>
        <v>0</v>
      </c>
      <c r="AL2855" s="115">
        <f t="shared" si="519"/>
        <v>0</v>
      </c>
      <c r="AM2855" s="100"/>
      <c r="BR2855" s="18">
        <f t="shared" si="512"/>
        <v>44320</v>
      </c>
      <c r="BS2855" s="6">
        <f t="shared" si="513"/>
        <v>-6.7000000000000002E-3</v>
      </c>
      <c r="BT2855" s="6">
        <f t="shared" si="514"/>
        <v>-9.4000000000000004E-3</v>
      </c>
    </row>
    <row r="2856" spans="2:72" ht="14.45" hidden="1">
      <c r="B2856" s="110">
        <v>44321</v>
      </c>
      <c r="C2856" s="106">
        <v>4167.6000000000004</v>
      </c>
      <c r="D2856" s="106">
        <v>4177.1000000000004</v>
      </c>
      <c r="E2856" s="106">
        <v>4187.7</v>
      </c>
      <c r="F2856" s="106">
        <v>4160.8999999999996</v>
      </c>
      <c r="G2856" s="28"/>
      <c r="H2856" s="107">
        <v>6.9999999999999999E-4</v>
      </c>
      <c r="K2856" s="110">
        <v>44382</v>
      </c>
      <c r="L2856" s="106">
        <v>15834.35</v>
      </c>
      <c r="M2856" s="106">
        <v>15793.4</v>
      </c>
      <c r="N2856" s="106">
        <v>15845.95</v>
      </c>
      <c r="O2856" s="106">
        <v>15762.05</v>
      </c>
      <c r="P2856" s="28" t="s">
        <v>5337</v>
      </c>
      <c r="Q2856" s="107">
        <v>7.1000000000000004E-3</v>
      </c>
      <c r="T2856" s="110">
        <v>44174</v>
      </c>
      <c r="U2856" s="28">
        <v>73.73</v>
      </c>
      <c r="V2856">
        <v>73.697000000000003</v>
      </c>
      <c r="W2856">
        <v>73.73</v>
      </c>
      <c r="X2856">
        <v>73.52</v>
      </c>
      <c r="Y2856" s="19">
        <v>1E-4</v>
      </c>
      <c r="AB2856" s="110">
        <f t="shared" si="517"/>
        <v>44382</v>
      </c>
      <c r="AC2856" s="108">
        <f t="shared" si="521"/>
        <v>15834.35</v>
      </c>
      <c r="AD2856" s="28">
        <f t="shared" si="522"/>
        <v>74.316999999999993</v>
      </c>
      <c r="AE2856" s="28">
        <f t="shared" si="515"/>
        <v>213.06497840332631</v>
      </c>
      <c r="AF2856" s="31">
        <f t="shared" si="516"/>
        <v>9.8571485325888997E-3</v>
      </c>
      <c r="AJ2856" s="110">
        <f t="shared" si="520"/>
        <v>44330</v>
      </c>
      <c r="AK2856" s="31">
        <f t="shared" si="518"/>
        <v>1.49E-2</v>
      </c>
      <c r="AL2856" s="115">
        <f t="shared" si="519"/>
        <v>1.9703871916121329E-3</v>
      </c>
      <c r="AM2856" s="100"/>
      <c r="BR2856" s="18">
        <f t="shared" si="512"/>
        <v>44321</v>
      </c>
      <c r="BS2856" s="6">
        <f t="shared" si="513"/>
        <v>6.9999999999999999E-4</v>
      </c>
      <c r="BT2856" s="6">
        <f t="shared" si="514"/>
        <v>8.3999999999999995E-3</v>
      </c>
    </row>
    <row r="2857" spans="2:72" ht="14.45" hidden="1">
      <c r="B2857" s="110">
        <v>44322</v>
      </c>
      <c r="C2857" s="106">
        <v>4201.6000000000004</v>
      </c>
      <c r="D2857" s="106">
        <v>4169.1000000000004</v>
      </c>
      <c r="E2857" s="106">
        <v>4202.7</v>
      </c>
      <c r="F2857" s="106">
        <v>4147.3</v>
      </c>
      <c r="G2857" s="28"/>
      <c r="H2857" s="107">
        <v>8.2000000000000007E-3</v>
      </c>
      <c r="K2857" s="110">
        <v>44383</v>
      </c>
      <c r="L2857" s="106">
        <v>15818.25</v>
      </c>
      <c r="M2857" s="106">
        <v>15813.75</v>
      </c>
      <c r="N2857" s="106">
        <v>15914.2</v>
      </c>
      <c r="O2857" s="106">
        <v>15801</v>
      </c>
      <c r="P2857" s="28" t="s">
        <v>5338</v>
      </c>
      <c r="Q2857" s="107">
        <v>-1E-3</v>
      </c>
      <c r="T2857" s="110">
        <v>44175</v>
      </c>
      <c r="U2857" s="28">
        <v>73.745000000000005</v>
      </c>
      <c r="V2857">
        <v>73.724999999999994</v>
      </c>
      <c r="W2857">
        <v>73.777000000000001</v>
      </c>
      <c r="X2857">
        <v>73.625</v>
      </c>
      <c r="Y2857" s="19">
        <v>2.0000000000000001E-4</v>
      </c>
      <c r="AB2857" s="110">
        <f t="shared" si="517"/>
        <v>44383</v>
      </c>
      <c r="AC2857" s="108">
        <f t="shared" si="521"/>
        <v>15818.25</v>
      </c>
      <c r="AD2857" s="28">
        <f t="shared" si="522"/>
        <v>74.590999999999994</v>
      </c>
      <c r="AE2857" s="28">
        <f t="shared" si="515"/>
        <v>212.06646914507112</v>
      </c>
      <c r="AF2857" s="31">
        <f t="shared" si="516"/>
        <v>-4.6864072441085147E-3</v>
      </c>
      <c r="AJ2857" s="110">
        <f t="shared" si="520"/>
        <v>44333</v>
      </c>
      <c r="AK2857" s="31">
        <f t="shared" si="518"/>
        <v>-2.5000000000000001E-3</v>
      </c>
      <c r="AL2857" s="115">
        <f t="shared" si="519"/>
        <v>1.6230480683026904E-2</v>
      </c>
      <c r="AM2857" s="100"/>
      <c r="BR2857" s="18">
        <f t="shared" si="512"/>
        <v>44322</v>
      </c>
      <c r="BS2857" s="6">
        <f t="shared" si="513"/>
        <v>8.2000000000000007E-3</v>
      </c>
      <c r="BT2857" s="6">
        <f t="shared" si="514"/>
        <v>7.3000000000000001E-3</v>
      </c>
    </row>
    <row r="2858" spans="2:72" ht="14.45" hidden="1">
      <c r="B2858" s="110">
        <v>44323</v>
      </c>
      <c r="C2858" s="106">
        <v>4232.6000000000004</v>
      </c>
      <c r="D2858" s="106">
        <v>4210.3</v>
      </c>
      <c r="E2858" s="106">
        <v>4238</v>
      </c>
      <c r="F2858" s="106">
        <v>4201.6000000000004</v>
      </c>
      <c r="G2858" s="28"/>
      <c r="H2858" s="107">
        <v>7.4000000000000003E-3</v>
      </c>
      <c r="K2858" s="110">
        <v>44384</v>
      </c>
      <c r="L2858" s="106">
        <v>15879.65</v>
      </c>
      <c r="M2858" s="106">
        <v>15819.6</v>
      </c>
      <c r="N2858" s="106">
        <v>15893.55</v>
      </c>
      <c r="O2858" s="106">
        <v>15779.7</v>
      </c>
      <c r="P2858" s="28" t="s">
        <v>3141</v>
      </c>
      <c r="Q2858" s="107">
        <v>3.8999999999999998E-3</v>
      </c>
      <c r="T2858" s="110">
        <v>44176</v>
      </c>
      <c r="U2858" s="28">
        <v>73.738</v>
      </c>
      <c r="V2858">
        <v>73.712000000000003</v>
      </c>
      <c r="W2858">
        <v>73.808999999999997</v>
      </c>
      <c r="X2858">
        <v>73.525999999999996</v>
      </c>
      <c r="Y2858" s="19">
        <v>-1E-4</v>
      </c>
      <c r="AB2858" s="110">
        <f t="shared" si="517"/>
        <v>44384</v>
      </c>
      <c r="AC2858" s="108">
        <f t="shared" si="521"/>
        <v>15879.65</v>
      </c>
      <c r="AD2858" s="28">
        <f t="shared" si="522"/>
        <v>74.8</v>
      </c>
      <c r="AE2858" s="28">
        <f t="shared" si="515"/>
        <v>212.2947860962567</v>
      </c>
      <c r="AF2858" s="31">
        <f t="shared" si="516"/>
        <v>1.0766291913379966E-3</v>
      </c>
      <c r="AJ2858" s="110">
        <f t="shared" si="520"/>
        <v>44334</v>
      </c>
      <c r="AK2858" s="31">
        <f t="shared" si="518"/>
        <v>-8.5000000000000006E-3</v>
      </c>
      <c r="AL2858" s="115">
        <f t="shared" si="519"/>
        <v>1.6273725685902685E-2</v>
      </c>
      <c r="AM2858" s="100"/>
      <c r="BR2858" s="18">
        <f t="shared" si="512"/>
        <v>44323</v>
      </c>
      <c r="BS2858" s="6">
        <f t="shared" si="513"/>
        <v>7.4000000000000003E-3</v>
      </c>
      <c r="BT2858" s="6">
        <f t="shared" si="514"/>
        <v>6.7000000000000002E-3</v>
      </c>
    </row>
    <row r="2859" spans="2:72" ht="14.45" hidden="1">
      <c r="B2859" s="110">
        <v>44326</v>
      </c>
      <c r="C2859" s="106">
        <v>4188.3999999999996</v>
      </c>
      <c r="D2859" s="106">
        <v>4228.3</v>
      </c>
      <c r="E2859" s="106">
        <v>4236.3999999999996</v>
      </c>
      <c r="F2859" s="106">
        <v>4188.1000000000004</v>
      </c>
      <c r="G2859" s="28"/>
      <c r="H2859" s="107">
        <v>-1.04E-2</v>
      </c>
      <c r="K2859" s="110">
        <v>44385</v>
      </c>
      <c r="L2859" s="106">
        <v>15727.9</v>
      </c>
      <c r="M2859" s="106">
        <v>15855.4</v>
      </c>
      <c r="N2859" s="106">
        <v>15885.75</v>
      </c>
      <c r="O2859" s="106">
        <v>15682.9</v>
      </c>
      <c r="P2859" s="28" t="s">
        <v>4050</v>
      </c>
      <c r="Q2859" s="107">
        <v>-9.5999999999999992E-3</v>
      </c>
      <c r="T2859" s="110">
        <v>44179</v>
      </c>
      <c r="U2859" s="28">
        <v>73.64</v>
      </c>
      <c r="V2859">
        <v>73.745999999999995</v>
      </c>
      <c r="W2859">
        <v>73.745999999999995</v>
      </c>
      <c r="X2859">
        <v>73.45</v>
      </c>
      <c r="Y2859" s="19">
        <v>-1.2999999999999999E-3</v>
      </c>
      <c r="AB2859" s="110">
        <f t="shared" si="517"/>
        <v>44385</v>
      </c>
      <c r="AC2859" s="108">
        <f t="shared" si="521"/>
        <v>15727.9</v>
      </c>
      <c r="AD2859" s="28">
        <f t="shared" si="522"/>
        <v>74.739999999999995</v>
      </c>
      <c r="AE2859" s="28">
        <f t="shared" si="515"/>
        <v>210.43484078137544</v>
      </c>
      <c r="AF2859" s="31">
        <f t="shared" si="516"/>
        <v>-8.761144581468594E-3</v>
      </c>
      <c r="AJ2859" s="110">
        <f t="shared" si="520"/>
        <v>44335</v>
      </c>
      <c r="AK2859" s="31">
        <f t="shared" si="518"/>
        <v>-2.8999999999999998E-3</v>
      </c>
      <c r="AL2859" s="115">
        <f t="shared" si="519"/>
        <v>-7.4013398327541502E-3</v>
      </c>
      <c r="AM2859" s="100"/>
      <c r="BR2859" s="18">
        <f t="shared" si="512"/>
        <v>44326</v>
      </c>
      <c r="BS2859" s="6">
        <f t="shared" si="513"/>
        <v>-1.04E-2</v>
      </c>
      <c r="BT2859" s="6">
        <f t="shared" si="514"/>
        <v>8.0000000000000002E-3</v>
      </c>
    </row>
    <row r="2860" spans="2:72" ht="14.45" hidden="1">
      <c r="B2860" s="110">
        <v>44327</v>
      </c>
      <c r="C2860" s="106">
        <v>4152.1000000000004</v>
      </c>
      <c r="D2860" s="106">
        <v>4150.3</v>
      </c>
      <c r="E2860" s="106">
        <v>4162</v>
      </c>
      <c r="F2860" s="106">
        <v>4111.5</v>
      </c>
      <c r="G2860" s="28"/>
      <c r="H2860" s="107">
        <v>-8.6999999999999994E-3</v>
      </c>
      <c r="K2860" s="110">
        <v>44386</v>
      </c>
      <c r="L2860" s="106">
        <v>15689.8</v>
      </c>
      <c r="M2860" s="106">
        <v>15688.25</v>
      </c>
      <c r="N2860" s="106">
        <v>15730.85</v>
      </c>
      <c r="O2860" s="106">
        <v>15632.75</v>
      </c>
      <c r="P2860" s="28" t="s">
        <v>3576</v>
      </c>
      <c r="Q2860" s="107">
        <v>-2.3999999999999998E-3</v>
      </c>
      <c r="T2860" s="110">
        <v>44180</v>
      </c>
      <c r="U2860" s="28">
        <v>73.558000000000007</v>
      </c>
      <c r="V2860">
        <v>73.665999999999997</v>
      </c>
      <c r="W2860">
        <v>73.674000000000007</v>
      </c>
      <c r="X2860">
        <v>73.537000000000006</v>
      </c>
      <c r="Y2860" s="19">
        <v>-1.1000000000000001E-3</v>
      </c>
      <c r="AB2860" s="110">
        <f t="shared" si="517"/>
        <v>44386</v>
      </c>
      <c r="AC2860" s="108">
        <f t="shared" si="521"/>
        <v>15689.8</v>
      </c>
      <c r="AD2860" s="28">
        <f t="shared" si="522"/>
        <v>74.486999999999995</v>
      </c>
      <c r="AE2860" s="28">
        <f t="shared" si="515"/>
        <v>210.63809792312753</v>
      </c>
      <c r="AF2860" s="31">
        <f t="shared" si="516"/>
        <v>9.6589110908329445E-4</v>
      </c>
      <c r="AJ2860" s="110">
        <f t="shared" si="520"/>
        <v>44336</v>
      </c>
      <c r="AK2860" s="31">
        <f t="shared" si="518"/>
        <v>1.0500000000000001E-2</v>
      </c>
      <c r="AL2860" s="115">
        <f t="shared" si="519"/>
        <v>-5.4722769906824231E-3</v>
      </c>
      <c r="AM2860" s="100"/>
      <c r="BR2860" s="18">
        <f t="shared" si="512"/>
        <v>44327</v>
      </c>
      <c r="BS2860" s="6">
        <f t="shared" si="513"/>
        <v>-8.6999999999999994E-3</v>
      </c>
      <c r="BT2860" s="6">
        <f t="shared" si="514"/>
        <v>-6.1000000000000004E-3</v>
      </c>
    </row>
    <row r="2861" spans="2:72" ht="14.45" hidden="1">
      <c r="B2861" s="110">
        <v>44328</v>
      </c>
      <c r="C2861" s="106">
        <v>4063</v>
      </c>
      <c r="D2861" s="106">
        <v>4130.6000000000004</v>
      </c>
      <c r="E2861" s="106">
        <v>4134.7</v>
      </c>
      <c r="F2861" s="106">
        <v>4056.9</v>
      </c>
      <c r="G2861" s="28"/>
      <c r="H2861" s="107">
        <v>-2.1499999999999998E-2</v>
      </c>
      <c r="K2861" s="110">
        <v>44389</v>
      </c>
      <c r="L2861" s="106">
        <v>15692.6</v>
      </c>
      <c r="M2861" s="106">
        <v>15766.8</v>
      </c>
      <c r="N2861" s="106">
        <v>15789.2</v>
      </c>
      <c r="O2861" s="106">
        <v>15644.75</v>
      </c>
      <c r="P2861" s="28" t="s">
        <v>5339</v>
      </c>
      <c r="Q2861" s="107">
        <v>2.0000000000000001E-4</v>
      </c>
      <c r="T2861" s="110">
        <v>44181</v>
      </c>
      <c r="U2861" s="28">
        <v>73.64</v>
      </c>
      <c r="V2861">
        <v>73.527000000000001</v>
      </c>
      <c r="W2861">
        <v>73.66</v>
      </c>
      <c r="X2861">
        <v>73.456999999999994</v>
      </c>
      <c r="Y2861" s="19">
        <v>1.1000000000000001E-3</v>
      </c>
      <c r="AB2861" s="110">
        <f t="shared" si="517"/>
        <v>44389</v>
      </c>
      <c r="AC2861" s="108">
        <f t="shared" si="521"/>
        <v>15692.6</v>
      </c>
      <c r="AD2861" s="28">
        <f t="shared" si="522"/>
        <v>74.545000000000002</v>
      </c>
      <c r="AE2861" s="28">
        <f t="shared" si="515"/>
        <v>210.51177141324033</v>
      </c>
      <c r="AF2861" s="31">
        <f t="shared" si="516"/>
        <v>-5.9973248492450892E-4</v>
      </c>
      <c r="AJ2861" s="110">
        <f t="shared" si="520"/>
        <v>44337</v>
      </c>
      <c r="AK2861" s="31">
        <f t="shared" si="518"/>
        <v>-8.0000000000000004E-4</v>
      </c>
      <c r="AL2861" s="115">
        <f t="shared" si="519"/>
        <v>2.0691224875762249E-2</v>
      </c>
      <c r="AM2861" s="100"/>
      <c r="BR2861" s="18">
        <f t="shared" si="512"/>
        <v>44328</v>
      </c>
      <c r="BS2861" s="6">
        <f t="shared" si="513"/>
        <v>-2.1499999999999998E-2</v>
      </c>
      <c r="BT2861" s="6">
        <f t="shared" si="514"/>
        <v>-1.04E-2</v>
      </c>
    </row>
    <row r="2862" spans="2:72" ht="14.45" hidden="1">
      <c r="B2862" s="110">
        <v>44329</v>
      </c>
      <c r="C2862" s="106">
        <v>4112.5</v>
      </c>
      <c r="D2862" s="106">
        <v>4075</v>
      </c>
      <c r="E2862" s="106">
        <v>4131.6000000000004</v>
      </c>
      <c r="F2862" s="106">
        <v>4075</v>
      </c>
      <c r="G2862" s="28"/>
      <c r="H2862" s="107">
        <v>1.2200000000000001E-2</v>
      </c>
      <c r="K2862" s="110">
        <v>44390</v>
      </c>
      <c r="L2862" s="106">
        <v>15812.35</v>
      </c>
      <c r="M2862" s="106">
        <v>15794</v>
      </c>
      <c r="N2862" s="106">
        <v>15820.8</v>
      </c>
      <c r="O2862" s="106">
        <v>15744.6</v>
      </c>
      <c r="P2862" s="28" t="s">
        <v>5340</v>
      </c>
      <c r="Q2862" s="107">
        <v>7.6E-3</v>
      </c>
      <c r="T2862" s="110">
        <v>44182</v>
      </c>
      <c r="U2862" s="28">
        <v>73.525000000000006</v>
      </c>
      <c r="V2862">
        <v>73.584999999999994</v>
      </c>
      <c r="W2862">
        <v>73.626999999999995</v>
      </c>
      <c r="X2862">
        <v>73.367000000000004</v>
      </c>
      <c r="Y2862" s="19">
        <v>-1.6000000000000001E-3</v>
      </c>
      <c r="AB2862" s="110">
        <f t="shared" si="517"/>
        <v>44390</v>
      </c>
      <c r="AC2862" s="108">
        <f t="shared" si="521"/>
        <v>15812.35</v>
      </c>
      <c r="AD2862" s="28">
        <f t="shared" si="522"/>
        <v>74.599999999999994</v>
      </c>
      <c r="AE2862" s="28">
        <f t="shared" si="515"/>
        <v>211.96179624664882</v>
      </c>
      <c r="AF2862" s="31">
        <f t="shared" si="516"/>
        <v>6.8880938280742043E-3</v>
      </c>
      <c r="AJ2862" s="110">
        <f t="shared" si="520"/>
        <v>44340</v>
      </c>
      <c r="AK2862" s="31">
        <f t="shared" si="518"/>
        <v>9.9000000000000008E-3</v>
      </c>
      <c r="AL2862" s="115">
        <f t="shared" si="519"/>
        <v>1.366083412696284E-3</v>
      </c>
      <c r="AM2862" s="100"/>
      <c r="BR2862" s="18" t="e">
        <f t="shared" si="512"/>
        <v>#N/A</v>
      </c>
      <c r="BS2862" s="6">
        <f t="shared" si="513"/>
        <v>0</v>
      </c>
      <c r="BT2862" s="6">
        <f t="shared" si="514"/>
        <v>0</v>
      </c>
    </row>
    <row r="2863" spans="2:72" ht="14.45" hidden="1">
      <c r="B2863" s="110">
        <v>44330</v>
      </c>
      <c r="C2863" s="106">
        <v>4173.8999999999996</v>
      </c>
      <c r="D2863" s="106">
        <v>4129.6000000000004</v>
      </c>
      <c r="E2863" s="106">
        <v>4183.1000000000004</v>
      </c>
      <c r="F2863" s="106">
        <v>4129.6000000000004</v>
      </c>
      <c r="G2863" s="28"/>
      <c r="H2863" s="107">
        <v>1.49E-2</v>
      </c>
      <c r="K2863" s="110">
        <v>44391</v>
      </c>
      <c r="L2863" s="106">
        <v>15853.95</v>
      </c>
      <c r="M2863" s="106">
        <v>15808.7</v>
      </c>
      <c r="N2863" s="106">
        <v>15877.35</v>
      </c>
      <c r="O2863" s="106">
        <v>15764.2</v>
      </c>
      <c r="P2863" s="28" t="s">
        <v>5341</v>
      </c>
      <c r="Q2863" s="107">
        <v>2.5999999999999999E-3</v>
      </c>
      <c r="T2863" s="110">
        <v>44183</v>
      </c>
      <c r="U2863" s="28">
        <v>73.575000000000003</v>
      </c>
      <c r="V2863">
        <v>73.525000000000006</v>
      </c>
      <c r="W2863">
        <v>73.581999999999994</v>
      </c>
      <c r="X2863">
        <v>73.474999999999994</v>
      </c>
      <c r="Y2863" s="19">
        <v>6.9999999999999999E-4</v>
      </c>
      <c r="AB2863" s="110">
        <f t="shared" si="517"/>
        <v>44391</v>
      </c>
      <c r="AC2863" s="108">
        <f t="shared" si="521"/>
        <v>15853.95</v>
      </c>
      <c r="AD2863" s="28">
        <f t="shared" si="522"/>
        <v>74.47</v>
      </c>
      <c r="AE2863" s="28">
        <f t="shared" si="515"/>
        <v>212.89042567476838</v>
      </c>
      <c r="AF2863" s="31">
        <f t="shared" si="516"/>
        <v>4.3811169963805519E-3</v>
      </c>
      <c r="AJ2863" s="110">
        <f t="shared" si="520"/>
        <v>44341</v>
      </c>
      <c r="AK2863" s="31">
        <f t="shared" si="518"/>
        <v>-2.0999999999999999E-3</v>
      </c>
      <c r="AL2863" s="115">
        <f t="shared" si="519"/>
        <v>1.2572208406080865E-3</v>
      </c>
      <c r="AM2863" s="100"/>
      <c r="BR2863" s="18">
        <f t="shared" si="512"/>
        <v>44330</v>
      </c>
      <c r="BS2863" s="6">
        <f t="shared" si="513"/>
        <v>1.49E-2</v>
      </c>
      <c r="BT2863" s="6">
        <f t="shared" si="514"/>
        <v>-1.2999999999999999E-3</v>
      </c>
    </row>
    <row r="2864" spans="2:72" ht="14.45" hidden="1">
      <c r="B2864" s="110">
        <v>44333</v>
      </c>
      <c r="C2864" s="106">
        <v>4163.3</v>
      </c>
      <c r="D2864" s="106">
        <v>4169.8999999999996</v>
      </c>
      <c r="E2864" s="106">
        <v>4171.8999999999996</v>
      </c>
      <c r="F2864" s="106">
        <v>4142.7</v>
      </c>
      <c r="G2864" s="28"/>
      <c r="H2864" s="107">
        <v>-2.5000000000000001E-3</v>
      </c>
      <c r="K2864" s="110">
        <v>44392</v>
      </c>
      <c r="L2864" s="106">
        <v>15924.2</v>
      </c>
      <c r="M2864" s="106">
        <v>15872.15</v>
      </c>
      <c r="N2864" s="106">
        <v>15952.35</v>
      </c>
      <c r="O2864" s="106">
        <v>15855</v>
      </c>
      <c r="P2864" s="28" t="s">
        <v>5342</v>
      </c>
      <c r="Q2864" s="107">
        <v>4.4000000000000003E-3</v>
      </c>
      <c r="T2864" s="110">
        <v>44186</v>
      </c>
      <c r="U2864" s="28">
        <v>74.028000000000006</v>
      </c>
      <c r="V2864">
        <v>73.575000000000003</v>
      </c>
      <c r="W2864">
        <v>74.105000000000004</v>
      </c>
      <c r="X2864">
        <v>73.575000000000003</v>
      </c>
      <c r="Y2864" s="19">
        <v>6.1999999999999998E-3</v>
      </c>
      <c r="AB2864" s="110">
        <f t="shared" si="517"/>
        <v>44392</v>
      </c>
      <c r="AC2864" s="108">
        <f t="shared" si="521"/>
        <v>15924.2</v>
      </c>
      <c r="AD2864" s="28">
        <f t="shared" si="522"/>
        <v>74.55</v>
      </c>
      <c r="AE2864" s="28">
        <f t="shared" si="515"/>
        <v>213.60429242119386</v>
      </c>
      <c r="AF2864" s="31">
        <f t="shared" si="516"/>
        <v>3.3532120768833273E-3</v>
      </c>
      <c r="AJ2864" s="110">
        <f t="shared" si="520"/>
        <v>44342</v>
      </c>
      <c r="AK2864" s="31">
        <f t="shared" si="518"/>
        <v>1.9E-3</v>
      </c>
      <c r="AL2864" s="115">
        <f t="shared" si="519"/>
        <v>7.0834375546693362E-3</v>
      </c>
      <c r="AM2864" s="100"/>
      <c r="BR2864" s="18">
        <f t="shared" si="512"/>
        <v>44333</v>
      </c>
      <c r="BS2864" s="6">
        <f t="shared" si="513"/>
        <v>-2.5000000000000001E-3</v>
      </c>
      <c r="BT2864" s="6">
        <f t="shared" si="514"/>
        <v>1.67E-2</v>
      </c>
    </row>
    <row r="2865" spans="2:72" ht="14.45" hidden="1">
      <c r="B2865" s="110">
        <v>44334</v>
      </c>
      <c r="C2865" s="106">
        <v>4127.8</v>
      </c>
      <c r="D2865" s="106">
        <v>4165.8999999999996</v>
      </c>
      <c r="E2865" s="106">
        <v>4169.1000000000004</v>
      </c>
      <c r="F2865" s="106">
        <v>4126</v>
      </c>
      <c r="G2865" s="28"/>
      <c r="H2865" s="107">
        <v>-8.5000000000000006E-3</v>
      </c>
      <c r="K2865" s="110">
        <v>44393</v>
      </c>
      <c r="L2865" s="106">
        <v>15923.4</v>
      </c>
      <c r="M2865" s="106">
        <v>15958.35</v>
      </c>
      <c r="N2865" s="106">
        <v>15962.25</v>
      </c>
      <c r="O2865" s="106">
        <v>15882.6</v>
      </c>
      <c r="P2865" s="28" t="s">
        <v>5343</v>
      </c>
      <c r="Q2865" s="107">
        <v>-1E-4</v>
      </c>
      <c r="T2865" s="110">
        <v>44187</v>
      </c>
      <c r="U2865" s="28">
        <v>73.853999999999999</v>
      </c>
      <c r="V2865">
        <v>73.938000000000002</v>
      </c>
      <c r="W2865">
        <v>73.947999999999993</v>
      </c>
      <c r="X2865">
        <v>73.802000000000007</v>
      </c>
      <c r="Y2865" s="19">
        <v>-2.3999999999999998E-3</v>
      </c>
      <c r="AB2865" s="110">
        <f t="shared" si="517"/>
        <v>44393</v>
      </c>
      <c r="AC2865" s="108">
        <f t="shared" si="521"/>
        <v>15923.4</v>
      </c>
      <c r="AD2865" s="28">
        <f t="shared" si="522"/>
        <v>74.61</v>
      </c>
      <c r="AE2865" s="28">
        <f t="shared" si="515"/>
        <v>213.4217933252915</v>
      </c>
      <c r="AF2865" s="31">
        <f t="shared" si="516"/>
        <v>-8.5437934712706554E-4</v>
      </c>
      <c r="AJ2865" s="110">
        <f t="shared" si="520"/>
        <v>44343</v>
      </c>
      <c r="AK2865" s="31">
        <f t="shared" si="518"/>
        <v>1.1999999999999999E-3</v>
      </c>
      <c r="AL2865" s="115">
        <f t="shared" si="519"/>
        <v>2.5856492721916258E-3</v>
      </c>
      <c r="AM2865" s="100"/>
      <c r="BR2865" s="18">
        <f t="shared" si="512"/>
        <v>44334</v>
      </c>
      <c r="BS2865" s="6">
        <f t="shared" si="513"/>
        <v>-8.5000000000000006E-3</v>
      </c>
      <c r="BT2865" s="6">
        <f t="shared" si="514"/>
        <v>1.24E-2</v>
      </c>
    </row>
    <row r="2866" spans="2:72" ht="14.45" hidden="1">
      <c r="B2866" s="110">
        <v>44335</v>
      </c>
      <c r="C2866" s="106">
        <v>4115.7</v>
      </c>
      <c r="D2866" s="106">
        <v>4098.3999999999996</v>
      </c>
      <c r="E2866" s="106">
        <v>4116.8999999999996</v>
      </c>
      <c r="F2866" s="106">
        <v>4061.4</v>
      </c>
      <c r="G2866" s="28"/>
      <c r="H2866" s="107">
        <v>-2.8999999999999998E-3</v>
      </c>
      <c r="K2866" s="110">
        <v>44396</v>
      </c>
      <c r="L2866" s="106">
        <v>15752.4</v>
      </c>
      <c r="M2866" s="106">
        <v>15754.5</v>
      </c>
      <c r="N2866" s="106">
        <v>15836.9</v>
      </c>
      <c r="O2866" s="106">
        <v>15707.5</v>
      </c>
      <c r="P2866" s="28" t="s">
        <v>5344</v>
      </c>
      <c r="Q2866" s="107">
        <v>-1.0699999999999999E-2</v>
      </c>
      <c r="T2866" s="110">
        <v>44188</v>
      </c>
      <c r="U2866" s="28">
        <v>73.78</v>
      </c>
      <c r="V2866">
        <v>73.91</v>
      </c>
      <c r="W2866">
        <v>73.91</v>
      </c>
      <c r="X2866">
        <v>73.66</v>
      </c>
      <c r="Y2866" s="19">
        <v>-1E-3</v>
      </c>
      <c r="AB2866" s="110">
        <f t="shared" si="517"/>
        <v>44396</v>
      </c>
      <c r="AC2866" s="108">
        <f t="shared" si="521"/>
        <v>15752.4</v>
      </c>
      <c r="AD2866" s="28">
        <f t="shared" si="522"/>
        <v>74.858000000000004</v>
      </c>
      <c r="AE2866" s="28">
        <f t="shared" si="515"/>
        <v>210.43041491891313</v>
      </c>
      <c r="AF2866" s="31">
        <f t="shared" si="516"/>
        <v>-1.4016274344668234E-2</v>
      </c>
      <c r="AJ2866" s="110">
        <f t="shared" si="520"/>
        <v>44344</v>
      </c>
      <c r="AK2866" s="31">
        <f t="shared" si="518"/>
        <v>8.0000000000000004E-4</v>
      </c>
      <c r="AL2866" s="115">
        <f t="shared" si="519"/>
        <v>1.0545874596091576E-2</v>
      </c>
      <c r="AM2866" s="100"/>
      <c r="BR2866" s="18">
        <f t="shared" si="512"/>
        <v>44335</v>
      </c>
      <c r="BS2866" s="6">
        <f t="shared" si="513"/>
        <v>-2.8999999999999998E-3</v>
      </c>
      <c r="BT2866" s="6">
        <f t="shared" si="514"/>
        <v>-5.1999999999999998E-3</v>
      </c>
    </row>
    <row r="2867" spans="2:72" ht="14.45" hidden="1">
      <c r="B2867" s="110">
        <v>44336</v>
      </c>
      <c r="C2867" s="106">
        <v>4159.1000000000004</v>
      </c>
      <c r="D2867" s="106">
        <v>4122</v>
      </c>
      <c r="E2867" s="106">
        <v>4172.8</v>
      </c>
      <c r="F2867" s="106">
        <v>4122</v>
      </c>
      <c r="G2867" s="28"/>
      <c r="H2867" s="107">
        <v>1.0500000000000001E-2</v>
      </c>
      <c r="K2867" s="110">
        <v>44397</v>
      </c>
      <c r="L2867" s="106">
        <v>15632.1</v>
      </c>
      <c r="M2867" s="106">
        <v>15703.95</v>
      </c>
      <c r="N2867" s="106">
        <v>15728.45</v>
      </c>
      <c r="O2867" s="106">
        <v>15578.55</v>
      </c>
      <c r="P2867" s="28" t="s">
        <v>5345</v>
      </c>
      <c r="Q2867" s="107">
        <v>-7.6E-3</v>
      </c>
      <c r="T2867" s="110">
        <v>44189</v>
      </c>
      <c r="U2867" s="28">
        <v>73.555000000000007</v>
      </c>
      <c r="V2867">
        <v>73.805000000000007</v>
      </c>
      <c r="W2867">
        <v>73.844999999999999</v>
      </c>
      <c r="X2867">
        <v>73.516999999999996</v>
      </c>
      <c r="Y2867" s="19">
        <v>-3.0000000000000001E-3</v>
      </c>
      <c r="AB2867" s="110">
        <f t="shared" si="517"/>
        <v>44397</v>
      </c>
      <c r="AC2867" s="108">
        <f t="shared" si="521"/>
        <v>15632.1</v>
      </c>
      <c r="AD2867" s="28">
        <f t="shared" si="522"/>
        <v>74.534999999999997</v>
      </c>
      <c r="AE2867" s="28">
        <f t="shared" si="515"/>
        <v>209.72831555645001</v>
      </c>
      <c r="AF2867" s="31">
        <f t="shared" si="516"/>
        <v>-3.3364918409425348E-3</v>
      </c>
      <c r="AJ2867" s="110">
        <f t="shared" si="520"/>
        <v>44348</v>
      </c>
      <c r="AK2867" s="31">
        <f t="shared" si="518"/>
        <v>-5.0000000000000001E-4</v>
      </c>
      <c r="AL2867" s="115">
        <f t="shared" si="519"/>
        <v>-5.2699798272691778E-3</v>
      </c>
      <c r="AM2867" s="100"/>
      <c r="BR2867" s="18">
        <f t="shared" si="512"/>
        <v>44336</v>
      </c>
      <c r="BS2867" s="6">
        <f t="shared" si="513"/>
        <v>1.0500000000000001E-2</v>
      </c>
      <c r="BT2867" s="6">
        <f t="shared" si="514"/>
        <v>-8.3000000000000001E-3</v>
      </c>
    </row>
    <row r="2868" spans="2:72" ht="14.45" hidden="1">
      <c r="B2868" s="110">
        <v>44337</v>
      </c>
      <c r="C2868" s="106">
        <v>4155.8999999999996</v>
      </c>
      <c r="D2868" s="106">
        <v>4168.6000000000004</v>
      </c>
      <c r="E2868" s="106">
        <v>4188.7</v>
      </c>
      <c r="F2868" s="106">
        <v>4151.7</v>
      </c>
      <c r="G2868" s="28"/>
      <c r="H2868" s="107">
        <v>-8.0000000000000004E-4</v>
      </c>
      <c r="K2868" s="110">
        <v>44399</v>
      </c>
      <c r="L2868" s="106">
        <v>15824.05</v>
      </c>
      <c r="M2868" s="106">
        <v>15736.6</v>
      </c>
      <c r="N2868" s="106">
        <v>15834.8</v>
      </c>
      <c r="O2868" s="106">
        <v>15726.4</v>
      </c>
      <c r="P2868" s="28" t="s">
        <v>5346</v>
      </c>
      <c r="Q2868" s="107">
        <v>1.23E-2</v>
      </c>
      <c r="T2868" s="110">
        <v>44190</v>
      </c>
      <c r="U2868" s="28">
        <v>73.558000000000007</v>
      </c>
      <c r="V2868">
        <v>73.558000000000007</v>
      </c>
      <c r="W2868">
        <v>73.558000000000007</v>
      </c>
      <c r="X2868">
        <v>73.558000000000007</v>
      </c>
      <c r="Y2868" s="19">
        <v>0</v>
      </c>
      <c r="AB2868" s="110">
        <f t="shared" si="517"/>
        <v>44399</v>
      </c>
      <c r="AC2868" s="108">
        <f t="shared" si="521"/>
        <v>15824.05</v>
      </c>
      <c r="AD2868" s="28">
        <f t="shared" si="522"/>
        <v>74.454999999999998</v>
      </c>
      <c r="AE2868" s="28">
        <f t="shared" si="515"/>
        <v>212.53173057551541</v>
      </c>
      <c r="AF2868" s="31">
        <f t="shared" si="516"/>
        <v>1.336688854639112E-2</v>
      </c>
      <c r="AJ2868" s="110">
        <f t="shared" si="520"/>
        <v>44349</v>
      </c>
      <c r="AK2868" s="31">
        <f t="shared" si="518"/>
        <v>1.5E-3</v>
      </c>
      <c r="AL2868" s="115">
        <f t="shared" si="519"/>
        <v>-1.2155179932176186E-3</v>
      </c>
      <c r="AM2868" s="100"/>
      <c r="BR2868" s="18">
        <f t="shared" si="512"/>
        <v>44337</v>
      </c>
      <c r="BS2868" s="6">
        <f t="shared" si="513"/>
        <v>-8.0000000000000004E-4</v>
      </c>
      <c r="BT2868" s="6">
        <f t="shared" si="514"/>
        <v>1.8100000000000002E-2</v>
      </c>
    </row>
    <row r="2869" spans="2:72" ht="14.45" hidden="1">
      <c r="B2869" s="110">
        <v>44340</v>
      </c>
      <c r="C2869" s="106">
        <v>4197.1000000000004</v>
      </c>
      <c r="D2869" s="106">
        <v>4170.2</v>
      </c>
      <c r="E2869" s="106">
        <v>4209.5</v>
      </c>
      <c r="F2869" s="106">
        <v>4170.2</v>
      </c>
      <c r="G2869" s="28"/>
      <c r="H2869" s="107">
        <v>9.9000000000000008E-3</v>
      </c>
      <c r="K2869" s="110">
        <v>44400</v>
      </c>
      <c r="L2869" s="106">
        <v>15856.05</v>
      </c>
      <c r="M2869" s="106">
        <v>15856.8</v>
      </c>
      <c r="N2869" s="106">
        <v>15899.8</v>
      </c>
      <c r="O2869" s="106">
        <v>15768.4</v>
      </c>
      <c r="P2869" s="28" t="s">
        <v>5347</v>
      </c>
      <c r="Q2869" s="107">
        <v>2E-3</v>
      </c>
      <c r="T2869" s="110">
        <v>44193</v>
      </c>
      <c r="U2869" s="28">
        <v>73.548000000000002</v>
      </c>
      <c r="V2869">
        <v>73.558000000000007</v>
      </c>
      <c r="W2869">
        <v>73.608999999999995</v>
      </c>
      <c r="X2869">
        <v>73.453999999999994</v>
      </c>
      <c r="Y2869" s="19">
        <v>-1E-4</v>
      </c>
      <c r="AB2869" s="110">
        <f t="shared" si="517"/>
        <v>44400</v>
      </c>
      <c r="AC2869" s="108">
        <f t="shared" si="521"/>
        <v>15856.05</v>
      </c>
      <c r="AD2869" s="28">
        <f t="shared" si="522"/>
        <v>74.427000000000007</v>
      </c>
      <c r="AE2869" s="28">
        <f t="shared" si="515"/>
        <v>213.0416381152001</v>
      </c>
      <c r="AF2869" s="31">
        <f t="shared" si="516"/>
        <v>2.3992066422453551E-3</v>
      </c>
      <c r="AJ2869" s="110">
        <f t="shared" si="520"/>
        <v>44350</v>
      </c>
      <c r="AK2869" s="31">
        <f t="shared" si="518"/>
        <v>-3.5999999999999999E-3</v>
      </c>
      <c r="AL2869" s="115">
        <f t="shared" si="519"/>
        <v>6.1562941872077559E-3</v>
      </c>
      <c r="AM2869" s="100"/>
      <c r="BR2869" s="18">
        <f t="shared" si="512"/>
        <v>44340</v>
      </c>
      <c r="BS2869" s="6">
        <f t="shared" si="513"/>
        <v>9.9000000000000008E-3</v>
      </c>
      <c r="BT2869" s="6">
        <f t="shared" si="514"/>
        <v>1.5E-3</v>
      </c>
    </row>
    <row r="2870" spans="2:72" ht="14.45" hidden="1">
      <c r="B2870" s="110">
        <v>44341</v>
      </c>
      <c r="C2870" s="106">
        <v>4188.1000000000004</v>
      </c>
      <c r="D2870" s="106">
        <v>4205.8999999999996</v>
      </c>
      <c r="E2870" s="106">
        <v>4213.3999999999996</v>
      </c>
      <c r="F2870" s="106">
        <v>4182.5</v>
      </c>
      <c r="G2870" s="28"/>
      <c r="H2870" s="107">
        <v>-2.0999999999999999E-3</v>
      </c>
      <c r="K2870" s="110">
        <v>44403</v>
      </c>
      <c r="L2870" s="106">
        <v>15824.45</v>
      </c>
      <c r="M2870" s="106">
        <v>15849.3</v>
      </c>
      <c r="N2870" s="106">
        <v>15893.35</v>
      </c>
      <c r="O2870" s="106">
        <v>15797</v>
      </c>
      <c r="P2870" s="28" t="s">
        <v>5348</v>
      </c>
      <c r="Q2870" s="107">
        <v>-2E-3</v>
      </c>
      <c r="T2870" s="110">
        <v>44194</v>
      </c>
      <c r="U2870" s="28">
        <v>73.405000000000001</v>
      </c>
      <c r="V2870">
        <v>73.555000000000007</v>
      </c>
      <c r="W2870">
        <v>73.555000000000007</v>
      </c>
      <c r="X2870">
        <v>73.31</v>
      </c>
      <c r="Y2870" s="19">
        <v>-1.9E-3</v>
      </c>
      <c r="AB2870" s="110">
        <f t="shared" si="517"/>
        <v>44403</v>
      </c>
      <c r="AC2870" s="108">
        <f t="shared" si="521"/>
        <v>15824.45</v>
      </c>
      <c r="AD2870" s="28">
        <f t="shared" si="522"/>
        <v>74.34</v>
      </c>
      <c r="AE2870" s="28">
        <f t="shared" si="515"/>
        <v>212.86588646758139</v>
      </c>
      <c r="AF2870" s="31">
        <f t="shared" si="516"/>
        <v>-8.2496383887020741E-4</v>
      </c>
      <c r="AJ2870" s="110">
        <f t="shared" si="520"/>
        <v>44351</v>
      </c>
      <c r="AK2870" s="31">
        <f t="shared" si="518"/>
        <v>8.8000000000000005E-3</v>
      </c>
      <c r="AL2870" s="115">
        <f t="shared" si="519"/>
        <v>1.1174183442910213E-3</v>
      </c>
      <c r="AM2870" s="100"/>
      <c r="BR2870" s="18">
        <f t="shared" si="512"/>
        <v>44341</v>
      </c>
      <c r="BS2870" s="6">
        <f t="shared" si="513"/>
        <v>-2.0999999999999999E-3</v>
      </c>
      <c r="BT2870" s="6">
        <f t="shared" si="514"/>
        <v>6.9999999999999999E-4</v>
      </c>
    </row>
    <row r="2871" spans="2:72" ht="14.45" hidden="1">
      <c r="B2871" s="110">
        <v>44342</v>
      </c>
      <c r="C2871" s="106">
        <v>4196</v>
      </c>
      <c r="D2871" s="106">
        <v>4191.6000000000004</v>
      </c>
      <c r="E2871" s="106">
        <v>4202.6000000000004</v>
      </c>
      <c r="F2871" s="106">
        <v>4184.1000000000004</v>
      </c>
      <c r="G2871" s="28"/>
      <c r="H2871" s="107">
        <v>1.9E-3</v>
      </c>
      <c r="K2871" s="110">
        <v>44404</v>
      </c>
      <c r="L2871" s="106">
        <v>15746.45</v>
      </c>
      <c r="M2871" s="106">
        <v>15860.5</v>
      </c>
      <c r="N2871" s="106">
        <v>15881.55</v>
      </c>
      <c r="O2871" s="106">
        <v>15701</v>
      </c>
      <c r="P2871" s="28" t="s">
        <v>5349</v>
      </c>
      <c r="Q2871" s="107">
        <v>-4.8999999999999998E-3</v>
      </c>
      <c r="T2871" s="110">
        <v>44195</v>
      </c>
      <c r="U2871" s="28">
        <v>73.144000000000005</v>
      </c>
      <c r="V2871">
        <v>73.358000000000004</v>
      </c>
      <c r="W2871">
        <v>73.412999999999997</v>
      </c>
      <c r="X2871">
        <v>73.135000000000005</v>
      </c>
      <c r="Y2871" s="19">
        <v>-3.5999999999999999E-3</v>
      </c>
      <c r="AB2871" s="110">
        <f t="shared" si="517"/>
        <v>44404</v>
      </c>
      <c r="AC2871" s="108">
        <f t="shared" si="521"/>
        <v>15746.45</v>
      </c>
      <c r="AD2871" s="28">
        <f t="shared" si="522"/>
        <v>74.504000000000005</v>
      </c>
      <c r="AE2871" s="28">
        <f t="shared" si="515"/>
        <v>211.35039729410502</v>
      </c>
      <c r="AF2871" s="31">
        <f t="shared" si="516"/>
        <v>-7.1194553463932442E-3</v>
      </c>
      <c r="AJ2871" s="110">
        <f t="shared" si="520"/>
        <v>44354</v>
      </c>
      <c r="AK2871" s="31">
        <f t="shared" si="518"/>
        <v>-8.0000000000000004E-4</v>
      </c>
      <c r="AL2871" s="115">
        <f t="shared" si="519"/>
        <v>6.0090829247301247E-3</v>
      </c>
      <c r="AM2871" s="100"/>
      <c r="BR2871" s="18">
        <f t="shared" si="512"/>
        <v>44342</v>
      </c>
      <c r="BS2871" s="6">
        <f t="shared" si="513"/>
        <v>1.9E-3</v>
      </c>
      <c r="BT2871" s="6">
        <f t="shared" si="514"/>
        <v>6.1000000000000004E-3</v>
      </c>
    </row>
    <row r="2872" spans="2:72" ht="14.45" hidden="1">
      <c r="B2872" s="110">
        <v>44343</v>
      </c>
      <c r="C2872" s="106">
        <v>4200.8999999999996</v>
      </c>
      <c r="D2872" s="106">
        <v>4201.8999999999996</v>
      </c>
      <c r="E2872" s="106">
        <v>4213.3999999999996</v>
      </c>
      <c r="F2872" s="106">
        <v>4197.8</v>
      </c>
      <c r="G2872" s="28"/>
      <c r="H2872" s="107">
        <v>1.1999999999999999E-3</v>
      </c>
      <c r="K2872" s="110">
        <v>44405</v>
      </c>
      <c r="L2872" s="106">
        <v>15709.4</v>
      </c>
      <c r="M2872" s="106">
        <v>15761.55</v>
      </c>
      <c r="N2872" s="106">
        <v>15767.5</v>
      </c>
      <c r="O2872" s="106">
        <v>15513.45</v>
      </c>
      <c r="P2872" s="28" t="s">
        <v>5350</v>
      </c>
      <c r="Q2872" s="107">
        <v>-2.3999999999999998E-3</v>
      </c>
      <c r="T2872" s="110">
        <v>44196</v>
      </c>
      <c r="U2872" s="28">
        <v>73.054000000000002</v>
      </c>
      <c r="V2872">
        <v>73.207999999999998</v>
      </c>
      <c r="W2872">
        <v>73.231999999999999</v>
      </c>
      <c r="X2872">
        <v>72.954999999999998</v>
      </c>
      <c r="Y2872" s="19">
        <v>-1.1999999999999999E-3</v>
      </c>
      <c r="AB2872" s="110">
        <f t="shared" si="517"/>
        <v>44405</v>
      </c>
      <c r="AC2872" s="108">
        <f t="shared" si="521"/>
        <v>15709.4</v>
      </c>
      <c r="AD2872" s="28">
        <f t="shared" si="522"/>
        <v>74.5</v>
      </c>
      <c r="AE2872" s="28">
        <f t="shared" si="515"/>
        <v>210.86442953020133</v>
      </c>
      <c r="AF2872" s="31">
        <f t="shared" si="516"/>
        <v>-2.2993463467563258E-3</v>
      </c>
      <c r="AJ2872" s="110">
        <f t="shared" si="520"/>
        <v>44355</v>
      </c>
      <c r="AK2872" s="31">
        <f t="shared" si="518"/>
        <v>2.0000000000000001E-4</v>
      </c>
      <c r="AL2872" s="115">
        <f t="shared" si="519"/>
        <v>-2.7056286777505933E-3</v>
      </c>
      <c r="AM2872" s="100"/>
      <c r="BR2872" s="18">
        <f t="shared" si="512"/>
        <v>44343</v>
      </c>
      <c r="BS2872" s="6">
        <f t="shared" si="513"/>
        <v>1.1999999999999999E-3</v>
      </c>
      <c r="BT2872" s="6">
        <f t="shared" si="514"/>
        <v>2.3999999999999998E-3</v>
      </c>
    </row>
    <row r="2873" spans="2:72" ht="14.45" hidden="1">
      <c r="B2873" s="110">
        <v>44344</v>
      </c>
      <c r="C2873" s="106">
        <v>4204.1000000000004</v>
      </c>
      <c r="D2873" s="106">
        <v>4210.8</v>
      </c>
      <c r="E2873" s="106">
        <v>4218.3999999999996</v>
      </c>
      <c r="F2873" s="106">
        <v>4203.6000000000004</v>
      </c>
      <c r="G2873" s="28"/>
      <c r="H2873" s="107">
        <v>8.0000000000000004E-4</v>
      </c>
      <c r="K2873" s="110">
        <v>44406</v>
      </c>
      <c r="L2873" s="106">
        <v>15778.45</v>
      </c>
      <c r="M2873" s="106">
        <v>15762.7</v>
      </c>
      <c r="N2873" s="106">
        <v>15817.35</v>
      </c>
      <c r="O2873" s="106">
        <v>15737.8</v>
      </c>
      <c r="P2873" s="28" t="s">
        <v>5351</v>
      </c>
      <c r="Q2873" s="107">
        <v>4.4000000000000003E-3</v>
      </c>
      <c r="T2873" s="110">
        <v>44197</v>
      </c>
      <c r="U2873" s="28">
        <v>73.125</v>
      </c>
      <c r="V2873">
        <v>73.099999999999994</v>
      </c>
      <c r="W2873">
        <v>73.13</v>
      </c>
      <c r="X2873">
        <v>73.025000000000006</v>
      </c>
      <c r="Y2873" s="19">
        <v>1E-3</v>
      </c>
      <c r="AB2873" s="110">
        <f t="shared" si="517"/>
        <v>44406</v>
      </c>
      <c r="AC2873" s="108">
        <f t="shared" si="521"/>
        <v>15778.45</v>
      </c>
      <c r="AD2873" s="28">
        <f t="shared" si="522"/>
        <v>74.248000000000005</v>
      </c>
      <c r="AE2873" s="28">
        <f t="shared" si="515"/>
        <v>212.51010128218942</v>
      </c>
      <c r="AF2873" s="31">
        <f t="shared" si="516"/>
        <v>7.8044066306233173E-3</v>
      </c>
      <c r="AJ2873" s="110">
        <f t="shared" si="520"/>
        <v>44356</v>
      </c>
      <c r="AK2873" s="31">
        <f t="shared" si="518"/>
        <v>-1.8E-3</v>
      </c>
      <c r="AL2873" s="115">
        <f t="shared" si="519"/>
        <v>-7.0632846600801047E-3</v>
      </c>
      <c r="AM2873" s="100"/>
      <c r="BR2873" s="18">
        <f t="shared" si="512"/>
        <v>44344</v>
      </c>
      <c r="BS2873" s="6">
        <f t="shared" si="513"/>
        <v>8.0000000000000004E-4</v>
      </c>
      <c r="BT2873" s="6">
        <f t="shared" si="514"/>
        <v>6.4000000000000003E-3</v>
      </c>
    </row>
    <row r="2874" spans="2:72" ht="14.45" hidden="1">
      <c r="B2874" s="110">
        <v>44348</v>
      </c>
      <c r="C2874" s="106">
        <v>4202</v>
      </c>
      <c r="D2874" s="106">
        <v>4216.5</v>
      </c>
      <c r="E2874" s="106">
        <v>4234.1000000000004</v>
      </c>
      <c r="F2874" s="106">
        <v>4197.6000000000004</v>
      </c>
      <c r="G2874" s="28"/>
      <c r="H2874" s="107">
        <v>-5.0000000000000001E-4</v>
      </c>
      <c r="K2874" s="110">
        <v>44407</v>
      </c>
      <c r="L2874" s="106">
        <v>15763.05</v>
      </c>
      <c r="M2874" s="106">
        <v>15800.6</v>
      </c>
      <c r="N2874" s="106">
        <v>15862.8</v>
      </c>
      <c r="O2874" s="106">
        <v>15744.85</v>
      </c>
      <c r="P2874" s="28" t="s">
        <v>5352</v>
      </c>
      <c r="Q2874" s="107">
        <v>-1E-3</v>
      </c>
      <c r="T2874" s="110">
        <v>44200</v>
      </c>
      <c r="U2874" s="28">
        <v>73.08</v>
      </c>
      <c r="V2874">
        <v>73.088999999999999</v>
      </c>
      <c r="W2874">
        <v>73.125</v>
      </c>
      <c r="X2874">
        <v>72.826999999999998</v>
      </c>
      <c r="Y2874" s="19">
        <v>-5.9999999999999995E-4</v>
      </c>
      <c r="AB2874" s="110">
        <f t="shared" si="517"/>
        <v>44407</v>
      </c>
      <c r="AC2874" s="108">
        <f t="shared" si="521"/>
        <v>15763.05</v>
      </c>
      <c r="AD2874" s="28">
        <f t="shared" si="522"/>
        <v>74.343999999999994</v>
      </c>
      <c r="AE2874" s="28">
        <f t="shared" si="515"/>
        <v>212.02854298934682</v>
      </c>
      <c r="AF2874" s="31">
        <f t="shared" si="516"/>
        <v>-2.2660489545537343E-3</v>
      </c>
      <c r="AJ2874" s="110">
        <f t="shared" si="520"/>
        <v>44357</v>
      </c>
      <c r="AK2874" s="31">
        <f t="shared" si="518"/>
        <v>4.5999999999999999E-3</v>
      </c>
      <c r="AL2874" s="115">
        <f t="shared" si="519"/>
        <v>5.2408028217127978E-3</v>
      </c>
      <c r="AM2874" s="100"/>
      <c r="BR2874" s="18">
        <f t="shared" si="512"/>
        <v>44348</v>
      </c>
      <c r="BS2874" s="6">
        <f t="shared" si="513"/>
        <v>-5.0000000000000001E-4</v>
      </c>
      <c r="BT2874" s="6">
        <f t="shared" si="514"/>
        <v>-5.0000000000000001E-4</v>
      </c>
    </row>
    <row r="2875" spans="2:72" ht="14.45" hidden="1">
      <c r="B2875" s="110">
        <v>44349</v>
      </c>
      <c r="C2875" s="106">
        <v>4208.1000000000004</v>
      </c>
      <c r="D2875" s="106">
        <v>4206.8</v>
      </c>
      <c r="E2875" s="106">
        <v>4217.3999999999996</v>
      </c>
      <c r="F2875" s="106">
        <v>4198.3</v>
      </c>
      <c r="G2875" s="28"/>
      <c r="H2875" s="107">
        <v>1.5E-3</v>
      </c>
      <c r="K2875" s="110">
        <v>44410</v>
      </c>
      <c r="L2875" s="106">
        <v>15885.15</v>
      </c>
      <c r="M2875" s="106">
        <v>15874.9</v>
      </c>
      <c r="N2875" s="106">
        <v>15892.9</v>
      </c>
      <c r="O2875" s="106">
        <v>15834.65</v>
      </c>
      <c r="P2875" s="28" t="s">
        <v>5353</v>
      </c>
      <c r="Q2875" s="107">
        <v>7.7000000000000002E-3</v>
      </c>
      <c r="T2875" s="110">
        <v>44201</v>
      </c>
      <c r="U2875" s="28">
        <v>73.13</v>
      </c>
      <c r="V2875">
        <v>73.064999999999998</v>
      </c>
      <c r="W2875">
        <v>73.290999999999997</v>
      </c>
      <c r="X2875">
        <v>72.986999999999995</v>
      </c>
      <c r="Y2875" s="19">
        <v>6.9999999999999999E-4</v>
      </c>
      <c r="AB2875" s="110">
        <f t="shared" si="517"/>
        <v>44410</v>
      </c>
      <c r="AC2875" s="108">
        <f t="shared" si="521"/>
        <v>15885.15</v>
      </c>
      <c r="AD2875" s="28">
        <f t="shared" si="522"/>
        <v>74.355999999999995</v>
      </c>
      <c r="AE2875" s="28">
        <f t="shared" si="515"/>
        <v>213.63642476733554</v>
      </c>
      <c r="AF2875" s="31">
        <f t="shared" si="516"/>
        <v>7.5833270149363585E-3</v>
      </c>
      <c r="AJ2875" s="110">
        <f t="shared" si="520"/>
        <v>44358</v>
      </c>
      <c r="AK2875" s="31">
        <f t="shared" si="518"/>
        <v>1.9E-3</v>
      </c>
      <c r="AL2875" s="115">
        <f t="shared" si="519"/>
        <v>1.6526244876240437E-3</v>
      </c>
      <c r="AM2875" s="100"/>
      <c r="BR2875" s="18">
        <f t="shared" si="512"/>
        <v>44349</v>
      </c>
      <c r="BS2875" s="6">
        <f t="shared" si="513"/>
        <v>1.5E-3</v>
      </c>
      <c r="BT2875" s="6">
        <f t="shared" si="514"/>
        <v>1E-4</v>
      </c>
    </row>
    <row r="2876" spans="2:72" ht="14.45" hidden="1">
      <c r="B2876" s="110">
        <v>44350</v>
      </c>
      <c r="C2876" s="106">
        <v>4192.8999999999996</v>
      </c>
      <c r="D2876" s="106">
        <v>4191.3999999999996</v>
      </c>
      <c r="E2876" s="106">
        <v>4204.3999999999996</v>
      </c>
      <c r="F2876" s="106">
        <v>4167.8999999999996</v>
      </c>
      <c r="G2876" s="28"/>
      <c r="H2876" s="107">
        <v>-3.5999999999999999E-3</v>
      </c>
      <c r="K2876" s="110">
        <v>44411</v>
      </c>
      <c r="L2876" s="106">
        <v>16130.75</v>
      </c>
      <c r="M2876" s="106">
        <v>15951.55</v>
      </c>
      <c r="N2876" s="106">
        <v>16146.9</v>
      </c>
      <c r="O2876" s="106">
        <v>15914.35</v>
      </c>
      <c r="P2876" s="28" t="s">
        <v>5354</v>
      </c>
      <c r="Q2876" s="107">
        <v>1.55E-2</v>
      </c>
      <c r="T2876" s="110">
        <v>44202</v>
      </c>
      <c r="U2876" s="28">
        <v>73.135999999999996</v>
      </c>
      <c r="V2876">
        <v>73.183999999999997</v>
      </c>
      <c r="W2876">
        <v>73.233999999999995</v>
      </c>
      <c r="X2876">
        <v>73.055000000000007</v>
      </c>
      <c r="Y2876" s="19">
        <v>1E-4</v>
      </c>
      <c r="AB2876" s="110">
        <f t="shared" si="517"/>
        <v>44411</v>
      </c>
      <c r="AC2876" s="108">
        <f t="shared" si="521"/>
        <v>16130.75</v>
      </c>
      <c r="AD2876" s="28">
        <f t="shared" si="522"/>
        <v>74.251000000000005</v>
      </c>
      <c r="AE2876" s="28">
        <f t="shared" si="515"/>
        <v>217.24623237397475</v>
      </c>
      <c r="AF2876" s="31">
        <f t="shared" si="516"/>
        <v>1.6896966940775915E-2</v>
      </c>
      <c r="AJ2876" s="110">
        <f t="shared" si="520"/>
        <v>44361</v>
      </c>
      <c r="AK2876" s="31">
        <f t="shared" si="518"/>
        <v>1.8E-3</v>
      </c>
      <c r="AL2876" s="115">
        <f t="shared" si="519"/>
        <v>1.6116605542702001E-3</v>
      </c>
      <c r="AM2876" s="100"/>
      <c r="BR2876" s="18">
        <f t="shared" si="512"/>
        <v>44350</v>
      </c>
      <c r="BS2876" s="6">
        <f t="shared" si="513"/>
        <v>-3.5999999999999999E-3</v>
      </c>
      <c r="BT2876" s="6">
        <f t="shared" si="514"/>
        <v>7.3000000000000001E-3</v>
      </c>
    </row>
    <row r="2877" spans="2:72" ht="14.45" hidden="1">
      <c r="B2877" s="110">
        <v>44351</v>
      </c>
      <c r="C2877" s="106">
        <v>4229.8999999999996</v>
      </c>
      <c r="D2877" s="106">
        <v>4206.1000000000004</v>
      </c>
      <c r="E2877" s="106">
        <v>4233.3999999999996</v>
      </c>
      <c r="F2877" s="106">
        <v>4206.1000000000004</v>
      </c>
      <c r="G2877" s="28"/>
      <c r="H2877" s="107">
        <v>8.8000000000000005E-3</v>
      </c>
      <c r="K2877" s="110">
        <v>44412</v>
      </c>
      <c r="L2877" s="106">
        <v>16258.8</v>
      </c>
      <c r="M2877" s="106">
        <v>16195.25</v>
      </c>
      <c r="N2877" s="106">
        <v>16290.2</v>
      </c>
      <c r="O2877" s="106">
        <v>16176.15</v>
      </c>
      <c r="P2877" s="28" t="s">
        <v>5355</v>
      </c>
      <c r="Q2877" s="107">
        <v>7.9000000000000008E-3</v>
      </c>
      <c r="T2877" s="110">
        <v>44203</v>
      </c>
      <c r="U2877" s="28">
        <v>73.430000000000007</v>
      </c>
      <c r="V2877">
        <v>73.168999999999997</v>
      </c>
      <c r="W2877">
        <v>73.474999999999994</v>
      </c>
      <c r="X2877">
        <v>73.064999999999998</v>
      </c>
      <c r="Y2877" s="19">
        <v>4.0000000000000001E-3</v>
      </c>
      <c r="AB2877" s="110">
        <f t="shared" si="517"/>
        <v>44412</v>
      </c>
      <c r="AC2877" s="108">
        <f t="shared" si="521"/>
        <v>16258.8</v>
      </c>
      <c r="AD2877" s="28">
        <f t="shared" si="522"/>
        <v>74.174999999999997</v>
      </c>
      <c r="AE2877" s="28">
        <f t="shared" si="515"/>
        <v>219.19514661274013</v>
      </c>
      <c r="AF2877" s="31">
        <f t="shared" si="516"/>
        <v>8.9709921201783782E-3</v>
      </c>
      <c r="AJ2877" s="110">
        <f t="shared" si="520"/>
        <v>44362</v>
      </c>
      <c r="AK2877" s="31">
        <f t="shared" si="518"/>
        <v>-2E-3</v>
      </c>
      <c r="AL2877" s="115">
        <f t="shared" si="519"/>
        <v>1.2360327662264137E-3</v>
      </c>
      <c r="AM2877" s="100"/>
      <c r="BR2877" s="18">
        <f t="shared" si="512"/>
        <v>44351</v>
      </c>
      <c r="BS2877" s="6">
        <f t="shared" si="513"/>
        <v>8.8000000000000005E-3</v>
      </c>
      <c r="BT2877" s="6">
        <f t="shared" si="514"/>
        <v>-1.2999999999999999E-3</v>
      </c>
    </row>
    <row r="2878" spans="2:72" ht="14.45" hidden="1">
      <c r="B2878" s="110">
        <v>44354</v>
      </c>
      <c r="C2878" s="106">
        <v>4226.5</v>
      </c>
      <c r="D2878" s="106">
        <v>4229.3</v>
      </c>
      <c r="E2878" s="106">
        <v>4232.3</v>
      </c>
      <c r="F2878" s="106">
        <v>4215.7</v>
      </c>
      <c r="G2878" s="28"/>
      <c r="H2878" s="107">
        <v>-8.0000000000000004E-4</v>
      </c>
      <c r="K2878" s="110">
        <v>44413</v>
      </c>
      <c r="L2878" s="106">
        <v>16294.6</v>
      </c>
      <c r="M2878" s="106">
        <v>16288.95</v>
      </c>
      <c r="N2878" s="106">
        <v>16349.45</v>
      </c>
      <c r="O2878" s="106">
        <v>16210.3</v>
      </c>
      <c r="P2878" s="28" t="s">
        <v>5356</v>
      </c>
      <c r="Q2878" s="107">
        <v>2.2000000000000001E-3</v>
      </c>
      <c r="T2878" s="110">
        <v>44204</v>
      </c>
      <c r="U2878" s="28">
        <v>73.34</v>
      </c>
      <c r="V2878">
        <v>73.44</v>
      </c>
      <c r="W2878">
        <v>73.495000000000005</v>
      </c>
      <c r="X2878">
        <v>73.203999999999994</v>
      </c>
      <c r="Y2878" s="19">
        <v>-1.1999999999999999E-3</v>
      </c>
      <c r="AB2878" s="110">
        <f t="shared" si="517"/>
        <v>44413</v>
      </c>
      <c r="AC2878" s="108">
        <f t="shared" si="521"/>
        <v>16294.6</v>
      </c>
      <c r="AD2878" s="28">
        <f t="shared" si="522"/>
        <v>74.099999999999994</v>
      </c>
      <c r="AE2878" s="28">
        <f t="shared" si="515"/>
        <v>219.90013495276656</v>
      </c>
      <c r="AF2878" s="31">
        <f t="shared" si="516"/>
        <v>3.2162588949651294E-3</v>
      </c>
      <c r="AJ2878" s="110">
        <f t="shared" si="520"/>
        <v>44363</v>
      </c>
      <c r="AK2878" s="31">
        <f t="shared" si="518"/>
        <v>-5.4000000000000003E-3</v>
      </c>
      <c r="AL2878" s="115">
        <f t="shared" si="519"/>
        <v>-5.2560408851575202E-3</v>
      </c>
      <c r="AM2878" s="100"/>
      <c r="BR2878" s="18">
        <f t="shared" si="512"/>
        <v>44354</v>
      </c>
      <c r="BS2878" s="6">
        <f t="shared" si="513"/>
        <v>-8.0000000000000004E-4</v>
      </c>
      <c r="BT2878" s="6">
        <f t="shared" si="514"/>
        <v>5.1999999999999998E-3</v>
      </c>
    </row>
    <row r="2879" spans="2:72" ht="14.45" hidden="1">
      <c r="B2879" s="110">
        <v>44355</v>
      </c>
      <c r="C2879" s="106">
        <v>4227.3</v>
      </c>
      <c r="D2879" s="106">
        <v>4233.8</v>
      </c>
      <c r="E2879" s="106">
        <v>4236.7</v>
      </c>
      <c r="F2879" s="106">
        <v>4208.3999999999996</v>
      </c>
      <c r="G2879" s="28"/>
      <c r="H2879" s="107">
        <v>2.0000000000000001E-4</v>
      </c>
      <c r="K2879" s="110">
        <v>44414</v>
      </c>
      <c r="L2879" s="106">
        <v>16238.2</v>
      </c>
      <c r="M2879" s="106">
        <v>16304.4</v>
      </c>
      <c r="N2879" s="106">
        <v>16336.75</v>
      </c>
      <c r="O2879" s="106">
        <v>16223.3</v>
      </c>
      <c r="P2879" s="28" t="s">
        <v>5357</v>
      </c>
      <c r="Q2879" s="107">
        <v>-3.5000000000000001E-3</v>
      </c>
      <c r="T2879" s="110">
        <v>44207</v>
      </c>
      <c r="U2879" s="28">
        <v>73.474000000000004</v>
      </c>
      <c r="V2879">
        <v>73.438999999999993</v>
      </c>
      <c r="W2879">
        <v>73.599999999999994</v>
      </c>
      <c r="X2879">
        <v>73.367000000000004</v>
      </c>
      <c r="Y2879" s="19">
        <v>1.8E-3</v>
      </c>
      <c r="AB2879" s="110">
        <f t="shared" si="517"/>
        <v>44414</v>
      </c>
      <c r="AC2879" s="108">
        <f t="shared" si="521"/>
        <v>16238.2</v>
      </c>
      <c r="AD2879" s="28">
        <f t="shared" si="522"/>
        <v>74.242000000000004</v>
      </c>
      <c r="AE2879" s="28">
        <f t="shared" si="515"/>
        <v>218.71986207268122</v>
      </c>
      <c r="AF2879" s="31">
        <f t="shared" si="516"/>
        <v>-5.3673131230176363E-3</v>
      </c>
      <c r="AJ2879" s="110">
        <f t="shared" si="520"/>
        <v>44364</v>
      </c>
      <c r="AK2879" s="31">
        <f t="shared" si="518"/>
        <v>-4.0000000000000002E-4</v>
      </c>
      <c r="AL2879" s="115">
        <f t="shared" si="519"/>
        <v>-1.705017767640804E-2</v>
      </c>
      <c r="AM2879" s="100"/>
      <c r="BR2879" s="18">
        <f t="shared" si="512"/>
        <v>44355</v>
      </c>
      <c r="BS2879" s="6">
        <f t="shared" si="513"/>
        <v>2.0000000000000001E-4</v>
      </c>
      <c r="BT2879" s="6">
        <f t="shared" si="514"/>
        <v>-6.9999999999999999E-4</v>
      </c>
    </row>
    <row r="2880" spans="2:72" ht="14.45" hidden="1">
      <c r="B2880" s="110">
        <v>44356</v>
      </c>
      <c r="C2880" s="106">
        <v>4219.6000000000004</v>
      </c>
      <c r="D2880" s="106">
        <v>4233</v>
      </c>
      <c r="E2880" s="106">
        <v>4237.1000000000004</v>
      </c>
      <c r="F2880" s="106">
        <v>4218.7</v>
      </c>
      <c r="G2880" s="28"/>
      <c r="H2880" s="107">
        <v>-1.8E-3</v>
      </c>
      <c r="K2880" s="110">
        <v>44417</v>
      </c>
      <c r="L2880" s="106">
        <v>16258.25</v>
      </c>
      <c r="M2880" s="106">
        <v>16281.35</v>
      </c>
      <c r="N2880" s="106">
        <v>16320.75</v>
      </c>
      <c r="O2880" s="106">
        <v>16179.05</v>
      </c>
      <c r="P2880" s="28" t="s">
        <v>5358</v>
      </c>
      <c r="Q2880" s="107">
        <v>1.1999999999999999E-3</v>
      </c>
      <c r="T2880" s="110">
        <v>44208</v>
      </c>
      <c r="U2880" s="28">
        <v>73.224999999999994</v>
      </c>
      <c r="V2880">
        <v>73.497</v>
      </c>
      <c r="W2880">
        <v>73.497</v>
      </c>
      <c r="X2880">
        <v>73.194999999999993</v>
      </c>
      <c r="Y2880" s="19">
        <v>-3.3999999999999998E-3</v>
      </c>
      <c r="AB2880" s="110">
        <f t="shared" si="517"/>
        <v>44417</v>
      </c>
      <c r="AC2880" s="108">
        <f t="shared" si="521"/>
        <v>16258.25</v>
      </c>
      <c r="AD2880" s="28">
        <f t="shared" si="522"/>
        <v>74.488</v>
      </c>
      <c r="AE2880" s="28">
        <f t="shared" si="515"/>
        <v>218.26670067661905</v>
      </c>
      <c r="AF2880" s="31">
        <f t="shared" si="516"/>
        <v>-2.0718804033974525E-3</v>
      </c>
      <c r="AJ2880" s="110">
        <f t="shared" si="520"/>
        <v>44365</v>
      </c>
      <c r="AK2880" s="31">
        <f t="shared" si="518"/>
        <v>-1.3100000000000001E-2</v>
      </c>
      <c r="AL2880" s="115">
        <f t="shared" si="519"/>
        <v>3.769712340528919E-4</v>
      </c>
      <c r="AM2880" s="100"/>
      <c r="BR2880" s="18">
        <f t="shared" si="512"/>
        <v>44356</v>
      </c>
      <c r="BS2880" s="6">
        <f t="shared" si="513"/>
        <v>-1.8E-3</v>
      </c>
      <c r="BT2880" s="6">
        <f t="shared" si="514"/>
        <v>-6.7000000000000002E-3</v>
      </c>
    </row>
    <row r="2881" spans="2:72" ht="14.45" hidden="1">
      <c r="B2881" s="110">
        <v>44357</v>
      </c>
      <c r="C2881" s="106">
        <v>4239.2</v>
      </c>
      <c r="D2881" s="106">
        <v>4228.6000000000004</v>
      </c>
      <c r="E2881" s="106">
        <v>4249.7</v>
      </c>
      <c r="F2881" s="106">
        <v>4220.3</v>
      </c>
      <c r="G2881" s="28"/>
      <c r="H2881" s="107">
        <v>4.5999999999999999E-3</v>
      </c>
      <c r="K2881" s="110">
        <v>44418</v>
      </c>
      <c r="L2881" s="106">
        <v>16280.1</v>
      </c>
      <c r="M2881" s="106">
        <v>16274.8</v>
      </c>
      <c r="N2881" s="106">
        <v>16359.25</v>
      </c>
      <c r="O2881" s="106">
        <v>16202.25</v>
      </c>
      <c r="P2881" s="28" t="s">
        <v>5359</v>
      </c>
      <c r="Q2881" s="107">
        <v>1.2999999999999999E-3</v>
      </c>
      <c r="T2881" s="110">
        <v>44209</v>
      </c>
      <c r="U2881" s="28">
        <v>73.17</v>
      </c>
      <c r="V2881">
        <v>73.174999999999997</v>
      </c>
      <c r="W2881">
        <v>73.238</v>
      </c>
      <c r="X2881">
        <v>73.064999999999998</v>
      </c>
      <c r="Y2881" s="19">
        <v>-8.0000000000000004E-4</v>
      </c>
      <c r="AB2881" s="110">
        <f t="shared" si="517"/>
        <v>44418</v>
      </c>
      <c r="AC2881" s="108">
        <f t="shared" si="521"/>
        <v>16280.1</v>
      </c>
      <c r="AD2881" s="28">
        <f t="shared" si="522"/>
        <v>74.435000000000002</v>
      </c>
      <c r="AE2881" s="28">
        <f t="shared" si="515"/>
        <v>218.71565795660644</v>
      </c>
      <c r="AF2881" s="31">
        <f t="shared" si="516"/>
        <v>2.0569206323990397E-3</v>
      </c>
      <c r="AJ2881" s="110">
        <f t="shared" si="520"/>
        <v>44368</v>
      </c>
      <c r="AK2881" s="31">
        <f t="shared" si="518"/>
        <v>1.4E-2</v>
      </c>
      <c r="AL2881" s="115">
        <f t="shared" si="519"/>
        <v>3.755717083358423E-3</v>
      </c>
      <c r="AM2881" s="100"/>
      <c r="BR2881" s="18">
        <f t="shared" si="512"/>
        <v>44357</v>
      </c>
      <c r="BS2881" s="6">
        <f t="shared" si="513"/>
        <v>4.5999999999999999E-3</v>
      </c>
      <c r="BT2881" s="6">
        <f t="shared" si="514"/>
        <v>6.4999999999999997E-3</v>
      </c>
    </row>
    <row r="2882" spans="2:72" ht="14.45" hidden="1">
      <c r="B2882" s="110">
        <v>44358</v>
      </c>
      <c r="C2882" s="106">
        <v>4247.3999999999996</v>
      </c>
      <c r="D2882" s="106">
        <v>4242.8999999999996</v>
      </c>
      <c r="E2882" s="106">
        <v>4248.3999999999996</v>
      </c>
      <c r="F2882" s="106">
        <v>4232.2</v>
      </c>
      <c r="G2882" s="28"/>
      <c r="H2882" s="107">
        <v>1.9E-3</v>
      </c>
      <c r="K2882" s="110">
        <v>44419</v>
      </c>
      <c r="L2882" s="106">
        <v>16282.25</v>
      </c>
      <c r="M2882" s="106">
        <v>16327.3</v>
      </c>
      <c r="N2882" s="106">
        <v>16338.75</v>
      </c>
      <c r="O2882" s="106">
        <v>16162.55</v>
      </c>
      <c r="P2882" s="28" t="s">
        <v>4327</v>
      </c>
      <c r="Q2882" s="107">
        <v>1E-4</v>
      </c>
      <c r="T2882" s="110">
        <v>44210</v>
      </c>
      <c r="U2882" s="28">
        <v>73.08</v>
      </c>
      <c r="V2882">
        <v>73.143000000000001</v>
      </c>
      <c r="W2882">
        <v>73.239999999999995</v>
      </c>
      <c r="X2882">
        <v>72.921999999999997</v>
      </c>
      <c r="Y2882" s="19">
        <v>-1.1999999999999999E-3</v>
      </c>
      <c r="AB2882" s="110">
        <f t="shared" si="517"/>
        <v>44419</v>
      </c>
      <c r="AC2882" s="108">
        <f t="shared" si="521"/>
        <v>16282.25</v>
      </c>
      <c r="AD2882" s="28">
        <f t="shared" si="522"/>
        <v>74.263000000000005</v>
      </c>
      <c r="AE2882" s="28">
        <f t="shared" si="515"/>
        <v>219.25117487847245</v>
      </c>
      <c r="AF2882" s="31">
        <f t="shared" si="516"/>
        <v>2.4484617464939351E-3</v>
      </c>
      <c r="AJ2882" s="110">
        <f t="shared" si="520"/>
        <v>44369</v>
      </c>
      <c r="AK2882" s="31">
        <f t="shared" si="518"/>
        <v>5.1000000000000004E-3</v>
      </c>
      <c r="AL2882" s="115">
        <f t="shared" si="519"/>
        <v>-1.0277894534659326E-3</v>
      </c>
      <c r="AM2882" s="100"/>
      <c r="BR2882" s="18">
        <f t="shared" si="512"/>
        <v>44358</v>
      </c>
      <c r="BS2882" s="6">
        <f t="shared" si="513"/>
        <v>1.9E-3</v>
      </c>
      <c r="BT2882" s="6">
        <f t="shared" si="514"/>
        <v>3.8999999999999998E-3</v>
      </c>
    </row>
    <row r="2883" spans="2:72" ht="14.45" hidden="1">
      <c r="B2883" s="110">
        <v>44361</v>
      </c>
      <c r="C2883" s="106">
        <v>4255.1000000000004</v>
      </c>
      <c r="D2883" s="106">
        <v>4248.3</v>
      </c>
      <c r="E2883" s="106">
        <v>4255.6000000000004</v>
      </c>
      <c r="F2883" s="106">
        <v>4234.1000000000004</v>
      </c>
      <c r="G2883" s="28"/>
      <c r="H2883" s="107">
        <v>1.8E-3</v>
      </c>
      <c r="K2883" s="110">
        <v>44420</v>
      </c>
      <c r="L2883" s="106">
        <v>16364.4</v>
      </c>
      <c r="M2883" s="106">
        <v>16303.65</v>
      </c>
      <c r="N2883" s="106">
        <v>16375.5</v>
      </c>
      <c r="O2883" s="106">
        <v>16286.9</v>
      </c>
      <c r="P2883" s="28" t="s">
        <v>5360</v>
      </c>
      <c r="Q2883" s="107">
        <v>5.0000000000000001E-3</v>
      </c>
      <c r="T2883" s="110">
        <v>44211</v>
      </c>
      <c r="U2883" s="28">
        <v>73.13</v>
      </c>
      <c r="V2883">
        <v>73.096999999999994</v>
      </c>
      <c r="W2883">
        <v>73.212999999999994</v>
      </c>
      <c r="X2883">
        <v>72.995000000000005</v>
      </c>
      <c r="Y2883" s="19">
        <v>6.9999999999999999E-4</v>
      </c>
      <c r="AB2883" s="110">
        <f t="shared" si="517"/>
        <v>44420</v>
      </c>
      <c r="AC2883" s="108">
        <f t="shared" si="521"/>
        <v>16364.4</v>
      </c>
      <c r="AD2883" s="28">
        <f t="shared" si="522"/>
        <v>74.314999999999998</v>
      </c>
      <c r="AE2883" s="28">
        <f t="shared" si="515"/>
        <v>220.20318912736326</v>
      </c>
      <c r="AF2883" s="31">
        <f t="shared" si="516"/>
        <v>4.3421169780206714E-3</v>
      </c>
      <c r="AJ2883" s="110">
        <f t="shared" si="520"/>
        <v>44370</v>
      </c>
      <c r="AK2883" s="31">
        <f t="shared" si="518"/>
        <v>-1.1000000000000001E-3</v>
      </c>
      <c r="AL2883" s="115">
        <f t="shared" si="519"/>
        <v>-2.8913267484541594E-3</v>
      </c>
      <c r="AM2883" s="100"/>
      <c r="BR2883" s="18">
        <f t="shared" ref="BR2883:BR2946" si="523">VLOOKUP(B2883,K:Q,1,FALSE)</f>
        <v>44361</v>
      </c>
      <c r="BS2883" s="6">
        <f t="shared" ref="BS2883:BS2946" si="524">IFERROR(VLOOKUP(BR2883,B:H,7,FALSE),0)</f>
        <v>1.8E-3</v>
      </c>
      <c r="BT2883" s="6">
        <f t="shared" ref="BT2883:BT2946" si="525">IFERROR(VLOOKUP(BR2883,K:Q,7,FALSE),0)</f>
        <v>8.0000000000000004E-4</v>
      </c>
    </row>
    <row r="2884" spans="2:72" ht="14.45" hidden="1">
      <c r="B2884" s="110">
        <v>44362</v>
      </c>
      <c r="C2884" s="106">
        <v>4246.6000000000004</v>
      </c>
      <c r="D2884" s="106">
        <v>4255.3</v>
      </c>
      <c r="E2884" s="106">
        <v>4257.2</v>
      </c>
      <c r="F2884" s="106">
        <v>4238.3999999999996</v>
      </c>
      <c r="G2884" s="28"/>
      <c r="H2884" s="107">
        <v>-2E-3</v>
      </c>
      <c r="K2884" s="110">
        <v>44421</v>
      </c>
      <c r="L2884" s="106">
        <v>16529.099999999999</v>
      </c>
      <c r="M2884" s="106">
        <v>16385.7</v>
      </c>
      <c r="N2884" s="106">
        <v>16543.599999999999</v>
      </c>
      <c r="O2884" s="106">
        <v>16376.3</v>
      </c>
      <c r="P2884" s="28" t="s">
        <v>5361</v>
      </c>
      <c r="Q2884" s="107">
        <v>1.01E-2</v>
      </c>
      <c r="T2884" s="110">
        <v>44214</v>
      </c>
      <c r="U2884" s="28">
        <v>73.188000000000002</v>
      </c>
      <c r="V2884">
        <v>73.128</v>
      </c>
      <c r="W2884">
        <v>73.326999999999998</v>
      </c>
      <c r="X2884">
        <v>73.128</v>
      </c>
      <c r="Y2884" s="19">
        <v>8.0000000000000004E-4</v>
      </c>
      <c r="AB2884" s="110">
        <f t="shared" si="517"/>
        <v>44421</v>
      </c>
      <c r="AC2884" s="108">
        <f t="shared" si="521"/>
        <v>16529.099999999999</v>
      </c>
      <c r="AD2884" s="28">
        <f t="shared" si="522"/>
        <v>74.242000000000004</v>
      </c>
      <c r="AE2884" s="28">
        <f t="shared" ref="AE2884:AE2947" si="526">AC2884/AD2884</f>
        <v>222.63812936073919</v>
      </c>
      <c r="AF2884" s="31">
        <f t="shared" si="516"/>
        <v>1.1057697406769096E-2</v>
      </c>
      <c r="AJ2884" s="110">
        <f t="shared" si="520"/>
        <v>44371</v>
      </c>
      <c r="AK2884" s="31">
        <f t="shared" si="518"/>
        <v>5.7999999999999996E-3</v>
      </c>
      <c r="AL2884" s="115">
        <f t="shared" si="519"/>
        <v>6.0551273930096183E-3</v>
      </c>
      <c r="AM2884" s="100"/>
      <c r="BR2884" s="18">
        <f t="shared" si="523"/>
        <v>44362</v>
      </c>
      <c r="BS2884" s="6">
        <f t="shared" si="524"/>
        <v>-2E-3</v>
      </c>
      <c r="BT2884" s="6">
        <f t="shared" si="525"/>
        <v>3.5999999999999999E-3</v>
      </c>
    </row>
    <row r="2885" spans="2:72" ht="14.45" hidden="1">
      <c r="B2885" s="110">
        <v>44363</v>
      </c>
      <c r="C2885" s="106">
        <v>4223.7</v>
      </c>
      <c r="D2885" s="106">
        <v>4248.8999999999996</v>
      </c>
      <c r="E2885" s="106">
        <v>4251.8999999999996</v>
      </c>
      <c r="F2885" s="106">
        <v>4202.3999999999996</v>
      </c>
      <c r="G2885" s="28"/>
      <c r="H2885" s="107">
        <v>-5.4000000000000003E-3</v>
      </c>
      <c r="K2885" s="110">
        <v>44424</v>
      </c>
      <c r="L2885" s="106">
        <v>16563.05</v>
      </c>
      <c r="M2885" s="106">
        <v>16518.400000000001</v>
      </c>
      <c r="N2885" s="106">
        <v>16589.400000000001</v>
      </c>
      <c r="O2885" s="106">
        <v>16480.75</v>
      </c>
      <c r="P2885" s="28" t="s">
        <v>5362</v>
      </c>
      <c r="Q2885" s="107">
        <v>2.0999999999999999E-3</v>
      </c>
      <c r="T2885" s="110">
        <v>44215</v>
      </c>
      <c r="U2885" s="28">
        <v>73.191999999999993</v>
      </c>
      <c r="V2885">
        <v>73.162000000000006</v>
      </c>
      <c r="W2885">
        <v>73.305999999999997</v>
      </c>
      <c r="X2885">
        <v>73.103999999999999</v>
      </c>
      <c r="Y2885" s="19">
        <v>1E-4</v>
      </c>
      <c r="AB2885" s="110">
        <f t="shared" si="517"/>
        <v>44424</v>
      </c>
      <c r="AC2885" s="108">
        <f t="shared" si="521"/>
        <v>16563.05</v>
      </c>
      <c r="AD2885" s="28">
        <f t="shared" si="522"/>
        <v>74.17</v>
      </c>
      <c r="AE2885" s="28">
        <f t="shared" si="526"/>
        <v>223.31198597815828</v>
      </c>
      <c r="AF2885" s="31">
        <f t="shared" ref="AF2885:AF2948" si="527">AE2885/AE2884-1</f>
        <v>3.0266900793405327E-3</v>
      </c>
      <c r="AJ2885" s="110">
        <f t="shared" si="520"/>
        <v>44372</v>
      </c>
      <c r="AK2885" s="31">
        <f t="shared" si="518"/>
        <v>3.3E-3</v>
      </c>
      <c r="AL2885" s="115">
        <f t="shared" si="519"/>
        <v>4.0207332628598991E-3</v>
      </c>
      <c r="AM2885" s="100"/>
      <c r="BR2885" s="18">
        <f t="shared" si="523"/>
        <v>44363</v>
      </c>
      <c r="BS2885" s="6">
        <f t="shared" si="524"/>
        <v>-5.4000000000000003E-3</v>
      </c>
      <c r="BT2885" s="6">
        <f t="shared" si="525"/>
        <v>-6.4000000000000003E-3</v>
      </c>
    </row>
    <row r="2886" spans="2:72" ht="14.45" hidden="1">
      <c r="B2886" s="110">
        <v>44364</v>
      </c>
      <c r="C2886" s="106">
        <v>4221.8999999999996</v>
      </c>
      <c r="D2886" s="106">
        <v>4220.3999999999996</v>
      </c>
      <c r="E2886" s="106">
        <v>4232.3</v>
      </c>
      <c r="F2886" s="106">
        <v>4196.1000000000004</v>
      </c>
      <c r="G2886" s="28"/>
      <c r="H2886" s="107">
        <v>-4.0000000000000002E-4</v>
      </c>
      <c r="K2886" s="110">
        <v>44425</v>
      </c>
      <c r="L2886" s="106">
        <v>16614.599999999999</v>
      </c>
      <c r="M2886" s="106">
        <v>16545.25</v>
      </c>
      <c r="N2886" s="106">
        <v>16628.55</v>
      </c>
      <c r="O2886" s="106">
        <v>16495.400000000001</v>
      </c>
      <c r="P2886" s="28" t="s">
        <v>5363</v>
      </c>
      <c r="Q2886" s="107">
        <v>3.0999999999999999E-3</v>
      </c>
      <c r="T2886" s="110">
        <v>44216</v>
      </c>
      <c r="U2886" s="28">
        <v>72.915000000000006</v>
      </c>
      <c r="V2886">
        <v>73.194999999999993</v>
      </c>
      <c r="W2886">
        <v>73.194999999999993</v>
      </c>
      <c r="X2886">
        <v>72.882999999999996</v>
      </c>
      <c r="Y2886" s="19">
        <v>-3.8E-3</v>
      </c>
      <c r="AB2886" s="110">
        <f t="shared" si="517"/>
        <v>44425</v>
      </c>
      <c r="AC2886" s="108">
        <f t="shared" si="521"/>
        <v>16614.599999999999</v>
      </c>
      <c r="AD2886" s="28">
        <f t="shared" si="522"/>
        <v>74.375</v>
      </c>
      <c r="AE2886" s="28">
        <f t="shared" si="526"/>
        <v>223.38957983193276</v>
      </c>
      <c r="AF2886" s="31">
        <f t="shared" si="527"/>
        <v>3.4746837897925431E-4</v>
      </c>
      <c r="AJ2886" s="110">
        <f t="shared" si="520"/>
        <v>44375</v>
      </c>
      <c r="AK2886" s="31">
        <f t="shared" si="518"/>
        <v>2.3E-3</v>
      </c>
      <c r="AL2886" s="115">
        <f t="shared" si="519"/>
        <v>-3.6166067970080373E-3</v>
      </c>
      <c r="AM2886" s="100"/>
      <c r="BR2886" s="18">
        <f t="shared" si="523"/>
        <v>44364</v>
      </c>
      <c r="BS2886" s="6">
        <f t="shared" si="524"/>
        <v>-4.0000000000000002E-4</v>
      </c>
      <c r="BT2886" s="6">
        <f t="shared" si="525"/>
        <v>-4.7999999999999996E-3</v>
      </c>
    </row>
    <row r="2887" spans="2:72" ht="14.45" hidden="1">
      <c r="B2887" s="110">
        <v>44365</v>
      </c>
      <c r="C2887" s="106">
        <v>4166.3999999999996</v>
      </c>
      <c r="D2887" s="106">
        <v>4204.8</v>
      </c>
      <c r="E2887" s="106">
        <v>4204.8</v>
      </c>
      <c r="F2887" s="106">
        <v>4164.3999999999996</v>
      </c>
      <c r="G2887" s="28"/>
      <c r="H2887" s="107">
        <v>-1.3100000000000001E-2</v>
      </c>
      <c r="K2887" s="110">
        <v>44426</v>
      </c>
      <c r="L2887" s="106">
        <v>16568.849999999999</v>
      </c>
      <c r="M2887" s="106">
        <v>16691.95</v>
      </c>
      <c r="N2887" s="106">
        <v>16701.849999999999</v>
      </c>
      <c r="O2887" s="106">
        <v>16535.849999999999</v>
      </c>
      <c r="P2887" s="28" t="s">
        <v>5364</v>
      </c>
      <c r="Q2887" s="107">
        <v>-2.8E-3</v>
      </c>
      <c r="T2887" s="110">
        <v>44217</v>
      </c>
      <c r="U2887" s="28">
        <v>72.97</v>
      </c>
      <c r="V2887">
        <v>72.924000000000007</v>
      </c>
      <c r="W2887">
        <v>73.055999999999997</v>
      </c>
      <c r="X2887">
        <v>72.900000000000006</v>
      </c>
      <c r="Y2887" s="19">
        <v>8.0000000000000004E-4</v>
      </c>
      <c r="AB2887" s="110">
        <f t="shared" si="517"/>
        <v>44426</v>
      </c>
      <c r="AC2887" s="108">
        <f t="shared" si="521"/>
        <v>16568.849999999999</v>
      </c>
      <c r="AD2887" s="28">
        <f t="shared" si="522"/>
        <v>74.290000000000006</v>
      </c>
      <c r="AE2887" s="28">
        <f t="shared" si="526"/>
        <v>223.02934446089645</v>
      </c>
      <c r="AF2887" s="31">
        <f t="shared" si="527"/>
        <v>-1.6125880683751648E-3</v>
      </c>
      <c r="AJ2887" s="110">
        <f t="shared" si="520"/>
        <v>44376</v>
      </c>
      <c r="AK2887" s="31">
        <f t="shared" si="518"/>
        <v>2.9999999999999997E-4</v>
      </c>
      <c r="AL2887" s="115">
        <f t="shared" si="519"/>
        <v>-4.5242047024395271E-3</v>
      </c>
      <c r="AM2887" s="100"/>
      <c r="BR2887" s="18">
        <f t="shared" si="523"/>
        <v>44365</v>
      </c>
      <c r="BS2887" s="6">
        <f t="shared" si="524"/>
        <v>-1.3100000000000001E-2</v>
      </c>
      <c r="BT2887" s="6">
        <f t="shared" si="525"/>
        <v>-5.0000000000000001E-4</v>
      </c>
    </row>
    <row r="2888" spans="2:72" ht="14.45" hidden="1">
      <c r="B2888" s="110">
        <v>44368</v>
      </c>
      <c r="C2888" s="106">
        <v>4224.8</v>
      </c>
      <c r="D2888" s="106">
        <v>4173.3999999999996</v>
      </c>
      <c r="E2888" s="106">
        <v>4226.2</v>
      </c>
      <c r="F2888" s="106">
        <v>4173.3999999999996</v>
      </c>
      <c r="G2888" s="28"/>
      <c r="H2888" s="107">
        <v>1.4E-2</v>
      </c>
      <c r="K2888" s="110">
        <v>44428</v>
      </c>
      <c r="L2888" s="106">
        <v>16450.5</v>
      </c>
      <c r="M2888" s="106">
        <v>16382.5</v>
      </c>
      <c r="N2888" s="106">
        <v>16509.55</v>
      </c>
      <c r="O2888" s="106">
        <v>16376.05</v>
      </c>
      <c r="P2888" s="28" t="s">
        <v>5365</v>
      </c>
      <c r="Q2888" s="107">
        <v>-7.1000000000000004E-3</v>
      </c>
      <c r="T2888" s="110">
        <v>44218</v>
      </c>
      <c r="U2888" s="28">
        <v>72.984999999999999</v>
      </c>
      <c r="V2888">
        <v>72.954999999999998</v>
      </c>
      <c r="W2888">
        <v>73.105000000000004</v>
      </c>
      <c r="X2888">
        <v>72.915000000000006</v>
      </c>
      <c r="Y2888" s="19">
        <v>2.0000000000000001E-4</v>
      </c>
      <c r="AB2888" s="110">
        <f t="shared" si="517"/>
        <v>44428</v>
      </c>
      <c r="AC2888" s="108">
        <f t="shared" si="521"/>
        <v>16450.5</v>
      </c>
      <c r="AD2888" s="28">
        <f t="shared" si="522"/>
        <v>74.352000000000004</v>
      </c>
      <c r="AE2888" s="28">
        <f t="shared" si="526"/>
        <v>221.25161394448031</v>
      </c>
      <c r="AF2888" s="31">
        <f t="shared" si="527"/>
        <v>-7.9708368453185185E-3</v>
      </c>
      <c r="AJ2888" s="110">
        <f t="shared" si="520"/>
        <v>44377</v>
      </c>
      <c r="AK2888" s="31">
        <f t="shared" si="518"/>
        <v>1.2999999999999999E-3</v>
      </c>
      <c r="AL2888" s="115">
        <f t="shared" si="519"/>
        <v>-2.5838508510735991E-3</v>
      </c>
      <c r="AM2888" s="100"/>
      <c r="BR2888" s="18">
        <f t="shared" si="523"/>
        <v>44368</v>
      </c>
      <c r="BS2888" s="6">
        <f t="shared" si="524"/>
        <v>1.4E-2</v>
      </c>
      <c r="BT2888" s="6">
        <f t="shared" si="525"/>
        <v>4.0000000000000001E-3</v>
      </c>
    </row>
    <row r="2889" spans="2:72" ht="14.45" hidden="1">
      <c r="B2889" s="110">
        <v>44369</v>
      </c>
      <c r="C2889" s="106">
        <v>4246.3999999999996</v>
      </c>
      <c r="D2889" s="106">
        <v>4224.6000000000004</v>
      </c>
      <c r="E2889" s="106">
        <v>4255.8</v>
      </c>
      <c r="F2889" s="106">
        <v>4217.3</v>
      </c>
      <c r="G2889" s="28"/>
      <c r="H2889" s="107">
        <v>5.1000000000000004E-3</v>
      </c>
      <c r="K2889" s="110">
        <v>44431</v>
      </c>
      <c r="L2889" s="106">
        <v>16496.45</v>
      </c>
      <c r="M2889" s="106">
        <v>16592.25</v>
      </c>
      <c r="N2889" s="106">
        <v>16592.5</v>
      </c>
      <c r="O2889" s="106">
        <v>16395.7</v>
      </c>
      <c r="P2889" s="28" t="s">
        <v>5366</v>
      </c>
      <c r="Q2889" s="107">
        <v>2.8E-3</v>
      </c>
      <c r="T2889" s="110">
        <v>44221</v>
      </c>
      <c r="U2889" s="28">
        <v>72.97</v>
      </c>
      <c r="V2889">
        <v>72.957999999999998</v>
      </c>
      <c r="W2889">
        <v>73.016000000000005</v>
      </c>
      <c r="X2889">
        <v>72.876999999999995</v>
      </c>
      <c r="Y2889" s="19">
        <v>-2.0000000000000001E-4</v>
      </c>
      <c r="AB2889" s="110">
        <f t="shared" si="517"/>
        <v>44431</v>
      </c>
      <c r="AC2889" s="108">
        <f t="shared" si="521"/>
        <v>16496.45</v>
      </c>
      <c r="AD2889" s="28">
        <f t="shared" si="522"/>
        <v>74.135000000000005</v>
      </c>
      <c r="AE2889" s="28">
        <f t="shared" si="526"/>
        <v>222.51905307884266</v>
      </c>
      <c r="AF2889" s="31">
        <f t="shared" si="527"/>
        <v>5.7284966729345133E-3</v>
      </c>
      <c r="AJ2889" s="110">
        <f t="shared" si="520"/>
        <v>44378</v>
      </c>
      <c r="AK2889" s="31">
        <f t="shared" si="518"/>
        <v>5.1999999999999998E-3</v>
      </c>
      <c r="AL2889" s="115">
        <f t="shared" si="519"/>
        <v>-5.3148405351318706E-3</v>
      </c>
      <c r="AM2889" s="100"/>
      <c r="BR2889" s="18">
        <f t="shared" si="523"/>
        <v>44369</v>
      </c>
      <c r="BS2889" s="6">
        <f t="shared" si="524"/>
        <v>5.1000000000000004E-3</v>
      </c>
      <c r="BT2889" s="6">
        <f t="shared" si="525"/>
        <v>1.6999999999999999E-3</v>
      </c>
    </row>
    <row r="2890" spans="2:72" ht="14.45" hidden="1">
      <c r="B2890" s="110">
        <v>44370</v>
      </c>
      <c r="C2890" s="106">
        <v>4241.8</v>
      </c>
      <c r="D2890" s="106">
        <v>4249.3</v>
      </c>
      <c r="E2890" s="106">
        <v>4256.6000000000004</v>
      </c>
      <c r="F2890" s="106">
        <v>4241.3999999999996</v>
      </c>
      <c r="G2890" s="28"/>
      <c r="H2890" s="107">
        <v>-1.1000000000000001E-3</v>
      </c>
      <c r="K2890" s="110">
        <v>44432</v>
      </c>
      <c r="L2890" s="106">
        <v>16624.599999999999</v>
      </c>
      <c r="M2890" s="106">
        <v>16561.400000000001</v>
      </c>
      <c r="N2890" s="106">
        <v>16647.099999999999</v>
      </c>
      <c r="O2890" s="106">
        <v>16495.3</v>
      </c>
      <c r="P2890" s="28" t="s">
        <v>5367</v>
      </c>
      <c r="Q2890" s="107">
        <v>7.7999999999999996E-3</v>
      </c>
      <c r="T2890" s="110">
        <v>44222</v>
      </c>
      <c r="U2890" s="28">
        <v>72.915000000000006</v>
      </c>
      <c r="V2890">
        <v>72.942999999999998</v>
      </c>
      <c r="W2890">
        <v>73.138000000000005</v>
      </c>
      <c r="X2890">
        <v>72.837999999999994</v>
      </c>
      <c r="Y2890" s="19">
        <v>-8.0000000000000004E-4</v>
      </c>
      <c r="AB2890" s="110">
        <f t="shared" si="517"/>
        <v>44432</v>
      </c>
      <c r="AC2890" s="108">
        <f t="shared" si="521"/>
        <v>16624.599999999999</v>
      </c>
      <c r="AD2890" s="28">
        <f t="shared" si="522"/>
        <v>74.135999999999996</v>
      </c>
      <c r="AE2890" s="28">
        <f t="shared" si="526"/>
        <v>224.24463148807595</v>
      </c>
      <c r="AF2890" s="31">
        <f t="shared" si="527"/>
        <v>7.7547445279748661E-3</v>
      </c>
      <c r="AJ2890" s="110">
        <f t="shared" si="520"/>
        <v>44379</v>
      </c>
      <c r="AK2890" s="31">
        <f t="shared" si="518"/>
        <v>7.4999999999999997E-3</v>
      </c>
      <c r="AL2890" s="115">
        <f t="shared" si="519"/>
        <v>3.3237440988096445E-3</v>
      </c>
      <c r="AM2890" s="100"/>
      <c r="BR2890" s="18">
        <f t="shared" si="523"/>
        <v>44370</v>
      </c>
      <c r="BS2890" s="6">
        <f t="shared" si="524"/>
        <v>-1.1000000000000001E-3</v>
      </c>
      <c r="BT2890" s="6">
        <f t="shared" si="525"/>
        <v>-5.4000000000000003E-3</v>
      </c>
    </row>
    <row r="2891" spans="2:72" ht="14.45" hidden="1">
      <c r="B2891" s="110">
        <v>44371</v>
      </c>
      <c r="C2891" s="106">
        <v>4266.5</v>
      </c>
      <c r="D2891" s="106">
        <v>4257</v>
      </c>
      <c r="E2891" s="106">
        <v>4271.3</v>
      </c>
      <c r="F2891" s="106">
        <v>4257</v>
      </c>
      <c r="G2891" s="28"/>
      <c r="H2891" s="107">
        <v>5.7999999999999996E-3</v>
      </c>
      <c r="K2891" s="110">
        <v>44433</v>
      </c>
      <c r="L2891" s="106">
        <v>16634.650000000001</v>
      </c>
      <c r="M2891" s="106">
        <v>16654</v>
      </c>
      <c r="N2891" s="106">
        <v>16712.45</v>
      </c>
      <c r="O2891" s="106">
        <v>16617.5</v>
      </c>
      <c r="P2891" s="28" t="s">
        <v>5368</v>
      </c>
      <c r="Q2891" s="107">
        <v>5.9999999999999995E-4</v>
      </c>
      <c r="T2891" s="110">
        <v>44223</v>
      </c>
      <c r="U2891" s="28">
        <v>73.069999999999993</v>
      </c>
      <c r="V2891">
        <v>72.903999999999996</v>
      </c>
      <c r="W2891">
        <v>73.091999999999999</v>
      </c>
      <c r="X2891">
        <v>72.790000000000006</v>
      </c>
      <c r="Y2891" s="19">
        <v>2.0999999999999999E-3</v>
      </c>
      <c r="AB2891" s="110">
        <f t="shared" si="517"/>
        <v>44433</v>
      </c>
      <c r="AC2891" s="108">
        <f t="shared" si="521"/>
        <v>16634.650000000001</v>
      </c>
      <c r="AD2891" s="28">
        <f t="shared" si="522"/>
        <v>74.12</v>
      </c>
      <c r="AE2891" s="28">
        <f t="shared" si="526"/>
        <v>224.42862924986508</v>
      </c>
      <c r="AF2891" s="31">
        <f t="shared" si="527"/>
        <v>8.2052248282660223E-4</v>
      </c>
      <c r="AJ2891" s="110">
        <f t="shared" si="520"/>
        <v>44383</v>
      </c>
      <c r="AK2891" s="31">
        <f t="shared" si="518"/>
        <v>-2E-3</v>
      </c>
      <c r="AL2891" s="115">
        <f t="shared" si="519"/>
        <v>-4.6864072441085147E-3</v>
      </c>
      <c r="AM2891" s="100"/>
      <c r="BR2891" s="18">
        <f t="shared" si="523"/>
        <v>44371</v>
      </c>
      <c r="BS2891" s="6">
        <f t="shared" si="524"/>
        <v>5.7999999999999996E-3</v>
      </c>
      <c r="BT2891" s="6">
        <f t="shared" si="525"/>
        <v>6.6E-3</v>
      </c>
    </row>
    <row r="2892" spans="2:72" ht="14.45" hidden="1">
      <c r="B2892" s="110">
        <v>44372</v>
      </c>
      <c r="C2892" s="106">
        <v>4280.7</v>
      </c>
      <c r="D2892" s="106">
        <v>4274.3999999999996</v>
      </c>
      <c r="E2892" s="106">
        <v>4286.1000000000004</v>
      </c>
      <c r="F2892" s="106">
        <v>4271.2</v>
      </c>
      <c r="G2892" s="28"/>
      <c r="H2892" s="107">
        <v>3.3E-3</v>
      </c>
      <c r="K2892" s="110">
        <v>44434</v>
      </c>
      <c r="L2892" s="106">
        <v>16636.900000000001</v>
      </c>
      <c r="M2892" s="106">
        <v>16627.95</v>
      </c>
      <c r="N2892" s="106">
        <v>16683.7</v>
      </c>
      <c r="O2892" s="106">
        <v>16603.400000000001</v>
      </c>
      <c r="P2892" s="28" t="s">
        <v>5369</v>
      </c>
      <c r="Q2892" s="107">
        <v>1E-4</v>
      </c>
      <c r="T2892" s="110">
        <v>44224</v>
      </c>
      <c r="U2892" s="28">
        <v>72.944000000000003</v>
      </c>
      <c r="V2892">
        <v>73.033000000000001</v>
      </c>
      <c r="W2892">
        <v>73.192999999999998</v>
      </c>
      <c r="X2892">
        <v>72.888999999999996</v>
      </c>
      <c r="Y2892" s="19">
        <v>-1.6999999999999999E-3</v>
      </c>
      <c r="AB2892" s="110">
        <f t="shared" si="517"/>
        <v>44434</v>
      </c>
      <c r="AC2892" s="108">
        <f t="shared" si="521"/>
        <v>16636.900000000001</v>
      </c>
      <c r="AD2892" s="28">
        <f t="shared" si="522"/>
        <v>74.155000000000001</v>
      </c>
      <c r="AE2892" s="28">
        <f t="shared" si="526"/>
        <v>224.35304429910326</v>
      </c>
      <c r="AF2892" s="31">
        <f t="shared" si="527"/>
        <v>-3.3678836347417196E-4</v>
      </c>
      <c r="AJ2892" s="110">
        <f t="shared" si="520"/>
        <v>44384</v>
      </c>
      <c r="AK2892" s="31">
        <f t="shared" si="518"/>
        <v>3.3999999999999998E-3</v>
      </c>
      <c r="AL2892" s="115">
        <f t="shared" si="519"/>
        <v>1.0766291913379966E-3</v>
      </c>
      <c r="AM2892" s="100"/>
      <c r="BR2892" s="18">
        <f t="shared" si="523"/>
        <v>44372</v>
      </c>
      <c r="BS2892" s="6">
        <f t="shared" si="524"/>
        <v>3.3E-3</v>
      </c>
      <c r="BT2892" s="6">
        <f t="shared" si="525"/>
        <v>4.4000000000000003E-3</v>
      </c>
    </row>
    <row r="2893" spans="2:72" ht="14.45" hidden="1">
      <c r="B2893" s="110">
        <v>44375</v>
      </c>
      <c r="C2893" s="106">
        <v>4290.6000000000004</v>
      </c>
      <c r="D2893" s="106">
        <v>4284.8999999999996</v>
      </c>
      <c r="E2893" s="106">
        <v>4292.1000000000004</v>
      </c>
      <c r="F2893" s="106">
        <v>4274.7</v>
      </c>
      <c r="G2893" s="28"/>
      <c r="H2893" s="107">
        <v>2.3E-3</v>
      </c>
      <c r="K2893" s="110">
        <v>44435</v>
      </c>
      <c r="L2893" s="106">
        <v>16705.2</v>
      </c>
      <c r="M2893" s="106">
        <v>16642.55</v>
      </c>
      <c r="N2893" s="106">
        <v>16722.05</v>
      </c>
      <c r="O2893" s="106">
        <v>16565.599999999999</v>
      </c>
      <c r="P2893" s="28" t="s">
        <v>5370</v>
      </c>
      <c r="Q2893" s="107">
        <v>4.1000000000000003E-3</v>
      </c>
      <c r="T2893" s="110">
        <v>44225</v>
      </c>
      <c r="U2893" s="28">
        <v>72.906000000000006</v>
      </c>
      <c r="V2893">
        <v>72.935000000000002</v>
      </c>
      <c r="W2893">
        <v>73.06</v>
      </c>
      <c r="X2893">
        <v>72.828999999999994</v>
      </c>
      <c r="Y2893" s="19">
        <v>-5.0000000000000001E-4</v>
      </c>
      <c r="AB2893" s="110">
        <f t="shared" ref="AB2893:AB2956" si="528">VLOOKUP(K2893,T:Y,1,FALSE)</f>
        <v>44435</v>
      </c>
      <c r="AC2893" s="108">
        <f t="shared" si="521"/>
        <v>16705.2</v>
      </c>
      <c r="AD2893" s="28">
        <f t="shared" si="522"/>
        <v>73.474999999999994</v>
      </c>
      <c r="AE2893" s="28">
        <f t="shared" si="526"/>
        <v>227.35896563456961</v>
      </c>
      <c r="AF2893" s="31">
        <f t="shared" si="527"/>
        <v>1.3398174938330287E-2</v>
      </c>
      <c r="AJ2893" s="110">
        <f t="shared" si="520"/>
        <v>44385</v>
      </c>
      <c r="AK2893" s="31">
        <f t="shared" si="518"/>
        <v>-8.6E-3</v>
      </c>
      <c r="AL2893" s="115">
        <f t="shared" si="519"/>
        <v>-8.761144581468594E-3</v>
      </c>
      <c r="AM2893" s="100"/>
      <c r="BR2893" s="18">
        <f t="shared" si="523"/>
        <v>44375</v>
      </c>
      <c r="BS2893" s="6">
        <f t="shared" si="524"/>
        <v>2.3E-3</v>
      </c>
      <c r="BT2893" s="6">
        <f t="shared" si="525"/>
        <v>-2.8999999999999998E-3</v>
      </c>
    </row>
    <row r="2894" spans="2:72" ht="14.45" hidden="1">
      <c r="B2894" s="110">
        <v>44376</v>
      </c>
      <c r="C2894" s="106">
        <v>4291.8</v>
      </c>
      <c r="D2894" s="106">
        <v>4293.2</v>
      </c>
      <c r="E2894" s="106">
        <v>4300.5</v>
      </c>
      <c r="F2894" s="106">
        <v>4287</v>
      </c>
      <c r="G2894" s="28"/>
      <c r="H2894" s="107">
        <v>2.9999999999999997E-4</v>
      </c>
      <c r="K2894" s="110">
        <v>44438</v>
      </c>
      <c r="L2894" s="106">
        <v>16931.05</v>
      </c>
      <c r="M2894" s="106">
        <v>16775.849999999999</v>
      </c>
      <c r="N2894" s="106">
        <v>16951.5</v>
      </c>
      <c r="O2894" s="106">
        <v>16764.849999999999</v>
      </c>
      <c r="P2894" s="28" t="s">
        <v>5371</v>
      </c>
      <c r="Q2894" s="107">
        <v>1.35E-2</v>
      </c>
      <c r="T2894" s="110">
        <v>44228</v>
      </c>
      <c r="U2894" s="28">
        <v>73.12</v>
      </c>
      <c r="V2894">
        <v>72.908000000000001</v>
      </c>
      <c r="W2894">
        <v>73.2</v>
      </c>
      <c r="X2894">
        <v>72.814999999999998</v>
      </c>
      <c r="Y2894" s="19">
        <v>2.8999999999999998E-3</v>
      </c>
      <c r="AB2894" s="110">
        <f t="shared" si="528"/>
        <v>44438</v>
      </c>
      <c r="AC2894" s="108">
        <f t="shared" si="521"/>
        <v>16931.05</v>
      </c>
      <c r="AD2894" s="28">
        <f t="shared" si="522"/>
        <v>73.299000000000007</v>
      </c>
      <c r="AE2894" s="28">
        <f t="shared" si="526"/>
        <v>230.9860980368081</v>
      </c>
      <c r="AF2894" s="31">
        <f t="shared" si="527"/>
        <v>1.5953329098392866E-2</v>
      </c>
      <c r="AJ2894" s="110">
        <f t="shared" si="520"/>
        <v>44386</v>
      </c>
      <c r="AK2894" s="31">
        <f t="shared" si="518"/>
        <v>1.1299999999999999E-2</v>
      </c>
      <c r="AL2894" s="115">
        <f t="shared" si="519"/>
        <v>9.6589110908329445E-4</v>
      </c>
      <c r="AM2894" s="100"/>
      <c r="BR2894" s="18">
        <f t="shared" si="523"/>
        <v>44376</v>
      </c>
      <c r="BS2894" s="6">
        <f t="shared" si="524"/>
        <v>2.9999999999999997E-4</v>
      </c>
      <c r="BT2894" s="6">
        <f t="shared" si="525"/>
        <v>-4.1999999999999997E-3</v>
      </c>
    </row>
    <row r="2895" spans="2:72" ht="14.45" hidden="1">
      <c r="B2895" s="110">
        <v>44377</v>
      </c>
      <c r="C2895" s="106">
        <v>4297.5</v>
      </c>
      <c r="D2895" s="106">
        <v>4290.6000000000004</v>
      </c>
      <c r="E2895" s="106">
        <v>4302.3999999999996</v>
      </c>
      <c r="F2895" s="106">
        <v>4288</v>
      </c>
      <c r="G2895" s="28"/>
      <c r="H2895" s="107">
        <v>1.2999999999999999E-3</v>
      </c>
      <c r="K2895" s="110">
        <v>44439</v>
      </c>
      <c r="L2895" s="106">
        <v>17132.2</v>
      </c>
      <c r="M2895" s="106">
        <v>16947.5</v>
      </c>
      <c r="N2895" s="106">
        <v>17153.5</v>
      </c>
      <c r="O2895" s="106">
        <v>16915.849999999999</v>
      </c>
      <c r="P2895" s="28" t="s">
        <v>5372</v>
      </c>
      <c r="Q2895" s="107">
        <v>1.1900000000000001E-2</v>
      </c>
      <c r="T2895" s="110">
        <v>44229</v>
      </c>
      <c r="U2895" s="28">
        <v>72.917000000000002</v>
      </c>
      <c r="V2895">
        <v>73.037999999999997</v>
      </c>
      <c r="W2895">
        <v>73.116</v>
      </c>
      <c r="X2895">
        <v>72.906999999999996</v>
      </c>
      <c r="Y2895" s="19">
        <v>-2.8E-3</v>
      </c>
      <c r="AB2895" s="110">
        <f t="shared" si="528"/>
        <v>44439</v>
      </c>
      <c r="AC2895" s="108">
        <f t="shared" si="521"/>
        <v>17132.2</v>
      </c>
      <c r="AD2895" s="28">
        <f t="shared" si="522"/>
        <v>72.950999999999993</v>
      </c>
      <c r="AE2895" s="28">
        <f t="shared" si="526"/>
        <v>234.84530712395994</v>
      </c>
      <c r="AF2895" s="31">
        <f t="shared" si="527"/>
        <v>1.6707538332185079E-2</v>
      </c>
      <c r="AJ2895" s="110">
        <f t="shared" si="520"/>
        <v>44389</v>
      </c>
      <c r="AK2895" s="31">
        <f t="shared" si="518"/>
        <v>3.3999999999999998E-3</v>
      </c>
      <c r="AL2895" s="115">
        <f t="shared" si="519"/>
        <v>-5.9973248492450892E-4</v>
      </c>
      <c r="AM2895" s="100"/>
      <c r="BR2895" s="18">
        <f t="shared" si="523"/>
        <v>44377</v>
      </c>
      <c r="BS2895" s="6">
        <f t="shared" si="524"/>
        <v>1.2999999999999999E-3</v>
      </c>
      <c r="BT2895" s="6">
        <f t="shared" si="525"/>
        <v>-1.6999999999999999E-3</v>
      </c>
    </row>
    <row r="2896" spans="2:72" ht="14.45" hidden="1">
      <c r="B2896" s="110">
        <v>44378</v>
      </c>
      <c r="C2896" s="106">
        <v>4319.8999999999996</v>
      </c>
      <c r="D2896" s="106">
        <v>4300.7</v>
      </c>
      <c r="E2896" s="106">
        <v>4320.7</v>
      </c>
      <c r="F2896" s="106">
        <v>4300.7</v>
      </c>
      <c r="G2896" s="28"/>
      <c r="H2896" s="107">
        <v>5.1999999999999998E-3</v>
      </c>
      <c r="K2896" s="110">
        <v>44440</v>
      </c>
      <c r="L2896" s="106">
        <v>17076.25</v>
      </c>
      <c r="M2896" s="106">
        <v>17185.599999999999</v>
      </c>
      <c r="N2896" s="106">
        <v>17225.75</v>
      </c>
      <c r="O2896" s="106">
        <v>17055.05</v>
      </c>
      <c r="P2896" s="28" t="s">
        <v>5373</v>
      </c>
      <c r="Q2896" s="107">
        <v>-3.3E-3</v>
      </c>
      <c r="T2896" s="110">
        <v>44230</v>
      </c>
      <c r="U2896" s="28">
        <v>72.814999999999998</v>
      </c>
      <c r="V2896">
        <v>72.953000000000003</v>
      </c>
      <c r="W2896">
        <v>73.012</v>
      </c>
      <c r="X2896">
        <v>72.805000000000007</v>
      </c>
      <c r="Y2896" s="19">
        <v>-1.4E-3</v>
      </c>
      <c r="AB2896" s="110">
        <f t="shared" si="528"/>
        <v>44440</v>
      </c>
      <c r="AC2896" s="108">
        <f t="shared" si="521"/>
        <v>17076.25</v>
      </c>
      <c r="AD2896" s="28">
        <f t="shared" si="522"/>
        <v>72.995000000000005</v>
      </c>
      <c r="AE2896" s="28">
        <f t="shared" si="526"/>
        <v>233.93725597643672</v>
      </c>
      <c r="AF2896" s="31">
        <f t="shared" si="527"/>
        <v>-3.8665926887946345E-3</v>
      </c>
      <c r="AJ2896" s="110">
        <f t="shared" si="520"/>
        <v>44390</v>
      </c>
      <c r="AK2896" s="31">
        <f t="shared" si="518"/>
        <v>-3.5000000000000001E-3</v>
      </c>
      <c r="AL2896" s="115">
        <f t="shared" si="519"/>
        <v>6.8880938280742043E-3</v>
      </c>
      <c r="AM2896" s="100"/>
      <c r="BR2896" s="18">
        <f t="shared" si="523"/>
        <v>44378</v>
      </c>
      <c r="BS2896" s="6">
        <f t="shared" si="524"/>
        <v>5.1999999999999998E-3</v>
      </c>
      <c r="BT2896" s="6">
        <f t="shared" si="525"/>
        <v>-2.5999999999999999E-3</v>
      </c>
    </row>
    <row r="2897" spans="2:72" ht="14.45" hidden="1">
      <c r="B2897" s="110">
        <v>44379</v>
      </c>
      <c r="C2897" s="106">
        <v>4352.3</v>
      </c>
      <c r="D2897" s="106">
        <v>4326.6000000000004</v>
      </c>
      <c r="E2897" s="106">
        <v>4355.3999999999996</v>
      </c>
      <c r="F2897" s="106">
        <v>4326.6000000000004</v>
      </c>
      <c r="G2897" s="28"/>
      <c r="H2897" s="107">
        <v>7.4999999999999997E-3</v>
      </c>
      <c r="K2897" s="110">
        <v>44441</v>
      </c>
      <c r="L2897" s="106">
        <v>17234.150000000001</v>
      </c>
      <c r="M2897" s="106">
        <v>17095.400000000001</v>
      </c>
      <c r="N2897" s="106">
        <v>17245.5</v>
      </c>
      <c r="O2897" s="106">
        <v>17059.7</v>
      </c>
      <c r="P2897" s="28" t="s">
        <v>5374</v>
      </c>
      <c r="Q2897" s="107">
        <v>9.1999999999999998E-3</v>
      </c>
      <c r="T2897" s="110">
        <v>44231</v>
      </c>
      <c r="U2897" s="28">
        <v>72.954999999999998</v>
      </c>
      <c r="V2897">
        <v>72.825999999999993</v>
      </c>
      <c r="W2897">
        <v>72.997</v>
      </c>
      <c r="X2897">
        <v>72.825999999999993</v>
      </c>
      <c r="Y2897" s="19">
        <v>1.9E-3</v>
      </c>
      <c r="AB2897" s="110">
        <f t="shared" si="528"/>
        <v>44441</v>
      </c>
      <c r="AC2897" s="108">
        <f t="shared" si="521"/>
        <v>17234.150000000001</v>
      </c>
      <c r="AD2897" s="28">
        <f t="shared" si="522"/>
        <v>73.006</v>
      </c>
      <c r="AE2897" s="28">
        <f t="shared" si="526"/>
        <v>236.06484398542588</v>
      </c>
      <c r="AF2897" s="31">
        <f t="shared" si="527"/>
        <v>9.0946950715855568E-3</v>
      </c>
      <c r="AJ2897" s="110">
        <f t="shared" si="520"/>
        <v>44391</v>
      </c>
      <c r="AK2897" s="31">
        <f t="shared" si="518"/>
        <v>1.1999999999999999E-3</v>
      </c>
      <c r="AL2897" s="115">
        <f t="shared" si="519"/>
        <v>4.3811169963805519E-3</v>
      </c>
      <c r="AM2897" s="100"/>
      <c r="BR2897" s="18">
        <f t="shared" si="523"/>
        <v>44379</v>
      </c>
      <c r="BS2897" s="6">
        <f t="shared" si="524"/>
        <v>7.4999999999999997E-3</v>
      </c>
      <c r="BT2897" s="6">
        <f t="shared" si="525"/>
        <v>2.7000000000000001E-3</v>
      </c>
    </row>
    <row r="2898" spans="2:72" ht="14.45" hidden="1">
      <c r="B2898" s="110">
        <v>44383</v>
      </c>
      <c r="C2898" s="106">
        <v>4343.5</v>
      </c>
      <c r="D2898" s="106">
        <v>4356.5</v>
      </c>
      <c r="E2898" s="106">
        <v>4356.5</v>
      </c>
      <c r="F2898" s="106">
        <v>4314.3999999999996</v>
      </c>
      <c r="G2898" s="28"/>
      <c r="H2898" s="107">
        <v>-2E-3</v>
      </c>
      <c r="K2898" s="110">
        <v>44442</v>
      </c>
      <c r="L2898" s="106">
        <v>17323.599999999999</v>
      </c>
      <c r="M2898" s="106">
        <v>17262.45</v>
      </c>
      <c r="N2898" s="106">
        <v>17340.099999999999</v>
      </c>
      <c r="O2898" s="106">
        <v>17212.2</v>
      </c>
      <c r="P2898" s="28" t="s">
        <v>5375</v>
      </c>
      <c r="Q2898" s="107">
        <v>5.1999999999999998E-3</v>
      </c>
      <c r="T2898" s="110">
        <v>44232</v>
      </c>
      <c r="U2898" s="28">
        <v>72.814999999999998</v>
      </c>
      <c r="V2898">
        <v>72.989000000000004</v>
      </c>
      <c r="W2898">
        <v>73.034000000000006</v>
      </c>
      <c r="X2898">
        <v>72.77</v>
      </c>
      <c r="Y2898" s="19">
        <v>-1.9E-3</v>
      </c>
      <c r="AB2898" s="110">
        <f t="shared" si="528"/>
        <v>44442</v>
      </c>
      <c r="AC2898" s="108">
        <f t="shared" si="521"/>
        <v>17323.599999999999</v>
      </c>
      <c r="AD2898" s="28">
        <f t="shared" si="522"/>
        <v>72.997</v>
      </c>
      <c r="AE2898" s="28">
        <f t="shared" si="526"/>
        <v>237.31934189076262</v>
      </c>
      <c r="AF2898" s="31">
        <f t="shared" si="527"/>
        <v>5.3142089442770324E-3</v>
      </c>
      <c r="AJ2898" s="110">
        <f t="shared" si="520"/>
        <v>44392</v>
      </c>
      <c r="AK2898" s="31">
        <f t="shared" ref="AK2898:AK2961" si="529">IFERROR(VLOOKUP(AJ2898,B:H,7,FALSE),0)</f>
        <v>-3.3E-3</v>
      </c>
      <c r="AL2898" s="115">
        <f t="shared" ref="AL2898:AL2961" si="530">IFERROR(VLOOKUP(AJ2898,AB:AF,5,FALSE),0)</f>
        <v>3.3532120768833273E-3</v>
      </c>
      <c r="AM2898" s="100"/>
      <c r="BR2898" s="18">
        <f t="shared" si="523"/>
        <v>44383</v>
      </c>
      <c r="BS2898" s="6">
        <f t="shared" si="524"/>
        <v>-2E-3</v>
      </c>
      <c r="BT2898" s="6">
        <f t="shared" si="525"/>
        <v>-1E-3</v>
      </c>
    </row>
    <row r="2899" spans="2:72" ht="14.45" hidden="1">
      <c r="B2899" s="110">
        <v>44384</v>
      </c>
      <c r="C2899" s="106">
        <v>4358.1000000000004</v>
      </c>
      <c r="D2899" s="106">
        <v>4351</v>
      </c>
      <c r="E2899" s="106">
        <v>4361.8999999999996</v>
      </c>
      <c r="F2899" s="106">
        <v>4329.8</v>
      </c>
      <c r="G2899" s="28"/>
      <c r="H2899" s="107">
        <v>3.3999999999999998E-3</v>
      </c>
      <c r="K2899" s="110">
        <v>44445</v>
      </c>
      <c r="L2899" s="106">
        <v>17377.8</v>
      </c>
      <c r="M2899" s="106">
        <v>17399.349999999999</v>
      </c>
      <c r="N2899" s="106">
        <v>17429.55</v>
      </c>
      <c r="O2899" s="106">
        <v>17345.55</v>
      </c>
      <c r="P2899" s="28" t="s">
        <v>5376</v>
      </c>
      <c r="Q2899" s="107">
        <v>3.0999999999999999E-3</v>
      </c>
      <c r="T2899" s="110">
        <v>44235</v>
      </c>
      <c r="U2899" s="28">
        <v>72.935000000000002</v>
      </c>
      <c r="V2899">
        <v>72.805000000000007</v>
      </c>
      <c r="W2899">
        <v>73.004000000000005</v>
      </c>
      <c r="X2899">
        <v>72.760999999999996</v>
      </c>
      <c r="Y2899" s="19">
        <v>1.6000000000000001E-3</v>
      </c>
      <c r="AB2899" s="110">
        <f t="shared" si="528"/>
        <v>44445</v>
      </c>
      <c r="AC2899" s="108">
        <f t="shared" si="521"/>
        <v>17377.8</v>
      </c>
      <c r="AD2899" s="28">
        <f t="shared" si="522"/>
        <v>73.078000000000003</v>
      </c>
      <c r="AE2899" s="28">
        <f t="shared" si="526"/>
        <v>237.79796929308409</v>
      </c>
      <c r="AF2899" s="31">
        <f t="shared" si="527"/>
        <v>2.0168073891835281E-3</v>
      </c>
      <c r="AJ2899" s="110">
        <f t="shared" si="520"/>
        <v>44393</v>
      </c>
      <c r="AK2899" s="31">
        <f t="shared" si="529"/>
        <v>-7.4999999999999997E-3</v>
      </c>
      <c r="AL2899" s="115">
        <f t="shared" si="530"/>
        <v>-8.5437934712706554E-4</v>
      </c>
      <c r="AM2899" s="100"/>
      <c r="BR2899" s="18">
        <f t="shared" si="523"/>
        <v>44384</v>
      </c>
      <c r="BS2899" s="6">
        <f t="shared" si="524"/>
        <v>3.3999999999999998E-3</v>
      </c>
      <c r="BT2899" s="6">
        <f t="shared" si="525"/>
        <v>3.8999999999999998E-3</v>
      </c>
    </row>
    <row r="2900" spans="2:72" ht="14.45" hidden="1">
      <c r="B2900" s="110">
        <v>44385</v>
      </c>
      <c r="C2900" s="106">
        <v>4320.8</v>
      </c>
      <c r="D2900" s="106">
        <v>4321.1000000000004</v>
      </c>
      <c r="E2900" s="106">
        <v>4330.8999999999996</v>
      </c>
      <c r="F2900" s="106">
        <v>4289.3999999999996</v>
      </c>
      <c r="G2900" s="28"/>
      <c r="H2900" s="107">
        <v>-8.6E-3</v>
      </c>
      <c r="K2900" s="110">
        <v>44446</v>
      </c>
      <c r="L2900" s="106">
        <v>17362.099999999999</v>
      </c>
      <c r="M2900" s="106">
        <v>17401.55</v>
      </c>
      <c r="N2900" s="106">
        <v>17436.5</v>
      </c>
      <c r="O2900" s="106">
        <v>17287</v>
      </c>
      <c r="P2900" s="28" t="s">
        <v>5377</v>
      </c>
      <c r="Q2900" s="107">
        <v>-8.9999999999999998E-4</v>
      </c>
      <c r="T2900" s="110">
        <v>44236</v>
      </c>
      <c r="U2900" s="28">
        <v>72.855999999999995</v>
      </c>
      <c r="V2900">
        <v>72.921999999999997</v>
      </c>
      <c r="W2900">
        <v>72.950999999999993</v>
      </c>
      <c r="X2900">
        <v>72.822000000000003</v>
      </c>
      <c r="Y2900" s="19">
        <v>-1.1000000000000001E-3</v>
      </c>
      <c r="AB2900" s="110">
        <f t="shared" si="528"/>
        <v>44446</v>
      </c>
      <c r="AC2900" s="108">
        <f t="shared" si="521"/>
        <v>17362.099999999999</v>
      </c>
      <c r="AD2900" s="28">
        <f t="shared" si="522"/>
        <v>73.441999999999993</v>
      </c>
      <c r="AE2900" s="28">
        <f t="shared" si="526"/>
        <v>236.40559897606275</v>
      </c>
      <c r="AF2900" s="31">
        <f t="shared" si="527"/>
        <v>-5.8552658004630276E-3</v>
      </c>
      <c r="AJ2900" s="110">
        <f t="shared" si="520"/>
        <v>44396</v>
      </c>
      <c r="AK2900" s="31">
        <f t="shared" si="529"/>
        <v>-1.5900000000000001E-2</v>
      </c>
      <c r="AL2900" s="115">
        <f t="shared" si="530"/>
        <v>-1.4016274344668234E-2</v>
      </c>
      <c r="AM2900" s="100"/>
      <c r="BR2900" s="18">
        <f t="shared" si="523"/>
        <v>44385</v>
      </c>
      <c r="BS2900" s="6">
        <f t="shared" si="524"/>
        <v>-8.6E-3</v>
      </c>
      <c r="BT2900" s="6">
        <f t="shared" si="525"/>
        <v>-9.5999999999999992E-3</v>
      </c>
    </row>
    <row r="2901" spans="2:72" ht="14.45" hidden="1">
      <c r="B2901" s="110">
        <v>44386</v>
      </c>
      <c r="C2901" s="106">
        <v>4369.6000000000004</v>
      </c>
      <c r="D2901" s="106">
        <v>4329.3999999999996</v>
      </c>
      <c r="E2901" s="106">
        <v>4371.6000000000004</v>
      </c>
      <c r="F2901" s="106">
        <v>4329.3999999999996</v>
      </c>
      <c r="G2901" s="28"/>
      <c r="H2901" s="107">
        <v>1.1299999999999999E-2</v>
      </c>
      <c r="K2901" s="110">
        <v>44447</v>
      </c>
      <c r="L2901" s="106">
        <v>17353.5</v>
      </c>
      <c r="M2901" s="106">
        <v>17375.75</v>
      </c>
      <c r="N2901" s="106">
        <v>17383.400000000001</v>
      </c>
      <c r="O2901" s="106">
        <v>17254.2</v>
      </c>
      <c r="P2901" s="28" t="s">
        <v>5378</v>
      </c>
      <c r="Q2901" s="107">
        <v>-5.0000000000000001E-4</v>
      </c>
      <c r="T2901" s="110">
        <v>44237</v>
      </c>
      <c r="U2901" s="28">
        <v>72.795000000000002</v>
      </c>
      <c r="V2901">
        <v>72.855000000000004</v>
      </c>
      <c r="W2901">
        <v>72.897999999999996</v>
      </c>
      <c r="X2901">
        <v>72.765000000000001</v>
      </c>
      <c r="Y2901" s="19">
        <v>-8.0000000000000004E-4</v>
      </c>
      <c r="AB2901" s="110">
        <f t="shared" si="528"/>
        <v>44447</v>
      </c>
      <c r="AC2901" s="108">
        <f t="shared" si="521"/>
        <v>17353.5</v>
      </c>
      <c r="AD2901" s="28">
        <f t="shared" si="522"/>
        <v>73.796000000000006</v>
      </c>
      <c r="AE2901" s="28">
        <f t="shared" si="526"/>
        <v>235.15502195240933</v>
      </c>
      <c r="AF2901" s="31">
        <f t="shared" si="527"/>
        <v>-5.2899636432893749E-3</v>
      </c>
      <c r="AJ2901" s="110">
        <f t="shared" si="520"/>
        <v>44397</v>
      </c>
      <c r="AK2901" s="31">
        <f t="shared" si="529"/>
        <v>1.52E-2</v>
      </c>
      <c r="AL2901" s="115">
        <f t="shared" si="530"/>
        <v>-3.3364918409425348E-3</v>
      </c>
      <c r="AM2901" s="100"/>
      <c r="BR2901" s="18">
        <f t="shared" si="523"/>
        <v>44386</v>
      </c>
      <c r="BS2901" s="6">
        <f t="shared" si="524"/>
        <v>1.1299999999999999E-2</v>
      </c>
      <c r="BT2901" s="6">
        <f t="shared" si="525"/>
        <v>-2.3999999999999998E-3</v>
      </c>
    </row>
    <row r="2902" spans="2:72" ht="14.45" hidden="1">
      <c r="B2902" s="110">
        <v>44389</v>
      </c>
      <c r="C2902" s="106">
        <v>4384.6000000000004</v>
      </c>
      <c r="D2902" s="106">
        <v>4372.3999999999996</v>
      </c>
      <c r="E2902" s="106">
        <v>4386.7</v>
      </c>
      <c r="F2902" s="106">
        <v>4364</v>
      </c>
      <c r="G2902" s="28"/>
      <c r="H2902" s="107">
        <v>3.3999999999999998E-3</v>
      </c>
      <c r="K2902" s="110">
        <v>44448</v>
      </c>
      <c r="L2902" s="106">
        <v>17369.25</v>
      </c>
      <c r="M2902" s="106">
        <v>17312.849999999999</v>
      </c>
      <c r="N2902" s="106">
        <v>17379.650000000001</v>
      </c>
      <c r="O2902" s="106">
        <v>17302.7</v>
      </c>
      <c r="P2902" s="28" t="s">
        <v>5379</v>
      </c>
      <c r="Q2902" s="107">
        <v>8.9999999999999998E-4</v>
      </c>
      <c r="T2902" s="110">
        <v>44238</v>
      </c>
      <c r="U2902" s="28">
        <v>72.709999999999994</v>
      </c>
      <c r="V2902">
        <v>72.796000000000006</v>
      </c>
      <c r="W2902">
        <v>72.900000000000006</v>
      </c>
      <c r="X2902">
        <v>72.673000000000002</v>
      </c>
      <c r="Y2902" s="19">
        <v>-1.1999999999999999E-3</v>
      </c>
      <c r="AB2902" s="110">
        <f t="shared" si="528"/>
        <v>44448</v>
      </c>
      <c r="AC2902" s="108">
        <f t="shared" si="521"/>
        <v>17369.25</v>
      </c>
      <c r="AD2902" s="28">
        <f t="shared" si="522"/>
        <v>73.546000000000006</v>
      </c>
      <c r="AE2902" s="28">
        <f t="shared" si="526"/>
        <v>236.16852038180184</v>
      </c>
      <c r="AF2902" s="31">
        <f t="shared" si="527"/>
        <v>4.3099161607427217E-3</v>
      </c>
      <c r="AJ2902" s="110" t="e">
        <f t="shared" si="520"/>
        <v>#N/A</v>
      </c>
      <c r="AK2902" s="31">
        <f t="shared" si="529"/>
        <v>0</v>
      </c>
      <c r="AL2902" s="115">
        <f t="shared" si="530"/>
        <v>0</v>
      </c>
      <c r="AM2902" s="100"/>
      <c r="BR2902" s="18">
        <f t="shared" si="523"/>
        <v>44389</v>
      </c>
      <c r="BS2902" s="6">
        <f t="shared" si="524"/>
        <v>3.3999999999999998E-3</v>
      </c>
      <c r="BT2902" s="6">
        <f t="shared" si="525"/>
        <v>2.0000000000000001E-4</v>
      </c>
    </row>
    <row r="2903" spans="2:72" ht="14.45" hidden="1">
      <c r="B2903" s="110">
        <v>44390</v>
      </c>
      <c r="C2903" s="106">
        <v>4369.2</v>
      </c>
      <c r="D2903" s="106">
        <v>4381.1000000000004</v>
      </c>
      <c r="E2903" s="106">
        <v>4392.3999999999996</v>
      </c>
      <c r="F2903" s="106">
        <v>4366.8999999999996</v>
      </c>
      <c r="G2903" s="28"/>
      <c r="H2903" s="107">
        <v>-3.5000000000000001E-3</v>
      </c>
      <c r="K2903" s="110">
        <v>44452</v>
      </c>
      <c r="L2903" s="106">
        <v>17355.3</v>
      </c>
      <c r="M2903" s="106">
        <v>17363.55</v>
      </c>
      <c r="N2903" s="106">
        <v>17378.349999999999</v>
      </c>
      <c r="O2903" s="106">
        <v>17269.150000000001</v>
      </c>
      <c r="P2903" s="28" t="s">
        <v>5380</v>
      </c>
      <c r="Q2903" s="107">
        <v>-8.0000000000000004E-4</v>
      </c>
      <c r="T2903" s="110">
        <v>44239</v>
      </c>
      <c r="U2903" s="28">
        <v>72.594999999999999</v>
      </c>
      <c r="V2903">
        <v>72.718999999999994</v>
      </c>
      <c r="W2903">
        <v>72.84</v>
      </c>
      <c r="X2903">
        <v>72.564999999999998</v>
      </c>
      <c r="Y2903" s="19">
        <v>-1.6000000000000001E-3</v>
      </c>
      <c r="AB2903" s="110">
        <f t="shared" si="528"/>
        <v>44452</v>
      </c>
      <c r="AC2903" s="108">
        <f t="shared" si="521"/>
        <v>17355.3</v>
      </c>
      <c r="AD2903" s="28">
        <f t="shared" si="522"/>
        <v>73.564999999999998</v>
      </c>
      <c r="AE2903" s="28">
        <f t="shared" si="526"/>
        <v>235.91789573846259</v>
      </c>
      <c r="AF2903" s="31">
        <f t="shared" si="527"/>
        <v>-1.0612110493560811E-3</v>
      </c>
      <c r="AJ2903" s="110">
        <f t="shared" si="520"/>
        <v>44399</v>
      </c>
      <c r="AK2903" s="31">
        <f t="shared" si="529"/>
        <v>2E-3</v>
      </c>
      <c r="AL2903" s="115">
        <f t="shared" si="530"/>
        <v>1.336688854639112E-2</v>
      </c>
      <c r="AM2903" s="100"/>
      <c r="BR2903" s="18">
        <f t="shared" si="523"/>
        <v>44390</v>
      </c>
      <c r="BS2903" s="6">
        <f t="shared" si="524"/>
        <v>-3.5000000000000001E-3</v>
      </c>
      <c r="BT2903" s="6">
        <f t="shared" si="525"/>
        <v>7.6E-3</v>
      </c>
    </row>
    <row r="2904" spans="2:72" ht="14.45" hidden="1">
      <c r="B2904" s="110">
        <v>44391</v>
      </c>
      <c r="C2904" s="106">
        <v>4374.3</v>
      </c>
      <c r="D2904" s="106">
        <v>4380.1000000000004</v>
      </c>
      <c r="E2904" s="106">
        <v>4393.7</v>
      </c>
      <c r="F2904" s="106">
        <v>4362.3999999999996</v>
      </c>
      <c r="G2904" s="28"/>
      <c r="H2904" s="107">
        <v>1.1999999999999999E-3</v>
      </c>
      <c r="K2904" s="110">
        <v>44453</v>
      </c>
      <c r="L2904" s="106">
        <v>17380</v>
      </c>
      <c r="M2904" s="106">
        <v>17420.349999999999</v>
      </c>
      <c r="N2904" s="106">
        <v>17438.55</v>
      </c>
      <c r="O2904" s="106">
        <v>17367.05</v>
      </c>
      <c r="P2904" s="28" t="s">
        <v>5381</v>
      </c>
      <c r="Q2904" s="107">
        <v>1.4E-3</v>
      </c>
      <c r="T2904" s="110">
        <v>44242</v>
      </c>
      <c r="U2904" s="28">
        <v>72.623999999999995</v>
      </c>
      <c r="V2904">
        <v>72.602999999999994</v>
      </c>
      <c r="W2904">
        <v>72.695999999999998</v>
      </c>
      <c r="X2904">
        <v>72.513000000000005</v>
      </c>
      <c r="Y2904" s="19">
        <v>4.0000000000000002E-4</v>
      </c>
      <c r="AB2904" s="110">
        <f t="shared" si="528"/>
        <v>44453</v>
      </c>
      <c r="AC2904" s="108">
        <f t="shared" si="521"/>
        <v>17380</v>
      </c>
      <c r="AD2904" s="28">
        <f t="shared" si="522"/>
        <v>73.647000000000006</v>
      </c>
      <c r="AE2904" s="28">
        <f t="shared" si="526"/>
        <v>235.99060382636085</v>
      </c>
      <c r="AF2904" s="31">
        <f t="shared" si="527"/>
        <v>3.0819233814649571E-4</v>
      </c>
      <c r="AJ2904" s="110">
        <f t="shared" si="520"/>
        <v>44400</v>
      </c>
      <c r="AK2904" s="31">
        <f t="shared" si="529"/>
        <v>1.01E-2</v>
      </c>
      <c r="AL2904" s="115">
        <f t="shared" si="530"/>
        <v>2.3992066422453551E-3</v>
      </c>
      <c r="AM2904" s="100"/>
      <c r="BR2904" s="18">
        <f t="shared" si="523"/>
        <v>44391</v>
      </c>
      <c r="BS2904" s="6">
        <f t="shared" si="524"/>
        <v>1.1999999999999999E-3</v>
      </c>
      <c r="BT2904" s="6">
        <f t="shared" si="525"/>
        <v>2.5999999999999999E-3</v>
      </c>
    </row>
    <row r="2905" spans="2:72" ht="14.45" hidden="1">
      <c r="B2905" s="110">
        <v>44392</v>
      </c>
      <c r="C2905" s="106">
        <v>4360</v>
      </c>
      <c r="D2905" s="106">
        <v>4369</v>
      </c>
      <c r="E2905" s="106">
        <v>4369</v>
      </c>
      <c r="F2905" s="106">
        <v>4340.7</v>
      </c>
      <c r="G2905" s="28"/>
      <c r="H2905" s="107">
        <v>-3.3E-3</v>
      </c>
      <c r="K2905" s="110">
        <v>44454</v>
      </c>
      <c r="L2905" s="106">
        <v>17519.45</v>
      </c>
      <c r="M2905" s="106">
        <v>17387.650000000001</v>
      </c>
      <c r="N2905" s="106">
        <v>17532.7</v>
      </c>
      <c r="O2905" s="106">
        <v>17386.900000000001</v>
      </c>
      <c r="P2905" s="28" t="s">
        <v>5382</v>
      </c>
      <c r="Q2905" s="107">
        <v>8.0000000000000002E-3</v>
      </c>
      <c r="T2905" s="110">
        <v>44243</v>
      </c>
      <c r="U2905" s="28">
        <v>72.87</v>
      </c>
      <c r="V2905">
        <v>72.61</v>
      </c>
      <c r="W2905">
        <v>72.918999999999997</v>
      </c>
      <c r="X2905">
        <v>72.600999999999999</v>
      </c>
      <c r="Y2905" s="19">
        <v>3.3999999999999998E-3</v>
      </c>
      <c r="AB2905" s="110">
        <f t="shared" si="528"/>
        <v>44454</v>
      </c>
      <c r="AC2905" s="108">
        <f t="shared" si="521"/>
        <v>17519.45</v>
      </c>
      <c r="AD2905" s="28">
        <f t="shared" si="522"/>
        <v>73.444999999999993</v>
      </c>
      <c r="AE2905" s="28">
        <f t="shared" si="526"/>
        <v>238.53836203962152</v>
      </c>
      <c r="AF2905" s="31">
        <f t="shared" si="527"/>
        <v>1.0796015485155852E-2</v>
      </c>
      <c r="AJ2905" s="110">
        <f t="shared" si="520"/>
        <v>44403</v>
      </c>
      <c r="AK2905" s="31">
        <f t="shared" si="529"/>
        <v>2.3999999999999998E-3</v>
      </c>
      <c r="AL2905" s="115">
        <f t="shared" si="530"/>
        <v>-8.2496383887020741E-4</v>
      </c>
      <c r="AM2905" s="100"/>
      <c r="BR2905" s="18">
        <f t="shared" si="523"/>
        <v>44392</v>
      </c>
      <c r="BS2905" s="6">
        <f t="shared" si="524"/>
        <v>-3.3E-3</v>
      </c>
      <c r="BT2905" s="6">
        <f t="shared" si="525"/>
        <v>4.4000000000000003E-3</v>
      </c>
    </row>
    <row r="2906" spans="2:72" ht="14.45" hidden="1">
      <c r="B2906" s="110">
        <v>44393</v>
      </c>
      <c r="C2906" s="106">
        <v>4327.2</v>
      </c>
      <c r="D2906" s="106">
        <v>4367.3999999999996</v>
      </c>
      <c r="E2906" s="106">
        <v>4375.1000000000004</v>
      </c>
      <c r="F2906" s="106">
        <v>4322.5</v>
      </c>
      <c r="G2906" s="28"/>
      <c r="H2906" s="107">
        <v>-7.4999999999999997E-3</v>
      </c>
      <c r="K2906" s="110">
        <v>44455</v>
      </c>
      <c r="L2906" s="106">
        <v>17629.5</v>
      </c>
      <c r="M2906" s="106">
        <v>17539.2</v>
      </c>
      <c r="N2906" s="106">
        <v>17644.599999999999</v>
      </c>
      <c r="O2906" s="106">
        <v>17510.45</v>
      </c>
      <c r="P2906" s="28" t="s">
        <v>5383</v>
      </c>
      <c r="Q2906" s="107">
        <v>6.3E-3</v>
      </c>
      <c r="T2906" s="110">
        <v>44244</v>
      </c>
      <c r="U2906" s="28">
        <v>72.834999999999994</v>
      </c>
      <c r="V2906">
        <v>72.91</v>
      </c>
      <c r="W2906">
        <v>72.980999999999995</v>
      </c>
      <c r="X2906">
        <v>72.739999999999995</v>
      </c>
      <c r="Y2906" s="19">
        <v>-5.0000000000000001E-4</v>
      </c>
      <c r="AB2906" s="110">
        <f t="shared" si="528"/>
        <v>44455</v>
      </c>
      <c r="AC2906" s="108">
        <f t="shared" si="521"/>
        <v>17629.5</v>
      </c>
      <c r="AD2906" s="28">
        <f t="shared" si="522"/>
        <v>73.575000000000003</v>
      </c>
      <c r="AE2906" s="28">
        <f t="shared" si="526"/>
        <v>239.61264016309886</v>
      </c>
      <c r="AF2906" s="31">
        <f t="shared" si="527"/>
        <v>4.5035864013307503E-3</v>
      </c>
      <c r="AJ2906" s="110">
        <f t="shared" ref="AJ2906:AJ2969" si="531">VLOOKUP(B2913,AB:AF,1,FALSE)</f>
        <v>44404</v>
      </c>
      <c r="AK2906" s="31">
        <f t="shared" si="529"/>
        <v>-4.7000000000000002E-3</v>
      </c>
      <c r="AL2906" s="115">
        <f t="shared" si="530"/>
        <v>-7.1194553463932442E-3</v>
      </c>
      <c r="AM2906" s="100"/>
      <c r="BR2906" s="18">
        <f t="shared" si="523"/>
        <v>44393</v>
      </c>
      <c r="BS2906" s="6">
        <f t="shared" si="524"/>
        <v>-7.4999999999999997E-3</v>
      </c>
      <c r="BT2906" s="6">
        <f t="shared" si="525"/>
        <v>-1E-4</v>
      </c>
    </row>
    <row r="2907" spans="2:72" ht="14.45" hidden="1">
      <c r="B2907" s="110">
        <v>44396</v>
      </c>
      <c r="C2907" s="106">
        <v>4258.5</v>
      </c>
      <c r="D2907" s="106">
        <v>4296.3999999999996</v>
      </c>
      <c r="E2907" s="106">
        <v>4296.3999999999996</v>
      </c>
      <c r="F2907" s="106">
        <v>4233.1000000000004</v>
      </c>
      <c r="G2907" s="28"/>
      <c r="H2907" s="107">
        <v>-1.5900000000000001E-2</v>
      </c>
      <c r="K2907" s="110">
        <v>44456</v>
      </c>
      <c r="L2907" s="106">
        <v>17585.150000000001</v>
      </c>
      <c r="M2907" s="106">
        <v>17709.650000000001</v>
      </c>
      <c r="N2907" s="106">
        <v>17792.95</v>
      </c>
      <c r="O2907" s="106">
        <v>17537.650000000001</v>
      </c>
      <c r="P2907" s="28" t="s">
        <v>5384</v>
      </c>
      <c r="Q2907" s="107">
        <v>-2.5000000000000001E-3</v>
      </c>
      <c r="T2907" s="110">
        <v>44245</v>
      </c>
      <c r="U2907" s="28">
        <v>72.584999999999994</v>
      </c>
      <c r="V2907">
        <v>72.84</v>
      </c>
      <c r="W2907">
        <v>72.84</v>
      </c>
      <c r="X2907">
        <v>72.534999999999997</v>
      </c>
      <c r="Y2907" s="19">
        <v>-3.3999999999999998E-3</v>
      </c>
      <c r="AB2907" s="110">
        <f t="shared" si="528"/>
        <v>44456</v>
      </c>
      <c r="AC2907" s="108">
        <f t="shared" ref="AC2907:AC2970" si="532">IFERROR(VLOOKUP(AB2907,K:Q,2,FALSE),0)</f>
        <v>17585.150000000001</v>
      </c>
      <c r="AD2907" s="28">
        <f t="shared" ref="AD2907:AD2970" si="533">VLOOKUP(AB2907,T:Y,2,FALSE)</f>
        <v>73.644999999999996</v>
      </c>
      <c r="AE2907" s="28">
        <f t="shared" si="526"/>
        <v>238.78267363704259</v>
      </c>
      <c r="AF2907" s="31">
        <f t="shared" si="527"/>
        <v>-3.4637844042423316E-3</v>
      </c>
      <c r="AJ2907" s="110">
        <f t="shared" si="531"/>
        <v>44405</v>
      </c>
      <c r="AK2907" s="31">
        <f t="shared" si="529"/>
        <v>-2.0000000000000001E-4</v>
      </c>
      <c r="AL2907" s="115">
        <f t="shared" si="530"/>
        <v>-2.2993463467563258E-3</v>
      </c>
      <c r="AM2907" s="100"/>
      <c r="BR2907" s="18">
        <f t="shared" si="523"/>
        <v>44396</v>
      </c>
      <c r="BS2907" s="6">
        <f t="shared" si="524"/>
        <v>-1.5900000000000001E-2</v>
      </c>
      <c r="BT2907" s="6">
        <f t="shared" si="525"/>
        <v>-1.0699999999999999E-2</v>
      </c>
    </row>
    <row r="2908" spans="2:72" ht="14.45" hidden="1">
      <c r="B2908" s="110">
        <v>44397</v>
      </c>
      <c r="C2908" s="106">
        <v>4323.1000000000004</v>
      </c>
      <c r="D2908" s="106">
        <v>4265.1000000000004</v>
      </c>
      <c r="E2908" s="106">
        <v>4336.8</v>
      </c>
      <c r="F2908" s="106">
        <v>4262.1000000000004</v>
      </c>
      <c r="G2908" s="28"/>
      <c r="H2908" s="107">
        <v>1.52E-2</v>
      </c>
      <c r="K2908" s="110">
        <v>44459</v>
      </c>
      <c r="L2908" s="106">
        <v>17396.900000000001</v>
      </c>
      <c r="M2908" s="106">
        <v>17443.849999999999</v>
      </c>
      <c r="N2908" s="106">
        <v>17622.75</v>
      </c>
      <c r="O2908" s="106">
        <v>17361.8</v>
      </c>
      <c r="P2908" s="28" t="s">
        <v>5385</v>
      </c>
      <c r="Q2908" s="107">
        <v>-1.0699999999999999E-2</v>
      </c>
      <c r="T2908" s="110">
        <v>44246</v>
      </c>
      <c r="U2908" s="28">
        <v>72.56</v>
      </c>
      <c r="V2908">
        <v>72.593000000000004</v>
      </c>
      <c r="W2908">
        <v>72.731999999999999</v>
      </c>
      <c r="X2908">
        <v>72.417000000000002</v>
      </c>
      <c r="Y2908" s="19">
        <v>-2.9999999999999997E-4</v>
      </c>
      <c r="AB2908" s="110">
        <f t="shared" si="528"/>
        <v>44459</v>
      </c>
      <c r="AC2908" s="108">
        <f t="shared" si="532"/>
        <v>17396.900000000001</v>
      </c>
      <c r="AD2908" s="28">
        <f t="shared" si="533"/>
        <v>73.653000000000006</v>
      </c>
      <c r="AE2908" s="28">
        <f t="shared" si="526"/>
        <v>236.20083363881986</v>
      </c>
      <c r="AF2908" s="31">
        <f t="shared" si="527"/>
        <v>-1.0812509797705094E-2</v>
      </c>
      <c r="AJ2908" s="110">
        <f t="shared" si="531"/>
        <v>44406</v>
      </c>
      <c r="AK2908" s="31">
        <f t="shared" si="529"/>
        <v>4.1999999999999997E-3</v>
      </c>
      <c r="AL2908" s="115">
        <f t="shared" si="530"/>
        <v>7.8044066306233173E-3</v>
      </c>
      <c r="AM2908" s="100"/>
      <c r="BR2908" s="18">
        <f t="shared" si="523"/>
        <v>44397</v>
      </c>
      <c r="BS2908" s="6">
        <f t="shared" si="524"/>
        <v>1.52E-2</v>
      </c>
      <c r="BT2908" s="6">
        <f t="shared" si="525"/>
        <v>-7.6E-3</v>
      </c>
    </row>
    <row r="2909" spans="2:72" ht="14.45" hidden="1">
      <c r="B2909" s="110">
        <v>44398</v>
      </c>
      <c r="C2909" s="106">
        <v>4358.7</v>
      </c>
      <c r="D2909" s="106">
        <v>4331.1000000000004</v>
      </c>
      <c r="E2909" s="106">
        <v>4359.7</v>
      </c>
      <c r="F2909" s="106">
        <v>4331.1000000000004</v>
      </c>
      <c r="G2909" s="28"/>
      <c r="H2909" s="107">
        <v>8.2000000000000007E-3</v>
      </c>
      <c r="K2909" s="110">
        <v>44460</v>
      </c>
      <c r="L2909" s="106">
        <v>17562</v>
      </c>
      <c r="M2909" s="106">
        <v>17450.5</v>
      </c>
      <c r="N2909" s="106">
        <v>17578.349999999999</v>
      </c>
      <c r="O2909" s="106">
        <v>17326.099999999999</v>
      </c>
      <c r="P2909" s="28" t="s">
        <v>5386</v>
      </c>
      <c r="Q2909" s="107">
        <v>9.4999999999999998E-3</v>
      </c>
      <c r="T2909" s="110">
        <v>44249</v>
      </c>
      <c r="U2909" s="28">
        <v>72.45</v>
      </c>
      <c r="V2909">
        <v>72.555999999999997</v>
      </c>
      <c r="W2909">
        <v>72.597999999999999</v>
      </c>
      <c r="X2909">
        <v>72.290000000000006</v>
      </c>
      <c r="Y2909" s="19">
        <v>-1.5E-3</v>
      </c>
      <c r="AB2909" s="110">
        <f t="shared" si="528"/>
        <v>44460</v>
      </c>
      <c r="AC2909" s="108">
        <f t="shared" si="532"/>
        <v>17562</v>
      </c>
      <c r="AD2909" s="28">
        <f t="shared" si="533"/>
        <v>73.745000000000005</v>
      </c>
      <c r="AE2909" s="28">
        <f t="shared" si="526"/>
        <v>238.14495898026985</v>
      </c>
      <c r="AF2909" s="31">
        <f t="shared" si="527"/>
        <v>8.2308149022995991E-3</v>
      </c>
      <c r="AJ2909" s="110">
        <f t="shared" si="531"/>
        <v>44407</v>
      </c>
      <c r="AK2909" s="31">
        <f t="shared" si="529"/>
        <v>-5.4000000000000003E-3</v>
      </c>
      <c r="AL2909" s="115">
        <f t="shared" si="530"/>
        <v>-2.2660489545537343E-3</v>
      </c>
      <c r="AM2909" s="100"/>
      <c r="BR2909" s="18" t="e">
        <f t="shared" si="523"/>
        <v>#N/A</v>
      </c>
      <c r="BS2909" s="6">
        <f t="shared" si="524"/>
        <v>0</v>
      </c>
      <c r="BT2909" s="6">
        <f t="shared" si="525"/>
        <v>0</v>
      </c>
    </row>
    <row r="2910" spans="2:72" ht="14.45" hidden="1">
      <c r="B2910" s="110">
        <v>44399</v>
      </c>
      <c r="C2910" s="106">
        <v>4367.5</v>
      </c>
      <c r="D2910" s="106">
        <v>4361.3</v>
      </c>
      <c r="E2910" s="106">
        <v>4369.8999999999996</v>
      </c>
      <c r="F2910" s="106">
        <v>4350.1000000000004</v>
      </c>
      <c r="G2910" s="28"/>
      <c r="H2910" s="107">
        <v>2E-3</v>
      </c>
      <c r="K2910" s="110">
        <v>44461</v>
      </c>
      <c r="L2910" s="106">
        <v>17546.650000000001</v>
      </c>
      <c r="M2910" s="106">
        <v>17580.900000000001</v>
      </c>
      <c r="N2910" s="106">
        <v>17610.45</v>
      </c>
      <c r="O2910" s="106">
        <v>17524</v>
      </c>
      <c r="P2910" s="28" t="s">
        <v>5387</v>
      </c>
      <c r="Q2910" s="107">
        <v>-8.9999999999999998E-4</v>
      </c>
      <c r="T2910" s="110">
        <v>44250</v>
      </c>
      <c r="U2910" s="28">
        <v>72.382000000000005</v>
      </c>
      <c r="V2910">
        <v>72.465000000000003</v>
      </c>
      <c r="W2910">
        <v>72.561000000000007</v>
      </c>
      <c r="X2910">
        <v>72.304000000000002</v>
      </c>
      <c r="Y2910" s="19">
        <v>-8.9999999999999998E-4</v>
      </c>
      <c r="AB2910" s="110">
        <f t="shared" si="528"/>
        <v>44461</v>
      </c>
      <c r="AC2910" s="108">
        <f t="shared" si="532"/>
        <v>17546.650000000001</v>
      </c>
      <c r="AD2910" s="28">
        <f t="shared" si="533"/>
        <v>73.825000000000003</v>
      </c>
      <c r="AE2910" s="28">
        <f t="shared" si="526"/>
        <v>237.67897053843549</v>
      </c>
      <c r="AF2910" s="31">
        <f t="shared" si="527"/>
        <v>-1.9567428335653947E-3</v>
      </c>
      <c r="AJ2910" s="110">
        <f t="shared" si="531"/>
        <v>44410</v>
      </c>
      <c r="AK2910" s="31">
        <f t="shared" si="529"/>
        <v>-1.8E-3</v>
      </c>
      <c r="AL2910" s="115">
        <f t="shared" si="530"/>
        <v>7.5833270149363585E-3</v>
      </c>
      <c r="AM2910" s="100"/>
      <c r="BR2910" s="18">
        <f t="shared" si="523"/>
        <v>44399</v>
      </c>
      <c r="BS2910" s="6">
        <f t="shared" si="524"/>
        <v>2E-3</v>
      </c>
      <c r="BT2910" s="6">
        <f t="shared" si="525"/>
        <v>1.23E-2</v>
      </c>
    </row>
    <row r="2911" spans="2:72" ht="14.45" hidden="1">
      <c r="B2911" s="110">
        <v>44400</v>
      </c>
      <c r="C2911" s="106">
        <v>4411.8</v>
      </c>
      <c r="D2911" s="106">
        <v>4381.2</v>
      </c>
      <c r="E2911" s="106">
        <v>4415.2</v>
      </c>
      <c r="F2911" s="106">
        <v>4381.2</v>
      </c>
      <c r="G2911" s="28"/>
      <c r="H2911" s="107">
        <v>1.01E-2</v>
      </c>
      <c r="K2911" s="110">
        <v>44462</v>
      </c>
      <c r="L2911" s="106">
        <v>17822.95</v>
      </c>
      <c r="M2911" s="106">
        <v>17670.849999999999</v>
      </c>
      <c r="N2911" s="106">
        <v>17843.900000000001</v>
      </c>
      <c r="O2911" s="106">
        <v>17646.55</v>
      </c>
      <c r="P2911" s="28" t="s">
        <v>5388</v>
      </c>
      <c r="Q2911" s="107">
        <v>1.5699999999999999E-2</v>
      </c>
      <c r="T2911" s="110">
        <v>44251</v>
      </c>
      <c r="U2911" s="28">
        <v>72.39</v>
      </c>
      <c r="V2911">
        <v>72.39</v>
      </c>
      <c r="W2911">
        <v>72.474999999999994</v>
      </c>
      <c r="X2911">
        <v>72.268000000000001</v>
      </c>
      <c r="Y2911" s="19">
        <v>1E-4</v>
      </c>
      <c r="AB2911" s="110">
        <f t="shared" si="528"/>
        <v>44462</v>
      </c>
      <c r="AC2911" s="108">
        <f t="shared" si="532"/>
        <v>17822.95</v>
      </c>
      <c r="AD2911" s="28">
        <f t="shared" si="533"/>
        <v>73.81</v>
      </c>
      <c r="AE2911" s="28">
        <f t="shared" si="526"/>
        <v>241.47066793117463</v>
      </c>
      <c r="AF2911" s="31">
        <f t="shared" si="527"/>
        <v>1.5953020093235182E-2</v>
      </c>
      <c r="AJ2911" s="110">
        <f t="shared" si="531"/>
        <v>44411</v>
      </c>
      <c r="AK2911" s="31">
        <f t="shared" si="529"/>
        <v>8.2000000000000007E-3</v>
      </c>
      <c r="AL2911" s="115">
        <f t="shared" si="530"/>
        <v>1.6896966940775915E-2</v>
      </c>
      <c r="AM2911" s="100"/>
      <c r="BR2911" s="18">
        <f t="shared" si="523"/>
        <v>44400</v>
      </c>
      <c r="BS2911" s="6">
        <f t="shared" si="524"/>
        <v>1.01E-2</v>
      </c>
      <c r="BT2911" s="6">
        <f t="shared" si="525"/>
        <v>2E-3</v>
      </c>
    </row>
    <row r="2912" spans="2:72" ht="14.45" hidden="1">
      <c r="B2912" s="110">
        <v>44403</v>
      </c>
      <c r="C2912" s="106">
        <v>4422.3</v>
      </c>
      <c r="D2912" s="106">
        <v>4409.6000000000004</v>
      </c>
      <c r="E2912" s="106">
        <v>4422.7</v>
      </c>
      <c r="F2912" s="106">
        <v>4405.3999999999996</v>
      </c>
      <c r="G2912" s="28"/>
      <c r="H2912" s="107">
        <v>2.3999999999999998E-3</v>
      </c>
      <c r="K2912" s="110">
        <v>44463</v>
      </c>
      <c r="L2912" s="106">
        <v>17853.2</v>
      </c>
      <c r="M2912" s="106">
        <v>17897.45</v>
      </c>
      <c r="N2912" s="106">
        <v>17947.650000000001</v>
      </c>
      <c r="O2912" s="106">
        <v>17819.400000000001</v>
      </c>
      <c r="P2912" s="28" t="s">
        <v>5389</v>
      </c>
      <c r="Q2912" s="107">
        <v>1.6999999999999999E-3</v>
      </c>
      <c r="T2912" s="110">
        <v>44252</v>
      </c>
      <c r="U2912" s="28">
        <v>72.745000000000005</v>
      </c>
      <c r="V2912">
        <v>72.391000000000005</v>
      </c>
      <c r="W2912">
        <v>72.766999999999996</v>
      </c>
      <c r="X2912">
        <v>72.289000000000001</v>
      </c>
      <c r="Y2912" s="19">
        <v>4.8999999999999998E-3</v>
      </c>
      <c r="AB2912" s="110">
        <f t="shared" si="528"/>
        <v>44463</v>
      </c>
      <c r="AC2912" s="108">
        <f t="shared" si="532"/>
        <v>17853.2</v>
      </c>
      <c r="AD2912" s="28">
        <f t="shared" si="533"/>
        <v>73.820999999999998</v>
      </c>
      <c r="AE2912" s="28">
        <f t="shared" si="526"/>
        <v>241.84446160306689</v>
      </c>
      <c r="AF2912" s="31">
        <f t="shared" si="527"/>
        <v>1.5479878988813311E-3</v>
      </c>
      <c r="AJ2912" s="110">
        <f t="shared" si="531"/>
        <v>44412</v>
      </c>
      <c r="AK2912" s="31">
        <f t="shared" si="529"/>
        <v>-4.5999999999999999E-3</v>
      </c>
      <c r="AL2912" s="115">
        <f t="shared" si="530"/>
        <v>8.9709921201783782E-3</v>
      </c>
      <c r="AM2912" s="100"/>
      <c r="BR2912" s="18">
        <f t="shared" si="523"/>
        <v>44403</v>
      </c>
      <c r="BS2912" s="6">
        <f t="shared" si="524"/>
        <v>2.3999999999999998E-3</v>
      </c>
      <c r="BT2912" s="6">
        <f t="shared" si="525"/>
        <v>-2E-3</v>
      </c>
    </row>
    <row r="2913" spans="2:72" ht="14.45" hidden="1">
      <c r="B2913" s="110">
        <v>44404</v>
      </c>
      <c r="C2913" s="106">
        <v>4401.5</v>
      </c>
      <c r="D2913" s="106">
        <v>4416.3999999999996</v>
      </c>
      <c r="E2913" s="106">
        <v>4416.3999999999996</v>
      </c>
      <c r="F2913" s="106">
        <v>4372.5</v>
      </c>
      <c r="G2913" s="28"/>
      <c r="H2913" s="107">
        <v>-4.7000000000000002E-3</v>
      </c>
      <c r="K2913" s="110">
        <v>44466</v>
      </c>
      <c r="L2913" s="106">
        <v>17855.099999999999</v>
      </c>
      <c r="M2913" s="106">
        <v>17932.2</v>
      </c>
      <c r="N2913" s="106">
        <v>17943.5</v>
      </c>
      <c r="O2913" s="106">
        <v>17802.900000000001</v>
      </c>
      <c r="P2913" s="28" t="s">
        <v>5390</v>
      </c>
      <c r="Q2913" s="107">
        <v>1E-4</v>
      </c>
      <c r="T2913" s="110">
        <v>44253</v>
      </c>
      <c r="U2913" s="28">
        <v>73.936999999999998</v>
      </c>
      <c r="V2913">
        <v>72.962999999999994</v>
      </c>
      <c r="W2913">
        <v>74.072000000000003</v>
      </c>
      <c r="X2913">
        <v>72.948999999999998</v>
      </c>
      <c r="Y2913" s="19">
        <v>1.6400000000000001E-2</v>
      </c>
      <c r="AB2913" s="110">
        <f t="shared" si="528"/>
        <v>44466</v>
      </c>
      <c r="AC2913" s="108">
        <f t="shared" si="532"/>
        <v>17855.099999999999</v>
      </c>
      <c r="AD2913" s="28">
        <f t="shared" si="533"/>
        <v>73.825000000000003</v>
      </c>
      <c r="AE2913" s="28">
        <f t="shared" si="526"/>
        <v>241.8570944801896</v>
      </c>
      <c r="AF2913" s="31">
        <f t="shared" si="527"/>
        <v>5.2235544444556581E-5</v>
      </c>
      <c r="AJ2913" s="110">
        <f t="shared" si="531"/>
        <v>44413</v>
      </c>
      <c r="AK2913" s="31">
        <f t="shared" si="529"/>
        <v>6.0000000000000001E-3</v>
      </c>
      <c r="AL2913" s="115">
        <f t="shared" si="530"/>
        <v>3.2162588949651294E-3</v>
      </c>
      <c r="AM2913" s="100"/>
      <c r="BR2913" s="18">
        <f t="shared" si="523"/>
        <v>44404</v>
      </c>
      <c r="BS2913" s="6">
        <f t="shared" si="524"/>
        <v>-4.7000000000000002E-3</v>
      </c>
      <c r="BT2913" s="6">
        <f t="shared" si="525"/>
        <v>-4.8999999999999998E-3</v>
      </c>
    </row>
    <row r="2914" spans="2:72" ht="14.45" hidden="1">
      <c r="B2914" s="110">
        <v>44405</v>
      </c>
      <c r="C2914" s="106">
        <v>4400.6000000000004</v>
      </c>
      <c r="D2914" s="106">
        <v>4402.8999999999996</v>
      </c>
      <c r="E2914" s="106">
        <v>4415.5</v>
      </c>
      <c r="F2914" s="106">
        <v>4387</v>
      </c>
      <c r="G2914" s="28"/>
      <c r="H2914" s="107">
        <v>-2.0000000000000001E-4</v>
      </c>
      <c r="K2914" s="110">
        <v>44467</v>
      </c>
      <c r="L2914" s="106">
        <v>17748.599999999999</v>
      </c>
      <c r="M2914" s="106">
        <v>17906.45</v>
      </c>
      <c r="N2914" s="106">
        <v>17912.849999999999</v>
      </c>
      <c r="O2914" s="106">
        <v>17576.099999999999</v>
      </c>
      <c r="P2914" s="28" t="s">
        <v>5391</v>
      </c>
      <c r="Q2914" s="107">
        <v>-6.0000000000000001E-3</v>
      </c>
      <c r="T2914" s="110">
        <v>44256</v>
      </c>
      <c r="U2914" s="28">
        <v>73.405000000000001</v>
      </c>
      <c r="V2914">
        <v>73.591999999999999</v>
      </c>
      <c r="W2914">
        <v>73.789000000000001</v>
      </c>
      <c r="X2914">
        <v>73.174000000000007</v>
      </c>
      <c r="Y2914" s="19">
        <v>-7.1999999999999998E-3</v>
      </c>
      <c r="AB2914" s="110">
        <f t="shared" si="528"/>
        <v>44467</v>
      </c>
      <c r="AC2914" s="108">
        <f t="shared" si="532"/>
        <v>17748.599999999999</v>
      </c>
      <c r="AD2914" s="28">
        <f t="shared" si="533"/>
        <v>74.2</v>
      </c>
      <c r="AE2914" s="28">
        <f t="shared" si="526"/>
        <v>239.19946091644201</v>
      </c>
      <c r="AF2914" s="31">
        <f t="shared" si="527"/>
        <v>-1.0988445757439957E-2</v>
      </c>
      <c r="AJ2914" s="110">
        <f t="shared" si="531"/>
        <v>44414</v>
      </c>
      <c r="AK2914" s="31">
        <f t="shared" si="529"/>
        <v>1.6999999999999999E-3</v>
      </c>
      <c r="AL2914" s="115">
        <f t="shared" si="530"/>
        <v>-5.3673131230176363E-3</v>
      </c>
      <c r="AM2914" s="100"/>
      <c r="BR2914" s="18">
        <f t="shared" si="523"/>
        <v>44405</v>
      </c>
      <c r="BS2914" s="6">
        <f t="shared" si="524"/>
        <v>-2.0000000000000001E-4</v>
      </c>
      <c r="BT2914" s="6">
        <f t="shared" si="525"/>
        <v>-2.3999999999999998E-3</v>
      </c>
    </row>
    <row r="2915" spans="2:72" ht="14.45" hidden="1">
      <c r="B2915" s="110">
        <v>44406</v>
      </c>
      <c r="C2915" s="106">
        <v>4419.1000000000004</v>
      </c>
      <c r="D2915" s="106">
        <v>4403.6000000000004</v>
      </c>
      <c r="E2915" s="106">
        <v>4430</v>
      </c>
      <c r="F2915" s="106">
        <v>4403.6000000000004</v>
      </c>
      <c r="G2915" s="28"/>
      <c r="H2915" s="107">
        <v>4.1999999999999997E-3</v>
      </c>
      <c r="K2915" s="110">
        <v>44468</v>
      </c>
      <c r="L2915" s="106">
        <v>17711.3</v>
      </c>
      <c r="M2915" s="106">
        <v>17657.95</v>
      </c>
      <c r="N2915" s="106">
        <v>17781.75</v>
      </c>
      <c r="O2915" s="106">
        <v>17608.150000000001</v>
      </c>
      <c r="P2915" s="28" t="s">
        <v>5392</v>
      </c>
      <c r="Q2915" s="107">
        <v>-2.0999999999999999E-3</v>
      </c>
      <c r="T2915" s="110">
        <v>44257</v>
      </c>
      <c r="U2915" s="28">
        <v>73.260000000000005</v>
      </c>
      <c r="V2915">
        <v>73.388000000000005</v>
      </c>
      <c r="W2915">
        <v>73.513000000000005</v>
      </c>
      <c r="X2915">
        <v>73.260000000000005</v>
      </c>
      <c r="Y2915" s="19">
        <v>-2E-3</v>
      </c>
      <c r="AB2915" s="110">
        <f t="shared" si="528"/>
        <v>44468</v>
      </c>
      <c r="AC2915" s="108">
        <f t="shared" si="532"/>
        <v>17711.3</v>
      </c>
      <c r="AD2915" s="28">
        <f t="shared" si="533"/>
        <v>74.298000000000002</v>
      </c>
      <c r="AE2915" s="28">
        <f t="shared" si="526"/>
        <v>238.38192145145226</v>
      </c>
      <c r="AF2915" s="31">
        <f t="shared" si="527"/>
        <v>-3.41781483059167E-3</v>
      </c>
      <c r="AJ2915" s="110">
        <f t="shared" si="531"/>
        <v>44417</v>
      </c>
      <c r="AK2915" s="31">
        <f t="shared" si="529"/>
        <v>-8.9999999999999998E-4</v>
      </c>
      <c r="AL2915" s="115">
        <f t="shared" si="530"/>
        <v>-2.0718804033974525E-3</v>
      </c>
      <c r="AM2915" s="100"/>
      <c r="BR2915" s="18">
        <f t="shared" si="523"/>
        <v>44406</v>
      </c>
      <c r="BS2915" s="6">
        <f t="shared" si="524"/>
        <v>4.1999999999999997E-3</v>
      </c>
      <c r="BT2915" s="6">
        <f t="shared" si="525"/>
        <v>4.4000000000000003E-3</v>
      </c>
    </row>
    <row r="2916" spans="2:72" ht="14.45" hidden="1">
      <c r="B2916" s="110">
        <v>44407</v>
      </c>
      <c r="C2916" s="106">
        <v>4395.3</v>
      </c>
      <c r="D2916" s="106">
        <v>4395.1000000000004</v>
      </c>
      <c r="E2916" s="106">
        <v>4412.2</v>
      </c>
      <c r="F2916" s="106">
        <v>4389.6000000000004</v>
      </c>
      <c r="G2916" s="28"/>
      <c r="H2916" s="107">
        <v>-5.4000000000000003E-3</v>
      </c>
      <c r="K2916" s="110">
        <v>44469</v>
      </c>
      <c r="L2916" s="106">
        <v>17618.150000000001</v>
      </c>
      <c r="M2916" s="106">
        <v>17718.900000000001</v>
      </c>
      <c r="N2916" s="106">
        <v>17742.150000000001</v>
      </c>
      <c r="O2916" s="106">
        <v>17585.349999999999</v>
      </c>
      <c r="P2916" s="28" t="s">
        <v>5393</v>
      </c>
      <c r="Q2916" s="107">
        <v>-5.3E-3</v>
      </c>
      <c r="T2916" s="110">
        <v>44258</v>
      </c>
      <c r="U2916" s="28">
        <v>72.94</v>
      </c>
      <c r="V2916">
        <v>73.241</v>
      </c>
      <c r="W2916">
        <v>73.290000000000006</v>
      </c>
      <c r="X2916">
        <v>72.691999999999993</v>
      </c>
      <c r="Y2916" s="19">
        <v>-4.4000000000000003E-3</v>
      </c>
      <c r="AB2916" s="110">
        <f t="shared" si="528"/>
        <v>44469</v>
      </c>
      <c r="AC2916" s="108">
        <f t="shared" si="532"/>
        <v>17618.150000000001</v>
      </c>
      <c r="AD2916" s="28">
        <f t="shared" si="533"/>
        <v>74.17</v>
      </c>
      <c r="AE2916" s="28">
        <f t="shared" si="526"/>
        <v>237.53741404880682</v>
      </c>
      <c r="AF2916" s="31">
        <f t="shared" si="527"/>
        <v>-3.5426654735536411E-3</v>
      </c>
      <c r="AJ2916" s="110">
        <f t="shared" si="531"/>
        <v>44418</v>
      </c>
      <c r="AK2916" s="31">
        <f t="shared" si="529"/>
        <v>1E-3</v>
      </c>
      <c r="AL2916" s="115">
        <f t="shared" si="530"/>
        <v>2.0569206323990397E-3</v>
      </c>
      <c r="AM2916" s="100"/>
      <c r="BR2916" s="18">
        <f t="shared" si="523"/>
        <v>44407</v>
      </c>
      <c r="BS2916" s="6">
        <f t="shared" si="524"/>
        <v>-5.4000000000000003E-3</v>
      </c>
      <c r="BT2916" s="6">
        <f t="shared" si="525"/>
        <v>-1E-3</v>
      </c>
    </row>
    <row r="2917" spans="2:72" ht="14.45" hidden="1">
      <c r="B2917" s="110">
        <v>44410</v>
      </c>
      <c r="C2917" s="106">
        <v>4387.2</v>
      </c>
      <c r="D2917" s="106">
        <v>4406.8999999999996</v>
      </c>
      <c r="E2917" s="106">
        <v>4422.2</v>
      </c>
      <c r="F2917" s="106">
        <v>4384.8</v>
      </c>
      <c r="G2917" s="28"/>
      <c r="H2917" s="107">
        <v>-1.8E-3</v>
      </c>
      <c r="K2917" s="110">
        <v>44470</v>
      </c>
      <c r="L2917" s="106">
        <v>17532.05</v>
      </c>
      <c r="M2917" s="106">
        <v>17531.900000000001</v>
      </c>
      <c r="N2917" s="106">
        <v>17557.150000000001</v>
      </c>
      <c r="O2917" s="106">
        <v>17452.900000000001</v>
      </c>
      <c r="P2917" s="28" t="s">
        <v>5394</v>
      </c>
      <c r="Q2917" s="107">
        <v>-4.8999999999999998E-3</v>
      </c>
      <c r="T2917" s="110">
        <v>44259</v>
      </c>
      <c r="U2917" s="28">
        <v>72.739000000000004</v>
      </c>
      <c r="V2917">
        <v>72.885999999999996</v>
      </c>
      <c r="W2917">
        <v>73.113</v>
      </c>
      <c r="X2917">
        <v>72.599000000000004</v>
      </c>
      <c r="Y2917" s="19">
        <v>-2.8E-3</v>
      </c>
      <c r="AB2917" s="110">
        <f t="shared" si="528"/>
        <v>44470</v>
      </c>
      <c r="AC2917" s="108">
        <f t="shared" si="532"/>
        <v>17532.05</v>
      </c>
      <c r="AD2917" s="28">
        <f t="shared" si="533"/>
        <v>74.150000000000006</v>
      </c>
      <c r="AE2917" s="28">
        <f t="shared" si="526"/>
        <v>236.44032366824001</v>
      </c>
      <c r="AF2917" s="31">
        <f t="shared" si="527"/>
        <v>-4.618600336961598E-3</v>
      </c>
      <c r="AJ2917" s="110">
        <f t="shared" si="531"/>
        <v>44419</v>
      </c>
      <c r="AK2917" s="31">
        <f t="shared" si="529"/>
        <v>2.5000000000000001E-3</v>
      </c>
      <c r="AL2917" s="115">
        <f t="shared" si="530"/>
        <v>2.4484617464939351E-3</v>
      </c>
      <c r="AM2917" s="100"/>
      <c r="BR2917" s="18">
        <f t="shared" si="523"/>
        <v>44410</v>
      </c>
      <c r="BS2917" s="6">
        <f t="shared" si="524"/>
        <v>-1.8E-3</v>
      </c>
      <c r="BT2917" s="6">
        <f t="shared" si="525"/>
        <v>7.7000000000000002E-3</v>
      </c>
    </row>
    <row r="2918" spans="2:72" ht="14.45" hidden="1">
      <c r="B2918" s="110">
        <v>44411</v>
      </c>
      <c r="C2918" s="106">
        <v>4423.1000000000004</v>
      </c>
      <c r="D2918" s="106">
        <v>4392.7</v>
      </c>
      <c r="E2918" s="106">
        <v>4423.8</v>
      </c>
      <c r="F2918" s="106">
        <v>4373</v>
      </c>
      <c r="G2918" s="28"/>
      <c r="H2918" s="107">
        <v>8.2000000000000007E-3</v>
      </c>
      <c r="K2918" s="110">
        <v>44473</v>
      </c>
      <c r="L2918" s="106">
        <v>17691.25</v>
      </c>
      <c r="M2918" s="106">
        <v>17615.55</v>
      </c>
      <c r="N2918" s="106">
        <v>17750.900000000001</v>
      </c>
      <c r="O2918" s="106">
        <v>17581.349999999999</v>
      </c>
      <c r="P2918" s="28" t="s">
        <v>5395</v>
      </c>
      <c r="Q2918" s="107">
        <v>9.1000000000000004E-3</v>
      </c>
      <c r="T2918" s="110">
        <v>44260</v>
      </c>
      <c r="U2918" s="28">
        <v>73.19</v>
      </c>
      <c r="V2918">
        <v>73.070999999999998</v>
      </c>
      <c r="W2918">
        <v>73.216999999999999</v>
      </c>
      <c r="X2918">
        <v>72.745000000000005</v>
      </c>
      <c r="Y2918" s="19">
        <v>6.1999999999999998E-3</v>
      </c>
      <c r="AB2918" s="110">
        <f t="shared" si="528"/>
        <v>44473</v>
      </c>
      <c r="AC2918" s="108">
        <f t="shared" si="532"/>
        <v>17691.25</v>
      </c>
      <c r="AD2918" s="28">
        <f t="shared" si="533"/>
        <v>74.587999999999994</v>
      </c>
      <c r="AE2918" s="28">
        <f t="shared" si="526"/>
        <v>237.18627661285998</v>
      </c>
      <c r="AF2918" s="31">
        <f t="shared" si="527"/>
        <v>3.154931159993879E-3</v>
      </c>
      <c r="AJ2918" s="110">
        <f t="shared" si="531"/>
        <v>44420</v>
      </c>
      <c r="AK2918" s="31">
        <f t="shared" si="529"/>
        <v>2.8999999999999998E-3</v>
      </c>
      <c r="AL2918" s="115">
        <f t="shared" si="530"/>
        <v>4.3421169780206714E-3</v>
      </c>
      <c r="AM2918" s="100"/>
      <c r="BR2918" s="18">
        <f t="shared" si="523"/>
        <v>44411</v>
      </c>
      <c r="BS2918" s="6">
        <f t="shared" si="524"/>
        <v>8.2000000000000007E-3</v>
      </c>
      <c r="BT2918" s="6">
        <f t="shared" si="525"/>
        <v>1.55E-2</v>
      </c>
    </row>
    <row r="2919" spans="2:72" ht="14.45" hidden="1">
      <c r="B2919" s="110">
        <v>44412</v>
      </c>
      <c r="C2919" s="106">
        <v>4402.7</v>
      </c>
      <c r="D2919" s="106">
        <v>4415.8999999999996</v>
      </c>
      <c r="E2919" s="106">
        <v>4416.2</v>
      </c>
      <c r="F2919" s="106">
        <v>4400.2</v>
      </c>
      <c r="G2919" s="28"/>
      <c r="H2919" s="107">
        <v>-4.5999999999999999E-3</v>
      </c>
      <c r="K2919" s="110">
        <v>44474</v>
      </c>
      <c r="L2919" s="106">
        <v>17822.3</v>
      </c>
      <c r="M2919" s="106">
        <v>17661.349999999999</v>
      </c>
      <c r="N2919" s="106">
        <v>17833.45</v>
      </c>
      <c r="O2919" s="106">
        <v>17640.900000000001</v>
      </c>
      <c r="P2919" s="28" t="s">
        <v>5396</v>
      </c>
      <c r="Q2919" s="107">
        <v>7.4000000000000003E-3</v>
      </c>
      <c r="T2919" s="110">
        <v>44263</v>
      </c>
      <c r="U2919" s="28">
        <v>73.36</v>
      </c>
      <c r="V2919">
        <v>73.204999999999998</v>
      </c>
      <c r="W2919">
        <v>73.409000000000006</v>
      </c>
      <c r="X2919">
        <v>72.933000000000007</v>
      </c>
      <c r="Y2919" s="19">
        <v>2.3E-3</v>
      </c>
      <c r="AB2919" s="110">
        <f t="shared" si="528"/>
        <v>44474</v>
      </c>
      <c r="AC2919" s="108">
        <f t="shared" si="532"/>
        <v>17822.3</v>
      </c>
      <c r="AD2919" s="28">
        <f t="shared" si="533"/>
        <v>74.564999999999998</v>
      </c>
      <c r="AE2919" s="28">
        <f t="shared" si="526"/>
        <v>239.01696506403809</v>
      </c>
      <c r="AF2919" s="31">
        <f t="shared" si="527"/>
        <v>7.7183573911663306E-3</v>
      </c>
      <c r="AJ2919" s="110">
        <f t="shared" si="531"/>
        <v>44421</v>
      </c>
      <c r="AK2919" s="31">
        <f t="shared" si="529"/>
        <v>1.6000000000000001E-3</v>
      </c>
      <c r="AL2919" s="115">
        <f t="shared" si="530"/>
        <v>1.1057697406769096E-2</v>
      </c>
      <c r="AM2919" s="100"/>
      <c r="BR2919" s="18">
        <f t="shared" si="523"/>
        <v>44412</v>
      </c>
      <c r="BS2919" s="6">
        <f t="shared" si="524"/>
        <v>-4.5999999999999999E-3</v>
      </c>
      <c r="BT2919" s="6">
        <f t="shared" si="525"/>
        <v>7.9000000000000008E-3</v>
      </c>
    </row>
    <row r="2920" spans="2:72" ht="14.45" hidden="1">
      <c r="B2920" s="110">
        <v>44413</v>
      </c>
      <c r="C2920" s="106">
        <v>4429.1000000000004</v>
      </c>
      <c r="D2920" s="106">
        <v>4408.8999999999996</v>
      </c>
      <c r="E2920" s="106">
        <v>4429.8</v>
      </c>
      <c r="F2920" s="106">
        <v>4408.8999999999996</v>
      </c>
      <c r="G2920" s="28"/>
      <c r="H2920" s="107">
        <v>6.0000000000000001E-3</v>
      </c>
      <c r="K2920" s="110">
        <v>44475</v>
      </c>
      <c r="L2920" s="106">
        <v>17646</v>
      </c>
      <c r="M2920" s="106">
        <v>17861.5</v>
      </c>
      <c r="N2920" s="106">
        <v>17884.599999999999</v>
      </c>
      <c r="O2920" s="106">
        <v>17613.150000000001</v>
      </c>
      <c r="P2920" s="28" t="s">
        <v>5397</v>
      </c>
      <c r="Q2920" s="107">
        <v>-9.9000000000000008E-3</v>
      </c>
      <c r="T2920" s="110">
        <v>44264</v>
      </c>
      <c r="U2920" s="28">
        <v>72.775999999999996</v>
      </c>
      <c r="V2920">
        <v>73.328999999999994</v>
      </c>
      <c r="W2920">
        <v>73.394000000000005</v>
      </c>
      <c r="X2920">
        <v>72.775999999999996</v>
      </c>
      <c r="Y2920" s="19">
        <v>-8.0000000000000002E-3</v>
      </c>
      <c r="AB2920" s="110">
        <f t="shared" si="528"/>
        <v>44475</v>
      </c>
      <c r="AC2920" s="108">
        <f t="shared" si="532"/>
        <v>17646</v>
      </c>
      <c r="AD2920" s="28">
        <f t="shared" si="533"/>
        <v>74.778000000000006</v>
      </c>
      <c r="AE2920" s="28">
        <f t="shared" si="526"/>
        <v>235.97849634919359</v>
      </c>
      <c r="AF2920" s="31">
        <f t="shared" si="527"/>
        <v>-1.2712355853194079E-2</v>
      </c>
      <c r="AJ2920" s="110">
        <f t="shared" si="531"/>
        <v>44424</v>
      </c>
      <c r="AK2920" s="31">
        <f t="shared" si="529"/>
        <v>2.5999999999999999E-3</v>
      </c>
      <c r="AL2920" s="115">
        <f t="shared" si="530"/>
        <v>3.0266900793405327E-3</v>
      </c>
      <c r="AM2920" s="100"/>
      <c r="BR2920" s="18">
        <f t="shared" si="523"/>
        <v>44413</v>
      </c>
      <c r="BS2920" s="6">
        <f t="shared" si="524"/>
        <v>6.0000000000000001E-3</v>
      </c>
      <c r="BT2920" s="6">
        <f t="shared" si="525"/>
        <v>2.2000000000000001E-3</v>
      </c>
    </row>
    <row r="2921" spans="2:72" ht="14.45" hidden="1">
      <c r="B2921" s="110">
        <v>44414</v>
      </c>
      <c r="C2921" s="106">
        <v>4436.5</v>
      </c>
      <c r="D2921" s="106">
        <v>4429.1000000000004</v>
      </c>
      <c r="E2921" s="106">
        <v>4440.8</v>
      </c>
      <c r="F2921" s="106">
        <v>4429.1000000000004</v>
      </c>
      <c r="G2921" s="28"/>
      <c r="H2921" s="107">
        <v>1.6999999999999999E-3</v>
      </c>
      <c r="K2921" s="110">
        <v>44476</v>
      </c>
      <c r="L2921" s="106">
        <v>17790.349999999999</v>
      </c>
      <c r="M2921" s="106">
        <v>17810.55</v>
      </c>
      <c r="N2921" s="106">
        <v>17857.55</v>
      </c>
      <c r="O2921" s="106">
        <v>17763.8</v>
      </c>
      <c r="P2921" s="28" t="s">
        <v>5398</v>
      </c>
      <c r="Q2921" s="107">
        <v>8.2000000000000007E-3</v>
      </c>
      <c r="T2921" s="110">
        <v>44265</v>
      </c>
      <c r="U2921" s="28">
        <v>72.73</v>
      </c>
      <c r="V2921">
        <v>72.811000000000007</v>
      </c>
      <c r="W2921">
        <v>73.106999999999999</v>
      </c>
      <c r="X2921">
        <v>72.727999999999994</v>
      </c>
      <c r="Y2921" s="19">
        <v>-5.9999999999999995E-4</v>
      </c>
      <c r="AB2921" s="110">
        <f t="shared" si="528"/>
        <v>44476</v>
      </c>
      <c r="AC2921" s="108">
        <f t="shared" si="532"/>
        <v>17790.349999999999</v>
      </c>
      <c r="AD2921" s="28">
        <f t="shared" si="533"/>
        <v>74.825000000000003</v>
      </c>
      <c r="AE2921" s="28">
        <f t="shared" si="526"/>
        <v>237.75943869027728</v>
      </c>
      <c r="AF2921" s="31">
        <f t="shared" si="527"/>
        <v>7.5470535181658693E-3</v>
      </c>
      <c r="AJ2921" s="110">
        <f t="shared" si="531"/>
        <v>44425</v>
      </c>
      <c r="AK2921" s="31">
        <f t="shared" si="529"/>
        <v>-7.1000000000000004E-3</v>
      </c>
      <c r="AL2921" s="115">
        <f t="shared" si="530"/>
        <v>3.4746837897925431E-4</v>
      </c>
      <c r="AM2921" s="100"/>
      <c r="BR2921" s="18">
        <f t="shared" si="523"/>
        <v>44414</v>
      </c>
      <c r="BS2921" s="6">
        <f t="shared" si="524"/>
        <v>1.6999999999999999E-3</v>
      </c>
      <c r="BT2921" s="6">
        <f t="shared" si="525"/>
        <v>-3.5000000000000001E-3</v>
      </c>
    </row>
    <row r="2922" spans="2:72" ht="14.45" hidden="1">
      <c r="B2922" s="110">
        <v>44417</v>
      </c>
      <c r="C2922" s="106">
        <v>4432.3999999999996</v>
      </c>
      <c r="D2922" s="106">
        <v>4437.8</v>
      </c>
      <c r="E2922" s="106">
        <v>4439.3999999999996</v>
      </c>
      <c r="F2922" s="106">
        <v>4424.7</v>
      </c>
      <c r="G2922" s="28"/>
      <c r="H2922" s="107">
        <v>-8.9999999999999998E-4</v>
      </c>
      <c r="K2922" s="110">
        <v>44477</v>
      </c>
      <c r="L2922" s="106">
        <v>17895.2</v>
      </c>
      <c r="M2922" s="106">
        <v>17886.849999999999</v>
      </c>
      <c r="N2922" s="106">
        <v>17941.849999999999</v>
      </c>
      <c r="O2922" s="106">
        <v>17840.349999999999</v>
      </c>
      <c r="P2922" s="28" t="s">
        <v>5399</v>
      </c>
      <c r="Q2922" s="107">
        <v>5.8999999999999999E-3</v>
      </c>
      <c r="T2922" s="110">
        <v>44266</v>
      </c>
      <c r="U2922" s="28">
        <v>72.7</v>
      </c>
      <c r="V2922">
        <v>72.757000000000005</v>
      </c>
      <c r="W2922">
        <v>72.802000000000007</v>
      </c>
      <c r="X2922">
        <v>72.58</v>
      </c>
      <c r="Y2922" s="19">
        <v>-4.0000000000000002E-4</v>
      </c>
      <c r="AB2922" s="110">
        <f t="shared" si="528"/>
        <v>44477</v>
      </c>
      <c r="AC2922" s="108">
        <f t="shared" si="532"/>
        <v>17895.2</v>
      </c>
      <c r="AD2922" s="28">
        <f t="shared" si="533"/>
        <v>75.131</v>
      </c>
      <c r="AE2922" s="28">
        <f t="shared" si="526"/>
        <v>238.18663401259136</v>
      </c>
      <c r="AF2922" s="31">
        <f t="shared" si="527"/>
        <v>1.7967544197923235E-3</v>
      </c>
      <c r="AJ2922" s="110">
        <f t="shared" si="531"/>
        <v>44426</v>
      </c>
      <c r="AK2922" s="31">
        <f t="shared" si="529"/>
        <v>-1.0699999999999999E-2</v>
      </c>
      <c r="AL2922" s="115">
        <f t="shared" si="530"/>
        <v>-1.6125880683751648E-3</v>
      </c>
      <c r="AM2922" s="100"/>
      <c r="BR2922" s="18">
        <f t="shared" si="523"/>
        <v>44417</v>
      </c>
      <c r="BS2922" s="6">
        <f t="shared" si="524"/>
        <v>-8.9999999999999998E-4</v>
      </c>
      <c r="BT2922" s="6">
        <f t="shared" si="525"/>
        <v>1.1999999999999999E-3</v>
      </c>
    </row>
    <row r="2923" spans="2:72" ht="14.45" hidden="1">
      <c r="B2923" s="110">
        <v>44418</v>
      </c>
      <c r="C2923" s="106">
        <v>4436.8</v>
      </c>
      <c r="D2923" s="106">
        <v>4435.8</v>
      </c>
      <c r="E2923" s="106">
        <v>4445.2</v>
      </c>
      <c r="F2923" s="106">
        <v>4430</v>
      </c>
      <c r="G2923" s="28"/>
      <c r="H2923" s="107">
        <v>1E-3</v>
      </c>
      <c r="K2923" s="110">
        <v>44480</v>
      </c>
      <c r="L2923" s="106">
        <v>17945.95</v>
      </c>
      <c r="M2923" s="106">
        <v>17867.55</v>
      </c>
      <c r="N2923" s="106">
        <v>18041.95</v>
      </c>
      <c r="O2923" s="106">
        <v>17839.099999999999</v>
      </c>
      <c r="P2923" s="28" t="s">
        <v>5400</v>
      </c>
      <c r="Q2923" s="107">
        <v>2.8E-3</v>
      </c>
      <c r="T2923" s="110">
        <v>44267</v>
      </c>
      <c r="U2923" s="28">
        <v>72.69</v>
      </c>
      <c r="V2923">
        <v>72.664000000000001</v>
      </c>
      <c r="W2923">
        <v>72.876000000000005</v>
      </c>
      <c r="X2923">
        <v>72.63</v>
      </c>
      <c r="Y2923" s="19">
        <v>-1E-4</v>
      </c>
      <c r="AB2923" s="110">
        <f t="shared" si="528"/>
        <v>44480</v>
      </c>
      <c r="AC2923" s="108">
        <f t="shared" si="532"/>
        <v>17945.95</v>
      </c>
      <c r="AD2923" s="28">
        <f t="shared" si="533"/>
        <v>75.403000000000006</v>
      </c>
      <c r="AE2923" s="28">
        <f t="shared" si="526"/>
        <v>238.00047743458481</v>
      </c>
      <c r="AF2923" s="31">
        <f t="shared" si="527"/>
        <v>-7.8155761669107537E-4</v>
      </c>
      <c r="AJ2923" s="110" t="e">
        <f t="shared" si="531"/>
        <v>#N/A</v>
      </c>
      <c r="AK2923" s="31">
        <f t="shared" si="529"/>
        <v>0</v>
      </c>
      <c r="AL2923" s="115">
        <f t="shared" si="530"/>
        <v>0</v>
      </c>
      <c r="AM2923" s="100"/>
      <c r="BR2923" s="18">
        <f t="shared" si="523"/>
        <v>44418</v>
      </c>
      <c r="BS2923" s="6">
        <f t="shared" si="524"/>
        <v>1E-3</v>
      </c>
      <c r="BT2923" s="6">
        <f t="shared" si="525"/>
        <v>1.2999999999999999E-3</v>
      </c>
    </row>
    <row r="2924" spans="2:72" ht="14.45" hidden="1">
      <c r="B2924" s="110">
        <v>44419</v>
      </c>
      <c r="C2924" s="106">
        <v>4447.7</v>
      </c>
      <c r="D2924" s="106">
        <v>4442.2</v>
      </c>
      <c r="E2924" s="106">
        <v>4449.3999999999996</v>
      </c>
      <c r="F2924" s="106">
        <v>4436.3999999999996</v>
      </c>
      <c r="G2924" s="28"/>
      <c r="H2924" s="107">
        <v>2.5000000000000001E-3</v>
      </c>
      <c r="K2924" s="110">
        <v>44481</v>
      </c>
      <c r="L2924" s="106">
        <v>17991.95</v>
      </c>
      <c r="M2924" s="106">
        <v>17915.8</v>
      </c>
      <c r="N2924" s="106">
        <v>18008.650000000001</v>
      </c>
      <c r="O2924" s="106">
        <v>17864.95</v>
      </c>
      <c r="P2924" s="28" t="s">
        <v>5401</v>
      </c>
      <c r="Q2924" s="107">
        <v>2.5999999999999999E-3</v>
      </c>
      <c r="T2924" s="110">
        <v>44270</v>
      </c>
      <c r="U2924" s="28">
        <v>72.534999999999997</v>
      </c>
      <c r="V2924">
        <v>72.661000000000001</v>
      </c>
      <c r="W2924">
        <v>72.789000000000001</v>
      </c>
      <c r="X2924">
        <v>72.38</v>
      </c>
      <c r="Y2924" s="19">
        <v>-2.0999999999999999E-3</v>
      </c>
      <c r="AB2924" s="110">
        <f t="shared" si="528"/>
        <v>44481</v>
      </c>
      <c r="AC2924" s="108">
        <f t="shared" si="532"/>
        <v>17991.95</v>
      </c>
      <c r="AD2924" s="28">
        <f t="shared" si="533"/>
        <v>75.488</v>
      </c>
      <c r="AE2924" s="28">
        <f t="shared" si="526"/>
        <v>238.34185565917764</v>
      </c>
      <c r="AF2924" s="31">
        <f t="shared" si="527"/>
        <v>1.4343594108405799E-3</v>
      </c>
      <c r="AJ2924" s="110">
        <f t="shared" si="531"/>
        <v>44428</v>
      </c>
      <c r="AK2924" s="31">
        <f t="shared" si="529"/>
        <v>8.0999999999999996E-3</v>
      </c>
      <c r="AL2924" s="115">
        <f t="shared" si="530"/>
        <v>-7.9708368453185185E-3</v>
      </c>
      <c r="AM2924" s="100"/>
      <c r="BR2924" s="18">
        <f t="shared" si="523"/>
        <v>44419</v>
      </c>
      <c r="BS2924" s="6">
        <f t="shared" si="524"/>
        <v>2.5000000000000001E-3</v>
      </c>
      <c r="BT2924" s="6">
        <f t="shared" si="525"/>
        <v>1E-4</v>
      </c>
    </row>
    <row r="2925" spans="2:72" ht="14.45" hidden="1">
      <c r="B2925" s="110">
        <v>44420</v>
      </c>
      <c r="C2925" s="106">
        <v>4460.8</v>
      </c>
      <c r="D2925" s="106">
        <v>4446.1000000000004</v>
      </c>
      <c r="E2925" s="106">
        <v>4461.8</v>
      </c>
      <c r="F2925" s="106">
        <v>4436</v>
      </c>
      <c r="G2925" s="28"/>
      <c r="H2925" s="107">
        <v>2.8999999999999998E-3</v>
      </c>
      <c r="K2925" s="110">
        <v>44482</v>
      </c>
      <c r="L2925" s="106">
        <v>18161.75</v>
      </c>
      <c r="M2925" s="106">
        <v>18097.849999999999</v>
      </c>
      <c r="N2925" s="106">
        <v>18197.8</v>
      </c>
      <c r="O2925" s="106">
        <v>18050.75</v>
      </c>
      <c r="P2925" s="28" t="s">
        <v>5402</v>
      </c>
      <c r="Q2925" s="107">
        <v>9.4000000000000004E-3</v>
      </c>
      <c r="T2925" s="110">
        <v>44271</v>
      </c>
      <c r="U2925" s="28">
        <v>72.515000000000001</v>
      </c>
      <c r="V2925">
        <v>72.515000000000001</v>
      </c>
      <c r="W2925">
        <v>72.641999999999996</v>
      </c>
      <c r="X2925">
        <v>72.367999999999995</v>
      </c>
      <c r="Y2925" s="19">
        <v>-2.9999999999999997E-4</v>
      </c>
      <c r="AB2925" s="110">
        <f t="shared" si="528"/>
        <v>44482</v>
      </c>
      <c r="AC2925" s="108">
        <f t="shared" si="532"/>
        <v>18161.75</v>
      </c>
      <c r="AD2925" s="28">
        <f t="shared" si="533"/>
        <v>75.305999999999997</v>
      </c>
      <c r="AE2925" s="28">
        <f t="shared" si="526"/>
        <v>241.17268212360239</v>
      </c>
      <c r="AF2925" s="31">
        <f t="shared" si="527"/>
        <v>1.1877168853097864E-2</v>
      </c>
      <c r="AJ2925" s="110">
        <f t="shared" si="531"/>
        <v>44431</v>
      </c>
      <c r="AK2925" s="31">
        <f t="shared" si="529"/>
        <v>8.5000000000000006E-3</v>
      </c>
      <c r="AL2925" s="115">
        <f t="shared" si="530"/>
        <v>5.7284966729345133E-3</v>
      </c>
      <c r="AM2925" s="100"/>
      <c r="BR2925" s="18">
        <f t="shared" si="523"/>
        <v>44420</v>
      </c>
      <c r="BS2925" s="6">
        <f t="shared" si="524"/>
        <v>2.8999999999999998E-3</v>
      </c>
      <c r="BT2925" s="6">
        <f t="shared" si="525"/>
        <v>5.0000000000000001E-3</v>
      </c>
    </row>
    <row r="2926" spans="2:72" ht="14.45" hidden="1">
      <c r="B2926" s="110">
        <v>44421</v>
      </c>
      <c r="C2926" s="106">
        <v>4468</v>
      </c>
      <c r="D2926" s="106">
        <v>4464.8</v>
      </c>
      <c r="E2926" s="106">
        <v>4468.3999999999996</v>
      </c>
      <c r="F2926" s="106">
        <v>4460.8</v>
      </c>
      <c r="G2926" s="28"/>
      <c r="H2926" s="107">
        <v>1.6000000000000001E-3</v>
      </c>
      <c r="K2926" s="110">
        <v>44483</v>
      </c>
      <c r="L2926" s="106">
        <v>18338.55</v>
      </c>
      <c r="M2926" s="106">
        <v>18272.849999999999</v>
      </c>
      <c r="N2926" s="106">
        <v>18350.75</v>
      </c>
      <c r="O2926" s="106">
        <v>18248.7</v>
      </c>
      <c r="P2926" s="28" t="s">
        <v>5403</v>
      </c>
      <c r="Q2926" s="107">
        <v>9.7000000000000003E-3</v>
      </c>
      <c r="T2926" s="110">
        <v>44272</v>
      </c>
      <c r="U2926" s="28">
        <v>72.569999999999993</v>
      </c>
      <c r="V2926">
        <v>72.548000000000002</v>
      </c>
      <c r="W2926">
        <v>72.632000000000005</v>
      </c>
      <c r="X2926">
        <v>72.510000000000005</v>
      </c>
      <c r="Y2926" s="19">
        <v>8.0000000000000004E-4</v>
      </c>
      <c r="AB2926" s="110">
        <f t="shared" si="528"/>
        <v>44483</v>
      </c>
      <c r="AC2926" s="108">
        <f t="shared" si="532"/>
        <v>18338.55</v>
      </c>
      <c r="AD2926" s="28">
        <f t="shared" si="533"/>
        <v>74.995000000000005</v>
      </c>
      <c r="AE2926" s="28">
        <f t="shared" si="526"/>
        <v>244.53030202013466</v>
      </c>
      <c r="AF2926" s="31">
        <f t="shared" si="527"/>
        <v>1.3922057286784639E-2</v>
      </c>
      <c r="AJ2926" s="110">
        <f t="shared" si="531"/>
        <v>44432</v>
      </c>
      <c r="AK2926" s="31">
        <f t="shared" si="529"/>
        <v>1.5E-3</v>
      </c>
      <c r="AL2926" s="115">
        <f t="shared" si="530"/>
        <v>7.7547445279748661E-3</v>
      </c>
      <c r="AM2926" s="100"/>
      <c r="BR2926" s="18">
        <f t="shared" si="523"/>
        <v>44421</v>
      </c>
      <c r="BS2926" s="6">
        <f t="shared" si="524"/>
        <v>1.6000000000000001E-3</v>
      </c>
      <c r="BT2926" s="6">
        <f t="shared" si="525"/>
        <v>1.01E-2</v>
      </c>
    </row>
    <row r="2927" spans="2:72" ht="14.45" hidden="1">
      <c r="B2927" s="110">
        <v>44424</v>
      </c>
      <c r="C2927" s="106">
        <v>4479.7</v>
      </c>
      <c r="D2927" s="106">
        <v>4461.6000000000004</v>
      </c>
      <c r="E2927" s="106">
        <v>4480.3</v>
      </c>
      <c r="F2927" s="106">
        <v>4437.7</v>
      </c>
      <c r="G2927" s="28"/>
      <c r="H2927" s="107">
        <v>2.5999999999999999E-3</v>
      </c>
      <c r="K2927" s="110">
        <v>44487</v>
      </c>
      <c r="L2927" s="106">
        <v>18477.05</v>
      </c>
      <c r="M2927" s="106">
        <v>18500.099999999999</v>
      </c>
      <c r="N2927" s="106">
        <v>18543.150000000001</v>
      </c>
      <c r="O2927" s="106">
        <v>18445.3</v>
      </c>
      <c r="P2927" s="28" t="s">
        <v>5404</v>
      </c>
      <c r="Q2927" s="107">
        <v>7.6E-3</v>
      </c>
      <c r="T2927" s="110">
        <v>44273</v>
      </c>
      <c r="U2927" s="28">
        <v>72.7</v>
      </c>
      <c r="V2927">
        <v>72.341999999999999</v>
      </c>
      <c r="W2927">
        <v>72.728999999999999</v>
      </c>
      <c r="X2927">
        <v>72.323999999999998</v>
      </c>
      <c r="Y2927" s="19">
        <v>1.8E-3</v>
      </c>
      <c r="AB2927" s="110">
        <f t="shared" si="528"/>
        <v>44487</v>
      </c>
      <c r="AC2927" s="108">
        <f t="shared" si="532"/>
        <v>18477.05</v>
      </c>
      <c r="AD2927" s="28">
        <f t="shared" si="533"/>
        <v>75.209999999999994</v>
      </c>
      <c r="AE2927" s="28">
        <f t="shared" si="526"/>
        <v>245.67278287461775</v>
      </c>
      <c r="AF2927" s="31">
        <f t="shared" si="527"/>
        <v>4.6721442906860755E-3</v>
      </c>
      <c r="AJ2927" s="110">
        <f t="shared" si="531"/>
        <v>44433</v>
      </c>
      <c r="AK2927" s="31">
        <f t="shared" si="529"/>
        <v>2.2000000000000001E-3</v>
      </c>
      <c r="AL2927" s="115">
        <f t="shared" si="530"/>
        <v>8.2052248282660223E-4</v>
      </c>
      <c r="AM2927" s="100"/>
      <c r="BR2927" s="18">
        <f t="shared" si="523"/>
        <v>44424</v>
      </c>
      <c r="BS2927" s="6">
        <f t="shared" si="524"/>
        <v>2.5999999999999999E-3</v>
      </c>
      <c r="BT2927" s="6">
        <f t="shared" si="525"/>
        <v>2.0999999999999999E-3</v>
      </c>
    </row>
    <row r="2928" spans="2:72" ht="14.45" hidden="1">
      <c r="B2928" s="110">
        <v>44425</v>
      </c>
      <c r="C2928" s="106">
        <v>4448.1000000000004</v>
      </c>
      <c r="D2928" s="106">
        <v>4462.1000000000004</v>
      </c>
      <c r="E2928" s="106">
        <v>4462.1000000000004</v>
      </c>
      <c r="F2928" s="106">
        <v>4417.8</v>
      </c>
      <c r="G2928" s="28"/>
      <c r="H2928" s="107">
        <v>-7.1000000000000004E-3</v>
      </c>
      <c r="K2928" s="110">
        <v>44488</v>
      </c>
      <c r="L2928" s="106">
        <v>18418.75</v>
      </c>
      <c r="M2928" s="106">
        <v>18602.349999999999</v>
      </c>
      <c r="N2928" s="106">
        <v>18604.45</v>
      </c>
      <c r="O2928" s="106">
        <v>18377.7</v>
      </c>
      <c r="P2928" s="28" t="s">
        <v>5405</v>
      </c>
      <c r="Q2928" s="107">
        <v>-3.2000000000000002E-3</v>
      </c>
      <c r="T2928" s="110">
        <v>44274</v>
      </c>
      <c r="U2928" s="28">
        <v>72.412999999999997</v>
      </c>
      <c r="V2928">
        <v>72.661000000000001</v>
      </c>
      <c r="W2928">
        <v>72.715000000000003</v>
      </c>
      <c r="X2928">
        <v>72.412999999999997</v>
      </c>
      <c r="Y2928" s="19">
        <v>-3.8999999999999998E-3</v>
      </c>
      <c r="AB2928" s="110">
        <f t="shared" si="528"/>
        <v>44488</v>
      </c>
      <c r="AC2928" s="108">
        <f t="shared" si="532"/>
        <v>18418.75</v>
      </c>
      <c r="AD2928" s="28">
        <f t="shared" si="533"/>
        <v>75.12</v>
      </c>
      <c r="AE2928" s="28">
        <f t="shared" si="526"/>
        <v>245.19102768903088</v>
      </c>
      <c r="AF2928" s="31">
        <f t="shared" si="527"/>
        <v>-1.960962789405718E-3</v>
      </c>
      <c r="AJ2928" s="110">
        <f t="shared" si="531"/>
        <v>44434</v>
      </c>
      <c r="AK2928" s="31">
        <f t="shared" si="529"/>
        <v>-5.7999999999999996E-3</v>
      </c>
      <c r="AL2928" s="115">
        <f t="shared" si="530"/>
        <v>-3.3678836347417196E-4</v>
      </c>
      <c r="AM2928" s="100"/>
      <c r="BR2928" s="18">
        <f t="shared" si="523"/>
        <v>44425</v>
      </c>
      <c r="BS2928" s="6">
        <f t="shared" si="524"/>
        <v>-7.1000000000000004E-3</v>
      </c>
      <c r="BT2928" s="6">
        <f t="shared" si="525"/>
        <v>3.0999999999999999E-3</v>
      </c>
    </row>
    <row r="2929" spans="2:72" ht="14.45" hidden="1">
      <c r="B2929" s="110">
        <v>44426</v>
      </c>
      <c r="C2929" s="106">
        <v>4400.3</v>
      </c>
      <c r="D2929" s="106">
        <v>4440.8999999999996</v>
      </c>
      <c r="E2929" s="106">
        <v>4454.3</v>
      </c>
      <c r="F2929" s="106">
        <v>4397.6000000000004</v>
      </c>
      <c r="G2929" s="28"/>
      <c r="H2929" s="107">
        <v>-1.0699999999999999E-2</v>
      </c>
      <c r="K2929" s="110">
        <v>44489</v>
      </c>
      <c r="L2929" s="106">
        <v>18266.599999999999</v>
      </c>
      <c r="M2929" s="106">
        <v>18439.900000000001</v>
      </c>
      <c r="N2929" s="106">
        <v>18458.3</v>
      </c>
      <c r="O2929" s="106">
        <v>18209.349999999999</v>
      </c>
      <c r="P2929" s="28" t="s">
        <v>5406</v>
      </c>
      <c r="Q2929" s="107">
        <v>-8.3000000000000001E-3</v>
      </c>
      <c r="T2929" s="110">
        <v>44277</v>
      </c>
      <c r="U2929" s="28">
        <v>72.38</v>
      </c>
      <c r="V2929">
        <v>72.45</v>
      </c>
      <c r="W2929">
        <v>72.536000000000001</v>
      </c>
      <c r="X2929">
        <v>72.311999999999998</v>
      </c>
      <c r="Y2929" s="19">
        <v>-5.0000000000000001E-4</v>
      </c>
      <c r="AB2929" s="110">
        <f t="shared" si="528"/>
        <v>44489</v>
      </c>
      <c r="AC2929" s="108">
        <f t="shared" si="532"/>
        <v>18266.599999999999</v>
      </c>
      <c r="AD2929" s="28">
        <f t="shared" si="533"/>
        <v>74.81</v>
      </c>
      <c r="AE2929" s="28">
        <f t="shared" si="526"/>
        <v>244.17323887180856</v>
      </c>
      <c r="AF2929" s="31">
        <f t="shared" si="527"/>
        <v>-4.1510035127106937E-3</v>
      </c>
      <c r="AJ2929" s="110">
        <f t="shared" si="531"/>
        <v>44435</v>
      </c>
      <c r="AK2929" s="31">
        <f t="shared" si="529"/>
        <v>8.8000000000000005E-3</v>
      </c>
      <c r="AL2929" s="115">
        <f t="shared" si="530"/>
        <v>1.3398174938330287E-2</v>
      </c>
      <c r="AM2929" s="100"/>
      <c r="BR2929" s="18">
        <f t="shared" si="523"/>
        <v>44426</v>
      </c>
      <c r="BS2929" s="6">
        <f t="shared" si="524"/>
        <v>-1.0699999999999999E-2</v>
      </c>
      <c r="BT2929" s="6">
        <f t="shared" si="525"/>
        <v>-2.8E-3</v>
      </c>
    </row>
    <row r="2930" spans="2:72" ht="14.45" hidden="1">
      <c r="B2930" s="110">
        <v>44427</v>
      </c>
      <c r="C2930" s="106">
        <v>4405.8</v>
      </c>
      <c r="D2930" s="106">
        <v>4382.3999999999996</v>
      </c>
      <c r="E2930" s="106">
        <v>4418.6000000000004</v>
      </c>
      <c r="F2930" s="106">
        <v>4367.7</v>
      </c>
      <c r="G2930" s="28"/>
      <c r="H2930" s="107">
        <v>1.1999999999999999E-3</v>
      </c>
      <c r="K2930" s="110">
        <v>44490</v>
      </c>
      <c r="L2930" s="106">
        <v>18178.099999999999</v>
      </c>
      <c r="M2930" s="106">
        <v>18382.7</v>
      </c>
      <c r="N2930" s="106">
        <v>18384.2</v>
      </c>
      <c r="O2930" s="106">
        <v>18048</v>
      </c>
      <c r="P2930" s="28" t="s">
        <v>5407</v>
      </c>
      <c r="Q2930" s="107">
        <v>-4.7999999999999996E-3</v>
      </c>
      <c r="T2930" s="110">
        <v>44278</v>
      </c>
      <c r="U2930" s="28">
        <v>72.555000000000007</v>
      </c>
      <c r="V2930">
        <v>72.370999999999995</v>
      </c>
      <c r="W2930">
        <v>72.555000000000007</v>
      </c>
      <c r="X2930">
        <v>72.268000000000001</v>
      </c>
      <c r="Y2930" s="19">
        <v>2.3999999999999998E-3</v>
      </c>
      <c r="AB2930" s="110">
        <f t="shared" si="528"/>
        <v>44490</v>
      </c>
      <c r="AC2930" s="108">
        <f t="shared" si="532"/>
        <v>18178.099999999999</v>
      </c>
      <c r="AD2930" s="28">
        <f t="shared" si="533"/>
        <v>74.888999999999996</v>
      </c>
      <c r="AE2930" s="28">
        <f t="shared" si="526"/>
        <v>242.73391285769605</v>
      </c>
      <c r="AF2930" s="31">
        <f t="shared" si="527"/>
        <v>-5.8946919030228306E-3</v>
      </c>
      <c r="AJ2930" s="110">
        <f t="shared" si="531"/>
        <v>44438</v>
      </c>
      <c r="AK2930" s="31">
        <f t="shared" si="529"/>
        <v>4.3E-3</v>
      </c>
      <c r="AL2930" s="115">
        <f t="shared" si="530"/>
        <v>1.5953329098392866E-2</v>
      </c>
      <c r="AM2930" s="100"/>
      <c r="BR2930" s="18" t="e">
        <f t="shared" si="523"/>
        <v>#N/A</v>
      </c>
      <c r="BS2930" s="6">
        <f t="shared" si="524"/>
        <v>0</v>
      </c>
      <c r="BT2930" s="6">
        <f t="shared" si="525"/>
        <v>0</v>
      </c>
    </row>
    <row r="2931" spans="2:72" ht="14.45" hidden="1">
      <c r="B2931" s="110">
        <v>44428</v>
      </c>
      <c r="C2931" s="106">
        <v>4441.7</v>
      </c>
      <c r="D2931" s="106">
        <v>4410.6000000000004</v>
      </c>
      <c r="E2931" s="106">
        <v>4444.3999999999996</v>
      </c>
      <c r="F2931" s="106">
        <v>4406.8</v>
      </c>
      <c r="G2931" s="28"/>
      <c r="H2931" s="107">
        <v>8.0999999999999996E-3</v>
      </c>
      <c r="K2931" s="110">
        <v>44491</v>
      </c>
      <c r="L2931" s="106">
        <v>18114.900000000001</v>
      </c>
      <c r="M2931" s="106">
        <v>18230.7</v>
      </c>
      <c r="N2931" s="106">
        <v>18314.25</v>
      </c>
      <c r="O2931" s="106">
        <v>18034.349999999999</v>
      </c>
      <c r="P2931" s="28" t="s">
        <v>5408</v>
      </c>
      <c r="Q2931" s="107">
        <v>-3.5000000000000001E-3</v>
      </c>
      <c r="T2931" s="110">
        <v>44279</v>
      </c>
      <c r="U2931" s="28">
        <v>72.594999999999999</v>
      </c>
      <c r="V2931">
        <v>72.564999999999998</v>
      </c>
      <c r="W2931">
        <v>72.727999999999994</v>
      </c>
      <c r="X2931">
        <v>72.501999999999995</v>
      </c>
      <c r="Y2931" s="19">
        <v>5.9999999999999995E-4</v>
      </c>
      <c r="AB2931" s="110">
        <f t="shared" si="528"/>
        <v>44491</v>
      </c>
      <c r="AC2931" s="108">
        <f t="shared" si="532"/>
        <v>18114.900000000001</v>
      </c>
      <c r="AD2931" s="28">
        <f t="shared" si="533"/>
        <v>74.998999999999995</v>
      </c>
      <c r="AE2931" s="28">
        <f t="shared" si="526"/>
        <v>241.53522046960629</v>
      </c>
      <c r="AF2931" s="31">
        <f t="shared" si="527"/>
        <v>-4.9382979657750514E-3</v>
      </c>
      <c r="AJ2931" s="110">
        <f t="shared" si="531"/>
        <v>44439</v>
      </c>
      <c r="AK2931" s="31">
        <f t="shared" si="529"/>
        <v>-1.2999999999999999E-3</v>
      </c>
      <c r="AL2931" s="115">
        <f t="shared" si="530"/>
        <v>1.6707538332185079E-2</v>
      </c>
      <c r="AM2931" s="100"/>
      <c r="BR2931" s="18">
        <f t="shared" si="523"/>
        <v>44428</v>
      </c>
      <c r="BS2931" s="6">
        <f t="shared" si="524"/>
        <v>8.0999999999999996E-3</v>
      </c>
      <c r="BT2931" s="6">
        <f t="shared" si="525"/>
        <v>-7.1000000000000004E-3</v>
      </c>
    </row>
    <row r="2932" spans="2:72" ht="14.45" hidden="1">
      <c r="B2932" s="110">
        <v>44431</v>
      </c>
      <c r="C2932" s="106">
        <v>4479.5</v>
      </c>
      <c r="D2932" s="106">
        <v>4450.3</v>
      </c>
      <c r="E2932" s="106">
        <v>4489.8999999999996</v>
      </c>
      <c r="F2932" s="106">
        <v>4450.3</v>
      </c>
      <c r="G2932" s="28"/>
      <c r="H2932" s="107">
        <v>8.5000000000000006E-3</v>
      </c>
      <c r="K2932" s="110">
        <v>44494</v>
      </c>
      <c r="L2932" s="106">
        <v>18125.400000000001</v>
      </c>
      <c r="M2932" s="106">
        <v>18229.5</v>
      </c>
      <c r="N2932" s="106">
        <v>18241.400000000001</v>
      </c>
      <c r="O2932" s="106">
        <v>17968.5</v>
      </c>
      <c r="P2932" s="28" t="s">
        <v>5409</v>
      </c>
      <c r="Q2932" s="107">
        <v>5.9999999999999995E-4</v>
      </c>
      <c r="T2932" s="110">
        <v>44280</v>
      </c>
      <c r="U2932" s="28">
        <v>72.665000000000006</v>
      </c>
      <c r="V2932">
        <v>72.584999999999994</v>
      </c>
      <c r="W2932">
        <v>72.715000000000003</v>
      </c>
      <c r="X2932">
        <v>72.552000000000007</v>
      </c>
      <c r="Y2932" s="19">
        <v>1E-3</v>
      </c>
      <c r="AB2932" s="110">
        <f t="shared" si="528"/>
        <v>44494</v>
      </c>
      <c r="AC2932" s="108">
        <f t="shared" si="532"/>
        <v>18125.400000000001</v>
      </c>
      <c r="AD2932" s="28">
        <f t="shared" si="533"/>
        <v>75.022000000000006</v>
      </c>
      <c r="AE2932" s="28">
        <f t="shared" si="526"/>
        <v>241.60113033510171</v>
      </c>
      <c r="AF2932" s="31">
        <f t="shared" si="527"/>
        <v>2.7287890092098088E-4</v>
      </c>
      <c r="AJ2932" s="110">
        <f t="shared" si="531"/>
        <v>44440</v>
      </c>
      <c r="AK2932" s="31">
        <f t="shared" si="529"/>
        <v>2.9999999999999997E-4</v>
      </c>
      <c r="AL2932" s="115">
        <f t="shared" si="530"/>
        <v>-3.8665926887946345E-3</v>
      </c>
      <c r="AM2932" s="100"/>
      <c r="BR2932" s="18">
        <f t="shared" si="523"/>
        <v>44431</v>
      </c>
      <c r="BS2932" s="6">
        <f t="shared" si="524"/>
        <v>8.5000000000000006E-3</v>
      </c>
      <c r="BT2932" s="6">
        <f t="shared" si="525"/>
        <v>2.8E-3</v>
      </c>
    </row>
    <row r="2933" spans="2:72" ht="14.45" hidden="1">
      <c r="B2933" s="110">
        <v>44432</v>
      </c>
      <c r="C2933" s="106">
        <v>4486.2</v>
      </c>
      <c r="D2933" s="106">
        <v>4484.3999999999996</v>
      </c>
      <c r="E2933" s="106">
        <v>4492.8</v>
      </c>
      <c r="F2933" s="106">
        <v>4482.3</v>
      </c>
      <c r="G2933" s="28"/>
      <c r="H2933" s="107">
        <v>1.5E-3</v>
      </c>
      <c r="K2933" s="110">
        <v>44495</v>
      </c>
      <c r="L2933" s="106">
        <v>18268.400000000001</v>
      </c>
      <c r="M2933" s="106">
        <v>18154.5</v>
      </c>
      <c r="N2933" s="106">
        <v>18310.45</v>
      </c>
      <c r="O2933" s="106">
        <v>18099.3</v>
      </c>
      <c r="P2933" s="28" t="s">
        <v>5410</v>
      </c>
      <c r="Q2933" s="107">
        <v>7.9000000000000008E-3</v>
      </c>
      <c r="T2933" s="110">
        <v>44281</v>
      </c>
      <c r="U2933" s="28">
        <v>72.614999999999995</v>
      </c>
      <c r="V2933">
        <v>72.638000000000005</v>
      </c>
      <c r="W2933">
        <v>72.661000000000001</v>
      </c>
      <c r="X2933">
        <v>72.356999999999999</v>
      </c>
      <c r="Y2933" s="19">
        <v>-6.9999999999999999E-4</v>
      </c>
      <c r="AB2933" s="110">
        <f t="shared" si="528"/>
        <v>44495</v>
      </c>
      <c r="AC2933" s="108">
        <f t="shared" si="532"/>
        <v>18268.400000000001</v>
      </c>
      <c r="AD2933" s="28">
        <f t="shared" si="533"/>
        <v>74.941999999999993</v>
      </c>
      <c r="AE2933" s="28">
        <f t="shared" si="526"/>
        <v>243.76717995249663</v>
      </c>
      <c r="AF2933" s="31">
        <f t="shared" si="527"/>
        <v>8.9653952131374393E-3</v>
      </c>
      <c r="AJ2933" s="110">
        <f t="shared" si="531"/>
        <v>44441</v>
      </c>
      <c r="AK2933" s="31">
        <f t="shared" si="529"/>
        <v>2.8E-3</v>
      </c>
      <c r="AL2933" s="115">
        <f t="shared" si="530"/>
        <v>9.0946950715855568E-3</v>
      </c>
      <c r="AM2933" s="100"/>
      <c r="BR2933" s="18">
        <f t="shared" si="523"/>
        <v>44432</v>
      </c>
      <c r="BS2933" s="6">
        <f t="shared" si="524"/>
        <v>1.5E-3</v>
      </c>
      <c r="BT2933" s="6">
        <f t="shared" si="525"/>
        <v>7.7999999999999996E-3</v>
      </c>
    </row>
    <row r="2934" spans="2:72" ht="14.45" hidden="1">
      <c r="B2934" s="110">
        <v>44433</v>
      </c>
      <c r="C2934" s="106">
        <v>4496.2</v>
      </c>
      <c r="D2934" s="106">
        <v>4490.3999999999996</v>
      </c>
      <c r="E2934" s="106">
        <v>4501.7</v>
      </c>
      <c r="F2934" s="106">
        <v>4485.7</v>
      </c>
      <c r="G2934" s="28"/>
      <c r="H2934" s="107">
        <v>2.2000000000000001E-3</v>
      </c>
      <c r="K2934" s="110">
        <v>44496</v>
      </c>
      <c r="L2934" s="106">
        <v>18210.95</v>
      </c>
      <c r="M2934" s="106">
        <v>18295.849999999999</v>
      </c>
      <c r="N2934" s="106">
        <v>18342.05</v>
      </c>
      <c r="O2934" s="106">
        <v>18167.900000000001</v>
      </c>
      <c r="P2934" s="28" t="s">
        <v>5411</v>
      </c>
      <c r="Q2934" s="107">
        <v>-3.0999999999999999E-3</v>
      </c>
      <c r="T2934" s="110">
        <v>44284</v>
      </c>
      <c r="U2934" s="28">
        <v>72.754999999999995</v>
      </c>
      <c r="V2934">
        <v>72.531000000000006</v>
      </c>
      <c r="W2934">
        <v>72.763999999999996</v>
      </c>
      <c r="X2934">
        <v>72.48</v>
      </c>
      <c r="Y2934" s="19">
        <v>1.9E-3</v>
      </c>
      <c r="AB2934" s="110">
        <f t="shared" si="528"/>
        <v>44496</v>
      </c>
      <c r="AC2934" s="108">
        <f t="shared" si="532"/>
        <v>18210.95</v>
      </c>
      <c r="AD2934" s="28">
        <f t="shared" si="533"/>
        <v>75.069000000000003</v>
      </c>
      <c r="AE2934" s="28">
        <f t="shared" si="526"/>
        <v>242.58948434107288</v>
      </c>
      <c r="AF2934" s="31">
        <f t="shared" si="527"/>
        <v>-4.8312312250289313E-3</v>
      </c>
      <c r="AJ2934" s="110">
        <f t="shared" si="531"/>
        <v>44442</v>
      </c>
      <c r="AK2934" s="31">
        <f t="shared" si="529"/>
        <v>-2.9999999999999997E-4</v>
      </c>
      <c r="AL2934" s="115">
        <f t="shared" si="530"/>
        <v>5.3142089442770324E-3</v>
      </c>
      <c r="AM2934" s="100"/>
      <c r="BR2934" s="18">
        <f t="shared" si="523"/>
        <v>44433</v>
      </c>
      <c r="BS2934" s="6">
        <f t="shared" si="524"/>
        <v>2.2000000000000001E-3</v>
      </c>
      <c r="BT2934" s="6">
        <f t="shared" si="525"/>
        <v>5.9999999999999995E-4</v>
      </c>
    </row>
    <row r="2935" spans="2:72" ht="14.45" hidden="1">
      <c r="B2935" s="110">
        <v>44434</v>
      </c>
      <c r="C2935" s="106">
        <v>4470</v>
      </c>
      <c r="D2935" s="106">
        <v>4493.8</v>
      </c>
      <c r="E2935" s="106">
        <v>4495.8999999999996</v>
      </c>
      <c r="F2935" s="106">
        <v>4469</v>
      </c>
      <c r="G2935" s="28"/>
      <c r="H2935" s="107">
        <v>-5.7999999999999996E-3</v>
      </c>
      <c r="K2935" s="110">
        <v>44497</v>
      </c>
      <c r="L2935" s="106">
        <v>17857.25</v>
      </c>
      <c r="M2935" s="106">
        <v>18187.650000000001</v>
      </c>
      <c r="N2935" s="106">
        <v>18190.7</v>
      </c>
      <c r="O2935" s="106">
        <v>17799.45</v>
      </c>
      <c r="P2935" s="28" t="s">
        <v>5412</v>
      </c>
      <c r="Q2935" s="107">
        <v>-1.9400000000000001E-2</v>
      </c>
      <c r="T2935" s="110">
        <v>44285</v>
      </c>
      <c r="U2935" s="28">
        <v>73.444999999999993</v>
      </c>
      <c r="V2935">
        <v>72.718999999999994</v>
      </c>
      <c r="W2935">
        <v>73.628</v>
      </c>
      <c r="X2935">
        <v>72.718999999999994</v>
      </c>
      <c r="Y2935" s="19">
        <v>9.4999999999999998E-3</v>
      </c>
      <c r="AB2935" s="110">
        <f t="shared" si="528"/>
        <v>44497</v>
      </c>
      <c r="AC2935" s="108">
        <f t="shared" si="532"/>
        <v>17857.25</v>
      </c>
      <c r="AD2935" s="28">
        <f t="shared" si="533"/>
        <v>74.787999999999997</v>
      </c>
      <c r="AE2935" s="28">
        <f t="shared" si="526"/>
        <v>238.77159437342891</v>
      </c>
      <c r="AF2935" s="31">
        <f t="shared" si="527"/>
        <v>-1.5738068688402551E-2</v>
      </c>
      <c r="AJ2935" s="110">
        <f t="shared" si="531"/>
        <v>44446</v>
      </c>
      <c r="AK2935" s="31">
        <f t="shared" si="529"/>
        <v>-3.3999999999999998E-3</v>
      </c>
      <c r="AL2935" s="115">
        <f t="shared" si="530"/>
        <v>-5.8552658004630276E-3</v>
      </c>
      <c r="AM2935" s="100"/>
      <c r="BR2935" s="18">
        <f t="shared" si="523"/>
        <v>44434</v>
      </c>
      <c r="BS2935" s="6">
        <f t="shared" si="524"/>
        <v>-5.7999999999999996E-3</v>
      </c>
      <c r="BT2935" s="6">
        <f t="shared" si="525"/>
        <v>1E-4</v>
      </c>
    </row>
    <row r="2936" spans="2:72" ht="14.45" hidden="1">
      <c r="B2936" s="110">
        <v>44435</v>
      </c>
      <c r="C2936" s="106">
        <v>4509.3999999999996</v>
      </c>
      <c r="D2936" s="106">
        <v>4474.1000000000004</v>
      </c>
      <c r="E2936" s="106">
        <v>4513.3</v>
      </c>
      <c r="F2936" s="106">
        <v>4474.1000000000004</v>
      </c>
      <c r="G2936" s="28"/>
      <c r="H2936" s="107">
        <v>8.8000000000000005E-3</v>
      </c>
      <c r="K2936" s="110">
        <v>44498</v>
      </c>
      <c r="L2936" s="106">
        <v>17671.650000000001</v>
      </c>
      <c r="M2936" s="106">
        <v>17833.05</v>
      </c>
      <c r="N2936" s="106">
        <v>17915.849999999999</v>
      </c>
      <c r="O2936" s="106">
        <v>17613.099999999999</v>
      </c>
      <c r="P2936" s="28" t="s">
        <v>5413</v>
      </c>
      <c r="Q2936" s="107">
        <v>-1.04E-2</v>
      </c>
      <c r="T2936" s="110">
        <v>44286</v>
      </c>
      <c r="U2936" s="28">
        <v>73.147999999999996</v>
      </c>
      <c r="V2936">
        <v>73.418000000000006</v>
      </c>
      <c r="W2936">
        <v>73.626999999999995</v>
      </c>
      <c r="X2936">
        <v>73.055999999999997</v>
      </c>
      <c r="Y2936" s="19">
        <v>-4.0000000000000001E-3</v>
      </c>
      <c r="AB2936" s="110">
        <f t="shared" si="528"/>
        <v>44498</v>
      </c>
      <c r="AC2936" s="108">
        <f t="shared" si="532"/>
        <v>17671.650000000001</v>
      </c>
      <c r="AD2936" s="28">
        <f t="shared" si="533"/>
        <v>74.935000000000002</v>
      </c>
      <c r="AE2936" s="28">
        <f t="shared" si="526"/>
        <v>235.82638286514981</v>
      </c>
      <c r="AF2936" s="31">
        <f t="shared" si="527"/>
        <v>-1.2334848774653295E-2</v>
      </c>
      <c r="AJ2936" s="110">
        <f t="shared" si="531"/>
        <v>44447</v>
      </c>
      <c r="AK2936" s="31">
        <f t="shared" si="529"/>
        <v>-1.2999999999999999E-3</v>
      </c>
      <c r="AL2936" s="115">
        <f t="shared" si="530"/>
        <v>-5.2899636432893749E-3</v>
      </c>
      <c r="AM2936" s="100"/>
      <c r="BR2936" s="18">
        <f t="shared" si="523"/>
        <v>44435</v>
      </c>
      <c r="BS2936" s="6">
        <f t="shared" si="524"/>
        <v>8.8000000000000005E-3</v>
      </c>
      <c r="BT2936" s="6">
        <f t="shared" si="525"/>
        <v>4.1000000000000003E-3</v>
      </c>
    </row>
    <row r="2937" spans="2:72" ht="14.45" hidden="1">
      <c r="B2937" s="110">
        <v>44438</v>
      </c>
      <c r="C2937" s="106">
        <v>4528.8</v>
      </c>
      <c r="D2937" s="106">
        <v>4513.8</v>
      </c>
      <c r="E2937" s="106">
        <v>4537.3999999999996</v>
      </c>
      <c r="F2937" s="106">
        <v>4513.8</v>
      </c>
      <c r="G2937" s="28"/>
      <c r="H2937" s="107">
        <v>4.3E-3</v>
      </c>
      <c r="K2937" s="110">
        <v>44501</v>
      </c>
      <c r="L2937" s="106">
        <v>17929.650000000001</v>
      </c>
      <c r="M2937" s="106">
        <v>17783.150000000001</v>
      </c>
      <c r="N2937" s="106">
        <v>17954.099999999999</v>
      </c>
      <c r="O2937" s="106">
        <v>17697.099999999999</v>
      </c>
      <c r="P2937" s="28" t="s">
        <v>5414</v>
      </c>
      <c r="Q2937" s="107">
        <v>1.46E-2</v>
      </c>
      <c r="T2937" s="110">
        <v>44287</v>
      </c>
      <c r="U2937" s="28">
        <v>73.331999999999994</v>
      </c>
      <c r="V2937">
        <v>73.174999999999997</v>
      </c>
      <c r="W2937">
        <v>73.459000000000003</v>
      </c>
      <c r="X2937">
        <v>73.162000000000006</v>
      </c>
      <c r="Y2937" s="19">
        <v>2.5000000000000001E-3</v>
      </c>
      <c r="AB2937" s="110">
        <f t="shared" si="528"/>
        <v>44501</v>
      </c>
      <c r="AC2937" s="108">
        <f t="shared" si="532"/>
        <v>17929.650000000001</v>
      </c>
      <c r="AD2937" s="28">
        <f t="shared" si="533"/>
        <v>74.837000000000003</v>
      </c>
      <c r="AE2937" s="28">
        <f t="shared" si="526"/>
        <v>239.58269305290165</v>
      </c>
      <c r="AF2937" s="31">
        <f t="shared" si="527"/>
        <v>1.5928286488199106E-2</v>
      </c>
      <c r="AJ2937" s="110">
        <f t="shared" si="531"/>
        <v>44448</v>
      </c>
      <c r="AK2937" s="31">
        <f t="shared" si="529"/>
        <v>-4.5999999999999999E-3</v>
      </c>
      <c r="AL2937" s="115">
        <f t="shared" si="530"/>
        <v>4.3099161607427217E-3</v>
      </c>
      <c r="AM2937" s="100"/>
      <c r="BR2937" s="18">
        <f t="shared" si="523"/>
        <v>44438</v>
      </c>
      <c r="BS2937" s="6">
        <f t="shared" si="524"/>
        <v>4.3E-3</v>
      </c>
      <c r="BT2937" s="6">
        <f t="shared" si="525"/>
        <v>1.35E-2</v>
      </c>
    </row>
    <row r="2938" spans="2:72" ht="14.45" hidden="1">
      <c r="B2938" s="110">
        <v>44439</v>
      </c>
      <c r="C2938" s="106">
        <v>4522.7</v>
      </c>
      <c r="D2938" s="106">
        <v>4529.8</v>
      </c>
      <c r="E2938" s="106">
        <v>4531.3999999999996</v>
      </c>
      <c r="F2938" s="106">
        <v>4515.8</v>
      </c>
      <c r="G2938" s="28"/>
      <c r="H2938" s="107">
        <v>-1.2999999999999999E-3</v>
      </c>
      <c r="K2938" s="110">
        <v>44502</v>
      </c>
      <c r="L2938" s="106">
        <v>17888.95</v>
      </c>
      <c r="M2938" s="106">
        <v>17970.900000000001</v>
      </c>
      <c r="N2938" s="106">
        <v>18012.25</v>
      </c>
      <c r="O2938" s="106">
        <v>17847.599999999999</v>
      </c>
      <c r="P2938" s="28" t="s">
        <v>5415</v>
      </c>
      <c r="Q2938" s="107">
        <v>-2.3E-3</v>
      </c>
      <c r="T2938" s="110">
        <v>44288</v>
      </c>
      <c r="U2938" s="28">
        <v>73.385000000000005</v>
      </c>
      <c r="V2938">
        <v>73.286000000000001</v>
      </c>
      <c r="W2938">
        <v>73.405000000000001</v>
      </c>
      <c r="X2938">
        <v>73.268000000000001</v>
      </c>
      <c r="Y2938" s="19">
        <v>6.9999999999999999E-4</v>
      </c>
      <c r="AB2938" s="110">
        <f t="shared" si="528"/>
        <v>44502</v>
      </c>
      <c r="AC2938" s="108">
        <f t="shared" si="532"/>
        <v>17888.95</v>
      </c>
      <c r="AD2938" s="28">
        <f t="shared" si="533"/>
        <v>74.694999999999993</v>
      </c>
      <c r="AE2938" s="28">
        <f t="shared" si="526"/>
        <v>239.49327264207781</v>
      </c>
      <c r="AF2938" s="31">
        <f t="shared" si="527"/>
        <v>-3.7323401654931754E-4</v>
      </c>
      <c r="AJ2938" s="110" t="e">
        <f t="shared" si="531"/>
        <v>#N/A</v>
      </c>
      <c r="AK2938" s="31">
        <f t="shared" si="529"/>
        <v>0</v>
      </c>
      <c r="AL2938" s="115">
        <f t="shared" si="530"/>
        <v>0</v>
      </c>
      <c r="AM2938" s="100"/>
      <c r="BR2938" s="18">
        <f t="shared" si="523"/>
        <v>44439</v>
      </c>
      <c r="BS2938" s="6">
        <f t="shared" si="524"/>
        <v>-1.2999999999999999E-3</v>
      </c>
      <c r="BT2938" s="6">
        <f t="shared" si="525"/>
        <v>1.1900000000000001E-2</v>
      </c>
    </row>
    <row r="2939" spans="2:72" ht="14.45" hidden="1">
      <c r="B2939" s="110">
        <v>44440</v>
      </c>
      <c r="C2939" s="106">
        <v>4524.1000000000004</v>
      </c>
      <c r="D2939" s="106">
        <v>4528.8</v>
      </c>
      <c r="E2939" s="106">
        <v>4537.1000000000004</v>
      </c>
      <c r="F2939" s="106">
        <v>4522</v>
      </c>
      <c r="G2939" s="28"/>
      <c r="H2939" s="107">
        <v>2.9999999999999997E-4</v>
      </c>
      <c r="K2939" s="110">
        <v>44503</v>
      </c>
      <c r="L2939" s="106">
        <v>17829.2</v>
      </c>
      <c r="M2939" s="106">
        <v>17947.95</v>
      </c>
      <c r="N2939" s="106">
        <v>17988.75</v>
      </c>
      <c r="O2939" s="106">
        <v>17757.95</v>
      </c>
      <c r="P2939" s="28" t="s">
        <v>5416</v>
      </c>
      <c r="Q2939" s="107">
        <v>-3.3E-3</v>
      </c>
      <c r="T2939" s="110">
        <v>44291</v>
      </c>
      <c r="U2939" s="28">
        <v>73.319000000000003</v>
      </c>
      <c r="V2939">
        <v>73.335999999999999</v>
      </c>
      <c r="W2939">
        <v>73.481999999999999</v>
      </c>
      <c r="X2939">
        <v>73.292000000000002</v>
      </c>
      <c r="Y2939" s="19">
        <v>-8.9999999999999998E-4</v>
      </c>
      <c r="AB2939" s="110">
        <f t="shared" si="528"/>
        <v>44503</v>
      </c>
      <c r="AC2939" s="108">
        <f t="shared" si="532"/>
        <v>17829.2</v>
      </c>
      <c r="AD2939" s="28">
        <f t="shared" si="533"/>
        <v>74.451999999999998</v>
      </c>
      <c r="AE2939" s="28">
        <f t="shared" si="526"/>
        <v>239.47241175522487</v>
      </c>
      <c r="AF2939" s="31">
        <f t="shared" si="527"/>
        <v>-8.7104270707905052E-5</v>
      </c>
      <c r="AJ2939" s="110">
        <f t="shared" si="531"/>
        <v>44452</v>
      </c>
      <c r="AK2939" s="31">
        <f t="shared" si="529"/>
        <v>2.3E-3</v>
      </c>
      <c r="AL2939" s="115">
        <f t="shared" si="530"/>
        <v>-1.0612110493560811E-3</v>
      </c>
      <c r="AM2939" s="100"/>
      <c r="BR2939" s="18">
        <f t="shared" si="523"/>
        <v>44440</v>
      </c>
      <c r="BS2939" s="6">
        <f t="shared" si="524"/>
        <v>2.9999999999999997E-4</v>
      </c>
      <c r="BT2939" s="6">
        <f t="shared" si="525"/>
        <v>-3.3E-3</v>
      </c>
    </row>
    <row r="2940" spans="2:72" ht="14.45" hidden="1">
      <c r="B2940" s="110">
        <v>44441</v>
      </c>
      <c r="C2940" s="106">
        <v>4536.8999999999996</v>
      </c>
      <c r="D2940" s="106">
        <v>4534.5</v>
      </c>
      <c r="E2940" s="106">
        <v>4545.8999999999996</v>
      </c>
      <c r="F2940" s="106">
        <v>4524.7</v>
      </c>
      <c r="G2940" s="28"/>
      <c r="H2940" s="107">
        <v>2.8E-3</v>
      </c>
      <c r="K2940" s="110">
        <v>44504</v>
      </c>
      <c r="L2940" s="106">
        <v>17916.8</v>
      </c>
      <c r="M2940" s="106">
        <v>17935.05</v>
      </c>
      <c r="N2940" s="106">
        <v>17947.55</v>
      </c>
      <c r="O2940" s="106">
        <v>17900.599999999999</v>
      </c>
      <c r="P2940" s="28" t="s">
        <v>5417</v>
      </c>
      <c r="Q2940" s="107">
        <v>4.8999999999999998E-3</v>
      </c>
      <c r="T2940" s="110">
        <v>44292</v>
      </c>
      <c r="U2940" s="28">
        <v>73.489999999999995</v>
      </c>
      <c r="V2940">
        <v>73.262</v>
      </c>
      <c r="W2940">
        <v>73.498999999999995</v>
      </c>
      <c r="X2940">
        <v>73.209000000000003</v>
      </c>
      <c r="Y2940" s="19">
        <v>2.3E-3</v>
      </c>
      <c r="AB2940" s="110">
        <f t="shared" si="528"/>
        <v>44504</v>
      </c>
      <c r="AC2940" s="108">
        <f t="shared" si="532"/>
        <v>17916.8</v>
      </c>
      <c r="AD2940" s="28">
        <f t="shared" si="533"/>
        <v>74.548000000000002</v>
      </c>
      <c r="AE2940" s="28">
        <f t="shared" si="526"/>
        <v>240.33911037184095</v>
      </c>
      <c r="AF2940" s="31">
        <f t="shared" si="527"/>
        <v>3.6192002672188472E-3</v>
      </c>
      <c r="AJ2940" s="110">
        <f t="shared" si="531"/>
        <v>44453</v>
      </c>
      <c r="AK2940" s="31">
        <f t="shared" si="529"/>
        <v>-5.7000000000000002E-3</v>
      </c>
      <c r="AL2940" s="115">
        <f t="shared" si="530"/>
        <v>3.0819233814649571E-4</v>
      </c>
      <c r="AM2940" s="100"/>
      <c r="BR2940" s="18">
        <f t="shared" si="523"/>
        <v>44441</v>
      </c>
      <c r="BS2940" s="6">
        <f t="shared" si="524"/>
        <v>2.8E-3</v>
      </c>
      <c r="BT2940" s="6">
        <f t="shared" si="525"/>
        <v>9.1999999999999998E-3</v>
      </c>
    </row>
    <row r="2941" spans="2:72" ht="14.45" hidden="1">
      <c r="B2941" s="110">
        <v>44442</v>
      </c>
      <c r="C2941" s="106">
        <v>4535.3999999999996</v>
      </c>
      <c r="D2941" s="106">
        <v>4532.3999999999996</v>
      </c>
      <c r="E2941" s="106">
        <v>4541.3999999999996</v>
      </c>
      <c r="F2941" s="106">
        <v>4521.3</v>
      </c>
      <c r="G2941" s="28"/>
      <c r="H2941" s="107">
        <v>-2.9999999999999997E-4</v>
      </c>
      <c r="K2941" s="110">
        <v>44508</v>
      </c>
      <c r="L2941" s="106">
        <v>18068.55</v>
      </c>
      <c r="M2941" s="106">
        <v>18040.2</v>
      </c>
      <c r="N2941" s="106">
        <v>18087.8</v>
      </c>
      <c r="O2941" s="106">
        <v>17836.099999999999</v>
      </c>
      <c r="P2941" s="28" t="s">
        <v>5418</v>
      </c>
      <c r="Q2941" s="107">
        <v>8.5000000000000006E-3</v>
      </c>
      <c r="T2941" s="110">
        <v>44293</v>
      </c>
      <c r="U2941" s="28">
        <v>74.367999999999995</v>
      </c>
      <c r="V2941">
        <v>73.453999999999994</v>
      </c>
      <c r="W2941">
        <v>74.591999999999999</v>
      </c>
      <c r="X2941">
        <v>73.436999999999998</v>
      </c>
      <c r="Y2941" s="19">
        <v>1.1900000000000001E-2</v>
      </c>
      <c r="AB2941" s="110">
        <f t="shared" si="528"/>
        <v>44508</v>
      </c>
      <c r="AC2941" s="108">
        <f t="shared" si="532"/>
        <v>18068.55</v>
      </c>
      <c r="AD2941" s="28">
        <f t="shared" si="533"/>
        <v>73.921000000000006</v>
      </c>
      <c r="AE2941" s="28">
        <f t="shared" si="526"/>
        <v>244.43054071238211</v>
      </c>
      <c r="AF2941" s="31">
        <f t="shared" si="527"/>
        <v>1.7023572793504638E-2</v>
      </c>
      <c r="AJ2941" s="110">
        <f t="shared" si="531"/>
        <v>44454</v>
      </c>
      <c r="AK2941" s="31">
        <f t="shared" si="529"/>
        <v>8.5000000000000006E-3</v>
      </c>
      <c r="AL2941" s="115">
        <f t="shared" si="530"/>
        <v>1.0796015485155852E-2</v>
      </c>
      <c r="AM2941" s="100"/>
      <c r="BR2941" s="18">
        <f t="shared" si="523"/>
        <v>44442</v>
      </c>
      <c r="BS2941" s="6">
        <f t="shared" si="524"/>
        <v>-2.9999999999999997E-4</v>
      </c>
      <c r="BT2941" s="6">
        <f t="shared" si="525"/>
        <v>5.1999999999999998E-3</v>
      </c>
    </row>
    <row r="2942" spans="2:72" ht="14.45" hidden="1">
      <c r="B2942" s="110">
        <v>44446</v>
      </c>
      <c r="C2942" s="106">
        <v>4520</v>
      </c>
      <c r="D2942" s="106">
        <v>4535.3999999999996</v>
      </c>
      <c r="E2942" s="106">
        <v>4535.3999999999996</v>
      </c>
      <c r="F2942" s="106">
        <v>4513</v>
      </c>
      <c r="G2942" s="28"/>
      <c r="H2942" s="107">
        <v>-3.3999999999999998E-3</v>
      </c>
      <c r="K2942" s="110">
        <v>44509</v>
      </c>
      <c r="L2942" s="106">
        <v>18044.25</v>
      </c>
      <c r="M2942" s="106">
        <v>18084.349999999999</v>
      </c>
      <c r="N2942" s="106">
        <v>18112.599999999999</v>
      </c>
      <c r="O2942" s="106">
        <v>17983.05</v>
      </c>
      <c r="P2942" s="28" t="s">
        <v>5419</v>
      </c>
      <c r="Q2942" s="107">
        <v>-1.2999999999999999E-3</v>
      </c>
      <c r="T2942" s="110">
        <v>44294</v>
      </c>
      <c r="U2942" s="28">
        <v>74.576999999999998</v>
      </c>
      <c r="V2942">
        <v>74.435000000000002</v>
      </c>
      <c r="W2942">
        <v>74.899000000000001</v>
      </c>
      <c r="X2942">
        <v>74.186000000000007</v>
      </c>
      <c r="Y2942" s="19">
        <v>2.8E-3</v>
      </c>
      <c r="AB2942" s="110">
        <f t="shared" si="528"/>
        <v>44509</v>
      </c>
      <c r="AC2942" s="108">
        <f t="shared" si="532"/>
        <v>18044.25</v>
      </c>
      <c r="AD2942" s="28">
        <f t="shared" si="533"/>
        <v>74.174999999999997</v>
      </c>
      <c r="AE2942" s="28">
        <f t="shared" si="526"/>
        <v>243.26592517694641</v>
      </c>
      <c r="AF2942" s="31">
        <f t="shared" si="527"/>
        <v>-4.7646072869678147E-3</v>
      </c>
      <c r="AJ2942" s="110">
        <f t="shared" si="531"/>
        <v>44455</v>
      </c>
      <c r="AK2942" s="31">
        <f t="shared" si="529"/>
        <v>-1.5E-3</v>
      </c>
      <c r="AL2942" s="115">
        <f t="shared" si="530"/>
        <v>4.5035864013307503E-3</v>
      </c>
      <c r="AM2942" s="100"/>
      <c r="BR2942" s="18">
        <f t="shared" si="523"/>
        <v>44446</v>
      </c>
      <c r="BS2942" s="6">
        <f t="shared" si="524"/>
        <v>-3.3999999999999998E-3</v>
      </c>
      <c r="BT2942" s="6">
        <f t="shared" si="525"/>
        <v>-8.9999999999999998E-4</v>
      </c>
    </row>
    <row r="2943" spans="2:72" ht="14.45" hidden="1">
      <c r="B2943" s="110">
        <v>44447</v>
      </c>
      <c r="C2943" s="106">
        <v>4514.1000000000004</v>
      </c>
      <c r="D2943" s="106">
        <v>4518.1000000000004</v>
      </c>
      <c r="E2943" s="106">
        <v>4521.8</v>
      </c>
      <c r="F2943" s="106">
        <v>4493.8999999999996</v>
      </c>
      <c r="G2943" s="28"/>
      <c r="H2943" s="107">
        <v>-1.2999999999999999E-3</v>
      </c>
      <c r="K2943" s="110">
        <v>44510</v>
      </c>
      <c r="L2943" s="106">
        <v>18017.2</v>
      </c>
      <c r="M2943" s="106">
        <v>17973.45</v>
      </c>
      <c r="N2943" s="106">
        <v>18061.25</v>
      </c>
      <c r="O2943" s="106">
        <v>17915</v>
      </c>
      <c r="P2943" s="28" t="s">
        <v>5420</v>
      </c>
      <c r="Q2943" s="107">
        <v>-1.5E-3</v>
      </c>
      <c r="T2943" s="110">
        <v>44295</v>
      </c>
      <c r="U2943" s="28">
        <v>74.733999999999995</v>
      </c>
      <c r="V2943">
        <v>74.566000000000003</v>
      </c>
      <c r="W2943">
        <v>74.986999999999995</v>
      </c>
      <c r="X2943">
        <v>74.537999999999997</v>
      </c>
      <c r="Y2943" s="19">
        <v>2.0999999999999999E-3</v>
      </c>
      <c r="AB2943" s="110">
        <f t="shared" si="528"/>
        <v>44510</v>
      </c>
      <c r="AC2943" s="108">
        <f t="shared" si="532"/>
        <v>18017.2</v>
      </c>
      <c r="AD2943" s="28">
        <f t="shared" si="533"/>
        <v>74.415000000000006</v>
      </c>
      <c r="AE2943" s="28">
        <f t="shared" si="526"/>
        <v>242.11785258348451</v>
      </c>
      <c r="AF2943" s="31">
        <f t="shared" si="527"/>
        <v>-4.7194139196717888E-3</v>
      </c>
      <c r="AJ2943" s="110">
        <f t="shared" si="531"/>
        <v>44456</v>
      </c>
      <c r="AK2943" s="31">
        <f t="shared" si="529"/>
        <v>-9.1000000000000004E-3</v>
      </c>
      <c r="AL2943" s="115">
        <f t="shared" si="530"/>
        <v>-3.4637844042423316E-3</v>
      </c>
      <c r="AM2943" s="100"/>
      <c r="BR2943" s="18">
        <f t="shared" si="523"/>
        <v>44447</v>
      </c>
      <c r="BS2943" s="6">
        <f t="shared" si="524"/>
        <v>-1.2999999999999999E-3</v>
      </c>
      <c r="BT2943" s="6">
        <f t="shared" si="525"/>
        <v>-5.0000000000000001E-4</v>
      </c>
    </row>
    <row r="2944" spans="2:72" ht="14.45" hidden="1">
      <c r="B2944" s="110">
        <v>44448</v>
      </c>
      <c r="C2944" s="106">
        <v>4493.3</v>
      </c>
      <c r="D2944" s="106">
        <v>4513</v>
      </c>
      <c r="E2944" s="106">
        <v>4529.8999999999996</v>
      </c>
      <c r="F2944" s="106">
        <v>4492.1000000000004</v>
      </c>
      <c r="G2944" s="28"/>
      <c r="H2944" s="107">
        <v>-4.5999999999999999E-3</v>
      </c>
      <c r="K2944" s="110">
        <v>44511</v>
      </c>
      <c r="L2944" s="106">
        <v>17873.599999999999</v>
      </c>
      <c r="M2944" s="106">
        <v>17967.45</v>
      </c>
      <c r="N2944" s="106">
        <v>17971.349999999999</v>
      </c>
      <c r="O2944" s="106">
        <v>17798.2</v>
      </c>
      <c r="P2944" s="28" t="s">
        <v>5421</v>
      </c>
      <c r="Q2944" s="107">
        <v>-8.0000000000000002E-3</v>
      </c>
      <c r="T2944" s="110">
        <v>44298</v>
      </c>
      <c r="U2944" s="28">
        <v>74.989999999999995</v>
      </c>
      <c r="V2944">
        <v>74.968000000000004</v>
      </c>
      <c r="W2944">
        <v>75.201999999999998</v>
      </c>
      <c r="X2944">
        <v>74.741</v>
      </c>
      <c r="Y2944" s="19">
        <v>3.3999999999999998E-3</v>
      </c>
      <c r="AB2944" s="110">
        <f t="shared" si="528"/>
        <v>44511</v>
      </c>
      <c r="AC2944" s="108">
        <f t="shared" si="532"/>
        <v>17873.599999999999</v>
      </c>
      <c r="AD2944" s="28">
        <f t="shared" si="533"/>
        <v>74.311999999999998</v>
      </c>
      <c r="AE2944" s="28">
        <f t="shared" si="526"/>
        <v>240.52104639896652</v>
      </c>
      <c r="AF2944" s="31">
        <f t="shared" si="527"/>
        <v>-6.5951608585632648E-3</v>
      </c>
      <c r="AJ2944" s="110">
        <f t="shared" si="531"/>
        <v>44459</v>
      </c>
      <c r="AK2944" s="31">
        <f t="shared" si="529"/>
        <v>-1.7000000000000001E-2</v>
      </c>
      <c r="AL2944" s="115">
        <f t="shared" si="530"/>
        <v>-1.0812509797705094E-2</v>
      </c>
      <c r="AM2944" s="100"/>
      <c r="BR2944" s="18">
        <f t="shared" si="523"/>
        <v>44448</v>
      </c>
      <c r="BS2944" s="6">
        <f t="shared" si="524"/>
        <v>-4.5999999999999999E-3</v>
      </c>
      <c r="BT2944" s="6">
        <f t="shared" si="525"/>
        <v>8.9999999999999998E-4</v>
      </c>
    </row>
    <row r="2945" spans="2:72" ht="14.45" hidden="1">
      <c r="B2945" s="110">
        <v>44449</v>
      </c>
      <c r="C2945" s="106">
        <v>4458.6000000000004</v>
      </c>
      <c r="D2945" s="106">
        <v>4506.8999999999996</v>
      </c>
      <c r="E2945" s="106">
        <v>4520.5</v>
      </c>
      <c r="F2945" s="106">
        <v>4457.7</v>
      </c>
      <c r="G2945" s="28"/>
      <c r="H2945" s="107">
        <v>-7.7000000000000002E-3</v>
      </c>
      <c r="K2945" s="110">
        <v>44512</v>
      </c>
      <c r="L2945" s="106">
        <v>18102.75</v>
      </c>
      <c r="M2945" s="106">
        <v>17977.599999999999</v>
      </c>
      <c r="N2945" s="106">
        <v>18123</v>
      </c>
      <c r="O2945" s="106">
        <v>17905.900000000001</v>
      </c>
      <c r="P2945" s="28" t="s">
        <v>5422</v>
      </c>
      <c r="Q2945" s="107">
        <v>1.2800000000000001E-2</v>
      </c>
      <c r="T2945" s="110">
        <v>44299</v>
      </c>
      <c r="U2945" s="28">
        <v>75.27</v>
      </c>
      <c r="V2945">
        <v>75.010000000000005</v>
      </c>
      <c r="W2945">
        <v>75.546999999999997</v>
      </c>
      <c r="X2945">
        <v>74.960999999999999</v>
      </c>
      <c r="Y2945" s="19">
        <v>3.7000000000000002E-3</v>
      </c>
      <c r="AB2945" s="110">
        <f t="shared" si="528"/>
        <v>44512</v>
      </c>
      <c r="AC2945" s="108">
        <f t="shared" si="532"/>
        <v>18102.75</v>
      </c>
      <c r="AD2945" s="28">
        <f t="shared" si="533"/>
        <v>74.346999999999994</v>
      </c>
      <c r="AE2945" s="28">
        <f t="shared" si="526"/>
        <v>243.48998614604491</v>
      </c>
      <c r="AF2945" s="31">
        <f t="shared" si="527"/>
        <v>1.2343783596191482E-2</v>
      </c>
      <c r="AJ2945" s="110">
        <f t="shared" si="531"/>
        <v>44460</v>
      </c>
      <c r="AK2945" s="31">
        <f t="shared" si="529"/>
        <v>-8.0000000000000004E-4</v>
      </c>
      <c r="AL2945" s="115">
        <f t="shared" si="530"/>
        <v>8.2308149022995991E-3</v>
      </c>
      <c r="AM2945" s="100"/>
      <c r="BR2945" s="18" t="e">
        <f t="shared" si="523"/>
        <v>#N/A</v>
      </c>
      <c r="BS2945" s="6">
        <f t="shared" si="524"/>
        <v>0</v>
      </c>
      <c r="BT2945" s="6">
        <f t="shared" si="525"/>
        <v>0</v>
      </c>
    </row>
    <row r="2946" spans="2:72" ht="14.45" hidden="1">
      <c r="B2946" s="110">
        <v>44452</v>
      </c>
      <c r="C2946" s="106">
        <v>4468.7</v>
      </c>
      <c r="D2946" s="106">
        <v>4474.8</v>
      </c>
      <c r="E2946" s="106">
        <v>4493</v>
      </c>
      <c r="F2946" s="106">
        <v>4445.7</v>
      </c>
      <c r="G2946" s="28"/>
      <c r="H2946" s="107">
        <v>2.3E-3</v>
      </c>
      <c r="K2946" s="110">
        <v>44515</v>
      </c>
      <c r="L2946" s="106">
        <v>18109.45</v>
      </c>
      <c r="M2946" s="106">
        <v>18140.95</v>
      </c>
      <c r="N2946" s="106">
        <v>18210.150000000001</v>
      </c>
      <c r="O2946" s="106">
        <v>18071.3</v>
      </c>
      <c r="P2946" s="28" t="s">
        <v>5423</v>
      </c>
      <c r="Q2946" s="107">
        <v>4.0000000000000002E-4</v>
      </c>
      <c r="T2946" s="110">
        <v>44300</v>
      </c>
      <c r="U2946" s="28">
        <v>75.06</v>
      </c>
      <c r="V2946">
        <v>75.185000000000002</v>
      </c>
      <c r="W2946">
        <v>75.259</v>
      </c>
      <c r="X2946">
        <v>75.058999999999997</v>
      </c>
      <c r="Y2946" s="19">
        <v>-2.8E-3</v>
      </c>
      <c r="AB2946" s="110">
        <f t="shared" si="528"/>
        <v>44515</v>
      </c>
      <c r="AC2946" s="108">
        <f t="shared" si="532"/>
        <v>18109.45</v>
      </c>
      <c r="AD2946" s="28">
        <f t="shared" si="533"/>
        <v>74.403999999999996</v>
      </c>
      <c r="AE2946" s="28">
        <f t="shared" si="526"/>
        <v>243.3935003494436</v>
      </c>
      <c r="AF2946" s="31">
        <f t="shared" si="527"/>
        <v>-3.9626186739127878E-4</v>
      </c>
      <c r="AJ2946" s="110">
        <f t="shared" si="531"/>
        <v>44461</v>
      </c>
      <c r="AK2946" s="31">
        <f t="shared" si="529"/>
        <v>9.4999999999999998E-3</v>
      </c>
      <c r="AL2946" s="115">
        <f t="shared" si="530"/>
        <v>-1.9567428335653947E-3</v>
      </c>
      <c r="AM2946" s="100"/>
      <c r="BR2946" s="18">
        <f t="shared" si="523"/>
        <v>44452</v>
      </c>
      <c r="BS2946" s="6">
        <f t="shared" si="524"/>
        <v>2.3E-3</v>
      </c>
      <c r="BT2946" s="6">
        <f t="shared" si="525"/>
        <v>-8.0000000000000004E-4</v>
      </c>
    </row>
    <row r="2947" spans="2:72" ht="14.45" hidden="1">
      <c r="B2947" s="110">
        <v>44453</v>
      </c>
      <c r="C2947" s="106">
        <v>4443.1000000000004</v>
      </c>
      <c r="D2947" s="106">
        <v>4479.3</v>
      </c>
      <c r="E2947" s="106">
        <v>4485.7</v>
      </c>
      <c r="F2947" s="106">
        <v>4435.5</v>
      </c>
      <c r="G2947" s="28"/>
      <c r="H2947" s="107">
        <v>-5.7000000000000002E-3</v>
      </c>
      <c r="K2947" s="110">
        <v>44516</v>
      </c>
      <c r="L2947" s="106">
        <v>17999.2</v>
      </c>
      <c r="M2947" s="106">
        <v>18127.05</v>
      </c>
      <c r="N2947" s="106">
        <v>18132.650000000001</v>
      </c>
      <c r="O2947" s="106">
        <v>17958.8</v>
      </c>
      <c r="P2947" s="28" t="s">
        <v>5424</v>
      </c>
      <c r="Q2947" s="107">
        <v>-6.1000000000000004E-3</v>
      </c>
      <c r="T2947" s="110">
        <v>44301</v>
      </c>
      <c r="U2947" s="28">
        <v>74.73</v>
      </c>
      <c r="V2947">
        <v>75.061999999999998</v>
      </c>
      <c r="W2947">
        <v>75.358000000000004</v>
      </c>
      <c r="X2947">
        <v>74.73</v>
      </c>
      <c r="Y2947" s="19">
        <v>-4.4000000000000003E-3</v>
      </c>
      <c r="AB2947" s="110">
        <f t="shared" si="528"/>
        <v>44516</v>
      </c>
      <c r="AC2947" s="108">
        <f t="shared" si="532"/>
        <v>17999.2</v>
      </c>
      <c r="AD2947" s="28">
        <f t="shared" si="533"/>
        <v>74.456999999999994</v>
      </c>
      <c r="AE2947" s="28">
        <f t="shared" si="526"/>
        <v>241.73952751252403</v>
      </c>
      <c r="AF2947" s="31">
        <f t="shared" si="527"/>
        <v>-6.795468385741299E-3</v>
      </c>
      <c r="AJ2947" s="110">
        <f t="shared" si="531"/>
        <v>44462</v>
      </c>
      <c r="AK2947" s="31">
        <f t="shared" si="529"/>
        <v>1.21E-2</v>
      </c>
      <c r="AL2947" s="115">
        <f t="shared" si="530"/>
        <v>1.5953020093235182E-2</v>
      </c>
      <c r="AM2947" s="100"/>
      <c r="BR2947" s="18">
        <f t="shared" ref="BR2947:BR3010" si="534">VLOOKUP(B2947,K:Q,1,FALSE)</f>
        <v>44453</v>
      </c>
      <c r="BS2947" s="6">
        <f t="shared" ref="BS2947:BS3010" si="535">IFERROR(VLOOKUP(BR2947,B:H,7,FALSE),0)</f>
        <v>-5.7000000000000002E-3</v>
      </c>
      <c r="BT2947" s="6">
        <f t="shared" ref="BT2947:BT3010" si="536">IFERROR(VLOOKUP(BR2947,K:Q,7,FALSE),0)</f>
        <v>1.4E-3</v>
      </c>
    </row>
    <row r="2948" spans="2:72" ht="14.45" hidden="1">
      <c r="B2948" s="110">
        <v>44454</v>
      </c>
      <c r="C2948" s="106">
        <v>4480.7</v>
      </c>
      <c r="D2948" s="106">
        <v>4447.5</v>
      </c>
      <c r="E2948" s="106">
        <v>4486.8999999999996</v>
      </c>
      <c r="F2948" s="106">
        <v>4438.3999999999996</v>
      </c>
      <c r="G2948" s="28"/>
      <c r="H2948" s="107">
        <v>8.5000000000000006E-3</v>
      </c>
      <c r="K2948" s="110">
        <v>44517</v>
      </c>
      <c r="L2948" s="106">
        <v>17898.650000000001</v>
      </c>
      <c r="M2948" s="106">
        <v>17939.349999999999</v>
      </c>
      <c r="N2948" s="106">
        <v>18022.650000000001</v>
      </c>
      <c r="O2948" s="106">
        <v>17879.25</v>
      </c>
      <c r="P2948" s="28" t="s">
        <v>5425</v>
      </c>
      <c r="Q2948" s="107">
        <v>-5.5999999999999999E-3</v>
      </c>
      <c r="T2948" s="110">
        <v>44302</v>
      </c>
      <c r="U2948" s="28">
        <v>74.540000000000006</v>
      </c>
      <c r="V2948">
        <v>74.715000000000003</v>
      </c>
      <c r="W2948">
        <v>74.861999999999995</v>
      </c>
      <c r="X2948">
        <v>74.292000000000002</v>
      </c>
      <c r="Y2948" s="19">
        <v>-2.5000000000000001E-3</v>
      </c>
      <c r="AB2948" s="110">
        <f t="shared" si="528"/>
        <v>44517</v>
      </c>
      <c r="AC2948" s="108">
        <f t="shared" si="532"/>
        <v>17898.650000000001</v>
      </c>
      <c r="AD2948" s="28">
        <f t="shared" si="533"/>
        <v>74.254999999999995</v>
      </c>
      <c r="AE2948" s="28">
        <f t="shared" ref="AE2948:AE3011" si="537">AC2948/AD2948</f>
        <v>241.04302740556196</v>
      </c>
      <c r="AF2948" s="31">
        <f t="shared" si="527"/>
        <v>-2.8812007458151045E-3</v>
      </c>
      <c r="AJ2948" s="110">
        <f t="shared" si="531"/>
        <v>44463</v>
      </c>
      <c r="AK2948" s="31">
        <f t="shared" si="529"/>
        <v>1.5E-3</v>
      </c>
      <c r="AL2948" s="115">
        <f t="shared" si="530"/>
        <v>1.5479878988813311E-3</v>
      </c>
      <c r="AM2948" s="100"/>
      <c r="BR2948" s="18">
        <f t="shared" si="534"/>
        <v>44454</v>
      </c>
      <c r="BS2948" s="6">
        <f t="shared" si="535"/>
        <v>8.5000000000000006E-3</v>
      </c>
      <c r="BT2948" s="6">
        <f t="shared" si="536"/>
        <v>8.0000000000000002E-3</v>
      </c>
    </row>
    <row r="2949" spans="2:72" ht="14.45" hidden="1">
      <c r="B2949" s="110">
        <v>44455</v>
      </c>
      <c r="C2949" s="106">
        <v>4473.8</v>
      </c>
      <c r="D2949" s="106">
        <v>4477.1000000000004</v>
      </c>
      <c r="E2949" s="106">
        <v>4485.8999999999996</v>
      </c>
      <c r="F2949" s="106">
        <v>4443.8</v>
      </c>
      <c r="G2949" s="28"/>
      <c r="H2949" s="107">
        <v>-1.5E-3</v>
      </c>
      <c r="K2949" s="110">
        <v>44518</v>
      </c>
      <c r="L2949" s="106">
        <v>17764.8</v>
      </c>
      <c r="M2949" s="106">
        <v>17890.55</v>
      </c>
      <c r="N2949" s="106">
        <v>17945.599999999999</v>
      </c>
      <c r="O2949" s="106">
        <v>17688.5</v>
      </c>
      <c r="P2949" s="28" t="s">
        <v>5426</v>
      </c>
      <c r="Q2949" s="107">
        <v>-7.4999999999999997E-3</v>
      </c>
      <c r="T2949" s="110">
        <v>44305</v>
      </c>
      <c r="U2949" s="28">
        <v>74.86</v>
      </c>
      <c r="V2949">
        <v>74.555999999999997</v>
      </c>
      <c r="W2949">
        <v>75.06</v>
      </c>
      <c r="X2949">
        <v>74.548000000000002</v>
      </c>
      <c r="Y2949" s="19">
        <v>4.3E-3</v>
      </c>
      <c r="AB2949" s="110">
        <f t="shared" si="528"/>
        <v>44518</v>
      </c>
      <c r="AC2949" s="108">
        <f t="shared" si="532"/>
        <v>17764.8</v>
      </c>
      <c r="AD2949" s="28">
        <f t="shared" si="533"/>
        <v>74.165000000000006</v>
      </c>
      <c r="AE2949" s="28">
        <f t="shared" si="537"/>
        <v>239.53077597249373</v>
      </c>
      <c r="AF2949" s="31">
        <f t="shared" ref="AF2949:AF3012" si="538">AE2949/AE2948-1</f>
        <v>-6.2737821099625446E-3</v>
      </c>
      <c r="AJ2949" s="110">
        <f t="shared" si="531"/>
        <v>44466</v>
      </c>
      <c r="AK2949" s="31">
        <f t="shared" si="529"/>
        <v>-2.8E-3</v>
      </c>
      <c r="AL2949" s="115">
        <f t="shared" si="530"/>
        <v>5.2235544444556581E-5</v>
      </c>
      <c r="AM2949" s="100"/>
      <c r="BR2949" s="18">
        <f t="shared" si="534"/>
        <v>44455</v>
      </c>
      <c r="BS2949" s="6">
        <f t="shared" si="535"/>
        <v>-1.5E-3</v>
      </c>
      <c r="BT2949" s="6">
        <f t="shared" si="536"/>
        <v>6.3E-3</v>
      </c>
    </row>
    <row r="2950" spans="2:72" ht="14.45" hidden="1">
      <c r="B2950" s="110">
        <v>44456</v>
      </c>
      <c r="C2950" s="106">
        <v>4433</v>
      </c>
      <c r="D2950" s="106">
        <v>4469.7</v>
      </c>
      <c r="E2950" s="106">
        <v>4471.5</v>
      </c>
      <c r="F2950" s="106">
        <v>4427.8</v>
      </c>
      <c r="G2950" s="28"/>
      <c r="H2950" s="107">
        <v>-9.1000000000000004E-3</v>
      </c>
      <c r="K2950" s="110">
        <v>44522</v>
      </c>
      <c r="L2950" s="106">
        <v>17416.55</v>
      </c>
      <c r="M2950" s="106">
        <v>17796.25</v>
      </c>
      <c r="N2950" s="106">
        <v>17805.25</v>
      </c>
      <c r="O2950" s="106">
        <v>17280.45</v>
      </c>
      <c r="P2950" s="28" t="s">
        <v>5427</v>
      </c>
      <c r="Q2950" s="107">
        <v>-1.9599999999999999E-2</v>
      </c>
      <c r="T2950" s="110">
        <v>44306</v>
      </c>
      <c r="U2950" s="28">
        <v>75.394999999999996</v>
      </c>
      <c r="V2950">
        <v>74.674000000000007</v>
      </c>
      <c r="W2950">
        <v>75.457999999999998</v>
      </c>
      <c r="X2950">
        <v>74.52</v>
      </c>
      <c r="Y2950" s="19">
        <v>7.1000000000000004E-3</v>
      </c>
      <c r="AB2950" s="110">
        <f t="shared" si="528"/>
        <v>44522</v>
      </c>
      <c r="AC2950" s="108">
        <f t="shared" si="532"/>
        <v>17416.55</v>
      </c>
      <c r="AD2950" s="28">
        <f t="shared" si="533"/>
        <v>74.444999999999993</v>
      </c>
      <c r="AE2950" s="28">
        <f t="shared" si="537"/>
        <v>233.95191080663579</v>
      </c>
      <c r="AF2950" s="31">
        <f t="shared" si="538"/>
        <v>-2.3290807384594991E-2</v>
      </c>
      <c r="AJ2950" s="110">
        <f t="shared" si="531"/>
        <v>44467</v>
      </c>
      <c r="AK2950" s="31">
        <f t="shared" si="529"/>
        <v>-2.0400000000000001E-2</v>
      </c>
      <c r="AL2950" s="115">
        <f t="shared" si="530"/>
        <v>-1.0988445757439957E-2</v>
      </c>
      <c r="AM2950" s="100"/>
      <c r="BR2950" s="18">
        <f t="shared" si="534"/>
        <v>44456</v>
      </c>
      <c r="BS2950" s="6">
        <f t="shared" si="535"/>
        <v>-9.1000000000000004E-3</v>
      </c>
      <c r="BT2950" s="6">
        <f t="shared" si="536"/>
        <v>-2.5000000000000001E-3</v>
      </c>
    </row>
    <row r="2951" spans="2:72" ht="14.45" hidden="1">
      <c r="B2951" s="110">
        <v>44459</v>
      </c>
      <c r="C2951" s="106">
        <v>4357.7</v>
      </c>
      <c r="D2951" s="106">
        <v>4402.8999999999996</v>
      </c>
      <c r="E2951" s="106">
        <v>4402.8999999999996</v>
      </c>
      <c r="F2951" s="106">
        <v>4305.8999999999996</v>
      </c>
      <c r="G2951" s="28"/>
      <c r="H2951" s="107">
        <v>-1.7000000000000001E-2</v>
      </c>
      <c r="K2951" s="110">
        <v>44523</v>
      </c>
      <c r="L2951" s="106">
        <v>17503.349999999999</v>
      </c>
      <c r="M2951" s="106">
        <v>17281.75</v>
      </c>
      <c r="N2951" s="106">
        <v>17553.7</v>
      </c>
      <c r="O2951" s="106">
        <v>17216.099999999999</v>
      </c>
      <c r="P2951" s="28" t="s">
        <v>5428</v>
      </c>
      <c r="Q2951" s="107">
        <v>5.0000000000000001E-3</v>
      </c>
      <c r="T2951" s="110">
        <v>44307</v>
      </c>
      <c r="U2951" s="28">
        <v>75.438999999999993</v>
      </c>
      <c r="V2951">
        <v>75.370999999999995</v>
      </c>
      <c r="W2951">
        <v>75.578999999999994</v>
      </c>
      <c r="X2951">
        <v>75.293000000000006</v>
      </c>
      <c r="Y2951" s="19">
        <v>5.9999999999999995E-4</v>
      </c>
      <c r="AB2951" s="110">
        <f t="shared" si="528"/>
        <v>44523</v>
      </c>
      <c r="AC2951" s="108">
        <f t="shared" si="532"/>
        <v>17503.349999999999</v>
      </c>
      <c r="AD2951" s="28">
        <f t="shared" si="533"/>
        <v>74.447000000000003</v>
      </c>
      <c r="AE2951" s="28">
        <f t="shared" si="537"/>
        <v>235.11155587196257</v>
      </c>
      <c r="AF2951" s="31">
        <f t="shared" si="538"/>
        <v>4.9567668044618873E-3</v>
      </c>
      <c r="AJ2951" s="110">
        <f t="shared" si="531"/>
        <v>44468</v>
      </c>
      <c r="AK2951" s="31">
        <f t="shared" si="529"/>
        <v>1.6000000000000001E-3</v>
      </c>
      <c r="AL2951" s="115">
        <f t="shared" si="530"/>
        <v>-3.41781483059167E-3</v>
      </c>
      <c r="AM2951" s="100"/>
      <c r="BR2951" s="18">
        <f t="shared" si="534"/>
        <v>44459</v>
      </c>
      <c r="BS2951" s="6">
        <f t="shared" si="535"/>
        <v>-1.7000000000000001E-2</v>
      </c>
      <c r="BT2951" s="6">
        <f t="shared" si="536"/>
        <v>-1.0699999999999999E-2</v>
      </c>
    </row>
    <row r="2952" spans="2:72" ht="14.45" hidden="1">
      <c r="B2952" s="110">
        <v>44460</v>
      </c>
      <c r="C2952" s="106">
        <v>4354.2</v>
      </c>
      <c r="D2952" s="106">
        <v>4374.3999999999996</v>
      </c>
      <c r="E2952" s="106">
        <v>4394.8999999999996</v>
      </c>
      <c r="F2952" s="106">
        <v>4348</v>
      </c>
      <c r="G2952" s="28"/>
      <c r="H2952" s="107">
        <v>-8.0000000000000004E-4</v>
      </c>
      <c r="K2952" s="110">
        <v>44524</v>
      </c>
      <c r="L2952" s="106">
        <v>17415.05</v>
      </c>
      <c r="M2952" s="106">
        <v>17550.05</v>
      </c>
      <c r="N2952" s="106">
        <v>17600.599999999999</v>
      </c>
      <c r="O2952" s="106">
        <v>17354</v>
      </c>
      <c r="P2952" s="28" t="s">
        <v>5429</v>
      </c>
      <c r="Q2952" s="107">
        <v>-5.0000000000000001E-3</v>
      </c>
      <c r="T2952" s="110">
        <v>44308</v>
      </c>
      <c r="U2952" s="28">
        <v>75.12</v>
      </c>
      <c r="V2952">
        <v>75.421999999999997</v>
      </c>
      <c r="W2952">
        <v>75.438000000000002</v>
      </c>
      <c r="X2952">
        <v>74.849999999999994</v>
      </c>
      <c r="Y2952" s="19">
        <v>-4.1999999999999997E-3</v>
      </c>
      <c r="AB2952" s="110">
        <f t="shared" si="528"/>
        <v>44524</v>
      </c>
      <c r="AC2952" s="108">
        <f t="shared" si="532"/>
        <v>17415.05</v>
      </c>
      <c r="AD2952" s="28">
        <f t="shared" si="533"/>
        <v>74.622</v>
      </c>
      <c r="AE2952" s="28">
        <f t="shared" si="537"/>
        <v>233.37688617297846</v>
      </c>
      <c r="AF2952" s="31">
        <f t="shared" si="538"/>
        <v>-7.3780707738958506E-3</v>
      </c>
      <c r="AJ2952" s="110">
        <f t="shared" si="531"/>
        <v>44469</v>
      </c>
      <c r="AK2952" s="31">
        <f t="shared" si="529"/>
        <v>-1.1900000000000001E-2</v>
      </c>
      <c r="AL2952" s="115">
        <f t="shared" si="530"/>
        <v>-3.5426654735536411E-3</v>
      </c>
      <c r="AM2952" s="100"/>
      <c r="BR2952" s="18">
        <f t="shared" si="534"/>
        <v>44460</v>
      </c>
      <c r="BS2952" s="6">
        <f t="shared" si="535"/>
        <v>-8.0000000000000004E-4</v>
      </c>
      <c r="BT2952" s="6">
        <f t="shared" si="536"/>
        <v>9.4999999999999998E-3</v>
      </c>
    </row>
    <row r="2953" spans="2:72" ht="14.45" hidden="1">
      <c r="B2953" s="110">
        <v>44461</v>
      </c>
      <c r="C2953" s="106">
        <v>4395.6000000000004</v>
      </c>
      <c r="D2953" s="106">
        <v>4367.3999999999996</v>
      </c>
      <c r="E2953" s="106">
        <v>4416.8</v>
      </c>
      <c r="F2953" s="106">
        <v>4367.3999999999996</v>
      </c>
      <c r="G2953" s="28"/>
      <c r="H2953" s="107">
        <v>9.4999999999999998E-3</v>
      </c>
      <c r="K2953" s="110">
        <v>44525</v>
      </c>
      <c r="L2953" s="106">
        <v>17536.25</v>
      </c>
      <c r="M2953" s="106">
        <v>17417.3</v>
      </c>
      <c r="N2953" s="106">
        <v>17564.349999999999</v>
      </c>
      <c r="O2953" s="106">
        <v>17351.7</v>
      </c>
      <c r="P2953" s="28" t="s">
        <v>5430</v>
      </c>
      <c r="Q2953" s="107">
        <v>7.0000000000000001E-3</v>
      </c>
      <c r="T2953" s="110">
        <v>44309</v>
      </c>
      <c r="U2953" s="28">
        <v>74.930000000000007</v>
      </c>
      <c r="V2953">
        <v>75.131</v>
      </c>
      <c r="W2953">
        <v>75.134</v>
      </c>
      <c r="X2953">
        <v>74.760000000000005</v>
      </c>
      <c r="Y2953" s="19">
        <v>-2.5000000000000001E-3</v>
      </c>
      <c r="AB2953" s="110">
        <f t="shared" si="528"/>
        <v>44525</v>
      </c>
      <c r="AC2953" s="108">
        <f t="shared" si="532"/>
        <v>17536.25</v>
      </c>
      <c r="AD2953" s="28">
        <f t="shared" si="533"/>
        <v>74.501999999999995</v>
      </c>
      <c r="AE2953" s="28">
        <f t="shared" si="537"/>
        <v>235.37958712517786</v>
      </c>
      <c r="AF2953" s="31">
        <f t="shared" si="538"/>
        <v>8.5814023189725308E-3</v>
      </c>
      <c r="AJ2953" s="110">
        <f t="shared" si="531"/>
        <v>44470</v>
      </c>
      <c r="AK2953" s="31">
        <f t="shared" si="529"/>
        <v>1.15E-2</v>
      </c>
      <c r="AL2953" s="115">
        <f t="shared" si="530"/>
        <v>-4.618600336961598E-3</v>
      </c>
      <c r="AM2953" s="100"/>
      <c r="BR2953" s="18">
        <f t="shared" si="534"/>
        <v>44461</v>
      </c>
      <c r="BS2953" s="6">
        <f t="shared" si="535"/>
        <v>9.4999999999999998E-3</v>
      </c>
      <c r="BT2953" s="6">
        <f t="shared" si="536"/>
        <v>-8.9999999999999998E-4</v>
      </c>
    </row>
    <row r="2954" spans="2:72" ht="14.45" hidden="1">
      <c r="B2954" s="110">
        <v>44462</v>
      </c>
      <c r="C2954" s="106">
        <v>4449</v>
      </c>
      <c r="D2954" s="106">
        <v>4406.8</v>
      </c>
      <c r="E2954" s="106">
        <v>4465.3999999999996</v>
      </c>
      <c r="F2954" s="106">
        <v>4406.8</v>
      </c>
      <c r="G2954" s="28"/>
      <c r="H2954" s="107">
        <v>1.21E-2</v>
      </c>
      <c r="K2954" s="110">
        <v>44526</v>
      </c>
      <c r="L2954" s="106">
        <v>17026.45</v>
      </c>
      <c r="M2954" s="106">
        <v>17338.75</v>
      </c>
      <c r="N2954" s="106">
        <v>17355.400000000001</v>
      </c>
      <c r="O2954" s="106">
        <v>16985.7</v>
      </c>
      <c r="P2954" s="28" t="s">
        <v>5431</v>
      </c>
      <c r="Q2954" s="107">
        <v>-2.9100000000000001E-2</v>
      </c>
      <c r="T2954" s="110">
        <v>44312</v>
      </c>
      <c r="U2954" s="28">
        <v>74.757000000000005</v>
      </c>
      <c r="V2954">
        <v>74.748999999999995</v>
      </c>
      <c r="W2954">
        <v>74.941000000000003</v>
      </c>
      <c r="X2954">
        <v>74.688999999999993</v>
      </c>
      <c r="Y2954" s="19">
        <v>-2.3E-3</v>
      </c>
      <c r="AB2954" s="110">
        <f t="shared" si="528"/>
        <v>44526</v>
      </c>
      <c r="AC2954" s="108">
        <f t="shared" si="532"/>
        <v>17026.45</v>
      </c>
      <c r="AD2954" s="28">
        <f t="shared" si="533"/>
        <v>75.064999999999998</v>
      </c>
      <c r="AE2954" s="28">
        <f t="shared" si="537"/>
        <v>226.82275361353496</v>
      </c>
      <c r="AF2954" s="31">
        <f t="shared" si="538"/>
        <v>-3.6353337246242456E-2</v>
      </c>
      <c r="AJ2954" s="110">
        <f t="shared" si="531"/>
        <v>44473</v>
      </c>
      <c r="AK2954" s="31">
        <f t="shared" si="529"/>
        <v>-1.2999999999999999E-2</v>
      </c>
      <c r="AL2954" s="115">
        <f t="shared" si="530"/>
        <v>3.154931159993879E-3</v>
      </c>
      <c r="AM2954" s="100"/>
      <c r="BR2954" s="18">
        <f t="shared" si="534"/>
        <v>44462</v>
      </c>
      <c r="BS2954" s="6">
        <f t="shared" si="535"/>
        <v>1.21E-2</v>
      </c>
      <c r="BT2954" s="6">
        <f t="shared" si="536"/>
        <v>1.5699999999999999E-2</v>
      </c>
    </row>
    <row r="2955" spans="2:72" ht="14.45" hidden="1">
      <c r="B2955" s="110">
        <v>44463</v>
      </c>
      <c r="C2955" s="106">
        <v>4455.5</v>
      </c>
      <c r="D2955" s="106">
        <v>4438</v>
      </c>
      <c r="E2955" s="106">
        <v>4463.1000000000004</v>
      </c>
      <c r="F2955" s="106">
        <v>4430.3</v>
      </c>
      <c r="G2955" s="28"/>
      <c r="H2955" s="107">
        <v>1.5E-3</v>
      </c>
      <c r="K2955" s="110">
        <v>44529</v>
      </c>
      <c r="L2955" s="106">
        <v>17053.95</v>
      </c>
      <c r="M2955" s="106">
        <v>17055.8</v>
      </c>
      <c r="N2955" s="106">
        <v>17160.7</v>
      </c>
      <c r="O2955" s="106">
        <v>16782.400000000001</v>
      </c>
      <c r="P2955" s="28" t="s">
        <v>5432</v>
      </c>
      <c r="Q2955" s="107">
        <v>1.6000000000000001E-3</v>
      </c>
      <c r="T2955" s="110">
        <v>44313</v>
      </c>
      <c r="U2955" s="28">
        <v>74.59</v>
      </c>
      <c r="V2955">
        <v>74.798000000000002</v>
      </c>
      <c r="W2955">
        <v>74.843000000000004</v>
      </c>
      <c r="X2955">
        <v>74.513000000000005</v>
      </c>
      <c r="Y2955" s="19">
        <v>-2.2000000000000001E-3</v>
      </c>
      <c r="AB2955" s="110">
        <f t="shared" si="528"/>
        <v>44529</v>
      </c>
      <c r="AC2955" s="108">
        <f t="shared" si="532"/>
        <v>17053.95</v>
      </c>
      <c r="AD2955" s="28">
        <f t="shared" si="533"/>
        <v>75.05</v>
      </c>
      <c r="AE2955" s="28">
        <f t="shared" si="537"/>
        <v>227.23451032644905</v>
      </c>
      <c r="AF2955" s="31">
        <f t="shared" si="538"/>
        <v>1.8153236672879824E-3</v>
      </c>
      <c r="AJ2955" s="110">
        <f t="shared" si="531"/>
        <v>44474</v>
      </c>
      <c r="AK2955" s="31">
        <f t="shared" si="529"/>
        <v>1.0500000000000001E-2</v>
      </c>
      <c r="AL2955" s="115">
        <f t="shared" si="530"/>
        <v>7.7183573911663306E-3</v>
      </c>
      <c r="AM2955" s="100"/>
      <c r="BR2955" s="18">
        <f t="shared" si="534"/>
        <v>44463</v>
      </c>
      <c r="BS2955" s="6">
        <f t="shared" si="535"/>
        <v>1.5E-3</v>
      </c>
      <c r="BT2955" s="6">
        <f t="shared" si="536"/>
        <v>1.6999999999999999E-3</v>
      </c>
    </row>
    <row r="2956" spans="2:72" ht="14.45" hidden="1">
      <c r="B2956" s="110">
        <v>44466</v>
      </c>
      <c r="C2956" s="106">
        <v>4443.1000000000004</v>
      </c>
      <c r="D2956" s="106">
        <v>4442.1000000000004</v>
      </c>
      <c r="E2956" s="106">
        <v>4457.3</v>
      </c>
      <c r="F2956" s="106">
        <v>4436.2</v>
      </c>
      <c r="G2956" s="28"/>
      <c r="H2956" s="107">
        <v>-2.8E-3</v>
      </c>
      <c r="K2956" s="110">
        <v>44530</v>
      </c>
      <c r="L2956" s="106">
        <v>16983.2</v>
      </c>
      <c r="M2956" s="106">
        <v>17051.150000000001</v>
      </c>
      <c r="N2956" s="106">
        <v>17324.650000000001</v>
      </c>
      <c r="O2956" s="106">
        <v>16931.400000000001</v>
      </c>
      <c r="P2956" s="28" t="s">
        <v>5433</v>
      </c>
      <c r="Q2956" s="107">
        <v>-4.1000000000000003E-3</v>
      </c>
      <c r="T2956" s="110">
        <v>44314</v>
      </c>
      <c r="U2956" s="28">
        <v>74.492999999999995</v>
      </c>
      <c r="V2956">
        <v>74.599999999999994</v>
      </c>
      <c r="W2956">
        <v>74.605000000000004</v>
      </c>
      <c r="X2956">
        <v>74.278999999999996</v>
      </c>
      <c r="Y2956" s="19">
        <v>-1.2999999999999999E-3</v>
      </c>
      <c r="AB2956" s="110">
        <f t="shared" si="528"/>
        <v>44530</v>
      </c>
      <c r="AC2956" s="108">
        <f t="shared" si="532"/>
        <v>16983.2</v>
      </c>
      <c r="AD2956" s="28">
        <f t="shared" si="533"/>
        <v>75.099999999999994</v>
      </c>
      <c r="AE2956" s="28">
        <f t="shared" si="537"/>
        <v>226.1411451398136</v>
      </c>
      <c r="AF2956" s="31">
        <f t="shared" si="538"/>
        <v>-4.8116159163706929E-3</v>
      </c>
      <c r="AJ2956" s="110">
        <f t="shared" si="531"/>
        <v>44475</v>
      </c>
      <c r="AK2956" s="31">
        <f t="shared" si="529"/>
        <v>4.1000000000000003E-3</v>
      </c>
      <c r="AL2956" s="115">
        <f t="shared" si="530"/>
        <v>-1.2712355853194079E-2</v>
      </c>
      <c r="AM2956" s="100"/>
      <c r="BR2956" s="18">
        <f t="shared" si="534"/>
        <v>44466</v>
      </c>
      <c r="BS2956" s="6">
        <f t="shared" si="535"/>
        <v>-2.8E-3</v>
      </c>
      <c r="BT2956" s="6">
        <f t="shared" si="536"/>
        <v>1E-4</v>
      </c>
    </row>
    <row r="2957" spans="2:72" ht="14.45" hidden="1">
      <c r="B2957" s="110">
        <v>44467</v>
      </c>
      <c r="C2957" s="106">
        <v>4352.6000000000004</v>
      </c>
      <c r="D2957" s="106">
        <v>4419.5</v>
      </c>
      <c r="E2957" s="106">
        <v>4419.5</v>
      </c>
      <c r="F2957" s="106">
        <v>4346.3</v>
      </c>
      <c r="G2957" s="28"/>
      <c r="H2957" s="107">
        <v>-2.0400000000000001E-2</v>
      </c>
      <c r="K2957" s="110">
        <v>44531</v>
      </c>
      <c r="L2957" s="106">
        <v>17166.900000000001</v>
      </c>
      <c r="M2957" s="106">
        <v>17104.400000000001</v>
      </c>
      <c r="N2957" s="106">
        <v>17213.05</v>
      </c>
      <c r="O2957" s="106">
        <v>17064.25</v>
      </c>
      <c r="P2957" s="28" t="s">
        <v>5434</v>
      </c>
      <c r="Q2957" s="107">
        <v>1.0800000000000001E-2</v>
      </c>
      <c r="T2957" s="110">
        <v>44315</v>
      </c>
      <c r="U2957" s="28">
        <v>74.099999999999994</v>
      </c>
      <c r="V2957">
        <v>74.209999999999994</v>
      </c>
      <c r="W2957">
        <v>74.295000000000002</v>
      </c>
      <c r="X2957">
        <v>73.956999999999994</v>
      </c>
      <c r="Y2957" s="19">
        <v>-5.3E-3</v>
      </c>
      <c r="AB2957" s="110">
        <f t="shared" ref="AB2957:AB3020" si="539">VLOOKUP(K2957,T:Y,1,FALSE)</f>
        <v>44531</v>
      </c>
      <c r="AC2957" s="108">
        <f t="shared" si="532"/>
        <v>17166.900000000001</v>
      </c>
      <c r="AD2957" s="28">
        <f t="shared" si="533"/>
        <v>75.021000000000001</v>
      </c>
      <c r="AE2957" s="28">
        <f t="shared" si="537"/>
        <v>228.82792818010958</v>
      </c>
      <c r="AF2957" s="31">
        <f t="shared" si="538"/>
        <v>1.1881000419604604E-2</v>
      </c>
      <c r="AJ2957" s="110">
        <f t="shared" si="531"/>
        <v>44476</v>
      </c>
      <c r="AK2957" s="31">
        <f t="shared" si="529"/>
        <v>8.3000000000000001E-3</v>
      </c>
      <c r="AL2957" s="115">
        <f t="shared" si="530"/>
        <v>7.5470535181658693E-3</v>
      </c>
      <c r="AM2957" s="100"/>
      <c r="BR2957" s="18">
        <f t="shared" si="534"/>
        <v>44467</v>
      </c>
      <c r="BS2957" s="6">
        <f t="shared" si="535"/>
        <v>-2.0400000000000001E-2</v>
      </c>
      <c r="BT2957" s="6">
        <f t="shared" si="536"/>
        <v>-6.0000000000000001E-3</v>
      </c>
    </row>
    <row r="2958" spans="2:72" ht="14.45" hidden="1">
      <c r="B2958" s="110">
        <v>44468</v>
      </c>
      <c r="C2958" s="106">
        <v>4359.5</v>
      </c>
      <c r="D2958" s="106">
        <v>4362.3999999999996</v>
      </c>
      <c r="E2958" s="106">
        <v>4385.6000000000004</v>
      </c>
      <c r="F2958" s="106">
        <v>4355.1000000000004</v>
      </c>
      <c r="G2958" s="28"/>
      <c r="H2958" s="107">
        <v>1.6000000000000001E-3</v>
      </c>
      <c r="K2958" s="110">
        <v>44532</v>
      </c>
      <c r="L2958" s="106">
        <v>17401.650000000001</v>
      </c>
      <c r="M2958" s="106">
        <v>17183.2</v>
      </c>
      <c r="N2958" s="106">
        <v>17420.349999999999</v>
      </c>
      <c r="O2958" s="106">
        <v>17149.3</v>
      </c>
      <c r="P2958" s="28" t="s">
        <v>5435</v>
      </c>
      <c r="Q2958" s="107">
        <v>1.37E-2</v>
      </c>
      <c r="T2958" s="110">
        <v>44316</v>
      </c>
      <c r="U2958" s="28">
        <v>74.055000000000007</v>
      </c>
      <c r="V2958">
        <v>74.131</v>
      </c>
      <c r="W2958">
        <v>74.207999999999998</v>
      </c>
      <c r="X2958">
        <v>73.944999999999993</v>
      </c>
      <c r="Y2958" s="19">
        <v>-5.9999999999999995E-4</v>
      </c>
      <c r="AB2958" s="110">
        <f t="shared" si="539"/>
        <v>44532</v>
      </c>
      <c r="AC2958" s="108">
        <f t="shared" si="532"/>
        <v>17401.650000000001</v>
      </c>
      <c r="AD2958" s="28">
        <f t="shared" si="533"/>
        <v>74.989000000000004</v>
      </c>
      <c r="AE2958" s="28">
        <f t="shared" si="537"/>
        <v>232.0560348851165</v>
      </c>
      <c r="AF2958" s="31">
        <f t="shared" si="538"/>
        <v>1.4107136006869192E-2</v>
      </c>
      <c r="AJ2958" s="110">
        <f t="shared" si="531"/>
        <v>44477</v>
      </c>
      <c r="AK2958" s="31">
        <f t="shared" si="529"/>
        <v>-1.9E-3</v>
      </c>
      <c r="AL2958" s="115">
        <f t="shared" si="530"/>
        <v>1.7967544197923235E-3</v>
      </c>
      <c r="AM2958" s="100"/>
      <c r="BR2958" s="18">
        <f t="shared" si="534"/>
        <v>44468</v>
      </c>
      <c r="BS2958" s="6">
        <f t="shared" si="535"/>
        <v>1.6000000000000001E-3</v>
      </c>
      <c r="BT2958" s="6">
        <f t="shared" si="536"/>
        <v>-2.0999999999999999E-3</v>
      </c>
    </row>
    <row r="2959" spans="2:72" ht="14.45" hidden="1">
      <c r="B2959" s="110">
        <v>44469</v>
      </c>
      <c r="C2959" s="106">
        <v>4307.5</v>
      </c>
      <c r="D2959" s="106">
        <v>4370.7</v>
      </c>
      <c r="E2959" s="106">
        <v>4382.6000000000004</v>
      </c>
      <c r="F2959" s="106">
        <v>4306.2</v>
      </c>
      <c r="G2959" s="28"/>
      <c r="H2959" s="107">
        <v>-1.1900000000000001E-2</v>
      </c>
      <c r="K2959" s="110">
        <v>44533</v>
      </c>
      <c r="L2959" s="106">
        <v>17196.7</v>
      </c>
      <c r="M2959" s="106">
        <v>17424.900000000001</v>
      </c>
      <c r="N2959" s="106">
        <v>17489.8</v>
      </c>
      <c r="O2959" s="106">
        <v>17180.8</v>
      </c>
      <c r="P2959" s="28" t="s">
        <v>5436</v>
      </c>
      <c r="Q2959" s="107">
        <v>-1.18E-2</v>
      </c>
      <c r="T2959" s="110">
        <v>44319</v>
      </c>
      <c r="U2959" s="28">
        <v>73.819999999999993</v>
      </c>
      <c r="V2959">
        <v>74.260000000000005</v>
      </c>
      <c r="W2959">
        <v>74.334999999999994</v>
      </c>
      <c r="X2959">
        <v>73.819999999999993</v>
      </c>
      <c r="Y2959" s="19">
        <v>-3.2000000000000002E-3</v>
      </c>
      <c r="AB2959" s="110">
        <f t="shared" si="539"/>
        <v>44533</v>
      </c>
      <c r="AC2959" s="108">
        <f t="shared" si="532"/>
        <v>17196.7</v>
      </c>
      <c r="AD2959" s="28">
        <f t="shared" si="533"/>
        <v>75.241</v>
      </c>
      <c r="AE2959" s="28">
        <f t="shared" si="537"/>
        <v>228.55491022182056</v>
      </c>
      <c r="AF2959" s="31">
        <f t="shared" si="538"/>
        <v>-1.5087410525777667E-2</v>
      </c>
      <c r="AJ2959" s="110">
        <f t="shared" si="531"/>
        <v>44480</v>
      </c>
      <c r="AK2959" s="31">
        <f t="shared" si="529"/>
        <v>-6.8999999999999999E-3</v>
      </c>
      <c r="AL2959" s="115">
        <f t="shared" si="530"/>
        <v>-7.8155761669107537E-4</v>
      </c>
      <c r="AM2959" s="100"/>
      <c r="BR2959" s="18">
        <f t="shared" si="534"/>
        <v>44469</v>
      </c>
      <c r="BS2959" s="6">
        <f t="shared" si="535"/>
        <v>-1.1900000000000001E-2</v>
      </c>
      <c r="BT2959" s="6">
        <f t="shared" si="536"/>
        <v>-5.3E-3</v>
      </c>
    </row>
    <row r="2960" spans="2:72" ht="14.45" hidden="1">
      <c r="B2960" s="110">
        <v>44470</v>
      </c>
      <c r="C2960" s="106">
        <v>4357</v>
      </c>
      <c r="D2960" s="106">
        <v>4317.2</v>
      </c>
      <c r="E2960" s="106">
        <v>4375.2</v>
      </c>
      <c r="F2960" s="106">
        <v>4288.5</v>
      </c>
      <c r="G2960" s="28"/>
      <c r="H2960" s="107">
        <v>1.15E-2</v>
      </c>
      <c r="K2960" s="110">
        <v>44536</v>
      </c>
      <c r="L2960" s="106">
        <v>16912.25</v>
      </c>
      <c r="M2960" s="106">
        <v>17209.05</v>
      </c>
      <c r="N2960" s="106">
        <v>17216.75</v>
      </c>
      <c r="O2960" s="106">
        <v>16891.7</v>
      </c>
      <c r="P2960" s="28" t="s">
        <v>5437</v>
      </c>
      <c r="Q2960" s="107">
        <v>-1.6500000000000001E-2</v>
      </c>
      <c r="T2960" s="110">
        <v>44320</v>
      </c>
      <c r="U2960" s="28">
        <v>73.77</v>
      </c>
      <c r="V2960">
        <v>73.849000000000004</v>
      </c>
      <c r="W2960">
        <v>73.981999999999999</v>
      </c>
      <c r="X2960">
        <v>73.77</v>
      </c>
      <c r="Y2960" s="19">
        <v>-6.9999999999999999E-4</v>
      </c>
      <c r="AB2960" s="110">
        <f t="shared" si="539"/>
        <v>44536</v>
      </c>
      <c r="AC2960" s="108">
        <f t="shared" si="532"/>
        <v>16912.25</v>
      </c>
      <c r="AD2960" s="28">
        <f t="shared" si="533"/>
        <v>75.394999999999996</v>
      </c>
      <c r="AE2960" s="28">
        <f t="shared" si="537"/>
        <v>224.31527289608064</v>
      </c>
      <c r="AF2960" s="31">
        <f t="shared" si="538"/>
        <v>-1.8549753849633754E-2</v>
      </c>
      <c r="AJ2960" s="110">
        <f t="shared" si="531"/>
        <v>44481</v>
      </c>
      <c r="AK2960" s="31">
        <f t="shared" si="529"/>
        <v>-2.3999999999999998E-3</v>
      </c>
      <c r="AL2960" s="115">
        <f t="shared" si="530"/>
        <v>1.4343594108405799E-3</v>
      </c>
      <c r="AM2960" s="100"/>
      <c r="BR2960" s="18">
        <f t="shared" si="534"/>
        <v>44470</v>
      </c>
      <c r="BS2960" s="6">
        <f t="shared" si="535"/>
        <v>1.15E-2</v>
      </c>
      <c r="BT2960" s="6">
        <f t="shared" si="536"/>
        <v>-4.8999999999999998E-3</v>
      </c>
    </row>
    <row r="2961" spans="2:72" ht="14.45" hidden="1">
      <c r="B2961" s="110">
        <v>44473</v>
      </c>
      <c r="C2961" s="106">
        <v>4300.5</v>
      </c>
      <c r="D2961" s="106">
        <v>4348.8</v>
      </c>
      <c r="E2961" s="106">
        <v>4355.5</v>
      </c>
      <c r="F2961" s="106">
        <v>4278.8999999999996</v>
      </c>
      <c r="G2961" s="28"/>
      <c r="H2961" s="107">
        <v>-1.2999999999999999E-2</v>
      </c>
      <c r="K2961" s="110">
        <v>44537</v>
      </c>
      <c r="L2961" s="106">
        <v>17176.7</v>
      </c>
      <c r="M2961" s="106">
        <v>17044.099999999999</v>
      </c>
      <c r="N2961" s="106">
        <v>17251.650000000001</v>
      </c>
      <c r="O2961" s="106">
        <v>16987.75</v>
      </c>
      <c r="P2961" s="28" t="s">
        <v>5438</v>
      </c>
      <c r="Q2961" s="107">
        <v>1.5599999999999999E-2</v>
      </c>
      <c r="T2961" s="110">
        <v>44321</v>
      </c>
      <c r="U2961" s="28">
        <v>73.81</v>
      </c>
      <c r="V2961">
        <v>73.769000000000005</v>
      </c>
      <c r="W2961">
        <v>74.055000000000007</v>
      </c>
      <c r="X2961">
        <v>73.741</v>
      </c>
      <c r="Y2961" s="19">
        <v>5.0000000000000001E-4</v>
      </c>
      <c r="AB2961" s="110">
        <f t="shared" si="539"/>
        <v>44537</v>
      </c>
      <c r="AC2961" s="108">
        <f t="shared" si="532"/>
        <v>17176.7</v>
      </c>
      <c r="AD2961" s="28">
        <f t="shared" si="533"/>
        <v>75.409000000000006</v>
      </c>
      <c r="AE2961" s="28">
        <f t="shared" si="537"/>
        <v>227.78050365341005</v>
      </c>
      <c r="AF2961" s="31">
        <f t="shared" si="538"/>
        <v>1.5448037543724258E-2</v>
      </c>
      <c r="AJ2961" s="110">
        <f t="shared" si="531"/>
        <v>44482</v>
      </c>
      <c r="AK2961" s="31">
        <f t="shared" si="529"/>
        <v>3.0000000000000001E-3</v>
      </c>
      <c r="AL2961" s="115">
        <f t="shared" si="530"/>
        <v>1.1877168853097864E-2</v>
      </c>
      <c r="AM2961" s="100"/>
      <c r="BR2961" s="18">
        <f t="shared" si="534"/>
        <v>44473</v>
      </c>
      <c r="BS2961" s="6">
        <f t="shared" si="535"/>
        <v>-1.2999999999999999E-2</v>
      </c>
      <c r="BT2961" s="6">
        <f t="shared" si="536"/>
        <v>9.1000000000000004E-3</v>
      </c>
    </row>
    <row r="2962" spans="2:72" ht="14.45" hidden="1">
      <c r="B2962" s="110">
        <v>44474</v>
      </c>
      <c r="C2962" s="106">
        <v>4345.7</v>
      </c>
      <c r="D2962" s="106">
        <v>4309.8999999999996</v>
      </c>
      <c r="E2962" s="106">
        <v>4369.2</v>
      </c>
      <c r="F2962" s="106">
        <v>4309.8999999999996</v>
      </c>
      <c r="G2962" s="28"/>
      <c r="H2962" s="107">
        <v>1.0500000000000001E-2</v>
      </c>
      <c r="K2962" s="110">
        <v>44538</v>
      </c>
      <c r="L2962" s="106">
        <v>17469.75</v>
      </c>
      <c r="M2962" s="106">
        <v>17315.25</v>
      </c>
      <c r="N2962" s="106">
        <v>17484.599999999999</v>
      </c>
      <c r="O2962" s="106">
        <v>17308.95</v>
      </c>
      <c r="P2962" s="28" t="s">
        <v>5439</v>
      </c>
      <c r="Q2962" s="107">
        <v>1.7100000000000001E-2</v>
      </c>
      <c r="T2962" s="110">
        <v>44322</v>
      </c>
      <c r="U2962" s="28">
        <v>73.605000000000004</v>
      </c>
      <c r="V2962">
        <v>73.787999999999997</v>
      </c>
      <c r="W2962">
        <v>74.007000000000005</v>
      </c>
      <c r="X2962">
        <v>73.594999999999999</v>
      </c>
      <c r="Y2962" s="19">
        <v>-2.8E-3</v>
      </c>
      <c r="AB2962" s="110">
        <f t="shared" si="539"/>
        <v>44538</v>
      </c>
      <c r="AC2962" s="108">
        <f t="shared" si="532"/>
        <v>17469.75</v>
      </c>
      <c r="AD2962" s="28">
        <f t="shared" si="533"/>
        <v>75.384</v>
      </c>
      <c r="AE2962" s="28">
        <f t="shared" si="537"/>
        <v>231.74347341610951</v>
      </c>
      <c r="AF2962" s="31">
        <f t="shared" si="538"/>
        <v>1.7398195627530422E-2</v>
      </c>
      <c r="AJ2962" s="110">
        <f t="shared" si="531"/>
        <v>44483</v>
      </c>
      <c r="AK2962" s="31">
        <f t="shared" ref="AK2962:AK3025" si="540">IFERROR(VLOOKUP(AJ2962,B:H,7,FALSE),0)</f>
        <v>1.7100000000000001E-2</v>
      </c>
      <c r="AL2962" s="115">
        <f t="shared" ref="AL2962:AL3025" si="541">IFERROR(VLOOKUP(AJ2962,AB:AF,5,FALSE),0)</f>
        <v>1.3922057286784639E-2</v>
      </c>
      <c r="AM2962" s="100"/>
      <c r="BR2962" s="18">
        <f t="shared" si="534"/>
        <v>44474</v>
      </c>
      <c r="BS2962" s="6">
        <f t="shared" si="535"/>
        <v>1.0500000000000001E-2</v>
      </c>
      <c r="BT2962" s="6">
        <f t="shared" si="536"/>
        <v>7.4000000000000003E-3</v>
      </c>
    </row>
    <row r="2963" spans="2:72" ht="14.45" hidden="1">
      <c r="B2963" s="110">
        <v>44475</v>
      </c>
      <c r="C2963" s="106">
        <v>4363.6000000000004</v>
      </c>
      <c r="D2963" s="106">
        <v>4319.6000000000004</v>
      </c>
      <c r="E2963" s="106">
        <v>4365.6000000000004</v>
      </c>
      <c r="F2963" s="106">
        <v>4290.5</v>
      </c>
      <c r="G2963" s="28"/>
      <c r="H2963" s="107">
        <v>4.1000000000000003E-3</v>
      </c>
      <c r="K2963" s="110">
        <v>44539</v>
      </c>
      <c r="L2963" s="106">
        <v>17516.849999999999</v>
      </c>
      <c r="M2963" s="106">
        <v>17524.400000000001</v>
      </c>
      <c r="N2963" s="106">
        <v>17543.25</v>
      </c>
      <c r="O2963" s="106">
        <v>17379.599999999999</v>
      </c>
      <c r="P2963" s="28" t="s">
        <v>5440</v>
      </c>
      <c r="Q2963" s="107">
        <v>2.7000000000000001E-3</v>
      </c>
      <c r="T2963" s="110">
        <v>44323</v>
      </c>
      <c r="U2963" s="28">
        <v>73.254000000000005</v>
      </c>
      <c r="V2963">
        <v>73.619</v>
      </c>
      <c r="W2963">
        <v>73.757000000000005</v>
      </c>
      <c r="X2963">
        <v>73.248000000000005</v>
      </c>
      <c r="Y2963" s="19">
        <v>-4.7999999999999996E-3</v>
      </c>
      <c r="AB2963" s="110">
        <f t="shared" si="539"/>
        <v>44539</v>
      </c>
      <c r="AC2963" s="108">
        <f t="shared" si="532"/>
        <v>17516.849999999999</v>
      </c>
      <c r="AD2963" s="28">
        <f t="shared" si="533"/>
        <v>75.599000000000004</v>
      </c>
      <c r="AE2963" s="28">
        <f t="shared" si="537"/>
        <v>231.70742999246019</v>
      </c>
      <c r="AF2963" s="31">
        <f t="shared" si="538"/>
        <v>-1.555315587447037E-4</v>
      </c>
      <c r="AJ2963" s="110" t="e">
        <f t="shared" si="531"/>
        <v>#N/A</v>
      </c>
      <c r="AK2963" s="31">
        <f t="shared" si="540"/>
        <v>0</v>
      </c>
      <c r="AL2963" s="115">
        <f t="shared" si="541"/>
        <v>0</v>
      </c>
      <c r="AM2963" s="100"/>
      <c r="BR2963" s="18">
        <f t="shared" si="534"/>
        <v>44475</v>
      </c>
      <c r="BS2963" s="6">
        <f t="shared" si="535"/>
        <v>4.1000000000000003E-3</v>
      </c>
      <c r="BT2963" s="6">
        <f t="shared" si="536"/>
        <v>-9.9000000000000008E-3</v>
      </c>
    </row>
    <row r="2964" spans="2:72" ht="14.45" hidden="1">
      <c r="B2964" s="110">
        <v>44476</v>
      </c>
      <c r="C2964" s="106">
        <v>4399.8</v>
      </c>
      <c r="D2964" s="106">
        <v>4383.7</v>
      </c>
      <c r="E2964" s="106">
        <v>4430</v>
      </c>
      <c r="F2964" s="106">
        <v>4383.7</v>
      </c>
      <c r="G2964" s="28"/>
      <c r="H2964" s="107">
        <v>8.3000000000000001E-3</v>
      </c>
      <c r="K2964" s="110">
        <v>44540</v>
      </c>
      <c r="L2964" s="106">
        <v>17511.3</v>
      </c>
      <c r="M2964" s="106">
        <v>17476.05</v>
      </c>
      <c r="N2964" s="106">
        <v>17534.349999999999</v>
      </c>
      <c r="O2964" s="106">
        <v>17405.25</v>
      </c>
      <c r="P2964" s="28" t="s">
        <v>5441</v>
      </c>
      <c r="Q2964" s="107">
        <v>-2.9999999999999997E-4</v>
      </c>
      <c r="T2964" s="110">
        <v>44326</v>
      </c>
      <c r="U2964" s="28">
        <v>73.459999999999994</v>
      </c>
      <c r="V2964">
        <v>73.283000000000001</v>
      </c>
      <c r="W2964">
        <v>73.497</v>
      </c>
      <c r="X2964">
        <v>73.266999999999996</v>
      </c>
      <c r="Y2964" s="19">
        <v>2.8E-3</v>
      </c>
      <c r="AB2964" s="110">
        <f t="shared" si="539"/>
        <v>44540</v>
      </c>
      <c r="AC2964" s="108">
        <f t="shared" si="532"/>
        <v>17511.3</v>
      </c>
      <c r="AD2964" s="28">
        <f t="shared" si="533"/>
        <v>75.718000000000004</v>
      </c>
      <c r="AE2964" s="28">
        <f t="shared" si="537"/>
        <v>231.26997543516731</v>
      </c>
      <c r="AF2964" s="31">
        <f t="shared" si="538"/>
        <v>-1.88796085350873E-3</v>
      </c>
      <c r="AJ2964" s="110">
        <f t="shared" si="531"/>
        <v>44487</v>
      </c>
      <c r="AK2964" s="31">
        <f t="shared" si="540"/>
        <v>3.3999999999999998E-3</v>
      </c>
      <c r="AL2964" s="115">
        <f t="shared" si="541"/>
        <v>4.6721442906860755E-3</v>
      </c>
      <c r="AM2964" s="100"/>
      <c r="BR2964" s="18">
        <f t="shared" si="534"/>
        <v>44476</v>
      </c>
      <c r="BS2964" s="6">
        <f t="shared" si="535"/>
        <v>8.3000000000000001E-3</v>
      </c>
      <c r="BT2964" s="6">
        <f t="shared" si="536"/>
        <v>8.2000000000000007E-3</v>
      </c>
    </row>
    <row r="2965" spans="2:72" ht="14.45" hidden="1">
      <c r="B2965" s="110">
        <v>44477</v>
      </c>
      <c r="C2965" s="106">
        <v>4391.3</v>
      </c>
      <c r="D2965" s="106">
        <v>4406.5</v>
      </c>
      <c r="E2965" s="106">
        <v>4412</v>
      </c>
      <c r="F2965" s="106">
        <v>4386.2</v>
      </c>
      <c r="G2965" s="28"/>
      <c r="H2965" s="107">
        <v>-1.9E-3</v>
      </c>
      <c r="K2965" s="110">
        <v>44543</v>
      </c>
      <c r="L2965" s="106">
        <v>17368.25</v>
      </c>
      <c r="M2965" s="106">
        <v>17619.099999999999</v>
      </c>
      <c r="N2965" s="106">
        <v>17639.5</v>
      </c>
      <c r="O2965" s="106">
        <v>17355.95</v>
      </c>
      <c r="P2965" s="28" t="s">
        <v>5442</v>
      </c>
      <c r="Q2965" s="107">
        <v>-8.2000000000000007E-3</v>
      </c>
      <c r="T2965" s="110">
        <v>44327</v>
      </c>
      <c r="U2965" s="28">
        <v>73.375</v>
      </c>
      <c r="V2965">
        <v>73.503</v>
      </c>
      <c r="W2965">
        <v>73.540000000000006</v>
      </c>
      <c r="X2965">
        <v>73.28</v>
      </c>
      <c r="Y2965" s="19">
        <v>-1.1999999999999999E-3</v>
      </c>
      <c r="AB2965" s="110">
        <f t="shared" si="539"/>
        <v>44543</v>
      </c>
      <c r="AC2965" s="108">
        <f t="shared" si="532"/>
        <v>17368.25</v>
      </c>
      <c r="AD2965" s="28">
        <f t="shared" si="533"/>
        <v>75.77</v>
      </c>
      <c r="AE2965" s="28">
        <f t="shared" si="537"/>
        <v>229.22330737759009</v>
      </c>
      <c r="AF2965" s="31">
        <f t="shared" si="538"/>
        <v>-8.8496920264989898E-3</v>
      </c>
      <c r="AJ2965" s="110">
        <f t="shared" si="531"/>
        <v>44488</v>
      </c>
      <c r="AK2965" s="31">
        <f t="shared" si="540"/>
        <v>7.4000000000000003E-3</v>
      </c>
      <c r="AL2965" s="115">
        <f t="shared" si="541"/>
        <v>-1.960962789405718E-3</v>
      </c>
      <c r="AM2965" s="100"/>
      <c r="BR2965" s="18">
        <f t="shared" si="534"/>
        <v>44477</v>
      </c>
      <c r="BS2965" s="6">
        <f t="shared" si="535"/>
        <v>-1.9E-3</v>
      </c>
      <c r="BT2965" s="6">
        <f t="shared" si="536"/>
        <v>5.8999999999999999E-3</v>
      </c>
    </row>
    <row r="2966" spans="2:72" ht="14.45" hidden="1">
      <c r="B2966" s="110">
        <v>44480</v>
      </c>
      <c r="C2966" s="106">
        <v>4361.2</v>
      </c>
      <c r="D2966" s="106">
        <v>4385.3999999999996</v>
      </c>
      <c r="E2966" s="106">
        <v>4415.8999999999996</v>
      </c>
      <c r="F2966" s="106">
        <v>4360.6000000000004</v>
      </c>
      <c r="G2966" s="28"/>
      <c r="H2966" s="107">
        <v>-6.8999999999999999E-3</v>
      </c>
      <c r="K2966" s="110">
        <v>44544</v>
      </c>
      <c r="L2966" s="106">
        <v>17324.900000000001</v>
      </c>
      <c r="M2966" s="106">
        <v>17283.2</v>
      </c>
      <c r="N2966" s="106">
        <v>17376.2</v>
      </c>
      <c r="O2966" s="106">
        <v>17225.8</v>
      </c>
      <c r="P2966" s="28" t="s">
        <v>5443</v>
      </c>
      <c r="Q2966" s="107">
        <v>-2.5000000000000001E-3</v>
      </c>
      <c r="T2966" s="110">
        <v>44328</v>
      </c>
      <c r="U2966" s="28">
        <v>73.537999999999997</v>
      </c>
      <c r="V2966">
        <v>73.379000000000005</v>
      </c>
      <c r="W2966">
        <v>73.540999999999997</v>
      </c>
      <c r="X2966">
        <v>73.370999999999995</v>
      </c>
      <c r="Y2966" s="19">
        <v>2.2000000000000001E-3</v>
      </c>
      <c r="AB2966" s="110">
        <f t="shared" si="539"/>
        <v>44544</v>
      </c>
      <c r="AC2966" s="108">
        <f t="shared" si="532"/>
        <v>17324.900000000001</v>
      </c>
      <c r="AD2966" s="28">
        <f t="shared" si="533"/>
        <v>76.045000000000002</v>
      </c>
      <c r="AE2966" s="28">
        <f t="shared" si="537"/>
        <v>227.82431455059506</v>
      </c>
      <c r="AF2966" s="31">
        <f t="shared" si="538"/>
        <v>-6.10318751177652E-3</v>
      </c>
      <c r="AJ2966" s="110">
        <f t="shared" si="531"/>
        <v>44489</v>
      </c>
      <c r="AK2966" s="31">
        <f t="shared" si="540"/>
        <v>3.7000000000000002E-3</v>
      </c>
      <c r="AL2966" s="115">
        <f t="shared" si="541"/>
        <v>-4.1510035127106937E-3</v>
      </c>
      <c r="AM2966" s="100"/>
      <c r="BR2966" s="18">
        <f t="shared" si="534"/>
        <v>44480</v>
      </c>
      <c r="BS2966" s="6">
        <f t="shared" si="535"/>
        <v>-6.8999999999999999E-3</v>
      </c>
      <c r="BT2966" s="6">
        <f t="shared" si="536"/>
        <v>2.8E-3</v>
      </c>
    </row>
    <row r="2967" spans="2:72" ht="14.45" hidden="1">
      <c r="B2967" s="110">
        <v>44481</v>
      </c>
      <c r="C2967" s="106">
        <v>4350.6000000000004</v>
      </c>
      <c r="D2967" s="106">
        <v>4368.3</v>
      </c>
      <c r="E2967" s="106">
        <v>4374.8999999999996</v>
      </c>
      <c r="F2967" s="106">
        <v>4342.1000000000004</v>
      </c>
      <c r="G2967" s="28"/>
      <c r="H2967" s="107">
        <v>-2.3999999999999998E-3</v>
      </c>
      <c r="K2967" s="110">
        <v>44545</v>
      </c>
      <c r="L2967" s="106">
        <v>17221.400000000001</v>
      </c>
      <c r="M2967" s="106">
        <v>17323.650000000001</v>
      </c>
      <c r="N2967" s="106">
        <v>17351.2</v>
      </c>
      <c r="O2967" s="106">
        <v>17192.2</v>
      </c>
      <c r="P2967" s="28" t="s">
        <v>5444</v>
      </c>
      <c r="Q2967" s="107">
        <v>-6.0000000000000001E-3</v>
      </c>
      <c r="T2967" s="110">
        <v>44329</v>
      </c>
      <c r="U2967" s="28">
        <v>73.48</v>
      </c>
      <c r="V2967">
        <v>73.611000000000004</v>
      </c>
      <c r="W2967">
        <v>73.662000000000006</v>
      </c>
      <c r="X2967">
        <v>73.47</v>
      </c>
      <c r="Y2967" s="19">
        <v>-8.0000000000000004E-4</v>
      </c>
      <c r="AB2967" s="110">
        <f t="shared" si="539"/>
        <v>44545</v>
      </c>
      <c r="AC2967" s="108">
        <f t="shared" si="532"/>
        <v>17221.400000000001</v>
      </c>
      <c r="AD2967" s="28">
        <f t="shared" si="533"/>
        <v>76.355000000000004</v>
      </c>
      <c r="AE2967" s="28">
        <f t="shared" si="537"/>
        <v>225.54384126776245</v>
      </c>
      <c r="AF2967" s="31">
        <f t="shared" si="538"/>
        <v>-1.0009788846862433E-2</v>
      </c>
      <c r="AJ2967" s="110">
        <f t="shared" si="531"/>
        <v>44490</v>
      </c>
      <c r="AK2967" s="31">
        <f t="shared" si="540"/>
        <v>3.0000000000000001E-3</v>
      </c>
      <c r="AL2967" s="115">
        <f t="shared" si="541"/>
        <v>-5.8946919030228306E-3</v>
      </c>
      <c r="AM2967" s="100"/>
      <c r="BR2967" s="18">
        <f t="shared" si="534"/>
        <v>44481</v>
      </c>
      <c r="BS2967" s="6">
        <f t="shared" si="535"/>
        <v>-2.3999999999999998E-3</v>
      </c>
      <c r="BT2967" s="6">
        <f t="shared" si="536"/>
        <v>2.5999999999999999E-3</v>
      </c>
    </row>
    <row r="2968" spans="2:72" ht="14.45" hidden="1">
      <c r="B2968" s="110">
        <v>44482</v>
      </c>
      <c r="C2968" s="106">
        <v>4363.8</v>
      </c>
      <c r="D2968" s="106">
        <v>4358</v>
      </c>
      <c r="E2968" s="106">
        <v>4372.8999999999996</v>
      </c>
      <c r="F2968" s="106">
        <v>4329.8999999999996</v>
      </c>
      <c r="G2968" s="28"/>
      <c r="H2968" s="107">
        <v>3.0000000000000001E-3</v>
      </c>
      <c r="K2968" s="110">
        <v>44546</v>
      </c>
      <c r="L2968" s="106">
        <v>17248.400000000001</v>
      </c>
      <c r="M2968" s="106">
        <v>17373</v>
      </c>
      <c r="N2968" s="106">
        <v>17379.349999999999</v>
      </c>
      <c r="O2968" s="106">
        <v>17184.95</v>
      </c>
      <c r="P2968" s="28" t="s">
        <v>5445</v>
      </c>
      <c r="Q2968" s="107">
        <v>1.6000000000000001E-3</v>
      </c>
      <c r="T2968" s="110">
        <v>44330</v>
      </c>
      <c r="U2968" s="28">
        <v>73.3</v>
      </c>
      <c r="V2968">
        <v>73.45</v>
      </c>
      <c r="W2968">
        <v>73.486000000000004</v>
      </c>
      <c r="X2968">
        <v>73.188999999999993</v>
      </c>
      <c r="Y2968" s="19">
        <v>-2.3999999999999998E-3</v>
      </c>
      <c r="AB2968" s="110">
        <f t="shared" si="539"/>
        <v>44546</v>
      </c>
      <c r="AC2968" s="108">
        <f t="shared" si="532"/>
        <v>17248.400000000001</v>
      </c>
      <c r="AD2968" s="28">
        <f t="shared" si="533"/>
        <v>76.183999999999997</v>
      </c>
      <c r="AE2968" s="28">
        <f t="shared" si="537"/>
        <v>226.40449438202251</v>
      </c>
      <c r="AF2968" s="31">
        <f t="shared" si="538"/>
        <v>3.8159016421037695E-3</v>
      </c>
      <c r="AJ2968" s="110">
        <f t="shared" si="531"/>
        <v>44491</v>
      </c>
      <c r="AK2968" s="31">
        <f t="shared" si="540"/>
        <v>-1.1000000000000001E-3</v>
      </c>
      <c r="AL2968" s="115">
        <f t="shared" si="541"/>
        <v>-4.9382979657750514E-3</v>
      </c>
      <c r="AM2968" s="100"/>
      <c r="BR2968" s="18">
        <f t="shared" si="534"/>
        <v>44482</v>
      </c>
      <c r="BS2968" s="6">
        <f t="shared" si="535"/>
        <v>3.0000000000000001E-3</v>
      </c>
      <c r="BT2968" s="6">
        <f t="shared" si="536"/>
        <v>9.4000000000000004E-3</v>
      </c>
    </row>
    <row r="2969" spans="2:72" ht="14.45" hidden="1">
      <c r="B2969" s="110">
        <v>44483</v>
      </c>
      <c r="C2969" s="106">
        <v>4438.3</v>
      </c>
      <c r="D2969" s="106">
        <v>4386.8</v>
      </c>
      <c r="E2969" s="106">
        <v>4439.7</v>
      </c>
      <c r="F2969" s="106">
        <v>4386.8</v>
      </c>
      <c r="G2969" s="28"/>
      <c r="H2969" s="107">
        <v>1.7100000000000001E-2</v>
      </c>
      <c r="K2969" s="110">
        <v>44547</v>
      </c>
      <c r="L2969" s="106">
        <v>16985.2</v>
      </c>
      <c r="M2969" s="106">
        <v>17276</v>
      </c>
      <c r="N2969" s="106">
        <v>17298.150000000001</v>
      </c>
      <c r="O2969" s="106">
        <v>16966.45</v>
      </c>
      <c r="P2969" s="28" t="s">
        <v>5446</v>
      </c>
      <c r="Q2969" s="107">
        <v>-1.5299999999999999E-2</v>
      </c>
      <c r="T2969" s="110">
        <v>44333</v>
      </c>
      <c r="U2969" s="28">
        <v>73.334999999999994</v>
      </c>
      <c r="V2969">
        <v>73.281000000000006</v>
      </c>
      <c r="W2969">
        <v>73.334999999999994</v>
      </c>
      <c r="X2969">
        <v>73.150999999999996</v>
      </c>
      <c r="Y2969" s="19">
        <v>5.0000000000000001E-4</v>
      </c>
      <c r="AB2969" s="110">
        <f t="shared" si="539"/>
        <v>44547</v>
      </c>
      <c r="AC2969" s="108">
        <f t="shared" si="532"/>
        <v>16985.2</v>
      </c>
      <c r="AD2969" s="28">
        <f t="shared" si="533"/>
        <v>76.013000000000005</v>
      </c>
      <c r="AE2969" s="28">
        <f t="shared" si="537"/>
        <v>223.45125175956744</v>
      </c>
      <c r="AF2969" s="31">
        <f t="shared" si="538"/>
        <v>-1.304409892796532E-2</v>
      </c>
      <c r="AJ2969" s="110">
        <f t="shared" si="531"/>
        <v>44494</v>
      </c>
      <c r="AK2969" s="31">
        <f t="shared" si="540"/>
        <v>4.7999999999999996E-3</v>
      </c>
      <c r="AL2969" s="115">
        <f t="shared" si="541"/>
        <v>2.7287890092098088E-4</v>
      </c>
      <c r="AM2969" s="100"/>
      <c r="BR2969" s="18">
        <f t="shared" si="534"/>
        <v>44483</v>
      </c>
      <c r="BS2969" s="6">
        <f t="shared" si="535"/>
        <v>1.7100000000000001E-2</v>
      </c>
      <c r="BT2969" s="6">
        <f t="shared" si="536"/>
        <v>9.7000000000000003E-3</v>
      </c>
    </row>
    <row r="2970" spans="2:72" ht="14.45" hidden="1">
      <c r="B2970" s="110">
        <v>44484</v>
      </c>
      <c r="C2970" s="106">
        <v>4471.3999999999996</v>
      </c>
      <c r="D2970" s="106">
        <v>4447.7</v>
      </c>
      <c r="E2970" s="106">
        <v>4475.8</v>
      </c>
      <c r="F2970" s="106">
        <v>4447.7</v>
      </c>
      <c r="G2970" s="28"/>
      <c r="H2970" s="107">
        <v>7.4999999999999997E-3</v>
      </c>
      <c r="K2970" s="110">
        <v>44550</v>
      </c>
      <c r="L2970" s="106">
        <v>16614.2</v>
      </c>
      <c r="M2970" s="106">
        <v>16824.25</v>
      </c>
      <c r="N2970" s="106">
        <v>16840.099999999999</v>
      </c>
      <c r="O2970" s="106">
        <v>16410.2</v>
      </c>
      <c r="P2970" s="28" t="s">
        <v>5447</v>
      </c>
      <c r="Q2970" s="107">
        <v>-2.18E-2</v>
      </c>
      <c r="T2970" s="110">
        <v>44334</v>
      </c>
      <c r="U2970" s="28">
        <v>73.055000000000007</v>
      </c>
      <c r="V2970">
        <v>73.221999999999994</v>
      </c>
      <c r="W2970">
        <v>73.27</v>
      </c>
      <c r="X2970">
        <v>72.956000000000003</v>
      </c>
      <c r="Y2970" s="19">
        <v>-3.8E-3</v>
      </c>
      <c r="AB2970" s="110">
        <f t="shared" si="539"/>
        <v>44550</v>
      </c>
      <c r="AC2970" s="108">
        <f t="shared" si="532"/>
        <v>16614.2</v>
      </c>
      <c r="AD2970" s="28">
        <f t="shared" si="533"/>
        <v>75.73</v>
      </c>
      <c r="AE2970" s="28">
        <f t="shared" si="537"/>
        <v>219.38729697609929</v>
      </c>
      <c r="AF2970" s="31">
        <f t="shared" si="538"/>
        <v>-1.8187209744705002E-2</v>
      </c>
      <c r="AJ2970" s="110">
        <f t="shared" ref="AJ2970:AJ3033" si="542">VLOOKUP(B2977,AB:AF,1,FALSE)</f>
        <v>44495</v>
      </c>
      <c r="AK2970" s="31">
        <f t="shared" si="540"/>
        <v>1.8E-3</v>
      </c>
      <c r="AL2970" s="115">
        <f t="shared" si="541"/>
        <v>8.9653952131374393E-3</v>
      </c>
      <c r="AM2970" s="100"/>
      <c r="BR2970" s="18" t="e">
        <f t="shared" si="534"/>
        <v>#N/A</v>
      </c>
      <c r="BS2970" s="6">
        <f t="shared" si="535"/>
        <v>0</v>
      </c>
      <c r="BT2970" s="6">
        <f t="shared" si="536"/>
        <v>0</v>
      </c>
    </row>
    <row r="2971" spans="2:72" ht="14.45" hidden="1">
      <c r="B2971" s="110">
        <v>44487</v>
      </c>
      <c r="C2971" s="106">
        <v>4486.5</v>
      </c>
      <c r="D2971" s="106">
        <v>4463.7</v>
      </c>
      <c r="E2971" s="106">
        <v>4488.8</v>
      </c>
      <c r="F2971" s="106">
        <v>4447.5</v>
      </c>
      <c r="G2971" s="28"/>
      <c r="H2971" s="107">
        <v>3.3999999999999998E-3</v>
      </c>
      <c r="K2971" s="110">
        <v>44551</v>
      </c>
      <c r="L2971" s="106">
        <v>16770.849999999999</v>
      </c>
      <c r="M2971" s="106">
        <v>16773.150000000001</v>
      </c>
      <c r="N2971" s="106">
        <v>16936.400000000001</v>
      </c>
      <c r="O2971" s="106">
        <v>16688.25</v>
      </c>
      <c r="P2971" s="28" t="s">
        <v>5448</v>
      </c>
      <c r="Q2971" s="107">
        <v>9.4000000000000004E-3</v>
      </c>
      <c r="T2971" s="110">
        <v>44335</v>
      </c>
      <c r="U2971" s="28">
        <v>73.22</v>
      </c>
      <c r="V2971">
        <v>73.13</v>
      </c>
      <c r="W2971">
        <v>73.25</v>
      </c>
      <c r="X2971">
        <v>72.938000000000002</v>
      </c>
      <c r="Y2971" s="19">
        <v>2.3E-3</v>
      </c>
      <c r="AB2971" s="110">
        <f t="shared" si="539"/>
        <v>44551</v>
      </c>
      <c r="AC2971" s="108">
        <f t="shared" ref="AC2971:AC3034" si="543">IFERROR(VLOOKUP(AB2971,K:Q,2,FALSE),0)</f>
        <v>16770.849999999999</v>
      </c>
      <c r="AD2971" s="28">
        <f t="shared" ref="AD2971:AD3034" si="544">VLOOKUP(AB2971,T:Y,2,FALSE)</f>
        <v>75.704999999999998</v>
      </c>
      <c r="AE2971" s="28">
        <f t="shared" si="537"/>
        <v>221.52896109900269</v>
      </c>
      <c r="AF2971" s="31">
        <f t="shared" si="538"/>
        <v>9.7620242941263147E-3</v>
      </c>
      <c r="AJ2971" s="110">
        <f t="shared" si="542"/>
        <v>44496</v>
      </c>
      <c r="AK2971" s="31">
        <f t="shared" si="540"/>
        <v>-5.0000000000000001E-3</v>
      </c>
      <c r="AL2971" s="115">
        <f t="shared" si="541"/>
        <v>-4.8312312250289313E-3</v>
      </c>
      <c r="AM2971" s="100"/>
      <c r="BR2971" s="18">
        <f t="shared" si="534"/>
        <v>44487</v>
      </c>
      <c r="BS2971" s="6">
        <f t="shared" si="535"/>
        <v>3.3999999999999998E-3</v>
      </c>
      <c r="BT2971" s="6">
        <f t="shared" si="536"/>
        <v>7.6E-3</v>
      </c>
    </row>
    <row r="2972" spans="2:72" ht="14.45" hidden="1">
      <c r="B2972" s="110">
        <v>44488</v>
      </c>
      <c r="C2972" s="106">
        <v>4519.6000000000004</v>
      </c>
      <c r="D2972" s="106">
        <v>4497.3</v>
      </c>
      <c r="E2972" s="106">
        <v>4520.3999999999996</v>
      </c>
      <c r="F2972" s="106">
        <v>4496.3999999999996</v>
      </c>
      <c r="G2972" s="28"/>
      <c r="H2972" s="107">
        <v>7.4000000000000003E-3</v>
      </c>
      <c r="K2972" s="110">
        <v>44552</v>
      </c>
      <c r="L2972" s="106">
        <v>16955.45</v>
      </c>
      <c r="M2972" s="106">
        <v>16865.55</v>
      </c>
      <c r="N2972" s="106">
        <v>16971</v>
      </c>
      <c r="O2972" s="106">
        <v>16819.5</v>
      </c>
      <c r="P2972" s="28" t="s">
        <v>5449</v>
      </c>
      <c r="Q2972" s="107">
        <v>1.0999999999999999E-2</v>
      </c>
      <c r="T2972" s="110">
        <v>44336</v>
      </c>
      <c r="U2972" s="28">
        <v>73.015000000000001</v>
      </c>
      <c r="V2972">
        <v>73.156999999999996</v>
      </c>
      <c r="W2972">
        <v>73.227000000000004</v>
      </c>
      <c r="X2972">
        <v>73.015000000000001</v>
      </c>
      <c r="Y2972" s="19">
        <v>-2.8E-3</v>
      </c>
      <c r="AB2972" s="110">
        <f t="shared" si="539"/>
        <v>44552</v>
      </c>
      <c r="AC2972" s="108">
        <f t="shared" si="543"/>
        <v>16955.45</v>
      </c>
      <c r="AD2972" s="28">
        <f t="shared" si="544"/>
        <v>75.459999999999994</v>
      </c>
      <c r="AE2972" s="28">
        <f t="shared" si="537"/>
        <v>224.69454015372386</v>
      </c>
      <c r="AF2972" s="31">
        <f t="shared" si="538"/>
        <v>1.4289684919826184E-2</v>
      </c>
      <c r="AJ2972" s="110">
        <f t="shared" si="542"/>
        <v>44497</v>
      </c>
      <c r="AK2972" s="31">
        <f t="shared" si="540"/>
        <v>9.7999999999999997E-3</v>
      </c>
      <c r="AL2972" s="115">
        <f t="shared" si="541"/>
        <v>-1.5738068688402551E-2</v>
      </c>
      <c r="AM2972" s="100"/>
      <c r="BR2972" s="18">
        <f t="shared" si="534"/>
        <v>44488</v>
      </c>
      <c r="BS2972" s="6">
        <f t="shared" si="535"/>
        <v>7.4000000000000003E-3</v>
      </c>
      <c r="BT2972" s="6">
        <f t="shared" si="536"/>
        <v>-3.2000000000000002E-3</v>
      </c>
    </row>
    <row r="2973" spans="2:72" ht="14.45" hidden="1">
      <c r="B2973" s="110">
        <v>44489</v>
      </c>
      <c r="C2973" s="106">
        <v>4536.2</v>
      </c>
      <c r="D2973" s="106">
        <v>4524.3999999999996</v>
      </c>
      <c r="E2973" s="106">
        <v>4540.8999999999996</v>
      </c>
      <c r="F2973" s="106">
        <v>4524.3999999999996</v>
      </c>
      <c r="G2973" s="28"/>
      <c r="H2973" s="107">
        <v>3.7000000000000002E-3</v>
      </c>
      <c r="K2973" s="110">
        <v>44553</v>
      </c>
      <c r="L2973" s="106">
        <v>17072.599999999999</v>
      </c>
      <c r="M2973" s="106">
        <v>17066.8</v>
      </c>
      <c r="N2973" s="106">
        <v>17118.650000000001</v>
      </c>
      <c r="O2973" s="106">
        <v>17015.55</v>
      </c>
      <c r="P2973" s="28" t="s">
        <v>5450</v>
      </c>
      <c r="Q2973" s="107">
        <v>6.8999999999999999E-3</v>
      </c>
      <c r="T2973" s="110">
        <v>44337</v>
      </c>
      <c r="U2973" s="28">
        <v>72.826999999999998</v>
      </c>
      <c r="V2973">
        <v>73.007000000000005</v>
      </c>
      <c r="W2973">
        <v>73.094999999999999</v>
      </c>
      <c r="X2973">
        <v>72.760000000000005</v>
      </c>
      <c r="Y2973" s="19">
        <v>-2.5999999999999999E-3</v>
      </c>
      <c r="AB2973" s="110">
        <f t="shared" si="539"/>
        <v>44553</v>
      </c>
      <c r="AC2973" s="108">
        <f t="shared" si="543"/>
        <v>17072.599999999999</v>
      </c>
      <c r="AD2973" s="28">
        <f t="shared" si="544"/>
        <v>75.034999999999997</v>
      </c>
      <c r="AE2973" s="28">
        <f t="shared" si="537"/>
        <v>227.52848670620375</v>
      </c>
      <c r="AF2973" s="31">
        <f t="shared" si="538"/>
        <v>1.2612440651833534E-2</v>
      </c>
      <c r="AJ2973" s="110">
        <f t="shared" si="542"/>
        <v>44498</v>
      </c>
      <c r="AK2973" s="31">
        <f t="shared" si="540"/>
        <v>2E-3</v>
      </c>
      <c r="AL2973" s="115">
        <f t="shared" si="541"/>
        <v>-1.2334848774653295E-2</v>
      </c>
      <c r="AM2973" s="100"/>
      <c r="BR2973" s="18">
        <f t="shared" si="534"/>
        <v>44489</v>
      </c>
      <c r="BS2973" s="6">
        <f t="shared" si="535"/>
        <v>3.7000000000000002E-3</v>
      </c>
      <c r="BT2973" s="6">
        <f t="shared" si="536"/>
        <v>-8.3000000000000001E-3</v>
      </c>
    </row>
    <row r="2974" spans="2:72" ht="14.45" hidden="1">
      <c r="B2974" s="110">
        <v>44490</v>
      </c>
      <c r="C2974" s="106">
        <v>4549.8</v>
      </c>
      <c r="D2974" s="106">
        <v>4532.2</v>
      </c>
      <c r="E2974" s="106">
        <v>4551.3999999999996</v>
      </c>
      <c r="F2974" s="106">
        <v>4526.8999999999996</v>
      </c>
      <c r="G2974" s="28"/>
      <c r="H2974" s="107">
        <v>3.0000000000000001E-3</v>
      </c>
      <c r="K2974" s="110">
        <v>44554</v>
      </c>
      <c r="L2974" s="106">
        <v>17003.75</v>
      </c>
      <c r="M2974" s="106">
        <v>17149.5</v>
      </c>
      <c r="N2974" s="106">
        <v>17155.599999999999</v>
      </c>
      <c r="O2974" s="106">
        <v>16909.599999999999</v>
      </c>
      <c r="P2974" s="28" t="s">
        <v>5451</v>
      </c>
      <c r="Q2974" s="107">
        <v>-4.0000000000000001E-3</v>
      </c>
      <c r="T2974" s="110">
        <v>44340</v>
      </c>
      <c r="U2974" s="28">
        <v>72.834999999999994</v>
      </c>
      <c r="V2974">
        <v>72.861000000000004</v>
      </c>
      <c r="W2974">
        <v>72.983000000000004</v>
      </c>
      <c r="X2974">
        <v>72.825000000000003</v>
      </c>
      <c r="Y2974" s="19">
        <v>1E-4</v>
      </c>
      <c r="AB2974" s="110">
        <f t="shared" si="539"/>
        <v>44554</v>
      </c>
      <c r="AC2974" s="108">
        <f t="shared" si="543"/>
        <v>17003.75</v>
      </c>
      <c r="AD2974" s="28">
        <f t="shared" si="544"/>
        <v>75.004000000000005</v>
      </c>
      <c r="AE2974" s="28">
        <f t="shared" si="537"/>
        <v>226.70457575595967</v>
      </c>
      <c r="AF2974" s="31">
        <f t="shared" si="538"/>
        <v>-3.6211331696147653E-3</v>
      </c>
      <c r="AJ2974" s="110">
        <f t="shared" si="542"/>
        <v>44501</v>
      </c>
      <c r="AK2974" s="31">
        <f t="shared" si="540"/>
        <v>1.8E-3</v>
      </c>
      <c r="AL2974" s="115">
        <f t="shared" si="541"/>
        <v>1.5928286488199106E-2</v>
      </c>
      <c r="AM2974" s="100"/>
      <c r="BR2974" s="18">
        <f t="shared" si="534"/>
        <v>44490</v>
      </c>
      <c r="BS2974" s="6">
        <f t="shared" si="535"/>
        <v>3.0000000000000001E-3</v>
      </c>
      <c r="BT2974" s="6">
        <f t="shared" si="536"/>
        <v>-4.7999999999999996E-3</v>
      </c>
    </row>
    <row r="2975" spans="2:72" ht="14.45" hidden="1">
      <c r="B2975" s="110">
        <v>44491</v>
      </c>
      <c r="C2975" s="106">
        <v>4544.8999999999996</v>
      </c>
      <c r="D2975" s="106">
        <v>4546.1000000000004</v>
      </c>
      <c r="E2975" s="106">
        <v>4559.7</v>
      </c>
      <c r="F2975" s="106">
        <v>4524</v>
      </c>
      <c r="G2975" s="28"/>
      <c r="H2975" s="107">
        <v>-1.1000000000000001E-3</v>
      </c>
      <c r="K2975" s="110">
        <v>44557</v>
      </c>
      <c r="L2975" s="106">
        <v>17086.25</v>
      </c>
      <c r="M2975" s="106">
        <v>16937.75</v>
      </c>
      <c r="N2975" s="106">
        <v>17112.05</v>
      </c>
      <c r="O2975" s="106">
        <v>16833.2</v>
      </c>
      <c r="P2975" s="28" t="s">
        <v>5452</v>
      </c>
      <c r="Q2975" s="107">
        <v>4.8999999999999998E-3</v>
      </c>
      <c r="T2975" s="110">
        <v>44341</v>
      </c>
      <c r="U2975" s="28">
        <v>72.795000000000002</v>
      </c>
      <c r="V2975">
        <v>72.87</v>
      </c>
      <c r="W2975">
        <v>72.88</v>
      </c>
      <c r="X2975">
        <v>72.745000000000005</v>
      </c>
      <c r="Y2975" s="19">
        <v>-5.0000000000000001E-4</v>
      </c>
      <c r="AB2975" s="110">
        <f t="shared" si="539"/>
        <v>44557</v>
      </c>
      <c r="AC2975" s="108">
        <f t="shared" si="543"/>
        <v>17086.25</v>
      </c>
      <c r="AD2975" s="28">
        <f t="shared" si="544"/>
        <v>74.98</v>
      </c>
      <c r="AE2975" s="28">
        <f t="shared" si="537"/>
        <v>227.8774339823953</v>
      </c>
      <c r="AF2975" s="31">
        <f t="shared" si="538"/>
        <v>5.1735092797517979E-3</v>
      </c>
      <c r="AJ2975" s="110">
        <f t="shared" si="542"/>
        <v>44502</v>
      </c>
      <c r="AK2975" s="31">
        <f t="shared" si="540"/>
        <v>3.7000000000000002E-3</v>
      </c>
      <c r="AL2975" s="115">
        <f t="shared" si="541"/>
        <v>-3.7323401654931754E-4</v>
      </c>
      <c r="AM2975" s="100"/>
      <c r="BR2975" s="18">
        <f t="shared" si="534"/>
        <v>44491</v>
      </c>
      <c r="BS2975" s="6">
        <f t="shared" si="535"/>
        <v>-1.1000000000000001E-3</v>
      </c>
      <c r="BT2975" s="6">
        <f t="shared" si="536"/>
        <v>-3.5000000000000001E-3</v>
      </c>
    </row>
    <row r="2976" spans="2:72" ht="14.45" hidden="1">
      <c r="B2976" s="110">
        <v>44494</v>
      </c>
      <c r="C2976" s="106">
        <v>4566.5</v>
      </c>
      <c r="D2976" s="106">
        <v>4553.7</v>
      </c>
      <c r="E2976" s="106">
        <v>4572.6000000000004</v>
      </c>
      <c r="F2976" s="106">
        <v>4537.3999999999996</v>
      </c>
      <c r="G2976" s="28"/>
      <c r="H2976" s="107">
        <v>4.7999999999999996E-3</v>
      </c>
      <c r="K2976" s="110">
        <v>44558</v>
      </c>
      <c r="L2976" s="106">
        <v>17233.25</v>
      </c>
      <c r="M2976" s="106">
        <v>17177.599999999999</v>
      </c>
      <c r="N2976" s="106">
        <v>17250.25</v>
      </c>
      <c r="O2976" s="106">
        <v>17161.150000000001</v>
      </c>
      <c r="P2976" s="28" t="s">
        <v>5453</v>
      </c>
      <c r="Q2976" s="107">
        <v>8.6E-3</v>
      </c>
      <c r="T2976" s="110">
        <v>44342</v>
      </c>
      <c r="U2976" s="28">
        <v>72.724999999999994</v>
      </c>
      <c r="V2976">
        <v>72.805000000000007</v>
      </c>
      <c r="W2976">
        <v>72.805000000000007</v>
      </c>
      <c r="X2976">
        <v>72.63</v>
      </c>
      <c r="Y2976" s="19">
        <v>-1E-3</v>
      </c>
      <c r="AB2976" s="110">
        <f t="shared" si="539"/>
        <v>44558</v>
      </c>
      <c r="AC2976" s="108">
        <f t="shared" si="543"/>
        <v>17233.25</v>
      </c>
      <c r="AD2976" s="28">
        <f t="shared" si="544"/>
        <v>74.715000000000003</v>
      </c>
      <c r="AE2976" s="28">
        <f t="shared" si="537"/>
        <v>230.65314863146622</v>
      </c>
      <c r="AF2976" s="31">
        <f t="shared" si="538"/>
        <v>1.2180735058151315E-2</v>
      </c>
      <c r="AJ2976" s="110">
        <f t="shared" si="542"/>
        <v>44503</v>
      </c>
      <c r="AK2976" s="31">
        <f t="shared" si="540"/>
        <v>6.4999999999999997E-3</v>
      </c>
      <c r="AL2976" s="115">
        <f t="shared" si="541"/>
        <v>-8.7104270707905052E-5</v>
      </c>
      <c r="AM2976" s="100"/>
      <c r="BR2976" s="18">
        <f t="shared" si="534"/>
        <v>44494</v>
      </c>
      <c r="BS2976" s="6">
        <f t="shared" si="535"/>
        <v>4.7999999999999996E-3</v>
      </c>
      <c r="BT2976" s="6">
        <f t="shared" si="536"/>
        <v>5.9999999999999995E-4</v>
      </c>
    </row>
    <row r="2977" spans="2:72" ht="14.45" hidden="1">
      <c r="B2977" s="110">
        <v>44495</v>
      </c>
      <c r="C2977" s="106">
        <v>4574.8</v>
      </c>
      <c r="D2977" s="106">
        <v>4578.7</v>
      </c>
      <c r="E2977" s="106">
        <v>4598.5</v>
      </c>
      <c r="F2977" s="106">
        <v>4569.2</v>
      </c>
      <c r="G2977" s="28"/>
      <c r="H2977" s="107">
        <v>1.8E-3</v>
      </c>
      <c r="K2977" s="110">
        <v>44559</v>
      </c>
      <c r="L2977" s="106">
        <v>17213.599999999999</v>
      </c>
      <c r="M2977" s="106">
        <v>17220.099999999999</v>
      </c>
      <c r="N2977" s="106">
        <v>17285.95</v>
      </c>
      <c r="O2977" s="106">
        <v>17176.650000000001</v>
      </c>
      <c r="P2977" s="28" t="s">
        <v>5454</v>
      </c>
      <c r="Q2977" s="107">
        <v>-1.1000000000000001E-3</v>
      </c>
      <c r="T2977" s="110">
        <v>44343</v>
      </c>
      <c r="U2977" s="28">
        <v>72.709999999999994</v>
      </c>
      <c r="V2977">
        <v>72.683999999999997</v>
      </c>
      <c r="W2977">
        <v>72.798000000000002</v>
      </c>
      <c r="X2977">
        <v>72.507999999999996</v>
      </c>
      <c r="Y2977" s="19">
        <v>-2.0000000000000001E-4</v>
      </c>
      <c r="AB2977" s="110">
        <f t="shared" si="539"/>
        <v>44559</v>
      </c>
      <c r="AC2977" s="108">
        <f t="shared" si="543"/>
        <v>17213.599999999999</v>
      </c>
      <c r="AD2977" s="28">
        <f t="shared" si="544"/>
        <v>74.569999999999993</v>
      </c>
      <c r="AE2977" s="28">
        <f t="shared" si="537"/>
        <v>230.8381386616602</v>
      </c>
      <c r="AF2977" s="31">
        <f t="shared" si="538"/>
        <v>8.0202690182895608E-4</v>
      </c>
      <c r="AJ2977" s="110">
        <f t="shared" si="542"/>
        <v>44504</v>
      </c>
      <c r="AK2977" s="31">
        <f t="shared" si="540"/>
        <v>4.1999999999999997E-3</v>
      </c>
      <c r="AL2977" s="115">
        <f t="shared" si="541"/>
        <v>3.6192002672188472E-3</v>
      </c>
      <c r="AM2977" s="100"/>
      <c r="BR2977" s="18">
        <f t="shared" si="534"/>
        <v>44495</v>
      </c>
      <c r="BS2977" s="6">
        <f t="shared" si="535"/>
        <v>1.8E-3</v>
      </c>
      <c r="BT2977" s="6">
        <f t="shared" si="536"/>
        <v>7.9000000000000008E-3</v>
      </c>
    </row>
    <row r="2978" spans="2:72" ht="14.45" hidden="1">
      <c r="B2978" s="110">
        <v>44496</v>
      </c>
      <c r="C2978" s="106">
        <v>4551.7</v>
      </c>
      <c r="D2978" s="106">
        <v>4580.2</v>
      </c>
      <c r="E2978" s="106">
        <v>4584.6000000000004</v>
      </c>
      <c r="F2978" s="106">
        <v>4551.7</v>
      </c>
      <c r="G2978" s="28"/>
      <c r="H2978" s="107">
        <v>-5.0000000000000001E-3</v>
      </c>
      <c r="K2978" s="110">
        <v>44560</v>
      </c>
      <c r="L2978" s="106">
        <v>17203.95</v>
      </c>
      <c r="M2978" s="106">
        <v>17201.45</v>
      </c>
      <c r="N2978" s="106">
        <v>17264.05</v>
      </c>
      <c r="O2978" s="106">
        <v>17146.349999999999</v>
      </c>
      <c r="P2978" s="28" t="s">
        <v>5455</v>
      </c>
      <c r="Q2978" s="107">
        <v>-5.9999999999999995E-4</v>
      </c>
      <c r="T2978" s="110">
        <v>44344</v>
      </c>
      <c r="U2978" s="28">
        <v>72.41</v>
      </c>
      <c r="V2978">
        <v>72.691999999999993</v>
      </c>
      <c r="W2978">
        <v>72.691999999999993</v>
      </c>
      <c r="X2978">
        <v>72.319999999999993</v>
      </c>
      <c r="Y2978" s="19">
        <v>-4.1000000000000003E-3</v>
      </c>
      <c r="AB2978" s="110">
        <f t="shared" si="539"/>
        <v>44560</v>
      </c>
      <c r="AC2978" s="108">
        <f t="shared" si="543"/>
        <v>17203.95</v>
      </c>
      <c r="AD2978" s="28">
        <f t="shared" si="544"/>
        <v>74.415000000000006</v>
      </c>
      <c r="AE2978" s="28">
        <f t="shared" si="537"/>
        <v>231.18927635557347</v>
      </c>
      <c r="AF2978" s="31">
        <f t="shared" si="538"/>
        <v>1.521142459166791E-3</v>
      </c>
      <c r="AJ2978" s="110" t="e">
        <f t="shared" si="542"/>
        <v>#N/A</v>
      </c>
      <c r="AK2978" s="31">
        <f t="shared" si="540"/>
        <v>0</v>
      </c>
      <c r="AL2978" s="115">
        <f t="shared" si="541"/>
        <v>0</v>
      </c>
      <c r="AM2978" s="100"/>
      <c r="BR2978" s="18">
        <f t="shared" si="534"/>
        <v>44496</v>
      </c>
      <c r="BS2978" s="6">
        <f t="shared" si="535"/>
        <v>-5.0000000000000001E-3</v>
      </c>
      <c r="BT2978" s="6">
        <f t="shared" si="536"/>
        <v>-3.0999999999999999E-3</v>
      </c>
    </row>
    <row r="2979" spans="2:72" ht="14.45" hidden="1">
      <c r="B2979" s="110">
        <v>44497</v>
      </c>
      <c r="C2979" s="106">
        <v>4596.3999999999996</v>
      </c>
      <c r="D2979" s="106">
        <v>4562.8</v>
      </c>
      <c r="E2979" s="106">
        <v>4597.6000000000004</v>
      </c>
      <c r="F2979" s="106">
        <v>4562.8</v>
      </c>
      <c r="G2979" s="28"/>
      <c r="H2979" s="107">
        <v>9.7999999999999997E-3</v>
      </c>
      <c r="K2979" s="110">
        <v>44561</v>
      </c>
      <c r="L2979" s="106">
        <v>17354.05</v>
      </c>
      <c r="M2979" s="106">
        <v>17244.5</v>
      </c>
      <c r="N2979" s="106">
        <v>17400.8</v>
      </c>
      <c r="O2979" s="106">
        <v>17238.5</v>
      </c>
      <c r="P2979" s="28" t="s">
        <v>5456</v>
      </c>
      <c r="Q2979" s="107">
        <v>8.6999999999999994E-3</v>
      </c>
      <c r="T2979" s="110">
        <v>44347</v>
      </c>
      <c r="U2979" s="28">
        <v>72.518000000000001</v>
      </c>
      <c r="V2979">
        <v>72.376999999999995</v>
      </c>
      <c r="W2979">
        <v>72.662000000000006</v>
      </c>
      <c r="X2979">
        <v>72.346999999999994</v>
      </c>
      <c r="Y2979" s="19">
        <v>1.5E-3</v>
      </c>
      <c r="AB2979" s="110">
        <f t="shared" si="539"/>
        <v>44561</v>
      </c>
      <c r="AC2979" s="108">
        <f t="shared" si="543"/>
        <v>17354.05</v>
      </c>
      <c r="AD2979" s="28">
        <f t="shared" si="544"/>
        <v>74.486000000000004</v>
      </c>
      <c r="AE2979" s="28">
        <f t="shared" si="537"/>
        <v>232.98405069409014</v>
      </c>
      <c r="AF2979" s="31">
        <f t="shared" si="538"/>
        <v>7.7632248640990831E-3</v>
      </c>
      <c r="AJ2979" s="110">
        <f t="shared" si="542"/>
        <v>44508</v>
      </c>
      <c r="AK2979" s="31">
        <f t="shared" si="540"/>
        <v>8.9999999999999998E-4</v>
      </c>
      <c r="AL2979" s="115">
        <f t="shared" si="541"/>
        <v>1.7023572793504638E-2</v>
      </c>
      <c r="AM2979" s="100"/>
      <c r="BR2979" s="18">
        <f t="shared" si="534"/>
        <v>44497</v>
      </c>
      <c r="BS2979" s="6">
        <f t="shared" si="535"/>
        <v>9.7999999999999997E-3</v>
      </c>
      <c r="BT2979" s="6">
        <f t="shared" si="536"/>
        <v>-1.9400000000000001E-2</v>
      </c>
    </row>
    <row r="2980" spans="2:72" ht="14.45" hidden="1">
      <c r="B2980" s="110">
        <v>44498</v>
      </c>
      <c r="C2980" s="106">
        <v>4605.3999999999996</v>
      </c>
      <c r="D2980" s="106">
        <v>4572.8999999999996</v>
      </c>
      <c r="E2980" s="106">
        <v>4608.1000000000004</v>
      </c>
      <c r="F2980" s="106">
        <v>4567.6000000000004</v>
      </c>
      <c r="G2980" s="28"/>
      <c r="H2980" s="107">
        <v>2E-3</v>
      </c>
      <c r="K2980" s="110">
        <v>44564</v>
      </c>
      <c r="L2980" s="106">
        <v>17625.7</v>
      </c>
      <c r="M2980" s="106">
        <v>17387.150000000001</v>
      </c>
      <c r="N2980" s="106">
        <v>17646.650000000001</v>
      </c>
      <c r="O2980" s="106">
        <v>17383.3</v>
      </c>
      <c r="P2980" s="28" t="s">
        <v>5457</v>
      </c>
      <c r="Q2980" s="107">
        <v>1.5699999999999999E-2</v>
      </c>
      <c r="T2980" s="110">
        <v>44348</v>
      </c>
      <c r="U2980" s="28">
        <v>72.864999999999995</v>
      </c>
      <c r="V2980">
        <v>72.483999999999995</v>
      </c>
      <c r="W2980">
        <v>72.957999999999998</v>
      </c>
      <c r="X2980">
        <v>72.474999999999994</v>
      </c>
      <c r="Y2980" s="19">
        <v>4.7999999999999996E-3</v>
      </c>
      <c r="AB2980" s="110">
        <f t="shared" si="539"/>
        <v>44564</v>
      </c>
      <c r="AC2980" s="108">
        <f t="shared" si="543"/>
        <v>17625.7</v>
      </c>
      <c r="AD2980" s="28">
        <f t="shared" si="544"/>
        <v>74.400000000000006</v>
      </c>
      <c r="AE2980" s="28">
        <f t="shared" si="537"/>
        <v>236.90456989247312</v>
      </c>
      <c r="AF2980" s="31">
        <f t="shared" si="538"/>
        <v>1.6827414523454376E-2</v>
      </c>
      <c r="AJ2980" s="110">
        <f t="shared" si="542"/>
        <v>44509</v>
      </c>
      <c r="AK2980" s="31">
        <f t="shared" si="540"/>
        <v>-3.5000000000000001E-3</v>
      </c>
      <c r="AL2980" s="115">
        <f t="shared" si="541"/>
        <v>-4.7646072869678147E-3</v>
      </c>
      <c r="AM2980" s="100"/>
      <c r="BR2980" s="18">
        <f t="shared" si="534"/>
        <v>44498</v>
      </c>
      <c r="BS2980" s="6">
        <f t="shared" si="535"/>
        <v>2E-3</v>
      </c>
      <c r="BT2980" s="6">
        <f t="shared" si="536"/>
        <v>-1.04E-2</v>
      </c>
    </row>
    <row r="2981" spans="2:72" ht="14.45" hidden="1">
      <c r="B2981" s="110">
        <v>44501</v>
      </c>
      <c r="C2981" s="106">
        <v>4613.7</v>
      </c>
      <c r="D2981" s="106">
        <v>4610.6000000000004</v>
      </c>
      <c r="E2981" s="106">
        <v>4620.3</v>
      </c>
      <c r="F2981" s="106">
        <v>4595.1000000000004</v>
      </c>
      <c r="G2981" s="28"/>
      <c r="H2981" s="107">
        <v>1.8E-3</v>
      </c>
      <c r="K2981" s="110">
        <v>44565</v>
      </c>
      <c r="L2981" s="106">
        <v>17805.25</v>
      </c>
      <c r="M2981" s="106">
        <v>17681.400000000001</v>
      </c>
      <c r="N2981" s="106">
        <v>17827.599999999999</v>
      </c>
      <c r="O2981" s="106">
        <v>17593.55</v>
      </c>
      <c r="P2981" s="28" t="s">
        <v>5458</v>
      </c>
      <c r="Q2981" s="107">
        <v>1.0200000000000001E-2</v>
      </c>
      <c r="T2981" s="110">
        <v>44349</v>
      </c>
      <c r="U2981" s="28">
        <v>72.959999999999994</v>
      </c>
      <c r="V2981">
        <v>72.86</v>
      </c>
      <c r="W2981">
        <v>73.332999999999998</v>
      </c>
      <c r="X2981">
        <v>72.86</v>
      </c>
      <c r="Y2981" s="19">
        <v>1.2999999999999999E-3</v>
      </c>
      <c r="AB2981" s="110">
        <f t="shared" si="539"/>
        <v>44565</v>
      </c>
      <c r="AC2981" s="108">
        <f t="shared" si="543"/>
        <v>17805.25</v>
      </c>
      <c r="AD2981" s="28">
        <f t="shared" si="544"/>
        <v>74.53</v>
      </c>
      <c r="AE2981" s="28">
        <f t="shared" si="537"/>
        <v>238.9004427747216</v>
      </c>
      <c r="AF2981" s="31">
        <f t="shared" si="538"/>
        <v>8.4247968840549525E-3</v>
      </c>
      <c r="AJ2981" s="110">
        <f t="shared" si="542"/>
        <v>44510</v>
      </c>
      <c r="AK2981" s="31">
        <f t="shared" si="540"/>
        <v>-8.2000000000000007E-3</v>
      </c>
      <c r="AL2981" s="115">
        <f t="shared" si="541"/>
        <v>-4.7194139196717888E-3</v>
      </c>
      <c r="AM2981" s="100"/>
      <c r="BR2981" s="18">
        <f t="shared" si="534"/>
        <v>44501</v>
      </c>
      <c r="BS2981" s="6">
        <f t="shared" si="535"/>
        <v>1.8E-3</v>
      </c>
      <c r="BT2981" s="6">
        <f t="shared" si="536"/>
        <v>1.46E-2</v>
      </c>
    </row>
    <row r="2982" spans="2:72" ht="14.45" hidden="1">
      <c r="B2982" s="110">
        <v>44502</v>
      </c>
      <c r="C2982" s="106">
        <v>4630.6000000000004</v>
      </c>
      <c r="D2982" s="106">
        <v>4613.3</v>
      </c>
      <c r="E2982" s="106">
        <v>4635.1000000000004</v>
      </c>
      <c r="F2982" s="106">
        <v>4613.3</v>
      </c>
      <c r="G2982" s="28"/>
      <c r="H2982" s="107">
        <v>3.7000000000000002E-3</v>
      </c>
      <c r="K2982" s="110">
        <v>44566</v>
      </c>
      <c r="L2982" s="106">
        <v>17925.25</v>
      </c>
      <c r="M2982" s="106">
        <v>17820.099999999999</v>
      </c>
      <c r="N2982" s="106">
        <v>17944.7</v>
      </c>
      <c r="O2982" s="106">
        <v>17748.849999999999</v>
      </c>
      <c r="P2982" s="28" t="s">
        <v>5459</v>
      </c>
      <c r="Q2982" s="107">
        <v>6.7000000000000002E-3</v>
      </c>
      <c r="T2982" s="110">
        <v>44350</v>
      </c>
      <c r="U2982" s="28">
        <v>73.045000000000002</v>
      </c>
      <c r="V2982">
        <v>73.016000000000005</v>
      </c>
      <c r="W2982">
        <v>73.185000000000002</v>
      </c>
      <c r="X2982">
        <v>72.832999999999998</v>
      </c>
      <c r="Y2982" s="19">
        <v>1.1999999999999999E-3</v>
      </c>
      <c r="AB2982" s="110">
        <f t="shared" si="539"/>
        <v>44566</v>
      </c>
      <c r="AC2982" s="108">
        <f t="shared" si="543"/>
        <v>17925.25</v>
      </c>
      <c r="AD2982" s="28">
        <f t="shared" si="544"/>
        <v>74.284999999999997</v>
      </c>
      <c r="AE2982" s="28">
        <f t="shared" si="537"/>
        <v>241.30376253617825</v>
      </c>
      <c r="AF2982" s="31">
        <f t="shared" si="538"/>
        <v>1.0059921754615342E-2</v>
      </c>
      <c r="AJ2982" s="110">
        <f t="shared" si="542"/>
        <v>44511</v>
      </c>
      <c r="AK2982" s="31">
        <f t="shared" si="540"/>
        <v>5.9999999999999995E-4</v>
      </c>
      <c r="AL2982" s="115">
        <f t="shared" si="541"/>
        <v>-6.5951608585632648E-3</v>
      </c>
      <c r="AM2982" s="100"/>
      <c r="BR2982" s="18">
        <f t="shared" si="534"/>
        <v>44502</v>
      </c>
      <c r="BS2982" s="6">
        <f t="shared" si="535"/>
        <v>3.7000000000000002E-3</v>
      </c>
      <c r="BT2982" s="6">
        <f t="shared" si="536"/>
        <v>-2.3E-3</v>
      </c>
    </row>
    <row r="2983" spans="2:72" ht="14.45" hidden="1">
      <c r="B2983" s="110">
        <v>44503</v>
      </c>
      <c r="C2983" s="106">
        <v>4660.6000000000004</v>
      </c>
      <c r="D2983" s="106">
        <v>4630.6000000000004</v>
      </c>
      <c r="E2983" s="106">
        <v>4663.5</v>
      </c>
      <c r="F2983" s="106">
        <v>4621.2</v>
      </c>
      <c r="G2983" s="28"/>
      <c r="H2983" s="107">
        <v>6.4999999999999997E-3</v>
      </c>
      <c r="K2983" s="110">
        <v>44567</v>
      </c>
      <c r="L2983" s="106">
        <v>17745.900000000001</v>
      </c>
      <c r="M2983" s="106">
        <v>17768.5</v>
      </c>
      <c r="N2983" s="106">
        <v>17797.95</v>
      </c>
      <c r="O2983" s="106">
        <v>17655.55</v>
      </c>
      <c r="P2983" s="28" t="s">
        <v>5460</v>
      </c>
      <c r="Q2983" s="107">
        <v>-0.01</v>
      </c>
      <c r="T2983" s="110">
        <v>44351</v>
      </c>
      <c r="U2983" s="28">
        <v>72.87</v>
      </c>
      <c r="V2983">
        <v>73.040000000000006</v>
      </c>
      <c r="W2983">
        <v>73.129000000000005</v>
      </c>
      <c r="X2983">
        <v>72.811999999999998</v>
      </c>
      <c r="Y2983" s="19">
        <v>-2.3999999999999998E-3</v>
      </c>
      <c r="AB2983" s="110">
        <f t="shared" si="539"/>
        <v>44567</v>
      </c>
      <c r="AC2983" s="108">
        <f t="shared" si="543"/>
        <v>17745.900000000001</v>
      </c>
      <c r="AD2983" s="28">
        <f t="shared" si="544"/>
        <v>74.385000000000005</v>
      </c>
      <c r="AE2983" s="28">
        <f t="shared" si="537"/>
        <v>238.56825972978424</v>
      </c>
      <c r="AF2983" s="31">
        <f t="shared" si="538"/>
        <v>-1.1336345433005324E-2</v>
      </c>
      <c r="AJ2983" s="110">
        <f t="shared" si="542"/>
        <v>44512</v>
      </c>
      <c r="AK2983" s="31">
        <f t="shared" si="540"/>
        <v>7.1999999999999998E-3</v>
      </c>
      <c r="AL2983" s="115">
        <f t="shared" si="541"/>
        <v>1.2343783596191482E-2</v>
      </c>
      <c r="AM2983" s="100"/>
      <c r="BR2983" s="18">
        <f t="shared" si="534"/>
        <v>44503</v>
      </c>
      <c r="BS2983" s="6">
        <f t="shared" si="535"/>
        <v>6.4999999999999997E-3</v>
      </c>
      <c r="BT2983" s="6">
        <f t="shared" si="536"/>
        <v>-3.3E-3</v>
      </c>
    </row>
    <row r="2984" spans="2:72" ht="14.45" hidden="1">
      <c r="B2984" s="110">
        <v>44504</v>
      </c>
      <c r="C2984" s="106">
        <v>4680.1000000000004</v>
      </c>
      <c r="D2984" s="106">
        <v>4662.8999999999996</v>
      </c>
      <c r="E2984" s="106">
        <v>4683</v>
      </c>
      <c r="F2984" s="106">
        <v>4662.6000000000004</v>
      </c>
      <c r="G2984" s="28"/>
      <c r="H2984" s="107">
        <v>4.1999999999999997E-3</v>
      </c>
      <c r="K2984" s="110">
        <v>44568</v>
      </c>
      <c r="L2984" s="106">
        <v>17812.7</v>
      </c>
      <c r="M2984" s="106">
        <v>17797.599999999999</v>
      </c>
      <c r="N2984" s="106">
        <v>17905</v>
      </c>
      <c r="O2984" s="106">
        <v>17704.55</v>
      </c>
      <c r="P2984" s="28" t="s">
        <v>5461</v>
      </c>
      <c r="Q2984" s="107">
        <v>3.8E-3</v>
      </c>
      <c r="T2984" s="110">
        <v>44354</v>
      </c>
      <c r="U2984" s="28">
        <v>72.811000000000007</v>
      </c>
      <c r="V2984">
        <v>72.918000000000006</v>
      </c>
      <c r="W2984">
        <v>72.951999999999998</v>
      </c>
      <c r="X2984">
        <v>72.763000000000005</v>
      </c>
      <c r="Y2984" s="19">
        <v>-8.0000000000000004E-4</v>
      </c>
      <c r="AB2984" s="110">
        <f t="shared" si="539"/>
        <v>44568</v>
      </c>
      <c r="AC2984" s="108">
        <f t="shared" si="543"/>
        <v>17812.7</v>
      </c>
      <c r="AD2984" s="28">
        <f t="shared" si="544"/>
        <v>74.278000000000006</v>
      </c>
      <c r="AE2984" s="28">
        <f t="shared" si="537"/>
        <v>239.81124962976924</v>
      </c>
      <c r="AF2984" s="31">
        <f t="shared" si="538"/>
        <v>5.21020651025772E-3</v>
      </c>
      <c r="AJ2984" s="110">
        <f t="shared" si="542"/>
        <v>44515</v>
      </c>
      <c r="AK2984" s="31">
        <f t="shared" si="540"/>
        <v>0</v>
      </c>
      <c r="AL2984" s="115">
        <f t="shared" si="541"/>
        <v>-3.9626186739127878E-4</v>
      </c>
      <c r="AM2984" s="100"/>
      <c r="BR2984" s="18">
        <f t="shared" si="534"/>
        <v>44504</v>
      </c>
      <c r="BS2984" s="6">
        <f t="shared" si="535"/>
        <v>4.1999999999999997E-3</v>
      </c>
      <c r="BT2984" s="6">
        <f t="shared" si="536"/>
        <v>4.8999999999999998E-3</v>
      </c>
    </row>
    <row r="2985" spans="2:72" ht="14.45" hidden="1">
      <c r="B2985" s="110">
        <v>44505</v>
      </c>
      <c r="C2985" s="106">
        <v>4697.5</v>
      </c>
      <c r="D2985" s="106">
        <v>4699.3</v>
      </c>
      <c r="E2985" s="106">
        <v>4718.5</v>
      </c>
      <c r="F2985" s="106">
        <v>4681.3</v>
      </c>
      <c r="G2985" s="28"/>
      <c r="H2985" s="107">
        <v>3.7000000000000002E-3</v>
      </c>
      <c r="K2985" s="110">
        <v>44571</v>
      </c>
      <c r="L2985" s="106">
        <v>18003.3</v>
      </c>
      <c r="M2985" s="106">
        <v>17913.3</v>
      </c>
      <c r="N2985" s="106">
        <v>18017.45</v>
      </c>
      <c r="O2985" s="106">
        <v>17879.150000000001</v>
      </c>
      <c r="P2985" s="28" t="s">
        <v>5462</v>
      </c>
      <c r="Q2985" s="107">
        <v>1.0699999999999999E-2</v>
      </c>
      <c r="T2985" s="110">
        <v>44355</v>
      </c>
      <c r="U2985" s="28">
        <v>72.954999999999998</v>
      </c>
      <c r="V2985">
        <v>72.783000000000001</v>
      </c>
      <c r="W2985">
        <v>72.974999999999994</v>
      </c>
      <c r="X2985">
        <v>72.765000000000001</v>
      </c>
      <c r="Y2985" s="19">
        <v>2E-3</v>
      </c>
      <c r="AB2985" s="110">
        <f t="shared" si="539"/>
        <v>44571</v>
      </c>
      <c r="AC2985" s="108">
        <f t="shared" si="543"/>
        <v>18003.3</v>
      </c>
      <c r="AD2985" s="28">
        <f t="shared" si="544"/>
        <v>74.025000000000006</v>
      </c>
      <c r="AE2985" s="28">
        <f t="shared" si="537"/>
        <v>243.20567375886523</v>
      </c>
      <c r="AF2985" s="31">
        <f t="shared" si="538"/>
        <v>1.4154565869351154E-2</v>
      </c>
      <c r="AJ2985" s="110">
        <f t="shared" si="542"/>
        <v>44516</v>
      </c>
      <c r="AK2985" s="31">
        <f t="shared" si="540"/>
        <v>3.8999999999999998E-3</v>
      </c>
      <c r="AL2985" s="115">
        <f t="shared" si="541"/>
        <v>-6.795468385741299E-3</v>
      </c>
      <c r="AM2985" s="100"/>
      <c r="BR2985" s="18" t="e">
        <f t="shared" si="534"/>
        <v>#N/A</v>
      </c>
      <c r="BS2985" s="6">
        <f t="shared" si="535"/>
        <v>0</v>
      </c>
      <c r="BT2985" s="6">
        <f t="shared" si="536"/>
        <v>0</v>
      </c>
    </row>
    <row r="2986" spans="2:72" ht="14.45" hidden="1">
      <c r="B2986" s="110">
        <v>44508</v>
      </c>
      <c r="C2986" s="106">
        <v>4701.7</v>
      </c>
      <c r="D2986" s="106">
        <v>4701.5</v>
      </c>
      <c r="E2986" s="106">
        <v>4714.8999999999996</v>
      </c>
      <c r="F2986" s="106">
        <v>4694.3999999999996</v>
      </c>
      <c r="G2986" s="28"/>
      <c r="H2986" s="107">
        <v>8.9999999999999998E-4</v>
      </c>
      <c r="K2986" s="110">
        <v>44572</v>
      </c>
      <c r="L2986" s="106">
        <v>18055.75</v>
      </c>
      <c r="M2986" s="106">
        <v>17997.75</v>
      </c>
      <c r="N2986" s="106">
        <v>18081.25</v>
      </c>
      <c r="O2986" s="106">
        <v>17964.400000000001</v>
      </c>
      <c r="P2986" s="28" t="s">
        <v>5463</v>
      </c>
      <c r="Q2986" s="107">
        <v>2.8999999999999998E-3</v>
      </c>
      <c r="T2986" s="110">
        <v>44356</v>
      </c>
      <c r="U2986" s="28">
        <v>72.984999999999999</v>
      </c>
      <c r="V2986">
        <v>72.92</v>
      </c>
      <c r="W2986">
        <v>73.02</v>
      </c>
      <c r="X2986">
        <v>72.884</v>
      </c>
      <c r="Y2986" s="19">
        <v>4.0000000000000002E-4</v>
      </c>
      <c r="AB2986" s="110">
        <f t="shared" si="539"/>
        <v>44572</v>
      </c>
      <c r="AC2986" s="108">
        <f t="shared" si="543"/>
        <v>18055.75</v>
      </c>
      <c r="AD2986" s="28">
        <f t="shared" si="544"/>
        <v>73.816999999999993</v>
      </c>
      <c r="AE2986" s="28">
        <f t="shared" si="537"/>
        <v>244.60151455626755</v>
      </c>
      <c r="AF2986" s="31">
        <f t="shared" si="538"/>
        <v>5.7393430664214318E-3</v>
      </c>
      <c r="AJ2986" s="110">
        <f t="shared" si="542"/>
        <v>44517</v>
      </c>
      <c r="AK2986" s="31">
        <f t="shared" si="540"/>
        <v>-2.5999999999999999E-3</v>
      </c>
      <c r="AL2986" s="115">
        <f t="shared" si="541"/>
        <v>-2.8812007458151045E-3</v>
      </c>
      <c r="AM2986" s="100"/>
      <c r="BR2986" s="18">
        <f t="shared" si="534"/>
        <v>44508</v>
      </c>
      <c r="BS2986" s="6">
        <f t="shared" si="535"/>
        <v>8.9999999999999998E-4</v>
      </c>
      <c r="BT2986" s="6">
        <f t="shared" si="536"/>
        <v>8.5000000000000006E-3</v>
      </c>
    </row>
    <row r="2987" spans="2:72" ht="14.45" hidden="1">
      <c r="B2987" s="110">
        <v>44509</v>
      </c>
      <c r="C2987" s="106">
        <v>4685.2</v>
      </c>
      <c r="D2987" s="106">
        <v>4707.2</v>
      </c>
      <c r="E2987" s="106">
        <v>4708.5</v>
      </c>
      <c r="F2987" s="106">
        <v>4670.8999999999996</v>
      </c>
      <c r="G2987" s="28"/>
      <c r="H2987" s="107">
        <v>-3.5000000000000001E-3</v>
      </c>
      <c r="K2987" s="110">
        <v>44573</v>
      </c>
      <c r="L2987" s="106">
        <v>18212.349999999999</v>
      </c>
      <c r="M2987" s="106">
        <v>18170.400000000001</v>
      </c>
      <c r="N2987" s="106">
        <v>18227.95</v>
      </c>
      <c r="O2987" s="106">
        <v>18128.8</v>
      </c>
      <c r="P2987" s="28" t="s">
        <v>5464</v>
      </c>
      <c r="Q2987" s="107">
        <v>8.6999999999999994E-3</v>
      </c>
      <c r="T2987" s="110">
        <v>44357</v>
      </c>
      <c r="U2987" s="28">
        <v>73.08</v>
      </c>
      <c r="V2987">
        <v>72.947999999999993</v>
      </c>
      <c r="W2987">
        <v>73.135000000000005</v>
      </c>
      <c r="X2987">
        <v>72.932000000000002</v>
      </c>
      <c r="Y2987" s="19">
        <v>1.2999999999999999E-3</v>
      </c>
      <c r="AB2987" s="110">
        <f t="shared" si="539"/>
        <v>44573</v>
      </c>
      <c r="AC2987" s="108">
        <f t="shared" si="543"/>
        <v>18212.349999999999</v>
      </c>
      <c r="AD2987" s="28">
        <f t="shared" si="544"/>
        <v>73.796999999999997</v>
      </c>
      <c r="AE2987" s="28">
        <f t="shared" si="537"/>
        <v>246.78984240551782</v>
      </c>
      <c r="AF2987" s="31">
        <f t="shared" si="538"/>
        <v>8.9465016323391211E-3</v>
      </c>
      <c r="AJ2987" s="110">
        <f t="shared" si="542"/>
        <v>44518</v>
      </c>
      <c r="AK2987" s="31">
        <f t="shared" si="540"/>
        <v>3.3999999999999998E-3</v>
      </c>
      <c r="AL2987" s="115">
        <f t="shared" si="541"/>
        <v>-6.2737821099625446E-3</v>
      </c>
      <c r="AM2987" s="100"/>
      <c r="BR2987" s="18">
        <f t="shared" si="534"/>
        <v>44509</v>
      </c>
      <c r="BS2987" s="6">
        <f t="shared" si="535"/>
        <v>-3.5000000000000001E-3</v>
      </c>
      <c r="BT2987" s="6">
        <f t="shared" si="536"/>
        <v>-1.2999999999999999E-3</v>
      </c>
    </row>
    <row r="2988" spans="2:72" ht="14.45" hidden="1">
      <c r="B2988" s="110">
        <v>44510</v>
      </c>
      <c r="C2988" s="106">
        <v>4646.7</v>
      </c>
      <c r="D2988" s="106">
        <v>4670.3</v>
      </c>
      <c r="E2988" s="106">
        <v>4684.8999999999996</v>
      </c>
      <c r="F2988" s="106">
        <v>4630.8999999999996</v>
      </c>
      <c r="G2988" s="28"/>
      <c r="H2988" s="107">
        <v>-8.2000000000000007E-3</v>
      </c>
      <c r="K2988" s="110">
        <v>44574</v>
      </c>
      <c r="L2988" s="106">
        <v>18257.8</v>
      </c>
      <c r="M2988" s="106">
        <v>18257</v>
      </c>
      <c r="N2988" s="106">
        <v>18272.25</v>
      </c>
      <c r="O2988" s="106">
        <v>18163.8</v>
      </c>
      <c r="P2988" s="28" t="s">
        <v>5465</v>
      </c>
      <c r="Q2988" s="107">
        <v>2.5000000000000001E-3</v>
      </c>
      <c r="T2988" s="110">
        <v>44358</v>
      </c>
      <c r="U2988" s="28">
        <v>73.245000000000005</v>
      </c>
      <c r="V2988">
        <v>73.004999999999995</v>
      </c>
      <c r="W2988">
        <v>73.262</v>
      </c>
      <c r="X2988">
        <v>72.882999999999996</v>
      </c>
      <c r="Y2988" s="19">
        <v>2.3E-3</v>
      </c>
      <c r="AB2988" s="110">
        <f t="shared" si="539"/>
        <v>44574</v>
      </c>
      <c r="AC2988" s="108">
        <f t="shared" si="543"/>
        <v>18257.8</v>
      </c>
      <c r="AD2988" s="28">
        <f t="shared" si="544"/>
        <v>73.971999999999994</v>
      </c>
      <c r="AE2988" s="28">
        <f t="shared" si="537"/>
        <v>246.82041853674363</v>
      </c>
      <c r="AF2988" s="31">
        <f t="shared" si="538"/>
        <v>1.2389542019963784E-4</v>
      </c>
      <c r="AJ2988" s="110" t="e">
        <f t="shared" si="542"/>
        <v>#N/A</v>
      </c>
      <c r="AK2988" s="31">
        <f t="shared" si="540"/>
        <v>0</v>
      </c>
      <c r="AL2988" s="115">
        <f t="shared" si="541"/>
        <v>0</v>
      </c>
      <c r="AM2988" s="100"/>
      <c r="BR2988" s="18">
        <f t="shared" si="534"/>
        <v>44510</v>
      </c>
      <c r="BS2988" s="6">
        <f t="shared" si="535"/>
        <v>-8.2000000000000007E-3</v>
      </c>
      <c r="BT2988" s="6">
        <f t="shared" si="536"/>
        <v>-1.5E-3</v>
      </c>
    </row>
    <row r="2989" spans="2:72" ht="14.45" hidden="1">
      <c r="B2989" s="110">
        <v>44511</v>
      </c>
      <c r="C2989" s="106">
        <v>4649.3</v>
      </c>
      <c r="D2989" s="106">
        <v>4659.3999999999996</v>
      </c>
      <c r="E2989" s="106">
        <v>4664.6000000000004</v>
      </c>
      <c r="F2989" s="106">
        <v>4648.3</v>
      </c>
      <c r="G2989" s="28"/>
      <c r="H2989" s="107">
        <v>5.9999999999999995E-4</v>
      </c>
      <c r="K2989" s="110">
        <v>44575</v>
      </c>
      <c r="L2989" s="106">
        <v>18255.75</v>
      </c>
      <c r="M2989" s="106">
        <v>18185</v>
      </c>
      <c r="N2989" s="106">
        <v>18286.95</v>
      </c>
      <c r="O2989" s="106">
        <v>18119.650000000001</v>
      </c>
      <c r="P2989" s="28" t="s">
        <v>5466</v>
      </c>
      <c r="Q2989" s="107">
        <v>-1E-4</v>
      </c>
      <c r="T2989" s="110">
        <v>44361</v>
      </c>
      <c r="U2989" s="28">
        <v>73.185000000000002</v>
      </c>
      <c r="V2989">
        <v>73.257000000000005</v>
      </c>
      <c r="W2989">
        <v>73.296000000000006</v>
      </c>
      <c r="X2989">
        <v>73.102000000000004</v>
      </c>
      <c r="Y2989" s="19">
        <v>-8.0000000000000004E-4</v>
      </c>
      <c r="AB2989" s="110">
        <f t="shared" si="539"/>
        <v>44575</v>
      </c>
      <c r="AC2989" s="108">
        <f t="shared" si="543"/>
        <v>18255.75</v>
      </c>
      <c r="AD2989" s="28">
        <f t="shared" si="544"/>
        <v>74.156000000000006</v>
      </c>
      <c r="AE2989" s="28">
        <f t="shared" si="537"/>
        <v>246.18034953341603</v>
      </c>
      <c r="AF2989" s="31">
        <f t="shared" si="538"/>
        <v>-2.5932579124620103E-3</v>
      </c>
      <c r="AJ2989" s="110">
        <f t="shared" si="542"/>
        <v>44522</v>
      </c>
      <c r="AK2989" s="31">
        <f t="shared" si="540"/>
        <v>-3.2000000000000002E-3</v>
      </c>
      <c r="AL2989" s="115">
        <f t="shared" si="541"/>
        <v>-2.3290807384594991E-2</v>
      </c>
      <c r="AM2989" s="100"/>
      <c r="BR2989" s="18">
        <f t="shared" si="534"/>
        <v>44511</v>
      </c>
      <c r="BS2989" s="6">
        <f t="shared" si="535"/>
        <v>5.9999999999999995E-4</v>
      </c>
      <c r="BT2989" s="6">
        <f t="shared" si="536"/>
        <v>-8.0000000000000002E-3</v>
      </c>
    </row>
    <row r="2990" spans="2:72" ht="14.45" hidden="1">
      <c r="B2990" s="110">
        <v>44512</v>
      </c>
      <c r="C2990" s="106">
        <v>4682.8999999999996</v>
      </c>
      <c r="D2990" s="106">
        <v>4655.2</v>
      </c>
      <c r="E2990" s="106">
        <v>4688.5</v>
      </c>
      <c r="F2990" s="106">
        <v>4650.8</v>
      </c>
      <c r="G2990" s="28"/>
      <c r="H2990" s="107">
        <v>7.1999999999999998E-3</v>
      </c>
      <c r="K2990" s="110">
        <v>44578</v>
      </c>
      <c r="L2990" s="106">
        <v>18308.099999999999</v>
      </c>
      <c r="M2990" s="106">
        <v>18235.650000000001</v>
      </c>
      <c r="N2990" s="106">
        <v>18321.55</v>
      </c>
      <c r="O2990" s="106">
        <v>18228.75</v>
      </c>
      <c r="P2990" s="28" t="s">
        <v>5467</v>
      </c>
      <c r="Q2990" s="107">
        <v>2.8999999999999998E-3</v>
      </c>
      <c r="T2990" s="110">
        <v>44362</v>
      </c>
      <c r="U2990" s="28">
        <v>73.36</v>
      </c>
      <c r="V2990">
        <v>73.207999999999998</v>
      </c>
      <c r="W2990">
        <v>73.382999999999996</v>
      </c>
      <c r="X2990">
        <v>73.159000000000006</v>
      </c>
      <c r="Y2990" s="19">
        <v>2.3999999999999998E-3</v>
      </c>
      <c r="AB2990" s="110">
        <f t="shared" si="539"/>
        <v>44578</v>
      </c>
      <c r="AC2990" s="108">
        <f t="shared" si="543"/>
        <v>18308.099999999999</v>
      </c>
      <c r="AD2990" s="28">
        <f t="shared" si="544"/>
        <v>74.254999999999995</v>
      </c>
      <c r="AE2990" s="28">
        <f t="shared" si="537"/>
        <v>246.55713419971718</v>
      </c>
      <c r="AF2990" s="31">
        <f t="shared" si="538"/>
        <v>1.5305229154773947E-3</v>
      </c>
      <c r="AJ2990" s="110">
        <f t="shared" si="542"/>
        <v>44523</v>
      </c>
      <c r="AK2990" s="31">
        <f t="shared" si="540"/>
        <v>1.6999999999999999E-3</v>
      </c>
      <c r="AL2990" s="115">
        <f t="shared" si="541"/>
        <v>4.9567668044618873E-3</v>
      </c>
      <c r="AM2990" s="100"/>
      <c r="BR2990" s="18">
        <f t="shared" si="534"/>
        <v>44512</v>
      </c>
      <c r="BS2990" s="6">
        <f t="shared" si="535"/>
        <v>7.1999999999999998E-3</v>
      </c>
      <c r="BT2990" s="6">
        <f t="shared" si="536"/>
        <v>1.2800000000000001E-2</v>
      </c>
    </row>
    <row r="2991" spans="2:72" ht="14.45" hidden="1">
      <c r="B2991" s="110">
        <v>44515</v>
      </c>
      <c r="C2991" s="106">
        <v>4682.8</v>
      </c>
      <c r="D2991" s="106">
        <v>4689.3</v>
      </c>
      <c r="E2991" s="106">
        <v>4697.3999999999996</v>
      </c>
      <c r="F2991" s="106">
        <v>4672.8999999999996</v>
      </c>
      <c r="G2991" s="28"/>
      <c r="H2991" s="107">
        <v>0</v>
      </c>
      <c r="K2991" s="110">
        <v>44579</v>
      </c>
      <c r="L2991" s="106">
        <v>18113.05</v>
      </c>
      <c r="M2991" s="106">
        <v>18337.2</v>
      </c>
      <c r="N2991" s="106">
        <v>18350.95</v>
      </c>
      <c r="O2991" s="106">
        <v>18085.900000000001</v>
      </c>
      <c r="P2991" s="28" t="s">
        <v>5468</v>
      </c>
      <c r="Q2991" s="107">
        <v>-1.0699999999999999E-2</v>
      </c>
      <c r="T2991" s="110">
        <v>44363</v>
      </c>
      <c r="U2991" s="28">
        <v>73.275000000000006</v>
      </c>
      <c r="V2991">
        <v>73.344999999999999</v>
      </c>
      <c r="W2991">
        <v>73.394000000000005</v>
      </c>
      <c r="X2991">
        <v>73.260000000000005</v>
      </c>
      <c r="Y2991" s="19">
        <v>-1.1999999999999999E-3</v>
      </c>
      <c r="AB2991" s="110">
        <f t="shared" si="539"/>
        <v>44579</v>
      </c>
      <c r="AC2991" s="108">
        <f t="shared" si="543"/>
        <v>18113.05</v>
      </c>
      <c r="AD2991" s="28">
        <f t="shared" si="544"/>
        <v>74.564999999999998</v>
      </c>
      <c r="AE2991" s="28">
        <f t="shared" si="537"/>
        <v>242.91624756923488</v>
      </c>
      <c r="AF2991" s="31">
        <f t="shared" si="538"/>
        <v>-1.476690845835793E-2</v>
      </c>
      <c r="AJ2991" s="110">
        <f t="shared" si="542"/>
        <v>44524</v>
      </c>
      <c r="AK2991" s="31">
        <f t="shared" si="540"/>
        <v>2.3E-3</v>
      </c>
      <c r="AL2991" s="115">
        <f t="shared" si="541"/>
        <v>-7.3780707738958506E-3</v>
      </c>
      <c r="AM2991" s="100"/>
      <c r="BR2991" s="18">
        <f t="shared" si="534"/>
        <v>44515</v>
      </c>
      <c r="BS2991" s="6">
        <f t="shared" si="535"/>
        <v>0</v>
      </c>
      <c r="BT2991" s="6">
        <f t="shared" si="536"/>
        <v>4.0000000000000002E-4</v>
      </c>
    </row>
    <row r="2992" spans="2:72" ht="14.45" hidden="1">
      <c r="B2992" s="110">
        <v>44516</v>
      </c>
      <c r="C2992" s="106">
        <v>4700.8999999999996</v>
      </c>
      <c r="D2992" s="106">
        <v>4679.3999999999996</v>
      </c>
      <c r="E2992" s="106">
        <v>4714.8999999999996</v>
      </c>
      <c r="F2992" s="106">
        <v>4679.3999999999996</v>
      </c>
      <c r="G2992" s="28"/>
      <c r="H2992" s="107">
        <v>3.8999999999999998E-3</v>
      </c>
      <c r="K2992" s="110">
        <v>44580</v>
      </c>
      <c r="L2992" s="106">
        <v>17938.400000000001</v>
      </c>
      <c r="M2992" s="106">
        <v>18129.2</v>
      </c>
      <c r="N2992" s="106">
        <v>18129.2</v>
      </c>
      <c r="O2992" s="106">
        <v>17884.900000000001</v>
      </c>
      <c r="P2992" s="28" t="s">
        <v>5469</v>
      </c>
      <c r="Q2992" s="107">
        <v>-9.5999999999999992E-3</v>
      </c>
      <c r="T2992" s="110">
        <v>44364</v>
      </c>
      <c r="U2992" s="28">
        <v>74.186000000000007</v>
      </c>
      <c r="V2992">
        <v>73.593000000000004</v>
      </c>
      <c r="W2992">
        <v>74.263000000000005</v>
      </c>
      <c r="X2992">
        <v>73.587999999999994</v>
      </c>
      <c r="Y2992" s="19">
        <v>1.24E-2</v>
      </c>
      <c r="AB2992" s="110">
        <f t="shared" si="539"/>
        <v>44580</v>
      </c>
      <c r="AC2992" s="108">
        <f t="shared" si="543"/>
        <v>17938.400000000001</v>
      </c>
      <c r="AD2992" s="28">
        <f t="shared" si="544"/>
        <v>74.454999999999998</v>
      </c>
      <c r="AE2992" s="28">
        <f t="shared" si="537"/>
        <v>240.92942045530859</v>
      </c>
      <c r="AF2992" s="31">
        <f t="shared" si="538"/>
        <v>-8.1790622644951627E-3</v>
      </c>
      <c r="AJ2992" s="110">
        <f t="shared" si="542"/>
        <v>44526</v>
      </c>
      <c r="AK2992" s="31">
        <f t="shared" si="540"/>
        <v>-2.2700000000000001E-2</v>
      </c>
      <c r="AL2992" s="115">
        <f t="shared" si="541"/>
        <v>-3.6353337246242456E-2</v>
      </c>
      <c r="AM2992" s="100"/>
      <c r="BR2992" s="18">
        <f t="shared" si="534"/>
        <v>44516</v>
      </c>
      <c r="BS2992" s="6">
        <f t="shared" si="535"/>
        <v>3.8999999999999998E-3</v>
      </c>
      <c r="BT2992" s="6">
        <f t="shared" si="536"/>
        <v>-6.1000000000000004E-3</v>
      </c>
    </row>
    <row r="2993" spans="2:72" ht="14.45" hidden="1">
      <c r="B2993" s="110">
        <v>44517</v>
      </c>
      <c r="C2993" s="106">
        <v>4688.7</v>
      </c>
      <c r="D2993" s="106">
        <v>4701.5</v>
      </c>
      <c r="E2993" s="106">
        <v>4701.5</v>
      </c>
      <c r="F2993" s="106">
        <v>4684.3999999999996</v>
      </c>
      <c r="G2993" s="28"/>
      <c r="H2993" s="107">
        <v>-2.5999999999999999E-3</v>
      </c>
      <c r="K2993" s="110">
        <v>44581</v>
      </c>
      <c r="L2993" s="106">
        <v>17757</v>
      </c>
      <c r="M2993" s="106">
        <v>17921</v>
      </c>
      <c r="N2993" s="106">
        <v>17943.7</v>
      </c>
      <c r="O2993" s="106">
        <v>17648.45</v>
      </c>
      <c r="P2993" s="28" t="s">
        <v>5215</v>
      </c>
      <c r="Q2993" s="107">
        <v>-1.01E-2</v>
      </c>
      <c r="T2993" s="110">
        <v>44365</v>
      </c>
      <c r="U2993" s="28">
        <v>74.12</v>
      </c>
      <c r="V2993">
        <v>74.207999999999998</v>
      </c>
      <c r="W2993">
        <v>74.301000000000002</v>
      </c>
      <c r="X2993">
        <v>73.817999999999998</v>
      </c>
      <c r="Y2993" s="19">
        <v>-8.9999999999999998E-4</v>
      </c>
      <c r="AB2993" s="110">
        <f t="shared" si="539"/>
        <v>44581</v>
      </c>
      <c r="AC2993" s="108">
        <f t="shared" si="543"/>
        <v>17757</v>
      </c>
      <c r="AD2993" s="28">
        <f t="shared" si="544"/>
        <v>74.468000000000004</v>
      </c>
      <c r="AE2993" s="28">
        <f t="shared" si="537"/>
        <v>238.45141537304613</v>
      </c>
      <c r="AF2993" s="31">
        <f t="shared" si="538"/>
        <v>-1.0285190897730612E-2</v>
      </c>
      <c r="AJ2993" s="110">
        <f t="shared" si="542"/>
        <v>44529</v>
      </c>
      <c r="AK2993" s="31">
        <f t="shared" si="540"/>
        <v>1.32E-2</v>
      </c>
      <c r="AL2993" s="115">
        <f t="shared" si="541"/>
        <v>1.8153236672879824E-3</v>
      </c>
      <c r="AM2993" s="100"/>
      <c r="BR2993" s="18">
        <f t="shared" si="534"/>
        <v>44517</v>
      </c>
      <c r="BS2993" s="6">
        <f t="shared" si="535"/>
        <v>-2.5999999999999999E-3</v>
      </c>
      <c r="BT2993" s="6">
        <f t="shared" si="536"/>
        <v>-5.5999999999999999E-3</v>
      </c>
    </row>
    <row r="2994" spans="2:72" ht="14.45" hidden="1">
      <c r="B2994" s="110">
        <v>44518</v>
      </c>
      <c r="C2994" s="106">
        <v>4704.5</v>
      </c>
      <c r="D2994" s="106">
        <v>4700.7</v>
      </c>
      <c r="E2994" s="106">
        <v>4708.8</v>
      </c>
      <c r="F2994" s="106">
        <v>4672.8</v>
      </c>
      <c r="G2994" s="28"/>
      <c r="H2994" s="107">
        <v>3.3999999999999998E-3</v>
      </c>
      <c r="K2994" s="110">
        <v>44582</v>
      </c>
      <c r="L2994" s="106">
        <v>17617.150000000001</v>
      </c>
      <c r="M2994" s="106">
        <v>17613.7</v>
      </c>
      <c r="N2994" s="106">
        <v>17707.599999999999</v>
      </c>
      <c r="O2994" s="106">
        <v>17485.849999999999</v>
      </c>
      <c r="P2994" s="28" t="s">
        <v>5470</v>
      </c>
      <c r="Q2994" s="107">
        <v>-7.9000000000000008E-3</v>
      </c>
      <c r="T2994" s="110">
        <v>44368</v>
      </c>
      <c r="U2994" s="28">
        <v>74.14</v>
      </c>
      <c r="V2994">
        <v>74.102000000000004</v>
      </c>
      <c r="W2994">
        <v>74.335999999999999</v>
      </c>
      <c r="X2994">
        <v>74.058000000000007</v>
      </c>
      <c r="Y2994" s="19">
        <v>2.9999999999999997E-4</v>
      </c>
      <c r="AB2994" s="110">
        <f t="shared" si="539"/>
        <v>44582</v>
      </c>
      <c r="AC2994" s="108">
        <f t="shared" si="543"/>
        <v>17617.150000000001</v>
      </c>
      <c r="AD2994" s="28">
        <f t="shared" si="544"/>
        <v>74.409000000000006</v>
      </c>
      <c r="AE2994" s="28">
        <f t="shared" si="537"/>
        <v>236.76101009286512</v>
      </c>
      <c r="AF2994" s="31">
        <f t="shared" si="538"/>
        <v>-7.0890972802004626E-3</v>
      </c>
      <c r="AJ2994" s="110">
        <f t="shared" si="542"/>
        <v>44530</v>
      </c>
      <c r="AK2994" s="31">
        <f t="shared" si="540"/>
        <v>-1.9E-2</v>
      </c>
      <c r="AL2994" s="115">
        <f t="shared" si="541"/>
        <v>-4.8116159163706929E-3</v>
      </c>
      <c r="AM2994" s="100"/>
      <c r="BR2994" s="18">
        <f t="shared" si="534"/>
        <v>44518</v>
      </c>
      <c r="BS2994" s="6">
        <f t="shared" si="535"/>
        <v>3.3999999999999998E-3</v>
      </c>
      <c r="BT2994" s="6">
        <f t="shared" si="536"/>
        <v>-7.4999999999999997E-3</v>
      </c>
    </row>
    <row r="2995" spans="2:72" ht="14.45" hidden="1">
      <c r="B2995" s="110">
        <v>44519</v>
      </c>
      <c r="C2995" s="106">
        <v>4698</v>
      </c>
      <c r="D2995" s="106">
        <v>4708.3999999999996</v>
      </c>
      <c r="E2995" s="106">
        <v>4717.8</v>
      </c>
      <c r="F2995" s="106">
        <v>4694.2</v>
      </c>
      <c r="G2995" s="28"/>
      <c r="H2995" s="107">
        <v>-1.4E-3</v>
      </c>
      <c r="K2995" s="110">
        <v>44585</v>
      </c>
      <c r="L2995" s="106">
        <v>17149.099999999999</v>
      </c>
      <c r="M2995" s="106">
        <v>17575.150000000001</v>
      </c>
      <c r="N2995" s="106">
        <v>17599.400000000001</v>
      </c>
      <c r="O2995" s="106">
        <v>16997.849999999999</v>
      </c>
      <c r="P2995" s="28" t="s">
        <v>5471</v>
      </c>
      <c r="Q2995" s="107">
        <v>-2.6599999999999999E-2</v>
      </c>
      <c r="T2995" s="110">
        <v>44369</v>
      </c>
      <c r="U2995" s="28">
        <v>74.34</v>
      </c>
      <c r="V2995">
        <v>74.12</v>
      </c>
      <c r="W2995">
        <v>74.418000000000006</v>
      </c>
      <c r="X2995">
        <v>74.051000000000002</v>
      </c>
      <c r="Y2995" s="19">
        <v>2.7000000000000001E-3</v>
      </c>
      <c r="AB2995" s="110">
        <f t="shared" si="539"/>
        <v>44585</v>
      </c>
      <c r="AC2995" s="108">
        <f t="shared" si="543"/>
        <v>17149.099999999999</v>
      </c>
      <c r="AD2995" s="28">
        <f t="shared" si="544"/>
        <v>74.641999999999996</v>
      </c>
      <c r="AE2995" s="28">
        <f t="shared" si="537"/>
        <v>229.75134642694462</v>
      </c>
      <c r="AF2995" s="31">
        <f t="shared" si="538"/>
        <v>-2.9606495018631218E-2</v>
      </c>
      <c r="AJ2995" s="110">
        <f t="shared" si="542"/>
        <v>44531</v>
      </c>
      <c r="AK2995" s="31">
        <f t="shared" si="540"/>
        <v>-1.18E-2</v>
      </c>
      <c r="AL2995" s="115">
        <f t="shared" si="541"/>
        <v>1.1881000419604604E-2</v>
      </c>
      <c r="AM2995" s="100"/>
      <c r="BR2995" s="18" t="e">
        <f t="shared" si="534"/>
        <v>#N/A</v>
      </c>
      <c r="BS2995" s="6">
        <f t="shared" si="535"/>
        <v>0</v>
      </c>
      <c r="BT2995" s="6">
        <f t="shared" si="536"/>
        <v>0</v>
      </c>
    </row>
    <row r="2996" spans="2:72" ht="14.45" hidden="1">
      <c r="B2996" s="110">
        <v>44522</v>
      </c>
      <c r="C2996" s="106">
        <v>4682.8999999999996</v>
      </c>
      <c r="D2996" s="106">
        <v>4712</v>
      </c>
      <c r="E2996" s="106">
        <v>4743.8</v>
      </c>
      <c r="F2996" s="106">
        <v>4682.2</v>
      </c>
      <c r="G2996" s="28"/>
      <c r="H2996" s="107">
        <v>-3.2000000000000002E-3</v>
      </c>
      <c r="K2996" s="110">
        <v>44586</v>
      </c>
      <c r="L2996" s="106">
        <v>17277.95</v>
      </c>
      <c r="M2996" s="106">
        <v>17001.55</v>
      </c>
      <c r="N2996" s="106">
        <v>17309.150000000001</v>
      </c>
      <c r="O2996" s="106">
        <v>16836.8</v>
      </c>
      <c r="P2996" s="28" t="s">
        <v>5472</v>
      </c>
      <c r="Q2996" s="107">
        <v>7.4999999999999997E-3</v>
      </c>
      <c r="T2996" s="110">
        <v>44370</v>
      </c>
      <c r="U2996" s="28">
        <v>74.150000000000006</v>
      </c>
      <c r="V2996">
        <v>74.349999999999994</v>
      </c>
      <c r="W2996">
        <v>74.406000000000006</v>
      </c>
      <c r="X2996">
        <v>74.055999999999997</v>
      </c>
      <c r="Y2996" s="19">
        <v>-2.5999999999999999E-3</v>
      </c>
      <c r="AB2996" s="110">
        <f t="shared" si="539"/>
        <v>44586</v>
      </c>
      <c r="AC2996" s="108">
        <f t="shared" si="543"/>
        <v>17277.95</v>
      </c>
      <c r="AD2996" s="28">
        <f t="shared" si="544"/>
        <v>74.787000000000006</v>
      </c>
      <c r="AE2996" s="28">
        <f t="shared" si="537"/>
        <v>231.02878842579591</v>
      </c>
      <c r="AF2996" s="31">
        <f t="shared" si="538"/>
        <v>5.5601066923778308E-3</v>
      </c>
      <c r="AJ2996" s="110">
        <f t="shared" si="542"/>
        <v>44532</v>
      </c>
      <c r="AK2996" s="31">
        <f t="shared" si="540"/>
        <v>1.4200000000000001E-2</v>
      </c>
      <c r="AL2996" s="115">
        <f t="shared" si="541"/>
        <v>1.4107136006869192E-2</v>
      </c>
      <c r="AM2996" s="100"/>
      <c r="BR2996" s="18">
        <f t="shared" si="534"/>
        <v>44522</v>
      </c>
      <c r="BS2996" s="6">
        <f t="shared" si="535"/>
        <v>-3.2000000000000002E-3</v>
      </c>
      <c r="BT2996" s="6">
        <f t="shared" si="536"/>
        <v>-1.9599999999999999E-2</v>
      </c>
    </row>
    <row r="2997" spans="2:72" ht="14.45" hidden="1">
      <c r="B2997" s="110">
        <v>44523</v>
      </c>
      <c r="C2997" s="106">
        <v>4690.7</v>
      </c>
      <c r="D2997" s="106">
        <v>4678.5</v>
      </c>
      <c r="E2997" s="106">
        <v>4699.3999999999996</v>
      </c>
      <c r="F2997" s="106">
        <v>4652.7</v>
      </c>
      <c r="G2997" s="28"/>
      <c r="H2997" s="107">
        <v>1.6999999999999999E-3</v>
      </c>
      <c r="K2997" s="110">
        <v>44588</v>
      </c>
      <c r="L2997" s="106">
        <v>17110.150000000001</v>
      </c>
      <c r="M2997" s="106">
        <v>17062</v>
      </c>
      <c r="N2997" s="106">
        <v>17182.5</v>
      </c>
      <c r="O2997" s="106">
        <v>16866.75</v>
      </c>
      <c r="P2997" s="28" t="s">
        <v>5473</v>
      </c>
      <c r="Q2997" s="107">
        <v>-9.7000000000000003E-3</v>
      </c>
      <c r="T2997" s="110">
        <v>44371</v>
      </c>
      <c r="U2997" s="28">
        <v>74.19</v>
      </c>
      <c r="V2997">
        <v>74.224999999999994</v>
      </c>
      <c r="W2997">
        <v>74.278000000000006</v>
      </c>
      <c r="X2997">
        <v>74.11</v>
      </c>
      <c r="Y2997" s="19">
        <v>5.0000000000000001E-4</v>
      </c>
      <c r="AB2997" s="110">
        <f t="shared" si="539"/>
        <v>44588</v>
      </c>
      <c r="AC2997" s="108">
        <f t="shared" si="543"/>
        <v>17110.150000000001</v>
      </c>
      <c r="AD2997" s="28">
        <f t="shared" si="544"/>
        <v>75.209000000000003</v>
      </c>
      <c r="AE2997" s="28">
        <f t="shared" si="537"/>
        <v>227.50136286880561</v>
      </c>
      <c r="AF2997" s="31">
        <f t="shared" si="538"/>
        <v>-1.5268337686509814E-2</v>
      </c>
      <c r="AJ2997" s="110">
        <f t="shared" si="542"/>
        <v>44533</v>
      </c>
      <c r="AK2997" s="31">
        <f t="shared" si="540"/>
        <v>-8.5000000000000006E-3</v>
      </c>
      <c r="AL2997" s="115">
        <f t="shared" si="541"/>
        <v>-1.5087410525777667E-2</v>
      </c>
      <c r="AM2997" s="100"/>
      <c r="BR2997" s="18">
        <f t="shared" si="534"/>
        <v>44523</v>
      </c>
      <c r="BS2997" s="6">
        <f t="shared" si="535"/>
        <v>1.6999999999999999E-3</v>
      </c>
      <c r="BT2997" s="6">
        <f t="shared" si="536"/>
        <v>5.0000000000000001E-3</v>
      </c>
    </row>
    <row r="2998" spans="2:72" ht="14.45" hidden="1">
      <c r="B2998" s="110">
        <v>44524</v>
      </c>
      <c r="C2998" s="106">
        <v>4701.5</v>
      </c>
      <c r="D2998" s="106">
        <v>4675.8</v>
      </c>
      <c r="E2998" s="106">
        <v>4702.8999999999996</v>
      </c>
      <c r="F2998" s="106">
        <v>4659.8999999999996</v>
      </c>
      <c r="G2998" s="28"/>
      <c r="H2998" s="107">
        <v>2.3E-3</v>
      </c>
      <c r="K2998" s="110">
        <v>44589</v>
      </c>
      <c r="L2998" s="106">
        <v>17101.95</v>
      </c>
      <c r="M2998" s="106">
        <v>17208.3</v>
      </c>
      <c r="N2998" s="106">
        <v>17373.5</v>
      </c>
      <c r="O2998" s="106">
        <v>17077.099999999999</v>
      </c>
      <c r="P2998" s="28" t="s">
        <v>5474</v>
      </c>
      <c r="Q2998" s="107">
        <v>-5.0000000000000001E-4</v>
      </c>
      <c r="T2998" s="110">
        <v>44372</v>
      </c>
      <c r="U2998" s="28">
        <v>74.22</v>
      </c>
      <c r="V2998">
        <v>74.171999999999997</v>
      </c>
      <c r="W2998">
        <v>74.257999999999996</v>
      </c>
      <c r="X2998">
        <v>74.116</v>
      </c>
      <c r="Y2998" s="19">
        <v>4.0000000000000002E-4</v>
      </c>
      <c r="AB2998" s="110">
        <f t="shared" si="539"/>
        <v>44589</v>
      </c>
      <c r="AC2998" s="108">
        <f t="shared" si="543"/>
        <v>17101.95</v>
      </c>
      <c r="AD2998" s="28">
        <f t="shared" si="544"/>
        <v>75.046000000000006</v>
      </c>
      <c r="AE2998" s="28">
        <f t="shared" si="537"/>
        <v>227.88622977906883</v>
      </c>
      <c r="AF2998" s="31">
        <f t="shared" si="538"/>
        <v>1.6917125480482298E-3</v>
      </c>
      <c r="AJ2998" s="110">
        <f t="shared" si="542"/>
        <v>44536</v>
      </c>
      <c r="AK2998" s="31">
        <f t="shared" si="540"/>
        <v>1.17E-2</v>
      </c>
      <c r="AL2998" s="115">
        <f t="shared" si="541"/>
        <v>-1.8549753849633754E-2</v>
      </c>
      <c r="AM2998" s="100"/>
      <c r="BR2998" s="18">
        <f t="shared" si="534"/>
        <v>44524</v>
      </c>
      <c r="BS2998" s="6">
        <f t="shared" si="535"/>
        <v>2.3E-3</v>
      </c>
      <c r="BT2998" s="6">
        <f t="shared" si="536"/>
        <v>-5.0000000000000001E-3</v>
      </c>
    </row>
    <row r="2999" spans="2:72" ht="14.45" hidden="1">
      <c r="B2999" s="110">
        <v>44526</v>
      </c>
      <c r="C2999" s="106">
        <v>4594.6000000000004</v>
      </c>
      <c r="D2999" s="106">
        <v>4664.6000000000004</v>
      </c>
      <c r="E2999" s="106">
        <v>4664.6000000000004</v>
      </c>
      <c r="F2999" s="106">
        <v>4585.3999999999996</v>
      </c>
      <c r="G2999" s="28"/>
      <c r="H2999" s="107">
        <v>-2.2700000000000001E-2</v>
      </c>
      <c r="K2999" s="110">
        <v>44592</v>
      </c>
      <c r="L2999" s="106">
        <v>17339.849999999999</v>
      </c>
      <c r="M2999" s="106">
        <v>17301.05</v>
      </c>
      <c r="N2999" s="106">
        <v>17410</v>
      </c>
      <c r="O2999" s="106">
        <v>17264.150000000001</v>
      </c>
      <c r="P2999" s="28" t="s">
        <v>5475</v>
      </c>
      <c r="Q2999" s="107">
        <v>1.3899999999999999E-2</v>
      </c>
      <c r="T2999" s="110">
        <v>44375</v>
      </c>
      <c r="U2999" s="28">
        <v>74.275000000000006</v>
      </c>
      <c r="V2999">
        <v>74.159000000000006</v>
      </c>
      <c r="W2999">
        <v>74.316000000000003</v>
      </c>
      <c r="X2999">
        <v>74.159000000000006</v>
      </c>
      <c r="Y2999" s="19">
        <v>6.9999999999999999E-4</v>
      </c>
      <c r="AB2999" s="110">
        <f t="shared" si="539"/>
        <v>44592</v>
      </c>
      <c r="AC2999" s="108">
        <f t="shared" si="543"/>
        <v>17339.849999999999</v>
      </c>
      <c r="AD2999" s="28">
        <f t="shared" si="544"/>
        <v>74.555999999999997</v>
      </c>
      <c r="AE2999" s="28">
        <f t="shared" si="537"/>
        <v>232.57484307098019</v>
      </c>
      <c r="AF2999" s="31">
        <f t="shared" si="538"/>
        <v>2.0574359830591193E-2</v>
      </c>
      <c r="AJ2999" s="110">
        <f t="shared" si="542"/>
        <v>44537</v>
      </c>
      <c r="AK2999" s="31">
        <f t="shared" si="540"/>
        <v>2.07E-2</v>
      </c>
      <c r="AL2999" s="115">
        <f t="shared" si="541"/>
        <v>1.5448037543724258E-2</v>
      </c>
      <c r="AM2999" s="100"/>
      <c r="BR2999" s="18">
        <f t="shared" si="534"/>
        <v>44526</v>
      </c>
      <c r="BS2999" s="6">
        <f t="shared" si="535"/>
        <v>-2.2700000000000001E-2</v>
      </c>
      <c r="BT2999" s="6">
        <f t="shared" si="536"/>
        <v>-2.9100000000000001E-2</v>
      </c>
    </row>
    <row r="3000" spans="2:72" ht="14.45" hidden="1">
      <c r="B3000" s="110">
        <v>44529</v>
      </c>
      <c r="C3000" s="106">
        <v>4655.3</v>
      </c>
      <c r="D3000" s="106">
        <v>4628.8</v>
      </c>
      <c r="E3000" s="106">
        <v>4672.8999999999996</v>
      </c>
      <c r="F3000" s="106">
        <v>4625.3</v>
      </c>
      <c r="G3000" s="28"/>
      <c r="H3000" s="107">
        <v>1.32E-2</v>
      </c>
      <c r="K3000" s="110">
        <v>44593</v>
      </c>
      <c r="L3000" s="106">
        <v>17576.849999999999</v>
      </c>
      <c r="M3000" s="106">
        <v>17529.45</v>
      </c>
      <c r="N3000" s="106">
        <v>17622.400000000001</v>
      </c>
      <c r="O3000" s="106">
        <v>17244.55</v>
      </c>
      <c r="P3000" s="28" t="s">
        <v>5476</v>
      </c>
      <c r="Q3000" s="107">
        <v>1.37E-2</v>
      </c>
      <c r="T3000" s="110">
        <v>44376</v>
      </c>
      <c r="U3000" s="28">
        <v>74.3</v>
      </c>
      <c r="V3000">
        <v>74.277000000000001</v>
      </c>
      <c r="W3000">
        <v>74.352000000000004</v>
      </c>
      <c r="X3000">
        <v>74.204999999999998</v>
      </c>
      <c r="Y3000" s="19">
        <v>2.9999999999999997E-4</v>
      </c>
      <c r="AB3000" s="110">
        <f t="shared" si="539"/>
        <v>44593</v>
      </c>
      <c r="AC3000" s="108">
        <f t="shared" si="543"/>
        <v>17576.849999999999</v>
      </c>
      <c r="AD3000" s="28">
        <f t="shared" si="544"/>
        <v>74.751000000000005</v>
      </c>
      <c r="AE3000" s="28">
        <f t="shared" si="537"/>
        <v>235.13866035236984</v>
      </c>
      <c r="AF3000" s="31">
        <f t="shared" si="538"/>
        <v>1.1023622536024513E-2</v>
      </c>
      <c r="AJ3000" s="110">
        <f t="shared" si="542"/>
        <v>44538</v>
      </c>
      <c r="AK3000" s="31">
        <f t="shared" si="540"/>
        <v>3.0999999999999999E-3</v>
      </c>
      <c r="AL3000" s="115">
        <f t="shared" si="541"/>
        <v>1.7398195627530422E-2</v>
      </c>
      <c r="AM3000" s="100"/>
      <c r="BR3000" s="18">
        <f t="shared" si="534"/>
        <v>44529</v>
      </c>
      <c r="BS3000" s="6">
        <f t="shared" si="535"/>
        <v>1.32E-2</v>
      </c>
      <c r="BT3000" s="6">
        <f t="shared" si="536"/>
        <v>1.6000000000000001E-3</v>
      </c>
    </row>
    <row r="3001" spans="2:72" ht="14.45" hidden="1">
      <c r="B3001" s="110">
        <v>44530</v>
      </c>
      <c r="C3001" s="106">
        <v>4567</v>
      </c>
      <c r="D3001" s="106">
        <v>4640.2</v>
      </c>
      <c r="E3001" s="106">
        <v>4646</v>
      </c>
      <c r="F3001" s="106">
        <v>4560</v>
      </c>
      <c r="G3001" s="28"/>
      <c r="H3001" s="107">
        <v>-1.9E-2</v>
      </c>
      <c r="K3001" s="110">
        <v>44594</v>
      </c>
      <c r="L3001" s="106">
        <v>17780</v>
      </c>
      <c r="M3001" s="106">
        <v>17706.2</v>
      </c>
      <c r="N3001" s="106">
        <v>17794.599999999999</v>
      </c>
      <c r="O3001" s="106">
        <v>17674.8</v>
      </c>
      <c r="P3001" s="28" t="s">
        <v>5477</v>
      </c>
      <c r="Q3001" s="107">
        <v>1.1599999999999999E-2</v>
      </c>
      <c r="T3001" s="110">
        <v>44377</v>
      </c>
      <c r="U3001" s="28">
        <v>74.364999999999995</v>
      </c>
      <c r="V3001">
        <v>74.218000000000004</v>
      </c>
      <c r="W3001">
        <v>74.474000000000004</v>
      </c>
      <c r="X3001">
        <v>74.204999999999998</v>
      </c>
      <c r="Y3001" s="19">
        <v>8.9999999999999998E-4</v>
      </c>
      <c r="AB3001" s="110">
        <f t="shared" si="539"/>
        <v>44594</v>
      </c>
      <c r="AC3001" s="108">
        <f t="shared" si="543"/>
        <v>17780</v>
      </c>
      <c r="AD3001" s="28">
        <f t="shared" si="544"/>
        <v>74.822999999999993</v>
      </c>
      <c r="AE3001" s="28">
        <f t="shared" si="537"/>
        <v>237.62746748994294</v>
      </c>
      <c r="AF3001" s="31">
        <f t="shared" si="538"/>
        <v>1.0584423394449427E-2</v>
      </c>
      <c r="AJ3001" s="110">
        <f t="shared" si="542"/>
        <v>44539</v>
      </c>
      <c r="AK3001" s="31">
        <f t="shared" si="540"/>
        <v>-7.1999999999999998E-3</v>
      </c>
      <c r="AL3001" s="115">
        <f t="shared" si="541"/>
        <v>-1.555315587447037E-4</v>
      </c>
      <c r="AM3001" s="100"/>
      <c r="BR3001" s="18">
        <f t="shared" si="534"/>
        <v>44530</v>
      </c>
      <c r="BS3001" s="6">
        <f t="shared" si="535"/>
        <v>-1.9E-2</v>
      </c>
      <c r="BT3001" s="6">
        <f t="shared" si="536"/>
        <v>-4.1000000000000003E-3</v>
      </c>
    </row>
    <row r="3002" spans="2:72" ht="14.45" hidden="1">
      <c r="B3002" s="110">
        <v>44531</v>
      </c>
      <c r="C3002" s="106">
        <v>4513</v>
      </c>
      <c r="D3002" s="106">
        <v>4602.8</v>
      </c>
      <c r="E3002" s="106">
        <v>4652.8999999999996</v>
      </c>
      <c r="F3002" s="106">
        <v>4510.3</v>
      </c>
      <c r="G3002" s="28"/>
      <c r="H3002" s="107">
        <v>-1.18E-2</v>
      </c>
      <c r="K3002" s="110">
        <v>44595</v>
      </c>
      <c r="L3002" s="106">
        <v>17560.2</v>
      </c>
      <c r="M3002" s="106">
        <v>17767.75</v>
      </c>
      <c r="N3002" s="106">
        <v>17781.150000000001</v>
      </c>
      <c r="O3002" s="106">
        <v>17511.150000000001</v>
      </c>
      <c r="P3002" s="28" t="s">
        <v>5478</v>
      </c>
      <c r="Q3002" s="107">
        <v>-1.24E-2</v>
      </c>
      <c r="T3002" s="110">
        <v>44378</v>
      </c>
      <c r="U3002" s="28">
        <v>74.564999999999998</v>
      </c>
      <c r="V3002">
        <v>74.364000000000004</v>
      </c>
      <c r="W3002">
        <v>74.638999999999996</v>
      </c>
      <c r="X3002">
        <v>74.33</v>
      </c>
      <c r="Y3002" s="19">
        <v>2.7000000000000001E-3</v>
      </c>
      <c r="AB3002" s="110">
        <f t="shared" si="539"/>
        <v>44595</v>
      </c>
      <c r="AC3002" s="108">
        <f t="shared" si="543"/>
        <v>17560.2</v>
      </c>
      <c r="AD3002" s="28">
        <f t="shared" si="544"/>
        <v>74.644000000000005</v>
      </c>
      <c r="AE3002" s="28">
        <f t="shared" si="537"/>
        <v>235.25266598788917</v>
      </c>
      <c r="AF3002" s="31">
        <f t="shared" si="538"/>
        <v>-9.9938004942727865E-3</v>
      </c>
      <c r="AJ3002" s="110">
        <f t="shared" si="542"/>
        <v>44540</v>
      </c>
      <c r="AK3002" s="31">
        <f t="shared" si="540"/>
        <v>9.5999999999999992E-3</v>
      </c>
      <c r="AL3002" s="115">
        <f t="shared" si="541"/>
        <v>-1.88796085350873E-3</v>
      </c>
      <c r="AM3002" s="100"/>
      <c r="BR3002" s="18">
        <f t="shared" si="534"/>
        <v>44531</v>
      </c>
      <c r="BS3002" s="6">
        <f t="shared" si="535"/>
        <v>-1.18E-2</v>
      </c>
      <c r="BT3002" s="6">
        <f t="shared" si="536"/>
        <v>1.0800000000000001E-2</v>
      </c>
    </row>
    <row r="3003" spans="2:72" ht="14.45" hidden="1">
      <c r="B3003" s="110">
        <v>44532</v>
      </c>
      <c r="C3003" s="106">
        <v>4577.1000000000004</v>
      </c>
      <c r="D3003" s="106">
        <v>4504.7</v>
      </c>
      <c r="E3003" s="106">
        <v>4595.5</v>
      </c>
      <c r="F3003" s="106">
        <v>4504.7</v>
      </c>
      <c r="G3003" s="28"/>
      <c r="H3003" s="107">
        <v>1.4200000000000001E-2</v>
      </c>
      <c r="K3003" s="110">
        <v>44596</v>
      </c>
      <c r="L3003" s="106">
        <v>17516.3</v>
      </c>
      <c r="M3003" s="106">
        <v>17590.2</v>
      </c>
      <c r="N3003" s="106">
        <v>17617.8</v>
      </c>
      <c r="O3003" s="106">
        <v>17462.55</v>
      </c>
      <c r="P3003" s="28" t="s">
        <v>5479</v>
      </c>
      <c r="Q3003" s="107">
        <v>-2.5000000000000001E-3</v>
      </c>
      <c r="T3003" s="110">
        <v>44379</v>
      </c>
      <c r="U3003" s="28">
        <v>74.518000000000001</v>
      </c>
      <c r="V3003">
        <v>74.558000000000007</v>
      </c>
      <c r="W3003">
        <v>74.887</v>
      </c>
      <c r="X3003">
        <v>74.501999999999995</v>
      </c>
      <c r="Y3003" s="19">
        <v>-5.9999999999999995E-4</v>
      </c>
      <c r="AB3003" s="110">
        <f t="shared" si="539"/>
        <v>44596</v>
      </c>
      <c r="AC3003" s="108">
        <f t="shared" si="543"/>
        <v>17516.3</v>
      </c>
      <c r="AD3003" s="28">
        <f t="shared" si="544"/>
        <v>74.644999999999996</v>
      </c>
      <c r="AE3003" s="28">
        <f t="shared" si="537"/>
        <v>234.66139728046085</v>
      </c>
      <c r="AF3003" s="31">
        <f t="shared" si="538"/>
        <v>-2.5133347796312266E-3</v>
      </c>
      <c r="AJ3003" s="110">
        <f t="shared" si="542"/>
        <v>44543</v>
      </c>
      <c r="AK3003" s="31">
        <f t="shared" si="540"/>
        <v>-9.1000000000000004E-3</v>
      </c>
      <c r="AL3003" s="115">
        <f t="shared" si="541"/>
        <v>-8.8496920264989898E-3</v>
      </c>
      <c r="AM3003" s="100"/>
      <c r="BR3003" s="18">
        <f t="shared" si="534"/>
        <v>44532</v>
      </c>
      <c r="BS3003" s="6">
        <f t="shared" si="535"/>
        <v>1.4200000000000001E-2</v>
      </c>
      <c r="BT3003" s="6">
        <f t="shared" si="536"/>
        <v>1.37E-2</v>
      </c>
    </row>
    <row r="3004" spans="2:72" ht="14.45" hidden="1">
      <c r="B3004" s="110">
        <v>44533</v>
      </c>
      <c r="C3004" s="106">
        <v>4538.3999999999996</v>
      </c>
      <c r="D3004" s="106">
        <v>4589.5</v>
      </c>
      <c r="E3004" s="106">
        <v>4608</v>
      </c>
      <c r="F3004" s="106">
        <v>4495.1000000000004</v>
      </c>
      <c r="G3004" s="28"/>
      <c r="H3004" s="107">
        <v>-8.5000000000000006E-3</v>
      </c>
      <c r="K3004" s="110">
        <v>44599</v>
      </c>
      <c r="L3004" s="106">
        <v>17213.599999999999</v>
      </c>
      <c r="M3004" s="106">
        <v>17456.3</v>
      </c>
      <c r="N3004" s="106">
        <v>17536.75</v>
      </c>
      <c r="O3004" s="106">
        <v>17119.400000000001</v>
      </c>
      <c r="P3004" s="28" t="s">
        <v>5480</v>
      </c>
      <c r="Q3004" s="107">
        <v>-1.7299999999999999E-2</v>
      </c>
      <c r="T3004" s="110">
        <v>44382</v>
      </c>
      <c r="U3004" s="28">
        <v>74.316999999999993</v>
      </c>
      <c r="V3004">
        <v>74.552999999999997</v>
      </c>
      <c r="W3004">
        <v>74.581999999999994</v>
      </c>
      <c r="X3004">
        <v>74.284000000000006</v>
      </c>
      <c r="Y3004" s="19">
        <v>-2.7000000000000001E-3</v>
      </c>
      <c r="AB3004" s="110">
        <f t="shared" si="539"/>
        <v>44599</v>
      </c>
      <c r="AC3004" s="108">
        <f t="shared" si="543"/>
        <v>17213.599999999999</v>
      </c>
      <c r="AD3004" s="28">
        <f t="shared" si="544"/>
        <v>74.655000000000001</v>
      </c>
      <c r="AE3004" s="28">
        <f t="shared" si="537"/>
        <v>230.57531310695865</v>
      </c>
      <c r="AF3004" s="31">
        <f t="shared" si="538"/>
        <v>-1.7412681509854977E-2</v>
      </c>
      <c r="AJ3004" s="110">
        <f t="shared" si="542"/>
        <v>44544</v>
      </c>
      <c r="AK3004" s="31">
        <f t="shared" si="540"/>
        <v>-7.4999999999999997E-3</v>
      </c>
      <c r="AL3004" s="115">
        <f t="shared" si="541"/>
        <v>-6.10318751177652E-3</v>
      </c>
      <c r="AM3004" s="100"/>
      <c r="BR3004" s="18">
        <f t="shared" si="534"/>
        <v>44533</v>
      </c>
      <c r="BS3004" s="6">
        <f t="shared" si="535"/>
        <v>-8.5000000000000006E-3</v>
      </c>
      <c r="BT3004" s="6">
        <f t="shared" si="536"/>
        <v>-1.18E-2</v>
      </c>
    </row>
    <row r="3005" spans="2:72" ht="14.45" hidden="1">
      <c r="B3005" s="110">
        <v>44536</v>
      </c>
      <c r="C3005" s="106">
        <v>4591.7</v>
      </c>
      <c r="D3005" s="106">
        <v>4548.3999999999996</v>
      </c>
      <c r="E3005" s="106">
        <v>4612.6000000000004</v>
      </c>
      <c r="F3005" s="106">
        <v>4540.5</v>
      </c>
      <c r="G3005" s="28"/>
      <c r="H3005" s="107">
        <v>1.17E-2</v>
      </c>
      <c r="K3005" s="110">
        <v>44600</v>
      </c>
      <c r="L3005" s="106">
        <v>17266.75</v>
      </c>
      <c r="M3005" s="106">
        <v>17279.849999999999</v>
      </c>
      <c r="N3005" s="106">
        <v>17306.45</v>
      </c>
      <c r="O3005" s="106">
        <v>17043.650000000001</v>
      </c>
      <c r="P3005" s="28" t="s">
        <v>5481</v>
      </c>
      <c r="Q3005" s="107">
        <v>3.0999999999999999E-3</v>
      </c>
      <c r="T3005" s="110">
        <v>44383</v>
      </c>
      <c r="U3005" s="28">
        <v>74.590999999999994</v>
      </c>
      <c r="V3005">
        <v>74.334999999999994</v>
      </c>
      <c r="W3005">
        <v>74.629000000000005</v>
      </c>
      <c r="X3005">
        <v>74.242999999999995</v>
      </c>
      <c r="Y3005" s="19">
        <v>3.7000000000000002E-3</v>
      </c>
      <c r="AB3005" s="110">
        <f t="shared" si="539"/>
        <v>44600</v>
      </c>
      <c r="AC3005" s="108">
        <f t="shared" si="543"/>
        <v>17266.75</v>
      </c>
      <c r="AD3005" s="28">
        <f t="shared" si="544"/>
        <v>74.718999999999994</v>
      </c>
      <c r="AE3005" s="28">
        <f t="shared" si="537"/>
        <v>231.08914733869565</v>
      </c>
      <c r="AF3005" s="31">
        <f t="shared" si="538"/>
        <v>2.2284876243392482E-3</v>
      </c>
      <c r="AJ3005" s="110">
        <f t="shared" si="542"/>
        <v>44545</v>
      </c>
      <c r="AK3005" s="31">
        <f t="shared" si="540"/>
        <v>1.6400000000000001E-2</v>
      </c>
      <c r="AL3005" s="115">
        <f t="shared" si="541"/>
        <v>-1.0009788846862433E-2</v>
      </c>
      <c r="AM3005" s="100"/>
      <c r="BR3005" s="18">
        <f t="shared" si="534"/>
        <v>44536</v>
      </c>
      <c r="BS3005" s="6">
        <f t="shared" si="535"/>
        <v>1.17E-2</v>
      </c>
      <c r="BT3005" s="6">
        <f t="shared" si="536"/>
        <v>-1.6500000000000001E-2</v>
      </c>
    </row>
    <row r="3006" spans="2:72" ht="14.45" hidden="1">
      <c r="B3006" s="110">
        <v>44537</v>
      </c>
      <c r="C3006" s="106">
        <v>4686.8</v>
      </c>
      <c r="D3006" s="106">
        <v>4632</v>
      </c>
      <c r="E3006" s="106">
        <v>4694</v>
      </c>
      <c r="F3006" s="106">
        <v>4632</v>
      </c>
      <c r="G3006" s="28"/>
      <c r="H3006" s="107">
        <v>2.07E-2</v>
      </c>
      <c r="K3006" s="110">
        <v>44601</v>
      </c>
      <c r="L3006" s="106">
        <v>17463.8</v>
      </c>
      <c r="M3006" s="106">
        <v>17370.099999999999</v>
      </c>
      <c r="N3006" s="106">
        <v>17477.150000000001</v>
      </c>
      <c r="O3006" s="106">
        <v>17339</v>
      </c>
      <c r="P3006" s="28" t="s">
        <v>5482</v>
      </c>
      <c r="Q3006" s="107">
        <v>1.14E-2</v>
      </c>
      <c r="T3006" s="110">
        <v>44384</v>
      </c>
      <c r="U3006" s="28">
        <v>74.8</v>
      </c>
      <c r="V3006">
        <v>74.762</v>
      </c>
      <c r="W3006">
        <v>74.819999999999993</v>
      </c>
      <c r="X3006">
        <v>74.56</v>
      </c>
      <c r="Y3006" s="19">
        <v>2.8E-3</v>
      </c>
      <c r="AB3006" s="110">
        <f t="shared" si="539"/>
        <v>44601</v>
      </c>
      <c r="AC3006" s="108">
        <f t="shared" si="543"/>
        <v>17463.8</v>
      </c>
      <c r="AD3006" s="28">
        <f t="shared" si="544"/>
        <v>74.808000000000007</v>
      </c>
      <c r="AE3006" s="28">
        <f t="shared" si="537"/>
        <v>233.44829430007482</v>
      </c>
      <c r="AF3006" s="31">
        <f t="shared" si="538"/>
        <v>1.0208817629680844E-2</v>
      </c>
      <c r="AJ3006" s="110">
        <f t="shared" si="542"/>
        <v>44546</v>
      </c>
      <c r="AK3006" s="31">
        <f t="shared" si="540"/>
        <v>-8.6999999999999994E-3</v>
      </c>
      <c r="AL3006" s="115">
        <f t="shared" si="541"/>
        <v>3.8159016421037695E-3</v>
      </c>
      <c r="AM3006" s="100"/>
      <c r="BR3006" s="18">
        <f t="shared" si="534"/>
        <v>44537</v>
      </c>
      <c r="BS3006" s="6">
        <f t="shared" si="535"/>
        <v>2.07E-2</v>
      </c>
      <c r="BT3006" s="6">
        <f t="shared" si="536"/>
        <v>1.5599999999999999E-2</v>
      </c>
    </row>
    <row r="3007" spans="2:72" ht="14.45" hidden="1">
      <c r="B3007" s="110">
        <v>44538</v>
      </c>
      <c r="C3007" s="106">
        <v>4701.2</v>
      </c>
      <c r="D3007" s="106">
        <v>4690.8999999999996</v>
      </c>
      <c r="E3007" s="106">
        <v>4705.1000000000004</v>
      </c>
      <c r="F3007" s="106">
        <v>4674.5</v>
      </c>
      <c r="G3007" s="28"/>
      <c r="H3007" s="107">
        <v>3.0999999999999999E-3</v>
      </c>
      <c r="K3007" s="110">
        <v>44602</v>
      </c>
      <c r="L3007" s="106">
        <v>17605.849999999999</v>
      </c>
      <c r="M3007" s="106">
        <v>17554.099999999999</v>
      </c>
      <c r="N3007" s="106">
        <v>17639.45</v>
      </c>
      <c r="O3007" s="106">
        <v>17427.150000000001</v>
      </c>
      <c r="P3007" s="28" t="s">
        <v>5483</v>
      </c>
      <c r="Q3007" s="107">
        <v>8.0999999999999996E-3</v>
      </c>
      <c r="T3007" s="110">
        <v>44385</v>
      </c>
      <c r="U3007" s="28">
        <v>74.739999999999995</v>
      </c>
      <c r="V3007">
        <v>74.744</v>
      </c>
      <c r="W3007">
        <v>74.875</v>
      </c>
      <c r="X3007">
        <v>74.66</v>
      </c>
      <c r="Y3007" s="19">
        <v>-8.0000000000000004E-4</v>
      </c>
      <c r="AB3007" s="110">
        <f t="shared" si="539"/>
        <v>44602</v>
      </c>
      <c r="AC3007" s="108">
        <f t="shared" si="543"/>
        <v>17605.849999999999</v>
      </c>
      <c r="AD3007" s="28">
        <f t="shared" si="544"/>
        <v>75.102000000000004</v>
      </c>
      <c r="AE3007" s="28">
        <f t="shared" si="537"/>
        <v>234.42584751404752</v>
      </c>
      <c r="AF3007" s="31">
        <f t="shared" si="538"/>
        <v>4.1874506596999428E-3</v>
      </c>
      <c r="AJ3007" s="110">
        <f t="shared" si="542"/>
        <v>44547</v>
      </c>
      <c r="AK3007" s="31">
        <f t="shared" si="540"/>
        <v>-1.03E-2</v>
      </c>
      <c r="AL3007" s="115">
        <f t="shared" si="541"/>
        <v>-1.304409892796532E-2</v>
      </c>
      <c r="AM3007" s="100"/>
      <c r="BR3007" s="18">
        <f t="shared" si="534"/>
        <v>44538</v>
      </c>
      <c r="BS3007" s="6">
        <f t="shared" si="535"/>
        <v>3.0999999999999999E-3</v>
      </c>
      <c r="BT3007" s="6">
        <f t="shared" si="536"/>
        <v>1.7100000000000001E-2</v>
      </c>
    </row>
    <row r="3008" spans="2:72" ht="14.45" hidden="1">
      <c r="B3008" s="110">
        <v>44539</v>
      </c>
      <c r="C3008" s="106">
        <v>4667.3999999999996</v>
      </c>
      <c r="D3008" s="106">
        <v>4691</v>
      </c>
      <c r="E3008" s="106">
        <v>4695.3</v>
      </c>
      <c r="F3008" s="106">
        <v>4666</v>
      </c>
      <c r="G3008" s="28"/>
      <c r="H3008" s="107">
        <v>-7.1999999999999998E-3</v>
      </c>
      <c r="K3008" s="110">
        <v>44603</v>
      </c>
      <c r="L3008" s="106">
        <v>17374.75</v>
      </c>
      <c r="M3008" s="106">
        <v>17451</v>
      </c>
      <c r="N3008" s="106">
        <v>17454.75</v>
      </c>
      <c r="O3008" s="106">
        <v>17303</v>
      </c>
      <c r="P3008" s="28" t="s">
        <v>5484</v>
      </c>
      <c r="Q3008" s="107">
        <v>-1.3100000000000001E-2</v>
      </c>
      <c r="T3008" s="110">
        <v>44386</v>
      </c>
      <c r="U3008" s="28">
        <v>74.486999999999995</v>
      </c>
      <c r="V3008">
        <v>74.762</v>
      </c>
      <c r="W3008">
        <v>74.768000000000001</v>
      </c>
      <c r="X3008">
        <v>74.468000000000004</v>
      </c>
      <c r="Y3008" s="19">
        <v>-3.3999999999999998E-3</v>
      </c>
      <c r="AB3008" s="110">
        <f t="shared" si="539"/>
        <v>44603</v>
      </c>
      <c r="AC3008" s="108">
        <f t="shared" si="543"/>
        <v>17374.75</v>
      </c>
      <c r="AD3008" s="28">
        <f t="shared" si="544"/>
        <v>75.347999999999999</v>
      </c>
      <c r="AE3008" s="28">
        <f t="shared" si="537"/>
        <v>230.59338004990178</v>
      </c>
      <c r="AF3008" s="31">
        <f t="shared" si="538"/>
        <v>-1.6348314423459964E-2</v>
      </c>
      <c r="AJ3008" s="110">
        <f t="shared" si="542"/>
        <v>44550</v>
      </c>
      <c r="AK3008" s="31">
        <f t="shared" si="540"/>
        <v>-1.14E-2</v>
      </c>
      <c r="AL3008" s="115">
        <f t="shared" si="541"/>
        <v>-1.8187209744705002E-2</v>
      </c>
      <c r="AM3008" s="100"/>
      <c r="BR3008" s="18">
        <f t="shared" si="534"/>
        <v>44539</v>
      </c>
      <c r="BS3008" s="6">
        <f t="shared" si="535"/>
        <v>-7.1999999999999998E-3</v>
      </c>
      <c r="BT3008" s="6">
        <f t="shared" si="536"/>
        <v>2.7000000000000001E-3</v>
      </c>
    </row>
    <row r="3009" spans="2:72" ht="14.45" hidden="1">
      <c r="B3009" s="110">
        <v>44540</v>
      </c>
      <c r="C3009" s="106">
        <v>4712</v>
      </c>
      <c r="D3009" s="106">
        <v>4687.6000000000004</v>
      </c>
      <c r="E3009" s="106">
        <v>4713.6000000000004</v>
      </c>
      <c r="F3009" s="106">
        <v>4670.2</v>
      </c>
      <c r="G3009" s="28"/>
      <c r="H3009" s="107">
        <v>9.5999999999999992E-3</v>
      </c>
      <c r="K3009" s="110">
        <v>44606</v>
      </c>
      <c r="L3009" s="106">
        <v>16842.8</v>
      </c>
      <c r="M3009" s="106">
        <v>17076.150000000001</v>
      </c>
      <c r="N3009" s="106">
        <v>17099.5</v>
      </c>
      <c r="O3009" s="106">
        <v>16809.650000000001</v>
      </c>
      <c r="P3009" s="28" t="s">
        <v>5485</v>
      </c>
      <c r="Q3009" s="107">
        <v>-3.0599999999999999E-2</v>
      </c>
      <c r="T3009" s="110">
        <v>44389</v>
      </c>
      <c r="U3009" s="28">
        <v>74.545000000000002</v>
      </c>
      <c r="V3009">
        <v>74.537000000000006</v>
      </c>
      <c r="W3009">
        <v>74.685000000000002</v>
      </c>
      <c r="X3009">
        <v>74.415000000000006</v>
      </c>
      <c r="Y3009" s="19">
        <v>8.0000000000000004E-4</v>
      </c>
      <c r="AB3009" s="110">
        <f t="shared" si="539"/>
        <v>44606</v>
      </c>
      <c r="AC3009" s="108">
        <f t="shared" si="543"/>
        <v>16842.8</v>
      </c>
      <c r="AD3009" s="28">
        <f t="shared" si="544"/>
        <v>75.686000000000007</v>
      </c>
      <c r="AE3009" s="28">
        <f t="shared" si="537"/>
        <v>222.5352112676056</v>
      </c>
      <c r="AF3009" s="31">
        <f t="shared" si="538"/>
        <v>-3.4945360445960527E-2</v>
      </c>
      <c r="AJ3009" s="110">
        <f t="shared" si="542"/>
        <v>44551</v>
      </c>
      <c r="AK3009" s="31">
        <f t="shared" si="540"/>
        <v>1.78E-2</v>
      </c>
      <c r="AL3009" s="115">
        <f t="shared" si="541"/>
        <v>9.7620242941263147E-3</v>
      </c>
      <c r="AM3009" s="100"/>
      <c r="BR3009" s="18">
        <f t="shared" si="534"/>
        <v>44540</v>
      </c>
      <c r="BS3009" s="6">
        <f t="shared" si="535"/>
        <v>9.5999999999999992E-3</v>
      </c>
      <c r="BT3009" s="6">
        <f t="shared" si="536"/>
        <v>-2.9999999999999997E-4</v>
      </c>
    </row>
    <row r="3010" spans="2:72" ht="14.45" hidden="1">
      <c r="B3010" s="110">
        <v>44543</v>
      </c>
      <c r="C3010" s="106">
        <v>4669</v>
      </c>
      <c r="D3010" s="106">
        <v>4710.3</v>
      </c>
      <c r="E3010" s="106">
        <v>4710.3</v>
      </c>
      <c r="F3010" s="106">
        <v>4667.6000000000004</v>
      </c>
      <c r="G3010" s="28"/>
      <c r="H3010" s="107">
        <v>-9.1000000000000004E-3</v>
      </c>
      <c r="K3010" s="110">
        <v>44607</v>
      </c>
      <c r="L3010" s="106">
        <v>17352.45</v>
      </c>
      <c r="M3010" s="106">
        <v>16933.25</v>
      </c>
      <c r="N3010" s="106">
        <v>17375</v>
      </c>
      <c r="O3010" s="106">
        <v>16839.25</v>
      </c>
      <c r="P3010" s="28" t="s">
        <v>5486</v>
      </c>
      <c r="Q3010" s="107">
        <v>3.0300000000000001E-2</v>
      </c>
      <c r="T3010" s="110">
        <v>44390</v>
      </c>
      <c r="U3010" s="28">
        <v>74.599999999999994</v>
      </c>
      <c r="V3010">
        <v>74.519000000000005</v>
      </c>
      <c r="W3010">
        <v>74.679000000000002</v>
      </c>
      <c r="X3010">
        <v>74.406000000000006</v>
      </c>
      <c r="Y3010" s="19">
        <v>6.9999999999999999E-4</v>
      </c>
      <c r="AB3010" s="110">
        <f t="shared" si="539"/>
        <v>44607</v>
      </c>
      <c r="AC3010" s="108">
        <f t="shared" si="543"/>
        <v>17352.45</v>
      </c>
      <c r="AD3010" s="28">
        <f t="shared" si="544"/>
        <v>75.177000000000007</v>
      </c>
      <c r="AE3010" s="28">
        <f t="shared" si="537"/>
        <v>230.82126182209984</v>
      </c>
      <c r="AF3010" s="31">
        <f t="shared" si="538"/>
        <v>3.7234784137284205E-2</v>
      </c>
      <c r="AJ3010" s="110">
        <f t="shared" si="542"/>
        <v>44552</v>
      </c>
      <c r="AK3010" s="31">
        <f t="shared" si="540"/>
        <v>1.0200000000000001E-2</v>
      </c>
      <c r="AL3010" s="115">
        <f t="shared" si="541"/>
        <v>1.4289684919826184E-2</v>
      </c>
      <c r="AM3010" s="100"/>
      <c r="BR3010" s="18">
        <f t="shared" si="534"/>
        <v>44543</v>
      </c>
      <c r="BS3010" s="6">
        <f t="shared" si="535"/>
        <v>-9.1000000000000004E-3</v>
      </c>
      <c r="BT3010" s="6">
        <f t="shared" si="536"/>
        <v>-8.2000000000000007E-3</v>
      </c>
    </row>
    <row r="3011" spans="2:72" ht="14.45" hidden="1">
      <c r="B3011" s="110">
        <v>44544</v>
      </c>
      <c r="C3011" s="106">
        <v>4634.1000000000004</v>
      </c>
      <c r="D3011" s="106">
        <v>4643</v>
      </c>
      <c r="E3011" s="106">
        <v>4660.5</v>
      </c>
      <c r="F3011" s="106">
        <v>4606.5</v>
      </c>
      <c r="G3011" s="28"/>
      <c r="H3011" s="107">
        <v>-7.4999999999999997E-3</v>
      </c>
      <c r="K3011" s="110">
        <v>44608</v>
      </c>
      <c r="L3011" s="106">
        <v>17322.2</v>
      </c>
      <c r="M3011" s="106">
        <v>17408.45</v>
      </c>
      <c r="N3011" s="106">
        <v>17490.599999999999</v>
      </c>
      <c r="O3011" s="106">
        <v>17257.7</v>
      </c>
      <c r="P3011" s="28" t="s">
        <v>5487</v>
      </c>
      <c r="Q3011" s="107">
        <v>-1.6999999999999999E-3</v>
      </c>
      <c r="T3011" s="110">
        <v>44391</v>
      </c>
      <c r="U3011" s="28">
        <v>74.47</v>
      </c>
      <c r="V3011">
        <v>74.653999999999996</v>
      </c>
      <c r="W3011">
        <v>74.66</v>
      </c>
      <c r="X3011">
        <v>74.460999999999999</v>
      </c>
      <c r="Y3011" s="19">
        <v>-1.6999999999999999E-3</v>
      </c>
      <c r="AB3011" s="110">
        <f t="shared" si="539"/>
        <v>44608</v>
      </c>
      <c r="AC3011" s="108">
        <f t="shared" si="543"/>
        <v>17322.2</v>
      </c>
      <c r="AD3011" s="28">
        <f t="shared" si="544"/>
        <v>75.05</v>
      </c>
      <c r="AE3011" s="28">
        <f t="shared" si="537"/>
        <v>230.80879413724185</v>
      </c>
      <c r="AF3011" s="31">
        <f t="shared" si="538"/>
        <v>-5.4014455858952815E-5</v>
      </c>
      <c r="AJ3011" s="110">
        <f t="shared" si="542"/>
        <v>44553</v>
      </c>
      <c r="AK3011" s="31">
        <f t="shared" si="540"/>
        <v>6.1999999999999998E-3</v>
      </c>
      <c r="AL3011" s="115">
        <f t="shared" si="541"/>
        <v>1.2612440651833534E-2</v>
      </c>
      <c r="AM3011" s="100"/>
      <c r="BR3011" s="18">
        <f t="shared" ref="BR3011:BR3074" si="545">VLOOKUP(B3011,K:Q,1,FALSE)</f>
        <v>44544</v>
      </c>
      <c r="BS3011" s="6">
        <f t="shared" ref="BS3011:BS3074" si="546">IFERROR(VLOOKUP(BR3011,B:H,7,FALSE),0)</f>
        <v>-7.4999999999999997E-3</v>
      </c>
      <c r="BT3011" s="6">
        <f t="shared" ref="BT3011:BT3074" si="547">IFERROR(VLOOKUP(BR3011,K:Q,7,FALSE),0)</f>
        <v>-2.5000000000000001E-3</v>
      </c>
    </row>
    <row r="3012" spans="2:72" ht="14.45" hidden="1">
      <c r="B3012" s="110">
        <v>44545</v>
      </c>
      <c r="C3012" s="106">
        <v>4709.8999999999996</v>
      </c>
      <c r="D3012" s="106">
        <v>4636.5</v>
      </c>
      <c r="E3012" s="106">
        <v>4712.6000000000004</v>
      </c>
      <c r="F3012" s="106">
        <v>4611.2</v>
      </c>
      <c r="G3012" s="28"/>
      <c r="H3012" s="107">
        <v>1.6400000000000001E-2</v>
      </c>
      <c r="K3012" s="110">
        <v>44609</v>
      </c>
      <c r="L3012" s="106">
        <v>17304.599999999999</v>
      </c>
      <c r="M3012" s="106">
        <v>17396.55</v>
      </c>
      <c r="N3012" s="106">
        <v>17442.900000000001</v>
      </c>
      <c r="O3012" s="106">
        <v>17235.849999999999</v>
      </c>
      <c r="P3012" s="28" t="s">
        <v>3818</v>
      </c>
      <c r="Q3012" s="107">
        <v>-1E-3</v>
      </c>
      <c r="T3012" s="110">
        <v>44392</v>
      </c>
      <c r="U3012" s="28">
        <v>74.55</v>
      </c>
      <c r="V3012">
        <v>74.462000000000003</v>
      </c>
      <c r="W3012">
        <v>74.575999999999993</v>
      </c>
      <c r="X3012">
        <v>74.436000000000007</v>
      </c>
      <c r="Y3012" s="19">
        <v>1.1000000000000001E-3</v>
      </c>
      <c r="AB3012" s="110">
        <f t="shared" si="539"/>
        <v>44609</v>
      </c>
      <c r="AC3012" s="108">
        <f t="shared" si="543"/>
        <v>17304.599999999999</v>
      </c>
      <c r="AD3012" s="28">
        <f t="shared" si="544"/>
        <v>75.105000000000004</v>
      </c>
      <c r="AE3012" s="28">
        <f t="shared" ref="AE3012:AE3075" si="548">AC3012/AD3012</f>
        <v>230.40543239464745</v>
      </c>
      <c r="AF3012" s="31">
        <f t="shared" si="538"/>
        <v>-1.7476012736089563E-3</v>
      </c>
      <c r="AJ3012" s="110">
        <f t="shared" si="542"/>
        <v>44557</v>
      </c>
      <c r="AK3012" s="31">
        <f t="shared" si="540"/>
        <v>1.38E-2</v>
      </c>
      <c r="AL3012" s="115">
        <f t="shared" si="541"/>
        <v>5.1735092797517979E-3</v>
      </c>
      <c r="AM3012" s="100"/>
      <c r="BR3012" s="18">
        <f t="shared" si="545"/>
        <v>44545</v>
      </c>
      <c r="BS3012" s="6">
        <f t="shared" si="546"/>
        <v>1.6400000000000001E-2</v>
      </c>
      <c r="BT3012" s="6">
        <f t="shared" si="547"/>
        <v>-6.0000000000000001E-3</v>
      </c>
    </row>
    <row r="3013" spans="2:72" ht="14.45" hidden="1">
      <c r="B3013" s="110">
        <v>44546</v>
      </c>
      <c r="C3013" s="106">
        <v>4668.7</v>
      </c>
      <c r="D3013" s="106">
        <v>4719.1000000000004</v>
      </c>
      <c r="E3013" s="106">
        <v>4732</v>
      </c>
      <c r="F3013" s="106">
        <v>4651.8999999999996</v>
      </c>
      <c r="G3013" s="28"/>
      <c r="H3013" s="107">
        <v>-8.6999999999999994E-3</v>
      </c>
      <c r="K3013" s="110">
        <v>44610</v>
      </c>
      <c r="L3013" s="106">
        <v>17276.3</v>
      </c>
      <c r="M3013" s="106">
        <v>17236.05</v>
      </c>
      <c r="N3013" s="106">
        <v>17380.8</v>
      </c>
      <c r="O3013" s="106">
        <v>17219.2</v>
      </c>
      <c r="P3013" s="28" t="s">
        <v>5488</v>
      </c>
      <c r="Q3013" s="107">
        <v>-1.6000000000000001E-3</v>
      </c>
      <c r="T3013" s="110">
        <v>44393</v>
      </c>
      <c r="U3013" s="28">
        <v>74.61</v>
      </c>
      <c r="V3013">
        <v>74.531999999999996</v>
      </c>
      <c r="W3013">
        <v>74.668999999999997</v>
      </c>
      <c r="X3013">
        <v>74.491</v>
      </c>
      <c r="Y3013" s="19">
        <v>8.0000000000000004E-4</v>
      </c>
      <c r="AB3013" s="110">
        <f t="shared" si="539"/>
        <v>44610</v>
      </c>
      <c r="AC3013" s="108">
        <f t="shared" si="543"/>
        <v>17276.3</v>
      </c>
      <c r="AD3013" s="28">
        <f t="shared" si="544"/>
        <v>74.686999999999998</v>
      </c>
      <c r="AE3013" s="28">
        <f t="shared" si="548"/>
        <v>231.31602554661453</v>
      </c>
      <c r="AF3013" s="31">
        <f t="shared" ref="AF3013:AF3076" si="549">AE3013/AE3012-1</f>
        <v>3.9521340382606684E-3</v>
      </c>
      <c r="AJ3013" s="110">
        <f t="shared" si="542"/>
        <v>44558</v>
      </c>
      <c r="AK3013" s="31">
        <f t="shared" si="540"/>
        <v>-1E-3</v>
      </c>
      <c r="AL3013" s="115">
        <f t="shared" si="541"/>
        <v>1.2180735058151315E-2</v>
      </c>
      <c r="AM3013" s="100"/>
      <c r="BR3013" s="18">
        <f t="shared" si="545"/>
        <v>44546</v>
      </c>
      <c r="BS3013" s="6">
        <f t="shared" si="546"/>
        <v>-8.6999999999999994E-3</v>
      </c>
      <c r="BT3013" s="6">
        <f t="shared" si="547"/>
        <v>1.6000000000000001E-3</v>
      </c>
    </row>
    <row r="3014" spans="2:72" ht="14.45" hidden="1">
      <c r="B3014" s="110">
        <v>44547</v>
      </c>
      <c r="C3014" s="106">
        <v>4620.6000000000004</v>
      </c>
      <c r="D3014" s="106">
        <v>4652.5</v>
      </c>
      <c r="E3014" s="106">
        <v>4666.7</v>
      </c>
      <c r="F3014" s="106">
        <v>4600.2</v>
      </c>
      <c r="G3014" s="28"/>
      <c r="H3014" s="107">
        <v>-1.03E-2</v>
      </c>
      <c r="K3014" s="110">
        <v>44613</v>
      </c>
      <c r="L3014" s="106">
        <v>17206.650000000001</v>
      </c>
      <c r="M3014" s="106">
        <v>17192.25</v>
      </c>
      <c r="N3014" s="106">
        <v>17351.05</v>
      </c>
      <c r="O3014" s="106">
        <v>17070.7</v>
      </c>
      <c r="P3014" s="28" t="s">
        <v>5489</v>
      </c>
      <c r="Q3014" s="107">
        <v>-4.0000000000000001E-3</v>
      </c>
      <c r="T3014" s="110">
        <v>44396</v>
      </c>
      <c r="U3014" s="28">
        <v>74.858000000000004</v>
      </c>
      <c r="V3014">
        <v>74.680999999999997</v>
      </c>
      <c r="W3014">
        <v>75.031999999999996</v>
      </c>
      <c r="X3014">
        <v>74.680999999999997</v>
      </c>
      <c r="Y3014" s="19">
        <v>3.3E-3</v>
      </c>
      <c r="AB3014" s="110">
        <f t="shared" si="539"/>
        <v>44613</v>
      </c>
      <c r="AC3014" s="108">
        <f t="shared" si="543"/>
        <v>17206.650000000001</v>
      </c>
      <c r="AD3014" s="28">
        <f t="shared" si="544"/>
        <v>74.524000000000001</v>
      </c>
      <c r="AE3014" s="28">
        <f t="shared" si="548"/>
        <v>230.88736514411465</v>
      </c>
      <c r="AF3014" s="31">
        <f t="shared" si="549"/>
        <v>-1.8531375052244226E-3</v>
      </c>
      <c r="AJ3014" s="110">
        <f t="shared" si="542"/>
        <v>44559</v>
      </c>
      <c r="AK3014" s="31">
        <f t="shared" si="540"/>
        <v>1.4E-3</v>
      </c>
      <c r="AL3014" s="115">
        <f t="shared" si="541"/>
        <v>8.0202690182895608E-4</v>
      </c>
      <c r="AM3014" s="100"/>
      <c r="BR3014" s="18">
        <f t="shared" si="545"/>
        <v>44547</v>
      </c>
      <c r="BS3014" s="6">
        <f t="shared" si="546"/>
        <v>-1.03E-2</v>
      </c>
      <c r="BT3014" s="6">
        <f t="shared" si="547"/>
        <v>-1.5299999999999999E-2</v>
      </c>
    </row>
    <row r="3015" spans="2:72" ht="14.45" hidden="1">
      <c r="B3015" s="110">
        <v>44550</v>
      </c>
      <c r="C3015" s="106">
        <v>4568</v>
      </c>
      <c r="D3015" s="106">
        <v>4587.8999999999996</v>
      </c>
      <c r="E3015" s="106">
        <v>4587.8999999999996</v>
      </c>
      <c r="F3015" s="106">
        <v>4531.1000000000004</v>
      </c>
      <c r="G3015" s="28"/>
      <c r="H3015" s="107">
        <v>-1.14E-2</v>
      </c>
      <c r="K3015" s="110">
        <v>44614</v>
      </c>
      <c r="L3015" s="106">
        <v>17092.2</v>
      </c>
      <c r="M3015" s="106">
        <v>16847.95</v>
      </c>
      <c r="N3015" s="106">
        <v>17148.55</v>
      </c>
      <c r="O3015" s="106">
        <v>16843.8</v>
      </c>
      <c r="P3015" s="28" t="s">
        <v>5490</v>
      </c>
      <c r="Q3015" s="107">
        <v>-6.7000000000000002E-3</v>
      </c>
      <c r="T3015" s="110">
        <v>44397</v>
      </c>
      <c r="U3015" s="28">
        <v>74.534999999999997</v>
      </c>
      <c r="V3015">
        <v>74.944000000000003</v>
      </c>
      <c r="W3015">
        <v>74.972999999999999</v>
      </c>
      <c r="X3015">
        <v>74.534999999999997</v>
      </c>
      <c r="Y3015" s="19">
        <v>-4.3E-3</v>
      </c>
      <c r="AB3015" s="110">
        <f t="shared" si="539"/>
        <v>44614</v>
      </c>
      <c r="AC3015" s="108">
        <f t="shared" si="543"/>
        <v>17092.2</v>
      </c>
      <c r="AD3015" s="28">
        <f t="shared" si="544"/>
        <v>74.63</v>
      </c>
      <c r="AE3015" s="28">
        <f t="shared" si="548"/>
        <v>229.02586091384165</v>
      </c>
      <c r="AF3015" s="31">
        <f t="shared" si="549"/>
        <v>-8.0623910672248389E-3</v>
      </c>
      <c r="AJ3015" s="110">
        <f t="shared" si="542"/>
        <v>44560</v>
      </c>
      <c r="AK3015" s="31">
        <f t="shared" si="540"/>
        <v>-3.0000000000000001E-3</v>
      </c>
      <c r="AL3015" s="115">
        <f t="shared" si="541"/>
        <v>1.521142459166791E-3</v>
      </c>
      <c r="AM3015" s="100"/>
      <c r="BR3015" s="18">
        <f t="shared" si="545"/>
        <v>44550</v>
      </c>
      <c r="BS3015" s="6">
        <f t="shared" si="546"/>
        <v>-1.14E-2</v>
      </c>
      <c r="BT3015" s="6">
        <f t="shared" si="547"/>
        <v>-2.18E-2</v>
      </c>
    </row>
    <row r="3016" spans="2:72" ht="14.45" hidden="1">
      <c r="B3016" s="110">
        <v>44551</v>
      </c>
      <c r="C3016" s="106">
        <v>4649.2</v>
      </c>
      <c r="D3016" s="106">
        <v>4595</v>
      </c>
      <c r="E3016" s="106">
        <v>4651.1000000000004</v>
      </c>
      <c r="F3016" s="106">
        <v>4583.2</v>
      </c>
      <c r="G3016" s="28"/>
      <c r="H3016" s="107">
        <v>1.78E-2</v>
      </c>
      <c r="K3016" s="110">
        <v>44615</v>
      </c>
      <c r="L3016" s="106">
        <v>17063.25</v>
      </c>
      <c r="M3016" s="106">
        <v>17194.5</v>
      </c>
      <c r="N3016" s="106">
        <v>17220.7</v>
      </c>
      <c r="O3016" s="106">
        <v>17027.849999999999</v>
      </c>
      <c r="P3016" s="28" t="s">
        <v>5491</v>
      </c>
      <c r="Q3016" s="107">
        <v>-1.6999999999999999E-3</v>
      </c>
      <c r="T3016" s="110">
        <v>44398</v>
      </c>
      <c r="U3016" s="28">
        <v>74.495000000000005</v>
      </c>
      <c r="V3016">
        <v>74.525000000000006</v>
      </c>
      <c r="W3016">
        <v>74.641999999999996</v>
      </c>
      <c r="X3016">
        <v>74.492999999999995</v>
      </c>
      <c r="Y3016" s="19">
        <v>-5.0000000000000001E-4</v>
      </c>
      <c r="AB3016" s="110">
        <f t="shared" si="539"/>
        <v>44615</v>
      </c>
      <c r="AC3016" s="108">
        <f t="shared" si="543"/>
        <v>17063.25</v>
      </c>
      <c r="AD3016" s="28">
        <f t="shared" si="544"/>
        <v>74.64</v>
      </c>
      <c r="AE3016" s="28">
        <f t="shared" si="548"/>
        <v>228.60731511254019</v>
      </c>
      <c r="AF3016" s="31">
        <f t="shared" si="549"/>
        <v>-1.827504543073899E-3</v>
      </c>
      <c r="AJ3016" s="110">
        <f t="shared" si="542"/>
        <v>44561</v>
      </c>
      <c r="AK3016" s="31">
        <f t="shared" si="540"/>
        <v>-2.5999999999999999E-3</v>
      </c>
      <c r="AL3016" s="115">
        <f t="shared" si="541"/>
        <v>7.7632248640990831E-3</v>
      </c>
      <c r="AM3016" s="100"/>
      <c r="BR3016" s="18">
        <f t="shared" si="545"/>
        <v>44551</v>
      </c>
      <c r="BS3016" s="6">
        <f t="shared" si="546"/>
        <v>1.78E-2</v>
      </c>
      <c r="BT3016" s="6">
        <f t="shared" si="547"/>
        <v>9.4000000000000004E-3</v>
      </c>
    </row>
    <row r="3017" spans="2:72" ht="14.45" hidden="1">
      <c r="B3017" s="110">
        <v>44552</v>
      </c>
      <c r="C3017" s="106">
        <v>4696.6000000000004</v>
      </c>
      <c r="D3017" s="106">
        <v>4650.3999999999996</v>
      </c>
      <c r="E3017" s="106">
        <v>4697.7</v>
      </c>
      <c r="F3017" s="106">
        <v>4645.5</v>
      </c>
      <c r="G3017" s="28"/>
      <c r="H3017" s="107">
        <v>1.0200000000000001E-2</v>
      </c>
      <c r="K3017" s="110">
        <v>44616</v>
      </c>
      <c r="L3017" s="106">
        <v>16247.95</v>
      </c>
      <c r="M3017" s="106">
        <v>16548.900000000001</v>
      </c>
      <c r="N3017" s="106">
        <v>16705.25</v>
      </c>
      <c r="O3017" s="106">
        <v>16203.25</v>
      </c>
      <c r="P3017" s="28" t="s">
        <v>5492</v>
      </c>
      <c r="Q3017" s="107">
        <v>-4.7800000000000002E-2</v>
      </c>
      <c r="T3017" s="110">
        <v>44399</v>
      </c>
      <c r="U3017" s="28">
        <v>74.454999999999998</v>
      </c>
      <c r="V3017">
        <v>74.441000000000003</v>
      </c>
      <c r="W3017">
        <v>74.525000000000006</v>
      </c>
      <c r="X3017">
        <v>74.305999999999997</v>
      </c>
      <c r="Y3017" s="19">
        <v>-5.0000000000000001E-4</v>
      </c>
      <c r="AB3017" s="110">
        <f t="shared" si="539"/>
        <v>44616</v>
      </c>
      <c r="AC3017" s="108">
        <f t="shared" si="543"/>
        <v>16247.95</v>
      </c>
      <c r="AD3017" s="28">
        <f t="shared" si="544"/>
        <v>75.614999999999995</v>
      </c>
      <c r="AE3017" s="28">
        <f t="shared" si="548"/>
        <v>214.87733915228463</v>
      </c>
      <c r="AF3017" s="31">
        <f t="shared" si="549"/>
        <v>-6.0059215312058045E-2</v>
      </c>
      <c r="AJ3017" s="110">
        <f t="shared" si="542"/>
        <v>44564</v>
      </c>
      <c r="AK3017" s="31">
        <f t="shared" si="540"/>
        <v>6.4000000000000003E-3</v>
      </c>
      <c r="AL3017" s="115">
        <f t="shared" si="541"/>
        <v>1.6827414523454376E-2</v>
      </c>
      <c r="AM3017" s="100"/>
      <c r="BR3017" s="18">
        <f t="shared" si="545"/>
        <v>44552</v>
      </c>
      <c r="BS3017" s="6">
        <f t="shared" si="546"/>
        <v>1.0200000000000001E-2</v>
      </c>
      <c r="BT3017" s="6">
        <f t="shared" si="547"/>
        <v>1.0999999999999999E-2</v>
      </c>
    </row>
    <row r="3018" spans="2:72" ht="14.45" hidden="1">
      <c r="B3018" s="110">
        <v>44553</v>
      </c>
      <c r="C3018" s="106">
        <v>4725.8</v>
      </c>
      <c r="D3018" s="106">
        <v>4704</v>
      </c>
      <c r="E3018" s="106">
        <v>4740.7</v>
      </c>
      <c r="F3018" s="106">
        <v>4704</v>
      </c>
      <c r="G3018" s="28"/>
      <c r="H3018" s="107">
        <v>6.1999999999999998E-3</v>
      </c>
      <c r="K3018" s="110">
        <v>44617</v>
      </c>
      <c r="L3018" s="106">
        <v>16658.400000000001</v>
      </c>
      <c r="M3018" s="106">
        <v>16515.650000000001</v>
      </c>
      <c r="N3018" s="106">
        <v>16748.8</v>
      </c>
      <c r="O3018" s="106">
        <v>16478.3</v>
      </c>
      <c r="P3018" s="28" t="s">
        <v>5493</v>
      </c>
      <c r="Q3018" s="107">
        <v>2.53E-2</v>
      </c>
      <c r="T3018" s="110">
        <v>44400</v>
      </c>
      <c r="U3018" s="28">
        <v>74.427000000000007</v>
      </c>
      <c r="V3018">
        <v>74.456999999999994</v>
      </c>
      <c r="W3018">
        <v>74.575000000000003</v>
      </c>
      <c r="X3018">
        <v>74.373999999999995</v>
      </c>
      <c r="Y3018" s="19">
        <v>-4.0000000000000002E-4</v>
      </c>
      <c r="AB3018" s="110">
        <f t="shared" si="539"/>
        <v>44617</v>
      </c>
      <c r="AC3018" s="108">
        <f t="shared" si="543"/>
        <v>16658.400000000001</v>
      </c>
      <c r="AD3018" s="28">
        <f t="shared" si="544"/>
        <v>75.075000000000003</v>
      </c>
      <c r="AE3018" s="28">
        <f t="shared" si="548"/>
        <v>221.8901098901099</v>
      </c>
      <c r="AF3018" s="31">
        <f t="shared" si="549"/>
        <v>3.2636157751633643E-2</v>
      </c>
      <c r="AJ3018" s="110">
        <f t="shared" si="542"/>
        <v>44565</v>
      </c>
      <c r="AK3018" s="31">
        <f t="shared" si="540"/>
        <v>-5.9999999999999995E-4</v>
      </c>
      <c r="AL3018" s="115">
        <f t="shared" si="541"/>
        <v>8.4247968840549525E-3</v>
      </c>
      <c r="AM3018" s="100"/>
      <c r="BR3018" s="18">
        <f t="shared" si="545"/>
        <v>44553</v>
      </c>
      <c r="BS3018" s="6">
        <f t="shared" si="546"/>
        <v>6.1999999999999998E-3</v>
      </c>
      <c r="BT3018" s="6">
        <f t="shared" si="547"/>
        <v>6.8999999999999999E-3</v>
      </c>
    </row>
    <row r="3019" spans="2:72" ht="14.45" hidden="1">
      <c r="B3019" s="110">
        <v>44557</v>
      </c>
      <c r="C3019" s="106">
        <v>4791.2</v>
      </c>
      <c r="D3019" s="106">
        <v>4734</v>
      </c>
      <c r="E3019" s="106">
        <v>4791.5</v>
      </c>
      <c r="F3019" s="106">
        <v>4734</v>
      </c>
      <c r="G3019" s="28"/>
      <c r="H3019" s="107">
        <v>1.38E-2</v>
      </c>
      <c r="K3019" s="110">
        <v>44620</v>
      </c>
      <c r="L3019" s="106">
        <v>16793.900000000001</v>
      </c>
      <c r="M3019" s="106">
        <v>16481.599999999999</v>
      </c>
      <c r="N3019" s="106">
        <v>16815.900000000001</v>
      </c>
      <c r="O3019" s="106">
        <v>16356.3</v>
      </c>
      <c r="P3019" s="28" t="s">
        <v>5494</v>
      </c>
      <c r="Q3019" s="107">
        <v>8.0999999999999996E-3</v>
      </c>
      <c r="T3019" s="110">
        <v>44403</v>
      </c>
      <c r="U3019" s="28">
        <v>74.34</v>
      </c>
      <c r="V3019">
        <v>74.441999999999993</v>
      </c>
      <c r="W3019">
        <v>74.534000000000006</v>
      </c>
      <c r="X3019">
        <v>74.337999999999994</v>
      </c>
      <c r="Y3019" s="19">
        <v>-1.1999999999999999E-3</v>
      </c>
      <c r="AB3019" s="110">
        <f t="shared" si="539"/>
        <v>44620</v>
      </c>
      <c r="AC3019" s="108">
        <f t="shared" si="543"/>
        <v>16793.900000000001</v>
      </c>
      <c r="AD3019" s="28">
        <f t="shared" si="544"/>
        <v>75.52</v>
      </c>
      <c r="AE3019" s="28">
        <f t="shared" si="548"/>
        <v>222.37685381355936</v>
      </c>
      <c r="AF3019" s="31">
        <f t="shared" si="549"/>
        <v>2.1936260416948183E-3</v>
      </c>
      <c r="AJ3019" s="110">
        <f t="shared" si="542"/>
        <v>44566</v>
      </c>
      <c r="AK3019" s="31">
        <f t="shared" si="540"/>
        <v>-1.9400000000000001E-2</v>
      </c>
      <c r="AL3019" s="115">
        <f t="shared" si="541"/>
        <v>1.0059921754615342E-2</v>
      </c>
      <c r="AM3019" s="100"/>
      <c r="BR3019" s="18">
        <f t="shared" si="545"/>
        <v>44557</v>
      </c>
      <c r="BS3019" s="6">
        <f t="shared" si="546"/>
        <v>1.38E-2</v>
      </c>
      <c r="BT3019" s="6">
        <f t="shared" si="547"/>
        <v>4.8999999999999998E-3</v>
      </c>
    </row>
    <row r="3020" spans="2:72" ht="14.45" hidden="1">
      <c r="B3020" s="110">
        <v>44558</v>
      </c>
      <c r="C3020" s="106">
        <v>4786.3999999999996</v>
      </c>
      <c r="D3020" s="106">
        <v>4795.5</v>
      </c>
      <c r="E3020" s="106">
        <v>4807</v>
      </c>
      <c r="F3020" s="106">
        <v>4780</v>
      </c>
      <c r="G3020" s="28"/>
      <c r="H3020" s="107">
        <v>-1E-3</v>
      </c>
      <c r="K3020" s="110">
        <v>44622</v>
      </c>
      <c r="L3020" s="106">
        <v>16605.95</v>
      </c>
      <c r="M3020" s="106">
        <v>16593.099999999999</v>
      </c>
      <c r="N3020" s="106">
        <v>16678.5</v>
      </c>
      <c r="O3020" s="106">
        <v>16478.650000000001</v>
      </c>
      <c r="P3020" s="28" t="s">
        <v>5495</v>
      </c>
      <c r="Q3020" s="107">
        <v>-1.12E-2</v>
      </c>
      <c r="T3020" s="110">
        <v>44404</v>
      </c>
      <c r="U3020" s="28">
        <v>74.504000000000005</v>
      </c>
      <c r="V3020">
        <v>74.278999999999996</v>
      </c>
      <c r="W3020">
        <v>74.546000000000006</v>
      </c>
      <c r="X3020">
        <v>74.278999999999996</v>
      </c>
      <c r="Y3020" s="19">
        <v>2.2000000000000001E-3</v>
      </c>
      <c r="AB3020" s="110">
        <f t="shared" si="539"/>
        <v>44622</v>
      </c>
      <c r="AC3020" s="108">
        <f t="shared" si="543"/>
        <v>16605.95</v>
      </c>
      <c r="AD3020" s="28">
        <f t="shared" si="544"/>
        <v>75.638000000000005</v>
      </c>
      <c r="AE3020" s="28">
        <f t="shared" si="548"/>
        <v>219.54506993839075</v>
      </c>
      <c r="AF3020" s="31">
        <f t="shared" si="549"/>
        <v>-1.2734166468344688E-2</v>
      </c>
      <c r="AJ3020" s="110">
        <f t="shared" si="542"/>
        <v>44567</v>
      </c>
      <c r="AK3020" s="31">
        <f t="shared" si="540"/>
        <v>-1E-3</v>
      </c>
      <c r="AL3020" s="115">
        <f t="shared" si="541"/>
        <v>-1.1336345433005324E-2</v>
      </c>
      <c r="AM3020" s="100"/>
      <c r="BR3020" s="18">
        <f t="shared" si="545"/>
        <v>44558</v>
      </c>
      <c r="BS3020" s="6">
        <f t="shared" si="546"/>
        <v>-1E-3</v>
      </c>
      <c r="BT3020" s="6">
        <f t="shared" si="547"/>
        <v>8.6E-3</v>
      </c>
    </row>
    <row r="3021" spans="2:72" ht="14.45" hidden="1">
      <c r="B3021" s="110">
        <v>44559</v>
      </c>
      <c r="C3021" s="106">
        <v>4793.1000000000004</v>
      </c>
      <c r="D3021" s="106">
        <v>4788.6000000000004</v>
      </c>
      <c r="E3021" s="106">
        <v>4804.1000000000004</v>
      </c>
      <c r="F3021" s="106">
        <v>4778.1000000000004</v>
      </c>
      <c r="G3021" s="28"/>
      <c r="H3021" s="107">
        <v>1.4E-3</v>
      </c>
      <c r="K3021" s="110">
        <v>44623</v>
      </c>
      <c r="L3021" s="106">
        <v>16498.05</v>
      </c>
      <c r="M3021" s="106">
        <v>16723.2</v>
      </c>
      <c r="N3021" s="106">
        <v>16768.95</v>
      </c>
      <c r="O3021" s="106">
        <v>16442.95</v>
      </c>
      <c r="P3021" s="28" t="s">
        <v>5496</v>
      </c>
      <c r="Q3021" s="107">
        <v>-6.4999999999999997E-3</v>
      </c>
      <c r="T3021" s="110">
        <v>44405</v>
      </c>
      <c r="U3021" s="28">
        <v>74.5</v>
      </c>
      <c r="V3021">
        <v>74.525999999999996</v>
      </c>
      <c r="W3021">
        <v>74.534000000000006</v>
      </c>
      <c r="X3021">
        <v>74.31</v>
      </c>
      <c r="Y3021" s="19">
        <v>-1E-4</v>
      </c>
      <c r="AB3021" s="110">
        <f t="shared" ref="AB3021:AB3084" si="550">VLOOKUP(K3021,T:Y,1,FALSE)</f>
        <v>44623</v>
      </c>
      <c r="AC3021" s="108">
        <f t="shared" si="543"/>
        <v>16498.05</v>
      </c>
      <c r="AD3021" s="28">
        <f t="shared" si="544"/>
        <v>75.971000000000004</v>
      </c>
      <c r="AE3021" s="28">
        <f t="shared" si="548"/>
        <v>217.16246988982635</v>
      </c>
      <c r="AF3021" s="31">
        <f t="shared" si="549"/>
        <v>-1.0852441593122597E-2</v>
      </c>
      <c r="AJ3021" s="110">
        <f t="shared" si="542"/>
        <v>44568</v>
      </c>
      <c r="AK3021" s="31">
        <f t="shared" si="540"/>
        <v>-4.1000000000000003E-3</v>
      </c>
      <c r="AL3021" s="115">
        <f t="shared" si="541"/>
        <v>5.21020651025772E-3</v>
      </c>
      <c r="AM3021" s="100"/>
      <c r="BR3021" s="18">
        <f t="shared" si="545"/>
        <v>44559</v>
      </c>
      <c r="BS3021" s="6">
        <f t="shared" si="546"/>
        <v>1.4E-3</v>
      </c>
      <c r="BT3021" s="6">
        <f t="shared" si="547"/>
        <v>-1.1000000000000001E-3</v>
      </c>
    </row>
    <row r="3022" spans="2:72" ht="14.45" hidden="1">
      <c r="B3022" s="110">
        <v>44560</v>
      </c>
      <c r="C3022" s="106">
        <v>4778.7</v>
      </c>
      <c r="D3022" s="106">
        <v>4794.2</v>
      </c>
      <c r="E3022" s="106">
        <v>4808.8999999999996</v>
      </c>
      <c r="F3022" s="106">
        <v>4775.3</v>
      </c>
      <c r="G3022" s="28"/>
      <c r="H3022" s="107">
        <v>-3.0000000000000001E-3</v>
      </c>
      <c r="K3022" s="110">
        <v>44624</v>
      </c>
      <c r="L3022" s="106">
        <v>16245.35</v>
      </c>
      <c r="M3022" s="106">
        <v>16339.45</v>
      </c>
      <c r="N3022" s="106">
        <v>16456</v>
      </c>
      <c r="O3022" s="106">
        <v>16133.8</v>
      </c>
      <c r="P3022" s="28" t="s">
        <v>5497</v>
      </c>
      <c r="Q3022" s="107">
        <v>-1.5299999999999999E-2</v>
      </c>
      <c r="T3022" s="110">
        <v>44406</v>
      </c>
      <c r="U3022" s="28">
        <v>74.248000000000005</v>
      </c>
      <c r="V3022">
        <v>74.382999999999996</v>
      </c>
      <c r="W3022">
        <v>74.432000000000002</v>
      </c>
      <c r="X3022">
        <v>74.218999999999994</v>
      </c>
      <c r="Y3022" s="19">
        <v>-3.3999999999999998E-3</v>
      </c>
      <c r="AB3022" s="110">
        <f t="shared" si="550"/>
        <v>44624</v>
      </c>
      <c r="AC3022" s="108">
        <f t="shared" si="543"/>
        <v>16245.35</v>
      </c>
      <c r="AD3022" s="28">
        <f t="shared" si="544"/>
        <v>76.424999999999997</v>
      </c>
      <c r="AE3022" s="28">
        <f t="shared" si="548"/>
        <v>212.56591429506054</v>
      </c>
      <c r="AF3022" s="31">
        <f t="shared" si="549"/>
        <v>-2.1166436341867878E-2</v>
      </c>
      <c r="AJ3022" s="110">
        <f t="shared" si="542"/>
        <v>44571</v>
      </c>
      <c r="AK3022" s="31">
        <f t="shared" si="540"/>
        <v>-1.4E-3</v>
      </c>
      <c r="AL3022" s="115">
        <f t="shared" si="541"/>
        <v>1.4154565869351154E-2</v>
      </c>
      <c r="AM3022" s="100"/>
      <c r="BR3022" s="18">
        <f t="shared" si="545"/>
        <v>44560</v>
      </c>
      <c r="BS3022" s="6">
        <f t="shared" si="546"/>
        <v>-3.0000000000000001E-3</v>
      </c>
      <c r="BT3022" s="6">
        <f t="shared" si="547"/>
        <v>-5.9999999999999995E-4</v>
      </c>
    </row>
    <row r="3023" spans="2:72" ht="14.45" hidden="1">
      <c r="B3023" s="110">
        <v>44561</v>
      </c>
      <c r="C3023" s="106">
        <v>4766.2</v>
      </c>
      <c r="D3023" s="106">
        <v>4775.2</v>
      </c>
      <c r="E3023" s="106">
        <v>4786.8</v>
      </c>
      <c r="F3023" s="106">
        <v>4765.8</v>
      </c>
      <c r="G3023" s="28"/>
      <c r="H3023" s="107">
        <v>-2.5999999999999999E-3</v>
      </c>
      <c r="K3023" s="110">
        <v>44627</v>
      </c>
      <c r="L3023" s="106">
        <v>15863.15</v>
      </c>
      <c r="M3023" s="106">
        <v>15867.95</v>
      </c>
      <c r="N3023" s="106">
        <v>15944.6</v>
      </c>
      <c r="O3023" s="106">
        <v>15711.45</v>
      </c>
      <c r="P3023" s="28" t="s">
        <v>5498</v>
      </c>
      <c r="Q3023" s="107">
        <v>-2.35E-2</v>
      </c>
      <c r="T3023" s="110">
        <v>44407</v>
      </c>
      <c r="U3023" s="28">
        <v>74.343999999999994</v>
      </c>
      <c r="V3023">
        <v>74.256</v>
      </c>
      <c r="W3023">
        <v>74.453999999999994</v>
      </c>
      <c r="X3023">
        <v>74.248999999999995</v>
      </c>
      <c r="Y3023" s="19">
        <v>1.2999999999999999E-3</v>
      </c>
      <c r="AB3023" s="110">
        <f t="shared" si="550"/>
        <v>44627</v>
      </c>
      <c r="AC3023" s="108">
        <f t="shared" si="543"/>
        <v>15863.15</v>
      </c>
      <c r="AD3023" s="28">
        <f t="shared" si="544"/>
        <v>76.974999999999994</v>
      </c>
      <c r="AE3023" s="28">
        <f t="shared" si="548"/>
        <v>206.08184475479052</v>
      </c>
      <c r="AF3023" s="31">
        <f t="shared" si="549"/>
        <v>-3.0503806604051942E-2</v>
      </c>
      <c r="AJ3023" s="110">
        <f t="shared" si="542"/>
        <v>44572</v>
      </c>
      <c r="AK3023" s="31">
        <f t="shared" si="540"/>
        <v>9.1999999999999998E-3</v>
      </c>
      <c r="AL3023" s="115">
        <f t="shared" si="541"/>
        <v>5.7393430664214318E-3</v>
      </c>
      <c r="AM3023" s="100"/>
      <c r="BR3023" s="18">
        <f t="shared" si="545"/>
        <v>44561</v>
      </c>
      <c r="BS3023" s="6">
        <f t="shared" si="546"/>
        <v>-2.5999999999999999E-3</v>
      </c>
      <c r="BT3023" s="6">
        <f t="shared" si="547"/>
        <v>8.6999999999999994E-3</v>
      </c>
    </row>
    <row r="3024" spans="2:72" ht="14.45" hidden="1">
      <c r="B3024" s="110">
        <v>44564</v>
      </c>
      <c r="C3024" s="106">
        <v>4796.6000000000004</v>
      </c>
      <c r="D3024" s="106">
        <v>4778.1000000000004</v>
      </c>
      <c r="E3024" s="106">
        <v>4796.6000000000004</v>
      </c>
      <c r="F3024" s="106">
        <v>4758.2</v>
      </c>
      <c r="G3024" s="28"/>
      <c r="H3024" s="107">
        <v>6.4000000000000003E-3</v>
      </c>
      <c r="K3024" s="110">
        <v>44628</v>
      </c>
      <c r="L3024" s="106">
        <v>16013.45</v>
      </c>
      <c r="M3024" s="106">
        <v>15747.75</v>
      </c>
      <c r="N3024" s="106">
        <v>16028.75</v>
      </c>
      <c r="O3024" s="106">
        <v>15671.45</v>
      </c>
      <c r="P3024" s="28" t="s">
        <v>5499</v>
      </c>
      <c r="Q3024" s="107">
        <v>9.4999999999999998E-3</v>
      </c>
      <c r="T3024" s="110">
        <v>44410</v>
      </c>
      <c r="U3024" s="28">
        <v>74.355999999999995</v>
      </c>
      <c r="V3024">
        <v>74.341999999999999</v>
      </c>
      <c r="W3024">
        <v>74.432000000000002</v>
      </c>
      <c r="X3024">
        <v>74.316000000000003</v>
      </c>
      <c r="Y3024" s="19">
        <v>2.0000000000000001E-4</v>
      </c>
      <c r="AB3024" s="110">
        <f t="shared" si="550"/>
        <v>44628</v>
      </c>
      <c r="AC3024" s="108">
        <f t="shared" si="543"/>
        <v>16013.45</v>
      </c>
      <c r="AD3024" s="28">
        <f t="shared" si="544"/>
        <v>76.905000000000001</v>
      </c>
      <c r="AE3024" s="28">
        <f t="shared" si="548"/>
        <v>208.22378258890839</v>
      </c>
      <c r="AF3024" s="31">
        <f t="shared" si="549"/>
        <v>1.0393627040103715E-2</v>
      </c>
      <c r="AJ3024" s="110">
        <f t="shared" si="542"/>
        <v>44573</v>
      </c>
      <c r="AK3024" s="31">
        <f t="shared" si="540"/>
        <v>2.8E-3</v>
      </c>
      <c r="AL3024" s="115">
        <f t="shared" si="541"/>
        <v>8.9465016323391211E-3</v>
      </c>
      <c r="AM3024" s="100"/>
      <c r="BR3024" s="18">
        <f t="shared" si="545"/>
        <v>44564</v>
      </c>
      <c r="BS3024" s="6">
        <f t="shared" si="546"/>
        <v>6.4000000000000003E-3</v>
      </c>
      <c r="BT3024" s="6">
        <f t="shared" si="547"/>
        <v>1.5699999999999999E-2</v>
      </c>
    </row>
    <row r="3025" spans="2:72" ht="14.45" hidden="1">
      <c r="B3025" s="110">
        <v>44565</v>
      </c>
      <c r="C3025" s="106">
        <v>4793.5</v>
      </c>
      <c r="D3025" s="106">
        <v>4804.5</v>
      </c>
      <c r="E3025" s="106">
        <v>4818.6000000000004</v>
      </c>
      <c r="F3025" s="106">
        <v>4774.3</v>
      </c>
      <c r="G3025" s="28"/>
      <c r="H3025" s="107">
        <v>-5.9999999999999995E-4</v>
      </c>
      <c r="K3025" s="110">
        <v>44629</v>
      </c>
      <c r="L3025" s="106">
        <v>16345.35</v>
      </c>
      <c r="M3025" s="106">
        <v>16078</v>
      </c>
      <c r="N3025" s="106">
        <v>16418.05</v>
      </c>
      <c r="O3025" s="106">
        <v>15990</v>
      </c>
      <c r="P3025" s="28" t="s">
        <v>5500</v>
      </c>
      <c r="Q3025" s="107">
        <v>2.07E-2</v>
      </c>
      <c r="T3025" s="110">
        <v>44411</v>
      </c>
      <c r="U3025" s="28">
        <v>74.251000000000005</v>
      </c>
      <c r="V3025">
        <v>74.316999999999993</v>
      </c>
      <c r="W3025">
        <v>74.367999999999995</v>
      </c>
      <c r="X3025">
        <v>74.203999999999994</v>
      </c>
      <c r="Y3025" s="19">
        <v>-1.4E-3</v>
      </c>
      <c r="AB3025" s="110">
        <f t="shared" si="550"/>
        <v>44629</v>
      </c>
      <c r="AC3025" s="108">
        <f t="shared" si="543"/>
        <v>16345.35</v>
      </c>
      <c r="AD3025" s="28">
        <f t="shared" si="544"/>
        <v>76.382000000000005</v>
      </c>
      <c r="AE3025" s="28">
        <f t="shared" si="548"/>
        <v>213.99478934827576</v>
      </c>
      <c r="AF3025" s="31">
        <f t="shared" si="549"/>
        <v>2.771540641330561E-2</v>
      </c>
      <c r="AJ3025" s="110">
        <f t="shared" si="542"/>
        <v>44574</v>
      </c>
      <c r="AK3025" s="31">
        <f t="shared" si="540"/>
        <v>-1.43E-2</v>
      </c>
      <c r="AL3025" s="115">
        <f t="shared" si="541"/>
        <v>1.2389542019963784E-4</v>
      </c>
      <c r="AM3025" s="100"/>
      <c r="BR3025" s="18">
        <f t="shared" si="545"/>
        <v>44565</v>
      </c>
      <c r="BS3025" s="6">
        <f t="shared" si="546"/>
        <v>-5.9999999999999995E-4</v>
      </c>
      <c r="BT3025" s="6">
        <f t="shared" si="547"/>
        <v>1.0200000000000001E-2</v>
      </c>
    </row>
    <row r="3026" spans="2:72" ht="14.45" hidden="1">
      <c r="B3026" s="110">
        <v>44566</v>
      </c>
      <c r="C3026" s="106">
        <v>4700.6000000000004</v>
      </c>
      <c r="D3026" s="106">
        <v>4788</v>
      </c>
      <c r="E3026" s="106">
        <v>4797.7</v>
      </c>
      <c r="F3026" s="106">
        <v>4699.3999999999996</v>
      </c>
      <c r="G3026" s="28"/>
      <c r="H3026" s="107">
        <v>-1.9400000000000001E-2</v>
      </c>
      <c r="K3026" s="110">
        <v>44630</v>
      </c>
      <c r="L3026" s="106">
        <v>16594.900000000001</v>
      </c>
      <c r="M3026" s="106">
        <v>16757.099999999999</v>
      </c>
      <c r="N3026" s="106">
        <v>16757.3</v>
      </c>
      <c r="O3026" s="106">
        <v>16447.900000000001</v>
      </c>
      <c r="P3026" s="28" t="s">
        <v>5501</v>
      </c>
      <c r="Q3026" s="107">
        <v>1.5299999999999999E-2</v>
      </c>
      <c r="T3026" s="110">
        <v>44412</v>
      </c>
      <c r="U3026" s="28">
        <v>74.174999999999997</v>
      </c>
      <c r="V3026">
        <v>74.242000000000004</v>
      </c>
      <c r="W3026">
        <v>74.278999999999996</v>
      </c>
      <c r="X3026">
        <v>74.105000000000004</v>
      </c>
      <c r="Y3026" s="19">
        <v>-1E-3</v>
      </c>
      <c r="AB3026" s="110">
        <f t="shared" si="550"/>
        <v>44630</v>
      </c>
      <c r="AC3026" s="108">
        <f t="shared" si="543"/>
        <v>16594.900000000001</v>
      </c>
      <c r="AD3026" s="28">
        <f t="shared" si="544"/>
        <v>76.31</v>
      </c>
      <c r="AE3026" s="28">
        <f t="shared" si="548"/>
        <v>217.46691128292491</v>
      </c>
      <c r="AF3026" s="31">
        <f t="shared" si="549"/>
        <v>1.6225263919853239E-2</v>
      </c>
      <c r="AJ3026" s="110">
        <f t="shared" si="542"/>
        <v>44575</v>
      </c>
      <c r="AK3026" s="31">
        <f t="shared" ref="AK3026:AK3089" si="551">IFERROR(VLOOKUP(AJ3026,B:H,7,FALSE),0)</f>
        <v>8.0000000000000004E-4</v>
      </c>
      <c r="AL3026" s="115">
        <f t="shared" ref="AL3026:AL3089" si="552">IFERROR(VLOOKUP(AJ3026,AB:AF,5,FALSE),0)</f>
        <v>-2.5932579124620103E-3</v>
      </c>
      <c r="AM3026" s="100"/>
      <c r="BR3026" s="18">
        <f t="shared" si="545"/>
        <v>44566</v>
      </c>
      <c r="BS3026" s="6">
        <f t="shared" si="546"/>
        <v>-1.9400000000000001E-2</v>
      </c>
      <c r="BT3026" s="6">
        <f t="shared" si="547"/>
        <v>6.7000000000000002E-3</v>
      </c>
    </row>
    <row r="3027" spans="2:72" ht="14.45" hidden="1">
      <c r="B3027" s="110">
        <v>44567</v>
      </c>
      <c r="C3027" s="106">
        <v>4696.1000000000004</v>
      </c>
      <c r="D3027" s="106">
        <v>4693.3999999999996</v>
      </c>
      <c r="E3027" s="106">
        <v>4725</v>
      </c>
      <c r="F3027" s="106">
        <v>4671.3</v>
      </c>
      <c r="G3027" s="28"/>
      <c r="H3027" s="107">
        <v>-1E-3</v>
      </c>
      <c r="K3027" s="110">
        <v>44631</v>
      </c>
      <c r="L3027" s="106">
        <v>16630.45</v>
      </c>
      <c r="M3027" s="106">
        <v>16528.8</v>
      </c>
      <c r="N3027" s="106">
        <v>16694.400000000001</v>
      </c>
      <c r="O3027" s="106">
        <v>16470.900000000001</v>
      </c>
      <c r="P3027" s="28" t="s">
        <v>5502</v>
      </c>
      <c r="Q3027" s="107">
        <v>2.0999999999999999E-3</v>
      </c>
      <c r="T3027" s="110">
        <v>44413</v>
      </c>
      <c r="U3027" s="28">
        <v>74.099999999999994</v>
      </c>
      <c r="V3027">
        <v>74.171999999999997</v>
      </c>
      <c r="W3027">
        <v>74.290000000000006</v>
      </c>
      <c r="X3027">
        <v>74.087000000000003</v>
      </c>
      <c r="Y3027" s="19">
        <v>-1E-3</v>
      </c>
      <c r="AB3027" s="110">
        <f t="shared" si="550"/>
        <v>44631</v>
      </c>
      <c r="AC3027" s="108">
        <f t="shared" si="543"/>
        <v>16630.45</v>
      </c>
      <c r="AD3027" s="28">
        <f t="shared" si="544"/>
        <v>76.510999999999996</v>
      </c>
      <c r="AE3027" s="28">
        <f t="shared" si="548"/>
        <v>217.3602488531061</v>
      </c>
      <c r="AF3027" s="31">
        <f t="shared" si="549"/>
        <v>-4.9047659337952965E-4</v>
      </c>
      <c r="AJ3027" s="110">
        <f t="shared" si="542"/>
        <v>44579</v>
      </c>
      <c r="AK3027" s="31">
        <f t="shared" si="551"/>
        <v>-1.84E-2</v>
      </c>
      <c r="AL3027" s="115">
        <f t="shared" si="552"/>
        <v>-1.476690845835793E-2</v>
      </c>
      <c r="AM3027" s="100"/>
      <c r="BR3027" s="18">
        <f t="shared" si="545"/>
        <v>44567</v>
      </c>
      <c r="BS3027" s="6">
        <f t="shared" si="546"/>
        <v>-1E-3</v>
      </c>
      <c r="BT3027" s="6">
        <f t="shared" si="547"/>
        <v>-0.01</v>
      </c>
    </row>
    <row r="3028" spans="2:72" ht="14.45" hidden="1">
      <c r="B3028" s="110">
        <v>44568</v>
      </c>
      <c r="C3028" s="106">
        <v>4677</v>
      </c>
      <c r="D3028" s="106">
        <v>4697.7</v>
      </c>
      <c r="E3028" s="106">
        <v>4707.8999999999996</v>
      </c>
      <c r="F3028" s="106">
        <v>4662.7</v>
      </c>
      <c r="G3028" s="28"/>
      <c r="H3028" s="107">
        <v>-4.1000000000000003E-3</v>
      </c>
      <c r="K3028" s="110">
        <v>44634</v>
      </c>
      <c r="L3028" s="106">
        <v>16871.3</v>
      </c>
      <c r="M3028" s="106">
        <v>16633.7</v>
      </c>
      <c r="N3028" s="106">
        <v>16887.95</v>
      </c>
      <c r="O3028" s="106">
        <v>16606.5</v>
      </c>
      <c r="P3028" s="28" t="s">
        <v>5503</v>
      </c>
      <c r="Q3028" s="107">
        <v>1.4500000000000001E-2</v>
      </c>
      <c r="T3028" s="110">
        <v>44414</v>
      </c>
      <c r="U3028" s="28">
        <v>74.242000000000004</v>
      </c>
      <c r="V3028">
        <v>74.081999999999994</v>
      </c>
      <c r="W3028">
        <v>74.242000000000004</v>
      </c>
      <c r="X3028">
        <v>74.040999999999997</v>
      </c>
      <c r="Y3028" s="19">
        <v>1.9E-3</v>
      </c>
      <c r="AB3028" s="110">
        <f t="shared" si="550"/>
        <v>44634</v>
      </c>
      <c r="AC3028" s="108">
        <f t="shared" si="543"/>
        <v>16871.3</v>
      </c>
      <c r="AD3028" s="28">
        <f t="shared" si="544"/>
        <v>76.45</v>
      </c>
      <c r="AE3028" s="28">
        <f t="shared" si="548"/>
        <v>220.68410725964682</v>
      </c>
      <c r="AF3028" s="31">
        <f t="shared" si="549"/>
        <v>1.5291933203421371E-2</v>
      </c>
      <c r="AJ3028" s="110">
        <f t="shared" si="542"/>
        <v>44580</v>
      </c>
      <c r="AK3028" s="31">
        <f t="shared" si="551"/>
        <v>-9.7000000000000003E-3</v>
      </c>
      <c r="AL3028" s="115">
        <f t="shared" si="552"/>
        <v>-8.1790622644951627E-3</v>
      </c>
      <c r="AM3028" s="100"/>
      <c r="BR3028" s="18">
        <f t="shared" si="545"/>
        <v>44568</v>
      </c>
      <c r="BS3028" s="6">
        <f t="shared" si="546"/>
        <v>-4.1000000000000003E-3</v>
      </c>
      <c r="BT3028" s="6">
        <f t="shared" si="547"/>
        <v>3.8E-3</v>
      </c>
    </row>
    <row r="3029" spans="2:72" ht="14.45" hidden="1">
      <c r="B3029" s="110">
        <v>44571</v>
      </c>
      <c r="C3029" s="106">
        <v>4670.3</v>
      </c>
      <c r="D3029" s="106">
        <v>4655.3</v>
      </c>
      <c r="E3029" s="106">
        <v>4673</v>
      </c>
      <c r="F3029" s="106">
        <v>4582.2</v>
      </c>
      <c r="G3029" s="28"/>
      <c r="H3029" s="107">
        <v>-1.4E-3</v>
      </c>
      <c r="K3029" s="110">
        <v>44635</v>
      </c>
      <c r="L3029" s="106">
        <v>16663</v>
      </c>
      <c r="M3029" s="106">
        <v>16900.650000000001</v>
      </c>
      <c r="N3029" s="106">
        <v>16927.75</v>
      </c>
      <c r="O3029" s="106">
        <v>16555</v>
      </c>
      <c r="P3029" s="28" t="s">
        <v>5504</v>
      </c>
      <c r="Q3029" s="107">
        <v>-1.23E-2</v>
      </c>
      <c r="T3029" s="110">
        <v>44417</v>
      </c>
      <c r="U3029" s="28">
        <v>74.488</v>
      </c>
      <c r="V3029">
        <v>74.242999999999995</v>
      </c>
      <c r="W3029">
        <v>74.488</v>
      </c>
      <c r="X3029">
        <v>74.203000000000003</v>
      </c>
      <c r="Y3029" s="19">
        <v>3.3E-3</v>
      </c>
      <c r="AB3029" s="110">
        <f t="shared" si="550"/>
        <v>44635</v>
      </c>
      <c r="AC3029" s="108">
        <f t="shared" si="543"/>
        <v>16663</v>
      </c>
      <c r="AD3029" s="28">
        <f t="shared" si="544"/>
        <v>76.42</v>
      </c>
      <c r="AE3029" s="28">
        <f t="shared" si="548"/>
        <v>218.04501439413767</v>
      </c>
      <c r="AF3029" s="31">
        <f t="shared" si="549"/>
        <v>-1.1958690176108289E-2</v>
      </c>
      <c r="AJ3029" s="110">
        <f t="shared" si="542"/>
        <v>44581</v>
      </c>
      <c r="AK3029" s="31">
        <f t="shared" si="551"/>
        <v>-1.11E-2</v>
      </c>
      <c r="AL3029" s="115">
        <f t="shared" si="552"/>
        <v>-1.0285190897730612E-2</v>
      </c>
      <c r="AM3029" s="100"/>
      <c r="BR3029" s="18">
        <f t="shared" si="545"/>
        <v>44571</v>
      </c>
      <c r="BS3029" s="6">
        <f t="shared" si="546"/>
        <v>-1.4E-3</v>
      </c>
      <c r="BT3029" s="6">
        <f t="shared" si="547"/>
        <v>1.0699999999999999E-2</v>
      </c>
    </row>
    <row r="3030" spans="2:72" ht="14.45" hidden="1">
      <c r="B3030" s="110">
        <v>44572</v>
      </c>
      <c r="C3030" s="106">
        <v>4713.1000000000004</v>
      </c>
      <c r="D3030" s="106">
        <v>4669.1000000000004</v>
      </c>
      <c r="E3030" s="106">
        <v>4714.1000000000004</v>
      </c>
      <c r="F3030" s="106">
        <v>4638.3</v>
      </c>
      <c r="G3030" s="28"/>
      <c r="H3030" s="107">
        <v>9.1999999999999998E-3</v>
      </c>
      <c r="K3030" s="110">
        <v>44636</v>
      </c>
      <c r="L3030" s="106">
        <v>16975.349999999999</v>
      </c>
      <c r="M3030" s="106">
        <v>16876.650000000001</v>
      </c>
      <c r="N3030" s="106">
        <v>16987.900000000001</v>
      </c>
      <c r="O3030" s="106">
        <v>16837.849999999999</v>
      </c>
      <c r="P3030" s="28" t="s">
        <v>5505</v>
      </c>
      <c r="Q3030" s="107">
        <v>1.8700000000000001E-2</v>
      </c>
      <c r="T3030" s="110">
        <v>44418</v>
      </c>
      <c r="U3030" s="28">
        <v>74.435000000000002</v>
      </c>
      <c r="V3030">
        <v>74.456000000000003</v>
      </c>
      <c r="W3030">
        <v>74.509</v>
      </c>
      <c r="X3030">
        <v>74.337000000000003</v>
      </c>
      <c r="Y3030" s="19">
        <v>-6.9999999999999999E-4</v>
      </c>
      <c r="AB3030" s="110">
        <f t="shared" si="550"/>
        <v>44636</v>
      </c>
      <c r="AC3030" s="108">
        <f t="shared" si="543"/>
        <v>16975.349999999999</v>
      </c>
      <c r="AD3030" s="28">
        <f t="shared" si="544"/>
        <v>76.2</v>
      </c>
      <c r="AE3030" s="28">
        <f t="shared" si="548"/>
        <v>222.77362204724406</v>
      </c>
      <c r="AF3030" s="31">
        <f t="shared" si="549"/>
        <v>2.1686382815242711E-2</v>
      </c>
      <c r="AJ3030" s="110">
        <f t="shared" si="542"/>
        <v>44582</v>
      </c>
      <c r="AK3030" s="31">
        <f t="shared" si="551"/>
        <v>-1.89E-2</v>
      </c>
      <c r="AL3030" s="115">
        <f t="shared" si="552"/>
        <v>-7.0890972802004626E-3</v>
      </c>
      <c r="AM3030" s="100"/>
      <c r="BR3030" s="18">
        <f t="shared" si="545"/>
        <v>44572</v>
      </c>
      <c r="BS3030" s="6">
        <f t="shared" si="546"/>
        <v>9.1999999999999998E-3</v>
      </c>
      <c r="BT3030" s="6">
        <f t="shared" si="547"/>
        <v>2.8999999999999998E-3</v>
      </c>
    </row>
    <row r="3031" spans="2:72" ht="14.45" hidden="1">
      <c r="B3031" s="110">
        <v>44573</v>
      </c>
      <c r="C3031" s="106">
        <v>4726.3999999999996</v>
      </c>
      <c r="D3031" s="106">
        <v>4728.6000000000004</v>
      </c>
      <c r="E3031" s="106">
        <v>4748.8</v>
      </c>
      <c r="F3031" s="106">
        <v>4706.7</v>
      </c>
      <c r="G3031" s="28"/>
      <c r="H3031" s="107">
        <v>2.8E-3</v>
      </c>
      <c r="K3031" s="110">
        <v>44637</v>
      </c>
      <c r="L3031" s="106">
        <v>17287.05</v>
      </c>
      <c r="M3031" s="106">
        <v>17202.900000000001</v>
      </c>
      <c r="N3031" s="106">
        <v>17344.599999999999</v>
      </c>
      <c r="O3031" s="106">
        <v>17175.75</v>
      </c>
      <c r="P3031" s="28" t="s">
        <v>5506</v>
      </c>
      <c r="Q3031" s="107">
        <v>1.84E-2</v>
      </c>
      <c r="T3031" s="110">
        <v>44419</v>
      </c>
      <c r="U3031" s="28">
        <v>74.263000000000005</v>
      </c>
      <c r="V3031">
        <v>74.418999999999997</v>
      </c>
      <c r="W3031">
        <v>74.501000000000005</v>
      </c>
      <c r="X3031">
        <v>74.200999999999993</v>
      </c>
      <c r="Y3031" s="19">
        <v>-2.3E-3</v>
      </c>
      <c r="AB3031" s="110">
        <f t="shared" si="550"/>
        <v>44637</v>
      </c>
      <c r="AC3031" s="108">
        <f t="shared" si="543"/>
        <v>17287.05</v>
      </c>
      <c r="AD3031" s="28">
        <f t="shared" si="544"/>
        <v>75.936999999999998</v>
      </c>
      <c r="AE3031" s="28">
        <f t="shared" si="548"/>
        <v>227.64989399107154</v>
      </c>
      <c r="AF3031" s="31">
        <f t="shared" si="549"/>
        <v>2.1888910810065942E-2</v>
      </c>
      <c r="AJ3031" s="110">
        <f t="shared" si="542"/>
        <v>44585</v>
      </c>
      <c r="AK3031" s="31">
        <f t="shared" si="551"/>
        <v>2.8E-3</v>
      </c>
      <c r="AL3031" s="115">
        <f t="shared" si="552"/>
        <v>-2.9606495018631218E-2</v>
      </c>
      <c r="AM3031" s="100"/>
      <c r="BR3031" s="18">
        <f t="shared" si="545"/>
        <v>44573</v>
      </c>
      <c r="BS3031" s="6">
        <f t="shared" si="546"/>
        <v>2.8E-3</v>
      </c>
      <c r="BT3031" s="6">
        <f t="shared" si="547"/>
        <v>8.6999999999999994E-3</v>
      </c>
    </row>
    <row r="3032" spans="2:72" ht="14.45" hidden="1">
      <c r="B3032" s="110">
        <v>44574</v>
      </c>
      <c r="C3032" s="106">
        <v>4659</v>
      </c>
      <c r="D3032" s="106">
        <v>4733.6000000000004</v>
      </c>
      <c r="E3032" s="106">
        <v>4744.1000000000004</v>
      </c>
      <c r="F3032" s="106">
        <v>4650.3</v>
      </c>
      <c r="G3032" s="28"/>
      <c r="H3032" s="107">
        <v>-1.43E-2</v>
      </c>
      <c r="K3032" s="110">
        <v>44641</v>
      </c>
      <c r="L3032" s="106">
        <v>17117.599999999999</v>
      </c>
      <c r="M3032" s="106">
        <v>17329.5</v>
      </c>
      <c r="N3032" s="106">
        <v>17353.349999999999</v>
      </c>
      <c r="O3032" s="106">
        <v>17096.400000000001</v>
      </c>
      <c r="P3032" s="28" t="s">
        <v>5507</v>
      </c>
      <c r="Q3032" s="107">
        <v>-9.7999999999999997E-3</v>
      </c>
      <c r="T3032" s="110">
        <v>44420</v>
      </c>
      <c r="U3032" s="28">
        <v>74.314999999999998</v>
      </c>
      <c r="V3032">
        <v>74.102999999999994</v>
      </c>
      <c r="W3032">
        <v>74.34</v>
      </c>
      <c r="X3032">
        <v>74.102999999999994</v>
      </c>
      <c r="Y3032" s="19">
        <v>6.9999999999999999E-4</v>
      </c>
      <c r="AB3032" s="110">
        <f t="shared" si="550"/>
        <v>44641</v>
      </c>
      <c r="AC3032" s="108">
        <f t="shared" si="543"/>
        <v>17117.599999999999</v>
      </c>
      <c r="AD3032" s="28">
        <f t="shared" si="544"/>
        <v>76.284999999999997</v>
      </c>
      <c r="AE3032" s="28">
        <f t="shared" si="548"/>
        <v>224.39011601232221</v>
      </c>
      <c r="AF3032" s="31">
        <f t="shared" si="549"/>
        <v>-1.4319259814270624E-2</v>
      </c>
      <c r="AJ3032" s="110">
        <f t="shared" si="542"/>
        <v>44586</v>
      </c>
      <c r="AK3032" s="31">
        <f t="shared" si="551"/>
        <v>-1.2200000000000001E-2</v>
      </c>
      <c r="AL3032" s="115">
        <f t="shared" si="552"/>
        <v>5.5601066923778308E-3</v>
      </c>
      <c r="AM3032" s="100"/>
      <c r="BR3032" s="18">
        <f t="shared" si="545"/>
        <v>44574</v>
      </c>
      <c r="BS3032" s="6">
        <f t="shared" si="546"/>
        <v>-1.43E-2</v>
      </c>
      <c r="BT3032" s="6">
        <f t="shared" si="547"/>
        <v>2.5000000000000001E-3</v>
      </c>
    </row>
    <row r="3033" spans="2:72" ht="14.45" hidden="1">
      <c r="B3033" s="110">
        <v>44575</v>
      </c>
      <c r="C3033" s="106">
        <v>4662.8999999999996</v>
      </c>
      <c r="D3033" s="106">
        <v>4638</v>
      </c>
      <c r="E3033" s="106">
        <v>4665.1000000000004</v>
      </c>
      <c r="F3033" s="106">
        <v>4614.8</v>
      </c>
      <c r="G3033" s="28"/>
      <c r="H3033" s="107">
        <v>8.0000000000000004E-4</v>
      </c>
      <c r="K3033" s="110">
        <v>44642</v>
      </c>
      <c r="L3033" s="106">
        <v>17315.5</v>
      </c>
      <c r="M3033" s="106">
        <v>17120.400000000001</v>
      </c>
      <c r="N3033" s="106">
        <v>17334.400000000001</v>
      </c>
      <c r="O3033" s="106">
        <v>17006.3</v>
      </c>
      <c r="P3033" s="28" t="s">
        <v>5508</v>
      </c>
      <c r="Q3033" s="107">
        <v>1.1599999999999999E-2</v>
      </c>
      <c r="T3033" s="110">
        <v>44421</v>
      </c>
      <c r="U3033" s="28">
        <v>74.242000000000004</v>
      </c>
      <c r="V3033">
        <v>74.241</v>
      </c>
      <c r="W3033">
        <v>74.325999999999993</v>
      </c>
      <c r="X3033">
        <v>74.238</v>
      </c>
      <c r="Y3033" s="19">
        <v>-1E-3</v>
      </c>
      <c r="AB3033" s="110">
        <f t="shared" si="550"/>
        <v>44642</v>
      </c>
      <c r="AC3033" s="108">
        <f t="shared" si="543"/>
        <v>17315.5</v>
      </c>
      <c r="AD3033" s="28">
        <f t="shared" si="544"/>
        <v>76.159000000000006</v>
      </c>
      <c r="AE3033" s="28">
        <f t="shared" si="548"/>
        <v>227.35986554445304</v>
      </c>
      <c r="AF3033" s="31">
        <f t="shared" si="549"/>
        <v>1.3234760892800512E-2</v>
      </c>
      <c r="AJ3033" s="110" t="e">
        <f t="shared" si="542"/>
        <v>#N/A</v>
      </c>
      <c r="AK3033" s="31">
        <f t="shared" si="551"/>
        <v>0</v>
      </c>
      <c r="AL3033" s="115">
        <f t="shared" si="552"/>
        <v>0</v>
      </c>
      <c r="AM3033" s="100"/>
      <c r="BR3033" s="18">
        <f t="shared" si="545"/>
        <v>44575</v>
      </c>
      <c r="BS3033" s="6">
        <f t="shared" si="546"/>
        <v>8.0000000000000004E-4</v>
      </c>
      <c r="BT3033" s="6">
        <f t="shared" si="547"/>
        <v>-1E-4</v>
      </c>
    </row>
    <row r="3034" spans="2:72" ht="14.45" hidden="1">
      <c r="B3034" s="110">
        <v>44579</v>
      </c>
      <c r="C3034" s="106">
        <v>4577.1000000000004</v>
      </c>
      <c r="D3034" s="106">
        <v>4632.2</v>
      </c>
      <c r="E3034" s="106">
        <v>4632.2</v>
      </c>
      <c r="F3034" s="106">
        <v>4568.7</v>
      </c>
      <c r="G3034" s="28"/>
      <c r="H3034" s="107">
        <v>-1.84E-2</v>
      </c>
      <c r="K3034" s="110">
        <v>44643</v>
      </c>
      <c r="L3034" s="106">
        <v>17245.650000000001</v>
      </c>
      <c r="M3034" s="106">
        <v>17405.05</v>
      </c>
      <c r="N3034" s="106">
        <v>17442.400000000001</v>
      </c>
      <c r="O3034" s="106">
        <v>17199.599999999999</v>
      </c>
      <c r="P3034" s="28" t="s">
        <v>5509</v>
      </c>
      <c r="Q3034" s="107">
        <v>-4.0000000000000001E-3</v>
      </c>
      <c r="T3034" s="110">
        <v>44424</v>
      </c>
      <c r="U3034" s="28">
        <v>74.17</v>
      </c>
      <c r="V3034">
        <v>74.231999999999999</v>
      </c>
      <c r="W3034">
        <v>74.305000000000007</v>
      </c>
      <c r="X3034">
        <v>74.123000000000005</v>
      </c>
      <c r="Y3034" s="19">
        <v>-1E-3</v>
      </c>
      <c r="AB3034" s="110">
        <f t="shared" si="550"/>
        <v>44643</v>
      </c>
      <c r="AC3034" s="108">
        <f t="shared" si="543"/>
        <v>17245.650000000001</v>
      </c>
      <c r="AD3034" s="28">
        <f t="shared" si="544"/>
        <v>76.53</v>
      </c>
      <c r="AE3034" s="28">
        <f t="shared" si="548"/>
        <v>225.3449627597021</v>
      </c>
      <c r="AF3034" s="31">
        <f t="shared" si="549"/>
        <v>-8.8621744208280395E-3</v>
      </c>
      <c r="AJ3034" s="110">
        <f t="shared" ref="AJ3034:AJ3097" si="553">VLOOKUP(B3041,AB:AF,1,FALSE)</f>
        <v>44588</v>
      </c>
      <c r="AK3034" s="31">
        <f t="shared" si="551"/>
        <v>-5.4000000000000003E-3</v>
      </c>
      <c r="AL3034" s="115">
        <f t="shared" si="552"/>
        <v>-1.5268337686509814E-2</v>
      </c>
      <c r="AM3034" s="100"/>
      <c r="BR3034" s="18">
        <f t="shared" si="545"/>
        <v>44579</v>
      </c>
      <c r="BS3034" s="6">
        <f t="shared" si="546"/>
        <v>-1.84E-2</v>
      </c>
      <c r="BT3034" s="6">
        <f t="shared" si="547"/>
        <v>-1.0699999999999999E-2</v>
      </c>
    </row>
    <row r="3035" spans="2:72" ht="14.45" hidden="1">
      <c r="B3035" s="110">
        <v>44580</v>
      </c>
      <c r="C3035" s="106">
        <v>4532.8</v>
      </c>
      <c r="D3035" s="106">
        <v>4588</v>
      </c>
      <c r="E3035" s="106">
        <v>4611.6000000000004</v>
      </c>
      <c r="F3035" s="106">
        <v>4530.2</v>
      </c>
      <c r="G3035" s="28"/>
      <c r="H3035" s="107">
        <v>-9.7000000000000003E-3</v>
      </c>
      <c r="K3035" s="110">
        <v>44644</v>
      </c>
      <c r="L3035" s="106">
        <v>17222.75</v>
      </c>
      <c r="M3035" s="106">
        <v>17094.95</v>
      </c>
      <c r="N3035" s="106">
        <v>17291.75</v>
      </c>
      <c r="O3035" s="106">
        <v>17091.150000000001</v>
      </c>
      <c r="P3035" s="28" t="s">
        <v>5510</v>
      </c>
      <c r="Q3035" s="107">
        <v>-1.2999999999999999E-3</v>
      </c>
      <c r="T3035" s="110">
        <v>44425</v>
      </c>
      <c r="U3035" s="28">
        <v>74.375</v>
      </c>
      <c r="V3035">
        <v>74.134</v>
      </c>
      <c r="W3035">
        <v>74.394999999999996</v>
      </c>
      <c r="X3035">
        <v>74.134</v>
      </c>
      <c r="Y3035" s="19">
        <v>2.8E-3</v>
      </c>
      <c r="AB3035" s="110">
        <f t="shared" si="550"/>
        <v>44644</v>
      </c>
      <c r="AC3035" s="108">
        <f t="shared" ref="AC3035:AC3098" si="554">IFERROR(VLOOKUP(AB3035,K:Q,2,FALSE),0)</f>
        <v>17222.75</v>
      </c>
      <c r="AD3035" s="28">
        <f t="shared" ref="AD3035:AD3098" si="555">VLOOKUP(AB3035,T:Y,2,FALSE)</f>
        <v>76.305000000000007</v>
      </c>
      <c r="AE3035" s="28">
        <f t="shared" si="548"/>
        <v>225.70932442172858</v>
      </c>
      <c r="AF3035" s="31">
        <f t="shared" si="549"/>
        <v>1.6169061760435977E-3</v>
      </c>
      <c r="AJ3035" s="110">
        <f t="shared" si="553"/>
        <v>44589</v>
      </c>
      <c r="AK3035" s="31">
        <f t="shared" si="551"/>
        <v>2.4400000000000002E-2</v>
      </c>
      <c r="AL3035" s="115">
        <f t="shared" si="552"/>
        <v>1.6917125480482298E-3</v>
      </c>
      <c r="AM3035" s="100"/>
      <c r="BR3035" s="18">
        <f t="shared" si="545"/>
        <v>44580</v>
      </c>
      <c r="BS3035" s="6">
        <f t="shared" si="546"/>
        <v>-9.7000000000000003E-3</v>
      </c>
      <c r="BT3035" s="6">
        <f t="shared" si="547"/>
        <v>-9.5999999999999992E-3</v>
      </c>
    </row>
    <row r="3036" spans="2:72" ht="14.45" hidden="1">
      <c r="B3036" s="110">
        <v>44581</v>
      </c>
      <c r="C3036" s="106">
        <v>4482.7</v>
      </c>
      <c r="D3036" s="106">
        <v>4547.3999999999996</v>
      </c>
      <c r="E3036" s="106">
        <v>4602.1000000000004</v>
      </c>
      <c r="F3036" s="106">
        <v>4477.8999999999996</v>
      </c>
      <c r="G3036" s="28"/>
      <c r="H3036" s="107">
        <v>-1.11E-2</v>
      </c>
      <c r="K3036" s="110">
        <v>44645</v>
      </c>
      <c r="L3036" s="106">
        <v>17153</v>
      </c>
      <c r="M3036" s="106">
        <v>17289</v>
      </c>
      <c r="N3036" s="106">
        <v>17294.900000000001</v>
      </c>
      <c r="O3036" s="106">
        <v>17076.55</v>
      </c>
      <c r="P3036" s="28" t="s">
        <v>5511</v>
      </c>
      <c r="Q3036" s="107">
        <v>-4.0000000000000001E-3</v>
      </c>
      <c r="T3036" s="110">
        <v>44426</v>
      </c>
      <c r="U3036" s="28">
        <v>74.290000000000006</v>
      </c>
      <c r="V3036">
        <v>74.320999999999998</v>
      </c>
      <c r="W3036">
        <v>74.355000000000004</v>
      </c>
      <c r="X3036">
        <v>74.233999999999995</v>
      </c>
      <c r="Y3036" s="19">
        <v>-1.1000000000000001E-3</v>
      </c>
      <c r="AB3036" s="110">
        <f t="shared" si="550"/>
        <v>44645</v>
      </c>
      <c r="AC3036" s="108">
        <f t="shared" si="554"/>
        <v>17153</v>
      </c>
      <c r="AD3036" s="28">
        <f t="shared" si="555"/>
        <v>76.284999999999997</v>
      </c>
      <c r="AE3036" s="28">
        <f t="shared" si="548"/>
        <v>224.85416530117325</v>
      </c>
      <c r="AF3036" s="31">
        <f t="shared" si="549"/>
        <v>-3.7887629265926925E-3</v>
      </c>
      <c r="AJ3036" s="110">
        <f t="shared" si="553"/>
        <v>44592</v>
      </c>
      <c r="AK3036" s="31">
        <f t="shared" si="551"/>
        <v>1.89E-2</v>
      </c>
      <c r="AL3036" s="115">
        <f t="shared" si="552"/>
        <v>2.0574359830591193E-2</v>
      </c>
      <c r="AM3036" s="100"/>
      <c r="BR3036" s="18">
        <f t="shared" si="545"/>
        <v>44581</v>
      </c>
      <c r="BS3036" s="6">
        <f t="shared" si="546"/>
        <v>-1.11E-2</v>
      </c>
      <c r="BT3036" s="6">
        <f t="shared" si="547"/>
        <v>-1.01E-2</v>
      </c>
    </row>
    <row r="3037" spans="2:72" ht="14.45" hidden="1">
      <c r="B3037" s="110">
        <v>44582</v>
      </c>
      <c r="C3037" s="106">
        <v>4397.8999999999996</v>
      </c>
      <c r="D3037" s="106">
        <v>4471.3999999999996</v>
      </c>
      <c r="E3037" s="106">
        <v>4494.5</v>
      </c>
      <c r="F3037" s="106">
        <v>4395.3</v>
      </c>
      <c r="G3037" s="28"/>
      <c r="H3037" s="107">
        <v>-1.89E-2</v>
      </c>
      <c r="K3037" s="110">
        <v>44648</v>
      </c>
      <c r="L3037" s="106">
        <v>17222</v>
      </c>
      <c r="M3037" s="106">
        <v>17181.849999999999</v>
      </c>
      <c r="N3037" s="106">
        <v>17235.099999999999</v>
      </c>
      <c r="O3037" s="106">
        <v>17003.900000000001</v>
      </c>
      <c r="P3037" s="28" t="s">
        <v>5512</v>
      </c>
      <c r="Q3037" s="107">
        <v>4.0000000000000001E-3</v>
      </c>
      <c r="T3037" s="110">
        <v>44427</v>
      </c>
      <c r="U3037" s="28">
        <v>74.38</v>
      </c>
      <c r="V3037">
        <v>74.28</v>
      </c>
      <c r="W3037">
        <v>74.463999999999999</v>
      </c>
      <c r="X3037">
        <v>74.260999999999996</v>
      </c>
      <c r="Y3037" s="19">
        <v>1.1999999999999999E-3</v>
      </c>
      <c r="AB3037" s="110">
        <f t="shared" si="550"/>
        <v>44648</v>
      </c>
      <c r="AC3037" s="108">
        <f t="shared" si="554"/>
        <v>17222</v>
      </c>
      <c r="AD3037" s="28">
        <f t="shared" si="555"/>
        <v>76.09</v>
      </c>
      <c r="AE3037" s="28">
        <f t="shared" si="548"/>
        <v>226.33723222499671</v>
      </c>
      <c r="AF3037" s="31">
        <f t="shared" si="549"/>
        <v>6.5956835704468197E-3</v>
      </c>
      <c r="AJ3037" s="110">
        <f t="shared" si="553"/>
        <v>44593</v>
      </c>
      <c r="AK3037" s="31">
        <f t="shared" si="551"/>
        <v>6.7999999999999996E-3</v>
      </c>
      <c r="AL3037" s="115">
        <f t="shared" si="552"/>
        <v>1.1023622536024513E-2</v>
      </c>
      <c r="AM3037" s="100"/>
      <c r="BR3037" s="18">
        <f t="shared" si="545"/>
        <v>44582</v>
      </c>
      <c r="BS3037" s="6">
        <f t="shared" si="546"/>
        <v>-1.89E-2</v>
      </c>
      <c r="BT3037" s="6">
        <f t="shared" si="547"/>
        <v>-7.9000000000000008E-3</v>
      </c>
    </row>
    <row r="3038" spans="2:72" ht="14.45" hidden="1">
      <c r="B3038" s="110">
        <v>44585</v>
      </c>
      <c r="C3038" s="106">
        <v>4410.1000000000004</v>
      </c>
      <c r="D3038" s="106">
        <v>4356.3</v>
      </c>
      <c r="E3038" s="106">
        <v>4417.3999999999996</v>
      </c>
      <c r="F3038" s="106">
        <v>4222.6000000000004</v>
      </c>
      <c r="G3038" s="28"/>
      <c r="H3038" s="107">
        <v>2.8E-3</v>
      </c>
      <c r="K3038" s="110">
        <v>44649</v>
      </c>
      <c r="L3038" s="106">
        <v>17325.3</v>
      </c>
      <c r="M3038" s="106">
        <v>17297.2</v>
      </c>
      <c r="N3038" s="106">
        <v>17343.650000000001</v>
      </c>
      <c r="O3038" s="106">
        <v>17235.7</v>
      </c>
      <c r="P3038" s="28" t="s">
        <v>5513</v>
      </c>
      <c r="Q3038" s="107">
        <v>6.0000000000000001E-3</v>
      </c>
      <c r="T3038" s="110">
        <v>44428</v>
      </c>
      <c r="U3038" s="28">
        <v>74.352000000000004</v>
      </c>
      <c r="V3038">
        <v>74.385000000000005</v>
      </c>
      <c r="W3038">
        <v>74.483000000000004</v>
      </c>
      <c r="X3038">
        <v>74.322000000000003</v>
      </c>
      <c r="Y3038" s="19">
        <v>-4.0000000000000002E-4</v>
      </c>
      <c r="AB3038" s="110">
        <f t="shared" si="550"/>
        <v>44649</v>
      </c>
      <c r="AC3038" s="108">
        <f t="shared" si="554"/>
        <v>17325.3</v>
      </c>
      <c r="AD3038" s="28">
        <f t="shared" si="555"/>
        <v>75.665999999999997</v>
      </c>
      <c r="AE3038" s="28">
        <f t="shared" si="548"/>
        <v>228.97073983030688</v>
      </c>
      <c r="AF3038" s="31">
        <f t="shared" si="549"/>
        <v>1.1635326540939017E-2</v>
      </c>
      <c r="AJ3038" s="110">
        <f t="shared" si="553"/>
        <v>44594</v>
      </c>
      <c r="AK3038" s="31">
        <f t="shared" si="551"/>
        <v>9.4000000000000004E-3</v>
      </c>
      <c r="AL3038" s="115">
        <f t="shared" si="552"/>
        <v>1.0584423394449427E-2</v>
      </c>
      <c r="AM3038" s="100"/>
      <c r="BR3038" s="18">
        <f t="shared" si="545"/>
        <v>44585</v>
      </c>
      <c r="BS3038" s="6">
        <f t="shared" si="546"/>
        <v>2.8E-3</v>
      </c>
      <c r="BT3038" s="6">
        <f t="shared" si="547"/>
        <v>-2.6599999999999999E-2</v>
      </c>
    </row>
    <row r="3039" spans="2:72" ht="14.45" hidden="1">
      <c r="B3039" s="110">
        <v>44586</v>
      </c>
      <c r="C3039" s="106">
        <v>4356.3999999999996</v>
      </c>
      <c r="D3039" s="106">
        <v>4366.6000000000004</v>
      </c>
      <c r="E3039" s="106">
        <v>4411</v>
      </c>
      <c r="F3039" s="106">
        <v>4287.1000000000004</v>
      </c>
      <c r="G3039" s="28"/>
      <c r="H3039" s="107">
        <v>-1.2200000000000001E-2</v>
      </c>
      <c r="K3039" s="110">
        <v>44650</v>
      </c>
      <c r="L3039" s="106">
        <v>17498.25</v>
      </c>
      <c r="M3039" s="106">
        <v>17468.150000000001</v>
      </c>
      <c r="N3039" s="106">
        <v>17522.5</v>
      </c>
      <c r="O3039" s="106">
        <v>17387.2</v>
      </c>
      <c r="P3039" s="28" t="s">
        <v>5514</v>
      </c>
      <c r="Q3039" s="107">
        <v>0.01</v>
      </c>
      <c r="T3039" s="110">
        <v>44431</v>
      </c>
      <c r="U3039" s="28">
        <v>74.135000000000005</v>
      </c>
      <c r="V3039">
        <v>74.260999999999996</v>
      </c>
      <c r="W3039">
        <v>74.320999999999998</v>
      </c>
      <c r="X3039">
        <v>74.088999999999999</v>
      </c>
      <c r="Y3039" s="19">
        <v>-2.8999999999999998E-3</v>
      </c>
      <c r="AB3039" s="110">
        <f t="shared" si="550"/>
        <v>44650</v>
      </c>
      <c r="AC3039" s="108">
        <f t="shared" si="554"/>
        <v>17498.25</v>
      </c>
      <c r="AD3039" s="28">
        <f t="shared" si="555"/>
        <v>75.822999999999993</v>
      </c>
      <c r="AE3039" s="28">
        <f t="shared" si="548"/>
        <v>230.7776004642391</v>
      </c>
      <c r="AF3039" s="31">
        <f t="shared" si="549"/>
        <v>7.8912294001902694E-3</v>
      </c>
      <c r="AJ3039" s="110">
        <f t="shared" si="553"/>
        <v>44595</v>
      </c>
      <c r="AK3039" s="31">
        <f t="shared" si="551"/>
        <v>-2.4400000000000002E-2</v>
      </c>
      <c r="AL3039" s="115">
        <f t="shared" si="552"/>
        <v>-9.9938004942727865E-3</v>
      </c>
      <c r="AM3039" s="100"/>
      <c r="BR3039" s="18">
        <f t="shared" si="545"/>
        <v>44586</v>
      </c>
      <c r="BS3039" s="6">
        <f t="shared" si="546"/>
        <v>-1.2200000000000001E-2</v>
      </c>
      <c r="BT3039" s="6">
        <f t="shared" si="547"/>
        <v>7.4999999999999997E-3</v>
      </c>
    </row>
    <row r="3040" spans="2:72" ht="14.45" hidden="1">
      <c r="B3040" s="110">
        <v>44587</v>
      </c>
      <c r="C3040" s="106">
        <v>4349.8999999999996</v>
      </c>
      <c r="D3040" s="106">
        <v>4408.3999999999996</v>
      </c>
      <c r="E3040" s="106">
        <v>4453.2</v>
      </c>
      <c r="F3040" s="106">
        <v>4304.8</v>
      </c>
      <c r="G3040" s="28"/>
      <c r="H3040" s="107">
        <v>-1.5E-3</v>
      </c>
      <c r="K3040" s="110">
        <v>44651</v>
      </c>
      <c r="L3040" s="106">
        <v>17464.75</v>
      </c>
      <c r="M3040" s="106">
        <v>17519.2</v>
      </c>
      <c r="N3040" s="106">
        <v>17559.8</v>
      </c>
      <c r="O3040" s="106">
        <v>17435.2</v>
      </c>
      <c r="P3040" s="28" t="s">
        <v>5515</v>
      </c>
      <c r="Q3040" s="107">
        <v>-1.9E-3</v>
      </c>
      <c r="T3040" s="110">
        <v>44432</v>
      </c>
      <c r="U3040" s="28">
        <v>74.135999999999996</v>
      </c>
      <c r="V3040">
        <v>74.084000000000003</v>
      </c>
      <c r="W3040">
        <v>74.23</v>
      </c>
      <c r="X3040">
        <v>74.081000000000003</v>
      </c>
      <c r="Y3040" s="19">
        <v>0</v>
      </c>
      <c r="AB3040" s="110">
        <f t="shared" si="550"/>
        <v>44651</v>
      </c>
      <c r="AC3040" s="108">
        <f t="shared" si="554"/>
        <v>17464.75</v>
      </c>
      <c r="AD3040" s="28">
        <f t="shared" si="555"/>
        <v>75.927999999999997</v>
      </c>
      <c r="AE3040" s="28">
        <f t="shared" si="548"/>
        <v>230.01725318723001</v>
      </c>
      <c r="AF3040" s="31">
        <f t="shared" si="549"/>
        <v>-3.2947187052796423E-3</v>
      </c>
      <c r="AJ3040" s="110">
        <f t="shared" si="553"/>
        <v>44596</v>
      </c>
      <c r="AK3040" s="31">
        <f t="shared" si="551"/>
        <v>5.1999999999999998E-3</v>
      </c>
      <c r="AL3040" s="115">
        <f t="shared" si="552"/>
        <v>-2.5133347796312266E-3</v>
      </c>
      <c r="AM3040" s="100"/>
      <c r="BR3040" s="18" t="e">
        <f t="shared" si="545"/>
        <v>#N/A</v>
      </c>
      <c r="BS3040" s="6">
        <f t="shared" si="546"/>
        <v>0</v>
      </c>
      <c r="BT3040" s="6">
        <f t="shared" si="547"/>
        <v>0</v>
      </c>
    </row>
    <row r="3041" spans="2:72" ht="14.45" hidden="1">
      <c r="B3041" s="110">
        <v>44588</v>
      </c>
      <c r="C3041" s="106">
        <v>4326.5</v>
      </c>
      <c r="D3041" s="106">
        <v>4380.6000000000004</v>
      </c>
      <c r="E3041" s="106">
        <v>4428.7</v>
      </c>
      <c r="F3041" s="106">
        <v>4309.5</v>
      </c>
      <c r="G3041" s="28"/>
      <c r="H3041" s="107">
        <v>-5.4000000000000003E-3</v>
      </c>
      <c r="K3041" s="110">
        <v>44652</v>
      </c>
      <c r="L3041" s="106">
        <v>17670.45</v>
      </c>
      <c r="M3041" s="106">
        <v>17436.900000000001</v>
      </c>
      <c r="N3041" s="106">
        <v>17703.7</v>
      </c>
      <c r="O3041" s="106">
        <v>17422.7</v>
      </c>
      <c r="P3041" s="28" t="s">
        <v>5516</v>
      </c>
      <c r="Q3041" s="107">
        <v>1.18E-2</v>
      </c>
      <c r="T3041" s="110">
        <v>44433</v>
      </c>
      <c r="U3041" s="28">
        <v>74.12</v>
      </c>
      <c r="V3041">
        <v>74.150000000000006</v>
      </c>
      <c r="W3041">
        <v>74.31</v>
      </c>
      <c r="X3041">
        <v>74.12</v>
      </c>
      <c r="Y3041" s="19">
        <v>-2.0000000000000001E-4</v>
      </c>
      <c r="AB3041" s="110">
        <f t="shared" si="550"/>
        <v>44652</v>
      </c>
      <c r="AC3041" s="108">
        <f t="shared" si="554"/>
        <v>17670.45</v>
      </c>
      <c r="AD3041" s="28">
        <f t="shared" si="555"/>
        <v>75.995000000000005</v>
      </c>
      <c r="AE3041" s="28">
        <f t="shared" si="548"/>
        <v>232.52121850121719</v>
      </c>
      <c r="AF3041" s="31">
        <f t="shared" si="549"/>
        <v>1.0885989112951355E-2</v>
      </c>
      <c r="AJ3041" s="110">
        <f t="shared" si="553"/>
        <v>44599</v>
      </c>
      <c r="AK3041" s="31">
        <f t="shared" si="551"/>
        <v>-3.7000000000000002E-3</v>
      </c>
      <c r="AL3041" s="115">
        <f t="shared" si="552"/>
        <v>-1.7412681509854977E-2</v>
      </c>
      <c r="AM3041" s="100"/>
      <c r="BR3041" s="18">
        <f t="shared" si="545"/>
        <v>44588</v>
      </c>
      <c r="BS3041" s="6">
        <f t="shared" si="546"/>
        <v>-5.4000000000000003E-3</v>
      </c>
      <c r="BT3041" s="6">
        <f t="shared" si="547"/>
        <v>-9.7000000000000003E-3</v>
      </c>
    </row>
    <row r="3042" spans="2:72" ht="14.45" hidden="1">
      <c r="B3042" s="110">
        <v>44589</v>
      </c>
      <c r="C3042" s="106">
        <v>4431.8999999999996</v>
      </c>
      <c r="D3042" s="106">
        <v>4336.2</v>
      </c>
      <c r="E3042" s="106">
        <v>4432.7</v>
      </c>
      <c r="F3042" s="106">
        <v>4292.5</v>
      </c>
      <c r="G3042" s="28"/>
      <c r="H3042" s="107">
        <v>2.4400000000000002E-2</v>
      </c>
      <c r="K3042" s="110">
        <v>44655</v>
      </c>
      <c r="L3042" s="106">
        <v>18053.400000000001</v>
      </c>
      <c r="M3042" s="106">
        <v>17809.099999999999</v>
      </c>
      <c r="N3042" s="106">
        <v>18114.650000000001</v>
      </c>
      <c r="O3042" s="106">
        <v>17791.400000000001</v>
      </c>
      <c r="P3042" s="28" t="s">
        <v>5517</v>
      </c>
      <c r="Q3042" s="107">
        <v>2.1700000000000001E-2</v>
      </c>
      <c r="T3042" s="110">
        <v>44434</v>
      </c>
      <c r="U3042" s="28">
        <v>74.155000000000001</v>
      </c>
      <c r="V3042">
        <v>74.102999999999994</v>
      </c>
      <c r="W3042">
        <v>74.275000000000006</v>
      </c>
      <c r="X3042">
        <v>74.090999999999994</v>
      </c>
      <c r="Y3042" s="19">
        <v>5.0000000000000001E-4</v>
      </c>
      <c r="AB3042" s="110">
        <f t="shared" si="550"/>
        <v>44655</v>
      </c>
      <c r="AC3042" s="108">
        <f t="shared" si="554"/>
        <v>18053.400000000001</v>
      </c>
      <c r="AD3042" s="28">
        <f t="shared" si="555"/>
        <v>75.450999999999993</v>
      </c>
      <c r="AE3042" s="28">
        <f t="shared" si="548"/>
        <v>239.27317066705547</v>
      </c>
      <c r="AF3042" s="31">
        <f t="shared" si="549"/>
        <v>2.9038004399598139E-2</v>
      </c>
      <c r="AJ3042" s="110">
        <f t="shared" si="553"/>
        <v>44600</v>
      </c>
      <c r="AK3042" s="31">
        <f t="shared" si="551"/>
        <v>8.3999999999999995E-3</v>
      </c>
      <c r="AL3042" s="115">
        <f t="shared" si="552"/>
        <v>2.2284876243392482E-3</v>
      </c>
      <c r="AM3042" s="100"/>
      <c r="BR3042" s="18">
        <f t="shared" si="545"/>
        <v>44589</v>
      </c>
      <c r="BS3042" s="6">
        <f t="shared" si="546"/>
        <v>2.4400000000000002E-2</v>
      </c>
      <c r="BT3042" s="6">
        <f t="shared" si="547"/>
        <v>-5.0000000000000001E-4</v>
      </c>
    </row>
    <row r="3043" spans="2:72" ht="14.45" hidden="1">
      <c r="B3043" s="110">
        <v>44592</v>
      </c>
      <c r="C3043" s="106">
        <v>4515.6000000000004</v>
      </c>
      <c r="D3043" s="106">
        <v>4431.8</v>
      </c>
      <c r="E3043" s="106">
        <v>4516.8999999999996</v>
      </c>
      <c r="F3043" s="106">
        <v>4414</v>
      </c>
      <c r="G3043" s="28"/>
      <c r="H3043" s="107">
        <v>1.89E-2</v>
      </c>
      <c r="K3043" s="110">
        <v>44656</v>
      </c>
      <c r="L3043" s="106">
        <v>17957.400000000001</v>
      </c>
      <c r="M3043" s="106">
        <v>18080.599999999999</v>
      </c>
      <c r="N3043" s="106">
        <v>18095.45</v>
      </c>
      <c r="O3043" s="106">
        <v>17921.55</v>
      </c>
      <c r="P3043" s="28" t="s">
        <v>5518</v>
      </c>
      <c r="Q3043" s="107">
        <v>-5.3E-3</v>
      </c>
      <c r="T3043" s="110">
        <v>44435</v>
      </c>
      <c r="U3043" s="28">
        <v>73.474999999999994</v>
      </c>
      <c r="V3043">
        <v>74.126000000000005</v>
      </c>
      <c r="W3043">
        <v>74.209999999999994</v>
      </c>
      <c r="X3043">
        <v>73.453999999999994</v>
      </c>
      <c r="Y3043" s="19">
        <v>-9.1999999999999998E-3</v>
      </c>
      <c r="AB3043" s="110">
        <f t="shared" si="550"/>
        <v>44656</v>
      </c>
      <c r="AC3043" s="108">
        <f t="shared" si="554"/>
        <v>17957.400000000001</v>
      </c>
      <c r="AD3043" s="28">
        <f t="shared" si="555"/>
        <v>75.465000000000003</v>
      </c>
      <c r="AE3043" s="28">
        <f t="shared" si="548"/>
        <v>237.95666865434308</v>
      </c>
      <c r="AF3043" s="31">
        <f t="shared" si="549"/>
        <v>-5.5020878815714713E-3</v>
      </c>
      <c r="AJ3043" s="110">
        <f t="shared" si="553"/>
        <v>44601</v>
      </c>
      <c r="AK3043" s="31">
        <f t="shared" si="551"/>
        <v>1.4500000000000001E-2</v>
      </c>
      <c r="AL3043" s="115">
        <f t="shared" si="552"/>
        <v>1.0208817629680844E-2</v>
      </c>
      <c r="AM3043" s="100"/>
      <c r="BR3043" s="18">
        <f t="shared" si="545"/>
        <v>44592</v>
      </c>
      <c r="BS3043" s="6">
        <f t="shared" si="546"/>
        <v>1.89E-2</v>
      </c>
      <c r="BT3043" s="6">
        <f t="shared" si="547"/>
        <v>1.3899999999999999E-2</v>
      </c>
    </row>
    <row r="3044" spans="2:72" ht="14.45" hidden="1">
      <c r="B3044" s="110">
        <v>44593</v>
      </c>
      <c r="C3044" s="106">
        <v>4546.5</v>
      </c>
      <c r="D3044" s="106">
        <v>4519.6000000000004</v>
      </c>
      <c r="E3044" s="106">
        <v>4550.5</v>
      </c>
      <c r="F3044" s="106">
        <v>4483.5</v>
      </c>
      <c r="G3044" s="28"/>
      <c r="H3044" s="107">
        <v>6.7999999999999996E-3</v>
      </c>
      <c r="K3044" s="110">
        <v>44657</v>
      </c>
      <c r="L3044" s="106">
        <v>17807.650000000001</v>
      </c>
      <c r="M3044" s="106">
        <v>17842.75</v>
      </c>
      <c r="N3044" s="106">
        <v>17901</v>
      </c>
      <c r="O3044" s="106">
        <v>17779.849999999999</v>
      </c>
      <c r="P3044" s="28" t="s">
        <v>5519</v>
      </c>
      <c r="Q3044" s="107">
        <v>-8.3000000000000001E-3</v>
      </c>
      <c r="T3044" s="110">
        <v>44438</v>
      </c>
      <c r="U3044" s="28">
        <v>73.299000000000007</v>
      </c>
      <c r="V3044">
        <v>73.456000000000003</v>
      </c>
      <c r="W3044">
        <v>73.555999999999997</v>
      </c>
      <c r="X3044">
        <v>73.186999999999998</v>
      </c>
      <c r="Y3044" s="19">
        <v>-2.3999999999999998E-3</v>
      </c>
      <c r="AB3044" s="110">
        <f t="shared" si="550"/>
        <v>44657</v>
      </c>
      <c r="AC3044" s="108">
        <f t="shared" si="554"/>
        <v>17807.650000000001</v>
      </c>
      <c r="AD3044" s="28">
        <f t="shared" si="555"/>
        <v>75.947000000000003</v>
      </c>
      <c r="AE3044" s="28">
        <f t="shared" si="548"/>
        <v>234.47469946146657</v>
      </c>
      <c r="AF3044" s="31">
        <f t="shared" si="549"/>
        <v>-1.463278676982338E-2</v>
      </c>
      <c r="AJ3044" s="110">
        <f t="shared" si="553"/>
        <v>44602</v>
      </c>
      <c r="AK3044" s="31">
        <f t="shared" si="551"/>
        <v>-1.8100000000000002E-2</v>
      </c>
      <c r="AL3044" s="115">
        <f t="shared" si="552"/>
        <v>4.1874506596999428E-3</v>
      </c>
      <c r="AM3044" s="100"/>
      <c r="BR3044" s="18">
        <f t="shared" si="545"/>
        <v>44593</v>
      </c>
      <c r="BS3044" s="6">
        <f t="shared" si="546"/>
        <v>6.7999999999999996E-3</v>
      </c>
      <c r="BT3044" s="6">
        <f t="shared" si="547"/>
        <v>1.37E-2</v>
      </c>
    </row>
    <row r="3045" spans="2:72" ht="14.45" hidden="1">
      <c r="B3045" s="110">
        <v>44594</v>
      </c>
      <c r="C3045" s="106">
        <v>4589.3999999999996</v>
      </c>
      <c r="D3045" s="106">
        <v>4566.3999999999996</v>
      </c>
      <c r="E3045" s="106">
        <v>4595.3</v>
      </c>
      <c r="F3045" s="106">
        <v>4544.3</v>
      </c>
      <c r="G3045" s="28"/>
      <c r="H3045" s="107">
        <v>9.4000000000000004E-3</v>
      </c>
      <c r="K3045" s="110">
        <v>44658</v>
      </c>
      <c r="L3045" s="106">
        <v>17639.55</v>
      </c>
      <c r="M3045" s="106">
        <v>17723.3</v>
      </c>
      <c r="N3045" s="106">
        <v>17787.5</v>
      </c>
      <c r="O3045" s="106">
        <v>17623.7</v>
      </c>
      <c r="P3045" s="28" t="s">
        <v>5428</v>
      </c>
      <c r="Q3045" s="107">
        <v>-9.4000000000000004E-3</v>
      </c>
      <c r="T3045" s="110">
        <v>44439</v>
      </c>
      <c r="U3045" s="28">
        <v>72.950999999999993</v>
      </c>
      <c r="V3045">
        <v>73.423000000000002</v>
      </c>
      <c r="W3045">
        <v>73.423000000000002</v>
      </c>
      <c r="X3045">
        <v>72.906999999999996</v>
      </c>
      <c r="Y3045" s="19">
        <v>-4.7000000000000002E-3</v>
      </c>
      <c r="AB3045" s="110">
        <f t="shared" si="550"/>
        <v>44658</v>
      </c>
      <c r="AC3045" s="108">
        <f t="shared" si="554"/>
        <v>17639.55</v>
      </c>
      <c r="AD3045" s="28">
        <f t="shared" si="555"/>
        <v>75.912999999999997</v>
      </c>
      <c r="AE3045" s="28">
        <f t="shared" si="548"/>
        <v>232.36533926995375</v>
      </c>
      <c r="AF3045" s="31">
        <f t="shared" si="549"/>
        <v>-8.9961100125408588E-3</v>
      </c>
      <c r="AJ3045" s="110">
        <f t="shared" si="553"/>
        <v>44603</v>
      </c>
      <c r="AK3045" s="31">
        <f t="shared" si="551"/>
        <v>-1.9E-2</v>
      </c>
      <c r="AL3045" s="115">
        <f t="shared" si="552"/>
        <v>-1.6348314423459964E-2</v>
      </c>
      <c r="AM3045" s="100"/>
      <c r="BR3045" s="18">
        <f t="shared" si="545"/>
        <v>44594</v>
      </c>
      <c r="BS3045" s="6">
        <f t="shared" si="546"/>
        <v>9.4000000000000004E-3</v>
      </c>
      <c r="BT3045" s="6">
        <f t="shared" si="547"/>
        <v>1.1599999999999999E-2</v>
      </c>
    </row>
    <row r="3046" spans="2:72" ht="14.45" hidden="1">
      <c r="B3046" s="110">
        <v>44595</v>
      </c>
      <c r="C3046" s="106">
        <v>4477.3999999999996</v>
      </c>
      <c r="D3046" s="106">
        <v>4535.3999999999996</v>
      </c>
      <c r="E3046" s="106">
        <v>4542.8999999999996</v>
      </c>
      <c r="F3046" s="106">
        <v>4470.3999999999996</v>
      </c>
      <c r="G3046" s="28"/>
      <c r="H3046" s="107">
        <v>-2.4400000000000002E-2</v>
      </c>
      <c r="K3046" s="110">
        <v>44659</v>
      </c>
      <c r="L3046" s="106">
        <v>17784.349999999999</v>
      </c>
      <c r="M3046" s="106">
        <v>17698.150000000001</v>
      </c>
      <c r="N3046" s="106">
        <v>17842.75</v>
      </c>
      <c r="O3046" s="106">
        <v>17600.55</v>
      </c>
      <c r="P3046" s="28" t="s">
        <v>5520</v>
      </c>
      <c r="Q3046" s="107">
        <v>8.2000000000000007E-3</v>
      </c>
      <c r="T3046" s="110">
        <v>44440</v>
      </c>
      <c r="U3046" s="28">
        <v>72.995000000000005</v>
      </c>
      <c r="V3046">
        <v>72.986999999999995</v>
      </c>
      <c r="W3046">
        <v>73.161000000000001</v>
      </c>
      <c r="X3046">
        <v>72.915999999999997</v>
      </c>
      <c r="Y3046" s="19">
        <v>5.9999999999999995E-4</v>
      </c>
      <c r="AB3046" s="110">
        <f t="shared" si="550"/>
        <v>44659</v>
      </c>
      <c r="AC3046" s="108">
        <f t="shared" si="554"/>
        <v>17784.349999999999</v>
      </c>
      <c r="AD3046" s="28">
        <f t="shared" si="555"/>
        <v>75.959999999999994</v>
      </c>
      <c r="AE3046" s="28">
        <f t="shared" si="548"/>
        <v>234.12783043707213</v>
      </c>
      <c r="AF3046" s="31">
        <f t="shared" si="549"/>
        <v>7.5850002958952611E-3</v>
      </c>
      <c r="AJ3046" s="110">
        <f t="shared" si="553"/>
        <v>44606</v>
      </c>
      <c r="AK3046" s="31">
        <f t="shared" si="551"/>
        <v>-3.8E-3</v>
      </c>
      <c r="AL3046" s="115">
        <f t="shared" si="552"/>
        <v>-3.4945360445960527E-2</v>
      </c>
      <c r="AM3046" s="100"/>
      <c r="BR3046" s="18">
        <f t="shared" si="545"/>
        <v>44595</v>
      </c>
      <c r="BS3046" s="6">
        <f t="shared" si="546"/>
        <v>-2.4400000000000002E-2</v>
      </c>
      <c r="BT3046" s="6">
        <f t="shared" si="547"/>
        <v>-1.24E-2</v>
      </c>
    </row>
    <row r="3047" spans="2:72" ht="14.45" hidden="1">
      <c r="B3047" s="110">
        <v>44596</v>
      </c>
      <c r="C3047" s="106">
        <v>4500.5</v>
      </c>
      <c r="D3047" s="106">
        <v>4482.8</v>
      </c>
      <c r="E3047" s="106">
        <v>4539.7</v>
      </c>
      <c r="F3047" s="106">
        <v>4451.5</v>
      </c>
      <c r="G3047" s="28"/>
      <c r="H3047" s="107">
        <v>5.1999999999999998E-3</v>
      </c>
      <c r="K3047" s="110">
        <v>44662</v>
      </c>
      <c r="L3047" s="106">
        <v>17674.95</v>
      </c>
      <c r="M3047" s="106">
        <v>17740.900000000001</v>
      </c>
      <c r="N3047" s="106">
        <v>17779.05</v>
      </c>
      <c r="O3047" s="106">
        <v>17650.95</v>
      </c>
      <c r="P3047" s="28" t="s">
        <v>5521</v>
      </c>
      <c r="Q3047" s="107">
        <v>-6.1999999999999998E-3</v>
      </c>
      <c r="T3047" s="110">
        <v>44441</v>
      </c>
      <c r="U3047" s="28">
        <v>73.006</v>
      </c>
      <c r="V3047">
        <v>72.998000000000005</v>
      </c>
      <c r="W3047">
        <v>73.134</v>
      </c>
      <c r="X3047">
        <v>72.950999999999993</v>
      </c>
      <c r="Y3047" s="19">
        <v>2.0000000000000001E-4</v>
      </c>
      <c r="AB3047" s="110">
        <f t="shared" si="550"/>
        <v>44662</v>
      </c>
      <c r="AC3047" s="108">
        <f t="shared" si="554"/>
        <v>17674.95</v>
      </c>
      <c r="AD3047" s="28">
        <f t="shared" si="555"/>
        <v>75.835999999999999</v>
      </c>
      <c r="AE3047" s="28">
        <f t="shared" si="548"/>
        <v>233.06806793607259</v>
      </c>
      <c r="AF3047" s="31">
        <f t="shared" si="549"/>
        <v>-4.5264268627149828E-3</v>
      </c>
      <c r="AJ3047" s="110">
        <f t="shared" si="553"/>
        <v>44607</v>
      </c>
      <c r="AK3047" s="31">
        <f t="shared" si="551"/>
        <v>1.5800000000000002E-2</v>
      </c>
      <c r="AL3047" s="115">
        <f t="shared" si="552"/>
        <v>3.7234784137284205E-2</v>
      </c>
      <c r="AM3047" s="100"/>
      <c r="BR3047" s="18">
        <f t="shared" si="545"/>
        <v>44596</v>
      </c>
      <c r="BS3047" s="6">
        <f t="shared" si="546"/>
        <v>5.1999999999999998E-3</v>
      </c>
      <c r="BT3047" s="6">
        <f t="shared" si="547"/>
        <v>-2.5000000000000001E-3</v>
      </c>
    </row>
    <row r="3048" spans="2:72" ht="14.45" hidden="1">
      <c r="B3048" s="110">
        <v>44599</v>
      </c>
      <c r="C3048" s="106">
        <v>4483.8999999999996</v>
      </c>
      <c r="D3048" s="106">
        <v>4505.8</v>
      </c>
      <c r="E3048" s="106">
        <v>4521.8999999999996</v>
      </c>
      <c r="F3048" s="106">
        <v>4471.5</v>
      </c>
      <c r="G3048" s="28"/>
      <c r="H3048" s="107">
        <v>-3.7000000000000002E-3</v>
      </c>
      <c r="K3048" s="110">
        <v>44663</v>
      </c>
      <c r="L3048" s="106">
        <v>17530.3</v>
      </c>
      <c r="M3048" s="106">
        <v>17584.849999999999</v>
      </c>
      <c r="N3048" s="106">
        <v>17595.3</v>
      </c>
      <c r="O3048" s="106">
        <v>17442.349999999999</v>
      </c>
      <c r="P3048" s="28" t="s">
        <v>5522</v>
      </c>
      <c r="Q3048" s="107">
        <v>-8.2000000000000007E-3</v>
      </c>
      <c r="T3048" s="110">
        <v>44442</v>
      </c>
      <c r="U3048" s="28">
        <v>72.997</v>
      </c>
      <c r="V3048">
        <v>73.013000000000005</v>
      </c>
      <c r="W3048">
        <v>73.165999999999997</v>
      </c>
      <c r="X3048">
        <v>72.930000000000007</v>
      </c>
      <c r="Y3048" s="19">
        <v>-1E-4</v>
      </c>
      <c r="AB3048" s="110">
        <f t="shared" si="550"/>
        <v>44663</v>
      </c>
      <c r="AC3048" s="108">
        <f t="shared" si="554"/>
        <v>17530.3</v>
      </c>
      <c r="AD3048" s="28">
        <f t="shared" si="555"/>
        <v>76.081999999999994</v>
      </c>
      <c r="AE3048" s="28">
        <f t="shared" si="548"/>
        <v>230.4132383480981</v>
      </c>
      <c r="AF3048" s="31">
        <f t="shared" si="549"/>
        <v>-1.1390790731155342E-2</v>
      </c>
      <c r="AJ3048" s="110">
        <f t="shared" si="553"/>
        <v>44608</v>
      </c>
      <c r="AK3048" s="31">
        <f t="shared" si="551"/>
        <v>8.9999999999999998E-4</v>
      </c>
      <c r="AL3048" s="115">
        <f t="shared" si="552"/>
        <v>-5.4014455858952815E-5</v>
      </c>
      <c r="AM3048" s="100"/>
      <c r="BR3048" s="18">
        <f t="shared" si="545"/>
        <v>44599</v>
      </c>
      <c r="BS3048" s="6">
        <f t="shared" si="546"/>
        <v>-3.7000000000000002E-3</v>
      </c>
      <c r="BT3048" s="6">
        <f t="shared" si="547"/>
        <v>-1.7299999999999999E-2</v>
      </c>
    </row>
    <row r="3049" spans="2:72" ht="14.45" hidden="1">
      <c r="B3049" s="110">
        <v>44600</v>
      </c>
      <c r="C3049" s="106">
        <v>4521.5</v>
      </c>
      <c r="D3049" s="106">
        <v>4480</v>
      </c>
      <c r="E3049" s="106">
        <v>4531.3</v>
      </c>
      <c r="F3049" s="106">
        <v>4465.3999999999996</v>
      </c>
      <c r="G3049" s="28"/>
      <c r="H3049" s="107">
        <v>8.3999999999999995E-3</v>
      </c>
      <c r="K3049" s="110">
        <v>44664</v>
      </c>
      <c r="L3049" s="106">
        <v>17475.650000000001</v>
      </c>
      <c r="M3049" s="106">
        <v>17599.900000000001</v>
      </c>
      <c r="N3049" s="106">
        <v>17663.650000000001</v>
      </c>
      <c r="O3049" s="106">
        <v>17457.400000000001</v>
      </c>
      <c r="P3049" s="28" t="s">
        <v>5523</v>
      </c>
      <c r="Q3049" s="107">
        <v>-3.0999999999999999E-3</v>
      </c>
      <c r="T3049" s="110">
        <v>44445</v>
      </c>
      <c r="U3049" s="28">
        <v>73.078000000000003</v>
      </c>
      <c r="V3049">
        <v>72.995000000000005</v>
      </c>
      <c r="W3049">
        <v>73.131</v>
      </c>
      <c r="X3049">
        <v>72.971000000000004</v>
      </c>
      <c r="Y3049" s="19">
        <v>1.1000000000000001E-3</v>
      </c>
      <c r="AB3049" s="110">
        <f t="shared" si="550"/>
        <v>44664</v>
      </c>
      <c r="AC3049" s="108">
        <f t="shared" si="554"/>
        <v>17475.650000000001</v>
      </c>
      <c r="AD3049" s="28">
        <f t="shared" si="555"/>
        <v>76.122</v>
      </c>
      <c r="AE3049" s="28">
        <f t="shared" si="548"/>
        <v>229.57423609469012</v>
      </c>
      <c r="AF3049" s="31">
        <f t="shared" si="549"/>
        <v>-3.6412936141301255E-3</v>
      </c>
      <c r="AJ3049" s="110">
        <f t="shared" si="553"/>
        <v>44609</v>
      </c>
      <c r="AK3049" s="31">
        <f t="shared" si="551"/>
        <v>-2.12E-2</v>
      </c>
      <c r="AL3049" s="115">
        <f t="shared" si="552"/>
        <v>-1.7476012736089563E-3</v>
      </c>
      <c r="AM3049" s="100"/>
      <c r="BR3049" s="18">
        <f t="shared" si="545"/>
        <v>44600</v>
      </c>
      <c r="BS3049" s="6">
        <f t="shared" si="546"/>
        <v>8.3999999999999995E-3</v>
      </c>
      <c r="BT3049" s="6">
        <f t="shared" si="547"/>
        <v>3.0999999999999999E-3</v>
      </c>
    </row>
    <row r="3050" spans="2:72" ht="14.45" hidden="1">
      <c r="B3050" s="110">
        <v>44601</v>
      </c>
      <c r="C3050" s="106">
        <v>4587.2</v>
      </c>
      <c r="D3050" s="106">
        <v>4547</v>
      </c>
      <c r="E3050" s="106">
        <v>4590</v>
      </c>
      <c r="F3050" s="106">
        <v>4547</v>
      </c>
      <c r="G3050" s="28"/>
      <c r="H3050" s="107">
        <v>1.4500000000000001E-2</v>
      </c>
      <c r="K3050" s="110">
        <v>44669</v>
      </c>
      <c r="L3050" s="106">
        <v>17173.650000000001</v>
      </c>
      <c r="M3050" s="106">
        <v>17183.45</v>
      </c>
      <c r="N3050" s="106">
        <v>17237.75</v>
      </c>
      <c r="O3050" s="106">
        <v>17067.849999999999</v>
      </c>
      <c r="P3050" s="28" t="s">
        <v>5524</v>
      </c>
      <c r="Q3050" s="107">
        <v>-1.7299999999999999E-2</v>
      </c>
      <c r="T3050" s="110">
        <v>44446</v>
      </c>
      <c r="U3050" s="28">
        <v>73.441999999999993</v>
      </c>
      <c r="V3050">
        <v>73.072999999999993</v>
      </c>
      <c r="W3050">
        <v>73.494</v>
      </c>
      <c r="X3050">
        <v>73.046999999999997</v>
      </c>
      <c r="Y3050" s="19">
        <v>5.0000000000000001E-3</v>
      </c>
      <c r="AB3050" s="110">
        <f t="shared" si="550"/>
        <v>44669</v>
      </c>
      <c r="AC3050" s="108">
        <f t="shared" si="554"/>
        <v>17173.650000000001</v>
      </c>
      <c r="AD3050" s="28">
        <f t="shared" si="555"/>
        <v>76.284000000000006</v>
      </c>
      <c r="AE3050" s="28">
        <f t="shared" si="548"/>
        <v>225.12781186094071</v>
      </c>
      <c r="AF3050" s="31">
        <f t="shared" si="549"/>
        <v>-1.9368132545654837E-2</v>
      </c>
      <c r="AJ3050" s="110">
        <f t="shared" si="553"/>
        <v>44610</v>
      </c>
      <c r="AK3050" s="31">
        <f t="shared" si="551"/>
        <v>-7.1999999999999998E-3</v>
      </c>
      <c r="AL3050" s="115">
        <f t="shared" si="552"/>
        <v>3.9521340382606684E-3</v>
      </c>
      <c r="AM3050" s="100"/>
      <c r="BR3050" s="18">
        <f t="shared" si="545"/>
        <v>44601</v>
      </c>
      <c r="BS3050" s="6">
        <f t="shared" si="546"/>
        <v>1.4500000000000001E-2</v>
      </c>
      <c r="BT3050" s="6">
        <f t="shared" si="547"/>
        <v>1.14E-2</v>
      </c>
    </row>
    <row r="3051" spans="2:72" ht="14.45" hidden="1">
      <c r="B3051" s="110">
        <v>44602</v>
      </c>
      <c r="C3051" s="106">
        <v>4504.1000000000004</v>
      </c>
      <c r="D3051" s="106">
        <v>4553.2</v>
      </c>
      <c r="E3051" s="106">
        <v>4588.8999999999996</v>
      </c>
      <c r="F3051" s="106">
        <v>4484.3</v>
      </c>
      <c r="G3051" s="28"/>
      <c r="H3051" s="107">
        <v>-1.8100000000000002E-2</v>
      </c>
      <c r="K3051" s="110">
        <v>44670</v>
      </c>
      <c r="L3051" s="106">
        <v>16958.650000000001</v>
      </c>
      <c r="M3051" s="106">
        <v>17258.95</v>
      </c>
      <c r="N3051" s="106">
        <v>17275.650000000001</v>
      </c>
      <c r="O3051" s="106">
        <v>16824.7</v>
      </c>
      <c r="P3051" s="28" t="s">
        <v>5525</v>
      </c>
      <c r="Q3051" s="107">
        <v>-1.2500000000000001E-2</v>
      </c>
      <c r="T3051" s="110">
        <v>44447</v>
      </c>
      <c r="U3051" s="28">
        <v>73.796000000000006</v>
      </c>
      <c r="V3051">
        <v>73.415999999999997</v>
      </c>
      <c r="W3051">
        <v>73.882999999999996</v>
      </c>
      <c r="X3051">
        <v>73.412000000000006</v>
      </c>
      <c r="Y3051" s="19">
        <v>4.7999999999999996E-3</v>
      </c>
      <c r="AB3051" s="110">
        <f t="shared" si="550"/>
        <v>44670</v>
      </c>
      <c r="AC3051" s="108">
        <f t="shared" si="554"/>
        <v>16958.650000000001</v>
      </c>
      <c r="AD3051" s="28">
        <f t="shared" si="555"/>
        <v>76.444999999999993</v>
      </c>
      <c r="AE3051" s="28">
        <f t="shared" si="548"/>
        <v>221.84119301458568</v>
      </c>
      <c r="AF3051" s="31">
        <f t="shared" si="549"/>
        <v>-1.4598901926809238E-2</v>
      </c>
      <c r="AJ3051" s="110">
        <f t="shared" si="553"/>
        <v>44614</v>
      </c>
      <c r="AK3051" s="31">
        <f t="shared" si="551"/>
        <v>-1.01E-2</v>
      </c>
      <c r="AL3051" s="115">
        <f t="shared" si="552"/>
        <v>-8.0623910672248389E-3</v>
      </c>
      <c r="AM3051" s="100"/>
      <c r="BR3051" s="18">
        <f t="shared" si="545"/>
        <v>44602</v>
      </c>
      <c r="BS3051" s="6">
        <f t="shared" si="546"/>
        <v>-1.8100000000000002E-2</v>
      </c>
      <c r="BT3051" s="6">
        <f t="shared" si="547"/>
        <v>8.0999999999999996E-3</v>
      </c>
    </row>
    <row r="3052" spans="2:72" ht="14.45" hidden="1">
      <c r="B3052" s="110">
        <v>44603</v>
      </c>
      <c r="C3052" s="106">
        <v>4418.6400000000003</v>
      </c>
      <c r="D3052" s="106">
        <v>4506.2700000000004</v>
      </c>
      <c r="E3052" s="106">
        <v>4526.33</v>
      </c>
      <c r="F3052" s="106">
        <v>4401.41</v>
      </c>
      <c r="G3052" s="28"/>
      <c r="H3052" s="107">
        <v>-1.9E-2</v>
      </c>
      <c r="K3052" s="110">
        <v>44671</v>
      </c>
      <c r="L3052" s="106">
        <v>17136.55</v>
      </c>
      <c r="M3052" s="106">
        <v>17045.25</v>
      </c>
      <c r="N3052" s="106">
        <v>17186.900000000001</v>
      </c>
      <c r="O3052" s="106">
        <v>16978.95</v>
      </c>
      <c r="P3052" s="28" t="s">
        <v>5526</v>
      </c>
      <c r="Q3052" s="107">
        <v>1.0500000000000001E-2</v>
      </c>
      <c r="T3052" s="110">
        <v>44448</v>
      </c>
      <c r="U3052" s="28">
        <v>73.546000000000006</v>
      </c>
      <c r="V3052">
        <v>73.739999999999995</v>
      </c>
      <c r="W3052">
        <v>73.897000000000006</v>
      </c>
      <c r="X3052">
        <v>73.506</v>
      </c>
      <c r="Y3052" s="19">
        <v>-3.3999999999999998E-3</v>
      </c>
      <c r="AB3052" s="110">
        <f t="shared" si="550"/>
        <v>44671</v>
      </c>
      <c r="AC3052" s="108">
        <f t="shared" si="554"/>
        <v>17136.55</v>
      </c>
      <c r="AD3052" s="28">
        <f t="shared" si="555"/>
        <v>76.269000000000005</v>
      </c>
      <c r="AE3052" s="28">
        <f t="shared" si="548"/>
        <v>224.6856520998046</v>
      </c>
      <c r="AF3052" s="31">
        <f t="shared" si="549"/>
        <v>1.282205097514022E-2</v>
      </c>
      <c r="AJ3052" s="110">
        <f t="shared" si="553"/>
        <v>44615</v>
      </c>
      <c r="AK3052" s="31">
        <f t="shared" si="551"/>
        <v>-1.84E-2</v>
      </c>
      <c r="AL3052" s="115">
        <f t="shared" si="552"/>
        <v>-1.827504543073899E-3</v>
      </c>
      <c r="AM3052" s="100"/>
      <c r="BR3052" s="18">
        <f t="shared" si="545"/>
        <v>44603</v>
      </c>
      <c r="BS3052" s="6">
        <f t="shared" si="546"/>
        <v>-1.9E-2</v>
      </c>
      <c r="BT3052" s="6">
        <f t="shared" si="547"/>
        <v>-1.3100000000000001E-2</v>
      </c>
    </row>
    <row r="3053" spans="2:72" ht="14.45" hidden="1">
      <c r="B3053" s="110">
        <v>44606</v>
      </c>
      <c r="C3053" s="106">
        <v>4401.67</v>
      </c>
      <c r="D3053" s="106">
        <v>4412.6099999999997</v>
      </c>
      <c r="E3053" s="106">
        <v>4426.22</v>
      </c>
      <c r="F3053" s="106">
        <v>4364.84</v>
      </c>
      <c r="G3053" s="28"/>
      <c r="H3053" s="107">
        <v>-3.8E-3</v>
      </c>
      <c r="K3053" s="110">
        <v>44672</v>
      </c>
      <c r="L3053" s="106">
        <v>17392.599999999999</v>
      </c>
      <c r="M3053" s="106">
        <v>17234.599999999999</v>
      </c>
      <c r="N3053" s="106">
        <v>17414.7</v>
      </c>
      <c r="O3053" s="106">
        <v>17215.5</v>
      </c>
      <c r="P3053" s="28" t="s">
        <v>5527</v>
      </c>
      <c r="Q3053" s="107">
        <v>1.49E-2</v>
      </c>
      <c r="T3053" s="110">
        <v>44449</v>
      </c>
      <c r="U3053" s="28">
        <v>73.524000000000001</v>
      </c>
      <c r="V3053">
        <v>73.555999999999997</v>
      </c>
      <c r="W3053">
        <v>73.555999999999997</v>
      </c>
      <c r="X3053">
        <v>73.375</v>
      </c>
      <c r="Y3053" s="19">
        <v>-2.9999999999999997E-4</v>
      </c>
      <c r="AB3053" s="110">
        <f t="shared" si="550"/>
        <v>44672</v>
      </c>
      <c r="AC3053" s="108">
        <f t="shared" si="554"/>
        <v>17392.599999999999</v>
      </c>
      <c r="AD3053" s="28">
        <f t="shared" si="555"/>
        <v>76.262</v>
      </c>
      <c r="AE3053" s="28">
        <f t="shared" si="548"/>
        <v>228.06378012640633</v>
      </c>
      <c r="AF3053" s="31">
        <f t="shared" si="549"/>
        <v>1.5034907636653161E-2</v>
      </c>
      <c r="AJ3053" s="110">
        <f t="shared" si="553"/>
        <v>44616</v>
      </c>
      <c r="AK3053" s="31">
        <f t="shared" si="551"/>
        <v>1.4999999999999999E-2</v>
      </c>
      <c r="AL3053" s="115">
        <f t="shared" si="552"/>
        <v>-6.0059215312058045E-2</v>
      </c>
      <c r="AM3053" s="100"/>
      <c r="BR3053" s="18">
        <f t="shared" si="545"/>
        <v>44606</v>
      </c>
      <c r="BS3053" s="6">
        <f t="shared" si="546"/>
        <v>-3.8E-3</v>
      </c>
      <c r="BT3053" s="6">
        <f t="shared" si="547"/>
        <v>-3.0599999999999999E-2</v>
      </c>
    </row>
    <row r="3054" spans="2:72" ht="14.45" hidden="1">
      <c r="B3054" s="110">
        <v>44607</v>
      </c>
      <c r="C3054" s="106">
        <v>4471.07</v>
      </c>
      <c r="D3054" s="106">
        <v>4429.28</v>
      </c>
      <c r="E3054" s="106">
        <v>4472.7700000000004</v>
      </c>
      <c r="F3054" s="106">
        <v>4429.28</v>
      </c>
      <c r="G3054" s="28"/>
      <c r="H3054" s="107">
        <v>1.5800000000000002E-2</v>
      </c>
      <c r="K3054" s="110">
        <v>44673</v>
      </c>
      <c r="L3054" s="106">
        <v>17171.95</v>
      </c>
      <c r="M3054" s="106">
        <v>17242.75</v>
      </c>
      <c r="N3054" s="106">
        <v>17315.3</v>
      </c>
      <c r="O3054" s="106">
        <v>17149.2</v>
      </c>
      <c r="P3054" s="28" t="s">
        <v>5528</v>
      </c>
      <c r="Q3054" s="107">
        <v>-1.2699999999999999E-2</v>
      </c>
      <c r="T3054" s="110">
        <v>44452</v>
      </c>
      <c r="U3054" s="28">
        <v>73.564999999999998</v>
      </c>
      <c r="V3054">
        <v>73.545000000000002</v>
      </c>
      <c r="W3054">
        <v>73.787000000000006</v>
      </c>
      <c r="X3054">
        <v>73.545000000000002</v>
      </c>
      <c r="Y3054" s="19">
        <v>5.9999999999999995E-4</v>
      </c>
      <c r="AB3054" s="110">
        <f t="shared" si="550"/>
        <v>44673</v>
      </c>
      <c r="AC3054" s="108">
        <f t="shared" si="554"/>
        <v>17171.95</v>
      </c>
      <c r="AD3054" s="28">
        <f t="shared" si="555"/>
        <v>76.474999999999994</v>
      </c>
      <c r="AE3054" s="28">
        <f t="shared" si="548"/>
        <v>224.54331480876107</v>
      </c>
      <c r="AF3054" s="31">
        <f t="shared" si="549"/>
        <v>-1.5436319242336571E-2</v>
      </c>
      <c r="AJ3054" s="110">
        <f t="shared" si="553"/>
        <v>44617</v>
      </c>
      <c r="AK3054" s="31">
        <f t="shared" si="551"/>
        <v>2.24E-2</v>
      </c>
      <c r="AL3054" s="115">
        <f t="shared" si="552"/>
        <v>3.2636157751633643E-2</v>
      </c>
      <c r="AM3054" s="100"/>
      <c r="BR3054" s="18">
        <f t="shared" si="545"/>
        <v>44607</v>
      </c>
      <c r="BS3054" s="6">
        <f t="shared" si="546"/>
        <v>1.5800000000000002E-2</v>
      </c>
      <c r="BT3054" s="6">
        <f t="shared" si="547"/>
        <v>3.0300000000000001E-2</v>
      </c>
    </row>
    <row r="3055" spans="2:72" ht="14.45" hidden="1">
      <c r="B3055" s="110">
        <v>44608</v>
      </c>
      <c r="C3055" s="106">
        <v>4475.01</v>
      </c>
      <c r="D3055" s="106">
        <v>4455.75</v>
      </c>
      <c r="E3055" s="106">
        <v>4489.55</v>
      </c>
      <c r="F3055" s="106">
        <v>4429.68</v>
      </c>
      <c r="G3055" s="28"/>
      <c r="H3055" s="107">
        <v>8.9999999999999998E-4</v>
      </c>
      <c r="K3055" s="110">
        <v>44676</v>
      </c>
      <c r="L3055" s="106">
        <v>16953.95</v>
      </c>
      <c r="M3055" s="106">
        <v>17009.05</v>
      </c>
      <c r="N3055" s="106">
        <v>17054.3</v>
      </c>
      <c r="O3055" s="106">
        <v>16888.7</v>
      </c>
      <c r="P3055" s="28" t="s">
        <v>5529</v>
      </c>
      <c r="Q3055" s="107">
        <v>-1.2699999999999999E-2</v>
      </c>
      <c r="T3055" s="110">
        <v>44453</v>
      </c>
      <c r="U3055" s="28">
        <v>73.647000000000006</v>
      </c>
      <c r="V3055">
        <v>73.528999999999996</v>
      </c>
      <c r="W3055">
        <v>73.733999999999995</v>
      </c>
      <c r="X3055">
        <v>73.516999999999996</v>
      </c>
      <c r="Y3055" s="19">
        <v>1.1000000000000001E-3</v>
      </c>
      <c r="AB3055" s="110">
        <f t="shared" si="550"/>
        <v>44676</v>
      </c>
      <c r="AC3055" s="108">
        <f t="shared" si="554"/>
        <v>16953.95</v>
      </c>
      <c r="AD3055" s="28">
        <f t="shared" si="555"/>
        <v>76.748000000000005</v>
      </c>
      <c r="AE3055" s="28">
        <f t="shared" si="548"/>
        <v>220.9041277948611</v>
      </c>
      <c r="AF3055" s="31">
        <f t="shared" si="549"/>
        <v>-1.6207060170102983E-2</v>
      </c>
      <c r="AJ3055" s="110">
        <f t="shared" si="553"/>
        <v>44620</v>
      </c>
      <c r="AK3055" s="31">
        <f t="shared" si="551"/>
        <v>-2.3999999999999998E-3</v>
      </c>
      <c r="AL3055" s="115">
        <f t="shared" si="552"/>
        <v>2.1936260416948183E-3</v>
      </c>
      <c r="AM3055" s="100"/>
      <c r="BR3055" s="18">
        <f t="shared" si="545"/>
        <v>44608</v>
      </c>
      <c r="BS3055" s="6">
        <f t="shared" si="546"/>
        <v>8.9999999999999998E-4</v>
      </c>
      <c r="BT3055" s="6">
        <f t="shared" si="547"/>
        <v>-1.6999999999999999E-3</v>
      </c>
    </row>
    <row r="3056" spans="2:72" ht="14.45" hidden="1">
      <c r="B3056" s="110">
        <v>44609</v>
      </c>
      <c r="C3056" s="106">
        <v>4380.26</v>
      </c>
      <c r="D3056" s="106">
        <v>4456.0600000000004</v>
      </c>
      <c r="E3056" s="106">
        <v>4456.0600000000004</v>
      </c>
      <c r="F3056" s="106">
        <v>4373.8100000000004</v>
      </c>
      <c r="G3056" s="28"/>
      <c r="H3056" s="107">
        <v>-2.12E-2</v>
      </c>
      <c r="K3056" s="110">
        <v>44677</v>
      </c>
      <c r="L3056" s="106">
        <v>17200.8</v>
      </c>
      <c r="M3056" s="106">
        <v>17121.3</v>
      </c>
      <c r="N3056" s="106">
        <v>17223.849999999999</v>
      </c>
      <c r="O3056" s="106">
        <v>17064.45</v>
      </c>
      <c r="P3056" s="28" t="s">
        <v>5530</v>
      </c>
      <c r="Q3056" s="107">
        <v>1.46E-2</v>
      </c>
      <c r="T3056" s="110">
        <v>44454</v>
      </c>
      <c r="U3056" s="28">
        <v>73.444999999999993</v>
      </c>
      <c r="V3056">
        <v>73.629000000000005</v>
      </c>
      <c r="W3056">
        <v>73.742000000000004</v>
      </c>
      <c r="X3056">
        <v>73.423000000000002</v>
      </c>
      <c r="Y3056" s="19">
        <v>-2.7000000000000001E-3</v>
      </c>
      <c r="AB3056" s="110">
        <f t="shared" si="550"/>
        <v>44677</v>
      </c>
      <c r="AC3056" s="108">
        <f t="shared" si="554"/>
        <v>17200.8</v>
      </c>
      <c r="AD3056" s="28">
        <f t="shared" si="555"/>
        <v>76.680000000000007</v>
      </c>
      <c r="AE3056" s="28">
        <f t="shared" si="548"/>
        <v>224.31924882629104</v>
      </c>
      <c r="AF3056" s="31">
        <f t="shared" si="549"/>
        <v>1.5459742946050126E-2</v>
      </c>
      <c r="AJ3056" s="110" t="e">
        <f t="shared" si="553"/>
        <v>#N/A</v>
      </c>
      <c r="AK3056" s="31">
        <f t="shared" si="551"/>
        <v>0</v>
      </c>
      <c r="AL3056" s="115">
        <f t="shared" si="552"/>
        <v>0</v>
      </c>
      <c r="AM3056" s="100"/>
      <c r="BR3056" s="18">
        <f t="shared" si="545"/>
        <v>44609</v>
      </c>
      <c r="BS3056" s="6">
        <f t="shared" si="546"/>
        <v>-2.12E-2</v>
      </c>
      <c r="BT3056" s="6">
        <f t="shared" si="547"/>
        <v>-1E-3</v>
      </c>
    </row>
    <row r="3057" spans="2:72" ht="14.45" hidden="1">
      <c r="B3057" s="110">
        <v>44610</v>
      </c>
      <c r="C3057" s="106">
        <v>4348.87</v>
      </c>
      <c r="D3057" s="106">
        <v>4384.57</v>
      </c>
      <c r="E3057" s="106">
        <v>4394.6000000000004</v>
      </c>
      <c r="F3057" s="106">
        <v>4327.22</v>
      </c>
      <c r="G3057" s="28"/>
      <c r="H3057" s="107">
        <v>-7.1999999999999998E-3</v>
      </c>
      <c r="K3057" s="110">
        <v>44678</v>
      </c>
      <c r="L3057" s="106">
        <v>17038.400000000001</v>
      </c>
      <c r="M3057" s="106">
        <v>17073.349999999999</v>
      </c>
      <c r="N3057" s="106">
        <v>17110.7</v>
      </c>
      <c r="O3057" s="106">
        <v>16958.45</v>
      </c>
      <c r="P3057" s="28" t="s">
        <v>5531</v>
      </c>
      <c r="Q3057" s="107">
        <v>-9.4000000000000004E-3</v>
      </c>
      <c r="T3057" s="110">
        <v>44455</v>
      </c>
      <c r="U3057" s="28">
        <v>73.575000000000003</v>
      </c>
      <c r="V3057">
        <v>73.444999999999993</v>
      </c>
      <c r="W3057">
        <v>73.616</v>
      </c>
      <c r="X3057">
        <v>73.334999999999994</v>
      </c>
      <c r="Y3057" s="19">
        <v>1.8E-3</v>
      </c>
      <c r="AB3057" s="110">
        <f t="shared" si="550"/>
        <v>44678</v>
      </c>
      <c r="AC3057" s="108">
        <f t="shared" si="554"/>
        <v>17038.400000000001</v>
      </c>
      <c r="AD3057" s="28">
        <f t="shared" si="555"/>
        <v>76.632000000000005</v>
      </c>
      <c r="AE3057" s="28">
        <f t="shared" si="548"/>
        <v>222.3405365904583</v>
      </c>
      <c r="AF3057" s="31">
        <f t="shared" si="549"/>
        <v>-8.82096496928364E-3</v>
      </c>
      <c r="AJ3057" s="110">
        <f t="shared" si="553"/>
        <v>44622</v>
      </c>
      <c r="AK3057" s="31">
        <f t="shared" si="551"/>
        <v>1.8599999999999998E-2</v>
      </c>
      <c r="AL3057" s="115">
        <f t="shared" si="552"/>
        <v>-1.2734166468344688E-2</v>
      </c>
      <c r="AM3057" s="100"/>
      <c r="BR3057" s="18">
        <f t="shared" si="545"/>
        <v>44610</v>
      </c>
      <c r="BS3057" s="6">
        <f t="shared" si="546"/>
        <v>-7.1999999999999998E-3</v>
      </c>
      <c r="BT3057" s="6">
        <f t="shared" si="547"/>
        <v>-1.6000000000000001E-3</v>
      </c>
    </row>
    <row r="3058" spans="2:72" ht="14.45" hidden="1">
      <c r="B3058" s="110">
        <v>44614</v>
      </c>
      <c r="C3058" s="106">
        <v>4304.76</v>
      </c>
      <c r="D3058" s="106">
        <v>4332.74</v>
      </c>
      <c r="E3058" s="106">
        <v>4362.12</v>
      </c>
      <c r="F3058" s="106">
        <v>4267.1099999999997</v>
      </c>
      <c r="G3058" s="28"/>
      <c r="H3058" s="107">
        <v>-1.01E-2</v>
      </c>
      <c r="K3058" s="110">
        <v>44679</v>
      </c>
      <c r="L3058" s="106">
        <v>17245.05</v>
      </c>
      <c r="M3058" s="106">
        <v>17189.5</v>
      </c>
      <c r="N3058" s="106">
        <v>17322.5</v>
      </c>
      <c r="O3058" s="106">
        <v>17071.05</v>
      </c>
      <c r="P3058" s="28" t="s">
        <v>5532</v>
      </c>
      <c r="Q3058" s="107">
        <v>1.21E-2</v>
      </c>
      <c r="T3058" s="110">
        <v>44456</v>
      </c>
      <c r="U3058" s="28">
        <v>73.644999999999996</v>
      </c>
      <c r="V3058">
        <v>73.525999999999996</v>
      </c>
      <c r="W3058">
        <v>73.644999999999996</v>
      </c>
      <c r="X3058">
        <v>73.412999999999997</v>
      </c>
      <c r="Y3058" s="19">
        <v>1E-3</v>
      </c>
      <c r="AB3058" s="110">
        <f t="shared" si="550"/>
        <v>44679</v>
      </c>
      <c r="AC3058" s="108">
        <f t="shared" si="554"/>
        <v>17245.05</v>
      </c>
      <c r="AD3058" s="28">
        <f t="shared" si="555"/>
        <v>76.67</v>
      </c>
      <c r="AE3058" s="28">
        <f t="shared" si="548"/>
        <v>224.92565540628667</v>
      </c>
      <c r="AF3058" s="31">
        <f t="shared" si="549"/>
        <v>1.1626844368870293E-2</v>
      </c>
      <c r="AJ3058" s="110">
        <f t="shared" si="553"/>
        <v>44623</v>
      </c>
      <c r="AK3058" s="31">
        <f t="shared" si="551"/>
        <v>-5.3E-3</v>
      </c>
      <c r="AL3058" s="115">
        <f t="shared" si="552"/>
        <v>-1.0852441593122597E-2</v>
      </c>
      <c r="AM3058" s="100"/>
      <c r="BR3058" s="18">
        <f t="shared" si="545"/>
        <v>44614</v>
      </c>
      <c r="BS3058" s="6">
        <f t="shared" si="546"/>
        <v>-1.01E-2</v>
      </c>
      <c r="BT3058" s="6">
        <f t="shared" si="547"/>
        <v>-6.7000000000000002E-3</v>
      </c>
    </row>
    <row r="3059" spans="2:72" ht="14.45" hidden="1">
      <c r="B3059" s="110">
        <v>44615</v>
      </c>
      <c r="C3059" s="106">
        <v>4225.5</v>
      </c>
      <c r="D3059" s="106">
        <v>4324.93</v>
      </c>
      <c r="E3059" s="106">
        <v>4341.51</v>
      </c>
      <c r="F3059" s="106">
        <v>4221.51</v>
      </c>
      <c r="G3059" s="28"/>
      <c r="H3059" s="107">
        <v>-1.84E-2</v>
      </c>
      <c r="K3059" s="110">
        <v>44680</v>
      </c>
      <c r="L3059" s="106">
        <v>17102.55</v>
      </c>
      <c r="M3059" s="106">
        <v>17329.25</v>
      </c>
      <c r="N3059" s="106">
        <v>17377.650000000001</v>
      </c>
      <c r="O3059" s="106">
        <v>17053.25</v>
      </c>
      <c r="P3059" s="28" t="s">
        <v>5533</v>
      </c>
      <c r="Q3059" s="107">
        <v>-8.3000000000000001E-3</v>
      </c>
      <c r="T3059" s="110">
        <v>44459</v>
      </c>
      <c r="U3059" s="28">
        <v>73.653000000000006</v>
      </c>
      <c r="V3059">
        <v>73.825000000000003</v>
      </c>
      <c r="W3059">
        <v>73.846999999999994</v>
      </c>
      <c r="X3059">
        <v>73.614999999999995</v>
      </c>
      <c r="Y3059" s="19">
        <v>1E-4</v>
      </c>
      <c r="AB3059" s="110">
        <f t="shared" si="550"/>
        <v>44680</v>
      </c>
      <c r="AC3059" s="108">
        <f t="shared" si="554"/>
        <v>17102.55</v>
      </c>
      <c r="AD3059" s="28">
        <f t="shared" si="555"/>
        <v>76.534999999999997</v>
      </c>
      <c r="AE3059" s="28">
        <f t="shared" si="548"/>
        <v>223.46050826419287</v>
      </c>
      <c r="AF3059" s="31">
        <f t="shared" si="549"/>
        <v>-6.5139174072752493E-3</v>
      </c>
      <c r="AJ3059" s="110">
        <f t="shared" si="553"/>
        <v>44624</v>
      </c>
      <c r="AK3059" s="31">
        <f t="shared" si="551"/>
        <v>-7.9000000000000008E-3</v>
      </c>
      <c r="AL3059" s="115">
        <f t="shared" si="552"/>
        <v>-2.1166436341867878E-2</v>
      </c>
      <c r="AM3059" s="100"/>
      <c r="BR3059" s="18">
        <f t="shared" si="545"/>
        <v>44615</v>
      </c>
      <c r="BS3059" s="6">
        <f t="shared" si="546"/>
        <v>-1.84E-2</v>
      </c>
      <c r="BT3059" s="6">
        <f t="shared" si="547"/>
        <v>-1.6999999999999999E-3</v>
      </c>
    </row>
    <row r="3060" spans="2:72" ht="14.45" hidden="1">
      <c r="B3060" s="110">
        <v>44616</v>
      </c>
      <c r="C3060" s="106">
        <v>4288.7</v>
      </c>
      <c r="D3060" s="106">
        <v>4155.7700000000004</v>
      </c>
      <c r="E3060" s="106">
        <v>4294.7299999999996</v>
      </c>
      <c r="F3060" s="106">
        <v>4114.6499999999996</v>
      </c>
      <c r="G3060" s="28"/>
      <c r="H3060" s="107">
        <v>1.4999999999999999E-2</v>
      </c>
      <c r="K3060" s="110">
        <v>44683</v>
      </c>
      <c r="L3060" s="106">
        <v>17069.099999999999</v>
      </c>
      <c r="M3060" s="106">
        <v>16924.45</v>
      </c>
      <c r="N3060" s="106">
        <v>17092.25</v>
      </c>
      <c r="O3060" s="106">
        <v>16917.25</v>
      </c>
      <c r="P3060" s="28" t="s">
        <v>5534</v>
      </c>
      <c r="Q3060" s="107">
        <v>-2E-3</v>
      </c>
      <c r="T3060" s="110">
        <v>44460</v>
      </c>
      <c r="U3060" s="28">
        <v>73.745000000000005</v>
      </c>
      <c r="V3060">
        <v>73.644999999999996</v>
      </c>
      <c r="W3060">
        <v>73.759</v>
      </c>
      <c r="X3060">
        <v>73.555000000000007</v>
      </c>
      <c r="Y3060" s="19">
        <v>1.1999999999999999E-3</v>
      </c>
      <c r="AB3060" s="110">
        <f t="shared" si="550"/>
        <v>44683</v>
      </c>
      <c r="AC3060" s="108">
        <f t="shared" si="554"/>
        <v>17069.099999999999</v>
      </c>
      <c r="AD3060" s="28">
        <f t="shared" si="555"/>
        <v>76.484999999999999</v>
      </c>
      <c r="AE3060" s="28">
        <f t="shared" si="548"/>
        <v>223.1692488723279</v>
      </c>
      <c r="AF3060" s="31">
        <f t="shared" si="549"/>
        <v>-1.3034043201970436E-3</v>
      </c>
      <c r="AJ3060" s="110">
        <f t="shared" si="553"/>
        <v>44627</v>
      </c>
      <c r="AK3060" s="31">
        <f t="shared" si="551"/>
        <v>-2.9499999999999998E-2</v>
      </c>
      <c r="AL3060" s="115">
        <f t="shared" si="552"/>
        <v>-3.0503806604051942E-2</v>
      </c>
      <c r="AM3060" s="100"/>
      <c r="BR3060" s="18">
        <f t="shared" si="545"/>
        <v>44616</v>
      </c>
      <c r="BS3060" s="6">
        <f t="shared" si="546"/>
        <v>1.4999999999999999E-2</v>
      </c>
      <c r="BT3060" s="6">
        <f t="shared" si="547"/>
        <v>-4.7800000000000002E-2</v>
      </c>
    </row>
    <row r="3061" spans="2:72" ht="14.45" hidden="1">
      <c r="B3061" s="110">
        <v>44617</v>
      </c>
      <c r="C3061" s="106">
        <v>4384.6499999999996</v>
      </c>
      <c r="D3061" s="106">
        <v>4298.38</v>
      </c>
      <c r="E3061" s="106">
        <v>4385.34</v>
      </c>
      <c r="F3061" s="106">
        <v>4286.83</v>
      </c>
      <c r="G3061" s="28"/>
      <c r="H3061" s="107">
        <v>2.24E-2</v>
      </c>
      <c r="K3061" s="110">
        <v>44685</v>
      </c>
      <c r="L3061" s="106">
        <v>16677.599999999999</v>
      </c>
      <c r="M3061" s="106">
        <v>17096.599999999999</v>
      </c>
      <c r="N3061" s="106">
        <v>17132.849999999999</v>
      </c>
      <c r="O3061" s="106">
        <v>16623.95</v>
      </c>
      <c r="P3061" s="28" t="s">
        <v>5535</v>
      </c>
      <c r="Q3061" s="107">
        <v>-2.29E-2</v>
      </c>
      <c r="T3061" s="110">
        <v>44461</v>
      </c>
      <c r="U3061" s="28">
        <v>73.825000000000003</v>
      </c>
      <c r="V3061">
        <v>73.777000000000001</v>
      </c>
      <c r="W3061">
        <v>73.954999999999998</v>
      </c>
      <c r="X3061">
        <v>73.674999999999997</v>
      </c>
      <c r="Y3061" s="19">
        <v>1.1000000000000001E-3</v>
      </c>
      <c r="AB3061" s="110">
        <f t="shared" si="550"/>
        <v>44685</v>
      </c>
      <c r="AC3061" s="108">
        <f t="shared" si="554"/>
        <v>16677.599999999999</v>
      </c>
      <c r="AD3061" s="28">
        <f t="shared" si="555"/>
        <v>76.281999999999996</v>
      </c>
      <c r="AE3061" s="28">
        <f t="shared" si="548"/>
        <v>218.63086966781154</v>
      </c>
      <c r="AF3061" s="31">
        <f t="shared" si="549"/>
        <v>-2.0336041938791904E-2</v>
      </c>
      <c r="AJ3061" s="110">
        <f t="shared" si="553"/>
        <v>44628</v>
      </c>
      <c r="AK3061" s="31">
        <f t="shared" si="551"/>
        <v>-7.1999999999999998E-3</v>
      </c>
      <c r="AL3061" s="115">
        <f t="shared" si="552"/>
        <v>1.0393627040103715E-2</v>
      </c>
      <c r="AM3061" s="100"/>
      <c r="BR3061" s="18">
        <f t="shared" si="545"/>
        <v>44617</v>
      </c>
      <c r="BS3061" s="6">
        <f t="shared" si="546"/>
        <v>2.24E-2</v>
      </c>
      <c r="BT3061" s="6">
        <f t="shared" si="547"/>
        <v>2.53E-2</v>
      </c>
    </row>
    <row r="3062" spans="2:72" ht="14.45" hidden="1">
      <c r="B3062" s="110">
        <v>44620</v>
      </c>
      <c r="C3062" s="106">
        <v>4373.9399999999996</v>
      </c>
      <c r="D3062" s="106">
        <v>4354.17</v>
      </c>
      <c r="E3062" s="106">
        <v>4388.84</v>
      </c>
      <c r="F3062" s="106">
        <v>4315.12</v>
      </c>
      <c r="G3062" s="28"/>
      <c r="H3062" s="107">
        <v>-2.3999999999999998E-3</v>
      </c>
      <c r="K3062" s="110">
        <v>44686</v>
      </c>
      <c r="L3062" s="106">
        <v>16682.650000000001</v>
      </c>
      <c r="M3062" s="106">
        <v>16854.75</v>
      </c>
      <c r="N3062" s="106">
        <v>16945.7</v>
      </c>
      <c r="O3062" s="106">
        <v>16651.849999999999</v>
      </c>
      <c r="P3062" s="28" t="s">
        <v>5536</v>
      </c>
      <c r="Q3062" s="107">
        <v>2.9999999999999997E-4</v>
      </c>
      <c r="T3062" s="110">
        <v>44462</v>
      </c>
      <c r="U3062" s="28">
        <v>73.81</v>
      </c>
      <c r="V3062">
        <v>73.88</v>
      </c>
      <c r="W3062">
        <v>73.912000000000006</v>
      </c>
      <c r="X3062">
        <v>73.599999999999994</v>
      </c>
      <c r="Y3062" s="19">
        <v>-2.0000000000000001E-4</v>
      </c>
      <c r="AB3062" s="110">
        <f t="shared" si="550"/>
        <v>44686</v>
      </c>
      <c r="AC3062" s="108">
        <f t="shared" si="554"/>
        <v>16682.650000000001</v>
      </c>
      <c r="AD3062" s="28">
        <f t="shared" si="555"/>
        <v>76.513999999999996</v>
      </c>
      <c r="AE3062" s="28">
        <f t="shared" si="548"/>
        <v>218.03395457040546</v>
      </c>
      <c r="AF3062" s="31">
        <f t="shared" si="549"/>
        <v>-2.7302416091242732E-3</v>
      </c>
      <c r="AJ3062" s="110">
        <f t="shared" si="553"/>
        <v>44629</v>
      </c>
      <c r="AK3062" s="31">
        <f t="shared" si="551"/>
        <v>2.5700000000000001E-2</v>
      </c>
      <c r="AL3062" s="115">
        <f t="shared" si="552"/>
        <v>2.771540641330561E-2</v>
      </c>
      <c r="AM3062" s="100"/>
      <c r="BR3062" s="18">
        <f t="shared" si="545"/>
        <v>44620</v>
      </c>
      <c r="BS3062" s="6">
        <f t="shared" si="546"/>
        <v>-2.3999999999999998E-3</v>
      </c>
      <c r="BT3062" s="6">
        <f t="shared" si="547"/>
        <v>8.0999999999999996E-3</v>
      </c>
    </row>
    <row r="3063" spans="2:72" ht="14.45" hidden="1">
      <c r="B3063" s="110">
        <v>44621</v>
      </c>
      <c r="C3063" s="106">
        <v>4306.26</v>
      </c>
      <c r="D3063" s="106">
        <v>4363.1400000000003</v>
      </c>
      <c r="E3063" s="106">
        <v>4378.45</v>
      </c>
      <c r="F3063" s="106">
        <v>4279.54</v>
      </c>
      <c r="G3063" s="28"/>
      <c r="H3063" s="107">
        <v>-1.55E-2</v>
      </c>
      <c r="K3063" s="110">
        <v>44687</v>
      </c>
      <c r="L3063" s="106">
        <v>16411.25</v>
      </c>
      <c r="M3063" s="106">
        <v>16415.55</v>
      </c>
      <c r="N3063" s="106">
        <v>16484.2</v>
      </c>
      <c r="O3063" s="106">
        <v>16340.9</v>
      </c>
      <c r="P3063" s="28" t="s">
        <v>5537</v>
      </c>
      <c r="Q3063" s="107">
        <v>-1.6299999999999999E-2</v>
      </c>
      <c r="T3063" s="110">
        <v>44463</v>
      </c>
      <c r="U3063" s="28">
        <v>73.820999999999998</v>
      </c>
      <c r="V3063">
        <v>73.831999999999994</v>
      </c>
      <c r="W3063">
        <v>73.875</v>
      </c>
      <c r="X3063">
        <v>73.619</v>
      </c>
      <c r="Y3063" s="19">
        <v>1E-4</v>
      </c>
      <c r="AB3063" s="110">
        <f t="shared" si="550"/>
        <v>44687</v>
      </c>
      <c r="AC3063" s="108">
        <f t="shared" si="554"/>
        <v>16411.25</v>
      </c>
      <c r="AD3063" s="28">
        <f t="shared" si="555"/>
        <v>76.978999999999999</v>
      </c>
      <c r="AE3063" s="28">
        <f t="shared" si="548"/>
        <v>213.19125995401345</v>
      </c>
      <c r="AF3063" s="31">
        <f t="shared" si="549"/>
        <v>-2.2210736056838543E-2</v>
      </c>
      <c r="AJ3063" s="110">
        <f t="shared" si="553"/>
        <v>44630</v>
      </c>
      <c r="AK3063" s="31">
        <f t="shared" si="551"/>
        <v>-4.3E-3</v>
      </c>
      <c r="AL3063" s="115">
        <f t="shared" si="552"/>
        <v>1.6225263919853239E-2</v>
      </c>
      <c r="AM3063" s="100"/>
      <c r="BR3063" s="18" t="e">
        <f t="shared" si="545"/>
        <v>#N/A</v>
      </c>
      <c r="BS3063" s="6">
        <f t="shared" si="546"/>
        <v>0</v>
      </c>
      <c r="BT3063" s="6">
        <f t="shared" si="547"/>
        <v>0</v>
      </c>
    </row>
    <row r="3064" spans="2:72" ht="14.45" hidden="1">
      <c r="B3064" s="110">
        <v>44622</v>
      </c>
      <c r="C3064" s="106">
        <v>4386.54</v>
      </c>
      <c r="D3064" s="106">
        <v>4322.5600000000004</v>
      </c>
      <c r="E3064" s="106">
        <v>4401.4799999999996</v>
      </c>
      <c r="F3064" s="106">
        <v>4322.5600000000004</v>
      </c>
      <c r="G3064" s="28"/>
      <c r="H3064" s="107">
        <v>1.8599999999999998E-2</v>
      </c>
      <c r="K3064" s="110">
        <v>44690</v>
      </c>
      <c r="L3064" s="106">
        <v>16301.85</v>
      </c>
      <c r="M3064" s="106">
        <v>16227.7</v>
      </c>
      <c r="N3064" s="106">
        <v>16403.7</v>
      </c>
      <c r="O3064" s="106">
        <v>16142.1</v>
      </c>
      <c r="P3064" s="28" t="s">
        <v>5538</v>
      </c>
      <c r="Q3064" s="107">
        <v>-6.7000000000000002E-3</v>
      </c>
      <c r="T3064" s="110">
        <v>44466</v>
      </c>
      <c r="U3064" s="28">
        <v>73.825000000000003</v>
      </c>
      <c r="V3064">
        <v>73.685000000000002</v>
      </c>
      <c r="W3064">
        <v>73.885999999999996</v>
      </c>
      <c r="X3064">
        <v>73.61</v>
      </c>
      <c r="Y3064" s="19">
        <v>1E-4</v>
      </c>
      <c r="AB3064" s="110">
        <f t="shared" si="550"/>
        <v>44690</v>
      </c>
      <c r="AC3064" s="108">
        <f t="shared" si="554"/>
        <v>16301.85</v>
      </c>
      <c r="AD3064" s="28">
        <f t="shared" si="555"/>
        <v>77.364999999999995</v>
      </c>
      <c r="AE3064" s="28">
        <f t="shared" si="548"/>
        <v>210.71350093711629</v>
      </c>
      <c r="AF3064" s="31">
        <f t="shared" si="549"/>
        <v>-1.1622235439818773E-2</v>
      </c>
      <c r="AJ3064" s="110">
        <f t="shared" si="553"/>
        <v>44631</v>
      </c>
      <c r="AK3064" s="31">
        <f t="shared" si="551"/>
        <v>-1.2999999999999999E-2</v>
      </c>
      <c r="AL3064" s="115">
        <f t="shared" si="552"/>
        <v>-4.9047659337952965E-4</v>
      </c>
      <c r="AM3064" s="100"/>
      <c r="BR3064" s="18">
        <f t="shared" si="545"/>
        <v>44622</v>
      </c>
      <c r="BS3064" s="6">
        <f t="shared" si="546"/>
        <v>1.8599999999999998E-2</v>
      </c>
      <c r="BT3064" s="6">
        <f t="shared" si="547"/>
        <v>-1.12E-2</v>
      </c>
    </row>
    <row r="3065" spans="2:72" ht="14.45" hidden="1">
      <c r="B3065" s="110">
        <v>44623</v>
      </c>
      <c r="C3065" s="106">
        <v>4363.49</v>
      </c>
      <c r="D3065" s="106">
        <v>4401.3100000000004</v>
      </c>
      <c r="E3065" s="106">
        <v>4416.78</v>
      </c>
      <c r="F3065" s="106">
        <v>4345.5600000000004</v>
      </c>
      <c r="G3065" s="28"/>
      <c r="H3065" s="107">
        <v>-5.3E-3</v>
      </c>
      <c r="K3065" s="110">
        <v>44691</v>
      </c>
      <c r="L3065" s="106">
        <v>16240.05</v>
      </c>
      <c r="M3065" s="106">
        <v>16248.9</v>
      </c>
      <c r="N3065" s="106">
        <v>16404.55</v>
      </c>
      <c r="O3065" s="106">
        <v>16197.3</v>
      </c>
      <c r="P3065" s="28" t="s">
        <v>5539</v>
      </c>
      <c r="Q3065" s="107">
        <v>-3.8E-3</v>
      </c>
      <c r="T3065" s="110">
        <v>44467</v>
      </c>
      <c r="U3065" s="28">
        <v>74.2</v>
      </c>
      <c r="V3065">
        <v>73.8</v>
      </c>
      <c r="W3065">
        <v>74.260000000000005</v>
      </c>
      <c r="X3065">
        <v>73.733999999999995</v>
      </c>
      <c r="Y3065" s="19">
        <v>5.1000000000000004E-3</v>
      </c>
      <c r="AB3065" s="110">
        <f t="shared" si="550"/>
        <v>44691</v>
      </c>
      <c r="AC3065" s="108">
        <f t="shared" si="554"/>
        <v>16240.05</v>
      </c>
      <c r="AD3065" s="28">
        <f t="shared" si="555"/>
        <v>77.224999999999994</v>
      </c>
      <c r="AE3065" s="28">
        <f t="shared" si="548"/>
        <v>210.29524117837488</v>
      </c>
      <c r="AF3065" s="31">
        <f t="shared" si="549"/>
        <v>-1.9849689596597164E-3</v>
      </c>
      <c r="AJ3065" s="110">
        <f t="shared" si="553"/>
        <v>44634</v>
      </c>
      <c r="AK3065" s="31">
        <f t="shared" si="551"/>
        <v>-7.4000000000000003E-3</v>
      </c>
      <c r="AL3065" s="115">
        <f t="shared" si="552"/>
        <v>1.5291933203421371E-2</v>
      </c>
      <c r="AM3065" s="100"/>
      <c r="BR3065" s="18">
        <f t="shared" si="545"/>
        <v>44623</v>
      </c>
      <c r="BS3065" s="6">
        <f t="shared" si="546"/>
        <v>-5.3E-3</v>
      </c>
      <c r="BT3065" s="6">
        <f t="shared" si="547"/>
        <v>-6.4999999999999997E-3</v>
      </c>
    </row>
    <row r="3066" spans="2:72" ht="14.45" hidden="1">
      <c r="B3066" s="110">
        <v>44624</v>
      </c>
      <c r="C3066" s="106">
        <v>4328.87</v>
      </c>
      <c r="D3066" s="106">
        <v>4342.12</v>
      </c>
      <c r="E3066" s="106">
        <v>4342.12</v>
      </c>
      <c r="F3066" s="106">
        <v>4284.9799999999996</v>
      </c>
      <c r="G3066" s="28"/>
      <c r="H3066" s="107">
        <v>-7.9000000000000008E-3</v>
      </c>
      <c r="K3066" s="110">
        <v>44692</v>
      </c>
      <c r="L3066" s="106">
        <v>16167.1</v>
      </c>
      <c r="M3066" s="106">
        <v>16270.05</v>
      </c>
      <c r="N3066" s="106">
        <v>16318.75</v>
      </c>
      <c r="O3066" s="106">
        <v>15992.6</v>
      </c>
      <c r="P3066" s="28" t="s">
        <v>5540</v>
      </c>
      <c r="Q3066" s="107">
        <v>-4.4999999999999997E-3</v>
      </c>
      <c r="T3066" s="110">
        <v>44468</v>
      </c>
      <c r="U3066" s="28">
        <v>74.298000000000002</v>
      </c>
      <c r="V3066">
        <v>74.174000000000007</v>
      </c>
      <c r="W3066">
        <v>74.358999999999995</v>
      </c>
      <c r="X3066">
        <v>74.096999999999994</v>
      </c>
      <c r="Y3066" s="19">
        <v>1.2999999999999999E-3</v>
      </c>
      <c r="AB3066" s="110">
        <f t="shared" si="550"/>
        <v>44692</v>
      </c>
      <c r="AC3066" s="108">
        <f t="shared" si="554"/>
        <v>16167.1</v>
      </c>
      <c r="AD3066" s="28">
        <f t="shared" si="555"/>
        <v>77.424999999999997</v>
      </c>
      <c r="AE3066" s="28">
        <f t="shared" si="548"/>
        <v>208.80981595092027</v>
      </c>
      <c r="AF3066" s="31">
        <f t="shared" si="549"/>
        <v>-7.0635227841159276E-3</v>
      </c>
      <c r="AJ3066" s="110">
        <f t="shared" si="553"/>
        <v>44635</v>
      </c>
      <c r="AK3066" s="31">
        <f t="shared" si="551"/>
        <v>2.1399999999999999E-2</v>
      </c>
      <c r="AL3066" s="115">
        <f t="shared" si="552"/>
        <v>-1.1958690176108289E-2</v>
      </c>
      <c r="AM3066" s="100"/>
      <c r="BR3066" s="18">
        <f t="shared" si="545"/>
        <v>44624</v>
      </c>
      <c r="BS3066" s="6">
        <f t="shared" si="546"/>
        <v>-7.9000000000000008E-3</v>
      </c>
      <c r="BT3066" s="6">
        <f t="shared" si="547"/>
        <v>-1.5299999999999999E-2</v>
      </c>
    </row>
    <row r="3067" spans="2:72" ht="14.45" hidden="1">
      <c r="B3067" s="110">
        <v>44627</v>
      </c>
      <c r="C3067" s="106">
        <v>4201.09</v>
      </c>
      <c r="D3067" s="106">
        <v>4327.01</v>
      </c>
      <c r="E3067" s="106">
        <v>4327.01</v>
      </c>
      <c r="F3067" s="106">
        <v>4199.8500000000004</v>
      </c>
      <c r="G3067" s="28"/>
      <c r="H3067" s="107">
        <v>-2.9499999999999998E-2</v>
      </c>
      <c r="K3067" s="110">
        <v>44693</v>
      </c>
      <c r="L3067" s="106">
        <v>15808</v>
      </c>
      <c r="M3067" s="106">
        <v>16021.1</v>
      </c>
      <c r="N3067" s="106">
        <v>16041.95</v>
      </c>
      <c r="O3067" s="106">
        <v>15735.75</v>
      </c>
      <c r="P3067" s="28" t="s">
        <v>5541</v>
      </c>
      <c r="Q3067" s="107">
        <v>-2.2200000000000001E-2</v>
      </c>
      <c r="T3067" s="110">
        <v>44469</v>
      </c>
      <c r="U3067" s="28">
        <v>74.17</v>
      </c>
      <c r="V3067">
        <v>74.325999999999993</v>
      </c>
      <c r="W3067">
        <v>74.361000000000004</v>
      </c>
      <c r="X3067">
        <v>74.114999999999995</v>
      </c>
      <c r="Y3067" s="19">
        <v>-1.6999999999999999E-3</v>
      </c>
      <c r="AB3067" s="110">
        <f t="shared" si="550"/>
        <v>44693</v>
      </c>
      <c r="AC3067" s="108">
        <f t="shared" si="554"/>
        <v>15808</v>
      </c>
      <c r="AD3067" s="28">
        <f t="shared" si="555"/>
        <v>77.435000000000002</v>
      </c>
      <c r="AE3067" s="28">
        <f t="shared" si="548"/>
        <v>204.14541228126816</v>
      </c>
      <c r="AF3067" s="31">
        <f t="shared" si="549"/>
        <v>-2.2338047894972735E-2</v>
      </c>
      <c r="AJ3067" s="110">
        <f t="shared" si="553"/>
        <v>44636</v>
      </c>
      <c r="AK3067" s="31">
        <f t="shared" si="551"/>
        <v>2.24E-2</v>
      </c>
      <c r="AL3067" s="115">
        <f t="shared" si="552"/>
        <v>2.1686382815242711E-2</v>
      </c>
      <c r="AM3067" s="100"/>
      <c r="BR3067" s="18">
        <f t="shared" si="545"/>
        <v>44627</v>
      </c>
      <c r="BS3067" s="6">
        <f t="shared" si="546"/>
        <v>-2.9499999999999998E-2</v>
      </c>
      <c r="BT3067" s="6">
        <f t="shared" si="547"/>
        <v>-2.35E-2</v>
      </c>
    </row>
    <row r="3068" spans="2:72" ht="14.45" hidden="1">
      <c r="B3068" s="110">
        <v>44628</v>
      </c>
      <c r="C3068" s="106">
        <v>4170.7</v>
      </c>
      <c r="D3068" s="106">
        <v>4202.66</v>
      </c>
      <c r="E3068" s="106">
        <v>4276.9399999999996</v>
      </c>
      <c r="F3068" s="106">
        <v>4157.87</v>
      </c>
      <c r="G3068" s="28"/>
      <c r="H3068" s="107">
        <v>-7.1999999999999998E-3</v>
      </c>
      <c r="K3068" s="110">
        <v>44694</v>
      </c>
      <c r="L3068" s="106">
        <v>15782.15</v>
      </c>
      <c r="M3068" s="106">
        <v>15977</v>
      </c>
      <c r="N3068" s="106">
        <v>16083.6</v>
      </c>
      <c r="O3068" s="106">
        <v>15740.85</v>
      </c>
      <c r="P3068" s="28" t="s">
        <v>5542</v>
      </c>
      <c r="Q3068" s="107">
        <v>-1.6000000000000001E-3</v>
      </c>
      <c r="T3068" s="110">
        <v>44470</v>
      </c>
      <c r="U3068" s="28">
        <v>74.150000000000006</v>
      </c>
      <c r="V3068">
        <v>74.19</v>
      </c>
      <c r="W3068">
        <v>74.388999999999996</v>
      </c>
      <c r="X3068">
        <v>74.09</v>
      </c>
      <c r="Y3068" s="19">
        <v>-2.9999999999999997E-4</v>
      </c>
      <c r="AB3068" s="110">
        <f t="shared" si="550"/>
        <v>44694</v>
      </c>
      <c r="AC3068" s="108">
        <f t="shared" si="554"/>
        <v>15782.15</v>
      </c>
      <c r="AD3068" s="28">
        <f t="shared" si="555"/>
        <v>77.48</v>
      </c>
      <c r="AE3068" s="28">
        <f t="shared" si="548"/>
        <v>203.69321115126482</v>
      </c>
      <c r="AF3068" s="31">
        <f t="shared" si="549"/>
        <v>-2.2150932756711539E-3</v>
      </c>
      <c r="AJ3068" s="110">
        <f t="shared" si="553"/>
        <v>44637</v>
      </c>
      <c r="AK3068" s="31">
        <f t="shared" si="551"/>
        <v>1.23E-2</v>
      </c>
      <c r="AL3068" s="115">
        <f t="shared" si="552"/>
        <v>2.1888910810065942E-2</v>
      </c>
      <c r="AM3068" s="100"/>
      <c r="BR3068" s="18">
        <f t="shared" si="545"/>
        <v>44628</v>
      </c>
      <c r="BS3068" s="6">
        <f t="shared" si="546"/>
        <v>-7.1999999999999998E-3</v>
      </c>
      <c r="BT3068" s="6">
        <f t="shared" si="547"/>
        <v>9.4999999999999998E-3</v>
      </c>
    </row>
    <row r="3069" spans="2:72" ht="14.45" hidden="1">
      <c r="B3069" s="110">
        <v>44629</v>
      </c>
      <c r="C3069" s="106">
        <v>4277.88</v>
      </c>
      <c r="D3069" s="106">
        <v>4223.1000000000004</v>
      </c>
      <c r="E3069" s="106">
        <v>4299.3999999999996</v>
      </c>
      <c r="F3069" s="106">
        <v>4223.1000000000004</v>
      </c>
      <c r="G3069" s="28"/>
      <c r="H3069" s="107">
        <v>2.5700000000000001E-2</v>
      </c>
      <c r="K3069" s="110">
        <v>44697</v>
      </c>
      <c r="L3069" s="106">
        <v>15842.3</v>
      </c>
      <c r="M3069" s="106">
        <v>15845.1</v>
      </c>
      <c r="N3069" s="106">
        <v>15977.95</v>
      </c>
      <c r="O3069" s="106">
        <v>15739.65</v>
      </c>
      <c r="P3069" s="28" t="s">
        <v>5543</v>
      </c>
      <c r="Q3069" s="107">
        <v>3.8E-3</v>
      </c>
      <c r="T3069" s="110">
        <v>44473</v>
      </c>
      <c r="U3069" s="28">
        <v>74.587999999999994</v>
      </c>
      <c r="V3069">
        <v>74.147000000000006</v>
      </c>
      <c r="W3069">
        <v>74.596999999999994</v>
      </c>
      <c r="X3069">
        <v>74.135000000000005</v>
      </c>
      <c r="Y3069" s="19">
        <v>5.8999999999999999E-3</v>
      </c>
      <c r="AB3069" s="110">
        <f t="shared" si="550"/>
        <v>44697</v>
      </c>
      <c r="AC3069" s="108">
        <f t="shared" si="554"/>
        <v>15842.3</v>
      </c>
      <c r="AD3069" s="28">
        <f t="shared" si="555"/>
        <v>77.832999999999998</v>
      </c>
      <c r="AE3069" s="28">
        <f t="shared" si="548"/>
        <v>203.54219932419412</v>
      </c>
      <c r="AF3069" s="31">
        <f t="shared" si="549"/>
        <v>-7.4136897453380701E-4</v>
      </c>
      <c r="AJ3069" s="110" t="e">
        <f t="shared" si="553"/>
        <v>#N/A</v>
      </c>
      <c r="AK3069" s="31">
        <f t="shared" si="551"/>
        <v>0</v>
      </c>
      <c r="AL3069" s="115">
        <f t="shared" si="552"/>
        <v>0</v>
      </c>
      <c r="AM3069" s="100"/>
      <c r="BR3069" s="18">
        <f t="shared" si="545"/>
        <v>44629</v>
      </c>
      <c r="BS3069" s="6">
        <f t="shared" si="546"/>
        <v>2.5700000000000001E-2</v>
      </c>
      <c r="BT3069" s="6">
        <f t="shared" si="547"/>
        <v>2.07E-2</v>
      </c>
    </row>
    <row r="3070" spans="2:72" ht="14.45" hidden="1">
      <c r="B3070" s="110">
        <v>44630</v>
      </c>
      <c r="C3070" s="106">
        <v>4259.5200000000004</v>
      </c>
      <c r="D3070" s="106">
        <v>4252.55</v>
      </c>
      <c r="E3070" s="106">
        <v>4268.28</v>
      </c>
      <c r="F3070" s="106">
        <v>4209.8</v>
      </c>
      <c r="G3070" s="28"/>
      <c r="H3070" s="107">
        <v>-4.3E-3</v>
      </c>
      <c r="K3070" s="110">
        <v>44698</v>
      </c>
      <c r="L3070" s="106">
        <v>16259.3</v>
      </c>
      <c r="M3070" s="106">
        <v>15912.6</v>
      </c>
      <c r="N3070" s="106">
        <v>16284.25</v>
      </c>
      <c r="O3070" s="106">
        <v>15900.8</v>
      </c>
      <c r="P3070" s="28" t="s">
        <v>5544</v>
      </c>
      <c r="Q3070" s="107">
        <v>2.63E-2</v>
      </c>
      <c r="T3070" s="110">
        <v>44474</v>
      </c>
      <c r="U3070" s="28">
        <v>74.564999999999998</v>
      </c>
      <c r="V3070">
        <v>74.578000000000003</v>
      </c>
      <c r="W3070">
        <v>74.688000000000002</v>
      </c>
      <c r="X3070">
        <v>74.430000000000007</v>
      </c>
      <c r="Y3070" s="19">
        <v>-2.9999999999999997E-4</v>
      </c>
      <c r="AB3070" s="110">
        <f t="shared" si="550"/>
        <v>44698</v>
      </c>
      <c r="AC3070" s="108">
        <f t="shared" si="554"/>
        <v>16259.3</v>
      </c>
      <c r="AD3070" s="28">
        <f t="shared" si="555"/>
        <v>77.475999999999999</v>
      </c>
      <c r="AE3070" s="28">
        <f t="shared" si="548"/>
        <v>209.86240900407867</v>
      </c>
      <c r="AF3070" s="31">
        <f t="shared" si="549"/>
        <v>3.1051102429221489E-2</v>
      </c>
      <c r="AJ3070" s="110">
        <f t="shared" si="553"/>
        <v>44641</v>
      </c>
      <c r="AK3070" s="31">
        <f t="shared" si="551"/>
        <v>-4.0000000000000002E-4</v>
      </c>
      <c r="AL3070" s="115">
        <f t="shared" si="552"/>
        <v>-1.4319259814270624E-2</v>
      </c>
      <c r="AM3070" s="100"/>
      <c r="BR3070" s="18">
        <f t="shared" si="545"/>
        <v>44630</v>
      </c>
      <c r="BS3070" s="6">
        <f t="shared" si="546"/>
        <v>-4.3E-3</v>
      </c>
      <c r="BT3070" s="6">
        <f t="shared" si="547"/>
        <v>1.5299999999999999E-2</v>
      </c>
    </row>
    <row r="3071" spans="2:72" ht="14.45" hidden="1">
      <c r="B3071" s="110">
        <v>44631</v>
      </c>
      <c r="C3071" s="106">
        <v>4204.3100000000004</v>
      </c>
      <c r="D3071" s="106">
        <v>4279.5</v>
      </c>
      <c r="E3071" s="106">
        <v>4291.01</v>
      </c>
      <c r="F3071" s="106">
        <v>4200.49</v>
      </c>
      <c r="G3071" s="28"/>
      <c r="H3071" s="107">
        <v>-1.2999999999999999E-2</v>
      </c>
      <c r="K3071" s="110">
        <v>44699</v>
      </c>
      <c r="L3071" s="106">
        <v>16240.3</v>
      </c>
      <c r="M3071" s="106">
        <v>16318.15</v>
      </c>
      <c r="N3071" s="106">
        <v>16399.8</v>
      </c>
      <c r="O3071" s="106">
        <v>16211.2</v>
      </c>
      <c r="P3071" s="28" t="s">
        <v>4075</v>
      </c>
      <c r="Q3071" s="107">
        <v>-1.1999999999999999E-3</v>
      </c>
      <c r="T3071" s="110">
        <v>44475</v>
      </c>
      <c r="U3071" s="28">
        <v>74.778000000000006</v>
      </c>
      <c r="V3071">
        <v>74.522000000000006</v>
      </c>
      <c r="W3071">
        <v>75.066000000000003</v>
      </c>
      <c r="X3071">
        <v>74.522000000000006</v>
      </c>
      <c r="Y3071" s="19">
        <v>2.8999999999999998E-3</v>
      </c>
      <c r="AB3071" s="110">
        <f t="shared" si="550"/>
        <v>44699</v>
      </c>
      <c r="AC3071" s="108">
        <f t="shared" si="554"/>
        <v>16240.3</v>
      </c>
      <c r="AD3071" s="28">
        <f t="shared" si="555"/>
        <v>77.81</v>
      </c>
      <c r="AE3071" s="28">
        <f t="shared" si="548"/>
        <v>208.71738851047422</v>
      </c>
      <c r="AF3071" s="31">
        <f t="shared" si="549"/>
        <v>-5.4560533210222806E-3</v>
      </c>
      <c r="AJ3071" s="110">
        <f t="shared" si="553"/>
        <v>44642</v>
      </c>
      <c r="AK3071" s="31">
        <f t="shared" si="551"/>
        <v>1.1299999999999999E-2</v>
      </c>
      <c r="AL3071" s="115">
        <f t="shared" si="552"/>
        <v>1.3234760892800512E-2</v>
      </c>
      <c r="AM3071" s="100"/>
      <c r="BR3071" s="18">
        <f t="shared" si="545"/>
        <v>44631</v>
      </c>
      <c r="BS3071" s="6">
        <f t="shared" si="546"/>
        <v>-1.2999999999999999E-2</v>
      </c>
      <c r="BT3071" s="6">
        <f t="shared" si="547"/>
        <v>2.0999999999999999E-3</v>
      </c>
    </row>
    <row r="3072" spans="2:72" ht="14.45" hidden="1">
      <c r="B3072" s="110">
        <v>44634</v>
      </c>
      <c r="C3072" s="106">
        <v>4173.1099999999997</v>
      </c>
      <c r="D3072" s="106">
        <v>4202.75</v>
      </c>
      <c r="E3072" s="106">
        <v>4247.57</v>
      </c>
      <c r="F3072" s="106">
        <v>4161.72</v>
      </c>
      <c r="G3072" s="28"/>
      <c r="H3072" s="107">
        <v>-7.4000000000000003E-3</v>
      </c>
      <c r="K3072" s="110">
        <v>44700</v>
      </c>
      <c r="L3072" s="106">
        <v>15809.4</v>
      </c>
      <c r="M3072" s="106">
        <v>15917.4</v>
      </c>
      <c r="N3072" s="106">
        <v>15984.75</v>
      </c>
      <c r="O3072" s="106">
        <v>15775.2</v>
      </c>
      <c r="P3072" s="28" t="s">
        <v>5545</v>
      </c>
      <c r="Q3072" s="107">
        <v>-2.6499999999999999E-2</v>
      </c>
      <c r="T3072" s="110">
        <v>44476</v>
      </c>
      <c r="U3072" s="28">
        <v>74.825000000000003</v>
      </c>
      <c r="V3072">
        <v>74.768000000000001</v>
      </c>
      <c r="W3072">
        <v>74.95</v>
      </c>
      <c r="X3072">
        <v>74.713999999999999</v>
      </c>
      <c r="Y3072" s="19">
        <v>5.9999999999999995E-4</v>
      </c>
      <c r="AB3072" s="110">
        <f t="shared" si="550"/>
        <v>44700</v>
      </c>
      <c r="AC3072" s="108">
        <f t="shared" si="554"/>
        <v>15809.4</v>
      </c>
      <c r="AD3072" s="28">
        <f t="shared" si="555"/>
        <v>77.415000000000006</v>
      </c>
      <c r="AE3072" s="28">
        <f t="shared" si="548"/>
        <v>204.21623716334042</v>
      </c>
      <c r="AF3072" s="31">
        <f t="shared" si="549"/>
        <v>-2.1565770725939903E-2</v>
      </c>
      <c r="AJ3072" s="110">
        <f t="shared" si="553"/>
        <v>44643</v>
      </c>
      <c r="AK3072" s="31">
        <f t="shared" si="551"/>
        <v>-1.23E-2</v>
      </c>
      <c r="AL3072" s="115">
        <f t="shared" si="552"/>
        <v>-8.8621744208280395E-3</v>
      </c>
      <c r="AM3072" s="100"/>
      <c r="BR3072" s="18">
        <f t="shared" si="545"/>
        <v>44634</v>
      </c>
      <c r="BS3072" s="6">
        <f t="shared" si="546"/>
        <v>-7.4000000000000003E-3</v>
      </c>
      <c r="BT3072" s="6">
        <f t="shared" si="547"/>
        <v>1.4500000000000001E-2</v>
      </c>
    </row>
    <row r="3073" spans="2:72" ht="14.45" hidden="1">
      <c r="B3073" s="110">
        <v>44635</v>
      </c>
      <c r="C3073" s="106">
        <v>4262.45</v>
      </c>
      <c r="D3073" s="106">
        <v>4188.82</v>
      </c>
      <c r="E3073" s="106">
        <v>4271.05</v>
      </c>
      <c r="F3073" s="106">
        <v>4187.8999999999996</v>
      </c>
      <c r="G3073" s="28"/>
      <c r="H3073" s="107">
        <v>2.1399999999999999E-2</v>
      </c>
      <c r="K3073" s="110">
        <v>44701</v>
      </c>
      <c r="L3073" s="106">
        <v>16266.15</v>
      </c>
      <c r="M3073" s="106">
        <v>16043.8</v>
      </c>
      <c r="N3073" s="106">
        <v>16283.05</v>
      </c>
      <c r="O3073" s="106">
        <v>16003.85</v>
      </c>
      <c r="P3073" s="28" t="s">
        <v>5546</v>
      </c>
      <c r="Q3073" s="107">
        <v>2.8899999999999999E-2</v>
      </c>
      <c r="T3073" s="110">
        <v>44477</v>
      </c>
      <c r="U3073" s="28">
        <v>75.131</v>
      </c>
      <c r="V3073">
        <v>74.843999999999994</v>
      </c>
      <c r="W3073">
        <v>75.197000000000003</v>
      </c>
      <c r="X3073">
        <v>74.822000000000003</v>
      </c>
      <c r="Y3073" s="19">
        <v>4.1000000000000003E-3</v>
      </c>
      <c r="AB3073" s="110">
        <f t="shared" si="550"/>
        <v>44701</v>
      </c>
      <c r="AC3073" s="108">
        <f t="shared" si="554"/>
        <v>16266.15</v>
      </c>
      <c r="AD3073" s="28">
        <f t="shared" si="555"/>
        <v>77.864999999999995</v>
      </c>
      <c r="AE3073" s="28">
        <f t="shared" si="548"/>
        <v>208.90194567520709</v>
      </c>
      <c r="AF3073" s="31">
        <f t="shared" si="549"/>
        <v>2.2944838162495484E-2</v>
      </c>
      <c r="AJ3073" s="110">
        <f t="shared" si="553"/>
        <v>44644</v>
      </c>
      <c r="AK3073" s="31">
        <f t="shared" si="551"/>
        <v>1.43E-2</v>
      </c>
      <c r="AL3073" s="115">
        <f t="shared" si="552"/>
        <v>1.6169061760435977E-3</v>
      </c>
      <c r="AM3073" s="100"/>
      <c r="BR3073" s="18">
        <f t="shared" si="545"/>
        <v>44635</v>
      </c>
      <c r="BS3073" s="6">
        <f t="shared" si="546"/>
        <v>2.1399999999999999E-2</v>
      </c>
      <c r="BT3073" s="6">
        <f t="shared" si="547"/>
        <v>-1.23E-2</v>
      </c>
    </row>
    <row r="3074" spans="2:72" ht="14.45" hidden="1">
      <c r="B3074" s="110">
        <v>44636</v>
      </c>
      <c r="C3074" s="106">
        <v>4357.8599999999997</v>
      </c>
      <c r="D3074" s="106">
        <v>4288.1400000000003</v>
      </c>
      <c r="E3074" s="106">
        <v>4358.8999999999996</v>
      </c>
      <c r="F3074" s="106">
        <v>4251.99</v>
      </c>
      <c r="G3074" s="28"/>
      <c r="H3074" s="107">
        <v>2.24E-2</v>
      </c>
      <c r="K3074" s="110">
        <v>44704</v>
      </c>
      <c r="L3074" s="106">
        <v>16214.7</v>
      </c>
      <c r="M3074" s="106">
        <v>16290.95</v>
      </c>
      <c r="N3074" s="106">
        <v>16414.7</v>
      </c>
      <c r="O3074" s="106">
        <v>16185.75</v>
      </c>
      <c r="P3074" s="28" t="s">
        <v>5547</v>
      </c>
      <c r="Q3074" s="107">
        <v>-3.2000000000000002E-3</v>
      </c>
      <c r="T3074" s="110">
        <v>44480</v>
      </c>
      <c r="U3074" s="28">
        <v>75.403000000000006</v>
      </c>
      <c r="V3074">
        <v>75.119</v>
      </c>
      <c r="W3074">
        <v>75.546000000000006</v>
      </c>
      <c r="X3074">
        <v>75.069999999999993</v>
      </c>
      <c r="Y3074" s="19">
        <v>3.5999999999999999E-3</v>
      </c>
      <c r="AB3074" s="110">
        <f t="shared" si="550"/>
        <v>44704</v>
      </c>
      <c r="AC3074" s="108">
        <f t="shared" si="554"/>
        <v>16214.7</v>
      </c>
      <c r="AD3074" s="28">
        <f t="shared" si="555"/>
        <v>77.545000000000002</v>
      </c>
      <c r="AE3074" s="28">
        <f t="shared" si="548"/>
        <v>209.10052227738734</v>
      </c>
      <c r="AF3074" s="31">
        <f t="shared" si="549"/>
        <v>9.5057325358283151E-4</v>
      </c>
      <c r="AJ3074" s="110">
        <f t="shared" si="553"/>
        <v>44645</v>
      </c>
      <c r="AK3074" s="31">
        <f t="shared" si="551"/>
        <v>5.1000000000000004E-3</v>
      </c>
      <c r="AL3074" s="115">
        <f t="shared" si="552"/>
        <v>-3.7887629265926925E-3</v>
      </c>
      <c r="AM3074" s="100"/>
      <c r="BR3074" s="18">
        <f t="shared" si="545"/>
        <v>44636</v>
      </c>
      <c r="BS3074" s="6">
        <f t="shared" si="546"/>
        <v>2.24E-2</v>
      </c>
      <c r="BT3074" s="6">
        <f t="shared" si="547"/>
        <v>1.8700000000000001E-2</v>
      </c>
    </row>
    <row r="3075" spans="2:72" ht="14.45" hidden="1">
      <c r="B3075" s="110">
        <v>44637</v>
      </c>
      <c r="C3075" s="106">
        <v>4411.67</v>
      </c>
      <c r="D3075" s="106">
        <v>4345.1099999999997</v>
      </c>
      <c r="E3075" s="106">
        <v>4412.67</v>
      </c>
      <c r="F3075" s="106">
        <v>4335.6499999999996</v>
      </c>
      <c r="G3075" s="28"/>
      <c r="H3075" s="107">
        <v>1.23E-2</v>
      </c>
      <c r="K3075" s="110">
        <v>44705</v>
      </c>
      <c r="L3075" s="106">
        <v>16125.15</v>
      </c>
      <c r="M3075" s="106">
        <v>16225.55</v>
      </c>
      <c r="N3075" s="106">
        <v>16262.8</v>
      </c>
      <c r="O3075" s="106">
        <v>16078.6</v>
      </c>
      <c r="P3075" s="28" t="s">
        <v>5548</v>
      </c>
      <c r="Q3075" s="107">
        <v>-5.4999999999999997E-3</v>
      </c>
      <c r="T3075" s="110">
        <v>44481</v>
      </c>
      <c r="U3075" s="28">
        <v>75.488</v>
      </c>
      <c r="V3075">
        <v>75.433999999999997</v>
      </c>
      <c r="W3075">
        <v>75.685000000000002</v>
      </c>
      <c r="X3075">
        <v>75.179000000000002</v>
      </c>
      <c r="Y3075" s="19">
        <v>1.1000000000000001E-3</v>
      </c>
      <c r="AB3075" s="110">
        <f t="shared" si="550"/>
        <v>44705</v>
      </c>
      <c r="AC3075" s="108">
        <f t="shared" si="554"/>
        <v>16125.15</v>
      </c>
      <c r="AD3075" s="28">
        <f t="shared" si="555"/>
        <v>77.474999999999994</v>
      </c>
      <c r="AE3075" s="28">
        <f t="shared" si="548"/>
        <v>208.13359148112295</v>
      </c>
      <c r="AF3075" s="31">
        <f t="shared" si="549"/>
        <v>-4.6242390297891456E-3</v>
      </c>
      <c r="AJ3075" s="110">
        <f t="shared" si="553"/>
        <v>44648</v>
      </c>
      <c r="AK3075" s="31">
        <f t="shared" si="551"/>
        <v>7.1000000000000004E-3</v>
      </c>
      <c r="AL3075" s="115">
        <f t="shared" si="552"/>
        <v>6.5956835704468197E-3</v>
      </c>
      <c r="AM3075" s="100"/>
      <c r="BR3075" s="18">
        <f t="shared" ref="BR3075:BR3138" si="556">VLOOKUP(B3075,K:Q,1,FALSE)</f>
        <v>44637</v>
      </c>
      <c r="BS3075" s="6">
        <f t="shared" ref="BS3075:BS3138" si="557">IFERROR(VLOOKUP(BR3075,B:H,7,FALSE),0)</f>
        <v>1.23E-2</v>
      </c>
      <c r="BT3075" s="6">
        <f t="shared" ref="BT3075:BT3138" si="558">IFERROR(VLOOKUP(BR3075,K:Q,7,FALSE),0)</f>
        <v>1.84E-2</v>
      </c>
    </row>
    <row r="3076" spans="2:72" ht="14.45" hidden="1">
      <c r="B3076" s="110">
        <v>44638</v>
      </c>
      <c r="C3076" s="106">
        <v>4463.12</v>
      </c>
      <c r="D3076" s="106">
        <v>4407.34</v>
      </c>
      <c r="E3076" s="106">
        <v>4465.3999999999996</v>
      </c>
      <c r="F3076" s="106">
        <v>4390.57</v>
      </c>
      <c r="G3076" s="28"/>
      <c r="H3076" s="107">
        <v>1.17E-2</v>
      </c>
      <c r="K3076" s="110">
        <v>44706</v>
      </c>
      <c r="L3076" s="106">
        <v>16025.8</v>
      </c>
      <c r="M3076" s="106">
        <v>16196.35</v>
      </c>
      <c r="N3076" s="106">
        <v>16223.35</v>
      </c>
      <c r="O3076" s="106">
        <v>16006.95</v>
      </c>
      <c r="P3076" s="28" t="s">
        <v>5549</v>
      </c>
      <c r="Q3076" s="107">
        <v>-6.1999999999999998E-3</v>
      </c>
      <c r="T3076" s="110">
        <v>44482</v>
      </c>
      <c r="U3076" s="28">
        <v>75.305999999999997</v>
      </c>
      <c r="V3076">
        <v>75.501999999999995</v>
      </c>
      <c r="W3076">
        <v>75.534999999999997</v>
      </c>
      <c r="X3076">
        <v>75.194000000000003</v>
      </c>
      <c r="Y3076" s="19">
        <v>-2.3999999999999998E-3</v>
      </c>
      <c r="AB3076" s="110">
        <f t="shared" si="550"/>
        <v>44706</v>
      </c>
      <c r="AC3076" s="108">
        <f t="shared" si="554"/>
        <v>16025.8</v>
      </c>
      <c r="AD3076" s="28">
        <f t="shared" si="555"/>
        <v>77.531000000000006</v>
      </c>
      <c r="AE3076" s="28">
        <f t="shared" ref="AE3076:AE3139" si="559">AC3076/AD3076</f>
        <v>206.70183539487428</v>
      </c>
      <c r="AF3076" s="31">
        <f t="shared" si="549"/>
        <v>-6.8790245537012629E-3</v>
      </c>
      <c r="AJ3076" s="110">
        <f t="shared" si="553"/>
        <v>44649</v>
      </c>
      <c r="AK3076" s="31">
        <f t="shared" si="551"/>
        <v>1.23E-2</v>
      </c>
      <c r="AL3076" s="115">
        <f t="shared" si="552"/>
        <v>1.1635326540939017E-2</v>
      </c>
      <c r="AM3076" s="100"/>
      <c r="BR3076" s="18" t="e">
        <f t="shared" si="556"/>
        <v>#N/A</v>
      </c>
      <c r="BS3076" s="6">
        <f t="shared" si="557"/>
        <v>0</v>
      </c>
      <c r="BT3076" s="6">
        <f t="shared" si="558"/>
        <v>0</v>
      </c>
    </row>
    <row r="3077" spans="2:72" ht="14.45" hidden="1">
      <c r="B3077" s="110">
        <v>44641</v>
      </c>
      <c r="C3077" s="106">
        <v>4461.18</v>
      </c>
      <c r="D3077" s="106">
        <v>4462.3999999999996</v>
      </c>
      <c r="E3077" s="106">
        <v>4481.75</v>
      </c>
      <c r="F3077" s="106">
        <v>4424.3</v>
      </c>
      <c r="G3077" s="28"/>
      <c r="H3077" s="107">
        <v>-4.0000000000000002E-4</v>
      </c>
      <c r="K3077" s="110">
        <v>44707</v>
      </c>
      <c r="L3077" s="106">
        <v>16170.15</v>
      </c>
      <c r="M3077" s="106">
        <v>16105</v>
      </c>
      <c r="N3077" s="106">
        <v>16204.45</v>
      </c>
      <c r="O3077" s="106">
        <v>15903.7</v>
      </c>
      <c r="P3077" s="28" t="s">
        <v>5550</v>
      </c>
      <c r="Q3077" s="107">
        <v>8.9999999999999993E-3</v>
      </c>
      <c r="T3077" s="110">
        <v>44483</v>
      </c>
      <c r="U3077" s="28">
        <v>74.995000000000005</v>
      </c>
      <c r="V3077">
        <v>75.256</v>
      </c>
      <c r="W3077">
        <v>75.385000000000005</v>
      </c>
      <c r="X3077">
        <v>74.97</v>
      </c>
      <c r="Y3077" s="19">
        <v>-4.1000000000000003E-3</v>
      </c>
      <c r="AB3077" s="110">
        <f t="shared" si="550"/>
        <v>44707</v>
      </c>
      <c r="AC3077" s="108">
        <f t="shared" si="554"/>
        <v>16170.15</v>
      </c>
      <c r="AD3077" s="28">
        <f t="shared" si="555"/>
        <v>77.635999999999996</v>
      </c>
      <c r="AE3077" s="28">
        <f t="shared" si="559"/>
        <v>208.28159616672679</v>
      </c>
      <c r="AF3077" s="31">
        <f t="shared" ref="AF3077:AF3140" si="560">AE3077/AE3076-1</f>
        <v>7.6427031663004463E-3</v>
      </c>
      <c r="AJ3077" s="110">
        <f t="shared" si="553"/>
        <v>44650</v>
      </c>
      <c r="AK3077" s="31">
        <f t="shared" si="551"/>
        <v>-6.3E-3</v>
      </c>
      <c r="AL3077" s="115">
        <f t="shared" si="552"/>
        <v>7.8912294001902694E-3</v>
      </c>
      <c r="AM3077" s="100"/>
      <c r="BR3077" s="18">
        <f t="shared" si="556"/>
        <v>44641</v>
      </c>
      <c r="BS3077" s="6">
        <f t="shared" si="557"/>
        <v>-4.0000000000000002E-4</v>
      </c>
      <c r="BT3077" s="6">
        <f t="shared" si="558"/>
        <v>-9.7999999999999997E-3</v>
      </c>
    </row>
    <row r="3078" spans="2:72" ht="14.45" hidden="1">
      <c r="B3078" s="110">
        <v>44642</v>
      </c>
      <c r="C3078" s="106">
        <v>4511.6099999999997</v>
      </c>
      <c r="D3078" s="106">
        <v>4469.1000000000004</v>
      </c>
      <c r="E3078" s="106">
        <v>4522</v>
      </c>
      <c r="F3078" s="106">
        <v>4469.1000000000004</v>
      </c>
      <c r="G3078" s="28"/>
      <c r="H3078" s="107">
        <v>1.1299999999999999E-2</v>
      </c>
      <c r="K3078" s="110">
        <v>44708</v>
      </c>
      <c r="L3078" s="106">
        <v>16352.45</v>
      </c>
      <c r="M3078" s="106">
        <v>16296.6</v>
      </c>
      <c r="N3078" s="106">
        <v>16370.6</v>
      </c>
      <c r="O3078" s="106">
        <v>16221.95</v>
      </c>
      <c r="P3078" s="28" t="s">
        <v>5551</v>
      </c>
      <c r="Q3078" s="107">
        <v>1.1299999999999999E-2</v>
      </c>
      <c r="T3078" s="110">
        <v>44484</v>
      </c>
      <c r="U3078" s="28">
        <v>75.03</v>
      </c>
      <c r="V3078">
        <v>74.986999999999995</v>
      </c>
      <c r="W3078">
        <v>75.075000000000003</v>
      </c>
      <c r="X3078">
        <v>74.882000000000005</v>
      </c>
      <c r="Y3078" s="19">
        <v>5.0000000000000001E-4</v>
      </c>
      <c r="AB3078" s="110">
        <f t="shared" si="550"/>
        <v>44708</v>
      </c>
      <c r="AC3078" s="108">
        <f t="shared" si="554"/>
        <v>16352.45</v>
      </c>
      <c r="AD3078" s="28">
        <f t="shared" si="555"/>
        <v>77.623999999999995</v>
      </c>
      <c r="AE3078" s="28">
        <f t="shared" si="559"/>
        <v>210.66229516644339</v>
      </c>
      <c r="AF3078" s="31">
        <f t="shared" si="560"/>
        <v>1.143019375466503E-2</v>
      </c>
      <c r="AJ3078" s="110">
        <f t="shared" si="553"/>
        <v>44651</v>
      </c>
      <c r="AK3078" s="31">
        <f t="shared" si="551"/>
        <v>-1.5699999999999999E-2</v>
      </c>
      <c r="AL3078" s="115">
        <f t="shared" si="552"/>
        <v>-3.2947187052796423E-3</v>
      </c>
      <c r="AM3078" s="100"/>
      <c r="BR3078" s="18">
        <f t="shared" si="556"/>
        <v>44642</v>
      </c>
      <c r="BS3078" s="6">
        <f t="shared" si="557"/>
        <v>1.1299999999999999E-2</v>
      </c>
      <c r="BT3078" s="6">
        <f t="shared" si="558"/>
        <v>1.1599999999999999E-2</v>
      </c>
    </row>
    <row r="3079" spans="2:72" ht="14.45" hidden="1">
      <c r="B3079" s="110">
        <v>44643</v>
      </c>
      <c r="C3079" s="106">
        <v>4456.24</v>
      </c>
      <c r="D3079" s="106">
        <v>4493.1000000000004</v>
      </c>
      <c r="E3079" s="106">
        <v>4501.07</v>
      </c>
      <c r="F3079" s="106">
        <v>4455.8100000000004</v>
      </c>
      <c r="G3079" s="28"/>
      <c r="H3079" s="107">
        <v>-1.23E-2</v>
      </c>
      <c r="K3079" s="110">
        <v>44711</v>
      </c>
      <c r="L3079" s="106">
        <v>16661.400000000001</v>
      </c>
      <c r="M3079" s="106">
        <v>16527.900000000001</v>
      </c>
      <c r="N3079" s="106">
        <v>16695.5</v>
      </c>
      <c r="O3079" s="106">
        <v>16506.150000000001</v>
      </c>
      <c r="P3079" s="28" t="s">
        <v>5552</v>
      </c>
      <c r="Q3079" s="107">
        <v>1.89E-2</v>
      </c>
      <c r="T3079" s="110">
        <v>44487</v>
      </c>
      <c r="U3079" s="28">
        <v>75.209999999999994</v>
      </c>
      <c r="V3079">
        <v>75.040999999999997</v>
      </c>
      <c r="W3079">
        <v>75.409000000000006</v>
      </c>
      <c r="X3079">
        <v>75.040999999999997</v>
      </c>
      <c r="Y3079" s="19">
        <v>2.3999999999999998E-3</v>
      </c>
      <c r="AB3079" s="110">
        <f t="shared" si="550"/>
        <v>44711</v>
      </c>
      <c r="AC3079" s="108">
        <f t="shared" si="554"/>
        <v>16661.400000000001</v>
      </c>
      <c r="AD3079" s="28">
        <f t="shared" si="555"/>
        <v>77.554000000000002</v>
      </c>
      <c r="AE3079" s="28">
        <f t="shared" si="559"/>
        <v>214.83611419140215</v>
      </c>
      <c r="AF3079" s="31">
        <f t="shared" si="560"/>
        <v>1.9812843212692721E-2</v>
      </c>
      <c r="AJ3079" s="110">
        <f t="shared" si="553"/>
        <v>44652</v>
      </c>
      <c r="AK3079" s="31">
        <f t="shared" si="551"/>
        <v>3.3999999999999998E-3</v>
      </c>
      <c r="AL3079" s="115">
        <f t="shared" si="552"/>
        <v>1.0885989112951355E-2</v>
      </c>
      <c r="AM3079" s="100"/>
      <c r="BR3079" s="18">
        <f t="shared" si="556"/>
        <v>44643</v>
      </c>
      <c r="BS3079" s="6">
        <f t="shared" si="557"/>
        <v>-1.23E-2</v>
      </c>
      <c r="BT3079" s="6">
        <f t="shared" si="558"/>
        <v>-4.0000000000000001E-3</v>
      </c>
    </row>
    <row r="3080" spans="2:72" ht="14.45" hidden="1">
      <c r="B3080" s="110">
        <v>44644</v>
      </c>
      <c r="C3080" s="106">
        <v>4520.16</v>
      </c>
      <c r="D3080" s="106">
        <v>4469.9799999999996</v>
      </c>
      <c r="E3080" s="106">
        <v>4520.58</v>
      </c>
      <c r="F3080" s="106">
        <v>4465.17</v>
      </c>
      <c r="G3080" s="28"/>
      <c r="H3080" s="107">
        <v>1.43E-2</v>
      </c>
      <c r="K3080" s="110">
        <v>44712</v>
      </c>
      <c r="L3080" s="106">
        <v>16584.55</v>
      </c>
      <c r="M3080" s="106">
        <v>16578.45</v>
      </c>
      <c r="N3080" s="106">
        <v>16690.75</v>
      </c>
      <c r="O3080" s="106">
        <v>16521.900000000001</v>
      </c>
      <c r="P3080" s="28" t="s">
        <v>5553</v>
      </c>
      <c r="Q3080" s="107">
        <v>-4.5999999999999999E-3</v>
      </c>
      <c r="T3080" s="110">
        <v>44488</v>
      </c>
      <c r="U3080" s="28">
        <v>75.12</v>
      </c>
      <c r="V3080">
        <v>75.239999999999995</v>
      </c>
      <c r="W3080">
        <v>75.275000000000006</v>
      </c>
      <c r="X3080">
        <v>74.891999999999996</v>
      </c>
      <c r="Y3080" s="19">
        <v>-1.1999999999999999E-3</v>
      </c>
      <c r="AB3080" s="110">
        <f t="shared" si="550"/>
        <v>44712</v>
      </c>
      <c r="AC3080" s="108">
        <f t="shared" si="554"/>
        <v>16584.55</v>
      </c>
      <c r="AD3080" s="28">
        <f t="shared" si="555"/>
        <v>77.597999999999999</v>
      </c>
      <c r="AE3080" s="28">
        <f t="shared" si="559"/>
        <v>213.72393618392226</v>
      </c>
      <c r="AF3080" s="31">
        <f t="shared" si="560"/>
        <v>-5.1768670815234286E-3</v>
      </c>
      <c r="AJ3080" s="110">
        <f t="shared" si="553"/>
        <v>44655</v>
      </c>
      <c r="AK3080" s="31">
        <f t="shared" si="551"/>
        <v>8.0999999999999996E-3</v>
      </c>
      <c r="AL3080" s="115">
        <f t="shared" si="552"/>
        <v>2.9038004399598139E-2</v>
      </c>
      <c r="AM3080" s="100"/>
      <c r="BR3080" s="18">
        <f t="shared" si="556"/>
        <v>44644</v>
      </c>
      <c r="BS3080" s="6">
        <f t="shared" si="557"/>
        <v>1.43E-2</v>
      </c>
      <c r="BT3080" s="6">
        <f t="shared" si="558"/>
        <v>-1.2999999999999999E-3</v>
      </c>
    </row>
    <row r="3081" spans="2:72" ht="14.45" hidden="1">
      <c r="B3081" s="110">
        <v>44645</v>
      </c>
      <c r="C3081" s="106">
        <v>4543.0600000000004</v>
      </c>
      <c r="D3081" s="106">
        <v>4522.91</v>
      </c>
      <c r="E3081" s="106">
        <v>4546.03</v>
      </c>
      <c r="F3081" s="106">
        <v>4501.07</v>
      </c>
      <c r="G3081" s="28"/>
      <c r="H3081" s="107">
        <v>5.1000000000000004E-3</v>
      </c>
      <c r="K3081" s="110">
        <v>44713</v>
      </c>
      <c r="L3081" s="106">
        <v>16522.75</v>
      </c>
      <c r="M3081" s="106">
        <v>16594.400000000001</v>
      </c>
      <c r="N3081" s="106">
        <v>16649.2</v>
      </c>
      <c r="O3081" s="106">
        <v>16438.849999999999</v>
      </c>
      <c r="P3081" s="28" t="s">
        <v>5554</v>
      </c>
      <c r="Q3081" s="107">
        <v>-3.7000000000000002E-3</v>
      </c>
      <c r="T3081" s="110">
        <v>44489</v>
      </c>
      <c r="U3081" s="28">
        <v>74.81</v>
      </c>
      <c r="V3081">
        <v>75.075000000000003</v>
      </c>
      <c r="W3081">
        <v>75.209000000000003</v>
      </c>
      <c r="X3081">
        <v>74.760999999999996</v>
      </c>
      <c r="Y3081" s="19">
        <v>-4.1000000000000003E-3</v>
      </c>
      <c r="AB3081" s="110">
        <f t="shared" si="550"/>
        <v>44713</v>
      </c>
      <c r="AC3081" s="108">
        <f t="shared" si="554"/>
        <v>16522.75</v>
      </c>
      <c r="AD3081" s="28">
        <f t="shared" si="555"/>
        <v>77.56</v>
      </c>
      <c r="AE3081" s="28">
        <f t="shared" si="559"/>
        <v>213.03184631253222</v>
      </c>
      <c r="AF3081" s="31">
        <f t="shared" si="560"/>
        <v>-3.2382422097749775E-3</v>
      </c>
      <c r="AJ3081" s="110">
        <f t="shared" si="553"/>
        <v>44656</v>
      </c>
      <c r="AK3081" s="31">
        <f t="shared" si="551"/>
        <v>-1.26E-2</v>
      </c>
      <c r="AL3081" s="115">
        <f t="shared" si="552"/>
        <v>-5.5020878815714713E-3</v>
      </c>
      <c r="AM3081" s="100"/>
      <c r="BR3081" s="18">
        <f t="shared" si="556"/>
        <v>44645</v>
      </c>
      <c r="BS3081" s="6">
        <f t="shared" si="557"/>
        <v>5.1000000000000004E-3</v>
      </c>
      <c r="BT3081" s="6">
        <f t="shared" si="558"/>
        <v>-4.0000000000000001E-3</v>
      </c>
    </row>
    <row r="3082" spans="2:72" ht="14.45" hidden="1">
      <c r="B3082" s="110">
        <v>44648</v>
      </c>
      <c r="C3082" s="106">
        <v>4575.5200000000004</v>
      </c>
      <c r="D3082" s="106">
        <v>4541.09</v>
      </c>
      <c r="E3082" s="106">
        <v>4575.6499999999996</v>
      </c>
      <c r="F3082" s="106">
        <v>4517.6899999999996</v>
      </c>
      <c r="G3082" s="28"/>
      <c r="H3082" s="107">
        <v>7.1000000000000004E-3</v>
      </c>
      <c r="K3082" s="110">
        <v>44714</v>
      </c>
      <c r="L3082" s="106">
        <v>16628</v>
      </c>
      <c r="M3082" s="106">
        <v>16481.650000000001</v>
      </c>
      <c r="N3082" s="106">
        <v>16646.400000000001</v>
      </c>
      <c r="O3082" s="106">
        <v>16443.05</v>
      </c>
      <c r="P3082" s="28" t="s">
        <v>5555</v>
      </c>
      <c r="Q3082" s="107">
        <v>6.4000000000000003E-3</v>
      </c>
      <c r="T3082" s="110">
        <v>44490</v>
      </c>
      <c r="U3082" s="28">
        <v>74.888999999999996</v>
      </c>
      <c r="V3082">
        <v>74.828999999999994</v>
      </c>
      <c r="W3082">
        <v>74.944000000000003</v>
      </c>
      <c r="X3082">
        <v>74.703000000000003</v>
      </c>
      <c r="Y3082" s="19">
        <v>1.1000000000000001E-3</v>
      </c>
      <c r="AB3082" s="110">
        <f t="shared" si="550"/>
        <v>44714</v>
      </c>
      <c r="AC3082" s="108">
        <f t="shared" si="554"/>
        <v>16628</v>
      </c>
      <c r="AD3082" s="28">
        <f t="shared" si="555"/>
        <v>77.399000000000001</v>
      </c>
      <c r="AE3082" s="28">
        <f t="shared" si="559"/>
        <v>214.83481698729958</v>
      </c>
      <c r="AF3082" s="31">
        <f t="shared" si="560"/>
        <v>8.463385667334844E-3</v>
      </c>
      <c r="AJ3082" s="110">
        <f t="shared" si="553"/>
        <v>44657</v>
      </c>
      <c r="AK3082" s="31">
        <f t="shared" si="551"/>
        <v>-9.7000000000000003E-3</v>
      </c>
      <c r="AL3082" s="115">
        <f t="shared" si="552"/>
        <v>-1.463278676982338E-2</v>
      </c>
      <c r="AM3082" s="100"/>
      <c r="BR3082" s="18">
        <f t="shared" si="556"/>
        <v>44648</v>
      </c>
      <c r="BS3082" s="6">
        <f t="shared" si="557"/>
        <v>7.1000000000000004E-3</v>
      </c>
      <c r="BT3082" s="6">
        <f t="shared" si="558"/>
        <v>4.0000000000000001E-3</v>
      </c>
    </row>
    <row r="3083" spans="2:72" ht="14.45" hidden="1">
      <c r="B3083" s="110">
        <v>44649</v>
      </c>
      <c r="C3083" s="106">
        <v>4631.6000000000004</v>
      </c>
      <c r="D3083" s="106">
        <v>4602.8599999999997</v>
      </c>
      <c r="E3083" s="106">
        <v>4637.3</v>
      </c>
      <c r="F3083" s="106">
        <v>4589.66</v>
      </c>
      <c r="G3083" s="28"/>
      <c r="H3083" s="107">
        <v>1.23E-2</v>
      </c>
      <c r="K3083" s="110">
        <v>44715</v>
      </c>
      <c r="L3083" s="106">
        <v>16584.3</v>
      </c>
      <c r="M3083" s="106">
        <v>16761.650000000001</v>
      </c>
      <c r="N3083" s="106">
        <v>16793.849999999999</v>
      </c>
      <c r="O3083" s="106">
        <v>16567.900000000001</v>
      </c>
      <c r="P3083" s="28" t="s">
        <v>5556</v>
      </c>
      <c r="Q3083" s="107">
        <v>-2.5999999999999999E-3</v>
      </c>
      <c r="T3083" s="110">
        <v>44491</v>
      </c>
      <c r="U3083" s="28">
        <v>74.998999999999995</v>
      </c>
      <c r="V3083">
        <v>74.869</v>
      </c>
      <c r="W3083">
        <v>74.998999999999995</v>
      </c>
      <c r="X3083">
        <v>74.671999999999997</v>
      </c>
      <c r="Y3083" s="19">
        <v>1.5E-3</v>
      </c>
      <c r="AB3083" s="110">
        <f t="shared" si="550"/>
        <v>44715</v>
      </c>
      <c r="AC3083" s="108">
        <f t="shared" si="554"/>
        <v>16584.3</v>
      </c>
      <c r="AD3083" s="28">
        <f t="shared" si="555"/>
        <v>77.614999999999995</v>
      </c>
      <c r="AE3083" s="28">
        <f t="shared" si="559"/>
        <v>213.67390324035304</v>
      </c>
      <c r="AF3083" s="31">
        <f t="shared" si="560"/>
        <v>-5.4037504871250475E-3</v>
      </c>
      <c r="AJ3083" s="110">
        <f t="shared" si="553"/>
        <v>44658</v>
      </c>
      <c r="AK3083" s="31">
        <f t="shared" si="551"/>
        <v>4.3E-3</v>
      </c>
      <c r="AL3083" s="115">
        <f t="shared" si="552"/>
        <v>-8.9961100125408588E-3</v>
      </c>
      <c r="AM3083" s="100"/>
      <c r="BR3083" s="18">
        <f t="shared" si="556"/>
        <v>44649</v>
      </c>
      <c r="BS3083" s="6">
        <f t="shared" si="557"/>
        <v>1.23E-2</v>
      </c>
      <c r="BT3083" s="6">
        <f t="shared" si="558"/>
        <v>6.0000000000000001E-3</v>
      </c>
    </row>
    <row r="3084" spans="2:72" ht="14.45" hidden="1">
      <c r="B3084" s="110">
        <v>44650</v>
      </c>
      <c r="C3084" s="106">
        <v>4602.45</v>
      </c>
      <c r="D3084" s="106">
        <v>4624.2</v>
      </c>
      <c r="E3084" s="106">
        <v>4627.7700000000004</v>
      </c>
      <c r="F3084" s="106">
        <v>4581.32</v>
      </c>
      <c r="G3084" s="28"/>
      <c r="H3084" s="107">
        <v>-6.3E-3</v>
      </c>
      <c r="K3084" s="110">
        <v>44718</v>
      </c>
      <c r="L3084" s="106">
        <v>16569.55</v>
      </c>
      <c r="M3084" s="106">
        <v>16530.7</v>
      </c>
      <c r="N3084" s="106">
        <v>16610.95</v>
      </c>
      <c r="O3084" s="106">
        <v>16444.55</v>
      </c>
      <c r="P3084" s="28" t="s">
        <v>5557</v>
      </c>
      <c r="Q3084" s="107">
        <v>-8.9999999999999998E-4</v>
      </c>
      <c r="T3084" s="110">
        <v>44494</v>
      </c>
      <c r="U3084" s="28">
        <v>75.022000000000006</v>
      </c>
      <c r="V3084">
        <v>74.944999999999993</v>
      </c>
      <c r="W3084">
        <v>75.182000000000002</v>
      </c>
      <c r="X3084">
        <v>74.887</v>
      </c>
      <c r="Y3084" s="19">
        <v>2.9999999999999997E-4</v>
      </c>
      <c r="AB3084" s="110">
        <f t="shared" si="550"/>
        <v>44718</v>
      </c>
      <c r="AC3084" s="108">
        <f t="shared" si="554"/>
        <v>16569.55</v>
      </c>
      <c r="AD3084" s="28">
        <f t="shared" si="555"/>
        <v>77.813999999999993</v>
      </c>
      <c r="AE3084" s="28">
        <f t="shared" si="559"/>
        <v>212.93790320507878</v>
      </c>
      <c r="AF3084" s="31">
        <f t="shared" si="560"/>
        <v>-3.4445012896421323E-3</v>
      </c>
      <c r="AJ3084" s="110">
        <f t="shared" si="553"/>
        <v>44659</v>
      </c>
      <c r="AK3084" s="31">
        <f t="shared" si="551"/>
        <v>-2.7000000000000001E-3</v>
      </c>
      <c r="AL3084" s="115">
        <f t="shared" si="552"/>
        <v>7.5850002958952611E-3</v>
      </c>
      <c r="AM3084" s="100"/>
      <c r="BR3084" s="18">
        <f t="shared" si="556"/>
        <v>44650</v>
      </c>
      <c r="BS3084" s="6">
        <f t="shared" si="557"/>
        <v>-6.3E-3</v>
      </c>
      <c r="BT3084" s="6">
        <f t="shared" si="558"/>
        <v>0.01</v>
      </c>
    </row>
    <row r="3085" spans="2:72" ht="14.45" hidden="1">
      <c r="B3085" s="110">
        <v>44651</v>
      </c>
      <c r="C3085" s="106">
        <v>4530.41</v>
      </c>
      <c r="D3085" s="106">
        <v>4599.0200000000004</v>
      </c>
      <c r="E3085" s="106">
        <v>4603.07</v>
      </c>
      <c r="F3085" s="106">
        <v>4530.41</v>
      </c>
      <c r="G3085" s="28"/>
      <c r="H3085" s="107">
        <v>-1.5699999999999999E-2</v>
      </c>
      <c r="K3085" s="110">
        <v>44719</v>
      </c>
      <c r="L3085" s="106">
        <v>16416.349999999999</v>
      </c>
      <c r="M3085" s="106">
        <v>16469.599999999999</v>
      </c>
      <c r="N3085" s="106">
        <v>16487.25</v>
      </c>
      <c r="O3085" s="106">
        <v>16347.1</v>
      </c>
      <c r="P3085" s="28" t="s">
        <v>5558</v>
      </c>
      <c r="Q3085" s="107">
        <v>-9.1999999999999998E-3</v>
      </c>
      <c r="T3085" s="110">
        <v>44495</v>
      </c>
      <c r="U3085" s="28">
        <v>74.941999999999993</v>
      </c>
      <c r="V3085">
        <v>75.022000000000006</v>
      </c>
      <c r="W3085">
        <v>75.174999999999997</v>
      </c>
      <c r="X3085">
        <v>74.861999999999995</v>
      </c>
      <c r="Y3085" s="19">
        <v>-1.1000000000000001E-3</v>
      </c>
      <c r="AB3085" s="110">
        <f t="shared" ref="AB3085:AB3148" si="561">VLOOKUP(K3085,T:Y,1,FALSE)</f>
        <v>44719</v>
      </c>
      <c r="AC3085" s="108">
        <f t="shared" si="554"/>
        <v>16416.349999999999</v>
      </c>
      <c r="AD3085" s="28">
        <f t="shared" si="555"/>
        <v>77.664000000000001</v>
      </c>
      <c r="AE3085" s="28">
        <f t="shared" si="559"/>
        <v>211.37657086938606</v>
      </c>
      <c r="AF3085" s="31">
        <f t="shared" si="560"/>
        <v>-7.3323363862985991E-3</v>
      </c>
      <c r="AJ3085" s="110">
        <f t="shared" si="553"/>
        <v>44662</v>
      </c>
      <c r="AK3085" s="31">
        <f t="shared" si="551"/>
        <v>-1.6899999999999998E-2</v>
      </c>
      <c r="AL3085" s="115">
        <f t="shared" si="552"/>
        <v>-4.5264268627149828E-3</v>
      </c>
      <c r="AM3085" s="100"/>
      <c r="BR3085" s="18">
        <f t="shared" si="556"/>
        <v>44651</v>
      </c>
      <c r="BS3085" s="6">
        <f t="shared" si="557"/>
        <v>-1.5699999999999999E-2</v>
      </c>
      <c r="BT3085" s="6">
        <f t="shared" si="558"/>
        <v>-1.9E-3</v>
      </c>
    </row>
    <row r="3086" spans="2:72" ht="14.45" hidden="1">
      <c r="B3086" s="110">
        <v>44652</v>
      </c>
      <c r="C3086" s="106">
        <v>4545.8599999999997</v>
      </c>
      <c r="D3086" s="106">
        <v>4540.32</v>
      </c>
      <c r="E3086" s="106">
        <v>4548.7</v>
      </c>
      <c r="F3086" s="106">
        <v>4507.57</v>
      </c>
      <c r="G3086" s="28"/>
      <c r="H3086" s="107">
        <v>3.3999999999999998E-3</v>
      </c>
      <c r="K3086" s="110">
        <v>44720</v>
      </c>
      <c r="L3086" s="106">
        <v>16356.25</v>
      </c>
      <c r="M3086" s="106">
        <v>16474.95</v>
      </c>
      <c r="N3086" s="106">
        <v>16514.3</v>
      </c>
      <c r="O3086" s="106">
        <v>16293.35</v>
      </c>
      <c r="P3086" s="28" t="s">
        <v>5559</v>
      </c>
      <c r="Q3086" s="107">
        <v>-3.7000000000000002E-3</v>
      </c>
      <c r="T3086" s="110">
        <v>44496</v>
      </c>
      <c r="U3086" s="28">
        <v>75.069000000000003</v>
      </c>
      <c r="V3086">
        <v>74.941999999999993</v>
      </c>
      <c r="W3086">
        <v>75.11</v>
      </c>
      <c r="X3086">
        <v>74.884</v>
      </c>
      <c r="Y3086" s="19">
        <v>1.6999999999999999E-3</v>
      </c>
      <c r="AB3086" s="110">
        <f t="shared" si="561"/>
        <v>44720</v>
      </c>
      <c r="AC3086" s="108">
        <f t="shared" si="554"/>
        <v>16356.25</v>
      </c>
      <c r="AD3086" s="28">
        <f t="shared" si="555"/>
        <v>77.709000000000003</v>
      </c>
      <c r="AE3086" s="28">
        <f t="shared" si="559"/>
        <v>210.48076799341132</v>
      </c>
      <c r="AF3086" s="31">
        <f t="shared" si="560"/>
        <v>-4.2379478117670066E-3</v>
      </c>
      <c r="AJ3086" s="110">
        <f t="shared" si="553"/>
        <v>44663</v>
      </c>
      <c r="AK3086" s="31">
        <f t="shared" si="551"/>
        <v>-3.3999999999999998E-3</v>
      </c>
      <c r="AL3086" s="115">
        <f t="shared" si="552"/>
        <v>-1.1390790731155342E-2</v>
      </c>
      <c r="AM3086" s="100"/>
      <c r="BR3086" s="18">
        <f t="shared" si="556"/>
        <v>44652</v>
      </c>
      <c r="BS3086" s="6">
        <f t="shared" si="557"/>
        <v>3.3999999999999998E-3</v>
      </c>
      <c r="BT3086" s="6">
        <f t="shared" si="558"/>
        <v>1.18E-2</v>
      </c>
    </row>
    <row r="3087" spans="2:72" ht="14.45" hidden="1">
      <c r="B3087" s="110">
        <v>44655</v>
      </c>
      <c r="C3087" s="106">
        <v>4582.6400000000003</v>
      </c>
      <c r="D3087" s="106">
        <v>4547.97</v>
      </c>
      <c r="E3087" s="106">
        <v>4583.5</v>
      </c>
      <c r="F3087" s="106">
        <v>4539.21</v>
      </c>
      <c r="G3087" s="28"/>
      <c r="H3087" s="107">
        <v>8.0999999999999996E-3</v>
      </c>
      <c r="K3087" s="110">
        <v>44721</v>
      </c>
      <c r="L3087" s="106">
        <v>16478.099999999999</v>
      </c>
      <c r="M3087" s="106">
        <v>16263.85</v>
      </c>
      <c r="N3087" s="106">
        <v>16492.8</v>
      </c>
      <c r="O3087" s="106">
        <v>16243.85</v>
      </c>
      <c r="P3087" s="28" t="s">
        <v>5560</v>
      </c>
      <c r="Q3087" s="107">
        <v>7.4000000000000003E-3</v>
      </c>
      <c r="T3087" s="110">
        <v>44497</v>
      </c>
      <c r="U3087" s="28">
        <v>74.787999999999997</v>
      </c>
      <c r="V3087">
        <v>75.069000000000003</v>
      </c>
      <c r="W3087">
        <v>75.135999999999996</v>
      </c>
      <c r="X3087">
        <v>74.75</v>
      </c>
      <c r="Y3087" s="19">
        <v>-3.7000000000000002E-3</v>
      </c>
      <c r="AB3087" s="110">
        <f t="shared" si="561"/>
        <v>44721</v>
      </c>
      <c r="AC3087" s="108">
        <f t="shared" si="554"/>
        <v>16478.099999999999</v>
      </c>
      <c r="AD3087" s="28">
        <f t="shared" si="555"/>
        <v>77.814999999999998</v>
      </c>
      <c r="AE3087" s="28">
        <f t="shared" si="559"/>
        <v>211.75994345563194</v>
      </c>
      <c r="AF3087" s="31">
        <f t="shared" si="560"/>
        <v>6.0773983030157908E-3</v>
      </c>
      <c r="AJ3087" s="110">
        <f t="shared" si="553"/>
        <v>44664</v>
      </c>
      <c r="AK3087" s="31">
        <f t="shared" si="551"/>
        <v>1.12E-2</v>
      </c>
      <c r="AL3087" s="115">
        <f t="shared" si="552"/>
        <v>-3.6412936141301255E-3</v>
      </c>
      <c r="AM3087" s="100"/>
      <c r="BR3087" s="18">
        <f t="shared" si="556"/>
        <v>44655</v>
      </c>
      <c r="BS3087" s="6">
        <f t="shared" si="557"/>
        <v>8.0999999999999996E-3</v>
      </c>
      <c r="BT3087" s="6">
        <f t="shared" si="558"/>
        <v>2.1700000000000001E-2</v>
      </c>
    </row>
    <row r="3088" spans="2:72" ht="14.45" hidden="1">
      <c r="B3088" s="110">
        <v>44656</v>
      </c>
      <c r="C3088" s="106">
        <v>4525.12</v>
      </c>
      <c r="D3088" s="106">
        <v>4572.45</v>
      </c>
      <c r="E3088" s="106">
        <v>4593.45</v>
      </c>
      <c r="F3088" s="106">
        <v>4514.17</v>
      </c>
      <c r="G3088" s="28"/>
      <c r="H3088" s="107">
        <v>-1.26E-2</v>
      </c>
      <c r="K3088" s="110">
        <v>44722</v>
      </c>
      <c r="L3088" s="106">
        <v>16201.8</v>
      </c>
      <c r="M3088" s="106">
        <v>16283.95</v>
      </c>
      <c r="N3088" s="106">
        <v>16324.7</v>
      </c>
      <c r="O3088" s="106">
        <v>16172.6</v>
      </c>
      <c r="P3088" s="28" t="s">
        <v>5561</v>
      </c>
      <c r="Q3088" s="107">
        <v>-1.6799999999999999E-2</v>
      </c>
      <c r="T3088" s="110">
        <v>44498</v>
      </c>
      <c r="U3088" s="28">
        <v>74.935000000000002</v>
      </c>
      <c r="V3088">
        <v>74.802999999999997</v>
      </c>
      <c r="W3088">
        <v>75.048000000000002</v>
      </c>
      <c r="X3088">
        <v>74.754999999999995</v>
      </c>
      <c r="Y3088" s="19">
        <v>2E-3</v>
      </c>
      <c r="AB3088" s="110">
        <f t="shared" si="561"/>
        <v>44722</v>
      </c>
      <c r="AC3088" s="108">
        <f t="shared" si="554"/>
        <v>16201.8</v>
      </c>
      <c r="AD3088" s="28">
        <f t="shared" si="555"/>
        <v>78.144000000000005</v>
      </c>
      <c r="AE3088" s="28">
        <f t="shared" si="559"/>
        <v>207.33261670761669</v>
      </c>
      <c r="AF3088" s="31">
        <f t="shared" si="560"/>
        <v>-2.0907290943543599E-2</v>
      </c>
      <c r="AJ3088" s="110" t="e">
        <f t="shared" si="553"/>
        <v>#N/A</v>
      </c>
      <c r="AK3088" s="31">
        <f t="shared" si="551"/>
        <v>0</v>
      </c>
      <c r="AL3088" s="115">
        <f t="shared" si="552"/>
        <v>0</v>
      </c>
      <c r="AM3088" s="100"/>
      <c r="BR3088" s="18">
        <f t="shared" si="556"/>
        <v>44656</v>
      </c>
      <c r="BS3088" s="6">
        <f t="shared" si="557"/>
        <v>-1.26E-2</v>
      </c>
      <c r="BT3088" s="6">
        <f t="shared" si="558"/>
        <v>-5.3E-3</v>
      </c>
    </row>
    <row r="3089" spans="2:72" ht="14.45" hidden="1">
      <c r="B3089" s="110">
        <v>44657</v>
      </c>
      <c r="C3089" s="106">
        <v>4481.1499999999996</v>
      </c>
      <c r="D3089" s="106">
        <v>4494.17</v>
      </c>
      <c r="E3089" s="106">
        <v>4503.9399999999996</v>
      </c>
      <c r="F3089" s="106">
        <v>4450.04</v>
      </c>
      <c r="G3089" s="28"/>
      <c r="H3089" s="107">
        <v>-9.7000000000000003E-3</v>
      </c>
      <c r="K3089" s="110">
        <v>44725</v>
      </c>
      <c r="L3089" s="106">
        <v>15774.4</v>
      </c>
      <c r="M3089" s="106">
        <v>15877.55</v>
      </c>
      <c r="N3089" s="106">
        <v>15886.15</v>
      </c>
      <c r="O3089" s="106">
        <v>15684</v>
      </c>
      <c r="P3089" s="28" t="s">
        <v>5562</v>
      </c>
      <c r="Q3089" s="107">
        <v>-2.64E-2</v>
      </c>
      <c r="T3089" s="110">
        <v>44501</v>
      </c>
      <c r="U3089" s="28">
        <v>74.837000000000003</v>
      </c>
      <c r="V3089">
        <v>74.935000000000002</v>
      </c>
      <c r="W3089">
        <v>75.045000000000002</v>
      </c>
      <c r="X3089">
        <v>74.793999999999997</v>
      </c>
      <c r="Y3089" s="19">
        <v>-1.2999999999999999E-3</v>
      </c>
      <c r="AB3089" s="110">
        <f t="shared" si="561"/>
        <v>44725</v>
      </c>
      <c r="AC3089" s="108">
        <f t="shared" si="554"/>
        <v>15774.4</v>
      </c>
      <c r="AD3089" s="28">
        <f t="shared" si="555"/>
        <v>78.103999999999999</v>
      </c>
      <c r="AE3089" s="28">
        <f t="shared" si="559"/>
        <v>201.96660862439825</v>
      </c>
      <c r="AF3089" s="31">
        <f t="shared" si="560"/>
        <v>-2.5881157380971409E-2</v>
      </c>
      <c r="AJ3089" s="110">
        <f t="shared" si="553"/>
        <v>44669</v>
      </c>
      <c r="AK3089" s="31">
        <f t="shared" si="551"/>
        <v>-2.0000000000000001E-4</v>
      </c>
      <c r="AL3089" s="115">
        <f t="shared" si="552"/>
        <v>-1.9368132545654837E-2</v>
      </c>
      <c r="AM3089" s="100"/>
      <c r="BR3089" s="18">
        <f t="shared" si="556"/>
        <v>44657</v>
      </c>
      <c r="BS3089" s="6">
        <f t="shared" si="557"/>
        <v>-9.7000000000000003E-3</v>
      </c>
      <c r="BT3089" s="6">
        <f t="shared" si="558"/>
        <v>-8.3000000000000001E-3</v>
      </c>
    </row>
    <row r="3090" spans="2:72" ht="14.45" hidden="1">
      <c r="B3090" s="110">
        <v>44658</v>
      </c>
      <c r="C3090" s="106">
        <v>4500.21</v>
      </c>
      <c r="D3090" s="106">
        <v>4474.6499999999996</v>
      </c>
      <c r="E3090" s="106">
        <v>4521.16</v>
      </c>
      <c r="F3090" s="106">
        <v>4450.3</v>
      </c>
      <c r="G3090" s="28"/>
      <c r="H3090" s="107">
        <v>4.3E-3</v>
      </c>
      <c r="K3090" s="110">
        <v>44726</v>
      </c>
      <c r="L3090" s="106">
        <v>15732.1</v>
      </c>
      <c r="M3090" s="106">
        <v>15674.25</v>
      </c>
      <c r="N3090" s="106">
        <v>15858</v>
      </c>
      <c r="O3090" s="106">
        <v>15659.45</v>
      </c>
      <c r="P3090" s="28" t="s">
        <v>5563</v>
      </c>
      <c r="Q3090" s="107">
        <v>-2.7000000000000001E-3</v>
      </c>
      <c r="T3090" s="110">
        <v>44502</v>
      </c>
      <c r="U3090" s="28">
        <v>74.694999999999993</v>
      </c>
      <c r="V3090">
        <v>74.837000000000003</v>
      </c>
      <c r="W3090">
        <v>74.91</v>
      </c>
      <c r="X3090">
        <v>74.569999999999993</v>
      </c>
      <c r="Y3090" s="19">
        <v>-1.9E-3</v>
      </c>
      <c r="AB3090" s="110">
        <f t="shared" si="561"/>
        <v>44726</v>
      </c>
      <c r="AC3090" s="108">
        <f t="shared" si="554"/>
        <v>15732.1</v>
      </c>
      <c r="AD3090" s="28">
        <f t="shared" si="555"/>
        <v>78.022000000000006</v>
      </c>
      <c r="AE3090" s="28">
        <f t="shared" si="559"/>
        <v>201.63671784881186</v>
      </c>
      <c r="AF3090" s="31">
        <f t="shared" si="560"/>
        <v>-1.6333926574956248E-3</v>
      </c>
      <c r="AJ3090" s="110">
        <f t="shared" si="553"/>
        <v>44670</v>
      </c>
      <c r="AK3090" s="31">
        <f t="shared" ref="AK3090:AK3153" si="562">IFERROR(VLOOKUP(AJ3090,B:H,7,FALSE),0)</f>
        <v>1.61E-2</v>
      </c>
      <c r="AL3090" s="115">
        <f t="shared" ref="AL3090:AL3153" si="563">IFERROR(VLOOKUP(AJ3090,AB:AF,5,FALSE),0)</f>
        <v>-1.4598901926809238E-2</v>
      </c>
      <c r="AM3090" s="100"/>
      <c r="BR3090" s="18">
        <f t="shared" si="556"/>
        <v>44658</v>
      </c>
      <c r="BS3090" s="6">
        <f t="shared" si="557"/>
        <v>4.3E-3</v>
      </c>
      <c r="BT3090" s="6">
        <f t="shared" si="558"/>
        <v>-9.4000000000000004E-3</v>
      </c>
    </row>
    <row r="3091" spans="2:72" ht="14.45" hidden="1">
      <c r="B3091" s="110">
        <v>44659</v>
      </c>
      <c r="C3091" s="106">
        <v>4488.28</v>
      </c>
      <c r="D3091" s="106">
        <v>4494.1499999999996</v>
      </c>
      <c r="E3091" s="106">
        <v>4520.41</v>
      </c>
      <c r="F3091" s="106">
        <v>4474.6000000000004</v>
      </c>
      <c r="G3091" s="28"/>
      <c r="H3091" s="107">
        <v>-2.7000000000000001E-3</v>
      </c>
      <c r="K3091" s="110">
        <v>44727</v>
      </c>
      <c r="L3091" s="106">
        <v>15692.15</v>
      </c>
      <c r="M3091" s="106">
        <v>15729.25</v>
      </c>
      <c r="N3091" s="106">
        <v>15783.65</v>
      </c>
      <c r="O3091" s="106">
        <v>15678.9</v>
      </c>
      <c r="P3091" s="28" t="s">
        <v>5564</v>
      </c>
      <c r="Q3091" s="107">
        <v>-2.5000000000000001E-3</v>
      </c>
      <c r="T3091" s="110">
        <v>44503</v>
      </c>
      <c r="U3091" s="28">
        <v>74.451999999999998</v>
      </c>
      <c r="V3091">
        <v>74.7</v>
      </c>
      <c r="W3091">
        <v>74.745000000000005</v>
      </c>
      <c r="X3091">
        <v>74.38</v>
      </c>
      <c r="Y3091" s="19">
        <v>-3.3E-3</v>
      </c>
      <c r="AB3091" s="110">
        <f t="shared" si="561"/>
        <v>44727</v>
      </c>
      <c r="AC3091" s="108">
        <f t="shared" si="554"/>
        <v>15692.15</v>
      </c>
      <c r="AD3091" s="28">
        <f t="shared" si="555"/>
        <v>78.171000000000006</v>
      </c>
      <c r="AE3091" s="28">
        <f t="shared" si="559"/>
        <v>200.74132350871804</v>
      </c>
      <c r="AF3091" s="31">
        <f t="shared" si="560"/>
        <v>-4.4406313971306899E-3</v>
      </c>
      <c r="AJ3091" s="110">
        <f t="shared" si="553"/>
        <v>44671</v>
      </c>
      <c r="AK3091" s="31">
        <f t="shared" si="562"/>
        <v>-5.9999999999999995E-4</v>
      </c>
      <c r="AL3091" s="115">
        <f t="shared" si="563"/>
        <v>1.282205097514022E-2</v>
      </c>
      <c r="AM3091" s="100"/>
      <c r="BR3091" s="18">
        <f t="shared" si="556"/>
        <v>44659</v>
      </c>
      <c r="BS3091" s="6">
        <f t="shared" si="557"/>
        <v>-2.7000000000000001E-3</v>
      </c>
      <c r="BT3091" s="6">
        <f t="shared" si="558"/>
        <v>8.2000000000000007E-3</v>
      </c>
    </row>
    <row r="3092" spans="2:72" ht="14.45" hidden="1">
      <c r="B3092" s="110">
        <v>44662</v>
      </c>
      <c r="C3092" s="106">
        <v>4412.53</v>
      </c>
      <c r="D3092" s="106">
        <v>4462.6400000000003</v>
      </c>
      <c r="E3092" s="106">
        <v>4464.3500000000004</v>
      </c>
      <c r="F3092" s="106">
        <v>4408.38</v>
      </c>
      <c r="G3092" s="28"/>
      <c r="H3092" s="107">
        <v>-1.6899999999999998E-2</v>
      </c>
      <c r="K3092" s="110">
        <v>44728</v>
      </c>
      <c r="L3092" s="106">
        <v>15360.6</v>
      </c>
      <c r="M3092" s="106">
        <v>15832.25</v>
      </c>
      <c r="N3092" s="106">
        <v>15863.15</v>
      </c>
      <c r="O3092" s="106">
        <v>15335.1</v>
      </c>
      <c r="P3092" s="28" t="s">
        <v>5565</v>
      </c>
      <c r="Q3092" s="107">
        <v>-2.1100000000000001E-2</v>
      </c>
      <c r="T3092" s="110">
        <v>44504</v>
      </c>
      <c r="U3092" s="28">
        <v>74.548000000000002</v>
      </c>
      <c r="V3092">
        <v>74.45</v>
      </c>
      <c r="W3092">
        <v>74.566999999999993</v>
      </c>
      <c r="X3092">
        <v>74.218000000000004</v>
      </c>
      <c r="Y3092" s="19">
        <v>1.2999999999999999E-3</v>
      </c>
      <c r="AB3092" s="110">
        <f t="shared" si="561"/>
        <v>44728</v>
      </c>
      <c r="AC3092" s="108">
        <f t="shared" si="554"/>
        <v>15360.6</v>
      </c>
      <c r="AD3092" s="28">
        <f t="shared" si="555"/>
        <v>77.977000000000004</v>
      </c>
      <c r="AE3092" s="28">
        <f t="shared" si="559"/>
        <v>196.98885568821575</v>
      </c>
      <c r="AF3092" s="31">
        <f t="shared" si="560"/>
        <v>-1.8693051111319026E-2</v>
      </c>
      <c r="AJ3092" s="110">
        <f t="shared" si="553"/>
        <v>44672</v>
      </c>
      <c r="AK3092" s="31">
        <f t="shared" si="562"/>
        <v>-1.4800000000000001E-2</v>
      </c>
      <c r="AL3092" s="115">
        <f t="shared" si="563"/>
        <v>1.5034907636653161E-2</v>
      </c>
      <c r="AM3092" s="100"/>
      <c r="BR3092" s="18">
        <f t="shared" si="556"/>
        <v>44662</v>
      </c>
      <c r="BS3092" s="6">
        <f t="shared" si="557"/>
        <v>-1.6899999999999998E-2</v>
      </c>
      <c r="BT3092" s="6">
        <f t="shared" si="558"/>
        <v>-6.1999999999999998E-3</v>
      </c>
    </row>
    <row r="3093" spans="2:72" ht="14.45" hidden="1">
      <c r="B3093" s="110">
        <v>44663</v>
      </c>
      <c r="C3093" s="106">
        <v>4397.45</v>
      </c>
      <c r="D3093" s="106">
        <v>4437.59</v>
      </c>
      <c r="E3093" s="106">
        <v>4471</v>
      </c>
      <c r="F3093" s="106">
        <v>4381.34</v>
      </c>
      <c r="G3093" s="28"/>
      <c r="H3093" s="107">
        <v>-3.3999999999999998E-3</v>
      </c>
      <c r="K3093" s="110">
        <v>44729</v>
      </c>
      <c r="L3093" s="106">
        <v>15293.5</v>
      </c>
      <c r="M3093" s="106">
        <v>15272.65</v>
      </c>
      <c r="N3093" s="106">
        <v>15400.4</v>
      </c>
      <c r="O3093" s="106">
        <v>15183.4</v>
      </c>
      <c r="P3093" s="28" t="s">
        <v>5566</v>
      </c>
      <c r="Q3093" s="107">
        <v>-4.4000000000000003E-3</v>
      </c>
      <c r="T3093" s="110">
        <v>44505</v>
      </c>
      <c r="U3093" s="28">
        <v>74.191000000000003</v>
      </c>
      <c r="V3093">
        <v>74.56</v>
      </c>
      <c r="W3093">
        <v>74.581999999999994</v>
      </c>
      <c r="X3093">
        <v>74.171000000000006</v>
      </c>
      <c r="Y3093" s="19">
        <v>-4.7999999999999996E-3</v>
      </c>
      <c r="AB3093" s="110">
        <f t="shared" si="561"/>
        <v>44729</v>
      </c>
      <c r="AC3093" s="108">
        <f t="shared" si="554"/>
        <v>15293.5</v>
      </c>
      <c r="AD3093" s="28">
        <f t="shared" si="555"/>
        <v>77.951999999999998</v>
      </c>
      <c r="AE3093" s="28">
        <f t="shared" si="559"/>
        <v>196.19124589490968</v>
      </c>
      <c r="AF3093" s="31">
        <f t="shared" si="560"/>
        <v>-4.0490097296086436E-3</v>
      </c>
      <c r="AJ3093" s="110">
        <f t="shared" si="553"/>
        <v>44673</v>
      </c>
      <c r="AK3093" s="31">
        <f t="shared" si="562"/>
        <v>-2.7699999999999999E-2</v>
      </c>
      <c r="AL3093" s="115">
        <f t="shared" si="563"/>
        <v>-1.5436319242336571E-2</v>
      </c>
      <c r="AM3093" s="100"/>
      <c r="BR3093" s="18">
        <f t="shared" si="556"/>
        <v>44663</v>
      </c>
      <c r="BS3093" s="6">
        <f t="shared" si="557"/>
        <v>-3.3999999999999998E-3</v>
      </c>
      <c r="BT3093" s="6">
        <f t="shared" si="558"/>
        <v>-8.2000000000000007E-3</v>
      </c>
    </row>
    <row r="3094" spans="2:72" ht="14.45" hidden="1">
      <c r="B3094" s="110">
        <v>44664</v>
      </c>
      <c r="C3094" s="106">
        <v>4446.59</v>
      </c>
      <c r="D3094" s="106">
        <v>4394.3</v>
      </c>
      <c r="E3094" s="106">
        <v>4453.92</v>
      </c>
      <c r="F3094" s="106">
        <v>4392.7</v>
      </c>
      <c r="G3094" s="28"/>
      <c r="H3094" s="107">
        <v>1.12E-2</v>
      </c>
      <c r="K3094" s="110">
        <v>44732</v>
      </c>
      <c r="L3094" s="106">
        <v>15350.15</v>
      </c>
      <c r="M3094" s="106">
        <v>15334.5</v>
      </c>
      <c r="N3094" s="106">
        <v>15382.5</v>
      </c>
      <c r="O3094" s="106">
        <v>15191.1</v>
      </c>
      <c r="P3094" s="28" t="s">
        <v>5567</v>
      </c>
      <c r="Q3094" s="107">
        <v>3.7000000000000002E-3</v>
      </c>
      <c r="T3094" s="110">
        <v>44508</v>
      </c>
      <c r="U3094" s="28">
        <v>73.921000000000006</v>
      </c>
      <c r="V3094">
        <v>74.224000000000004</v>
      </c>
      <c r="W3094">
        <v>74.295000000000002</v>
      </c>
      <c r="X3094">
        <v>73.876000000000005</v>
      </c>
      <c r="Y3094" s="19">
        <v>-3.5999999999999999E-3</v>
      </c>
      <c r="AB3094" s="110">
        <f t="shared" si="561"/>
        <v>44732</v>
      </c>
      <c r="AC3094" s="108">
        <f t="shared" si="554"/>
        <v>15350.15</v>
      </c>
      <c r="AD3094" s="28">
        <f t="shared" si="555"/>
        <v>77.927000000000007</v>
      </c>
      <c r="AE3094" s="28">
        <f t="shared" si="559"/>
        <v>196.98114902408662</v>
      </c>
      <c r="AF3094" s="31">
        <f t="shared" si="560"/>
        <v>4.0261894743256477E-3</v>
      </c>
      <c r="AJ3094" s="110">
        <f t="shared" si="553"/>
        <v>44676</v>
      </c>
      <c r="AK3094" s="31">
        <f t="shared" si="562"/>
        <v>5.7000000000000002E-3</v>
      </c>
      <c r="AL3094" s="115">
        <f t="shared" si="563"/>
        <v>-1.6207060170102983E-2</v>
      </c>
      <c r="AM3094" s="100"/>
      <c r="BR3094" s="18">
        <f t="shared" si="556"/>
        <v>44664</v>
      </c>
      <c r="BS3094" s="6">
        <f t="shared" si="557"/>
        <v>1.12E-2</v>
      </c>
      <c r="BT3094" s="6">
        <f t="shared" si="558"/>
        <v>-3.0999999999999999E-3</v>
      </c>
    </row>
    <row r="3095" spans="2:72" ht="14.45" hidden="1">
      <c r="B3095" s="110">
        <v>44665</v>
      </c>
      <c r="C3095" s="106">
        <v>4392.59</v>
      </c>
      <c r="D3095" s="106">
        <v>4449.12</v>
      </c>
      <c r="E3095" s="106">
        <v>4460.46</v>
      </c>
      <c r="F3095" s="106">
        <v>4390.7700000000004</v>
      </c>
      <c r="G3095" s="28"/>
      <c r="H3095" s="107">
        <v>-1.21E-2</v>
      </c>
      <c r="K3095" s="110">
        <v>44733</v>
      </c>
      <c r="L3095" s="106">
        <v>15638.8</v>
      </c>
      <c r="M3095" s="106">
        <v>15455.95</v>
      </c>
      <c r="N3095" s="106">
        <v>15707.25</v>
      </c>
      <c r="O3095" s="106">
        <v>15419.85</v>
      </c>
      <c r="P3095" s="28" t="s">
        <v>5568</v>
      </c>
      <c r="Q3095" s="107">
        <v>1.8800000000000001E-2</v>
      </c>
      <c r="T3095" s="110">
        <v>44509</v>
      </c>
      <c r="U3095" s="28">
        <v>74.174999999999997</v>
      </c>
      <c r="V3095">
        <v>73.905000000000001</v>
      </c>
      <c r="W3095">
        <v>74.174999999999997</v>
      </c>
      <c r="X3095">
        <v>73.834000000000003</v>
      </c>
      <c r="Y3095" s="19">
        <v>3.3999999999999998E-3</v>
      </c>
      <c r="AB3095" s="110">
        <f t="shared" si="561"/>
        <v>44733</v>
      </c>
      <c r="AC3095" s="108">
        <f t="shared" si="554"/>
        <v>15638.8</v>
      </c>
      <c r="AD3095" s="28">
        <f t="shared" si="555"/>
        <v>78.132999999999996</v>
      </c>
      <c r="AE3095" s="28">
        <f t="shared" si="559"/>
        <v>200.1561440108533</v>
      </c>
      <c r="AF3095" s="31">
        <f t="shared" si="560"/>
        <v>1.6118268181989581E-2</v>
      </c>
      <c r="AJ3095" s="110">
        <f t="shared" si="553"/>
        <v>44677</v>
      </c>
      <c r="AK3095" s="31">
        <f t="shared" si="562"/>
        <v>-2.81E-2</v>
      </c>
      <c r="AL3095" s="115">
        <f t="shared" si="563"/>
        <v>1.5459742946050126E-2</v>
      </c>
      <c r="AM3095" s="100"/>
      <c r="BR3095" s="18" t="e">
        <f t="shared" si="556"/>
        <v>#N/A</v>
      </c>
      <c r="BS3095" s="6">
        <f t="shared" si="557"/>
        <v>0</v>
      </c>
      <c r="BT3095" s="6">
        <f t="shared" si="558"/>
        <v>0</v>
      </c>
    </row>
    <row r="3096" spans="2:72" ht="14.45" hidden="1">
      <c r="B3096" s="110">
        <v>44669</v>
      </c>
      <c r="C3096" s="106">
        <v>4391.6899999999996</v>
      </c>
      <c r="D3096" s="106">
        <v>4385.63</v>
      </c>
      <c r="E3096" s="106">
        <v>4410.3100000000004</v>
      </c>
      <c r="F3096" s="106">
        <v>4370.3</v>
      </c>
      <c r="G3096" s="28"/>
      <c r="H3096" s="107">
        <v>-2.0000000000000001E-4</v>
      </c>
      <c r="K3096" s="110">
        <v>44734</v>
      </c>
      <c r="L3096" s="106">
        <v>15413.3</v>
      </c>
      <c r="M3096" s="106">
        <v>15545.65</v>
      </c>
      <c r="N3096" s="106">
        <v>15565.4</v>
      </c>
      <c r="O3096" s="106">
        <v>15385.95</v>
      </c>
      <c r="P3096" s="28" t="s">
        <v>5569</v>
      </c>
      <c r="Q3096" s="107">
        <v>-1.44E-2</v>
      </c>
      <c r="T3096" s="110">
        <v>44510</v>
      </c>
      <c r="U3096" s="28">
        <v>74.415000000000006</v>
      </c>
      <c r="V3096">
        <v>74.186999999999998</v>
      </c>
      <c r="W3096">
        <v>74.436999999999998</v>
      </c>
      <c r="X3096">
        <v>74.075999999999993</v>
      </c>
      <c r="Y3096" s="19">
        <v>3.2000000000000002E-3</v>
      </c>
      <c r="AB3096" s="110">
        <f t="shared" si="561"/>
        <v>44734</v>
      </c>
      <c r="AC3096" s="108">
        <f t="shared" si="554"/>
        <v>15413.3</v>
      </c>
      <c r="AD3096" s="28">
        <f t="shared" si="555"/>
        <v>78.180000000000007</v>
      </c>
      <c r="AE3096" s="28">
        <f t="shared" si="559"/>
        <v>197.15144538245073</v>
      </c>
      <c r="AF3096" s="31">
        <f t="shared" si="560"/>
        <v>-1.5011773149664731E-2</v>
      </c>
      <c r="AJ3096" s="110">
        <f t="shared" si="553"/>
        <v>44678</v>
      </c>
      <c r="AK3096" s="31">
        <f t="shared" si="562"/>
        <v>2.0999999999999999E-3</v>
      </c>
      <c r="AL3096" s="115">
        <f t="shared" si="563"/>
        <v>-8.82096496928364E-3</v>
      </c>
      <c r="AM3096" s="100"/>
      <c r="BR3096" s="18">
        <f t="shared" si="556"/>
        <v>44669</v>
      </c>
      <c r="BS3096" s="6">
        <f t="shared" si="557"/>
        <v>-2.0000000000000001E-4</v>
      </c>
      <c r="BT3096" s="6">
        <f t="shared" si="558"/>
        <v>-1.7299999999999999E-2</v>
      </c>
    </row>
    <row r="3097" spans="2:72" ht="14.45" hidden="1">
      <c r="B3097" s="110">
        <v>44670</v>
      </c>
      <c r="C3097" s="106">
        <v>4462.21</v>
      </c>
      <c r="D3097" s="106">
        <v>4390.63</v>
      </c>
      <c r="E3097" s="106">
        <v>4471.03</v>
      </c>
      <c r="F3097" s="106">
        <v>4390.63</v>
      </c>
      <c r="G3097" s="28"/>
      <c r="H3097" s="107">
        <v>1.61E-2</v>
      </c>
      <c r="K3097" s="110">
        <v>44735</v>
      </c>
      <c r="L3097" s="106">
        <v>15556.65</v>
      </c>
      <c r="M3097" s="106">
        <v>15451.55</v>
      </c>
      <c r="N3097" s="106">
        <v>15628.45</v>
      </c>
      <c r="O3097" s="106">
        <v>15367.5</v>
      </c>
      <c r="P3097" s="28" t="s">
        <v>5570</v>
      </c>
      <c r="Q3097" s="107">
        <v>9.2999999999999992E-3</v>
      </c>
      <c r="T3097" s="110">
        <v>44511</v>
      </c>
      <c r="U3097" s="28">
        <v>74.311999999999998</v>
      </c>
      <c r="V3097">
        <v>74.41</v>
      </c>
      <c r="W3097">
        <v>74.606999999999999</v>
      </c>
      <c r="X3097">
        <v>74.281999999999996</v>
      </c>
      <c r="Y3097" s="19">
        <v>-1.4E-3</v>
      </c>
      <c r="AB3097" s="110">
        <f t="shared" si="561"/>
        <v>44735</v>
      </c>
      <c r="AC3097" s="108">
        <f t="shared" si="554"/>
        <v>15556.65</v>
      </c>
      <c r="AD3097" s="28">
        <f t="shared" si="555"/>
        <v>78.144999999999996</v>
      </c>
      <c r="AE3097" s="28">
        <f t="shared" si="559"/>
        <v>199.07415701580396</v>
      </c>
      <c r="AF3097" s="31">
        <f t="shared" si="560"/>
        <v>9.752460245084249E-3</v>
      </c>
      <c r="AJ3097" s="110">
        <f t="shared" si="553"/>
        <v>44679</v>
      </c>
      <c r="AK3097" s="31">
        <f t="shared" si="562"/>
        <v>2.47E-2</v>
      </c>
      <c r="AL3097" s="115">
        <f t="shared" si="563"/>
        <v>1.1626844368870293E-2</v>
      </c>
      <c r="AM3097" s="100"/>
      <c r="BR3097" s="18">
        <f t="shared" si="556"/>
        <v>44670</v>
      </c>
      <c r="BS3097" s="6">
        <f t="shared" si="557"/>
        <v>1.61E-2</v>
      </c>
      <c r="BT3097" s="6">
        <f t="shared" si="558"/>
        <v>-1.2500000000000001E-2</v>
      </c>
    </row>
    <row r="3098" spans="2:72" ht="14.45" hidden="1">
      <c r="B3098" s="110">
        <v>44671</v>
      </c>
      <c r="C3098" s="106">
        <v>4459.45</v>
      </c>
      <c r="D3098" s="106">
        <v>4472.26</v>
      </c>
      <c r="E3098" s="106">
        <v>4488.29</v>
      </c>
      <c r="F3098" s="106">
        <v>4448.76</v>
      </c>
      <c r="G3098" s="28"/>
      <c r="H3098" s="107">
        <v>-5.9999999999999995E-4</v>
      </c>
      <c r="K3098" s="110">
        <v>44736</v>
      </c>
      <c r="L3098" s="106">
        <v>15699.25</v>
      </c>
      <c r="M3098" s="106">
        <v>15657.4</v>
      </c>
      <c r="N3098" s="106">
        <v>15749.25</v>
      </c>
      <c r="O3098" s="106">
        <v>15619.45</v>
      </c>
      <c r="P3098" s="28" t="s">
        <v>5571</v>
      </c>
      <c r="Q3098" s="107">
        <v>9.1999999999999998E-3</v>
      </c>
      <c r="T3098" s="110">
        <v>44512</v>
      </c>
      <c r="U3098" s="28">
        <v>74.346999999999994</v>
      </c>
      <c r="V3098">
        <v>74.334000000000003</v>
      </c>
      <c r="W3098">
        <v>74.545000000000002</v>
      </c>
      <c r="X3098">
        <v>74.274000000000001</v>
      </c>
      <c r="Y3098" s="19">
        <v>5.0000000000000001E-4</v>
      </c>
      <c r="AB3098" s="110">
        <f t="shared" si="561"/>
        <v>44736</v>
      </c>
      <c r="AC3098" s="108">
        <f t="shared" si="554"/>
        <v>15699.25</v>
      </c>
      <c r="AD3098" s="28">
        <f t="shared" si="555"/>
        <v>78.254999999999995</v>
      </c>
      <c r="AE3098" s="28">
        <f t="shared" si="559"/>
        <v>200.61657402082935</v>
      </c>
      <c r="AF3098" s="31">
        <f t="shared" si="560"/>
        <v>7.7479519599470414E-3</v>
      </c>
      <c r="AJ3098" s="110">
        <f t="shared" ref="AJ3098:AJ3161" si="564">VLOOKUP(B3105,AB:AF,1,FALSE)</f>
        <v>44680</v>
      </c>
      <c r="AK3098" s="31">
        <f t="shared" si="562"/>
        <v>-3.6299999999999999E-2</v>
      </c>
      <c r="AL3098" s="115">
        <f t="shared" si="563"/>
        <v>-6.5139174072752493E-3</v>
      </c>
      <c r="AM3098" s="100"/>
      <c r="BR3098" s="18">
        <f t="shared" si="556"/>
        <v>44671</v>
      </c>
      <c r="BS3098" s="6">
        <f t="shared" si="557"/>
        <v>-5.9999999999999995E-4</v>
      </c>
      <c r="BT3098" s="6">
        <f t="shared" si="558"/>
        <v>1.0500000000000001E-2</v>
      </c>
    </row>
    <row r="3099" spans="2:72" ht="14.45" hidden="1">
      <c r="B3099" s="110">
        <v>44672</v>
      </c>
      <c r="C3099" s="106">
        <v>4393.66</v>
      </c>
      <c r="D3099" s="106">
        <v>4489.17</v>
      </c>
      <c r="E3099" s="106">
        <v>4512.9399999999996</v>
      </c>
      <c r="F3099" s="106">
        <v>4384.47</v>
      </c>
      <c r="G3099" s="28"/>
      <c r="H3099" s="107">
        <v>-1.4800000000000001E-2</v>
      </c>
      <c r="K3099" s="110">
        <v>44739</v>
      </c>
      <c r="L3099" s="106">
        <v>15832.05</v>
      </c>
      <c r="M3099" s="106">
        <v>15926.2</v>
      </c>
      <c r="N3099" s="106">
        <v>15927.45</v>
      </c>
      <c r="O3099" s="106">
        <v>15815.5</v>
      </c>
      <c r="P3099" s="28" t="s">
        <v>5572</v>
      </c>
      <c r="Q3099" s="107">
        <v>8.5000000000000006E-3</v>
      </c>
      <c r="T3099" s="110">
        <v>44515</v>
      </c>
      <c r="U3099" s="28">
        <v>74.403999999999996</v>
      </c>
      <c r="V3099">
        <v>74.373000000000005</v>
      </c>
      <c r="W3099">
        <v>74.52</v>
      </c>
      <c r="X3099">
        <v>74.34</v>
      </c>
      <c r="Y3099" s="19">
        <v>8.0000000000000004E-4</v>
      </c>
      <c r="AB3099" s="110">
        <f t="shared" si="561"/>
        <v>44739</v>
      </c>
      <c r="AC3099" s="108">
        <f t="shared" ref="AC3099:AC3162" si="565">IFERROR(VLOOKUP(AB3099,K:Q,2,FALSE),0)</f>
        <v>15832.05</v>
      </c>
      <c r="AD3099" s="28">
        <f t="shared" ref="AD3099:AD3162" si="566">VLOOKUP(AB3099,T:Y,2,FALSE)</f>
        <v>78.44</v>
      </c>
      <c r="AE3099" s="28">
        <f t="shared" si="559"/>
        <v>201.83643549209586</v>
      </c>
      <c r="AF3099" s="31">
        <f t="shared" si="560"/>
        <v>6.0805617742223372E-3</v>
      </c>
      <c r="AJ3099" s="110">
        <f t="shared" si="564"/>
        <v>44683</v>
      </c>
      <c r="AK3099" s="31">
        <f t="shared" si="562"/>
        <v>5.7000000000000002E-3</v>
      </c>
      <c r="AL3099" s="115">
        <f t="shared" si="563"/>
        <v>-1.3034043201970436E-3</v>
      </c>
      <c r="AM3099" s="100"/>
      <c r="BR3099" s="18">
        <f t="shared" si="556"/>
        <v>44672</v>
      </c>
      <c r="BS3099" s="6">
        <f t="shared" si="557"/>
        <v>-1.4800000000000001E-2</v>
      </c>
      <c r="BT3099" s="6">
        <f t="shared" si="558"/>
        <v>1.49E-2</v>
      </c>
    </row>
    <row r="3100" spans="2:72" ht="14.45" hidden="1">
      <c r="B3100" s="110">
        <v>44673</v>
      </c>
      <c r="C3100" s="106">
        <v>4271.78</v>
      </c>
      <c r="D3100" s="106">
        <v>4385.83</v>
      </c>
      <c r="E3100" s="106">
        <v>4385.83</v>
      </c>
      <c r="F3100" s="106">
        <v>4267.62</v>
      </c>
      <c r="G3100" s="28"/>
      <c r="H3100" s="107">
        <v>-2.7699999999999999E-2</v>
      </c>
      <c r="K3100" s="110">
        <v>44740</v>
      </c>
      <c r="L3100" s="106">
        <v>15850.2</v>
      </c>
      <c r="M3100" s="106">
        <v>15757.45</v>
      </c>
      <c r="N3100" s="106">
        <v>15892.1</v>
      </c>
      <c r="O3100" s="106">
        <v>15710.15</v>
      </c>
      <c r="P3100" s="28" t="s">
        <v>5573</v>
      </c>
      <c r="Q3100" s="107">
        <v>1.1000000000000001E-3</v>
      </c>
      <c r="T3100" s="110">
        <v>44516</v>
      </c>
      <c r="U3100" s="28">
        <v>74.456999999999994</v>
      </c>
      <c r="V3100">
        <v>74.424999999999997</v>
      </c>
      <c r="W3100">
        <v>74.534999999999997</v>
      </c>
      <c r="X3100">
        <v>74.284999999999997</v>
      </c>
      <c r="Y3100" s="19">
        <v>6.9999999999999999E-4</v>
      </c>
      <c r="AB3100" s="110">
        <f t="shared" si="561"/>
        <v>44740</v>
      </c>
      <c r="AC3100" s="108">
        <f t="shared" si="565"/>
        <v>15850.2</v>
      </c>
      <c r="AD3100" s="28">
        <f t="shared" si="566"/>
        <v>78.995000000000005</v>
      </c>
      <c r="AE3100" s="28">
        <f t="shared" si="559"/>
        <v>200.64814228748654</v>
      </c>
      <c r="AF3100" s="31">
        <f t="shared" si="560"/>
        <v>-5.8874068089448395E-3</v>
      </c>
      <c r="AJ3100" s="110" t="e">
        <f t="shared" si="564"/>
        <v>#N/A</v>
      </c>
      <c r="AK3100" s="31">
        <f t="shared" si="562"/>
        <v>0</v>
      </c>
      <c r="AL3100" s="115">
        <f t="shared" si="563"/>
        <v>0</v>
      </c>
      <c r="AM3100" s="100"/>
      <c r="BR3100" s="18">
        <f t="shared" si="556"/>
        <v>44673</v>
      </c>
      <c r="BS3100" s="6">
        <f t="shared" si="557"/>
        <v>-2.7699999999999999E-2</v>
      </c>
      <c r="BT3100" s="6">
        <f t="shared" si="558"/>
        <v>-1.2699999999999999E-2</v>
      </c>
    </row>
    <row r="3101" spans="2:72" ht="14.45" hidden="1">
      <c r="B3101" s="110">
        <v>44676</v>
      </c>
      <c r="C3101" s="106">
        <v>4296.12</v>
      </c>
      <c r="D3101" s="106">
        <v>4255.34</v>
      </c>
      <c r="E3101" s="106">
        <v>4299.0200000000004</v>
      </c>
      <c r="F3101" s="106">
        <v>4200.82</v>
      </c>
      <c r="G3101" s="28"/>
      <c r="H3101" s="107">
        <v>5.7000000000000002E-3</v>
      </c>
      <c r="K3101" s="110">
        <v>44741</v>
      </c>
      <c r="L3101" s="106">
        <v>15799.1</v>
      </c>
      <c r="M3101" s="106">
        <v>15701.7</v>
      </c>
      <c r="N3101" s="106">
        <v>15861.6</v>
      </c>
      <c r="O3101" s="106">
        <v>15687.8</v>
      </c>
      <c r="P3101" s="28" t="s">
        <v>5574</v>
      </c>
      <c r="Q3101" s="107">
        <v>-3.2000000000000002E-3</v>
      </c>
      <c r="T3101" s="110">
        <v>44517</v>
      </c>
      <c r="U3101" s="28">
        <v>74.254999999999995</v>
      </c>
      <c r="V3101">
        <v>74.468999999999994</v>
      </c>
      <c r="W3101">
        <v>74.542000000000002</v>
      </c>
      <c r="X3101">
        <v>74.218000000000004</v>
      </c>
      <c r="Y3101" s="19">
        <v>-2.7000000000000001E-3</v>
      </c>
      <c r="AB3101" s="110">
        <f t="shared" si="561"/>
        <v>44741</v>
      </c>
      <c r="AC3101" s="108">
        <f t="shared" si="565"/>
        <v>15799.1</v>
      </c>
      <c r="AD3101" s="28">
        <f t="shared" si="566"/>
        <v>78.944999999999993</v>
      </c>
      <c r="AE3101" s="28">
        <f t="shared" si="559"/>
        <v>200.12793717144851</v>
      </c>
      <c r="AF3101" s="31">
        <f t="shared" si="560"/>
        <v>-2.5926236351228038E-3</v>
      </c>
      <c r="AJ3101" s="110">
        <f t="shared" si="564"/>
        <v>44685</v>
      </c>
      <c r="AK3101" s="31">
        <f t="shared" si="562"/>
        <v>2.9899999999999999E-2</v>
      </c>
      <c r="AL3101" s="115">
        <f t="shared" si="563"/>
        <v>-2.0336041938791904E-2</v>
      </c>
      <c r="AM3101" s="100"/>
      <c r="BR3101" s="18">
        <f t="shared" si="556"/>
        <v>44676</v>
      </c>
      <c r="BS3101" s="6">
        <f t="shared" si="557"/>
        <v>5.7000000000000002E-3</v>
      </c>
      <c r="BT3101" s="6">
        <f t="shared" si="558"/>
        <v>-1.2699999999999999E-2</v>
      </c>
    </row>
    <row r="3102" spans="2:72" ht="14.45" hidden="1">
      <c r="B3102" s="110">
        <v>44677</v>
      </c>
      <c r="C3102" s="106">
        <v>4175.2</v>
      </c>
      <c r="D3102" s="106">
        <v>4278.1400000000003</v>
      </c>
      <c r="E3102" s="106">
        <v>4278.1400000000003</v>
      </c>
      <c r="F3102" s="106">
        <v>4175.04</v>
      </c>
      <c r="G3102" s="28"/>
      <c r="H3102" s="107">
        <v>-2.81E-2</v>
      </c>
      <c r="K3102" s="110">
        <v>44742</v>
      </c>
      <c r="L3102" s="106">
        <v>15780.25</v>
      </c>
      <c r="M3102" s="106">
        <v>15774.5</v>
      </c>
      <c r="N3102" s="106">
        <v>15890</v>
      </c>
      <c r="O3102" s="106">
        <v>15728.85</v>
      </c>
      <c r="P3102" s="28" t="s">
        <v>5575</v>
      </c>
      <c r="Q3102" s="107">
        <v>-1.1999999999999999E-3</v>
      </c>
      <c r="T3102" s="110">
        <v>44518</v>
      </c>
      <c r="U3102" s="28">
        <v>74.165000000000006</v>
      </c>
      <c r="V3102">
        <v>74.295000000000002</v>
      </c>
      <c r="W3102">
        <v>74.337999999999994</v>
      </c>
      <c r="X3102">
        <v>74.015000000000001</v>
      </c>
      <c r="Y3102" s="19">
        <v>-1.1999999999999999E-3</v>
      </c>
      <c r="AB3102" s="110">
        <f t="shared" si="561"/>
        <v>44742</v>
      </c>
      <c r="AC3102" s="108">
        <f t="shared" si="565"/>
        <v>15780.25</v>
      </c>
      <c r="AD3102" s="28">
        <f t="shared" si="566"/>
        <v>78.965000000000003</v>
      </c>
      <c r="AE3102" s="28">
        <f t="shared" si="559"/>
        <v>199.83853606027986</v>
      </c>
      <c r="AF3102" s="31">
        <f t="shared" si="560"/>
        <v>-1.4460805185870784E-3</v>
      </c>
      <c r="AJ3102" s="110">
        <f t="shared" si="564"/>
        <v>44686</v>
      </c>
      <c r="AK3102" s="31">
        <f t="shared" si="562"/>
        <v>-3.56E-2</v>
      </c>
      <c r="AL3102" s="115">
        <f t="shared" si="563"/>
        <v>-2.7302416091242732E-3</v>
      </c>
      <c r="AM3102" s="100"/>
      <c r="BR3102" s="18">
        <f t="shared" si="556"/>
        <v>44677</v>
      </c>
      <c r="BS3102" s="6">
        <f t="shared" si="557"/>
        <v>-2.81E-2</v>
      </c>
      <c r="BT3102" s="6">
        <f t="shared" si="558"/>
        <v>1.46E-2</v>
      </c>
    </row>
    <row r="3103" spans="2:72" ht="14.45" hidden="1">
      <c r="B3103" s="110">
        <v>44678</v>
      </c>
      <c r="C3103" s="106">
        <v>4183.96</v>
      </c>
      <c r="D3103" s="106">
        <v>4186.5200000000004</v>
      </c>
      <c r="E3103" s="106">
        <v>4240.71</v>
      </c>
      <c r="F3103" s="106">
        <v>4162.8999999999996</v>
      </c>
      <c r="G3103" s="28"/>
      <c r="H3103" s="107">
        <v>2.0999999999999999E-3</v>
      </c>
      <c r="K3103" s="110">
        <v>44743</v>
      </c>
      <c r="L3103" s="106">
        <v>15752.05</v>
      </c>
      <c r="M3103" s="106">
        <v>15703.7</v>
      </c>
      <c r="N3103" s="106">
        <v>15793.95</v>
      </c>
      <c r="O3103" s="106">
        <v>15511.05</v>
      </c>
      <c r="P3103" s="28" t="s">
        <v>5576</v>
      </c>
      <c r="Q3103" s="107">
        <v>-1.8E-3</v>
      </c>
      <c r="T3103" s="110">
        <v>44519</v>
      </c>
      <c r="U3103" s="28">
        <v>74.349999999999994</v>
      </c>
      <c r="V3103">
        <v>74.183999999999997</v>
      </c>
      <c r="W3103">
        <v>74.498000000000005</v>
      </c>
      <c r="X3103">
        <v>74.183999999999997</v>
      </c>
      <c r="Y3103" s="19">
        <v>2.5000000000000001E-3</v>
      </c>
      <c r="AB3103" s="110">
        <f t="shared" si="561"/>
        <v>44743</v>
      </c>
      <c r="AC3103" s="108">
        <f t="shared" si="565"/>
        <v>15752.05</v>
      </c>
      <c r="AD3103" s="28">
        <f t="shared" si="566"/>
        <v>78.956000000000003</v>
      </c>
      <c r="AE3103" s="28">
        <f t="shared" si="559"/>
        <v>199.50415421247274</v>
      </c>
      <c r="AF3103" s="31">
        <f t="shared" si="560"/>
        <v>-1.6732600948711207E-3</v>
      </c>
      <c r="AJ3103" s="110">
        <f t="shared" si="564"/>
        <v>44687</v>
      </c>
      <c r="AK3103" s="31">
        <f t="shared" si="562"/>
        <v>-5.7000000000000002E-3</v>
      </c>
      <c r="AL3103" s="115">
        <f t="shared" si="563"/>
        <v>-2.2210736056838543E-2</v>
      </c>
      <c r="AM3103" s="100"/>
      <c r="BR3103" s="18">
        <f t="shared" si="556"/>
        <v>44678</v>
      </c>
      <c r="BS3103" s="6">
        <f t="shared" si="557"/>
        <v>2.0999999999999999E-3</v>
      </c>
      <c r="BT3103" s="6">
        <f t="shared" si="558"/>
        <v>-9.4000000000000004E-3</v>
      </c>
    </row>
    <row r="3104" spans="2:72" ht="14.45" hidden="1">
      <c r="B3104" s="110">
        <v>44679</v>
      </c>
      <c r="C3104" s="106">
        <v>4287.5</v>
      </c>
      <c r="D3104" s="106">
        <v>4222.58</v>
      </c>
      <c r="E3104" s="106">
        <v>4308.45</v>
      </c>
      <c r="F3104" s="106">
        <v>4188.63</v>
      </c>
      <c r="G3104" s="28"/>
      <c r="H3104" s="107">
        <v>2.47E-2</v>
      </c>
      <c r="K3104" s="110">
        <v>44746</v>
      </c>
      <c r="L3104" s="106">
        <v>15835.35</v>
      </c>
      <c r="M3104" s="106">
        <v>15710.5</v>
      </c>
      <c r="N3104" s="106">
        <v>15852.35</v>
      </c>
      <c r="O3104" s="106">
        <v>15661.8</v>
      </c>
      <c r="P3104" s="28" t="s">
        <v>5577</v>
      </c>
      <c r="Q3104" s="107">
        <v>5.3E-3</v>
      </c>
      <c r="T3104" s="110">
        <v>44522</v>
      </c>
      <c r="U3104" s="28">
        <v>74.444999999999993</v>
      </c>
      <c r="V3104">
        <v>74.346999999999994</v>
      </c>
      <c r="W3104">
        <v>74.527000000000001</v>
      </c>
      <c r="X3104">
        <v>74.298000000000002</v>
      </c>
      <c r="Y3104" s="19">
        <v>1.2999999999999999E-3</v>
      </c>
      <c r="AB3104" s="110">
        <f t="shared" si="561"/>
        <v>44746</v>
      </c>
      <c r="AC3104" s="108">
        <f t="shared" si="565"/>
        <v>15835.35</v>
      </c>
      <c r="AD3104" s="28">
        <f t="shared" si="566"/>
        <v>78.938999999999993</v>
      </c>
      <c r="AE3104" s="28">
        <f t="shared" si="559"/>
        <v>200.6023638505682</v>
      </c>
      <c r="AF3104" s="31">
        <f t="shared" si="560"/>
        <v>5.5046955910795781E-3</v>
      </c>
      <c r="AJ3104" s="110">
        <f t="shared" si="564"/>
        <v>44690</v>
      </c>
      <c r="AK3104" s="31">
        <f t="shared" si="562"/>
        <v>-3.2000000000000001E-2</v>
      </c>
      <c r="AL3104" s="115">
        <f t="shared" si="563"/>
        <v>-1.1622235439818773E-2</v>
      </c>
      <c r="AM3104" s="100"/>
      <c r="BR3104" s="18">
        <f t="shared" si="556"/>
        <v>44679</v>
      </c>
      <c r="BS3104" s="6">
        <f t="shared" si="557"/>
        <v>2.47E-2</v>
      </c>
      <c r="BT3104" s="6">
        <f t="shared" si="558"/>
        <v>1.21E-2</v>
      </c>
    </row>
    <row r="3105" spans="2:72" ht="14.45" hidden="1">
      <c r="B3105" s="110">
        <v>44680</v>
      </c>
      <c r="C3105" s="106">
        <v>4131.93</v>
      </c>
      <c r="D3105" s="106">
        <v>4253.75</v>
      </c>
      <c r="E3105" s="106">
        <v>4269.68</v>
      </c>
      <c r="F3105" s="106">
        <v>4124.28</v>
      </c>
      <c r="G3105" s="28"/>
      <c r="H3105" s="107">
        <v>-3.6299999999999999E-2</v>
      </c>
      <c r="K3105" s="110">
        <v>44747</v>
      </c>
      <c r="L3105" s="106">
        <v>15810.85</v>
      </c>
      <c r="M3105" s="106">
        <v>15909.15</v>
      </c>
      <c r="N3105" s="106">
        <v>16025.75</v>
      </c>
      <c r="O3105" s="106">
        <v>15785.45</v>
      </c>
      <c r="P3105" s="28" t="s">
        <v>5578</v>
      </c>
      <c r="Q3105" s="107">
        <v>-1.5E-3</v>
      </c>
      <c r="T3105" s="110">
        <v>44523</v>
      </c>
      <c r="U3105" s="28">
        <v>74.447000000000003</v>
      </c>
      <c r="V3105">
        <v>74.44</v>
      </c>
      <c r="W3105">
        <v>74.591999999999999</v>
      </c>
      <c r="X3105">
        <v>74.370999999999995</v>
      </c>
      <c r="Y3105" s="19">
        <v>0</v>
      </c>
      <c r="AB3105" s="110">
        <f t="shared" si="561"/>
        <v>44747</v>
      </c>
      <c r="AC3105" s="108">
        <f t="shared" si="565"/>
        <v>15810.85</v>
      </c>
      <c r="AD3105" s="28">
        <f t="shared" si="566"/>
        <v>79.298000000000002</v>
      </c>
      <c r="AE3105" s="28">
        <f t="shared" si="559"/>
        <v>199.38523039673132</v>
      </c>
      <c r="AF3105" s="31">
        <f t="shared" si="560"/>
        <v>-6.0673933769970212E-3</v>
      </c>
      <c r="AJ3105" s="110">
        <f t="shared" si="564"/>
        <v>44691</v>
      </c>
      <c r="AK3105" s="31">
        <f t="shared" si="562"/>
        <v>2.5000000000000001E-3</v>
      </c>
      <c r="AL3105" s="115">
        <f t="shared" si="563"/>
        <v>-1.9849689596597164E-3</v>
      </c>
      <c r="AM3105" s="100"/>
      <c r="BR3105" s="18">
        <f t="shared" si="556"/>
        <v>44680</v>
      </c>
      <c r="BS3105" s="6">
        <f t="shared" si="557"/>
        <v>-3.6299999999999999E-2</v>
      </c>
      <c r="BT3105" s="6">
        <f t="shared" si="558"/>
        <v>-8.3000000000000001E-3</v>
      </c>
    </row>
    <row r="3106" spans="2:72" ht="14.45" hidden="1">
      <c r="B3106" s="110">
        <v>44683</v>
      </c>
      <c r="C3106" s="106">
        <v>4155.38</v>
      </c>
      <c r="D3106" s="106">
        <v>4130.6099999999997</v>
      </c>
      <c r="E3106" s="106">
        <v>4169.8100000000004</v>
      </c>
      <c r="F3106" s="106">
        <v>4062.51</v>
      </c>
      <c r="G3106" s="28"/>
      <c r="H3106" s="107">
        <v>5.7000000000000002E-3</v>
      </c>
      <c r="K3106" s="110">
        <v>44748</v>
      </c>
      <c r="L3106" s="106">
        <v>15989.8</v>
      </c>
      <c r="M3106" s="106">
        <v>15818.2</v>
      </c>
      <c r="N3106" s="106">
        <v>16011.35</v>
      </c>
      <c r="O3106" s="106">
        <v>15800.9</v>
      </c>
      <c r="P3106" s="28" t="s">
        <v>5579</v>
      </c>
      <c r="Q3106" s="107">
        <v>1.1299999999999999E-2</v>
      </c>
      <c r="T3106" s="110">
        <v>44524</v>
      </c>
      <c r="U3106" s="28">
        <v>74.622</v>
      </c>
      <c r="V3106">
        <v>74.438000000000002</v>
      </c>
      <c r="W3106">
        <v>74.622</v>
      </c>
      <c r="X3106">
        <v>74.322000000000003</v>
      </c>
      <c r="Y3106" s="19">
        <v>2.3999999999999998E-3</v>
      </c>
      <c r="AB3106" s="110">
        <f t="shared" si="561"/>
        <v>44748</v>
      </c>
      <c r="AC3106" s="108">
        <f t="shared" si="565"/>
        <v>15989.8</v>
      </c>
      <c r="AD3106" s="28">
        <f t="shared" si="566"/>
        <v>79.046999999999997</v>
      </c>
      <c r="AE3106" s="28">
        <f t="shared" si="559"/>
        <v>202.28218654724404</v>
      </c>
      <c r="AF3106" s="31">
        <f t="shared" si="560"/>
        <v>1.4529442049185048E-2</v>
      </c>
      <c r="AJ3106" s="110">
        <f t="shared" si="564"/>
        <v>44692</v>
      </c>
      <c r="AK3106" s="31">
        <f t="shared" si="562"/>
        <v>-1.6500000000000001E-2</v>
      </c>
      <c r="AL3106" s="115">
        <f t="shared" si="563"/>
        <v>-7.0635227841159276E-3</v>
      </c>
      <c r="AM3106" s="100"/>
      <c r="BR3106" s="18">
        <f t="shared" si="556"/>
        <v>44683</v>
      </c>
      <c r="BS3106" s="6">
        <f t="shared" si="557"/>
        <v>5.7000000000000002E-3</v>
      </c>
      <c r="BT3106" s="6">
        <f t="shared" si="558"/>
        <v>-2E-3</v>
      </c>
    </row>
    <row r="3107" spans="2:72" ht="14.45" hidden="1">
      <c r="B3107" s="110">
        <v>44684</v>
      </c>
      <c r="C3107" s="106">
        <v>4175.4799999999996</v>
      </c>
      <c r="D3107" s="106">
        <v>4159.78</v>
      </c>
      <c r="E3107" s="106">
        <v>4200.1000000000004</v>
      </c>
      <c r="F3107" s="106">
        <v>4147.08</v>
      </c>
      <c r="G3107" s="28"/>
      <c r="H3107" s="107">
        <v>4.7999999999999996E-3</v>
      </c>
      <c r="K3107" s="110">
        <v>44749</v>
      </c>
      <c r="L3107" s="106">
        <v>16132.9</v>
      </c>
      <c r="M3107" s="106">
        <v>16113.75</v>
      </c>
      <c r="N3107" s="106">
        <v>16150.5</v>
      </c>
      <c r="O3107" s="106">
        <v>16045.95</v>
      </c>
      <c r="P3107" s="28" t="s">
        <v>5580</v>
      </c>
      <c r="Q3107" s="107">
        <v>8.8999999999999999E-3</v>
      </c>
      <c r="T3107" s="110">
        <v>44525</v>
      </c>
      <c r="U3107" s="28">
        <v>74.501999999999995</v>
      </c>
      <c r="V3107">
        <v>74.647000000000006</v>
      </c>
      <c r="W3107">
        <v>74.647000000000006</v>
      </c>
      <c r="X3107">
        <v>74.463999999999999</v>
      </c>
      <c r="Y3107" s="19">
        <v>-1.6000000000000001E-3</v>
      </c>
      <c r="AB3107" s="110">
        <f t="shared" si="561"/>
        <v>44749</v>
      </c>
      <c r="AC3107" s="108">
        <f t="shared" si="565"/>
        <v>16132.9</v>
      </c>
      <c r="AD3107" s="28">
        <f t="shared" si="566"/>
        <v>79.174999999999997</v>
      </c>
      <c r="AE3107" s="28">
        <f t="shared" si="559"/>
        <v>203.76255131038837</v>
      </c>
      <c r="AF3107" s="31">
        <f t="shared" si="560"/>
        <v>7.318315015339083E-3</v>
      </c>
      <c r="AJ3107" s="110">
        <f t="shared" si="564"/>
        <v>44693</v>
      </c>
      <c r="AK3107" s="31">
        <f t="shared" si="562"/>
        <v>-1.2999999999999999E-3</v>
      </c>
      <c r="AL3107" s="115">
        <f t="shared" si="563"/>
        <v>-2.2338047894972735E-2</v>
      </c>
      <c r="AM3107" s="100"/>
      <c r="BR3107" s="18" t="e">
        <f t="shared" si="556"/>
        <v>#N/A</v>
      </c>
      <c r="BS3107" s="6">
        <f t="shared" si="557"/>
        <v>0</v>
      </c>
      <c r="BT3107" s="6">
        <f t="shared" si="558"/>
        <v>0</v>
      </c>
    </row>
    <row r="3108" spans="2:72" ht="14.45" hidden="1">
      <c r="B3108" s="110">
        <v>44685</v>
      </c>
      <c r="C3108" s="106">
        <v>4300.17</v>
      </c>
      <c r="D3108" s="106">
        <v>4181.18</v>
      </c>
      <c r="E3108" s="106">
        <v>4307.66</v>
      </c>
      <c r="F3108" s="106">
        <v>4148.91</v>
      </c>
      <c r="G3108" s="28"/>
      <c r="H3108" s="107">
        <v>2.9899999999999999E-2</v>
      </c>
      <c r="K3108" s="110">
        <v>44750</v>
      </c>
      <c r="L3108" s="106">
        <v>16220.6</v>
      </c>
      <c r="M3108" s="106">
        <v>16273.65</v>
      </c>
      <c r="N3108" s="106">
        <v>16275.5</v>
      </c>
      <c r="O3108" s="106">
        <v>16157.9</v>
      </c>
      <c r="P3108" s="28" t="s">
        <v>5581</v>
      </c>
      <c r="Q3108" s="107">
        <v>5.4000000000000003E-3</v>
      </c>
      <c r="T3108" s="110">
        <v>44526</v>
      </c>
      <c r="U3108" s="28">
        <v>75.064999999999998</v>
      </c>
      <c r="V3108">
        <v>74.600999999999999</v>
      </c>
      <c r="W3108">
        <v>75.105000000000004</v>
      </c>
      <c r="X3108">
        <v>74.575000000000003</v>
      </c>
      <c r="Y3108" s="19">
        <v>7.6E-3</v>
      </c>
      <c r="AB3108" s="110">
        <f t="shared" si="561"/>
        <v>44750</v>
      </c>
      <c r="AC3108" s="108">
        <f t="shared" si="565"/>
        <v>16220.6</v>
      </c>
      <c r="AD3108" s="28">
        <f t="shared" si="566"/>
        <v>79.260000000000005</v>
      </c>
      <c r="AE3108" s="28">
        <f t="shared" si="559"/>
        <v>204.65051728488518</v>
      </c>
      <c r="AF3108" s="31">
        <f t="shared" si="560"/>
        <v>4.3578467622551464E-3</v>
      </c>
      <c r="AJ3108" s="110">
        <f t="shared" si="564"/>
        <v>44694</v>
      </c>
      <c r="AK3108" s="31">
        <f t="shared" si="562"/>
        <v>2.3900000000000001E-2</v>
      </c>
      <c r="AL3108" s="115">
        <f t="shared" si="563"/>
        <v>-2.2150932756711539E-3</v>
      </c>
      <c r="AM3108" s="100"/>
      <c r="BR3108" s="18">
        <f t="shared" si="556"/>
        <v>44685</v>
      </c>
      <c r="BS3108" s="6">
        <f t="shared" si="557"/>
        <v>2.9899999999999999E-2</v>
      </c>
      <c r="BT3108" s="6">
        <f t="shared" si="558"/>
        <v>-2.29E-2</v>
      </c>
    </row>
    <row r="3109" spans="2:72" ht="14.45" hidden="1">
      <c r="B3109" s="110">
        <v>44686</v>
      </c>
      <c r="C3109" s="106">
        <v>4146.87</v>
      </c>
      <c r="D3109" s="106">
        <v>4270.43</v>
      </c>
      <c r="E3109" s="106">
        <v>4270.43</v>
      </c>
      <c r="F3109" s="106">
        <v>4106.01</v>
      </c>
      <c r="G3109" s="28"/>
      <c r="H3109" s="107">
        <v>-3.56E-2</v>
      </c>
      <c r="K3109" s="110">
        <v>44753</v>
      </c>
      <c r="L3109" s="106">
        <v>16216</v>
      </c>
      <c r="M3109" s="106">
        <v>16136.15</v>
      </c>
      <c r="N3109" s="106">
        <v>16248.55</v>
      </c>
      <c r="O3109" s="106">
        <v>16115.5</v>
      </c>
      <c r="P3109" s="28" t="s">
        <v>5582</v>
      </c>
      <c r="Q3109" s="107">
        <v>-2.9999999999999997E-4</v>
      </c>
      <c r="T3109" s="110">
        <v>44529</v>
      </c>
      <c r="U3109" s="28">
        <v>75.05</v>
      </c>
      <c r="V3109">
        <v>74.825999999999993</v>
      </c>
      <c r="W3109">
        <v>75.186000000000007</v>
      </c>
      <c r="X3109">
        <v>74.802999999999997</v>
      </c>
      <c r="Y3109" s="19">
        <v>-2.0000000000000001E-4</v>
      </c>
      <c r="AB3109" s="110">
        <f t="shared" si="561"/>
        <v>44753</v>
      </c>
      <c r="AC3109" s="108">
        <f t="shared" si="565"/>
        <v>16216</v>
      </c>
      <c r="AD3109" s="28">
        <f t="shared" si="566"/>
        <v>79.41</v>
      </c>
      <c r="AE3109" s="28">
        <f t="shared" si="559"/>
        <v>204.20601939302355</v>
      </c>
      <c r="AF3109" s="31">
        <f t="shared" si="560"/>
        <v>-2.1719851860567685E-3</v>
      </c>
      <c r="AJ3109" s="110">
        <f t="shared" si="564"/>
        <v>44697</v>
      </c>
      <c r="AK3109" s="31">
        <f t="shared" si="562"/>
        <v>-3.8999999999999998E-3</v>
      </c>
      <c r="AL3109" s="115">
        <f t="shared" si="563"/>
        <v>-7.4136897453380701E-4</v>
      </c>
      <c r="AM3109" s="100"/>
      <c r="BR3109" s="18">
        <f t="shared" si="556"/>
        <v>44686</v>
      </c>
      <c r="BS3109" s="6">
        <f t="shared" si="557"/>
        <v>-3.56E-2</v>
      </c>
      <c r="BT3109" s="6">
        <f t="shared" si="558"/>
        <v>2.9999999999999997E-4</v>
      </c>
    </row>
    <row r="3110" spans="2:72" ht="14.45" hidden="1">
      <c r="B3110" s="110">
        <v>44687</v>
      </c>
      <c r="C3110" s="106">
        <v>4123.34</v>
      </c>
      <c r="D3110" s="106">
        <v>4128.17</v>
      </c>
      <c r="E3110" s="106">
        <v>4157.6899999999996</v>
      </c>
      <c r="F3110" s="106">
        <v>4067.91</v>
      </c>
      <c r="G3110" s="28"/>
      <c r="H3110" s="107">
        <v>-5.7000000000000002E-3</v>
      </c>
      <c r="K3110" s="110">
        <v>44754</v>
      </c>
      <c r="L3110" s="106">
        <v>16058.3</v>
      </c>
      <c r="M3110" s="106">
        <v>16126.2</v>
      </c>
      <c r="N3110" s="106">
        <v>16158.75</v>
      </c>
      <c r="O3110" s="106">
        <v>16031.15</v>
      </c>
      <c r="P3110" s="28" t="s">
        <v>5583</v>
      </c>
      <c r="Q3110" s="107">
        <v>-9.7000000000000003E-3</v>
      </c>
      <c r="T3110" s="110">
        <v>44530</v>
      </c>
      <c r="U3110" s="28">
        <v>75.099999999999994</v>
      </c>
      <c r="V3110">
        <v>75.043000000000006</v>
      </c>
      <c r="W3110">
        <v>75.203999999999994</v>
      </c>
      <c r="X3110">
        <v>74.852000000000004</v>
      </c>
      <c r="Y3110" s="19">
        <v>6.9999999999999999E-4</v>
      </c>
      <c r="AB3110" s="110">
        <f t="shared" si="561"/>
        <v>44754</v>
      </c>
      <c r="AC3110" s="108">
        <f t="shared" si="565"/>
        <v>16058.3</v>
      </c>
      <c r="AD3110" s="28">
        <f t="shared" si="566"/>
        <v>79.45</v>
      </c>
      <c r="AE3110" s="28">
        <f t="shared" si="559"/>
        <v>202.11831340465699</v>
      </c>
      <c r="AF3110" s="31">
        <f t="shared" si="560"/>
        <v>-1.0223528153440409E-2</v>
      </c>
      <c r="AJ3110" s="110">
        <f t="shared" si="564"/>
        <v>44698</v>
      </c>
      <c r="AK3110" s="31">
        <f t="shared" si="562"/>
        <v>2.0199999999999999E-2</v>
      </c>
      <c r="AL3110" s="115">
        <f t="shared" si="563"/>
        <v>3.1051102429221489E-2</v>
      </c>
      <c r="AM3110" s="100"/>
      <c r="BR3110" s="18">
        <f t="shared" si="556"/>
        <v>44687</v>
      </c>
      <c r="BS3110" s="6">
        <f t="shared" si="557"/>
        <v>-5.7000000000000002E-3</v>
      </c>
      <c r="BT3110" s="6">
        <f t="shared" si="558"/>
        <v>-1.6299999999999999E-2</v>
      </c>
    </row>
    <row r="3111" spans="2:72" ht="14.45" hidden="1">
      <c r="B3111" s="110">
        <v>44690</v>
      </c>
      <c r="C3111" s="106">
        <v>3991.24</v>
      </c>
      <c r="D3111" s="106">
        <v>4081.27</v>
      </c>
      <c r="E3111" s="106">
        <v>4081.27</v>
      </c>
      <c r="F3111" s="106">
        <v>3975.48</v>
      </c>
      <c r="G3111" s="28"/>
      <c r="H3111" s="107">
        <v>-3.2000000000000001E-2</v>
      </c>
      <c r="K3111" s="110">
        <v>44755</v>
      </c>
      <c r="L3111" s="106">
        <v>15966.65</v>
      </c>
      <c r="M3111" s="106">
        <v>16128.2</v>
      </c>
      <c r="N3111" s="106">
        <v>16140</v>
      </c>
      <c r="O3111" s="106">
        <v>15950.15</v>
      </c>
      <c r="P3111" s="28" t="s">
        <v>5584</v>
      </c>
      <c r="Q3111" s="107">
        <v>-5.7000000000000002E-3</v>
      </c>
      <c r="T3111" s="110">
        <v>44531</v>
      </c>
      <c r="U3111" s="28">
        <v>75.021000000000001</v>
      </c>
      <c r="V3111">
        <v>75.087000000000003</v>
      </c>
      <c r="W3111">
        <v>75.087000000000003</v>
      </c>
      <c r="X3111">
        <v>74.798000000000002</v>
      </c>
      <c r="Y3111" s="19">
        <v>-1.1000000000000001E-3</v>
      </c>
      <c r="AB3111" s="110">
        <f t="shared" si="561"/>
        <v>44755</v>
      </c>
      <c r="AC3111" s="108">
        <f t="shared" si="565"/>
        <v>15966.65</v>
      </c>
      <c r="AD3111" s="28">
        <f t="shared" si="566"/>
        <v>79.650000000000006</v>
      </c>
      <c r="AE3111" s="28">
        <f t="shared" si="559"/>
        <v>200.4601381042059</v>
      </c>
      <c r="AF3111" s="31">
        <f t="shared" si="560"/>
        <v>-8.2039834615643681E-3</v>
      </c>
      <c r="AJ3111" s="110">
        <f t="shared" si="564"/>
        <v>44699</v>
      </c>
      <c r="AK3111" s="31">
        <f t="shared" si="562"/>
        <v>-4.0399999999999998E-2</v>
      </c>
      <c r="AL3111" s="115">
        <f t="shared" si="563"/>
        <v>-5.4560533210222806E-3</v>
      </c>
      <c r="AM3111" s="100"/>
      <c r="BR3111" s="18">
        <f t="shared" si="556"/>
        <v>44690</v>
      </c>
      <c r="BS3111" s="6">
        <f t="shared" si="557"/>
        <v>-3.2000000000000001E-2</v>
      </c>
      <c r="BT3111" s="6">
        <f t="shared" si="558"/>
        <v>-6.7000000000000002E-3</v>
      </c>
    </row>
    <row r="3112" spans="2:72" ht="14.45" hidden="1">
      <c r="B3112" s="110">
        <v>44691</v>
      </c>
      <c r="C3112" s="106">
        <v>4001.05</v>
      </c>
      <c r="D3112" s="106">
        <v>4035.18</v>
      </c>
      <c r="E3112" s="106">
        <v>4068.82</v>
      </c>
      <c r="F3112" s="106">
        <v>3958.17</v>
      </c>
      <c r="G3112" s="28"/>
      <c r="H3112" s="107">
        <v>2.5000000000000001E-3</v>
      </c>
      <c r="K3112" s="110">
        <v>44756</v>
      </c>
      <c r="L3112" s="106">
        <v>15938.65</v>
      </c>
      <c r="M3112" s="106">
        <v>16018.85</v>
      </c>
      <c r="N3112" s="106">
        <v>16070.85</v>
      </c>
      <c r="O3112" s="106">
        <v>15858.2</v>
      </c>
      <c r="P3112" s="28" t="s">
        <v>4152</v>
      </c>
      <c r="Q3112" s="107">
        <v>-1.8E-3</v>
      </c>
      <c r="T3112" s="110">
        <v>44532</v>
      </c>
      <c r="U3112" s="28">
        <v>74.989000000000004</v>
      </c>
      <c r="V3112">
        <v>75.016000000000005</v>
      </c>
      <c r="W3112">
        <v>75.099000000000004</v>
      </c>
      <c r="X3112">
        <v>74.902000000000001</v>
      </c>
      <c r="Y3112" s="19">
        <v>-4.0000000000000002E-4</v>
      </c>
      <c r="AB3112" s="110">
        <f t="shared" si="561"/>
        <v>44756</v>
      </c>
      <c r="AC3112" s="108">
        <f t="shared" si="565"/>
        <v>15938.65</v>
      </c>
      <c r="AD3112" s="28">
        <f t="shared" si="566"/>
        <v>79.89</v>
      </c>
      <c r="AE3112" s="28">
        <f t="shared" si="559"/>
        <v>199.50744774064339</v>
      </c>
      <c r="AF3112" s="31">
        <f t="shared" si="560"/>
        <v>-4.7525177452849565E-3</v>
      </c>
      <c r="AJ3112" s="110">
        <f t="shared" si="564"/>
        <v>44700</v>
      </c>
      <c r="AK3112" s="31">
        <f t="shared" si="562"/>
        <v>-5.7999999999999996E-3</v>
      </c>
      <c r="AL3112" s="115">
        <f t="shared" si="563"/>
        <v>-2.1565770725939903E-2</v>
      </c>
      <c r="AM3112" s="100"/>
      <c r="BR3112" s="18">
        <f t="shared" si="556"/>
        <v>44691</v>
      </c>
      <c r="BS3112" s="6">
        <f t="shared" si="557"/>
        <v>2.5000000000000001E-3</v>
      </c>
      <c r="BT3112" s="6">
        <f t="shared" si="558"/>
        <v>-3.8E-3</v>
      </c>
    </row>
    <row r="3113" spans="2:72" ht="14.45" hidden="1">
      <c r="B3113" s="110">
        <v>44692</v>
      </c>
      <c r="C3113" s="106">
        <v>3935.18</v>
      </c>
      <c r="D3113" s="106">
        <v>3990.08</v>
      </c>
      <c r="E3113" s="106">
        <v>4049.09</v>
      </c>
      <c r="F3113" s="106">
        <v>3928.82</v>
      </c>
      <c r="G3113" s="28"/>
      <c r="H3113" s="107">
        <v>-1.6500000000000001E-2</v>
      </c>
      <c r="K3113" s="110">
        <v>44757</v>
      </c>
      <c r="L3113" s="106">
        <v>16049.2</v>
      </c>
      <c r="M3113" s="106">
        <v>16010.8</v>
      </c>
      <c r="N3113" s="106">
        <v>16066.95</v>
      </c>
      <c r="O3113" s="106">
        <v>15927.3</v>
      </c>
      <c r="P3113" s="28" t="s">
        <v>3045</v>
      </c>
      <c r="Q3113" s="107">
        <v>6.8999999999999999E-3</v>
      </c>
      <c r="T3113" s="110">
        <v>44533</v>
      </c>
      <c r="U3113" s="28">
        <v>75.241</v>
      </c>
      <c r="V3113">
        <v>75.016999999999996</v>
      </c>
      <c r="W3113">
        <v>75.349000000000004</v>
      </c>
      <c r="X3113">
        <v>74.947999999999993</v>
      </c>
      <c r="Y3113" s="19">
        <v>3.3999999999999998E-3</v>
      </c>
      <c r="AB3113" s="110">
        <f t="shared" si="561"/>
        <v>44757</v>
      </c>
      <c r="AC3113" s="108">
        <f t="shared" si="565"/>
        <v>16049.2</v>
      </c>
      <c r="AD3113" s="28">
        <f t="shared" si="566"/>
        <v>79.760000000000005</v>
      </c>
      <c r="AE3113" s="28">
        <f t="shared" si="559"/>
        <v>201.21865596790371</v>
      </c>
      <c r="AF3113" s="31">
        <f t="shared" si="560"/>
        <v>8.5771646454264605E-3</v>
      </c>
      <c r="AJ3113" s="110">
        <f t="shared" si="564"/>
        <v>44701</v>
      </c>
      <c r="AK3113" s="31">
        <f t="shared" si="562"/>
        <v>1E-4</v>
      </c>
      <c r="AL3113" s="115">
        <f t="shared" si="563"/>
        <v>2.2944838162495484E-2</v>
      </c>
      <c r="AM3113" s="100"/>
      <c r="BR3113" s="18">
        <f t="shared" si="556"/>
        <v>44692</v>
      </c>
      <c r="BS3113" s="6">
        <f t="shared" si="557"/>
        <v>-1.6500000000000001E-2</v>
      </c>
      <c r="BT3113" s="6">
        <f t="shared" si="558"/>
        <v>-4.4999999999999997E-3</v>
      </c>
    </row>
    <row r="3114" spans="2:72" ht="14.45" hidden="1">
      <c r="B3114" s="110">
        <v>44693</v>
      </c>
      <c r="C3114" s="106">
        <v>3930.08</v>
      </c>
      <c r="D3114" s="106">
        <v>3903.95</v>
      </c>
      <c r="E3114" s="106">
        <v>3964.8</v>
      </c>
      <c r="F3114" s="106">
        <v>3858.87</v>
      </c>
      <c r="G3114" s="28"/>
      <c r="H3114" s="107">
        <v>-1.2999999999999999E-3</v>
      </c>
      <c r="K3114" s="110">
        <v>44760</v>
      </c>
      <c r="L3114" s="106">
        <v>16278.5</v>
      </c>
      <c r="M3114" s="106">
        <v>16151.4</v>
      </c>
      <c r="N3114" s="106">
        <v>16287.95</v>
      </c>
      <c r="O3114" s="106">
        <v>16142.2</v>
      </c>
      <c r="P3114" s="28" t="s">
        <v>5585</v>
      </c>
      <c r="Q3114" s="107">
        <v>1.43E-2</v>
      </c>
      <c r="T3114" s="110">
        <v>44536</v>
      </c>
      <c r="U3114" s="28">
        <v>75.394999999999996</v>
      </c>
      <c r="V3114">
        <v>75.180999999999997</v>
      </c>
      <c r="W3114">
        <v>75.474999999999994</v>
      </c>
      <c r="X3114">
        <v>75.180999999999997</v>
      </c>
      <c r="Y3114" s="19">
        <v>2E-3</v>
      </c>
      <c r="AB3114" s="110">
        <f t="shared" si="561"/>
        <v>44760</v>
      </c>
      <c r="AC3114" s="108">
        <f t="shared" si="565"/>
        <v>16278.5</v>
      </c>
      <c r="AD3114" s="28">
        <f t="shared" si="566"/>
        <v>79.989999999999995</v>
      </c>
      <c r="AE3114" s="28">
        <f t="shared" si="559"/>
        <v>203.50668833604203</v>
      </c>
      <c r="AF3114" s="31">
        <f t="shared" si="560"/>
        <v>1.1370875911741019E-2</v>
      </c>
      <c r="AJ3114" s="110">
        <f t="shared" si="564"/>
        <v>44704</v>
      </c>
      <c r="AK3114" s="31">
        <f t="shared" si="562"/>
        <v>1.8599999999999998E-2</v>
      </c>
      <c r="AL3114" s="115">
        <f t="shared" si="563"/>
        <v>9.5057325358283151E-4</v>
      </c>
      <c r="AM3114" s="100"/>
      <c r="BR3114" s="18">
        <f t="shared" si="556"/>
        <v>44693</v>
      </c>
      <c r="BS3114" s="6">
        <f t="shared" si="557"/>
        <v>-1.2999999999999999E-3</v>
      </c>
      <c r="BT3114" s="6">
        <f t="shared" si="558"/>
        <v>-2.2200000000000001E-2</v>
      </c>
    </row>
    <row r="3115" spans="2:72" ht="14.45" hidden="1">
      <c r="B3115" s="110">
        <v>44694</v>
      </c>
      <c r="C3115" s="106">
        <v>4023.89</v>
      </c>
      <c r="D3115" s="106">
        <v>3963.9</v>
      </c>
      <c r="E3115" s="106">
        <v>4038.88</v>
      </c>
      <c r="F3115" s="106">
        <v>3963.9</v>
      </c>
      <c r="G3115" s="28"/>
      <c r="H3115" s="107">
        <v>2.3900000000000001E-2</v>
      </c>
      <c r="K3115" s="110">
        <v>44761</v>
      </c>
      <c r="L3115" s="106">
        <v>16340.55</v>
      </c>
      <c r="M3115" s="106">
        <v>16187.05</v>
      </c>
      <c r="N3115" s="106">
        <v>16359.5</v>
      </c>
      <c r="O3115" s="106">
        <v>16187.05</v>
      </c>
      <c r="P3115" s="28" t="s">
        <v>5586</v>
      </c>
      <c r="Q3115" s="107">
        <v>3.8E-3</v>
      </c>
      <c r="T3115" s="110">
        <v>44537</v>
      </c>
      <c r="U3115" s="28">
        <v>75.409000000000006</v>
      </c>
      <c r="V3115">
        <v>75.397000000000006</v>
      </c>
      <c r="W3115">
        <v>75.513000000000005</v>
      </c>
      <c r="X3115">
        <v>75.272000000000006</v>
      </c>
      <c r="Y3115" s="19">
        <v>2.0000000000000001E-4</v>
      </c>
      <c r="AB3115" s="110">
        <f t="shared" si="561"/>
        <v>44761</v>
      </c>
      <c r="AC3115" s="108">
        <f t="shared" si="565"/>
        <v>16340.55</v>
      </c>
      <c r="AD3115" s="28">
        <f t="shared" si="566"/>
        <v>79.849999999999994</v>
      </c>
      <c r="AE3115" s="28">
        <f t="shared" si="559"/>
        <v>204.64057608015028</v>
      </c>
      <c r="AF3115" s="31">
        <f t="shared" si="560"/>
        <v>5.5717468225708888E-3</v>
      </c>
      <c r="AJ3115" s="110">
        <f t="shared" si="564"/>
        <v>44705</v>
      </c>
      <c r="AK3115" s="31">
        <f t="shared" si="562"/>
        <v>-8.0999999999999996E-3</v>
      </c>
      <c r="AL3115" s="115">
        <f t="shared" si="563"/>
        <v>-4.6242390297891456E-3</v>
      </c>
      <c r="AM3115" s="100"/>
      <c r="BR3115" s="18">
        <f t="shared" si="556"/>
        <v>44694</v>
      </c>
      <c r="BS3115" s="6">
        <f t="shared" si="557"/>
        <v>2.3900000000000001E-2</v>
      </c>
      <c r="BT3115" s="6">
        <f t="shared" si="558"/>
        <v>-1.6000000000000001E-3</v>
      </c>
    </row>
    <row r="3116" spans="2:72" ht="14.45" hidden="1">
      <c r="B3116" s="110">
        <v>44697</v>
      </c>
      <c r="C3116" s="106">
        <v>4008.01</v>
      </c>
      <c r="D3116" s="106">
        <v>4013.02</v>
      </c>
      <c r="E3116" s="106">
        <v>4046.46</v>
      </c>
      <c r="F3116" s="106">
        <v>3983.99</v>
      </c>
      <c r="G3116" s="28"/>
      <c r="H3116" s="107">
        <v>-3.8999999999999998E-3</v>
      </c>
      <c r="K3116" s="110">
        <v>44762</v>
      </c>
      <c r="L3116" s="106">
        <v>16520.849999999999</v>
      </c>
      <c r="M3116" s="106">
        <v>16562.8</v>
      </c>
      <c r="N3116" s="106">
        <v>16588</v>
      </c>
      <c r="O3116" s="106">
        <v>16490.95</v>
      </c>
      <c r="P3116" s="28" t="s">
        <v>5587</v>
      </c>
      <c r="Q3116" s="107">
        <v>1.0999999999999999E-2</v>
      </c>
      <c r="T3116" s="110">
        <v>44538</v>
      </c>
      <c r="U3116" s="28">
        <v>75.384</v>
      </c>
      <c r="V3116">
        <v>75.412000000000006</v>
      </c>
      <c r="W3116">
        <v>75.590999999999994</v>
      </c>
      <c r="X3116">
        <v>75.305999999999997</v>
      </c>
      <c r="Y3116" s="19">
        <v>-2.9999999999999997E-4</v>
      </c>
      <c r="AB3116" s="110">
        <f t="shared" si="561"/>
        <v>44762</v>
      </c>
      <c r="AC3116" s="108">
        <f t="shared" si="565"/>
        <v>16520.849999999999</v>
      </c>
      <c r="AD3116" s="28">
        <f t="shared" si="566"/>
        <v>79.98</v>
      </c>
      <c r="AE3116" s="28">
        <f t="shared" si="559"/>
        <v>206.56226556639157</v>
      </c>
      <c r="AF3116" s="31">
        <f t="shared" si="560"/>
        <v>9.3905594044487728E-3</v>
      </c>
      <c r="AJ3116" s="110">
        <f t="shared" si="564"/>
        <v>44706</v>
      </c>
      <c r="AK3116" s="31">
        <f t="shared" si="562"/>
        <v>9.4999999999999998E-3</v>
      </c>
      <c r="AL3116" s="115">
        <f t="shared" si="563"/>
        <v>-6.8790245537012629E-3</v>
      </c>
      <c r="AM3116" s="100"/>
      <c r="BR3116" s="18">
        <f t="shared" si="556"/>
        <v>44697</v>
      </c>
      <c r="BS3116" s="6">
        <f t="shared" si="557"/>
        <v>-3.8999999999999998E-3</v>
      </c>
      <c r="BT3116" s="6">
        <f t="shared" si="558"/>
        <v>3.8E-3</v>
      </c>
    </row>
    <row r="3117" spans="2:72" ht="14.45" hidden="1">
      <c r="B3117" s="110">
        <v>44698</v>
      </c>
      <c r="C3117" s="106">
        <v>4088.85</v>
      </c>
      <c r="D3117" s="106">
        <v>4052</v>
      </c>
      <c r="E3117" s="106">
        <v>4090.72</v>
      </c>
      <c r="F3117" s="106">
        <v>4033.93</v>
      </c>
      <c r="G3117" s="28"/>
      <c r="H3117" s="107">
        <v>2.0199999999999999E-2</v>
      </c>
      <c r="K3117" s="110">
        <v>44763</v>
      </c>
      <c r="L3117" s="106">
        <v>16605.25</v>
      </c>
      <c r="M3117" s="106">
        <v>16523.55</v>
      </c>
      <c r="N3117" s="106">
        <v>16626.95</v>
      </c>
      <c r="O3117" s="106">
        <v>16483.900000000001</v>
      </c>
      <c r="P3117" s="28" t="s">
        <v>5588</v>
      </c>
      <c r="Q3117" s="107">
        <v>5.1000000000000004E-3</v>
      </c>
      <c r="T3117" s="110">
        <v>44539</v>
      </c>
      <c r="U3117" s="28">
        <v>75.599000000000004</v>
      </c>
      <c r="V3117">
        <v>75.405000000000001</v>
      </c>
      <c r="W3117">
        <v>75.691000000000003</v>
      </c>
      <c r="X3117">
        <v>75.381</v>
      </c>
      <c r="Y3117" s="19">
        <v>2.8999999999999998E-3</v>
      </c>
      <c r="AB3117" s="110">
        <f t="shared" si="561"/>
        <v>44763</v>
      </c>
      <c r="AC3117" s="108">
        <f t="shared" si="565"/>
        <v>16605.25</v>
      </c>
      <c r="AD3117" s="28">
        <f t="shared" si="566"/>
        <v>79.849999999999994</v>
      </c>
      <c r="AE3117" s="28">
        <f t="shared" si="559"/>
        <v>207.95554164057609</v>
      </c>
      <c r="AF3117" s="31">
        <f t="shared" si="560"/>
        <v>6.7450658055292489E-3</v>
      </c>
      <c r="AJ3117" s="110">
        <f t="shared" si="564"/>
        <v>44707</v>
      </c>
      <c r="AK3117" s="31">
        <f t="shared" si="562"/>
        <v>1.9900000000000001E-2</v>
      </c>
      <c r="AL3117" s="115">
        <f t="shared" si="563"/>
        <v>7.6427031663004463E-3</v>
      </c>
      <c r="AM3117" s="100"/>
      <c r="BR3117" s="18">
        <f t="shared" si="556"/>
        <v>44698</v>
      </c>
      <c r="BS3117" s="6">
        <f t="shared" si="557"/>
        <v>2.0199999999999999E-2</v>
      </c>
      <c r="BT3117" s="6">
        <f t="shared" si="558"/>
        <v>2.63E-2</v>
      </c>
    </row>
    <row r="3118" spans="2:72" ht="14.45" hidden="1">
      <c r="B3118" s="110">
        <v>44699</v>
      </c>
      <c r="C3118" s="106">
        <v>3923.68</v>
      </c>
      <c r="D3118" s="106">
        <v>4051.98</v>
      </c>
      <c r="E3118" s="106">
        <v>4051.98</v>
      </c>
      <c r="F3118" s="106">
        <v>3911.91</v>
      </c>
      <c r="G3118" s="28"/>
      <c r="H3118" s="107">
        <v>-4.0399999999999998E-2</v>
      </c>
      <c r="K3118" s="110">
        <v>44764</v>
      </c>
      <c r="L3118" s="106">
        <v>16719.45</v>
      </c>
      <c r="M3118" s="106">
        <v>16661.25</v>
      </c>
      <c r="N3118" s="106">
        <v>16752.25</v>
      </c>
      <c r="O3118" s="106">
        <v>16610.900000000001</v>
      </c>
      <c r="P3118" s="28" t="s">
        <v>5589</v>
      </c>
      <c r="Q3118" s="107">
        <v>6.8999999999999999E-3</v>
      </c>
      <c r="T3118" s="110">
        <v>44540</v>
      </c>
      <c r="U3118" s="28">
        <v>75.718000000000004</v>
      </c>
      <c r="V3118">
        <v>75.632999999999996</v>
      </c>
      <c r="W3118">
        <v>75.885000000000005</v>
      </c>
      <c r="X3118">
        <v>75.584999999999994</v>
      </c>
      <c r="Y3118" s="19">
        <v>1.6000000000000001E-3</v>
      </c>
      <c r="AB3118" s="110">
        <f t="shared" si="561"/>
        <v>44764</v>
      </c>
      <c r="AC3118" s="108">
        <f t="shared" si="565"/>
        <v>16719.45</v>
      </c>
      <c r="AD3118" s="28">
        <f t="shared" si="566"/>
        <v>79.83</v>
      </c>
      <c r="AE3118" s="28">
        <f t="shared" si="559"/>
        <v>209.4381811349117</v>
      </c>
      <c r="AF3118" s="31">
        <f t="shared" si="560"/>
        <v>7.1295983874195556E-3</v>
      </c>
      <c r="AJ3118" s="110">
        <f t="shared" si="564"/>
        <v>44708</v>
      </c>
      <c r="AK3118" s="31">
        <f t="shared" si="562"/>
        <v>2.47E-2</v>
      </c>
      <c r="AL3118" s="115">
        <f t="shared" si="563"/>
        <v>1.143019375466503E-2</v>
      </c>
      <c r="AM3118" s="100"/>
      <c r="BR3118" s="18">
        <f t="shared" si="556"/>
        <v>44699</v>
      </c>
      <c r="BS3118" s="6">
        <f t="shared" si="557"/>
        <v>-4.0399999999999998E-2</v>
      </c>
      <c r="BT3118" s="6">
        <f t="shared" si="558"/>
        <v>-1.1999999999999999E-3</v>
      </c>
    </row>
    <row r="3119" spans="2:72" ht="14.45" hidden="1">
      <c r="B3119" s="110">
        <v>44700</v>
      </c>
      <c r="C3119" s="106">
        <v>3900.79</v>
      </c>
      <c r="D3119" s="106">
        <v>3899</v>
      </c>
      <c r="E3119" s="106">
        <v>3945.96</v>
      </c>
      <c r="F3119" s="106">
        <v>3876.58</v>
      </c>
      <c r="G3119" s="28"/>
      <c r="H3119" s="107">
        <v>-5.7999999999999996E-3</v>
      </c>
      <c r="K3119" s="110">
        <v>44767</v>
      </c>
      <c r="L3119" s="106">
        <v>16631</v>
      </c>
      <c r="M3119" s="106">
        <v>16662.55</v>
      </c>
      <c r="N3119" s="106">
        <v>16706.05</v>
      </c>
      <c r="O3119" s="106">
        <v>16564.25</v>
      </c>
      <c r="P3119" s="28" t="s">
        <v>5590</v>
      </c>
      <c r="Q3119" s="107">
        <v>-5.3E-3</v>
      </c>
      <c r="T3119" s="110">
        <v>44543</v>
      </c>
      <c r="U3119" s="28">
        <v>75.77</v>
      </c>
      <c r="V3119">
        <v>75.680000000000007</v>
      </c>
      <c r="W3119">
        <v>75.817999999999998</v>
      </c>
      <c r="X3119">
        <v>75.575000000000003</v>
      </c>
      <c r="Y3119" s="19">
        <v>6.9999999999999999E-4</v>
      </c>
      <c r="AB3119" s="110">
        <f t="shared" si="561"/>
        <v>44767</v>
      </c>
      <c r="AC3119" s="108">
        <f t="shared" si="565"/>
        <v>16631</v>
      </c>
      <c r="AD3119" s="28">
        <f t="shared" si="566"/>
        <v>79.691000000000003</v>
      </c>
      <c r="AE3119" s="28">
        <f t="shared" si="559"/>
        <v>208.69357894868929</v>
      </c>
      <c r="AF3119" s="31">
        <f t="shared" si="560"/>
        <v>-3.5552361187799475E-3</v>
      </c>
      <c r="AJ3119" s="110">
        <f t="shared" si="564"/>
        <v>44712</v>
      </c>
      <c r="AK3119" s="31">
        <f t="shared" si="562"/>
        <v>-6.3E-3</v>
      </c>
      <c r="AL3119" s="115">
        <f t="shared" si="563"/>
        <v>-5.1768670815234286E-3</v>
      </c>
      <c r="AM3119" s="100"/>
      <c r="BR3119" s="18">
        <f t="shared" si="556"/>
        <v>44700</v>
      </c>
      <c r="BS3119" s="6">
        <f t="shared" si="557"/>
        <v>-5.7999999999999996E-3</v>
      </c>
      <c r="BT3119" s="6">
        <f t="shared" si="558"/>
        <v>-2.6499999999999999E-2</v>
      </c>
    </row>
    <row r="3120" spans="2:72" ht="14.45" hidden="1">
      <c r="B3120" s="110">
        <v>44701</v>
      </c>
      <c r="C3120" s="106">
        <v>3901.36</v>
      </c>
      <c r="D3120" s="106">
        <v>3927.76</v>
      </c>
      <c r="E3120" s="106">
        <v>3943.42</v>
      </c>
      <c r="F3120" s="106">
        <v>3810.32</v>
      </c>
      <c r="G3120" s="28"/>
      <c r="H3120" s="107">
        <v>1E-4</v>
      </c>
      <c r="K3120" s="110">
        <v>44768</v>
      </c>
      <c r="L3120" s="106">
        <v>16483.849999999999</v>
      </c>
      <c r="M3120" s="106">
        <v>16632.900000000001</v>
      </c>
      <c r="N3120" s="106">
        <v>16636.099999999999</v>
      </c>
      <c r="O3120" s="106">
        <v>16463.3</v>
      </c>
      <c r="P3120" s="28" t="s">
        <v>5591</v>
      </c>
      <c r="Q3120" s="107">
        <v>-8.8000000000000005E-3</v>
      </c>
      <c r="T3120" s="110">
        <v>44544</v>
      </c>
      <c r="U3120" s="28">
        <v>76.045000000000002</v>
      </c>
      <c r="V3120">
        <v>75.775000000000006</v>
      </c>
      <c r="W3120">
        <v>76.045000000000002</v>
      </c>
      <c r="X3120">
        <v>75.751999999999995</v>
      </c>
      <c r="Y3120" s="19">
        <v>3.5999999999999999E-3</v>
      </c>
      <c r="AB3120" s="110">
        <f t="shared" si="561"/>
        <v>44768</v>
      </c>
      <c r="AC3120" s="108">
        <f t="shared" si="565"/>
        <v>16483.849999999999</v>
      </c>
      <c r="AD3120" s="28">
        <f t="shared" si="566"/>
        <v>79.843000000000004</v>
      </c>
      <c r="AE3120" s="28">
        <f t="shared" si="559"/>
        <v>206.45328958080231</v>
      </c>
      <c r="AF3120" s="31">
        <f t="shared" si="560"/>
        <v>-1.0734826529750552E-2</v>
      </c>
      <c r="AJ3120" s="110">
        <f t="shared" si="564"/>
        <v>44713</v>
      </c>
      <c r="AK3120" s="31">
        <f t="shared" si="562"/>
        <v>-7.4999999999999997E-3</v>
      </c>
      <c r="AL3120" s="115">
        <f t="shared" si="563"/>
        <v>-3.2382422097749775E-3</v>
      </c>
      <c r="AM3120" s="100"/>
      <c r="BR3120" s="18">
        <f t="shared" si="556"/>
        <v>44701</v>
      </c>
      <c r="BS3120" s="6">
        <f t="shared" si="557"/>
        <v>1E-4</v>
      </c>
      <c r="BT3120" s="6">
        <f t="shared" si="558"/>
        <v>2.8899999999999999E-2</v>
      </c>
    </row>
    <row r="3121" spans="2:72" ht="14.45" hidden="1">
      <c r="B3121" s="110">
        <v>44704</v>
      </c>
      <c r="C3121" s="106">
        <v>3973.75</v>
      </c>
      <c r="D3121" s="106">
        <v>3919.42</v>
      </c>
      <c r="E3121" s="106">
        <v>3981.88</v>
      </c>
      <c r="F3121" s="106">
        <v>3909.04</v>
      </c>
      <c r="G3121" s="28"/>
      <c r="H3121" s="107">
        <v>1.8599999999999998E-2</v>
      </c>
      <c r="K3121" s="110">
        <v>44769</v>
      </c>
      <c r="L3121" s="106">
        <v>16641.8</v>
      </c>
      <c r="M3121" s="106">
        <v>16475.349999999999</v>
      </c>
      <c r="N3121" s="106">
        <v>16653.45</v>
      </c>
      <c r="O3121" s="106">
        <v>16438.75</v>
      </c>
      <c r="P3121" s="28" t="s">
        <v>3364</v>
      </c>
      <c r="Q3121" s="107">
        <v>9.5999999999999992E-3</v>
      </c>
      <c r="T3121" s="110">
        <v>44545</v>
      </c>
      <c r="U3121" s="28">
        <v>76.355000000000004</v>
      </c>
      <c r="V3121">
        <v>76.096999999999994</v>
      </c>
      <c r="W3121">
        <v>76.423000000000002</v>
      </c>
      <c r="X3121">
        <v>76.034999999999997</v>
      </c>
      <c r="Y3121" s="19">
        <v>4.1000000000000003E-3</v>
      </c>
      <c r="AB3121" s="110">
        <f t="shared" si="561"/>
        <v>44769</v>
      </c>
      <c r="AC3121" s="108">
        <f t="shared" si="565"/>
        <v>16641.8</v>
      </c>
      <c r="AD3121" s="28">
        <f t="shared" si="566"/>
        <v>79.844999999999999</v>
      </c>
      <c r="AE3121" s="28">
        <f t="shared" si="559"/>
        <v>208.42632600663785</v>
      </c>
      <c r="AF3121" s="31">
        <f t="shared" si="560"/>
        <v>9.556817572835774E-3</v>
      </c>
      <c r="AJ3121" s="110">
        <f t="shared" si="564"/>
        <v>44714</v>
      </c>
      <c r="AK3121" s="31">
        <f t="shared" si="562"/>
        <v>1.84E-2</v>
      </c>
      <c r="AL3121" s="115">
        <f t="shared" si="563"/>
        <v>8.463385667334844E-3</v>
      </c>
      <c r="AM3121" s="100"/>
      <c r="BR3121" s="18">
        <f t="shared" si="556"/>
        <v>44704</v>
      </c>
      <c r="BS3121" s="6">
        <f t="shared" si="557"/>
        <v>1.8599999999999998E-2</v>
      </c>
      <c r="BT3121" s="6">
        <f t="shared" si="558"/>
        <v>-3.2000000000000002E-3</v>
      </c>
    </row>
    <row r="3122" spans="2:72" ht="14.45" hidden="1">
      <c r="B3122" s="110">
        <v>44705</v>
      </c>
      <c r="C3122" s="106">
        <v>3941.48</v>
      </c>
      <c r="D3122" s="106">
        <v>3942.94</v>
      </c>
      <c r="E3122" s="106">
        <v>3955.68</v>
      </c>
      <c r="F3122" s="106">
        <v>3875.13</v>
      </c>
      <c r="G3122" s="28"/>
      <c r="H3122" s="107">
        <v>-8.0999999999999996E-3</v>
      </c>
      <c r="K3122" s="110">
        <v>44770</v>
      </c>
      <c r="L3122" s="106">
        <v>16929.599999999999</v>
      </c>
      <c r="M3122" s="106">
        <v>16774.849999999999</v>
      </c>
      <c r="N3122" s="106">
        <v>16947.650000000001</v>
      </c>
      <c r="O3122" s="106">
        <v>16746.25</v>
      </c>
      <c r="P3122" s="28" t="s">
        <v>5592</v>
      </c>
      <c r="Q3122" s="107">
        <v>1.7299999999999999E-2</v>
      </c>
      <c r="T3122" s="110">
        <v>44546</v>
      </c>
      <c r="U3122" s="28">
        <v>76.183999999999997</v>
      </c>
      <c r="V3122">
        <v>76.179000000000002</v>
      </c>
      <c r="W3122">
        <v>76.343000000000004</v>
      </c>
      <c r="X3122">
        <v>76.085999999999999</v>
      </c>
      <c r="Y3122" s="19">
        <v>-2.2000000000000001E-3</v>
      </c>
      <c r="AB3122" s="110">
        <f t="shared" si="561"/>
        <v>44770</v>
      </c>
      <c r="AC3122" s="108">
        <f t="shared" si="565"/>
        <v>16929.599999999999</v>
      </c>
      <c r="AD3122" s="28">
        <f t="shared" si="566"/>
        <v>79.626000000000005</v>
      </c>
      <c r="AE3122" s="28">
        <f t="shared" si="559"/>
        <v>212.61397031120484</v>
      </c>
      <c r="AF3122" s="31">
        <f t="shared" si="560"/>
        <v>2.0091724422727886E-2</v>
      </c>
      <c r="AJ3122" s="110">
        <f t="shared" si="564"/>
        <v>44715</v>
      </c>
      <c r="AK3122" s="31">
        <f t="shared" si="562"/>
        <v>-1.6299999999999999E-2</v>
      </c>
      <c r="AL3122" s="115">
        <f t="shared" si="563"/>
        <v>-5.4037504871250475E-3</v>
      </c>
      <c r="AM3122" s="100"/>
      <c r="BR3122" s="18">
        <f t="shared" si="556"/>
        <v>44705</v>
      </c>
      <c r="BS3122" s="6">
        <f t="shared" si="557"/>
        <v>-8.0999999999999996E-3</v>
      </c>
      <c r="BT3122" s="6">
        <f t="shared" si="558"/>
        <v>-5.4999999999999997E-3</v>
      </c>
    </row>
    <row r="3123" spans="2:72" ht="14.45" hidden="1">
      <c r="B3123" s="110">
        <v>44706</v>
      </c>
      <c r="C3123" s="106">
        <v>3978.73</v>
      </c>
      <c r="D3123" s="106">
        <v>3929.59</v>
      </c>
      <c r="E3123" s="106">
        <v>3999.33</v>
      </c>
      <c r="F3123" s="106">
        <v>3925.03</v>
      </c>
      <c r="G3123" s="28"/>
      <c r="H3123" s="107">
        <v>9.4999999999999998E-3</v>
      </c>
      <c r="K3123" s="110">
        <v>44771</v>
      </c>
      <c r="L3123" s="106">
        <v>17158.25</v>
      </c>
      <c r="M3123" s="106">
        <v>17079.5</v>
      </c>
      <c r="N3123" s="106">
        <v>17172.8</v>
      </c>
      <c r="O3123" s="106">
        <v>17018.150000000001</v>
      </c>
      <c r="P3123" s="28" t="s">
        <v>5593</v>
      </c>
      <c r="Q3123" s="107">
        <v>1.35E-2</v>
      </c>
      <c r="T3123" s="110">
        <v>44547</v>
      </c>
      <c r="U3123" s="28">
        <v>76.013000000000005</v>
      </c>
      <c r="V3123">
        <v>76.207999999999998</v>
      </c>
      <c r="W3123">
        <v>76.308999999999997</v>
      </c>
      <c r="X3123">
        <v>75.950999999999993</v>
      </c>
      <c r="Y3123" s="19">
        <v>-2.2000000000000001E-3</v>
      </c>
      <c r="AB3123" s="110">
        <f t="shared" si="561"/>
        <v>44771</v>
      </c>
      <c r="AC3123" s="108">
        <f t="shared" si="565"/>
        <v>17158.25</v>
      </c>
      <c r="AD3123" s="28">
        <f t="shared" si="566"/>
        <v>79.335999999999999</v>
      </c>
      <c r="AE3123" s="28">
        <f t="shared" si="559"/>
        <v>216.27319249773117</v>
      </c>
      <c r="AF3123" s="31">
        <f t="shared" si="560"/>
        <v>1.7210638516228727E-2</v>
      </c>
      <c r="AJ3123" s="110">
        <f t="shared" si="564"/>
        <v>44718</v>
      </c>
      <c r="AK3123" s="31">
        <f t="shared" si="562"/>
        <v>3.0999999999999999E-3</v>
      </c>
      <c r="AL3123" s="115">
        <f t="shared" si="563"/>
        <v>-3.4445012896421323E-3</v>
      </c>
      <c r="AM3123" s="100"/>
      <c r="BR3123" s="18">
        <f t="shared" si="556"/>
        <v>44706</v>
      </c>
      <c r="BS3123" s="6">
        <f t="shared" si="557"/>
        <v>9.4999999999999998E-3</v>
      </c>
      <c r="BT3123" s="6">
        <f t="shared" si="558"/>
        <v>-6.1999999999999998E-3</v>
      </c>
    </row>
    <row r="3124" spans="2:72" ht="14.45" hidden="1">
      <c r="B3124" s="110">
        <v>44707</v>
      </c>
      <c r="C3124" s="106">
        <v>4057.84</v>
      </c>
      <c r="D3124" s="106">
        <v>3984.6</v>
      </c>
      <c r="E3124" s="106">
        <v>4075.14</v>
      </c>
      <c r="F3124" s="106">
        <v>3984.6</v>
      </c>
      <c r="G3124" s="28"/>
      <c r="H3124" s="107">
        <v>1.9900000000000001E-2</v>
      </c>
      <c r="K3124" s="110">
        <v>44774</v>
      </c>
      <c r="L3124" s="106">
        <v>17340.05</v>
      </c>
      <c r="M3124" s="106">
        <v>17243.2</v>
      </c>
      <c r="N3124" s="106">
        <v>17356.25</v>
      </c>
      <c r="O3124" s="106">
        <v>17154.8</v>
      </c>
      <c r="P3124" s="28" t="s">
        <v>5594</v>
      </c>
      <c r="Q3124" s="107">
        <v>1.06E-2</v>
      </c>
      <c r="T3124" s="110">
        <v>44550</v>
      </c>
      <c r="U3124" s="28">
        <v>75.73</v>
      </c>
      <c r="V3124">
        <v>76.03</v>
      </c>
      <c r="W3124">
        <v>76.188000000000002</v>
      </c>
      <c r="X3124">
        <v>75.73</v>
      </c>
      <c r="Y3124" s="19">
        <v>-3.7000000000000002E-3</v>
      </c>
      <c r="AB3124" s="110">
        <f t="shared" si="561"/>
        <v>44774</v>
      </c>
      <c r="AC3124" s="108">
        <f t="shared" si="565"/>
        <v>17340.05</v>
      </c>
      <c r="AD3124" s="28">
        <f t="shared" si="566"/>
        <v>78.959000000000003</v>
      </c>
      <c r="AE3124" s="28">
        <f t="shared" si="559"/>
        <v>219.60827771375017</v>
      </c>
      <c r="AF3124" s="31">
        <f t="shared" si="560"/>
        <v>1.542070553221242E-2</v>
      </c>
      <c r="AJ3124" s="110">
        <f t="shared" si="564"/>
        <v>44719</v>
      </c>
      <c r="AK3124" s="31">
        <f t="shared" si="562"/>
        <v>9.4999999999999998E-3</v>
      </c>
      <c r="AL3124" s="115">
        <f t="shared" si="563"/>
        <v>-7.3323363862985991E-3</v>
      </c>
      <c r="AM3124" s="100"/>
      <c r="BR3124" s="18">
        <f t="shared" si="556"/>
        <v>44707</v>
      </c>
      <c r="BS3124" s="6">
        <f t="shared" si="557"/>
        <v>1.9900000000000001E-2</v>
      </c>
      <c r="BT3124" s="6">
        <f t="shared" si="558"/>
        <v>8.9999999999999993E-3</v>
      </c>
    </row>
    <row r="3125" spans="2:72" ht="14.45" hidden="1">
      <c r="B3125" s="110">
        <v>44708</v>
      </c>
      <c r="C3125" s="106">
        <v>4158.24</v>
      </c>
      <c r="D3125" s="106">
        <v>4077.43</v>
      </c>
      <c r="E3125" s="106">
        <v>4158.49</v>
      </c>
      <c r="F3125" s="106">
        <v>4077.43</v>
      </c>
      <c r="G3125" s="28"/>
      <c r="H3125" s="107">
        <v>2.47E-2</v>
      </c>
      <c r="K3125" s="110">
        <v>44775</v>
      </c>
      <c r="L3125" s="106">
        <v>17345.45</v>
      </c>
      <c r="M3125" s="106">
        <v>17310.150000000001</v>
      </c>
      <c r="N3125" s="106">
        <v>17390.150000000001</v>
      </c>
      <c r="O3125" s="106">
        <v>17215.849999999999</v>
      </c>
      <c r="P3125" s="28" t="s">
        <v>5595</v>
      </c>
      <c r="Q3125" s="107">
        <v>2.9999999999999997E-4</v>
      </c>
      <c r="T3125" s="110">
        <v>44551</v>
      </c>
      <c r="U3125" s="28">
        <v>75.704999999999998</v>
      </c>
      <c r="V3125">
        <v>75.795000000000002</v>
      </c>
      <c r="W3125">
        <v>75.8</v>
      </c>
      <c r="X3125">
        <v>75.403999999999996</v>
      </c>
      <c r="Y3125" s="19">
        <v>-2.9999999999999997E-4</v>
      </c>
      <c r="AB3125" s="110">
        <f t="shared" si="561"/>
        <v>44775</v>
      </c>
      <c r="AC3125" s="108">
        <f t="shared" si="565"/>
        <v>17345.45</v>
      </c>
      <c r="AD3125" s="28">
        <f t="shared" si="566"/>
        <v>78.587000000000003</v>
      </c>
      <c r="AE3125" s="28">
        <f t="shared" si="559"/>
        <v>220.71653072391109</v>
      </c>
      <c r="AF3125" s="31">
        <f t="shared" si="560"/>
        <v>5.0464992563052924E-3</v>
      </c>
      <c r="AJ3125" s="110">
        <f t="shared" si="564"/>
        <v>44720</v>
      </c>
      <c r="AK3125" s="31">
        <f t="shared" si="562"/>
        <v>-1.0800000000000001E-2</v>
      </c>
      <c r="AL3125" s="115">
        <f t="shared" si="563"/>
        <v>-4.2379478117670066E-3</v>
      </c>
      <c r="AM3125" s="100"/>
      <c r="BR3125" s="18">
        <f t="shared" si="556"/>
        <v>44708</v>
      </c>
      <c r="BS3125" s="6">
        <f t="shared" si="557"/>
        <v>2.47E-2</v>
      </c>
      <c r="BT3125" s="6">
        <f t="shared" si="558"/>
        <v>1.1299999999999999E-2</v>
      </c>
    </row>
    <row r="3126" spans="2:72" ht="14.45" hidden="1">
      <c r="B3126" s="110">
        <v>44712</v>
      </c>
      <c r="C3126" s="106">
        <v>4132.1499999999996</v>
      </c>
      <c r="D3126" s="106">
        <v>4151.09</v>
      </c>
      <c r="E3126" s="106">
        <v>4168.34</v>
      </c>
      <c r="F3126" s="106">
        <v>4104.88</v>
      </c>
      <c r="G3126" s="28"/>
      <c r="H3126" s="107">
        <v>-6.3E-3</v>
      </c>
      <c r="K3126" s="110">
        <v>44776</v>
      </c>
      <c r="L3126" s="106">
        <v>17388.150000000001</v>
      </c>
      <c r="M3126" s="106">
        <v>17349.25</v>
      </c>
      <c r="N3126" s="106">
        <v>17407.5</v>
      </c>
      <c r="O3126" s="106">
        <v>17225.849999999999</v>
      </c>
      <c r="P3126" s="28" t="s">
        <v>5596</v>
      </c>
      <c r="Q3126" s="107">
        <v>2.5000000000000001E-3</v>
      </c>
      <c r="T3126" s="110">
        <v>44552</v>
      </c>
      <c r="U3126" s="28">
        <v>75.459999999999994</v>
      </c>
      <c r="V3126">
        <v>75.685000000000002</v>
      </c>
      <c r="W3126">
        <v>75.685000000000002</v>
      </c>
      <c r="X3126">
        <v>75.448999999999998</v>
      </c>
      <c r="Y3126" s="19">
        <v>-3.2000000000000002E-3</v>
      </c>
      <c r="AB3126" s="110">
        <f t="shared" si="561"/>
        <v>44776</v>
      </c>
      <c r="AC3126" s="108">
        <f t="shared" si="565"/>
        <v>17388.150000000001</v>
      </c>
      <c r="AD3126" s="28">
        <f t="shared" si="566"/>
        <v>79.108000000000004</v>
      </c>
      <c r="AE3126" s="28">
        <f t="shared" si="559"/>
        <v>219.80267482429085</v>
      </c>
      <c r="AF3126" s="31">
        <f t="shared" si="560"/>
        <v>-4.1404053272446895E-3</v>
      </c>
      <c r="AJ3126" s="110">
        <f t="shared" si="564"/>
        <v>44721</v>
      </c>
      <c r="AK3126" s="31">
        <f t="shared" si="562"/>
        <v>-2.3800000000000002E-2</v>
      </c>
      <c r="AL3126" s="115">
        <f t="shared" si="563"/>
        <v>6.0773983030157908E-3</v>
      </c>
      <c r="AM3126" s="100"/>
      <c r="BR3126" s="18">
        <f t="shared" si="556"/>
        <v>44712</v>
      </c>
      <c r="BS3126" s="6">
        <f t="shared" si="557"/>
        <v>-6.3E-3</v>
      </c>
      <c r="BT3126" s="6">
        <f t="shared" si="558"/>
        <v>-4.5999999999999999E-3</v>
      </c>
    </row>
    <row r="3127" spans="2:72" ht="14.45" hidden="1">
      <c r="B3127" s="110">
        <v>44713</v>
      </c>
      <c r="C3127" s="106">
        <v>4101.2299999999996</v>
      </c>
      <c r="D3127" s="106">
        <v>4149.78</v>
      </c>
      <c r="E3127" s="106">
        <v>4166.54</v>
      </c>
      <c r="F3127" s="106">
        <v>4073.85</v>
      </c>
      <c r="G3127" s="28"/>
      <c r="H3127" s="107">
        <v>-7.4999999999999997E-3</v>
      </c>
      <c r="K3127" s="110">
        <v>44777</v>
      </c>
      <c r="L3127" s="106">
        <v>17382</v>
      </c>
      <c r="M3127" s="106">
        <v>17463.099999999999</v>
      </c>
      <c r="N3127" s="106">
        <v>17490.7</v>
      </c>
      <c r="O3127" s="106">
        <v>17161.25</v>
      </c>
      <c r="P3127" s="28" t="s">
        <v>5597</v>
      </c>
      <c r="Q3127" s="107">
        <v>-4.0000000000000002E-4</v>
      </c>
      <c r="T3127" s="110">
        <v>44553</v>
      </c>
      <c r="U3127" s="28">
        <v>75.034999999999997</v>
      </c>
      <c r="V3127">
        <v>75.503</v>
      </c>
      <c r="W3127">
        <v>75.504999999999995</v>
      </c>
      <c r="X3127">
        <v>75.034999999999997</v>
      </c>
      <c r="Y3127" s="19">
        <v>-5.5999999999999999E-3</v>
      </c>
      <c r="AB3127" s="110">
        <f t="shared" si="561"/>
        <v>44777</v>
      </c>
      <c r="AC3127" s="108">
        <f t="shared" si="565"/>
        <v>17382</v>
      </c>
      <c r="AD3127" s="28">
        <f t="shared" si="566"/>
        <v>79.16</v>
      </c>
      <c r="AE3127" s="28">
        <f t="shared" si="559"/>
        <v>219.58059626073776</v>
      </c>
      <c r="AF3127" s="31">
        <f t="shared" si="560"/>
        <v>-1.0103542358190776E-3</v>
      </c>
      <c r="AJ3127" s="110">
        <f t="shared" si="564"/>
        <v>44722</v>
      </c>
      <c r="AK3127" s="31">
        <f t="shared" si="562"/>
        <v>-2.9100000000000001E-2</v>
      </c>
      <c r="AL3127" s="115">
        <f t="shared" si="563"/>
        <v>-2.0907290943543599E-2</v>
      </c>
      <c r="AM3127" s="100"/>
      <c r="BR3127" s="18">
        <f t="shared" si="556"/>
        <v>44713</v>
      </c>
      <c r="BS3127" s="6">
        <f t="shared" si="557"/>
        <v>-7.4999999999999997E-3</v>
      </c>
      <c r="BT3127" s="6">
        <f t="shared" si="558"/>
        <v>-3.7000000000000002E-3</v>
      </c>
    </row>
    <row r="3128" spans="2:72" ht="14.45" hidden="1">
      <c r="B3128" s="110">
        <v>44714</v>
      </c>
      <c r="C3128" s="106">
        <v>4176.82</v>
      </c>
      <c r="D3128" s="106">
        <v>4095.41</v>
      </c>
      <c r="E3128" s="106">
        <v>4177.51</v>
      </c>
      <c r="F3128" s="106">
        <v>4074.37</v>
      </c>
      <c r="G3128" s="28"/>
      <c r="H3128" s="107">
        <v>1.84E-2</v>
      </c>
      <c r="K3128" s="110">
        <v>44778</v>
      </c>
      <c r="L3128" s="106">
        <v>17397.5</v>
      </c>
      <c r="M3128" s="106">
        <v>17423.650000000001</v>
      </c>
      <c r="N3128" s="106">
        <v>17474.400000000001</v>
      </c>
      <c r="O3128" s="106">
        <v>17348.75</v>
      </c>
      <c r="P3128" s="28" t="s">
        <v>5598</v>
      </c>
      <c r="Q3128" s="107">
        <v>8.9999999999999998E-4</v>
      </c>
      <c r="T3128" s="110">
        <v>44554</v>
      </c>
      <c r="U3128" s="28">
        <v>75.004000000000005</v>
      </c>
      <c r="V3128">
        <v>75.058999999999997</v>
      </c>
      <c r="W3128">
        <v>75.227999999999994</v>
      </c>
      <c r="X3128">
        <v>74.998000000000005</v>
      </c>
      <c r="Y3128" s="19">
        <v>-4.0000000000000002E-4</v>
      </c>
      <c r="AB3128" s="110">
        <f t="shared" si="561"/>
        <v>44778</v>
      </c>
      <c r="AC3128" s="108">
        <f t="shared" si="565"/>
        <v>17397.5</v>
      </c>
      <c r="AD3128" s="28">
        <f t="shared" si="566"/>
        <v>79.36</v>
      </c>
      <c r="AE3128" s="28">
        <f t="shared" si="559"/>
        <v>219.22253024193549</v>
      </c>
      <c r="AF3128" s="31">
        <f t="shared" si="560"/>
        <v>-1.6306815123914298E-3</v>
      </c>
      <c r="AJ3128" s="110">
        <f t="shared" si="564"/>
        <v>44725</v>
      </c>
      <c r="AK3128" s="31">
        <f t="shared" si="562"/>
        <v>-3.8800000000000001E-2</v>
      </c>
      <c r="AL3128" s="115">
        <f t="shared" si="563"/>
        <v>-2.5881157380971409E-2</v>
      </c>
      <c r="AM3128" s="100"/>
      <c r="BR3128" s="18">
        <f t="shared" si="556"/>
        <v>44714</v>
      </c>
      <c r="BS3128" s="6">
        <f t="shared" si="557"/>
        <v>1.84E-2</v>
      </c>
      <c r="BT3128" s="6">
        <f t="shared" si="558"/>
        <v>6.4000000000000003E-3</v>
      </c>
    </row>
    <row r="3129" spans="2:72" ht="14.45" hidden="1">
      <c r="B3129" s="110">
        <v>44715</v>
      </c>
      <c r="C3129" s="106">
        <v>4108.54</v>
      </c>
      <c r="D3129" s="106">
        <v>4137.57</v>
      </c>
      <c r="E3129" s="106">
        <v>4142.67</v>
      </c>
      <c r="F3129" s="106">
        <v>4098.67</v>
      </c>
      <c r="G3129" s="28"/>
      <c r="H3129" s="107">
        <v>-1.6299999999999999E-2</v>
      </c>
      <c r="K3129" s="110">
        <v>44781</v>
      </c>
      <c r="L3129" s="106">
        <v>17525.099999999999</v>
      </c>
      <c r="M3129" s="106">
        <v>17401.5</v>
      </c>
      <c r="N3129" s="106">
        <v>17548.8</v>
      </c>
      <c r="O3129" s="106">
        <v>17359.75</v>
      </c>
      <c r="P3129" s="28" t="s">
        <v>5599</v>
      </c>
      <c r="Q3129" s="107">
        <v>7.3000000000000001E-3</v>
      </c>
      <c r="T3129" s="110">
        <v>44557</v>
      </c>
      <c r="U3129" s="28">
        <v>74.98</v>
      </c>
      <c r="V3129">
        <v>75.019000000000005</v>
      </c>
      <c r="W3129">
        <v>75.19</v>
      </c>
      <c r="X3129">
        <v>74.959000000000003</v>
      </c>
      <c r="Y3129" s="19">
        <v>-2.9999999999999997E-4</v>
      </c>
      <c r="AB3129" s="110">
        <f t="shared" si="561"/>
        <v>44781</v>
      </c>
      <c r="AC3129" s="108">
        <f t="shared" si="565"/>
        <v>17525.099999999999</v>
      </c>
      <c r="AD3129" s="28">
        <f t="shared" si="566"/>
        <v>79.584000000000003</v>
      </c>
      <c r="AE3129" s="28">
        <f t="shared" si="559"/>
        <v>220.20883594692398</v>
      </c>
      <c r="AF3129" s="31">
        <f t="shared" si="560"/>
        <v>4.4991073859972364E-3</v>
      </c>
      <c r="AJ3129" s="110">
        <f t="shared" si="564"/>
        <v>44726</v>
      </c>
      <c r="AK3129" s="31">
        <f t="shared" si="562"/>
        <v>-3.8E-3</v>
      </c>
      <c r="AL3129" s="115">
        <f t="shared" si="563"/>
        <v>-1.6333926574956248E-3</v>
      </c>
      <c r="AM3129" s="100"/>
      <c r="BR3129" s="18">
        <f t="shared" si="556"/>
        <v>44715</v>
      </c>
      <c r="BS3129" s="6">
        <f t="shared" si="557"/>
        <v>-1.6299999999999999E-2</v>
      </c>
      <c r="BT3129" s="6">
        <f t="shared" si="558"/>
        <v>-2.5999999999999999E-3</v>
      </c>
    </row>
    <row r="3130" spans="2:72" ht="14.45" hidden="1">
      <c r="B3130" s="110">
        <v>44718</v>
      </c>
      <c r="C3130" s="106">
        <v>4121.43</v>
      </c>
      <c r="D3130" s="106">
        <v>4134.72</v>
      </c>
      <c r="E3130" s="106">
        <v>4168.78</v>
      </c>
      <c r="F3130" s="106">
        <v>4109.18</v>
      </c>
      <c r="G3130" s="28"/>
      <c r="H3130" s="107">
        <v>3.0999999999999999E-3</v>
      </c>
      <c r="K3130" s="110">
        <v>44783</v>
      </c>
      <c r="L3130" s="106">
        <v>17534.75</v>
      </c>
      <c r="M3130" s="106">
        <v>17566.099999999999</v>
      </c>
      <c r="N3130" s="106">
        <v>17566.099999999999</v>
      </c>
      <c r="O3130" s="106">
        <v>17442.8</v>
      </c>
      <c r="P3130" s="28" t="s">
        <v>5600</v>
      </c>
      <c r="Q3130" s="107">
        <v>5.9999999999999995E-4</v>
      </c>
      <c r="T3130" s="110">
        <v>44558</v>
      </c>
      <c r="U3130" s="28">
        <v>74.715000000000003</v>
      </c>
      <c r="V3130">
        <v>74.938999999999993</v>
      </c>
      <c r="W3130">
        <v>75</v>
      </c>
      <c r="X3130">
        <v>74.599000000000004</v>
      </c>
      <c r="Y3130" s="19">
        <v>-3.5000000000000001E-3</v>
      </c>
      <c r="AB3130" s="110">
        <f t="shared" si="561"/>
        <v>44783</v>
      </c>
      <c r="AC3130" s="108">
        <f t="shared" si="565"/>
        <v>17534.75</v>
      </c>
      <c r="AD3130" s="28">
        <f t="shared" si="566"/>
        <v>79.09</v>
      </c>
      <c r="AE3130" s="28">
        <f t="shared" si="559"/>
        <v>221.70628398027563</v>
      </c>
      <c r="AF3130" s="31">
        <f t="shared" si="560"/>
        <v>6.800126920032179E-3</v>
      </c>
      <c r="AJ3130" s="110">
        <f t="shared" si="564"/>
        <v>44727</v>
      </c>
      <c r="AK3130" s="31">
        <f t="shared" si="562"/>
        <v>1.46E-2</v>
      </c>
      <c r="AL3130" s="115">
        <f t="shared" si="563"/>
        <v>-4.4406313971306899E-3</v>
      </c>
      <c r="AM3130" s="100"/>
      <c r="BR3130" s="18">
        <f t="shared" si="556"/>
        <v>44718</v>
      </c>
      <c r="BS3130" s="6">
        <f t="shared" si="557"/>
        <v>3.0999999999999999E-3</v>
      </c>
      <c r="BT3130" s="6">
        <f t="shared" si="558"/>
        <v>-8.9999999999999998E-4</v>
      </c>
    </row>
    <row r="3131" spans="2:72" ht="14.45" hidden="1">
      <c r="B3131" s="110">
        <v>44719</v>
      </c>
      <c r="C3131" s="106">
        <v>4160.68</v>
      </c>
      <c r="D3131" s="106">
        <v>4096.47</v>
      </c>
      <c r="E3131" s="106">
        <v>4164.8599999999997</v>
      </c>
      <c r="F3131" s="106">
        <v>4080.19</v>
      </c>
      <c r="G3131" s="28"/>
      <c r="H3131" s="107">
        <v>9.4999999999999998E-3</v>
      </c>
      <c r="K3131" s="110">
        <v>44784</v>
      </c>
      <c r="L3131" s="106">
        <v>17659</v>
      </c>
      <c r="M3131" s="106">
        <v>17711.650000000001</v>
      </c>
      <c r="N3131" s="106">
        <v>17719.3</v>
      </c>
      <c r="O3131" s="106">
        <v>17631.95</v>
      </c>
      <c r="P3131" s="28" t="s">
        <v>5601</v>
      </c>
      <c r="Q3131" s="107">
        <v>7.1000000000000004E-3</v>
      </c>
      <c r="T3131" s="110">
        <v>44559</v>
      </c>
      <c r="U3131" s="28">
        <v>74.569999999999993</v>
      </c>
      <c r="V3131">
        <v>74.75</v>
      </c>
      <c r="W3131">
        <v>74.864999999999995</v>
      </c>
      <c r="X3131">
        <v>74.567999999999998</v>
      </c>
      <c r="Y3131" s="19">
        <v>-1.9E-3</v>
      </c>
      <c r="AB3131" s="110">
        <f t="shared" si="561"/>
        <v>44784</v>
      </c>
      <c r="AC3131" s="108">
        <f t="shared" si="565"/>
        <v>17659</v>
      </c>
      <c r="AD3131" s="28">
        <f t="shared" si="566"/>
        <v>79.58</v>
      </c>
      <c r="AE3131" s="28">
        <f t="shared" si="559"/>
        <v>221.90248806232722</v>
      </c>
      <c r="AF3131" s="31">
        <f t="shared" si="560"/>
        <v>8.8497303066548128E-4</v>
      </c>
      <c r="AJ3131" s="110">
        <f t="shared" si="564"/>
        <v>44728</v>
      </c>
      <c r="AK3131" s="31">
        <f t="shared" si="562"/>
        <v>-3.2500000000000001E-2</v>
      </c>
      <c r="AL3131" s="115">
        <f t="shared" si="563"/>
        <v>-1.8693051111319026E-2</v>
      </c>
      <c r="AM3131" s="100"/>
      <c r="BR3131" s="18">
        <f t="shared" si="556"/>
        <v>44719</v>
      </c>
      <c r="BS3131" s="6">
        <f t="shared" si="557"/>
        <v>9.4999999999999998E-3</v>
      </c>
      <c r="BT3131" s="6">
        <f t="shared" si="558"/>
        <v>-9.1999999999999998E-3</v>
      </c>
    </row>
    <row r="3132" spans="2:72" ht="14.45" hidden="1">
      <c r="B3132" s="110">
        <v>44720</v>
      </c>
      <c r="C3132" s="106">
        <v>4115.7700000000004</v>
      </c>
      <c r="D3132" s="106">
        <v>4147.12</v>
      </c>
      <c r="E3132" s="106">
        <v>4160.1400000000003</v>
      </c>
      <c r="F3132" s="106">
        <v>4107.2</v>
      </c>
      <c r="G3132" s="28"/>
      <c r="H3132" s="107">
        <v>-1.0800000000000001E-2</v>
      </c>
      <c r="K3132" s="110">
        <v>44785</v>
      </c>
      <c r="L3132" s="106">
        <v>17698.150000000001</v>
      </c>
      <c r="M3132" s="106">
        <v>17659.650000000001</v>
      </c>
      <c r="N3132" s="106">
        <v>17724.650000000001</v>
      </c>
      <c r="O3132" s="106">
        <v>17597.849999999999</v>
      </c>
      <c r="P3132" s="28" t="s">
        <v>5602</v>
      </c>
      <c r="Q3132" s="107">
        <v>2.2000000000000001E-3</v>
      </c>
      <c r="T3132" s="110">
        <v>44560</v>
      </c>
      <c r="U3132" s="28">
        <v>74.415000000000006</v>
      </c>
      <c r="V3132">
        <v>74.495000000000005</v>
      </c>
      <c r="W3132">
        <v>74.67</v>
      </c>
      <c r="X3132">
        <v>74.284000000000006</v>
      </c>
      <c r="Y3132" s="19">
        <v>-2.0999999999999999E-3</v>
      </c>
      <c r="AB3132" s="110">
        <f t="shared" si="561"/>
        <v>44785</v>
      </c>
      <c r="AC3132" s="108">
        <f t="shared" si="565"/>
        <v>17698.150000000001</v>
      </c>
      <c r="AD3132" s="28">
        <f t="shared" si="566"/>
        <v>79.641000000000005</v>
      </c>
      <c r="AE3132" s="28">
        <f t="shared" si="559"/>
        <v>222.22410567421304</v>
      </c>
      <c r="AF3132" s="31">
        <f t="shared" si="560"/>
        <v>1.4493646046702668E-3</v>
      </c>
      <c r="AJ3132" s="110">
        <f t="shared" si="564"/>
        <v>44729</v>
      </c>
      <c r="AK3132" s="31">
        <f t="shared" si="562"/>
        <v>2.2000000000000001E-3</v>
      </c>
      <c r="AL3132" s="115">
        <f t="shared" si="563"/>
        <v>-4.0490097296086436E-3</v>
      </c>
      <c r="AM3132" s="100"/>
      <c r="BR3132" s="18">
        <f t="shared" si="556"/>
        <v>44720</v>
      </c>
      <c r="BS3132" s="6">
        <f t="shared" si="557"/>
        <v>-1.0800000000000001E-2</v>
      </c>
      <c r="BT3132" s="6">
        <f t="shared" si="558"/>
        <v>-3.7000000000000002E-3</v>
      </c>
    </row>
    <row r="3133" spans="2:72" ht="14.45" hidden="1">
      <c r="B3133" s="110">
        <v>44721</v>
      </c>
      <c r="C3133" s="106">
        <v>4017.82</v>
      </c>
      <c r="D3133" s="106">
        <v>4101.6499999999996</v>
      </c>
      <c r="E3133" s="106">
        <v>4119.1000000000004</v>
      </c>
      <c r="F3133" s="106">
        <v>4017.17</v>
      </c>
      <c r="G3133" s="28"/>
      <c r="H3133" s="107">
        <v>-2.3800000000000002E-2</v>
      </c>
      <c r="K3133" s="110">
        <v>44789</v>
      </c>
      <c r="L3133" s="106">
        <v>17825.25</v>
      </c>
      <c r="M3133" s="106">
        <v>17797.2</v>
      </c>
      <c r="N3133" s="106">
        <v>17839.099999999999</v>
      </c>
      <c r="O3133" s="106">
        <v>17764.05</v>
      </c>
      <c r="P3133" s="28"/>
      <c r="Q3133" s="107">
        <v>7.1999999999999998E-3</v>
      </c>
      <c r="T3133" s="110">
        <v>44561</v>
      </c>
      <c r="U3133" s="28">
        <v>74.486000000000004</v>
      </c>
      <c r="V3133">
        <v>74.421999999999997</v>
      </c>
      <c r="W3133">
        <v>74.531999999999996</v>
      </c>
      <c r="X3133">
        <v>74.105999999999995</v>
      </c>
      <c r="Y3133" s="19">
        <v>1E-3</v>
      </c>
      <c r="AB3133" s="110">
        <f t="shared" si="561"/>
        <v>44789</v>
      </c>
      <c r="AC3133" s="108">
        <f t="shared" si="565"/>
        <v>17825.25</v>
      </c>
      <c r="AD3133" s="28">
        <f t="shared" si="566"/>
        <v>79.248000000000005</v>
      </c>
      <c r="AE3133" s="28">
        <f t="shared" si="559"/>
        <v>224.92996668685643</v>
      </c>
      <c r="AF3133" s="31">
        <f t="shared" si="560"/>
        <v>1.2176271356493906E-2</v>
      </c>
      <c r="AJ3133" s="110">
        <f t="shared" si="564"/>
        <v>44733</v>
      </c>
      <c r="AK3133" s="31">
        <f t="shared" si="562"/>
        <v>2.4500000000000001E-2</v>
      </c>
      <c r="AL3133" s="115">
        <f t="shared" si="563"/>
        <v>1.6118268181989581E-2</v>
      </c>
      <c r="AM3133" s="100"/>
      <c r="BR3133" s="18">
        <f t="shared" si="556"/>
        <v>44721</v>
      </c>
      <c r="BS3133" s="6">
        <f t="shared" si="557"/>
        <v>-2.3800000000000002E-2</v>
      </c>
      <c r="BT3133" s="6">
        <f t="shared" si="558"/>
        <v>7.4000000000000003E-3</v>
      </c>
    </row>
    <row r="3134" spans="2:72" ht="14.45" hidden="1">
      <c r="B3134" s="110">
        <v>44722</v>
      </c>
      <c r="C3134" s="106">
        <v>3900.86</v>
      </c>
      <c r="D3134" s="106">
        <v>3974.39</v>
      </c>
      <c r="E3134" s="106">
        <v>3974.39</v>
      </c>
      <c r="F3134" s="106">
        <v>3900.16</v>
      </c>
      <c r="G3134" s="28"/>
      <c r="H3134" s="107">
        <v>-2.9100000000000001E-2</v>
      </c>
      <c r="K3134" s="110">
        <v>44790</v>
      </c>
      <c r="L3134" s="106">
        <v>17944.25</v>
      </c>
      <c r="M3134" s="106">
        <v>17868.150000000001</v>
      </c>
      <c r="N3134" s="106">
        <v>17965.95</v>
      </c>
      <c r="O3134" s="106">
        <v>17833.349999999999</v>
      </c>
      <c r="P3134" s="28" t="s">
        <v>5603</v>
      </c>
      <c r="Q3134" s="107">
        <v>6.7000000000000002E-3</v>
      </c>
      <c r="T3134" s="110">
        <v>44564</v>
      </c>
      <c r="U3134" s="28">
        <v>74.400000000000006</v>
      </c>
      <c r="V3134">
        <v>74.483999999999995</v>
      </c>
      <c r="W3134">
        <v>74.501999999999995</v>
      </c>
      <c r="X3134">
        <v>74.266000000000005</v>
      </c>
      <c r="Y3134" s="19">
        <v>-1.1999999999999999E-3</v>
      </c>
      <c r="AB3134" s="110">
        <f t="shared" si="561"/>
        <v>44790</v>
      </c>
      <c r="AC3134" s="108">
        <f t="shared" si="565"/>
        <v>17944.25</v>
      </c>
      <c r="AD3134" s="28">
        <f t="shared" si="566"/>
        <v>79.349999999999994</v>
      </c>
      <c r="AE3134" s="28">
        <f t="shared" si="559"/>
        <v>226.14051669817266</v>
      </c>
      <c r="AF3134" s="31">
        <f t="shared" si="560"/>
        <v>5.3818974374433282E-3</v>
      </c>
      <c r="AJ3134" s="110">
        <f t="shared" si="564"/>
        <v>44734</v>
      </c>
      <c r="AK3134" s="31">
        <f t="shared" si="562"/>
        <v>-1.2999999999999999E-3</v>
      </c>
      <c r="AL3134" s="115">
        <f t="shared" si="563"/>
        <v>-1.5011773149664731E-2</v>
      </c>
      <c r="AM3134" s="100"/>
      <c r="BR3134" s="18">
        <f t="shared" si="556"/>
        <v>44722</v>
      </c>
      <c r="BS3134" s="6">
        <f t="shared" si="557"/>
        <v>-2.9100000000000001E-2</v>
      </c>
      <c r="BT3134" s="6">
        <f t="shared" si="558"/>
        <v>-1.6799999999999999E-2</v>
      </c>
    </row>
    <row r="3135" spans="2:72" ht="14.45" hidden="1">
      <c r="B3135" s="110">
        <v>44725</v>
      </c>
      <c r="C3135" s="106">
        <v>3749.63</v>
      </c>
      <c r="D3135" s="106">
        <v>3838.15</v>
      </c>
      <c r="E3135" s="106">
        <v>3838.15</v>
      </c>
      <c r="F3135" s="106">
        <v>3734.3</v>
      </c>
      <c r="G3135" s="28"/>
      <c r="H3135" s="107">
        <v>-3.8800000000000001E-2</v>
      </c>
      <c r="K3135" s="110">
        <v>44791</v>
      </c>
      <c r="L3135" s="106">
        <v>17956.5</v>
      </c>
      <c r="M3135" s="106">
        <v>17898.650000000001</v>
      </c>
      <c r="N3135" s="106">
        <v>17968.45</v>
      </c>
      <c r="O3135" s="106">
        <v>17852.05</v>
      </c>
      <c r="P3135" s="28" t="s">
        <v>5604</v>
      </c>
      <c r="Q3135" s="107">
        <v>6.9999999999999999E-4</v>
      </c>
      <c r="T3135" s="110">
        <v>44565</v>
      </c>
      <c r="U3135" s="28">
        <v>74.53</v>
      </c>
      <c r="V3135">
        <v>74.388999999999996</v>
      </c>
      <c r="W3135">
        <v>74.731999999999999</v>
      </c>
      <c r="X3135">
        <v>74.388999999999996</v>
      </c>
      <c r="Y3135" s="19">
        <v>1.6999999999999999E-3</v>
      </c>
      <c r="AB3135" s="110">
        <f t="shared" si="561"/>
        <v>44791</v>
      </c>
      <c r="AC3135" s="108">
        <f t="shared" si="565"/>
        <v>17956.5</v>
      </c>
      <c r="AD3135" s="28">
        <f t="shared" si="566"/>
        <v>79.75</v>
      </c>
      <c r="AE3135" s="28">
        <f t="shared" si="559"/>
        <v>225.15987460815046</v>
      </c>
      <c r="AF3135" s="31">
        <f t="shared" si="560"/>
        <v>-4.3364280949753642E-3</v>
      </c>
      <c r="AJ3135" s="110">
        <f t="shared" si="564"/>
        <v>44735</v>
      </c>
      <c r="AK3135" s="31">
        <f t="shared" si="562"/>
        <v>9.4999999999999998E-3</v>
      </c>
      <c r="AL3135" s="115">
        <f t="shared" si="563"/>
        <v>9.752460245084249E-3</v>
      </c>
      <c r="AM3135" s="100"/>
      <c r="BR3135" s="18">
        <f t="shared" si="556"/>
        <v>44725</v>
      </c>
      <c r="BS3135" s="6">
        <f t="shared" si="557"/>
        <v>-3.8800000000000001E-2</v>
      </c>
      <c r="BT3135" s="6">
        <f t="shared" si="558"/>
        <v>-2.64E-2</v>
      </c>
    </row>
    <row r="3136" spans="2:72" ht="14.45" hidden="1">
      <c r="B3136" s="110">
        <v>44726</v>
      </c>
      <c r="C3136" s="106">
        <v>3735.48</v>
      </c>
      <c r="D3136" s="106">
        <v>3763.52</v>
      </c>
      <c r="E3136" s="106">
        <v>3778.18</v>
      </c>
      <c r="F3136" s="106">
        <v>3705.68</v>
      </c>
      <c r="G3136" s="28"/>
      <c r="H3136" s="107">
        <v>-3.8E-3</v>
      </c>
      <c r="K3136" s="110">
        <v>44792</v>
      </c>
      <c r="L3136" s="106">
        <v>17758.45</v>
      </c>
      <c r="M3136" s="106">
        <v>17966.55</v>
      </c>
      <c r="N3136" s="106">
        <v>17992.2</v>
      </c>
      <c r="O3136" s="106">
        <v>17710.75</v>
      </c>
      <c r="P3136" s="28" t="s">
        <v>5605</v>
      </c>
      <c r="Q3136" s="107">
        <v>-1.0999999999999999E-2</v>
      </c>
      <c r="T3136" s="110">
        <v>44566</v>
      </c>
      <c r="U3136" s="28">
        <v>74.284999999999997</v>
      </c>
      <c r="V3136">
        <v>74.534999999999997</v>
      </c>
      <c r="W3136">
        <v>74.599999999999994</v>
      </c>
      <c r="X3136">
        <v>74.254000000000005</v>
      </c>
      <c r="Y3136" s="19">
        <v>-3.3E-3</v>
      </c>
      <c r="AB3136" s="110">
        <f t="shared" si="561"/>
        <v>44792</v>
      </c>
      <c r="AC3136" s="108">
        <f t="shared" si="565"/>
        <v>17758.45</v>
      </c>
      <c r="AD3136" s="28">
        <f t="shared" si="566"/>
        <v>79.92</v>
      </c>
      <c r="AE3136" s="28">
        <f t="shared" si="559"/>
        <v>222.20282782782783</v>
      </c>
      <c r="AF3136" s="31">
        <f t="shared" si="560"/>
        <v>-1.3133098361636675E-2</v>
      </c>
      <c r="AJ3136" s="110">
        <f t="shared" si="564"/>
        <v>44736</v>
      </c>
      <c r="AK3136" s="31">
        <f t="shared" si="562"/>
        <v>3.0599999999999999E-2</v>
      </c>
      <c r="AL3136" s="115">
        <f t="shared" si="563"/>
        <v>7.7479519599470414E-3</v>
      </c>
      <c r="AM3136" s="100"/>
      <c r="BR3136" s="18">
        <f t="shared" si="556"/>
        <v>44726</v>
      </c>
      <c r="BS3136" s="6">
        <f t="shared" si="557"/>
        <v>-3.8E-3</v>
      </c>
      <c r="BT3136" s="6">
        <f t="shared" si="558"/>
        <v>-2.7000000000000001E-3</v>
      </c>
    </row>
    <row r="3137" spans="2:72" ht="14.45" hidden="1">
      <c r="B3137" s="110">
        <v>44727</v>
      </c>
      <c r="C3137" s="106">
        <v>3789.99</v>
      </c>
      <c r="D3137" s="106">
        <v>3764.05</v>
      </c>
      <c r="E3137" s="106">
        <v>3837.56</v>
      </c>
      <c r="F3137" s="106">
        <v>3722.3</v>
      </c>
      <c r="G3137" s="28"/>
      <c r="H3137" s="107">
        <v>1.46E-2</v>
      </c>
      <c r="K3137" s="110">
        <v>44795</v>
      </c>
      <c r="L3137" s="106">
        <v>17490.7</v>
      </c>
      <c r="M3137" s="106">
        <v>17682.900000000001</v>
      </c>
      <c r="N3137" s="106">
        <v>17690.05</v>
      </c>
      <c r="O3137" s="106">
        <v>17467.349999999999</v>
      </c>
      <c r="P3137" s="28" t="s">
        <v>5606</v>
      </c>
      <c r="Q3137" s="107">
        <v>-1.5100000000000001E-2</v>
      </c>
      <c r="T3137" s="110">
        <v>44567</v>
      </c>
      <c r="U3137" s="28">
        <v>74.385000000000005</v>
      </c>
      <c r="V3137">
        <v>74.432000000000002</v>
      </c>
      <c r="W3137">
        <v>74.52</v>
      </c>
      <c r="X3137">
        <v>74.325999999999993</v>
      </c>
      <c r="Y3137" s="19">
        <v>1.2999999999999999E-3</v>
      </c>
      <c r="AB3137" s="110">
        <f t="shared" si="561"/>
        <v>44795</v>
      </c>
      <c r="AC3137" s="108">
        <f t="shared" si="565"/>
        <v>17490.7</v>
      </c>
      <c r="AD3137" s="28">
        <f t="shared" si="566"/>
        <v>79.849999999999994</v>
      </c>
      <c r="AE3137" s="28">
        <f t="shared" si="559"/>
        <v>219.04445835942394</v>
      </c>
      <c r="AF3137" s="31">
        <f t="shared" si="560"/>
        <v>-1.4213903123011185E-2</v>
      </c>
      <c r="AJ3137" s="110">
        <f t="shared" si="564"/>
        <v>44739</v>
      </c>
      <c r="AK3137" s="31">
        <f t="shared" si="562"/>
        <v>-3.0000000000000001E-3</v>
      </c>
      <c r="AL3137" s="115">
        <f t="shared" si="563"/>
        <v>6.0805617742223372E-3</v>
      </c>
      <c r="AM3137" s="100"/>
      <c r="BR3137" s="18">
        <f t="shared" si="556"/>
        <v>44727</v>
      </c>
      <c r="BS3137" s="6">
        <f t="shared" si="557"/>
        <v>1.46E-2</v>
      </c>
      <c r="BT3137" s="6">
        <f t="shared" si="558"/>
        <v>-2.5000000000000001E-3</v>
      </c>
    </row>
    <row r="3138" spans="2:72" ht="14.45" hidden="1">
      <c r="B3138" s="110">
        <v>44728</v>
      </c>
      <c r="C3138" s="106">
        <v>3666.77</v>
      </c>
      <c r="D3138" s="106">
        <v>3728.18</v>
      </c>
      <c r="E3138" s="106">
        <v>3728.18</v>
      </c>
      <c r="F3138" s="106">
        <v>3639.77</v>
      </c>
      <c r="G3138" s="28"/>
      <c r="H3138" s="107">
        <v>-3.2500000000000001E-2</v>
      </c>
      <c r="K3138" s="110">
        <v>44796</v>
      </c>
      <c r="L3138" s="106">
        <v>17577.5</v>
      </c>
      <c r="M3138" s="106">
        <v>17357.349999999999</v>
      </c>
      <c r="N3138" s="106">
        <v>17625.55</v>
      </c>
      <c r="O3138" s="106">
        <v>17345.2</v>
      </c>
      <c r="P3138" s="28" t="s">
        <v>5607</v>
      </c>
      <c r="Q3138" s="107">
        <v>5.0000000000000001E-3</v>
      </c>
      <c r="T3138" s="110">
        <v>44568</v>
      </c>
      <c r="U3138" s="28">
        <v>74.278000000000006</v>
      </c>
      <c r="V3138">
        <v>74.433999999999997</v>
      </c>
      <c r="W3138">
        <v>74.433999999999997</v>
      </c>
      <c r="X3138">
        <v>74.245999999999995</v>
      </c>
      <c r="Y3138" s="19">
        <v>-1.4E-3</v>
      </c>
      <c r="AB3138" s="110">
        <f t="shared" si="561"/>
        <v>44796</v>
      </c>
      <c r="AC3138" s="108">
        <f t="shared" si="565"/>
        <v>17577.5</v>
      </c>
      <c r="AD3138" s="28">
        <f t="shared" si="566"/>
        <v>79.846999999999994</v>
      </c>
      <c r="AE3138" s="28">
        <f t="shared" si="559"/>
        <v>220.13976730497077</v>
      </c>
      <c r="AF3138" s="31">
        <f t="shared" si="560"/>
        <v>5.0003955989132987E-3</v>
      </c>
      <c r="AJ3138" s="110">
        <f t="shared" si="564"/>
        <v>44740</v>
      </c>
      <c r="AK3138" s="31">
        <f t="shared" si="562"/>
        <v>-2.01E-2</v>
      </c>
      <c r="AL3138" s="115">
        <f t="shared" si="563"/>
        <v>-5.8874068089448395E-3</v>
      </c>
      <c r="AM3138" s="100"/>
      <c r="BR3138" s="18">
        <f t="shared" si="556"/>
        <v>44728</v>
      </c>
      <c r="BS3138" s="6">
        <f t="shared" si="557"/>
        <v>-3.2500000000000001E-2</v>
      </c>
      <c r="BT3138" s="6">
        <f t="shared" si="558"/>
        <v>-2.1100000000000001E-2</v>
      </c>
    </row>
    <row r="3139" spans="2:72" ht="14.45" hidden="1">
      <c r="B3139" s="110">
        <v>44729</v>
      </c>
      <c r="C3139" s="106">
        <v>3674.84</v>
      </c>
      <c r="D3139" s="106">
        <v>3665.9</v>
      </c>
      <c r="E3139" s="106">
        <v>3707.71</v>
      </c>
      <c r="F3139" s="106">
        <v>3636.87</v>
      </c>
      <c r="G3139" s="28"/>
      <c r="H3139" s="107">
        <v>2.2000000000000001E-3</v>
      </c>
      <c r="K3139" s="110">
        <v>44797</v>
      </c>
      <c r="L3139" s="106">
        <v>17604.95</v>
      </c>
      <c r="M3139" s="106">
        <v>17525.45</v>
      </c>
      <c r="N3139" s="106">
        <v>17623.650000000001</v>
      </c>
      <c r="O3139" s="106">
        <v>17499.25</v>
      </c>
      <c r="P3139" s="28" t="s">
        <v>5608</v>
      </c>
      <c r="Q3139" s="107">
        <v>1.6000000000000001E-3</v>
      </c>
      <c r="T3139" s="110">
        <v>44571</v>
      </c>
      <c r="U3139" s="28">
        <v>74.025000000000006</v>
      </c>
      <c r="V3139">
        <v>74.215000000000003</v>
      </c>
      <c r="W3139">
        <v>74.234999999999999</v>
      </c>
      <c r="X3139">
        <v>73.995999999999995</v>
      </c>
      <c r="Y3139" s="19">
        <v>-3.3999999999999998E-3</v>
      </c>
      <c r="AB3139" s="110">
        <f t="shared" si="561"/>
        <v>44797</v>
      </c>
      <c r="AC3139" s="108">
        <f t="shared" si="565"/>
        <v>17604.95</v>
      </c>
      <c r="AD3139" s="28">
        <f t="shared" si="566"/>
        <v>79.78</v>
      </c>
      <c r="AE3139" s="28">
        <f t="shared" si="559"/>
        <v>220.66871396339934</v>
      </c>
      <c r="AF3139" s="31">
        <f t="shared" si="560"/>
        <v>2.402776494697445E-3</v>
      </c>
      <c r="AJ3139" s="110">
        <f t="shared" si="564"/>
        <v>44741</v>
      </c>
      <c r="AK3139" s="31">
        <f t="shared" si="562"/>
        <v>-6.9999999999999999E-4</v>
      </c>
      <c r="AL3139" s="115">
        <f t="shared" si="563"/>
        <v>-2.5926236351228038E-3</v>
      </c>
      <c r="AM3139" s="100"/>
      <c r="BR3139" s="18">
        <f t="shared" ref="BR3139:BR3202" si="567">VLOOKUP(B3139,K:Q,1,FALSE)</f>
        <v>44729</v>
      </c>
      <c r="BS3139" s="6">
        <f t="shared" ref="BS3139:BS3202" si="568">IFERROR(VLOOKUP(BR3139,B:H,7,FALSE),0)</f>
        <v>2.2000000000000001E-3</v>
      </c>
      <c r="BT3139" s="6">
        <f t="shared" ref="BT3139:BT3202" si="569">IFERROR(VLOOKUP(BR3139,K:Q,7,FALSE),0)</f>
        <v>-4.4000000000000003E-3</v>
      </c>
    </row>
    <row r="3140" spans="2:72" ht="14.45" hidden="1">
      <c r="B3140" s="110">
        <v>44733</v>
      </c>
      <c r="C3140" s="106">
        <v>3764.79</v>
      </c>
      <c r="D3140" s="106">
        <v>3715.31</v>
      </c>
      <c r="E3140" s="106">
        <v>3779.65</v>
      </c>
      <c r="F3140" s="106">
        <v>3715.31</v>
      </c>
      <c r="G3140" s="28"/>
      <c r="H3140" s="107">
        <v>2.4500000000000001E-2</v>
      </c>
      <c r="K3140" s="110">
        <v>44798</v>
      </c>
      <c r="L3140" s="106">
        <v>17522.45</v>
      </c>
      <c r="M3140" s="106">
        <v>17679</v>
      </c>
      <c r="N3140" s="106">
        <v>17726.5</v>
      </c>
      <c r="O3140" s="106">
        <v>17487.45</v>
      </c>
      <c r="P3140" s="28" t="s">
        <v>5609</v>
      </c>
      <c r="Q3140" s="107">
        <v>-4.7000000000000002E-3</v>
      </c>
      <c r="T3140" s="110">
        <v>44572</v>
      </c>
      <c r="U3140" s="28">
        <v>73.816999999999993</v>
      </c>
      <c r="V3140">
        <v>74.046999999999997</v>
      </c>
      <c r="W3140">
        <v>74.055999999999997</v>
      </c>
      <c r="X3140">
        <v>73.766999999999996</v>
      </c>
      <c r="Y3140" s="19">
        <v>-2.8E-3</v>
      </c>
      <c r="AB3140" s="110">
        <f t="shared" si="561"/>
        <v>44798</v>
      </c>
      <c r="AC3140" s="108">
        <f t="shared" si="565"/>
        <v>17522.45</v>
      </c>
      <c r="AD3140" s="28">
        <f t="shared" si="566"/>
        <v>79.861999999999995</v>
      </c>
      <c r="AE3140" s="28">
        <f t="shared" ref="AE3140:AE3203" si="570">AC3140/AD3140</f>
        <v>219.40910570734519</v>
      </c>
      <c r="AF3140" s="31">
        <f t="shared" si="560"/>
        <v>-5.7081415549603554E-3</v>
      </c>
      <c r="AJ3140" s="110">
        <f t="shared" si="564"/>
        <v>44742</v>
      </c>
      <c r="AK3140" s="31">
        <f t="shared" si="562"/>
        <v>-8.8000000000000005E-3</v>
      </c>
      <c r="AL3140" s="115">
        <f t="shared" si="563"/>
        <v>-1.4460805185870784E-3</v>
      </c>
      <c r="AM3140" s="100"/>
      <c r="BR3140" s="18">
        <f t="shared" si="567"/>
        <v>44733</v>
      </c>
      <c r="BS3140" s="6">
        <f t="shared" si="568"/>
        <v>2.4500000000000001E-2</v>
      </c>
      <c r="BT3140" s="6">
        <f t="shared" si="569"/>
        <v>1.8800000000000001E-2</v>
      </c>
    </row>
    <row r="3141" spans="2:72" ht="14.45" hidden="1">
      <c r="B3141" s="110">
        <v>44734</v>
      </c>
      <c r="C3141" s="106">
        <v>3759.89</v>
      </c>
      <c r="D3141" s="106">
        <v>3733.89</v>
      </c>
      <c r="E3141" s="106">
        <v>3801.79</v>
      </c>
      <c r="F3141" s="106">
        <v>3717.69</v>
      </c>
      <c r="G3141" s="28"/>
      <c r="H3141" s="107">
        <v>-1.2999999999999999E-3</v>
      </c>
      <c r="K3141" s="110">
        <v>44799</v>
      </c>
      <c r="L3141" s="106">
        <v>17558.900000000001</v>
      </c>
      <c r="M3141" s="106">
        <v>17619.3</v>
      </c>
      <c r="N3141" s="106">
        <v>17685.849999999999</v>
      </c>
      <c r="O3141" s="106">
        <v>17519.349999999999</v>
      </c>
      <c r="P3141" s="28" t="s">
        <v>5610</v>
      </c>
      <c r="Q3141" s="107">
        <v>2.0999999999999999E-3</v>
      </c>
      <c r="T3141" s="110">
        <v>44573</v>
      </c>
      <c r="U3141" s="28">
        <v>73.796999999999997</v>
      </c>
      <c r="V3141">
        <v>73.796999999999997</v>
      </c>
      <c r="W3141">
        <v>74.072000000000003</v>
      </c>
      <c r="X3141">
        <v>73.762</v>
      </c>
      <c r="Y3141" s="19">
        <v>-2.9999999999999997E-4</v>
      </c>
      <c r="AB3141" s="110">
        <f t="shared" si="561"/>
        <v>44799</v>
      </c>
      <c r="AC3141" s="108">
        <f t="shared" si="565"/>
        <v>17558.900000000001</v>
      </c>
      <c r="AD3141" s="28">
        <f t="shared" si="566"/>
        <v>79.960999999999999</v>
      </c>
      <c r="AE3141" s="28">
        <f t="shared" si="570"/>
        <v>219.59330173459563</v>
      </c>
      <c r="AF3141" s="31">
        <f t="shared" ref="AF3141:AF3204" si="571">AE3141/AE3140-1</f>
        <v>8.3950949372235684E-4</v>
      </c>
      <c r="AJ3141" s="110">
        <f t="shared" si="564"/>
        <v>44743</v>
      </c>
      <c r="AK3141" s="31">
        <f t="shared" si="562"/>
        <v>1.06E-2</v>
      </c>
      <c r="AL3141" s="115">
        <f t="shared" si="563"/>
        <v>-1.6732600948711207E-3</v>
      </c>
      <c r="AM3141" s="100"/>
      <c r="BR3141" s="18">
        <f t="shared" si="567"/>
        <v>44734</v>
      </c>
      <c r="BS3141" s="6">
        <f t="shared" si="568"/>
        <v>-1.2999999999999999E-3</v>
      </c>
      <c r="BT3141" s="6">
        <f t="shared" si="569"/>
        <v>-1.44E-2</v>
      </c>
    </row>
    <row r="3142" spans="2:72" ht="14.45" hidden="1">
      <c r="B3142" s="110">
        <v>44735</v>
      </c>
      <c r="C3142" s="106">
        <v>3795.73</v>
      </c>
      <c r="D3142" s="106">
        <v>3774.71</v>
      </c>
      <c r="E3142" s="106">
        <v>3802.58</v>
      </c>
      <c r="F3142" s="106">
        <v>3743.52</v>
      </c>
      <c r="G3142" s="28"/>
      <c r="H3142" s="107">
        <v>9.4999999999999998E-3</v>
      </c>
      <c r="K3142" s="110">
        <v>44802</v>
      </c>
      <c r="L3142" s="106">
        <v>17312.900000000001</v>
      </c>
      <c r="M3142" s="106">
        <v>17188.650000000001</v>
      </c>
      <c r="N3142" s="106">
        <v>17380.150000000001</v>
      </c>
      <c r="O3142" s="106">
        <v>17166.2</v>
      </c>
      <c r="P3142" s="28" t="s">
        <v>5611</v>
      </c>
      <c r="Q3142" s="107">
        <v>-1.4E-2</v>
      </c>
      <c r="T3142" s="110">
        <v>44574</v>
      </c>
      <c r="U3142" s="28">
        <v>73.971999999999994</v>
      </c>
      <c r="V3142">
        <v>73.772999999999996</v>
      </c>
      <c r="W3142">
        <v>73.992999999999995</v>
      </c>
      <c r="X3142">
        <v>73.772999999999996</v>
      </c>
      <c r="Y3142" s="19">
        <v>2.3999999999999998E-3</v>
      </c>
      <c r="AB3142" s="110">
        <f t="shared" si="561"/>
        <v>44802</v>
      </c>
      <c r="AC3142" s="108">
        <f t="shared" si="565"/>
        <v>17312.900000000001</v>
      </c>
      <c r="AD3142" s="28">
        <f t="shared" si="566"/>
        <v>79.953999999999994</v>
      </c>
      <c r="AE3142" s="28">
        <f t="shared" si="570"/>
        <v>216.53575806088506</v>
      </c>
      <c r="AF3142" s="31">
        <f t="shared" si="571"/>
        <v>-1.3923665474122604E-2</v>
      </c>
      <c r="AJ3142" s="110">
        <f t="shared" si="564"/>
        <v>44747</v>
      </c>
      <c r="AK3142" s="31">
        <f t="shared" si="562"/>
        <v>1.6000000000000001E-3</v>
      </c>
      <c r="AL3142" s="115">
        <f t="shared" si="563"/>
        <v>-6.0673933769970212E-3</v>
      </c>
      <c r="AM3142" s="100"/>
      <c r="BR3142" s="18">
        <f t="shared" si="567"/>
        <v>44735</v>
      </c>
      <c r="BS3142" s="6">
        <f t="shared" si="568"/>
        <v>9.4999999999999998E-3</v>
      </c>
      <c r="BT3142" s="6">
        <f t="shared" si="569"/>
        <v>9.2999999999999992E-3</v>
      </c>
    </row>
    <row r="3143" spans="2:72" ht="14.45" hidden="1">
      <c r="B3143" s="110">
        <v>44736</v>
      </c>
      <c r="C3143" s="106">
        <v>3911.74</v>
      </c>
      <c r="D3143" s="106">
        <v>3821.75</v>
      </c>
      <c r="E3143" s="106">
        <v>3913.65</v>
      </c>
      <c r="F3143" s="106">
        <v>3821.75</v>
      </c>
      <c r="G3143" s="28"/>
      <c r="H3143" s="107">
        <v>3.0599999999999999E-2</v>
      </c>
      <c r="K3143" s="110">
        <v>44803</v>
      </c>
      <c r="L3143" s="106">
        <v>17759.3</v>
      </c>
      <c r="M3143" s="106">
        <v>17414.95</v>
      </c>
      <c r="N3143" s="106">
        <v>17777.650000000001</v>
      </c>
      <c r="O3143" s="106">
        <v>17401.5</v>
      </c>
      <c r="P3143" s="28" t="s">
        <v>5612</v>
      </c>
      <c r="Q3143" s="107">
        <v>2.58E-2</v>
      </c>
      <c r="T3143" s="110">
        <v>44575</v>
      </c>
      <c r="U3143" s="28">
        <v>74.156000000000006</v>
      </c>
      <c r="V3143">
        <v>73.929000000000002</v>
      </c>
      <c r="W3143">
        <v>74.212999999999994</v>
      </c>
      <c r="X3143">
        <v>73.915999999999997</v>
      </c>
      <c r="Y3143" s="19">
        <v>2.5000000000000001E-3</v>
      </c>
      <c r="AB3143" s="110">
        <f t="shared" si="561"/>
        <v>44803</v>
      </c>
      <c r="AC3143" s="108">
        <f t="shared" si="565"/>
        <v>17759.3</v>
      </c>
      <c r="AD3143" s="28">
        <f t="shared" si="566"/>
        <v>79.665000000000006</v>
      </c>
      <c r="AE3143" s="28">
        <f t="shared" si="570"/>
        <v>222.92474737965227</v>
      </c>
      <c r="AF3143" s="31">
        <f t="shared" si="571"/>
        <v>2.9505470024820513E-2</v>
      </c>
      <c r="AJ3143" s="110">
        <f t="shared" si="564"/>
        <v>44748</v>
      </c>
      <c r="AK3143" s="31">
        <f t="shared" si="562"/>
        <v>3.5999999999999999E-3</v>
      </c>
      <c r="AL3143" s="115">
        <f t="shared" si="563"/>
        <v>1.4529442049185048E-2</v>
      </c>
      <c r="AM3143" s="100"/>
      <c r="BR3143" s="18">
        <f t="shared" si="567"/>
        <v>44736</v>
      </c>
      <c r="BS3143" s="6">
        <f t="shared" si="568"/>
        <v>3.0599999999999999E-2</v>
      </c>
      <c r="BT3143" s="6">
        <f t="shared" si="569"/>
        <v>9.1999999999999998E-3</v>
      </c>
    </row>
    <row r="3144" spans="2:72" ht="14.45" hidden="1">
      <c r="B3144" s="110">
        <v>44739</v>
      </c>
      <c r="C3144" s="106">
        <v>3900.11</v>
      </c>
      <c r="D3144" s="106">
        <v>3920.76</v>
      </c>
      <c r="E3144" s="106">
        <v>3927.72</v>
      </c>
      <c r="F3144" s="106">
        <v>3889.66</v>
      </c>
      <c r="G3144" s="28"/>
      <c r="H3144" s="107">
        <v>-3.0000000000000001E-3</v>
      </c>
      <c r="K3144" s="110">
        <v>44805</v>
      </c>
      <c r="L3144" s="106">
        <v>17542.8</v>
      </c>
      <c r="M3144" s="106">
        <v>17485.7</v>
      </c>
      <c r="N3144" s="106">
        <v>17695.599999999999</v>
      </c>
      <c r="O3144" s="106">
        <v>17468.45</v>
      </c>
      <c r="P3144" s="28" t="s">
        <v>4763</v>
      </c>
      <c r="Q3144" s="107">
        <v>-1.2200000000000001E-2</v>
      </c>
      <c r="T3144" s="110">
        <v>44578</v>
      </c>
      <c r="U3144" s="28">
        <v>74.254999999999995</v>
      </c>
      <c r="V3144">
        <v>74.182000000000002</v>
      </c>
      <c r="W3144">
        <v>74.376999999999995</v>
      </c>
      <c r="X3144">
        <v>74.137</v>
      </c>
      <c r="Y3144" s="19">
        <v>1.2999999999999999E-3</v>
      </c>
      <c r="AB3144" s="110">
        <f t="shared" si="561"/>
        <v>44805</v>
      </c>
      <c r="AC3144" s="108">
        <f t="shared" si="565"/>
        <v>17542.8</v>
      </c>
      <c r="AD3144" s="28">
        <f t="shared" si="566"/>
        <v>79.673000000000002</v>
      </c>
      <c r="AE3144" s="28">
        <f t="shared" si="570"/>
        <v>220.18500621289519</v>
      </c>
      <c r="AF3144" s="31">
        <f t="shared" si="571"/>
        <v>-1.2289982152996037E-2</v>
      </c>
      <c r="AJ3144" s="110">
        <f t="shared" si="564"/>
        <v>44749</v>
      </c>
      <c r="AK3144" s="31">
        <f t="shared" si="562"/>
        <v>1.4999999999999999E-2</v>
      </c>
      <c r="AL3144" s="115">
        <f t="shared" si="563"/>
        <v>7.318315015339083E-3</v>
      </c>
      <c r="AM3144" s="100"/>
      <c r="BR3144" s="18">
        <f t="shared" si="567"/>
        <v>44739</v>
      </c>
      <c r="BS3144" s="6">
        <f t="shared" si="568"/>
        <v>-3.0000000000000001E-3</v>
      </c>
      <c r="BT3144" s="6">
        <f t="shared" si="569"/>
        <v>8.5000000000000006E-3</v>
      </c>
    </row>
    <row r="3145" spans="2:72" ht="14.45" hidden="1">
      <c r="B3145" s="110">
        <v>44740</v>
      </c>
      <c r="C3145" s="106">
        <v>3821.55</v>
      </c>
      <c r="D3145" s="106">
        <v>3913</v>
      </c>
      <c r="E3145" s="106">
        <v>3945.86</v>
      </c>
      <c r="F3145" s="106">
        <v>3820.14</v>
      </c>
      <c r="G3145" s="28"/>
      <c r="H3145" s="107">
        <v>-2.01E-2</v>
      </c>
      <c r="K3145" s="110">
        <v>44806</v>
      </c>
      <c r="L3145" s="106">
        <v>17539.45</v>
      </c>
      <c r="M3145" s="106">
        <v>17598.400000000001</v>
      </c>
      <c r="N3145" s="106">
        <v>17643.849999999999</v>
      </c>
      <c r="O3145" s="106">
        <v>17476.45</v>
      </c>
      <c r="P3145" s="28" t="s">
        <v>5613</v>
      </c>
      <c r="Q3145" s="107">
        <v>-2.0000000000000001E-4</v>
      </c>
      <c r="T3145" s="110">
        <v>44579</v>
      </c>
      <c r="U3145" s="28">
        <v>74.564999999999998</v>
      </c>
      <c r="V3145">
        <v>74.242999999999995</v>
      </c>
      <c r="W3145">
        <v>74.617999999999995</v>
      </c>
      <c r="X3145">
        <v>74.212999999999994</v>
      </c>
      <c r="Y3145" s="19">
        <v>4.1999999999999997E-3</v>
      </c>
      <c r="AB3145" s="110">
        <f t="shared" si="561"/>
        <v>44806</v>
      </c>
      <c r="AC3145" s="108">
        <f t="shared" si="565"/>
        <v>17539.45</v>
      </c>
      <c r="AD3145" s="28">
        <f t="shared" si="566"/>
        <v>79.716999999999999</v>
      </c>
      <c r="AE3145" s="28">
        <f t="shared" si="570"/>
        <v>220.02145088249685</v>
      </c>
      <c r="AF3145" s="31">
        <f t="shared" si="571"/>
        <v>-7.4280866445641802E-4</v>
      </c>
      <c r="AJ3145" s="110">
        <f t="shared" si="564"/>
        <v>44750</v>
      </c>
      <c r="AK3145" s="31">
        <f t="shared" si="562"/>
        <v>-8.0000000000000004E-4</v>
      </c>
      <c r="AL3145" s="115">
        <f t="shared" si="563"/>
        <v>4.3578467622551464E-3</v>
      </c>
      <c r="AM3145" s="100"/>
      <c r="BR3145" s="18">
        <f t="shared" si="567"/>
        <v>44740</v>
      </c>
      <c r="BS3145" s="6">
        <f t="shared" si="568"/>
        <v>-2.01E-2</v>
      </c>
      <c r="BT3145" s="6">
        <f t="shared" si="569"/>
        <v>1.1000000000000001E-3</v>
      </c>
    </row>
    <row r="3146" spans="2:72" ht="14.45" hidden="1">
      <c r="B3146" s="110">
        <v>44741</v>
      </c>
      <c r="C3146" s="106">
        <v>3818.83</v>
      </c>
      <c r="D3146" s="106">
        <v>3825.09</v>
      </c>
      <c r="E3146" s="106">
        <v>3836.5</v>
      </c>
      <c r="F3146" s="106">
        <v>3799.02</v>
      </c>
      <c r="G3146" s="28"/>
      <c r="H3146" s="107">
        <v>-6.9999999999999999E-4</v>
      </c>
      <c r="K3146" s="110">
        <v>44809</v>
      </c>
      <c r="L3146" s="106">
        <v>17665.8</v>
      </c>
      <c r="M3146" s="106">
        <v>17546.45</v>
      </c>
      <c r="N3146" s="106">
        <v>17683.150000000001</v>
      </c>
      <c r="O3146" s="106">
        <v>17540.349999999999</v>
      </c>
      <c r="P3146" s="28" t="s">
        <v>5614</v>
      </c>
      <c r="Q3146" s="107">
        <v>7.1999999999999998E-3</v>
      </c>
      <c r="T3146" s="110">
        <v>44580</v>
      </c>
      <c r="U3146" s="28">
        <v>74.454999999999998</v>
      </c>
      <c r="V3146">
        <v>74.566999999999993</v>
      </c>
      <c r="W3146">
        <v>74.747</v>
      </c>
      <c r="X3146">
        <v>74.375</v>
      </c>
      <c r="Y3146" s="19">
        <v>-1.5E-3</v>
      </c>
      <c r="AB3146" s="110">
        <f t="shared" si="561"/>
        <v>44809</v>
      </c>
      <c r="AC3146" s="108">
        <f t="shared" si="565"/>
        <v>17665.8</v>
      </c>
      <c r="AD3146" s="28">
        <f t="shared" si="566"/>
        <v>79.783000000000001</v>
      </c>
      <c r="AE3146" s="28">
        <f t="shared" si="570"/>
        <v>221.42311018638054</v>
      </c>
      <c r="AF3146" s="31">
        <f t="shared" si="571"/>
        <v>6.3705574991059777E-3</v>
      </c>
      <c r="AJ3146" s="110">
        <f t="shared" si="564"/>
        <v>44753</v>
      </c>
      <c r="AK3146" s="31">
        <f t="shared" si="562"/>
        <v>-1.15E-2</v>
      </c>
      <c r="AL3146" s="115">
        <f t="shared" si="563"/>
        <v>-2.1719851860567685E-3</v>
      </c>
      <c r="AM3146" s="100"/>
      <c r="BR3146" s="18">
        <f t="shared" si="567"/>
        <v>44741</v>
      </c>
      <c r="BS3146" s="6">
        <f t="shared" si="568"/>
        <v>-6.9999999999999999E-4</v>
      </c>
      <c r="BT3146" s="6">
        <f t="shared" si="569"/>
        <v>-3.2000000000000002E-3</v>
      </c>
    </row>
    <row r="3147" spans="2:72" ht="14.45" hidden="1">
      <c r="B3147" s="110">
        <v>44742</v>
      </c>
      <c r="C3147" s="106">
        <v>3785.38</v>
      </c>
      <c r="D3147" s="106">
        <v>3785.99</v>
      </c>
      <c r="E3147" s="106">
        <v>3818.99</v>
      </c>
      <c r="F3147" s="106">
        <v>3738.67</v>
      </c>
      <c r="G3147" s="28"/>
      <c r="H3147" s="107">
        <v>-8.8000000000000005E-3</v>
      </c>
      <c r="K3147" s="110">
        <v>44810</v>
      </c>
      <c r="L3147" s="106">
        <v>17655.599999999999</v>
      </c>
      <c r="M3147" s="106">
        <v>17695.7</v>
      </c>
      <c r="N3147" s="106">
        <v>17764.650000000001</v>
      </c>
      <c r="O3147" s="106">
        <v>17587.650000000001</v>
      </c>
      <c r="P3147" s="28" t="s">
        <v>5615</v>
      </c>
      <c r="Q3147" s="107">
        <v>-5.9999999999999995E-4</v>
      </c>
      <c r="T3147" s="110">
        <v>44581</v>
      </c>
      <c r="U3147" s="28">
        <v>74.468000000000004</v>
      </c>
      <c r="V3147">
        <v>74.42</v>
      </c>
      <c r="W3147">
        <v>74.552000000000007</v>
      </c>
      <c r="X3147">
        <v>74.311000000000007</v>
      </c>
      <c r="Y3147" s="19">
        <v>2.0000000000000001E-4</v>
      </c>
      <c r="AB3147" s="110">
        <f t="shared" si="561"/>
        <v>44810</v>
      </c>
      <c r="AC3147" s="108">
        <f t="shared" si="565"/>
        <v>17655.599999999999</v>
      </c>
      <c r="AD3147" s="28">
        <f t="shared" si="566"/>
        <v>79.87</v>
      </c>
      <c r="AE3147" s="28">
        <f t="shared" si="570"/>
        <v>221.05421309628142</v>
      </c>
      <c r="AF3147" s="31">
        <f t="shared" si="571"/>
        <v>-1.6660279488830421E-3</v>
      </c>
      <c r="AJ3147" s="110">
        <f t="shared" si="564"/>
        <v>44754</v>
      </c>
      <c r="AK3147" s="31">
        <f t="shared" si="562"/>
        <v>-9.1999999999999998E-3</v>
      </c>
      <c r="AL3147" s="115">
        <f t="shared" si="563"/>
        <v>-1.0223528153440409E-2</v>
      </c>
      <c r="AM3147" s="100"/>
      <c r="BR3147" s="18">
        <f t="shared" si="567"/>
        <v>44742</v>
      </c>
      <c r="BS3147" s="6">
        <f t="shared" si="568"/>
        <v>-8.8000000000000005E-3</v>
      </c>
      <c r="BT3147" s="6">
        <f t="shared" si="569"/>
        <v>-1.1999999999999999E-3</v>
      </c>
    </row>
    <row r="3148" spans="2:72" ht="14.45" hidden="1">
      <c r="B3148" s="110">
        <v>44743</v>
      </c>
      <c r="C3148" s="106">
        <v>3825.33</v>
      </c>
      <c r="D3148" s="106">
        <v>3781</v>
      </c>
      <c r="E3148" s="106">
        <v>3829.82</v>
      </c>
      <c r="F3148" s="106">
        <v>3752.1</v>
      </c>
      <c r="G3148" s="28"/>
      <c r="H3148" s="107">
        <v>1.06E-2</v>
      </c>
      <c r="K3148" s="110">
        <v>44811</v>
      </c>
      <c r="L3148" s="106">
        <v>17624.400000000001</v>
      </c>
      <c r="M3148" s="106">
        <v>17519.400000000001</v>
      </c>
      <c r="N3148" s="106">
        <v>17650.75</v>
      </c>
      <c r="O3148" s="106">
        <v>17484.3</v>
      </c>
      <c r="P3148" s="28" t="s">
        <v>5616</v>
      </c>
      <c r="Q3148" s="107">
        <v>-1.8E-3</v>
      </c>
      <c r="T3148" s="110">
        <v>44582</v>
      </c>
      <c r="U3148" s="28">
        <v>74.409000000000006</v>
      </c>
      <c r="V3148">
        <v>74.483000000000004</v>
      </c>
      <c r="W3148">
        <v>74.593000000000004</v>
      </c>
      <c r="X3148">
        <v>74.278999999999996</v>
      </c>
      <c r="Y3148" s="19">
        <v>-8.0000000000000004E-4</v>
      </c>
      <c r="AB3148" s="110">
        <f t="shared" si="561"/>
        <v>44811</v>
      </c>
      <c r="AC3148" s="108">
        <f t="shared" si="565"/>
        <v>17624.400000000001</v>
      </c>
      <c r="AD3148" s="28">
        <f t="shared" si="566"/>
        <v>79.63</v>
      </c>
      <c r="AE3148" s="28">
        <f t="shared" si="570"/>
        <v>221.32864498304662</v>
      </c>
      <c r="AF3148" s="31">
        <f t="shared" si="571"/>
        <v>1.2414687009185688E-3</v>
      </c>
      <c r="AJ3148" s="110">
        <f t="shared" si="564"/>
        <v>44755</v>
      </c>
      <c r="AK3148" s="31">
        <f t="shared" si="562"/>
        <v>-4.4999999999999997E-3</v>
      </c>
      <c r="AL3148" s="115">
        <f t="shared" si="563"/>
        <v>-8.2039834615643681E-3</v>
      </c>
      <c r="AM3148" s="100"/>
      <c r="BR3148" s="18">
        <f t="shared" si="567"/>
        <v>44743</v>
      </c>
      <c r="BS3148" s="6">
        <f t="shared" si="568"/>
        <v>1.06E-2</v>
      </c>
      <c r="BT3148" s="6">
        <f t="shared" si="569"/>
        <v>-1.8E-3</v>
      </c>
    </row>
    <row r="3149" spans="2:72" ht="14.45" hidden="1">
      <c r="B3149" s="110">
        <v>44747</v>
      </c>
      <c r="C3149" s="106">
        <v>3831.39</v>
      </c>
      <c r="D3149" s="106">
        <v>3792.61</v>
      </c>
      <c r="E3149" s="106">
        <v>3832.19</v>
      </c>
      <c r="F3149" s="106">
        <v>3742.06</v>
      </c>
      <c r="G3149" s="28"/>
      <c r="H3149" s="107">
        <v>1.6000000000000001E-3</v>
      </c>
      <c r="K3149" s="110">
        <v>44812</v>
      </c>
      <c r="L3149" s="106">
        <v>17798.75</v>
      </c>
      <c r="M3149" s="106">
        <v>17748.150000000001</v>
      </c>
      <c r="N3149" s="106">
        <v>17807.650000000001</v>
      </c>
      <c r="O3149" s="106">
        <v>17691.95</v>
      </c>
      <c r="P3149" s="28" t="s">
        <v>5617</v>
      </c>
      <c r="Q3149" s="107">
        <v>9.9000000000000008E-3</v>
      </c>
      <c r="T3149" s="110">
        <v>44585</v>
      </c>
      <c r="U3149" s="28">
        <v>74.641999999999996</v>
      </c>
      <c r="V3149">
        <v>74.373000000000005</v>
      </c>
      <c r="W3149">
        <v>74.757000000000005</v>
      </c>
      <c r="X3149">
        <v>74.307000000000002</v>
      </c>
      <c r="Y3149" s="19">
        <v>3.0999999999999999E-3</v>
      </c>
      <c r="AB3149" s="110">
        <f t="shared" ref="AB3149:AB3212" si="572">VLOOKUP(K3149,T:Y,1,FALSE)</f>
        <v>44812</v>
      </c>
      <c r="AC3149" s="108">
        <f t="shared" si="565"/>
        <v>17798.75</v>
      </c>
      <c r="AD3149" s="28">
        <f t="shared" si="566"/>
        <v>79.667000000000002</v>
      </c>
      <c r="AE3149" s="28">
        <f t="shared" si="570"/>
        <v>223.41433717850552</v>
      </c>
      <c r="AF3149" s="31">
        <f t="shared" si="571"/>
        <v>9.4235077236326514E-3</v>
      </c>
      <c r="AJ3149" s="110">
        <f t="shared" si="564"/>
        <v>44756</v>
      </c>
      <c r="AK3149" s="31">
        <f t="shared" si="562"/>
        <v>-3.0000000000000001E-3</v>
      </c>
      <c r="AL3149" s="115">
        <f t="shared" si="563"/>
        <v>-4.7525177452849565E-3</v>
      </c>
      <c r="AM3149" s="100"/>
      <c r="BR3149" s="18">
        <f t="shared" si="567"/>
        <v>44747</v>
      </c>
      <c r="BS3149" s="6">
        <f t="shared" si="568"/>
        <v>1.6000000000000001E-3</v>
      </c>
      <c r="BT3149" s="6">
        <f t="shared" si="569"/>
        <v>-1.5E-3</v>
      </c>
    </row>
    <row r="3150" spans="2:72" ht="14.45" hidden="1">
      <c r="B3150" s="110">
        <v>44748</v>
      </c>
      <c r="C3150" s="106">
        <v>3845.08</v>
      </c>
      <c r="D3150" s="106">
        <v>3831.98</v>
      </c>
      <c r="E3150" s="106">
        <v>3870.91</v>
      </c>
      <c r="F3150" s="106">
        <v>3809.37</v>
      </c>
      <c r="G3150" s="28"/>
      <c r="H3150" s="107">
        <v>3.5999999999999999E-3</v>
      </c>
      <c r="K3150" s="110">
        <v>44813</v>
      </c>
      <c r="L3150" s="106">
        <v>17833.349999999999</v>
      </c>
      <c r="M3150" s="106">
        <v>17923.349999999999</v>
      </c>
      <c r="N3150" s="106">
        <v>17925.95</v>
      </c>
      <c r="O3150" s="106">
        <v>17786</v>
      </c>
      <c r="P3150" s="28" t="s">
        <v>5618</v>
      </c>
      <c r="Q3150" s="107">
        <v>1.9E-3</v>
      </c>
      <c r="T3150" s="110">
        <v>44586</v>
      </c>
      <c r="U3150" s="28">
        <v>74.787000000000006</v>
      </c>
      <c r="V3150">
        <v>74.656999999999996</v>
      </c>
      <c r="W3150">
        <v>74.819000000000003</v>
      </c>
      <c r="X3150">
        <v>74.566999999999993</v>
      </c>
      <c r="Y3150" s="19">
        <v>1.9E-3</v>
      </c>
      <c r="AB3150" s="110">
        <f t="shared" si="572"/>
        <v>44813</v>
      </c>
      <c r="AC3150" s="108">
        <f t="shared" si="565"/>
        <v>17833.349999999999</v>
      </c>
      <c r="AD3150" s="28">
        <f t="shared" si="566"/>
        <v>79.635000000000005</v>
      </c>
      <c r="AE3150" s="28">
        <f t="shared" si="570"/>
        <v>223.9385948389527</v>
      </c>
      <c r="AF3150" s="31">
        <f t="shared" si="571"/>
        <v>2.3465712499386449E-3</v>
      </c>
      <c r="AJ3150" s="110">
        <f t="shared" si="564"/>
        <v>44757</v>
      </c>
      <c r="AK3150" s="31">
        <f t="shared" si="562"/>
        <v>1.9199999999999998E-2</v>
      </c>
      <c r="AL3150" s="115">
        <f t="shared" si="563"/>
        <v>8.5771646454264605E-3</v>
      </c>
      <c r="AM3150" s="100"/>
      <c r="BR3150" s="18">
        <f t="shared" si="567"/>
        <v>44748</v>
      </c>
      <c r="BS3150" s="6">
        <f t="shared" si="568"/>
        <v>3.5999999999999999E-3</v>
      </c>
      <c r="BT3150" s="6">
        <f t="shared" si="569"/>
        <v>1.1299999999999999E-2</v>
      </c>
    </row>
    <row r="3151" spans="2:72" ht="14.45" hidden="1">
      <c r="B3151" s="110">
        <v>44749</v>
      </c>
      <c r="C3151" s="106">
        <v>3902.62</v>
      </c>
      <c r="D3151" s="106">
        <v>3858.85</v>
      </c>
      <c r="E3151" s="106">
        <v>3910.63</v>
      </c>
      <c r="F3151" s="106">
        <v>3858.85</v>
      </c>
      <c r="G3151" s="28"/>
      <c r="H3151" s="107">
        <v>1.4999999999999999E-2</v>
      </c>
      <c r="K3151" s="110">
        <v>44816</v>
      </c>
      <c r="L3151" s="106">
        <v>17936.349999999999</v>
      </c>
      <c r="M3151" s="106">
        <v>17890.849999999999</v>
      </c>
      <c r="N3151" s="106">
        <v>17980.55</v>
      </c>
      <c r="O3151" s="106">
        <v>17889.150000000001</v>
      </c>
      <c r="P3151" s="28" t="s">
        <v>5619</v>
      </c>
      <c r="Q3151" s="107">
        <v>5.7999999999999996E-3</v>
      </c>
      <c r="T3151" s="110">
        <v>44587</v>
      </c>
      <c r="U3151" s="28">
        <v>74.903000000000006</v>
      </c>
      <c r="V3151">
        <v>74.798000000000002</v>
      </c>
      <c r="W3151">
        <v>74.978999999999999</v>
      </c>
      <c r="X3151">
        <v>74.72</v>
      </c>
      <c r="Y3151" s="19">
        <v>1.6000000000000001E-3</v>
      </c>
      <c r="AB3151" s="110">
        <f t="shared" si="572"/>
        <v>44816</v>
      </c>
      <c r="AC3151" s="108">
        <f t="shared" si="565"/>
        <v>17936.349999999999</v>
      </c>
      <c r="AD3151" s="28">
        <f t="shared" si="566"/>
        <v>79.349999999999994</v>
      </c>
      <c r="AE3151" s="28">
        <f t="shared" si="570"/>
        <v>226.04095778197856</v>
      </c>
      <c r="AF3151" s="31">
        <f t="shared" si="571"/>
        <v>9.3881224205134561E-3</v>
      </c>
      <c r="AJ3151" s="110">
        <f t="shared" si="564"/>
        <v>44760</v>
      </c>
      <c r="AK3151" s="31">
        <f t="shared" si="562"/>
        <v>-8.3999999999999995E-3</v>
      </c>
      <c r="AL3151" s="115">
        <f t="shared" si="563"/>
        <v>1.1370875911741019E-2</v>
      </c>
      <c r="AM3151" s="100"/>
      <c r="BR3151" s="18">
        <f t="shared" si="567"/>
        <v>44749</v>
      </c>
      <c r="BS3151" s="6">
        <f t="shared" si="568"/>
        <v>1.4999999999999999E-2</v>
      </c>
      <c r="BT3151" s="6">
        <f t="shared" si="569"/>
        <v>8.8999999999999999E-3</v>
      </c>
    </row>
    <row r="3152" spans="2:72" ht="14.45" hidden="1">
      <c r="B3152" s="110">
        <v>44750</v>
      </c>
      <c r="C3152" s="106">
        <v>3899.38</v>
      </c>
      <c r="D3152" s="106">
        <v>3888.26</v>
      </c>
      <c r="E3152" s="106">
        <v>3918.5</v>
      </c>
      <c r="F3152" s="106">
        <v>3869.34</v>
      </c>
      <c r="G3152" s="28"/>
      <c r="H3152" s="107">
        <v>-8.0000000000000004E-4</v>
      </c>
      <c r="K3152" s="110">
        <v>44817</v>
      </c>
      <c r="L3152" s="106">
        <v>18070.05</v>
      </c>
      <c r="M3152" s="106">
        <v>18044.45</v>
      </c>
      <c r="N3152" s="106">
        <v>18088.3</v>
      </c>
      <c r="O3152" s="106">
        <v>18015.45</v>
      </c>
      <c r="P3152" s="28" t="s">
        <v>5620</v>
      </c>
      <c r="Q3152" s="107">
        <v>7.4999999999999997E-3</v>
      </c>
      <c r="T3152" s="110">
        <v>44588</v>
      </c>
      <c r="U3152" s="28">
        <v>75.209000000000003</v>
      </c>
      <c r="V3152">
        <v>75.138999999999996</v>
      </c>
      <c r="W3152">
        <v>75.328999999999994</v>
      </c>
      <c r="X3152">
        <v>75.054000000000002</v>
      </c>
      <c r="Y3152" s="19">
        <v>4.1000000000000003E-3</v>
      </c>
      <c r="AB3152" s="110">
        <f t="shared" si="572"/>
        <v>44817</v>
      </c>
      <c r="AC3152" s="108">
        <f t="shared" si="565"/>
        <v>18070.05</v>
      </c>
      <c r="AD3152" s="28">
        <f t="shared" si="566"/>
        <v>79.576999999999998</v>
      </c>
      <c r="AE3152" s="28">
        <f t="shared" si="570"/>
        <v>227.07629088807067</v>
      </c>
      <c r="AF3152" s="31">
        <f t="shared" si="571"/>
        <v>4.5802898565432404E-3</v>
      </c>
      <c r="AJ3152" s="110">
        <f t="shared" si="564"/>
        <v>44761</v>
      </c>
      <c r="AK3152" s="31">
        <f t="shared" si="562"/>
        <v>2.76E-2</v>
      </c>
      <c r="AL3152" s="115">
        <f t="shared" si="563"/>
        <v>5.5717468225708888E-3</v>
      </c>
      <c r="AM3152" s="100"/>
      <c r="BR3152" s="18">
        <f t="shared" si="567"/>
        <v>44750</v>
      </c>
      <c r="BS3152" s="6">
        <f t="shared" si="568"/>
        <v>-8.0000000000000004E-4</v>
      </c>
      <c r="BT3152" s="6">
        <f t="shared" si="569"/>
        <v>5.4000000000000003E-3</v>
      </c>
    </row>
    <row r="3153" spans="2:72" ht="14.45" hidden="1">
      <c r="B3153" s="110">
        <v>44753</v>
      </c>
      <c r="C3153" s="106">
        <v>3854.43</v>
      </c>
      <c r="D3153" s="106">
        <v>3880.94</v>
      </c>
      <c r="E3153" s="106">
        <v>3880.94</v>
      </c>
      <c r="F3153" s="106">
        <v>3847.22</v>
      </c>
      <c r="G3153" s="28"/>
      <c r="H3153" s="107">
        <v>-1.15E-2</v>
      </c>
      <c r="K3153" s="110">
        <v>44818</v>
      </c>
      <c r="L3153" s="106">
        <v>18003.75</v>
      </c>
      <c r="M3153" s="106">
        <v>17771.150000000001</v>
      </c>
      <c r="N3153" s="106">
        <v>18091.55</v>
      </c>
      <c r="O3153" s="106">
        <v>17771.150000000001</v>
      </c>
      <c r="P3153" s="28" t="s">
        <v>5621</v>
      </c>
      <c r="Q3153" s="107">
        <v>-3.7000000000000002E-3</v>
      </c>
      <c r="T3153" s="110">
        <v>44589</v>
      </c>
      <c r="U3153" s="28">
        <v>75.046000000000006</v>
      </c>
      <c r="V3153">
        <v>75.203000000000003</v>
      </c>
      <c r="W3153">
        <v>75.224000000000004</v>
      </c>
      <c r="X3153">
        <v>74.881</v>
      </c>
      <c r="Y3153" s="19">
        <v>-2.2000000000000001E-3</v>
      </c>
      <c r="AB3153" s="110">
        <f t="shared" si="572"/>
        <v>44818</v>
      </c>
      <c r="AC3153" s="108">
        <f t="shared" si="565"/>
        <v>18003.75</v>
      </c>
      <c r="AD3153" s="28">
        <f t="shared" si="566"/>
        <v>79.430999999999997</v>
      </c>
      <c r="AE3153" s="28">
        <f t="shared" si="570"/>
        <v>226.65898704536013</v>
      </c>
      <c r="AF3153" s="31">
        <f t="shared" si="571"/>
        <v>-1.8377252908197139E-3</v>
      </c>
      <c r="AJ3153" s="110">
        <f t="shared" si="564"/>
        <v>44762</v>
      </c>
      <c r="AK3153" s="31">
        <f t="shared" si="562"/>
        <v>5.8999999999999999E-3</v>
      </c>
      <c r="AL3153" s="115">
        <f t="shared" si="563"/>
        <v>9.3905594044487728E-3</v>
      </c>
      <c r="AM3153" s="100"/>
      <c r="BR3153" s="18">
        <f t="shared" si="567"/>
        <v>44753</v>
      </c>
      <c r="BS3153" s="6">
        <f t="shared" si="568"/>
        <v>-1.15E-2</v>
      </c>
      <c r="BT3153" s="6">
        <f t="shared" si="569"/>
        <v>-2.9999999999999997E-4</v>
      </c>
    </row>
    <row r="3154" spans="2:72" ht="14.45" hidden="1">
      <c r="B3154" s="110">
        <v>44754</v>
      </c>
      <c r="C3154" s="106">
        <v>3818.8</v>
      </c>
      <c r="D3154" s="106">
        <v>3851.95</v>
      </c>
      <c r="E3154" s="106">
        <v>3873.41</v>
      </c>
      <c r="F3154" s="106">
        <v>3802.36</v>
      </c>
      <c r="G3154" s="28"/>
      <c r="H3154" s="107">
        <v>-9.1999999999999998E-3</v>
      </c>
      <c r="K3154" s="110">
        <v>44819</v>
      </c>
      <c r="L3154" s="106">
        <v>17877.400000000001</v>
      </c>
      <c r="M3154" s="106">
        <v>18046.349999999999</v>
      </c>
      <c r="N3154" s="106">
        <v>18096.150000000001</v>
      </c>
      <c r="O3154" s="106">
        <v>17861.5</v>
      </c>
      <c r="P3154" s="28" t="s">
        <v>5622</v>
      </c>
      <c r="Q3154" s="107">
        <v>-7.0000000000000001E-3</v>
      </c>
      <c r="T3154" s="110">
        <v>44592</v>
      </c>
      <c r="U3154" s="28">
        <v>74.555999999999997</v>
      </c>
      <c r="V3154">
        <v>75.034999999999997</v>
      </c>
      <c r="W3154">
        <v>75.076999999999998</v>
      </c>
      <c r="X3154">
        <v>74.555999999999997</v>
      </c>
      <c r="Y3154" s="19">
        <v>-6.4999999999999997E-3</v>
      </c>
      <c r="AB3154" s="110">
        <f t="shared" si="572"/>
        <v>44819</v>
      </c>
      <c r="AC3154" s="108">
        <f t="shared" si="565"/>
        <v>17877.400000000001</v>
      </c>
      <c r="AD3154" s="28">
        <f t="shared" si="566"/>
        <v>79.838999999999999</v>
      </c>
      <c r="AE3154" s="28">
        <f t="shared" si="570"/>
        <v>223.91813524718498</v>
      </c>
      <c r="AF3154" s="31">
        <f t="shared" si="571"/>
        <v>-1.2092402926104362E-2</v>
      </c>
      <c r="AJ3154" s="110">
        <f t="shared" si="564"/>
        <v>44763</v>
      </c>
      <c r="AK3154" s="31">
        <f t="shared" ref="AK3154:AK3217" si="573">IFERROR(VLOOKUP(AJ3154,B:H,7,FALSE),0)</f>
        <v>9.9000000000000008E-3</v>
      </c>
      <c r="AL3154" s="115">
        <f t="shared" ref="AL3154:AL3217" si="574">IFERROR(VLOOKUP(AJ3154,AB:AF,5,FALSE),0)</f>
        <v>6.7450658055292489E-3</v>
      </c>
      <c r="AM3154" s="100"/>
      <c r="BR3154" s="18">
        <f t="shared" si="567"/>
        <v>44754</v>
      </c>
      <c r="BS3154" s="6">
        <f t="shared" si="568"/>
        <v>-9.1999999999999998E-3</v>
      </c>
      <c r="BT3154" s="6">
        <f t="shared" si="569"/>
        <v>-9.7000000000000003E-3</v>
      </c>
    </row>
    <row r="3155" spans="2:72" ht="14.45" hidden="1">
      <c r="B3155" s="110">
        <v>44755</v>
      </c>
      <c r="C3155" s="106">
        <v>3801.78</v>
      </c>
      <c r="D3155" s="106">
        <v>3779.67</v>
      </c>
      <c r="E3155" s="106">
        <v>3829.44</v>
      </c>
      <c r="F3155" s="106">
        <v>3759.07</v>
      </c>
      <c r="G3155" s="28"/>
      <c r="H3155" s="107">
        <v>-4.4999999999999997E-3</v>
      </c>
      <c r="K3155" s="110">
        <v>44820</v>
      </c>
      <c r="L3155" s="106">
        <v>17530.849999999999</v>
      </c>
      <c r="M3155" s="106">
        <v>17796.8</v>
      </c>
      <c r="N3155" s="106">
        <v>17820.05</v>
      </c>
      <c r="O3155" s="106">
        <v>17497.25</v>
      </c>
      <c r="P3155" s="28" t="s">
        <v>5623</v>
      </c>
      <c r="Q3155" s="107">
        <v>-1.9400000000000001E-2</v>
      </c>
      <c r="T3155" s="110">
        <v>44593</v>
      </c>
      <c r="U3155" s="28">
        <v>74.751000000000005</v>
      </c>
      <c r="V3155">
        <v>74.561000000000007</v>
      </c>
      <c r="W3155">
        <v>74.902000000000001</v>
      </c>
      <c r="X3155">
        <v>74.432000000000002</v>
      </c>
      <c r="Y3155" s="19">
        <v>2.5999999999999999E-3</v>
      </c>
      <c r="AB3155" s="110">
        <f t="shared" si="572"/>
        <v>44820</v>
      </c>
      <c r="AC3155" s="108">
        <f t="shared" si="565"/>
        <v>17530.849999999999</v>
      </c>
      <c r="AD3155" s="28">
        <f t="shared" si="566"/>
        <v>79.686000000000007</v>
      </c>
      <c r="AE3155" s="28">
        <f t="shared" si="570"/>
        <v>219.99912155209194</v>
      </c>
      <c r="AF3155" s="31">
        <f t="shared" si="571"/>
        <v>-1.7501993265381599E-2</v>
      </c>
      <c r="AJ3155" s="110">
        <f t="shared" si="564"/>
        <v>44764</v>
      </c>
      <c r="AK3155" s="31">
        <f t="shared" si="573"/>
        <v>-9.2999999999999992E-3</v>
      </c>
      <c r="AL3155" s="115">
        <f t="shared" si="574"/>
        <v>7.1295983874195556E-3</v>
      </c>
      <c r="AM3155" s="100"/>
      <c r="BR3155" s="18">
        <f t="shared" si="567"/>
        <v>44755</v>
      </c>
      <c r="BS3155" s="6">
        <f t="shared" si="568"/>
        <v>-4.4999999999999997E-3</v>
      </c>
      <c r="BT3155" s="6">
        <f t="shared" si="569"/>
        <v>-5.7000000000000002E-3</v>
      </c>
    </row>
    <row r="3156" spans="2:72" ht="14.45" hidden="1">
      <c r="B3156" s="110">
        <v>44756</v>
      </c>
      <c r="C3156" s="106">
        <v>3790.38</v>
      </c>
      <c r="D3156" s="106">
        <v>3763.99</v>
      </c>
      <c r="E3156" s="106">
        <v>3796.41</v>
      </c>
      <c r="F3156" s="106">
        <v>3721.56</v>
      </c>
      <c r="G3156" s="28"/>
      <c r="H3156" s="107">
        <v>-3.0000000000000001E-3</v>
      </c>
      <c r="K3156" s="110">
        <v>44823</v>
      </c>
      <c r="L3156" s="106">
        <v>17622.25</v>
      </c>
      <c r="M3156" s="106">
        <v>17540.650000000001</v>
      </c>
      <c r="N3156" s="106">
        <v>17667.2</v>
      </c>
      <c r="O3156" s="106">
        <v>17429.7</v>
      </c>
      <c r="P3156" s="28" t="s">
        <v>5624</v>
      </c>
      <c r="Q3156" s="107">
        <v>5.1999999999999998E-3</v>
      </c>
      <c r="T3156" s="110">
        <v>44594</v>
      </c>
      <c r="U3156" s="28">
        <v>74.822999999999993</v>
      </c>
      <c r="V3156">
        <v>74.751000000000005</v>
      </c>
      <c r="W3156">
        <v>75.046999999999997</v>
      </c>
      <c r="X3156">
        <v>74.685000000000002</v>
      </c>
      <c r="Y3156" s="19">
        <v>1E-3</v>
      </c>
      <c r="AB3156" s="110">
        <f t="shared" si="572"/>
        <v>44823</v>
      </c>
      <c r="AC3156" s="108">
        <f t="shared" si="565"/>
        <v>17622.25</v>
      </c>
      <c r="AD3156" s="28">
        <f t="shared" si="566"/>
        <v>79.692999999999998</v>
      </c>
      <c r="AE3156" s="28">
        <f t="shared" si="570"/>
        <v>221.12669870628537</v>
      </c>
      <c r="AF3156" s="31">
        <f t="shared" si="571"/>
        <v>5.1253711662044843E-3</v>
      </c>
      <c r="AJ3156" s="110">
        <f t="shared" si="564"/>
        <v>44767</v>
      </c>
      <c r="AK3156" s="31">
        <f t="shared" si="573"/>
        <v>1.2999999999999999E-3</v>
      </c>
      <c r="AL3156" s="115">
        <f t="shared" si="574"/>
        <v>-3.5552361187799475E-3</v>
      </c>
      <c r="AM3156" s="100"/>
      <c r="BR3156" s="18">
        <f t="shared" si="567"/>
        <v>44756</v>
      </c>
      <c r="BS3156" s="6">
        <f t="shared" si="568"/>
        <v>-3.0000000000000001E-3</v>
      </c>
      <c r="BT3156" s="6">
        <f t="shared" si="569"/>
        <v>-1.8E-3</v>
      </c>
    </row>
    <row r="3157" spans="2:72" ht="14.45" hidden="1">
      <c r="B3157" s="110">
        <v>44757</v>
      </c>
      <c r="C3157" s="106">
        <v>3863.16</v>
      </c>
      <c r="D3157" s="106">
        <v>3818</v>
      </c>
      <c r="E3157" s="106">
        <v>3863.62</v>
      </c>
      <c r="F3157" s="106">
        <v>3817.18</v>
      </c>
      <c r="G3157" s="28"/>
      <c r="H3157" s="107">
        <v>1.9199999999999998E-2</v>
      </c>
      <c r="K3157" s="110">
        <v>44824</v>
      </c>
      <c r="L3157" s="106">
        <v>17816.25</v>
      </c>
      <c r="M3157" s="106">
        <v>17770.400000000001</v>
      </c>
      <c r="N3157" s="106">
        <v>17919.3</v>
      </c>
      <c r="O3157" s="106">
        <v>17744.400000000001</v>
      </c>
      <c r="P3157" s="28" t="s">
        <v>5625</v>
      </c>
      <c r="Q3157" s="107">
        <v>1.0999999999999999E-2</v>
      </c>
      <c r="T3157" s="110">
        <v>44595</v>
      </c>
      <c r="U3157" s="28">
        <v>74.644000000000005</v>
      </c>
      <c r="V3157">
        <v>74.850999999999999</v>
      </c>
      <c r="W3157">
        <v>74.941000000000003</v>
      </c>
      <c r="X3157">
        <v>74.620999999999995</v>
      </c>
      <c r="Y3157" s="19">
        <v>-2.3999999999999998E-3</v>
      </c>
      <c r="AB3157" s="110">
        <f t="shared" si="572"/>
        <v>44824</v>
      </c>
      <c r="AC3157" s="108">
        <f t="shared" si="565"/>
        <v>17816.25</v>
      </c>
      <c r="AD3157" s="28">
        <f t="shared" si="566"/>
        <v>79.751000000000005</v>
      </c>
      <c r="AE3157" s="28">
        <f t="shared" si="570"/>
        <v>223.39845268397886</v>
      </c>
      <c r="AF3157" s="31">
        <f t="shared" si="571"/>
        <v>1.027353997045366E-2</v>
      </c>
      <c r="AJ3157" s="110">
        <f t="shared" si="564"/>
        <v>44768</v>
      </c>
      <c r="AK3157" s="31">
        <f t="shared" si="573"/>
        <v>-1.15E-2</v>
      </c>
      <c r="AL3157" s="115">
        <f t="shared" si="574"/>
        <v>-1.0734826529750552E-2</v>
      </c>
      <c r="AM3157" s="100"/>
      <c r="BR3157" s="18">
        <f t="shared" si="567"/>
        <v>44757</v>
      </c>
      <c r="BS3157" s="6">
        <f t="shared" si="568"/>
        <v>1.9199999999999998E-2</v>
      </c>
      <c r="BT3157" s="6">
        <f t="shared" si="569"/>
        <v>6.8999999999999999E-3</v>
      </c>
    </row>
    <row r="3158" spans="2:72" ht="14.45" hidden="1">
      <c r="B3158" s="110">
        <v>44760</v>
      </c>
      <c r="C3158" s="106">
        <v>3830.85</v>
      </c>
      <c r="D3158" s="106">
        <v>3883.79</v>
      </c>
      <c r="E3158" s="106">
        <v>3902.44</v>
      </c>
      <c r="F3158" s="106">
        <v>3818.63</v>
      </c>
      <c r="G3158" s="28"/>
      <c r="H3158" s="107">
        <v>-8.3999999999999995E-3</v>
      </c>
      <c r="K3158" s="110">
        <v>44825</v>
      </c>
      <c r="L3158" s="106">
        <v>17718.349999999999</v>
      </c>
      <c r="M3158" s="106">
        <v>17766.349999999999</v>
      </c>
      <c r="N3158" s="106">
        <v>17838.7</v>
      </c>
      <c r="O3158" s="106">
        <v>17663.599999999999</v>
      </c>
      <c r="P3158" s="28" t="s">
        <v>5626</v>
      </c>
      <c r="Q3158" s="107">
        <v>-5.4999999999999997E-3</v>
      </c>
      <c r="T3158" s="110">
        <v>44596</v>
      </c>
      <c r="U3158" s="28">
        <v>74.644999999999996</v>
      </c>
      <c r="V3158">
        <v>74.644000000000005</v>
      </c>
      <c r="W3158">
        <v>74.843000000000004</v>
      </c>
      <c r="X3158">
        <v>74.600999999999999</v>
      </c>
      <c r="Y3158" s="19">
        <v>0</v>
      </c>
      <c r="AB3158" s="110">
        <f t="shared" si="572"/>
        <v>44825</v>
      </c>
      <c r="AC3158" s="108">
        <f t="shared" si="565"/>
        <v>17718.349999999999</v>
      </c>
      <c r="AD3158" s="28">
        <f t="shared" si="566"/>
        <v>79.906999999999996</v>
      </c>
      <c r="AE3158" s="28">
        <f t="shared" si="570"/>
        <v>221.73714443040032</v>
      </c>
      <c r="AF3158" s="31">
        <f t="shared" si="571"/>
        <v>-7.4365253367651984E-3</v>
      </c>
      <c r="AJ3158" s="110">
        <f t="shared" si="564"/>
        <v>44769</v>
      </c>
      <c r="AK3158" s="31">
        <f t="shared" si="573"/>
        <v>2.6200000000000001E-2</v>
      </c>
      <c r="AL3158" s="115">
        <f t="shared" si="574"/>
        <v>9.556817572835774E-3</v>
      </c>
      <c r="AM3158" s="100"/>
      <c r="BR3158" s="18">
        <f t="shared" si="567"/>
        <v>44760</v>
      </c>
      <c r="BS3158" s="6">
        <f t="shared" si="568"/>
        <v>-8.3999999999999995E-3</v>
      </c>
      <c r="BT3158" s="6">
        <f t="shared" si="569"/>
        <v>1.43E-2</v>
      </c>
    </row>
    <row r="3159" spans="2:72" ht="14.45" hidden="1">
      <c r="B3159" s="110">
        <v>44761</v>
      </c>
      <c r="C3159" s="106">
        <v>3936.69</v>
      </c>
      <c r="D3159" s="106">
        <v>3860.73</v>
      </c>
      <c r="E3159" s="106">
        <v>3939.81</v>
      </c>
      <c r="F3159" s="106">
        <v>3860.73</v>
      </c>
      <c r="G3159" s="28"/>
      <c r="H3159" s="107">
        <v>2.76E-2</v>
      </c>
      <c r="K3159" s="110">
        <v>44826</v>
      </c>
      <c r="L3159" s="106">
        <v>17629.8</v>
      </c>
      <c r="M3159" s="106">
        <v>17609.650000000001</v>
      </c>
      <c r="N3159" s="106">
        <v>17722.75</v>
      </c>
      <c r="O3159" s="106">
        <v>17532.45</v>
      </c>
      <c r="P3159" s="28" t="s">
        <v>5627</v>
      </c>
      <c r="Q3159" s="107">
        <v>-5.0000000000000001E-3</v>
      </c>
      <c r="T3159" s="110">
        <v>44599</v>
      </c>
      <c r="U3159" s="28">
        <v>74.655000000000001</v>
      </c>
      <c r="V3159">
        <v>74.697000000000003</v>
      </c>
      <c r="W3159">
        <v>74.831999999999994</v>
      </c>
      <c r="X3159">
        <v>74.625</v>
      </c>
      <c r="Y3159" s="19">
        <v>1E-4</v>
      </c>
      <c r="AB3159" s="110">
        <f t="shared" si="572"/>
        <v>44826</v>
      </c>
      <c r="AC3159" s="108">
        <f t="shared" si="565"/>
        <v>17629.8</v>
      </c>
      <c r="AD3159" s="28">
        <f t="shared" si="566"/>
        <v>81.046999999999997</v>
      </c>
      <c r="AE3159" s="28">
        <f t="shared" si="570"/>
        <v>217.52563327451972</v>
      </c>
      <c r="AF3159" s="31">
        <f t="shared" si="571"/>
        <v>-1.8993259639467075E-2</v>
      </c>
      <c r="AJ3159" s="110">
        <f t="shared" si="564"/>
        <v>44770</v>
      </c>
      <c r="AK3159" s="31">
        <f t="shared" si="573"/>
        <v>1.21E-2</v>
      </c>
      <c r="AL3159" s="115">
        <f t="shared" si="574"/>
        <v>2.0091724422727886E-2</v>
      </c>
      <c r="AM3159" s="100"/>
      <c r="BR3159" s="18">
        <f t="shared" si="567"/>
        <v>44761</v>
      </c>
      <c r="BS3159" s="6">
        <f t="shared" si="568"/>
        <v>2.76E-2</v>
      </c>
      <c r="BT3159" s="6">
        <f t="shared" si="569"/>
        <v>3.8E-3</v>
      </c>
    </row>
    <row r="3160" spans="2:72" ht="14.45" hidden="1">
      <c r="B3160" s="110">
        <v>44762</v>
      </c>
      <c r="C3160" s="106">
        <v>3959.9</v>
      </c>
      <c r="D3160" s="106">
        <v>3935.32</v>
      </c>
      <c r="E3160" s="106">
        <v>3974.13</v>
      </c>
      <c r="F3160" s="106">
        <v>3922.03</v>
      </c>
      <c r="G3160" s="28"/>
      <c r="H3160" s="107">
        <v>5.8999999999999999E-3</v>
      </c>
      <c r="K3160" s="110">
        <v>44827</v>
      </c>
      <c r="L3160" s="106">
        <v>17327.349999999999</v>
      </c>
      <c r="M3160" s="106">
        <v>17593.849999999999</v>
      </c>
      <c r="N3160" s="106">
        <v>17642.150000000001</v>
      </c>
      <c r="O3160" s="106">
        <v>17291.650000000001</v>
      </c>
      <c r="P3160" s="28" t="s">
        <v>5628</v>
      </c>
      <c r="Q3160" s="107">
        <v>-1.72E-2</v>
      </c>
      <c r="T3160" s="110">
        <v>44600</v>
      </c>
      <c r="U3160" s="28">
        <v>74.718999999999994</v>
      </c>
      <c r="V3160">
        <v>74.638999999999996</v>
      </c>
      <c r="W3160">
        <v>74.822999999999993</v>
      </c>
      <c r="X3160">
        <v>74.599000000000004</v>
      </c>
      <c r="Y3160" s="19">
        <v>8.9999999999999998E-4</v>
      </c>
      <c r="AB3160" s="110">
        <f t="shared" si="572"/>
        <v>44827</v>
      </c>
      <c r="AC3160" s="108">
        <f t="shared" si="565"/>
        <v>17327.349999999999</v>
      </c>
      <c r="AD3160" s="28">
        <f t="shared" si="566"/>
        <v>81.25</v>
      </c>
      <c r="AE3160" s="28">
        <f t="shared" si="570"/>
        <v>213.25969230769229</v>
      </c>
      <c r="AF3160" s="31">
        <f t="shared" si="571"/>
        <v>-1.9611210424307912E-2</v>
      </c>
      <c r="AJ3160" s="110">
        <f t="shared" si="564"/>
        <v>44771</v>
      </c>
      <c r="AK3160" s="31">
        <f t="shared" si="573"/>
        <v>1.4200000000000001E-2</v>
      </c>
      <c r="AL3160" s="115">
        <f t="shared" si="574"/>
        <v>1.7210638516228727E-2</v>
      </c>
      <c r="AM3160" s="100"/>
      <c r="BR3160" s="18">
        <f t="shared" si="567"/>
        <v>44762</v>
      </c>
      <c r="BS3160" s="6">
        <f t="shared" si="568"/>
        <v>5.8999999999999999E-3</v>
      </c>
      <c r="BT3160" s="6">
        <f t="shared" si="569"/>
        <v>1.0999999999999999E-2</v>
      </c>
    </row>
    <row r="3161" spans="2:72" ht="14.45" hidden="1">
      <c r="B3161" s="110">
        <v>44763</v>
      </c>
      <c r="C3161" s="106">
        <v>3998.95</v>
      </c>
      <c r="D3161" s="106">
        <v>3955.47</v>
      </c>
      <c r="E3161" s="106">
        <v>3999.29</v>
      </c>
      <c r="F3161" s="106">
        <v>3927.64</v>
      </c>
      <c r="G3161" s="28"/>
      <c r="H3161" s="107">
        <v>9.9000000000000008E-3</v>
      </c>
      <c r="K3161" s="110">
        <v>44830</v>
      </c>
      <c r="L3161" s="106">
        <v>17016.3</v>
      </c>
      <c r="M3161" s="106">
        <v>17156.3</v>
      </c>
      <c r="N3161" s="106">
        <v>17196.400000000001</v>
      </c>
      <c r="O3161" s="106">
        <v>16978.3</v>
      </c>
      <c r="P3161" s="28" t="s">
        <v>5115</v>
      </c>
      <c r="Q3161" s="107">
        <v>-1.7999999999999999E-2</v>
      </c>
      <c r="T3161" s="110">
        <v>44601</v>
      </c>
      <c r="U3161" s="28">
        <v>74.808000000000007</v>
      </c>
      <c r="V3161">
        <v>74.72</v>
      </c>
      <c r="W3161">
        <v>74.89</v>
      </c>
      <c r="X3161">
        <v>74.655000000000001</v>
      </c>
      <c r="Y3161" s="19">
        <v>1.1999999999999999E-3</v>
      </c>
      <c r="AB3161" s="110">
        <f t="shared" si="572"/>
        <v>44830</v>
      </c>
      <c r="AC3161" s="108">
        <f t="shared" si="565"/>
        <v>17016.3</v>
      </c>
      <c r="AD3161" s="28">
        <f t="shared" si="566"/>
        <v>81.61</v>
      </c>
      <c r="AE3161" s="28">
        <f t="shared" si="570"/>
        <v>208.50753584119593</v>
      </c>
      <c r="AF3161" s="31">
        <f t="shared" si="571"/>
        <v>-2.2283425503774601E-2</v>
      </c>
      <c r="AJ3161" s="110">
        <f t="shared" si="564"/>
        <v>44774</v>
      </c>
      <c r="AK3161" s="31">
        <f t="shared" si="573"/>
        <v>-2.8E-3</v>
      </c>
      <c r="AL3161" s="115">
        <f t="shared" si="574"/>
        <v>1.542070553221242E-2</v>
      </c>
      <c r="AM3161" s="100"/>
      <c r="BR3161" s="18">
        <f t="shared" si="567"/>
        <v>44763</v>
      </c>
      <c r="BS3161" s="6">
        <f t="shared" si="568"/>
        <v>9.9000000000000008E-3</v>
      </c>
      <c r="BT3161" s="6">
        <f t="shared" si="569"/>
        <v>5.1000000000000004E-3</v>
      </c>
    </row>
    <row r="3162" spans="2:72" ht="14.45" hidden="1">
      <c r="B3162" s="110">
        <v>44764</v>
      </c>
      <c r="C3162" s="106">
        <v>3961.63</v>
      </c>
      <c r="D3162" s="106">
        <v>3998.43</v>
      </c>
      <c r="E3162" s="106">
        <v>4012.44</v>
      </c>
      <c r="F3162" s="106">
        <v>3938.86</v>
      </c>
      <c r="G3162" s="28"/>
      <c r="H3162" s="107">
        <v>-9.2999999999999992E-3</v>
      </c>
      <c r="K3162" s="110">
        <v>44831</v>
      </c>
      <c r="L3162" s="106">
        <v>17007.400000000001</v>
      </c>
      <c r="M3162" s="106">
        <v>17110.900000000001</v>
      </c>
      <c r="N3162" s="106">
        <v>17176.45</v>
      </c>
      <c r="O3162" s="106">
        <v>16942.349999999999</v>
      </c>
      <c r="P3162" s="28" t="s">
        <v>5629</v>
      </c>
      <c r="Q3162" s="107">
        <v>-5.0000000000000001E-4</v>
      </c>
      <c r="T3162" s="110">
        <v>44602</v>
      </c>
      <c r="U3162" s="28">
        <v>75.102000000000004</v>
      </c>
      <c r="V3162">
        <v>74.814999999999998</v>
      </c>
      <c r="W3162">
        <v>75.287999999999997</v>
      </c>
      <c r="X3162">
        <v>74.805999999999997</v>
      </c>
      <c r="Y3162" s="19">
        <v>3.8999999999999998E-3</v>
      </c>
      <c r="AB3162" s="110">
        <f t="shared" si="572"/>
        <v>44831</v>
      </c>
      <c r="AC3162" s="108">
        <f t="shared" si="565"/>
        <v>17007.400000000001</v>
      </c>
      <c r="AD3162" s="28">
        <f t="shared" si="566"/>
        <v>81.704999999999998</v>
      </c>
      <c r="AE3162" s="28">
        <f t="shared" si="570"/>
        <v>208.1561715929258</v>
      </c>
      <c r="AF3162" s="31">
        <f t="shared" si="571"/>
        <v>-1.6851393253131119E-3</v>
      </c>
      <c r="AJ3162" s="110">
        <f t="shared" ref="AJ3162:AJ3225" si="575">VLOOKUP(B3169,AB:AF,1,FALSE)</f>
        <v>44775</v>
      </c>
      <c r="AK3162" s="31">
        <f t="shared" si="573"/>
        <v>-6.7000000000000002E-3</v>
      </c>
      <c r="AL3162" s="115">
        <f t="shared" si="574"/>
        <v>5.0464992563052924E-3</v>
      </c>
      <c r="AM3162" s="100"/>
      <c r="BR3162" s="18">
        <f t="shared" si="567"/>
        <v>44764</v>
      </c>
      <c r="BS3162" s="6">
        <f t="shared" si="568"/>
        <v>-9.2999999999999992E-3</v>
      </c>
      <c r="BT3162" s="6">
        <f t="shared" si="569"/>
        <v>6.8999999999999999E-3</v>
      </c>
    </row>
    <row r="3163" spans="2:72" ht="14.45" hidden="1">
      <c r="B3163" s="110">
        <v>44767</v>
      </c>
      <c r="C3163" s="106">
        <v>3966.84</v>
      </c>
      <c r="D3163" s="106">
        <v>3965.72</v>
      </c>
      <c r="E3163" s="106">
        <v>3975.3</v>
      </c>
      <c r="F3163" s="106">
        <v>3943.46</v>
      </c>
      <c r="G3163" s="28"/>
      <c r="H3163" s="107">
        <v>1.2999999999999999E-3</v>
      </c>
      <c r="K3163" s="110">
        <v>44832</v>
      </c>
      <c r="L3163" s="106">
        <v>16858.599999999999</v>
      </c>
      <c r="M3163" s="106">
        <v>16870.55</v>
      </c>
      <c r="N3163" s="106">
        <v>17037.599999999999</v>
      </c>
      <c r="O3163" s="106">
        <v>16820.400000000001</v>
      </c>
      <c r="P3163" s="28" t="s">
        <v>5630</v>
      </c>
      <c r="Q3163" s="107">
        <v>-8.6999999999999994E-3</v>
      </c>
      <c r="T3163" s="110">
        <v>44603</v>
      </c>
      <c r="U3163" s="28">
        <v>75.347999999999999</v>
      </c>
      <c r="V3163">
        <v>75.314999999999998</v>
      </c>
      <c r="W3163">
        <v>75.53</v>
      </c>
      <c r="X3163">
        <v>75.171999999999997</v>
      </c>
      <c r="Y3163" s="19">
        <v>3.3E-3</v>
      </c>
      <c r="AB3163" s="110">
        <f t="shared" si="572"/>
        <v>44832</v>
      </c>
      <c r="AC3163" s="108">
        <f t="shared" ref="AC3163:AC3226" si="576">IFERROR(VLOOKUP(AB3163,K:Q,2,FALSE),0)</f>
        <v>16858.599999999999</v>
      </c>
      <c r="AD3163" s="28">
        <f t="shared" ref="AD3163:AD3226" si="577">VLOOKUP(AB3163,T:Y,2,FALSE)</f>
        <v>81.406000000000006</v>
      </c>
      <c r="AE3163" s="28">
        <f t="shared" si="570"/>
        <v>207.09284327936513</v>
      </c>
      <c r="AF3163" s="31">
        <f t="shared" si="571"/>
        <v>-5.1083198995423018E-3</v>
      </c>
      <c r="AJ3163" s="110">
        <f t="shared" si="575"/>
        <v>44776</v>
      </c>
      <c r="AK3163" s="31">
        <f t="shared" si="573"/>
        <v>1.5599999999999999E-2</v>
      </c>
      <c r="AL3163" s="115">
        <f t="shared" si="574"/>
        <v>-4.1404053272446895E-3</v>
      </c>
      <c r="AM3163" s="100"/>
      <c r="BR3163" s="18">
        <f t="shared" si="567"/>
        <v>44767</v>
      </c>
      <c r="BS3163" s="6">
        <f t="shared" si="568"/>
        <v>1.2999999999999999E-3</v>
      </c>
      <c r="BT3163" s="6">
        <f t="shared" si="569"/>
        <v>-5.3E-3</v>
      </c>
    </row>
    <row r="3164" spans="2:72" ht="14.45" hidden="1">
      <c r="B3164" s="110">
        <v>44768</v>
      </c>
      <c r="C3164" s="106">
        <v>3921.05</v>
      </c>
      <c r="D3164" s="106">
        <v>3953.22</v>
      </c>
      <c r="E3164" s="106">
        <v>3953.22</v>
      </c>
      <c r="F3164" s="106">
        <v>3910.74</v>
      </c>
      <c r="G3164" s="28"/>
      <c r="H3164" s="107">
        <v>-1.15E-2</v>
      </c>
      <c r="K3164" s="110">
        <v>44833</v>
      </c>
      <c r="L3164" s="106">
        <v>16818.099999999999</v>
      </c>
      <c r="M3164" s="106">
        <v>16993.599999999999</v>
      </c>
      <c r="N3164" s="106">
        <v>17026.05</v>
      </c>
      <c r="O3164" s="106">
        <v>16788.599999999999</v>
      </c>
      <c r="P3164" s="28" t="s">
        <v>5631</v>
      </c>
      <c r="Q3164" s="107">
        <v>-2.3999999999999998E-3</v>
      </c>
      <c r="T3164" s="110">
        <v>44606</v>
      </c>
      <c r="U3164" s="28">
        <v>75.686000000000007</v>
      </c>
      <c r="V3164">
        <v>75.570999999999998</v>
      </c>
      <c r="W3164">
        <v>75.712000000000003</v>
      </c>
      <c r="X3164">
        <v>75.376999999999995</v>
      </c>
      <c r="Y3164" s="19">
        <v>4.4999999999999997E-3</v>
      </c>
      <c r="AB3164" s="110">
        <f t="shared" si="572"/>
        <v>44833</v>
      </c>
      <c r="AC3164" s="108">
        <f t="shared" si="576"/>
        <v>16818.099999999999</v>
      </c>
      <c r="AD3164" s="28">
        <f t="shared" si="577"/>
        <v>81.460999999999999</v>
      </c>
      <c r="AE3164" s="28">
        <f t="shared" si="570"/>
        <v>206.45585003866879</v>
      </c>
      <c r="AF3164" s="31">
        <f t="shared" si="571"/>
        <v>-3.0758824429150122E-3</v>
      </c>
      <c r="AJ3164" s="110">
        <f t="shared" si="575"/>
        <v>44777</v>
      </c>
      <c r="AK3164" s="31">
        <f t="shared" si="573"/>
        <v>-8.0000000000000004E-4</v>
      </c>
      <c r="AL3164" s="115">
        <f t="shared" si="574"/>
        <v>-1.0103542358190776E-3</v>
      </c>
      <c r="AM3164" s="100"/>
      <c r="BR3164" s="18">
        <f t="shared" si="567"/>
        <v>44768</v>
      </c>
      <c r="BS3164" s="6">
        <f t="shared" si="568"/>
        <v>-1.15E-2</v>
      </c>
      <c r="BT3164" s="6">
        <f t="shared" si="569"/>
        <v>-8.8000000000000005E-3</v>
      </c>
    </row>
    <row r="3165" spans="2:72" ht="14.45" hidden="1">
      <c r="B3165" s="110">
        <v>44769</v>
      </c>
      <c r="C3165" s="106">
        <v>4023.61</v>
      </c>
      <c r="D3165" s="106">
        <v>3951.43</v>
      </c>
      <c r="E3165" s="106">
        <v>4039.56</v>
      </c>
      <c r="F3165" s="106">
        <v>3951.43</v>
      </c>
      <c r="G3165" s="28"/>
      <c r="H3165" s="107">
        <v>2.6200000000000001E-2</v>
      </c>
      <c r="K3165" s="110">
        <v>44834</v>
      </c>
      <c r="L3165" s="106">
        <v>17094.349999999999</v>
      </c>
      <c r="M3165" s="106">
        <v>16798.05</v>
      </c>
      <c r="N3165" s="106">
        <v>17187.099999999999</v>
      </c>
      <c r="O3165" s="106">
        <v>16747.7</v>
      </c>
      <c r="P3165" s="28" t="s">
        <v>5632</v>
      </c>
      <c r="Q3165" s="107">
        <v>1.6400000000000001E-2</v>
      </c>
      <c r="T3165" s="110">
        <v>44607</v>
      </c>
      <c r="U3165" s="28">
        <v>75.177000000000007</v>
      </c>
      <c r="V3165">
        <v>75.63</v>
      </c>
      <c r="W3165">
        <v>75.748999999999995</v>
      </c>
      <c r="X3165">
        <v>75.162000000000006</v>
      </c>
      <c r="Y3165" s="19">
        <v>-6.7000000000000002E-3</v>
      </c>
      <c r="AB3165" s="110">
        <f t="shared" si="572"/>
        <v>44834</v>
      </c>
      <c r="AC3165" s="108">
        <f t="shared" si="576"/>
        <v>17094.349999999999</v>
      </c>
      <c r="AD3165" s="28">
        <f t="shared" si="577"/>
        <v>81.509</v>
      </c>
      <c r="AE3165" s="28">
        <f t="shared" si="570"/>
        <v>209.72346612030572</v>
      </c>
      <c r="AF3165" s="31">
        <f t="shared" si="571"/>
        <v>1.5827190564108085E-2</v>
      </c>
      <c r="AJ3165" s="110">
        <f t="shared" si="575"/>
        <v>44778</v>
      </c>
      <c r="AK3165" s="31">
        <f t="shared" si="573"/>
        <v>-1.6000000000000001E-3</v>
      </c>
      <c r="AL3165" s="115">
        <f t="shared" si="574"/>
        <v>-1.6306815123914298E-3</v>
      </c>
      <c r="AM3165" s="100"/>
      <c r="BR3165" s="18">
        <f t="shared" si="567"/>
        <v>44769</v>
      </c>
      <c r="BS3165" s="6">
        <f t="shared" si="568"/>
        <v>2.6200000000000001E-2</v>
      </c>
      <c r="BT3165" s="6">
        <f t="shared" si="569"/>
        <v>9.5999999999999992E-3</v>
      </c>
    </row>
    <row r="3166" spans="2:72" ht="14.45" hidden="1">
      <c r="B3166" s="110">
        <v>44770</v>
      </c>
      <c r="C3166" s="106">
        <v>4072.43</v>
      </c>
      <c r="D3166" s="106">
        <v>4026.13</v>
      </c>
      <c r="E3166" s="106">
        <v>4078.95</v>
      </c>
      <c r="F3166" s="106">
        <v>3992.97</v>
      </c>
      <c r="G3166" s="28"/>
      <c r="H3166" s="107">
        <v>1.21E-2</v>
      </c>
      <c r="K3166" s="110">
        <v>44837</v>
      </c>
      <c r="L3166" s="106">
        <v>16887.349999999999</v>
      </c>
      <c r="M3166" s="106">
        <v>17102.099999999999</v>
      </c>
      <c r="N3166" s="106">
        <v>17114.650000000001</v>
      </c>
      <c r="O3166" s="106">
        <v>16855.55</v>
      </c>
      <c r="P3166" s="28" t="s">
        <v>5633</v>
      </c>
      <c r="Q3166" s="107">
        <v>-1.21E-2</v>
      </c>
      <c r="T3166" s="110">
        <v>44608</v>
      </c>
      <c r="U3166" s="28">
        <v>75.05</v>
      </c>
      <c r="V3166">
        <v>75.197999999999993</v>
      </c>
      <c r="W3166">
        <v>75.319000000000003</v>
      </c>
      <c r="X3166">
        <v>74.954999999999998</v>
      </c>
      <c r="Y3166" s="19">
        <v>-1.6999999999999999E-3</v>
      </c>
      <c r="AB3166" s="110">
        <f t="shared" si="572"/>
        <v>44837</v>
      </c>
      <c r="AC3166" s="108">
        <f t="shared" si="576"/>
        <v>16887.349999999999</v>
      </c>
      <c r="AD3166" s="28">
        <f t="shared" si="577"/>
        <v>81.494</v>
      </c>
      <c r="AE3166" s="28">
        <f t="shared" si="570"/>
        <v>207.22200407391952</v>
      </c>
      <c r="AF3166" s="31">
        <f t="shared" si="571"/>
        <v>-1.1927430404718109E-2</v>
      </c>
      <c r="AJ3166" s="110">
        <f t="shared" si="575"/>
        <v>44781</v>
      </c>
      <c r="AK3166" s="31">
        <f t="shared" si="573"/>
        <v>-1.1999999999999999E-3</v>
      </c>
      <c r="AL3166" s="115">
        <f t="shared" si="574"/>
        <v>4.4991073859972364E-3</v>
      </c>
      <c r="AM3166" s="100"/>
      <c r="BR3166" s="18">
        <f t="shared" si="567"/>
        <v>44770</v>
      </c>
      <c r="BS3166" s="6">
        <f t="shared" si="568"/>
        <v>1.21E-2</v>
      </c>
      <c r="BT3166" s="6">
        <f t="shared" si="569"/>
        <v>1.7299999999999999E-2</v>
      </c>
    </row>
    <row r="3167" spans="2:72" ht="14.45" hidden="1">
      <c r="B3167" s="110">
        <v>44771</v>
      </c>
      <c r="C3167" s="106">
        <v>4130.29</v>
      </c>
      <c r="D3167" s="106">
        <v>4087.33</v>
      </c>
      <c r="E3167" s="106">
        <v>4140.1499999999996</v>
      </c>
      <c r="F3167" s="106">
        <v>4079.22</v>
      </c>
      <c r="G3167" s="28"/>
      <c r="H3167" s="107">
        <v>1.4200000000000001E-2</v>
      </c>
      <c r="K3167" s="110">
        <v>44838</v>
      </c>
      <c r="L3167" s="106">
        <v>17274.3</v>
      </c>
      <c r="M3167" s="106">
        <v>17147.45</v>
      </c>
      <c r="N3167" s="106">
        <v>17287.3</v>
      </c>
      <c r="O3167" s="106">
        <v>17117.3</v>
      </c>
      <c r="P3167" s="28" t="s">
        <v>3148</v>
      </c>
      <c r="Q3167" s="107">
        <v>2.29E-2</v>
      </c>
      <c r="T3167" s="110">
        <v>44609</v>
      </c>
      <c r="U3167" s="28">
        <v>75.105000000000004</v>
      </c>
      <c r="V3167">
        <v>74.972999999999999</v>
      </c>
      <c r="W3167">
        <v>75.233000000000004</v>
      </c>
      <c r="X3167">
        <v>74.944999999999993</v>
      </c>
      <c r="Y3167" s="19">
        <v>6.9999999999999999E-4</v>
      </c>
      <c r="AB3167" s="110">
        <f t="shared" si="572"/>
        <v>44838</v>
      </c>
      <c r="AC3167" s="108">
        <f t="shared" si="576"/>
        <v>17274.3</v>
      </c>
      <c r="AD3167" s="28">
        <f t="shared" si="577"/>
        <v>81.450999999999993</v>
      </c>
      <c r="AE3167" s="28">
        <f t="shared" si="570"/>
        <v>212.08211071687273</v>
      </c>
      <c r="AF3167" s="31">
        <f t="shared" si="571"/>
        <v>2.3453622431040433E-2</v>
      </c>
      <c r="AJ3167" s="110" t="e">
        <f t="shared" si="575"/>
        <v>#N/A</v>
      </c>
      <c r="AK3167" s="31">
        <f t="shared" si="573"/>
        <v>0</v>
      </c>
      <c r="AL3167" s="115">
        <f t="shared" si="574"/>
        <v>0</v>
      </c>
      <c r="AM3167" s="100"/>
      <c r="BR3167" s="18">
        <f t="shared" si="567"/>
        <v>44771</v>
      </c>
      <c r="BS3167" s="6">
        <f t="shared" si="568"/>
        <v>1.4200000000000001E-2</v>
      </c>
      <c r="BT3167" s="6">
        <f t="shared" si="569"/>
        <v>1.35E-2</v>
      </c>
    </row>
    <row r="3168" spans="2:72" ht="14.45" hidden="1">
      <c r="B3168" s="110">
        <v>44774</v>
      </c>
      <c r="C3168" s="106">
        <v>4118.63</v>
      </c>
      <c r="D3168" s="106">
        <v>4112.38</v>
      </c>
      <c r="E3168" s="106">
        <v>4144.95</v>
      </c>
      <c r="F3168" s="106">
        <v>4096.0200000000004</v>
      </c>
      <c r="G3168" s="28"/>
      <c r="H3168" s="107">
        <v>-2.8E-3</v>
      </c>
      <c r="K3168" s="110">
        <v>44840</v>
      </c>
      <c r="L3168" s="106">
        <v>17331.8</v>
      </c>
      <c r="M3168" s="106">
        <v>17379.25</v>
      </c>
      <c r="N3168" s="106">
        <v>17428.8</v>
      </c>
      <c r="O3168" s="106">
        <v>17315.650000000001</v>
      </c>
      <c r="P3168" s="28" t="s">
        <v>5634</v>
      </c>
      <c r="Q3168" s="107">
        <v>3.3E-3</v>
      </c>
      <c r="T3168" s="110">
        <v>44610</v>
      </c>
      <c r="U3168" s="28">
        <v>74.686999999999998</v>
      </c>
      <c r="V3168">
        <v>75.069999999999993</v>
      </c>
      <c r="W3168">
        <v>75.108999999999995</v>
      </c>
      <c r="X3168">
        <v>74.468999999999994</v>
      </c>
      <c r="Y3168" s="19">
        <v>-5.5999999999999999E-3</v>
      </c>
      <c r="AB3168" s="110">
        <f t="shared" si="572"/>
        <v>44840</v>
      </c>
      <c r="AC3168" s="108">
        <f t="shared" si="576"/>
        <v>17331.8</v>
      </c>
      <c r="AD3168" s="28">
        <f t="shared" si="577"/>
        <v>82.06</v>
      </c>
      <c r="AE3168" s="28">
        <f t="shared" si="570"/>
        <v>211.208871557397</v>
      </c>
      <c r="AF3168" s="31">
        <f t="shared" si="571"/>
        <v>-4.1174578870609713E-3</v>
      </c>
      <c r="AJ3168" s="110">
        <f t="shared" si="575"/>
        <v>44783</v>
      </c>
      <c r="AK3168" s="31">
        <f t="shared" si="573"/>
        <v>2.1299999999999999E-2</v>
      </c>
      <c r="AL3168" s="115">
        <f t="shared" si="574"/>
        <v>6.800126920032179E-3</v>
      </c>
      <c r="AM3168" s="100"/>
      <c r="BR3168" s="18">
        <f t="shared" si="567"/>
        <v>44774</v>
      </c>
      <c r="BS3168" s="6">
        <f t="shared" si="568"/>
        <v>-2.8E-3</v>
      </c>
      <c r="BT3168" s="6">
        <f t="shared" si="569"/>
        <v>1.06E-2</v>
      </c>
    </row>
    <row r="3169" spans="2:72" ht="14.45" hidden="1">
      <c r="B3169" s="110">
        <v>44775</v>
      </c>
      <c r="C3169" s="106">
        <v>4091.19</v>
      </c>
      <c r="D3169" s="106">
        <v>4104.21</v>
      </c>
      <c r="E3169" s="106">
        <v>4140.47</v>
      </c>
      <c r="F3169" s="106">
        <v>4079.81</v>
      </c>
      <c r="G3169" s="28"/>
      <c r="H3169" s="107">
        <v>-6.7000000000000002E-3</v>
      </c>
      <c r="K3169" s="110">
        <v>44841</v>
      </c>
      <c r="L3169" s="106">
        <v>17314.650000000001</v>
      </c>
      <c r="M3169" s="106">
        <v>17287.2</v>
      </c>
      <c r="N3169" s="106">
        <v>17337.349999999999</v>
      </c>
      <c r="O3169" s="106">
        <v>17216.95</v>
      </c>
      <c r="P3169" s="28" t="s">
        <v>5339</v>
      </c>
      <c r="Q3169" s="107">
        <v>-1E-3</v>
      </c>
      <c r="T3169" s="110">
        <v>44613</v>
      </c>
      <c r="U3169" s="28">
        <v>74.524000000000001</v>
      </c>
      <c r="V3169">
        <v>74.596000000000004</v>
      </c>
      <c r="W3169">
        <v>74.742000000000004</v>
      </c>
      <c r="X3169">
        <v>74.355000000000004</v>
      </c>
      <c r="Y3169" s="19">
        <v>-2.2000000000000001E-3</v>
      </c>
      <c r="AB3169" s="110">
        <f t="shared" si="572"/>
        <v>44841</v>
      </c>
      <c r="AC3169" s="108">
        <f t="shared" si="576"/>
        <v>17314.650000000001</v>
      </c>
      <c r="AD3169" s="28">
        <f t="shared" si="577"/>
        <v>82.82</v>
      </c>
      <c r="AE3169" s="28">
        <f t="shared" si="570"/>
        <v>209.06363197295343</v>
      </c>
      <c r="AF3169" s="31">
        <f t="shared" si="571"/>
        <v>-1.0156957748153062E-2</v>
      </c>
      <c r="AJ3169" s="110">
        <f t="shared" si="575"/>
        <v>44784</v>
      </c>
      <c r="AK3169" s="31">
        <f t="shared" si="573"/>
        <v>-6.9999999999999999E-4</v>
      </c>
      <c r="AL3169" s="115">
        <f t="shared" si="574"/>
        <v>8.8497303066548128E-4</v>
      </c>
      <c r="AM3169" s="100"/>
      <c r="BR3169" s="18">
        <f t="shared" si="567"/>
        <v>44775</v>
      </c>
      <c r="BS3169" s="6">
        <f t="shared" si="568"/>
        <v>-6.7000000000000002E-3</v>
      </c>
      <c r="BT3169" s="6">
        <f t="shared" si="569"/>
        <v>2.9999999999999997E-4</v>
      </c>
    </row>
    <row r="3170" spans="2:72" ht="14.45" hidden="1">
      <c r="B3170" s="110">
        <v>44776</v>
      </c>
      <c r="C3170" s="106">
        <v>4155.17</v>
      </c>
      <c r="D3170" s="106">
        <v>4107.96</v>
      </c>
      <c r="E3170" s="106">
        <v>4167.66</v>
      </c>
      <c r="F3170" s="106">
        <v>4107.96</v>
      </c>
      <c r="G3170" s="28"/>
      <c r="H3170" s="107">
        <v>1.5599999999999999E-2</v>
      </c>
      <c r="K3170" s="110">
        <v>44844</v>
      </c>
      <c r="L3170" s="106">
        <v>17241</v>
      </c>
      <c r="M3170" s="106">
        <v>17094.349999999999</v>
      </c>
      <c r="N3170" s="106">
        <v>17280.150000000001</v>
      </c>
      <c r="O3170" s="106">
        <v>17064.7</v>
      </c>
      <c r="P3170" s="28" t="s">
        <v>5635</v>
      </c>
      <c r="Q3170" s="107">
        <v>-4.3E-3</v>
      </c>
      <c r="T3170" s="110">
        <v>44614</v>
      </c>
      <c r="U3170" s="28">
        <v>74.63</v>
      </c>
      <c r="V3170">
        <v>74.691999999999993</v>
      </c>
      <c r="W3170">
        <v>74.998999999999995</v>
      </c>
      <c r="X3170">
        <v>74.602000000000004</v>
      </c>
      <c r="Y3170" s="19">
        <v>1.4E-3</v>
      </c>
      <c r="AB3170" s="110">
        <f t="shared" si="572"/>
        <v>44844</v>
      </c>
      <c r="AC3170" s="108">
        <f t="shared" si="576"/>
        <v>17241</v>
      </c>
      <c r="AD3170" s="28">
        <f t="shared" si="577"/>
        <v>82.37</v>
      </c>
      <c r="AE3170" s="28">
        <f t="shared" si="570"/>
        <v>209.31164258832098</v>
      </c>
      <c r="AF3170" s="31">
        <f t="shared" si="571"/>
        <v>1.1862924843839551E-3</v>
      </c>
      <c r="AJ3170" s="110">
        <f t="shared" si="575"/>
        <v>44785</v>
      </c>
      <c r="AK3170" s="31">
        <f t="shared" si="573"/>
        <v>1.7299999999999999E-2</v>
      </c>
      <c r="AL3170" s="115">
        <f t="shared" si="574"/>
        <v>1.4493646046702668E-3</v>
      </c>
      <c r="AM3170" s="100"/>
      <c r="BR3170" s="18">
        <f t="shared" si="567"/>
        <v>44776</v>
      </c>
      <c r="BS3170" s="6">
        <f t="shared" si="568"/>
        <v>1.5599999999999999E-2</v>
      </c>
      <c r="BT3170" s="6">
        <f t="shared" si="569"/>
        <v>2.5000000000000001E-3</v>
      </c>
    </row>
    <row r="3171" spans="2:72" ht="14.45" hidden="1">
      <c r="B3171" s="110">
        <v>44777</v>
      </c>
      <c r="C3171" s="106">
        <v>4151.9399999999996</v>
      </c>
      <c r="D3171" s="106">
        <v>4154.8500000000004</v>
      </c>
      <c r="E3171" s="106">
        <v>4161.29</v>
      </c>
      <c r="F3171" s="106">
        <v>4135.42</v>
      </c>
      <c r="G3171" s="28"/>
      <c r="H3171" s="107">
        <v>-8.0000000000000004E-4</v>
      </c>
      <c r="K3171" s="110">
        <v>44845</v>
      </c>
      <c r="L3171" s="106">
        <v>16983.55</v>
      </c>
      <c r="M3171" s="106">
        <v>17256.05</v>
      </c>
      <c r="N3171" s="106">
        <v>17261.8</v>
      </c>
      <c r="O3171" s="106">
        <v>16950.3</v>
      </c>
      <c r="P3171" s="28" t="s">
        <v>5636</v>
      </c>
      <c r="Q3171" s="107">
        <v>-1.49E-2</v>
      </c>
      <c r="T3171" s="110">
        <v>44615</v>
      </c>
      <c r="U3171" s="28">
        <v>74.64</v>
      </c>
      <c r="V3171">
        <v>74.63</v>
      </c>
      <c r="W3171">
        <v>74.734999999999999</v>
      </c>
      <c r="X3171">
        <v>74.531000000000006</v>
      </c>
      <c r="Y3171" s="19">
        <v>1E-4</v>
      </c>
      <c r="AB3171" s="110">
        <f t="shared" si="572"/>
        <v>44845</v>
      </c>
      <c r="AC3171" s="108">
        <f t="shared" si="576"/>
        <v>16983.55</v>
      </c>
      <c r="AD3171" s="28">
        <f t="shared" si="577"/>
        <v>82.256</v>
      </c>
      <c r="AE3171" s="28">
        <f t="shared" si="570"/>
        <v>206.47186831355768</v>
      </c>
      <c r="AF3171" s="31">
        <f t="shared" si="571"/>
        <v>-1.3567206485253336E-2</v>
      </c>
      <c r="AJ3171" s="110" t="e">
        <f t="shared" si="575"/>
        <v>#N/A</v>
      </c>
      <c r="AK3171" s="31">
        <f t="shared" si="573"/>
        <v>0</v>
      </c>
      <c r="AL3171" s="115">
        <f t="shared" si="574"/>
        <v>0</v>
      </c>
      <c r="AM3171" s="100"/>
      <c r="BR3171" s="18">
        <f t="shared" si="567"/>
        <v>44777</v>
      </c>
      <c r="BS3171" s="6">
        <f t="shared" si="568"/>
        <v>-8.0000000000000004E-4</v>
      </c>
      <c r="BT3171" s="6">
        <f t="shared" si="569"/>
        <v>-4.0000000000000002E-4</v>
      </c>
    </row>
    <row r="3172" spans="2:72" ht="14.45" hidden="1">
      <c r="B3172" s="110">
        <v>44778</v>
      </c>
      <c r="C3172" s="106">
        <v>4145.1899999999996</v>
      </c>
      <c r="D3172" s="106">
        <v>4115.87</v>
      </c>
      <c r="E3172" s="106">
        <v>4151.58</v>
      </c>
      <c r="F3172" s="106">
        <v>4107.3100000000004</v>
      </c>
      <c r="G3172" s="28"/>
      <c r="H3172" s="107">
        <v>-1.6000000000000001E-3</v>
      </c>
      <c r="K3172" s="110">
        <v>44846</v>
      </c>
      <c r="L3172" s="106">
        <v>17123.599999999999</v>
      </c>
      <c r="M3172" s="106">
        <v>17025.55</v>
      </c>
      <c r="N3172" s="106">
        <v>17142.349999999999</v>
      </c>
      <c r="O3172" s="106">
        <v>16960.05</v>
      </c>
      <c r="P3172" s="28" t="s">
        <v>4612</v>
      </c>
      <c r="Q3172" s="107">
        <v>8.2000000000000007E-3</v>
      </c>
      <c r="T3172" s="110">
        <v>44616</v>
      </c>
      <c r="U3172" s="28">
        <v>75.614999999999995</v>
      </c>
      <c r="V3172">
        <v>74.679000000000002</v>
      </c>
      <c r="W3172">
        <v>75.834999999999994</v>
      </c>
      <c r="X3172">
        <v>74.643000000000001</v>
      </c>
      <c r="Y3172" s="19">
        <v>1.3100000000000001E-2</v>
      </c>
      <c r="AB3172" s="110">
        <f t="shared" si="572"/>
        <v>44846</v>
      </c>
      <c r="AC3172" s="108">
        <f t="shared" si="576"/>
        <v>17123.599999999999</v>
      </c>
      <c r="AD3172" s="28">
        <f t="shared" si="577"/>
        <v>82.159000000000006</v>
      </c>
      <c r="AE3172" s="28">
        <f t="shared" si="570"/>
        <v>208.42025827967717</v>
      </c>
      <c r="AF3172" s="31">
        <f t="shared" si="571"/>
        <v>9.436588054507089E-3</v>
      </c>
      <c r="AJ3172" s="110">
        <f t="shared" si="575"/>
        <v>44789</v>
      </c>
      <c r="AK3172" s="31">
        <f t="shared" si="573"/>
        <v>1.9E-3</v>
      </c>
      <c r="AL3172" s="115">
        <f t="shared" si="574"/>
        <v>1.2176271356493906E-2</v>
      </c>
      <c r="AM3172" s="100"/>
      <c r="BR3172" s="18">
        <f t="shared" si="567"/>
        <v>44778</v>
      </c>
      <c r="BS3172" s="6">
        <f t="shared" si="568"/>
        <v>-1.6000000000000001E-3</v>
      </c>
      <c r="BT3172" s="6">
        <f t="shared" si="569"/>
        <v>8.9999999999999998E-4</v>
      </c>
    </row>
    <row r="3173" spans="2:72" ht="14.45" hidden="1">
      <c r="B3173" s="110">
        <v>44781</v>
      </c>
      <c r="C3173" s="106">
        <v>4140.0600000000004</v>
      </c>
      <c r="D3173" s="106">
        <v>4155.93</v>
      </c>
      <c r="E3173" s="106">
        <v>4186.62</v>
      </c>
      <c r="F3173" s="106">
        <v>4128.97</v>
      </c>
      <c r="G3173" s="28"/>
      <c r="H3173" s="107">
        <v>-1.1999999999999999E-3</v>
      </c>
      <c r="K3173" s="110">
        <v>44847</v>
      </c>
      <c r="L3173" s="106">
        <v>17014.349999999999</v>
      </c>
      <c r="M3173" s="106">
        <v>17087.349999999999</v>
      </c>
      <c r="N3173" s="106">
        <v>17112.349999999999</v>
      </c>
      <c r="O3173" s="106">
        <v>16956.95</v>
      </c>
      <c r="P3173" s="28" t="s">
        <v>5637</v>
      </c>
      <c r="Q3173" s="107">
        <v>-6.4000000000000003E-3</v>
      </c>
      <c r="T3173" s="110">
        <v>44617</v>
      </c>
      <c r="U3173" s="28">
        <v>75.075000000000003</v>
      </c>
      <c r="V3173">
        <v>75.415000000000006</v>
      </c>
      <c r="W3173">
        <v>75.474999999999994</v>
      </c>
      <c r="X3173">
        <v>75.075000000000003</v>
      </c>
      <c r="Y3173" s="19">
        <v>-7.1000000000000004E-3</v>
      </c>
      <c r="AB3173" s="110">
        <f t="shared" si="572"/>
        <v>44847</v>
      </c>
      <c r="AC3173" s="108">
        <f t="shared" si="576"/>
        <v>17014.349999999999</v>
      </c>
      <c r="AD3173" s="28">
        <f t="shared" si="577"/>
        <v>82.171999999999997</v>
      </c>
      <c r="AE3173" s="28">
        <f t="shared" si="570"/>
        <v>207.05775690016063</v>
      </c>
      <c r="AF3173" s="31">
        <f t="shared" si="571"/>
        <v>-6.5372790090693078E-3</v>
      </c>
      <c r="AJ3173" s="110">
        <f t="shared" si="575"/>
        <v>44790</v>
      </c>
      <c r="AK3173" s="31">
        <f t="shared" si="573"/>
        <v>-7.1999999999999998E-3</v>
      </c>
      <c r="AL3173" s="115">
        <f t="shared" si="574"/>
        <v>5.3818974374433282E-3</v>
      </c>
      <c r="AM3173" s="100"/>
      <c r="BR3173" s="18">
        <f t="shared" si="567"/>
        <v>44781</v>
      </c>
      <c r="BS3173" s="6">
        <f t="shared" si="568"/>
        <v>-1.1999999999999999E-3</v>
      </c>
      <c r="BT3173" s="6">
        <f t="shared" si="569"/>
        <v>7.3000000000000001E-3</v>
      </c>
    </row>
    <row r="3174" spans="2:72" ht="14.45" hidden="1">
      <c r="B3174" s="110">
        <v>44782</v>
      </c>
      <c r="C3174" s="106">
        <v>4122.47</v>
      </c>
      <c r="D3174" s="106">
        <v>4133.1099999999997</v>
      </c>
      <c r="E3174" s="106">
        <v>4137.3</v>
      </c>
      <c r="F3174" s="106">
        <v>4112.09</v>
      </c>
      <c r="G3174" s="28"/>
      <c r="H3174" s="107">
        <v>-4.1999999999999997E-3</v>
      </c>
      <c r="K3174" s="110">
        <v>44848</v>
      </c>
      <c r="L3174" s="106">
        <v>17185.7</v>
      </c>
      <c r="M3174" s="106">
        <v>17322.3</v>
      </c>
      <c r="N3174" s="106">
        <v>17348.55</v>
      </c>
      <c r="O3174" s="106">
        <v>17169.75</v>
      </c>
      <c r="P3174" s="28" t="s">
        <v>5638</v>
      </c>
      <c r="Q3174" s="107">
        <v>1.01E-2</v>
      </c>
      <c r="T3174" s="110">
        <v>44620</v>
      </c>
      <c r="U3174" s="28">
        <v>75.52</v>
      </c>
      <c r="V3174">
        <v>75.766999999999996</v>
      </c>
      <c r="W3174">
        <v>75.808000000000007</v>
      </c>
      <c r="X3174">
        <v>75.284999999999997</v>
      </c>
      <c r="Y3174" s="19">
        <v>5.8999999999999999E-3</v>
      </c>
      <c r="AB3174" s="110">
        <f t="shared" si="572"/>
        <v>44848</v>
      </c>
      <c r="AC3174" s="108">
        <f t="shared" si="576"/>
        <v>17185.7</v>
      </c>
      <c r="AD3174" s="28">
        <f t="shared" si="577"/>
        <v>82.34</v>
      </c>
      <c r="AE3174" s="28">
        <f t="shared" si="570"/>
        <v>208.71629827544328</v>
      </c>
      <c r="AF3174" s="31">
        <f t="shared" si="571"/>
        <v>8.0100422225783952E-3</v>
      </c>
      <c r="AJ3174" s="110">
        <f t="shared" si="575"/>
        <v>44791</v>
      </c>
      <c r="AK3174" s="31">
        <f t="shared" si="573"/>
        <v>2.3E-3</v>
      </c>
      <c r="AL3174" s="115">
        <f t="shared" si="574"/>
        <v>-4.3364280949753642E-3</v>
      </c>
      <c r="AM3174" s="100"/>
      <c r="BR3174" s="18" t="e">
        <f t="shared" si="567"/>
        <v>#N/A</v>
      </c>
      <c r="BS3174" s="6">
        <f t="shared" si="568"/>
        <v>0</v>
      </c>
      <c r="BT3174" s="6">
        <f t="shared" si="569"/>
        <v>0</v>
      </c>
    </row>
    <row r="3175" spans="2:72" ht="14.45" hidden="1">
      <c r="B3175" s="110">
        <v>44783</v>
      </c>
      <c r="C3175" s="106">
        <v>4210.24</v>
      </c>
      <c r="D3175" s="106">
        <v>4181.0200000000004</v>
      </c>
      <c r="E3175" s="106">
        <v>4211.03</v>
      </c>
      <c r="F3175" s="106">
        <v>4177.26</v>
      </c>
      <c r="G3175" s="28"/>
      <c r="H3175" s="107">
        <v>2.1299999999999999E-2</v>
      </c>
      <c r="K3175" s="110">
        <v>44851</v>
      </c>
      <c r="L3175" s="106">
        <v>17311.8</v>
      </c>
      <c r="M3175" s="106">
        <v>17144.8</v>
      </c>
      <c r="N3175" s="106">
        <v>17328.55</v>
      </c>
      <c r="O3175" s="106">
        <v>17098.55</v>
      </c>
      <c r="P3175" s="28" t="s">
        <v>5639</v>
      </c>
      <c r="Q3175" s="107">
        <v>7.3000000000000001E-3</v>
      </c>
      <c r="T3175" s="110">
        <v>44621</v>
      </c>
      <c r="U3175" s="28">
        <v>75.781999999999996</v>
      </c>
      <c r="V3175">
        <v>75.289000000000001</v>
      </c>
      <c r="W3175">
        <v>75.816999999999993</v>
      </c>
      <c r="X3175">
        <v>75.284000000000006</v>
      </c>
      <c r="Y3175" s="19">
        <v>3.5000000000000001E-3</v>
      </c>
      <c r="AB3175" s="110">
        <f t="shared" si="572"/>
        <v>44851</v>
      </c>
      <c r="AC3175" s="108">
        <f t="shared" si="576"/>
        <v>17311.8</v>
      </c>
      <c r="AD3175" s="28">
        <f t="shared" si="577"/>
        <v>82.171000000000006</v>
      </c>
      <c r="AE3175" s="28">
        <f t="shared" si="570"/>
        <v>210.68016696888193</v>
      </c>
      <c r="AF3175" s="31">
        <f t="shared" si="571"/>
        <v>9.4092733038362297E-3</v>
      </c>
      <c r="AJ3175" s="110">
        <f t="shared" si="575"/>
        <v>44792</v>
      </c>
      <c r="AK3175" s="31">
        <f t="shared" si="573"/>
        <v>-1.29E-2</v>
      </c>
      <c r="AL3175" s="115">
        <f t="shared" si="574"/>
        <v>-1.3133098361636675E-2</v>
      </c>
      <c r="AM3175" s="100"/>
      <c r="BR3175" s="18">
        <f t="shared" si="567"/>
        <v>44783</v>
      </c>
      <c r="BS3175" s="6">
        <f t="shared" si="568"/>
        <v>2.1299999999999999E-2</v>
      </c>
      <c r="BT3175" s="6">
        <f t="shared" si="569"/>
        <v>5.9999999999999995E-4</v>
      </c>
    </row>
    <row r="3176" spans="2:72" ht="14.45" hidden="1">
      <c r="B3176" s="110">
        <v>44784</v>
      </c>
      <c r="C3176" s="106">
        <v>4207.2700000000004</v>
      </c>
      <c r="D3176" s="106">
        <v>4227.3999999999996</v>
      </c>
      <c r="E3176" s="106">
        <v>4257.91</v>
      </c>
      <c r="F3176" s="106">
        <v>4201.41</v>
      </c>
      <c r="G3176" s="28"/>
      <c r="H3176" s="107">
        <v>-6.9999999999999999E-4</v>
      </c>
      <c r="K3176" s="110">
        <v>44852</v>
      </c>
      <c r="L3176" s="106">
        <v>17486.95</v>
      </c>
      <c r="M3176" s="106">
        <v>17438.75</v>
      </c>
      <c r="N3176" s="106">
        <v>17527.8</v>
      </c>
      <c r="O3176" s="106">
        <v>17434.05</v>
      </c>
      <c r="P3176" s="28" t="s">
        <v>5640</v>
      </c>
      <c r="Q3176" s="107">
        <v>1.01E-2</v>
      </c>
      <c r="T3176" s="110">
        <v>44622</v>
      </c>
      <c r="U3176" s="28">
        <v>75.638000000000005</v>
      </c>
      <c r="V3176">
        <v>75.927999999999997</v>
      </c>
      <c r="W3176">
        <v>75.947000000000003</v>
      </c>
      <c r="X3176">
        <v>75.59</v>
      </c>
      <c r="Y3176" s="19">
        <v>-1.9E-3</v>
      </c>
      <c r="AB3176" s="110">
        <f t="shared" si="572"/>
        <v>44852</v>
      </c>
      <c r="AC3176" s="108">
        <f t="shared" si="576"/>
        <v>17486.95</v>
      </c>
      <c r="AD3176" s="28">
        <f t="shared" si="577"/>
        <v>82.290999999999997</v>
      </c>
      <c r="AE3176" s="28">
        <f t="shared" si="570"/>
        <v>212.50136709968285</v>
      </c>
      <c r="AF3176" s="31">
        <f t="shared" si="571"/>
        <v>8.6443833655680535E-3</v>
      </c>
      <c r="AJ3176" s="110">
        <f t="shared" si="575"/>
        <v>44795</v>
      </c>
      <c r="AK3176" s="31">
        <f t="shared" si="573"/>
        <v>-2.1399999999999999E-2</v>
      </c>
      <c r="AL3176" s="115">
        <f t="shared" si="574"/>
        <v>-1.4213903123011185E-2</v>
      </c>
      <c r="AM3176" s="100"/>
      <c r="BR3176" s="18">
        <f t="shared" si="567"/>
        <v>44784</v>
      </c>
      <c r="BS3176" s="6">
        <f t="shared" si="568"/>
        <v>-6.9999999999999999E-4</v>
      </c>
      <c r="BT3176" s="6">
        <f t="shared" si="569"/>
        <v>7.1000000000000004E-3</v>
      </c>
    </row>
    <row r="3177" spans="2:72" ht="14.45" hidden="1">
      <c r="B3177" s="110">
        <v>44785</v>
      </c>
      <c r="C3177" s="106">
        <v>4280.1499999999996</v>
      </c>
      <c r="D3177" s="106">
        <v>4225.0200000000004</v>
      </c>
      <c r="E3177" s="106">
        <v>4280.47</v>
      </c>
      <c r="F3177" s="106">
        <v>4219.78</v>
      </c>
      <c r="G3177" s="28"/>
      <c r="H3177" s="107">
        <v>1.7299999999999999E-2</v>
      </c>
      <c r="K3177" s="110">
        <v>44853</v>
      </c>
      <c r="L3177" s="106">
        <v>17512.25</v>
      </c>
      <c r="M3177" s="106">
        <v>17568.150000000001</v>
      </c>
      <c r="N3177" s="106">
        <v>17607.599999999999</v>
      </c>
      <c r="O3177" s="106">
        <v>17472.849999999999</v>
      </c>
      <c r="P3177" s="28" t="s">
        <v>5641</v>
      </c>
      <c r="Q3177" s="107">
        <v>1.4E-3</v>
      </c>
      <c r="T3177" s="110">
        <v>44623</v>
      </c>
      <c r="U3177" s="28">
        <v>75.971000000000004</v>
      </c>
      <c r="V3177">
        <v>75.66</v>
      </c>
      <c r="W3177">
        <v>76.02</v>
      </c>
      <c r="X3177">
        <v>75.626999999999995</v>
      </c>
      <c r="Y3177" s="19">
        <v>4.4000000000000003E-3</v>
      </c>
      <c r="AB3177" s="110">
        <f t="shared" si="572"/>
        <v>44853</v>
      </c>
      <c r="AC3177" s="108">
        <f t="shared" si="576"/>
        <v>17512.25</v>
      </c>
      <c r="AD3177" s="28">
        <f t="shared" si="577"/>
        <v>83.013000000000005</v>
      </c>
      <c r="AE3177" s="28">
        <f t="shared" si="570"/>
        <v>210.95792225314105</v>
      </c>
      <c r="AF3177" s="31">
        <f t="shared" si="571"/>
        <v>-7.2632231387846913E-3</v>
      </c>
      <c r="AJ3177" s="110">
        <f t="shared" si="575"/>
        <v>44796</v>
      </c>
      <c r="AK3177" s="31">
        <f t="shared" si="573"/>
        <v>-2.2000000000000001E-3</v>
      </c>
      <c r="AL3177" s="115">
        <f t="shared" si="574"/>
        <v>5.0003955989132987E-3</v>
      </c>
      <c r="AM3177" s="100"/>
      <c r="BR3177" s="18">
        <f t="shared" si="567"/>
        <v>44785</v>
      </c>
      <c r="BS3177" s="6">
        <f t="shared" si="568"/>
        <v>1.7299999999999999E-2</v>
      </c>
      <c r="BT3177" s="6">
        <f t="shared" si="569"/>
        <v>2.2000000000000001E-3</v>
      </c>
    </row>
    <row r="3178" spans="2:72" ht="14.45" hidden="1">
      <c r="B3178" s="110">
        <v>44788</v>
      </c>
      <c r="C3178" s="106">
        <v>4297.1400000000003</v>
      </c>
      <c r="D3178" s="106">
        <v>4269.37</v>
      </c>
      <c r="E3178" s="106">
        <v>4301.79</v>
      </c>
      <c r="F3178" s="106">
        <v>4256.8999999999996</v>
      </c>
      <c r="G3178" s="28"/>
      <c r="H3178" s="107">
        <v>4.0000000000000001E-3</v>
      </c>
      <c r="K3178" s="110">
        <v>44854</v>
      </c>
      <c r="L3178" s="106">
        <v>17563.95</v>
      </c>
      <c r="M3178" s="106">
        <v>17423.099999999999</v>
      </c>
      <c r="N3178" s="106">
        <v>17584.150000000001</v>
      </c>
      <c r="O3178" s="106">
        <v>17421</v>
      </c>
      <c r="P3178" s="28" t="s">
        <v>5642</v>
      </c>
      <c r="Q3178" s="107">
        <v>3.0000000000000001E-3</v>
      </c>
      <c r="T3178" s="110">
        <v>44624</v>
      </c>
      <c r="U3178" s="28">
        <v>76.424999999999997</v>
      </c>
      <c r="V3178">
        <v>75.944999999999993</v>
      </c>
      <c r="W3178">
        <v>76.438000000000002</v>
      </c>
      <c r="X3178">
        <v>75.944000000000003</v>
      </c>
      <c r="Y3178" s="19">
        <v>6.0000000000000001E-3</v>
      </c>
      <c r="AB3178" s="110">
        <f t="shared" si="572"/>
        <v>44854</v>
      </c>
      <c r="AC3178" s="108">
        <f t="shared" si="576"/>
        <v>17563.95</v>
      </c>
      <c r="AD3178" s="28">
        <f t="shared" si="577"/>
        <v>82.82</v>
      </c>
      <c r="AE3178" s="28">
        <f t="shared" si="570"/>
        <v>212.07377445061582</v>
      </c>
      <c r="AF3178" s="31">
        <f t="shared" si="571"/>
        <v>5.2894538662349166E-3</v>
      </c>
      <c r="AJ3178" s="110">
        <f t="shared" si="575"/>
        <v>44797</v>
      </c>
      <c r="AK3178" s="31">
        <f t="shared" si="573"/>
        <v>2.8999999999999998E-3</v>
      </c>
      <c r="AL3178" s="115">
        <f t="shared" si="574"/>
        <v>2.402776494697445E-3</v>
      </c>
      <c r="AM3178" s="100"/>
      <c r="BR3178" s="18" t="e">
        <f t="shared" si="567"/>
        <v>#N/A</v>
      </c>
      <c r="BS3178" s="6">
        <f t="shared" si="568"/>
        <v>0</v>
      </c>
      <c r="BT3178" s="6">
        <f t="shared" si="569"/>
        <v>0</v>
      </c>
    </row>
    <row r="3179" spans="2:72" ht="14.45" hidden="1">
      <c r="B3179" s="110">
        <v>44789</v>
      </c>
      <c r="C3179" s="106">
        <v>4305.2</v>
      </c>
      <c r="D3179" s="106">
        <v>4290.46</v>
      </c>
      <c r="E3179" s="106">
        <v>4325.28</v>
      </c>
      <c r="F3179" s="106">
        <v>4277.7700000000004</v>
      </c>
      <c r="G3179" s="28"/>
      <c r="H3179" s="107">
        <v>1.9E-3</v>
      </c>
      <c r="K3179" s="110">
        <v>44855</v>
      </c>
      <c r="L3179" s="106">
        <v>17576.3</v>
      </c>
      <c r="M3179" s="106">
        <v>17622.849999999999</v>
      </c>
      <c r="N3179" s="106">
        <v>17670.150000000001</v>
      </c>
      <c r="O3179" s="106">
        <v>17520.75</v>
      </c>
      <c r="P3179" s="28" t="s">
        <v>4725</v>
      </c>
      <c r="Q3179" s="107">
        <v>6.9999999999999999E-4</v>
      </c>
      <c r="T3179" s="110">
        <v>44627</v>
      </c>
      <c r="U3179" s="28">
        <v>76.974999999999994</v>
      </c>
      <c r="V3179">
        <v>76.665000000000006</v>
      </c>
      <c r="W3179">
        <v>77.16</v>
      </c>
      <c r="X3179">
        <v>76.665000000000006</v>
      </c>
      <c r="Y3179" s="19">
        <v>7.1999999999999998E-3</v>
      </c>
      <c r="AB3179" s="110">
        <f t="shared" si="572"/>
        <v>44855</v>
      </c>
      <c r="AC3179" s="108">
        <f t="shared" si="576"/>
        <v>17576.3</v>
      </c>
      <c r="AD3179" s="28">
        <f t="shared" si="577"/>
        <v>82.528999999999996</v>
      </c>
      <c r="AE3179" s="28">
        <f t="shared" si="570"/>
        <v>212.97119800312618</v>
      </c>
      <c r="AF3179" s="31">
        <f t="shared" si="571"/>
        <v>4.2316573788303558E-3</v>
      </c>
      <c r="AJ3179" s="110">
        <f t="shared" si="575"/>
        <v>44798</v>
      </c>
      <c r="AK3179" s="31">
        <f t="shared" si="573"/>
        <v>1.41E-2</v>
      </c>
      <c r="AL3179" s="115">
        <f t="shared" si="574"/>
        <v>-5.7081415549603554E-3</v>
      </c>
      <c r="AM3179" s="100"/>
      <c r="BR3179" s="18">
        <f t="shared" si="567"/>
        <v>44789</v>
      </c>
      <c r="BS3179" s="6">
        <f t="shared" si="568"/>
        <v>1.9E-3</v>
      </c>
      <c r="BT3179" s="6">
        <f t="shared" si="569"/>
        <v>7.1999999999999998E-3</v>
      </c>
    </row>
    <row r="3180" spans="2:72" ht="14.45" hidden="1">
      <c r="B3180" s="110">
        <v>44790</v>
      </c>
      <c r="C3180" s="106">
        <v>4274.04</v>
      </c>
      <c r="D3180" s="106">
        <v>4280.3999999999996</v>
      </c>
      <c r="E3180" s="106">
        <v>4302.18</v>
      </c>
      <c r="F3180" s="106">
        <v>4253.08</v>
      </c>
      <c r="G3180" s="28"/>
      <c r="H3180" s="107">
        <v>-7.1999999999999998E-3</v>
      </c>
      <c r="K3180" s="110">
        <v>44858</v>
      </c>
      <c r="L3180" s="106">
        <v>17730.75</v>
      </c>
      <c r="M3180" s="106">
        <v>17736.349999999999</v>
      </c>
      <c r="N3180" s="106">
        <v>17777.55</v>
      </c>
      <c r="O3180" s="106">
        <v>17707.400000000001</v>
      </c>
      <c r="P3180" s="28" t="s">
        <v>5643</v>
      </c>
      <c r="Q3180" s="107">
        <v>8.8000000000000005E-3</v>
      </c>
      <c r="T3180" s="110">
        <v>44628</v>
      </c>
      <c r="U3180" s="28">
        <v>76.905000000000001</v>
      </c>
      <c r="V3180">
        <v>76.995999999999995</v>
      </c>
      <c r="W3180">
        <v>77.174000000000007</v>
      </c>
      <c r="X3180">
        <v>76.724999999999994</v>
      </c>
      <c r="Y3180" s="19">
        <v>-8.9999999999999998E-4</v>
      </c>
      <c r="AB3180" s="110">
        <f t="shared" si="572"/>
        <v>44858</v>
      </c>
      <c r="AC3180" s="108">
        <f t="shared" si="576"/>
        <v>17730.75</v>
      </c>
      <c r="AD3180" s="28">
        <f t="shared" si="577"/>
        <v>82.744</v>
      </c>
      <c r="AE3180" s="28">
        <f t="shared" si="570"/>
        <v>214.2844194140965</v>
      </c>
      <c r="AF3180" s="31">
        <f t="shared" si="571"/>
        <v>6.166192533466619E-3</v>
      </c>
      <c r="AJ3180" s="110">
        <f t="shared" si="575"/>
        <v>44799</v>
      </c>
      <c r="AK3180" s="31">
        <f t="shared" si="573"/>
        <v>-3.3700000000000001E-2</v>
      </c>
      <c r="AL3180" s="115">
        <f t="shared" si="574"/>
        <v>8.3950949372235684E-4</v>
      </c>
      <c r="AM3180" s="100"/>
      <c r="BR3180" s="18">
        <f t="shared" si="567"/>
        <v>44790</v>
      </c>
      <c r="BS3180" s="6">
        <f t="shared" si="568"/>
        <v>-7.1999999999999998E-3</v>
      </c>
      <c r="BT3180" s="6">
        <f t="shared" si="569"/>
        <v>6.7000000000000002E-3</v>
      </c>
    </row>
    <row r="3181" spans="2:72" ht="14.45" hidden="1">
      <c r="B3181" s="110">
        <v>44791</v>
      </c>
      <c r="C3181" s="106">
        <v>4283.74</v>
      </c>
      <c r="D3181" s="106">
        <v>4273.13</v>
      </c>
      <c r="E3181" s="106">
        <v>4292.53</v>
      </c>
      <c r="F3181" s="106">
        <v>4261.9799999999996</v>
      </c>
      <c r="G3181" s="28"/>
      <c r="H3181" s="107">
        <v>2.3E-3</v>
      </c>
      <c r="K3181" s="110">
        <v>44859</v>
      </c>
      <c r="L3181" s="106">
        <v>17656.349999999999</v>
      </c>
      <c r="M3181" s="106">
        <v>17808.3</v>
      </c>
      <c r="N3181" s="106">
        <v>17811.5</v>
      </c>
      <c r="O3181" s="106">
        <v>17637</v>
      </c>
      <c r="P3181" s="28" t="s">
        <v>5644</v>
      </c>
      <c r="Q3181" s="107">
        <v>-4.1999999999999997E-3</v>
      </c>
      <c r="T3181" s="110">
        <v>44629</v>
      </c>
      <c r="U3181" s="28">
        <v>76.382000000000005</v>
      </c>
      <c r="V3181">
        <v>76.927999999999997</v>
      </c>
      <c r="W3181">
        <v>77.013999999999996</v>
      </c>
      <c r="X3181">
        <v>76.316999999999993</v>
      </c>
      <c r="Y3181" s="19">
        <v>-6.7999999999999996E-3</v>
      </c>
      <c r="AB3181" s="110">
        <f t="shared" si="572"/>
        <v>44859</v>
      </c>
      <c r="AC3181" s="108">
        <f t="shared" si="576"/>
        <v>17656.349999999999</v>
      </c>
      <c r="AD3181" s="28">
        <f t="shared" si="577"/>
        <v>82.515000000000001</v>
      </c>
      <c r="AE3181" s="28">
        <f t="shared" si="570"/>
        <v>213.9774586438829</v>
      </c>
      <c r="AF3181" s="31">
        <f t="shared" si="571"/>
        <v>-1.4324922505001281E-3</v>
      </c>
      <c r="AJ3181" s="110">
        <f t="shared" si="575"/>
        <v>44802</v>
      </c>
      <c r="AK3181" s="31">
        <f t="shared" si="573"/>
        <v>-6.7000000000000002E-3</v>
      </c>
      <c r="AL3181" s="115">
        <f t="shared" si="574"/>
        <v>-1.3923665474122604E-2</v>
      </c>
      <c r="AM3181" s="100"/>
      <c r="BR3181" s="18">
        <f t="shared" si="567"/>
        <v>44791</v>
      </c>
      <c r="BS3181" s="6">
        <f t="shared" si="568"/>
        <v>2.3E-3</v>
      </c>
      <c r="BT3181" s="6">
        <f t="shared" si="569"/>
        <v>6.9999999999999999E-4</v>
      </c>
    </row>
    <row r="3182" spans="2:72" ht="14.45" hidden="1">
      <c r="B3182" s="110">
        <v>44792</v>
      </c>
      <c r="C3182" s="106">
        <v>4228.4799999999996</v>
      </c>
      <c r="D3182" s="106">
        <v>4266.3100000000004</v>
      </c>
      <c r="E3182" s="106">
        <v>4266.3100000000004</v>
      </c>
      <c r="F3182" s="106">
        <v>4218.7</v>
      </c>
      <c r="G3182" s="28"/>
      <c r="H3182" s="107">
        <v>-1.29E-2</v>
      </c>
      <c r="K3182" s="110">
        <v>44861</v>
      </c>
      <c r="L3182" s="106">
        <v>17736.95</v>
      </c>
      <c r="M3182" s="106">
        <v>17771.400000000001</v>
      </c>
      <c r="N3182" s="106">
        <v>17783.900000000001</v>
      </c>
      <c r="O3182" s="106">
        <v>17654.5</v>
      </c>
      <c r="P3182" s="28" t="s">
        <v>5645</v>
      </c>
      <c r="Q3182" s="107">
        <v>4.5999999999999999E-3</v>
      </c>
      <c r="T3182" s="110">
        <v>44630</v>
      </c>
      <c r="U3182" s="28">
        <v>76.31</v>
      </c>
      <c r="V3182">
        <v>76.271000000000001</v>
      </c>
      <c r="W3182">
        <v>76.497</v>
      </c>
      <c r="X3182">
        <v>76.070999999999998</v>
      </c>
      <c r="Y3182" s="19">
        <v>-8.9999999999999998E-4</v>
      </c>
      <c r="AB3182" s="110">
        <f t="shared" si="572"/>
        <v>44861</v>
      </c>
      <c r="AC3182" s="108">
        <f t="shared" si="576"/>
        <v>17736.95</v>
      </c>
      <c r="AD3182" s="28">
        <f t="shared" si="577"/>
        <v>82.367999999999995</v>
      </c>
      <c r="AE3182" s="28">
        <f t="shared" si="570"/>
        <v>215.33787393162396</v>
      </c>
      <c r="AF3182" s="31">
        <f t="shared" si="571"/>
        <v>6.3577504675629282E-3</v>
      </c>
      <c r="AJ3182" s="110">
        <f t="shared" si="575"/>
        <v>44803</v>
      </c>
      <c r="AK3182" s="31">
        <f t="shared" si="573"/>
        <v>-1.0999999999999999E-2</v>
      </c>
      <c r="AL3182" s="115">
        <f t="shared" si="574"/>
        <v>2.9505470024820513E-2</v>
      </c>
      <c r="AM3182" s="100"/>
      <c r="BR3182" s="18">
        <f t="shared" si="567"/>
        <v>44792</v>
      </c>
      <c r="BS3182" s="6">
        <f t="shared" si="568"/>
        <v>-1.29E-2</v>
      </c>
      <c r="BT3182" s="6">
        <f t="shared" si="569"/>
        <v>-1.0999999999999999E-2</v>
      </c>
    </row>
    <row r="3183" spans="2:72" ht="14.45" hidden="1">
      <c r="B3183" s="110">
        <v>44795</v>
      </c>
      <c r="C3183" s="106">
        <v>4137.99</v>
      </c>
      <c r="D3183" s="106">
        <v>4195.08</v>
      </c>
      <c r="E3183" s="106">
        <v>4195.08</v>
      </c>
      <c r="F3183" s="106">
        <v>4129.8599999999997</v>
      </c>
      <c r="G3183" s="28"/>
      <c r="H3183" s="107">
        <v>-2.1399999999999999E-2</v>
      </c>
      <c r="K3183" s="110">
        <v>44862</v>
      </c>
      <c r="L3183" s="106">
        <v>17786.8</v>
      </c>
      <c r="M3183" s="106">
        <v>17756.400000000001</v>
      </c>
      <c r="N3183" s="106">
        <v>17838.900000000001</v>
      </c>
      <c r="O3183" s="106">
        <v>17723.7</v>
      </c>
      <c r="P3183" s="28" t="s">
        <v>5646</v>
      </c>
      <c r="Q3183" s="107">
        <v>2.8E-3</v>
      </c>
      <c r="T3183" s="110">
        <v>44631</v>
      </c>
      <c r="U3183" s="28">
        <v>76.510999999999996</v>
      </c>
      <c r="V3183">
        <v>76.370999999999995</v>
      </c>
      <c r="W3183">
        <v>76.736999999999995</v>
      </c>
      <c r="X3183">
        <v>76.272000000000006</v>
      </c>
      <c r="Y3183" s="19">
        <v>2.5999999999999999E-3</v>
      </c>
      <c r="AB3183" s="110">
        <f t="shared" si="572"/>
        <v>44862</v>
      </c>
      <c r="AC3183" s="108">
        <f t="shared" si="576"/>
        <v>17786.8</v>
      </c>
      <c r="AD3183" s="28">
        <f t="shared" si="577"/>
        <v>82.260999999999996</v>
      </c>
      <c r="AE3183" s="28">
        <f t="shared" si="570"/>
        <v>216.22397004655912</v>
      </c>
      <c r="AF3183" s="31">
        <f t="shared" si="571"/>
        <v>4.1149106692515147E-3</v>
      </c>
      <c r="AJ3183" s="110" t="e">
        <f t="shared" si="575"/>
        <v>#N/A</v>
      </c>
      <c r="AK3183" s="31">
        <f t="shared" si="573"/>
        <v>0</v>
      </c>
      <c r="AL3183" s="115">
        <f t="shared" si="574"/>
        <v>0</v>
      </c>
      <c r="AM3183" s="100"/>
      <c r="BR3183" s="18">
        <f t="shared" si="567"/>
        <v>44795</v>
      </c>
      <c r="BS3183" s="6">
        <f t="shared" si="568"/>
        <v>-2.1399999999999999E-2</v>
      </c>
      <c r="BT3183" s="6">
        <f t="shared" si="569"/>
        <v>-1.5100000000000001E-2</v>
      </c>
    </row>
    <row r="3184" spans="2:72" ht="14.45" hidden="1">
      <c r="B3184" s="110">
        <v>44796</v>
      </c>
      <c r="C3184" s="106">
        <v>4128.7299999999996</v>
      </c>
      <c r="D3184" s="106">
        <v>4133.09</v>
      </c>
      <c r="E3184" s="106">
        <v>4159.7700000000004</v>
      </c>
      <c r="F3184" s="106">
        <v>4124.03</v>
      </c>
      <c r="G3184" s="28"/>
      <c r="H3184" s="107">
        <v>-2.2000000000000001E-3</v>
      </c>
      <c r="K3184" s="110">
        <v>44865</v>
      </c>
      <c r="L3184" s="106">
        <v>18012.2</v>
      </c>
      <c r="M3184" s="106">
        <v>17910.2</v>
      </c>
      <c r="N3184" s="106">
        <v>18022.8</v>
      </c>
      <c r="O3184" s="106">
        <v>17899.900000000001</v>
      </c>
      <c r="P3184" s="28" t="s">
        <v>5647</v>
      </c>
      <c r="Q3184" s="107">
        <v>1.2699999999999999E-2</v>
      </c>
      <c r="T3184" s="110">
        <v>44634</v>
      </c>
      <c r="U3184" s="28">
        <v>76.45</v>
      </c>
      <c r="V3184">
        <v>76.653999999999996</v>
      </c>
      <c r="W3184">
        <v>76.72</v>
      </c>
      <c r="X3184">
        <v>76.44</v>
      </c>
      <c r="Y3184" s="19">
        <v>-8.0000000000000004E-4</v>
      </c>
      <c r="AB3184" s="110">
        <f t="shared" si="572"/>
        <v>44865</v>
      </c>
      <c r="AC3184" s="108">
        <f t="shared" si="576"/>
        <v>18012.2</v>
      </c>
      <c r="AD3184" s="28">
        <f t="shared" si="577"/>
        <v>82.77</v>
      </c>
      <c r="AE3184" s="28">
        <f t="shared" si="570"/>
        <v>217.61749426120576</v>
      </c>
      <c r="AF3184" s="31">
        <f t="shared" si="571"/>
        <v>6.4448183721101948E-3</v>
      </c>
      <c r="AJ3184" s="110">
        <f t="shared" si="575"/>
        <v>44805</v>
      </c>
      <c r="AK3184" s="31">
        <f t="shared" si="573"/>
        <v>3.0000000000000001E-3</v>
      </c>
      <c r="AL3184" s="115">
        <f t="shared" si="574"/>
        <v>-1.2289982152996037E-2</v>
      </c>
      <c r="AM3184" s="100"/>
      <c r="BR3184" s="18">
        <f t="shared" si="567"/>
        <v>44796</v>
      </c>
      <c r="BS3184" s="6">
        <f t="shared" si="568"/>
        <v>-2.2000000000000001E-3</v>
      </c>
      <c r="BT3184" s="6">
        <f t="shared" si="569"/>
        <v>5.0000000000000001E-3</v>
      </c>
    </row>
    <row r="3185" spans="2:72" ht="14.45" hidden="1">
      <c r="B3185" s="110">
        <v>44797</v>
      </c>
      <c r="C3185" s="106">
        <v>4140.7700000000004</v>
      </c>
      <c r="D3185" s="106">
        <v>4126.55</v>
      </c>
      <c r="E3185" s="106">
        <v>4156.5600000000004</v>
      </c>
      <c r="F3185" s="106">
        <v>4119.97</v>
      </c>
      <c r="G3185" s="28"/>
      <c r="H3185" s="107">
        <v>2.8999999999999998E-3</v>
      </c>
      <c r="K3185" s="110">
        <v>44866</v>
      </c>
      <c r="L3185" s="106">
        <v>18145.400000000001</v>
      </c>
      <c r="M3185" s="106">
        <v>18130.7</v>
      </c>
      <c r="N3185" s="106">
        <v>18175.8</v>
      </c>
      <c r="O3185" s="106">
        <v>18060.150000000001</v>
      </c>
      <c r="P3185" s="28" t="s">
        <v>5648</v>
      </c>
      <c r="Q3185" s="107">
        <v>7.4000000000000003E-3</v>
      </c>
      <c r="T3185" s="110">
        <v>44635</v>
      </c>
      <c r="U3185" s="28">
        <v>76.42</v>
      </c>
      <c r="V3185">
        <v>76.47</v>
      </c>
      <c r="W3185">
        <v>76.69</v>
      </c>
      <c r="X3185">
        <v>76.302000000000007</v>
      </c>
      <c r="Y3185" s="19">
        <v>-4.0000000000000002E-4</v>
      </c>
      <c r="AB3185" s="110">
        <f t="shared" si="572"/>
        <v>44866</v>
      </c>
      <c r="AC3185" s="108">
        <f t="shared" si="576"/>
        <v>18145.400000000001</v>
      </c>
      <c r="AD3185" s="28">
        <f t="shared" si="577"/>
        <v>82.65</v>
      </c>
      <c r="AE3185" s="28">
        <f t="shared" si="570"/>
        <v>219.54506957047792</v>
      </c>
      <c r="AF3185" s="31">
        <f t="shared" si="571"/>
        <v>8.8576302921605787E-3</v>
      </c>
      <c r="AJ3185" s="110">
        <f t="shared" si="575"/>
        <v>44806</v>
      </c>
      <c r="AK3185" s="31">
        <f t="shared" si="573"/>
        <v>-1.0699999999999999E-2</v>
      </c>
      <c r="AL3185" s="115">
        <f t="shared" si="574"/>
        <v>-7.4280866445641802E-4</v>
      </c>
      <c r="AM3185" s="100"/>
      <c r="BR3185" s="18">
        <f t="shared" si="567"/>
        <v>44797</v>
      </c>
      <c r="BS3185" s="6">
        <f t="shared" si="568"/>
        <v>2.8999999999999998E-3</v>
      </c>
      <c r="BT3185" s="6">
        <f t="shared" si="569"/>
        <v>1.6000000000000001E-3</v>
      </c>
    </row>
    <row r="3186" spans="2:72" ht="14.45" hidden="1">
      <c r="B3186" s="110">
        <v>44798</v>
      </c>
      <c r="C3186" s="106">
        <v>4199.12</v>
      </c>
      <c r="D3186" s="106">
        <v>4153.26</v>
      </c>
      <c r="E3186" s="106">
        <v>4200.54</v>
      </c>
      <c r="F3186" s="106">
        <v>4147.59</v>
      </c>
      <c r="G3186" s="28"/>
      <c r="H3186" s="107">
        <v>1.41E-2</v>
      </c>
      <c r="K3186" s="110">
        <v>44867</v>
      </c>
      <c r="L3186" s="106">
        <v>18082.849999999999</v>
      </c>
      <c r="M3186" s="106">
        <v>18177.900000000001</v>
      </c>
      <c r="N3186" s="106">
        <v>18178.75</v>
      </c>
      <c r="O3186" s="106">
        <v>18048.650000000001</v>
      </c>
      <c r="P3186" s="28" t="s">
        <v>5649</v>
      </c>
      <c r="Q3186" s="107">
        <v>-3.3999999999999998E-3</v>
      </c>
      <c r="T3186" s="110">
        <v>44636</v>
      </c>
      <c r="U3186" s="28">
        <v>76.2</v>
      </c>
      <c r="V3186">
        <v>76.271000000000001</v>
      </c>
      <c r="W3186">
        <v>76.481999999999999</v>
      </c>
      <c r="X3186">
        <v>76.108000000000004</v>
      </c>
      <c r="Y3186" s="19">
        <v>-2.8999999999999998E-3</v>
      </c>
      <c r="AB3186" s="110">
        <f t="shared" si="572"/>
        <v>44867</v>
      </c>
      <c r="AC3186" s="108">
        <f t="shared" si="576"/>
        <v>18082.849999999999</v>
      </c>
      <c r="AD3186" s="28">
        <f t="shared" si="577"/>
        <v>82.712000000000003</v>
      </c>
      <c r="AE3186" s="28">
        <f t="shared" si="570"/>
        <v>218.62426250120899</v>
      </c>
      <c r="AF3186" s="31">
        <f t="shared" si="571"/>
        <v>-4.1941596368819667E-3</v>
      </c>
      <c r="AJ3186" s="110">
        <f t="shared" si="575"/>
        <v>44810</v>
      </c>
      <c r="AK3186" s="31">
        <f t="shared" si="573"/>
        <v>-4.1000000000000003E-3</v>
      </c>
      <c r="AL3186" s="115">
        <f t="shared" si="574"/>
        <v>-1.6660279488830421E-3</v>
      </c>
      <c r="AM3186" s="100"/>
      <c r="BR3186" s="18">
        <f t="shared" si="567"/>
        <v>44798</v>
      </c>
      <c r="BS3186" s="6">
        <f t="shared" si="568"/>
        <v>1.41E-2</v>
      </c>
      <c r="BT3186" s="6">
        <f t="shared" si="569"/>
        <v>-4.7000000000000002E-3</v>
      </c>
    </row>
    <row r="3187" spans="2:72" ht="14.45" hidden="1">
      <c r="B3187" s="110">
        <v>44799</v>
      </c>
      <c r="C3187" s="106">
        <v>4057.66</v>
      </c>
      <c r="D3187" s="106">
        <v>4198.74</v>
      </c>
      <c r="E3187" s="106">
        <v>4203.04</v>
      </c>
      <c r="F3187" s="106">
        <v>4057.66</v>
      </c>
      <c r="G3187" s="28"/>
      <c r="H3187" s="107">
        <v>-3.3700000000000001E-2</v>
      </c>
      <c r="K3187" s="110">
        <v>44868</v>
      </c>
      <c r="L3187" s="106">
        <v>18052.7</v>
      </c>
      <c r="M3187" s="106">
        <v>17968.349999999999</v>
      </c>
      <c r="N3187" s="106">
        <v>18106.3</v>
      </c>
      <c r="O3187" s="106">
        <v>17959.2</v>
      </c>
      <c r="P3187" s="28" t="s">
        <v>5650</v>
      </c>
      <c r="Q3187" s="107">
        <v>-1.6999999999999999E-3</v>
      </c>
      <c r="T3187" s="110">
        <v>44637</v>
      </c>
      <c r="U3187" s="28">
        <v>75.936999999999998</v>
      </c>
      <c r="V3187">
        <v>76.054000000000002</v>
      </c>
      <c r="W3187">
        <v>76.09</v>
      </c>
      <c r="X3187">
        <v>75.754999999999995</v>
      </c>
      <c r="Y3187" s="19">
        <v>-3.5000000000000001E-3</v>
      </c>
      <c r="AB3187" s="110">
        <f t="shared" si="572"/>
        <v>44868</v>
      </c>
      <c r="AC3187" s="108">
        <f t="shared" si="576"/>
        <v>18052.7</v>
      </c>
      <c r="AD3187" s="28">
        <f t="shared" si="577"/>
        <v>82.730999999999995</v>
      </c>
      <c r="AE3187" s="28">
        <f t="shared" si="570"/>
        <v>218.20961912705033</v>
      </c>
      <c r="AF3187" s="31">
        <f t="shared" si="571"/>
        <v>-1.8966027348239489E-3</v>
      </c>
      <c r="AJ3187" s="110">
        <f t="shared" si="575"/>
        <v>44811</v>
      </c>
      <c r="AK3187" s="31">
        <f t="shared" si="573"/>
        <v>1.83E-2</v>
      </c>
      <c r="AL3187" s="115">
        <f t="shared" si="574"/>
        <v>1.2414687009185688E-3</v>
      </c>
      <c r="AM3187" s="100"/>
      <c r="BR3187" s="18">
        <f t="shared" si="567"/>
        <v>44799</v>
      </c>
      <c r="BS3187" s="6">
        <f t="shared" si="568"/>
        <v>-3.3700000000000001E-2</v>
      </c>
      <c r="BT3187" s="6">
        <f t="shared" si="569"/>
        <v>2.0999999999999999E-3</v>
      </c>
    </row>
    <row r="3188" spans="2:72" ht="14.45" hidden="1">
      <c r="B3188" s="110">
        <v>44802</v>
      </c>
      <c r="C3188" s="106">
        <v>4030.61</v>
      </c>
      <c r="D3188" s="106">
        <v>4034.58</v>
      </c>
      <c r="E3188" s="106">
        <v>4062.99</v>
      </c>
      <c r="F3188" s="106">
        <v>4017.42</v>
      </c>
      <c r="G3188" s="28"/>
      <c r="H3188" s="107">
        <v>-6.7000000000000002E-3</v>
      </c>
      <c r="K3188" s="110">
        <v>44869</v>
      </c>
      <c r="L3188" s="106">
        <v>18117.150000000001</v>
      </c>
      <c r="M3188" s="106">
        <v>18053.400000000001</v>
      </c>
      <c r="N3188" s="106">
        <v>18135.099999999999</v>
      </c>
      <c r="O3188" s="106">
        <v>18017.150000000001</v>
      </c>
      <c r="P3188" s="28" t="s">
        <v>5651</v>
      </c>
      <c r="Q3188" s="107">
        <v>3.5999999999999999E-3</v>
      </c>
      <c r="T3188" s="110">
        <v>44638</v>
      </c>
      <c r="U3188" s="28">
        <v>76.064999999999998</v>
      </c>
      <c r="V3188">
        <v>76.064999999999998</v>
      </c>
      <c r="W3188">
        <v>76.209999999999994</v>
      </c>
      <c r="X3188">
        <v>76.016999999999996</v>
      </c>
      <c r="Y3188" s="19">
        <v>1.6999999999999999E-3</v>
      </c>
      <c r="AB3188" s="110">
        <f t="shared" si="572"/>
        <v>44869</v>
      </c>
      <c r="AC3188" s="108">
        <f t="shared" si="576"/>
        <v>18117.150000000001</v>
      </c>
      <c r="AD3188" s="28">
        <f t="shared" si="577"/>
        <v>81.962000000000003</v>
      </c>
      <c r="AE3188" s="28">
        <f t="shared" si="570"/>
        <v>221.04328835313927</v>
      </c>
      <c r="AF3188" s="31">
        <f t="shared" si="571"/>
        <v>1.2985995931000138E-2</v>
      </c>
      <c r="AJ3188" s="110">
        <f t="shared" si="575"/>
        <v>44812</v>
      </c>
      <c r="AK3188" s="31">
        <f t="shared" si="573"/>
        <v>6.6E-3</v>
      </c>
      <c r="AL3188" s="115">
        <f t="shared" si="574"/>
        <v>9.4235077236326514E-3</v>
      </c>
      <c r="AM3188" s="100"/>
      <c r="BR3188" s="18">
        <f t="shared" si="567"/>
        <v>44802</v>
      </c>
      <c r="BS3188" s="6">
        <f t="shared" si="568"/>
        <v>-6.7000000000000002E-3</v>
      </c>
      <c r="BT3188" s="6">
        <f t="shared" si="569"/>
        <v>-1.4E-2</v>
      </c>
    </row>
    <row r="3189" spans="2:72" ht="14.45" hidden="1">
      <c r="B3189" s="110">
        <v>44803</v>
      </c>
      <c r="C3189" s="106">
        <v>3986.16</v>
      </c>
      <c r="D3189" s="106">
        <v>4041.25</v>
      </c>
      <c r="E3189" s="106">
        <v>4044.98</v>
      </c>
      <c r="F3189" s="106">
        <v>3965.21</v>
      </c>
      <c r="G3189" s="28"/>
      <c r="H3189" s="107">
        <v>-1.0999999999999999E-2</v>
      </c>
      <c r="K3189" s="110">
        <v>44872</v>
      </c>
      <c r="L3189" s="106">
        <v>18202.8</v>
      </c>
      <c r="M3189" s="106">
        <v>18211.75</v>
      </c>
      <c r="N3189" s="106">
        <v>18255.5</v>
      </c>
      <c r="O3189" s="106">
        <v>18064.75</v>
      </c>
      <c r="P3189" s="28" t="s">
        <v>4593</v>
      </c>
      <c r="Q3189" s="107">
        <v>4.7000000000000002E-3</v>
      </c>
      <c r="T3189" s="110">
        <v>44641</v>
      </c>
      <c r="U3189" s="28">
        <v>76.284999999999997</v>
      </c>
      <c r="V3189">
        <v>76.034000000000006</v>
      </c>
      <c r="W3189">
        <v>76.284999999999997</v>
      </c>
      <c r="X3189">
        <v>76.004999999999995</v>
      </c>
      <c r="Y3189" s="19">
        <v>2.8999999999999998E-3</v>
      </c>
      <c r="AB3189" s="110">
        <f t="shared" si="572"/>
        <v>44872</v>
      </c>
      <c r="AC3189" s="108">
        <f t="shared" si="576"/>
        <v>18202.8</v>
      </c>
      <c r="AD3189" s="28">
        <f t="shared" si="577"/>
        <v>81.804000000000002</v>
      </c>
      <c r="AE3189" s="28">
        <f t="shared" si="570"/>
        <v>222.5172363209623</v>
      </c>
      <c r="AF3189" s="31">
        <f t="shared" si="571"/>
        <v>6.6681416966085649E-3</v>
      </c>
      <c r="AJ3189" s="110">
        <f t="shared" si="575"/>
        <v>44813</v>
      </c>
      <c r="AK3189" s="31">
        <f t="shared" si="573"/>
        <v>1.5299999999999999E-2</v>
      </c>
      <c r="AL3189" s="115">
        <f t="shared" si="574"/>
        <v>2.3465712499386449E-3</v>
      </c>
      <c r="AM3189" s="100"/>
      <c r="BR3189" s="18">
        <f t="shared" si="567"/>
        <v>44803</v>
      </c>
      <c r="BS3189" s="6">
        <f t="shared" si="568"/>
        <v>-1.0999999999999999E-2</v>
      </c>
      <c r="BT3189" s="6">
        <f t="shared" si="569"/>
        <v>2.58E-2</v>
      </c>
    </row>
    <row r="3190" spans="2:72" ht="14.45" hidden="1">
      <c r="B3190" s="110">
        <v>44804</v>
      </c>
      <c r="C3190" s="106">
        <v>3955</v>
      </c>
      <c r="D3190" s="106">
        <v>4000.67</v>
      </c>
      <c r="E3190" s="106">
        <v>4015.37</v>
      </c>
      <c r="F3190" s="106">
        <v>3954.53</v>
      </c>
      <c r="G3190" s="28"/>
      <c r="H3190" s="107">
        <v>-7.7999999999999996E-3</v>
      </c>
      <c r="K3190" s="110">
        <v>44874</v>
      </c>
      <c r="L3190" s="106">
        <v>18157</v>
      </c>
      <c r="M3190" s="106">
        <v>18288.25</v>
      </c>
      <c r="N3190" s="106">
        <v>18296.400000000001</v>
      </c>
      <c r="O3190" s="106">
        <v>18117.5</v>
      </c>
      <c r="P3190" s="28" t="s">
        <v>5652</v>
      </c>
      <c r="Q3190" s="107">
        <v>-2.5000000000000001E-3</v>
      </c>
      <c r="T3190" s="110">
        <v>44642</v>
      </c>
      <c r="U3190" s="28">
        <v>76.159000000000006</v>
      </c>
      <c r="V3190">
        <v>76.308000000000007</v>
      </c>
      <c r="W3190">
        <v>76.52</v>
      </c>
      <c r="X3190">
        <v>75.995999999999995</v>
      </c>
      <c r="Y3190" s="19">
        <v>-1.6999999999999999E-3</v>
      </c>
      <c r="AB3190" s="110">
        <f t="shared" si="572"/>
        <v>44874</v>
      </c>
      <c r="AC3190" s="108">
        <f t="shared" si="576"/>
        <v>18157</v>
      </c>
      <c r="AD3190" s="28">
        <f t="shared" si="577"/>
        <v>81.334999999999994</v>
      </c>
      <c r="AE3190" s="28">
        <f t="shared" si="570"/>
        <v>223.23722874531262</v>
      </c>
      <c r="AF3190" s="31">
        <f t="shared" si="571"/>
        <v>3.2356703518994223E-3</v>
      </c>
      <c r="AJ3190" s="110">
        <f t="shared" si="575"/>
        <v>44816</v>
      </c>
      <c r="AK3190" s="31">
        <f t="shared" si="573"/>
        <v>1.06E-2</v>
      </c>
      <c r="AL3190" s="115">
        <f t="shared" si="574"/>
        <v>9.3881224205134561E-3</v>
      </c>
      <c r="AM3190" s="100"/>
      <c r="BR3190" s="18" t="e">
        <f t="shared" si="567"/>
        <v>#N/A</v>
      </c>
      <c r="BS3190" s="6">
        <f t="shared" si="568"/>
        <v>0</v>
      </c>
      <c r="BT3190" s="6">
        <f t="shared" si="569"/>
        <v>0</v>
      </c>
    </row>
    <row r="3191" spans="2:72" ht="14.45" hidden="1">
      <c r="B3191" s="110">
        <v>44805</v>
      </c>
      <c r="C3191" s="106">
        <v>3966.85</v>
      </c>
      <c r="D3191" s="106">
        <v>3936.73</v>
      </c>
      <c r="E3191" s="106">
        <v>3970.23</v>
      </c>
      <c r="F3191" s="106">
        <v>3903.65</v>
      </c>
      <c r="G3191" s="28"/>
      <c r="H3191" s="107">
        <v>3.0000000000000001E-3</v>
      </c>
      <c r="K3191" s="110">
        <v>44875</v>
      </c>
      <c r="L3191" s="106">
        <v>18028.2</v>
      </c>
      <c r="M3191" s="106">
        <v>18044.349999999999</v>
      </c>
      <c r="N3191" s="106">
        <v>18103.099999999999</v>
      </c>
      <c r="O3191" s="106">
        <v>17969.400000000001</v>
      </c>
      <c r="P3191" s="28" t="s">
        <v>5653</v>
      </c>
      <c r="Q3191" s="107">
        <v>-7.1000000000000004E-3</v>
      </c>
      <c r="T3191" s="110">
        <v>44643</v>
      </c>
      <c r="U3191" s="28">
        <v>76.53</v>
      </c>
      <c r="V3191">
        <v>76.103999999999999</v>
      </c>
      <c r="W3191">
        <v>76.53</v>
      </c>
      <c r="X3191">
        <v>75.981999999999999</v>
      </c>
      <c r="Y3191" s="19">
        <v>4.8999999999999998E-3</v>
      </c>
      <c r="AB3191" s="110">
        <f t="shared" si="572"/>
        <v>44875</v>
      </c>
      <c r="AC3191" s="108">
        <f t="shared" si="576"/>
        <v>18028.2</v>
      </c>
      <c r="AD3191" s="28">
        <f t="shared" si="577"/>
        <v>80.63</v>
      </c>
      <c r="AE3191" s="28">
        <f t="shared" si="570"/>
        <v>223.5917152424656</v>
      </c>
      <c r="AF3191" s="31">
        <f t="shared" si="571"/>
        <v>1.5879362915645068E-3</v>
      </c>
      <c r="AJ3191" s="110">
        <f t="shared" si="575"/>
        <v>44817</v>
      </c>
      <c r="AK3191" s="31">
        <f t="shared" si="573"/>
        <v>-4.3200000000000002E-2</v>
      </c>
      <c r="AL3191" s="115">
        <f t="shared" si="574"/>
        <v>4.5802898565432404E-3</v>
      </c>
      <c r="AM3191" s="100"/>
      <c r="BR3191" s="18">
        <f t="shared" si="567"/>
        <v>44805</v>
      </c>
      <c r="BS3191" s="6">
        <f t="shared" si="568"/>
        <v>3.0000000000000001E-3</v>
      </c>
      <c r="BT3191" s="6">
        <f t="shared" si="569"/>
        <v>-1.2200000000000001E-2</v>
      </c>
    </row>
    <row r="3192" spans="2:72" ht="14.45" hidden="1">
      <c r="B3192" s="110">
        <v>44806</v>
      </c>
      <c r="C3192" s="106">
        <v>3924.26</v>
      </c>
      <c r="D3192" s="106">
        <v>3994.66</v>
      </c>
      <c r="E3192" s="106">
        <v>4018.43</v>
      </c>
      <c r="F3192" s="106">
        <v>3906.21</v>
      </c>
      <c r="G3192" s="28"/>
      <c r="H3192" s="107">
        <v>-1.0699999999999999E-2</v>
      </c>
      <c r="K3192" s="110">
        <v>44876</v>
      </c>
      <c r="L3192" s="106">
        <v>18349.7</v>
      </c>
      <c r="M3192" s="106">
        <v>18272.349999999999</v>
      </c>
      <c r="N3192" s="106">
        <v>18362.3</v>
      </c>
      <c r="O3192" s="106">
        <v>18259.349999999999</v>
      </c>
      <c r="P3192" s="28" t="s">
        <v>5654</v>
      </c>
      <c r="Q3192" s="107">
        <v>1.78E-2</v>
      </c>
      <c r="T3192" s="110">
        <v>44644</v>
      </c>
      <c r="U3192" s="28">
        <v>76.305000000000007</v>
      </c>
      <c r="V3192">
        <v>76.510000000000005</v>
      </c>
      <c r="W3192">
        <v>76.510000000000005</v>
      </c>
      <c r="X3192">
        <v>76.165999999999997</v>
      </c>
      <c r="Y3192" s="19">
        <v>-2.8999999999999998E-3</v>
      </c>
      <c r="AB3192" s="110">
        <f t="shared" si="572"/>
        <v>44876</v>
      </c>
      <c r="AC3192" s="108">
        <f t="shared" si="576"/>
        <v>18349.7</v>
      </c>
      <c r="AD3192" s="28">
        <f t="shared" si="577"/>
        <v>80.477000000000004</v>
      </c>
      <c r="AE3192" s="28">
        <f t="shared" si="570"/>
        <v>228.01173005952012</v>
      </c>
      <c r="AF3192" s="31">
        <f t="shared" si="571"/>
        <v>1.9768240573052598E-2</v>
      </c>
      <c r="AJ3192" s="110">
        <f t="shared" si="575"/>
        <v>44818</v>
      </c>
      <c r="AK3192" s="31">
        <f t="shared" si="573"/>
        <v>3.3999999999999998E-3</v>
      </c>
      <c r="AL3192" s="115">
        <f t="shared" si="574"/>
        <v>-1.8377252908197139E-3</v>
      </c>
      <c r="AM3192" s="100"/>
      <c r="BR3192" s="18">
        <f t="shared" si="567"/>
        <v>44806</v>
      </c>
      <c r="BS3192" s="6">
        <f t="shared" si="568"/>
        <v>-1.0699999999999999E-2</v>
      </c>
      <c r="BT3192" s="6">
        <f t="shared" si="569"/>
        <v>-2.0000000000000001E-4</v>
      </c>
    </row>
    <row r="3193" spans="2:72" ht="14.45" hidden="1">
      <c r="B3193" s="110">
        <v>44810</v>
      </c>
      <c r="C3193" s="106">
        <v>3908.19</v>
      </c>
      <c r="D3193" s="106">
        <v>3930.89</v>
      </c>
      <c r="E3193" s="106">
        <v>3942.55</v>
      </c>
      <c r="F3193" s="106">
        <v>3886.75</v>
      </c>
      <c r="G3193" s="28"/>
      <c r="H3193" s="107">
        <v>-4.1000000000000003E-3</v>
      </c>
      <c r="K3193" s="110">
        <v>44879</v>
      </c>
      <c r="L3193" s="106">
        <v>18329.150000000001</v>
      </c>
      <c r="M3193" s="106">
        <v>18376.400000000001</v>
      </c>
      <c r="N3193" s="106">
        <v>18399.45</v>
      </c>
      <c r="O3193" s="106">
        <v>18311.400000000001</v>
      </c>
      <c r="P3193" s="28" t="s">
        <v>5655</v>
      </c>
      <c r="Q3193" s="107">
        <v>-1.1000000000000001E-3</v>
      </c>
      <c r="T3193" s="110">
        <v>44645</v>
      </c>
      <c r="U3193" s="28">
        <v>76.284999999999997</v>
      </c>
      <c r="V3193">
        <v>76.221999999999994</v>
      </c>
      <c r="W3193">
        <v>76.299000000000007</v>
      </c>
      <c r="X3193">
        <v>76.125</v>
      </c>
      <c r="Y3193" s="19">
        <v>-2.9999999999999997E-4</v>
      </c>
      <c r="AB3193" s="110">
        <f t="shared" si="572"/>
        <v>44879</v>
      </c>
      <c r="AC3193" s="108">
        <f t="shared" si="576"/>
        <v>18329.150000000001</v>
      </c>
      <c r="AD3193" s="28">
        <f t="shared" si="577"/>
        <v>80.965000000000003</v>
      </c>
      <c r="AE3193" s="28">
        <f t="shared" si="570"/>
        <v>226.38362255295499</v>
      </c>
      <c r="AF3193" s="31">
        <f t="shared" si="571"/>
        <v>-7.1404550377304199E-3</v>
      </c>
      <c r="AJ3193" s="110">
        <f t="shared" si="575"/>
        <v>44819</v>
      </c>
      <c r="AK3193" s="31">
        <f t="shared" si="573"/>
        <v>-1.1299999999999999E-2</v>
      </c>
      <c r="AL3193" s="115">
        <f t="shared" si="574"/>
        <v>-1.2092402926104362E-2</v>
      </c>
      <c r="AM3193" s="100"/>
      <c r="BR3193" s="18">
        <f t="shared" si="567"/>
        <v>44810</v>
      </c>
      <c r="BS3193" s="6">
        <f t="shared" si="568"/>
        <v>-4.1000000000000003E-3</v>
      </c>
      <c r="BT3193" s="6">
        <f t="shared" si="569"/>
        <v>-5.9999999999999995E-4</v>
      </c>
    </row>
    <row r="3194" spans="2:72" ht="14.45" hidden="1">
      <c r="B3194" s="110">
        <v>44811</v>
      </c>
      <c r="C3194" s="106">
        <v>3979.87</v>
      </c>
      <c r="D3194" s="106">
        <v>3909.43</v>
      </c>
      <c r="E3194" s="106">
        <v>3987.89</v>
      </c>
      <c r="F3194" s="106">
        <v>3906.03</v>
      </c>
      <c r="G3194" s="28"/>
      <c r="H3194" s="107">
        <v>1.83E-2</v>
      </c>
      <c r="K3194" s="110">
        <v>44880</v>
      </c>
      <c r="L3194" s="106">
        <v>18403.400000000001</v>
      </c>
      <c r="M3194" s="106">
        <v>18362.75</v>
      </c>
      <c r="N3194" s="106">
        <v>18427.95</v>
      </c>
      <c r="O3194" s="106">
        <v>18282</v>
      </c>
      <c r="P3194" s="28" t="s">
        <v>5656</v>
      </c>
      <c r="Q3194" s="107">
        <v>4.1000000000000003E-3</v>
      </c>
      <c r="T3194" s="110">
        <v>44648</v>
      </c>
      <c r="U3194" s="28">
        <v>76.09</v>
      </c>
      <c r="V3194">
        <v>76.319999999999993</v>
      </c>
      <c r="W3194">
        <v>76.39</v>
      </c>
      <c r="X3194">
        <v>76.022000000000006</v>
      </c>
      <c r="Y3194" s="19">
        <v>-2.5999999999999999E-3</v>
      </c>
      <c r="AB3194" s="110">
        <f t="shared" si="572"/>
        <v>44880</v>
      </c>
      <c r="AC3194" s="108">
        <f t="shared" si="576"/>
        <v>18403.400000000001</v>
      </c>
      <c r="AD3194" s="28">
        <f t="shared" si="577"/>
        <v>81.061000000000007</v>
      </c>
      <c r="AE3194" s="28">
        <f t="shared" si="570"/>
        <v>227.03149480021219</v>
      </c>
      <c r="AF3194" s="31">
        <f t="shared" si="571"/>
        <v>2.8618335547025975E-3</v>
      </c>
      <c r="AJ3194" s="110">
        <f t="shared" si="575"/>
        <v>44820</v>
      </c>
      <c r="AK3194" s="31">
        <f t="shared" si="573"/>
        <v>-7.1999999999999998E-3</v>
      </c>
      <c r="AL3194" s="115">
        <f t="shared" si="574"/>
        <v>-1.7501993265381599E-2</v>
      </c>
      <c r="AM3194" s="100"/>
      <c r="BR3194" s="18">
        <f t="shared" si="567"/>
        <v>44811</v>
      </c>
      <c r="BS3194" s="6">
        <f t="shared" si="568"/>
        <v>1.83E-2</v>
      </c>
      <c r="BT3194" s="6">
        <f t="shared" si="569"/>
        <v>-1.8E-3</v>
      </c>
    </row>
    <row r="3195" spans="2:72" ht="14.45" hidden="1">
      <c r="B3195" s="110">
        <v>44812</v>
      </c>
      <c r="C3195" s="106">
        <v>4006.18</v>
      </c>
      <c r="D3195" s="106">
        <v>3959.94</v>
      </c>
      <c r="E3195" s="106">
        <v>4010.5</v>
      </c>
      <c r="F3195" s="106">
        <v>3944.81</v>
      </c>
      <c r="G3195" s="28"/>
      <c r="H3195" s="107">
        <v>6.6E-3</v>
      </c>
      <c r="K3195" s="110">
        <v>44881</v>
      </c>
      <c r="L3195" s="106">
        <v>18409.650000000001</v>
      </c>
      <c r="M3195" s="106">
        <v>18398.25</v>
      </c>
      <c r="N3195" s="106">
        <v>18442.150000000001</v>
      </c>
      <c r="O3195" s="106">
        <v>18344.150000000001</v>
      </c>
      <c r="P3195" s="28" t="s">
        <v>5657</v>
      </c>
      <c r="Q3195" s="107">
        <v>2.9999999999999997E-4</v>
      </c>
      <c r="T3195" s="110">
        <v>44649</v>
      </c>
      <c r="U3195" s="28">
        <v>75.665999999999997</v>
      </c>
      <c r="V3195">
        <v>76.004999999999995</v>
      </c>
      <c r="W3195">
        <v>76.176000000000002</v>
      </c>
      <c r="X3195">
        <v>75.564999999999998</v>
      </c>
      <c r="Y3195" s="19">
        <v>-5.5999999999999999E-3</v>
      </c>
      <c r="AB3195" s="110">
        <f t="shared" si="572"/>
        <v>44881</v>
      </c>
      <c r="AC3195" s="108">
        <f t="shared" si="576"/>
        <v>18409.650000000001</v>
      </c>
      <c r="AD3195" s="28">
        <f t="shared" si="577"/>
        <v>81.48</v>
      </c>
      <c r="AE3195" s="28">
        <f t="shared" si="570"/>
        <v>225.94072164948454</v>
      </c>
      <c r="AF3195" s="31">
        <f t="shared" si="571"/>
        <v>-4.8045014709854339E-3</v>
      </c>
      <c r="AJ3195" s="110">
        <f t="shared" si="575"/>
        <v>44823</v>
      </c>
      <c r="AK3195" s="31">
        <f t="shared" si="573"/>
        <v>6.8999999999999999E-3</v>
      </c>
      <c r="AL3195" s="115">
        <f t="shared" si="574"/>
        <v>5.1253711662044843E-3</v>
      </c>
      <c r="AM3195" s="100"/>
      <c r="BR3195" s="18">
        <f t="shared" si="567"/>
        <v>44812</v>
      </c>
      <c r="BS3195" s="6">
        <f t="shared" si="568"/>
        <v>6.6E-3</v>
      </c>
      <c r="BT3195" s="6">
        <f t="shared" si="569"/>
        <v>9.9000000000000008E-3</v>
      </c>
    </row>
    <row r="3196" spans="2:72" ht="14.45" hidden="1">
      <c r="B3196" s="110">
        <v>44813</v>
      </c>
      <c r="C3196" s="106">
        <v>4067.36</v>
      </c>
      <c r="D3196" s="106">
        <v>4022.94</v>
      </c>
      <c r="E3196" s="106">
        <v>4076.81</v>
      </c>
      <c r="F3196" s="106">
        <v>4022.94</v>
      </c>
      <c r="G3196" s="28"/>
      <c r="H3196" s="107">
        <v>1.5299999999999999E-2</v>
      </c>
      <c r="K3196" s="110">
        <v>44882</v>
      </c>
      <c r="L3196" s="106">
        <v>18343.900000000001</v>
      </c>
      <c r="M3196" s="106">
        <v>18358.7</v>
      </c>
      <c r="N3196" s="106">
        <v>18417.599999999999</v>
      </c>
      <c r="O3196" s="106">
        <v>18312.95</v>
      </c>
      <c r="P3196" s="28" t="s">
        <v>5658</v>
      </c>
      <c r="Q3196" s="107">
        <v>-3.5999999999999999E-3</v>
      </c>
      <c r="T3196" s="110">
        <v>44650</v>
      </c>
      <c r="U3196" s="28">
        <v>75.822999999999993</v>
      </c>
      <c r="V3196">
        <v>75.668000000000006</v>
      </c>
      <c r="W3196">
        <v>75.983999999999995</v>
      </c>
      <c r="X3196">
        <v>75.614999999999995</v>
      </c>
      <c r="Y3196" s="19">
        <v>2.0999999999999999E-3</v>
      </c>
      <c r="AB3196" s="110">
        <f t="shared" si="572"/>
        <v>44882</v>
      </c>
      <c r="AC3196" s="108">
        <f t="shared" si="576"/>
        <v>18343.900000000001</v>
      </c>
      <c r="AD3196" s="28">
        <f t="shared" si="577"/>
        <v>81.510000000000005</v>
      </c>
      <c r="AE3196" s="28">
        <f t="shared" si="570"/>
        <v>225.05091399828243</v>
      </c>
      <c r="AF3196" s="31">
        <f t="shared" si="571"/>
        <v>-3.9382349702438146E-3</v>
      </c>
      <c r="AJ3196" s="110">
        <f t="shared" si="575"/>
        <v>44824</v>
      </c>
      <c r="AK3196" s="31">
        <f t="shared" si="573"/>
        <v>-1.1299999999999999E-2</v>
      </c>
      <c r="AL3196" s="115">
        <f t="shared" si="574"/>
        <v>1.027353997045366E-2</v>
      </c>
      <c r="AM3196" s="100"/>
      <c r="BR3196" s="18">
        <f t="shared" si="567"/>
        <v>44813</v>
      </c>
      <c r="BS3196" s="6">
        <f t="shared" si="568"/>
        <v>1.5299999999999999E-2</v>
      </c>
      <c r="BT3196" s="6">
        <f t="shared" si="569"/>
        <v>1.9E-3</v>
      </c>
    </row>
    <row r="3197" spans="2:72" ht="14.45" hidden="1">
      <c r="B3197" s="110">
        <v>44816</v>
      </c>
      <c r="C3197" s="106">
        <v>4110.41</v>
      </c>
      <c r="D3197" s="106">
        <v>4083.67</v>
      </c>
      <c r="E3197" s="106">
        <v>4119.28</v>
      </c>
      <c r="F3197" s="106">
        <v>4083.67</v>
      </c>
      <c r="G3197" s="28"/>
      <c r="H3197" s="107">
        <v>1.06E-2</v>
      </c>
      <c r="K3197" s="110">
        <v>44883</v>
      </c>
      <c r="L3197" s="106">
        <v>18307.650000000001</v>
      </c>
      <c r="M3197" s="106">
        <v>18382.95</v>
      </c>
      <c r="N3197" s="106">
        <v>18394.599999999999</v>
      </c>
      <c r="O3197" s="106">
        <v>18209.8</v>
      </c>
      <c r="P3197" s="28" t="s">
        <v>5659</v>
      </c>
      <c r="Q3197" s="107">
        <v>-2E-3</v>
      </c>
      <c r="T3197" s="110">
        <v>44651</v>
      </c>
      <c r="U3197" s="28">
        <v>75.927999999999997</v>
      </c>
      <c r="V3197">
        <v>75.844999999999999</v>
      </c>
      <c r="W3197">
        <v>75.968000000000004</v>
      </c>
      <c r="X3197">
        <v>75.650999999999996</v>
      </c>
      <c r="Y3197" s="19">
        <v>1.4E-3</v>
      </c>
      <c r="AB3197" s="110">
        <f t="shared" si="572"/>
        <v>44883</v>
      </c>
      <c r="AC3197" s="108">
        <f t="shared" si="576"/>
        <v>18307.650000000001</v>
      </c>
      <c r="AD3197" s="28">
        <f t="shared" si="577"/>
        <v>81.617000000000004</v>
      </c>
      <c r="AE3197" s="28">
        <f t="shared" si="570"/>
        <v>224.31172427312939</v>
      </c>
      <c r="AF3197" s="31">
        <f t="shared" si="571"/>
        <v>-3.2845444260611867E-3</v>
      </c>
      <c r="AJ3197" s="110">
        <f t="shared" si="575"/>
        <v>44825</v>
      </c>
      <c r="AK3197" s="31">
        <f t="shared" si="573"/>
        <v>-1.7100000000000001E-2</v>
      </c>
      <c r="AL3197" s="115">
        <f t="shared" si="574"/>
        <v>-7.4365253367651984E-3</v>
      </c>
      <c r="AM3197" s="100"/>
      <c r="BR3197" s="18">
        <f t="shared" si="567"/>
        <v>44816</v>
      </c>
      <c r="BS3197" s="6">
        <f t="shared" si="568"/>
        <v>1.06E-2</v>
      </c>
      <c r="BT3197" s="6">
        <f t="shared" si="569"/>
        <v>5.7999999999999996E-3</v>
      </c>
    </row>
    <row r="3198" spans="2:72" ht="14.45" hidden="1">
      <c r="B3198" s="110">
        <v>44817</v>
      </c>
      <c r="C3198" s="106">
        <v>3932.69</v>
      </c>
      <c r="D3198" s="106">
        <v>4037.12</v>
      </c>
      <c r="E3198" s="106">
        <v>4037.12</v>
      </c>
      <c r="F3198" s="106">
        <v>3921.28</v>
      </c>
      <c r="G3198" s="28"/>
      <c r="H3198" s="107">
        <v>-4.3200000000000002E-2</v>
      </c>
      <c r="K3198" s="110">
        <v>44886</v>
      </c>
      <c r="L3198" s="106">
        <v>18159.95</v>
      </c>
      <c r="M3198" s="106">
        <v>18246.400000000001</v>
      </c>
      <c r="N3198" s="106">
        <v>18262.3</v>
      </c>
      <c r="O3198" s="106">
        <v>18133.349999999999</v>
      </c>
      <c r="P3198" s="28" t="s">
        <v>5660</v>
      </c>
      <c r="Q3198" s="107">
        <v>-8.0999999999999996E-3</v>
      </c>
      <c r="T3198" s="110">
        <v>44652</v>
      </c>
      <c r="U3198" s="28">
        <v>75.995000000000005</v>
      </c>
      <c r="V3198">
        <v>75.918000000000006</v>
      </c>
      <c r="W3198">
        <v>76.021000000000001</v>
      </c>
      <c r="X3198">
        <v>75.863</v>
      </c>
      <c r="Y3198" s="19">
        <v>8.9999999999999998E-4</v>
      </c>
      <c r="AB3198" s="110">
        <f t="shared" si="572"/>
        <v>44886</v>
      </c>
      <c r="AC3198" s="108">
        <f t="shared" si="576"/>
        <v>18159.95</v>
      </c>
      <c r="AD3198" s="28">
        <f t="shared" si="577"/>
        <v>81.698999999999998</v>
      </c>
      <c r="AE3198" s="28">
        <f t="shared" si="570"/>
        <v>222.27873046181716</v>
      </c>
      <c r="AF3198" s="31">
        <f t="shared" si="571"/>
        <v>-9.063252569164737E-3</v>
      </c>
      <c r="AJ3198" s="110">
        <f t="shared" si="575"/>
        <v>44826</v>
      </c>
      <c r="AK3198" s="31">
        <f t="shared" si="573"/>
        <v>-8.3999999999999995E-3</v>
      </c>
      <c r="AL3198" s="115">
        <f t="shared" si="574"/>
        <v>-1.8993259639467075E-2</v>
      </c>
      <c r="AM3198" s="100"/>
      <c r="BR3198" s="18">
        <f t="shared" si="567"/>
        <v>44817</v>
      </c>
      <c r="BS3198" s="6">
        <f t="shared" si="568"/>
        <v>-4.3200000000000002E-2</v>
      </c>
      <c r="BT3198" s="6">
        <f t="shared" si="569"/>
        <v>7.4999999999999997E-3</v>
      </c>
    </row>
    <row r="3199" spans="2:72" ht="14.45" hidden="1">
      <c r="B3199" s="110">
        <v>44818</v>
      </c>
      <c r="C3199" s="106">
        <v>3946.01</v>
      </c>
      <c r="D3199" s="106">
        <v>3940.73</v>
      </c>
      <c r="E3199" s="106">
        <v>3961.94</v>
      </c>
      <c r="F3199" s="106">
        <v>3912.18</v>
      </c>
      <c r="G3199" s="28"/>
      <c r="H3199" s="107">
        <v>3.3999999999999998E-3</v>
      </c>
      <c r="K3199" s="110">
        <v>44887</v>
      </c>
      <c r="L3199" s="106">
        <v>18244.2</v>
      </c>
      <c r="M3199" s="106">
        <v>18179.150000000001</v>
      </c>
      <c r="N3199" s="106">
        <v>18261.849999999999</v>
      </c>
      <c r="O3199" s="106">
        <v>18137.7</v>
      </c>
      <c r="P3199" s="28" t="s">
        <v>5661</v>
      </c>
      <c r="Q3199" s="107">
        <v>4.5999999999999999E-3</v>
      </c>
      <c r="T3199" s="110">
        <v>44655</v>
      </c>
      <c r="U3199" s="28">
        <v>75.450999999999993</v>
      </c>
      <c r="V3199">
        <v>75.921999999999997</v>
      </c>
      <c r="W3199">
        <v>75.950999999999993</v>
      </c>
      <c r="X3199">
        <v>75.353999999999999</v>
      </c>
      <c r="Y3199" s="19">
        <v>-7.1999999999999998E-3</v>
      </c>
      <c r="AB3199" s="110">
        <f t="shared" si="572"/>
        <v>44887</v>
      </c>
      <c r="AC3199" s="108">
        <f t="shared" si="576"/>
        <v>18244.2</v>
      </c>
      <c r="AD3199" s="28">
        <f t="shared" si="577"/>
        <v>81.713999999999999</v>
      </c>
      <c r="AE3199" s="28">
        <f t="shared" si="570"/>
        <v>223.26896247888979</v>
      </c>
      <c r="AF3199" s="31">
        <f t="shared" si="571"/>
        <v>4.4549112504614907E-3</v>
      </c>
      <c r="AJ3199" s="110">
        <f t="shared" si="575"/>
        <v>44827</v>
      </c>
      <c r="AK3199" s="31">
        <f t="shared" si="573"/>
        <v>-1.72E-2</v>
      </c>
      <c r="AL3199" s="115">
        <f t="shared" si="574"/>
        <v>-1.9611210424307912E-2</v>
      </c>
      <c r="AM3199" s="100"/>
      <c r="BR3199" s="18">
        <f t="shared" si="567"/>
        <v>44818</v>
      </c>
      <c r="BS3199" s="6">
        <f t="shared" si="568"/>
        <v>3.3999999999999998E-3</v>
      </c>
      <c r="BT3199" s="6">
        <f t="shared" si="569"/>
        <v>-3.7000000000000002E-3</v>
      </c>
    </row>
    <row r="3200" spans="2:72" ht="14.45" hidden="1">
      <c r="B3200" s="110">
        <v>44819</v>
      </c>
      <c r="C3200" s="106">
        <v>3901.35</v>
      </c>
      <c r="D3200" s="106">
        <v>3932.41</v>
      </c>
      <c r="E3200" s="106">
        <v>3959.14</v>
      </c>
      <c r="F3200" s="106">
        <v>3888.28</v>
      </c>
      <c r="G3200" s="28"/>
      <c r="H3200" s="107">
        <v>-1.1299999999999999E-2</v>
      </c>
      <c r="K3200" s="110">
        <v>44888</v>
      </c>
      <c r="L3200" s="106">
        <v>18267.25</v>
      </c>
      <c r="M3200" s="106">
        <v>18325.2</v>
      </c>
      <c r="N3200" s="106">
        <v>18325.400000000001</v>
      </c>
      <c r="O3200" s="106">
        <v>18246</v>
      </c>
      <c r="P3200" s="28" t="s">
        <v>5662</v>
      </c>
      <c r="Q3200" s="107">
        <v>1.2999999999999999E-3</v>
      </c>
      <c r="T3200" s="110">
        <v>44656</v>
      </c>
      <c r="U3200" s="28">
        <v>75.465000000000003</v>
      </c>
      <c r="V3200">
        <v>75.433999999999997</v>
      </c>
      <c r="W3200">
        <v>75.572000000000003</v>
      </c>
      <c r="X3200">
        <v>75.260000000000005</v>
      </c>
      <c r="Y3200" s="19">
        <v>2.0000000000000001E-4</v>
      </c>
      <c r="AB3200" s="110">
        <f t="shared" si="572"/>
        <v>44888</v>
      </c>
      <c r="AC3200" s="108">
        <f t="shared" si="576"/>
        <v>18267.25</v>
      </c>
      <c r="AD3200" s="28">
        <f t="shared" si="577"/>
        <v>81.603999999999999</v>
      </c>
      <c r="AE3200" s="28">
        <f t="shared" si="570"/>
        <v>223.85238468702514</v>
      </c>
      <c r="AF3200" s="31">
        <f t="shared" si="571"/>
        <v>2.6130914107262981E-3</v>
      </c>
      <c r="AJ3200" s="110">
        <f t="shared" si="575"/>
        <v>44830</v>
      </c>
      <c r="AK3200" s="31">
        <f t="shared" si="573"/>
        <v>-1.03E-2</v>
      </c>
      <c r="AL3200" s="115">
        <f t="shared" si="574"/>
        <v>-2.2283425503774601E-2</v>
      </c>
      <c r="AM3200" s="100"/>
      <c r="BR3200" s="18">
        <f t="shared" si="567"/>
        <v>44819</v>
      </c>
      <c r="BS3200" s="6">
        <f t="shared" si="568"/>
        <v>-1.1299999999999999E-2</v>
      </c>
      <c r="BT3200" s="6">
        <f t="shared" si="569"/>
        <v>-7.0000000000000001E-3</v>
      </c>
    </row>
    <row r="3201" spans="2:72" ht="14.45" hidden="1">
      <c r="B3201" s="110">
        <v>44820</v>
      </c>
      <c r="C3201" s="106">
        <v>3873.33</v>
      </c>
      <c r="D3201" s="106">
        <v>3880.95</v>
      </c>
      <c r="E3201" s="106">
        <v>3880.95</v>
      </c>
      <c r="F3201" s="106">
        <v>3837.08</v>
      </c>
      <c r="G3201" s="28"/>
      <c r="H3201" s="107">
        <v>-7.1999999999999998E-3</v>
      </c>
      <c r="K3201" s="110">
        <v>44889</v>
      </c>
      <c r="L3201" s="106">
        <v>18484.099999999999</v>
      </c>
      <c r="M3201" s="106">
        <v>18326.099999999999</v>
      </c>
      <c r="N3201" s="106">
        <v>18529.7</v>
      </c>
      <c r="O3201" s="106">
        <v>18294.25</v>
      </c>
      <c r="P3201" s="28" t="s">
        <v>5663</v>
      </c>
      <c r="Q3201" s="107">
        <v>1.1900000000000001E-2</v>
      </c>
      <c r="T3201" s="110">
        <v>44657</v>
      </c>
      <c r="U3201" s="28">
        <v>75.947000000000003</v>
      </c>
      <c r="V3201">
        <v>75.424000000000007</v>
      </c>
      <c r="W3201">
        <v>76.073999999999998</v>
      </c>
      <c r="X3201">
        <v>75.424000000000007</v>
      </c>
      <c r="Y3201" s="19">
        <v>6.4000000000000003E-3</v>
      </c>
      <c r="AB3201" s="110">
        <f t="shared" si="572"/>
        <v>44889</v>
      </c>
      <c r="AC3201" s="108">
        <f t="shared" si="576"/>
        <v>18484.099999999999</v>
      </c>
      <c r="AD3201" s="28">
        <f t="shared" si="577"/>
        <v>81.613</v>
      </c>
      <c r="AE3201" s="28">
        <f t="shared" si="570"/>
        <v>226.48475120385231</v>
      </c>
      <c r="AF3201" s="31">
        <f t="shared" si="571"/>
        <v>1.1759385634902086E-2</v>
      </c>
      <c r="AJ3201" s="110">
        <f t="shared" si="575"/>
        <v>44831</v>
      </c>
      <c r="AK3201" s="31">
        <f t="shared" si="573"/>
        <v>-2.0999999999999999E-3</v>
      </c>
      <c r="AL3201" s="115">
        <f t="shared" si="574"/>
        <v>-1.6851393253131119E-3</v>
      </c>
      <c r="AM3201" s="100"/>
      <c r="BR3201" s="18">
        <f t="shared" si="567"/>
        <v>44820</v>
      </c>
      <c r="BS3201" s="6">
        <f t="shared" si="568"/>
        <v>-7.1999999999999998E-3</v>
      </c>
      <c r="BT3201" s="6">
        <f t="shared" si="569"/>
        <v>-1.9400000000000001E-2</v>
      </c>
    </row>
    <row r="3202" spans="2:72" ht="14.45" hidden="1">
      <c r="B3202" s="110">
        <v>44823</v>
      </c>
      <c r="C3202" s="106">
        <v>3899.89</v>
      </c>
      <c r="D3202" s="106">
        <v>3849.91</v>
      </c>
      <c r="E3202" s="106">
        <v>3900.45</v>
      </c>
      <c r="F3202" s="106">
        <v>3838.5</v>
      </c>
      <c r="G3202" s="28"/>
      <c r="H3202" s="107">
        <v>6.8999999999999999E-3</v>
      </c>
      <c r="K3202" s="110">
        <v>44890</v>
      </c>
      <c r="L3202" s="106">
        <v>18512.75</v>
      </c>
      <c r="M3202" s="106">
        <v>18528.45</v>
      </c>
      <c r="N3202" s="106">
        <v>18534.900000000001</v>
      </c>
      <c r="O3202" s="106">
        <v>18445.099999999999</v>
      </c>
      <c r="P3202" s="28" t="s">
        <v>5664</v>
      </c>
      <c r="Q3202" s="107">
        <v>1.6000000000000001E-3</v>
      </c>
      <c r="T3202" s="110">
        <v>44658</v>
      </c>
      <c r="U3202" s="28">
        <v>75.912999999999997</v>
      </c>
      <c r="V3202">
        <v>75.962000000000003</v>
      </c>
      <c r="W3202">
        <v>76.05</v>
      </c>
      <c r="X3202">
        <v>75.775999999999996</v>
      </c>
      <c r="Y3202" s="19">
        <v>-4.0000000000000002E-4</v>
      </c>
      <c r="AB3202" s="110">
        <f t="shared" si="572"/>
        <v>44890</v>
      </c>
      <c r="AC3202" s="108">
        <f t="shared" si="576"/>
        <v>18512.75</v>
      </c>
      <c r="AD3202" s="28">
        <f t="shared" si="577"/>
        <v>81.685000000000002</v>
      </c>
      <c r="AE3202" s="28">
        <f t="shared" si="570"/>
        <v>226.63585725653425</v>
      </c>
      <c r="AF3202" s="31">
        <f t="shared" si="571"/>
        <v>6.6717980737673876E-4</v>
      </c>
      <c r="AJ3202" s="110">
        <f t="shared" si="575"/>
        <v>44832</v>
      </c>
      <c r="AK3202" s="31">
        <f t="shared" si="573"/>
        <v>1.9699999999999999E-2</v>
      </c>
      <c r="AL3202" s="115">
        <f t="shared" si="574"/>
        <v>-5.1083198995423018E-3</v>
      </c>
      <c r="AM3202" s="100"/>
      <c r="BR3202" s="18">
        <f t="shared" si="567"/>
        <v>44823</v>
      </c>
      <c r="BS3202" s="6">
        <f t="shared" si="568"/>
        <v>6.8999999999999999E-3</v>
      </c>
      <c r="BT3202" s="6">
        <f t="shared" si="569"/>
        <v>5.1999999999999998E-3</v>
      </c>
    </row>
    <row r="3203" spans="2:72" ht="14.45" hidden="1">
      <c r="B3203" s="110">
        <v>44824</v>
      </c>
      <c r="C3203" s="106">
        <v>3855.93</v>
      </c>
      <c r="D3203" s="106">
        <v>3875.23</v>
      </c>
      <c r="E3203" s="106">
        <v>3876.01</v>
      </c>
      <c r="F3203" s="106">
        <v>3827.54</v>
      </c>
      <c r="G3203" s="28"/>
      <c r="H3203" s="107">
        <v>-1.1299999999999999E-2</v>
      </c>
      <c r="K3203" s="110">
        <v>44893</v>
      </c>
      <c r="L3203" s="106">
        <v>18562.75</v>
      </c>
      <c r="M3203" s="106">
        <v>18430.55</v>
      </c>
      <c r="N3203" s="106">
        <v>18614.25</v>
      </c>
      <c r="O3203" s="106">
        <v>18365.599999999999</v>
      </c>
      <c r="P3203" s="28" t="s">
        <v>5665</v>
      </c>
      <c r="Q3203" s="107">
        <v>2.7000000000000001E-3</v>
      </c>
      <c r="T3203" s="110">
        <v>44659</v>
      </c>
      <c r="U3203" s="28">
        <v>75.959999999999994</v>
      </c>
      <c r="V3203">
        <v>75.932000000000002</v>
      </c>
      <c r="W3203">
        <v>76.061000000000007</v>
      </c>
      <c r="X3203">
        <v>75.721999999999994</v>
      </c>
      <c r="Y3203" s="19">
        <v>5.9999999999999995E-4</v>
      </c>
      <c r="AB3203" s="110">
        <f t="shared" si="572"/>
        <v>44893</v>
      </c>
      <c r="AC3203" s="108">
        <f t="shared" si="576"/>
        <v>18562.75</v>
      </c>
      <c r="AD3203" s="28">
        <f t="shared" si="577"/>
        <v>81.64</v>
      </c>
      <c r="AE3203" s="28">
        <f t="shared" si="570"/>
        <v>227.37322390984812</v>
      </c>
      <c r="AF3203" s="31">
        <f t="shared" si="571"/>
        <v>3.2535304088232575E-3</v>
      </c>
      <c r="AJ3203" s="110">
        <f t="shared" si="575"/>
        <v>44833</v>
      </c>
      <c r="AK3203" s="31">
        <f t="shared" si="573"/>
        <v>-2.1100000000000001E-2</v>
      </c>
      <c r="AL3203" s="115">
        <f t="shared" si="574"/>
        <v>-3.0758824429150122E-3</v>
      </c>
      <c r="AM3203" s="100"/>
      <c r="BR3203" s="18">
        <f t="shared" ref="BR3203:BR3266" si="578">VLOOKUP(B3203,K:Q,1,FALSE)</f>
        <v>44824</v>
      </c>
      <c r="BS3203" s="6">
        <f t="shared" ref="BS3203:BS3266" si="579">IFERROR(VLOOKUP(BR3203,B:H,7,FALSE),0)</f>
        <v>-1.1299999999999999E-2</v>
      </c>
      <c r="BT3203" s="6">
        <f t="shared" ref="BT3203:BT3266" si="580">IFERROR(VLOOKUP(BR3203,K:Q,7,FALSE),0)</f>
        <v>1.0999999999999999E-2</v>
      </c>
    </row>
    <row r="3204" spans="2:72" ht="14.45" hidden="1">
      <c r="B3204" s="110">
        <v>44825</v>
      </c>
      <c r="C3204" s="106">
        <v>3789.93</v>
      </c>
      <c r="D3204" s="106">
        <v>3871.4</v>
      </c>
      <c r="E3204" s="106">
        <v>3907.07</v>
      </c>
      <c r="F3204" s="106">
        <v>3789.49</v>
      </c>
      <c r="G3204" s="28"/>
      <c r="H3204" s="107">
        <v>-1.7100000000000001E-2</v>
      </c>
      <c r="K3204" s="110">
        <v>44894</v>
      </c>
      <c r="L3204" s="106">
        <v>18618.05</v>
      </c>
      <c r="M3204" s="106">
        <v>18552.45</v>
      </c>
      <c r="N3204" s="106">
        <v>18678.099999999999</v>
      </c>
      <c r="O3204" s="106">
        <v>18552.150000000001</v>
      </c>
      <c r="P3204" s="28" t="s">
        <v>5666</v>
      </c>
      <c r="Q3204" s="107">
        <v>3.0000000000000001E-3</v>
      </c>
      <c r="T3204" s="110">
        <v>44662</v>
      </c>
      <c r="U3204" s="28">
        <v>75.835999999999999</v>
      </c>
      <c r="V3204">
        <v>75.965999999999994</v>
      </c>
      <c r="W3204">
        <v>76.111000000000004</v>
      </c>
      <c r="X3204">
        <v>75.805000000000007</v>
      </c>
      <c r="Y3204" s="19">
        <v>-1.6000000000000001E-3</v>
      </c>
      <c r="AB3204" s="110">
        <f t="shared" si="572"/>
        <v>44894</v>
      </c>
      <c r="AC3204" s="108">
        <f t="shared" si="576"/>
        <v>18618.05</v>
      </c>
      <c r="AD3204" s="28">
        <f t="shared" si="577"/>
        <v>81.616</v>
      </c>
      <c r="AE3204" s="28">
        <f t="shared" ref="AE3204:AE3267" si="581">AC3204/AD3204</f>
        <v>228.11764850029405</v>
      </c>
      <c r="AF3204" s="31">
        <f t="shared" si="571"/>
        <v>3.2740204745529411E-3</v>
      </c>
      <c r="AJ3204" s="110">
        <f t="shared" si="575"/>
        <v>44834</v>
      </c>
      <c r="AK3204" s="31">
        <f t="shared" si="573"/>
        <v>-1.5100000000000001E-2</v>
      </c>
      <c r="AL3204" s="115">
        <f t="shared" si="574"/>
        <v>1.5827190564108085E-2</v>
      </c>
      <c r="AM3204" s="100"/>
      <c r="BR3204" s="18">
        <f t="shared" si="578"/>
        <v>44825</v>
      </c>
      <c r="BS3204" s="6">
        <f t="shared" si="579"/>
        <v>-1.7100000000000001E-2</v>
      </c>
      <c r="BT3204" s="6">
        <f t="shared" si="580"/>
        <v>-5.4999999999999997E-3</v>
      </c>
    </row>
    <row r="3205" spans="2:72" ht="14.45" hidden="1">
      <c r="B3205" s="110">
        <v>44826</v>
      </c>
      <c r="C3205" s="106">
        <v>3757.99</v>
      </c>
      <c r="D3205" s="106">
        <v>3782.36</v>
      </c>
      <c r="E3205" s="106">
        <v>3790.9</v>
      </c>
      <c r="F3205" s="106">
        <v>3749.45</v>
      </c>
      <c r="G3205" s="28"/>
      <c r="H3205" s="107">
        <v>-8.3999999999999995E-3</v>
      </c>
      <c r="K3205" s="110">
        <v>44895</v>
      </c>
      <c r="L3205" s="106">
        <v>18758.349999999999</v>
      </c>
      <c r="M3205" s="106">
        <v>18625.7</v>
      </c>
      <c r="N3205" s="106">
        <v>18816.05</v>
      </c>
      <c r="O3205" s="106">
        <v>18616.55</v>
      </c>
      <c r="P3205" s="28" t="s">
        <v>5667</v>
      </c>
      <c r="Q3205" s="107">
        <v>7.4999999999999997E-3</v>
      </c>
      <c r="T3205" s="110">
        <v>44663</v>
      </c>
      <c r="U3205" s="28">
        <v>76.081999999999994</v>
      </c>
      <c r="V3205">
        <v>75.938000000000002</v>
      </c>
      <c r="W3205">
        <v>76.195999999999998</v>
      </c>
      <c r="X3205">
        <v>75.938000000000002</v>
      </c>
      <c r="Y3205" s="19">
        <v>3.2000000000000002E-3</v>
      </c>
      <c r="AB3205" s="110">
        <f t="shared" si="572"/>
        <v>44895</v>
      </c>
      <c r="AC3205" s="108">
        <f t="shared" si="576"/>
        <v>18758.349999999999</v>
      </c>
      <c r="AD3205" s="28">
        <f t="shared" si="577"/>
        <v>81.358999999999995</v>
      </c>
      <c r="AE3205" s="28">
        <f t="shared" si="581"/>
        <v>230.56269128184957</v>
      </c>
      <c r="AF3205" s="31">
        <f t="shared" ref="AF3205:AF3268" si="582">AE3205/AE3204-1</f>
        <v>1.0718341161369382E-2</v>
      </c>
      <c r="AJ3205" s="110">
        <f t="shared" si="575"/>
        <v>44837</v>
      </c>
      <c r="AK3205" s="31">
        <f t="shared" si="573"/>
        <v>2.5899999999999999E-2</v>
      </c>
      <c r="AL3205" s="115">
        <f t="shared" si="574"/>
        <v>-1.1927430404718109E-2</v>
      </c>
      <c r="AM3205" s="100"/>
      <c r="BR3205" s="18">
        <f t="shared" si="578"/>
        <v>44826</v>
      </c>
      <c r="BS3205" s="6">
        <f t="shared" si="579"/>
        <v>-8.3999999999999995E-3</v>
      </c>
      <c r="BT3205" s="6">
        <f t="shared" si="580"/>
        <v>-5.0000000000000001E-3</v>
      </c>
    </row>
    <row r="3206" spans="2:72" ht="14.45" hidden="1">
      <c r="B3206" s="110">
        <v>44827</v>
      </c>
      <c r="C3206" s="106">
        <v>3693.23</v>
      </c>
      <c r="D3206" s="106">
        <v>3727.14</v>
      </c>
      <c r="E3206" s="106">
        <v>3727.14</v>
      </c>
      <c r="F3206" s="106">
        <v>3647.47</v>
      </c>
      <c r="G3206" s="28"/>
      <c r="H3206" s="107">
        <v>-1.72E-2</v>
      </c>
      <c r="K3206" s="110">
        <v>44896</v>
      </c>
      <c r="L3206" s="106">
        <v>18812.5</v>
      </c>
      <c r="M3206" s="106">
        <v>18871.95</v>
      </c>
      <c r="N3206" s="106">
        <v>18887.599999999999</v>
      </c>
      <c r="O3206" s="106">
        <v>18778.2</v>
      </c>
      <c r="P3206" s="28" t="s">
        <v>5668</v>
      </c>
      <c r="Q3206" s="107">
        <v>2.8999999999999998E-3</v>
      </c>
      <c r="T3206" s="110">
        <v>44664</v>
      </c>
      <c r="U3206" s="28">
        <v>76.122</v>
      </c>
      <c r="V3206">
        <v>76.155000000000001</v>
      </c>
      <c r="W3206">
        <v>76.286000000000001</v>
      </c>
      <c r="X3206">
        <v>76.043999999999997</v>
      </c>
      <c r="Y3206" s="19">
        <v>5.0000000000000001E-4</v>
      </c>
      <c r="AB3206" s="110">
        <f t="shared" si="572"/>
        <v>44896</v>
      </c>
      <c r="AC3206" s="108">
        <f t="shared" si="576"/>
        <v>18812.5</v>
      </c>
      <c r="AD3206" s="28">
        <f t="shared" si="577"/>
        <v>81.12</v>
      </c>
      <c r="AE3206" s="28">
        <f t="shared" si="581"/>
        <v>231.90951676528599</v>
      </c>
      <c r="AF3206" s="31">
        <f t="shared" si="582"/>
        <v>5.8414719048798247E-3</v>
      </c>
      <c r="AJ3206" s="110">
        <f t="shared" si="575"/>
        <v>44838</v>
      </c>
      <c r="AK3206" s="31">
        <f t="shared" si="573"/>
        <v>3.0599999999999999E-2</v>
      </c>
      <c r="AL3206" s="115">
        <f t="shared" si="574"/>
        <v>2.3453622431040433E-2</v>
      </c>
      <c r="AM3206" s="100"/>
      <c r="BR3206" s="18">
        <f t="shared" si="578"/>
        <v>44827</v>
      </c>
      <c r="BS3206" s="6">
        <f t="shared" si="579"/>
        <v>-1.72E-2</v>
      </c>
      <c r="BT3206" s="6">
        <f t="shared" si="580"/>
        <v>-1.72E-2</v>
      </c>
    </row>
    <row r="3207" spans="2:72" ht="14.45" hidden="1">
      <c r="B3207" s="110">
        <v>44830</v>
      </c>
      <c r="C3207" s="106">
        <v>3655.04</v>
      </c>
      <c r="D3207" s="106">
        <v>3682.72</v>
      </c>
      <c r="E3207" s="106">
        <v>3715.67</v>
      </c>
      <c r="F3207" s="106">
        <v>3644.76</v>
      </c>
      <c r="G3207" s="28"/>
      <c r="H3207" s="107">
        <v>-1.03E-2</v>
      </c>
      <c r="K3207" s="110">
        <v>44897</v>
      </c>
      <c r="L3207" s="106">
        <v>18696.099999999999</v>
      </c>
      <c r="M3207" s="106">
        <v>18752.400000000001</v>
      </c>
      <c r="N3207" s="106">
        <v>18781.95</v>
      </c>
      <c r="O3207" s="106">
        <v>18639.2</v>
      </c>
      <c r="P3207" s="28" t="s">
        <v>5669</v>
      </c>
      <c r="Q3207" s="107">
        <v>-6.1999999999999998E-3</v>
      </c>
      <c r="T3207" s="110">
        <v>44665</v>
      </c>
      <c r="U3207" s="28">
        <v>76.292000000000002</v>
      </c>
      <c r="V3207">
        <v>76.144999999999996</v>
      </c>
      <c r="W3207">
        <v>76.296000000000006</v>
      </c>
      <c r="X3207">
        <v>76.081000000000003</v>
      </c>
      <c r="Y3207" s="19">
        <v>2.2000000000000001E-3</v>
      </c>
      <c r="AB3207" s="110">
        <f t="shared" si="572"/>
        <v>44897</v>
      </c>
      <c r="AC3207" s="108">
        <f t="shared" si="576"/>
        <v>18696.099999999999</v>
      </c>
      <c r="AD3207" s="28">
        <f t="shared" si="577"/>
        <v>81.41</v>
      </c>
      <c r="AE3207" s="28">
        <f t="shared" si="581"/>
        <v>229.65360520820536</v>
      </c>
      <c r="AF3207" s="31">
        <f t="shared" si="582"/>
        <v>-9.7275505919138805E-3</v>
      </c>
      <c r="AJ3207" s="110" t="e">
        <f t="shared" si="575"/>
        <v>#N/A</v>
      </c>
      <c r="AK3207" s="31">
        <f t="shared" si="573"/>
        <v>0</v>
      </c>
      <c r="AL3207" s="115">
        <f t="shared" si="574"/>
        <v>0</v>
      </c>
      <c r="AM3207" s="100"/>
      <c r="BR3207" s="18">
        <f t="shared" si="578"/>
        <v>44830</v>
      </c>
      <c r="BS3207" s="6">
        <f t="shared" si="579"/>
        <v>-1.03E-2</v>
      </c>
      <c r="BT3207" s="6">
        <f t="shared" si="580"/>
        <v>-1.7999999999999999E-2</v>
      </c>
    </row>
    <row r="3208" spans="2:72" ht="14.45" hidden="1">
      <c r="B3208" s="110">
        <v>44831</v>
      </c>
      <c r="C3208" s="106">
        <v>3647.29</v>
      </c>
      <c r="D3208" s="106">
        <v>3686.44</v>
      </c>
      <c r="E3208" s="106">
        <v>3717.53</v>
      </c>
      <c r="F3208" s="106">
        <v>3623.29</v>
      </c>
      <c r="G3208" s="28"/>
      <c r="H3208" s="107">
        <v>-2.0999999999999999E-3</v>
      </c>
      <c r="K3208" s="110">
        <v>44900</v>
      </c>
      <c r="L3208" s="106">
        <v>18701.05</v>
      </c>
      <c r="M3208" s="106">
        <v>18719.55</v>
      </c>
      <c r="N3208" s="106">
        <v>18728.599999999999</v>
      </c>
      <c r="O3208" s="106">
        <v>18591.349999999999</v>
      </c>
      <c r="P3208" s="28" t="s">
        <v>5670</v>
      </c>
      <c r="Q3208" s="107">
        <v>2.9999999999999997E-4</v>
      </c>
      <c r="T3208" s="110">
        <v>44666</v>
      </c>
      <c r="U3208" s="28">
        <v>76.331999999999994</v>
      </c>
      <c r="V3208">
        <v>76.305999999999997</v>
      </c>
      <c r="W3208">
        <v>76.364999999999995</v>
      </c>
      <c r="X3208">
        <v>76.286000000000001</v>
      </c>
      <c r="Y3208" s="19">
        <v>5.0000000000000001E-4</v>
      </c>
      <c r="AB3208" s="110">
        <f t="shared" si="572"/>
        <v>44900</v>
      </c>
      <c r="AC3208" s="108">
        <f t="shared" si="576"/>
        <v>18701.05</v>
      </c>
      <c r="AD3208" s="28">
        <f t="shared" si="577"/>
        <v>81.89</v>
      </c>
      <c r="AE3208" s="28">
        <f t="shared" si="581"/>
        <v>228.36793259250211</v>
      </c>
      <c r="AF3208" s="31">
        <f t="shared" si="582"/>
        <v>-5.5983123562882708E-3</v>
      </c>
      <c r="AJ3208" s="110">
        <f t="shared" si="575"/>
        <v>44840</v>
      </c>
      <c r="AK3208" s="31">
        <f t="shared" si="573"/>
        <v>-1.0200000000000001E-2</v>
      </c>
      <c r="AL3208" s="115">
        <f t="shared" si="574"/>
        <v>-4.1174578870609713E-3</v>
      </c>
      <c r="AM3208" s="100"/>
      <c r="BR3208" s="18">
        <f t="shared" si="578"/>
        <v>44831</v>
      </c>
      <c r="BS3208" s="6">
        <f t="shared" si="579"/>
        <v>-2.0999999999999999E-3</v>
      </c>
      <c r="BT3208" s="6">
        <f t="shared" si="580"/>
        <v>-5.0000000000000001E-4</v>
      </c>
    </row>
    <row r="3209" spans="2:72" ht="14.45" hidden="1">
      <c r="B3209" s="110">
        <v>44832</v>
      </c>
      <c r="C3209" s="106">
        <v>3719.04</v>
      </c>
      <c r="D3209" s="106">
        <v>3651.94</v>
      </c>
      <c r="E3209" s="106">
        <v>3736.74</v>
      </c>
      <c r="F3209" s="106">
        <v>3640.61</v>
      </c>
      <c r="G3209" s="28"/>
      <c r="H3209" s="107">
        <v>1.9699999999999999E-2</v>
      </c>
      <c r="K3209" s="110">
        <v>44901</v>
      </c>
      <c r="L3209" s="106">
        <v>18642.75</v>
      </c>
      <c r="M3209" s="106">
        <v>18600.650000000001</v>
      </c>
      <c r="N3209" s="106">
        <v>18654.900000000001</v>
      </c>
      <c r="O3209" s="106">
        <v>18577.900000000001</v>
      </c>
      <c r="P3209" s="28" t="s">
        <v>5671</v>
      </c>
      <c r="Q3209" s="107">
        <v>-3.0999999999999999E-3</v>
      </c>
      <c r="T3209" s="110">
        <v>44669</v>
      </c>
      <c r="U3209" s="28">
        <v>76.284000000000006</v>
      </c>
      <c r="V3209">
        <v>76.308000000000007</v>
      </c>
      <c r="W3209">
        <v>76.453000000000003</v>
      </c>
      <c r="X3209">
        <v>76.221999999999994</v>
      </c>
      <c r="Y3209" s="19">
        <v>-5.9999999999999995E-4</v>
      </c>
      <c r="AB3209" s="110">
        <f t="shared" si="572"/>
        <v>44901</v>
      </c>
      <c r="AC3209" s="108">
        <f t="shared" si="576"/>
        <v>18642.75</v>
      </c>
      <c r="AD3209" s="28">
        <f t="shared" si="577"/>
        <v>82.48</v>
      </c>
      <c r="AE3209" s="28">
        <f t="shared" si="581"/>
        <v>226.02752182347234</v>
      </c>
      <c r="AF3209" s="31">
        <f t="shared" si="582"/>
        <v>-1.0248421231740856E-2</v>
      </c>
      <c r="AJ3209" s="110">
        <f t="shared" si="575"/>
        <v>44841</v>
      </c>
      <c r="AK3209" s="31">
        <f t="shared" si="573"/>
        <v>-2.8000000000000001E-2</v>
      </c>
      <c r="AL3209" s="115">
        <f t="shared" si="574"/>
        <v>-1.0156957748153062E-2</v>
      </c>
      <c r="AM3209" s="100"/>
      <c r="BR3209" s="18">
        <f t="shared" si="578"/>
        <v>44832</v>
      </c>
      <c r="BS3209" s="6">
        <f t="shared" si="579"/>
        <v>1.9699999999999999E-2</v>
      </c>
      <c r="BT3209" s="6">
        <f t="shared" si="580"/>
        <v>-8.6999999999999994E-3</v>
      </c>
    </row>
    <row r="3210" spans="2:72" ht="14.45" hidden="1">
      <c r="B3210" s="110">
        <v>44833</v>
      </c>
      <c r="C3210" s="106">
        <v>3640.47</v>
      </c>
      <c r="D3210" s="106">
        <v>3687.01</v>
      </c>
      <c r="E3210" s="106">
        <v>3687.01</v>
      </c>
      <c r="F3210" s="106">
        <v>3610.4</v>
      </c>
      <c r="G3210" s="28"/>
      <c r="H3210" s="107">
        <v>-2.1100000000000001E-2</v>
      </c>
      <c r="K3210" s="110">
        <v>44902</v>
      </c>
      <c r="L3210" s="106">
        <v>18560.5</v>
      </c>
      <c r="M3210" s="106">
        <v>18638.849999999999</v>
      </c>
      <c r="N3210" s="106">
        <v>18668.3</v>
      </c>
      <c r="O3210" s="106">
        <v>18528.400000000001</v>
      </c>
      <c r="P3210" s="28" t="s">
        <v>5672</v>
      </c>
      <c r="Q3210" s="107">
        <v>-4.4000000000000003E-3</v>
      </c>
      <c r="T3210" s="110">
        <v>44670</v>
      </c>
      <c r="U3210" s="28">
        <v>76.444999999999993</v>
      </c>
      <c r="V3210">
        <v>76.284999999999997</v>
      </c>
      <c r="W3210">
        <v>76.56</v>
      </c>
      <c r="X3210">
        <v>76.253</v>
      </c>
      <c r="Y3210" s="19">
        <v>2.0999999999999999E-3</v>
      </c>
      <c r="AB3210" s="110">
        <f t="shared" si="572"/>
        <v>44902</v>
      </c>
      <c r="AC3210" s="108">
        <f t="shared" si="576"/>
        <v>18560.5</v>
      </c>
      <c r="AD3210" s="28">
        <f t="shared" si="577"/>
        <v>82.203999999999994</v>
      </c>
      <c r="AE3210" s="28">
        <f t="shared" si="581"/>
        <v>225.78584983699091</v>
      </c>
      <c r="AF3210" s="31">
        <f t="shared" si="582"/>
        <v>-1.0692148661001211E-3</v>
      </c>
      <c r="AJ3210" s="110">
        <f t="shared" si="575"/>
        <v>44844</v>
      </c>
      <c r="AK3210" s="31">
        <f t="shared" si="573"/>
        <v>-7.4999999999999997E-3</v>
      </c>
      <c r="AL3210" s="115">
        <f t="shared" si="574"/>
        <v>1.1862924843839551E-3</v>
      </c>
      <c r="AM3210" s="100"/>
      <c r="BR3210" s="18">
        <f t="shared" si="578"/>
        <v>44833</v>
      </c>
      <c r="BS3210" s="6">
        <f t="shared" si="579"/>
        <v>-2.1100000000000001E-2</v>
      </c>
      <c r="BT3210" s="6">
        <f t="shared" si="580"/>
        <v>-2.3999999999999998E-3</v>
      </c>
    </row>
    <row r="3211" spans="2:72" ht="14.45" hidden="1">
      <c r="B3211" s="110">
        <v>44834</v>
      </c>
      <c r="C3211" s="106">
        <v>3585.62</v>
      </c>
      <c r="D3211" s="106">
        <v>3633.48</v>
      </c>
      <c r="E3211" s="106">
        <v>3671.44</v>
      </c>
      <c r="F3211" s="106">
        <v>3584.13</v>
      </c>
      <c r="G3211" s="28"/>
      <c r="H3211" s="107">
        <v>-1.5100000000000001E-2</v>
      </c>
      <c r="K3211" s="110">
        <v>44903</v>
      </c>
      <c r="L3211" s="106">
        <v>18609.349999999999</v>
      </c>
      <c r="M3211" s="106">
        <v>18570.849999999999</v>
      </c>
      <c r="N3211" s="106">
        <v>18625</v>
      </c>
      <c r="O3211" s="106">
        <v>18536.95</v>
      </c>
      <c r="P3211" s="28" t="s">
        <v>5673</v>
      </c>
      <c r="Q3211" s="107">
        <v>2.5999999999999999E-3</v>
      </c>
      <c r="T3211" s="110">
        <v>44671</v>
      </c>
      <c r="U3211" s="28">
        <v>76.269000000000005</v>
      </c>
      <c r="V3211">
        <v>76.474999999999994</v>
      </c>
      <c r="W3211">
        <v>76.548000000000002</v>
      </c>
      <c r="X3211">
        <v>76.156000000000006</v>
      </c>
      <c r="Y3211" s="19">
        <v>-2.3E-3</v>
      </c>
      <c r="AB3211" s="110">
        <f t="shared" si="572"/>
        <v>44903</v>
      </c>
      <c r="AC3211" s="108">
        <f t="shared" si="576"/>
        <v>18609.349999999999</v>
      </c>
      <c r="AD3211" s="28">
        <f t="shared" si="577"/>
        <v>82.28</v>
      </c>
      <c r="AE3211" s="28">
        <f t="shared" si="581"/>
        <v>226.1710014584346</v>
      </c>
      <c r="AF3211" s="31">
        <f t="shared" si="582"/>
        <v>1.7058270999787961E-3</v>
      </c>
      <c r="AJ3211" s="110">
        <f t="shared" si="575"/>
        <v>44845</v>
      </c>
      <c r="AK3211" s="31">
        <f t="shared" si="573"/>
        <v>-6.4999999999999997E-3</v>
      </c>
      <c r="AL3211" s="115">
        <f t="shared" si="574"/>
        <v>-1.3567206485253336E-2</v>
      </c>
      <c r="AM3211" s="100"/>
      <c r="BR3211" s="18">
        <f t="shared" si="578"/>
        <v>44834</v>
      </c>
      <c r="BS3211" s="6">
        <f t="shared" si="579"/>
        <v>-1.5100000000000001E-2</v>
      </c>
      <c r="BT3211" s="6">
        <f t="shared" si="580"/>
        <v>1.6400000000000001E-2</v>
      </c>
    </row>
    <row r="3212" spans="2:72" ht="14.45" hidden="1">
      <c r="B3212" s="110">
        <v>44837</v>
      </c>
      <c r="C3212" s="106">
        <v>3678.43</v>
      </c>
      <c r="D3212" s="106">
        <v>3609.78</v>
      </c>
      <c r="E3212" s="106">
        <v>3698.35</v>
      </c>
      <c r="F3212" s="106">
        <v>3604.93</v>
      </c>
      <c r="G3212" s="28"/>
      <c r="H3212" s="107">
        <v>2.5899999999999999E-2</v>
      </c>
      <c r="K3212" s="110">
        <v>44904</v>
      </c>
      <c r="L3212" s="106">
        <v>18496.599999999999</v>
      </c>
      <c r="M3212" s="106">
        <v>18662.400000000001</v>
      </c>
      <c r="N3212" s="106">
        <v>18664.7</v>
      </c>
      <c r="O3212" s="106">
        <v>18410.099999999999</v>
      </c>
      <c r="P3212" s="28" t="s">
        <v>5674</v>
      </c>
      <c r="Q3212" s="107">
        <v>-6.1000000000000004E-3</v>
      </c>
      <c r="T3212" s="110">
        <v>44672</v>
      </c>
      <c r="U3212" s="28">
        <v>76.262</v>
      </c>
      <c r="V3212">
        <v>76.281999999999996</v>
      </c>
      <c r="W3212">
        <v>76.39</v>
      </c>
      <c r="X3212">
        <v>76.08</v>
      </c>
      <c r="Y3212" s="19">
        <v>-1E-4</v>
      </c>
      <c r="AB3212" s="110">
        <f t="shared" si="572"/>
        <v>44904</v>
      </c>
      <c r="AC3212" s="108">
        <f t="shared" si="576"/>
        <v>18496.599999999999</v>
      </c>
      <c r="AD3212" s="28">
        <f t="shared" si="577"/>
        <v>82.41</v>
      </c>
      <c r="AE3212" s="28">
        <f t="shared" si="581"/>
        <v>224.44606237107146</v>
      </c>
      <c r="AF3212" s="31">
        <f t="shared" si="582"/>
        <v>-7.6267031416056286E-3</v>
      </c>
      <c r="AJ3212" s="110">
        <f t="shared" si="575"/>
        <v>44846</v>
      </c>
      <c r="AK3212" s="31">
        <f t="shared" si="573"/>
        <v>-3.3E-3</v>
      </c>
      <c r="AL3212" s="115">
        <f t="shared" si="574"/>
        <v>9.436588054507089E-3</v>
      </c>
      <c r="AM3212" s="100"/>
      <c r="BR3212" s="18">
        <f t="shared" si="578"/>
        <v>44837</v>
      </c>
      <c r="BS3212" s="6">
        <f t="shared" si="579"/>
        <v>2.5899999999999999E-2</v>
      </c>
      <c r="BT3212" s="6">
        <f t="shared" si="580"/>
        <v>-1.21E-2</v>
      </c>
    </row>
    <row r="3213" spans="2:72" ht="14.45" hidden="1">
      <c r="B3213" s="110">
        <v>44838</v>
      </c>
      <c r="C3213" s="106">
        <v>3790.93</v>
      </c>
      <c r="D3213" s="106">
        <v>3726.46</v>
      </c>
      <c r="E3213" s="106">
        <v>3791.92</v>
      </c>
      <c r="F3213" s="106">
        <v>3726.46</v>
      </c>
      <c r="G3213" s="28"/>
      <c r="H3213" s="107">
        <v>3.0599999999999999E-2</v>
      </c>
      <c r="K3213" s="110">
        <v>44907</v>
      </c>
      <c r="L3213" s="106">
        <v>18497.150000000001</v>
      </c>
      <c r="M3213" s="106">
        <v>18402.150000000001</v>
      </c>
      <c r="N3213" s="106">
        <v>18521.55</v>
      </c>
      <c r="O3213" s="106">
        <v>18345.7</v>
      </c>
      <c r="P3213" s="28" t="s">
        <v>5675</v>
      </c>
      <c r="Q3213" s="107">
        <v>0</v>
      </c>
      <c r="T3213" s="110">
        <v>44673</v>
      </c>
      <c r="U3213" s="28">
        <v>76.474999999999994</v>
      </c>
      <c r="V3213">
        <v>76.283000000000001</v>
      </c>
      <c r="W3213">
        <v>76.533000000000001</v>
      </c>
      <c r="X3213">
        <v>76.204999999999998</v>
      </c>
      <c r="Y3213" s="19">
        <v>2.8E-3</v>
      </c>
      <c r="AB3213" s="110">
        <f t="shared" ref="AB3213:AB3276" si="583">VLOOKUP(K3213,T:Y,1,FALSE)</f>
        <v>44907</v>
      </c>
      <c r="AC3213" s="108">
        <f t="shared" si="576"/>
        <v>18497.150000000001</v>
      </c>
      <c r="AD3213" s="28">
        <f t="shared" si="577"/>
        <v>82.634</v>
      </c>
      <c r="AE3213" s="28">
        <f t="shared" si="581"/>
        <v>223.84430137715711</v>
      </c>
      <c r="AF3213" s="31">
        <f t="shared" si="582"/>
        <v>-2.6810940123309646E-3</v>
      </c>
      <c r="AJ3213" s="110">
        <f t="shared" si="575"/>
        <v>44847</v>
      </c>
      <c r="AK3213" s="31">
        <f t="shared" si="573"/>
        <v>2.5999999999999999E-2</v>
      </c>
      <c r="AL3213" s="115">
        <f t="shared" si="574"/>
        <v>-6.5372790090693078E-3</v>
      </c>
      <c r="AM3213" s="100"/>
      <c r="BR3213" s="18">
        <f t="shared" si="578"/>
        <v>44838</v>
      </c>
      <c r="BS3213" s="6">
        <f t="shared" si="579"/>
        <v>3.0599999999999999E-2</v>
      </c>
      <c r="BT3213" s="6">
        <f t="shared" si="580"/>
        <v>2.29E-2</v>
      </c>
    </row>
    <row r="3214" spans="2:72" ht="14.45" hidden="1">
      <c r="B3214" s="110">
        <v>44839</v>
      </c>
      <c r="C3214" s="106">
        <v>3783.28</v>
      </c>
      <c r="D3214" s="106">
        <v>3753.25</v>
      </c>
      <c r="E3214" s="106">
        <v>3806.91</v>
      </c>
      <c r="F3214" s="106">
        <v>3722.66</v>
      </c>
      <c r="G3214" s="28"/>
      <c r="H3214" s="107">
        <v>-2E-3</v>
      </c>
      <c r="K3214" s="110">
        <v>44908</v>
      </c>
      <c r="L3214" s="106">
        <v>18608</v>
      </c>
      <c r="M3214" s="106">
        <v>18524.400000000001</v>
      </c>
      <c r="N3214" s="106">
        <v>18617.25</v>
      </c>
      <c r="O3214" s="106">
        <v>18490.2</v>
      </c>
      <c r="P3214" s="28" t="s">
        <v>3704</v>
      </c>
      <c r="Q3214" s="107">
        <v>6.0000000000000001E-3</v>
      </c>
      <c r="T3214" s="110">
        <v>44676</v>
      </c>
      <c r="U3214" s="28">
        <v>76.748000000000005</v>
      </c>
      <c r="V3214">
        <v>76.555999999999997</v>
      </c>
      <c r="W3214">
        <v>76.8</v>
      </c>
      <c r="X3214">
        <v>76.552000000000007</v>
      </c>
      <c r="Y3214" s="19">
        <v>3.5999999999999999E-3</v>
      </c>
      <c r="AB3214" s="110">
        <f t="shared" si="583"/>
        <v>44908</v>
      </c>
      <c r="AC3214" s="108">
        <f t="shared" si="576"/>
        <v>18608</v>
      </c>
      <c r="AD3214" s="28">
        <f t="shared" si="577"/>
        <v>82.375</v>
      </c>
      <c r="AE3214" s="28">
        <f t="shared" si="581"/>
        <v>225.89377845220031</v>
      </c>
      <c r="AF3214" s="31">
        <f t="shared" si="582"/>
        <v>9.1558152806847648E-3</v>
      </c>
      <c r="AJ3214" s="110">
        <f t="shared" si="575"/>
        <v>44848</v>
      </c>
      <c r="AK3214" s="31">
        <f t="shared" si="573"/>
        <v>-2.3699999999999999E-2</v>
      </c>
      <c r="AL3214" s="115">
        <f t="shared" si="574"/>
        <v>8.0100422225783952E-3</v>
      </c>
      <c r="AM3214" s="100"/>
      <c r="BR3214" s="18" t="e">
        <f t="shared" si="578"/>
        <v>#N/A</v>
      </c>
      <c r="BS3214" s="6">
        <f t="shared" si="579"/>
        <v>0</v>
      </c>
      <c r="BT3214" s="6">
        <f t="shared" si="580"/>
        <v>0</v>
      </c>
    </row>
    <row r="3215" spans="2:72" ht="14.45" hidden="1">
      <c r="B3215" s="110">
        <v>44840</v>
      </c>
      <c r="C3215" s="106">
        <v>3744.52</v>
      </c>
      <c r="D3215" s="106">
        <v>3771.97</v>
      </c>
      <c r="E3215" s="106">
        <v>3797.93</v>
      </c>
      <c r="F3215" s="106">
        <v>3739.22</v>
      </c>
      <c r="G3215" s="28"/>
      <c r="H3215" s="107">
        <v>-1.0200000000000001E-2</v>
      </c>
      <c r="K3215" s="110">
        <v>44909</v>
      </c>
      <c r="L3215" s="106">
        <v>18660.3</v>
      </c>
      <c r="M3215" s="106">
        <v>18671.25</v>
      </c>
      <c r="N3215" s="106">
        <v>18696.099999999999</v>
      </c>
      <c r="O3215" s="106">
        <v>18632.900000000001</v>
      </c>
      <c r="P3215" s="28" t="s">
        <v>5676</v>
      </c>
      <c r="Q3215" s="107">
        <v>2.8E-3</v>
      </c>
      <c r="T3215" s="110">
        <v>44677</v>
      </c>
      <c r="U3215" s="28">
        <v>76.680000000000007</v>
      </c>
      <c r="V3215">
        <v>76.546000000000006</v>
      </c>
      <c r="W3215">
        <v>76.704999999999998</v>
      </c>
      <c r="X3215">
        <v>76.450999999999993</v>
      </c>
      <c r="Y3215" s="19">
        <v>-8.9999999999999998E-4</v>
      </c>
      <c r="AB3215" s="110">
        <f t="shared" si="583"/>
        <v>44909</v>
      </c>
      <c r="AC3215" s="108">
        <f t="shared" si="576"/>
        <v>18660.3</v>
      </c>
      <c r="AD3215" s="28">
        <f t="shared" si="577"/>
        <v>82.474000000000004</v>
      </c>
      <c r="AE3215" s="28">
        <f t="shared" si="581"/>
        <v>226.25675970608918</v>
      </c>
      <c r="AF3215" s="31">
        <f t="shared" si="582"/>
        <v>1.6068669813573688E-3</v>
      </c>
      <c r="AJ3215" s="110">
        <f t="shared" si="575"/>
        <v>44851</v>
      </c>
      <c r="AK3215" s="31">
        <f t="shared" si="573"/>
        <v>2.6499999999999999E-2</v>
      </c>
      <c r="AL3215" s="115">
        <f t="shared" si="574"/>
        <v>9.4092733038362297E-3</v>
      </c>
      <c r="AM3215" s="100"/>
      <c r="BR3215" s="18">
        <f t="shared" si="578"/>
        <v>44840</v>
      </c>
      <c r="BS3215" s="6">
        <f t="shared" si="579"/>
        <v>-1.0200000000000001E-2</v>
      </c>
      <c r="BT3215" s="6">
        <f t="shared" si="580"/>
        <v>3.3E-3</v>
      </c>
    </row>
    <row r="3216" spans="2:72" ht="14.45" hidden="1">
      <c r="B3216" s="110">
        <v>44841</v>
      </c>
      <c r="C3216" s="106">
        <v>3639.66</v>
      </c>
      <c r="D3216" s="106">
        <v>3706.74</v>
      </c>
      <c r="E3216" s="106">
        <v>3706.74</v>
      </c>
      <c r="F3216" s="106">
        <v>3620.73</v>
      </c>
      <c r="G3216" s="28"/>
      <c r="H3216" s="107">
        <v>-2.8000000000000001E-2</v>
      </c>
      <c r="K3216" s="110">
        <v>44910</v>
      </c>
      <c r="L3216" s="106">
        <v>18414.900000000001</v>
      </c>
      <c r="M3216" s="106">
        <v>18614.400000000001</v>
      </c>
      <c r="N3216" s="106">
        <v>18652.900000000001</v>
      </c>
      <c r="O3216" s="106">
        <v>18387.7</v>
      </c>
      <c r="P3216" s="28" t="s">
        <v>5677</v>
      </c>
      <c r="Q3216" s="107">
        <v>-1.32E-2</v>
      </c>
      <c r="T3216" s="110">
        <v>44678</v>
      </c>
      <c r="U3216" s="28">
        <v>76.632000000000005</v>
      </c>
      <c r="V3216">
        <v>76.772999999999996</v>
      </c>
      <c r="W3216">
        <v>76.816000000000003</v>
      </c>
      <c r="X3216">
        <v>76.498000000000005</v>
      </c>
      <c r="Y3216" s="19">
        <v>-5.9999999999999995E-4</v>
      </c>
      <c r="AB3216" s="110">
        <f t="shared" si="583"/>
        <v>44910</v>
      </c>
      <c r="AC3216" s="108">
        <f t="shared" si="576"/>
        <v>18414.900000000001</v>
      </c>
      <c r="AD3216" s="28">
        <f t="shared" si="577"/>
        <v>82.843000000000004</v>
      </c>
      <c r="AE3216" s="28">
        <f t="shared" si="581"/>
        <v>222.28673514962037</v>
      </c>
      <c r="AF3216" s="31">
        <f t="shared" si="582"/>
        <v>-1.7546545622000087E-2</v>
      </c>
      <c r="AJ3216" s="110">
        <f t="shared" si="575"/>
        <v>44852</v>
      </c>
      <c r="AK3216" s="31">
        <f t="shared" si="573"/>
        <v>1.14E-2</v>
      </c>
      <c r="AL3216" s="115">
        <f t="shared" si="574"/>
        <v>8.6443833655680535E-3</v>
      </c>
      <c r="AM3216" s="100"/>
      <c r="BR3216" s="18">
        <f t="shared" si="578"/>
        <v>44841</v>
      </c>
      <c r="BS3216" s="6">
        <f t="shared" si="579"/>
        <v>-2.8000000000000001E-2</v>
      </c>
      <c r="BT3216" s="6">
        <f t="shared" si="580"/>
        <v>-1E-3</v>
      </c>
    </row>
    <row r="3217" spans="2:72" ht="14.45" hidden="1">
      <c r="B3217" s="110">
        <v>44844</v>
      </c>
      <c r="C3217" s="106">
        <v>3612.39</v>
      </c>
      <c r="D3217" s="106">
        <v>3647.51</v>
      </c>
      <c r="E3217" s="106">
        <v>3652.17</v>
      </c>
      <c r="F3217" s="106">
        <v>3588.1</v>
      </c>
      <c r="G3217" s="28"/>
      <c r="H3217" s="107">
        <v>-7.4999999999999997E-3</v>
      </c>
      <c r="K3217" s="110">
        <v>44911</v>
      </c>
      <c r="L3217" s="106">
        <v>18269</v>
      </c>
      <c r="M3217" s="106">
        <v>18319.099999999999</v>
      </c>
      <c r="N3217" s="106">
        <v>18440.95</v>
      </c>
      <c r="O3217" s="106">
        <v>18255.150000000001</v>
      </c>
      <c r="P3217" s="28" t="s">
        <v>5470</v>
      </c>
      <c r="Q3217" s="107">
        <v>-7.9000000000000008E-3</v>
      </c>
      <c r="T3217" s="110">
        <v>44679</v>
      </c>
      <c r="U3217" s="28">
        <v>76.67</v>
      </c>
      <c r="V3217">
        <v>76.521000000000001</v>
      </c>
      <c r="W3217">
        <v>76.72</v>
      </c>
      <c r="X3217">
        <v>76.406999999999996</v>
      </c>
      <c r="Y3217" s="19">
        <v>5.0000000000000001E-4</v>
      </c>
      <c r="AB3217" s="110">
        <f t="shared" si="583"/>
        <v>44911</v>
      </c>
      <c r="AC3217" s="108">
        <f t="shared" si="576"/>
        <v>18269</v>
      </c>
      <c r="AD3217" s="28">
        <f t="shared" si="577"/>
        <v>82.706000000000003</v>
      </c>
      <c r="AE3217" s="28">
        <f t="shared" si="581"/>
        <v>220.89086644257972</v>
      </c>
      <c r="AF3217" s="31">
        <f t="shared" si="582"/>
        <v>-6.2795861664939334E-3</v>
      </c>
      <c r="AJ3217" s="110">
        <f t="shared" si="575"/>
        <v>44853</v>
      </c>
      <c r="AK3217" s="31">
        <f t="shared" si="573"/>
        <v>-6.7000000000000002E-3</v>
      </c>
      <c r="AL3217" s="115">
        <f t="shared" si="574"/>
        <v>-7.2632231387846913E-3</v>
      </c>
      <c r="AM3217" s="100"/>
      <c r="BR3217" s="18">
        <f t="shared" si="578"/>
        <v>44844</v>
      </c>
      <c r="BS3217" s="6">
        <f t="shared" si="579"/>
        <v>-7.4999999999999997E-3</v>
      </c>
      <c r="BT3217" s="6">
        <f t="shared" si="580"/>
        <v>-4.3E-3</v>
      </c>
    </row>
    <row r="3218" spans="2:72" ht="14.45" hidden="1">
      <c r="B3218" s="110">
        <v>44845</v>
      </c>
      <c r="C3218" s="106">
        <v>3588.84</v>
      </c>
      <c r="D3218" s="106">
        <v>3595.86</v>
      </c>
      <c r="E3218" s="106">
        <v>3640.66</v>
      </c>
      <c r="F3218" s="106">
        <v>3568.45</v>
      </c>
      <c r="G3218" s="28"/>
      <c r="H3218" s="107">
        <v>-6.4999999999999997E-3</v>
      </c>
      <c r="K3218" s="110">
        <v>44914</v>
      </c>
      <c r="L3218" s="106">
        <v>18420.45</v>
      </c>
      <c r="M3218" s="106">
        <v>18288.099999999999</v>
      </c>
      <c r="N3218" s="106">
        <v>18431.650000000001</v>
      </c>
      <c r="O3218" s="106">
        <v>18244.55</v>
      </c>
      <c r="P3218" s="28" t="s">
        <v>5678</v>
      </c>
      <c r="Q3218" s="107">
        <v>8.3000000000000001E-3</v>
      </c>
      <c r="T3218" s="110">
        <v>44680</v>
      </c>
      <c r="U3218" s="28">
        <v>76.534999999999997</v>
      </c>
      <c r="V3218">
        <v>76.617000000000004</v>
      </c>
      <c r="W3218">
        <v>76.703999999999994</v>
      </c>
      <c r="X3218">
        <v>76.263999999999996</v>
      </c>
      <c r="Y3218" s="19">
        <v>-1.8E-3</v>
      </c>
      <c r="AB3218" s="110">
        <f t="shared" si="583"/>
        <v>44914</v>
      </c>
      <c r="AC3218" s="108">
        <f t="shared" si="576"/>
        <v>18420.45</v>
      </c>
      <c r="AD3218" s="28">
        <f t="shared" si="577"/>
        <v>82.649000000000001</v>
      </c>
      <c r="AE3218" s="28">
        <f t="shared" si="581"/>
        <v>222.87565487785696</v>
      </c>
      <c r="AF3218" s="31">
        <f t="shared" si="582"/>
        <v>8.9853802796013849E-3</v>
      </c>
      <c r="AJ3218" s="110">
        <f t="shared" si="575"/>
        <v>44854</v>
      </c>
      <c r="AK3218" s="31">
        <f t="shared" ref="AK3218:AK3281" si="584">IFERROR(VLOOKUP(AJ3218,B:H,7,FALSE),0)</f>
        <v>-8.0000000000000002E-3</v>
      </c>
      <c r="AL3218" s="115">
        <f t="shared" ref="AL3218:AL3281" si="585">IFERROR(VLOOKUP(AJ3218,AB:AF,5,FALSE),0)</f>
        <v>5.2894538662349166E-3</v>
      </c>
      <c r="AM3218" s="100"/>
      <c r="BR3218" s="18">
        <f t="shared" si="578"/>
        <v>44845</v>
      </c>
      <c r="BS3218" s="6">
        <f t="shared" si="579"/>
        <v>-6.4999999999999997E-3</v>
      </c>
      <c r="BT3218" s="6">
        <f t="shared" si="580"/>
        <v>-1.49E-2</v>
      </c>
    </row>
    <row r="3219" spans="2:72" ht="14.45" hidden="1">
      <c r="B3219" s="110">
        <v>44846</v>
      </c>
      <c r="C3219" s="106">
        <v>3577.03</v>
      </c>
      <c r="D3219" s="106">
        <v>3590.83</v>
      </c>
      <c r="E3219" s="106">
        <v>3608.34</v>
      </c>
      <c r="F3219" s="106">
        <v>3573.86</v>
      </c>
      <c r="G3219" s="28"/>
      <c r="H3219" s="107">
        <v>-3.3E-3</v>
      </c>
      <c r="K3219" s="110">
        <v>44915</v>
      </c>
      <c r="L3219" s="106">
        <v>18385.3</v>
      </c>
      <c r="M3219" s="106">
        <v>18340.3</v>
      </c>
      <c r="N3219" s="106">
        <v>18404.900000000001</v>
      </c>
      <c r="O3219" s="106">
        <v>18202.650000000001</v>
      </c>
      <c r="P3219" s="28" t="s">
        <v>5679</v>
      </c>
      <c r="Q3219" s="107">
        <v>-1.9E-3</v>
      </c>
      <c r="T3219" s="110">
        <v>44683</v>
      </c>
      <c r="U3219" s="28">
        <v>76.484999999999999</v>
      </c>
      <c r="V3219">
        <v>76.515000000000001</v>
      </c>
      <c r="W3219">
        <v>76.53</v>
      </c>
      <c r="X3219">
        <v>76.326999999999998</v>
      </c>
      <c r="Y3219" s="19">
        <v>-6.9999999999999999E-4</v>
      </c>
      <c r="AB3219" s="110">
        <f t="shared" si="583"/>
        <v>44915</v>
      </c>
      <c r="AC3219" s="108">
        <f t="shared" si="576"/>
        <v>18385.3</v>
      </c>
      <c r="AD3219" s="28">
        <f t="shared" si="577"/>
        <v>82.6</v>
      </c>
      <c r="AE3219" s="28">
        <f t="shared" si="581"/>
        <v>222.58232445520582</v>
      </c>
      <c r="AF3219" s="31">
        <f t="shared" si="582"/>
        <v>-1.3161169299172881E-3</v>
      </c>
      <c r="AJ3219" s="110">
        <f t="shared" si="575"/>
        <v>44855</v>
      </c>
      <c r="AK3219" s="31">
        <f t="shared" si="584"/>
        <v>2.3699999999999999E-2</v>
      </c>
      <c r="AL3219" s="115">
        <f t="shared" si="585"/>
        <v>4.2316573788303558E-3</v>
      </c>
      <c r="AM3219" s="100"/>
      <c r="BR3219" s="18">
        <f t="shared" si="578"/>
        <v>44846</v>
      </c>
      <c r="BS3219" s="6">
        <f t="shared" si="579"/>
        <v>-3.3E-3</v>
      </c>
      <c r="BT3219" s="6">
        <f t="shared" si="580"/>
        <v>8.2000000000000007E-3</v>
      </c>
    </row>
    <row r="3220" spans="2:72" ht="14.45" hidden="1">
      <c r="B3220" s="110">
        <v>44847</v>
      </c>
      <c r="C3220" s="106">
        <v>3669.91</v>
      </c>
      <c r="D3220" s="106">
        <v>3520.37</v>
      </c>
      <c r="E3220" s="106">
        <v>3685.41</v>
      </c>
      <c r="F3220" s="106">
        <v>3491.58</v>
      </c>
      <c r="G3220" s="28"/>
      <c r="H3220" s="107">
        <v>2.5999999999999999E-2</v>
      </c>
      <c r="K3220" s="110">
        <v>44916</v>
      </c>
      <c r="L3220" s="106">
        <v>18199.099999999999</v>
      </c>
      <c r="M3220" s="106">
        <v>18435.150000000001</v>
      </c>
      <c r="N3220" s="106">
        <v>18473.349999999999</v>
      </c>
      <c r="O3220" s="106">
        <v>18162.75</v>
      </c>
      <c r="P3220" s="28" t="s">
        <v>3704</v>
      </c>
      <c r="Q3220" s="107">
        <v>-1.01E-2</v>
      </c>
      <c r="T3220" s="110">
        <v>44684</v>
      </c>
      <c r="U3220" s="28">
        <v>76.47</v>
      </c>
      <c r="V3220">
        <v>76.489999999999995</v>
      </c>
      <c r="W3220">
        <v>76.674999999999997</v>
      </c>
      <c r="X3220">
        <v>76.45</v>
      </c>
      <c r="Y3220" s="19">
        <v>-2.0000000000000001E-4</v>
      </c>
      <c r="AB3220" s="110">
        <f t="shared" si="583"/>
        <v>44916</v>
      </c>
      <c r="AC3220" s="108">
        <f t="shared" si="576"/>
        <v>18199.099999999999</v>
      </c>
      <c r="AD3220" s="28">
        <f t="shared" si="577"/>
        <v>82.88</v>
      </c>
      <c r="AE3220" s="28">
        <f t="shared" si="581"/>
        <v>219.58373552123552</v>
      </c>
      <c r="AF3220" s="31">
        <f t="shared" si="582"/>
        <v>-1.3471819657332018E-2</v>
      </c>
      <c r="AJ3220" s="110">
        <f t="shared" si="575"/>
        <v>44858</v>
      </c>
      <c r="AK3220" s="31">
        <f t="shared" si="584"/>
        <v>1.1900000000000001E-2</v>
      </c>
      <c r="AL3220" s="115">
        <f t="shared" si="585"/>
        <v>6.166192533466619E-3</v>
      </c>
      <c r="AM3220" s="100"/>
      <c r="BR3220" s="18">
        <f t="shared" si="578"/>
        <v>44847</v>
      </c>
      <c r="BS3220" s="6">
        <f t="shared" si="579"/>
        <v>2.5999999999999999E-2</v>
      </c>
      <c r="BT3220" s="6">
        <f t="shared" si="580"/>
        <v>-6.4000000000000003E-3</v>
      </c>
    </row>
    <row r="3221" spans="2:72" ht="14.45" hidden="1">
      <c r="B3221" s="110">
        <v>44848</v>
      </c>
      <c r="C3221" s="106">
        <v>3583.07</v>
      </c>
      <c r="D3221" s="106">
        <v>3690.41</v>
      </c>
      <c r="E3221" s="106">
        <v>3712</v>
      </c>
      <c r="F3221" s="106">
        <v>3579.68</v>
      </c>
      <c r="G3221" s="28"/>
      <c r="H3221" s="107">
        <v>-2.3699999999999999E-2</v>
      </c>
      <c r="K3221" s="110">
        <v>44917</v>
      </c>
      <c r="L3221" s="106">
        <v>18127.349999999999</v>
      </c>
      <c r="M3221" s="106">
        <v>18288.8</v>
      </c>
      <c r="N3221" s="106">
        <v>18318.75</v>
      </c>
      <c r="O3221" s="106">
        <v>18068.599999999999</v>
      </c>
      <c r="P3221" s="28" t="s">
        <v>4208</v>
      </c>
      <c r="Q3221" s="107">
        <v>-3.8999999999999998E-3</v>
      </c>
      <c r="T3221" s="110">
        <v>44685</v>
      </c>
      <c r="U3221" s="28">
        <v>76.281999999999996</v>
      </c>
      <c r="V3221">
        <v>76.474000000000004</v>
      </c>
      <c r="W3221">
        <v>76.602999999999994</v>
      </c>
      <c r="X3221">
        <v>76.206000000000003</v>
      </c>
      <c r="Y3221" s="19">
        <v>-2.5000000000000001E-3</v>
      </c>
      <c r="AB3221" s="110">
        <f t="shared" si="583"/>
        <v>44917</v>
      </c>
      <c r="AC3221" s="108">
        <f t="shared" si="576"/>
        <v>18127.349999999999</v>
      </c>
      <c r="AD3221" s="28">
        <f t="shared" si="577"/>
        <v>82.96</v>
      </c>
      <c r="AE3221" s="28">
        <f t="shared" si="581"/>
        <v>218.5071118611379</v>
      </c>
      <c r="AF3221" s="31">
        <f t="shared" si="582"/>
        <v>-4.9030209707563444E-3</v>
      </c>
      <c r="AJ3221" s="110">
        <f t="shared" si="575"/>
        <v>44859</v>
      </c>
      <c r="AK3221" s="31">
        <f t="shared" si="584"/>
        <v>1.6299999999999999E-2</v>
      </c>
      <c r="AL3221" s="115">
        <f t="shared" si="585"/>
        <v>-1.4324922505001281E-3</v>
      </c>
      <c r="AM3221" s="100"/>
      <c r="BR3221" s="18">
        <f t="shared" si="578"/>
        <v>44848</v>
      </c>
      <c r="BS3221" s="6">
        <f t="shared" si="579"/>
        <v>-2.3699999999999999E-2</v>
      </c>
      <c r="BT3221" s="6">
        <f t="shared" si="580"/>
        <v>1.01E-2</v>
      </c>
    </row>
    <row r="3222" spans="2:72" ht="14.45" hidden="1">
      <c r="B3222" s="110">
        <v>44851</v>
      </c>
      <c r="C3222" s="106">
        <v>3677.95</v>
      </c>
      <c r="D3222" s="106">
        <v>3638.65</v>
      </c>
      <c r="E3222" s="106">
        <v>3689.73</v>
      </c>
      <c r="F3222" s="106">
        <v>3638.65</v>
      </c>
      <c r="G3222" s="28"/>
      <c r="H3222" s="107">
        <v>2.6499999999999999E-2</v>
      </c>
      <c r="K3222" s="110">
        <v>44918</v>
      </c>
      <c r="L3222" s="106">
        <v>17806.8</v>
      </c>
      <c r="M3222" s="106">
        <v>17977.650000000001</v>
      </c>
      <c r="N3222" s="106">
        <v>18050.45</v>
      </c>
      <c r="O3222" s="106">
        <v>17779.5</v>
      </c>
      <c r="P3222" s="28" t="s">
        <v>5680</v>
      </c>
      <c r="Q3222" s="107">
        <v>-1.77E-2</v>
      </c>
      <c r="T3222" s="110">
        <v>44686</v>
      </c>
      <c r="U3222" s="28">
        <v>76.513999999999996</v>
      </c>
      <c r="V3222">
        <v>76.149000000000001</v>
      </c>
      <c r="W3222">
        <v>76.578000000000003</v>
      </c>
      <c r="X3222">
        <v>76.007000000000005</v>
      </c>
      <c r="Y3222" s="19">
        <v>3.0000000000000001E-3</v>
      </c>
      <c r="AB3222" s="110">
        <f t="shared" si="583"/>
        <v>44918</v>
      </c>
      <c r="AC3222" s="108">
        <f t="shared" si="576"/>
        <v>17806.8</v>
      </c>
      <c r="AD3222" s="28">
        <f t="shared" si="577"/>
        <v>82.78</v>
      </c>
      <c r="AE3222" s="28">
        <f t="shared" si="581"/>
        <v>215.10992993476685</v>
      </c>
      <c r="AF3222" s="31">
        <f t="shared" si="582"/>
        <v>-1.554723732987684E-2</v>
      </c>
      <c r="AJ3222" s="110" t="e">
        <f t="shared" si="575"/>
        <v>#N/A</v>
      </c>
      <c r="AK3222" s="31">
        <f t="shared" si="584"/>
        <v>0</v>
      </c>
      <c r="AL3222" s="115">
        <f t="shared" si="585"/>
        <v>0</v>
      </c>
      <c r="AM3222" s="100"/>
      <c r="BR3222" s="18">
        <f t="shared" si="578"/>
        <v>44851</v>
      </c>
      <c r="BS3222" s="6">
        <f t="shared" si="579"/>
        <v>2.6499999999999999E-2</v>
      </c>
      <c r="BT3222" s="6">
        <f t="shared" si="580"/>
        <v>7.3000000000000001E-3</v>
      </c>
    </row>
    <row r="3223" spans="2:72" ht="14.45" hidden="1">
      <c r="B3223" s="110">
        <v>44852</v>
      </c>
      <c r="C3223" s="106">
        <v>3719.98</v>
      </c>
      <c r="D3223" s="106">
        <v>3746.26</v>
      </c>
      <c r="E3223" s="106">
        <v>3762.79</v>
      </c>
      <c r="F3223" s="106">
        <v>3686.53</v>
      </c>
      <c r="G3223" s="28"/>
      <c r="H3223" s="107">
        <v>1.14E-2</v>
      </c>
      <c r="K3223" s="110">
        <v>44921</v>
      </c>
      <c r="L3223" s="106">
        <v>18014.599999999999</v>
      </c>
      <c r="M3223" s="106">
        <v>17830.400000000001</v>
      </c>
      <c r="N3223" s="106">
        <v>18084.099999999999</v>
      </c>
      <c r="O3223" s="106">
        <v>17774.25</v>
      </c>
      <c r="P3223" s="28" t="s">
        <v>5681</v>
      </c>
      <c r="Q3223" s="107">
        <v>1.17E-2</v>
      </c>
      <c r="T3223" s="110">
        <v>44687</v>
      </c>
      <c r="U3223" s="28">
        <v>76.978999999999999</v>
      </c>
      <c r="V3223">
        <v>76.518000000000001</v>
      </c>
      <c r="W3223">
        <v>77.078999999999994</v>
      </c>
      <c r="X3223">
        <v>76.518000000000001</v>
      </c>
      <c r="Y3223" s="19">
        <v>6.1000000000000004E-3</v>
      </c>
      <c r="AB3223" s="110">
        <f t="shared" si="583"/>
        <v>44921</v>
      </c>
      <c r="AC3223" s="108">
        <f t="shared" si="576"/>
        <v>18014.599999999999</v>
      </c>
      <c r="AD3223" s="28">
        <f t="shared" si="577"/>
        <v>82.65</v>
      </c>
      <c r="AE3223" s="28">
        <f t="shared" si="581"/>
        <v>217.9624924379915</v>
      </c>
      <c r="AF3223" s="31">
        <f t="shared" si="582"/>
        <v>1.3260952221451072E-2</v>
      </c>
      <c r="AJ3223" s="110">
        <f t="shared" si="575"/>
        <v>44861</v>
      </c>
      <c r="AK3223" s="31">
        <f t="shared" si="584"/>
        <v>-6.1000000000000004E-3</v>
      </c>
      <c r="AL3223" s="115">
        <f t="shared" si="585"/>
        <v>6.3577504675629282E-3</v>
      </c>
      <c r="AM3223" s="100"/>
      <c r="BR3223" s="18">
        <f t="shared" si="578"/>
        <v>44852</v>
      </c>
      <c r="BS3223" s="6">
        <f t="shared" si="579"/>
        <v>1.14E-2</v>
      </c>
      <c r="BT3223" s="6">
        <f t="shared" si="580"/>
        <v>1.01E-2</v>
      </c>
    </row>
    <row r="3224" spans="2:72" ht="14.45" hidden="1">
      <c r="B3224" s="110">
        <v>44853</v>
      </c>
      <c r="C3224" s="106">
        <v>3695.16</v>
      </c>
      <c r="D3224" s="106">
        <v>3703.11</v>
      </c>
      <c r="E3224" s="106">
        <v>3728.58</v>
      </c>
      <c r="F3224" s="106">
        <v>3666.51</v>
      </c>
      <c r="G3224" s="28"/>
      <c r="H3224" s="107">
        <v>-6.7000000000000002E-3</v>
      </c>
      <c r="K3224" s="110">
        <v>44922</v>
      </c>
      <c r="L3224" s="106">
        <v>18132.3</v>
      </c>
      <c r="M3224" s="106">
        <v>18089.8</v>
      </c>
      <c r="N3224" s="106">
        <v>18149.25</v>
      </c>
      <c r="O3224" s="106">
        <v>17967.45</v>
      </c>
      <c r="P3224" s="28" t="s">
        <v>5682</v>
      </c>
      <c r="Q3224" s="107">
        <v>6.4999999999999997E-3</v>
      </c>
      <c r="T3224" s="110">
        <v>44690</v>
      </c>
      <c r="U3224" s="28">
        <v>77.364999999999995</v>
      </c>
      <c r="V3224">
        <v>76.986999999999995</v>
      </c>
      <c r="W3224">
        <v>77.534999999999997</v>
      </c>
      <c r="X3224">
        <v>76.986999999999995</v>
      </c>
      <c r="Y3224" s="19">
        <v>5.0000000000000001E-3</v>
      </c>
      <c r="AB3224" s="110">
        <f t="shared" si="583"/>
        <v>44922</v>
      </c>
      <c r="AC3224" s="108">
        <f t="shared" si="576"/>
        <v>18132.3</v>
      </c>
      <c r="AD3224" s="28">
        <f t="shared" si="577"/>
        <v>82.83</v>
      </c>
      <c r="AE3224" s="28">
        <f t="shared" si="581"/>
        <v>218.90981528431726</v>
      </c>
      <c r="AF3224" s="31">
        <f t="shared" si="582"/>
        <v>4.3462654318622285E-3</v>
      </c>
      <c r="AJ3224" s="110">
        <f t="shared" si="575"/>
        <v>44862</v>
      </c>
      <c r="AK3224" s="31">
        <f t="shared" si="584"/>
        <v>2.46E-2</v>
      </c>
      <c r="AL3224" s="115">
        <f t="shared" si="585"/>
        <v>4.1149106692515147E-3</v>
      </c>
      <c r="AM3224" s="100"/>
      <c r="BR3224" s="18">
        <f t="shared" si="578"/>
        <v>44853</v>
      </c>
      <c r="BS3224" s="6">
        <f t="shared" si="579"/>
        <v>-6.7000000000000002E-3</v>
      </c>
      <c r="BT3224" s="6">
        <f t="shared" si="580"/>
        <v>1.4E-3</v>
      </c>
    </row>
    <row r="3225" spans="2:72" ht="14.45" hidden="1">
      <c r="B3225" s="110">
        <v>44854</v>
      </c>
      <c r="C3225" s="106">
        <v>3665.78</v>
      </c>
      <c r="D3225" s="106">
        <v>3689.05</v>
      </c>
      <c r="E3225" s="106">
        <v>3736</v>
      </c>
      <c r="F3225" s="106">
        <v>3656.44</v>
      </c>
      <c r="G3225" s="28"/>
      <c r="H3225" s="107">
        <v>-8.0000000000000002E-3</v>
      </c>
      <c r="K3225" s="110">
        <v>44923</v>
      </c>
      <c r="L3225" s="106">
        <v>18122.5</v>
      </c>
      <c r="M3225" s="106">
        <v>18084.75</v>
      </c>
      <c r="N3225" s="106">
        <v>18173.099999999999</v>
      </c>
      <c r="O3225" s="106">
        <v>18068.349999999999</v>
      </c>
      <c r="P3225" s="28" t="s">
        <v>5683</v>
      </c>
      <c r="Q3225" s="107">
        <v>-5.0000000000000001E-4</v>
      </c>
      <c r="T3225" s="110">
        <v>44691</v>
      </c>
      <c r="U3225" s="28">
        <v>77.224999999999994</v>
      </c>
      <c r="V3225">
        <v>77.373999999999995</v>
      </c>
      <c r="W3225">
        <v>77.471999999999994</v>
      </c>
      <c r="X3225">
        <v>77.114000000000004</v>
      </c>
      <c r="Y3225" s="19">
        <v>-1.8E-3</v>
      </c>
      <c r="AB3225" s="110">
        <f t="shared" si="583"/>
        <v>44923</v>
      </c>
      <c r="AC3225" s="108">
        <f t="shared" si="576"/>
        <v>18122.5</v>
      </c>
      <c r="AD3225" s="28">
        <f t="shared" si="577"/>
        <v>82.736000000000004</v>
      </c>
      <c r="AE3225" s="28">
        <f t="shared" si="581"/>
        <v>219.0400792883388</v>
      </c>
      <c r="AF3225" s="31">
        <f t="shared" si="582"/>
        <v>5.9505784997515576E-4</v>
      </c>
      <c r="AJ3225" s="110">
        <f t="shared" si="575"/>
        <v>44865</v>
      </c>
      <c r="AK3225" s="31">
        <f t="shared" si="584"/>
        <v>-7.4999999999999997E-3</v>
      </c>
      <c r="AL3225" s="115">
        <f t="shared" si="585"/>
        <v>6.4448183721101948E-3</v>
      </c>
      <c r="AM3225" s="100"/>
      <c r="BR3225" s="18">
        <f t="shared" si="578"/>
        <v>44854</v>
      </c>
      <c r="BS3225" s="6">
        <f t="shared" si="579"/>
        <v>-8.0000000000000002E-3</v>
      </c>
      <c r="BT3225" s="6">
        <f t="shared" si="580"/>
        <v>3.0000000000000001E-3</v>
      </c>
    </row>
    <row r="3226" spans="2:72" ht="14.45" hidden="1">
      <c r="B3226" s="110">
        <v>44855</v>
      </c>
      <c r="C3226" s="106">
        <v>3752.75</v>
      </c>
      <c r="D3226" s="106">
        <v>3657.1</v>
      </c>
      <c r="E3226" s="106">
        <v>3757.89</v>
      </c>
      <c r="F3226" s="106">
        <v>3647.42</v>
      </c>
      <c r="G3226" s="28"/>
      <c r="H3226" s="107">
        <v>2.3699999999999999E-2</v>
      </c>
      <c r="K3226" s="110">
        <v>44924</v>
      </c>
      <c r="L3226" s="106">
        <v>18191</v>
      </c>
      <c r="M3226" s="106">
        <v>18045.7</v>
      </c>
      <c r="N3226" s="106">
        <v>18229.7</v>
      </c>
      <c r="O3226" s="106">
        <v>17992.8</v>
      </c>
      <c r="P3226" s="28" t="s">
        <v>5684</v>
      </c>
      <c r="Q3226" s="107">
        <v>3.8E-3</v>
      </c>
      <c r="T3226" s="110">
        <v>44692</v>
      </c>
      <c r="U3226" s="28">
        <v>77.424999999999997</v>
      </c>
      <c r="V3226">
        <v>77.254000000000005</v>
      </c>
      <c r="W3226">
        <v>77.501999999999995</v>
      </c>
      <c r="X3226">
        <v>77.155000000000001</v>
      </c>
      <c r="Y3226" s="19">
        <v>2.5999999999999999E-3</v>
      </c>
      <c r="AB3226" s="110">
        <f t="shared" si="583"/>
        <v>44924</v>
      </c>
      <c r="AC3226" s="108">
        <f t="shared" si="576"/>
        <v>18191</v>
      </c>
      <c r="AD3226" s="28">
        <f t="shared" si="577"/>
        <v>82.757999999999996</v>
      </c>
      <c r="AE3226" s="28">
        <f t="shared" si="581"/>
        <v>219.80956523840598</v>
      </c>
      <c r="AF3226" s="31">
        <f t="shared" si="582"/>
        <v>3.512991561029466E-3</v>
      </c>
      <c r="AJ3226" s="110">
        <f t="shared" ref="AJ3226:AJ3289" si="586">VLOOKUP(B3233,AB:AF,1,FALSE)</f>
        <v>44866</v>
      </c>
      <c r="AK3226" s="31">
        <f t="shared" si="584"/>
        <v>-4.1000000000000003E-3</v>
      </c>
      <c r="AL3226" s="115">
        <f t="shared" si="585"/>
        <v>8.8576302921605787E-3</v>
      </c>
      <c r="AM3226" s="100"/>
      <c r="BR3226" s="18">
        <f t="shared" si="578"/>
        <v>44855</v>
      </c>
      <c r="BS3226" s="6">
        <f t="shared" si="579"/>
        <v>2.3699999999999999E-2</v>
      </c>
      <c r="BT3226" s="6">
        <f t="shared" si="580"/>
        <v>6.9999999999999999E-4</v>
      </c>
    </row>
    <row r="3227" spans="2:72" ht="14.45" hidden="1">
      <c r="B3227" s="110">
        <v>44858</v>
      </c>
      <c r="C3227" s="106">
        <v>3797.34</v>
      </c>
      <c r="D3227" s="106">
        <v>3762.01</v>
      </c>
      <c r="E3227" s="106">
        <v>3810.74</v>
      </c>
      <c r="F3227" s="106">
        <v>3741.65</v>
      </c>
      <c r="G3227" s="28"/>
      <c r="H3227" s="107">
        <v>1.1900000000000001E-2</v>
      </c>
      <c r="K3227" s="110">
        <v>44925</v>
      </c>
      <c r="L3227" s="106">
        <v>18105.3</v>
      </c>
      <c r="M3227" s="106">
        <v>18259.099999999999</v>
      </c>
      <c r="N3227" s="106">
        <v>18265.25</v>
      </c>
      <c r="O3227" s="106">
        <v>18080.3</v>
      </c>
      <c r="P3227" s="28" t="s">
        <v>3823</v>
      </c>
      <c r="Q3227" s="107">
        <v>-4.7000000000000002E-3</v>
      </c>
      <c r="T3227" s="110">
        <v>44693</v>
      </c>
      <c r="U3227" s="28">
        <v>77.435000000000002</v>
      </c>
      <c r="V3227">
        <v>77.418000000000006</v>
      </c>
      <c r="W3227">
        <v>77.644999999999996</v>
      </c>
      <c r="X3227">
        <v>77.293999999999997</v>
      </c>
      <c r="Y3227" s="19">
        <v>1E-4</v>
      </c>
      <c r="AB3227" s="110">
        <f t="shared" si="583"/>
        <v>44925</v>
      </c>
      <c r="AC3227" s="108">
        <f t="shared" ref="AC3227:AC3290" si="587">IFERROR(VLOOKUP(AB3227,K:Q,2,FALSE),0)</f>
        <v>18105.3</v>
      </c>
      <c r="AD3227" s="28">
        <f t="shared" ref="AD3227:AD3290" si="588">VLOOKUP(AB3227,T:Y,2,FALSE)</f>
        <v>82.716999999999999</v>
      </c>
      <c r="AE3227" s="28">
        <f t="shared" si="581"/>
        <v>218.88245463447657</v>
      </c>
      <c r="AF3227" s="31">
        <f t="shared" si="582"/>
        <v>-4.2177900808085811E-3</v>
      </c>
      <c r="AJ3227" s="110">
        <f t="shared" si="586"/>
        <v>44867</v>
      </c>
      <c r="AK3227" s="31">
        <f t="shared" si="584"/>
        <v>-2.5000000000000001E-2</v>
      </c>
      <c r="AL3227" s="115">
        <f t="shared" si="585"/>
        <v>-4.1941596368819667E-3</v>
      </c>
      <c r="AM3227" s="100"/>
      <c r="BR3227" s="18">
        <f t="shared" si="578"/>
        <v>44858</v>
      </c>
      <c r="BS3227" s="6">
        <f t="shared" si="579"/>
        <v>1.1900000000000001E-2</v>
      </c>
      <c r="BT3227" s="6">
        <f t="shared" si="580"/>
        <v>8.8000000000000005E-3</v>
      </c>
    </row>
    <row r="3228" spans="2:72" ht="14.45" hidden="1">
      <c r="B3228" s="110">
        <v>44859</v>
      </c>
      <c r="C3228" s="106">
        <v>3859.11</v>
      </c>
      <c r="D3228" s="106">
        <v>3799.44</v>
      </c>
      <c r="E3228" s="106">
        <v>3862.85</v>
      </c>
      <c r="F3228" s="106">
        <v>3799.44</v>
      </c>
      <c r="G3228" s="28"/>
      <c r="H3228" s="107">
        <v>1.6299999999999999E-2</v>
      </c>
      <c r="K3228" s="110">
        <v>44928</v>
      </c>
      <c r="L3228" s="106">
        <v>18197.45</v>
      </c>
      <c r="M3228" s="106">
        <v>18131.7</v>
      </c>
      <c r="N3228" s="106">
        <v>18215.150000000001</v>
      </c>
      <c r="O3228" s="106">
        <v>18086.5</v>
      </c>
      <c r="P3228" s="28" t="s">
        <v>5685</v>
      </c>
      <c r="Q3228" s="107">
        <v>5.1000000000000004E-3</v>
      </c>
      <c r="T3228" s="110">
        <v>44694</v>
      </c>
      <c r="U3228" s="28">
        <v>77.48</v>
      </c>
      <c r="V3228">
        <v>77.44</v>
      </c>
      <c r="W3228">
        <v>77.548000000000002</v>
      </c>
      <c r="X3228">
        <v>77.242999999999995</v>
      </c>
      <c r="Y3228" s="19">
        <v>5.9999999999999995E-4</v>
      </c>
      <c r="AB3228" s="110">
        <f t="shared" si="583"/>
        <v>44928</v>
      </c>
      <c r="AC3228" s="108">
        <f t="shared" si="587"/>
        <v>18197.45</v>
      </c>
      <c r="AD3228" s="28">
        <f t="shared" si="588"/>
        <v>82.745000000000005</v>
      </c>
      <c r="AE3228" s="28">
        <f t="shared" si="581"/>
        <v>219.92204967067497</v>
      </c>
      <c r="AF3228" s="31">
        <f t="shared" si="582"/>
        <v>4.749558560710021E-3</v>
      </c>
      <c r="AJ3228" s="110">
        <f t="shared" si="586"/>
        <v>44868</v>
      </c>
      <c r="AK3228" s="31">
        <f t="shared" si="584"/>
        <v>-1.06E-2</v>
      </c>
      <c r="AL3228" s="115">
        <f t="shared" si="585"/>
        <v>-1.8966027348239489E-3</v>
      </c>
      <c r="AM3228" s="100"/>
      <c r="BR3228" s="18">
        <f t="shared" si="578"/>
        <v>44859</v>
      </c>
      <c r="BS3228" s="6">
        <f t="shared" si="579"/>
        <v>1.6299999999999999E-2</v>
      </c>
      <c r="BT3228" s="6">
        <f t="shared" si="580"/>
        <v>-4.1999999999999997E-3</v>
      </c>
    </row>
    <row r="3229" spans="2:72" ht="14.45" hidden="1">
      <c r="B3229" s="110">
        <v>44860</v>
      </c>
      <c r="C3229" s="106">
        <v>3830.6</v>
      </c>
      <c r="D3229" s="106">
        <v>3825.97</v>
      </c>
      <c r="E3229" s="106">
        <v>3886.15</v>
      </c>
      <c r="F3229" s="106">
        <v>3824.07</v>
      </c>
      <c r="G3229" s="28"/>
      <c r="H3229" s="107">
        <v>-7.4000000000000003E-3</v>
      </c>
      <c r="K3229" s="110">
        <v>44929</v>
      </c>
      <c r="L3229" s="106">
        <v>18232.55</v>
      </c>
      <c r="M3229" s="106">
        <v>18163.2</v>
      </c>
      <c r="N3229" s="106">
        <v>18251.95</v>
      </c>
      <c r="O3229" s="106">
        <v>18149.8</v>
      </c>
      <c r="P3229" s="28" t="s">
        <v>5686</v>
      </c>
      <c r="Q3229" s="107">
        <v>1.9E-3</v>
      </c>
      <c r="T3229" s="110">
        <v>44697</v>
      </c>
      <c r="U3229" s="28">
        <v>77.832999999999998</v>
      </c>
      <c r="V3229">
        <v>77.512</v>
      </c>
      <c r="W3229">
        <v>77.911000000000001</v>
      </c>
      <c r="X3229">
        <v>77.512</v>
      </c>
      <c r="Y3229" s="19">
        <v>4.5999999999999999E-3</v>
      </c>
      <c r="AB3229" s="110">
        <f t="shared" si="583"/>
        <v>44929</v>
      </c>
      <c r="AC3229" s="108">
        <f t="shared" si="587"/>
        <v>18232.55</v>
      </c>
      <c r="AD3229" s="28">
        <f t="shared" si="588"/>
        <v>82.774000000000001</v>
      </c>
      <c r="AE3229" s="28">
        <f t="shared" si="581"/>
        <v>220.26904583564885</v>
      </c>
      <c r="AF3229" s="31">
        <f t="shared" si="582"/>
        <v>1.5778143460081218E-3</v>
      </c>
      <c r="AJ3229" s="110">
        <f t="shared" si="586"/>
        <v>44869</v>
      </c>
      <c r="AK3229" s="31">
        <f t="shared" si="584"/>
        <v>1.3599999999999999E-2</v>
      </c>
      <c r="AL3229" s="115">
        <f t="shared" si="585"/>
        <v>1.2985995931000138E-2</v>
      </c>
      <c r="AM3229" s="100"/>
      <c r="BR3229" s="18" t="e">
        <f t="shared" si="578"/>
        <v>#N/A</v>
      </c>
      <c r="BS3229" s="6">
        <f t="shared" si="579"/>
        <v>0</v>
      </c>
      <c r="BT3229" s="6">
        <f t="shared" si="580"/>
        <v>0</v>
      </c>
    </row>
    <row r="3230" spans="2:72" ht="14.45" hidden="1">
      <c r="B3230" s="110">
        <v>44861</v>
      </c>
      <c r="C3230" s="106">
        <v>3807.3</v>
      </c>
      <c r="D3230" s="106">
        <v>3834.69</v>
      </c>
      <c r="E3230" s="106">
        <v>3859.95</v>
      </c>
      <c r="F3230" s="106">
        <v>3803.79</v>
      </c>
      <c r="G3230" s="28"/>
      <c r="H3230" s="107">
        <v>-6.1000000000000004E-3</v>
      </c>
      <c r="K3230" s="110">
        <v>44930</v>
      </c>
      <c r="L3230" s="106">
        <v>18042.95</v>
      </c>
      <c r="M3230" s="106">
        <v>18230.650000000001</v>
      </c>
      <c r="N3230" s="106">
        <v>18243</v>
      </c>
      <c r="O3230" s="106">
        <v>18020.599999999999</v>
      </c>
      <c r="P3230" s="28" t="s">
        <v>5687</v>
      </c>
      <c r="Q3230" s="107">
        <v>-1.04E-2</v>
      </c>
      <c r="T3230" s="110">
        <v>44698</v>
      </c>
      <c r="U3230" s="28">
        <v>77.475999999999999</v>
      </c>
      <c r="V3230">
        <v>77.822000000000003</v>
      </c>
      <c r="W3230">
        <v>77.822000000000003</v>
      </c>
      <c r="X3230">
        <v>77.375</v>
      </c>
      <c r="Y3230" s="19">
        <v>-4.5999999999999999E-3</v>
      </c>
      <c r="AB3230" s="110">
        <f t="shared" si="583"/>
        <v>44930</v>
      </c>
      <c r="AC3230" s="108">
        <f t="shared" si="587"/>
        <v>18042.95</v>
      </c>
      <c r="AD3230" s="28">
        <f t="shared" si="588"/>
        <v>82.641000000000005</v>
      </c>
      <c r="AE3230" s="28">
        <f t="shared" si="581"/>
        <v>218.32927965537687</v>
      </c>
      <c r="AF3230" s="31">
        <f t="shared" si="582"/>
        <v>-8.8063494028993716E-3</v>
      </c>
      <c r="AJ3230" s="110">
        <f t="shared" si="586"/>
        <v>44872</v>
      </c>
      <c r="AK3230" s="31">
        <f t="shared" si="584"/>
        <v>9.5999999999999992E-3</v>
      </c>
      <c r="AL3230" s="115">
        <f t="shared" si="585"/>
        <v>6.6681416966085649E-3</v>
      </c>
      <c r="AM3230" s="100"/>
      <c r="BR3230" s="18">
        <f t="shared" si="578"/>
        <v>44861</v>
      </c>
      <c r="BS3230" s="6">
        <f t="shared" si="579"/>
        <v>-6.1000000000000004E-3</v>
      </c>
      <c r="BT3230" s="6">
        <f t="shared" si="580"/>
        <v>4.5999999999999999E-3</v>
      </c>
    </row>
    <row r="3231" spans="2:72" ht="14.45" hidden="1">
      <c r="B3231" s="110">
        <v>44862</v>
      </c>
      <c r="C3231" s="106">
        <v>3901.06</v>
      </c>
      <c r="D3231" s="106">
        <v>3808.26</v>
      </c>
      <c r="E3231" s="106">
        <v>3905.42</v>
      </c>
      <c r="F3231" s="106">
        <v>3808.26</v>
      </c>
      <c r="G3231" s="28"/>
      <c r="H3231" s="107">
        <v>2.46E-2</v>
      </c>
      <c r="K3231" s="110">
        <v>44931</v>
      </c>
      <c r="L3231" s="106">
        <v>17992.150000000001</v>
      </c>
      <c r="M3231" s="106">
        <v>18101.95</v>
      </c>
      <c r="N3231" s="106">
        <v>18120.3</v>
      </c>
      <c r="O3231" s="106">
        <v>17892.599999999999</v>
      </c>
      <c r="P3231" s="28" t="s">
        <v>5688</v>
      </c>
      <c r="Q3231" s="107">
        <v>-2.8E-3</v>
      </c>
      <c r="T3231" s="110">
        <v>44699</v>
      </c>
      <c r="U3231" s="28">
        <v>77.81</v>
      </c>
      <c r="V3231">
        <v>77.454999999999998</v>
      </c>
      <c r="W3231">
        <v>77.81</v>
      </c>
      <c r="X3231">
        <v>77.454999999999998</v>
      </c>
      <c r="Y3231" s="19">
        <v>4.3E-3</v>
      </c>
      <c r="AB3231" s="110">
        <f t="shared" si="583"/>
        <v>44931</v>
      </c>
      <c r="AC3231" s="108">
        <f t="shared" si="587"/>
        <v>17992.150000000001</v>
      </c>
      <c r="AD3231" s="28">
        <f t="shared" si="588"/>
        <v>82.567999999999998</v>
      </c>
      <c r="AE3231" s="28">
        <f t="shared" si="581"/>
        <v>217.90705842457129</v>
      </c>
      <c r="AF3231" s="31">
        <f t="shared" si="582"/>
        <v>-1.9338736035406923E-3</v>
      </c>
      <c r="AJ3231" s="110" t="e">
        <f t="shared" si="586"/>
        <v>#N/A</v>
      </c>
      <c r="AK3231" s="31">
        <f t="shared" si="584"/>
        <v>0</v>
      </c>
      <c r="AL3231" s="115">
        <f t="shared" si="585"/>
        <v>0</v>
      </c>
      <c r="AM3231" s="100"/>
      <c r="BR3231" s="18">
        <f t="shared" si="578"/>
        <v>44862</v>
      </c>
      <c r="BS3231" s="6">
        <f t="shared" si="579"/>
        <v>2.46E-2</v>
      </c>
      <c r="BT3231" s="6">
        <f t="shared" si="580"/>
        <v>2.8E-3</v>
      </c>
    </row>
    <row r="3232" spans="2:72" ht="14.45" hidden="1">
      <c r="B3232" s="110">
        <v>44865</v>
      </c>
      <c r="C3232" s="106">
        <v>3871.98</v>
      </c>
      <c r="D3232" s="106">
        <v>3881.85</v>
      </c>
      <c r="E3232" s="106">
        <v>3893.73</v>
      </c>
      <c r="F3232" s="106">
        <v>3863.18</v>
      </c>
      <c r="G3232" s="28"/>
      <c r="H3232" s="107">
        <v>-7.4999999999999997E-3</v>
      </c>
      <c r="K3232" s="110">
        <v>44932</v>
      </c>
      <c r="L3232" s="106">
        <v>17859.45</v>
      </c>
      <c r="M3232" s="106">
        <v>18008.05</v>
      </c>
      <c r="N3232" s="106">
        <v>18047.400000000001</v>
      </c>
      <c r="O3232" s="106">
        <v>17795.55</v>
      </c>
      <c r="P3232" s="28" t="s">
        <v>4571</v>
      </c>
      <c r="Q3232" s="107">
        <v>-7.4000000000000003E-3</v>
      </c>
      <c r="T3232" s="110">
        <v>44700</v>
      </c>
      <c r="U3232" s="28">
        <v>77.415000000000006</v>
      </c>
      <c r="V3232">
        <v>77.825000000000003</v>
      </c>
      <c r="W3232">
        <v>77.825000000000003</v>
      </c>
      <c r="X3232">
        <v>77.378</v>
      </c>
      <c r="Y3232" s="19">
        <v>-5.1000000000000004E-3</v>
      </c>
      <c r="AB3232" s="110">
        <f t="shared" si="583"/>
        <v>44932</v>
      </c>
      <c r="AC3232" s="108">
        <f t="shared" si="587"/>
        <v>17859.45</v>
      </c>
      <c r="AD3232" s="28">
        <f t="shared" si="588"/>
        <v>82.27</v>
      </c>
      <c r="AE3232" s="28">
        <f t="shared" si="581"/>
        <v>217.08338397957945</v>
      </c>
      <c r="AF3232" s="31">
        <f t="shared" si="582"/>
        <v>-3.7799346700692071E-3</v>
      </c>
      <c r="AJ3232" s="110">
        <f t="shared" si="586"/>
        <v>44874</v>
      </c>
      <c r="AK3232" s="31">
        <f t="shared" si="584"/>
        <v>-2.0799999999999999E-2</v>
      </c>
      <c r="AL3232" s="115">
        <f t="shared" si="585"/>
        <v>3.2356703518994223E-3</v>
      </c>
      <c r="AM3232" s="100"/>
      <c r="BR3232" s="18">
        <f t="shared" si="578"/>
        <v>44865</v>
      </c>
      <c r="BS3232" s="6">
        <f t="shared" si="579"/>
        <v>-7.4999999999999997E-3</v>
      </c>
      <c r="BT3232" s="6">
        <f t="shared" si="580"/>
        <v>1.2699999999999999E-2</v>
      </c>
    </row>
    <row r="3233" spans="2:72" ht="14.45" hidden="1">
      <c r="B3233" s="110">
        <v>44866</v>
      </c>
      <c r="C3233" s="106">
        <v>3856.1</v>
      </c>
      <c r="D3233" s="106">
        <v>3901.79</v>
      </c>
      <c r="E3233" s="106">
        <v>3911.79</v>
      </c>
      <c r="F3233" s="106">
        <v>3843.8</v>
      </c>
      <c r="G3233" s="28"/>
      <c r="H3233" s="107">
        <v>-4.1000000000000003E-3</v>
      </c>
      <c r="K3233" s="110">
        <v>44935</v>
      </c>
      <c r="L3233" s="106">
        <v>18101.2</v>
      </c>
      <c r="M3233" s="106">
        <v>17952.55</v>
      </c>
      <c r="N3233" s="106">
        <v>18141.400000000001</v>
      </c>
      <c r="O3233" s="106">
        <v>17936.150000000001</v>
      </c>
      <c r="P3233" s="28" t="s">
        <v>5689</v>
      </c>
      <c r="Q3233" s="107">
        <v>1.35E-2</v>
      </c>
      <c r="T3233" s="110">
        <v>44701</v>
      </c>
      <c r="U3233" s="28">
        <v>77.864999999999995</v>
      </c>
      <c r="V3233">
        <v>77.432000000000002</v>
      </c>
      <c r="W3233">
        <v>77.891000000000005</v>
      </c>
      <c r="X3233">
        <v>77.432000000000002</v>
      </c>
      <c r="Y3233" s="19">
        <v>5.7999999999999996E-3</v>
      </c>
      <c r="AB3233" s="110">
        <f t="shared" si="583"/>
        <v>44935</v>
      </c>
      <c r="AC3233" s="108">
        <f t="shared" si="587"/>
        <v>18101.2</v>
      </c>
      <c r="AD3233" s="28">
        <f t="shared" si="588"/>
        <v>82.17</v>
      </c>
      <c r="AE3233" s="28">
        <f t="shared" si="581"/>
        <v>220.28964342217355</v>
      </c>
      <c r="AF3233" s="31">
        <f t="shared" si="582"/>
        <v>1.4769713756146885E-2</v>
      </c>
      <c r="AJ3233" s="110">
        <f t="shared" si="586"/>
        <v>44875</v>
      </c>
      <c r="AK3233" s="31">
        <f t="shared" si="584"/>
        <v>5.5399999999999998E-2</v>
      </c>
      <c r="AL3233" s="115">
        <f t="shared" si="585"/>
        <v>1.5879362915645068E-3</v>
      </c>
      <c r="AM3233" s="100"/>
      <c r="BR3233" s="18">
        <f t="shared" si="578"/>
        <v>44866</v>
      </c>
      <c r="BS3233" s="6">
        <f t="shared" si="579"/>
        <v>-4.1000000000000003E-3</v>
      </c>
      <c r="BT3233" s="6">
        <f t="shared" si="580"/>
        <v>7.4000000000000003E-3</v>
      </c>
    </row>
    <row r="3234" spans="2:72" ht="14.45" hidden="1">
      <c r="B3234" s="110">
        <v>44867</v>
      </c>
      <c r="C3234" s="106">
        <v>3759.69</v>
      </c>
      <c r="D3234" s="106">
        <v>3852.9</v>
      </c>
      <c r="E3234" s="106">
        <v>3894.44</v>
      </c>
      <c r="F3234" s="106">
        <v>3758.68</v>
      </c>
      <c r="G3234" s="28"/>
      <c r="H3234" s="107">
        <v>-2.5000000000000001E-2</v>
      </c>
      <c r="K3234" s="110">
        <v>44936</v>
      </c>
      <c r="L3234" s="106">
        <v>17914.150000000001</v>
      </c>
      <c r="M3234" s="106">
        <v>18121.3</v>
      </c>
      <c r="N3234" s="106">
        <v>18127.599999999999</v>
      </c>
      <c r="O3234" s="106">
        <v>17856</v>
      </c>
      <c r="P3234" s="28" t="s">
        <v>5690</v>
      </c>
      <c r="Q3234" s="107">
        <v>-1.03E-2</v>
      </c>
      <c r="T3234" s="110">
        <v>44704</v>
      </c>
      <c r="U3234" s="28">
        <v>77.545000000000002</v>
      </c>
      <c r="V3234">
        <v>77.677999999999997</v>
      </c>
      <c r="W3234">
        <v>77.738</v>
      </c>
      <c r="X3234">
        <v>77.444999999999993</v>
      </c>
      <c r="Y3234" s="19">
        <v>-4.1000000000000003E-3</v>
      </c>
      <c r="AB3234" s="110">
        <f t="shared" si="583"/>
        <v>44936</v>
      </c>
      <c r="AC3234" s="108">
        <f t="shared" si="587"/>
        <v>17914.150000000001</v>
      </c>
      <c r="AD3234" s="28">
        <f t="shared" si="588"/>
        <v>81.602000000000004</v>
      </c>
      <c r="AE3234" s="28">
        <f t="shared" si="581"/>
        <v>219.53077130462489</v>
      </c>
      <c r="AF3234" s="31">
        <f t="shared" si="582"/>
        <v>-3.4448833170714899E-3</v>
      </c>
      <c r="AJ3234" s="110">
        <f t="shared" si="586"/>
        <v>44876</v>
      </c>
      <c r="AK3234" s="31">
        <f t="shared" si="584"/>
        <v>9.1999999999999998E-3</v>
      </c>
      <c r="AL3234" s="115">
        <f t="shared" si="585"/>
        <v>1.9768240573052598E-2</v>
      </c>
      <c r="AM3234" s="100"/>
      <c r="BR3234" s="18">
        <f t="shared" si="578"/>
        <v>44867</v>
      </c>
      <c r="BS3234" s="6">
        <f t="shared" si="579"/>
        <v>-2.5000000000000001E-2</v>
      </c>
      <c r="BT3234" s="6">
        <f t="shared" si="580"/>
        <v>-3.3999999999999998E-3</v>
      </c>
    </row>
    <row r="3235" spans="2:72" ht="14.45" hidden="1">
      <c r="B3235" s="110">
        <v>44868</v>
      </c>
      <c r="C3235" s="106">
        <v>3719.89</v>
      </c>
      <c r="D3235" s="106">
        <v>3733.25</v>
      </c>
      <c r="E3235" s="106">
        <v>3750.59</v>
      </c>
      <c r="F3235" s="106">
        <v>3698.15</v>
      </c>
      <c r="G3235" s="28"/>
      <c r="H3235" s="107">
        <v>-1.06E-2</v>
      </c>
      <c r="K3235" s="110">
        <v>44937</v>
      </c>
      <c r="L3235" s="106">
        <v>17895.7</v>
      </c>
      <c r="M3235" s="106">
        <v>17924.25</v>
      </c>
      <c r="N3235" s="106">
        <v>17976.349999999999</v>
      </c>
      <c r="O3235" s="106">
        <v>17824.349999999999</v>
      </c>
      <c r="P3235" s="28" t="s">
        <v>5691</v>
      </c>
      <c r="Q3235" s="107">
        <v>-1E-3</v>
      </c>
      <c r="T3235" s="110">
        <v>44705</v>
      </c>
      <c r="U3235" s="28">
        <v>77.474999999999994</v>
      </c>
      <c r="V3235">
        <v>77.528000000000006</v>
      </c>
      <c r="W3235">
        <v>77.69</v>
      </c>
      <c r="X3235">
        <v>77.462999999999994</v>
      </c>
      <c r="Y3235" s="19">
        <v>-8.9999999999999998E-4</v>
      </c>
      <c r="AB3235" s="110">
        <f t="shared" si="583"/>
        <v>44937</v>
      </c>
      <c r="AC3235" s="108">
        <f t="shared" si="587"/>
        <v>17895.7</v>
      </c>
      <c r="AD3235" s="28">
        <f t="shared" si="588"/>
        <v>81.637</v>
      </c>
      <c r="AE3235" s="28">
        <f t="shared" si="581"/>
        <v>219.21065203277925</v>
      </c>
      <c r="AF3235" s="31">
        <f t="shared" si="582"/>
        <v>-1.4581977275588409E-3</v>
      </c>
      <c r="AJ3235" s="110">
        <f t="shared" si="586"/>
        <v>44879</v>
      </c>
      <c r="AK3235" s="31">
        <f t="shared" si="584"/>
        <v>-8.8999999999999999E-3</v>
      </c>
      <c r="AL3235" s="115">
        <f t="shared" si="585"/>
        <v>-7.1404550377304199E-3</v>
      </c>
      <c r="AM3235" s="100"/>
      <c r="BR3235" s="18">
        <f t="shared" si="578"/>
        <v>44868</v>
      </c>
      <c r="BS3235" s="6">
        <f t="shared" si="579"/>
        <v>-1.06E-2</v>
      </c>
      <c r="BT3235" s="6">
        <f t="shared" si="580"/>
        <v>-1.6999999999999999E-3</v>
      </c>
    </row>
    <row r="3236" spans="2:72" ht="14.45" hidden="1">
      <c r="B3236" s="110">
        <v>44869</v>
      </c>
      <c r="C3236" s="106">
        <v>3770.55</v>
      </c>
      <c r="D3236" s="106">
        <v>3766.98</v>
      </c>
      <c r="E3236" s="106">
        <v>3796.34</v>
      </c>
      <c r="F3236" s="106">
        <v>3708.84</v>
      </c>
      <c r="G3236" s="28"/>
      <c r="H3236" s="107">
        <v>1.3599999999999999E-2</v>
      </c>
      <c r="K3236" s="110">
        <v>44938</v>
      </c>
      <c r="L3236" s="106">
        <v>17858.2</v>
      </c>
      <c r="M3236" s="106">
        <v>17920.849999999999</v>
      </c>
      <c r="N3236" s="106">
        <v>17945.8</v>
      </c>
      <c r="O3236" s="106">
        <v>17761.650000000001</v>
      </c>
      <c r="P3236" s="28" t="s">
        <v>5692</v>
      </c>
      <c r="Q3236" s="107">
        <v>-2.0999999999999999E-3</v>
      </c>
      <c r="T3236" s="110">
        <v>44706</v>
      </c>
      <c r="U3236" s="28">
        <v>77.531000000000006</v>
      </c>
      <c r="V3236">
        <v>77.495999999999995</v>
      </c>
      <c r="W3236">
        <v>77.641000000000005</v>
      </c>
      <c r="X3236">
        <v>77.459000000000003</v>
      </c>
      <c r="Y3236" s="19">
        <v>6.9999999999999999E-4</v>
      </c>
      <c r="AB3236" s="110">
        <f t="shared" si="583"/>
        <v>44938</v>
      </c>
      <c r="AC3236" s="108">
        <f t="shared" si="587"/>
        <v>17858.2</v>
      </c>
      <c r="AD3236" s="28">
        <f t="shared" si="588"/>
        <v>81.099999999999994</v>
      </c>
      <c r="AE3236" s="28">
        <f t="shared" si="581"/>
        <v>220.19975339087549</v>
      </c>
      <c r="AF3236" s="31">
        <f t="shared" si="582"/>
        <v>4.5121044480462835E-3</v>
      </c>
      <c r="AJ3236" s="110">
        <f t="shared" si="586"/>
        <v>44880</v>
      </c>
      <c r="AK3236" s="31">
        <f t="shared" si="584"/>
        <v>8.6999999999999994E-3</v>
      </c>
      <c r="AL3236" s="115">
        <f t="shared" si="585"/>
        <v>2.8618335547025975E-3</v>
      </c>
      <c r="AM3236" s="100"/>
      <c r="BR3236" s="18">
        <f t="shared" si="578"/>
        <v>44869</v>
      </c>
      <c r="BS3236" s="6">
        <f t="shared" si="579"/>
        <v>1.3599999999999999E-2</v>
      </c>
      <c r="BT3236" s="6">
        <f t="shared" si="580"/>
        <v>3.5999999999999999E-3</v>
      </c>
    </row>
    <row r="3237" spans="2:72" ht="14.45" hidden="1">
      <c r="B3237" s="110">
        <v>44872</v>
      </c>
      <c r="C3237" s="106">
        <v>3806.8</v>
      </c>
      <c r="D3237" s="106">
        <v>3780.71</v>
      </c>
      <c r="E3237" s="106">
        <v>3813.95</v>
      </c>
      <c r="F3237" s="106">
        <v>3764.7</v>
      </c>
      <c r="G3237" s="28"/>
      <c r="H3237" s="107">
        <v>9.5999999999999992E-3</v>
      </c>
      <c r="K3237" s="110">
        <v>44939</v>
      </c>
      <c r="L3237" s="106">
        <v>17956.599999999999</v>
      </c>
      <c r="M3237" s="106">
        <v>17867.5</v>
      </c>
      <c r="N3237" s="106">
        <v>17999.349999999999</v>
      </c>
      <c r="O3237" s="106">
        <v>17774.25</v>
      </c>
      <c r="P3237" s="28" t="s">
        <v>5693</v>
      </c>
      <c r="Q3237" s="107">
        <v>5.4999999999999997E-3</v>
      </c>
      <c r="T3237" s="110">
        <v>44707</v>
      </c>
      <c r="U3237" s="28">
        <v>77.635999999999996</v>
      </c>
      <c r="V3237">
        <v>77.504000000000005</v>
      </c>
      <c r="W3237">
        <v>77.715999999999994</v>
      </c>
      <c r="X3237">
        <v>77.504000000000005</v>
      </c>
      <c r="Y3237" s="19">
        <v>1.4E-3</v>
      </c>
      <c r="AB3237" s="110">
        <f t="shared" si="583"/>
        <v>44939</v>
      </c>
      <c r="AC3237" s="108">
        <f t="shared" si="587"/>
        <v>17956.599999999999</v>
      </c>
      <c r="AD3237" s="28">
        <f t="shared" si="588"/>
        <v>81.28</v>
      </c>
      <c r="AE3237" s="28">
        <f t="shared" si="581"/>
        <v>220.92273622047242</v>
      </c>
      <c r="AF3237" s="31">
        <f t="shared" si="582"/>
        <v>3.2833044472742046E-3</v>
      </c>
      <c r="AJ3237" s="110">
        <f t="shared" si="586"/>
        <v>44881</v>
      </c>
      <c r="AK3237" s="31">
        <f t="shared" si="584"/>
        <v>-8.3000000000000001E-3</v>
      </c>
      <c r="AL3237" s="115">
        <f t="shared" si="585"/>
        <v>-4.8045014709854339E-3</v>
      </c>
      <c r="AM3237" s="100"/>
      <c r="BR3237" s="18">
        <f t="shared" si="578"/>
        <v>44872</v>
      </c>
      <c r="BS3237" s="6">
        <f t="shared" si="579"/>
        <v>9.5999999999999992E-3</v>
      </c>
      <c r="BT3237" s="6">
        <f t="shared" si="580"/>
        <v>4.7000000000000002E-3</v>
      </c>
    </row>
    <row r="3238" spans="2:72" ht="14.45" hidden="1">
      <c r="B3238" s="110">
        <v>44873</v>
      </c>
      <c r="C3238" s="106">
        <v>3828.11</v>
      </c>
      <c r="D3238" s="106">
        <v>3817.02</v>
      </c>
      <c r="E3238" s="106">
        <v>3859.4</v>
      </c>
      <c r="F3238" s="106">
        <v>3786.28</v>
      </c>
      <c r="G3238" s="28"/>
      <c r="H3238" s="107">
        <v>5.5999999999999999E-3</v>
      </c>
      <c r="K3238" s="110">
        <v>44942</v>
      </c>
      <c r="L3238" s="106">
        <v>17894.849999999999</v>
      </c>
      <c r="M3238" s="106">
        <v>18033.150000000001</v>
      </c>
      <c r="N3238" s="106">
        <v>18049.650000000001</v>
      </c>
      <c r="O3238" s="106">
        <v>17853.650000000001</v>
      </c>
      <c r="P3238" s="28" t="s">
        <v>5694</v>
      </c>
      <c r="Q3238" s="107">
        <v>-3.3999999999999998E-3</v>
      </c>
      <c r="T3238" s="110">
        <v>44708</v>
      </c>
      <c r="U3238" s="28">
        <v>77.623999999999995</v>
      </c>
      <c r="V3238">
        <v>77.64</v>
      </c>
      <c r="W3238">
        <v>77.703000000000003</v>
      </c>
      <c r="X3238">
        <v>77.533000000000001</v>
      </c>
      <c r="Y3238" s="19">
        <v>-2.0000000000000001E-4</v>
      </c>
      <c r="AB3238" s="110">
        <f t="shared" si="583"/>
        <v>44942</v>
      </c>
      <c r="AC3238" s="108">
        <f t="shared" si="587"/>
        <v>17894.849999999999</v>
      </c>
      <c r="AD3238" s="28">
        <f t="shared" si="588"/>
        <v>81.628</v>
      </c>
      <c r="AE3238" s="28">
        <f t="shared" si="581"/>
        <v>219.2244082912726</v>
      </c>
      <c r="AF3238" s="31">
        <f t="shared" si="582"/>
        <v>-7.6874293622044565E-3</v>
      </c>
      <c r="AJ3238" s="110">
        <f t="shared" si="586"/>
        <v>44882</v>
      </c>
      <c r="AK3238" s="31">
        <f t="shared" si="584"/>
        <v>-3.0999999999999999E-3</v>
      </c>
      <c r="AL3238" s="115">
        <f t="shared" si="585"/>
        <v>-3.9382349702438146E-3</v>
      </c>
      <c r="AM3238" s="100"/>
      <c r="BR3238" s="18" t="e">
        <f t="shared" si="578"/>
        <v>#N/A</v>
      </c>
      <c r="BS3238" s="6">
        <f t="shared" si="579"/>
        <v>0</v>
      </c>
      <c r="BT3238" s="6">
        <f t="shared" si="580"/>
        <v>0</v>
      </c>
    </row>
    <row r="3239" spans="2:72" ht="14.45" hidden="1">
      <c r="B3239" s="110">
        <v>44874</v>
      </c>
      <c r="C3239" s="106">
        <v>3748.57</v>
      </c>
      <c r="D3239" s="106">
        <v>3810.94</v>
      </c>
      <c r="E3239" s="106">
        <v>3818.2</v>
      </c>
      <c r="F3239" s="106">
        <v>3744.22</v>
      </c>
      <c r="G3239" s="28"/>
      <c r="H3239" s="107">
        <v>-2.0799999999999999E-2</v>
      </c>
      <c r="K3239" s="110">
        <v>44943</v>
      </c>
      <c r="L3239" s="106">
        <v>18053.3</v>
      </c>
      <c r="M3239" s="106">
        <v>17922.8</v>
      </c>
      <c r="N3239" s="106">
        <v>18072.05</v>
      </c>
      <c r="O3239" s="106">
        <v>17886.95</v>
      </c>
      <c r="P3239" s="28" t="s">
        <v>5695</v>
      </c>
      <c r="Q3239" s="107">
        <v>8.8999999999999999E-3</v>
      </c>
      <c r="T3239" s="110">
        <v>44711</v>
      </c>
      <c r="U3239" s="28">
        <v>77.554000000000002</v>
      </c>
      <c r="V3239">
        <v>77.594999999999999</v>
      </c>
      <c r="W3239">
        <v>77.594999999999999</v>
      </c>
      <c r="X3239">
        <v>77.486999999999995</v>
      </c>
      <c r="Y3239" s="19">
        <v>-8.9999999999999998E-4</v>
      </c>
      <c r="AB3239" s="110">
        <f t="shared" si="583"/>
        <v>44943</v>
      </c>
      <c r="AC3239" s="108">
        <f t="shared" si="587"/>
        <v>18053.3</v>
      </c>
      <c r="AD3239" s="28">
        <f t="shared" si="588"/>
        <v>81.63</v>
      </c>
      <c r="AE3239" s="28">
        <f t="shared" si="581"/>
        <v>221.16011270366286</v>
      </c>
      <c r="AF3239" s="31">
        <f t="shared" si="582"/>
        <v>8.829785093174447E-3</v>
      </c>
      <c r="AJ3239" s="110">
        <f t="shared" si="586"/>
        <v>44883</v>
      </c>
      <c r="AK3239" s="31">
        <f t="shared" si="584"/>
        <v>4.7999999999999996E-3</v>
      </c>
      <c r="AL3239" s="115">
        <f t="shared" si="585"/>
        <v>-3.2845444260611867E-3</v>
      </c>
      <c r="AM3239" s="100"/>
      <c r="BR3239" s="18">
        <f t="shared" si="578"/>
        <v>44874</v>
      </c>
      <c r="BS3239" s="6">
        <f t="shared" si="579"/>
        <v>-2.0799999999999999E-2</v>
      </c>
      <c r="BT3239" s="6">
        <f t="shared" si="580"/>
        <v>-2.5000000000000001E-3</v>
      </c>
    </row>
    <row r="3240" spans="2:72" ht="14.45" hidden="1">
      <c r="B3240" s="110">
        <v>44875</v>
      </c>
      <c r="C3240" s="106">
        <v>3956.37</v>
      </c>
      <c r="D3240" s="106">
        <v>3859.89</v>
      </c>
      <c r="E3240" s="106">
        <v>3958.33</v>
      </c>
      <c r="F3240" s="106">
        <v>3859.89</v>
      </c>
      <c r="G3240" s="28"/>
      <c r="H3240" s="107">
        <v>5.5399999999999998E-2</v>
      </c>
      <c r="K3240" s="110">
        <v>44944</v>
      </c>
      <c r="L3240" s="106">
        <v>18165.349999999999</v>
      </c>
      <c r="M3240" s="106">
        <v>18074.3</v>
      </c>
      <c r="N3240" s="106">
        <v>18183.75</v>
      </c>
      <c r="O3240" s="106">
        <v>18032.45</v>
      </c>
      <c r="P3240" s="28" t="s">
        <v>5696</v>
      </c>
      <c r="Q3240" s="107">
        <v>6.1999999999999998E-3</v>
      </c>
      <c r="T3240" s="110">
        <v>44712</v>
      </c>
      <c r="U3240" s="28">
        <v>77.597999999999999</v>
      </c>
      <c r="V3240">
        <v>77.552999999999997</v>
      </c>
      <c r="W3240">
        <v>77.751999999999995</v>
      </c>
      <c r="X3240">
        <v>77.552999999999997</v>
      </c>
      <c r="Y3240" s="19">
        <v>5.9999999999999995E-4</v>
      </c>
      <c r="AB3240" s="110">
        <f t="shared" si="583"/>
        <v>44944</v>
      </c>
      <c r="AC3240" s="108">
        <f t="shared" si="587"/>
        <v>18165.349999999999</v>
      </c>
      <c r="AD3240" s="28">
        <f t="shared" si="588"/>
        <v>81.44</v>
      </c>
      <c r="AE3240" s="28">
        <f t="shared" si="581"/>
        <v>223.05194007858546</v>
      </c>
      <c r="AF3240" s="31">
        <f t="shared" si="582"/>
        <v>8.5541074825616903E-3</v>
      </c>
      <c r="AJ3240" s="110">
        <f t="shared" si="586"/>
        <v>44886</v>
      </c>
      <c r="AK3240" s="31">
        <f t="shared" si="584"/>
        <v>-3.8999999999999998E-3</v>
      </c>
      <c r="AL3240" s="115">
        <f t="shared" si="585"/>
        <v>-9.063252569164737E-3</v>
      </c>
      <c r="AM3240" s="100"/>
      <c r="BR3240" s="18">
        <f t="shared" si="578"/>
        <v>44875</v>
      </c>
      <c r="BS3240" s="6">
        <f t="shared" si="579"/>
        <v>5.5399999999999998E-2</v>
      </c>
      <c r="BT3240" s="6">
        <f t="shared" si="580"/>
        <v>-7.1000000000000004E-3</v>
      </c>
    </row>
    <row r="3241" spans="2:72" ht="14.45" hidden="1">
      <c r="B3241" s="110">
        <v>44876</v>
      </c>
      <c r="C3241" s="106">
        <v>3992.93</v>
      </c>
      <c r="D3241" s="106">
        <v>3963.72</v>
      </c>
      <c r="E3241" s="106">
        <v>4001.48</v>
      </c>
      <c r="F3241" s="106">
        <v>3944.82</v>
      </c>
      <c r="G3241" s="28"/>
      <c r="H3241" s="107">
        <v>9.1999999999999998E-3</v>
      </c>
      <c r="K3241" s="110">
        <v>44945</v>
      </c>
      <c r="L3241" s="106">
        <v>18107.849999999999</v>
      </c>
      <c r="M3241" s="106">
        <v>18119.8</v>
      </c>
      <c r="N3241" s="106">
        <v>18155.2</v>
      </c>
      <c r="O3241" s="106">
        <v>18063.75</v>
      </c>
      <c r="P3241" s="28" t="s">
        <v>5697</v>
      </c>
      <c r="Q3241" s="107">
        <v>-3.2000000000000002E-3</v>
      </c>
      <c r="T3241" s="110">
        <v>44713</v>
      </c>
      <c r="U3241" s="28">
        <v>77.56</v>
      </c>
      <c r="V3241">
        <v>77.626999999999995</v>
      </c>
      <c r="W3241">
        <v>77.655000000000001</v>
      </c>
      <c r="X3241">
        <v>77.430999999999997</v>
      </c>
      <c r="Y3241" s="19">
        <v>-5.0000000000000001E-4</v>
      </c>
      <c r="AB3241" s="110">
        <f t="shared" si="583"/>
        <v>44945</v>
      </c>
      <c r="AC3241" s="108">
        <f t="shared" si="587"/>
        <v>18107.849999999999</v>
      </c>
      <c r="AD3241" s="28">
        <f t="shared" si="588"/>
        <v>81.239999999999995</v>
      </c>
      <c r="AE3241" s="28">
        <f t="shared" si="581"/>
        <v>222.89327917282128</v>
      </c>
      <c r="AF3241" s="31">
        <f t="shared" si="582"/>
        <v>-7.113182055635825E-4</v>
      </c>
      <c r="AJ3241" s="110">
        <f t="shared" si="586"/>
        <v>44887</v>
      </c>
      <c r="AK3241" s="31">
        <f t="shared" si="584"/>
        <v>1.3599999999999999E-2</v>
      </c>
      <c r="AL3241" s="115">
        <f t="shared" si="585"/>
        <v>4.4549112504614907E-3</v>
      </c>
      <c r="AM3241" s="100"/>
      <c r="BR3241" s="18">
        <f t="shared" si="578"/>
        <v>44876</v>
      </c>
      <c r="BS3241" s="6">
        <f t="shared" si="579"/>
        <v>9.1999999999999998E-3</v>
      </c>
      <c r="BT3241" s="6">
        <f t="shared" si="580"/>
        <v>1.78E-2</v>
      </c>
    </row>
    <row r="3242" spans="2:72" ht="14.45" hidden="1">
      <c r="B3242" s="110">
        <v>44879</v>
      </c>
      <c r="C3242" s="106">
        <v>3957.25</v>
      </c>
      <c r="D3242" s="106">
        <v>3977.97</v>
      </c>
      <c r="E3242" s="106">
        <v>4008.97</v>
      </c>
      <c r="F3242" s="106">
        <v>3956.4</v>
      </c>
      <c r="G3242" s="28"/>
      <c r="H3242" s="107">
        <v>-8.8999999999999999E-3</v>
      </c>
      <c r="K3242" s="110">
        <v>44946</v>
      </c>
      <c r="L3242" s="106">
        <v>18027.650000000001</v>
      </c>
      <c r="M3242" s="106">
        <v>18115.599999999999</v>
      </c>
      <c r="N3242" s="106">
        <v>18145.45</v>
      </c>
      <c r="O3242" s="106">
        <v>18016.2</v>
      </c>
      <c r="P3242" s="28" t="s">
        <v>3510</v>
      </c>
      <c r="Q3242" s="107">
        <v>-4.4000000000000003E-3</v>
      </c>
      <c r="T3242" s="110">
        <v>44714</v>
      </c>
      <c r="U3242" s="28">
        <v>77.399000000000001</v>
      </c>
      <c r="V3242">
        <v>77.561999999999998</v>
      </c>
      <c r="W3242">
        <v>77.653999999999996</v>
      </c>
      <c r="X3242">
        <v>77.376999999999995</v>
      </c>
      <c r="Y3242" s="19">
        <v>-2.0999999999999999E-3</v>
      </c>
      <c r="AB3242" s="110">
        <f t="shared" si="583"/>
        <v>44946</v>
      </c>
      <c r="AC3242" s="108">
        <f t="shared" si="587"/>
        <v>18027.650000000001</v>
      </c>
      <c r="AD3242" s="28">
        <f t="shared" si="588"/>
        <v>80.978999999999999</v>
      </c>
      <c r="AE3242" s="28">
        <f t="shared" si="581"/>
        <v>222.62129687943789</v>
      </c>
      <c r="AF3242" s="31">
        <f t="shared" si="582"/>
        <v>-1.2202355063944959E-3</v>
      </c>
      <c r="AJ3242" s="110">
        <f t="shared" si="586"/>
        <v>44888</v>
      </c>
      <c r="AK3242" s="31">
        <f t="shared" si="584"/>
        <v>5.8999999999999999E-3</v>
      </c>
      <c r="AL3242" s="115">
        <f t="shared" si="585"/>
        <v>2.6130914107262981E-3</v>
      </c>
      <c r="AM3242" s="100"/>
      <c r="BR3242" s="18">
        <f t="shared" si="578"/>
        <v>44879</v>
      </c>
      <c r="BS3242" s="6">
        <f t="shared" si="579"/>
        <v>-8.8999999999999999E-3</v>
      </c>
      <c r="BT3242" s="6">
        <f t="shared" si="580"/>
        <v>-1.1000000000000001E-3</v>
      </c>
    </row>
    <row r="3243" spans="2:72" ht="14.45" hidden="1">
      <c r="B3243" s="110">
        <v>44880</v>
      </c>
      <c r="C3243" s="106">
        <v>3991.73</v>
      </c>
      <c r="D3243" s="106">
        <v>4006.41</v>
      </c>
      <c r="E3243" s="106">
        <v>4028.84</v>
      </c>
      <c r="F3243" s="106">
        <v>3953.17</v>
      </c>
      <c r="G3243" s="28"/>
      <c r="H3243" s="107">
        <v>8.6999999999999994E-3</v>
      </c>
      <c r="K3243" s="110">
        <v>44949</v>
      </c>
      <c r="L3243" s="106">
        <v>18118.55</v>
      </c>
      <c r="M3243" s="106">
        <v>18118.45</v>
      </c>
      <c r="N3243" s="106">
        <v>18162.599999999999</v>
      </c>
      <c r="O3243" s="106">
        <v>18063.45</v>
      </c>
      <c r="P3243" s="28" t="s">
        <v>5698</v>
      </c>
      <c r="Q3243" s="107">
        <v>5.0000000000000001E-3</v>
      </c>
      <c r="T3243" s="110">
        <v>44715</v>
      </c>
      <c r="U3243" s="28">
        <v>77.614999999999995</v>
      </c>
      <c r="V3243">
        <v>77.423000000000002</v>
      </c>
      <c r="W3243">
        <v>77.680000000000007</v>
      </c>
      <c r="X3243">
        <v>77.393000000000001</v>
      </c>
      <c r="Y3243" s="19">
        <v>2.8E-3</v>
      </c>
      <c r="AB3243" s="110">
        <f t="shared" si="583"/>
        <v>44949</v>
      </c>
      <c r="AC3243" s="108">
        <f t="shared" si="587"/>
        <v>18118.55</v>
      </c>
      <c r="AD3243" s="28">
        <f t="shared" si="588"/>
        <v>81.477999999999994</v>
      </c>
      <c r="AE3243" s="28">
        <f t="shared" si="581"/>
        <v>222.37352414148606</v>
      </c>
      <c r="AF3243" s="31">
        <f t="shared" si="582"/>
        <v>-1.1129785938046588E-3</v>
      </c>
      <c r="AJ3243" s="110">
        <f t="shared" si="586"/>
        <v>44890</v>
      </c>
      <c r="AK3243" s="31">
        <f t="shared" si="584"/>
        <v>-2.9999999999999997E-4</v>
      </c>
      <c r="AL3243" s="115">
        <f t="shared" si="585"/>
        <v>6.6717980737673876E-4</v>
      </c>
      <c r="AM3243" s="100"/>
      <c r="BR3243" s="18">
        <f t="shared" si="578"/>
        <v>44880</v>
      </c>
      <c r="BS3243" s="6">
        <f t="shared" si="579"/>
        <v>8.6999999999999994E-3</v>
      </c>
      <c r="BT3243" s="6">
        <f t="shared" si="580"/>
        <v>4.1000000000000003E-3</v>
      </c>
    </row>
    <row r="3244" spans="2:72" ht="14.45" hidden="1">
      <c r="B3244" s="110">
        <v>44881</v>
      </c>
      <c r="C3244" s="106">
        <v>3958.79</v>
      </c>
      <c r="D3244" s="106">
        <v>3976.82</v>
      </c>
      <c r="E3244" s="106">
        <v>3983.09</v>
      </c>
      <c r="F3244" s="106">
        <v>3954.34</v>
      </c>
      <c r="G3244" s="28"/>
      <c r="H3244" s="107">
        <v>-8.3000000000000001E-3</v>
      </c>
      <c r="K3244" s="110">
        <v>44950</v>
      </c>
      <c r="L3244" s="106">
        <v>18118.3</v>
      </c>
      <c r="M3244" s="106">
        <v>18183.95</v>
      </c>
      <c r="N3244" s="106">
        <v>18201.25</v>
      </c>
      <c r="O3244" s="106">
        <v>18078.650000000001</v>
      </c>
      <c r="P3244" s="28" t="s">
        <v>5699</v>
      </c>
      <c r="Q3244" s="107">
        <v>0</v>
      </c>
      <c r="T3244" s="110">
        <v>44718</v>
      </c>
      <c r="U3244" s="28">
        <v>77.813999999999993</v>
      </c>
      <c r="V3244">
        <v>77.677999999999997</v>
      </c>
      <c r="W3244">
        <v>77.853999999999999</v>
      </c>
      <c r="X3244">
        <v>77.554000000000002</v>
      </c>
      <c r="Y3244" s="19">
        <v>2.5999999999999999E-3</v>
      </c>
      <c r="AB3244" s="110">
        <f t="shared" si="583"/>
        <v>44950</v>
      </c>
      <c r="AC3244" s="108">
        <f t="shared" si="587"/>
        <v>18118.3</v>
      </c>
      <c r="AD3244" s="28">
        <f t="shared" si="588"/>
        <v>81.593999999999994</v>
      </c>
      <c r="AE3244" s="28">
        <f t="shared" si="581"/>
        <v>222.05431771944015</v>
      </c>
      <c r="AF3244" s="31">
        <f t="shared" si="582"/>
        <v>-1.4354515596146644E-3</v>
      </c>
      <c r="AJ3244" s="110">
        <f t="shared" si="586"/>
        <v>44893</v>
      </c>
      <c r="AK3244" s="31">
        <f t="shared" si="584"/>
        <v>-1.54E-2</v>
      </c>
      <c r="AL3244" s="115">
        <f t="shared" si="585"/>
        <v>3.2535304088232575E-3</v>
      </c>
      <c r="AM3244" s="100"/>
      <c r="BR3244" s="18">
        <f t="shared" si="578"/>
        <v>44881</v>
      </c>
      <c r="BS3244" s="6">
        <f t="shared" si="579"/>
        <v>-8.3000000000000001E-3</v>
      </c>
      <c r="BT3244" s="6">
        <f t="shared" si="580"/>
        <v>2.9999999999999997E-4</v>
      </c>
    </row>
    <row r="3245" spans="2:72" ht="14.45" hidden="1">
      <c r="B3245" s="110">
        <v>44882</v>
      </c>
      <c r="C3245" s="106">
        <v>3946.56</v>
      </c>
      <c r="D3245" s="106">
        <v>3919.26</v>
      </c>
      <c r="E3245" s="106">
        <v>3954.33</v>
      </c>
      <c r="F3245" s="106">
        <v>3906.54</v>
      </c>
      <c r="G3245" s="28"/>
      <c r="H3245" s="107">
        <v>-3.0999999999999999E-3</v>
      </c>
      <c r="K3245" s="110">
        <v>44951</v>
      </c>
      <c r="L3245" s="106">
        <v>17891.95</v>
      </c>
      <c r="M3245" s="106">
        <v>18093.349999999999</v>
      </c>
      <c r="N3245" s="106">
        <v>18100.599999999999</v>
      </c>
      <c r="O3245" s="106">
        <v>17846.150000000001</v>
      </c>
      <c r="P3245" s="28" t="s">
        <v>3845</v>
      </c>
      <c r="Q3245" s="107">
        <v>-1.2500000000000001E-2</v>
      </c>
      <c r="T3245" s="110">
        <v>44719</v>
      </c>
      <c r="U3245" s="28">
        <v>77.664000000000001</v>
      </c>
      <c r="V3245">
        <v>77.784000000000006</v>
      </c>
      <c r="W3245">
        <v>77.846999999999994</v>
      </c>
      <c r="X3245">
        <v>77.62</v>
      </c>
      <c r="Y3245" s="19">
        <v>-1.9E-3</v>
      </c>
      <c r="AB3245" s="110">
        <f t="shared" si="583"/>
        <v>44951</v>
      </c>
      <c r="AC3245" s="108">
        <f t="shared" si="587"/>
        <v>17891.95</v>
      </c>
      <c r="AD3245" s="28">
        <f t="shared" si="588"/>
        <v>81.491</v>
      </c>
      <c r="AE3245" s="28">
        <f t="shared" si="581"/>
        <v>219.55737443398658</v>
      </c>
      <c r="AF3245" s="31">
        <f t="shared" si="582"/>
        <v>-1.1244740976432577E-2</v>
      </c>
      <c r="AJ3245" s="110">
        <f t="shared" si="586"/>
        <v>44894</v>
      </c>
      <c r="AK3245" s="31">
        <f t="shared" si="584"/>
        <v>-1.6000000000000001E-3</v>
      </c>
      <c r="AL3245" s="115">
        <f t="shared" si="585"/>
        <v>3.2740204745529411E-3</v>
      </c>
      <c r="AM3245" s="100"/>
      <c r="BR3245" s="18">
        <f t="shared" si="578"/>
        <v>44882</v>
      </c>
      <c r="BS3245" s="6">
        <f t="shared" si="579"/>
        <v>-3.0999999999999999E-3</v>
      </c>
      <c r="BT3245" s="6">
        <f t="shared" si="580"/>
        <v>-3.5999999999999999E-3</v>
      </c>
    </row>
    <row r="3246" spans="2:72" ht="14.45" hidden="1">
      <c r="B3246" s="110">
        <v>44883</v>
      </c>
      <c r="C3246" s="106">
        <v>3965.34</v>
      </c>
      <c r="D3246" s="106">
        <v>3966.39</v>
      </c>
      <c r="E3246" s="106">
        <v>3979.89</v>
      </c>
      <c r="F3246" s="106">
        <v>3935.98</v>
      </c>
      <c r="G3246" s="28"/>
      <c r="H3246" s="107">
        <v>4.7999999999999996E-3</v>
      </c>
      <c r="K3246" s="110">
        <v>44953</v>
      </c>
      <c r="L3246" s="106">
        <v>17604.349999999999</v>
      </c>
      <c r="M3246" s="106">
        <v>17877.2</v>
      </c>
      <c r="N3246" s="106">
        <v>17884.75</v>
      </c>
      <c r="O3246" s="106">
        <v>17493.55</v>
      </c>
      <c r="P3246" s="28" t="s">
        <v>5700</v>
      </c>
      <c r="Q3246" s="107">
        <v>-1.61E-2</v>
      </c>
      <c r="T3246" s="110">
        <v>44720</v>
      </c>
      <c r="U3246" s="28">
        <v>77.709000000000003</v>
      </c>
      <c r="V3246">
        <v>77.7</v>
      </c>
      <c r="W3246">
        <v>77.811000000000007</v>
      </c>
      <c r="X3246">
        <v>77.597999999999999</v>
      </c>
      <c r="Y3246" s="19">
        <v>5.9999999999999995E-4</v>
      </c>
      <c r="AB3246" s="110">
        <f t="shared" si="583"/>
        <v>44953</v>
      </c>
      <c r="AC3246" s="108">
        <f t="shared" si="587"/>
        <v>17604.349999999999</v>
      </c>
      <c r="AD3246" s="28">
        <f t="shared" si="588"/>
        <v>81.510000000000005</v>
      </c>
      <c r="AE3246" s="28">
        <f t="shared" si="581"/>
        <v>215.97779413568884</v>
      </c>
      <c r="AF3246" s="31">
        <f t="shared" si="582"/>
        <v>-1.6303621354216924E-2</v>
      </c>
      <c r="AJ3246" s="110">
        <f t="shared" si="586"/>
        <v>44895</v>
      </c>
      <c r="AK3246" s="31">
        <f t="shared" si="584"/>
        <v>3.09E-2</v>
      </c>
      <c r="AL3246" s="115">
        <f t="shared" si="585"/>
        <v>1.0718341161369382E-2</v>
      </c>
      <c r="AM3246" s="100"/>
      <c r="BR3246" s="18">
        <f t="shared" si="578"/>
        <v>44883</v>
      </c>
      <c r="BS3246" s="6">
        <f t="shared" si="579"/>
        <v>4.7999999999999996E-3</v>
      </c>
      <c r="BT3246" s="6">
        <f t="shared" si="580"/>
        <v>-2E-3</v>
      </c>
    </row>
    <row r="3247" spans="2:72" ht="14.45" hidden="1">
      <c r="B3247" s="110">
        <v>44886</v>
      </c>
      <c r="C3247" s="106">
        <v>3949.94</v>
      </c>
      <c r="D3247" s="106">
        <v>3956.23</v>
      </c>
      <c r="E3247" s="106">
        <v>3962</v>
      </c>
      <c r="F3247" s="106">
        <v>3933.34</v>
      </c>
      <c r="G3247" s="28"/>
      <c r="H3247" s="107">
        <v>-3.8999999999999998E-3</v>
      </c>
      <c r="K3247" s="110">
        <v>44956</v>
      </c>
      <c r="L3247" s="106">
        <v>17648.95</v>
      </c>
      <c r="M3247" s="106">
        <v>17541.95</v>
      </c>
      <c r="N3247" s="106">
        <v>17709.150000000001</v>
      </c>
      <c r="O3247" s="106">
        <v>17405.55</v>
      </c>
      <c r="P3247" s="28" t="s">
        <v>5701</v>
      </c>
      <c r="Q3247" s="107">
        <v>2.5000000000000001E-3</v>
      </c>
      <c r="T3247" s="110">
        <v>44721</v>
      </c>
      <c r="U3247" s="28">
        <v>77.814999999999998</v>
      </c>
      <c r="V3247">
        <v>77.706999999999994</v>
      </c>
      <c r="W3247">
        <v>77.873999999999995</v>
      </c>
      <c r="X3247">
        <v>77.69</v>
      </c>
      <c r="Y3247" s="19">
        <v>1.4E-3</v>
      </c>
      <c r="AB3247" s="110">
        <f t="shared" si="583"/>
        <v>44956</v>
      </c>
      <c r="AC3247" s="108">
        <f t="shared" si="587"/>
        <v>17648.95</v>
      </c>
      <c r="AD3247" s="28">
        <f t="shared" si="588"/>
        <v>81.52</v>
      </c>
      <c r="AE3247" s="28">
        <f t="shared" si="581"/>
        <v>216.49840529931308</v>
      </c>
      <c r="AF3247" s="31">
        <f t="shared" si="582"/>
        <v>2.4104846783330469E-3</v>
      </c>
      <c r="AJ3247" s="110">
        <f t="shared" si="586"/>
        <v>44896</v>
      </c>
      <c r="AK3247" s="31">
        <f t="shared" si="584"/>
        <v>-8.9999999999999998E-4</v>
      </c>
      <c r="AL3247" s="115">
        <f t="shared" si="585"/>
        <v>5.8414719048798247E-3</v>
      </c>
      <c r="AM3247" s="100"/>
      <c r="BR3247" s="18">
        <f t="shared" si="578"/>
        <v>44886</v>
      </c>
      <c r="BS3247" s="6">
        <f t="shared" si="579"/>
        <v>-3.8999999999999998E-3</v>
      </c>
      <c r="BT3247" s="6">
        <f t="shared" si="580"/>
        <v>-8.0999999999999996E-3</v>
      </c>
    </row>
    <row r="3248" spans="2:72" ht="14.45" hidden="1">
      <c r="B3248" s="110">
        <v>44887</v>
      </c>
      <c r="C3248" s="106">
        <v>4003.58</v>
      </c>
      <c r="D3248" s="106">
        <v>3965.51</v>
      </c>
      <c r="E3248" s="106">
        <v>4005.88</v>
      </c>
      <c r="F3248" s="106">
        <v>3956.88</v>
      </c>
      <c r="G3248" s="28"/>
      <c r="H3248" s="107">
        <v>1.3599999999999999E-2</v>
      </c>
      <c r="K3248" s="110">
        <v>44957</v>
      </c>
      <c r="L3248" s="106">
        <v>17662.150000000001</v>
      </c>
      <c r="M3248" s="106">
        <v>17731.45</v>
      </c>
      <c r="N3248" s="106">
        <v>17735.7</v>
      </c>
      <c r="O3248" s="106">
        <v>17537.55</v>
      </c>
      <c r="P3248" s="28" t="s">
        <v>5702</v>
      </c>
      <c r="Q3248" s="107">
        <v>6.9999999999999999E-4</v>
      </c>
      <c r="T3248" s="110">
        <v>44722</v>
      </c>
      <c r="U3248" s="28">
        <v>78.144000000000005</v>
      </c>
      <c r="V3248">
        <v>77.804000000000002</v>
      </c>
      <c r="W3248">
        <v>78.207999999999998</v>
      </c>
      <c r="X3248">
        <v>77.778000000000006</v>
      </c>
      <c r="Y3248" s="19">
        <v>4.1999999999999997E-3</v>
      </c>
      <c r="AB3248" s="110">
        <f t="shared" si="583"/>
        <v>44957</v>
      </c>
      <c r="AC3248" s="108">
        <f t="shared" si="587"/>
        <v>17662.150000000001</v>
      </c>
      <c r="AD3248" s="28">
        <f t="shared" si="588"/>
        <v>81.739000000000004</v>
      </c>
      <c r="AE3248" s="28">
        <f t="shared" si="581"/>
        <v>216.07983948910558</v>
      </c>
      <c r="AF3248" s="31">
        <f t="shared" si="582"/>
        <v>-1.9333436180687391E-3</v>
      </c>
      <c r="AJ3248" s="110">
        <f t="shared" si="586"/>
        <v>44897</v>
      </c>
      <c r="AK3248" s="31">
        <f t="shared" si="584"/>
        <v>-1.1999999999999999E-3</v>
      </c>
      <c r="AL3248" s="115">
        <f t="shared" si="585"/>
        <v>-9.7275505919138805E-3</v>
      </c>
      <c r="AM3248" s="100"/>
      <c r="BR3248" s="18">
        <f t="shared" si="578"/>
        <v>44887</v>
      </c>
      <c r="BS3248" s="6">
        <f t="shared" si="579"/>
        <v>1.3599999999999999E-2</v>
      </c>
      <c r="BT3248" s="6">
        <f t="shared" si="580"/>
        <v>4.5999999999999999E-3</v>
      </c>
    </row>
    <row r="3249" spans="2:72" ht="14.45" hidden="1">
      <c r="B3249" s="110">
        <v>44888</v>
      </c>
      <c r="C3249" s="106">
        <v>4027.26</v>
      </c>
      <c r="D3249" s="106">
        <v>4000.3</v>
      </c>
      <c r="E3249" s="106">
        <v>4033.78</v>
      </c>
      <c r="F3249" s="106">
        <v>3998.66</v>
      </c>
      <c r="G3249" s="28"/>
      <c r="H3249" s="107">
        <v>5.8999999999999999E-3</v>
      </c>
      <c r="K3249" s="110">
        <v>44958</v>
      </c>
      <c r="L3249" s="106">
        <v>17616.3</v>
      </c>
      <c r="M3249" s="106">
        <v>17811.599999999999</v>
      </c>
      <c r="N3249" s="106">
        <v>17972.2</v>
      </c>
      <c r="O3249" s="106">
        <v>17353.400000000001</v>
      </c>
      <c r="P3249" s="28" t="s">
        <v>5703</v>
      </c>
      <c r="Q3249" s="107">
        <v>-2.5999999999999999E-3</v>
      </c>
      <c r="T3249" s="110">
        <v>44725</v>
      </c>
      <c r="U3249" s="28">
        <v>78.103999999999999</v>
      </c>
      <c r="V3249">
        <v>78.185000000000002</v>
      </c>
      <c r="W3249">
        <v>78.322999999999993</v>
      </c>
      <c r="X3249">
        <v>77.962999999999994</v>
      </c>
      <c r="Y3249" s="19">
        <v>-5.0000000000000001E-4</v>
      </c>
      <c r="AB3249" s="110">
        <f t="shared" si="583"/>
        <v>44958</v>
      </c>
      <c r="AC3249" s="108">
        <f t="shared" si="587"/>
        <v>17616.3</v>
      </c>
      <c r="AD3249" s="28">
        <f t="shared" si="588"/>
        <v>81.73</v>
      </c>
      <c r="AE3249" s="28">
        <f t="shared" si="581"/>
        <v>215.54264040132139</v>
      </c>
      <c r="AF3249" s="31">
        <f t="shared" si="582"/>
        <v>-2.4861138783438541E-3</v>
      </c>
      <c r="AJ3249" s="110">
        <f t="shared" si="586"/>
        <v>44900</v>
      </c>
      <c r="AK3249" s="31">
        <f t="shared" si="584"/>
        <v>-1.7899999999999999E-2</v>
      </c>
      <c r="AL3249" s="115">
        <f t="shared" si="585"/>
        <v>-5.5983123562882708E-3</v>
      </c>
      <c r="AM3249" s="100"/>
      <c r="BR3249" s="18">
        <f t="shared" si="578"/>
        <v>44888</v>
      </c>
      <c r="BS3249" s="6">
        <f t="shared" si="579"/>
        <v>5.8999999999999999E-3</v>
      </c>
      <c r="BT3249" s="6">
        <f t="shared" si="580"/>
        <v>1.2999999999999999E-3</v>
      </c>
    </row>
    <row r="3250" spans="2:72" ht="14.45" hidden="1">
      <c r="B3250" s="110">
        <v>44890</v>
      </c>
      <c r="C3250" s="106">
        <v>4026.12</v>
      </c>
      <c r="D3250" s="106">
        <v>4023.34</v>
      </c>
      <c r="E3250" s="106">
        <v>4034.02</v>
      </c>
      <c r="F3250" s="106">
        <v>4020.76</v>
      </c>
      <c r="G3250" s="28"/>
      <c r="H3250" s="107">
        <v>-2.9999999999999997E-4</v>
      </c>
      <c r="K3250" s="110">
        <v>44959</v>
      </c>
      <c r="L3250" s="106">
        <v>17610.400000000001</v>
      </c>
      <c r="M3250" s="106">
        <v>17517.099999999999</v>
      </c>
      <c r="N3250" s="106">
        <v>17653.900000000001</v>
      </c>
      <c r="O3250" s="106">
        <v>17445.95</v>
      </c>
      <c r="P3250" s="28" t="s">
        <v>5704</v>
      </c>
      <c r="Q3250" s="107">
        <v>-2.9999999999999997E-4</v>
      </c>
      <c r="T3250" s="110">
        <v>44726</v>
      </c>
      <c r="U3250" s="28">
        <v>78.022000000000006</v>
      </c>
      <c r="V3250">
        <v>78.128</v>
      </c>
      <c r="W3250">
        <v>78.128</v>
      </c>
      <c r="X3250">
        <v>77.953000000000003</v>
      </c>
      <c r="Y3250" s="19">
        <v>-1E-3</v>
      </c>
      <c r="AB3250" s="110">
        <f t="shared" si="583"/>
        <v>44959</v>
      </c>
      <c r="AC3250" s="108">
        <f t="shared" si="587"/>
        <v>17610.400000000001</v>
      </c>
      <c r="AD3250" s="28">
        <f t="shared" si="588"/>
        <v>82.039000000000001</v>
      </c>
      <c r="AE3250" s="28">
        <f t="shared" si="581"/>
        <v>214.65888175136217</v>
      </c>
      <c r="AF3250" s="31">
        <f t="shared" si="582"/>
        <v>-4.1001569263220405E-3</v>
      </c>
      <c r="AJ3250" s="110">
        <f t="shared" si="586"/>
        <v>44901</v>
      </c>
      <c r="AK3250" s="31">
        <f t="shared" si="584"/>
        <v>-1.44E-2</v>
      </c>
      <c r="AL3250" s="115">
        <f t="shared" si="585"/>
        <v>-1.0248421231740856E-2</v>
      </c>
      <c r="AM3250" s="100"/>
      <c r="BR3250" s="18">
        <f t="shared" si="578"/>
        <v>44890</v>
      </c>
      <c r="BS3250" s="6">
        <f t="shared" si="579"/>
        <v>-2.9999999999999997E-4</v>
      </c>
      <c r="BT3250" s="6">
        <f t="shared" si="580"/>
        <v>1.6000000000000001E-3</v>
      </c>
    </row>
    <row r="3251" spans="2:72" ht="14.45" hidden="1">
      <c r="B3251" s="110">
        <v>44893</v>
      </c>
      <c r="C3251" s="106">
        <v>3963.94</v>
      </c>
      <c r="D3251" s="106">
        <v>4005.36</v>
      </c>
      <c r="E3251" s="106">
        <v>4012.27</v>
      </c>
      <c r="F3251" s="106">
        <v>3955.77</v>
      </c>
      <c r="G3251" s="28"/>
      <c r="H3251" s="107">
        <v>-1.54E-2</v>
      </c>
      <c r="K3251" s="110">
        <v>44960</v>
      </c>
      <c r="L3251" s="106">
        <v>17854.05</v>
      </c>
      <c r="M3251" s="106">
        <v>17721.75</v>
      </c>
      <c r="N3251" s="106">
        <v>17870.3</v>
      </c>
      <c r="O3251" s="106">
        <v>17584.2</v>
      </c>
      <c r="P3251" s="28" t="s">
        <v>5705</v>
      </c>
      <c r="Q3251" s="107">
        <v>1.38E-2</v>
      </c>
      <c r="T3251" s="110">
        <v>44727</v>
      </c>
      <c r="U3251" s="28">
        <v>78.171000000000006</v>
      </c>
      <c r="V3251">
        <v>78.03</v>
      </c>
      <c r="W3251">
        <v>78.227000000000004</v>
      </c>
      <c r="X3251">
        <v>77.977000000000004</v>
      </c>
      <c r="Y3251" s="19">
        <v>1.9E-3</v>
      </c>
      <c r="AB3251" s="110">
        <f t="shared" si="583"/>
        <v>44960</v>
      </c>
      <c r="AC3251" s="108">
        <f t="shared" si="587"/>
        <v>17854.05</v>
      </c>
      <c r="AD3251" s="28">
        <f t="shared" si="588"/>
        <v>82.206000000000003</v>
      </c>
      <c r="AE3251" s="28">
        <f t="shared" si="581"/>
        <v>217.18670170060577</v>
      </c>
      <c r="AF3251" s="31">
        <f t="shared" si="582"/>
        <v>1.1775985827465307E-2</v>
      </c>
      <c r="AJ3251" s="110">
        <f t="shared" si="586"/>
        <v>44902</v>
      </c>
      <c r="AK3251" s="31">
        <f t="shared" si="584"/>
        <v>-1.9E-3</v>
      </c>
      <c r="AL3251" s="115">
        <f t="shared" si="585"/>
        <v>-1.0692148661001211E-3</v>
      </c>
      <c r="AM3251" s="100"/>
      <c r="BR3251" s="18">
        <f t="shared" si="578"/>
        <v>44893</v>
      </c>
      <c r="BS3251" s="6">
        <f t="shared" si="579"/>
        <v>-1.54E-2</v>
      </c>
      <c r="BT3251" s="6">
        <f t="shared" si="580"/>
        <v>2.7000000000000001E-3</v>
      </c>
    </row>
    <row r="3252" spans="2:72" ht="14.45" hidden="1">
      <c r="B3252" s="110">
        <v>44894</v>
      </c>
      <c r="C3252" s="106">
        <v>3957.63</v>
      </c>
      <c r="D3252" s="106">
        <v>3964.19</v>
      </c>
      <c r="E3252" s="106">
        <v>3976.77</v>
      </c>
      <c r="F3252" s="106">
        <v>3937.65</v>
      </c>
      <c r="G3252" s="28"/>
      <c r="H3252" s="107">
        <v>-1.6000000000000001E-3</v>
      </c>
      <c r="K3252" s="110">
        <v>44963</v>
      </c>
      <c r="L3252" s="106">
        <v>17764.599999999999</v>
      </c>
      <c r="M3252" s="106">
        <v>17818.55</v>
      </c>
      <c r="N3252" s="106">
        <v>17823.7</v>
      </c>
      <c r="O3252" s="106">
        <v>17698.349999999999</v>
      </c>
      <c r="P3252" s="28" t="s">
        <v>5706</v>
      </c>
      <c r="Q3252" s="107">
        <v>-5.0000000000000001E-3</v>
      </c>
      <c r="T3252" s="110">
        <v>44728</v>
      </c>
      <c r="U3252" s="28">
        <v>77.977000000000004</v>
      </c>
      <c r="V3252">
        <v>78.036000000000001</v>
      </c>
      <c r="W3252">
        <v>78.123000000000005</v>
      </c>
      <c r="X3252">
        <v>77.917000000000002</v>
      </c>
      <c r="Y3252" s="19">
        <v>-2.5000000000000001E-3</v>
      </c>
      <c r="AB3252" s="110">
        <f t="shared" si="583"/>
        <v>44963</v>
      </c>
      <c r="AC3252" s="108">
        <f t="shared" si="587"/>
        <v>17764.599999999999</v>
      </c>
      <c r="AD3252" s="28">
        <f t="shared" si="588"/>
        <v>82.74</v>
      </c>
      <c r="AE3252" s="28">
        <f t="shared" si="581"/>
        <v>214.70389170896786</v>
      </c>
      <c r="AF3252" s="31">
        <f t="shared" si="582"/>
        <v>-1.1431685145532056E-2</v>
      </c>
      <c r="AJ3252" s="110">
        <f t="shared" si="586"/>
        <v>44903</v>
      </c>
      <c r="AK3252" s="31">
        <f t="shared" si="584"/>
        <v>7.4999999999999997E-3</v>
      </c>
      <c r="AL3252" s="115">
        <f t="shared" si="585"/>
        <v>1.7058270999787961E-3</v>
      </c>
      <c r="AM3252" s="100"/>
      <c r="BR3252" s="18">
        <f t="shared" si="578"/>
        <v>44894</v>
      </c>
      <c r="BS3252" s="6">
        <f t="shared" si="579"/>
        <v>-1.6000000000000001E-3</v>
      </c>
      <c r="BT3252" s="6">
        <f t="shared" si="580"/>
        <v>3.0000000000000001E-3</v>
      </c>
    </row>
    <row r="3253" spans="2:72" ht="14.45" hidden="1">
      <c r="B3253" s="110">
        <v>44895</v>
      </c>
      <c r="C3253" s="106">
        <v>4080.11</v>
      </c>
      <c r="D3253" s="106">
        <v>3957.18</v>
      </c>
      <c r="E3253" s="106">
        <v>4080.11</v>
      </c>
      <c r="F3253" s="106">
        <v>3938.58</v>
      </c>
      <c r="G3253" s="28"/>
      <c r="H3253" s="107">
        <v>3.09E-2</v>
      </c>
      <c r="K3253" s="110">
        <v>44964</v>
      </c>
      <c r="L3253" s="106">
        <v>17721.5</v>
      </c>
      <c r="M3253" s="106">
        <v>17790.099999999999</v>
      </c>
      <c r="N3253" s="106">
        <v>17811.150000000001</v>
      </c>
      <c r="O3253" s="106">
        <v>17652.55</v>
      </c>
      <c r="P3253" s="28" t="s">
        <v>5707</v>
      </c>
      <c r="Q3253" s="107">
        <v>-2.3999999999999998E-3</v>
      </c>
      <c r="T3253" s="110">
        <v>44729</v>
      </c>
      <c r="U3253" s="28">
        <v>77.951999999999998</v>
      </c>
      <c r="V3253">
        <v>77.992999999999995</v>
      </c>
      <c r="W3253">
        <v>78.111999999999995</v>
      </c>
      <c r="X3253">
        <v>77.941000000000003</v>
      </c>
      <c r="Y3253" s="19">
        <v>-2.9999999999999997E-4</v>
      </c>
      <c r="AB3253" s="110">
        <f t="shared" si="583"/>
        <v>44964</v>
      </c>
      <c r="AC3253" s="108">
        <f t="shared" si="587"/>
        <v>17721.5</v>
      </c>
      <c r="AD3253" s="28">
        <f t="shared" si="588"/>
        <v>82.86</v>
      </c>
      <c r="AE3253" s="28">
        <f t="shared" si="581"/>
        <v>213.87279748974174</v>
      </c>
      <c r="AF3253" s="31">
        <f t="shared" si="582"/>
        <v>-3.87088567706384E-3</v>
      </c>
      <c r="AJ3253" s="110">
        <f t="shared" si="586"/>
        <v>44904</v>
      </c>
      <c r="AK3253" s="31">
        <f t="shared" si="584"/>
        <v>-7.3000000000000001E-3</v>
      </c>
      <c r="AL3253" s="115">
        <f t="shared" si="585"/>
        <v>-7.6267031416056286E-3</v>
      </c>
      <c r="AM3253" s="100"/>
      <c r="BR3253" s="18">
        <f t="shared" si="578"/>
        <v>44895</v>
      </c>
      <c r="BS3253" s="6">
        <f t="shared" si="579"/>
        <v>3.09E-2</v>
      </c>
      <c r="BT3253" s="6">
        <f t="shared" si="580"/>
        <v>7.4999999999999997E-3</v>
      </c>
    </row>
    <row r="3254" spans="2:72" ht="14.45" hidden="1">
      <c r="B3254" s="110">
        <v>44896</v>
      </c>
      <c r="C3254" s="106">
        <v>4076.57</v>
      </c>
      <c r="D3254" s="106">
        <v>4087.14</v>
      </c>
      <c r="E3254" s="106">
        <v>4100.51</v>
      </c>
      <c r="F3254" s="106">
        <v>4050.87</v>
      </c>
      <c r="G3254" s="28"/>
      <c r="H3254" s="107">
        <v>-8.9999999999999998E-4</v>
      </c>
      <c r="K3254" s="110">
        <v>44965</v>
      </c>
      <c r="L3254" s="106">
        <v>17871.7</v>
      </c>
      <c r="M3254" s="106">
        <v>17750.3</v>
      </c>
      <c r="N3254" s="106">
        <v>17898.7</v>
      </c>
      <c r="O3254" s="106">
        <v>17744.150000000001</v>
      </c>
      <c r="P3254" s="28" t="s">
        <v>5708</v>
      </c>
      <c r="Q3254" s="107">
        <v>8.5000000000000006E-3</v>
      </c>
      <c r="T3254" s="110">
        <v>44732</v>
      </c>
      <c r="U3254" s="28">
        <v>77.927000000000007</v>
      </c>
      <c r="V3254">
        <v>78.001999999999995</v>
      </c>
      <c r="W3254">
        <v>78.058000000000007</v>
      </c>
      <c r="X3254">
        <v>77.879000000000005</v>
      </c>
      <c r="Y3254" s="19">
        <v>-2.9999999999999997E-4</v>
      </c>
      <c r="AB3254" s="110">
        <f t="shared" si="583"/>
        <v>44965</v>
      </c>
      <c r="AC3254" s="108">
        <f t="shared" si="587"/>
        <v>17871.7</v>
      </c>
      <c r="AD3254" s="28">
        <f t="shared" si="588"/>
        <v>82.65</v>
      </c>
      <c r="AE3254" s="28">
        <f t="shared" si="581"/>
        <v>216.2335148215366</v>
      </c>
      <c r="AF3254" s="31">
        <f t="shared" si="582"/>
        <v>1.1037950405581975E-2</v>
      </c>
      <c r="AJ3254" s="110">
        <f t="shared" si="586"/>
        <v>44907</v>
      </c>
      <c r="AK3254" s="31">
        <f t="shared" si="584"/>
        <v>1.43E-2</v>
      </c>
      <c r="AL3254" s="115">
        <f t="shared" si="585"/>
        <v>-2.6810940123309646E-3</v>
      </c>
      <c r="AM3254" s="100"/>
      <c r="BR3254" s="18">
        <f t="shared" si="578"/>
        <v>44896</v>
      </c>
      <c r="BS3254" s="6">
        <f t="shared" si="579"/>
        <v>-8.9999999999999998E-4</v>
      </c>
      <c r="BT3254" s="6">
        <f t="shared" si="580"/>
        <v>2.8999999999999998E-3</v>
      </c>
    </row>
    <row r="3255" spans="2:72" ht="14.45" hidden="1">
      <c r="B3255" s="110">
        <v>44897</v>
      </c>
      <c r="C3255" s="106">
        <v>4071.7</v>
      </c>
      <c r="D3255" s="106">
        <v>4040.17</v>
      </c>
      <c r="E3255" s="106">
        <v>4080.48</v>
      </c>
      <c r="F3255" s="106">
        <v>4026.63</v>
      </c>
      <c r="G3255" s="28"/>
      <c r="H3255" s="107">
        <v>-1.1999999999999999E-3</v>
      </c>
      <c r="K3255" s="110">
        <v>44966</v>
      </c>
      <c r="L3255" s="106">
        <v>17893.45</v>
      </c>
      <c r="M3255" s="106">
        <v>17885.5</v>
      </c>
      <c r="N3255" s="106">
        <v>17916.900000000001</v>
      </c>
      <c r="O3255" s="106">
        <v>17779.8</v>
      </c>
      <c r="P3255" s="28" t="s">
        <v>5709</v>
      </c>
      <c r="Q3255" s="107">
        <v>1.1999999999999999E-3</v>
      </c>
      <c r="T3255" s="110">
        <v>44733</v>
      </c>
      <c r="U3255" s="28">
        <v>78.132999999999996</v>
      </c>
      <c r="V3255">
        <v>77.936999999999998</v>
      </c>
      <c r="W3255">
        <v>78.143000000000001</v>
      </c>
      <c r="X3255">
        <v>77.935000000000002</v>
      </c>
      <c r="Y3255" s="19">
        <v>2.5999999999999999E-3</v>
      </c>
      <c r="AB3255" s="110">
        <f t="shared" si="583"/>
        <v>44966</v>
      </c>
      <c r="AC3255" s="108">
        <f t="shared" si="587"/>
        <v>17893.45</v>
      </c>
      <c r="AD3255" s="28">
        <f t="shared" si="588"/>
        <v>82.510999999999996</v>
      </c>
      <c r="AE3255" s="28">
        <f t="shared" si="581"/>
        <v>216.86138817854592</v>
      </c>
      <c r="AF3255" s="31">
        <f t="shared" si="582"/>
        <v>2.9036819640448908E-3</v>
      </c>
      <c r="AJ3255" s="110">
        <f t="shared" si="586"/>
        <v>44908</v>
      </c>
      <c r="AK3255" s="31">
        <f t="shared" si="584"/>
        <v>7.3000000000000001E-3</v>
      </c>
      <c r="AL3255" s="115">
        <f t="shared" si="585"/>
        <v>9.1558152806847648E-3</v>
      </c>
      <c r="AM3255" s="100"/>
      <c r="BR3255" s="18">
        <f t="shared" si="578"/>
        <v>44897</v>
      </c>
      <c r="BS3255" s="6">
        <f t="shared" si="579"/>
        <v>-1.1999999999999999E-3</v>
      </c>
      <c r="BT3255" s="6">
        <f t="shared" si="580"/>
        <v>-6.1999999999999998E-3</v>
      </c>
    </row>
    <row r="3256" spans="2:72" ht="14.45" hidden="1">
      <c r="B3256" s="110">
        <v>44900</v>
      </c>
      <c r="C3256" s="106">
        <v>3998.84</v>
      </c>
      <c r="D3256" s="106">
        <v>4052.02</v>
      </c>
      <c r="E3256" s="106">
        <v>4052.45</v>
      </c>
      <c r="F3256" s="106">
        <v>3984.49</v>
      </c>
      <c r="G3256" s="28"/>
      <c r="H3256" s="107">
        <v>-1.7899999999999999E-2</v>
      </c>
      <c r="K3256" s="110">
        <v>44967</v>
      </c>
      <c r="L3256" s="106">
        <v>17856.5</v>
      </c>
      <c r="M3256" s="106">
        <v>17847.55</v>
      </c>
      <c r="N3256" s="106">
        <v>17876.95</v>
      </c>
      <c r="O3256" s="106">
        <v>17801</v>
      </c>
      <c r="P3256" s="28" t="s">
        <v>5710</v>
      </c>
      <c r="Q3256" s="107">
        <v>-2.0999999999999999E-3</v>
      </c>
      <c r="T3256" s="110">
        <v>44734</v>
      </c>
      <c r="U3256" s="28">
        <v>78.180000000000007</v>
      </c>
      <c r="V3256">
        <v>78.150000000000006</v>
      </c>
      <c r="W3256">
        <v>78.41</v>
      </c>
      <c r="X3256">
        <v>78.120999999999995</v>
      </c>
      <c r="Y3256" s="19">
        <v>5.9999999999999995E-4</v>
      </c>
      <c r="AB3256" s="110">
        <f t="shared" si="583"/>
        <v>44967</v>
      </c>
      <c r="AC3256" s="108">
        <f t="shared" si="587"/>
        <v>17856.5</v>
      </c>
      <c r="AD3256" s="28">
        <f t="shared" si="588"/>
        <v>82.51</v>
      </c>
      <c r="AE3256" s="28">
        <f t="shared" si="581"/>
        <v>216.41619197673009</v>
      </c>
      <c r="AF3256" s="31">
        <f t="shared" si="582"/>
        <v>-2.0529067232996079E-3</v>
      </c>
      <c r="AJ3256" s="110">
        <f t="shared" si="586"/>
        <v>44909</v>
      </c>
      <c r="AK3256" s="31">
        <f t="shared" si="584"/>
        <v>-6.1000000000000004E-3</v>
      </c>
      <c r="AL3256" s="115">
        <f t="shared" si="585"/>
        <v>1.6068669813573688E-3</v>
      </c>
      <c r="AM3256" s="100"/>
      <c r="BR3256" s="18">
        <f t="shared" si="578"/>
        <v>44900</v>
      </c>
      <c r="BS3256" s="6">
        <f t="shared" si="579"/>
        <v>-1.7899999999999999E-2</v>
      </c>
      <c r="BT3256" s="6">
        <f t="shared" si="580"/>
        <v>2.9999999999999997E-4</v>
      </c>
    </row>
    <row r="3257" spans="2:72" ht="14.45" hidden="1">
      <c r="B3257" s="110">
        <v>44901</v>
      </c>
      <c r="C3257" s="106">
        <v>3941.26</v>
      </c>
      <c r="D3257" s="106">
        <v>3996.63</v>
      </c>
      <c r="E3257" s="106">
        <v>4001.51</v>
      </c>
      <c r="F3257" s="106">
        <v>3918.39</v>
      </c>
      <c r="G3257" s="28"/>
      <c r="H3257" s="107">
        <v>-1.44E-2</v>
      </c>
      <c r="K3257" s="110">
        <v>44970</v>
      </c>
      <c r="L3257" s="106">
        <v>17770.900000000001</v>
      </c>
      <c r="M3257" s="106">
        <v>17859.099999999999</v>
      </c>
      <c r="N3257" s="106">
        <v>17880.7</v>
      </c>
      <c r="O3257" s="106">
        <v>17719.75</v>
      </c>
      <c r="P3257" s="28" t="s">
        <v>5711</v>
      </c>
      <c r="Q3257" s="107">
        <v>-4.7999999999999996E-3</v>
      </c>
      <c r="T3257" s="110">
        <v>44735</v>
      </c>
      <c r="U3257" s="28">
        <v>78.144999999999996</v>
      </c>
      <c r="V3257">
        <v>78.22</v>
      </c>
      <c r="W3257">
        <v>78.376999999999995</v>
      </c>
      <c r="X3257">
        <v>78.111999999999995</v>
      </c>
      <c r="Y3257" s="19">
        <v>-4.0000000000000002E-4</v>
      </c>
      <c r="AB3257" s="110">
        <f t="shared" si="583"/>
        <v>44970</v>
      </c>
      <c r="AC3257" s="108">
        <f t="shared" si="587"/>
        <v>17770.900000000001</v>
      </c>
      <c r="AD3257" s="28">
        <f t="shared" si="588"/>
        <v>82.591999999999999</v>
      </c>
      <c r="AE3257" s="28">
        <f t="shared" si="581"/>
        <v>215.16490701278576</v>
      </c>
      <c r="AF3257" s="31">
        <f t="shared" si="582"/>
        <v>-5.7818453994369357E-3</v>
      </c>
      <c r="AJ3257" s="110">
        <f t="shared" si="586"/>
        <v>44910</v>
      </c>
      <c r="AK3257" s="31">
        <f t="shared" si="584"/>
        <v>-2.4899999999999999E-2</v>
      </c>
      <c r="AL3257" s="115">
        <f t="shared" si="585"/>
        <v>-1.7546545622000087E-2</v>
      </c>
      <c r="AM3257" s="100"/>
      <c r="BR3257" s="18">
        <f t="shared" si="578"/>
        <v>44901</v>
      </c>
      <c r="BS3257" s="6">
        <f t="shared" si="579"/>
        <v>-1.44E-2</v>
      </c>
      <c r="BT3257" s="6">
        <f t="shared" si="580"/>
        <v>-3.0999999999999999E-3</v>
      </c>
    </row>
    <row r="3258" spans="2:72" ht="14.45" hidden="1">
      <c r="B3258" s="110">
        <v>44902</v>
      </c>
      <c r="C3258" s="106">
        <v>3933.92</v>
      </c>
      <c r="D3258" s="106">
        <v>3933.28</v>
      </c>
      <c r="E3258" s="106">
        <v>3957.57</v>
      </c>
      <c r="F3258" s="106">
        <v>3922.68</v>
      </c>
      <c r="G3258" s="28"/>
      <c r="H3258" s="107">
        <v>-1.9E-3</v>
      </c>
      <c r="K3258" s="110">
        <v>44971</v>
      </c>
      <c r="L3258" s="106">
        <v>17929.849999999999</v>
      </c>
      <c r="M3258" s="106">
        <v>17840.349999999999</v>
      </c>
      <c r="N3258" s="106">
        <v>17954.55</v>
      </c>
      <c r="O3258" s="106">
        <v>17800.05</v>
      </c>
      <c r="P3258" s="28" t="s">
        <v>5712</v>
      </c>
      <c r="Q3258" s="107">
        <v>8.8999999999999999E-3</v>
      </c>
      <c r="T3258" s="110">
        <v>44736</v>
      </c>
      <c r="U3258" s="28">
        <v>78.254999999999995</v>
      </c>
      <c r="V3258">
        <v>78.182000000000002</v>
      </c>
      <c r="W3258">
        <v>78.375</v>
      </c>
      <c r="X3258">
        <v>78.12</v>
      </c>
      <c r="Y3258" s="19">
        <v>1.4E-3</v>
      </c>
      <c r="AB3258" s="110">
        <f t="shared" si="583"/>
        <v>44971</v>
      </c>
      <c r="AC3258" s="108">
        <f t="shared" si="587"/>
        <v>17929.849999999999</v>
      </c>
      <c r="AD3258" s="28">
        <f t="shared" si="588"/>
        <v>82.91</v>
      </c>
      <c r="AE3258" s="28">
        <f t="shared" si="581"/>
        <v>216.2567844650826</v>
      </c>
      <c r="AF3258" s="31">
        <f t="shared" si="582"/>
        <v>5.0746075066598895E-3</v>
      </c>
      <c r="AJ3258" s="110">
        <f t="shared" si="586"/>
        <v>44911</v>
      </c>
      <c r="AK3258" s="31">
        <f t="shared" si="584"/>
        <v>-1.11E-2</v>
      </c>
      <c r="AL3258" s="115">
        <f t="shared" si="585"/>
        <v>-6.2795861664939334E-3</v>
      </c>
      <c r="AM3258" s="100"/>
      <c r="BR3258" s="18">
        <f t="shared" si="578"/>
        <v>44902</v>
      </c>
      <c r="BS3258" s="6">
        <f t="shared" si="579"/>
        <v>-1.9E-3</v>
      </c>
      <c r="BT3258" s="6">
        <f t="shared" si="580"/>
        <v>-4.4000000000000003E-3</v>
      </c>
    </row>
    <row r="3259" spans="2:72" ht="14.45" hidden="1">
      <c r="B3259" s="110">
        <v>44903</v>
      </c>
      <c r="C3259" s="106">
        <v>3963.51</v>
      </c>
      <c r="D3259" s="106">
        <v>3947.79</v>
      </c>
      <c r="E3259" s="106">
        <v>3974.19</v>
      </c>
      <c r="F3259" s="106">
        <v>3935.83</v>
      </c>
      <c r="G3259" s="28"/>
      <c r="H3259" s="107">
        <v>7.4999999999999997E-3</v>
      </c>
      <c r="K3259" s="110">
        <v>44972</v>
      </c>
      <c r="L3259" s="106">
        <v>18015.849999999999</v>
      </c>
      <c r="M3259" s="106">
        <v>17896.599999999999</v>
      </c>
      <c r="N3259" s="106">
        <v>18034.099999999999</v>
      </c>
      <c r="O3259" s="106">
        <v>17853.8</v>
      </c>
      <c r="P3259" s="28" t="s">
        <v>5713</v>
      </c>
      <c r="Q3259" s="107">
        <v>4.7999999999999996E-3</v>
      </c>
      <c r="T3259" s="110">
        <v>44739</v>
      </c>
      <c r="U3259" s="28">
        <v>78.44</v>
      </c>
      <c r="V3259">
        <v>78.283000000000001</v>
      </c>
      <c r="W3259">
        <v>78.570999999999998</v>
      </c>
      <c r="X3259">
        <v>78.195999999999998</v>
      </c>
      <c r="Y3259" s="19">
        <v>2.3999999999999998E-3</v>
      </c>
      <c r="AB3259" s="110">
        <f t="shared" si="583"/>
        <v>44972</v>
      </c>
      <c r="AC3259" s="108">
        <f t="shared" si="587"/>
        <v>18015.849999999999</v>
      </c>
      <c r="AD3259" s="28">
        <f t="shared" si="588"/>
        <v>82.75</v>
      </c>
      <c r="AE3259" s="28">
        <f t="shared" si="581"/>
        <v>217.71419939577038</v>
      </c>
      <c r="AF3259" s="31">
        <f t="shared" si="582"/>
        <v>6.7392795758649537E-3</v>
      </c>
      <c r="AJ3259" s="110">
        <f t="shared" si="586"/>
        <v>44914</v>
      </c>
      <c r="AK3259" s="31">
        <f t="shared" si="584"/>
        <v>-8.9999999999999993E-3</v>
      </c>
      <c r="AL3259" s="115">
        <f t="shared" si="585"/>
        <v>8.9853802796013849E-3</v>
      </c>
      <c r="AM3259" s="100"/>
      <c r="BR3259" s="18">
        <f t="shared" si="578"/>
        <v>44903</v>
      </c>
      <c r="BS3259" s="6">
        <f t="shared" si="579"/>
        <v>7.4999999999999997E-3</v>
      </c>
      <c r="BT3259" s="6">
        <f t="shared" si="580"/>
        <v>2.5999999999999999E-3</v>
      </c>
    </row>
    <row r="3260" spans="2:72" ht="14.45" hidden="1">
      <c r="B3260" s="110">
        <v>44904</v>
      </c>
      <c r="C3260" s="106">
        <v>3934.38</v>
      </c>
      <c r="D3260" s="106">
        <v>3954.17</v>
      </c>
      <c r="E3260" s="106">
        <v>3977.02</v>
      </c>
      <c r="F3260" s="106">
        <v>3933.04</v>
      </c>
      <c r="G3260" s="28"/>
      <c r="H3260" s="107">
        <v>-7.3000000000000001E-3</v>
      </c>
      <c r="K3260" s="110">
        <v>44973</v>
      </c>
      <c r="L3260" s="106">
        <v>18035.849999999999</v>
      </c>
      <c r="M3260" s="106">
        <v>18094.75</v>
      </c>
      <c r="N3260" s="106">
        <v>18134.75</v>
      </c>
      <c r="O3260" s="106">
        <v>18000.650000000001</v>
      </c>
      <c r="P3260" s="28" t="s">
        <v>5714</v>
      </c>
      <c r="Q3260" s="107">
        <v>1.1000000000000001E-3</v>
      </c>
      <c r="T3260" s="110">
        <v>44740</v>
      </c>
      <c r="U3260" s="28">
        <v>78.995000000000005</v>
      </c>
      <c r="V3260">
        <v>78.444999999999993</v>
      </c>
      <c r="W3260">
        <v>79.046999999999997</v>
      </c>
      <c r="X3260">
        <v>78.438000000000002</v>
      </c>
      <c r="Y3260" s="19">
        <v>7.1000000000000004E-3</v>
      </c>
      <c r="AB3260" s="110">
        <f t="shared" si="583"/>
        <v>44973</v>
      </c>
      <c r="AC3260" s="108">
        <f t="shared" si="587"/>
        <v>18035.849999999999</v>
      </c>
      <c r="AD3260" s="28">
        <f t="shared" si="588"/>
        <v>82.71</v>
      </c>
      <c r="AE3260" s="28">
        <f t="shared" si="581"/>
        <v>218.06129851287631</v>
      </c>
      <c r="AF3260" s="31">
        <f t="shared" si="582"/>
        <v>1.5942879153920675E-3</v>
      </c>
      <c r="AJ3260" s="110">
        <f t="shared" si="586"/>
        <v>44915</v>
      </c>
      <c r="AK3260" s="31">
        <f t="shared" si="584"/>
        <v>1E-3</v>
      </c>
      <c r="AL3260" s="115">
        <f t="shared" si="585"/>
        <v>-1.3161169299172881E-3</v>
      </c>
      <c r="AM3260" s="100"/>
      <c r="BR3260" s="18">
        <f t="shared" si="578"/>
        <v>44904</v>
      </c>
      <c r="BS3260" s="6">
        <f t="shared" si="579"/>
        <v>-7.3000000000000001E-3</v>
      </c>
      <c r="BT3260" s="6">
        <f t="shared" si="580"/>
        <v>-6.1000000000000004E-3</v>
      </c>
    </row>
    <row r="3261" spans="2:72" ht="14.45" hidden="1">
      <c r="B3261" s="110">
        <v>44907</v>
      </c>
      <c r="C3261" s="106">
        <v>3990.56</v>
      </c>
      <c r="D3261" s="106">
        <v>3939.29</v>
      </c>
      <c r="E3261" s="106">
        <v>3990.71</v>
      </c>
      <c r="F3261" s="106">
        <v>3935.3</v>
      </c>
      <c r="G3261" s="28"/>
      <c r="H3261" s="107">
        <v>1.43E-2</v>
      </c>
      <c r="K3261" s="110">
        <v>44974</v>
      </c>
      <c r="L3261" s="106">
        <v>17944.2</v>
      </c>
      <c r="M3261" s="106">
        <v>17974.849999999999</v>
      </c>
      <c r="N3261" s="106">
        <v>18034.25</v>
      </c>
      <c r="O3261" s="106">
        <v>17884.599999999999</v>
      </c>
      <c r="P3261" s="28" t="s">
        <v>5715</v>
      </c>
      <c r="Q3261" s="107">
        <v>-5.1000000000000004E-3</v>
      </c>
      <c r="T3261" s="110">
        <v>44741</v>
      </c>
      <c r="U3261" s="28">
        <v>78.944999999999993</v>
      </c>
      <c r="V3261">
        <v>79.004000000000005</v>
      </c>
      <c r="W3261">
        <v>79.075000000000003</v>
      </c>
      <c r="X3261">
        <v>78.855999999999995</v>
      </c>
      <c r="Y3261" s="19">
        <v>-5.9999999999999995E-4</v>
      </c>
      <c r="AB3261" s="110">
        <f t="shared" si="583"/>
        <v>44974</v>
      </c>
      <c r="AC3261" s="108">
        <f t="shared" si="587"/>
        <v>17944.2</v>
      </c>
      <c r="AD3261" s="28">
        <f t="shared" si="588"/>
        <v>82.75</v>
      </c>
      <c r="AE3261" s="28">
        <f t="shared" si="581"/>
        <v>216.84833836858007</v>
      </c>
      <c r="AF3261" s="31">
        <f t="shared" si="582"/>
        <v>-5.5624732704442348E-3</v>
      </c>
      <c r="AJ3261" s="110">
        <f t="shared" si="586"/>
        <v>44916</v>
      </c>
      <c r="AK3261" s="31">
        <f t="shared" si="584"/>
        <v>1.49E-2</v>
      </c>
      <c r="AL3261" s="115">
        <f t="shared" si="585"/>
        <v>-1.3471819657332018E-2</v>
      </c>
      <c r="AM3261" s="100"/>
      <c r="BR3261" s="18">
        <f t="shared" si="578"/>
        <v>44907</v>
      </c>
      <c r="BS3261" s="6">
        <f t="shared" si="579"/>
        <v>1.43E-2</v>
      </c>
      <c r="BT3261" s="6">
        <f t="shared" si="580"/>
        <v>0</v>
      </c>
    </row>
    <row r="3262" spans="2:72" ht="14.45" hidden="1">
      <c r="B3262" s="110">
        <v>44908</v>
      </c>
      <c r="C3262" s="106">
        <v>4019.65</v>
      </c>
      <c r="D3262" s="106">
        <v>4069.38</v>
      </c>
      <c r="E3262" s="106">
        <v>4100.96</v>
      </c>
      <c r="F3262" s="106">
        <v>3993.03</v>
      </c>
      <c r="G3262" s="28"/>
      <c r="H3262" s="107">
        <v>7.3000000000000001E-3</v>
      </c>
      <c r="K3262" s="110">
        <v>44977</v>
      </c>
      <c r="L3262" s="106">
        <v>17844.599999999999</v>
      </c>
      <c r="M3262" s="106">
        <v>17965.55</v>
      </c>
      <c r="N3262" s="106">
        <v>18004.349999999999</v>
      </c>
      <c r="O3262" s="106">
        <v>17818.400000000001</v>
      </c>
      <c r="P3262" s="28" t="s">
        <v>2718</v>
      </c>
      <c r="Q3262" s="107">
        <v>-5.5999999999999999E-3</v>
      </c>
      <c r="T3262" s="110">
        <v>44742</v>
      </c>
      <c r="U3262" s="28">
        <v>78.965000000000003</v>
      </c>
      <c r="V3262">
        <v>78.900000000000006</v>
      </c>
      <c r="W3262">
        <v>79.094999999999999</v>
      </c>
      <c r="X3262">
        <v>78.867000000000004</v>
      </c>
      <c r="Y3262" s="19">
        <v>2.9999999999999997E-4</v>
      </c>
      <c r="AB3262" s="110">
        <f t="shared" si="583"/>
        <v>44977</v>
      </c>
      <c r="AC3262" s="108">
        <f t="shared" si="587"/>
        <v>17844.599999999999</v>
      </c>
      <c r="AD3262" s="28">
        <f t="shared" si="588"/>
        <v>82.692999999999998</v>
      </c>
      <c r="AE3262" s="28">
        <f t="shared" si="581"/>
        <v>215.79335614864618</v>
      </c>
      <c r="AF3262" s="31">
        <f t="shared" si="582"/>
        <v>-4.8650694207337253E-3</v>
      </c>
      <c r="AJ3262" s="110">
        <f t="shared" si="586"/>
        <v>44917</v>
      </c>
      <c r="AK3262" s="31">
        <f t="shared" si="584"/>
        <v>-1.4500000000000001E-2</v>
      </c>
      <c r="AL3262" s="115">
        <f t="shared" si="585"/>
        <v>-4.9030209707563444E-3</v>
      </c>
      <c r="AM3262" s="100"/>
      <c r="BR3262" s="18">
        <f t="shared" si="578"/>
        <v>44908</v>
      </c>
      <c r="BS3262" s="6">
        <f t="shared" si="579"/>
        <v>7.3000000000000001E-3</v>
      </c>
      <c r="BT3262" s="6">
        <f t="shared" si="580"/>
        <v>6.0000000000000001E-3</v>
      </c>
    </row>
    <row r="3263" spans="2:72" ht="14.45" hidden="1">
      <c r="B3263" s="110">
        <v>44909</v>
      </c>
      <c r="C3263" s="106">
        <v>3995.32</v>
      </c>
      <c r="D3263" s="106">
        <v>4015.54</v>
      </c>
      <c r="E3263" s="106">
        <v>4053.76</v>
      </c>
      <c r="F3263" s="106">
        <v>3965.65</v>
      </c>
      <c r="G3263" s="28"/>
      <c r="H3263" s="107">
        <v>-6.1000000000000004E-3</v>
      </c>
      <c r="K3263" s="110">
        <v>44978</v>
      </c>
      <c r="L3263" s="106">
        <v>17826.7</v>
      </c>
      <c r="M3263" s="106">
        <v>17905.8</v>
      </c>
      <c r="N3263" s="106">
        <v>17924.900000000001</v>
      </c>
      <c r="O3263" s="106">
        <v>17800.3</v>
      </c>
      <c r="P3263" s="28" t="s">
        <v>5716</v>
      </c>
      <c r="Q3263" s="107">
        <v>-1E-3</v>
      </c>
      <c r="T3263" s="110">
        <v>44743</v>
      </c>
      <c r="U3263" s="28">
        <v>78.956000000000003</v>
      </c>
      <c r="V3263">
        <v>78.983000000000004</v>
      </c>
      <c r="W3263">
        <v>79.159000000000006</v>
      </c>
      <c r="X3263">
        <v>78.817999999999998</v>
      </c>
      <c r="Y3263" s="19">
        <v>-1E-4</v>
      </c>
      <c r="AB3263" s="110">
        <f t="shared" si="583"/>
        <v>44978</v>
      </c>
      <c r="AC3263" s="108">
        <f t="shared" si="587"/>
        <v>17826.7</v>
      </c>
      <c r="AD3263" s="28">
        <f t="shared" si="588"/>
        <v>82.843999999999994</v>
      </c>
      <c r="AE3263" s="28">
        <f t="shared" si="581"/>
        <v>215.18396021437886</v>
      </c>
      <c r="AF3263" s="31">
        <f t="shared" si="582"/>
        <v>-2.8239791305139095E-3</v>
      </c>
      <c r="AJ3263" s="110">
        <f t="shared" si="586"/>
        <v>44918</v>
      </c>
      <c r="AK3263" s="31">
        <f t="shared" si="584"/>
        <v>5.8999999999999999E-3</v>
      </c>
      <c r="AL3263" s="115">
        <f t="shared" si="585"/>
        <v>-1.554723732987684E-2</v>
      </c>
      <c r="AM3263" s="100"/>
      <c r="BR3263" s="18">
        <f t="shared" si="578"/>
        <v>44909</v>
      </c>
      <c r="BS3263" s="6">
        <f t="shared" si="579"/>
        <v>-6.1000000000000004E-3</v>
      </c>
      <c r="BT3263" s="6">
        <f t="shared" si="580"/>
        <v>2.8E-3</v>
      </c>
    </row>
    <row r="3264" spans="2:72" ht="14.45" hidden="1">
      <c r="B3264" s="110">
        <v>44910</v>
      </c>
      <c r="C3264" s="106">
        <v>3895.75</v>
      </c>
      <c r="D3264" s="106">
        <v>3958.37</v>
      </c>
      <c r="E3264" s="106">
        <v>3958.37</v>
      </c>
      <c r="F3264" s="106">
        <v>3879.45</v>
      </c>
      <c r="G3264" s="28"/>
      <c r="H3264" s="107">
        <v>-2.4899999999999999E-2</v>
      </c>
      <c r="K3264" s="110">
        <v>44979</v>
      </c>
      <c r="L3264" s="106">
        <v>17554.3</v>
      </c>
      <c r="M3264" s="106">
        <v>17755.349999999999</v>
      </c>
      <c r="N3264" s="106">
        <v>17772.5</v>
      </c>
      <c r="O3264" s="106">
        <v>17529.45</v>
      </c>
      <c r="P3264" s="28" t="s">
        <v>5717</v>
      </c>
      <c r="Q3264" s="107">
        <v>-1.5299999999999999E-2</v>
      </c>
      <c r="T3264" s="110">
        <v>44746</v>
      </c>
      <c r="U3264" s="28">
        <v>78.938999999999993</v>
      </c>
      <c r="V3264">
        <v>78.983999999999995</v>
      </c>
      <c r="W3264">
        <v>79.087999999999994</v>
      </c>
      <c r="X3264">
        <v>78.870999999999995</v>
      </c>
      <c r="Y3264" s="19">
        <v>-2.0000000000000001E-4</v>
      </c>
      <c r="AB3264" s="110">
        <f t="shared" si="583"/>
        <v>44979</v>
      </c>
      <c r="AC3264" s="108">
        <f t="shared" si="587"/>
        <v>17554.3</v>
      </c>
      <c r="AD3264" s="28">
        <f t="shared" si="588"/>
        <v>82.83</v>
      </c>
      <c r="AE3264" s="28">
        <f t="shared" si="581"/>
        <v>211.93166727031269</v>
      </c>
      <c r="AF3264" s="31">
        <f t="shared" si="582"/>
        <v>-1.5114011940416172E-2</v>
      </c>
      <c r="AJ3264" s="110">
        <f t="shared" si="586"/>
        <v>44922</v>
      </c>
      <c r="AK3264" s="31">
        <f t="shared" si="584"/>
        <v>-4.0000000000000001E-3</v>
      </c>
      <c r="AL3264" s="115">
        <f t="shared" si="585"/>
        <v>4.3462654318622285E-3</v>
      </c>
      <c r="AM3264" s="100"/>
      <c r="BR3264" s="18">
        <f t="shared" si="578"/>
        <v>44910</v>
      </c>
      <c r="BS3264" s="6">
        <f t="shared" si="579"/>
        <v>-2.4899999999999999E-2</v>
      </c>
      <c r="BT3264" s="6">
        <f t="shared" si="580"/>
        <v>-1.32E-2</v>
      </c>
    </row>
    <row r="3265" spans="2:72" ht="14.45" hidden="1">
      <c r="B3265" s="110">
        <v>44911</v>
      </c>
      <c r="C3265" s="106">
        <v>3852.36</v>
      </c>
      <c r="D3265" s="106">
        <v>3890.91</v>
      </c>
      <c r="E3265" s="106">
        <v>3890.91</v>
      </c>
      <c r="F3265" s="106">
        <v>3827.91</v>
      </c>
      <c r="G3265" s="28"/>
      <c r="H3265" s="107">
        <v>-1.11E-2</v>
      </c>
      <c r="K3265" s="110">
        <v>44980</v>
      </c>
      <c r="L3265" s="106">
        <v>17511.25</v>
      </c>
      <c r="M3265" s="106">
        <v>17574.650000000001</v>
      </c>
      <c r="N3265" s="106">
        <v>17620.05</v>
      </c>
      <c r="O3265" s="106">
        <v>17455.400000000001</v>
      </c>
      <c r="P3265" s="28" t="s">
        <v>5718</v>
      </c>
      <c r="Q3265" s="107">
        <v>-2.5000000000000001E-3</v>
      </c>
      <c r="T3265" s="110">
        <v>44747</v>
      </c>
      <c r="U3265" s="28">
        <v>79.298000000000002</v>
      </c>
      <c r="V3265">
        <v>78.963999999999999</v>
      </c>
      <c r="W3265">
        <v>79.427999999999997</v>
      </c>
      <c r="X3265">
        <v>78.956000000000003</v>
      </c>
      <c r="Y3265" s="19">
        <v>4.4999999999999997E-3</v>
      </c>
      <c r="AB3265" s="110">
        <f t="shared" si="583"/>
        <v>44980</v>
      </c>
      <c r="AC3265" s="108">
        <f t="shared" si="587"/>
        <v>17511.25</v>
      </c>
      <c r="AD3265" s="28">
        <f t="shared" si="588"/>
        <v>82.59</v>
      </c>
      <c r="AE3265" s="28">
        <f t="shared" si="581"/>
        <v>212.02627436735682</v>
      </c>
      <c r="AF3265" s="31">
        <f t="shared" si="582"/>
        <v>4.4640377845683865E-4</v>
      </c>
      <c r="AJ3265" s="110">
        <f t="shared" si="586"/>
        <v>44923</v>
      </c>
      <c r="AK3265" s="31">
        <f t="shared" si="584"/>
        <v>-1.2E-2</v>
      </c>
      <c r="AL3265" s="115">
        <f t="shared" si="585"/>
        <v>5.9505784997515576E-4</v>
      </c>
      <c r="AM3265" s="100"/>
      <c r="BR3265" s="18">
        <f t="shared" si="578"/>
        <v>44911</v>
      </c>
      <c r="BS3265" s="6">
        <f t="shared" si="579"/>
        <v>-1.11E-2</v>
      </c>
      <c r="BT3265" s="6">
        <f t="shared" si="580"/>
        <v>-7.9000000000000008E-3</v>
      </c>
    </row>
    <row r="3266" spans="2:72" ht="14.45" hidden="1">
      <c r="B3266" s="110">
        <v>44914</v>
      </c>
      <c r="C3266" s="106">
        <v>3817.66</v>
      </c>
      <c r="D3266" s="106">
        <v>3853.79</v>
      </c>
      <c r="E3266" s="106">
        <v>3854.86</v>
      </c>
      <c r="F3266" s="106">
        <v>3800.04</v>
      </c>
      <c r="G3266" s="28"/>
      <c r="H3266" s="107">
        <v>-8.9999999999999993E-3</v>
      </c>
      <c r="K3266" s="110">
        <v>44981</v>
      </c>
      <c r="L3266" s="106">
        <v>17465.8</v>
      </c>
      <c r="M3266" s="106">
        <v>17591.349999999999</v>
      </c>
      <c r="N3266" s="106">
        <v>17599.75</v>
      </c>
      <c r="O3266" s="106">
        <v>17421.8</v>
      </c>
      <c r="P3266" s="28" t="s">
        <v>5719</v>
      </c>
      <c r="Q3266" s="107">
        <v>-2.5999999999999999E-3</v>
      </c>
      <c r="T3266" s="110">
        <v>44748</v>
      </c>
      <c r="U3266" s="28">
        <v>79.046999999999997</v>
      </c>
      <c r="V3266">
        <v>79.186000000000007</v>
      </c>
      <c r="W3266">
        <v>79.397999999999996</v>
      </c>
      <c r="X3266">
        <v>78.921999999999997</v>
      </c>
      <c r="Y3266" s="19">
        <v>-3.2000000000000002E-3</v>
      </c>
      <c r="AB3266" s="110">
        <f t="shared" si="583"/>
        <v>44981</v>
      </c>
      <c r="AC3266" s="108">
        <f t="shared" si="587"/>
        <v>17465.8</v>
      </c>
      <c r="AD3266" s="28">
        <f t="shared" si="588"/>
        <v>82.897000000000006</v>
      </c>
      <c r="AE3266" s="28">
        <f t="shared" si="581"/>
        <v>210.69278743500968</v>
      </c>
      <c r="AF3266" s="31">
        <f t="shared" si="582"/>
        <v>-6.289253236779202E-3</v>
      </c>
      <c r="AJ3266" s="110">
        <f t="shared" si="586"/>
        <v>44924</v>
      </c>
      <c r="AK3266" s="31">
        <f t="shared" si="584"/>
        <v>1.7500000000000002E-2</v>
      </c>
      <c r="AL3266" s="115">
        <f t="shared" si="585"/>
        <v>3.512991561029466E-3</v>
      </c>
      <c r="AM3266" s="100"/>
      <c r="BR3266" s="18">
        <f t="shared" si="578"/>
        <v>44914</v>
      </c>
      <c r="BS3266" s="6">
        <f t="shared" si="579"/>
        <v>-8.9999999999999993E-3</v>
      </c>
      <c r="BT3266" s="6">
        <f t="shared" si="580"/>
        <v>8.3000000000000001E-3</v>
      </c>
    </row>
    <row r="3267" spans="2:72" ht="14.45" hidden="1">
      <c r="B3267" s="110">
        <v>44915</v>
      </c>
      <c r="C3267" s="106">
        <v>3821.62</v>
      </c>
      <c r="D3267" s="106">
        <v>3810.47</v>
      </c>
      <c r="E3267" s="106">
        <v>3838.24</v>
      </c>
      <c r="F3267" s="106">
        <v>3795.62</v>
      </c>
      <c r="G3267" s="28"/>
      <c r="H3267" s="107">
        <v>1E-3</v>
      </c>
      <c r="K3267" s="110">
        <v>44984</v>
      </c>
      <c r="L3267" s="106">
        <v>17392.7</v>
      </c>
      <c r="M3267" s="106">
        <v>17428.599999999999</v>
      </c>
      <c r="N3267" s="106">
        <v>17451.599999999999</v>
      </c>
      <c r="O3267" s="106">
        <v>17299</v>
      </c>
      <c r="P3267" s="28" t="s">
        <v>3846</v>
      </c>
      <c r="Q3267" s="107">
        <v>-4.1999999999999997E-3</v>
      </c>
      <c r="T3267" s="110">
        <v>44749</v>
      </c>
      <c r="U3267" s="28">
        <v>79.174999999999997</v>
      </c>
      <c r="V3267">
        <v>79.046000000000006</v>
      </c>
      <c r="W3267">
        <v>79.278000000000006</v>
      </c>
      <c r="X3267">
        <v>78.905000000000001</v>
      </c>
      <c r="Y3267" s="19">
        <v>1.6000000000000001E-3</v>
      </c>
      <c r="AB3267" s="110">
        <f t="shared" si="583"/>
        <v>44984</v>
      </c>
      <c r="AC3267" s="108">
        <f t="shared" si="587"/>
        <v>17392.7</v>
      </c>
      <c r="AD3267" s="28">
        <f t="shared" si="588"/>
        <v>82.641999999999996</v>
      </c>
      <c r="AE3267" s="28">
        <f t="shared" si="581"/>
        <v>210.45836257592993</v>
      </c>
      <c r="AF3267" s="31">
        <f t="shared" si="582"/>
        <v>-1.1126382726891482E-3</v>
      </c>
      <c r="AJ3267" s="110">
        <f t="shared" si="586"/>
        <v>44925</v>
      </c>
      <c r="AK3267" s="31">
        <f t="shared" si="584"/>
        <v>-2.5000000000000001E-3</v>
      </c>
      <c r="AL3267" s="115">
        <f t="shared" si="585"/>
        <v>-4.2177900808085811E-3</v>
      </c>
      <c r="AM3267" s="100"/>
      <c r="BR3267" s="18">
        <f t="shared" ref="BR3267:BR3330" si="589">VLOOKUP(B3267,K:Q,1,FALSE)</f>
        <v>44915</v>
      </c>
      <c r="BS3267" s="6">
        <f t="shared" ref="BS3267:BS3330" si="590">IFERROR(VLOOKUP(BR3267,B:H,7,FALSE),0)</f>
        <v>1E-3</v>
      </c>
      <c r="BT3267" s="6">
        <f t="shared" ref="BT3267:BT3330" si="591">IFERROR(VLOOKUP(BR3267,K:Q,7,FALSE),0)</f>
        <v>-1.9E-3</v>
      </c>
    </row>
    <row r="3268" spans="2:72" ht="14.45" hidden="1">
      <c r="B3268" s="110">
        <v>44916</v>
      </c>
      <c r="C3268" s="106">
        <v>3878.44</v>
      </c>
      <c r="D3268" s="106">
        <v>3839.49</v>
      </c>
      <c r="E3268" s="106">
        <v>3889.82</v>
      </c>
      <c r="F3268" s="106">
        <v>3839.49</v>
      </c>
      <c r="G3268" s="28"/>
      <c r="H3268" s="107">
        <v>1.49E-2</v>
      </c>
      <c r="K3268" s="110">
        <v>44985</v>
      </c>
      <c r="L3268" s="106">
        <v>17303.95</v>
      </c>
      <c r="M3268" s="106">
        <v>17383.25</v>
      </c>
      <c r="N3268" s="106">
        <v>17440.45</v>
      </c>
      <c r="O3268" s="106">
        <v>17255.2</v>
      </c>
      <c r="P3268" s="28" t="s">
        <v>5720</v>
      </c>
      <c r="Q3268" s="107">
        <v>-5.1000000000000004E-3</v>
      </c>
      <c r="T3268" s="110">
        <v>44750</v>
      </c>
      <c r="U3268" s="28">
        <v>79.260000000000005</v>
      </c>
      <c r="V3268">
        <v>79.180000000000007</v>
      </c>
      <c r="W3268">
        <v>79.435000000000002</v>
      </c>
      <c r="X3268">
        <v>79.128</v>
      </c>
      <c r="Y3268" s="19">
        <v>1.1000000000000001E-3</v>
      </c>
      <c r="AB3268" s="110">
        <f t="shared" si="583"/>
        <v>44985</v>
      </c>
      <c r="AC3268" s="108">
        <f t="shared" si="587"/>
        <v>17303.95</v>
      </c>
      <c r="AD3268" s="28">
        <f t="shared" si="588"/>
        <v>82.64</v>
      </c>
      <c r="AE3268" s="28">
        <f t="shared" ref="AE3268:AE3331" si="592">AC3268/AD3268</f>
        <v>209.38952081316555</v>
      </c>
      <c r="AF3268" s="31">
        <f t="shared" si="582"/>
        <v>-5.0786376444355019E-3</v>
      </c>
      <c r="AJ3268" s="110">
        <f t="shared" si="586"/>
        <v>44929</v>
      </c>
      <c r="AK3268" s="31">
        <f t="shared" si="584"/>
        <v>-4.0000000000000001E-3</v>
      </c>
      <c r="AL3268" s="115">
        <f t="shared" si="585"/>
        <v>1.5778143460081218E-3</v>
      </c>
      <c r="AM3268" s="100"/>
      <c r="BR3268" s="18">
        <f t="shared" si="589"/>
        <v>44916</v>
      </c>
      <c r="BS3268" s="6">
        <f t="shared" si="590"/>
        <v>1.49E-2</v>
      </c>
      <c r="BT3268" s="6">
        <f t="shared" si="591"/>
        <v>-1.01E-2</v>
      </c>
    </row>
    <row r="3269" spans="2:72" ht="14.45" hidden="1">
      <c r="B3269" s="110">
        <v>44917</v>
      </c>
      <c r="C3269" s="106">
        <v>3822.39</v>
      </c>
      <c r="D3269" s="106">
        <v>3853.26</v>
      </c>
      <c r="E3269" s="106">
        <v>3853.26</v>
      </c>
      <c r="F3269" s="106">
        <v>3764.49</v>
      </c>
      <c r="G3269" s="28"/>
      <c r="H3269" s="107">
        <v>-1.4500000000000001E-2</v>
      </c>
      <c r="K3269" s="110">
        <v>44986</v>
      </c>
      <c r="L3269" s="106">
        <v>17450.900000000001</v>
      </c>
      <c r="M3269" s="106">
        <v>17360.099999999999</v>
      </c>
      <c r="N3269" s="106">
        <v>17467.75</v>
      </c>
      <c r="O3269" s="106">
        <v>17345.25</v>
      </c>
      <c r="P3269" s="28" t="s">
        <v>5721</v>
      </c>
      <c r="Q3269" s="107">
        <v>8.5000000000000006E-3</v>
      </c>
      <c r="T3269" s="110">
        <v>44753</v>
      </c>
      <c r="U3269" s="28">
        <v>79.41</v>
      </c>
      <c r="V3269">
        <v>79.254999999999995</v>
      </c>
      <c r="W3269">
        <v>79.584999999999994</v>
      </c>
      <c r="X3269">
        <v>79.254999999999995</v>
      </c>
      <c r="Y3269" s="19">
        <v>1.9E-3</v>
      </c>
      <c r="AB3269" s="110">
        <f t="shared" si="583"/>
        <v>44986</v>
      </c>
      <c r="AC3269" s="108">
        <f t="shared" si="587"/>
        <v>17450.900000000001</v>
      </c>
      <c r="AD3269" s="28">
        <f t="shared" si="588"/>
        <v>82.43</v>
      </c>
      <c r="AE3269" s="28">
        <f t="shared" si="592"/>
        <v>211.70568967608881</v>
      </c>
      <c r="AF3269" s="31">
        <f t="shared" ref="AF3269:AF3332" si="593">AE3269/AE3268-1</f>
        <v>1.1061531894855037E-2</v>
      </c>
      <c r="AJ3269" s="110">
        <f t="shared" si="586"/>
        <v>44930</v>
      </c>
      <c r="AK3269" s="31">
        <f t="shared" si="584"/>
        <v>7.4999999999999997E-3</v>
      </c>
      <c r="AL3269" s="115">
        <f t="shared" si="585"/>
        <v>-8.8063494028993716E-3</v>
      </c>
      <c r="AM3269" s="100"/>
      <c r="BR3269" s="18">
        <f t="shared" si="589"/>
        <v>44917</v>
      </c>
      <c r="BS3269" s="6">
        <f t="shared" si="590"/>
        <v>-1.4500000000000001E-2</v>
      </c>
      <c r="BT3269" s="6">
        <f t="shared" si="591"/>
        <v>-3.8999999999999998E-3</v>
      </c>
    </row>
    <row r="3270" spans="2:72" ht="14.45" hidden="1">
      <c r="B3270" s="110">
        <v>44918</v>
      </c>
      <c r="C3270" s="106">
        <v>3844.82</v>
      </c>
      <c r="D3270" s="106">
        <v>3815.11</v>
      </c>
      <c r="E3270" s="106">
        <v>3845.8</v>
      </c>
      <c r="F3270" s="106">
        <v>3797.01</v>
      </c>
      <c r="G3270" s="28"/>
      <c r="H3270" s="107">
        <v>5.8999999999999999E-3</v>
      </c>
      <c r="K3270" s="110">
        <v>44987</v>
      </c>
      <c r="L3270" s="106">
        <v>17321.900000000001</v>
      </c>
      <c r="M3270" s="106">
        <v>17421.5</v>
      </c>
      <c r="N3270" s="106">
        <v>17445.8</v>
      </c>
      <c r="O3270" s="106">
        <v>17306</v>
      </c>
      <c r="P3270" s="28" t="s">
        <v>5722</v>
      </c>
      <c r="Q3270" s="107">
        <v>-7.4000000000000003E-3</v>
      </c>
      <c r="T3270" s="110">
        <v>44754</v>
      </c>
      <c r="U3270" s="28">
        <v>79.45</v>
      </c>
      <c r="V3270">
        <v>79.465999999999994</v>
      </c>
      <c r="W3270">
        <v>79.665999999999997</v>
      </c>
      <c r="X3270">
        <v>79.459000000000003</v>
      </c>
      <c r="Y3270" s="19">
        <v>5.0000000000000001E-4</v>
      </c>
      <c r="AB3270" s="110">
        <f t="shared" si="583"/>
        <v>44987</v>
      </c>
      <c r="AC3270" s="108">
        <f t="shared" si="587"/>
        <v>17321.900000000001</v>
      </c>
      <c r="AD3270" s="28">
        <f t="shared" si="588"/>
        <v>82.35</v>
      </c>
      <c r="AE3270" s="28">
        <f t="shared" si="592"/>
        <v>210.3448694596236</v>
      </c>
      <c r="AF3270" s="31">
        <f t="shared" si="593"/>
        <v>-6.4278868392591004E-3</v>
      </c>
      <c r="AJ3270" s="110">
        <f t="shared" si="586"/>
        <v>44931</v>
      </c>
      <c r="AK3270" s="31">
        <f t="shared" si="584"/>
        <v>-1.1599999999999999E-2</v>
      </c>
      <c r="AL3270" s="115">
        <f t="shared" si="585"/>
        <v>-1.9338736035406923E-3</v>
      </c>
      <c r="AM3270" s="100"/>
      <c r="BR3270" s="18">
        <f t="shared" si="589"/>
        <v>44918</v>
      </c>
      <c r="BS3270" s="6">
        <f t="shared" si="590"/>
        <v>5.8999999999999999E-3</v>
      </c>
      <c r="BT3270" s="6">
        <f t="shared" si="591"/>
        <v>-1.77E-2</v>
      </c>
    </row>
    <row r="3271" spans="2:72" ht="14.45" hidden="1">
      <c r="B3271" s="110">
        <v>44922</v>
      </c>
      <c r="C3271" s="106">
        <v>3829.25</v>
      </c>
      <c r="D3271" s="106">
        <v>3843.34</v>
      </c>
      <c r="E3271" s="106">
        <v>3846.65</v>
      </c>
      <c r="F3271" s="106">
        <v>3813.22</v>
      </c>
      <c r="G3271" s="28"/>
      <c r="H3271" s="107">
        <v>-4.0000000000000001E-3</v>
      </c>
      <c r="K3271" s="110">
        <v>44988</v>
      </c>
      <c r="L3271" s="106">
        <v>17594.349999999999</v>
      </c>
      <c r="M3271" s="106">
        <v>17451.25</v>
      </c>
      <c r="N3271" s="106">
        <v>17644.75</v>
      </c>
      <c r="O3271" s="106">
        <v>17427.7</v>
      </c>
      <c r="P3271" s="28" t="s">
        <v>5723</v>
      </c>
      <c r="Q3271" s="107">
        <v>1.5699999999999999E-2</v>
      </c>
      <c r="T3271" s="110">
        <v>44755</v>
      </c>
      <c r="U3271" s="28">
        <v>79.650000000000006</v>
      </c>
      <c r="V3271">
        <v>79.489999999999995</v>
      </c>
      <c r="W3271">
        <v>79.87</v>
      </c>
      <c r="X3271">
        <v>79.474999999999994</v>
      </c>
      <c r="Y3271" s="19">
        <v>2.5000000000000001E-3</v>
      </c>
      <c r="AB3271" s="110">
        <f t="shared" si="583"/>
        <v>44988</v>
      </c>
      <c r="AC3271" s="108">
        <f t="shared" si="587"/>
        <v>17594.349999999999</v>
      </c>
      <c r="AD3271" s="28">
        <f t="shared" si="588"/>
        <v>81.680000000000007</v>
      </c>
      <c r="AE3271" s="28">
        <f t="shared" si="592"/>
        <v>215.40585210577862</v>
      </c>
      <c r="AF3271" s="31">
        <f t="shared" si="593"/>
        <v>2.40604045116799E-2</v>
      </c>
      <c r="AJ3271" s="110">
        <f t="shared" si="586"/>
        <v>44932</v>
      </c>
      <c r="AK3271" s="31">
        <f t="shared" si="584"/>
        <v>2.2800000000000001E-2</v>
      </c>
      <c r="AL3271" s="115">
        <f t="shared" si="585"/>
        <v>-3.7799346700692071E-3</v>
      </c>
      <c r="AM3271" s="100"/>
      <c r="BR3271" s="18">
        <f t="shared" si="589"/>
        <v>44922</v>
      </c>
      <c r="BS3271" s="6">
        <f t="shared" si="590"/>
        <v>-4.0000000000000001E-3</v>
      </c>
      <c r="BT3271" s="6">
        <f t="shared" si="591"/>
        <v>6.4999999999999997E-3</v>
      </c>
    </row>
    <row r="3272" spans="2:72" ht="14.45" hidden="1">
      <c r="B3272" s="110">
        <v>44923</v>
      </c>
      <c r="C3272" s="106">
        <v>3783.22</v>
      </c>
      <c r="D3272" s="106">
        <v>3829.56</v>
      </c>
      <c r="E3272" s="106">
        <v>3848.32</v>
      </c>
      <c r="F3272" s="106">
        <v>3780.78</v>
      </c>
      <c r="G3272" s="28"/>
      <c r="H3272" s="107">
        <v>-1.2E-2</v>
      </c>
      <c r="K3272" s="110">
        <v>44991</v>
      </c>
      <c r="L3272" s="106">
        <v>17711.45</v>
      </c>
      <c r="M3272" s="106">
        <v>17680.349999999999</v>
      </c>
      <c r="N3272" s="106">
        <v>17799.95</v>
      </c>
      <c r="O3272" s="106">
        <v>17671.95</v>
      </c>
      <c r="P3272" s="28" t="s">
        <v>5724</v>
      </c>
      <c r="Q3272" s="107">
        <v>6.7000000000000002E-3</v>
      </c>
      <c r="T3272" s="110">
        <v>44756</v>
      </c>
      <c r="U3272" s="28">
        <v>79.89</v>
      </c>
      <c r="V3272">
        <v>79.707999999999998</v>
      </c>
      <c r="W3272">
        <v>80.234999999999999</v>
      </c>
      <c r="X3272">
        <v>79.665999999999997</v>
      </c>
      <c r="Y3272" s="19">
        <v>3.0000000000000001E-3</v>
      </c>
      <c r="AB3272" s="110">
        <f t="shared" si="583"/>
        <v>44991</v>
      </c>
      <c r="AC3272" s="108">
        <f t="shared" si="587"/>
        <v>17711.45</v>
      </c>
      <c r="AD3272" s="28">
        <f t="shared" si="588"/>
        <v>81.81</v>
      </c>
      <c r="AE3272" s="28">
        <f t="shared" si="592"/>
        <v>216.49492727050483</v>
      </c>
      <c r="AF3272" s="31">
        <f t="shared" si="593"/>
        <v>5.055921898498017E-3</v>
      </c>
      <c r="AJ3272" s="110">
        <f t="shared" si="586"/>
        <v>44935</v>
      </c>
      <c r="AK3272" s="31">
        <f t="shared" si="584"/>
        <v>-8.0000000000000004E-4</v>
      </c>
      <c r="AL3272" s="115">
        <f t="shared" si="585"/>
        <v>1.4769713756146885E-2</v>
      </c>
      <c r="AM3272" s="100"/>
      <c r="BR3272" s="18">
        <f t="shared" si="589"/>
        <v>44923</v>
      </c>
      <c r="BS3272" s="6">
        <f t="shared" si="590"/>
        <v>-1.2E-2</v>
      </c>
      <c r="BT3272" s="6">
        <f t="shared" si="591"/>
        <v>-5.0000000000000001E-4</v>
      </c>
    </row>
    <row r="3273" spans="2:72" ht="14.45" hidden="1">
      <c r="B3273" s="110">
        <v>44924</v>
      </c>
      <c r="C3273" s="106">
        <v>3849.28</v>
      </c>
      <c r="D3273" s="106">
        <v>3805.45</v>
      </c>
      <c r="E3273" s="106">
        <v>3858.19</v>
      </c>
      <c r="F3273" s="106">
        <v>3805.45</v>
      </c>
      <c r="G3273" s="28"/>
      <c r="H3273" s="107">
        <v>1.7500000000000002E-2</v>
      </c>
      <c r="K3273" s="110">
        <v>44993</v>
      </c>
      <c r="L3273" s="106">
        <v>17754.400000000001</v>
      </c>
      <c r="M3273" s="106">
        <v>17665.75</v>
      </c>
      <c r="N3273" s="106">
        <v>17766.5</v>
      </c>
      <c r="O3273" s="106">
        <v>17602.25</v>
      </c>
      <c r="P3273" s="28" t="s">
        <v>5725</v>
      </c>
      <c r="Q3273" s="107">
        <v>2.3999999999999998E-3</v>
      </c>
      <c r="T3273" s="110">
        <v>44757</v>
      </c>
      <c r="U3273" s="28">
        <v>79.760000000000005</v>
      </c>
      <c r="V3273">
        <v>79.867000000000004</v>
      </c>
      <c r="W3273">
        <v>79.978999999999999</v>
      </c>
      <c r="X3273">
        <v>79.715000000000003</v>
      </c>
      <c r="Y3273" s="19">
        <v>-1.6000000000000001E-3</v>
      </c>
      <c r="AB3273" s="110">
        <f t="shared" si="583"/>
        <v>44993</v>
      </c>
      <c r="AC3273" s="108">
        <f t="shared" si="587"/>
        <v>17754.400000000001</v>
      </c>
      <c r="AD3273" s="28">
        <f t="shared" si="588"/>
        <v>81.95</v>
      </c>
      <c r="AE3273" s="28">
        <f t="shared" si="592"/>
        <v>216.6491763270287</v>
      </c>
      <c r="AF3273" s="31">
        <f t="shared" si="593"/>
        <v>7.1248346771257687E-4</v>
      </c>
      <c r="AJ3273" s="110">
        <f t="shared" si="586"/>
        <v>44936</v>
      </c>
      <c r="AK3273" s="31">
        <f t="shared" si="584"/>
        <v>7.0000000000000001E-3</v>
      </c>
      <c r="AL3273" s="115">
        <f t="shared" si="585"/>
        <v>-3.4448833170714899E-3</v>
      </c>
      <c r="AM3273" s="100"/>
      <c r="BR3273" s="18">
        <f t="shared" si="589"/>
        <v>44924</v>
      </c>
      <c r="BS3273" s="6">
        <f t="shared" si="590"/>
        <v>1.7500000000000002E-2</v>
      </c>
      <c r="BT3273" s="6">
        <f t="shared" si="591"/>
        <v>3.8E-3</v>
      </c>
    </row>
    <row r="3274" spans="2:72" ht="14.45" hidden="1">
      <c r="B3274" s="110">
        <v>44925</v>
      </c>
      <c r="C3274" s="106">
        <v>3839.5</v>
      </c>
      <c r="D3274" s="106">
        <v>3829.06</v>
      </c>
      <c r="E3274" s="106">
        <v>3839.85</v>
      </c>
      <c r="F3274" s="106">
        <v>3800.34</v>
      </c>
      <c r="G3274" s="28"/>
      <c r="H3274" s="107">
        <v>-2.5000000000000001E-3</v>
      </c>
      <c r="K3274" s="110">
        <v>44994</v>
      </c>
      <c r="L3274" s="106">
        <v>17589.599999999999</v>
      </c>
      <c r="M3274" s="106">
        <v>17772.05</v>
      </c>
      <c r="N3274" s="106">
        <v>17772.349999999999</v>
      </c>
      <c r="O3274" s="106">
        <v>17573.599999999999</v>
      </c>
      <c r="P3274" s="28" t="s">
        <v>5726</v>
      </c>
      <c r="Q3274" s="107">
        <v>-9.2999999999999992E-3</v>
      </c>
      <c r="T3274" s="110">
        <v>44760</v>
      </c>
      <c r="U3274" s="28">
        <v>79.989999999999995</v>
      </c>
      <c r="V3274">
        <v>79.816999999999993</v>
      </c>
      <c r="W3274">
        <v>80.02</v>
      </c>
      <c r="X3274">
        <v>79.703000000000003</v>
      </c>
      <c r="Y3274" s="19">
        <v>2.8999999999999998E-3</v>
      </c>
      <c r="AB3274" s="110">
        <f t="shared" si="583"/>
        <v>44994</v>
      </c>
      <c r="AC3274" s="108">
        <f t="shared" si="587"/>
        <v>17589.599999999999</v>
      </c>
      <c r="AD3274" s="28">
        <f t="shared" si="588"/>
        <v>82.02</v>
      </c>
      <c r="AE3274" s="28">
        <f t="shared" si="592"/>
        <v>214.45501097293342</v>
      </c>
      <c r="AF3274" s="31">
        <f t="shared" si="593"/>
        <v>-1.0127734576674374E-2</v>
      </c>
      <c r="AJ3274" s="110">
        <f t="shared" si="586"/>
        <v>44937</v>
      </c>
      <c r="AK3274" s="31">
        <f t="shared" si="584"/>
        <v>1.2800000000000001E-2</v>
      </c>
      <c r="AL3274" s="115">
        <f t="shared" si="585"/>
        <v>-1.4581977275588409E-3</v>
      </c>
      <c r="AM3274" s="100"/>
      <c r="BR3274" s="18">
        <f t="shared" si="589"/>
        <v>44925</v>
      </c>
      <c r="BS3274" s="6">
        <f t="shared" si="590"/>
        <v>-2.5000000000000001E-3</v>
      </c>
      <c r="BT3274" s="6">
        <f t="shared" si="591"/>
        <v>-4.7000000000000002E-3</v>
      </c>
    </row>
    <row r="3275" spans="2:72" ht="14.45" hidden="1">
      <c r="B3275" s="110">
        <v>44929</v>
      </c>
      <c r="C3275" s="106">
        <v>3824.14</v>
      </c>
      <c r="D3275" s="106">
        <v>3853.29</v>
      </c>
      <c r="E3275" s="106">
        <v>3878.46</v>
      </c>
      <c r="F3275" s="106">
        <v>3794.33</v>
      </c>
      <c r="G3275" s="28"/>
      <c r="H3275" s="107">
        <v>-4.0000000000000001E-3</v>
      </c>
      <c r="K3275" s="110">
        <v>44995</v>
      </c>
      <c r="L3275" s="106">
        <v>17412.900000000001</v>
      </c>
      <c r="M3275" s="106">
        <v>17443.8</v>
      </c>
      <c r="N3275" s="106">
        <v>17451.5</v>
      </c>
      <c r="O3275" s="106">
        <v>17324.349999999999</v>
      </c>
      <c r="P3275" s="28" t="s">
        <v>5727</v>
      </c>
      <c r="Q3275" s="107">
        <v>-0.01</v>
      </c>
      <c r="T3275" s="110">
        <v>44761</v>
      </c>
      <c r="U3275" s="28">
        <v>79.849999999999994</v>
      </c>
      <c r="V3275">
        <v>79.989000000000004</v>
      </c>
      <c r="W3275">
        <v>80.072000000000003</v>
      </c>
      <c r="X3275">
        <v>79.856999999999999</v>
      </c>
      <c r="Y3275" s="19">
        <v>-1.8E-3</v>
      </c>
      <c r="AB3275" s="110">
        <f t="shared" si="583"/>
        <v>44995</v>
      </c>
      <c r="AC3275" s="108">
        <f t="shared" si="587"/>
        <v>17412.900000000001</v>
      </c>
      <c r="AD3275" s="28">
        <f t="shared" si="588"/>
        <v>81.96</v>
      </c>
      <c r="AE3275" s="28">
        <f t="shared" si="592"/>
        <v>212.45607613469988</v>
      </c>
      <c r="AF3275" s="31">
        <f t="shared" si="593"/>
        <v>-9.32099851229784E-3</v>
      </c>
      <c r="AJ3275" s="110">
        <f t="shared" si="586"/>
        <v>44938</v>
      </c>
      <c r="AK3275" s="31">
        <f t="shared" si="584"/>
        <v>3.3999999999999998E-3</v>
      </c>
      <c r="AL3275" s="115">
        <f t="shared" si="585"/>
        <v>4.5121044480462835E-3</v>
      </c>
      <c r="AM3275" s="100"/>
      <c r="BR3275" s="18">
        <f t="shared" si="589"/>
        <v>44929</v>
      </c>
      <c r="BS3275" s="6">
        <f t="shared" si="590"/>
        <v>-4.0000000000000001E-3</v>
      </c>
      <c r="BT3275" s="6">
        <f t="shared" si="591"/>
        <v>1.9E-3</v>
      </c>
    </row>
    <row r="3276" spans="2:72" ht="14.45" hidden="1">
      <c r="B3276" s="110">
        <v>44930</v>
      </c>
      <c r="C3276" s="106">
        <v>3852.97</v>
      </c>
      <c r="D3276" s="106">
        <v>3840.36</v>
      </c>
      <c r="E3276" s="106">
        <v>3873.16</v>
      </c>
      <c r="F3276" s="106">
        <v>3815.77</v>
      </c>
      <c r="G3276" s="28"/>
      <c r="H3276" s="107">
        <v>7.4999999999999997E-3</v>
      </c>
      <c r="K3276" s="110">
        <v>44998</v>
      </c>
      <c r="L3276" s="106">
        <v>17154.3</v>
      </c>
      <c r="M3276" s="106">
        <v>17421.900000000001</v>
      </c>
      <c r="N3276" s="106">
        <v>17529.900000000001</v>
      </c>
      <c r="O3276" s="106">
        <v>17113.45</v>
      </c>
      <c r="P3276" s="28" t="s">
        <v>5728</v>
      </c>
      <c r="Q3276" s="107">
        <v>-1.49E-2</v>
      </c>
      <c r="T3276" s="110">
        <v>44762</v>
      </c>
      <c r="U3276" s="28">
        <v>79.98</v>
      </c>
      <c r="V3276">
        <v>79.906999999999996</v>
      </c>
      <c r="W3276">
        <v>80.066999999999993</v>
      </c>
      <c r="X3276">
        <v>79.878</v>
      </c>
      <c r="Y3276" s="19">
        <v>1.6000000000000001E-3</v>
      </c>
      <c r="AB3276" s="110">
        <f t="shared" si="583"/>
        <v>44998</v>
      </c>
      <c r="AC3276" s="108">
        <f t="shared" si="587"/>
        <v>17154.3</v>
      </c>
      <c r="AD3276" s="28">
        <f t="shared" si="588"/>
        <v>82.234999999999999</v>
      </c>
      <c r="AE3276" s="28">
        <f t="shared" si="592"/>
        <v>208.6009606615188</v>
      </c>
      <c r="AF3276" s="31">
        <f t="shared" si="593"/>
        <v>-1.814547055240201E-2</v>
      </c>
      <c r="AJ3276" s="110">
        <f t="shared" si="586"/>
        <v>44939</v>
      </c>
      <c r="AK3276" s="31">
        <f t="shared" si="584"/>
        <v>4.0000000000000001E-3</v>
      </c>
      <c r="AL3276" s="115">
        <f t="shared" si="585"/>
        <v>3.2833044472742046E-3</v>
      </c>
      <c r="AM3276" s="100"/>
      <c r="BR3276" s="18">
        <f t="shared" si="589"/>
        <v>44930</v>
      </c>
      <c r="BS3276" s="6">
        <f t="shared" si="590"/>
        <v>7.4999999999999997E-3</v>
      </c>
      <c r="BT3276" s="6">
        <f t="shared" si="591"/>
        <v>-1.04E-2</v>
      </c>
    </row>
    <row r="3277" spans="2:72" ht="14.45" hidden="1">
      <c r="B3277" s="110">
        <v>44931</v>
      </c>
      <c r="C3277" s="106">
        <v>3808.1</v>
      </c>
      <c r="D3277" s="106">
        <v>3839.74</v>
      </c>
      <c r="E3277" s="106">
        <v>3839.74</v>
      </c>
      <c r="F3277" s="106">
        <v>3802.42</v>
      </c>
      <c r="G3277" s="28"/>
      <c r="H3277" s="107">
        <v>-1.1599999999999999E-2</v>
      </c>
      <c r="K3277" s="110">
        <v>44999</v>
      </c>
      <c r="L3277" s="106">
        <v>17043.3</v>
      </c>
      <c r="M3277" s="106">
        <v>17160.55</v>
      </c>
      <c r="N3277" s="106">
        <v>17224.650000000001</v>
      </c>
      <c r="O3277" s="106">
        <v>16987.099999999999</v>
      </c>
      <c r="P3277" s="28" t="s">
        <v>5729</v>
      </c>
      <c r="Q3277" s="107">
        <v>-6.4999999999999997E-3</v>
      </c>
      <c r="T3277" s="110">
        <v>44763</v>
      </c>
      <c r="U3277" s="28">
        <v>79.849999999999994</v>
      </c>
      <c r="V3277">
        <v>80.025999999999996</v>
      </c>
      <c r="W3277">
        <v>80.066999999999993</v>
      </c>
      <c r="X3277">
        <v>79.760000000000005</v>
      </c>
      <c r="Y3277" s="19">
        <v>-1.6000000000000001E-3</v>
      </c>
      <c r="AB3277" s="110">
        <f t="shared" ref="AB3277:AB3340" si="594">VLOOKUP(K3277,T:Y,1,FALSE)</f>
        <v>44999</v>
      </c>
      <c r="AC3277" s="108">
        <f t="shared" si="587"/>
        <v>17043.3</v>
      </c>
      <c r="AD3277" s="28">
        <f t="shared" si="588"/>
        <v>82.245000000000005</v>
      </c>
      <c r="AE3277" s="28">
        <f t="shared" si="592"/>
        <v>207.22597118365857</v>
      </c>
      <c r="AF3277" s="31">
        <f t="shared" si="593"/>
        <v>-6.5914820022872078E-3</v>
      </c>
      <c r="AJ3277" s="110">
        <f t="shared" si="586"/>
        <v>44943</v>
      </c>
      <c r="AK3277" s="31">
        <f t="shared" si="584"/>
        <v>-2E-3</v>
      </c>
      <c r="AL3277" s="115">
        <f t="shared" si="585"/>
        <v>8.829785093174447E-3</v>
      </c>
      <c r="AM3277" s="100"/>
      <c r="BR3277" s="18">
        <f t="shared" si="589"/>
        <v>44931</v>
      </c>
      <c r="BS3277" s="6">
        <f t="shared" si="590"/>
        <v>-1.1599999999999999E-2</v>
      </c>
      <c r="BT3277" s="6">
        <f t="shared" si="591"/>
        <v>-2.8E-3</v>
      </c>
    </row>
    <row r="3278" spans="2:72" ht="14.45" hidden="1">
      <c r="B3278" s="110">
        <v>44932</v>
      </c>
      <c r="C3278" s="106">
        <v>3895.08</v>
      </c>
      <c r="D3278" s="106">
        <v>3823.37</v>
      </c>
      <c r="E3278" s="106">
        <v>3906.19</v>
      </c>
      <c r="F3278" s="106">
        <v>3809.56</v>
      </c>
      <c r="G3278" s="28"/>
      <c r="H3278" s="107">
        <v>2.2800000000000001E-2</v>
      </c>
      <c r="K3278" s="110">
        <v>45000</v>
      </c>
      <c r="L3278" s="106">
        <v>16972.150000000001</v>
      </c>
      <c r="M3278" s="106">
        <v>17166.45</v>
      </c>
      <c r="N3278" s="106">
        <v>17211.349999999999</v>
      </c>
      <c r="O3278" s="106">
        <v>16938.900000000001</v>
      </c>
      <c r="P3278" s="28" t="s">
        <v>5730</v>
      </c>
      <c r="Q3278" s="107">
        <v>-4.1999999999999997E-3</v>
      </c>
      <c r="T3278" s="110">
        <v>44764</v>
      </c>
      <c r="U3278" s="28">
        <v>79.83</v>
      </c>
      <c r="V3278">
        <v>79.882999999999996</v>
      </c>
      <c r="W3278">
        <v>79.938000000000002</v>
      </c>
      <c r="X3278">
        <v>79.802999999999997</v>
      </c>
      <c r="Y3278" s="19">
        <v>-2.9999999999999997E-4</v>
      </c>
      <c r="AB3278" s="110">
        <f t="shared" si="594"/>
        <v>45000</v>
      </c>
      <c r="AC3278" s="108">
        <f t="shared" si="587"/>
        <v>16972.150000000001</v>
      </c>
      <c r="AD3278" s="28">
        <f t="shared" si="588"/>
        <v>82.88</v>
      </c>
      <c r="AE3278" s="28">
        <f t="shared" si="592"/>
        <v>204.77980212355214</v>
      </c>
      <c r="AF3278" s="31">
        <f t="shared" si="593"/>
        <v>-1.1804355632327845E-2</v>
      </c>
      <c r="AJ3278" s="110">
        <f t="shared" si="586"/>
        <v>44944</v>
      </c>
      <c r="AK3278" s="31">
        <f t="shared" si="584"/>
        <v>-1.5599999999999999E-2</v>
      </c>
      <c r="AL3278" s="115">
        <f t="shared" si="585"/>
        <v>8.5541074825616903E-3</v>
      </c>
      <c r="AM3278" s="100"/>
      <c r="BR3278" s="18">
        <f t="shared" si="589"/>
        <v>44932</v>
      </c>
      <c r="BS3278" s="6">
        <f t="shared" si="590"/>
        <v>2.2800000000000001E-2</v>
      </c>
      <c r="BT3278" s="6">
        <f t="shared" si="591"/>
        <v>-7.4000000000000003E-3</v>
      </c>
    </row>
    <row r="3279" spans="2:72" ht="14.45" hidden="1">
      <c r="B3279" s="110">
        <v>44935</v>
      </c>
      <c r="C3279" s="106">
        <v>3892.09</v>
      </c>
      <c r="D3279" s="106">
        <v>3910.82</v>
      </c>
      <c r="E3279" s="106">
        <v>3950.57</v>
      </c>
      <c r="F3279" s="106">
        <v>3890.42</v>
      </c>
      <c r="G3279" s="28"/>
      <c r="H3279" s="107">
        <v>-8.0000000000000004E-4</v>
      </c>
      <c r="K3279" s="110">
        <v>45001</v>
      </c>
      <c r="L3279" s="106">
        <v>16985.599999999999</v>
      </c>
      <c r="M3279" s="106">
        <v>16994.650000000001</v>
      </c>
      <c r="N3279" s="106">
        <v>17062.45</v>
      </c>
      <c r="O3279" s="106">
        <v>16850.150000000001</v>
      </c>
      <c r="P3279" s="28" t="s">
        <v>5731</v>
      </c>
      <c r="Q3279" s="107">
        <v>8.0000000000000004E-4</v>
      </c>
      <c r="T3279" s="110">
        <v>44767</v>
      </c>
      <c r="U3279" s="28">
        <v>79.691000000000003</v>
      </c>
      <c r="V3279">
        <v>79.784000000000006</v>
      </c>
      <c r="W3279">
        <v>79.885000000000005</v>
      </c>
      <c r="X3279">
        <v>79.677999999999997</v>
      </c>
      <c r="Y3279" s="19">
        <v>-1.6999999999999999E-3</v>
      </c>
      <c r="AB3279" s="110">
        <f t="shared" si="594"/>
        <v>45001</v>
      </c>
      <c r="AC3279" s="108">
        <f t="shared" si="587"/>
        <v>16985.599999999999</v>
      </c>
      <c r="AD3279" s="28">
        <f t="shared" si="588"/>
        <v>82.62</v>
      </c>
      <c r="AE3279" s="28">
        <f t="shared" si="592"/>
        <v>205.58702493343014</v>
      </c>
      <c r="AF3279" s="31">
        <f t="shared" si="593"/>
        <v>3.941906386797589E-3</v>
      </c>
      <c r="AJ3279" s="110">
        <f t="shared" si="586"/>
        <v>44945</v>
      </c>
      <c r="AK3279" s="31">
        <f t="shared" si="584"/>
        <v>-7.6E-3</v>
      </c>
      <c r="AL3279" s="115">
        <f t="shared" si="585"/>
        <v>-7.113182055635825E-4</v>
      </c>
      <c r="AM3279" s="100"/>
      <c r="BR3279" s="18">
        <f t="shared" si="589"/>
        <v>44935</v>
      </c>
      <c r="BS3279" s="6">
        <f t="shared" si="590"/>
        <v>-8.0000000000000004E-4</v>
      </c>
      <c r="BT3279" s="6">
        <f t="shared" si="591"/>
        <v>1.35E-2</v>
      </c>
    </row>
    <row r="3280" spans="2:72" ht="14.45" hidden="1">
      <c r="B3280" s="110">
        <v>44936</v>
      </c>
      <c r="C3280" s="106">
        <v>3919.25</v>
      </c>
      <c r="D3280" s="106">
        <v>3888.57</v>
      </c>
      <c r="E3280" s="106">
        <v>3919.83</v>
      </c>
      <c r="F3280" s="106">
        <v>3877.29</v>
      </c>
      <c r="G3280" s="28"/>
      <c r="H3280" s="107">
        <v>7.0000000000000001E-3</v>
      </c>
      <c r="K3280" s="110">
        <v>45002</v>
      </c>
      <c r="L3280" s="106">
        <v>17100.05</v>
      </c>
      <c r="M3280" s="106">
        <v>17111.8</v>
      </c>
      <c r="N3280" s="106">
        <v>17145.8</v>
      </c>
      <c r="O3280" s="106">
        <v>16958.150000000001</v>
      </c>
      <c r="P3280" s="28" t="s">
        <v>5732</v>
      </c>
      <c r="Q3280" s="107">
        <v>6.7000000000000002E-3</v>
      </c>
      <c r="T3280" s="110">
        <v>44768</v>
      </c>
      <c r="U3280" s="28">
        <v>79.843000000000004</v>
      </c>
      <c r="V3280">
        <v>79.734999999999999</v>
      </c>
      <c r="W3280">
        <v>79.884</v>
      </c>
      <c r="X3280">
        <v>79.691999999999993</v>
      </c>
      <c r="Y3280" s="19">
        <v>1.9E-3</v>
      </c>
      <c r="AB3280" s="110">
        <f t="shared" si="594"/>
        <v>45002</v>
      </c>
      <c r="AC3280" s="108">
        <f t="shared" si="587"/>
        <v>17100.05</v>
      </c>
      <c r="AD3280" s="28">
        <f t="shared" si="588"/>
        <v>82.52</v>
      </c>
      <c r="AE3280" s="28">
        <f t="shared" si="592"/>
        <v>207.22309743092583</v>
      </c>
      <c r="AF3280" s="31">
        <f t="shared" si="593"/>
        <v>7.9580532770755497E-3</v>
      </c>
      <c r="AJ3280" s="110">
        <f t="shared" si="586"/>
        <v>44946</v>
      </c>
      <c r="AK3280" s="31">
        <f t="shared" si="584"/>
        <v>1.89E-2</v>
      </c>
      <c r="AL3280" s="115">
        <f t="shared" si="585"/>
        <v>-1.2202355063944959E-3</v>
      </c>
      <c r="AM3280" s="100"/>
      <c r="BR3280" s="18">
        <f t="shared" si="589"/>
        <v>44936</v>
      </c>
      <c r="BS3280" s="6">
        <f t="shared" si="590"/>
        <v>7.0000000000000001E-3</v>
      </c>
      <c r="BT3280" s="6">
        <f t="shared" si="591"/>
        <v>-1.03E-2</v>
      </c>
    </row>
    <row r="3281" spans="2:72" ht="14.45" hidden="1">
      <c r="B3281" s="110">
        <v>44937</v>
      </c>
      <c r="C3281" s="106">
        <v>3969.61</v>
      </c>
      <c r="D3281" s="106">
        <v>3932.35</v>
      </c>
      <c r="E3281" s="106">
        <v>3970.07</v>
      </c>
      <c r="F3281" s="106">
        <v>3928.54</v>
      </c>
      <c r="G3281" s="28"/>
      <c r="H3281" s="107">
        <v>1.2800000000000001E-2</v>
      </c>
      <c r="K3281" s="110">
        <v>45005</v>
      </c>
      <c r="L3281" s="106">
        <v>16988.400000000001</v>
      </c>
      <c r="M3281" s="106">
        <v>17066.599999999999</v>
      </c>
      <c r="N3281" s="106">
        <v>17066.599999999999</v>
      </c>
      <c r="O3281" s="106">
        <v>16828.349999999999</v>
      </c>
      <c r="P3281" s="28" t="s">
        <v>5733</v>
      </c>
      <c r="Q3281" s="107">
        <v>-6.4999999999999997E-3</v>
      </c>
      <c r="T3281" s="110">
        <v>44769</v>
      </c>
      <c r="U3281" s="28">
        <v>79.844999999999999</v>
      </c>
      <c r="V3281">
        <v>79.822999999999993</v>
      </c>
      <c r="W3281">
        <v>79.995000000000005</v>
      </c>
      <c r="X3281">
        <v>79.774000000000001</v>
      </c>
      <c r="Y3281" s="19">
        <v>0</v>
      </c>
      <c r="AB3281" s="110">
        <f t="shared" si="594"/>
        <v>45005</v>
      </c>
      <c r="AC3281" s="108">
        <f t="shared" si="587"/>
        <v>16988.400000000001</v>
      </c>
      <c r="AD3281" s="28">
        <f t="shared" si="588"/>
        <v>82.51</v>
      </c>
      <c r="AE3281" s="28">
        <f t="shared" si="592"/>
        <v>205.89504302508789</v>
      </c>
      <c r="AF3281" s="31">
        <f t="shared" si="593"/>
        <v>-6.4088145689484843E-3</v>
      </c>
      <c r="AJ3281" s="110">
        <f t="shared" si="586"/>
        <v>44949</v>
      </c>
      <c r="AK3281" s="31">
        <f t="shared" si="584"/>
        <v>1.1900000000000001E-2</v>
      </c>
      <c r="AL3281" s="115">
        <f t="shared" si="585"/>
        <v>-1.1129785938046588E-3</v>
      </c>
      <c r="AM3281" s="100"/>
      <c r="BR3281" s="18">
        <f t="shared" si="589"/>
        <v>44937</v>
      </c>
      <c r="BS3281" s="6">
        <f t="shared" si="590"/>
        <v>1.2800000000000001E-2</v>
      </c>
      <c r="BT3281" s="6">
        <f t="shared" si="591"/>
        <v>-1E-3</v>
      </c>
    </row>
    <row r="3282" spans="2:72" ht="14.45" hidden="1">
      <c r="B3282" s="110">
        <v>44938</v>
      </c>
      <c r="C3282" s="106">
        <v>3983.17</v>
      </c>
      <c r="D3282" s="106">
        <v>3977.57</v>
      </c>
      <c r="E3282" s="106">
        <v>3997.76</v>
      </c>
      <c r="F3282" s="106">
        <v>3937.56</v>
      </c>
      <c r="G3282" s="28"/>
      <c r="H3282" s="107">
        <v>3.3999999999999998E-3</v>
      </c>
      <c r="K3282" s="110">
        <v>45006</v>
      </c>
      <c r="L3282" s="106">
        <v>17107.5</v>
      </c>
      <c r="M3282" s="106">
        <v>17060.400000000001</v>
      </c>
      <c r="N3282" s="106">
        <v>17127.7</v>
      </c>
      <c r="O3282" s="106">
        <v>17016</v>
      </c>
      <c r="P3282" s="28" t="s">
        <v>5734</v>
      </c>
      <c r="Q3282" s="107">
        <v>7.0000000000000001E-3</v>
      </c>
      <c r="T3282" s="110">
        <v>44770</v>
      </c>
      <c r="U3282" s="28">
        <v>79.626000000000005</v>
      </c>
      <c r="V3282">
        <v>79.763000000000005</v>
      </c>
      <c r="W3282">
        <v>79.855000000000004</v>
      </c>
      <c r="X3282">
        <v>79.585999999999999</v>
      </c>
      <c r="Y3282" s="19">
        <v>-2.7000000000000001E-3</v>
      </c>
      <c r="AB3282" s="110">
        <f t="shared" si="594"/>
        <v>45006</v>
      </c>
      <c r="AC3282" s="108">
        <f t="shared" si="587"/>
        <v>17107.5</v>
      </c>
      <c r="AD3282" s="28">
        <f t="shared" si="588"/>
        <v>82.677000000000007</v>
      </c>
      <c r="AE3282" s="28">
        <f t="shared" si="592"/>
        <v>206.91969955368481</v>
      </c>
      <c r="AF3282" s="31">
        <f t="shared" si="593"/>
        <v>4.9765963936880819E-3</v>
      </c>
      <c r="AJ3282" s="110">
        <f t="shared" si="586"/>
        <v>44950</v>
      </c>
      <c r="AK3282" s="31">
        <f t="shared" ref="AK3282:AK3345" si="595">IFERROR(VLOOKUP(AJ3282,B:H,7,FALSE),0)</f>
        <v>-6.9999999999999999E-4</v>
      </c>
      <c r="AL3282" s="115">
        <f t="shared" ref="AL3282:AL3345" si="596">IFERROR(VLOOKUP(AJ3282,AB:AF,5,FALSE),0)</f>
        <v>-1.4354515596146644E-3</v>
      </c>
      <c r="AM3282" s="100"/>
      <c r="BR3282" s="18">
        <f t="shared" si="589"/>
        <v>44938</v>
      </c>
      <c r="BS3282" s="6">
        <f t="shared" si="590"/>
        <v>3.3999999999999998E-3</v>
      </c>
      <c r="BT3282" s="6">
        <f t="shared" si="591"/>
        <v>-2.0999999999999999E-3</v>
      </c>
    </row>
    <row r="3283" spans="2:72" ht="14.45" hidden="1">
      <c r="B3283" s="110">
        <v>44939</v>
      </c>
      <c r="C3283" s="106">
        <v>3999.09</v>
      </c>
      <c r="D3283" s="106">
        <v>3960.6</v>
      </c>
      <c r="E3283" s="106">
        <v>4003.95</v>
      </c>
      <c r="F3283" s="106">
        <v>3947.67</v>
      </c>
      <c r="G3283" s="28"/>
      <c r="H3283" s="107">
        <v>4.0000000000000001E-3</v>
      </c>
      <c r="K3283" s="110">
        <v>45007</v>
      </c>
      <c r="L3283" s="106">
        <v>17151.900000000001</v>
      </c>
      <c r="M3283" s="106">
        <v>17177.45</v>
      </c>
      <c r="N3283" s="106">
        <v>17207.25</v>
      </c>
      <c r="O3283" s="106">
        <v>17107.849999999999</v>
      </c>
      <c r="P3283" s="28"/>
      <c r="Q3283" s="107">
        <v>2.5999999999999999E-3</v>
      </c>
      <c r="T3283" s="110">
        <v>44771</v>
      </c>
      <c r="U3283" s="28">
        <v>79.335999999999999</v>
      </c>
      <c r="V3283">
        <v>79.603999999999999</v>
      </c>
      <c r="W3283">
        <v>79.603999999999999</v>
      </c>
      <c r="X3283">
        <v>79.168000000000006</v>
      </c>
      <c r="Y3283" s="19">
        <v>-3.5999999999999999E-3</v>
      </c>
      <c r="AB3283" s="110">
        <f t="shared" si="594"/>
        <v>45007</v>
      </c>
      <c r="AC3283" s="108">
        <f t="shared" si="587"/>
        <v>17151.900000000001</v>
      </c>
      <c r="AD3283" s="28">
        <f t="shared" si="588"/>
        <v>82.504999999999995</v>
      </c>
      <c r="AE3283" s="28">
        <f t="shared" si="592"/>
        <v>207.88921883522212</v>
      </c>
      <c r="AF3283" s="31">
        <f t="shared" si="593"/>
        <v>4.6854856431191028E-3</v>
      </c>
      <c r="AJ3283" s="110">
        <f t="shared" si="586"/>
        <v>44951</v>
      </c>
      <c r="AK3283" s="31">
        <f t="shared" si="595"/>
        <v>-2.0000000000000001E-4</v>
      </c>
      <c r="AL3283" s="115">
        <f t="shared" si="596"/>
        <v>-1.1244740976432577E-2</v>
      </c>
      <c r="AM3283" s="100"/>
      <c r="BR3283" s="18">
        <f t="shared" si="589"/>
        <v>44939</v>
      </c>
      <c r="BS3283" s="6">
        <f t="shared" si="590"/>
        <v>4.0000000000000001E-3</v>
      </c>
      <c r="BT3283" s="6">
        <f t="shared" si="591"/>
        <v>5.4999999999999997E-3</v>
      </c>
    </row>
    <row r="3284" spans="2:72" ht="14.45" hidden="1">
      <c r="B3284" s="110">
        <v>44943</v>
      </c>
      <c r="C3284" s="106">
        <v>3990.97</v>
      </c>
      <c r="D3284" s="106">
        <v>3999.28</v>
      </c>
      <c r="E3284" s="106">
        <v>4015.39</v>
      </c>
      <c r="F3284" s="106">
        <v>3984.57</v>
      </c>
      <c r="G3284" s="28"/>
      <c r="H3284" s="107">
        <v>-2E-3</v>
      </c>
      <c r="K3284" s="110">
        <v>45008</v>
      </c>
      <c r="L3284" s="106">
        <v>17076.900000000001</v>
      </c>
      <c r="M3284" s="106">
        <v>17097.400000000001</v>
      </c>
      <c r="N3284" s="106">
        <v>17205.400000000001</v>
      </c>
      <c r="O3284" s="106">
        <v>17045.3</v>
      </c>
      <c r="P3284" s="28" t="s">
        <v>5735</v>
      </c>
      <c r="Q3284" s="107">
        <v>-4.4000000000000003E-3</v>
      </c>
      <c r="T3284" s="110">
        <v>44774</v>
      </c>
      <c r="U3284" s="28">
        <v>78.959000000000003</v>
      </c>
      <c r="V3284">
        <v>79.185000000000002</v>
      </c>
      <c r="W3284">
        <v>79.241</v>
      </c>
      <c r="X3284">
        <v>78.894000000000005</v>
      </c>
      <c r="Y3284" s="19">
        <v>-4.7999999999999996E-3</v>
      </c>
      <c r="AB3284" s="110">
        <f t="shared" si="594"/>
        <v>45008</v>
      </c>
      <c r="AC3284" s="108">
        <f t="shared" si="587"/>
        <v>17076.900000000001</v>
      </c>
      <c r="AD3284" s="28">
        <f t="shared" si="588"/>
        <v>82.236000000000004</v>
      </c>
      <c r="AE3284" s="28">
        <f t="shared" si="592"/>
        <v>207.6572304100394</v>
      </c>
      <c r="AF3284" s="31">
        <f t="shared" si="593"/>
        <v>-1.115923309936484E-3</v>
      </c>
      <c r="AJ3284" s="110" t="e">
        <f t="shared" si="586"/>
        <v>#N/A</v>
      </c>
      <c r="AK3284" s="31">
        <f t="shared" si="595"/>
        <v>0</v>
      </c>
      <c r="AL3284" s="115">
        <f t="shared" si="596"/>
        <v>0</v>
      </c>
      <c r="AM3284" s="100"/>
      <c r="BR3284" s="18">
        <f t="shared" si="589"/>
        <v>44943</v>
      </c>
      <c r="BS3284" s="6">
        <f t="shared" si="590"/>
        <v>-2E-3</v>
      </c>
      <c r="BT3284" s="6">
        <f t="shared" si="591"/>
        <v>8.8999999999999999E-3</v>
      </c>
    </row>
    <row r="3285" spans="2:72" ht="14.45" hidden="1">
      <c r="B3285" s="110">
        <v>44944</v>
      </c>
      <c r="C3285" s="106">
        <v>3928.86</v>
      </c>
      <c r="D3285" s="106">
        <v>4002.25</v>
      </c>
      <c r="E3285" s="106">
        <v>4014.16</v>
      </c>
      <c r="F3285" s="106">
        <v>3926.59</v>
      </c>
      <c r="G3285" s="28"/>
      <c r="H3285" s="107">
        <v>-1.5599999999999999E-2</v>
      </c>
      <c r="K3285" s="110">
        <v>45009</v>
      </c>
      <c r="L3285" s="106">
        <v>16945.05</v>
      </c>
      <c r="M3285" s="106">
        <v>17076.2</v>
      </c>
      <c r="N3285" s="106">
        <v>17109.45</v>
      </c>
      <c r="O3285" s="106">
        <v>16917.349999999999</v>
      </c>
      <c r="P3285" s="28" t="s">
        <v>5736</v>
      </c>
      <c r="Q3285" s="107">
        <v>-7.7000000000000002E-3</v>
      </c>
      <c r="T3285" s="110">
        <v>44775</v>
      </c>
      <c r="U3285" s="28">
        <v>78.587000000000003</v>
      </c>
      <c r="V3285">
        <v>78.960999999999999</v>
      </c>
      <c r="W3285">
        <v>79.001999999999995</v>
      </c>
      <c r="X3285">
        <v>78.393000000000001</v>
      </c>
      <c r="Y3285" s="19">
        <v>-4.7000000000000002E-3</v>
      </c>
      <c r="AB3285" s="110">
        <f t="shared" si="594"/>
        <v>45009</v>
      </c>
      <c r="AC3285" s="108">
        <f t="shared" si="587"/>
        <v>16945.05</v>
      </c>
      <c r="AD3285" s="28">
        <f t="shared" si="588"/>
        <v>82.334000000000003</v>
      </c>
      <c r="AE3285" s="28">
        <f t="shared" si="592"/>
        <v>205.80865741977797</v>
      </c>
      <c r="AF3285" s="31">
        <f t="shared" si="593"/>
        <v>-8.9020400908326192E-3</v>
      </c>
      <c r="AJ3285" s="110">
        <f t="shared" si="586"/>
        <v>44953</v>
      </c>
      <c r="AK3285" s="31">
        <f t="shared" si="595"/>
        <v>2.5000000000000001E-3</v>
      </c>
      <c r="AL3285" s="115">
        <f t="shared" si="596"/>
        <v>-1.6303621354216924E-2</v>
      </c>
      <c r="AM3285" s="100"/>
      <c r="BR3285" s="18">
        <f t="shared" si="589"/>
        <v>44944</v>
      </c>
      <c r="BS3285" s="6">
        <f t="shared" si="590"/>
        <v>-1.5599999999999999E-2</v>
      </c>
      <c r="BT3285" s="6">
        <f t="shared" si="591"/>
        <v>6.1999999999999998E-3</v>
      </c>
    </row>
    <row r="3286" spans="2:72" ht="14.45" hidden="1">
      <c r="B3286" s="110">
        <v>44945</v>
      </c>
      <c r="C3286" s="106">
        <v>3898.85</v>
      </c>
      <c r="D3286" s="106">
        <v>3911.84</v>
      </c>
      <c r="E3286" s="106">
        <v>3922.94</v>
      </c>
      <c r="F3286" s="106">
        <v>3885.54</v>
      </c>
      <c r="G3286" s="28"/>
      <c r="H3286" s="107">
        <v>-7.6E-3</v>
      </c>
      <c r="K3286" s="110">
        <v>45012</v>
      </c>
      <c r="L3286" s="106">
        <v>16985.7</v>
      </c>
      <c r="M3286" s="106">
        <v>16984.3</v>
      </c>
      <c r="N3286" s="106">
        <v>17091</v>
      </c>
      <c r="O3286" s="106">
        <v>16918.55</v>
      </c>
      <c r="P3286" s="28" t="s">
        <v>4002</v>
      </c>
      <c r="Q3286" s="107">
        <v>2.3999999999999998E-3</v>
      </c>
      <c r="T3286" s="110">
        <v>44776</v>
      </c>
      <c r="U3286" s="28">
        <v>79.108000000000004</v>
      </c>
      <c r="V3286">
        <v>78.626999999999995</v>
      </c>
      <c r="W3286">
        <v>79.242999999999995</v>
      </c>
      <c r="X3286">
        <v>78.573999999999998</v>
      </c>
      <c r="Y3286" s="19">
        <v>6.6E-3</v>
      </c>
      <c r="AB3286" s="110">
        <f t="shared" si="594"/>
        <v>45012</v>
      </c>
      <c r="AC3286" s="108">
        <f t="shared" si="587"/>
        <v>16985.7</v>
      </c>
      <c r="AD3286" s="28">
        <f t="shared" si="588"/>
        <v>82.18</v>
      </c>
      <c r="AE3286" s="28">
        <f t="shared" si="592"/>
        <v>206.68897541981016</v>
      </c>
      <c r="AF3286" s="31">
        <f t="shared" si="593"/>
        <v>4.2773613659830012E-3</v>
      </c>
      <c r="AJ3286" s="110">
        <f t="shared" si="586"/>
        <v>44956</v>
      </c>
      <c r="AK3286" s="31">
        <f t="shared" si="595"/>
        <v>-1.2999999999999999E-2</v>
      </c>
      <c r="AL3286" s="115">
        <f t="shared" si="596"/>
        <v>2.4104846783330469E-3</v>
      </c>
      <c r="AM3286" s="100"/>
      <c r="BR3286" s="18">
        <f t="shared" si="589"/>
        <v>44945</v>
      </c>
      <c r="BS3286" s="6">
        <f t="shared" si="590"/>
        <v>-7.6E-3</v>
      </c>
      <c r="BT3286" s="6">
        <f t="shared" si="591"/>
        <v>-3.2000000000000002E-3</v>
      </c>
    </row>
    <row r="3287" spans="2:72" ht="14.45" hidden="1">
      <c r="B3287" s="110">
        <v>44946</v>
      </c>
      <c r="C3287" s="106">
        <v>3972.61</v>
      </c>
      <c r="D3287" s="106">
        <v>3909.04</v>
      </c>
      <c r="E3287" s="106">
        <v>3972.96</v>
      </c>
      <c r="F3287" s="106">
        <v>3897.86</v>
      </c>
      <c r="G3287" s="28"/>
      <c r="H3287" s="107">
        <v>1.89E-2</v>
      </c>
      <c r="K3287" s="110">
        <v>45013</v>
      </c>
      <c r="L3287" s="106">
        <v>16951.7</v>
      </c>
      <c r="M3287" s="106">
        <v>17031.75</v>
      </c>
      <c r="N3287" s="106">
        <v>17061.75</v>
      </c>
      <c r="O3287" s="106">
        <v>16913.75</v>
      </c>
      <c r="P3287" s="28" t="s">
        <v>5737</v>
      </c>
      <c r="Q3287" s="107">
        <v>-2E-3</v>
      </c>
      <c r="T3287" s="110">
        <v>44777</v>
      </c>
      <c r="U3287" s="28">
        <v>79.16</v>
      </c>
      <c r="V3287">
        <v>79.096000000000004</v>
      </c>
      <c r="W3287">
        <v>79.84</v>
      </c>
      <c r="X3287">
        <v>79.048000000000002</v>
      </c>
      <c r="Y3287" s="19">
        <v>6.9999999999999999E-4</v>
      </c>
      <c r="AB3287" s="110">
        <f t="shared" si="594"/>
        <v>45013</v>
      </c>
      <c r="AC3287" s="108">
        <f t="shared" si="587"/>
        <v>16951.7</v>
      </c>
      <c r="AD3287" s="28">
        <f t="shared" si="588"/>
        <v>82.171999999999997</v>
      </c>
      <c r="AE3287" s="28">
        <f t="shared" si="592"/>
        <v>206.29533174317288</v>
      </c>
      <c r="AF3287" s="31">
        <f t="shared" si="593"/>
        <v>-1.9045218828810384E-3</v>
      </c>
      <c r="AJ3287" s="110">
        <f t="shared" si="586"/>
        <v>44957</v>
      </c>
      <c r="AK3287" s="31">
        <f t="shared" si="595"/>
        <v>1.46E-2</v>
      </c>
      <c r="AL3287" s="115">
        <f t="shared" si="596"/>
        <v>-1.9333436180687391E-3</v>
      </c>
      <c r="AM3287" s="100"/>
      <c r="BR3287" s="18">
        <f t="shared" si="589"/>
        <v>44946</v>
      </c>
      <c r="BS3287" s="6">
        <f t="shared" si="590"/>
        <v>1.89E-2</v>
      </c>
      <c r="BT3287" s="6">
        <f t="shared" si="591"/>
        <v>-4.4000000000000003E-3</v>
      </c>
    </row>
    <row r="3288" spans="2:72" ht="14.45" hidden="1">
      <c r="B3288" s="110">
        <v>44949</v>
      </c>
      <c r="C3288" s="106">
        <v>4019.81</v>
      </c>
      <c r="D3288" s="106">
        <v>3978.14</v>
      </c>
      <c r="E3288" s="106">
        <v>4039.31</v>
      </c>
      <c r="F3288" s="106">
        <v>3971.64</v>
      </c>
      <c r="G3288" s="28"/>
      <c r="H3288" s="107">
        <v>1.1900000000000001E-2</v>
      </c>
      <c r="K3288" s="110">
        <v>45014</v>
      </c>
      <c r="L3288" s="106">
        <v>17080.7</v>
      </c>
      <c r="M3288" s="106">
        <v>16977.3</v>
      </c>
      <c r="N3288" s="106">
        <v>17126.150000000001</v>
      </c>
      <c r="O3288" s="106">
        <v>16940.599999999999</v>
      </c>
      <c r="P3288" s="28" t="s">
        <v>5738</v>
      </c>
      <c r="Q3288" s="107">
        <v>7.6E-3</v>
      </c>
      <c r="T3288" s="110">
        <v>44778</v>
      </c>
      <c r="U3288" s="28">
        <v>79.36</v>
      </c>
      <c r="V3288">
        <v>79.16</v>
      </c>
      <c r="W3288">
        <v>79.494</v>
      </c>
      <c r="X3288">
        <v>78.918000000000006</v>
      </c>
      <c r="Y3288" s="19">
        <v>2.5000000000000001E-3</v>
      </c>
      <c r="AB3288" s="110">
        <f t="shared" si="594"/>
        <v>45014</v>
      </c>
      <c r="AC3288" s="108">
        <f t="shared" si="587"/>
        <v>17080.7</v>
      </c>
      <c r="AD3288" s="28">
        <f t="shared" si="588"/>
        <v>82.177999999999997</v>
      </c>
      <c r="AE3288" s="28">
        <f t="shared" si="592"/>
        <v>207.8500328555088</v>
      </c>
      <c r="AF3288" s="31">
        <f t="shared" si="593"/>
        <v>7.5362883842249317E-3</v>
      </c>
      <c r="AJ3288" s="110">
        <f t="shared" si="586"/>
        <v>44958</v>
      </c>
      <c r="AK3288" s="31">
        <f t="shared" si="595"/>
        <v>1.0500000000000001E-2</v>
      </c>
      <c r="AL3288" s="115">
        <f t="shared" si="596"/>
        <v>-2.4861138783438541E-3</v>
      </c>
      <c r="AM3288" s="100"/>
      <c r="BR3288" s="18">
        <f t="shared" si="589"/>
        <v>44949</v>
      </c>
      <c r="BS3288" s="6">
        <f t="shared" si="590"/>
        <v>1.1900000000000001E-2</v>
      </c>
      <c r="BT3288" s="6">
        <f t="shared" si="591"/>
        <v>5.0000000000000001E-3</v>
      </c>
    </row>
    <row r="3289" spans="2:72" ht="14.45" hidden="1">
      <c r="B3289" s="110">
        <v>44950</v>
      </c>
      <c r="C3289" s="106">
        <v>4016.95</v>
      </c>
      <c r="D3289" s="106">
        <v>4001.74</v>
      </c>
      <c r="E3289" s="106">
        <v>4023.92</v>
      </c>
      <c r="F3289" s="106">
        <v>3989.79</v>
      </c>
      <c r="G3289" s="28"/>
      <c r="H3289" s="107">
        <v>-6.9999999999999999E-4</v>
      </c>
      <c r="K3289" s="110">
        <v>45016</v>
      </c>
      <c r="L3289" s="106">
        <v>17359.75</v>
      </c>
      <c r="M3289" s="106">
        <v>17210.349999999999</v>
      </c>
      <c r="N3289" s="106">
        <v>17381.599999999999</v>
      </c>
      <c r="O3289" s="106">
        <v>17204.650000000001</v>
      </c>
      <c r="P3289" s="28" t="s">
        <v>5739</v>
      </c>
      <c r="Q3289" s="107">
        <v>1.6299999999999999E-2</v>
      </c>
      <c r="T3289" s="110">
        <v>44781</v>
      </c>
      <c r="U3289" s="28">
        <v>79.584000000000003</v>
      </c>
      <c r="V3289">
        <v>79.424999999999997</v>
      </c>
      <c r="W3289">
        <v>79.688999999999993</v>
      </c>
      <c r="X3289">
        <v>79.42</v>
      </c>
      <c r="Y3289" s="19">
        <v>2.8E-3</v>
      </c>
      <c r="AB3289" s="110">
        <f t="shared" si="594"/>
        <v>45016</v>
      </c>
      <c r="AC3289" s="108">
        <f t="shared" si="587"/>
        <v>17359.75</v>
      </c>
      <c r="AD3289" s="28">
        <f t="shared" si="588"/>
        <v>82.16</v>
      </c>
      <c r="AE3289" s="28">
        <f t="shared" si="592"/>
        <v>211.29199123661149</v>
      </c>
      <c r="AF3289" s="31">
        <f t="shared" si="593"/>
        <v>1.6559816391731985E-2</v>
      </c>
      <c r="AJ3289" s="110">
        <f t="shared" si="586"/>
        <v>44959</v>
      </c>
      <c r="AK3289" s="31">
        <f t="shared" si="595"/>
        <v>1.47E-2</v>
      </c>
      <c r="AL3289" s="115">
        <f t="shared" si="596"/>
        <v>-4.1001569263220405E-3</v>
      </c>
      <c r="AM3289" s="100"/>
      <c r="BR3289" s="18">
        <f t="shared" si="589"/>
        <v>44950</v>
      </c>
      <c r="BS3289" s="6">
        <f t="shared" si="590"/>
        <v>-6.9999999999999999E-4</v>
      </c>
      <c r="BT3289" s="6">
        <f t="shared" si="591"/>
        <v>0</v>
      </c>
    </row>
    <row r="3290" spans="2:72" ht="14.45" hidden="1">
      <c r="B3290" s="110">
        <v>44951</v>
      </c>
      <c r="C3290" s="106">
        <v>4016.22</v>
      </c>
      <c r="D3290" s="106">
        <v>3982.71</v>
      </c>
      <c r="E3290" s="106">
        <v>4019.55</v>
      </c>
      <c r="F3290" s="106">
        <v>3949.06</v>
      </c>
      <c r="G3290" s="28"/>
      <c r="H3290" s="107">
        <v>-2.0000000000000001E-4</v>
      </c>
      <c r="K3290" s="110">
        <v>45019</v>
      </c>
      <c r="L3290" s="106">
        <v>17398.05</v>
      </c>
      <c r="M3290" s="106">
        <v>17427.95</v>
      </c>
      <c r="N3290" s="106">
        <v>17428.05</v>
      </c>
      <c r="O3290" s="106">
        <v>17312.75</v>
      </c>
      <c r="P3290" s="28" t="s">
        <v>5740</v>
      </c>
      <c r="Q3290" s="107">
        <v>2.2000000000000001E-3</v>
      </c>
      <c r="T3290" s="110">
        <v>44782</v>
      </c>
      <c r="U3290" s="28">
        <v>79.563000000000002</v>
      </c>
      <c r="V3290">
        <v>79.581999999999994</v>
      </c>
      <c r="W3290">
        <v>79.661000000000001</v>
      </c>
      <c r="X3290">
        <v>79.497</v>
      </c>
      <c r="Y3290" s="19">
        <v>-2.9999999999999997E-4</v>
      </c>
      <c r="AB3290" s="110">
        <f t="shared" si="594"/>
        <v>45019</v>
      </c>
      <c r="AC3290" s="108">
        <f t="shared" si="587"/>
        <v>17398.05</v>
      </c>
      <c r="AD3290" s="28">
        <f t="shared" si="588"/>
        <v>82.19</v>
      </c>
      <c r="AE3290" s="28">
        <f t="shared" si="592"/>
        <v>211.68086141866408</v>
      </c>
      <c r="AF3290" s="31">
        <f t="shared" si="593"/>
        <v>1.8404397619458113E-3</v>
      </c>
      <c r="AJ3290" s="110">
        <f t="shared" ref="AJ3290:AJ3353" si="597">VLOOKUP(B3297,AB:AF,1,FALSE)</f>
        <v>44960</v>
      </c>
      <c r="AK3290" s="31">
        <f t="shared" si="595"/>
        <v>-1.04E-2</v>
      </c>
      <c r="AL3290" s="115">
        <f t="shared" si="596"/>
        <v>1.1775985827465307E-2</v>
      </c>
      <c r="AM3290" s="100"/>
      <c r="BR3290" s="18">
        <f t="shared" si="589"/>
        <v>44951</v>
      </c>
      <c r="BS3290" s="6">
        <f t="shared" si="590"/>
        <v>-2.0000000000000001E-4</v>
      </c>
      <c r="BT3290" s="6">
        <f t="shared" si="591"/>
        <v>-1.2500000000000001E-2</v>
      </c>
    </row>
    <row r="3291" spans="2:72" ht="14.45" hidden="1">
      <c r="B3291" s="110">
        <v>44952</v>
      </c>
      <c r="C3291" s="106">
        <v>4060.43</v>
      </c>
      <c r="D3291" s="106">
        <v>4036.08</v>
      </c>
      <c r="E3291" s="106">
        <v>4061.57</v>
      </c>
      <c r="F3291" s="106">
        <v>4013.29</v>
      </c>
      <c r="G3291" s="28"/>
      <c r="H3291" s="107">
        <v>1.0999999999999999E-2</v>
      </c>
      <c r="K3291" s="110">
        <v>45021</v>
      </c>
      <c r="L3291" s="106">
        <v>17557.05</v>
      </c>
      <c r="M3291" s="106">
        <v>17422.3</v>
      </c>
      <c r="N3291" s="106">
        <v>17570.55</v>
      </c>
      <c r="O3291" s="106">
        <v>17402.7</v>
      </c>
      <c r="P3291" s="28" t="s">
        <v>5741</v>
      </c>
      <c r="Q3291" s="107">
        <v>9.1000000000000004E-3</v>
      </c>
      <c r="T3291" s="110">
        <v>44783</v>
      </c>
      <c r="U3291" s="28">
        <v>79.09</v>
      </c>
      <c r="V3291">
        <v>79.56</v>
      </c>
      <c r="W3291">
        <v>79.613</v>
      </c>
      <c r="X3291">
        <v>79.018000000000001</v>
      </c>
      <c r="Y3291" s="19">
        <v>-5.8999999999999999E-3</v>
      </c>
      <c r="AB3291" s="110">
        <f t="shared" si="594"/>
        <v>45021</v>
      </c>
      <c r="AC3291" s="108">
        <f t="shared" ref="AC3291:AC3354" si="598">IFERROR(VLOOKUP(AB3291,K:Q,2,FALSE),0)</f>
        <v>17557.05</v>
      </c>
      <c r="AD3291" s="28">
        <f t="shared" ref="AD3291:AD3354" si="599">VLOOKUP(AB3291,T:Y,2,FALSE)</f>
        <v>81.92</v>
      </c>
      <c r="AE3291" s="28">
        <f t="shared" si="592"/>
        <v>214.3194580078125</v>
      </c>
      <c r="AF3291" s="31">
        <f t="shared" si="593"/>
        <v>1.2464974733496392E-2</v>
      </c>
      <c r="AJ3291" s="110">
        <f t="shared" si="597"/>
        <v>44963</v>
      </c>
      <c r="AK3291" s="31">
        <f t="shared" si="595"/>
        <v>-6.1000000000000004E-3</v>
      </c>
      <c r="AL3291" s="115">
        <f t="shared" si="596"/>
        <v>-1.1431685145532056E-2</v>
      </c>
      <c r="AM3291" s="100"/>
      <c r="BR3291" s="18" t="e">
        <f t="shared" si="589"/>
        <v>#N/A</v>
      </c>
      <c r="BS3291" s="6">
        <f t="shared" si="590"/>
        <v>0</v>
      </c>
      <c r="BT3291" s="6">
        <f t="shared" si="591"/>
        <v>0</v>
      </c>
    </row>
    <row r="3292" spans="2:72" ht="14.45" hidden="1">
      <c r="B3292" s="110">
        <v>44953</v>
      </c>
      <c r="C3292" s="106">
        <v>4070.56</v>
      </c>
      <c r="D3292" s="106">
        <v>4053.72</v>
      </c>
      <c r="E3292" s="106">
        <v>4094.21</v>
      </c>
      <c r="F3292" s="106">
        <v>4048.7</v>
      </c>
      <c r="G3292" s="28"/>
      <c r="H3292" s="107">
        <v>2.5000000000000001E-3</v>
      </c>
      <c r="K3292" s="110">
        <v>45022</v>
      </c>
      <c r="L3292" s="106">
        <v>17599.150000000001</v>
      </c>
      <c r="M3292" s="106">
        <v>17533.849999999999</v>
      </c>
      <c r="N3292" s="106">
        <v>17638.7</v>
      </c>
      <c r="O3292" s="106">
        <v>17502.849999999999</v>
      </c>
      <c r="P3292" s="28" t="s">
        <v>5742</v>
      </c>
      <c r="Q3292" s="107">
        <v>2.3999999999999998E-3</v>
      </c>
      <c r="T3292" s="110">
        <v>44784</v>
      </c>
      <c r="U3292" s="28">
        <v>79.58</v>
      </c>
      <c r="V3292">
        <v>79.066000000000003</v>
      </c>
      <c r="W3292">
        <v>79.694999999999993</v>
      </c>
      <c r="X3292">
        <v>79.066000000000003</v>
      </c>
      <c r="Y3292" s="19">
        <v>6.1999999999999998E-3</v>
      </c>
      <c r="AB3292" s="110">
        <f t="shared" si="594"/>
        <v>45022</v>
      </c>
      <c r="AC3292" s="108">
        <f t="shared" si="598"/>
        <v>17599.150000000001</v>
      </c>
      <c r="AD3292" s="28">
        <f t="shared" si="599"/>
        <v>81.819999999999993</v>
      </c>
      <c r="AE3292" s="28">
        <f t="shared" si="592"/>
        <v>215.09594231239311</v>
      </c>
      <c r="AF3292" s="31">
        <f t="shared" si="593"/>
        <v>3.623022901412476E-3</v>
      </c>
      <c r="AJ3292" s="110">
        <f t="shared" si="597"/>
        <v>44964</v>
      </c>
      <c r="AK3292" s="31">
        <f t="shared" si="595"/>
        <v>1.29E-2</v>
      </c>
      <c r="AL3292" s="115">
        <f t="shared" si="596"/>
        <v>-3.87088567706384E-3</v>
      </c>
      <c r="AM3292" s="100"/>
      <c r="BR3292" s="18">
        <f t="shared" si="589"/>
        <v>44953</v>
      </c>
      <c r="BS3292" s="6">
        <f t="shared" si="590"/>
        <v>2.5000000000000001E-3</v>
      </c>
      <c r="BT3292" s="6">
        <f t="shared" si="591"/>
        <v>-1.61E-2</v>
      </c>
    </row>
    <row r="3293" spans="2:72" ht="14.45" hidden="1">
      <c r="B3293" s="110">
        <v>44956</v>
      </c>
      <c r="C3293" s="106">
        <v>4017.77</v>
      </c>
      <c r="D3293" s="106">
        <v>4049.27</v>
      </c>
      <c r="E3293" s="106">
        <v>4063.85</v>
      </c>
      <c r="F3293" s="106">
        <v>4015.55</v>
      </c>
      <c r="G3293" s="28"/>
      <c r="H3293" s="107">
        <v>-1.2999999999999999E-2</v>
      </c>
      <c r="K3293" s="110">
        <v>45026</v>
      </c>
      <c r="L3293" s="106">
        <v>17624.05</v>
      </c>
      <c r="M3293" s="106">
        <v>17634.900000000001</v>
      </c>
      <c r="N3293" s="106">
        <v>17694.099999999999</v>
      </c>
      <c r="O3293" s="106">
        <v>17597.95</v>
      </c>
      <c r="P3293" s="28" t="s">
        <v>5743</v>
      </c>
      <c r="Q3293" s="107">
        <v>1.4E-3</v>
      </c>
      <c r="T3293" s="110">
        <v>44785</v>
      </c>
      <c r="U3293" s="28">
        <v>79.641000000000005</v>
      </c>
      <c r="V3293">
        <v>79.61</v>
      </c>
      <c r="W3293">
        <v>79.759</v>
      </c>
      <c r="X3293">
        <v>79.59</v>
      </c>
      <c r="Y3293" s="19">
        <v>8.0000000000000004E-4</v>
      </c>
      <c r="AB3293" s="110">
        <f t="shared" si="594"/>
        <v>45026</v>
      </c>
      <c r="AC3293" s="108">
        <f t="shared" si="598"/>
        <v>17624.05</v>
      </c>
      <c r="AD3293" s="28">
        <f t="shared" si="599"/>
        <v>81.965000000000003</v>
      </c>
      <c r="AE3293" s="28">
        <f t="shared" si="592"/>
        <v>215.01921551881898</v>
      </c>
      <c r="AF3293" s="31">
        <f t="shared" si="593"/>
        <v>-3.5670962803513451E-4</v>
      </c>
      <c r="AJ3293" s="110">
        <f t="shared" si="597"/>
        <v>44965</v>
      </c>
      <c r="AK3293" s="31">
        <f t="shared" si="595"/>
        <v>-1.11E-2</v>
      </c>
      <c r="AL3293" s="115">
        <f t="shared" si="596"/>
        <v>1.1037950405581975E-2</v>
      </c>
      <c r="AM3293" s="100"/>
      <c r="BR3293" s="18">
        <f t="shared" si="589"/>
        <v>44956</v>
      </c>
      <c r="BS3293" s="6">
        <f t="shared" si="590"/>
        <v>-1.2999999999999999E-2</v>
      </c>
      <c r="BT3293" s="6">
        <f t="shared" si="591"/>
        <v>2.5000000000000001E-3</v>
      </c>
    </row>
    <row r="3294" spans="2:72" ht="14.45" hidden="1">
      <c r="B3294" s="110">
        <v>44957</v>
      </c>
      <c r="C3294" s="106">
        <v>4076.6</v>
      </c>
      <c r="D3294" s="106">
        <v>4020.85</v>
      </c>
      <c r="E3294" s="106">
        <v>4077.16</v>
      </c>
      <c r="F3294" s="106">
        <v>4020.44</v>
      </c>
      <c r="G3294" s="28"/>
      <c r="H3294" s="107">
        <v>1.46E-2</v>
      </c>
      <c r="K3294" s="110">
        <v>45027</v>
      </c>
      <c r="L3294" s="106">
        <v>17722.3</v>
      </c>
      <c r="M3294" s="106">
        <v>17704.8</v>
      </c>
      <c r="N3294" s="106">
        <v>17748.75</v>
      </c>
      <c r="O3294" s="106">
        <v>17655.150000000001</v>
      </c>
      <c r="P3294" s="28" t="s">
        <v>5744</v>
      </c>
      <c r="Q3294" s="107">
        <v>5.5999999999999999E-3</v>
      </c>
      <c r="T3294" s="110">
        <v>44788</v>
      </c>
      <c r="U3294" s="28">
        <v>79.518000000000001</v>
      </c>
      <c r="V3294">
        <v>79.653999999999996</v>
      </c>
      <c r="W3294">
        <v>79.658000000000001</v>
      </c>
      <c r="X3294">
        <v>79.459000000000003</v>
      </c>
      <c r="Y3294" s="19">
        <v>-1.5E-3</v>
      </c>
      <c r="AB3294" s="110">
        <f t="shared" si="594"/>
        <v>45027</v>
      </c>
      <c r="AC3294" s="108">
        <f t="shared" si="598"/>
        <v>17722.3</v>
      </c>
      <c r="AD3294" s="28">
        <f t="shared" si="599"/>
        <v>82.04</v>
      </c>
      <c r="AE3294" s="28">
        <f t="shared" si="592"/>
        <v>216.02023403217939</v>
      </c>
      <c r="AF3294" s="31">
        <f t="shared" si="593"/>
        <v>4.6554839805599268E-3</v>
      </c>
      <c r="AJ3294" s="110">
        <f t="shared" si="597"/>
        <v>44966</v>
      </c>
      <c r="AK3294" s="31">
        <f t="shared" si="595"/>
        <v>-8.8000000000000005E-3</v>
      </c>
      <c r="AL3294" s="115">
        <f t="shared" si="596"/>
        <v>2.9036819640448908E-3</v>
      </c>
      <c r="AM3294" s="100"/>
      <c r="BR3294" s="18">
        <f t="shared" si="589"/>
        <v>44957</v>
      </c>
      <c r="BS3294" s="6">
        <f t="shared" si="590"/>
        <v>1.46E-2</v>
      </c>
      <c r="BT3294" s="6">
        <f t="shared" si="591"/>
        <v>6.9999999999999999E-4</v>
      </c>
    </row>
    <row r="3295" spans="2:72" ht="14.45" hidden="1">
      <c r="B3295" s="110">
        <v>44958</v>
      </c>
      <c r="C3295" s="106">
        <v>4119.21</v>
      </c>
      <c r="D3295" s="106">
        <v>4070.07</v>
      </c>
      <c r="E3295" s="106">
        <v>4148.95</v>
      </c>
      <c r="F3295" s="106">
        <v>4037.2</v>
      </c>
      <c r="G3295" s="28"/>
      <c r="H3295" s="107">
        <v>1.0500000000000001E-2</v>
      </c>
      <c r="K3295" s="110">
        <v>45028</v>
      </c>
      <c r="L3295" s="106">
        <v>17812.400000000001</v>
      </c>
      <c r="M3295" s="106">
        <v>17759.55</v>
      </c>
      <c r="N3295" s="106">
        <v>17825.75</v>
      </c>
      <c r="O3295" s="106">
        <v>17717.25</v>
      </c>
      <c r="P3295" s="28" t="s">
        <v>5745</v>
      </c>
      <c r="Q3295" s="107">
        <v>5.1000000000000004E-3</v>
      </c>
      <c r="T3295" s="110">
        <v>44789</v>
      </c>
      <c r="U3295" s="28">
        <v>79.248000000000005</v>
      </c>
      <c r="V3295">
        <v>79.55</v>
      </c>
      <c r="W3295">
        <v>79.605000000000004</v>
      </c>
      <c r="X3295">
        <v>79.25</v>
      </c>
      <c r="Y3295" s="19">
        <v>-3.3999999999999998E-3</v>
      </c>
      <c r="AB3295" s="110">
        <f t="shared" si="594"/>
        <v>45028</v>
      </c>
      <c r="AC3295" s="108">
        <f t="shared" si="598"/>
        <v>17812.400000000001</v>
      </c>
      <c r="AD3295" s="28">
        <f t="shared" si="599"/>
        <v>81.93</v>
      </c>
      <c r="AE3295" s="28">
        <f t="shared" si="592"/>
        <v>217.4099841327963</v>
      </c>
      <c r="AF3295" s="31">
        <f t="shared" si="593"/>
        <v>6.4334255855398315E-3</v>
      </c>
      <c r="AJ3295" s="110">
        <f t="shared" si="597"/>
        <v>44967</v>
      </c>
      <c r="AK3295" s="31">
        <f t="shared" si="595"/>
        <v>2.2000000000000001E-3</v>
      </c>
      <c r="AL3295" s="115">
        <f t="shared" si="596"/>
        <v>-2.0529067232996079E-3</v>
      </c>
      <c r="AM3295" s="100"/>
      <c r="BR3295" s="18">
        <f t="shared" si="589"/>
        <v>44958</v>
      </c>
      <c r="BS3295" s="6">
        <f t="shared" si="590"/>
        <v>1.0500000000000001E-2</v>
      </c>
      <c r="BT3295" s="6">
        <f t="shared" si="591"/>
        <v>-2.5999999999999999E-3</v>
      </c>
    </row>
    <row r="3296" spans="2:72" ht="14.45" hidden="1">
      <c r="B3296" s="110">
        <v>44959</v>
      </c>
      <c r="C3296" s="106">
        <v>4179.76</v>
      </c>
      <c r="D3296" s="106">
        <v>4158.68</v>
      </c>
      <c r="E3296" s="106">
        <v>4195.4399999999996</v>
      </c>
      <c r="F3296" s="106">
        <v>4141.88</v>
      </c>
      <c r="G3296" s="28"/>
      <c r="H3296" s="107">
        <v>1.47E-2</v>
      </c>
      <c r="K3296" s="110">
        <v>45029</v>
      </c>
      <c r="L3296" s="106">
        <v>17828</v>
      </c>
      <c r="M3296" s="106">
        <v>17807.3</v>
      </c>
      <c r="N3296" s="106">
        <v>17842.150000000001</v>
      </c>
      <c r="O3296" s="106">
        <v>17729.650000000001</v>
      </c>
      <c r="P3296" s="28" t="s">
        <v>5746</v>
      </c>
      <c r="Q3296" s="107">
        <v>8.9999999999999998E-4</v>
      </c>
      <c r="T3296" s="110">
        <v>44790</v>
      </c>
      <c r="U3296" s="28">
        <v>79.349999999999994</v>
      </c>
      <c r="V3296">
        <v>79.165999999999997</v>
      </c>
      <c r="W3296">
        <v>79.513999999999996</v>
      </c>
      <c r="X3296">
        <v>79.155000000000001</v>
      </c>
      <c r="Y3296" s="19">
        <v>1.2999999999999999E-3</v>
      </c>
      <c r="AB3296" s="110">
        <f t="shared" si="594"/>
        <v>45029</v>
      </c>
      <c r="AC3296" s="108">
        <f t="shared" si="598"/>
        <v>17828</v>
      </c>
      <c r="AD3296" s="28">
        <f t="shared" si="599"/>
        <v>81.650000000000006</v>
      </c>
      <c r="AE3296" s="28">
        <f t="shared" si="592"/>
        <v>218.34660134721369</v>
      </c>
      <c r="AF3296" s="31">
        <f t="shared" si="593"/>
        <v>4.308069006827564E-3</v>
      </c>
      <c r="AJ3296" s="110">
        <f t="shared" si="597"/>
        <v>44970</v>
      </c>
      <c r="AK3296" s="31">
        <f t="shared" si="595"/>
        <v>1.14E-2</v>
      </c>
      <c r="AL3296" s="115">
        <f t="shared" si="596"/>
        <v>-5.7818453994369357E-3</v>
      </c>
      <c r="AM3296" s="100"/>
      <c r="BR3296" s="18">
        <f t="shared" si="589"/>
        <v>44959</v>
      </c>
      <c r="BS3296" s="6">
        <f t="shared" si="590"/>
        <v>1.47E-2</v>
      </c>
      <c r="BT3296" s="6">
        <f t="shared" si="591"/>
        <v>-2.9999999999999997E-4</v>
      </c>
    </row>
    <row r="3297" spans="2:72" ht="14.45" hidden="1">
      <c r="B3297" s="110">
        <v>44960</v>
      </c>
      <c r="C3297" s="106">
        <v>4136.4799999999996</v>
      </c>
      <c r="D3297" s="106">
        <v>4136.6899999999996</v>
      </c>
      <c r="E3297" s="106">
        <v>4182.3599999999997</v>
      </c>
      <c r="F3297" s="106">
        <v>4123.3599999999997</v>
      </c>
      <c r="G3297" s="28"/>
      <c r="H3297" s="107">
        <v>-1.04E-2</v>
      </c>
      <c r="K3297" s="110">
        <v>45033</v>
      </c>
      <c r="L3297" s="106">
        <v>17706.849999999999</v>
      </c>
      <c r="M3297" s="106">
        <v>17863</v>
      </c>
      <c r="N3297" s="106">
        <v>17863</v>
      </c>
      <c r="O3297" s="106">
        <v>17574.05</v>
      </c>
      <c r="P3297" s="28" t="s">
        <v>5747</v>
      </c>
      <c r="Q3297" s="107">
        <v>-6.7999999999999996E-3</v>
      </c>
      <c r="T3297" s="110">
        <v>44791</v>
      </c>
      <c r="U3297" s="28">
        <v>79.75</v>
      </c>
      <c r="V3297">
        <v>79.405000000000001</v>
      </c>
      <c r="W3297">
        <v>79.765000000000001</v>
      </c>
      <c r="X3297">
        <v>79.372</v>
      </c>
      <c r="Y3297" s="19">
        <v>5.0000000000000001E-3</v>
      </c>
      <c r="AB3297" s="110">
        <f t="shared" si="594"/>
        <v>45033</v>
      </c>
      <c r="AC3297" s="108">
        <f t="shared" si="598"/>
        <v>17706.849999999999</v>
      </c>
      <c r="AD3297" s="28">
        <f t="shared" si="599"/>
        <v>81.98</v>
      </c>
      <c r="AE3297" s="28">
        <f t="shared" si="592"/>
        <v>215.98987557940958</v>
      </c>
      <c r="AF3297" s="31">
        <f t="shared" si="593"/>
        <v>-1.0793507905609512E-2</v>
      </c>
      <c r="AJ3297" s="110">
        <f t="shared" si="597"/>
        <v>44971</v>
      </c>
      <c r="AK3297" s="31">
        <f t="shared" si="595"/>
        <v>-2.9999999999999997E-4</v>
      </c>
      <c r="AL3297" s="115">
        <f t="shared" si="596"/>
        <v>5.0746075066598895E-3</v>
      </c>
      <c r="AM3297" s="100"/>
      <c r="BR3297" s="18">
        <f t="shared" si="589"/>
        <v>44960</v>
      </c>
      <c r="BS3297" s="6">
        <f t="shared" si="590"/>
        <v>-1.04E-2</v>
      </c>
      <c r="BT3297" s="6">
        <f t="shared" si="591"/>
        <v>1.38E-2</v>
      </c>
    </row>
    <row r="3298" spans="2:72" ht="14.45" hidden="1">
      <c r="B3298" s="110">
        <v>44963</v>
      </c>
      <c r="C3298" s="106">
        <v>4111.08</v>
      </c>
      <c r="D3298" s="106">
        <v>4119.57</v>
      </c>
      <c r="E3298" s="106">
        <v>4124.63</v>
      </c>
      <c r="F3298" s="106">
        <v>4093.38</v>
      </c>
      <c r="G3298" s="28"/>
      <c r="H3298" s="107">
        <v>-6.1000000000000004E-3</v>
      </c>
      <c r="K3298" s="110">
        <v>45034</v>
      </c>
      <c r="L3298" s="106">
        <v>17660.150000000001</v>
      </c>
      <c r="M3298" s="106">
        <v>17766.599999999999</v>
      </c>
      <c r="N3298" s="106">
        <v>17766.599999999999</v>
      </c>
      <c r="O3298" s="106">
        <v>17610.2</v>
      </c>
      <c r="P3298" s="28" t="s">
        <v>5748</v>
      </c>
      <c r="Q3298" s="107">
        <v>-2.5999999999999999E-3</v>
      </c>
      <c r="T3298" s="110">
        <v>44792</v>
      </c>
      <c r="U3298" s="28">
        <v>79.92</v>
      </c>
      <c r="V3298">
        <v>79.775000000000006</v>
      </c>
      <c r="W3298">
        <v>79.942999999999998</v>
      </c>
      <c r="X3298">
        <v>79.697999999999993</v>
      </c>
      <c r="Y3298" s="19">
        <v>2.0999999999999999E-3</v>
      </c>
      <c r="AB3298" s="110">
        <f t="shared" si="594"/>
        <v>45034</v>
      </c>
      <c r="AC3298" s="108">
        <f t="shared" si="598"/>
        <v>17660.150000000001</v>
      </c>
      <c r="AD3298" s="28">
        <f t="shared" si="599"/>
        <v>82.08</v>
      </c>
      <c r="AE3298" s="28">
        <f t="shared" si="592"/>
        <v>215.15777290448347</v>
      </c>
      <c r="AF3298" s="31">
        <f t="shared" si="593"/>
        <v>-3.8525077746998093E-3</v>
      </c>
      <c r="AJ3298" s="110">
        <f t="shared" si="597"/>
        <v>44972</v>
      </c>
      <c r="AK3298" s="31">
        <f t="shared" si="595"/>
        <v>2.8E-3</v>
      </c>
      <c r="AL3298" s="115">
        <f t="shared" si="596"/>
        <v>6.7392795758649537E-3</v>
      </c>
      <c r="AM3298" s="100"/>
      <c r="BR3298" s="18">
        <f t="shared" si="589"/>
        <v>44963</v>
      </c>
      <c r="BS3298" s="6">
        <f t="shared" si="590"/>
        <v>-6.1000000000000004E-3</v>
      </c>
      <c r="BT3298" s="6">
        <f t="shared" si="591"/>
        <v>-5.0000000000000001E-3</v>
      </c>
    </row>
    <row r="3299" spans="2:72" ht="14.45" hidden="1">
      <c r="B3299" s="110">
        <v>44964</v>
      </c>
      <c r="C3299" s="106">
        <v>4164</v>
      </c>
      <c r="D3299" s="106">
        <v>4105.3500000000004</v>
      </c>
      <c r="E3299" s="106">
        <v>4176.54</v>
      </c>
      <c r="F3299" s="106">
        <v>4088.39</v>
      </c>
      <c r="G3299" s="28"/>
      <c r="H3299" s="107">
        <v>1.29E-2</v>
      </c>
      <c r="K3299" s="110">
        <v>45035</v>
      </c>
      <c r="L3299" s="106">
        <v>17618.75</v>
      </c>
      <c r="M3299" s="106">
        <v>17653.349999999999</v>
      </c>
      <c r="N3299" s="106">
        <v>17666.150000000001</v>
      </c>
      <c r="O3299" s="106">
        <v>17579.849999999999</v>
      </c>
      <c r="P3299" s="28" t="s">
        <v>5749</v>
      </c>
      <c r="Q3299" s="107">
        <v>-2.3E-3</v>
      </c>
      <c r="T3299" s="110">
        <v>44795</v>
      </c>
      <c r="U3299" s="28">
        <v>79.849999999999994</v>
      </c>
      <c r="V3299">
        <v>79.905000000000001</v>
      </c>
      <c r="W3299">
        <v>79.930000000000007</v>
      </c>
      <c r="X3299">
        <v>79.769000000000005</v>
      </c>
      <c r="Y3299" s="19">
        <v>-8.9999999999999998E-4</v>
      </c>
      <c r="AB3299" s="110">
        <f t="shared" si="594"/>
        <v>45035</v>
      </c>
      <c r="AC3299" s="108">
        <f t="shared" si="598"/>
        <v>17618.75</v>
      </c>
      <c r="AD3299" s="28">
        <f t="shared" si="599"/>
        <v>82.265000000000001</v>
      </c>
      <c r="AE3299" s="28">
        <f t="shared" si="592"/>
        <v>214.17066796328936</v>
      </c>
      <c r="AF3299" s="31">
        <f t="shared" si="593"/>
        <v>-4.5878191053423389E-3</v>
      </c>
      <c r="AJ3299" s="110">
        <f t="shared" si="597"/>
        <v>44973</v>
      </c>
      <c r="AK3299" s="31">
        <f t="shared" si="595"/>
        <v>-1.38E-2</v>
      </c>
      <c r="AL3299" s="115">
        <f t="shared" si="596"/>
        <v>1.5942879153920675E-3</v>
      </c>
      <c r="AM3299" s="100"/>
      <c r="BR3299" s="18">
        <f t="shared" si="589"/>
        <v>44964</v>
      </c>
      <c r="BS3299" s="6">
        <f t="shared" si="590"/>
        <v>1.29E-2</v>
      </c>
      <c r="BT3299" s="6">
        <f t="shared" si="591"/>
        <v>-2.3999999999999998E-3</v>
      </c>
    </row>
    <row r="3300" spans="2:72" ht="14.45" hidden="1">
      <c r="B3300" s="110">
        <v>44965</v>
      </c>
      <c r="C3300" s="106">
        <v>4117.8599999999997</v>
      </c>
      <c r="D3300" s="106">
        <v>4153.47</v>
      </c>
      <c r="E3300" s="106">
        <v>4156.8500000000004</v>
      </c>
      <c r="F3300" s="106">
        <v>4111.67</v>
      </c>
      <c r="G3300" s="28"/>
      <c r="H3300" s="107">
        <v>-1.11E-2</v>
      </c>
      <c r="K3300" s="110">
        <v>45036</v>
      </c>
      <c r="L3300" s="106">
        <v>17624.45</v>
      </c>
      <c r="M3300" s="106">
        <v>17638.599999999999</v>
      </c>
      <c r="N3300" s="106">
        <v>17684.45</v>
      </c>
      <c r="O3300" s="106">
        <v>17584.349999999999</v>
      </c>
      <c r="P3300" s="28" t="s">
        <v>4298</v>
      </c>
      <c r="Q3300" s="107">
        <v>2.9999999999999997E-4</v>
      </c>
      <c r="T3300" s="110">
        <v>44796</v>
      </c>
      <c r="U3300" s="28">
        <v>79.846999999999994</v>
      </c>
      <c r="V3300">
        <v>79.875</v>
      </c>
      <c r="W3300">
        <v>79.918999999999997</v>
      </c>
      <c r="X3300">
        <v>79.682000000000002</v>
      </c>
      <c r="Y3300" s="19">
        <v>0</v>
      </c>
      <c r="AB3300" s="110">
        <f t="shared" si="594"/>
        <v>45036</v>
      </c>
      <c r="AC3300" s="108">
        <f t="shared" si="598"/>
        <v>17624.45</v>
      </c>
      <c r="AD3300" s="28">
        <f t="shared" si="599"/>
        <v>82.12</v>
      </c>
      <c r="AE3300" s="28">
        <f t="shared" si="592"/>
        <v>214.61824159766195</v>
      </c>
      <c r="AF3300" s="31">
        <f t="shared" si="593"/>
        <v>2.0897989375898707E-3</v>
      </c>
      <c r="AJ3300" s="110">
        <f t="shared" si="597"/>
        <v>44974</v>
      </c>
      <c r="AK3300" s="31">
        <f t="shared" si="595"/>
        <v>-2.8E-3</v>
      </c>
      <c r="AL3300" s="115">
        <f t="shared" si="596"/>
        <v>-5.5624732704442348E-3</v>
      </c>
      <c r="AM3300" s="100"/>
      <c r="BR3300" s="18">
        <f t="shared" si="589"/>
        <v>44965</v>
      </c>
      <c r="BS3300" s="6">
        <f t="shared" si="590"/>
        <v>-1.11E-2</v>
      </c>
      <c r="BT3300" s="6">
        <f t="shared" si="591"/>
        <v>8.5000000000000006E-3</v>
      </c>
    </row>
    <row r="3301" spans="2:72" ht="14.45" hidden="1">
      <c r="B3301" s="110">
        <v>44966</v>
      </c>
      <c r="C3301" s="106">
        <v>4081.5</v>
      </c>
      <c r="D3301" s="106">
        <v>4144.25</v>
      </c>
      <c r="E3301" s="106">
        <v>4156.2299999999996</v>
      </c>
      <c r="F3301" s="106">
        <v>4069.67</v>
      </c>
      <c r="G3301" s="28"/>
      <c r="H3301" s="107">
        <v>-8.8000000000000005E-3</v>
      </c>
      <c r="K3301" s="110">
        <v>45037</v>
      </c>
      <c r="L3301" s="106">
        <v>17624.05</v>
      </c>
      <c r="M3301" s="106">
        <v>17639.75</v>
      </c>
      <c r="N3301" s="106">
        <v>17663.2</v>
      </c>
      <c r="O3301" s="106">
        <v>17553.95</v>
      </c>
      <c r="P3301" s="28" t="s">
        <v>5750</v>
      </c>
      <c r="Q3301" s="107">
        <v>0</v>
      </c>
      <c r="T3301" s="110">
        <v>44797</v>
      </c>
      <c r="U3301" s="28">
        <v>79.78</v>
      </c>
      <c r="V3301">
        <v>79.875</v>
      </c>
      <c r="W3301">
        <v>79.900000000000006</v>
      </c>
      <c r="X3301">
        <v>79.691000000000003</v>
      </c>
      <c r="Y3301" s="19">
        <v>-8.0000000000000004E-4</v>
      </c>
      <c r="AB3301" s="110">
        <f t="shared" si="594"/>
        <v>45037</v>
      </c>
      <c r="AC3301" s="108">
        <f t="shared" si="598"/>
        <v>17624.05</v>
      </c>
      <c r="AD3301" s="28">
        <f t="shared" si="599"/>
        <v>82.03</v>
      </c>
      <c r="AE3301" s="28">
        <f t="shared" si="592"/>
        <v>214.84883579178347</v>
      </c>
      <c r="AF3301" s="31">
        <f t="shared" si="593"/>
        <v>1.0744389312153935E-3</v>
      </c>
      <c r="AJ3301" s="110">
        <f t="shared" si="597"/>
        <v>44978</v>
      </c>
      <c r="AK3301" s="31">
        <f t="shared" si="595"/>
        <v>-0.02</v>
      </c>
      <c r="AL3301" s="115">
        <f t="shared" si="596"/>
        <v>-2.8239791305139095E-3</v>
      </c>
      <c r="AM3301" s="100"/>
      <c r="BR3301" s="18">
        <f t="shared" si="589"/>
        <v>44966</v>
      </c>
      <c r="BS3301" s="6">
        <f t="shared" si="590"/>
        <v>-8.8000000000000005E-3</v>
      </c>
      <c r="BT3301" s="6">
        <f t="shared" si="591"/>
        <v>1.1999999999999999E-3</v>
      </c>
    </row>
    <row r="3302" spans="2:72" ht="14.45" hidden="1">
      <c r="B3302" s="110">
        <v>44967</v>
      </c>
      <c r="C3302" s="106">
        <v>4090.46</v>
      </c>
      <c r="D3302" s="106">
        <v>4068.92</v>
      </c>
      <c r="E3302" s="106">
        <v>4094.36</v>
      </c>
      <c r="F3302" s="106">
        <v>4060.79</v>
      </c>
      <c r="G3302" s="28"/>
      <c r="H3302" s="107">
        <v>2.2000000000000001E-3</v>
      </c>
      <c r="K3302" s="110">
        <v>45040</v>
      </c>
      <c r="L3302" s="106">
        <v>17743.400000000001</v>
      </c>
      <c r="M3302" s="106">
        <v>17707.55</v>
      </c>
      <c r="N3302" s="106">
        <v>17754.5</v>
      </c>
      <c r="O3302" s="106">
        <v>17612.5</v>
      </c>
      <c r="P3302" s="28" t="s">
        <v>5751</v>
      </c>
      <c r="Q3302" s="107">
        <v>6.7999999999999996E-3</v>
      </c>
      <c r="T3302" s="110">
        <v>44798</v>
      </c>
      <c r="U3302" s="28">
        <v>79.861999999999995</v>
      </c>
      <c r="V3302">
        <v>79.811000000000007</v>
      </c>
      <c r="W3302">
        <v>80.006</v>
      </c>
      <c r="X3302">
        <v>79.748999999999995</v>
      </c>
      <c r="Y3302" s="19">
        <v>1E-3</v>
      </c>
      <c r="AB3302" s="110">
        <f t="shared" si="594"/>
        <v>45040</v>
      </c>
      <c r="AC3302" s="108">
        <f t="shared" si="598"/>
        <v>17743.400000000001</v>
      </c>
      <c r="AD3302" s="28">
        <f t="shared" si="599"/>
        <v>81.95</v>
      </c>
      <c r="AE3302" s="28">
        <f t="shared" si="592"/>
        <v>216.51494813910924</v>
      </c>
      <c r="AF3302" s="31">
        <f t="shared" si="593"/>
        <v>7.7548120807153786E-3</v>
      </c>
      <c r="AJ3302" s="110">
        <f t="shared" si="597"/>
        <v>44979</v>
      </c>
      <c r="AK3302" s="31">
        <f t="shared" si="595"/>
        <v>-1.6000000000000001E-3</v>
      </c>
      <c r="AL3302" s="115">
        <f t="shared" si="596"/>
        <v>-1.5114011940416172E-2</v>
      </c>
      <c r="AM3302" s="100"/>
      <c r="BR3302" s="18">
        <f t="shared" si="589"/>
        <v>44967</v>
      </c>
      <c r="BS3302" s="6">
        <f t="shared" si="590"/>
        <v>2.2000000000000001E-3</v>
      </c>
      <c r="BT3302" s="6">
        <f t="shared" si="591"/>
        <v>-2.0999999999999999E-3</v>
      </c>
    </row>
    <row r="3303" spans="2:72" ht="14.45" hidden="1">
      <c r="B3303" s="110">
        <v>44970</v>
      </c>
      <c r="C3303" s="106">
        <v>4137.29</v>
      </c>
      <c r="D3303" s="106">
        <v>4096.62</v>
      </c>
      <c r="E3303" s="106">
        <v>4138.8999999999996</v>
      </c>
      <c r="F3303" s="106">
        <v>4092.67</v>
      </c>
      <c r="G3303" s="28"/>
      <c r="H3303" s="107">
        <v>1.14E-2</v>
      </c>
      <c r="K3303" s="110">
        <v>45041</v>
      </c>
      <c r="L3303" s="106">
        <v>17769.25</v>
      </c>
      <c r="M3303" s="106">
        <v>17761.55</v>
      </c>
      <c r="N3303" s="106">
        <v>17807.45</v>
      </c>
      <c r="O3303" s="106">
        <v>17716.849999999999</v>
      </c>
      <c r="P3303" s="28" t="s">
        <v>5752</v>
      </c>
      <c r="Q3303" s="107">
        <v>1.5E-3</v>
      </c>
      <c r="T3303" s="110">
        <v>44799</v>
      </c>
      <c r="U3303" s="28">
        <v>79.960999999999999</v>
      </c>
      <c r="V3303">
        <v>79.882999999999996</v>
      </c>
      <c r="W3303">
        <v>79.983000000000004</v>
      </c>
      <c r="X3303">
        <v>79.709000000000003</v>
      </c>
      <c r="Y3303" s="19">
        <v>1.1999999999999999E-3</v>
      </c>
      <c r="AB3303" s="110">
        <f t="shared" si="594"/>
        <v>45041</v>
      </c>
      <c r="AC3303" s="108">
        <f t="shared" si="598"/>
        <v>17769.25</v>
      </c>
      <c r="AD3303" s="28">
        <f t="shared" si="599"/>
        <v>81.965000000000003</v>
      </c>
      <c r="AE3303" s="28">
        <f t="shared" si="592"/>
        <v>216.79070334899041</v>
      </c>
      <c r="AF3303" s="31">
        <f t="shared" si="593"/>
        <v>1.2736081838746749E-3</v>
      </c>
      <c r="AJ3303" s="110">
        <f t="shared" si="597"/>
        <v>44980</v>
      </c>
      <c r="AK3303" s="31">
        <f t="shared" si="595"/>
        <v>5.3E-3</v>
      </c>
      <c r="AL3303" s="115">
        <f t="shared" si="596"/>
        <v>4.4640377845683865E-4</v>
      </c>
      <c r="AM3303" s="100"/>
      <c r="BR3303" s="18">
        <f t="shared" si="589"/>
        <v>44970</v>
      </c>
      <c r="BS3303" s="6">
        <f t="shared" si="590"/>
        <v>1.14E-2</v>
      </c>
      <c r="BT3303" s="6">
        <f t="shared" si="591"/>
        <v>-4.7999999999999996E-3</v>
      </c>
    </row>
    <row r="3304" spans="2:72" ht="14.45" hidden="1">
      <c r="B3304" s="110">
        <v>44971</v>
      </c>
      <c r="C3304" s="106">
        <v>4136.13</v>
      </c>
      <c r="D3304" s="106">
        <v>4126.7</v>
      </c>
      <c r="E3304" s="106">
        <v>4159.7700000000004</v>
      </c>
      <c r="F3304" s="106">
        <v>4095.01</v>
      </c>
      <c r="G3304" s="28"/>
      <c r="H3304" s="107">
        <v>-2.9999999999999997E-4</v>
      </c>
      <c r="K3304" s="110">
        <v>45042</v>
      </c>
      <c r="L3304" s="106">
        <v>17813.599999999999</v>
      </c>
      <c r="M3304" s="106">
        <v>17767.3</v>
      </c>
      <c r="N3304" s="106">
        <v>17827.75</v>
      </c>
      <c r="O3304" s="106">
        <v>17711.2</v>
      </c>
      <c r="P3304" s="28" t="s">
        <v>5753</v>
      </c>
      <c r="Q3304" s="107">
        <v>2.5000000000000001E-3</v>
      </c>
      <c r="T3304" s="110">
        <v>44802</v>
      </c>
      <c r="U3304" s="28">
        <v>79.953999999999994</v>
      </c>
      <c r="V3304">
        <v>79.989000000000004</v>
      </c>
      <c r="W3304">
        <v>80.135000000000005</v>
      </c>
      <c r="X3304">
        <v>79.891999999999996</v>
      </c>
      <c r="Y3304" s="19">
        <v>-1E-4</v>
      </c>
      <c r="AB3304" s="110">
        <f t="shared" si="594"/>
        <v>45042</v>
      </c>
      <c r="AC3304" s="108">
        <f t="shared" si="598"/>
        <v>17813.599999999999</v>
      </c>
      <c r="AD3304" s="28">
        <f t="shared" si="599"/>
        <v>81.739999999999995</v>
      </c>
      <c r="AE3304" s="28">
        <f t="shared" si="592"/>
        <v>217.93002202104233</v>
      </c>
      <c r="AF3304" s="31">
        <f t="shared" si="593"/>
        <v>5.2553852838321813E-3</v>
      </c>
      <c r="AJ3304" s="110">
        <f t="shared" si="597"/>
        <v>44981</v>
      </c>
      <c r="AK3304" s="31">
        <f t="shared" si="595"/>
        <v>-1.0500000000000001E-2</v>
      </c>
      <c r="AL3304" s="115">
        <f t="shared" si="596"/>
        <v>-6.289253236779202E-3</v>
      </c>
      <c r="AM3304" s="100"/>
      <c r="BR3304" s="18">
        <f t="shared" si="589"/>
        <v>44971</v>
      </c>
      <c r="BS3304" s="6">
        <f t="shared" si="590"/>
        <v>-2.9999999999999997E-4</v>
      </c>
      <c r="BT3304" s="6">
        <f t="shared" si="591"/>
        <v>8.8999999999999999E-3</v>
      </c>
    </row>
    <row r="3305" spans="2:72" ht="14.45" hidden="1">
      <c r="B3305" s="110">
        <v>44972</v>
      </c>
      <c r="C3305" s="106">
        <v>4147.6000000000004</v>
      </c>
      <c r="D3305" s="106">
        <v>4119.5</v>
      </c>
      <c r="E3305" s="106">
        <v>4148.1099999999997</v>
      </c>
      <c r="F3305" s="106">
        <v>4103.9799999999996</v>
      </c>
      <c r="G3305" s="28"/>
      <c r="H3305" s="107">
        <v>2.8E-3</v>
      </c>
      <c r="K3305" s="110">
        <v>45043</v>
      </c>
      <c r="L3305" s="106">
        <v>17915.05</v>
      </c>
      <c r="M3305" s="106">
        <v>17813.099999999999</v>
      </c>
      <c r="N3305" s="106">
        <v>17931.599999999999</v>
      </c>
      <c r="O3305" s="106">
        <v>17797.900000000001</v>
      </c>
      <c r="P3305" s="28" t="s">
        <v>5754</v>
      </c>
      <c r="Q3305" s="107">
        <v>5.7000000000000002E-3</v>
      </c>
      <c r="T3305" s="110">
        <v>44803</v>
      </c>
      <c r="U3305" s="28">
        <v>79.665000000000006</v>
      </c>
      <c r="V3305">
        <v>79.968000000000004</v>
      </c>
      <c r="W3305">
        <v>79.984999999999999</v>
      </c>
      <c r="X3305">
        <v>79.417000000000002</v>
      </c>
      <c r="Y3305" s="19">
        <v>-3.5999999999999999E-3</v>
      </c>
      <c r="AB3305" s="110">
        <f t="shared" si="594"/>
        <v>45043</v>
      </c>
      <c r="AC3305" s="108">
        <f t="shared" si="598"/>
        <v>17915.05</v>
      </c>
      <c r="AD3305" s="28">
        <f t="shared" si="599"/>
        <v>81.694999999999993</v>
      </c>
      <c r="AE3305" s="28">
        <f t="shared" si="592"/>
        <v>219.29187832792707</v>
      </c>
      <c r="AF3305" s="31">
        <f t="shared" si="593"/>
        <v>6.2490532247696517E-3</v>
      </c>
      <c r="AJ3305" s="110">
        <f t="shared" si="597"/>
        <v>44984</v>
      </c>
      <c r="AK3305" s="31">
        <f t="shared" si="595"/>
        <v>3.0999999999999999E-3</v>
      </c>
      <c r="AL3305" s="115">
        <f t="shared" si="596"/>
        <v>-1.1126382726891482E-3</v>
      </c>
      <c r="AM3305" s="100"/>
      <c r="BR3305" s="18">
        <f t="shared" si="589"/>
        <v>44972</v>
      </c>
      <c r="BS3305" s="6">
        <f t="shared" si="590"/>
        <v>2.8E-3</v>
      </c>
      <c r="BT3305" s="6">
        <f t="shared" si="591"/>
        <v>4.7999999999999996E-3</v>
      </c>
    </row>
    <row r="3306" spans="2:72" ht="14.45" hidden="1">
      <c r="B3306" s="110">
        <v>44973</v>
      </c>
      <c r="C3306" s="106">
        <v>4090.41</v>
      </c>
      <c r="D3306" s="106">
        <v>4114.75</v>
      </c>
      <c r="E3306" s="106">
        <v>4136.54</v>
      </c>
      <c r="F3306" s="106">
        <v>4089.49</v>
      </c>
      <c r="G3306" s="28"/>
      <c r="H3306" s="107">
        <v>-1.38E-2</v>
      </c>
      <c r="K3306" s="110">
        <v>45044</v>
      </c>
      <c r="L3306" s="106">
        <v>18065</v>
      </c>
      <c r="M3306" s="106">
        <v>17950.400000000001</v>
      </c>
      <c r="N3306" s="106">
        <v>18089.150000000001</v>
      </c>
      <c r="O3306" s="106">
        <v>17885.3</v>
      </c>
      <c r="P3306" s="28" t="s">
        <v>5755</v>
      </c>
      <c r="Q3306" s="107">
        <v>8.3999999999999995E-3</v>
      </c>
      <c r="T3306" s="110">
        <v>44804</v>
      </c>
      <c r="U3306" s="28">
        <v>79.491</v>
      </c>
      <c r="V3306">
        <v>79.706999999999994</v>
      </c>
      <c r="W3306">
        <v>79.716999999999999</v>
      </c>
      <c r="X3306">
        <v>79.415000000000006</v>
      </c>
      <c r="Y3306" s="19">
        <v>-2.2000000000000001E-3</v>
      </c>
      <c r="AB3306" s="110">
        <f t="shared" si="594"/>
        <v>45044</v>
      </c>
      <c r="AC3306" s="108">
        <f t="shared" si="598"/>
        <v>18065</v>
      </c>
      <c r="AD3306" s="28">
        <f t="shared" si="599"/>
        <v>81.72</v>
      </c>
      <c r="AE3306" s="28">
        <f t="shared" si="592"/>
        <v>221.05971610376898</v>
      </c>
      <c r="AF3306" s="31">
        <f t="shared" si="593"/>
        <v>8.0615743242360427E-3</v>
      </c>
      <c r="AJ3306" s="110">
        <f t="shared" si="597"/>
        <v>44985</v>
      </c>
      <c r="AK3306" s="31">
        <f t="shared" si="595"/>
        <v>-3.0000000000000001E-3</v>
      </c>
      <c r="AL3306" s="115">
        <f t="shared" si="596"/>
        <v>-5.0786376444355019E-3</v>
      </c>
      <c r="AM3306" s="100"/>
      <c r="BR3306" s="18">
        <f t="shared" si="589"/>
        <v>44973</v>
      </c>
      <c r="BS3306" s="6">
        <f t="shared" si="590"/>
        <v>-1.38E-2</v>
      </c>
      <c r="BT3306" s="6">
        <f t="shared" si="591"/>
        <v>1.1000000000000001E-3</v>
      </c>
    </row>
    <row r="3307" spans="2:72" ht="14.45" hidden="1">
      <c r="B3307" s="110">
        <v>44974</v>
      </c>
      <c r="C3307" s="106">
        <v>4079.09</v>
      </c>
      <c r="D3307" s="106">
        <v>4077.39</v>
      </c>
      <c r="E3307" s="106">
        <v>4081.51</v>
      </c>
      <c r="F3307" s="106">
        <v>4047.95</v>
      </c>
      <c r="G3307" s="28"/>
      <c r="H3307" s="107">
        <v>-2.8E-3</v>
      </c>
      <c r="K3307" s="110">
        <v>45048</v>
      </c>
      <c r="L3307" s="106">
        <v>18147.650000000001</v>
      </c>
      <c r="M3307" s="106">
        <v>18124.8</v>
      </c>
      <c r="N3307" s="106">
        <v>18180.25</v>
      </c>
      <c r="O3307" s="106">
        <v>18101.75</v>
      </c>
      <c r="P3307" s="28" t="s">
        <v>5756</v>
      </c>
      <c r="Q3307" s="107">
        <v>4.5999999999999999E-3</v>
      </c>
      <c r="T3307" s="110">
        <v>44805</v>
      </c>
      <c r="U3307" s="28">
        <v>79.673000000000002</v>
      </c>
      <c r="V3307">
        <v>79.534999999999997</v>
      </c>
      <c r="W3307">
        <v>79.739999999999995</v>
      </c>
      <c r="X3307">
        <v>79.281000000000006</v>
      </c>
      <c r="Y3307" s="19">
        <v>2.3E-3</v>
      </c>
      <c r="AB3307" s="110">
        <f t="shared" si="594"/>
        <v>45048</v>
      </c>
      <c r="AC3307" s="108">
        <f t="shared" si="598"/>
        <v>18147.650000000001</v>
      </c>
      <c r="AD3307" s="28">
        <f t="shared" si="599"/>
        <v>81.75</v>
      </c>
      <c r="AE3307" s="28">
        <f t="shared" si="592"/>
        <v>221.98960244648319</v>
      </c>
      <c r="AF3307" s="31">
        <f t="shared" si="593"/>
        <v>4.2064938791368522E-3</v>
      </c>
      <c r="AJ3307" s="110">
        <f t="shared" si="597"/>
        <v>44986</v>
      </c>
      <c r="AK3307" s="31">
        <f t="shared" si="595"/>
        <v>-4.7000000000000002E-3</v>
      </c>
      <c r="AL3307" s="115">
        <f t="shared" si="596"/>
        <v>1.1061531894855037E-2</v>
      </c>
      <c r="AM3307" s="100"/>
      <c r="BR3307" s="18">
        <f t="shared" si="589"/>
        <v>44974</v>
      </c>
      <c r="BS3307" s="6">
        <f t="shared" si="590"/>
        <v>-2.8E-3</v>
      </c>
      <c r="BT3307" s="6">
        <f t="shared" si="591"/>
        <v>-5.1000000000000004E-3</v>
      </c>
    </row>
    <row r="3308" spans="2:72" ht="14.45" hidden="1">
      <c r="B3308" s="110">
        <v>44978</v>
      </c>
      <c r="C3308" s="106">
        <v>3997.34</v>
      </c>
      <c r="D3308" s="106">
        <v>4052.35</v>
      </c>
      <c r="E3308" s="106">
        <v>4052.35</v>
      </c>
      <c r="F3308" s="106">
        <v>3995.19</v>
      </c>
      <c r="G3308" s="28"/>
      <c r="H3308" s="107">
        <v>-0.02</v>
      </c>
      <c r="K3308" s="110">
        <v>45049</v>
      </c>
      <c r="L3308" s="106">
        <v>18089.849999999999</v>
      </c>
      <c r="M3308" s="106">
        <v>18113.8</v>
      </c>
      <c r="N3308" s="106">
        <v>18116.349999999999</v>
      </c>
      <c r="O3308" s="106">
        <v>18042.400000000001</v>
      </c>
      <c r="P3308" s="28" t="s">
        <v>5757</v>
      </c>
      <c r="Q3308" s="107">
        <v>-3.2000000000000002E-3</v>
      </c>
      <c r="T3308" s="110">
        <v>44806</v>
      </c>
      <c r="U3308" s="28">
        <v>79.716999999999999</v>
      </c>
      <c r="V3308">
        <v>79.709999999999994</v>
      </c>
      <c r="W3308">
        <v>79.914000000000001</v>
      </c>
      <c r="X3308">
        <v>79.603999999999999</v>
      </c>
      <c r="Y3308" s="19">
        <v>5.9999999999999995E-4</v>
      </c>
      <c r="AB3308" s="110">
        <f t="shared" si="594"/>
        <v>45049</v>
      </c>
      <c r="AC3308" s="108">
        <f t="shared" si="598"/>
        <v>18089.849999999999</v>
      </c>
      <c r="AD3308" s="28">
        <f t="shared" si="599"/>
        <v>81.754999999999995</v>
      </c>
      <c r="AE3308" s="28">
        <f t="shared" si="592"/>
        <v>221.26903553299491</v>
      </c>
      <c r="AF3308" s="31">
        <f t="shared" si="593"/>
        <v>-3.2459489343065195E-3</v>
      </c>
      <c r="AJ3308" s="110">
        <f t="shared" si="597"/>
        <v>44987</v>
      </c>
      <c r="AK3308" s="31">
        <f t="shared" si="595"/>
        <v>7.6E-3</v>
      </c>
      <c r="AL3308" s="115">
        <f t="shared" si="596"/>
        <v>-6.4278868392591004E-3</v>
      </c>
      <c r="AM3308" s="100"/>
      <c r="BR3308" s="18">
        <f t="shared" si="589"/>
        <v>44978</v>
      </c>
      <c r="BS3308" s="6">
        <f t="shared" si="590"/>
        <v>-0.02</v>
      </c>
      <c r="BT3308" s="6">
        <f t="shared" si="591"/>
        <v>-1E-3</v>
      </c>
    </row>
    <row r="3309" spans="2:72" ht="14.45" hidden="1">
      <c r="B3309" s="110">
        <v>44979</v>
      </c>
      <c r="C3309" s="106">
        <v>3991.05</v>
      </c>
      <c r="D3309" s="106">
        <v>4001.83</v>
      </c>
      <c r="E3309" s="106">
        <v>4017.37</v>
      </c>
      <c r="F3309" s="106">
        <v>3976.9</v>
      </c>
      <c r="G3309" s="28"/>
      <c r="H3309" s="107">
        <v>-1.6000000000000001E-3</v>
      </c>
      <c r="K3309" s="110">
        <v>45050</v>
      </c>
      <c r="L3309" s="106">
        <v>18255.8</v>
      </c>
      <c r="M3309" s="106">
        <v>18081</v>
      </c>
      <c r="N3309" s="106">
        <v>18267.45</v>
      </c>
      <c r="O3309" s="106">
        <v>18066.7</v>
      </c>
      <c r="P3309" s="28" t="s">
        <v>5758</v>
      </c>
      <c r="Q3309" s="107">
        <v>9.1999999999999998E-3</v>
      </c>
      <c r="T3309" s="110">
        <v>44809</v>
      </c>
      <c r="U3309" s="28">
        <v>79.783000000000001</v>
      </c>
      <c r="V3309">
        <v>79.924999999999997</v>
      </c>
      <c r="W3309">
        <v>79.927000000000007</v>
      </c>
      <c r="X3309">
        <v>79.751999999999995</v>
      </c>
      <c r="Y3309" s="19">
        <v>8.0000000000000004E-4</v>
      </c>
      <c r="AB3309" s="110">
        <f t="shared" si="594"/>
        <v>45050</v>
      </c>
      <c r="AC3309" s="108">
        <f t="shared" si="598"/>
        <v>18255.8</v>
      </c>
      <c r="AD3309" s="28">
        <f t="shared" si="599"/>
        <v>81.709999999999994</v>
      </c>
      <c r="AE3309" s="28">
        <f t="shared" si="592"/>
        <v>223.42185778974422</v>
      </c>
      <c r="AF3309" s="31">
        <f t="shared" si="593"/>
        <v>9.7294330025146092E-3</v>
      </c>
      <c r="AJ3309" s="110">
        <f t="shared" si="597"/>
        <v>44988</v>
      </c>
      <c r="AK3309" s="31">
        <f t="shared" si="595"/>
        <v>1.61E-2</v>
      </c>
      <c r="AL3309" s="115">
        <f t="shared" si="596"/>
        <v>2.40604045116799E-2</v>
      </c>
      <c r="AM3309" s="100"/>
      <c r="BR3309" s="18">
        <f t="shared" si="589"/>
        <v>44979</v>
      </c>
      <c r="BS3309" s="6">
        <f t="shared" si="590"/>
        <v>-1.6000000000000001E-3</v>
      </c>
      <c r="BT3309" s="6">
        <f t="shared" si="591"/>
        <v>-1.5299999999999999E-2</v>
      </c>
    </row>
    <row r="3310" spans="2:72" ht="14.45" hidden="1">
      <c r="B3310" s="110">
        <v>44980</v>
      </c>
      <c r="C3310" s="106">
        <v>4012.32</v>
      </c>
      <c r="D3310" s="106">
        <v>4018.6</v>
      </c>
      <c r="E3310" s="106">
        <v>4028.3</v>
      </c>
      <c r="F3310" s="106">
        <v>3969.19</v>
      </c>
      <c r="G3310" s="28"/>
      <c r="H3310" s="107">
        <v>5.3E-3</v>
      </c>
      <c r="K3310" s="110">
        <v>45051</v>
      </c>
      <c r="L3310" s="106">
        <v>18069</v>
      </c>
      <c r="M3310" s="106">
        <v>18117.3</v>
      </c>
      <c r="N3310" s="106">
        <v>18216.95</v>
      </c>
      <c r="O3310" s="106">
        <v>18055.45</v>
      </c>
      <c r="P3310" s="28" t="s">
        <v>5759</v>
      </c>
      <c r="Q3310" s="107">
        <v>-1.0200000000000001E-2</v>
      </c>
      <c r="T3310" s="110">
        <v>44810</v>
      </c>
      <c r="U3310" s="28">
        <v>79.87</v>
      </c>
      <c r="V3310">
        <v>79.802999999999997</v>
      </c>
      <c r="W3310">
        <v>79.915999999999997</v>
      </c>
      <c r="X3310">
        <v>79.734999999999999</v>
      </c>
      <c r="Y3310" s="19">
        <v>1.1000000000000001E-3</v>
      </c>
      <c r="AB3310" s="110">
        <f t="shared" si="594"/>
        <v>45051</v>
      </c>
      <c r="AC3310" s="108">
        <f t="shared" si="598"/>
        <v>18069</v>
      </c>
      <c r="AD3310" s="28">
        <f t="shared" si="599"/>
        <v>81.7</v>
      </c>
      <c r="AE3310" s="28">
        <f t="shared" si="592"/>
        <v>221.16279069767441</v>
      </c>
      <c r="AF3310" s="31">
        <f t="shared" si="593"/>
        <v>-1.0111217919402282E-2</v>
      </c>
      <c r="AJ3310" s="110">
        <f t="shared" si="597"/>
        <v>44991</v>
      </c>
      <c r="AK3310" s="31">
        <f t="shared" si="595"/>
        <v>6.9999999999999999E-4</v>
      </c>
      <c r="AL3310" s="115">
        <f t="shared" si="596"/>
        <v>5.055921898498017E-3</v>
      </c>
      <c r="AM3310" s="100"/>
      <c r="BR3310" s="18">
        <f t="shared" si="589"/>
        <v>44980</v>
      </c>
      <c r="BS3310" s="6">
        <f t="shared" si="590"/>
        <v>5.3E-3</v>
      </c>
      <c r="BT3310" s="6">
        <f t="shared" si="591"/>
        <v>-2.5000000000000001E-3</v>
      </c>
    </row>
    <row r="3311" spans="2:72" ht="14.45" hidden="1">
      <c r="B3311" s="110">
        <v>44981</v>
      </c>
      <c r="C3311" s="106">
        <v>3970.04</v>
      </c>
      <c r="D3311" s="106">
        <v>3973.24</v>
      </c>
      <c r="E3311" s="106">
        <v>3978.25</v>
      </c>
      <c r="F3311" s="106">
        <v>3943.08</v>
      </c>
      <c r="G3311" s="28"/>
      <c r="H3311" s="107">
        <v>-1.0500000000000001E-2</v>
      </c>
      <c r="K3311" s="110">
        <v>45054</v>
      </c>
      <c r="L3311" s="106">
        <v>18264.400000000001</v>
      </c>
      <c r="M3311" s="106">
        <v>18120.599999999999</v>
      </c>
      <c r="N3311" s="106">
        <v>18286.95</v>
      </c>
      <c r="O3311" s="106">
        <v>18100.3</v>
      </c>
      <c r="P3311" s="28" t="s">
        <v>5760</v>
      </c>
      <c r="Q3311" s="107">
        <v>1.0800000000000001E-2</v>
      </c>
      <c r="T3311" s="110">
        <v>44811</v>
      </c>
      <c r="U3311" s="28">
        <v>79.63</v>
      </c>
      <c r="V3311">
        <v>79.908000000000001</v>
      </c>
      <c r="W3311">
        <v>79.974000000000004</v>
      </c>
      <c r="X3311">
        <v>79.593999999999994</v>
      </c>
      <c r="Y3311" s="19">
        <v>-3.0000000000000001E-3</v>
      </c>
      <c r="AB3311" s="110">
        <f t="shared" si="594"/>
        <v>45054</v>
      </c>
      <c r="AC3311" s="108">
        <f t="shared" si="598"/>
        <v>18264.400000000001</v>
      </c>
      <c r="AD3311" s="28">
        <f t="shared" si="599"/>
        <v>81.77</v>
      </c>
      <c r="AE3311" s="28">
        <f t="shared" si="592"/>
        <v>223.36309159838575</v>
      </c>
      <c r="AF3311" s="31">
        <f t="shared" si="593"/>
        <v>9.9487843039525181E-3</v>
      </c>
      <c r="AJ3311" s="110" t="e">
        <f t="shared" si="597"/>
        <v>#N/A</v>
      </c>
      <c r="AK3311" s="31">
        <f t="shared" si="595"/>
        <v>0</v>
      </c>
      <c r="AL3311" s="115">
        <f t="shared" si="596"/>
        <v>0</v>
      </c>
      <c r="AM3311" s="100"/>
      <c r="BR3311" s="18">
        <f t="shared" si="589"/>
        <v>44981</v>
      </c>
      <c r="BS3311" s="6">
        <f t="shared" si="590"/>
        <v>-1.0500000000000001E-2</v>
      </c>
      <c r="BT3311" s="6">
        <f t="shared" si="591"/>
        <v>-2.5999999999999999E-3</v>
      </c>
    </row>
    <row r="3312" spans="2:72" ht="14.45" hidden="1">
      <c r="B3312" s="110">
        <v>44984</v>
      </c>
      <c r="C3312" s="106">
        <v>3982.24</v>
      </c>
      <c r="D3312" s="106">
        <v>3992.36</v>
      </c>
      <c r="E3312" s="106">
        <v>4018.05</v>
      </c>
      <c r="F3312" s="106">
        <v>3973.55</v>
      </c>
      <c r="G3312" s="28"/>
      <c r="H3312" s="107">
        <v>3.0999999999999999E-3</v>
      </c>
      <c r="K3312" s="110">
        <v>45055</v>
      </c>
      <c r="L3312" s="106">
        <v>18265.95</v>
      </c>
      <c r="M3312" s="106">
        <v>18303.400000000001</v>
      </c>
      <c r="N3312" s="106">
        <v>18344.2</v>
      </c>
      <c r="O3312" s="106">
        <v>18229.650000000001</v>
      </c>
      <c r="P3312" s="28" t="s">
        <v>5761</v>
      </c>
      <c r="Q3312" s="107">
        <v>1E-4</v>
      </c>
      <c r="T3312" s="110">
        <v>44812</v>
      </c>
      <c r="U3312" s="28">
        <v>79.667000000000002</v>
      </c>
      <c r="V3312">
        <v>79.635000000000005</v>
      </c>
      <c r="W3312">
        <v>79.834999999999994</v>
      </c>
      <c r="X3312">
        <v>79.626000000000005</v>
      </c>
      <c r="Y3312" s="19">
        <v>5.0000000000000001E-4</v>
      </c>
      <c r="AB3312" s="110">
        <f t="shared" si="594"/>
        <v>45055</v>
      </c>
      <c r="AC3312" s="108">
        <f t="shared" si="598"/>
        <v>18265.95</v>
      </c>
      <c r="AD3312" s="28">
        <f t="shared" si="599"/>
        <v>82.1</v>
      </c>
      <c r="AE3312" s="28">
        <f t="shared" si="592"/>
        <v>222.48416565164436</v>
      </c>
      <c r="AF3312" s="31">
        <f t="shared" si="593"/>
        <v>-3.9349649955675581E-3</v>
      </c>
      <c r="AJ3312" s="110">
        <f t="shared" si="597"/>
        <v>44993</v>
      </c>
      <c r="AK3312" s="31">
        <f t="shared" si="595"/>
        <v>1.4E-3</v>
      </c>
      <c r="AL3312" s="115">
        <f t="shared" si="596"/>
        <v>7.1248346771257687E-4</v>
      </c>
      <c r="AM3312" s="100"/>
      <c r="BR3312" s="18">
        <f t="shared" si="589"/>
        <v>44984</v>
      </c>
      <c r="BS3312" s="6">
        <f t="shared" si="590"/>
        <v>3.0999999999999999E-3</v>
      </c>
      <c r="BT3312" s="6">
        <f t="shared" si="591"/>
        <v>-4.1999999999999997E-3</v>
      </c>
    </row>
    <row r="3313" spans="2:72" ht="14.45" hidden="1">
      <c r="B3313" s="110">
        <v>44985</v>
      </c>
      <c r="C3313" s="106">
        <v>3970.15</v>
      </c>
      <c r="D3313" s="106">
        <v>3977.19</v>
      </c>
      <c r="E3313" s="106">
        <v>3997.5</v>
      </c>
      <c r="F3313" s="106">
        <v>3968.98</v>
      </c>
      <c r="G3313" s="28"/>
      <c r="H3313" s="107">
        <v>-3.0000000000000001E-3</v>
      </c>
      <c r="K3313" s="110">
        <v>45056</v>
      </c>
      <c r="L3313" s="106">
        <v>18315.099999999999</v>
      </c>
      <c r="M3313" s="106">
        <v>18313.599999999999</v>
      </c>
      <c r="N3313" s="106">
        <v>18326.75</v>
      </c>
      <c r="O3313" s="106">
        <v>18211.95</v>
      </c>
      <c r="P3313" s="28" t="s">
        <v>5762</v>
      </c>
      <c r="Q3313" s="107">
        <v>2.7000000000000001E-3</v>
      </c>
      <c r="T3313" s="110">
        <v>44813</v>
      </c>
      <c r="U3313" s="28">
        <v>79.635000000000005</v>
      </c>
      <c r="V3313">
        <v>79.656000000000006</v>
      </c>
      <c r="W3313">
        <v>79.665000000000006</v>
      </c>
      <c r="X3313">
        <v>79.433999999999997</v>
      </c>
      <c r="Y3313" s="19">
        <v>-4.0000000000000002E-4</v>
      </c>
      <c r="AB3313" s="110">
        <f t="shared" si="594"/>
        <v>45056</v>
      </c>
      <c r="AC3313" s="108">
        <f t="shared" si="598"/>
        <v>18315.099999999999</v>
      </c>
      <c r="AD3313" s="28">
        <f t="shared" si="599"/>
        <v>81.900000000000006</v>
      </c>
      <c r="AE3313" s="28">
        <f t="shared" si="592"/>
        <v>223.62759462759459</v>
      </c>
      <c r="AF3313" s="31">
        <f t="shared" si="593"/>
        <v>5.1393723800576829E-3</v>
      </c>
      <c r="AJ3313" s="110">
        <f t="shared" si="597"/>
        <v>44994</v>
      </c>
      <c r="AK3313" s="31">
        <f t="shared" si="595"/>
        <v>-1.8499999999999999E-2</v>
      </c>
      <c r="AL3313" s="115">
        <f t="shared" si="596"/>
        <v>-1.0127734576674374E-2</v>
      </c>
      <c r="AM3313" s="100"/>
      <c r="BR3313" s="18">
        <f t="shared" si="589"/>
        <v>44985</v>
      </c>
      <c r="BS3313" s="6">
        <f t="shared" si="590"/>
        <v>-3.0000000000000001E-3</v>
      </c>
      <c r="BT3313" s="6">
        <f t="shared" si="591"/>
        <v>-5.1000000000000004E-3</v>
      </c>
    </row>
    <row r="3314" spans="2:72" ht="14.45" hidden="1">
      <c r="B3314" s="110">
        <v>44986</v>
      </c>
      <c r="C3314" s="106">
        <v>3951.39</v>
      </c>
      <c r="D3314" s="106">
        <v>3963.34</v>
      </c>
      <c r="E3314" s="106">
        <v>3971.73</v>
      </c>
      <c r="F3314" s="106">
        <v>3939.05</v>
      </c>
      <c r="G3314" s="28"/>
      <c r="H3314" s="107">
        <v>-4.7000000000000002E-3</v>
      </c>
      <c r="K3314" s="110">
        <v>45057</v>
      </c>
      <c r="L3314" s="106">
        <v>18297</v>
      </c>
      <c r="M3314" s="106">
        <v>18357.8</v>
      </c>
      <c r="N3314" s="106">
        <v>18389.7</v>
      </c>
      <c r="O3314" s="106">
        <v>18270.400000000001</v>
      </c>
      <c r="P3314" s="28" t="s">
        <v>5763</v>
      </c>
      <c r="Q3314" s="107">
        <v>-1E-3</v>
      </c>
      <c r="T3314" s="110">
        <v>44816</v>
      </c>
      <c r="U3314" s="28">
        <v>79.349999999999994</v>
      </c>
      <c r="V3314">
        <v>79.647999999999996</v>
      </c>
      <c r="W3314">
        <v>79.72</v>
      </c>
      <c r="X3314">
        <v>79.272999999999996</v>
      </c>
      <c r="Y3314" s="19">
        <v>-3.5999999999999999E-3</v>
      </c>
      <c r="AB3314" s="110">
        <f t="shared" si="594"/>
        <v>45057</v>
      </c>
      <c r="AC3314" s="108">
        <f t="shared" si="598"/>
        <v>18297</v>
      </c>
      <c r="AD3314" s="28">
        <f t="shared" si="599"/>
        <v>82.09</v>
      </c>
      <c r="AE3314" s="28">
        <f t="shared" si="592"/>
        <v>222.88951151175539</v>
      </c>
      <c r="AF3314" s="31">
        <f t="shared" si="593"/>
        <v>-3.3005010721880446E-3</v>
      </c>
      <c r="AJ3314" s="110">
        <f t="shared" si="597"/>
        <v>44995</v>
      </c>
      <c r="AK3314" s="31">
        <f t="shared" si="595"/>
        <v>-1.4500000000000001E-2</v>
      </c>
      <c r="AL3314" s="115">
        <f t="shared" si="596"/>
        <v>-9.32099851229784E-3</v>
      </c>
      <c r="AM3314" s="100"/>
      <c r="BR3314" s="18">
        <f t="shared" si="589"/>
        <v>44986</v>
      </c>
      <c r="BS3314" s="6">
        <f t="shared" si="590"/>
        <v>-4.7000000000000002E-3</v>
      </c>
      <c r="BT3314" s="6">
        <f t="shared" si="591"/>
        <v>8.5000000000000006E-3</v>
      </c>
    </row>
    <row r="3315" spans="2:72" ht="14.45" hidden="1">
      <c r="B3315" s="110">
        <v>44987</v>
      </c>
      <c r="C3315" s="106">
        <v>3981.35</v>
      </c>
      <c r="D3315" s="106">
        <v>3938.68</v>
      </c>
      <c r="E3315" s="106">
        <v>3990.84</v>
      </c>
      <c r="F3315" s="106">
        <v>3928.16</v>
      </c>
      <c r="G3315" s="28"/>
      <c r="H3315" s="107">
        <v>7.6E-3</v>
      </c>
      <c r="K3315" s="110">
        <v>45058</v>
      </c>
      <c r="L3315" s="106">
        <v>18314.8</v>
      </c>
      <c r="M3315" s="106">
        <v>18273.75</v>
      </c>
      <c r="N3315" s="106">
        <v>18342.75</v>
      </c>
      <c r="O3315" s="106">
        <v>18194.55</v>
      </c>
      <c r="P3315" s="28" t="s">
        <v>5764</v>
      </c>
      <c r="Q3315" s="107">
        <v>1E-3</v>
      </c>
      <c r="T3315" s="110">
        <v>44817</v>
      </c>
      <c r="U3315" s="28">
        <v>79.576999999999998</v>
      </c>
      <c r="V3315">
        <v>79.375</v>
      </c>
      <c r="W3315">
        <v>79.606999999999999</v>
      </c>
      <c r="X3315">
        <v>78.998000000000005</v>
      </c>
      <c r="Y3315" s="19">
        <v>2.8999999999999998E-3</v>
      </c>
      <c r="AB3315" s="110">
        <f t="shared" si="594"/>
        <v>45058</v>
      </c>
      <c r="AC3315" s="108">
        <f t="shared" si="598"/>
        <v>18314.8</v>
      </c>
      <c r="AD3315" s="28">
        <f t="shared" si="599"/>
        <v>82.173000000000002</v>
      </c>
      <c r="AE3315" s="28">
        <f t="shared" si="592"/>
        <v>222.88099497401822</v>
      </c>
      <c r="AF3315" s="31">
        <f t="shared" si="593"/>
        <v>-3.8209683710155318E-5</v>
      </c>
      <c r="AJ3315" s="110">
        <f t="shared" si="597"/>
        <v>44998</v>
      </c>
      <c r="AK3315" s="31">
        <f t="shared" si="595"/>
        <v>-1.5E-3</v>
      </c>
      <c r="AL3315" s="115">
        <f t="shared" si="596"/>
        <v>-1.814547055240201E-2</v>
      </c>
      <c r="AM3315" s="100"/>
      <c r="BR3315" s="18">
        <f t="shared" si="589"/>
        <v>44987</v>
      </c>
      <c r="BS3315" s="6">
        <f t="shared" si="590"/>
        <v>7.6E-3</v>
      </c>
      <c r="BT3315" s="6">
        <f t="shared" si="591"/>
        <v>-7.4000000000000003E-3</v>
      </c>
    </row>
    <row r="3316" spans="2:72" ht="14.45" hidden="1">
      <c r="B3316" s="110">
        <v>44988</v>
      </c>
      <c r="C3316" s="106">
        <v>4045.64</v>
      </c>
      <c r="D3316" s="106">
        <v>3998.02</v>
      </c>
      <c r="E3316" s="106">
        <v>4048.29</v>
      </c>
      <c r="F3316" s="106">
        <v>3995.17</v>
      </c>
      <c r="G3316" s="28"/>
      <c r="H3316" s="107">
        <v>1.61E-2</v>
      </c>
      <c r="K3316" s="110">
        <v>45061</v>
      </c>
      <c r="L3316" s="106">
        <v>18398.849999999999</v>
      </c>
      <c r="M3316" s="106">
        <v>18339.3</v>
      </c>
      <c r="N3316" s="106">
        <v>18458.900000000001</v>
      </c>
      <c r="O3316" s="106">
        <v>18287.900000000001</v>
      </c>
      <c r="P3316" s="28" t="s">
        <v>3885</v>
      </c>
      <c r="Q3316" s="107">
        <v>4.5999999999999999E-3</v>
      </c>
      <c r="T3316" s="110">
        <v>44818</v>
      </c>
      <c r="U3316" s="28">
        <v>79.430999999999997</v>
      </c>
      <c r="V3316">
        <v>79.566000000000003</v>
      </c>
      <c r="W3316">
        <v>79.62</v>
      </c>
      <c r="X3316">
        <v>79.349000000000004</v>
      </c>
      <c r="Y3316" s="19">
        <v>-1.8E-3</v>
      </c>
      <c r="AB3316" s="110">
        <f t="shared" si="594"/>
        <v>45061</v>
      </c>
      <c r="AC3316" s="108">
        <f t="shared" si="598"/>
        <v>18398.849999999999</v>
      </c>
      <c r="AD3316" s="28">
        <f t="shared" si="599"/>
        <v>82.236999999999995</v>
      </c>
      <c r="AE3316" s="28">
        <f t="shared" si="592"/>
        <v>223.72958643919404</v>
      </c>
      <c r="AF3316" s="31">
        <f t="shared" si="593"/>
        <v>3.8073747170535022E-3</v>
      </c>
      <c r="AJ3316" s="110">
        <f t="shared" si="597"/>
        <v>44999</v>
      </c>
      <c r="AK3316" s="31">
        <f t="shared" si="595"/>
        <v>1.6500000000000001E-2</v>
      </c>
      <c r="AL3316" s="115">
        <f t="shared" si="596"/>
        <v>-6.5914820022872078E-3</v>
      </c>
      <c r="AM3316" s="100"/>
      <c r="BR3316" s="18">
        <f t="shared" si="589"/>
        <v>44988</v>
      </c>
      <c r="BS3316" s="6">
        <f t="shared" si="590"/>
        <v>1.61E-2</v>
      </c>
      <c r="BT3316" s="6">
        <f t="shared" si="591"/>
        <v>1.5699999999999999E-2</v>
      </c>
    </row>
    <row r="3317" spans="2:72" ht="14.45" hidden="1">
      <c r="B3317" s="110">
        <v>44991</v>
      </c>
      <c r="C3317" s="106">
        <v>4048.42</v>
      </c>
      <c r="D3317" s="106">
        <v>4055.15</v>
      </c>
      <c r="E3317" s="106">
        <v>4078.49</v>
      </c>
      <c r="F3317" s="106">
        <v>4044.61</v>
      </c>
      <c r="G3317" s="28"/>
      <c r="H3317" s="107">
        <v>6.9999999999999999E-4</v>
      </c>
      <c r="K3317" s="110">
        <v>45062</v>
      </c>
      <c r="L3317" s="106">
        <v>18286.5</v>
      </c>
      <c r="M3317" s="106">
        <v>18432.349999999999</v>
      </c>
      <c r="N3317" s="106">
        <v>18432.349999999999</v>
      </c>
      <c r="O3317" s="106">
        <v>18264.349999999999</v>
      </c>
      <c r="P3317" s="28" t="s">
        <v>5765</v>
      </c>
      <c r="Q3317" s="107">
        <v>-6.1000000000000004E-3</v>
      </c>
      <c r="T3317" s="110">
        <v>44819</v>
      </c>
      <c r="U3317" s="28">
        <v>79.838999999999999</v>
      </c>
      <c r="V3317">
        <v>79.489999999999995</v>
      </c>
      <c r="W3317">
        <v>79.846000000000004</v>
      </c>
      <c r="X3317">
        <v>79.427999999999997</v>
      </c>
      <c r="Y3317" s="19">
        <v>5.1000000000000004E-3</v>
      </c>
      <c r="AB3317" s="110">
        <f t="shared" si="594"/>
        <v>45062</v>
      </c>
      <c r="AC3317" s="108">
        <f t="shared" si="598"/>
        <v>18286.5</v>
      </c>
      <c r="AD3317" s="28">
        <f t="shared" si="599"/>
        <v>82.263999999999996</v>
      </c>
      <c r="AE3317" s="28">
        <f t="shared" si="592"/>
        <v>222.29043080812994</v>
      </c>
      <c r="AF3317" s="31">
        <f t="shared" si="593"/>
        <v>-6.4325673415359663E-3</v>
      </c>
      <c r="AJ3317" s="110">
        <f t="shared" si="597"/>
        <v>45000</v>
      </c>
      <c r="AK3317" s="31">
        <f t="shared" si="595"/>
        <v>-7.0000000000000001E-3</v>
      </c>
      <c r="AL3317" s="115">
        <f t="shared" si="596"/>
        <v>-1.1804355632327845E-2</v>
      </c>
      <c r="AM3317" s="100"/>
      <c r="BR3317" s="18">
        <f t="shared" si="589"/>
        <v>44991</v>
      </c>
      <c r="BS3317" s="6">
        <f t="shared" si="590"/>
        <v>6.9999999999999999E-4</v>
      </c>
      <c r="BT3317" s="6">
        <f t="shared" si="591"/>
        <v>6.7000000000000002E-3</v>
      </c>
    </row>
    <row r="3318" spans="2:72" ht="14.45" hidden="1">
      <c r="B3318" s="110">
        <v>44992</v>
      </c>
      <c r="C3318" s="106">
        <v>3986.37</v>
      </c>
      <c r="D3318" s="106">
        <v>4048.26</v>
      </c>
      <c r="E3318" s="106">
        <v>4050</v>
      </c>
      <c r="F3318" s="106">
        <v>3980.31</v>
      </c>
      <c r="G3318" s="28"/>
      <c r="H3318" s="107">
        <v>-1.5299999999999999E-2</v>
      </c>
      <c r="K3318" s="110">
        <v>45063</v>
      </c>
      <c r="L3318" s="106">
        <v>18181.75</v>
      </c>
      <c r="M3318" s="106">
        <v>18300.45</v>
      </c>
      <c r="N3318" s="106">
        <v>18309</v>
      </c>
      <c r="O3318" s="106">
        <v>18115.349999999999</v>
      </c>
      <c r="P3318" s="28" t="s">
        <v>5766</v>
      </c>
      <c r="Q3318" s="107">
        <v>-5.7000000000000002E-3</v>
      </c>
      <c r="T3318" s="110">
        <v>44820</v>
      </c>
      <c r="U3318" s="28">
        <v>79.686000000000007</v>
      </c>
      <c r="V3318">
        <v>79.831999999999994</v>
      </c>
      <c r="W3318">
        <v>79.858000000000004</v>
      </c>
      <c r="X3318">
        <v>79.566000000000003</v>
      </c>
      <c r="Y3318" s="19">
        <v>-1.9E-3</v>
      </c>
      <c r="AB3318" s="110">
        <f t="shared" si="594"/>
        <v>45063</v>
      </c>
      <c r="AC3318" s="108">
        <f t="shared" si="598"/>
        <v>18181.75</v>
      </c>
      <c r="AD3318" s="28">
        <f t="shared" si="599"/>
        <v>82.4</v>
      </c>
      <c r="AE3318" s="28">
        <f t="shared" si="592"/>
        <v>220.65230582524271</v>
      </c>
      <c r="AF3318" s="31">
        <f t="shared" si="593"/>
        <v>-7.3693004999445533E-3</v>
      </c>
      <c r="AJ3318" s="110">
        <f t="shared" si="597"/>
        <v>45001</v>
      </c>
      <c r="AK3318" s="31">
        <f t="shared" si="595"/>
        <v>1.7600000000000001E-2</v>
      </c>
      <c r="AL3318" s="115">
        <f t="shared" si="596"/>
        <v>3.941906386797589E-3</v>
      </c>
      <c r="AM3318" s="100"/>
      <c r="BR3318" s="18" t="e">
        <f t="shared" si="589"/>
        <v>#N/A</v>
      </c>
      <c r="BS3318" s="6">
        <f t="shared" si="590"/>
        <v>0</v>
      </c>
      <c r="BT3318" s="6">
        <f t="shared" si="591"/>
        <v>0</v>
      </c>
    </row>
    <row r="3319" spans="2:72" ht="14.45" hidden="1">
      <c r="B3319" s="110">
        <v>44993</v>
      </c>
      <c r="C3319" s="106">
        <v>3992.01</v>
      </c>
      <c r="D3319" s="106">
        <v>3987.55</v>
      </c>
      <c r="E3319" s="106">
        <v>4000.41</v>
      </c>
      <c r="F3319" s="106">
        <v>3969.76</v>
      </c>
      <c r="G3319" s="28"/>
      <c r="H3319" s="107">
        <v>1.4E-3</v>
      </c>
      <c r="K3319" s="110">
        <v>45064</v>
      </c>
      <c r="L3319" s="106">
        <v>18129.95</v>
      </c>
      <c r="M3319" s="106">
        <v>18287.5</v>
      </c>
      <c r="N3319" s="106">
        <v>18297.2</v>
      </c>
      <c r="O3319" s="106">
        <v>18104.849999999999</v>
      </c>
      <c r="P3319" s="28" t="s">
        <v>5767</v>
      </c>
      <c r="Q3319" s="107">
        <v>-2.8E-3</v>
      </c>
      <c r="T3319" s="110">
        <v>44823</v>
      </c>
      <c r="U3319" s="28">
        <v>79.692999999999998</v>
      </c>
      <c r="V3319">
        <v>79.686000000000007</v>
      </c>
      <c r="W3319">
        <v>79.817999999999998</v>
      </c>
      <c r="X3319">
        <v>79.569000000000003</v>
      </c>
      <c r="Y3319" s="19">
        <v>1E-4</v>
      </c>
      <c r="AB3319" s="110">
        <f t="shared" si="594"/>
        <v>45064</v>
      </c>
      <c r="AC3319" s="108">
        <f t="shared" si="598"/>
        <v>18129.95</v>
      </c>
      <c r="AD3319" s="28">
        <f t="shared" si="599"/>
        <v>82.72</v>
      </c>
      <c r="AE3319" s="28">
        <f t="shared" si="592"/>
        <v>219.17250967117991</v>
      </c>
      <c r="AF3319" s="31">
        <f t="shared" si="593"/>
        <v>-6.7064613194425249E-3</v>
      </c>
      <c r="AJ3319" s="110">
        <f t="shared" si="597"/>
        <v>45002</v>
      </c>
      <c r="AK3319" s="31">
        <f t="shared" si="595"/>
        <v>-1.0999999999999999E-2</v>
      </c>
      <c r="AL3319" s="115">
        <f t="shared" si="596"/>
        <v>7.9580532770755497E-3</v>
      </c>
      <c r="AM3319" s="100"/>
      <c r="BR3319" s="18">
        <f t="shared" si="589"/>
        <v>44993</v>
      </c>
      <c r="BS3319" s="6">
        <f t="shared" si="590"/>
        <v>1.4E-3</v>
      </c>
      <c r="BT3319" s="6">
        <f t="shared" si="591"/>
        <v>2.3999999999999998E-3</v>
      </c>
    </row>
    <row r="3320" spans="2:72" ht="14.45" hidden="1">
      <c r="B3320" s="110">
        <v>44994</v>
      </c>
      <c r="C3320" s="106">
        <v>3918.32</v>
      </c>
      <c r="D3320" s="106">
        <v>3998.66</v>
      </c>
      <c r="E3320" s="106">
        <v>4017.81</v>
      </c>
      <c r="F3320" s="106">
        <v>3908.7</v>
      </c>
      <c r="G3320" s="28"/>
      <c r="H3320" s="107">
        <v>-1.8499999999999999E-2</v>
      </c>
      <c r="K3320" s="110">
        <v>45065</v>
      </c>
      <c r="L3320" s="106">
        <v>18203.400000000001</v>
      </c>
      <c r="M3320" s="106">
        <v>18186.150000000001</v>
      </c>
      <c r="N3320" s="106">
        <v>18218.099999999999</v>
      </c>
      <c r="O3320" s="106">
        <v>18060.400000000001</v>
      </c>
      <c r="P3320" s="28" t="s">
        <v>5768</v>
      </c>
      <c r="Q3320" s="107">
        <v>4.1000000000000003E-3</v>
      </c>
      <c r="T3320" s="110">
        <v>44824</v>
      </c>
      <c r="U3320" s="28">
        <v>79.751000000000005</v>
      </c>
      <c r="V3320">
        <v>79.650000000000006</v>
      </c>
      <c r="W3320">
        <v>79.771000000000001</v>
      </c>
      <c r="X3320">
        <v>79.575000000000003</v>
      </c>
      <c r="Y3320" s="19">
        <v>6.9999999999999999E-4</v>
      </c>
      <c r="AB3320" s="110">
        <f t="shared" si="594"/>
        <v>45065</v>
      </c>
      <c r="AC3320" s="108">
        <f t="shared" si="598"/>
        <v>18203.400000000001</v>
      </c>
      <c r="AD3320" s="28">
        <f t="shared" si="599"/>
        <v>82.878</v>
      </c>
      <c r="AE3320" s="28">
        <f t="shared" si="592"/>
        <v>219.64091797581989</v>
      </c>
      <c r="AF3320" s="31">
        <f t="shared" si="593"/>
        <v>2.1371672265957375E-3</v>
      </c>
      <c r="AJ3320" s="110">
        <f t="shared" si="597"/>
        <v>45005</v>
      </c>
      <c r="AK3320" s="31">
        <f t="shared" si="595"/>
        <v>8.8999999999999999E-3</v>
      </c>
      <c r="AL3320" s="115">
        <f t="shared" si="596"/>
        <v>-6.4088145689484843E-3</v>
      </c>
      <c r="AM3320" s="100"/>
      <c r="BR3320" s="18">
        <f t="shared" si="589"/>
        <v>44994</v>
      </c>
      <c r="BS3320" s="6">
        <f t="shared" si="590"/>
        <v>-1.8499999999999999E-2</v>
      </c>
      <c r="BT3320" s="6">
        <f t="shared" si="591"/>
        <v>-9.2999999999999992E-3</v>
      </c>
    </row>
    <row r="3321" spans="2:72" ht="14.45" hidden="1">
      <c r="B3321" s="110">
        <v>44995</v>
      </c>
      <c r="C3321" s="106">
        <v>3861.59</v>
      </c>
      <c r="D3321" s="106">
        <v>3912.77</v>
      </c>
      <c r="E3321" s="106">
        <v>3934.05</v>
      </c>
      <c r="F3321" s="106">
        <v>3846.32</v>
      </c>
      <c r="G3321" s="28"/>
      <c r="H3321" s="107">
        <v>-1.4500000000000001E-2</v>
      </c>
      <c r="K3321" s="110">
        <v>45068</v>
      </c>
      <c r="L3321" s="106">
        <v>18314.400000000001</v>
      </c>
      <c r="M3321" s="106">
        <v>18201.099999999999</v>
      </c>
      <c r="N3321" s="106">
        <v>18335.25</v>
      </c>
      <c r="O3321" s="106">
        <v>18178.849999999999</v>
      </c>
      <c r="P3321" s="28" t="s">
        <v>5769</v>
      </c>
      <c r="Q3321" s="107">
        <v>6.1000000000000004E-3</v>
      </c>
      <c r="T3321" s="110">
        <v>44825</v>
      </c>
      <c r="U3321" s="28">
        <v>79.906999999999996</v>
      </c>
      <c r="V3321">
        <v>79.760000000000005</v>
      </c>
      <c r="W3321">
        <v>80.055999999999997</v>
      </c>
      <c r="X3321">
        <v>79.73</v>
      </c>
      <c r="Y3321" s="19">
        <v>2E-3</v>
      </c>
      <c r="AB3321" s="110">
        <f t="shared" si="594"/>
        <v>45068</v>
      </c>
      <c r="AC3321" s="108">
        <f t="shared" si="598"/>
        <v>18314.400000000001</v>
      </c>
      <c r="AD3321" s="28">
        <f t="shared" si="599"/>
        <v>82.84</v>
      </c>
      <c r="AE3321" s="28">
        <f t="shared" si="592"/>
        <v>221.08160309029455</v>
      </c>
      <c r="AF3321" s="31">
        <f t="shared" si="593"/>
        <v>6.5592746914000521E-3</v>
      </c>
      <c r="AJ3321" s="110">
        <f t="shared" si="597"/>
        <v>45006</v>
      </c>
      <c r="AK3321" s="31">
        <f t="shared" si="595"/>
        <v>1.2999999999999999E-2</v>
      </c>
      <c r="AL3321" s="115">
        <f t="shared" si="596"/>
        <v>4.9765963936880819E-3</v>
      </c>
      <c r="AM3321" s="100"/>
      <c r="BR3321" s="18">
        <f t="shared" si="589"/>
        <v>44995</v>
      </c>
      <c r="BS3321" s="6">
        <f t="shared" si="590"/>
        <v>-1.4500000000000001E-2</v>
      </c>
      <c r="BT3321" s="6">
        <f t="shared" si="591"/>
        <v>-0.01</v>
      </c>
    </row>
    <row r="3322" spans="2:72" ht="14.45" hidden="1">
      <c r="B3322" s="110">
        <v>44998</v>
      </c>
      <c r="C3322" s="106">
        <v>3855.76</v>
      </c>
      <c r="D3322" s="106">
        <v>3835.12</v>
      </c>
      <c r="E3322" s="106">
        <v>3905.05</v>
      </c>
      <c r="F3322" s="106">
        <v>3808.86</v>
      </c>
      <c r="G3322" s="28"/>
      <c r="H3322" s="107">
        <v>-1.5E-3</v>
      </c>
      <c r="K3322" s="110">
        <v>45069</v>
      </c>
      <c r="L3322" s="106">
        <v>18348</v>
      </c>
      <c r="M3322" s="106">
        <v>18362.900000000001</v>
      </c>
      <c r="N3322" s="106">
        <v>18419.75</v>
      </c>
      <c r="O3322" s="106">
        <v>18324.2</v>
      </c>
      <c r="P3322" s="28" t="s">
        <v>5770</v>
      </c>
      <c r="Q3322" s="107">
        <v>1.8E-3</v>
      </c>
      <c r="T3322" s="110">
        <v>44826</v>
      </c>
      <c r="U3322" s="28">
        <v>81.046999999999997</v>
      </c>
      <c r="V3322">
        <v>80.206000000000003</v>
      </c>
      <c r="W3322">
        <v>81.13</v>
      </c>
      <c r="X3322">
        <v>80.177000000000007</v>
      </c>
      <c r="Y3322" s="19">
        <v>1.43E-2</v>
      </c>
      <c r="AB3322" s="110">
        <f t="shared" si="594"/>
        <v>45069</v>
      </c>
      <c r="AC3322" s="108">
        <f t="shared" si="598"/>
        <v>18348</v>
      </c>
      <c r="AD3322" s="28">
        <f t="shared" si="599"/>
        <v>82.83</v>
      </c>
      <c r="AE3322" s="28">
        <f t="shared" si="592"/>
        <v>221.51394422310759</v>
      </c>
      <c r="AF3322" s="31">
        <f t="shared" si="593"/>
        <v>1.95557263367796E-3</v>
      </c>
      <c r="AJ3322" s="110">
        <f t="shared" si="597"/>
        <v>45007</v>
      </c>
      <c r="AK3322" s="31">
        <f t="shared" si="595"/>
        <v>-1.6500000000000001E-2</v>
      </c>
      <c r="AL3322" s="115">
        <f t="shared" si="596"/>
        <v>4.6854856431191028E-3</v>
      </c>
      <c r="AM3322" s="100"/>
      <c r="BR3322" s="18">
        <f t="shared" si="589"/>
        <v>44998</v>
      </c>
      <c r="BS3322" s="6">
        <f t="shared" si="590"/>
        <v>-1.5E-3</v>
      </c>
      <c r="BT3322" s="6">
        <f t="shared" si="591"/>
        <v>-1.49E-2</v>
      </c>
    </row>
    <row r="3323" spans="2:72" ht="14.45" hidden="1">
      <c r="B3323" s="110">
        <v>44999</v>
      </c>
      <c r="C3323" s="106">
        <v>3919.29</v>
      </c>
      <c r="D3323" s="106">
        <v>3894.01</v>
      </c>
      <c r="E3323" s="106">
        <v>3937.29</v>
      </c>
      <c r="F3323" s="106">
        <v>3873.63</v>
      </c>
      <c r="G3323" s="28"/>
      <c r="H3323" s="107">
        <v>1.6500000000000001E-2</v>
      </c>
      <c r="K3323" s="110">
        <v>45070</v>
      </c>
      <c r="L3323" s="106">
        <v>18285.400000000001</v>
      </c>
      <c r="M3323" s="106">
        <v>18294.8</v>
      </c>
      <c r="N3323" s="106">
        <v>18392.599999999999</v>
      </c>
      <c r="O3323" s="106">
        <v>18262.95</v>
      </c>
      <c r="P3323" s="28" t="s">
        <v>5771</v>
      </c>
      <c r="Q3323" s="107">
        <v>-3.3999999999999998E-3</v>
      </c>
      <c r="T3323" s="110">
        <v>44827</v>
      </c>
      <c r="U3323" s="28">
        <v>81.25</v>
      </c>
      <c r="V3323">
        <v>81.025000000000006</v>
      </c>
      <c r="W3323">
        <v>81.266000000000005</v>
      </c>
      <c r="X3323">
        <v>80.760000000000005</v>
      </c>
      <c r="Y3323" s="19">
        <v>2.5000000000000001E-3</v>
      </c>
      <c r="AB3323" s="110">
        <f t="shared" si="594"/>
        <v>45070</v>
      </c>
      <c r="AC3323" s="108">
        <f t="shared" si="598"/>
        <v>18285.400000000001</v>
      </c>
      <c r="AD3323" s="28">
        <f t="shared" si="599"/>
        <v>82.67</v>
      </c>
      <c r="AE3323" s="28">
        <f t="shared" si="592"/>
        <v>221.18543607112619</v>
      </c>
      <c r="AF3323" s="31">
        <f t="shared" si="593"/>
        <v>-1.4830134199159684E-3</v>
      </c>
      <c r="AJ3323" s="110">
        <f t="shared" si="597"/>
        <v>45008</v>
      </c>
      <c r="AK3323" s="31">
        <f t="shared" si="595"/>
        <v>3.0000000000000001E-3</v>
      </c>
      <c r="AL3323" s="115">
        <f t="shared" si="596"/>
        <v>-1.115923309936484E-3</v>
      </c>
      <c r="AM3323" s="100"/>
      <c r="BR3323" s="18">
        <f t="shared" si="589"/>
        <v>44999</v>
      </c>
      <c r="BS3323" s="6">
        <f t="shared" si="590"/>
        <v>1.6500000000000001E-2</v>
      </c>
      <c r="BT3323" s="6">
        <f t="shared" si="591"/>
        <v>-6.4999999999999997E-3</v>
      </c>
    </row>
    <row r="3324" spans="2:72" ht="14.45" hidden="1">
      <c r="B3324" s="110">
        <v>45000</v>
      </c>
      <c r="C3324" s="106">
        <v>3891.93</v>
      </c>
      <c r="D3324" s="106">
        <v>3876.74</v>
      </c>
      <c r="E3324" s="106">
        <v>3894.26</v>
      </c>
      <c r="F3324" s="106">
        <v>3838.24</v>
      </c>
      <c r="G3324" s="28"/>
      <c r="H3324" s="107">
        <v>-7.0000000000000001E-3</v>
      </c>
      <c r="K3324" s="110">
        <v>45071</v>
      </c>
      <c r="L3324" s="106">
        <v>18321.150000000001</v>
      </c>
      <c r="M3324" s="106">
        <v>18268.900000000001</v>
      </c>
      <c r="N3324" s="106">
        <v>18338.099999999999</v>
      </c>
      <c r="O3324" s="106">
        <v>18202.400000000001</v>
      </c>
      <c r="P3324" s="28" t="s">
        <v>5772</v>
      </c>
      <c r="Q3324" s="107">
        <v>2E-3</v>
      </c>
      <c r="T3324" s="110">
        <v>44830</v>
      </c>
      <c r="U3324" s="28">
        <v>81.61</v>
      </c>
      <c r="V3324">
        <v>81.31</v>
      </c>
      <c r="W3324">
        <v>81.703999999999994</v>
      </c>
      <c r="X3324">
        <v>81.31</v>
      </c>
      <c r="Y3324" s="19">
        <v>4.4000000000000003E-3</v>
      </c>
      <c r="AB3324" s="110">
        <f t="shared" si="594"/>
        <v>45071</v>
      </c>
      <c r="AC3324" s="108">
        <f t="shared" si="598"/>
        <v>18321.150000000001</v>
      </c>
      <c r="AD3324" s="28">
        <f t="shared" si="599"/>
        <v>82.733000000000004</v>
      </c>
      <c r="AE3324" s="28">
        <f t="shared" si="592"/>
        <v>221.44911945656511</v>
      </c>
      <c r="AF3324" s="31">
        <f t="shared" si="593"/>
        <v>1.1921371954803917E-3</v>
      </c>
      <c r="AJ3324" s="110">
        <f t="shared" si="597"/>
        <v>45009</v>
      </c>
      <c r="AK3324" s="31">
        <f t="shared" si="595"/>
        <v>5.5999999999999999E-3</v>
      </c>
      <c r="AL3324" s="115">
        <f t="shared" si="596"/>
        <v>-8.9020400908326192E-3</v>
      </c>
      <c r="AM3324" s="100"/>
      <c r="BR3324" s="18">
        <f t="shared" si="589"/>
        <v>45000</v>
      </c>
      <c r="BS3324" s="6">
        <f t="shared" si="590"/>
        <v>-7.0000000000000001E-3</v>
      </c>
      <c r="BT3324" s="6">
        <f t="shared" si="591"/>
        <v>-4.1999999999999997E-3</v>
      </c>
    </row>
    <row r="3325" spans="2:72" ht="14.45" hidden="1">
      <c r="B3325" s="110">
        <v>45001</v>
      </c>
      <c r="C3325" s="106">
        <v>3960.28</v>
      </c>
      <c r="D3325" s="106">
        <v>3878.93</v>
      </c>
      <c r="E3325" s="106">
        <v>3964.46</v>
      </c>
      <c r="F3325" s="106">
        <v>3864.11</v>
      </c>
      <c r="G3325" s="28"/>
      <c r="H3325" s="107">
        <v>1.7600000000000001E-2</v>
      </c>
      <c r="K3325" s="110">
        <v>45072</v>
      </c>
      <c r="L3325" s="106">
        <v>18499.349999999999</v>
      </c>
      <c r="M3325" s="106">
        <v>18368.349999999999</v>
      </c>
      <c r="N3325" s="106">
        <v>18508.55</v>
      </c>
      <c r="O3325" s="106">
        <v>18333.150000000001</v>
      </c>
      <c r="P3325" s="28" t="s">
        <v>4387</v>
      </c>
      <c r="Q3325" s="107">
        <v>9.7000000000000003E-3</v>
      </c>
      <c r="T3325" s="110">
        <v>44831</v>
      </c>
      <c r="U3325" s="28">
        <v>81.704999999999998</v>
      </c>
      <c r="V3325">
        <v>81.352000000000004</v>
      </c>
      <c r="W3325">
        <v>81.772000000000006</v>
      </c>
      <c r="X3325">
        <v>81.277000000000001</v>
      </c>
      <c r="Y3325" s="19">
        <v>1.1999999999999999E-3</v>
      </c>
      <c r="AB3325" s="110">
        <f t="shared" si="594"/>
        <v>45072</v>
      </c>
      <c r="AC3325" s="108">
        <f t="shared" si="598"/>
        <v>18499.349999999999</v>
      </c>
      <c r="AD3325" s="28">
        <f t="shared" si="599"/>
        <v>82.57</v>
      </c>
      <c r="AE3325" s="28">
        <f t="shared" si="592"/>
        <v>224.04444713576359</v>
      </c>
      <c r="AF3325" s="31">
        <f t="shared" si="593"/>
        <v>1.1719747116481605E-2</v>
      </c>
      <c r="AJ3325" s="110">
        <f t="shared" si="597"/>
        <v>45012</v>
      </c>
      <c r="AK3325" s="31">
        <f t="shared" si="595"/>
        <v>1.6000000000000001E-3</v>
      </c>
      <c r="AL3325" s="115">
        <f t="shared" si="596"/>
        <v>4.2773613659830012E-3</v>
      </c>
      <c r="AM3325" s="100"/>
      <c r="BR3325" s="18">
        <f t="shared" si="589"/>
        <v>45001</v>
      </c>
      <c r="BS3325" s="6">
        <f t="shared" si="590"/>
        <v>1.7600000000000001E-2</v>
      </c>
      <c r="BT3325" s="6">
        <f t="shared" si="591"/>
        <v>8.0000000000000004E-4</v>
      </c>
    </row>
    <row r="3326" spans="2:72" ht="14.45" hidden="1">
      <c r="B3326" s="110">
        <v>45002</v>
      </c>
      <c r="C3326" s="106">
        <v>3916.64</v>
      </c>
      <c r="D3326" s="106">
        <v>3958.69</v>
      </c>
      <c r="E3326" s="106">
        <v>3958.91</v>
      </c>
      <c r="F3326" s="106">
        <v>3901.27</v>
      </c>
      <c r="G3326" s="28"/>
      <c r="H3326" s="107">
        <v>-1.0999999999999999E-2</v>
      </c>
      <c r="K3326" s="110">
        <v>45075</v>
      </c>
      <c r="L3326" s="106">
        <v>18598.650000000001</v>
      </c>
      <c r="M3326" s="106">
        <v>18619.150000000001</v>
      </c>
      <c r="N3326" s="106">
        <v>18641.2</v>
      </c>
      <c r="O3326" s="106">
        <v>18581.25</v>
      </c>
      <c r="P3326" s="28" t="s">
        <v>5773</v>
      </c>
      <c r="Q3326" s="107">
        <v>5.4000000000000003E-3</v>
      </c>
      <c r="T3326" s="110">
        <v>44832</v>
      </c>
      <c r="U3326" s="28">
        <v>81.406000000000006</v>
      </c>
      <c r="V3326">
        <v>81.849999999999994</v>
      </c>
      <c r="W3326">
        <v>82.004999999999995</v>
      </c>
      <c r="X3326">
        <v>81.337999999999994</v>
      </c>
      <c r="Y3326" s="19">
        <v>-3.7000000000000002E-3</v>
      </c>
      <c r="AB3326" s="110">
        <f t="shared" si="594"/>
        <v>45075</v>
      </c>
      <c r="AC3326" s="108">
        <f t="shared" si="598"/>
        <v>18598.650000000001</v>
      </c>
      <c r="AD3326" s="28">
        <f t="shared" si="599"/>
        <v>82.585999999999999</v>
      </c>
      <c r="AE3326" s="28">
        <f t="shared" si="592"/>
        <v>225.20342430920496</v>
      </c>
      <c r="AF3326" s="31">
        <f t="shared" si="593"/>
        <v>5.172978791744276E-3</v>
      </c>
      <c r="AJ3326" s="110">
        <f t="shared" si="597"/>
        <v>45013</v>
      </c>
      <c r="AK3326" s="31">
        <f t="shared" si="595"/>
        <v>-1.6000000000000001E-3</v>
      </c>
      <c r="AL3326" s="115">
        <f t="shared" si="596"/>
        <v>-1.9045218828810384E-3</v>
      </c>
      <c r="AM3326" s="100"/>
      <c r="BR3326" s="18">
        <f t="shared" si="589"/>
        <v>45002</v>
      </c>
      <c r="BS3326" s="6">
        <f t="shared" si="590"/>
        <v>-1.0999999999999999E-2</v>
      </c>
      <c r="BT3326" s="6">
        <f t="shared" si="591"/>
        <v>6.7000000000000002E-3</v>
      </c>
    </row>
    <row r="3327" spans="2:72" ht="14.45" hidden="1">
      <c r="B3327" s="110">
        <v>45005</v>
      </c>
      <c r="C3327" s="106">
        <v>3951.57</v>
      </c>
      <c r="D3327" s="106">
        <v>3917.47</v>
      </c>
      <c r="E3327" s="106">
        <v>3956.62</v>
      </c>
      <c r="F3327" s="106">
        <v>3916.89</v>
      </c>
      <c r="G3327" s="28"/>
      <c r="H3327" s="107">
        <v>8.8999999999999999E-3</v>
      </c>
      <c r="K3327" s="110">
        <v>45076</v>
      </c>
      <c r="L3327" s="106">
        <v>18633.849999999999</v>
      </c>
      <c r="M3327" s="106">
        <v>18606.650000000001</v>
      </c>
      <c r="N3327" s="106">
        <v>18662.45</v>
      </c>
      <c r="O3327" s="106">
        <v>18575.5</v>
      </c>
      <c r="P3327" s="28" t="s">
        <v>5774</v>
      </c>
      <c r="Q3327" s="107">
        <v>1.9E-3</v>
      </c>
      <c r="T3327" s="110">
        <v>44833</v>
      </c>
      <c r="U3327" s="28">
        <v>81.460999999999999</v>
      </c>
      <c r="V3327">
        <v>81.564999999999998</v>
      </c>
      <c r="W3327">
        <v>81.942999999999998</v>
      </c>
      <c r="X3327">
        <v>81.456000000000003</v>
      </c>
      <c r="Y3327" s="19">
        <v>6.9999999999999999E-4</v>
      </c>
      <c r="AB3327" s="110">
        <f t="shared" si="594"/>
        <v>45076</v>
      </c>
      <c r="AC3327" s="108">
        <f t="shared" si="598"/>
        <v>18633.849999999999</v>
      </c>
      <c r="AD3327" s="28">
        <f t="shared" si="599"/>
        <v>82.665000000000006</v>
      </c>
      <c r="AE3327" s="28">
        <f t="shared" si="592"/>
        <v>225.41402044396054</v>
      </c>
      <c r="AF3327" s="31">
        <f t="shared" si="593"/>
        <v>9.3513735593298009E-4</v>
      </c>
      <c r="AJ3327" s="110">
        <f t="shared" si="597"/>
        <v>45014</v>
      </c>
      <c r="AK3327" s="31">
        <f t="shared" si="595"/>
        <v>1.4200000000000001E-2</v>
      </c>
      <c r="AL3327" s="115">
        <f t="shared" si="596"/>
        <v>7.5362883842249317E-3</v>
      </c>
      <c r="AM3327" s="100"/>
      <c r="BR3327" s="18">
        <f t="shared" si="589"/>
        <v>45005</v>
      </c>
      <c r="BS3327" s="6">
        <f t="shared" si="590"/>
        <v>8.8999999999999999E-3</v>
      </c>
      <c r="BT3327" s="6">
        <f t="shared" si="591"/>
        <v>-6.4999999999999997E-3</v>
      </c>
    </row>
    <row r="3328" spans="2:72" ht="14.45" hidden="1">
      <c r="B3328" s="110">
        <v>45006</v>
      </c>
      <c r="C3328" s="106">
        <v>4002.87</v>
      </c>
      <c r="D3328" s="106">
        <v>3975.89</v>
      </c>
      <c r="E3328" s="106">
        <v>4009.08</v>
      </c>
      <c r="F3328" s="106">
        <v>3971.19</v>
      </c>
      <c r="G3328" s="28"/>
      <c r="H3328" s="107">
        <v>1.2999999999999999E-2</v>
      </c>
      <c r="K3328" s="110">
        <v>45077</v>
      </c>
      <c r="L3328" s="106">
        <v>18534.400000000001</v>
      </c>
      <c r="M3328" s="106">
        <v>18594.2</v>
      </c>
      <c r="N3328" s="106">
        <v>18603.900000000001</v>
      </c>
      <c r="O3328" s="106">
        <v>18483.849999999999</v>
      </c>
      <c r="P3328" s="28" t="s">
        <v>5775</v>
      </c>
      <c r="Q3328" s="107">
        <v>-5.3E-3</v>
      </c>
      <c r="T3328" s="110">
        <v>44834</v>
      </c>
      <c r="U3328" s="28">
        <v>81.509</v>
      </c>
      <c r="V3328">
        <v>81.472999999999999</v>
      </c>
      <c r="W3328">
        <v>81.709999999999994</v>
      </c>
      <c r="X3328">
        <v>81.141999999999996</v>
      </c>
      <c r="Y3328" s="19">
        <v>5.9999999999999995E-4</v>
      </c>
      <c r="AB3328" s="110">
        <f t="shared" si="594"/>
        <v>45077</v>
      </c>
      <c r="AC3328" s="108">
        <f t="shared" si="598"/>
        <v>18534.400000000001</v>
      </c>
      <c r="AD3328" s="28">
        <f t="shared" si="599"/>
        <v>82.68</v>
      </c>
      <c r="AE3328" s="28">
        <f t="shared" si="592"/>
        <v>224.17029511369134</v>
      </c>
      <c r="AF3328" s="31">
        <f t="shared" si="593"/>
        <v>-5.5175154048521247E-3</v>
      </c>
      <c r="AJ3328" s="110" t="e">
        <f t="shared" si="597"/>
        <v>#N/A</v>
      </c>
      <c r="AK3328" s="31">
        <f t="shared" si="595"/>
        <v>0</v>
      </c>
      <c r="AL3328" s="115">
        <f t="shared" si="596"/>
        <v>0</v>
      </c>
      <c r="AM3328" s="100"/>
      <c r="BR3328" s="18">
        <f t="shared" si="589"/>
        <v>45006</v>
      </c>
      <c r="BS3328" s="6">
        <f t="shared" si="590"/>
        <v>1.2999999999999999E-2</v>
      </c>
      <c r="BT3328" s="6">
        <f t="shared" si="591"/>
        <v>7.0000000000000001E-3</v>
      </c>
    </row>
    <row r="3329" spans="2:72" ht="14.45" hidden="1">
      <c r="B3329" s="110">
        <v>45007</v>
      </c>
      <c r="C3329" s="106">
        <v>3936.97</v>
      </c>
      <c r="D3329" s="106">
        <v>4002.04</v>
      </c>
      <c r="E3329" s="106">
        <v>4039.49</v>
      </c>
      <c r="F3329" s="106">
        <v>3936.17</v>
      </c>
      <c r="G3329" s="28"/>
      <c r="H3329" s="107">
        <v>-1.6500000000000001E-2</v>
      </c>
      <c r="K3329" s="110">
        <v>45078</v>
      </c>
      <c r="L3329" s="106">
        <v>18487.75</v>
      </c>
      <c r="M3329" s="106">
        <v>18579.400000000001</v>
      </c>
      <c r="N3329" s="106">
        <v>18580.3</v>
      </c>
      <c r="O3329" s="106">
        <v>18464.55</v>
      </c>
      <c r="P3329" s="28" t="s">
        <v>5776</v>
      </c>
      <c r="Q3329" s="107">
        <v>-2.5000000000000001E-3</v>
      </c>
      <c r="T3329" s="110">
        <v>44837</v>
      </c>
      <c r="U3329" s="28">
        <v>81.494</v>
      </c>
      <c r="V3329">
        <v>81.504000000000005</v>
      </c>
      <c r="W3329">
        <v>81.923000000000002</v>
      </c>
      <c r="X3329">
        <v>81.48</v>
      </c>
      <c r="Y3329" s="19">
        <v>-2.0000000000000001E-4</v>
      </c>
      <c r="AB3329" s="110">
        <f t="shared" si="594"/>
        <v>45078</v>
      </c>
      <c r="AC3329" s="108">
        <f t="shared" si="598"/>
        <v>18487.75</v>
      </c>
      <c r="AD3329" s="28">
        <f t="shared" si="599"/>
        <v>82.266000000000005</v>
      </c>
      <c r="AE3329" s="28">
        <f t="shared" si="592"/>
        <v>224.73135924926456</v>
      </c>
      <c r="AF3329" s="31">
        <f t="shared" si="593"/>
        <v>2.5028478250816999E-3</v>
      </c>
      <c r="AJ3329" s="110">
        <f t="shared" si="597"/>
        <v>45016</v>
      </c>
      <c r="AK3329" s="31">
        <f t="shared" si="595"/>
        <v>1.44E-2</v>
      </c>
      <c r="AL3329" s="115">
        <f t="shared" si="596"/>
        <v>1.6559816391731985E-2</v>
      </c>
      <c r="AM3329" s="100"/>
      <c r="BR3329" s="18">
        <f t="shared" si="589"/>
        <v>45007</v>
      </c>
      <c r="BS3329" s="6">
        <f t="shared" si="590"/>
        <v>-1.6500000000000001E-2</v>
      </c>
      <c r="BT3329" s="6">
        <f t="shared" si="591"/>
        <v>2.5999999999999999E-3</v>
      </c>
    </row>
    <row r="3330" spans="2:72" ht="14.45" hidden="1">
      <c r="B3330" s="110">
        <v>45008</v>
      </c>
      <c r="C3330" s="106">
        <v>3948.72</v>
      </c>
      <c r="D3330" s="106">
        <v>3959.21</v>
      </c>
      <c r="E3330" s="106">
        <v>4007.66</v>
      </c>
      <c r="F3330" s="106">
        <v>3919.05</v>
      </c>
      <c r="G3330" s="28"/>
      <c r="H3330" s="107">
        <v>3.0000000000000001E-3</v>
      </c>
      <c r="K3330" s="110">
        <v>45079</v>
      </c>
      <c r="L3330" s="106">
        <v>18534.099999999999</v>
      </c>
      <c r="M3330" s="106">
        <v>18550.849999999999</v>
      </c>
      <c r="N3330" s="106">
        <v>18573.7</v>
      </c>
      <c r="O3330" s="106">
        <v>18478.400000000001</v>
      </c>
      <c r="P3330" s="28" t="s">
        <v>5777</v>
      </c>
      <c r="Q3330" s="107">
        <v>2.5000000000000001E-3</v>
      </c>
      <c r="T3330" s="110">
        <v>44838</v>
      </c>
      <c r="U3330" s="28">
        <v>81.450999999999993</v>
      </c>
      <c r="V3330">
        <v>81.489999999999995</v>
      </c>
      <c r="W3330">
        <v>81.680000000000007</v>
      </c>
      <c r="X3330">
        <v>81.265000000000001</v>
      </c>
      <c r="Y3330" s="19">
        <v>-5.0000000000000001E-4</v>
      </c>
      <c r="AB3330" s="110">
        <f t="shared" si="594"/>
        <v>45079</v>
      </c>
      <c r="AC3330" s="108">
        <f t="shared" si="598"/>
        <v>18534.099999999999</v>
      </c>
      <c r="AD3330" s="28">
        <f t="shared" si="599"/>
        <v>82.397999999999996</v>
      </c>
      <c r="AE3330" s="28">
        <f t="shared" si="592"/>
        <v>224.93385761790333</v>
      </c>
      <c r="AF3330" s="31">
        <f t="shared" si="593"/>
        <v>9.0106858835925507E-4</v>
      </c>
      <c r="AJ3330" s="110">
        <f t="shared" si="597"/>
        <v>45019</v>
      </c>
      <c r="AK3330" s="31">
        <f t="shared" si="595"/>
        <v>3.7000000000000002E-3</v>
      </c>
      <c r="AL3330" s="115">
        <f t="shared" si="596"/>
        <v>1.8404397619458113E-3</v>
      </c>
      <c r="AM3330" s="100"/>
      <c r="BR3330" s="18">
        <f t="shared" si="589"/>
        <v>45008</v>
      </c>
      <c r="BS3330" s="6">
        <f t="shared" si="590"/>
        <v>3.0000000000000001E-3</v>
      </c>
      <c r="BT3330" s="6">
        <f t="shared" si="591"/>
        <v>-4.4000000000000003E-3</v>
      </c>
    </row>
    <row r="3331" spans="2:72" ht="14.45" hidden="1">
      <c r="B3331" s="110">
        <v>45009</v>
      </c>
      <c r="C3331" s="106">
        <v>3970.99</v>
      </c>
      <c r="D3331" s="106">
        <v>3939.21</v>
      </c>
      <c r="E3331" s="106">
        <v>3972.74</v>
      </c>
      <c r="F3331" s="106">
        <v>3909.16</v>
      </c>
      <c r="G3331" s="28"/>
      <c r="H3331" s="107">
        <v>5.5999999999999999E-3</v>
      </c>
      <c r="K3331" s="110">
        <v>45082</v>
      </c>
      <c r="L3331" s="106">
        <v>18593.849999999999</v>
      </c>
      <c r="M3331" s="106">
        <v>18612</v>
      </c>
      <c r="N3331" s="106">
        <v>18640.150000000001</v>
      </c>
      <c r="O3331" s="106">
        <v>18582.8</v>
      </c>
      <c r="P3331" s="28" t="s">
        <v>5778</v>
      </c>
      <c r="Q3331" s="107">
        <v>3.2000000000000002E-3</v>
      </c>
      <c r="T3331" s="110">
        <v>44839</v>
      </c>
      <c r="U3331" s="28">
        <v>81.631</v>
      </c>
      <c r="V3331">
        <v>81.453999999999994</v>
      </c>
      <c r="W3331">
        <v>81.710999999999999</v>
      </c>
      <c r="X3331">
        <v>81.302999999999997</v>
      </c>
      <c r="Y3331" s="19">
        <v>2.2000000000000001E-3</v>
      </c>
      <c r="AB3331" s="110">
        <f t="shared" si="594"/>
        <v>45082</v>
      </c>
      <c r="AC3331" s="108">
        <f t="shared" si="598"/>
        <v>18593.849999999999</v>
      </c>
      <c r="AD3331" s="28">
        <f t="shared" si="599"/>
        <v>82.52</v>
      </c>
      <c r="AE3331" s="28">
        <f t="shared" si="592"/>
        <v>225.3253756665051</v>
      </c>
      <c r="AF3331" s="31">
        <f t="shared" si="593"/>
        <v>1.7405918910919915E-3</v>
      </c>
      <c r="AJ3331" s="110" t="e">
        <f t="shared" si="597"/>
        <v>#N/A</v>
      </c>
      <c r="AK3331" s="31">
        <f t="shared" si="595"/>
        <v>0</v>
      </c>
      <c r="AL3331" s="115">
        <f t="shared" si="596"/>
        <v>0</v>
      </c>
      <c r="AM3331" s="100"/>
      <c r="BR3331" s="18">
        <f t="shared" ref="BR3331:BR3394" si="600">VLOOKUP(B3331,K:Q,1,FALSE)</f>
        <v>45009</v>
      </c>
      <c r="BS3331" s="6">
        <f t="shared" ref="BS3331:BS3394" si="601">IFERROR(VLOOKUP(BR3331,B:H,7,FALSE),0)</f>
        <v>5.5999999999999999E-3</v>
      </c>
      <c r="BT3331" s="6">
        <f t="shared" ref="BT3331:BT3394" si="602">IFERROR(VLOOKUP(BR3331,K:Q,7,FALSE),0)</f>
        <v>-7.7000000000000002E-3</v>
      </c>
    </row>
    <row r="3332" spans="2:72" ht="14.45" hidden="1">
      <c r="B3332" s="110">
        <v>45012</v>
      </c>
      <c r="C3332" s="106">
        <v>3977.53</v>
      </c>
      <c r="D3332" s="106">
        <v>3982.93</v>
      </c>
      <c r="E3332" s="106">
        <v>4003.83</v>
      </c>
      <c r="F3332" s="106">
        <v>3970.49</v>
      </c>
      <c r="G3332" s="28"/>
      <c r="H3332" s="107">
        <v>1.6000000000000001E-3</v>
      </c>
      <c r="K3332" s="110">
        <v>45083</v>
      </c>
      <c r="L3332" s="106">
        <v>18599</v>
      </c>
      <c r="M3332" s="106">
        <v>18600.8</v>
      </c>
      <c r="N3332" s="106">
        <v>18622.75</v>
      </c>
      <c r="O3332" s="106">
        <v>18531.599999999999</v>
      </c>
      <c r="P3332" s="28" t="s">
        <v>5779</v>
      </c>
      <c r="Q3332" s="107">
        <v>2.9999999999999997E-4</v>
      </c>
      <c r="T3332" s="110">
        <v>44840</v>
      </c>
      <c r="U3332" s="28">
        <v>82.06</v>
      </c>
      <c r="V3332">
        <v>81.515000000000001</v>
      </c>
      <c r="W3332">
        <v>82.298000000000002</v>
      </c>
      <c r="X3332">
        <v>81.459999999999994</v>
      </c>
      <c r="Y3332" s="19">
        <v>5.3E-3</v>
      </c>
      <c r="AB3332" s="110">
        <f t="shared" si="594"/>
        <v>45083</v>
      </c>
      <c r="AC3332" s="108">
        <f t="shared" si="598"/>
        <v>18599</v>
      </c>
      <c r="AD3332" s="28">
        <f t="shared" si="599"/>
        <v>82.51</v>
      </c>
      <c r="AE3332" s="28">
        <f t="shared" ref="AE3332:AE3395" si="603">AC3332/AD3332</f>
        <v>225.41510119985455</v>
      </c>
      <c r="AF3332" s="31">
        <f t="shared" si="593"/>
        <v>3.9820429937842405E-4</v>
      </c>
      <c r="AJ3332" s="110">
        <f t="shared" si="597"/>
        <v>45021</v>
      </c>
      <c r="AK3332" s="31">
        <f t="shared" si="595"/>
        <v>-2.5000000000000001E-3</v>
      </c>
      <c r="AL3332" s="115">
        <f t="shared" si="596"/>
        <v>1.2464974733496392E-2</v>
      </c>
      <c r="AM3332" s="100"/>
      <c r="BR3332" s="18">
        <f t="shared" si="600"/>
        <v>45012</v>
      </c>
      <c r="BS3332" s="6">
        <f t="shared" si="601"/>
        <v>1.6000000000000001E-3</v>
      </c>
      <c r="BT3332" s="6">
        <f t="shared" si="602"/>
        <v>2.3999999999999998E-3</v>
      </c>
    </row>
    <row r="3333" spans="2:72" ht="14.45" hidden="1">
      <c r="B3333" s="110">
        <v>45013</v>
      </c>
      <c r="C3333" s="106">
        <v>3971.27</v>
      </c>
      <c r="D3333" s="106">
        <v>3974.13</v>
      </c>
      <c r="E3333" s="106">
        <v>3979.2</v>
      </c>
      <c r="F3333" s="106">
        <v>3951.53</v>
      </c>
      <c r="G3333" s="28"/>
      <c r="H3333" s="107">
        <v>-1.6000000000000001E-3</v>
      </c>
      <c r="K3333" s="110">
        <v>45084</v>
      </c>
      <c r="L3333" s="106">
        <v>18726.400000000001</v>
      </c>
      <c r="M3333" s="106">
        <v>18665.599999999999</v>
      </c>
      <c r="N3333" s="106">
        <v>18738.95</v>
      </c>
      <c r="O3333" s="106">
        <v>18636</v>
      </c>
      <c r="P3333" s="28" t="s">
        <v>5780</v>
      </c>
      <c r="Q3333" s="107">
        <v>6.7999999999999996E-3</v>
      </c>
      <c r="T3333" s="110">
        <v>44841</v>
      </c>
      <c r="U3333" s="28">
        <v>82.82</v>
      </c>
      <c r="V3333">
        <v>82.263999999999996</v>
      </c>
      <c r="W3333">
        <v>82.82</v>
      </c>
      <c r="X3333">
        <v>82.088999999999999</v>
      </c>
      <c r="Y3333" s="19">
        <v>9.2999999999999992E-3</v>
      </c>
      <c r="AB3333" s="110">
        <f t="shared" si="594"/>
        <v>45084</v>
      </c>
      <c r="AC3333" s="108">
        <f t="shared" si="598"/>
        <v>18726.400000000001</v>
      </c>
      <c r="AD3333" s="28">
        <f t="shared" si="599"/>
        <v>82.5</v>
      </c>
      <c r="AE3333" s="28">
        <f t="shared" si="603"/>
        <v>226.98666666666668</v>
      </c>
      <c r="AF3333" s="31">
        <f t="shared" ref="AF3333:AF3396" si="604">AE3333/AE3332-1</f>
        <v>6.9718730397692052E-3</v>
      </c>
      <c r="AJ3333" s="110">
        <f t="shared" si="597"/>
        <v>45022</v>
      </c>
      <c r="AK3333" s="31">
        <f t="shared" si="595"/>
        <v>3.5999999999999999E-3</v>
      </c>
      <c r="AL3333" s="115">
        <f t="shared" si="596"/>
        <v>3.623022901412476E-3</v>
      </c>
      <c r="AM3333" s="100"/>
      <c r="BR3333" s="18">
        <f t="shared" si="600"/>
        <v>45013</v>
      </c>
      <c r="BS3333" s="6">
        <f t="shared" si="601"/>
        <v>-1.6000000000000001E-3</v>
      </c>
      <c r="BT3333" s="6">
        <f t="shared" si="602"/>
        <v>-2E-3</v>
      </c>
    </row>
    <row r="3334" spans="2:72" ht="14.45" hidden="1">
      <c r="B3334" s="110">
        <v>45014</v>
      </c>
      <c r="C3334" s="106">
        <v>4027.81</v>
      </c>
      <c r="D3334" s="106">
        <v>3999.53</v>
      </c>
      <c r="E3334" s="106">
        <v>4030.59</v>
      </c>
      <c r="F3334" s="106">
        <v>3999.53</v>
      </c>
      <c r="G3334" s="28"/>
      <c r="H3334" s="107">
        <v>1.4200000000000001E-2</v>
      </c>
      <c r="K3334" s="110">
        <v>45085</v>
      </c>
      <c r="L3334" s="106">
        <v>18634.55</v>
      </c>
      <c r="M3334" s="106">
        <v>18725.349999999999</v>
      </c>
      <c r="N3334" s="106">
        <v>18777.900000000001</v>
      </c>
      <c r="O3334" s="106">
        <v>18615.599999999999</v>
      </c>
      <c r="P3334" s="28" t="s">
        <v>5781</v>
      </c>
      <c r="Q3334" s="107">
        <v>-4.8999999999999998E-3</v>
      </c>
      <c r="T3334" s="110">
        <v>44844</v>
      </c>
      <c r="U3334" s="28">
        <v>82.37</v>
      </c>
      <c r="V3334">
        <v>82.68</v>
      </c>
      <c r="W3334">
        <v>82.694999999999993</v>
      </c>
      <c r="X3334">
        <v>82.236000000000004</v>
      </c>
      <c r="Y3334" s="19">
        <v>-5.4000000000000003E-3</v>
      </c>
      <c r="AB3334" s="110">
        <f t="shared" si="594"/>
        <v>45085</v>
      </c>
      <c r="AC3334" s="108">
        <f t="shared" si="598"/>
        <v>18634.55</v>
      </c>
      <c r="AD3334" s="28">
        <f t="shared" si="599"/>
        <v>82.488</v>
      </c>
      <c r="AE3334" s="28">
        <f t="shared" si="603"/>
        <v>225.90619241586654</v>
      </c>
      <c r="AF3334" s="31">
        <f t="shared" si="604"/>
        <v>-4.7600780550992594E-3</v>
      </c>
      <c r="AJ3334" s="110">
        <f t="shared" si="597"/>
        <v>45026</v>
      </c>
      <c r="AK3334" s="31">
        <f t="shared" si="595"/>
        <v>1E-3</v>
      </c>
      <c r="AL3334" s="115">
        <f t="shared" si="596"/>
        <v>-3.5670962803513451E-4</v>
      </c>
      <c r="AM3334" s="100"/>
      <c r="BR3334" s="18">
        <f t="shared" si="600"/>
        <v>45014</v>
      </c>
      <c r="BS3334" s="6">
        <f t="shared" si="601"/>
        <v>1.4200000000000001E-2</v>
      </c>
      <c r="BT3334" s="6">
        <f t="shared" si="602"/>
        <v>7.6E-3</v>
      </c>
    </row>
    <row r="3335" spans="2:72" ht="14.45" hidden="1">
      <c r="B3335" s="110">
        <v>45015</v>
      </c>
      <c r="C3335" s="106">
        <v>4050.83</v>
      </c>
      <c r="D3335" s="106">
        <v>4046.74</v>
      </c>
      <c r="E3335" s="106">
        <v>4057.85</v>
      </c>
      <c r="F3335" s="106">
        <v>4032.1</v>
      </c>
      <c r="G3335" s="28"/>
      <c r="H3335" s="107">
        <v>5.7000000000000002E-3</v>
      </c>
      <c r="K3335" s="110">
        <v>45086</v>
      </c>
      <c r="L3335" s="106">
        <v>18563.400000000001</v>
      </c>
      <c r="M3335" s="106">
        <v>18655.900000000001</v>
      </c>
      <c r="N3335" s="106">
        <v>18676.650000000001</v>
      </c>
      <c r="O3335" s="106">
        <v>18555.400000000001</v>
      </c>
      <c r="P3335" s="28" t="s">
        <v>5782</v>
      </c>
      <c r="Q3335" s="107">
        <v>-3.8E-3</v>
      </c>
      <c r="T3335" s="110">
        <v>44845</v>
      </c>
      <c r="U3335" s="28">
        <v>82.256</v>
      </c>
      <c r="V3335">
        <v>82.397000000000006</v>
      </c>
      <c r="W3335">
        <v>82.497</v>
      </c>
      <c r="X3335">
        <v>82.084000000000003</v>
      </c>
      <c r="Y3335" s="19">
        <v>-1.4E-3</v>
      </c>
      <c r="AB3335" s="110">
        <f t="shared" si="594"/>
        <v>45086</v>
      </c>
      <c r="AC3335" s="108">
        <f t="shared" si="598"/>
        <v>18563.400000000001</v>
      </c>
      <c r="AD3335" s="28">
        <f t="shared" si="599"/>
        <v>82.44</v>
      </c>
      <c r="AE3335" s="28">
        <f t="shared" si="603"/>
        <v>225.17467248908298</v>
      </c>
      <c r="AF3335" s="31">
        <f t="shared" si="604"/>
        <v>-3.2381579228112356E-3</v>
      </c>
      <c r="AJ3335" s="110">
        <f t="shared" si="597"/>
        <v>45027</v>
      </c>
      <c r="AK3335" s="31">
        <f t="shared" si="595"/>
        <v>0</v>
      </c>
      <c r="AL3335" s="115">
        <f t="shared" si="596"/>
        <v>4.6554839805599268E-3</v>
      </c>
      <c r="AM3335" s="100"/>
      <c r="BR3335" s="18" t="e">
        <f t="shared" si="600"/>
        <v>#N/A</v>
      </c>
      <c r="BS3335" s="6">
        <f t="shared" si="601"/>
        <v>0</v>
      </c>
      <c r="BT3335" s="6">
        <f t="shared" si="602"/>
        <v>0</v>
      </c>
    </row>
    <row r="3336" spans="2:72" ht="14.45" hidden="1">
      <c r="B3336" s="110">
        <v>45016</v>
      </c>
      <c r="C3336" s="106">
        <v>4109.3100000000004</v>
      </c>
      <c r="D3336" s="106">
        <v>4056.18</v>
      </c>
      <c r="E3336" s="106">
        <v>4110.75</v>
      </c>
      <c r="F3336" s="106">
        <v>4056.18</v>
      </c>
      <c r="G3336" s="28"/>
      <c r="H3336" s="107">
        <v>1.44E-2</v>
      </c>
      <c r="K3336" s="110">
        <v>45089</v>
      </c>
      <c r="L3336" s="106">
        <v>18601.5</v>
      </c>
      <c r="M3336" s="106">
        <v>18595.05</v>
      </c>
      <c r="N3336" s="106">
        <v>18633.599999999999</v>
      </c>
      <c r="O3336" s="106">
        <v>18559.75</v>
      </c>
      <c r="P3336" s="28" t="s">
        <v>5783</v>
      </c>
      <c r="Q3336" s="107">
        <v>2.0999999999999999E-3</v>
      </c>
      <c r="T3336" s="110">
        <v>44846</v>
      </c>
      <c r="U3336" s="28">
        <v>82.159000000000006</v>
      </c>
      <c r="V3336">
        <v>82.238</v>
      </c>
      <c r="W3336">
        <v>82.364999999999995</v>
      </c>
      <c r="X3336">
        <v>82.150999999999996</v>
      </c>
      <c r="Y3336" s="19">
        <v>-1.1999999999999999E-3</v>
      </c>
      <c r="AB3336" s="110">
        <f t="shared" si="594"/>
        <v>45089</v>
      </c>
      <c r="AC3336" s="108">
        <f t="shared" si="598"/>
        <v>18601.5</v>
      </c>
      <c r="AD3336" s="28">
        <f t="shared" si="599"/>
        <v>82.39</v>
      </c>
      <c r="AE3336" s="28">
        <f t="shared" si="603"/>
        <v>225.77375895132906</v>
      </c>
      <c r="AF3336" s="31">
        <f t="shared" si="604"/>
        <v>2.6605410618512071E-3</v>
      </c>
      <c r="AJ3336" s="110">
        <f t="shared" si="597"/>
        <v>45028</v>
      </c>
      <c r="AK3336" s="31">
        <f t="shared" si="595"/>
        <v>-4.1000000000000003E-3</v>
      </c>
      <c r="AL3336" s="115">
        <f t="shared" si="596"/>
        <v>6.4334255855398315E-3</v>
      </c>
      <c r="AM3336" s="100"/>
      <c r="BR3336" s="18">
        <f t="shared" si="600"/>
        <v>45016</v>
      </c>
      <c r="BS3336" s="6">
        <f t="shared" si="601"/>
        <v>1.44E-2</v>
      </c>
      <c r="BT3336" s="6">
        <f t="shared" si="602"/>
        <v>1.6299999999999999E-2</v>
      </c>
    </row>
    <row r="3337" spans="2:72" ht="14.45" hidden="1">
      <c r="B3337" s="110">
        <v>45019</v>
      </c>
      <c r="C3337" s="106">
        <v>4124.51</v>
      </c>
      <c r="D3337" s="106">
        <v>4102.2</v>
      </c>
      <c r="E3337" s="106">
        <v>4127.66</v>
      </c>
      <c r="F3337" s="106">
        <v>4098.79</v>
      </c>
      <c r="G3337" s="28"/>
      <c r="H3337" s="107">
        <v>3.7000000000000002E-3</v>
      </c>
      <c r="K3337" s="110">
        <v>45090</v>
      </c>
      <c r="L3337" s="106">
        <v>18716.150000000001</v>
      </c>
      <c r="M3337" s="106">
        <v>18631.8</v>
      </c>
      <c r="N3337" s="106">
        <v>18728.900000000001</v>
      </c>
      <c r="O3337" s="106">
        <v>18631.8</v>
      </c>
      <c r="P3337" s="28" t="s">
        <v>5784</v>
      </c>
      <c r="Q3337" s="107">
        <v>6.1999999999999998E-3</v>
      </c>
      <c r="T3337" s="110">
        <v>44847</v>
      </c>
      <c r="U3337" s="28">
        <v>82.171999999999997</v>
      </c>
      <c r="V3337">
        <v>82.179000000000002</v>
      </c>
      <c r="W3337">
        <v>82.66</v>
      </c>
      <c r="X3337">
        <v>82.1</v>
      </c>
      <c r="Y3337" s="19">
        <v>2.0000000000000001E-4</v>
      </c>
      <c r="AB3337" s="110">
        <f t="shared" si="594"/>
        <v>45090</v>
      </c>
      <c r="AC3337" s="108">
        <f t="shared" si="598"/>
        <v>18716.150000000001</v>
      </c>
      <c r="AD3337" s="28">
        <f t="shared" si="599"/>
        <v>82.228999999999999</v>
      </c>
      <c r="AE3337" s="28">
        <f t="shared" si="603"/>
        <v>227.61008889807735</v>
      </c>
      <c r="AF3337" s="31">
        <f t="shared" si="604"/>
        <v>8.1334959176728727E-3</v>
      </c>
      <c r="AJ3337" s="110">
        <f t="shared" si="597"/>
        <v>45029</v>
      </c>
      <c r="AK3337" s="31">
        <f t="shared" si="595"/>
        <v>1.3299999999999999E-2</v>
      </c>
      <c r="AL3337" s="115">
        <f t="shared" si="596"/>
        <v>4.308069006827564E-3</v>
      </c>
      <c r="AM3337" s="100"/>
      <c r="BR3337" s="18">
        <f t="shared" si="600"/>
        <v>45019</v>
      </c>
      <c r="BS3337" s="6">
        <f t="shared" si="601"/>
        <v>3.7000000000000002E-3</v>
      </c>
      <c r="BT3337" s="6">
        <f t="shared" si="602"/>
        <v>2.2000000000000001E-3</v>
      </c>
    </row>
    <row r="3338" spans="2:72" ht="14.45" hidden="1">
      <c r="B3338" s="110">
        <v>45020</v>
      </c>
      <c r="C3338" s="106">
        <v>4100.6000000000004</v>
      </c>
      <c r="D3338" s="106">
        <v>4128.03</v>
      </c>
      <c r="E3338" s="106">
        <v>4133.13</v>
      </c>
      <c r="F3338" s="106">
        <v>4086.87</v>
      </c>
      <c r="G3338" s="28"/>
      <c r="H3338" s="107">
        <v>-5.7999999999999996E-3</v>
      </c>
      <c r="K3338" s="110">
        <v>45091</v>
      </c>
      <c r="L3338" s="106">
        <v>18755.900000000001</v>
      </c>
      <c r="M3338" s="106">
        <v>18744.599999999999</v>
      </c>
      <c r="N3338" s="106">
        <v>18769.7</v>
      </c>
      <c r="O3338" s="106">
        <v>18690</v>
      </c>
      <c r="P3338" s="28" t="s">
        <v>5785</v>
      </c>
      <c r="Q3338" s="107">
        <v>2.0999999999999999E-3</v>
      </c>
      <c r="T3338" s="110">
        <v>44848</v>
      </c>
      <c r="U3338" s="28">
        <v>82.34</v>
      </c>
      <c r="V3338">
        <v>82.182000000000002</v>
      </c>
      <c r="W3338">
        <v>82.423000000000002</v>
      </c>
      <c r="X3338">
        <v>82.100999999999999</v>
      </c>
      <c r="Y3338" s="19">
        <v>2E-3</v>
      </c>
      <c r="AB3338" s="110">
        <f t="shared" si="594"/>
        <v>45091</v>
      </c>
      <c r="AC3338" s="108">
        <f t="shared" si="598"/>
        <v>18755.900000000001</v>
      </c>
      <c r="AD3338" s="28">
        <f t="shared" si="599"/>
        <v>81.95</v>
      </c>
      <c r="AE3338" s="28">
        <f t="shared" si="603"/>
        <v>228.8700427089689</v>
      </c>
      <c r="AF3338" s="31">
        <f t="shared" si="604"/>
        <v>5.535579802245616E-3</v>
      </c>
      <c r="AJ3338" s="110" t="e">
        <f t="shared" si="597"/>
        <v>#N/A</v>
      </c>
      <c r="AK3338" s="31">
        <f t="shared" si="595"/>
        <v>0</v>
      </c>
      <c r="AL3338" s="115">
        <f t="shared" si="596"/>
        <v>0</v>
      </c>
      <c r="AM3338" s="100"/>
      <c r="BR3338" s="18" t="e">
        <f t="shared" si="600"/>
        <v>#N/A</v>
      </c>
      <c r="BS3338" s="6">
        <f t="shared" si="601"/>
        <v>0</v>
      </c>
      <c r="BT3338" s="6">
        <f t="shared" si="602"/>
        <v>0</v>
      </c>
    </row>
    <row r="3339" spans="2:72" ht="14.45" hidden="1">
      <c r="B3339" s="110">
        <v>45021</v>
      </c>
      <c r="C3339" s="106">
        <v>4090.38</v>
      </c>
      <c r="D3339" s="106">
        <v>4094.5</v>
      </c>
      <c r="E3339" s="106">
        <v>4099.6899999999996</v>
      </c>
      <c r="F3339" s="106">
        <v>4072.56</v>
      </c>
      <c r="G3339" s="28"/>
      <c r="H3339" s="107">
        <v>-2.5000000000000001E-3</v>
      </c>
      <c r="K3339" s="110">
        <v>45092</v>
      </c>
      <c r="L3339" s="106">
        <v>18688.099999999999</v>
      </c>
      <c r="M3339" s="106">
        <v>18774.45</v>
      </c>
      <c r="N3339" s="106">
        <v>18794.099999999999</v>
      </c>
      <c r="O3339" s="106">
        <v>18669.05</v>
      </c>
      <c r="P3339" s="28" t="s">
        <v>5786</v>
      </c>
      <c r="Q3339" s="107">
        <v>-3.5999999999999999E-3</v>
      </c>
      <c r="T3339" s="110">
        <v>44851</v>
      </c>
      <c r="U3339" s="28">
        <v>82.171000000000006</v>
      </c>
      <c r="V3339">
        <v>82.4</v>
      </c>
      <c r="W3339">
        <v>82.418000000000006</v>
      </c>
      <c r="X3339">
        <v>82.081000000000003</v>
      </c>
      <c r="Y3339" s="19">
        <v>-2.0999999999999999E-3</v>
      </c>
      <c r="AB3339" s="110">
        <f t="shared" si="594"/>
        <v>45092</v>
      </c>
      <c r="AC3339" s="108">
        <f t="shared" si="598"/>
        <v>18688.099999999999</v>
      </c>
      <c r="AD3339" s="28">
        <f t="shared" si="599"/>
        <v>81.900000000000006</v>
      </c>
      <c r="AE3339" s="28">
        <f t="shared" si="603"/>
        <v>228.18192918192915</v>
      </c>
      <c r="AF3339" s="31">
        <f t="shared" si="604"/>
        <v>-3.0065687885362236E-3</v>
      </c>
      <c r="AJ3339" s="110">
        <f t="shared" si="597"/>
        <v>45033</v>
      </c>
      <c r="AK3339" s="31">
        <f t="shared" si="595"/>
        <v>3.3E-3</v>
      </c>
      <c r="AL3339" s="115">
        <f t="shared" si="596"/>
        <v>-1.0793507905609512E-2</v>
      </c>
      <c r="AM3339" s="100"/>
      <c r="BR3339" s="18">
        <f t="shared" si="600"/>
        <v>45021</v>
      </c>
      <c r="BS3339" s="6">
        <f t="shared" si="601"/>
        <v>-2.5000000000000001E-3</v>
      </c>
      <c r="BT3339" s="6">
        <f t="shared" si="602"/>
        <v>9.1000000000000004E-3</v>
      </c>
    </row>
    <row r="3340" spans="2:72" ht="14.45" hidden="1">
      <c r="B3340" s="110">
        <v>45022</v>
      </c>
      <c r="C3340" s="106">
        <v>4105.0200000000004</v>
      </c>
      <c r="D3340" s="106">
        <v>4081.15</v>
      </c>
      <c r="E3340" s="106">
        <v>4107.32</v>
      </c>
      <c r="F3340" s="106">
        <v>4069.84</v>
      </c>
      <c r="G3340" s="28"/>
      <c r="H3340" s="107">
        <v>3.5999999999999999E-3</v>
      </c>
      <c r="K3340" s="110">
        <v>45093</v>
      </c>
      <c r="L3340" s="106">
        <v>18826</v>
      </c>
      <c r="M3340" s="106">
        <v>18723.3</v>
      </c>
      <c r="N3340" s="106">
        <v>18864.7</v>
      </c>
      <c r="O3340" s="106">
        <v>18710.5</v>
      </c>
      <c r="P3340" s="28" t="s">
        <v>5787</v>
      </c>
      <c r="Q3340" s="107">
        <v>7.4000000000000003E-3</v>
      </c>
      <c r="T3340" s="110">
        <v>44852</v>
      </c>
      <c r="U3340" s="28">
        <v>82.290999999999997</v>
      </c>
      <c r="V3340">
        <v>82.134</v>
      </c>
      <c r="W3340">
        <v>82.381</v>
      </c>
      <c r="X3340">
        <v>81.998000000000005</v>
      </c>
      <c r="Y3340" s="19">
        <v>1.5E-3</v>
      </c>
      <c r="AB3340" s="110">
        <f t="shared" si="594"/>
        <v>45093</v>
      </c>
      <c r="AC3340" s="108">
        <f t="shared" si="598"/>
        <v>18826</v>
      </c>
      <c r="AD3340" s="28">
        <f t="shared" si="599"/>
        <v>81.91</v>
      </c>
      <c r="AE3340" s="28">
        <f t="shared" si="603"/>
        <v>229.83762666341107</v>
      </c>
      <c r="AF3340" s="31">
        <f t="shared" si="604"/>
        <v>7.2560412098270355E-3</v>
      </c>
      <c r="AJ3340" s="110">
        <f t="shared" si="597"/>
        <v>45034</v>
      </c>
      <c r="AK3340" s="31">
        <f t="shared" si="595"/>
        <v>8.9999999999999998E-4</v>
      </c>
      <c r="AL3340" s="115">
        <f t="shared" si="596"/>
        <v>-3.8525077746998093E-3</v>
      </c>
      <c r="AM3340" s="100"/>
      <c r="BR3340" s="18">
        <f t="shared" si="600"/>
        <v>45022</v>
      </c>
      <c r="BS3340" s="6">
        <f t="shared" si="601"/>
        <v>3.5999999999999999E-3</v>
      </c>
      <c r="BT3340" s="6">
        <f t="shared" si="602"/>
        <v>2.3999999999999998E-3</v>
      </c>
    </row>
    <row r="3341" spans="2:72" ht="14.45" hidden="1">
      <c r="B3341" s="110">
        <v>45026</v>
      </c>
      <c r="C3341" s="106">
        <v>4109.1099999999997</v>
      </c>
      <c r="D3341" s="106">
        <v>4085.2</v>
      </c>
      <c r="E3341" s="106">
        <v>4109.5</v>
      </c>
      <c r="F3341" s="106">
        <v>4072.55</v>
      </c>
      <c r="G3341" s="28"/>
      <c r="H3341" s="107">
        <v>1E-3</v>
      </c>
      <c r="K3341" s="110">
        <v>45096</v>
      </c>
      <c r="L3341" s="106">
        <v>18755.45</v>
      </c>
      <c r="M3341" s="106">
        <v>18873.3</v>
      </c>
      <c r="N3341" s="106">
        <v>18881.45</v>
      </c>
      <c r="O3341" s="106">
        <v>18719.150000000001</v>
      </c>
      <c r="P3341" s="28" t="s">
        <v>5788</v>
      </c>
      <c r="Q3341" s="107">
        <v>-3.7000000000000002E-3</v>
      </c>
      <c r="T3341" s="110">
        <v>44853</v>
      </c>
      <c r="U3341" s="28">
        <v>83.013000000000005</v>
      </c>
      <c r="V3341">
        <v>82.271000000000001</v>
      </c>
      <c r="W3341">
        <v>83.100999999999999</v>
      </c>
      <c r="X3341">
        <v>82.26</v>
      </c>
      <c r="Y3341" s="19">
        <v>8.8000000000000005E-3</v>
      </c>
      <c r="AB3341" s="110">
        <f t="shared" ref="AB3341:AB3404" si="605">VLOOKUP(K3341,T:Y,1,FALSE)</f>
        <v>45096</v>
      </c>
      <c r="AC3341" s="108">
        <f t="shared" si="598"/>
        <v>18755.45</v>
      </c>
      <c r="AD3341" s="28">
        <f t="shared" si="599"/>
        <v>81.91</v>
      </c>
      <c r="AE3341" s="28">
        <f t="shared" si="603"/>
        <v>228.97631546819682</v>
      </c>
      <c r="AF3341" s="31">
        <f t="shared" si="604"/>
        <v>-3.7474768936577307E-3</v>
      </c>
      <c r="AJ3341" s="110">
        <f t="shared" si="597"/>
        <v>45035</v>
      </c>
      <c r="AK3341" s="31">
        <f t="shared" si="595"/>
        <v>-1E-4</v>
      </c>
      <c r="AL3341" s="115">
        <f t="shared" si="596"/>
        <v>-4.5878191053423389E-3</v>
      </c>
      <c r="AM3341" s="100"/>
      <c r="BR3341" s="18">
        <f t="shared" si="600"/>
        <v>45026</v>
      </c>
      <c r="BS3341" s="6">
        <f t="shared" si="601"/>
        <v>1E-3</v>
      </c>
      <c r="BT3341" s="6">
        <f t="shared" si="602"/>
        <v>1.4E-3</v>
      </c>
    </row>
    <row r="3342" spans="2:72" ht="14.45" hidden="1">
      <c r="B3342" s="110">
        <v>45027</v>
      </c>
      <c r="C3342" s="106">
        <v>4108.9399999999996</v>
      </c>
      <c r="D3342" s="106">
        <v>4110.29</v>
      </c>
      <c r="E3342" s="106">
        <v>4124.26</v>
      </c>
      <c r="F3342" s="106">
        <v>4102.6099999999997</v>
      </c>
      <c r="G3342" s="28"/>
      <c r="H3342" s="107">
        <v>0</v>
      </c>
      <c r="K3342" s="110">
        <v>45097</v>
      </c>
      <c r="L3342" s="106">
        <v>18816.7</v>
      </c>
      <c r="M3342" s="106">
        <v>18752.349999999999</v>
      </c>
      <c r="N3342" s="106">
        <v>18839.7</v>
      </c>
      <c r="O3342" s="106">
        <v>18660.650000000001</v>
      </c>
      <c r="P3342" s="28" t="s">
        <v>4542</v>
      </c>
      <c r="Q3342" s="107">
        <v>3.3E-3</v>
      </c>
      <c r="T3342" s="110">
        <v>44854</v>
      </c>
      <c r="U3342" s="28">
        <v>82.82</v>
      </c>
      <c r="V3342">
        <v>82.991</v>
      </c>
      <c r="W3342">
        <v>83.268000000000001</v>
      </c>
      <c r="X3342">
        <v>82.525999999999996</v>
      </c>
      <c r="Y3342" s="19">
        <v>-2.3E-3</v>
      </c>
      <c r="AB3342" s="110">
        <f t="shared" si="605"/>
        <v>45097</v>
      </c>
      <c r="AC3342" s="108">
        <f t="shared" si="598"/>
        <v>18816.7</v>
      </c>
      <c r="AD3342" s="28">
        <f t="shared" si="599"/>
        <v>82</v>
      </c>
      <c r="AE3342" s="28">
        <f t="shared" si="603"/>
        <v>229.47195121951219</v>
      </c>
      <c r="AF3342" s="31">
        <f t="shared" si="604"/>
        <v>2.1645721318466205E-3</v>
      </c>
      <c r="AJ3342" s="110">
        <f t="shared" si="597"/>
        <v>45036</v>
      </c>
      <c r="AK3342" s="31">
        <f t="shared" si="595"/>
        <v>-6.0000000000000001E-3</v>
      </c>
      <c r="AL3342" s="115">
        <f t="shared" si="596"/>
        <v>2.0897989375898707E-3</v>
      </c>
      <c r="AM3342" s="100"/>
      <c r="BR3342" s="18">
        <f t="shared" si="600"/>
        <v>45027</v>
      </c>
      <c r="BS3342" s="6">
        <f t="shared" si="601"/>
        <v>0</v>
      </c>
      <c r="BT3342" s="6">
        <f t="shared" si="602"/>
        <v>5.5999999999999999E-3</v>
      </c>
    </row>
    <row r="3343" spans="2:72" ht="14.45" hidden="1">
      <c r="B3343" s="110">
        <v>45028</v>
      </c>
      <c r="C3343" s="106">
        <v>4091.95</v>
      </c>
      <c r="D3343" s="106">
        <v>4121.72</v>
      </c>
      <c r="E3343" s="106">
        <v>4134.37</v>
      </c>
      <c r="F3343" s="106">
        <v>4086.94</v>
      </c>
      <c r="G3343" s="28"/>
      <c r="H3343" s="107">
        <v>-4.1000000000000003E-3</v>
      </c>
      <c r="K3343" s="110">
        <v>45098</v>
      </c>
      <c r="L3343" s="106">
        <v>18856.849999999999</v>
      </c>
      <c r="M3343" s="106">
        <v>18849.400000000001</v>
      </c>
      <c r="N3343" s="106">
        <v>18875.900000000001</v>
      </c>
      <c r="O3343" s="106">
        <v>18794.849999999999</v>
      </c>
      <c r="P3343" s="28" t="s">
        <v>5789</v>
      </c>
      <c r="Q3343" s="107">
        <v>2.0999999999999999E-3</v>
      </c>
      <c r="T3343" s="110">
        <v>44855</v>
      </c>
      <c r="U3343" s="28">
        <v>82.528999999999996</v>
      </c>
      <c r="V3343">
        <v>82.835999999999999</v>
      </c>
      <c r="W3343">
        <v>83.103999999999999</v>
      </c>
      <c r="X3343">
        <v>82.539000000000001</v>
      </c>
      <c r="Y3343" s="19">
        <v>-3.5000000000000001E-3</v>
      </c>
      <c r="AB3343" s="110">
        <f t="shared" si="605"/>
        <v>45098</v>
      </c>
      <c r="AC3343" s="108">
        <f t="shared" si="598"/>
        <v>18856.849999999999</v>
      </c>
      <c r="AD3343" s="28">
        <f t="shared" si="599"/>
        <v>81.93</v>
      </c>
      <c r="AE3343" s="28">
        <f t="shared" si="603"/>
        <v>230.15806176003903</v>
      </c>
      <c r="AF3343" s="31">
        <f t="shared" si="604"/>
        <v>2.9899538347957222E-3</v>
      </c>
      <c r="AJ3343" s="110">
        <f t="shared" si="597"/>
        <v>45037</v>
      </c>
      <c r="AK3343" s="31">
        <f t="shared" si="595"/>
        <v>8.9999999999999998E-4</v>
      </c>
      <c r="AL3343" s="115">
        <f t="shared" si="596"/>
        <v>1.0744389312153935E-3</v>
      </c>
      <c r="AM3343" s="100"/>
      <c r="BR3343" s="18">
        <f t="shared" si="600"/>
        <v>45028</v>
      </c>
      <c r="BS3343" s="6">
        <f t="shared" si="601"/>
        <v>-4.1000000000000003E-3</v>
      </c>
      <c r="BT3343" s="6">
        <f t="shared" si="602"/>
        <v>5.1000000000000004E-3</v>
      </c>
    </row>
    <row r="3344" spans="2:72" ht="14.45" hidden="1">
      <c r="B3344" s="110">
        <v>45029</v>
      </c>
      <c r="C3344" s="106">
        <v>4146.22</v>
      </c>
      <c r="D3344" s="106">
        <v>4100.04</v>
      </c>
      <c r="E3344" s="106">
        <v>4150.26</v>
      </c>
      <c r="F3344" s="106">
        <v>4099.3999999999996</v>
      </c>
      <c r="G3344" s="28"/>
      <c r="H3344" s="107">
        <v>1.3299999999999999E-2</v>
      </c>
      <c r="K3344" s="110">
        <v>45099</v>
      </c>
      <c r="L3344" s="106">
        <v>18771.25</v>
      </c>
      <c r="M3344" s="106">
        <v>18853.599999999999</v>
      </c>
      <c r="N3344" s="106">
        <v>18886.599999999999</v>
      </c>
      <c r="O3344" s="106">
        <v>18759.5</v>
      </c>
      <c r="P3344" s="28" t="s">
        <v>5790</v>
      </c>
      <c r="Q3344" s="107">
        <v>-4.4999999999999997E-3</v>
      </c>
      <c r="T3344" s="110">
        <v>44858</v>
      </c>
      <c r="U3344" s="28">
        <v>82.744</v>
      </c>
      <c r="V3344">
        <v>82.602999999999994</v>
      </c>
      <c r="W3344">
        <v>82.884</v>
      </c>
      <c r="X3344">
        <v>82.572000000000003</v>
      </c>
      <c r="Y3344" s="19">
        <v>2.5999999999999999E-3</v>
      </c>
      <c r="AB3344" s="110">
        <f t="shared" si="605"/>
        <v>45099</v>
      </c>
      <c r="AC3344" s="108">
        <f t="shared" si="598"/>
        <v>18771.25</v>
      </c>
      <c r="AD3344" s="28">
        <f t="shared" si="599"/>
        <v>81.95</v>
      </c>
      <c r="AE3344" s="28">
        <f t="shared" si="603"/>
        <v>229.05735204392923</v>
      </c>
      <c r="AF3344" s="31">
        <f t="shared" si="604"/>
        <v>-4.7824078274407711E-3</v>
      </c>
      <c r="AJ3344" s="110">
        <f t="shared" si="597"/>
        <v>45040</v>
      </c>
      <c r="AK3344" s="31">
        <f t="shared" si="595"/>
        <v>8.9999999999999998E-4</v>
      </c>
      <c r="AL3344" s="115">
        <f t="shared" si="596"/>
        <v>7.7548120807153786E-3</v>
      </c>
      <c r="AM3344" s="100"/>
      <c r="BR3344" s="18">
        <f t="shared" si="600"/>
        <v>45029</v>
      </c>
      <c r="BS3344" s="6">
        <f t="shared" si="601"/>
        <v>1.3299999999999999E-2</v>
      </c>
      <c r="BT3344" s="6">
        <f t="shared" si="602"/>
        <v>8.9999999999999998E-4</v>
      </c>
    </row>
    <row r="3345" spans="2:72" ht="14.45" hidden="1">
      <c r="B3345" s="110">
        <v>45030</v>
      </c>
      <c r="C3345" s="106">
        <v>4137.6400000000003</v>
      </c>
      <c r="D3345" s="106">
        <v>4140.1099999999997</v>
      </c>
      <c r="E3345" s="106">
        <v>4163.1899999999996</v>
      </c>
      <c r="F3345" s="106">
        <v>4113.2</v>
      </c>
      <c r="G3345" s="28"/>
      <c r="H3345" s="107">
        <v>-2.0999999999999999E-3</v>
      </c>
      <c r="K3345" s="110">
        <v>45100</v>
      </c>
      <c r="L3345" s="106">
        <v>18665.5</v>
      </c>
      <c r="M3345" s="106">
        <v>18741.849999999999</v>
      </c>
      <c r="N3345" s="106">
        <v>18756.400000000001</v>
      </c>
      <c r="O3345" s="106">
        <v>18647.099999999999</v>
      </c>
      <c r="P3345" s="28" t="s">
        <v>5791</v>
      </c>
      <c r="Q3345" s="107">
        <v>-5.5999999999999999E-3</v>
      </c>
      <c r="T3345" s="110">
        <v>44859</v>
      </c>
      <c r="U3345" s="28">
        <v>82.515000000000001</v>
      </c>
      <c r="V3345">
        <v>82.754999999999995</v>
      </c>
      <c r="W3345">
        <v>82.858999999999995</v>
      </c>
      <c r="X3345">
        <v>82.412999999999997</v>
      </c>
      <c r="Y3345" s="19">
        <v>-2.8E-3</v>
      </c>
      <c r="AB3345" s="110">
        <f t="shared" si="605"/>
        <v>45100</v>
      </c>
      <c r="AC3345" s="108">
        <f t="shared" si="598"/>
        <v>18665.5</v>
      </c>
      <c r="AD3345" s="28">
        <f t="shared" si="599"/>
        <v>81.98</v>
      </c>
      <c r="AE3345" s="28">
        <f t="shared" si="603"/>
        <v>227.68358136130763</v>
      </c>
      <c r="AF3345" s="31">
        <f t="shared" si="604"/>
        <v>-5.9974965674017833E-3</v>
      </c>
      <c r="AJ3345" s="110">
        <f t="shared" si="597"/>
        <v>45041</v>
      </c>
      <c r="AK3345" s="31">
        <f t="shared" si="595"/>
        <v>-1.5800000000000002E-2</v>
      </c>
      <c r="AL3345" s="115">
        <f t="shared" si="596"/>
        <v>1.2736081838746749E-3</v>
      </c>
      <c r="AM3345" s="100"/>
      <c r="BR3345" s="18" t="e">
        <f t="shared" si="600"/>
        <v>#N/A</v>
      </c>
      <c r="BS3345" s="6">
        <f t="shared" si="601"/>
        <v>0</v>
      </c>
      <c r="BT3345" s="6">
        <f t="shared" si="602"/>
        <v>0</v>
      </c>
    </row>
    <row r="3346" spans="2:72" ht="14.45" hidden="1">
      <c r="B3346" s="110">
        <v>45033</v>
      </c>
      <c r="C3346" s="106">
        <v>4151.32</v>
      </c>
      <c r="D3346" s="106">
        <v>4137.17</v>
      </c>
      <c r="E3346" s="106">
        <v>4151.72</v>
      </c>
      <c r="F3346" s="106">
        <v>4123.18</v>
      </c>
      <c r="G3346" s="28"/>
      <c r="H3346" s="107">
        <v>3.3E-3</v>
      </c>
      <c r="K3346" s="110">
        <v>45103</v>
      </c>
      <c r="L3346" s="106">
        <v>18691.2</v>
      </c>
      <c r="M3346" s="106">
        <v>18682.349999999999</v>
      </c>
      <c r="N3346" s="106">
        <v>18722.05</v>
      </c>
      <c r="O3346" s="106">
        <v>18646.7</v>
      </c>
      <c r="P3346" s="28" t="s">
        <v>5792</v>
      </c>
      <c r="Q3346" s="107">
        <v>1.4E-3</v>
      </c>
      <c r="T3346" s="110">
        <v>44860</v>
      </c>
      <c r="U3346" s="28">
        <v>81.900999999999996</v>
      </c>
      <c r="V3346">
        <v>82.444999999999993</v>
      </c>
      <c r="W3346">
        <v>82.539000000000001</v>
      </c>
      <c r="X3346">
        <v>81.960999999999999</v>
      </c>
      <c r="Y3346" s="19">
        <v>-7.4000000000000003E-3</v>
      </c>
      <c r="AB3346" s="110">
        <f t="shared" si="605"/>
        <v>45103</v>
      </c>
      <c r="AC3346" s="108">
        <f t="shared" si="598"/>
        <v>18691.2</v>
      </c>
      <c r="AD3346" s="28">
        <f t="shared" si="599"/>
        <v>81.97</v>
      </c>
      <c r="AE3346" s="28">
        <f t="shared" si="603"/>
        <v>228.02488715383677</v>
      </c>
      <c r="AF3346" s="31">
        <f t="shared" si="604"/>
        <v>1.4990355935571298E-3</v>
      </c>
      <c r="AJ3346" s="110">
        <f t="shared" si="597"/>
        <v>45042</v>
      </c>
      <c r="AK3346" s="31">
        <f t="shared" ref="AK3346:AK3409" si="606">IFERROR(VLOOKUP(AJ3346,B:H,7,FALSE),0)</f>
        <v>-3.8E-3</v>
      </c>
      <c r="AL3346" s="115">
        <f t="shared" ref="AL3346:AL3409" si="607">IFERROR(VLOOKUP(AJ3346,AB:AF,5,FALSE),0)</f>
        <v>5.2553852838321813E-3</v>
      </c>
      <c r="AM3346" s="100"/>
      <c r="BR3346" s="18">
        <f t="shared" si="600"/>
        <v>45033</v>
      </c>
      <c r="BS3346" s="6">
        <f t="shared" si="601"/>
        <v>3.3E-3</v>
      </c>
      <c r="BT3346" s="6">
        <f t="shared" si="602"/>
        <v>-6.7999999999999996E-3</v>
      </c>
    </row>
    <row r="3347" spans="2:72" ht="14.45" hidden="1">
      <c r="B3347" s="110">
        <v>45034</v>
      </c>
      <c r="C3347" s="106">
        <v>4154.87</v>
      </c>
      <c r="D3347" s="106">
        <v>4164.26</v>
      </c>
      <c r="E3347" s="106">
        <v>4169.4799999999996</v>
      </c>
      <c r="F3347" s="106">
        <v>4140.3599999999997</v>
      </c>
      <c r="G3347" s="28"/>
      <c r="H3347" s="107">
        <v>8.9999999999999998E-4</v>
      </c>
      <c r="K3347" s="110">
        <v>45104</v>
      </c>
      <c r="L3347" s="106">
        <v>18817.400000000001</v>
      </c>
      <c r="M3347" s="106">
        <v>18748.55</v>
      </c>
      <c r="N3347" s="106">
        <v>18829.25</v>
      </c>
      <c r="O3347" s="106">
        <v>18714.25</v>
      </c>
      <c r="P3347" s="28" t="s">
        <v>5793</v>
      </c>
      <c r="Q3347" s="107">
        <v>6.7999999999999996E-3</v>
      </c>
      <c r="T3347" s="110">
        <v>44861</v>
      </c>
      <c r="U3347" s="28">
        <v>82.367999999999995</v>
      </c>
      <c r="V3347">
        <v>82.031000000000006</v>
      </c>
      <c r="W3347">
        <v>82.573999999999998</v>
      </c>
      <c r="X3347">
        <v>82.016999999999996</v>
      </c>
      <c r="Y3347" s="19">
        <v>5.7000000000000002E-3</v>
      </c>
      <c r="AB3347" s="110">
        <f t="shared" si="605"/>
        <v>45104</v>
      </c>
      <c r="AC3347" s="108">
        <f t="shared" si="598"/>
        <v>18817.400000000001</v>
      </c>
      <c r="AD3347" s="28">
        <f t="shared" si="599"/>
        <v>81.983000000000004</v>
      </c>
      <c r="AE3347" s="28">
        <f t="shared" si="603"/>
        <v>229.52807289316078</v>
      </c>
      <c r="AF3347" s="31">
        <f t="shared" si="604"/>
        <v>6.5922003430698428E-3</v>
      </c>
      <c r="AJ3347" s="110">
        <f t="shared" si="597"/>
        <v>45043</v>
      </c>
      <c r="AK3347" s="31">
        <f t="shared" si="606"/>
        <v>1.9599999999999999E-2</v>
      </c>
      <c r="AL3347" s="115">
        <f t="shared" si="607"/>
        <v>6.2490532247696517E-3</v>
      </c>
      <c r="AM3347" s="100"/>
      <c r="BR3347" s="18">
        <f t="shared" si="600"/>
        <v>45034</v>
      </c>
      <c r="BS3347" s="6">
        <f t="shared" si="601"/>
        <v>8.9999999999999998E-4</v>
      </c>
      <c r="BT3347" s="6">
        <f t="shared" si="602"/>
        <v>-2.5999999999999999E-3</v>
      </c>
    </row>
    <row r="3348" spans="2:72" ht="14.45" hidden="1">
      <c r="B3348" s="110">
        <v>45035</v>
      </c>
      <c r="C3348" s="106">
        <v>4154.5200000000004</v>
      </c>
      <c r="D3348" s="106">
        <v>4139.33</v>
      </c>
      <c r="E3348" s="106">
        <v>4162.57</v>
      </c>
      <c r="F3348" s="106">
        <v>4134.49</v>
      </c>
      <c r="G3348" s="28"/>
      <c r="H3348" s="107">
        <v>-1E-4</v>
      </c>
      <c r="K3348" s="110">
        <v>45105</v>
      </c>
      <c r="L3348" s="106">
        <v>18972.099999999999</v>
      </c>
      <c r="M3348" s="106">
        <v>18908.150000000001</v>
      </c>
      <c r="N3348" s="106">
        <v>19011.25</v>
      </c>
      <c r="O3348" s="106">
        <v>18861.349999999999</v>
      </c>
      <c r="P3348" s="28" t="s">
        <v>5794</v>
      </c>
      <c r="Q3348" s="107">
        <v>8.2000000000000007E-3</v>
      </c>
      <c r="T3348" s="110">
        <v>44862</v>
      </c>
      <c r="U3348" s="28">
        <v>82.260999999999996</v>
      </c>
      <c r="V3348">
        <v>82.364000000000004</v>
      </c>
      <c r="W3348">
        <v>82.518000000000001</v>
      </c>
      <c r="X3348">
        <v>82.269000000000005</v>
      </c>
      <c r="Y3348" s="19">
        <v>-1.2999999999999999E-3</v>
      </c>
      <c r="AB3348" s="110">
        <f t="shared" si="605"/>
        <v>45105</v>
      </c>
      <c r="AC3348" s="108">
        <f t="shared" si="598"/>
        <v>18972.099999999999</v>
      </c>
      <c r="AD3348" s="28">
        <f t="shared" si="599"/>
        <v>82.02</v>
      </c>
      <c r="AE3348" s="28">
        <f t="shared" si="603"/>
        <v>231.3106559375762</v>
      </c>
      <c r="AF3348" s="31">
        <f t="shared" si="604"/>
        <v>7.7662963921854011E-3</v>
      </c>
      <c r="AJ3348" s="110">
        <f t="shared" si="597"/>
        <v>45044</v>
      </c>
      <c r="AK3348" s="31">
        <f t="shared" si="606"/>
        <v>8.3000000000000001E-3</v>
      </c>
      <c r="AL3348" s="115">
        <f t="shared" si="607"/>
        <v>8.0615743242360427E-3</v>
      </c>
      <c r="AM3348" s="100"/>
      <c r="BR3348" s="18">
        <f t="shared" si="600"/>
        <v>45035</v>
      </c>
      <c r="BS3348" s="6">
        <f t="shared" si="601"/>
        <v>-1E-4</v>
      </c>
      <c r="BT3348" s="6">
        <f t="shared" si="602"/>
        <v>-2.3E-3</v>
      </c>
    </row>
    <row r="3349" spans="2:72" ht="14.45" hidden="1">
      <c r="B3349" s="110">
        <v>45036</v>
      </c>
      <c r="C3349" s="106">
        <v>4129.79</v>
      </c>
      <c r="D3349" s="106">
        <v>4130.4799999999996</v>
      </c>
      <c r="E3349" s="106">
        <v>4148.57</v>
      </c>
      <c r="F3349" s="106">
        <v>4114.57</v>
      </c>
      <c r="G3349" s="28"/>
      <c r="H3349" s="107">
        <v>-6.0000000000000001E-3</v>
      </c>
      <c r="K3349" s="110">
        <v>45107</v>
      </c>
      <c r="L3349" s="106">
        <v>19189.05</v>
      </c>
      <c r="M3349" s="106">
        <v>19076.849999999999</v>
      </c>
      <c r="N3349" s="106">
        <v>19201.7</v>
      </c>
      <c r="O3349" s="106">
        <v>19024.599999999999</v>
      </c>
      <c r="P3349" s="28" t="s">
        <v>5795</v>
      </c>
      <c r="Q3349" s="107">
        <v>1.14E-2</v>
      </c>
      <c r="T3349" s="110">
        <v>44865</v>
      </c>
      <c r="U3349" s="28">
        <v>82.77</v>
      </c>
      <c r="V3349">
        <v>82.385999999999996</v>
      </c>
      <c r="W3349">
        <v>82.876999999999995</v>
      </c>
      <c r="X3349">
        <v>82.316000000000003</v>
      </c>
      <c r="Y3349" s="19">
        <v>6.1999999999999998E-3</v>
      </c>
      <c r="AB3349" s="110">
        <f t="shared" si="605"/>
        <v>45107</v>
      </c>
      <c r="AC3349" s="108">
        <f t="shared" si="598"/>
        <v>19189.05</v>
      </c>
      <c r="AD3349" s="28">
        <f t="shared" si="599"/>
        <v>82.090999999999994</v>
      </c>
      <c r="AE3349" s="28">
        <f t="shared" si="603"/>
        <v>233.75339562193176</v>
      </c>
      <c r="AF3349" s="31">
        <f t="shared" si="604"/>
        <v>1.0560428677418132E-2</v>
      </c>
      <c r="AJ3349" s="110" t="e">
        <f t="shared" si="597"/>
        <v>#N/A</v>
      </c>
      <c r="AK3349" s="31">
        <f t="shared" si="606"/>
        <v>0</v>
      </c>
      <c r="AL3349" s="115">
        <f t="shared" si="607"/>
        <v>0</v>
      </c>
      <c r="AM3349" s="100"/>
      <c r="BR3349" s="18">
        <f t="shared" si="600"/>
        <v>45036</v>
      </c>
      <c r="BS3349" s="6">
        <f t="shared" si="601"/>
        <v>-6.0000000000000001E-3</v>
      </c>
      <c r="BT3349" s="6">
        <f t="shared" si="602"/>
        <v>2.9999999999999997E-4</v>
      </c>
    </row>
    <row r="3350" spans="2:72" ht="14.45" hidden="1">
      <c r="B3350" s="110">
        <v>45037</v>
      </c>
      <c r="C3350" s="106">
        <v>4133.5200000000004</v>
      </c>
      <c r="D3350" s="106">
        <v>4132.1400000000003</v>
      </c>
      <c r="E3350" s="106">
        <v>4138.0200000000004</v>
      </c>
      <c r="F3350" s="106">
        <v>4113.8599999999997</v>
      </c>
      <c r="G3350" s="28"/>
      <c r="H3350" s="107">
        <v>8.9999999999999998E-4</v>
      </c>
      <c r="K3350" s="110">
        <v>45110</v>
      </c>
      <c r="L3350" s="106">
        <v>19322.55</v>
      </c>
      <c r="M3350" s="106">
        <v>19246.5</v>
      </c>
      <c r="N3350" s="106">
        <v>19345.099999999999</v>
      </c>
      <c r="O3350" s="106">
        <v>19234.400000000001</v>
      </c>
      <c r="P3350" s="28" t="s">
        <v>2745</v>
      </c>
      <c r="Q3350" s="107">
        <v>7.0000000000000001E-3</v>
      </c>
      <c r="T3350" s="110">
        <v>44866</v>
      </c>
      <c r="U3350" s="28">
        <v>82.65</v>
      </c>
      <c r="V3350">
        <v>82.816999999999993</v>
      </c>
      <c r="W3350">
        <v>82.825999999999993</v>
      </c>
      <c r="X3350">
        <v>82.494</v>
      </c>
      <c r="Y3350" s="19">
        <v>-1.4E-3</v>
      </c>
      <c r="AB3350" s="110">
        <f t="shared" si="605"/>
        <v>45110</v>
      </c>
      <c r="AC3350" s="108">
        <f t="shared" si="598"/>
        <v>19322.55</v>
      </c>
      <c r="AD3350" s="28">
        <f t="shared" si="599"/>
        <v>81.94</v>
      </c>
      <c r="AE3350" s="28">
        <f t="shared" si="603"/>
        <v>235.81340004881619</v>
      </c>
      <c r="AF3350" s="31">
        <f t="shared" si="604"/>
        <v>8.8127251431087128E-3</v>
      </c>
      <c r="AJ3350" s="110">
        <f t="shared" si="597"/>
        <v>45048</v>
      </c>
      <c r="AK3350" s="31">
        <f t="shared" si="606"/>
        <v>-1.1599999999999999E-2</v>
      </c>
      <c r="AL3350" s="115">
        <f t="shared" si="607"/>
        <v>4.2064938791368522E-3</v>
      </c>
      <c r="AM3350" s="100"/>
      <c r="BR3350" s="18">
        <f t="shared" si="600"/>
        <v>45037</v>
      </c>
      <c r="BS3350" s="6">
        <f t="shared" si="601"/>
        <v>8.9999999999999998E-4</v>
      </c>
      <c r="BT3350" s="6">
        <f t="shared" si="602"/>
        <v>0</v>
      </c>
    </row>
    <row r="3351" spans="2:72" ht="14.45" hidden="1">
      <c r="B3351" s="110">
        <v>45040</v>
      </c>
      <c r="C3351" s="106">
        <v>4137.04</v>
      </c>
      <c r="D3351" s="106">
        <v>4132.07</v>
      </c>
      <c r="E3351" s="106">
        <v>4142.41</v>
      </c>
      <c r="F3351" s="106">
        <v>4117.7700000000004</v>
      </c>
      <c r="G3351" s="28"/>
      <c r="H3351" s="107">
        <v>8.9999999999999998E-4</v>
      </c>
      <c r="K3351" s="110">
        <v>45111</v>
      </c>
      <c r="L3351" s="106">
        <v>19389</v>
      </c>
      <c r="M3351" s="106">
        <v>19406.599999999999</v>
      </c>
      <c r="N3351" s="106">
        <v>19434.150000000001</v>
      </c>
      <c r="O3351" s="106">
        <v>19300</v>
      </c>
      <c r="P3351" s="28" t="s">
        <v>5796</v>
      </c>
      <c r="Q3351" s="107">
        <v>3.3999999999999998E-3</v>
      </c>
      <c r="T3351" s="110">
        <v>44867</v>
      </c>
      <c r="U3351" s="28">
        <v>82.712000000000003</v>
      </c>
      <c r="V3351">
        <v>82.682000000000002</v>
      </c>
      <c r="W3351">
        <v>82.817999999999998</v>
      </c>
      <c r="X3351">
        <v>82.608999999999995</v>
      </c>
      <c r="Y3351" s="19">
        <v>8.0000000000000004E-4</v>
      </c>
      <c r="AB3351" s="110">
        <f t="shared" si="605"/>
        <v>45111</v>
      </c>
      <c r="AC3351" s="108">
        <f t="shared" si="598"/>
        <v>19389</v>
      </c>
      <c r="AD3351" s="28">
        <f t="shared" si="599"/>
        <v>81.945999999999998</v>
      </c>
      <c r="AE3351" s="28">
        <f t="shared" si="603"/>
        <v>236.60703390037341</v>
      </c>
      <c r="AF3351" s="31">
        <f t="shared" si="604"/>
        <v>3.3655163421286716E-3</v>
      </c>
      <c r="AJ3351" s="110">
        <f t="shared" si="597"/>
        <v>45049</v>
      </c>
      <c r="AK3351" s="31">
        <f t="shared" si="606"/>
        <v>-7.0000000000000001E-3</v>
      </c>
      <c r="AL3351" s="115">
        <f t="shared" si="607"/>
        <v>-3.2459489343065195E-3</v>
      </c>
      <c r="AM3351" s="100"/>
      <c r="BR3351" s="18">
        <f t="shared" si="600"/>
        <v>45040</v>
      </c>
      <c r="BS3351" s="6">
        <f t="shared" si="601"/>
        <v>8.9999999999999998E-4</v>
      </c>
      <c r="BT3351" s="6">
        <f t="shared" si="602"/>
        <v>6.7999999999999996E-3</v>
      </c>
    </row>
    <row r="3352" spans="2:72" ht="14.45" hidden="1">
      <c r="B3352" s="110">
        <v>45041</v>
      </c>
      <c r="C3352" s="106">
        <v>4071.63</v>
      </c>
      <c r="D3352" s="106">
        <v>4126.43</v>
      </c>
      <c r="E3352" s="106">
        <v>4126.43</v>
      </c>
      <c r="F3352" s="106">
        <v>4071.38</v>
      </c>
      <c r="G3352" s="28"/>
      <c r="H3352" s="107">
        <v>-1.5800000000000002E-2</v>
      </c>
      <c r="K3352" s="110">
        <v>45112</v>
      </c>
      <c r="L3352" s="106">
        <v>19398.5</v>
      </c>
      <c r="M3352" s="106">
        <v>19405.95</v>
      </c>
      <c r="N3352" s="106">
        <v>19421.599999999999</v>
      </c>
      <c r="O3352" s="106">
        <v>19339.599999999999</v>
      </c>
      <c r="P3352" s="28" t="s">
        <v>5797</v>
      </c>
      <c r="Q3352" s="107">
        <v>5.0000000000000001E-4</v>
      </c>
      <c r="T3352" s="110">
        <v>44868</v>
      </c>
      <c r="U3352" s="28">
        <v>82.730999999999995</v>
      </c>
      <c r="V3352">
        <v>82.894000000000005</v>
      </c>
      <c r="W3352">
        <v>82.995999999999995</v>
      </c>
      <c r="X3352">
        <v>82.692999999999998</v>
      </c>
      <c r="Y3352" s="19">
        <v>2.0000000000000001E-4</v>
      </c>
      <c r="AB3352" s="110">
        <f t="shared" si="605"/>
        <v>45112</v>
      </c>
      <c r="AC3352" s="108">
        <f t="shared" si="598"/>
        <v>19398.5</v>
      </c>
      <c r="AD3352" s="28">
        <f t="shared" si="599"/>
        <v>82.397000000000006</v>
      </c>
      <c r="AE3352" s="28">
        <f t="shared" si="603"/>
        <v>235.42726070123911</v>
      </c>
      <c r="AF3352" s="31">
        <f t="shared" si="604"/>
        <v>-4.9862135528526697E-3</v>
      </c>
      <c r="AJ3352" s="110">
        <f t="shared" si="597"/>
        <v>45050</v>
      </c>
      <c r="AK3352" s="31">
        <f t="shared" si="606"/>
        <v>-7.1999999999999998E-3</v>
      </c>
      <c r="AL3352" s="115">
        <f t="shared" si="607"/>
        <v>9.7294330025146092E-3</v>
      </c>
      <c r="AM3352" s="100"/>
      <c r="BR3352" s="18">
        <f t="shared" si="600"/>
        <v>45041</v>
      </c>
      <c r="BS3352" s="6">
        <f t="shared" si="601"/>
        <v>-1.5800000000000002E-2</v>
      </c>
      <c r="BT3352" s="6">
        <f t="shared" si="602"/>
        <v>1.5E-3</v>
      </c>
    </row>
    <row r="3353" spans="2:72" ht="14.45" hidden="1">
      <c r="B3353" s="110">
        <v>45042</v>
      </c>
      <c r="C3353" s="106">
        <v>4055.99</v>
      </c>
      <c r="D3353" s="106">
        <v>4087.78</v>
      </c>
      <c r="E3353" s="106">
        <v>4089.67</v>
      </c>
      <c r="F3353" s="106">
        <v>4049.35</v>
      </c>
      <c r="G3353" s="28"/>
      <c r="H3353" s="107">
        <v>-3.8E-3</v>
      </c>
      <c r="K3353" s="110">
        <v>45113</v>
      </c>
      <c r="L3353" s="106">
        <v>19497.3</v>
      </c>
      <c r="M3353" s="106">
        <v>19385.7</v>
      </c>
      <c r="N3353" s="106">
        <v>19512.2</v>
      </c>
      <c r="O3353" s="106">
        <v>19373</v>
      </c>
      <c r="P3353" s="28" t="s">
        <v>5798</v>
      </c>
      <c r="Q3353" s="107">
        <v>5.1000000000000004E-3</v>
      </c>
      <c r="T3353" s="110">
        <v>44869</v>
      </c>
      <c r="U3353" s="28">
        <v>81.962000000000003</v>
      </c>
      <c r="V3353">
        <v>82.69</v>
      </c>
      <c r="W3353">
        <v>82.74</v>
      </c>
      <c r="X3353">
        <v>81.97</v>
      </c>
      <c r="Y3353" s="19">
        <v>-9.2999999999999992E-3</v>
      </c>
      <c r="AB3353" s="110">
        <f t="shared" si="605"/>
        <v>45113</v>
      </c>
      <c r="AC3353" s="108">
        <f t="shared" si="598"/>
        <v>19497.3</v>
      </c>
      <c r="AD3353" s="28">
        <f t="shared" si="599"/>
        <v>82.757999999999996</v>
      </c>
      <c r="AE3353" s="28">
        <f t="shared" si="603"/>
        <v>235.59414195606468</v>
      </c>
      <c r="AF3353" s="31">
        <f t="shared" si="604"/>
        <v>7.08844227845562E-4</v>
      </c>
      <c r="AJ3353" s="110">
        <f t="shared" si="597"/>
        <v>45051</v>
      </c>
      <c r="AK3353" s="31">
        <f t="shared" si="606"/>
        <v>1.8499999999999999E-2</v>
      </c>
      <c r="AL3353" s="115">
        <f t="shared" si="607"/>
        <v>-1.0111217919402282E-2</v>
      </c>
      <c r="AM3353" s="100"/>
      <c r="BR3353" s="18">
        <f t="shared" si="600"/>
        <v>45042</v>
      </c>
      <c r="BS3353" s="6">
        <f t="shared" si="601"/>
        <v>-3.8E-3</v>
      </c>
      <c r="BT3353" s="6">
        <f t="shared" si="602"/>
        <v>2.5000000000000001E-3</v>
      </c>
    </row>
    <row r="3354" spans="2:72" ht="14.45" hidden="1">
      <c r="B3354" s="110">
        <v>45043</v>
      </c>
      <c r="C3354" s="106">
        <v>4135.3500000000004</v>
      </c>
      <c r="D3354" s="106">
        <v>4075.29</v>
      </c>
      <c r="E3354" s="106">
        <v>4138.24</v>
      </c>
      <c r="F3354" s="106">
        <v>4075.29</v>
      </c>
      <c r="G3354" s="28"/>
      <c r="H3354" s="107">
        <v>1.9599999999999999E-2</v>
      </c>
      <c r="K3354" s="110">
        <v>45114</v>
      </c>
      <c r="L3354" s="106">
        <v>19331.8</v>
      </c>
      <c r="M3354" s="106">
        <v>19422.8</v>
      </c>
      <c r="N3354" s="106">
        <v>19523.599999999999</v>
      </c>
      <c r="O3354" s="106">
        <v>19303.599999999999</v>
      </c>
      <c r="P3354" s="28" t="s">
        <v>5799</v>
      </c>
      <c r="Q3354" s="107">
        <v>-8.5000000000000006E-3</v>
      </c>
      <c r="T3354" s="110">
        <v>44872</v>
      </c>
      <c r="U3354" s="28">
        <v>81.804000000000002</v>
      </c>
      <c r="V3354">
        <v>82.075000000000003</v>
      </c>
      <c r="W3354">
        <v>82.323999999999998</v>
      </c>
      <c r="X3354">
        <v>81.808999999999997</v>
      </c>
      <c r="Y3354" s="19">
        <v>-1.9E-3</v>
      </c>
      <c r="AB3354" s="110">
        <f t="shared" si="605"/>
        <v>45114</v>
      </c>
      <c r="AC3354" s="108">
        <f t="shared" si="598"/>
        <v>19331.8</v>
      </c>
      <c r="AD3354" s="28">
        <f t="shared" si="599"/>
        <v>82.61</v>
      </c>
      <c r="AE3354" s="28">
        <f t="shared" si="603"/>
        <v>234.01283137634667</v>
      </c>
      <c r="AF3354" s="31">
        <f t="shared" si="604"/>
        <v>-6.7120114557555066E-3</v>
      </c>
      <c r="AJ3354" s="110">
        <f t="shared" ref="AJ3354:AJ3417" si="608">VLOOKUP(B3361,AB:AF,1,FALSE)</f>
        <v>45054</v>
      </c>
      <c r="AK3354" s="31">
        <f t="shared" si="606"/>
        <v>5.0000000000000001E-4</v>
      </c>
      <c r="AL3354" s="115">
        <f t="shared" si="607"/>
        <v>9.9487843039525181E-3</v>
      </c>
      <c r="AM3354" s="100"/>
      <c r="BR3354" s="18">
        <f t="shared" si="600"/>
        <v>45043</v>
      </c>
      <c r="BS3354" s="6">
        <f t="shared" si="601"/>
        <v>1.9599999999999999E-2</v>
      </c>
      <c r="BT3354" s="6">
        <f t="shared" si="602"/>
        <v>5.7000000000000002E-3</v>
      </c>
    </row>
    <row r="3355" spans="2:72" ht="14.45" hidden="1">
      <c r="B3355" s="110">
        <v>45044</v>
      </c>
      <c r="C3355" s="106">
        <v>4169.4799999999996</v>
      </c>
      <c r="D3355" s="106">
        <v>4129.63</v>
      </c>
      <c r="E3355" s="106">
        <v>4170.0600000000004</v>
      </c>
      <c r="F3355" s="106">
        <v>4127.18</v>
      </c>
      <c r="G3355" s="28"/>
      <c r="H3355" s="107">
        <v>8.3000000000000001E-3</v>
      </c>
      <c r="K3355" s="110">
        <v>45117</v>
      </c>
      <c r="L3355" s="106">
        <v>19355.900000000001</v>
      </c>
      <c r="M3355" s="106">
        <v>19400.349999999999</v>
      </c>
      <c r="N3355" s="106">
        <v>19435.849999999999</v>
      </c>
      <c r="O3355" s="106">
        <v>19327.099999999999</v>
      </c>
      <c r="P3355" s="28" t="s">
        <v>5800</v>
      </c>
      <c r="Q3355" s="107">
        <v>1.1999999999999999E-3</v>
      </c>
      <c r="T3355" s="110">
        <v>44873</v>
      </c>
      <c r="U3355" s="28">
        <v>81.37</v>
      </c>
      <c r="V3355">
        <v>81.831999999999994</v>
      </c>
      <c r="W3355">
        <v>82.034000000000006</v>
      </c>
      <c r="X3355">
        <v>81.241</v>
      </c>
      <c r="Y3355" s="19">
        <v>-5.3E-3</v>
      </c>
      <c r="AB3355" s="110">
        <f t="shared" si="605"/>
        <v>45117</v>
      </c>
      <c r="AC3355" s="108">
        <f t="shared" ref="AC3355:AC3418" si="609">IFERROR(VLOOKUP(AB3355,K:Q,2,FALSE),0)</f>
        <v>19355.900000000001</v>
      </c>
      <c r="AD3355" s="28">
        <f t="shared" ref="AD3355:AD3418" si="610">VLOOKUP(AB3355,T:Y,2,FALSE)</f>
        <v>82.52</v>
      </c>
      <c r="AE3355" s="28">
        <f t="shared" si="603"/>
        <v>234.56010664081438</v>
      </c>
      <c r="AF3355" s="31">
        <f t="shared" si="604"/>
        <v>2.3386549414787794E-3</v>
      </c>
      <c r="AJ3355" s="110">
        <f t="shared" si="608"/>
        <v>45055</v>
      </c>
      <c r="AK3355" s="31">
        <f t="shared" si="606"/>
        <v>-4.5999999999999999E-3</v>
      </c>
      <c r="AL3355" s="115">
        <f t="shared" si="607"/>
        <v>-3.9349649955675581E-3</v>
      </c>
      <c r="AM3355" s="100"/>
      <c r="BR3355" s="18">
        <f t="shared" si="600"/>
        <v>45044</v>
      </c>
      <c r="BS3355" s="6">
        <f t="shared" si="601"/>
        <v>8.3000000000000001E-3</v>
      </c>
      <c r="BT3355" s="6">
        <f t="shared" si="602"/>
        <v>8.3999999999999995E-3</v>
      </c>
    </row>
    <row r="3356" spans="2:72" ht="14.45" hidden="1">
      <c r="B3356" s="110">
        <v>45047</v>
      </c>
      <c r="C3356" s="106">
        <v>4167.87</v>
      </c>
      <c r="D3356" s="106">
        <v>4166.79</v>
      </c>
      <c r="E3356" s="106">
        <v>4186.92</v>
      </c>
      <c r="F3356" s="106">
        <v>4164.12</v>
      </c>
      <c r="G3356" s="28"/>
      <c r="H3356" s="107">
        <v>-4.0000000000000002E-4</v>
      </c>
      <c r="K3356" s="110">
        <v>45118</v>
      </c>
      <c r="L3356" s="106">
        <v>19439.400000000001</v>
      </c>
      <c r="M3356" s="106">
        <v>19427.099999999999</v>
      </c>
      <c r="N3356" s="106">
        <v>19515.099999999999</v>
      </c>
      <c r="O3356" s="106">
        <v>19406.45</v>
      </c>
      <c r="P3356" s="28" t="s">
        <v>5801</v>
      </c>
      <c r="Q3356" s="107">
        <v>4.3E-3</v>
      </c>
      <c r="T3356" s="110">
        <v>44874</v>
      </c>
      <c r="U3356" s="28">
        <v>81.334999999999994</v>
      </c>
      <c r="V3356">
        <v>81.34</v>
      </c>
      <c r="W3356">
        <v>81.628</v>
      </c>
      <c r="X3356">
        <v>81.209999999999994</v>
      </c>
      <c r="Y3356" s="19">
        <v>-4.0000000000000002E-4</v>
      </c>
      <c r="AB3356" s="110">
        <f t="shared" si="605"/>
        <v>45118</v>
      </c>
      <c r="AC3356" s="108">
        <f t="shared" si="609"/>
        <v>19439.400000000001</v>
      </c>
      <c r="AD3356" s="28">
        <f t="shared" si="610"/>
        <v>82.39</v>
      </c>
      <c r="AE3356" s="28">
        <f t="shared" si="603"/>
        <v>235.94368248573858</v>
      </c>
      <c r="AF3356" s="31">
        <f t="shared" si="604"/>
        <v>5.8985982942225679E-3</v>
      </c>
      <c r="AJ3356" s="110">
        <f t="shared" si="608"/>
        <v>45056</v>
      </c>
      <c r="AK3356" s="31">
        <f t="shared" si="606"/>
        <v>4.4999999999999997E-3</v>
      </c>
      <c r="AL3356" s="115">
        <f t="shared" si="607"/>
        <v>5.1393723800576829E-3</v>
      </c>
      <c r="AM3356" s="100"/>
      <c r="BR3356" s="18" t="e">
        <f t="shared" si="600"/>
        <v>#N/A</v>
      </c>
      <c r="BS3356" s="6">
        <f t="shared" si="601"/>
        <v>0</v>
      </c>
      <c r="BT3356" s="6">
        <f t="shared" si="602"/>
        <v>0</v>
      </c>
    </row>
    <row r="3357" spans="2:72" ht="14.45" hidden="1">
      <c r="B3357" s="110">
        <v>45048</v>
      </c>
      <c r="C3357" s="106">
        <v>4119.58</v>
      </c>
      <c r="D3357" s="106">
        <v>4164.1000000000004</v>
      </c>
      <c r="E3357" s="106">
        <v>4164.1000000000004</v>
      </c>
      <c r="F3357" s="106">
        <v>4089.72</v>
      </c>
      <c r="G3357" s="28"/>
      <c r="H3357" s="107">
        <v>-1.1599999999999999E-2</v>
      </c>
      <c r="K3357" s="110">
        <v>45119</v>
      </c>
      <c r="L3357" s="106">
        <v>19384.3</v>
      </c>
      <c r="M3357" s="106">
        <v>19497.45</v>
      </c>
      <c r="N3357" s="106">
        <v>19507.7</v>
      </c>
      <c r="O3357" s="106">
        <v>19361.75</v>
      </c>
      <c r="P3357" s="28" t="s">
        <v>5802</v>
      </c>
      <c r="Q3357" s="107">
        <v>-2.8E-3</v>
      </c>
      <c r="T3357" s="110">
        <v>44875</v>
      </c>
      <c r="U3357" s="28">
        <v>80.63</v>
      </c>
      <c r="V3357">
        <v>81.444000000000003</v>
      </c>
      <c r="W3357">
        <v>81.93</v>
      </c>
      <c r="X3357">
        <v>80.632000000000005</v>
      </c>
      <c r="Y3357" s="19">
        <v>-8.6999999999999994E-3</v>
      </c>
      <c r="AB3357" s="110">
        <f t="shared" si="605"/>
        <v>45119</v>
      </c>
      <c r="AC3357" s="108">
        <f t="shared" si="609"/>
        <v>19384.3</v>
      </c>
      <c r="AD3357" s="28">
        <f t="shared" si="610"/>
        <v>81.98</v>
      </c>
      <c r="AE3357" s="28">
        <f t="shared" si="603"/>
        <v>236.45157355452548</v>
      </c>
      <c r="AF3357" s="31">
        <f t="shared" si="604"/>
        <v>2.1525944811748854E-3</v>
      </c>
      <c r="AJ3357" s="110">
        <f t="shared" si="608"/>
        <v>45057</v>
      </c>
      <c r="AK3357" s="31">
        <f t="shared" si="606"/>
        <v>-1.6999999999999999E-3</v>
      </c>
      <c r="AL3357" s="115">
        <f t="shared" si="607"/>
        <v>-3.3005010721880446E-3</v>
      </c>
      <c r="AM3357" s="100"/>
      <c r="BR3357" s="18">
        <f t="shared" si="600"/>
        <v>45048</v>
      </c>
      <c r="BS3357" s="6">
        <f t="shared" si="601"/>
        <v>-1.1599999999999999E-2</v>
      </c>
      <c r="BT3357" s="6">
        <f t="shared" si="602"/>
        <v>4.5999999999999999E-3</v>
      </c>
    </row>
    <row r="3358" spans="2:72" ht="14.45" hidden="1">
      <c r="B3358" s="110">
        <v>45049</v>
      </c>
      <c r="C3358" s="106">
        <v>4090.75</v>
      </c>
      <c r="D3358" s="106">
        <v>4122.25</v>
      </c>
      <c r="E3358" s="106">
        <v>4148.3</v>
      </c>
      <c r="F3358" s="106">
        <v>4088.86</v>
      </c>
      <c r="G3358" s="28"/>
      <c r="H3358" s="107">
        <v>-7.0000000000000001E-3</v>
      </c>
      <c r="K3358" s="110">
        <v>45120</v>
      </c>
      <c r="L3358" s="106">
        <v>19413.75</v>
      </c>
      <c r="M3358" s="106">
        <v>19495.2</v>
      </c>
      <c r="N3358" s="106">
        <v>19567</v>
      </c>
      <c r="O3358" s="106">
        <v>19385.8</v>
      </c>
      <c r="P3358" s="28" t="s">
        <v>5803</v>
      </c>
      <c r="Q3358" s="107">
        <v>1.5E-3</v>
      </c>
      <c r="T3358" s="110">
        <v>44876</v>
      </c>
      <c r="U3358" s="28">
        <v>80.477000000000004</v>
      </c>
      <c r="V3358">
        <v>80.564999999999998</v>
      </c>
      <c r="W3358">
        <v>80.995999999999995</v>
      </c>
      <c r="X3358">
        <v>80.483000000000004</v>
      </c>
      <c r="Y3358" s="19">
        <v>-1.9E-3</v>
      </c>
      <c r="AB3358" s="110">
        <f t="shared" si="605"/>
        <v>45120</v>
      </c>
      <c r="AC3358" s="108">
        <f t="shared" si="609"/>
        <v>19413.75</v>
      </c>
      <c r="AD3358" s="28">
        <f t="shared" si="610"/>
        <v>82.04</v>
      </c>
      <c r="AE3358" s="28">
        <f t="shared" si="603"/>
        <v>236.63761579717209</v>
      </c>
      <c r="AF3358" s="31">
        <f t="shared" si="604"/>
        <v>7.8680906982286913E-4</v>
      </c>
      <c r="AJ3358" s="110">
        <f t="shared" si="608"/>
        <v>45058</v>
      </c>
      <c r="AK3358" s="31">
        <f t="shared" si="606"/>
        <v>-1.6000000000000001E-3</v>
      </c>
      <c r="AL3358" s="115">
        <f t="shared" si="607"/>
        <v>-3.8209683710155318E-5</v>
      </c>
      <c r="AM3358" s="100"/>
      <c r="BR3358" s="18">
        <f t="shared" si="600"/>
        <v>45049</v>
      </c>
      <c r="BS3358" s="6">
        <f t="shared" si="601"/>
        <v>-7.0000000000000001E-3</v>
      </c>
      <c r="BT3358" s="6">
        <f t="shared" si="602"/>
        <v>-3.2000000000000002E-3</v>
      </c>
    </row>
    <row r="3359" spans="2:72" ht="14.45" hidden="1">
      <c r="B3359" s="110">
        <v>45050</v>
      </c>
      <c r="C3359" s="106">
        <v>4061.22</v>
      </c>
      <c r="D3359" s="106">
        <v>4082.55</v>
      </c>
      <c r="E3359" s="106">
        <v>4082.61</v>
      </c>
      <c r="F3359" s="106">
        <v>4048.28</v>
      </c>
      <c r="G3359" s="28"/>
      <c r="H3359" s="107">
        <v>-7.1999999999999998E-3</v>
      </c>
      <c r="K3359" s="110">
        <v>45121</v>
      </c>
      <c r="L3359" s="106">
        <v>19564.5</v>
      </c>
      <c r="M3359" s="106">
        <v>19493.45</v>
      </c>
      <c r="N3359" s="106">
        <v>19595.349999999999</v>
      </c>
      <c r="O3359" s="106">
        <v>19433.5</v>
      </c>
      <c r="P3359" s="28" t="s">
        <v>5804</v>
      </c>
      <c r="Q3359" s="107">
        <v>7.7999999999999996E-3</v>
      </c>
      <c r="T3359" s="110">
        <v>44879</v>
      </c>
      <c r="U3359" s="28">
        <v>80.965000000000003</v>
      </c>
      <c r="V3359">
        <v>80.525000000000006</v>
      </c>
      <c r="W3359">
        <v>81.299000000000007</v>
      </c>
      <c r="X3359">
        <v>80.510000000000005</v>
      </c>
      <c r="Y3359" s="19">
        <v>6.1000000000000004E-3</v>
      </c>
      <c r="AB3359" s="110">
        <f t="shared" si="605"/>
        <v>45121</v>
      </c>
      <c r="AC3359" s="108">
        <f t="shared" si="609"/>
        <v>19564.5</v>
      </c>
      <c r="AD3359" s="28">
        <f t="shared" si="610"/>
        <v>82.049000000000007</v>
      </c>
      <c r="AE3359" s="28">
        <f t="shared" si="603"/>
        <v>238.44897561213421</v>
      </c>
      <c r="AF3359" s="31">
        <f t="shared" si="604"/>
        <v>7.6545726209253928E-3</v>
      </c>
      <c r="AJ3359" s="110">
        <f t="shared" si="608"/>
        <v>45061</v>
      </c>
      <c r="AK3359" s="31">
        <f t="shared" si="606"/>
        <v>3.0000000000000001E-3</v>
      </c>
      <c r="AL3359" s="115">
        <f t="shared" si="607"/>
        <v>3.8073747170535022E-3</v>
      </c>
      <c r="AM3359" s="100"/>
      <c r="BR3359" s="18">
        <f t="shared" si="600"/>
        <v>45050</v>
      </c>
      <c r="BS3359" s="6">
        <f t="shared" si="601"/>
        <v>-7.1999999999999998E-3</v>
      </c>
      <c r="BT3359" s="6">
        <f t="shared" si="602"/>
        <v>9.1999999999999998E-3</v>
      </c>
    </row>
    <row r="3360" spans="2:72" ht="14.45" hidden="1">
      <c r="B3360" s="110">
        <v>45051</v>
      </c>
      <c r="C3360" s="106">
        <v>4136.25</v>
      </c>
      <c r="D3360" s="106">
        <v>4084.73</v>
      </c>
      <c r="E3360" s="106">
        <v>4147.0200000000004</v>
      </c>
      <c r="F3360" s="106">
        <v>4084.73</v>
      </c>
      <c r="G3360" s="28"/>
      <c r="H3360" s="107">
        <v>1.8499999999999999E-2</v>
      </c>
      <c r="K3360" s="110">
        <v>45124</v>
      </c>
      <c r="L3360" s="106">
        <v>19711.45</v>
      </c>
      <c r="M3360" s="106">
        <v>19612.150000000001</v>
      </c>
      <c r="N3360" s="106">
        <v>19731.849999999999</v>
      </c>
      <c r="O3360" s="106">
        <v>19562.95</v>
      </c>
      <c r="P3360" s="28" t="s">
        <v>5805</v>
      </c>
      <c r="Q3360" s="107">
        <v>7.4999999999999997E-3</v>
      </c>
      <c r="T3360" s="110">
        <v>44880</v>
      </c>
      <c r="U3360" s="28">
        <v>81.061000000000007</v>
      </c>
      <c r="V3360">
        <v>80.992000000000004</v>
      </c>
      <c r="W3360">
        <v>81.448999999999998</v>
      </c>
      <c r="X3360">
        <v>80.703000000000003</v>
      </c>
      <c r="Y3360" s="19">
        <v>1.1999999999999999E-3</v>
      </c>
      <c r="AB3360" s="110">
        <f t="shared" si="605"/>
        <v>45124</v>
      </c>
      <c r="AC3360" s="108">
        <f t="shared" si="609"/>
        <v>19711.45</v>
      </c>
      <c r="AD3360" s="28">
        <f t="shared" si="610"/>
        <v>82.04</v>
      </c>
      <c r="AE3360" s="28">
        <f t="shared" si="603"/>
        <v>240.26633349585566</v>
      </c>
      <c r="AF3360" s="31">
        <f t="shared" si="604"/>
        <v>7.6215797491099302E-3</v>
      </c>
      <c r="AJ3360" s="110">
        <f t="shared" si="608"/>
        <v>45062</v>
      </c>
      <c r="AK3360" s="31">
        <f t="shared" si="606"/>
        <v>-6.4000000000000003E-3</v>
      </c>
      <c r="AL3360" s="115">
        <f t="shared" si="607"/>
        <v>-6.4325673415359663E-3</v>
      </c>
      <c r="AM3360" s="100"/>
      <c r="BR3360" s="18">
        <f t="shared" si="600"/>
        <v>45051</v>
      </c>
      <c r="BS3360" s="6">
        <f t="shared" si="601"/>
        <v>1.8499999999999999E-2</v>
      </c>
      <c r="BT3360" s="6">
        <f t="shared" si="602"/>
        <v>-1.0200000000000001E-2</v>
      </c>
    </row>
    <row r="3361" spans="2:72" ht="14.45" hidden="1">
      <c r="B3361" s="110">
        <v>45054</v>
      </c>
      <c r="C3361" s="106">
        <v>4138.12</v>
      </c>
      <c r="D3361" s="106">
        <v>4136.9799999999996</v>
      </c>
      <c r="E3361" s="106">
        <v>4142.3</v>
      </c>
      <c r="F3361" s="106">
        <v>4123.8100000000004</v>
      </c>
      <c r="G3361" s="28"/>
      <c r="H3361" s="107">
        <v>5.0000000000000001E-4</v>
      </c>
      <c r="K3361" s="110">
        <v>45125</v>
      </c>
      <c r="L3361" s="106">
        <v>19749.25</v>
      </c>
      <c r="M3361" s="106">
        <v>19787.5</v>
      </c>
      <c r="N3361" s="106">
        <v>19819.45</v>
      </c>
      <c r="O3361" s="106">
        <v>19690.2</v>
      </c>
      <c r="P3361" s="28" t="s">
        <v>5806</v>
      </c>
      <c r="Q3361" s="107">
        <v>1.9E-3</v>
      </c>
      <c r="T3361" s="110">
        <v>44881</v>
      </c>
      <c r="U3361" s="28">
        <v>81.48</v>
      </c>
      <c r="V3361">
        <v>81.105000000000004</v>
      </c>
      <c r="W3361">
        <v>81.573999999999998</v>
      </c>
      <c r="X3361">
        <v>81.105000000000004</v>
      </c>
      <c r="Y3361" s="19">
        <v>5.1999999999999998E-3</v>
      </c>
      <c r="AB3361" s="110">
        <f t="shared" si="605"/>
        <v>45125</v>
      </c>
      <c r="AC3361" s="108">
        <f t="shared" si="609"/>
        <v>19749.25</v>
      </c>
      <c r="AD3361" s="28">
        <f t="shared" si="610"/>
        <v>82.06</v>
      </c>
      <c r="AE3361" s="28">
        <f t="shared" si="603"/>
        <v>240.66841335608092</v>
      </c>
      <c r="AF3361" s="31">
        <f t="shared" si="604"/>
        <v>1.6734756566807452E-3</v>
      </c>
      <c r="AJ3361" s="110">
        <f t="shared" si="608"/>
        <v>45063</v>
      </c>
      <c r="AK3361" s="31">
        <f t="shared" si="606"/>
        <v>1.1900000000000001E-2</v>
      </c>
      <c r="AL3361" s="115">
        <f t="shared" si="607"/>
        <v>-7.3693004999445533E-3</v>
      </c>
      <c r="AM3361" s="100"/>
      <c r="BR3361" s="18">
        <f t="shared" si="600"/>
        <v>45054</v>
      </c>
      <c r="BS3361" s="6">
        <f t="shared" si="601"/>
        <v>5.0000000000000001E-4</v>
      </c>
      <c r="BT3361" s="6">
        <f t="shared" si="602"/>
        <v>1.0800000000000001E-2</v>
      </c>
    </row>
    <row r="3362" spans="2:72" ht="14.45" hidden="1">
      <c r="B3362" s="110">
        <v>45055</v>
      </c>
      <c r="C3362" s="106">
        <v>4119.17</v>
      </c>
      <c r="D3362" s="106">
        <v>4124.25</v>
      </c>
      <c r="E3362" s="106">
        <v>4130.3500000000004</v>
      </c>
      <c r="F3362" s="106">
        <v>4116.6499999999996</v>
      </c>
      <c r="G3362" s="28"/>
      <c r="H3362" s="107">
        <v>-4.5999999999999999E-3</v>
      </c>
      <c r="K3362" s="110">
        <v>45126</v>
      </c>
      <c r="L3362" s="106">
        <v>19833.150000000001</v>
      </c>
      <c r="M3362" s="106">
        <v>19802.95</v>
      </c>
      <c r="N3362" s="106">
        <v>19851.7</v>
      </c>
      <c r="O3362" s="106">
        <v>19727.45</v>
      </c>
      <c r="P3362" s="28" t="s">
        <v>5807</v>
      </c>
      <c r="Q3362" s="107">
        <v>4.1999999999999997E-3</v>
      </c>
      <c r="T3362" s="110">
        <v>44882</v>
      </c>
      <c r="U3362" s="28">
        <v>81.510000000000005</v>
      </c>
      <c r="V3362">
        <v>81.453000000000003</v>
      </c>
      <c r="W3362">
        <v>81.853999999999999</v>
      </c>
      <c r="X3362">
        <v>81.421999999999997</v>
      </c>
      <c r="Y3362" s="19">
        <v>4.0000000000000002E-4</v>
      </c>
      <c r="AB3362" s="110">
        <f t="shared" si="605"/>
        <v>45126</v>
      </c>
      <c r="AC3362" s="108">
        <f t="shared" si="609"/>
        <v>19833.150000000001</v>
      </c>
      <c r="AD3362" s="28">
        <f t="shared" si="610"/>
        <v>82.05</v>
      </c>
      <c r="AE3362" s="28">
        <f t="shared" si="603"/>
        <v>241.72029250457041</v>
      </c>
      <c r="AF3362" s="31">
        <f t="shared" si="604"/>
        <v>4.3706572616706296E-3</v>
      </c>
      <c r="AJ3362" s="110">
        <f t="shared" si="608"/>
        <v>45064</v>
      </c>
      <c r="AK3362" s="31">
        <f t="shared" si="606"/>
        <v>9.4000000000000004E-3</v>
      </c>
      <c r="AL3362" s="115">
        <f t="shared" si="607"/>
        <v>-6.7064613194425249E-3</v>
      </c>
      <c r="AM3362" s="100"/>
      <c r="BR3362" s="18">
        <f t="shared" si="600"/>
        <v>45055</v>
      </c>
      <c r="BS3362" s="6">
        <f t="shared" si="601"/>
        <v>-4.5999999999999999E-3</v>
      </c>
      <c r="BT3362" s="6">
        <f t="shared" si="602"/>
        <v>1E-4</v>
      </c>
    </row>
    <row r="3363" spans="2:72" ht="14.45" hidden="1">
      <c r="B3363" s="110">
        <v>45056</v>
      </c>
      <c r="C3363" s="106">
        <v>4137.6400000000003</v>
      </c>
      <c r="D3363" s="106">
        <v>4143.74</v>
      </c>
      <c r="E3363" s="106">
        <v>4154.28</v>
      </c>
      <c r="F3363" s="106">
        <v>4098.92</v>
      </c>
      <c r="G3363" s="28"/>
      <c r="H3363" s="107">
        <v>4.4999999999999997E-3</v>
      </c>
      <c r="K3363" s="110">
        <v>45127</v>
      </c>
      <c r="L3363" s="106">
        <v>19979.150000000001</v>
      </c>
      <c r="M3363" s="106">
        <v>19831.7</v>
      </c>
      <c r="N3363" s="106">
        <v>19991.849999999999</v>
      </c>
      <c r="O3363" s="106">
        <v>19758.400000000001</v>
      </c>
      <c r="P3363" s="28" t="s">
        <v>5808</v>
      </c>
      <c r="Q3363" s="107">
        <v>7.4000000000000003E-3</v>
      </c>
      <c r="T3363" s="110">
        <v>44883</v>
      </c>
      <c r="U3363" s="28">
        <v>81.617000000000004</v>
      </c>
      <c r="V3363">
        <v>81.53</v>
      </c>
      <c r="W3363">
        <v>81.8</v>
      </c>
      <c r="X3363">
        <v>81.504999999999995</v>
      </c>
      <c r="Y3363" s="19">
        <v>1.2999999999999999E-3</v>
      </c>
      <c r="AB3363" s="110">
        <f t="shared" si="605"/>
        <v>45127</v>
      </c>
      <c r="AC3363" s="108">
        <f t="shared" si="609"/>
        <v>19979.150000000001</v>
      </c>
      <c r="AD3363" s="28">
        <f t="shared" si="610"/>
        <v>82.07</v>
      </c>
      <c r="AE3363" s="28">
        <f t="shared" si="603"/>
        <v>243.44035579383456</v>
      </c>
      <c r="AF3363" s="31">
        <f t="shared" si="604"/>
        <v>7.1159242421967583E-3</v>
      </c>
      <c r="AJ3363" s="110">
        <f t="shared" si="608"/>
        <v>45065</v>
      </c>
      <c r="AK3363" s="31">
        <f t="shared" si="606"/>
        <v>-1.4E-3</v>
      </c>
      <c r="AL3363" s="115">
        <f t="shared" si="607"/>
        <v>2.1371672265957375E-3</v>
      </c>
      <c r="AM3363" s="100"/>
      <c r="BR3363" s="18">
        <f t="shared" si="600"/>
        <v>45056</v>
      </c>
      <c r="BS3363" s="6">
        <f t="shared" si="601"/>
        <v>4.4999999999999997E-3</v>
      </c>
      <c r="BT3363" s="6">
        <f t="shared" si="602"/>
        <v>2.7000000000000001E-3</v>
      </c>
    </row>
    <row r="3364" spans="2:72" ht="14.45" hidden="1">
      <c r="B3364" s="110">
        <v>45057</v>
      </c>
      <c r="C3364" s="106">
        <v>4130.62</v>
      </c>
      <c r="D3364" s="106">
        <v>4132.24</v>
      </c>
      <c r="E3364" s="106">
        <v>4132.8</v>
      </c>
      <c r="F3364" s="106">
        <v>4109.29</v>
      </c>
      <c r="G3364" s="28"/>
      <c r="H3364" s="107">
        <v>-1.6999999999999999E-3</v>
      </c>
      <c r="K3364" s="110">
        <v>45128</v>
      </c>
      <c r="L3364" s="106">
        <v>19745</v>
      </c>
      <c r="M3364" s="106">
        <v>19800.45</v>
      </c>
      <c r="N3364" s="106">
        <v>19887.400000000001</v>
      </c>
      <c r="O3364" s="106">
        <v>19700</v>
      </c>
      <c r="P3364" s="28" t="s">
        <v>5809</v>
      </c>
      <c r="Q3364" s="107">
        <v>-1.17E-2</v>
      </c>
      <c r="T3364" s="110">
        <v>44886</v>
      </c>
      <c r="U3364" s="28">
        <v>81.698999999999998</v>
      </c>
      <c r="V3364">
        <v>81.671999999999997</v>
      </c>
      <c r="W3364">
        <v>81.927000000000007</v>
      </c>
      <c r="X3364">
        <v>81.578999999999994</v>
      </c>
      <c r="Y3364" s="19">
        <v>1E-3</v>
      </c>
      <c r="AB3364" s="110">
        <f t="shared" si="605"/>
        <v>45128</v>
      </c>
      <c r="AC3364" s="108">
        <f t="shared" si="609"/>
        <v>19745</v>
      </c>
      <c r="AD3364" s="28">
        <f t="shared" si="610"/>
        <v>81.98</v>
      </c>
      <c r="AE3364" s="28">
        <f t="shared" si="603"/>
        <v>240.85142717736031</v>
      </c>
      <c r="AF3364" s="31">
        <f t="shared" si="604"/>
        <v>-1.063475531011282E-2</v>
      </c>
      <c r="AJ3364" s="110">
        <f t="shared" si="608"/>
        <v>45068</v>
      </c>
      <c r="AK3364" s="31">
        <f t="shared" si="606"/>
        <v>2.0000000000000001E-4</v>
      </c>
      <c r="AL3364" s="115">
        <f t="shared" si="607"/>
        <v>6.5592746914000521E-3</v>
      </c>
      <c r="AM3364" s="100"/>
      <c r="BR3364" s="18">
        <f t="shared" si="600"/>
        <v>45057</v>
      </c>
      <c r="BS3364" s="6">
        <f t="shared" si="601"/>
        <v>-1.6999999999999999E-3</v>
      </c>
      <c r="BT3364" s="6">
        <f t="shared" si="602"/>
        <v>-1E-3</v>
      </c>
    </row>
    <row r="3365" spans="2:72" ht="14.45" hidden="1">
      <c r="B3365" s="110">
        <v>45058</v>
      </c>
      <c r="C3365" s="106">
        <v>4124.08</v>
      </c>
      <c r="D3365" s="106">
        <v>4138.54</v>
      </c>
      <c r="E3365" s="106">
        <v>4143.74</v>
      </c>
      <c r="F3365" s="106">
        <v>4099.12</v>
      </c>
      <c r="G3365" s="28"/>
      <c r="H3365" s="107">
        <v>-1.6000000000000001E-3</v>
      </c>
      <c r="K3365" s="110">
        <v>45131</v>
      </c>
      <c r="L3365" s="106">
        <v>19672.349999999999</v>
      </c>
      <c r="M3365" s="106">
        <v>19748.45</v>
      </c>
      <c r="N3365" s="106">
        <v>19782.75</v>
      </c>
      <c r="O3365" s="106">
        <v>19658.3</v>
      </c>
      <c r="P3365" s="28" t="s">
        <v>5810</v>
      </c>
      <c r="Q3365" s="107">
        <v>-3.7000000000000002E-3</v>
      </c>
      <c r="T3365" s="110">
        <v>44887</v>
      </c>
      <c r="U3365" s="28">
        <v>81.713999999999999</v>
      </c>
      <c r="V3365">
        <v>81.727999999999994</v>
      </c>
      <c r="W3365">
        <v>81.83</v>
      </c>
      <c r="X3365">
        <v>81.58</v>
      </c>
      <c r="Y3365" s="19">
        <v>2.0000000000000001E-4</v>
      </c>
      <c r="AB3365" s="110">
        <f t="shared" si="605"/>
        <v>45131</v>
      </c>
      <c r="AC3365" s="108">
        <f t="shared" si="609"/>
        <v>19672.349999999999</v>
      </c>
      <c r="AD3365" s="28">
        <f t="shared" si="610"/>
        <v>81.790000000000006</v>
      </c>
      <c r="AE3365" s="28">
        <f t="shared" si="603"/>
        <v>240.52268003423399</v>
      </c>
      <c r="AF3365" s="31">
        <f t="shared" si="604"/>
        <v>-1.3649374927068303E-3</v>
      </c>
      <c r="AJ3365" s="110">
        <f t="shared" si="608"/>
        <v>45069</v>
      </c>
      <c r="AK3365" s="31">
        <f t="shared" si="606"/>
        <v>-1.12E-2</v>
      </c>
      <c r="AL3365" s="115">
        <f t="shared" si="607"/>
        <v>1.95557263367796E-3</v>
      </c>
      <c r="AM3365" s="100"/>
      <c r="BR3365" s="18">
        <f t="shared" si="600"/>
        <v>45058</v>
      </c>
      <c r="BS3365" s="6">
        <f t="shared" si="601"/>
        <v>-1.6000000000000001E-3</v>
      </c>
      <c r="BT3365" s="6">
        <f t="shared" si="602"/>
        <v>1E-3</v>
      </c>
    </row>
    <row r="3366" spans="2:72" ht="14.45" hidden="1">
      <c r="B3366" s="110">
        <v>45061</v>
      </c>
      <c r="C3366" s="106">
        <v>4136.28</v>
      </c>
      <c r="D3366" s="106">
        <v>4126.6499999999996</v>
      </c>
      <c r="E3366" s="106">
        <v>4141.25</v>
      </c>
      <c r="F3366" s="106">
        <v>4110.2700000000004</v>
      </c>
      <c r="G3366" s="28"/>
      <c r="H3366" s="107">
        <v>3.0000000000000001E-3</v>
      </c>
      <c r="K3366" s="110">
        <v>45132</v>
      </c>
      <c r="L3366" s="106">
        <v>19680.599999999999</v>
      </c>
      <c r="M3366" s="106">
        <v>19729.349999999999</v>
      </c>
      <c r="N3366" s="106">
        <v>19729.349999999999</v>
      </c>
      <c r="O3366" s="106">
        <v>19615.95</v>
      </c>
      <c r="P3366" s="28" t="s">
        <v>5811</v>
      </c>
      <c r="Q3366" s="107">
        <v>4.0000000000000002E-4</v>
      </c>
      <c r="T3366" s="110">
        <v>44888</v>
      </c>
      <c r="U3366" s="28">
        <v>81.603999999999999</v>
      </c>
      <c r="V3366">
        <v>81.718999999999994</v>
      </c>
      <c r="W3366">
        <v>81.933999999999997</v>
      </c>
      <c r="X3366">
        <v>81.628</v>
      </c>
      <c r="Y3366" s="19">
        <v>-1.2999999999999999E-3</v>
      </c>
      <c r="AB3366" s="110">
        <f t="shared" si="605"/>
        <v>45132</v>
      </c>
      <c r="AC3366" s="108">
        <f t="shared" si="609"/>
        <v>19680.599999999999</v>
      </c>
      <c r="AD3366" s="28">
        <f t="shared" si="610"/>
        <v>81.849999999999994</v>
      </c>
      <c r="AE3366" s="28">
        <f t="shared" si="603"/>
        <v>240.44715943799633</v>
      </c>
      <c r="AF3366" s="31">
        <f t="shared" si="604"/>
        <v>-3.1398534319881932E-4</v>
      </c>
      <c r="AJ3366" s="110">
        <f t="shared" si="608"/>
        <v>45070</v>
      </c>
      <c r="AK3366" s="31">
        <f t="shared" si="606"/>
        <v>-7.3000000000000001E-3</v>
      </c>
      <c r="AL3366" s="115">
        <f t="shared" si="607"/>
        <v>-1.4830134199159684E-3</v>
      </c>
      <c r="AM3366" s="100"/>
      <c r="BR3366" s="18">
        <f t="shared" si="600"/>
        <v>45061</v>
      </c>
      <c r="BS3366" s="6">
        <f t="shared" si="601"/>
        <v>3.0000000000000001E-3</v>
      </c>
      <c r="BT3366" s="6">
        <f t="shared" si="602"/>
        <v>4.5999999999999999E-3</v>
      </c>
    </row>
    <row r="3367" spans="2:72" ht="14.45" hidden="1">
      <c r="B3367" s="110">
        <v>45062</v>
      </c>
      <c r="C3367" s="106">
        <v>4109.8999999999996</v>
      </c>
      <c r="D3367" s="106">
        <v>4127.95</v>
      </c>
      <c r="E3367" s="106">
        <v>4135.54</v>
      </c>
      <c r="F3367" s="106">
        <v>4109.8599999999997</v>
      </c>
      <c r="G3367" s="28"/>
      <c r="H3367" s="107">
        <v>-6.4000000000000003E-3</v>
      </c>
      <c r="K3367" s="110">
        <v>45133</v>
      </c>
      <c r="L3367" s="106">
        <v>19778.3</v>
      </c>
      <c r="M3367" s="106">
        <v>19733.349999999999</v>
      </c>
      <c r="N3367" s="106">
        <v>19825.599999999999</v>
      </c>
      <c r="O3367" s="106">
        <v>19716.7</v>
      </c>
      <c r="P3367" s="28" t="s">
        <v>5812</v>
      </c>
      <c r="Q3367" s="107">
        <v>5.0000000000000001E-3</v>
      </c>
      <c r="T3367" s="110">
        <v>44889</v>
      </c>
      <c r="U3367" s="28">
        <v>81.613</v>
      </c>
      <c r="V3367">
        <v>81.632999999999996</v>
      </c>
      <c r="W3367">
        <v>81.777000000000001</v>
      </c>
      <c r="X3367">
        <v>81.587999999999994</v>
      </c>
      <c r="Y3367" s="19">
        <v>1E-4</v>
      </c>
      <c r="AB3367" s="110">
        <f t="shared" si="605"/>
        <v>45133</v>
      </c>
      <c r="AC3367" s="108">
        <f t="shared" si="609"/>
        <v>19778.3</v>
      </c>
      <c r="AD3367" s="28">
        <f t="shared" si="610"/>
        <v>81.95</v>
      </c>
      <c r="AE3367" s="28">
        <f t="shared" si="603"/>
        <v>241.34594264795606</v>
      </c>
      <c r="AF3367" s="31">
        <f t="shared" si="604"/>
        <v>3.737965597349957E-3</v>
      </c>
      <c r="AJ3367" s="110">
        <f t="shared" si="608"/>
        <v>45071</v>
      </c>
      <c r="AK3367" s="31">
        <f t="shared" si="606"/>
        <v>8.8000000000000005E-3</v>
      </c>
      <c r="AL3367" s="115">
        <f t="shared" si="607"/>
        <v>1.1921371954803917E-3</v>
      </c>
      <c r="AM3367" s="100"/>
      <c r="BR3367" s="18">
        <f t="shared" si="600"/>
        <v>45062</v>
      </c>
      <c r="BS3367" s="6">
        <f t="shared" si="601"/>
        <v>-6.4000000000000003E-3</v>
      </c>
      <c r="BT3367" s="6">
        <f t="shared" si="602"/>
        <v>-6.1000000000000004E-3</v>
      </c>
    </row>
    <row r="3368" spans="2:72" ht="14.45" hidden="1">
      <c r="B3368" s="110">
        <v>45063</v>
      </c>
      <c r="C3368" s="106">
        <v>4158.7700000000004</v>
      </c>
      <c r="D3368" s="106">
        <v>4122.8500000000004</v>
      </c>
      <c r="E3368" s="106">
        <v>4164.67</v>
      </c>
      <c r="F3368" s="106">
        <v>4113.62</v>
      </c>
      <c r="G3368" s="28"/>
      <c r="H3368" s="107">
        <v>1.1900000000000001E-2</v>
      </c>
      <c r="K3368" s="110">
        <v>45134</v>
      </c>
      <c r="L3368" s="106">
        <v>19659.900000000001</v>
      </c>
      <c r="M3368" s="106">
        <v>19850.900000000001</v>
      </c>
      <c r="N3368" s="106">
        <v>19867.55</v>
      </c>
      <c r="O3368" s="106">
        <v>19603.55</v>
      </c>
      <c r="P3368" s="28" t="s">
        <v>5813</v>
      </c>
      <c r="Q3368" s="107">
        <v>-6.0000000000000001E-3</v>
      </c>
      <c r="T3368" s="110">
        <v>44890</v>
      </c>
      <c r="U3368" s="28">
        <v>81.685000000000002</v>
      </c>
      <c r="V3368">
        <v>81.671000000000006</v>
      </c>
      <c r="W3368">
        <v>81.754000000000005</v>
      </c>
      <c r="X3368">
        <v>81.432000000000002</v>
      </c>
      <c r="Y3368" s="19">
        <v>8.9999999999999998E-4</v>
      </c>
      <c r="AB3368" s="110">
        <f t="shared" si="605"/>
        <v>45134</v>
      </c>
      <c r="AC3368" s="108">
        <f t="shared" si="609"/>
        <v>19659.900000000001</v>
      </c>
      <c r="AD3368" s="28">
        <f t="shared" si="610"/>
        <v>82.15</v>
      </c>
      <c r="AE3368" s="28">
        <f t="shared" si="603"/>
        <v>239.31710286062082</v>
      </c>
      <c r="AF3368" s="31">
        <f t="shared" si="604"/>
        <v>-8.4063554790918538E-3</v>
      </c>
      <c r="AJ3368" s="110">
        <f t="shared" si="608"/>
        <v>45072</v>
      </c>
      <c r="AK3368" s="31">
        <f t="shared" si="606"/>
        <v>1.2999999999999999E-2</v>
      </c>
      <c r="AL3368" s="115">
        <f t="shared" si="607"/>
        <v>1.1719747116481605E-2</v>
      </c>
      <c r="AM3368" s="100"/>
      <c r="BR3368" s="18">
        <f t="shared" si="600"/>
        <v>45063</v>
      </c>
      <c r="BS3368" s="6">
        <f t="shared" si="601"/>
        <v>1.1900000000000001E-2</v>
      </c>
      <c r="BT3368" s="6">
        <f t="shared" si="602"/>
        <v>-5.7000000000000002E-3</v>
      </c>
    </row>
    <row r="3369" spans="2:72" ht="14.45" hidden="1">
      <c r="B3369" s="110">
        <v>45064</v>
      </c>
      <c r="C3369" s="106">
        <v>4198.05</v>
      </c>
      <c r="D3369" s="106">
        <v>4157.68</v>
      </c>
      <c r="E3369" s="106">
        <v>4202.2</v>
      </c>
      <c r="F3369" s="106">
        <v>4153.5</v>
      </c>
      <c r="G3369" s="28"/>
      <c r="H3369" s="107">
        <v>9.4000000000000004E-3</v>
      </c>
      <c r="K3369" s="110">
        <v>45135</v>
      </c>
      <c r="L3369" s="106">
        <v>19646.05</v>
      </c>
      <c r="M3369" s="106">
        <v>19659.75</v>
      </c>
      <c r="N3369" s="106">
        <v>19695.900000000001</v>
      </c>
      <c r="O3369" s="106">
        <v>19563.099999999999</v>
      </c>
      <c r="P3369" s="28" t="s">
        <v>5814</v>
      </c>
      <c r="Q3369" s="107">
        <v>-6.9999999999999999E-4</v>
      </c>
      <c r="T3369" s="110">
        <v>44893</v>
      </c>
      <c r="U3369" s="28">
        <v>81.64</v>
      </c>
      <c r="V3369">
        <v>81.813999999999993</v>
      </c>
      <c r="W3369">
        <v>81.846000000000004</v>
      </c>
      <c r="X3369">
        <v>81.518000000000001</v>
      </c>
      <c r="Y3369" s="19">
        <v>-5.9999999999999995E-4</v>
      </c>
      <c r="AB3369" s="110">
        <f t="shared" si="605"/>
        <v>45135</v>
      </c>
      <c r="AC3369" s="108">
        <f t="shared" si="609"/>
        <v>19646.05</v>
      </c>
      <c r="AD3369" s="28">
        <f t="shared" si="610"/>
        <v>82.224999999999994</v>
      </c>
      <c r="AE3369" s="28">
        <f t="shared" si="603"/>
        <v>238.93037397385226</v>
      </c>
      <c r="AF3369" s="31">
        <f t="shared" si="604"/>
        <v>-1.6159684458231238E-3</v>
      </c>
      <c r="AJ3369" s="110">
        <f t="shared" si="608"/>
        <v>45076</v>
      </c>
      <c r="AK3369" s="31">
        <f t="shared" si="606"/>
        <v>0</v>
      </c>
      <c r="AL3369" s="115">
        <f t="shared" si="607"/>
        <v>9.3513735593298009E-4</v>
      </c>
      <c r="AM3369" s="100"/>
      <c r="BR3369" s="18">
        <f t="shared" si="600"/>
        <v>45064</v>
      </c>
      <c r="BS3369" s="6">
        <f t="shared" si="601"/>
        <v>9.4000000000000004E-3</v>
      </c>
      <c r="BT3369" s="6">
        <f t="shared" si="602"/>
        <v>-2.8E-3</v>
      </c>
    </row>
    <row r="3370" spans="2:72" ht="14.45" hidden="1">
      <c r="B3370" s="110">
        <v>45065</v>
      </c>
      <c r="C3370" s="106">
        <v>4191.9799999999996</v>
      </c>
      <c r="D3370" s="106">
        <v>4204.1499999999996</v>
      </c>
      <c r="E3370" s="106">
        <v>4212.91</v>
      </c>
      <c r="F3370" s="106">
        <v>4180.2</v>
      </c>
      <c r="G3370" s="28"/>
      <c r="H3370" s="107">
        <v>-1.4E-3</v>
      </c>
      <c r="K3370" s="110">
        <v>45138</v>
      </c>
      <c r="L3370" s="106">
        <v>19753.8</v>
      </c>
      <c r="M3370" s="106">
        <v>19666.349999999999</v>
      </c>
      <c r="N3370" s="106">
        <v>19772.75</v>
      </c>
      <c r="O3370" s="106">
        <v>19597.599999999999</v>
      </c>
      <c r="P3370" s="28" t="s">
        <v>5815</v>
      </c>
      <c r="Q3370" s="107">
        <v>5.4999999999999997E-3</v>
      </c>
      <c r="T3370" s="110">
        <v>44894</v>
      </c>
      <c r="U3370" s="28">
        <v>81.616</v>
      </c>
      <c r="V3370">
        <v>81.549000000000007</v>
      </c>
      <c r="W3370">
        <v>81.757999999999996</v>
      </c>
      <c r="X3370">
        <v>81.540999999999997</v>
      </c>
      <c r="Y3370" s="19">
        <v>-2.9999999999999997E-4</v>
      </c>
      <c r="AB3370" s="110">
        <f t="shared" si="605"/>
        <v>45138</v>
      </c>
      <c r="AC3370" s="108">
        <f t="shared" si="609"/>
        <v>19753.8</v>
      </c>
      <c r="AD3370" s="28">
        <f t="shared" si="610"/>
        <v>82.24</v>
      </c>
      <c r="AE3370" s="28">
        <f t="shared" si="603"/>
        <v>240.19698443579767</v>
      </c>
      <c r="AF3370" s="31">
        <f t="shared" si="604"/>
        <v>5.3011697126630342E-3</v>
      </c>
      <c r="AJ3370" s="110">
        <f t="shared" si="608"/>
        <v>45077</v>
      </c>
      <c r="AK3370" s="31">
        <f t="shared" si="606"/>
        <v>-6.1000000000000004E-3</v>
      </c>
      <c r="AL3370" s="115">
        <f t="shared" si="607"/>
        <v>-5.5175154048521247E-3</v>
      </c>
      <c r="AM3370" s="100"/>
      <c r="BR3370" s="18">
        <f t="shared" si="600"/>
        <v>45065</v>
      </c>
      <c r="BS3370" s="6">
        <f t="shared" si="601"/>
        <v>-1.4E-3</v>
      </c>
      <c r="BT3370" s="6">
        <f t="shared" si="602"/>
        <v>4.1000000000000003E-3</v>
      </c>
    </row>
    <row r="3371" spans="2:72" ht="14.45" hidden="1">
      <c r="B3371" s="110">
        <v>45068</v>
      </c>
      <c r="C3371" s="106">
        <v>4192.63</v>
      </c>
      <c r="D3371" s="106">
        <v>4190.78</v>
      </c>
      <c r="E3371" s="106">
        <v>4209.22</v>
      </c>
      <c r="F3371" s="106">
        <v>4179.68</v>
      </c>
      <c r="G3371" s="28"/>
      <c r="H3371" s="107">
        <v>2.0000000000000001E-4</v>
      </c>
      <c r="K3371" s="110">
        <v>45139</v>
      </c>
      <c r="L3371" s="106">
        <v>19733.55</v>
      </c>
      <c r="M3371" s="106">
        <v>19784</v>
      </c>
      <c r="N3371" s="106">
        <v>19795.599999999999</v>
      </c>
      <c r="O3371" s="106">
        <v>19704.599999999999</v>
      </c>
      <c r="P3371" s="28" t="s">
        <v>5429</v>
      </c>
      <c r="Q3371" s="107">
        <v>-1E-3</v>
      </c>
      <c r="T3371" s="110">
        <v>44895</v>
      </c>
      <c r="U3371" s="28">
        <v>81.358999999999995</v>
      </c>
      <c r="V3371">
        <v>81.644999999999996</v>
      </c>
      <c r="W3371">
        <v>81.650000000000006</v>
      </c>
      <c r="X3371">
        <v>81.271000000000001</v>
      </c>
      <c r="Y3371" s="19">
        <v>-3.0999999999999999E-3</v>
      </c>
      <c r="AB3371" s="110">
        <f t="shared" si="605"/>
        <v>45139</v>
      </c>
      <c r="AC3371" s="108">
        <f t="shared" si="609"/>
        <v>19733.55</v>
      </c>
      <c r="AD3371" s="28">
        <f t="shared" si="610"/>
        <v>82.34</v>
      </c>
      <c r="AE3371" s="28">
        <f t="shared" si="603"/>
        <v>239.65933932475102</v>
      </c>
      <c r="AF3371" s="31">
        <f t="shared" si="604"/>
        <v>-2.2383507949091941E-3</v>
      </c>
      <c r="AJ3371" s="110">
        <f t="shared" si="608"/>
        <v>45078</v>
      </c>
      <c r="AK3371" s="31">
        <f t="shared" si="606"/>
        <v>9.9000000000000008E-3</v>
      </c>
      <c r="AL3371" s="115">
        <f t="shared" si="607"/>
        <v>2.5028478250816999E-3</v>
      </c>
      <c r="AM3371" s="100"/>
      <c r="BR3371" s="18">
        <f t="shared" si="600"/>
        <v>45068</v>
      </c>
      <c r="BS3371" s="6">
        <f t="shared" si="601"/>
        <v>2.0000000000000001E-4</v>
      </c>
      <c r="BT3371" s="6">
        <f t="shared" si="602"/>
        <v>6.1000000000000004E-3</v>
      </c>
    </row>
    <row r="3372" spans="2:72" ht="14.45" hidden="1">
      <c r="B3372" s="110">
        <v>45069</v>
      </c>
      <c r="C3372" s="106">
        <v>4145.58</v>
      </c>
      <c r="D3372" s="106">
        <v>4176.8</v>
      </c>
      <c r="E3372" s="106">
        <v>4185.68</v>
      </c>
      <c r="F3372" s="106">
        <v>4142.54</v>
      </c>
      <c r="G3372" s="28"/>
      <c r="H3372" s="107">
        <v>-1.12E-2</v>
      </c>
      <c r="K3372" s="110">
        <v>45140</v>
      </c>
      <c r="L3372" s="106">
        <v>19526.55</v>
      </c>
      <c r="M3372" s="106">
        <v>19655.400000000001</v>
      </c>
      <c r="N3372" s="106">
        <v>19678.25</v>
      </c>
      <c r="O3372" s="106">
        <v>19423.55</v>
      </c>
      <c r="P3372" s="28" t="s">
        <v>5816</v>
      </c>
      <c r="Q3372" s="107">
        <v>-1.0500000000000001E-2</v>
      </c>
      <c r="T3372" s="110">
        <v>44896</v>
      </c>
      <c r="U3372" s="28">
        <v>81.12</v>
      </c>
      <c r="V3372">
        <v>81.150999999999996</v>
      </c>
      <c r="W3372">
        <v>81.335999999999999</v>
      </c>
      <c r="X3372">
        <v>80.984999999999999</v>
      </c>
      <c r="Y3372" s="19">
        <v>-2.8999999999999998E-3</v>
      </c>
      <c r="AB3372" s="110">
        <f t="shared" si="605"/>
        <v>45140</v>
      </c>
      <c r="AC3372" s="108">
        <f t="shared" si="609"/>
        <v>19526.55</v>
      </c>
      <c r="AD3372" s="28">
        <f t="shared" si="610"/>
        <v>82.73</v>
      </c>
      <c r="AE3372" s="28">
        <f t="shared" si="603"/>
        <v>236.02743865586848</v>
      </c>
      <c r="AF3372" s="31">
        <f t="shared" si="604"/>
        <v>-1.5154429946755088E-2</v>
      </c>
      <c r="AJ3372" s="110">
        <f t="shared" si="608"/>
        <v>45079</v>
      </c>
      <c r="AK3372" s="31">
        <f t="shared" si="606"/>
        <v>1.4500000000000001E-2</v>
      </c>
      <c r="AL3372" s="115">
        <f t="shared" si="607"/>
        <v>9.0106858835925507E-4</v>
      </c>
      <c r="AM3372" s="100"/>
      <c r="BR3372" s="18">
        <f t="shared" si="600"/>
        <v>45069</v>
      </c>
      <c r="BS3372" s="6">
        <f t="shared" si="601"/>
        <v>-1.12E-2</v>
      </c>
      <c r="BT3372" s="6">
        <f t="shared" si="602"/>
        <v>1.8E-3</v>
      </c>
    </row>
    <row r="3373" spans="2:72" ht="14.45" hidden="1">
      <c r="B3373" s="110">
        <v>45070</v>
      </c>
      <c r="C3373" s="106">
        <v>4115.24</v>
      </c>
      <c r="D3373" s="106">
        <v>4132.96</v>
      </c>
      <c r="E3373" s="106">
        <v>4132.96</v>
      </c>
      <c r="F3373" s="106">
        <v>4103.9799999999996</v>
      </c>
      <c r="G3373" s="28"/>
      <c r="H3373" s="107">
        <v>-7.3000000000000001E-3</v>
      </c>
      <c r="K3373" s="110">
        <v>45141</v>
      </c>
      <c r="L3373" s="106">
        <v>19381.650000000001</v>
      </c>
      <c r="M3373" s="106">
        <v>19463.75</v>
      </c>
      <c r="N3373" s="106">
        <v>19537.650000000001</v>
      </c>
      <c r="O3373" s="106">
        <v>19296.45</v>
      </c>
      <c r="P3373" s="28" t="s">
        <v>5817</v>
      </c>
      <c r="Q3373" s="107">
        <v>-7.4000000000000003E-3</v>
      </c>
      <c r="T3373" s="110">
        <v>44897</v>
      </c>
      <c r="U3373" s="28">
        <v>81.41</v>
      </c>
      <c r="V3373">
        <v>81.165000000000006</v>
      </c>
      <c r="W3373">
        <v>81.527000000000001</v>
      </c>
      <c r="X3373">
        <v>81.081999999999994</v>
      </c>
      <c r="Y3373" s="19">
        <v>3.5999999999999999E-3</v>
      </c>
      <c r="AB3373" s="110">
        <f t="shared" si="605"/>
        <v>45141</v>
      </c>
      <c r="AC3373" s="108">
        <f t="shared" si="609"/>
        <v>19381.650000000001</v>
      </c>
      <c r="AD3373" s="28">
        <f t="shared" si="610"/>
        <v>82.75</v>
      </c>
      <c r="AE3373" s="28">
        <f t="shared" si="603"/>
        <v>234.21933534743204</v>
      </c>
      <c r="AF3373" s="31">
        <f t="shared" si="604"/>
        <v>-7.6605640375256856E-3</v>
      </c>
      <c r="AJ3373" s="110">
        <f t="shared" si="608"/>
        <v>45082</v>
      </c>
      <c r="AK3373" s="31">
        <f t="shared" si="606"/>
        <v>-2E-3</v>
      </c>
      <c r="AL3373" s="115">
        <f t="shared" si="607"/>
        <v>1.7405918910919915E-3</v>
      </c>
      <c r="AM3373" s="100"/>
      <c r="BR3373" s="18">
        <f t="shared" si="600"/>
        <v>45070</v>
      </c>
      <c r="BS3373" s="6">
        <f t="shared" si="601"/>
        <v>-7.3000000000000001E-3</v>
      </c>
      <c r="BT3373" s="6">
        <f t="shared" si="602"/>
        <v>-3.3999999999999998E-3</v>
      </c>
    </row>
    <row r="3374" spans="2:72" ht="14.45" hidden="1">
      <c r="B3374" s="110">
        <v>45071</v>
      </c>
      <c r="C3374" s="106">
        <v>4151.28</v>
      </c>
      <c r="D3374" s="106">
        <v>4155.71</v>
      </c>
      <c r="E3374" s="106">
        <v>4165.74</v>
      </c>
      <c r="F3374" s="106">
        <v>4129.7299999999996</v>
      </c>
      <c r="G3374" s="28"/>
      <c r="H3374" s="107">
        <v>8.8000000000000005E-3</v>
      </c>
      <c r="K3374" s="110">
        <v>45142</v>
      </c>
      <c r="L3374" s="106">
        <v>19517</v>
      </c>
      <c r="M3374" s="106">
        <v>19462.8</v>
      </c>
      <c r="N3374" s="106">
        <v>19538.849999999999</v>
      </c>
      <c r="O3374" s="106">
        <v>19436.45</v>
      </c>
      <c r="P3374" s="28" t="s">
        <v>5818</v>
      </c>
      <c r="Q3374" s="107">
        <v>7.0000000000000001E-3</v>
      </c>
      <c r="T3374" s="110">
        <v>44900</v>
      </c>
      <c r="U3374" s="28">
        <v>81.89</v>
      </c>
      <c r="V3374">
        <v>81.254999999999995</v>
      </c>
      <c r="W3374">
        <v>81.91</v>
      </c>
      <c r="X3374">
        <v>81.194999999999993</v>
      </c>
      <c r="Y3374" s="19">
        <v>5.8999999999999999E-3</v>
      </c>
      <c r="AB3374" s="110">
        <f t="shared" si="605"/>
        <v>45142</v>
      </c>
      <c r="AC3374" s="108">
        <f t="shared" si="609"/>
        <v>19517</v>
      </c>
      <c r="AD3374" s="28">
        <f t="shared" si="610"/>
        <v>82.668000000000006</v>
      </c>
      <c r="AE3374" s="28">
        <f t="shared" si="603"/>
        <v>236.08893404945078</v>
      </c>
      <c r="AF3374" s="31">
        <f t="shared" si="604"/>
        <v>7.9822560304232404E-3</v>
      </c>
      <c r="AJ3374" s="110">
        <f t="shared" si="608"/>
        <v>45083</v>
      </c>
      <c r="AK3374" s="31">
        <f t="shared" si="606"/>
        <v>2.3999999999999998E-3</v>
      </c>
      <c r="AL3374" s="115">
        <f t="shared" si="607"/>
        <v>3.9820429937842405E-4</v>
      </c>
      <c r="AM3374" s="100"/>
      <c r="BR3374" s="18">
        <f t="shared" si="600"/>
        <v>45071</v>
      </c>
      <c r="BS3374" s="6">
        <f t="shared" si="601"/>
        <v>8.8000000000000005E-3</v>
      </c>
      <c r="BT3374" s="6">
        <f t="shared" si="602"/>
        <v>2E-3</v>
      </c>
    </row>
    <row r="3375" spans="2:72" ht="14.45" hidden="1">
      <c r="B3375" s="110">
        <v>45072</v>
      </c>
      <c r="C3375" s="106">
        <v>4205.45</v>
      </c>
      <c r="D3375" s="106">
        <v>4156.16</v>
      </c>
      <c r="E3375" s="106">
        <v>4212.87</v>
      </c>
      <c r="F3375" s="106">
        <v>4156.16</v>
      </c>
      <c r="G3375" s="28"/>
      <c r="H3375" s="107">
        <v>1.2999999999999999E-2</v>
      </c>
      <c r="K3375" s="110">
        <v>45145</v>
      </c>
      <c r="L3375" s="106">
        <v>19597.3</v>
      </c>
      <c r="M3375" s="106">
        <v>19576.849999999999</v>
      </c>
      <c r="N3375" s="106">
        <v>19620.45</v>
      </c>
      <c r="O3375" s="106">
        <v>19524.8</v>
      </c>
      <c r="P3375" s="28" t="s">
        <v>5819</v>
      </c>
      <c r="Q3375" s="107">
        <v>4.1000000000000003E-3</v>
      </c>
      <c r="T3375" s="110">
        <v>44901</v>
      </c>
      <c r="U3375" s="28">
        <v>82.48</v>
      </c>
      <c r="V3375">
        <v>81.903999999999996</v>
      </c>
      <c r="W3375">
        <v>82.643000000000001</v>
      </c>
      <c r="X3375">
        <v>81.897000000000006</v>
      </c>
      <c r="Y3375" s="19">
        <v>7.1999999999999998E-3</v>
      </c>
      <c r="AB3375" s="110">
        <f t="shared" si="605"/>
        <v>45145</v>
      </c>
      <c r="AC3375" s="108">
        <f t="shared" si="609"/>
        <v>19597.3</v>
      </c>
      <c r="AD3375" s="28">
        <f t="shared" si="610"/>
        <v>82.75</v>
      </c>
      <c r="AE3375" s="28">
        <f t="shared" si="603"/>
        <v>236.82537764350451</v>
      </c>
      <c r="AF3375" s="31">
        <f t="shared" si="604"/>
        <v>3.1193482109561632E-3</v>
      </c>
      <c r="AJ3375" s="110">
        <f t="shared" si="608"/>
        <v>45084</v>
      </c>
      <c r="AK3375" s="31">
        <f t="shared" si="606"/>
        <v>-3.8E-3</v>
      </c>
      <c r="AL3375" s="115">
        <f t="shared" si="607"/>
        <v>6.9718730397692052E-3</v>
      </c>
      <c r="AM3375" s="100"/>
      <c r="BR3375" s="18">
        <f t="shared" si="600"/>
        <v>45072</v>
      </c>
      <c r="BS3375" s="6">
        <f t="shared" si="601"/>
        <v>1.2999999999999999E-2</v>
      </c>
      <c r="BT3375" s="6">
        <f t="shared" si="602"/>
        <v>9.7000000000000003E-3</v>
      </c>
    </row>
    <row r="3376" spans="2:72" ht="14.45" hidden="1">
      <c r="B3376" s="110">
        <v>45076</v>
      </c>
      <c r="C3376" s="106">
        <v>4205.5200000000004</v>
      </c>
      <c r="D3376" s="106">
        <v>4226.71</v>
      </c>
      <c r="E3376" s="106">
        <v>4231.1000000000004</v>
      </c>
      <c r="F3376" s="106">
        <v>4192.18</v>
      </c>
      <c r="G3376" s="28"/>
      <c r="H3376" s="107">
        <v>0</v>
      </c>
      <c r="K3376" s="110">
        <v>45146</v>
      </c>
      <c r="L3376" s="106">
        <v>19570.849999999999</v>
      </c>
      <c r="M3376" s="106">
        <v>19627.2</v>
      </c>
      <c r="N3376" s="106">
        <v>19634.400000000001</v>
      </c>
      <c r="O3376" s="106">
        <v>19533.099999999999</v>
      </c>
      <c r="P3376" s="28" t="s">
        <v>5820</v>
      </c>
      <c r="Q3376" s="107">
        <v>-1.2999999999999999E-3</v>
      </c>
      <c r="T3376" s="110">
        <v>44902</v>
      </c>
      <c r="U3376" s="28">
        <v>82.203999999999994</v>
      </c>
      <c r="V3376">
        <v>82.421999999999997</v>
      </c>
      <c r="W3376">
        <v>82.783000000000001</v>
      </c>
      <c r="X3376">
        <v>82.188000000000002</v>
      </c>
      <c r="Y3376" s="19">
        <v>-3.3E-3</v>
      </c>
      <c r="AB3376" s="110">
        <f t="shared" si="605"/>
        <v>45146</v>
      </c>
      <c r="AC3376" s="108">
        <f t="shared" si="609"/>
        <v>19570.849999999999</v>
      </c>
      <c r="AD3376" s="28">
        <f t="shared" si="610"/>
        <v>82.852999999999994</v>
      </c>
      <c r="AE3376" s="28">
        <f t="shared" si="603"/>
        <v>236.21172437932242</v>
      </c>
      <c r="AF3376" s="31">
        <f t="shared" si="604"/>
        <v>-2.5911634567551411E-3</v>
      </c>
      <c r="AJ3376" s="110">
        <f t="shared" si="608"/>
        <v>45085</v>
      </c>
      <c r="AK3376" s="31">
        <f t="shared" si="606"/>
        <v>6.1999999999999998E-3</v>
      </c>
      <c r="AL3376" s="115">
        <f t="shared" si="607"/>
        <v>-4.7600780550992594E-3</v>
      </c>
      <c r="AM3376" s="100"/>
      <c r="BR3376" s="18">
        <f t="shared" si="600"/>
        <v>45076</v>
      </c>
      <c r="BS3376" s="6">
        <f t="shared" si="601"/>
        <v>0</v>
      </c>
      <c r="BT3376" s="6">
        <f t="shared" si="602"/>
        <v>1.9E-3</v>
      </c>
    </row>
    <row r="3377" spans="2:72" ht="14.45" hidden="1">
      <c r="B3377" s="110">
        <v>45077</v>
      </c>
      <c r="C3377" s="106">
        <v>4179.83</v>
      </c>
      <c r="D3377" s="106">
        <v>4190.74</v>
      </c>
      <c r="E3377" s="106">
        <v>4195.4399999999996</v>
      </c>
      <c r="F3377" s="106">
        <v>4166.1499999999996</v>
      </c>
      <c r="G3377" s="28"/>
      <c r="H3377" s="107">
        <v>-6.1000000000000004E-3</v>
      </c>
      <c r="K3377" s="110">
        <v>45147</v>
      </c>
      <c r="L3377" s="106">
        <v>19632.55</v>
      </c>
      <c r="M3377" s="106">
        <v>19578.8</v>
      </c>
      <c r="N3377" s="106">
        <v>19645.5</v>
      </c>
      <c r="O3377" s="106">
        <v>19467.5</v>
      </c>
      <c r="P3377" s="28" t="s">
        <v>5821</v>
      </c>
      <c r="Q3377" s="107">
        <v>3.2000000000000002E-3</v>
      </c>
      <c r="T3377" s="110">
        <v>44903</v>
      </c>
      <c r="U3377" s="28">
        <v>82.28</v>
      </c>
      <c r="V3377">
        <v>82.266999999999996</v>
      </c>
      <c r="W3377">
        <v>82.477000000000004</v>
      </c>
      <c r="X3377">
        <v>82.253</v>
      </c>
      <c r="Y3377" s="19">
        <v>8.9999999999999998E-4</v>
      </c>
      <c r="AB3377" s="110">
        <f t="shared" si="605"/>
        <v>45147</v>
      </c>
      <c r="AC3377" s="108">
        <f t="shared" si="609"/>
        <v>19632.55</v>
      </c>
      <c r="AD3377" s="28">
        <f t="shared" si="610"/>
        <v>82.843999999999994</v>
      </c>
      <c r="AE3377" s="28">
        <f t="shared" si="603"/>
        <v>236.98215923905173</v>
      </c>
      <c r="AF3377" s="31">
        <f t="shared" si="604"/>
        <v>3.2616283622404207E-3</v>
      </c>
      <c r="AJ3377" s="110">
        <f t="shared" si="608"/>
        <v>45086</v>
      </c>
      <c r="AK3377" s="31">
        <f t="shared" si="606"/>
        <v>1.1000000000000001E-3</v>
      </c>
      <c r="AL3377" s="115">
        <f t="shared" si="607"/>
        <v>-3.2381579228112356E-3</v>
      </c>
      <c r="AM3377" s="100"/>
      <c r="BR3377" s="18">
        <f t="shared" si="600"/>
        <v>45077</v>
      </c>
      <c r="BS3377" s="6">
        <f t="shared" si="601"/>
        <v>-6.1000000000000004E-3</v>
      </c>
      <c r="BT3377" s="6">
        <f t="shared" si="602"/>
        <v>-5.3E-3</v>
      </c>
    </row>
    <row r="3378" spans="2:72" ht="14.45" hidden="1">
      <c r="B3378" s="110">
        <v>45078</v>
      </c>
      <c r="C3378" s="106">
        <v>4221.0200000000004</v>
      </c>
      <c r="D3378" s="106">
        <v>4183.03</v>
      </c>
      <c r="E3378" s="106">
        <v>4232.43</v>
      </c>
      <c r="F3378" s="106">
        <v>4171.6400000000003</v>
      </c>
      <c r="G3378" s="28"/>
      <c r="H3378" s="107">
        <v>9.9000000000000008E-3</v>
      </c>
      <c r="K3378" s="110">
        <v>45148</v>
      </c>
      <c r="L3378" s="106">
        <v>19543.099999999999</v>
      </c>
      <c r="M3378" s="106">
        <v>19605.55</v>
      </c>
      <c r="N3378" s="106">
        <v>19623.599999999999</v>
      </c>
      <c r="O3378" s="106">
        <v>19495.400000000001</v>
      </c>
      <c r="P3378" s="28" t="s">
        <v>5822</v>
      </c>
      <c r="Q3378" s="107">
        <v>-4.5999999999999999E-3</v>
      </c>
      <c r="T3378" s="110">
        <v>44904</v>
      </c>
      <c r="U3378" s="28">
        <v>82.41</v>
      </c>
      <c r="V3378">
        <v>82.244</v>
      </c>
      <c r="W3378">
        <v>82.509</v>
      </c>
      <c r="X3378">
        <v>82.085999999999999</v>
      </c>
      <c r="Y3378" s="19">
        <v>1.6000000000000001E-3</v>
      </c>
      <c r="AB3378" s="110">
        <f t="shared" si="605"/>
        <v>45148</v>
      </c>
      <c r="AC3378" s="108">
        <f t="shared" si="609"/>
        <v>19543.099999999999</v>
      </c>
      <c r="AD3378" s="28">
        <f t="shared" si="610"/>
        <v>82.616</v>
      </c>
      <c r="AE3378" s="28">
        <f t="shared" si="603"/>
        <v>236.55345211581289</v>
      </c>
      <c r="AF3378" s="31">
        <f t="shared" si="604"/>
        <v>-1.8090269943332737E-3</v>
      </c>
      <c r="AJ3378" s="110">
        <f t="shared" si="608"/>
        <v>45089</v>
      </c>
      <c r="AK3378" s="31">
        <f t="shared" si="606"/>
        <v>9.2999999999999992E-3</v>
      </c>
      <c r="AL3378" s="115">
        <f t="shared" si="607"/>
        <v>2.6605410618512071E-3</v>
      </c>
      <c r="AM3378" s="100"/>
      <c r="BR3378" s="18">
        <f t="shared" si="600"/>
        <v>45078</v>
      </c>
      <c r="BS3378" s="6">
        <f t="shared" si="601"/>
        <v>9.9000000000000008E-3</v>
      </c>
      <c r="BT3378" s="6">
        <f t="shared" si="602"/>
        <v>-2.5000000000000001E-3</v>
      </c>
    </row>
    <row r="3379" spans="2:72" ht="14.45" hidden="1">
      <c r="B3379" s="110">
        <v>45079</v>
      </c>
      <c r="C3379" s="106">
        <v>4282.37</v>
      </c>
      <c r="D3379" s="106">
        <v>4241.01</v>
      </c>
      <c r="E3379" s="106">
        <v>4290.67</v>
      </c>
      <c r="F3379" s="106">
        <v>4241.01</v>
      </c>
      <c r="G3379" s="28"/>
      <c r="H3379" s="107">
        <v>1.4500000000000001E-2</v>
      </c>
      <c r="K3379" s="110">
        <v>45149</v>
      </c>
      <c r="L3379" s="106">
        <v>19428.3</v>
      </c>
      <c r="M3379" s="106">
        <v>19554.25</v>
      </c>
      <c r="N3379" s="106">
        <v>19557.75</v>
      </c>
      <c r="O3379" s="106">
        <v>19412.75</v>
      </c>
      <c r="P3379" s="28" t="s">
        <v>5823</v>
      </c>
      <c r="Q3379" s="107">
        <v>-5.8999999999999999E-3</v>
      </c>
      <c r="T3379" s="110">
        <v>44907</v>
      </c>
      <c r="U3379" s="28">
        <v>82.634</v>
      </c>
      <c r="V3379">
        <v>82.433999999999997</v>
      </c>
      <c r="W3379">
        <v>82.745000000000005</v>
      </c>
      <c r="X3379">
        <v>82.423000000000002</v>
      </c>
      <c r="Y3379" s="19">
        <v>2.7000000000000001E-3</v>
      </c>
      <c r="AB3379" s="110">
        <f t="shared" si="605"/>
        <v>45149</v>
      </c>
      <c r="AC3379" s="108">
        <f t="shared" si="609"/>
        <v>19428.3</v>
      </c>
      <c r="AD3379" s="28">
        <f t="shared" si="610"/>
        <v>82.87</v>
      </c>
      <c r="AE3379" s="28">
        <f t="shared" si="603"/>
        <v>234.44310365632916</v>
      </c>
      <c r="AF3379" s="31">
        <f t="shared" si="604"/>
        <v>-8.921232983953864E-3</v>
      </c>
      <c r="AJ3379" s="110">
        <f t="shared" si="608"/>
        <v>45090</v>
      </c>
      <c r="AK3379" s="31">
        <f t="shared" si="606"/>
        <v>6.8999999999999999E-3</v>
      </c>
      <c r="AL3379" s="115">
        <f t="shared" si="607"/>
        <v>8.1334959176728727E-3</v>
      </c>
      <c r="AM3379" s="100"/>
      <c r="BR3379" s="18">
        <f t="shared" si="600"/>
        <v>45079</v>
      </c>
      <c r="BS3379" s="6">
        <f t="shared" si="601"/>
        <v>1.4500000000000001E-2</v>
      </c>
      <c r="BT3379" s="6">
        <f t="shared" si="602"/>
        <v>2.5000000000000001E-3</v>
      </c>
    </row>
    <row r="3380" spans="2:72" ht="14.45" hidden="1">
      <c r="B3380" s="110">
        <v>45082</v>
      </c>
      <c r="C3380" s="106">
        <v>4273.79</v>
      </c>
      <c r="D3380" s="106">
        <v>4282.99</v>
      </c>
      <c r="E3380" s="106">
        <v>4299.28</v>
      </c>
      <c r="F3380" s="106">
        <v>4266.82</v>
      </c>
      <c r="G3380" s="28"/>
      <c r="H3380" s="107">
        <v>-2E-3</v>
      </c>
      <c r="K3380" s="110">
        <v>45152</v>
      </c>
      <c r="L3380" s="106">
        <v>19434.55</v>
      </c>
      <c r="M3380" s="106">
        <v>19383.95</v>
      </c>
      <c r="N3380" s="106">
        <v>19465.849999999999</v>
      </c>
      <c r="O3380" s="106">
        <v>19257.900000000001</v>
      </c>
      <c r="P3380" s="28" t="s">
        <v>5824</v>
      </c>
      <c r="Q3380" s="107">
        <v>2.9999999999999997E-4</v>
      </c>
      <c r="T3380" s="110">
        <v>44908</v>
      </c>
      <c r="U3380" s="28">
        <v>82.375</v>
      </c>
      <c r="V3380">
        <v>82.662000000000006</v>
      </c>
      <c r="W3380">
        <v>82.921999999999997</v>
      </c>
      <c r="X3380">
        <v>82.373000000000005</v>
      </c>
      <c r="Y3380" s="19">
        <v>-3.0999999999999999E-3</v>
      </c>
      <c r="AB3380" s="110">
        <f t="shared" si="605"/>
        <v>45152</v>
      </c>
      <c r="AC3380" s="108">
        <f t="shared" si="609"/>
        <v>19434.55</v>
      </c>
      <c r="AD3380" s="28">
        <f t="shared" si="610"/>
        <v>83.17</v>
      </c>
      <c r="AE3380" s="28">
        <f t="shared" si="603"/>
        <v>233.67259829265359</v>
      </c>
      <c r="AF3380" s="31">
        <f t="shared" si="604"/>
        <v>-3.2865345649282229E-3</v>
      </c>
      <c r="AJ3380" s="110">
        <f t="shared" si="608"/>
        <v>45091</v>
      </c>
      <c r="AK3380" s="31">
        <f t="shared" si="606"/>
        <v>8.0000000000000004E-4</v>
      </c>
      <c r="AL3380" s="115">
        <f t="shared" si="607"/>
        <v>5.535579802245616E-3</v>
      </c>
      <c r="AM3380" s="100"/>
      <c r="BR3380" s="18">
        <f t="shared" si="600"/>
        <v>45082</v>
      </c>
      <c r="BS3380" s="6">
        <f t="shared" si="601"/>
        <v>-2E-3</v>
      </c>
      <c r="BT3380" s="6">
        <f t="shared" si="602"/>
        <v>3.2000000000000002E-3</v>
      </c>
    </row>
    <row r="3381" spans="2:72" ht="14.45" hidden="1">
      <c r="B3381" s="110">
        <v>45083</v>
      </c>
      <c r="C3381" s="106">
        <v>4283.8500000000004</v>
      </c>
      <c r="D3381" s="106">
        <v>4271.34</v>
      </c>
      <c r="E3381" s="106">
        <v>4288.33</v>
      </c>
      <c r="F3381" s="106">
        <v>4263.09</v>
      </c>
      <c r="G3381" s="28"/>
      <c r="H3381" s="107">
        <v>2.3999999999999998E-3</v>
      </c>
      <c r="K3381" s="110">
        <v>45154</v>
      </c>
      <c r="L3381" s="106">
        <v>19465</v>
      </c>
      <c r="M3381" s="106">
        <v>19369</v>
      </c>
      <c r="N3381" s="106">
        <v>19482.75</v>
      </c>
      <c r="O3381" s="106">
        <v>19317.2</v>
      </c>
      <c r="P3381" s="28" t="s">
        <v>4011</v>
      </c>
      <c r="Q3381" s="107">
        <v>1.6000000000000001E-3</v>
      </c>
      <c r="T3381" s="110">
        <v>44909</v>
      </c>
      <c r="U3381" s="28">
        <v>82.474000000000004</v>
      </c>
      <c r="V3381">
        <v>82.61</v>
      </c>
      <c r="W3381">
        <v>82.715000000000003</v>
      </c>
      <c r="X3381">
        <v>82.402000000000001</v>
      </c>
      <c r="Y3381" s="19">
        <v>1.1999999999999999E-3</v>
      </c>
      <c r="AB3381" s="110">
        <f t="shared" si="605"/>
        <v>45154</v>
      </c>
      <c r="AC3381" s="108">
        <f t="shared" si="609"/>
        <v>19465</v>
      </c>
      <c r="AD3381" s="28">
        <f t="shared" si="610"/>
        <v>83.209000000000003</v>
      </c>
      <c r="AE3381" s="28">
        <f t="shared" si="603"/>
        <v>233.92902210097463</v>
      </c>
      <c r="AF3381" s="31">
        <f t="shared" si="604"/>
        <v>1.0973636198452486E-3</v>
      </c>
      <c r="AJ3381" s="110">
        <f t="shared" si="608"/>
        <v>45092</v>
      </c>
      <c r="AK3381" s="31">
        <f t="shared" si="606"/>
        <v>1.2200000000000001E-2</v>
      </c>
      <c r="AL3381" s="115">
        <f t="shared" si="607"/>
        <v>-3.0065687885362236E-3</v>
      </c>
      <c r="AM3381" s="100"/>
      <c r="BR3381" s="18">
        <f t="shared" si="600"/>
        <v>45083</v>
      </c>
      <c r="BS3381" s="6">
        <f t="shared" si="601"/>
        <v>2.3999999999999998E-3</v>
      </c>
      <c r="BT3381" s="6">
        <f t="shared" si="602"/>
        <v>2.9999999999999997E-4</v>
      </c>
    </row>
    <row r="3382" spans="2:72" ht="14.45" hidden="1">
      <c r="B3382" s="110">
        <v>45084</v>
      </c>
      <c r="C3382" s="106">
        <v>4267.5200000000004</v>
      </c>
      <c r="D3382" s="106">
        <v>4285.47</v>
      </c>
      <c r="E3382" s="106">
        <v>4299.1899999999996</v>
      </c>
      <c r="F3382" s="106">
        <v>4263.96</v>
      </c>
      <c r="G3382" s="28"/>
      <c r="H3382" s="107">
        <v>-3.8E-3</v>
      </c>
      <c r="K3382" s="110">
        <v>45155</v>
      </c>
      <c r="L3382" s="106">
        <v>19365.25</v>
      </c>
      <c r="M3382" s="106">
        <v>19450.55</v>
      </c>
      <c r="N3382" s="106">
        <v>19461.55</v>
      </c>
      <c r="O3382" s="106">
        <v>19326.25</v>
      </c>
      <c r="P3382" s="28" t="s">
        <v>5825</v>
      </c>
      <c r="Q3382" s="107">
        <v>-5.1000000000000004E-3</v>
      </c>
      <c r="T3382" s="110">
        <v>44910</v>
      </c>
      <c r="U3382" s="28">
        <v>82.843000000000004</v>
      </c>
      <c r="V3382">
        <v>82.537000000000006</v>
      </c>
      <c r="W3382">
        <v>82.992999999999995</v>
      </c>
      <c r="X3382">
        <v>82.415000000000006</v>
      </c>
      <c r="Y3382" s="19">
        <v>4.4999999999999997E-3</v>
      </c>
      <c r="AB3382" s="110">
        <f t="shared" si="605"/>
        <v>45155</v>
      </c>
      <c r="AC3382" s="108">
        <f t="shared" si="609"/>
        <v>19365.25</v>
      </c>
      <c r="AD3382" s="28">
        <f t="shared" si="610"/>
        <v>83.13</v>
      </c>
      <c r="AE3382" s="28">
        <f t="shared" si="603"/>
        <v>232.95140141946351</v>
      </c>
      <c r="AF3382" s="31">
        <f t="shared" si="604"/>
        <v>-4.1791337933655415E-3</v>
      </c>
      <c r="AJ3382" s="110">
        <f t="shared" si="608"/>
        <v>45093</v>
      </c>
      <c r="AK3382" s="31">
        <f t="shared" si="606"/>
        <v>-3.7000000000000002E-3</v>
      </c>
      <c r="AL3382" s="115">
        <f t="shared" si="607"/>
        <v>7.2560412098270355E-3</v>
      </c>
      <c r="AM3382" s="100"/>
      <c r="BR3382" s="18">
        <f t="shared" si="600"/>
        <v>45084</v>
      </c>
      <c r="BS3382" s="6">
        <f t="shared" si="601"/>
        <v>-3.8E-3</v>
      </c>
      <c r="BT3382" s="6">
        <f t="shared" si="602"/>
        <v>6.7999999999999996E-3</v>
      </c>
    </row>
    <row r="3383" spans="2:72" ht="14.45" hidden="1">
      <c r="B3383" s="110">
        <v>45085</v>
      </c>
      <c r="C3383" s="106">
        <v>4293.93</v>
      </c>
      <c r="D3383" s="106">
        <v>4268.6899999999996</v>
      </c>
      <c r="E3383" s="106">
        <v>4298.01</v>
      </c>
      <c r="F3383" s="106">
        <v>4261.07</v>
      </c>
      <c r="G3383" s="28"/>
      <c r="H3383" s="107">
        <v>6.1999999999999998E-3</v>
      </c>
      <c r="K3383" s="110">
        <v>45156</v>
      </c>
      <c r="L3383" s="106">
        <v>19310.150000000001</v>
      </c>
      <c r="M3383" s="106">
        <v>19301.75</v>
      </c>
      <c r="N3383" s="106">
        <v>19373.8</v>
      </c>
      <c r="O3383" s="106">
        <v>19253.599999999999</v>
      </c>
      <c r="P3383" s="28" t="s">
        <v>5826</v>
      </c>
      <c r="Q3383" s="107">
        <v>-2.8E-3</v>
      </c>
      <c r="T3383" s="110">
        <v>44911</v>
      </c>
      <c r="U3383" s="28">
        <v>82.706000000000003</v>
      </c>
      <c r="V3383">
        <v>82.864999999999995</v>
      </c>
      <c r="W3383">
        <v>82.897000000000006</v>
      </c>
      <c r="X3383">
        <v>82.626000000000005</v>
      </c>
      <c r="Y3383" s="19">
        <v>-1.6999999999999999E-3</v>
      </c>
      <c r="AB3383" s="110">
        <f t="shared" si="605"/>
        <v>45156</v>
      </c>
      <c r="AC3383" s="108">
        <f t="shared" si="609"/>
        <v>19310.150000000001</v>
      </c>
      <c r="AD3383" s="28">
        <f t="shared" si="610"/>
        <v>83.14</v>
      </c>
      <c r="AE3383" s="28">
        <f t="shared" si="603"/>
        <v>232.26064469569403</v>
      </c>
      <c r="AF3383" s="31">
        <f t="shared" si="604"/>
        <v>-2.9652396146166993E-3</v>
      </c>
      <c r="AJ3383" s="110">
        <f t="shared" si="608"/>
        <v>45097</v>
      </c>
      <c r="AK3383" s="31">
        <f t="shared" si="606"/>
        <v>-4.7000000000000002E-3</v>
      </c>
      <c r="AL3383" s="115">
        <f t="shared" si="607"/>
        <v>2.1645721318466205E-3</v>
      </c>
      <c r="AM3383" s="100"/>
      <c r="BR3383" s="18">
        <f t="shared" si="600"/>
        <v>45085</v>
      </c>
      <c r="BS3383" s="6">
        <f t="shared" si="601"/>
        <v>6.1999999999999998E-3</v>
      </c>
      <c r="BT3383" s="6">
        <f t="shared" si="602"/>
        <v>-4.8999999999999998E-3</v>
      </c>
    </row>
    <row r="3384" spans="2:72" ht="14.45" hidden="1">
      <c r="B3384" s="110">
        <v>45086</v>
      </c>
      <c r="C3384" s="106">
        <v>4298.8599999999997</v>
      </c>
      <c r="D3384" s="106">
        <v>4304.88</v>
      </c>
      <c r="E3384" s="106">
        <v>4322.62</v>
      </c>
      <c r="F3384" s="106">
        <v>4291.7</v>
      </c>
      <c r="G3384" s="28"/>
      <c r="H3384" s="107">
        <v>1.1000000000000001E-3</v>
      </c>
      <c r="K3384" s="110">
        <v>45159</v>
      </c>
      <c r="L3384" s="106">
        <v>19393.599999999999</v>
      </c>
      <c r="M3384" s="106">
        <v>19320.650000000001</v>
      </c>
      <c r="N3384" s="106">
        <v>19425.95</v>
      </c>
      <c r="O3384" s="106">
        <v>19296.3</v>
      </c>
      <c r="P3384" s="28" t="s">
        <v>5827</v>
      </c>
      <c r="Q3384" s="107">
        <v>4.3E-3</v>
      </c>
      <c r="T3384" s="110">
        <v>44914</v>
      </c>
      <c r="U3384" s="28">
        <v>82.649000000000001</v>
      </c>
      <c r="V3384">
        <v>82.775000000000006</v>
      </c>
      <c r="W3384">
        <v>82.831999999999994</v>
      </c>
      <c r="X3384">
        <v>82.564999999999998</v>
      </c>
      <c r="Y3384" s="19">
        <v>-6.9999999999999999E-4</v>
      </c>
      <c r="AB3384" s="110">
        <f t="shared" si="605"/>
        <v>45159</v>
      </c>
      <c r="AC3384" s="108">
        <f t="shared" si="609"/>
        <v>19393.599999999999</v>
      </c>
      <c r="AD3384" s="28">
        <f t="shared" si="610"/>
        <v>83.09</v>
      </c>
      <c r="AE3384" s="28">
        <f t="shared" si="603"/>
        <v>233.40474184619086</v>
      </c>
      <c r="AF3384" s="31">
        <f t="shared" si="604"/>
        <v>4.9259191198569585E-3</v>
      </c>
      <c r="AJ3384" s="110">
        <f t="shared" si="608"/>
        <v>45098</v>
      </c>
      <c r="AK3384" s="31">
        <f t="shared" si="606"/>
        <v>-5.1999999999999998E-3</v>
      </c>
      <c r="AL3384" s="115">
        <f t="shared" si="607"/>
        <v>2.9899538347957222E-3</v>
      </c>
      <c r="AM3384" s="100"/>
      <c r="BR3384" s="18">
        <f t="shared" si="600"/>
        <v>45086</v>
      </c>
      <c r="BS3384" s="6">
        <f t="shared" si="601"/>
        <v>1.1000000000000001E-3</v>
      </c>
      <c r="BT3384" s="6">
        <f t="shared" si="602"/>
        <v>-3.8E-3</v>
      </c>
    </row>
    <row r="3385" spans="2:72" ht="14.45" hidden="1">
      <c r="B3385" s="110">
        <v>45089</v>
      </c>
      <c r="C3385" s="106">
        <v>4338.93</v>
      </c>
      <c r="D3385" s="106">
        <v>4308.32</v>
      </c>
      <c r="E3385" s="106">
        <v>4340.13</v>
      </c>
      <c r="F3385" s="106">
        <v>4304.37</v>
      </c>
      <c r="G3385" s="28"/>
      <c r="H3385" s="107">
        <v>9.2999999999999992E-3</v>
      </c>
      <c r="K3385" s="110">
        <v>45160</v>
      </c>
      <c r="L3385" s="106">
        <v>19396.45</v>
      </c>
      <c r="M3385" s="106">
        <v>19417.099999999999</v>
      </c>
      <c r="N3385" s="106">
        <v>19443.5</v>
      </c>
      <c r="O3385" s="106">
        <v>19381.3</v>
      </c>
      <c r="P3385" s="28" t="s">
        <v>5686</v>
      </c>
      <c r="Q3385" s="107">
        <v>1E-4</v>
      </c>
      <c r="T3385" s="110">
        <v>44915</v>
      </c>
      <c r="U3385" s="28">
        <v>82.6</v>
      </c>
      <c r="V3385">
        <v>82.581999999999994</v>
      </c>
      <c r="W3385">
        <v>82.885000000000005</v>
      </c>
      <c r="X3385">
        <v>82.563999999999993</v>
      </c>
      <c r="Y3385" s="19">
        <v>-5.9999999999999995E-4</v>
      </c>
      <c r="AB3385" s="110">
        <f t="shared" si="605"/>
        <v>45160</v>
      </c>
      <c r="AC3385" s="108">
        <f t="shared" si="609"/>
        <v>19396.45</v>
      </c>
      <c r="AD3385" s="28">
        <f t="shared" si="610"/>
        <v>83.04</v>
      </c>
      <c r="AE3385" s="28">
        <f t="shared" si="603"/>
        <v>233.57960019267821</v>
      </c>
      <c r="AF3385" s="31">
        <f t="shared" si="604"/>
        <v>7.4916364211041753E-4</v>
      </c>
      <c r="AJ3385" s="110">
        <f t="shared" si="608"/>
        <v>45099</v>
      </c>
      <c r="AK3385" s="31">
        <f t="shared" si="606"/>
        <v>3.7000000000000002E-3</v>
      </c>
      <c r="AL3385" s="115">
        <f t="shared" si="607"/>
        <v>-4.7824078274407711E-3</v>
      </c>
      <c r="AM3385" s="100"/>
      <c r="BR3385" s="18">
        <f t="shared" si="600"/>
        <v>45089</v>
      </c>
      <c r="BS3385" s="6">
        <f t="shared" si="601"/>
        <v>9.2999999999999992E-3</v>
      </c>
      <c r="BT3385" s="6">
        <f t="shared" si="602"/>
        <v>2.0999999999999999E-3</v>
      </c>
    </row>
    <row r="3386" spans="2:72" ht="14.45" hidden="1">
      <c r="B3386" s="110">
        <v>45090</v>
      </c>
      <c r="C3386" s="106">
        <v>4369.01</v>
      </c>
      <c r="D3386" s="106">
        <v>4352.6099999999997</v>
      </c>
      <c r="E3386" s="106">
        <v>4375.37</v>
      </c>
      <c r="F3386" s="106">
        <v>4349.3100000000004</v>
      </c>
      <c r="G3386" s="28"/>
      <c r="H3386" s="107">
        <v>6.8999999999999999E-3</v>
      </c>
      <c r="K3386" s="110">
        <v>45161</v>
      </c>
      <c r="L3386" s="106">
        <v>19444</v>
      </c>
      <c r="M3386" s="106">
        <v>19439.2</v>
      </c>
      <c r="N3386" s="106">
        <v>19472.05</v>
      </c>
      <c r="O3386" s="106">
        <v>19366.599999999999</v>
      </c>
      <c r="P3386" s="28" t="s">
        <v>5828</v>
      </c>
      <c r="Q3386" s="107">
        <v>2.5000000000000001E-3</v>
      </c>
      <c r="T3386" s="110">
        <v>44916</v>
      </c>
      <c r="U3386" s="28">
        <v>82.88</v>
      </c>
      <c r="V3386">
        <v>82.73</v>
      </c>
      <c r="W3386">
        <v>82.933000000000007</v>
      </c>
      <c r="X3386">
        <v>82.653999999999996</v>
      </c>
      <c r="Y3386" s="19">
        <v>3.3999999999999998E-3</v>
      </c>
      <c r="AB3386" s="110">
        <f t="shared" si="605"/>
        <v>45161</v>
      </c>
      <c r="AC3386" s="108">
        <f t="shared" si="609"/>
        <v>19444</v>
      </c>
      <c r="AD3386" s="28">
        <f t="shared" si="610"/>
        <v>82.507999999999996</v>
      </c>
      <c r="AE3386" s="28">
        <f t="shared" si="603"/>
        <v>235.66199641246911</v>
      </c>
      <c r="AF3386" s="31">
        <f t="shared" si="604"/>
        <v>8.9151459205905059E-3</v>
      </c>
      <c r="AJ3386" s="110">
        <f t="shared" si="608"/>
        <v>45100</v>
      </c>
      <c r="AK3386" s="31">
        <f t="shared" si="606"/>
        <v>-7.7000000000000002E-3</v>
      </c>
      <c r="AL3386" s="115">
        <f t="shared" si="607"/>
        <v>-5.9974965674017833E-3</v>
      </c>
      <c r="AM3386" s="100"/>
      <c r="BR3386" s="18">
        <f t="shared" si="600"/>
        <v>45090</v>
      </c>
      <c r="BS3386" s="6">
        <f t="shared" si="601"/>
        <v>6.8999999999999999E-3</v>
      </c>
      <c r="BT3386" s="6">
        <f t="shared" si="602"/>
        <v>6.1999999999999998E-3</v>
      </c>
    </row>
    <row r="3387" spans="2:72" ht="14.45" hidden="1">
      <c r="B3387" s="110">
        <v>45091</v>
      </c>
      <c r="C3387" s="106">
        <v>4372.59</v>
      </c>
      <c r="D3387" s="106">
        <v>4366.29</v>
      </c>
      <c r="E3387" s="106">
        <v>4391.82</v>
      </c>
      <c r="F3387" s="106">
        <v>4337.8500000000004</v>
      </c>
      <c r="G3387" s="28"/>
      <c r="H3387" s="107">
        <v>8.0000000000000004E-4</v>
      </c>
      <c r="K3387" s="110">
        <v>45162</v>
      </c>
      <c r="L3387" s="106">
        <v>19386.7</v>
      </c>
      <c r="M3387" s="106">
        <v>19535.150000000001</v>
      </c>
      <c r="N3387" s="106">
        <v>19584.45</v>
      </c>
      <c r="O3387" s="106">
        <v>19369</v>
      </c>
      <c r="P3387" s="28" t="s">
        <v>5798</v>
      </c>
      <c r="Q3387" s="107">
        <v>-2.8999999999999998E-3</v>
      </c>
      <c r="T3387" s="110">
        <v>44917</v>
      </c>
      <c r="U3387" s="28">
        <v>82.96</v>
      </c>
      <c r="V3387">
        <v>82.825000000000003</v>
      </c>
      <c r="W3387">
        <v>82.989000000000004</v>
      </c>
      <c r="X3387">
        <v>82.643000000000001</v>
      </c>
      <c r="Y3387" s="19">
        <v>1E-3</v>
      </c>
      <c r="AB3387" s="110">
        <f t="shared" si="605"/>
        <v>45162</v>
      </c>
      <c r="AC3387" s="108">
        <f t="shared" si="609"/>
        <v>19386.7</v>
      </c>
      <c r="AD3387" s="28">
        <f t="shared" si="610"/>
        <v>82.58</v>
      </c>
      <c r="AE3387" s="28">
        <f t="shared" si="603"/>
        <v>234.76265439573748</v>
      </c>
      <c r="AF3387" s="31">
        <f t="shared" si="604"/>
        <v>-3.8162369428355047E-3</v>
      </c>
      <c r="AJ3387" s="110">
        <f t="shared" si="608"/>
        <v>45103</v>
      </c>
      <c r="AK3387" s="31">
        <f t="shared" si="606"/>
        <v>-4.4999999999999997E-3</v>
      </c>
      <c r="AL3387" s="115">
        <f t="shared" si="607"/>
        <v>1.4990355935571298E-3</v>
      </c>
      <c r="AM3387" s="100"/>
      <c r="BR3387" s="18">
        <f t="shared" si="600"/>
        <v>45091</v>
      </c>
      <c r="BS3387" s="6">
        <f t="shared" si="601"/>
        <v>8.0000000000000004E-4</v>
      </c>
      <c r="BT3387" s="6">
        <f t="shared" si="602"/>
        <v>2.0999999999999999E-3</v>
      </c>
    </row>
    <row r="3388" spans="2:72" ht="14.45" hidden="1">
      <c r="B3388" s="110">
        <v>45092</v>
      </c>
      <c r="C3388" s="106">
        <v>4425.84</v>
      </c>
      <c r="D3388" s="106">
        <v>4365.33</v>
      </c>
      <c r="E3388" s="106">
        <v>4439.2</v>
      </c>
      <c r="F3388" s="106">
        <v>4362.6000000000004</v>
      </c>
      <c r="G3388" s="28"/>
      <c r="H3388" s="107">
        <v>1.2200000000000001E-2</v>
      </c>
      <c r="K3388" s="110">
        <v>45163</v>
      </c>
      <c r="L3388" s="106">
        <v>19265.8</v>
      </c>
      <c r="M3388" s="106">
        <v>19297.400000000001</v>
      </c>
      <c r="N3388" s="106">
        <v>19339.55</v>
      </c>
      <c r="O3388" s="106">
        <v>19229.7</v>
      </c>
      <c r="P3388" s="28" t="s">
        <v>5829</v>
      </c>
      <c r="Q3388" s="107">
        <v>-6.1999999999999998E-3</v>
      </c>
      <c r="T3388" s="110">
        <v>44918</v>
      </c>
      <c r="U3388" s="28">
        <v>82.78</v>
      </c>
      <c r="V3388">
        <v>82.88</v>
      </c>
      <c r="W3388">
        <v>82.902000000000001</v>
      </c>
      <c r="X3388">
        <v>82.742000000000004</v>
      </c>
      <c r="Y3388" s="19">
        <v>-2.2000000000000001E-3</v>
      </c>
      <c r="AB3388" s="110">
        <f t="shared" si="605"/>
        <v>45163</v>
      </c>
      <c r="AC3388" s="108">
        <f t="shared" si="609"/>
        <v>19265.8</v>
      </c>
      <c r="AD3388" s="28">
        <f t="shared" si="610"/>
        <v>82.637</v>
      </c>
      <c r="AE3388" s="28">
        <f t="shared" si="603"/>
        <v>233.13769860958166</v>
      </c>
      <c r="AF3388" s="31">
        <f t="shared" si="604"/>
        <v>-6.9216962567506535E-3</v>
      </c>
      <c r="AJ3388" s="110">
        <f t="shared" si="608"/>
        <v>45104</v>
      </c>
      <c r="AK3388" s="31">
        <f t="shared" si="606"/>
        <v>1.15E-2</v>
      </c>
      <c r="AL3388" s="115">
        <f t="shared" si="607"/>
        <v>6.5922003430698428E-3</v>
      </c>
      <c r="AM3388" s="100"/>
      <c r="BR3388" s="18">
        <f t="shared" si="600"/>
        <v>45092</v>
      </c>
      <c r="BS3388" s="6">
        <f t="shared" si="601"/>
        <v>1.2200000000000001E-2</v>
      </c>
      <c r="BT3388" s="6">
        <f t="shared" si="602"/>
        <v>-3.5999999999999999E-3</v>
      </c>
    </row>
    <row r="3389" spans="2:72" ht="14.45" hidden="1">
      <c r="B3389" s="110">
        <v>45093</v>
      </c>
      <c r="C3389" s="106">
        <v>4409.59</v>
      </c>
      <c r="D3389" s="106">
        <v>4440.95</v>
      </c>
      <c r="E3389" s="106">
        <v>4448.47</v>
      </c>
      <c r="F3389" s="106">
        <v>4407.4399999999996</v>
      </c>
      <c r="G3389" s="28"/>
      <c r="H3389" s="107">
        <v>-3.7000000000000002E-3</v>
      </c>
      <c r="K3389" s="110">
        <v>45166</v>
      </c>
      <c r="L3389" s="106">
        <v>19306.05</v>
      </c>
      <c r="M3389" s="106">
        <v>19298.349999999999</v>
      </c>
      <c r="N3389" s="106">
        <v>19366.849999999999</v>
      </c>
      <c r="O3389" s="106">
        <v>19249.7</v>
      </c>
      <c r="P3389" s="28" t="s">
        <v>5830</v>
      </c>
      <c r="Q3389" s="107">
        <v>2.0999999999999999E-3</v>
      </c>
      <c r="T3389" s="110">
        <v>44921</v>
      </c>
      <c r="U3389" s="28">
        <v>82.65</v>
      </c>
      <c r="V3389">
        <v>82.775000000000006</v>
      </c>
      <c r="W3389">
        <v>82.846999999999994</v>
      </c>
      <c r="X3389">
        <v>82.626999999999995</v>
      </c>
      <c r="Y3389" s="19">
        <v>-1.6000000000000001E-3</v>
      </c>
      <c r="AB3389" s="110">
        <f t="shared" si="605"/>
        <v>45166</v>
      </c>
      <c r="AC3389" s="108">
        <f t="shared" si="609"/>
        <v>19306.05</v>
      </c>
      <c r="AD3389" s="28">
        <f t="shared" si="610"/>
        <v>82.6</v>
      </c>
      <c r="AE3389" s="28">
        <f t="shared" si="603"/>
        <v>233.72941888619854</v>
      </c>
      <c r="AF3389" s="31">
        <f t="shared" si="604"/>
        <v>2.5380720498908715E-3</v>
      </c>
      <c r="AJ3389" s="110">
        <f t="shared" si="608"/>
        <v>45105</v>
      </c>
      <c r="AK3389" s="31">
        <f t="shared" si="606"/>
        <v>-4.0000000000000002E-4</v>
      </c>
      <c r="AL3389" s="115">
        <f t="shared" si="607"/>
        <v>7.7662963921854011E-3</v>
      </c>
      <c r="AM3389" s="100"/>
      <c r="BR3389" s="18">
        <f t="shared" si="600"/>
        <v>45093</v>
      </c>
      <c r="BS3389" s="6">
        <f t="shared" si="601"/>
        <v>-3.7000000000000002E-3</v>
      </c>
      <c r="BT3389" s="6">
        <f t="shared" si="602"/>
        <v>7.4000000000000003E-3</v>
      </c>
    </row>
    <row r="3390" spans="2:72" ht="14.45" hidden="1">
      <c r="B3390" s="110">
        <v>45097</v>
      </c>
      <c r="C3390" s="106">
        <v>4388.71</v>
      </c>
      <c r="D3390" s="106">
        <v>4396.1099999999997</v>
      </c>
      <c r="E3390" s="106">
        <v>4400.1499999999996</v>
      </c>
      <c r="F3390" s="106">
        <v>4367.1899999999996</v>
      </c>
      <c r="G3390" s="28"/>
      <c r="H3390" s="107">
        <v>-4.7000000000000002E-3</v>
      </c>
      <c r="K3390" s="110">
        <v>45167</v>
      </c>
      <c r="L3390" s="106">
        <v>19342.650000000001</v>
      </c>
      <c r="M3390" s="106">
        <v>19374.849999999999</v>
      </c>
      <c r="N3390" s="106">
        <v>19377.900000000001</v>
      </c>
      <c r="O3390" s="106">
        <v>19309.099999999999</v>
      </c>
      <c r="P3390" s="28" t="s">
        <v>5831</v>
      </c>
      <c r="Q3390" s="107">
        <v>1.9E-3</v>
      </c>
      <c r="T3390" s="110">
        <v>44922</v>
      </c>
      <c r="U3390" s="28">
        <v>82.83</v>
      </c>
      <c r="V3390">
        <v>82.674999999999997</v>
      </c>
      <c r="W3390">
        <v>82.909000000000006</v>
      </c>
      <c r="X3390">
        <v>82.655000000000001</v>
      </c>
      <c r="Y3390" s="19">
        <v>2.2000000000000001E-3</v>
      </c>
      <c r="AB3390" s="110">
        <f t="shared" si="605"/>
        <v>45167</v>
      </c>
      <c r="AC3390" s="108">
        <f t="shared" si="609"/>
        <v>19342.650000000001</v>
      </c>
      <c r="AD3390" s="28">
        <f t="shared" si="610"/>
        <v>82.573999999999998</v>
      </c>
      <c r="AE3390" s="28">
        <f t="shared" si="603"/>
        <v>234.24625184682833</v>
      </c>
      <c r="AF3390" s="31">
        <f t="shared" si="604"/>
        <v>2.2112447936279978E-3</v>
      </c>
      <c r="AJ3390" s="110" t="e">
        <f t="shared" si="608"/>
        <v>#N/A</v>
      </c>
      <c r="AK3390" s="31">
        <f t="shared" si="606"/>
        <v>0</v>
      </c>
      <c r="AL3390" s="115">
        <f t="shared" si="607"/>
        <v>0</v>
      </c>
      <c r="AM3390" s="100"/>
      <c r="BR3390" s="18">
        <f t="shared" si="600"/>
        <v>45097</v>
      </c>
      <c r="BS3390" s="6">
        <f t="shared" si="601"/>
        <v>-4.7000000000000002E-3</v>
      </c>
      <c r="BT3390" s="6">
        <f t="shared" si="602"/>
        <v>3.3E-3</v>
      </c>
    </row>
    <row r="3391" spans="2:72" ht="14.45" hidden="1">
      <c r="B3391" s="110">
        <v>45098</v>
      </c>
      <c r="C3391" s="106">
        <v>4365.6899999999996</v>
      </c>
      <c r="D3391" s="106">
        <v>4380.01</v>
      </c>
      <c r="E3391" s="106">
        <v>4386.22</v>
      </c>
      <c r="F3391" s="106">
        <v>4360.1400000000003</v>
      </c>
      <c r="G3391" s="28"/>
      <c r="H3391" s="107">
        <v>-5.1999999999999998E-3</v>
      </c>
      <c r="K3391" s="110">
        <v>45168</v>
      </c>
      <c r="L3391" s="106">
        <v>19347.45</v>
      </c>
      <c r="M3391" s="106">
        <v>19433.45</v>
      </c>
      <c r="N3391" s="106">
        <v>19452.8</v>
      </c>
      <c r="O3391" s="106">
        <v>19334.75</v>
      </c>
      <c r="P3391" s="28" t="s">
        <v>5832</v>
      </c>
      <c r="Q3391" s="107">
        <v>2.0000000000000001E-4</v>
      </c>
      <c r="T3391" s="110">
        <v>44923</v>
      </c>
      <c r="U3391" s="28">
        <v>82.736000000000004</v>
      </c>
      <c r="V3391">
        <v>82.84</v>
      </c>
      <c r="W3391">
        <v>82.93</v>
      </c>
      <c r="X3391">
        <v>82.747</v>
      </c>
      <c r="Y3391" s="19">
        <v>-1.1000000000000001E-3</v>
      </c>
      <c r="AB3391" s="110">
        <f t="shared" si="605"/>
        <v>45168</v>
      </c>
      <c r="AC3391" s="108">
        <f t="shared" si="609"/>
        <v>19347.45</v>
      </c>
      <c r="AD3391" s="28">
        <f t="shared" si="610"/>
        <v>82.606999999999999</v>
      </c>
      <c r="AE3391" s="28">
        <f t="shared" si="603"/>
        <v>234.2107811686661</v>
      </c>
      <c r="AF3391" s="31">
        <f t="shared" si="604"/>
        <v>-1.5142474162366248E-4</v>
      </c>
      <c r="AJ3391" s="110">
        <f t="shared" si="608"/>
        <v>45107</v>
      </c>
      <c r="AK3391" s="31">
        <f t="shared" si="606"/>
        <v>1.23E-2</v>
      </c>
      <c r="AL3391" s="115">
        <f t="shared" si="607"/>
        <v>1.0560428677418132E-2</v>
      </c>
      <c r="AM3391" s="100"/>
      <c r="BR3391" s="18">
        <f t="shared" si="600"/>
        <v>45098</v>
      </c>
      <c r="BS3391" s="6">
        <f t="shared" si="601"/>
        <v>-5.1999999999999998E-3</v>
      </c>
      <c r="BT3391" s="6">
        <f t="shared" si="602"/>
        <v>2.0999999999999999E-3</v>
      </c>
    </row>
    <row r="3392" spans="2:72" ht="14.45" hidden="1">
      <c r="B3392" s="110">
        <v>45099</v>
      </c>
      <c r="C3392" s="106">
        <v>4381.8900000000003</v>
      </c>
      <c r="D3392" s="106">
        <v>4355.3999999999996</v>
      </c>
      <c r="E3392" s="106">
        <v>4382.25</v>
      </c>
      <c r="F3392" s="106">
        <v>4351.82</v>
      </c>
      <c r="G3392" s="28"/>
      <c r="H3392" s="107">
        <v>3.7000000000000002E-3</v>
      </c>
      <c r="K3392" s="110">
        <v>45169</v>
      </c>
      <c r="L3392" s="106">
        <v>19253.8</v>
      </c>
      <c r="M3392" s="106">
        <v>19375.55</v>
      </c>
      <c r="N3392" s="106">
        <v>19388.2</v>
      </c>
      <c r="O3392" s="106">
        <v>19223.650000000001</v>
      </c>
      <c r="P3392" s="28" t="s">
        <v>5833</v>
      </c>
      <c r="Q3392" s="107">
        <v>-4.7999999999999996E-3</v>
      </c>
      <c r="T3392" s="110">
        <v>44924</v>
      </c>
      <c r="U3392" s="28">
        <v>82.757999999999996</v>
      </c>
      <c r="V3392">
        <v>82.846999999999994</v>
      </c>
      <c r="W3392">
        <v>82.900999999999996</v>
      </c>
      <c r="X3392">
        <v>82.754000000000005</v>
      </c>
      <c r="Y3392" s="19">
        <v>2.9999999999999997E-4</v>
      </c>
      <c r="AB3392" s="110">
        <f t="shared" si="605"/>
        <v>45169</v>
      </c>
      <c r="AC3392" s="108">
        <f t="shared" si="609"/>
        <v>19253.8</v>
      </c>
      <c r="AD3392" s="28">
        <f t="shared" si="610"/>
        <v>82.701999999999998</v>
      </c>
      <c r="AE3392" s="28">
        <f t="shared" si="603"/>
        <v>232.80936373969189</v>
      </c>
      <c r="AF3392" s="31">
        <f t="shared" si="604"/>
        <v>-5.9835735228814801E-3</v>
      </c>
      <c r="AJ3392" s="110">
        <f t="shared" si="608"/>
        <v>45110</v>
      </c>
      <c r="AK3392" s="31">
        <f t="shared" si="606"/>
        <v>1.1999999999999999E-3</v>
      </c>
      <c r="AL3392" s="115">
        <f t="shared" si="607"/>
        <v>8.8127251431087128E-3</v>
      </c>
      <c r="AM3392" s="100"/>
      <c r="BR3392" s="18">
        <f t="shared" si="600"/>
        <v>45099</v>
      </c>
      <c r="BS3392" s="6">
        <f t="shared" si="601"/>
        <v>3.7000000000000002E-3</v>
      </c>
      <c r="BT3392" s="6">
        <f t="shared" si="602"/>
        <v>-4.4999999999999997E-3</v>
      </c>
    </row>
    <row r="3393" spans="2:72" ht="14.45" hidden="1">
      <c r="B3393" s="110">
        <v>45100</v>
      </c>
      <c r="C3393" s="106">
        <v>4348.33</v>
      </c>
      <c r="D3393" s="106">
        <v>4354.17</v>
      </c>
      <c r="E3393" s="106">
        <v>4366.55</v>
      </c>
      <c r="F3393" s="106">
        <v>4341.34</v>
      </c>
      <c r="G3393" s="28"/>
      <c r="H3393" s="107">
        <v>-7.7000000000000002E-3</v>
      </c>
      <c r="K3393" s="110">
        <v>45170</v>
      </c>
      <c r="L3393" s="106">
        <v>19435.3</v>
      </c>
      <c r="M3393" s="106">
        <v>19258.150000000001</v>
      </c>
      <c r="N3393" s="106">
        <v>19458.55</v>
      </c>
      <c r="O3393" s="106">
        <v>19255.7</v>
      </c>
      <c r="P3393" s="28" t="s">
        <v>5834</v>
      </c>
      <c r="Q3393" s="107">
        <v>9.4000000000000004E-3</v>
      </c>
      <c r="T3393" s="110">
        <v>44925</v>
      </c>
      <c r="U3393" s="28">
        <v>82.716999999999999</v>
      </c>
      <c r="V3393">
        <v>82.787000000000006</v>
      </c>
      <c r="W3393">
        <v>82.828999999999994</v>
      </c>
      <c r="X3393">
        <v>82.539000000000001</v>
      </c>
      <c r="Y3393" s="19">
        <v>-5.0000000000000001E-4</v>
      </c>
      <c r="AB3393" s="110">
        <f t="shared" si="605"/>
        <v>45170</v>
      </c>
      <c r="AC3393" s="108">
        <f t="shared" si="609"/>
        <v>19435.3</v>
      </c>
      <c r="AD3393" s="28">
        <f t="shared" si="610"/>
        <v>82.688999999999993</v>
      </c>
      <c r="AE3393" s="28">
        <f t="shared" si="603"/>
        <v>235.04093652118178</v>
      </c>
      <c r="AF3393" s="31">
        <f t="shared" si="604"/>
        <v>9.5854081882420505E-3</v>
      </c>
      <c r="AJ3393" s="110">
        <f t="shared" si="608"/>
        <v>45112</v>
      </c>
      <c r="AK3393" s="31">
        <f t="shared" si="606"/>
        <v>-2E-3</v>
      </c>
      <c r="AL3393" s="115">
        <f t="shared" si="607"/>
        <v>-4.9862135528526697E-3</v>
      </c>
      <c r="AM3393" s="100"/>
      <c r="BR3393" s="18">
        <f t="shared" si="600"/>
        <v>45100</v>
      </c>
      <c r="BS3393" s="6">
        <f t="shared" si="601"/>
        <v>-7.7000000000000002E-3</v>
      </c>
      <c r="BT3393" s="6">
        <f t="shared" si="602"/>
        <v>-5.5999999999999999E-3</v>
      </c>
    </row>
    <row r="3394" spans="2:72" ht="14.45" hidden="1">
      <c r="B3394" s="110">
        <v>45103</v>
      </c>
      <c r="C3394" s="106">
        <v>4328.82</v>
      </c>
      <c r="D3394" s="106">
        <v>4344.84</v>
      </c>
      <c r="E3394" s="106">
        <v>4362.0600000000004</v>
      </c>
      <c r="F3394" s="106">
        <v>4328.08</v>
      </c>
      <c r="G3394" s="28"/>
      <c r="H3394" s="107">
        <v>-4.4999999999999997E-3</v>
      </c>
      <c r="K3394" s="110">
        <v>45173</v>
      </c>
      <c r="L3394" s="106">
        <v>19528.8</v>
      </c>
      <c r="M3394" s="106">
        <v>19525.05</v>
      </c>
      <c r="N3394" s="106">
        <v>19545.150000000001</v>
      </c>
      <c r="O3394" s="106">
        <v>19432.849999999999</v>
      </c>
      <c r="P3394" s="28" t="s">
        <v>5835</v>
      </c>
      <c r="Q3394" s="107">
        <v>4.7999999999999996E-3</v>
      </c>
      <c r="T3394" s="110">
        <v>44928</v>
      </c>
      <c r="U3394" s="28">
        <v>82.745000000000005</v>
      </c>
      <c r="V3394">
        <v>82.67</v>
      </c>
      <c r="W3394">
        <v>82.8</v>
      </c>
      <c r="X3394">
        <v>82.56</v>
      </c>
      <c r="Y3394" s="19">
        <v>2.9999999999999997E-4</v>
      </c>
      <c r="AB3394" s="110">
        <f t="shared" si="605"/>
        <v>45173</v>
      </c>
      <c r="AC3394" s="108">
        <f t="shared" si="609"/>
        <v>19528.8</v>
      </c>
      <c r="AD3394" s="28">
        <f t="shared" si="610"/>
        <v>82.715000000000003</v>
      </c>
      <c r="AE3394" s="28">
        <f t="shared" si="603"/>
        <v>236.09744302726227</v>
      </c>
      <c r="AF3394" s="31">
        <f t="shared" si="604"/>
        <v>4.4949893483141601E-3</v>
      </c>
      <c r="AJ3394" s="110">
        <f t="shared" si="608"/>
        <v>45113</v>
      </c>
      <c r="AK3394" s="31">
        <f t="shared" si="606"/>
        <v>-7.9000000000000008E-3</v>
      </c>
      <c r="AL3394" s="115">
        <f t="shared" si="607"/>
        <v>7.08844227845562E-4</v>
      </c>
      <c r="AM3394" s="100"/>
      <c r="BR3394" s="18">
        <f t="shared" si="600"/>
        <v>45103</v>
      </c>
      <c r="BS3394" s="6">
        <f t="shared" si="601"/>
        <v>-4.4999999999999997E-3</v>
      </c>
      <c r="BT3394" s="6">
        <f t="shared" si="602"/>
        <v>1.4E-3</v>
      </c>
    </row>
    <row r="3395" spans="2:72" ht="14.45" hidden="1">
      <c r="B3395" s="110">
        <v>45104</v>
      </c>
      <c r="C3395" s="106">
        <v>4378.41</v>
      </c>
      <c r="D3395" s="106">
        <v>4337.3599999999997</v>
      </c>
      <c r="E3395" s="106">
        <v>4384.42</v>
      </c>
      <c r="F3395" s="106">
        <v>4335</v>
      </c>
      <c r="G3395" s="28"/>
      <c r="H3395" s="107">
        <v>1.15E-2</v>
      </c>
      <c r="K3395" s="110">
        <v>45174</v>
      </c>
      <c r="L3395" s="106">
        <v>19574.900000000001</v>
      </c>
      <c r="M3395" s="106">
        <v>19564.650000000001</v>
      </c>
      <c r="N3395" s="106">
        <v>19587.05</v>
      </c>
      <c r="O3395" s="106">
        <v>19525.75</v>
      </c>
      <c r="P3395" s="28" t="s">
        <v>5836</v>
      </c>
      <c r="Q3395" s="107">
        <v>2.3999999999999998E-3</v>
      </c>
      <c r="T3395" s="110">
        <v>44929</v>
      </c>
      <c r="U3395" s="28">
        <v>82.774000000000001</v>
      </c>
      <c r="V3395">
        <v>82.697999999999993</v>
      </c>
      <c r="W3395">
        <v>83.037999999999997</v>
      </c>
      <c r="X3395">
        <v>82.653999999999996</v>
      </c>
      <c r="Y3395" s="19">
        <v>4.0000000000000002E-4</v>
      </c>
      <c r="AB3395" s="110">
        <f t="shared" si="605"/>
        <v>45174</v>
      </c>
      <c r="AC3395" s="108">
        <f t="shared" si="609"/>
        <v>19574.900000000001</v>
      </c>
      <c r="AD3395" s="28">
        <f t="shared" si="610"/>
        <v>83.033000000000001</v>
      </c>
      <c r="AE3395" s="28">
        <f t="shared" si="603"/>
        <v>235.74843736827529</v>
      </c>
      <c r="AF3395" s="31">
        <f t="shared" si="604"/>
        <v>-1.4782271866734531E-3</v>
      </c>
      <c r="AJ3395" s="110">
        <f t="shared" si="608"/>
        <v>45114</v>
      </c>
      <c r="AK3395" s="31">
        <f t="shared" si="606"/>
        <v>-2.8999999999999998E-3</v>
      </c>
      <c r="AL3395" s="115">
        <f t="shared" si="607"/>
        <v>-6.7120114557555066E-3</v>
      </c>
      <c r="AM3395" s="100"/>
      <c r="BR3395" s="18">
        <f t="shared" ref="BR3395:BR3458" si="611">VLOOKUP(B3395,K:Q,1,FALSE)</f>
        <v>45104</v>
      </c>
      <c r="BS3395" s="6">
        <f t="shared" ref="BS3395:BS3458" si="612">IFERROR(VLOOKUP(BR3395,B:H,7,FALSE),0)</f>
        <v>1.15E-2</v>
      </c>
      <c r="BT3395" s="6">
        <f t="shared" ref="BT3395:BT3458" si="613">IFERROR(VLOOKUP(BR3395,K:Q,7,FALSE),0)</f>
        <v>6.7999999999999996E-3</v>
      </c>
    </row>
    <row r="3396" spans="2:72" ht="14.45" hidden="1">
      <c r="B3396" s="110">
        <v>45105</v>
      </c>
      <c r="C3396" s="106">
        <v>4376.8599999999997</v>
      </c>
      <c r="D3396" s="106">
        <v>4367.4799999999996</v>
      </c>
      <c r="E3396" s="106">
        <v>4390.3500000000004</v>
      </c>
      <c r="F3396" s="106">
        <v>4360.22</v>
      </c>
      <c r="G3396" s="28"/>
      <c r="H3396" s="107">
        <v>-4.0000000000000002E-4</v>
      </c>
      <c r="K3396" s="110">
        <v>45175</v>
      </c>
      <c r="L3396" s="106">
        <v>19611.05</v>
      </c>
      <c r="M3396" s="106">
        <v>19581.2</v>
      </c>
      <c r="N3396" s="106">
        <v>19636.45</v>
      </c>
      <c r="O3396" s="106">
        <v>19491.5</v>
      </c>
      <c r="P3396" s="28" t="s">
        <v>5606</v>
      </c>
      <c r="Q3396" s="107">
        <v>1.8E-3</v>
      </c>
      <c r="T3396" s="110">
        <v>44930</v>
      </c>
      <c r="U3396" s="28">
        <v>82.641000000000005</v>
      </c>
      <c r="V3396">
        <v>82.778999999999996</v>
      </c>
      <c r="W3396">
        <v>82.918999999999997</v>
      </c>
      <c r="X3396">
        <v>82.667000000000002</v>
      </c>
      <c r="Y3396" s="19">
        <v>-1.6000000000000001E-3</v>
      </c>
      <c r="AB3396" s="110">
        <f t="shared" si="605"/>
        <v>45175</v>
      </c>
      <c r="AC3396" s="108">
        <f t="shared" si="609"/>
        <v>19611.05</v>
      </c>
      <c r="AD3396" s="28">
        <f t="shared" si="610"/>
        <v>83.197000000000003</v>
      </c>
      <c r="AE3396" s="28">
        <f t="shared" ref="AE3396:AE3459" si="614">AC3396/AD3396</f>
        <v>235.71823503251318</v>
      </c>
      <c r="AF3396" s="31">
        <f t="shared" si="604"/>
        <v>-1.2811255972366986E-4</v>
      </c>
      <c r="AJ3396" s="110">
        <f t="shared" si="608"/>
        <v>45117</v>
      </c>
      <c r="AK3396" s="31">
        <f t="shared" si="606"/>
        <v>2.3999999999999998E-3</v>
      </c>
      <c r="AL3396" s="115">
        <f t="shared" si="607"/>
        <v>2.3386549414787794E-3</v>
      </c>
      <c r="AM3396" s="100"/>
      <c r="BR3396" s="18">
        <f t="shared" si="611"/>
        <v>45105</v>
      </c>
      <c r="BS3396" s="6">
        <f t="shared" si="612"/>
        <v>-4.0000000000000002E-4</v>
      </c>
      <c r="BT3396" s="6">
        <f t="shared" si="613"/>
        <v>8.2000000000000007E-3</v>
      </c>
    </row>
    <row r="3397" spans="2:72" ht="14.45" hidden="1">
      <c r="B3397" s="110">
        <v>45106</v>
      </c>
      <c r="C3397" s="106">
        <v>4396.4399999999996</v>
      </c>
      <c r="D3397" s="106">
        <v>4374.9399999999996</v>
      </c>
      <c r="E3397" s="106">
        <v>4398.3900000000003</v>
      </c>
      <c r="F3397" s="106">
        <v>4371.97</v>
      </c>
      <c r="G3397" s="28"/>
      <c r="H3397" s="107">
        <v>4.4999999999999997E-3</v>
      </c>
      <c r="K3397" s="110">
        <v>45176</v>
      </c>
      <c r="L3397" s="106">
        <v>19727.05</v>
      </c>
      <c r="M3397" s="106">
        <v>19598.650000000001</v>
      </c>
      <c r="N3397" s="106">
        <v>19737</v>
      </c>
      <c r="O3397" s="106">
        <v>19550.05</v>
      </c>
      <c r="P3397" s="28" t="s">
        <v>5837</v>
      </c>
      <c r="Q3397" s="107">
        <v>5.8999999999999999E-3</v>
      </c>
      <c r="T3397" s="110">
        <v>44931</v>
      </c>
      <c r="U3397" s="28">
        <v>82.567999999999998</v>
      </c>
      <c r="V3397">
        <v>82.74</v>
      </c>
      <c r="W3397">
        <v>82.808000000000007</v>
      </c>
      <c r="X3397">
        <v>82.426000000000002</v>
      </c>
      <c r="Y3397" s="19">
        <v>-8.9999999999999998E-4</v>
      </c>
      <c r="AB3397" s="110">
        <f t="shared" si="605"/>
        <v>45176</v>
      </c>
      <c r="AC3397" s="108">
        <f t="shared" si="609"/>
        <v>19727.05</v>
      </c>
      <c r="AD3397" s="28">
        <f t="shared" si="610"/>
        <v>83.15</v>
      </c>
      <c r="AE3397" s="28">
        <f t="shared" si="614"/>
        <v>237.24654239326514</v>
      </c>
      <c r="AF3397" s="31">
        <f t="shared" ref="AF3397:AF3460" si="615">AE3397/AE3396-1</f>
        <v>6.4836195661364115E-3</v>
      </c>
      <c r="AJ3397" s="110">
        <f t="shared" si="608"/>
        <v>45118</v>
      </c>
      <c r="AK3397" s="31">
        <f t="shared" si="606"/>
        <v>6.7000000000000002E-3</v>
      </c>
      <c r="AL3397" s="115">
        <f t="shared" si="607"/>
        <v>5.8985982942225679E-3</v>
      </c>
      <c r="AM3397" s="100"/>
      <c r="BR3397" s="18" t="e">
        <f t="shared" si="611"/>
        <v>#N/A</v>
      </c>
      <c r="BS3397" s="6">
        <f t="shared" si="612"/>
        <v>0</v>
      </c>
      <c r="BT3397" s="6">
        <f t="shared" si="613"/>
        <v>0</v>
      </c>
    </row>
    <row r="3398" spans="2:72" ht="14.45" hidden="1">
      <c r="B3398" s="110">
        <v>45107</v>
      </c>
      <c r="C3398" s="106">
        <v>4450.38</v>
      </c>
      <c r="D3398" s="106">
        <v>4422.4399999999996</v>
      </c>
      <c r="E3398" s="106">
        <v>4458.4799999999996</v>
      </c>
      <c r="F3398" s="106">
        <v>4422.4399999999996</v>
      </c>
      <c r="G3398" s="28"/>
      <c r="H3398" s="107">
        <v>1.23E-2</v>
      </c>
      <c r="K3398" s="110">
        <v>45177</v>
      </c>
      <c r="L3398" s="106">
        <v>19819.95</v>
      </c>
      <c r="M3398" s="106">
        <v>19774.8</v>
      </c>
      <c r="N3398" s="106">
        <v>19867.150000000001</v>
      </c>
      <c r="O3398" s="106">
        <v>19727.05</v>
      </c>
      <c r="P3398" s="28" t="s">
        <v>5838</v>
      </c>
      <c r="Q3398" s="107">
        <v>4.7000000000000002E-3</v>
      </c>
      <c r="T3398" s="110">
        <v>44932</v>
      </c>
      <c r="U3398" s="28">
        <v>82.27</v>
      </c>
      <c r="V3398">
        <v>82.603999999999999</v>
      </c>
      <c r="W3398">
        <v>82.784999999999997</v>
      </c>
      <c r="X3398">
        <v>82.275000000000006</v>
      </c>
      <c r="Y3398" s="19">
        <v>-3.5999999999999999E-3</v>
      </c>
      <c r="AB3398" s="110">
        <f t="shared" si="605"/>
        <v>45177</v>
      </c>
      <c r="AC3398" s="108">
        <f t="shared" si="609"/>
        <v>19819.95</v>
      </c>
      <c r="AD3398" s="28">
        <f t="shared" si="610"/>
        <v>83.004000000000005</v>
      </c>
      <c r="AE3398" s="28">
        <f t="shared" si="614"/>
        <v>238.78307069538818</v>
      </c>
      <c r="AF3398" s="31">
        <f t="shared" si="615"/>
        <v>6.4765045113956976E-3</v>
      </c>
      <c r="AJ3398" s="110">
        <f t="shared" si="608"/>
        <v>45119</v>
      </c>
      <c r="AK3398" s="31">
        <f t="shared" si="606"/>
        <v>7.4000000000000003E-3</v>
      </c>
      <c r="AL3398" s="115">
        <f t="shared" si="607"/>
        <v>2.1525944811748854E-3</v>
      </c>
      <c r="AM3398" s="100"/>
      <c r="BR3398" s="18">
        <f t="shared" si="611"/>
        <v>45107</v>
      </c>
      <c r="BS3398" s="6">
        <f t="shared" si="612"/>
        <v>1.23E-2</v>
      </c>
      <c r="BT3398" s="6">
        <f t="shared" si="613"/>
        <v>1.14E-2</v>
      </c>
    </row>
    <row r="3399" spans="2:72" ht="14.45" hidden="1">
      <c r="B3399" s="110">
        <v>45110</v>
      </c>
      <c r="C3399" s="106">
        <v>4455.59</v>
      </c>
      <c r="D3399" s="106">
        <v>4450.4799999999996</v>
      </c>
      <c r="E3399" s="106">
        <v>4456.46</v>
      </c>
      <c r="F3399" s="106">
        <v>4442.29</v>
      </c>
      <c r="G3399" s="28"/>
      <c r="H3399" s="107">
        <v>1.1999999999999999E-3</v>
      </c>
      <c r="K3399" s="110">
        <v>45180</v>
      </c>
      <c r="L3399" s="106">
        <v>19996.349999999999</v>
      </c>
      <c r="M3399" s="106">
        <v>19890</v>
      </c>
      <c r="N3399" s="106">
        <v>20008.150000000001</v>
      </c>
      <c r="O3399" s="106">
        <v>19865.349999999999</v>
      </c>
      <c r="P3399" s="28" t="s">
        <v>5839</v>
      </c>
      <c r="Q3399" s="107">
        <v>8.8999999999999999E-3</v>
      </c>
      <c r="T3399" s="110">
        <v>44935</v>
      </c>
      <c r="U3399" s="28">
        <v>82.17</v>
      </c>
      <c r="V3399">
        <v>82.233999999999995</v>
      </c>
      <c r="W3399">
        <v>82.453999999999994</v>
      </c>
      <c r="X3399">
        <v>82.094999999999999</v>
      </c>
      <c r="Y3399" s="19">
        <v>-1.1999999999999999E-3</v>
      </c>
      <c r="AB3399" s="110">
        <f t="shared" si="605"/>
        <v>45180</v>
      </c>
      <c r="AC3399" s="108">
        <f t="shared" si="609"/>
        <v>19996.349999999999</v>
      </c>
      <c r="AD3399" s="28">
        <f t="shared" si="610"/>
        <v>82.9</v>
      </c>
      <c r="AE3399" s="28">
        <f t="shared" si="614"/>
        <v>241.21049457177318</v>
      </c>
      <c r="AF3399" s="31">
        <f t="shared" si="615"/>
        <v>1.0165812296976551E-2</v>
      </c>
      <c r="AJ3399" s="110">
        <f t="shared" si="608"/>
        <v>45120</v>
      </c>
      <c r="AK3399" s="31">
        <f t="shared" si="606"/>
        <v>8.5000000000000006E-3</v>
      </c>
      <c r="AL3399" s="115">
        <f t="shared" si="607"/>
        <v>7.8680906982286913E-4</v>
      </c>
      <c r="AM3399" s="100"/>
      <c r="BR3399" s="18">
        <f t="shared" si="611"/>
        <v>45110</v>
      </c>
      <c r="BS3399" s="6">
        <f t="shared" si="612"/>
        <v>1.1999999999999999E-3</v>
      </c>
      <c r="BT3399" s="6">
        <f t="shared" si="613"/>
        <v>7.0000000000000001E-3</v>
      </c>
    </row>
    <row r="3400" spans="2:72" ht="14.45" hidden="1">
      <c r="B3400" s="110">
        <v>45112</v>
      </c>
      <c r="C3400" s="106">
        <v>4446.82</v>
      </c>
      <c r="D3400" s="106">
        <v>4442.04</v>
      </c>
      <c r="E3400" s="106">
        <v>4454.0600000000004</v>
      </c>
      <c r="F3400" s="106">
        <v>4436.6099999999997</v>
      </c>
      <c r="G3400" s="28"/>
      <c r="H3400" s="107">
        <v>-2E-3</v>
      </c>
      <c r="K3400" s="110">
        <v>45181</v>
      </c>
      <c r="L3400" s="106">
        <v>19993.2</v>
      </c>
      <c r="M3400" s="106">
        <v>20110.150000000001</v>
      </c>
      <c r="N3400" s="106">
        <v>20110.349999999999</v>
      </c>
      <c r="O3400" s="106">
        <v>19914.650000000001</v>
      </c>
      <c r="P3400" s="28" t="s">
        <v>5840</v>
      </c>
      <c r="Q3400" s="107">
        <v>-2.0000000000000001E-4</v>
      </c>
      <c r="T3400" s="110">
        <v>44936</v>
      </c>
      <c r="U3400" s="28">
        <v>81.602000000000004</v>
      </c>
      <c r="V3400">
        <v>82.185000000000002</v>
      </c>
      <c r="W3400">
        <v>82.316999999999993</v>
      </c>
      <c r="X3400">
        <v>81.603999999999999</v>
      </c>
      <c r="Y3400" s="19">
        <v>-6.8999999999999999E-3</v>
      </c>
      <c r="AB3400" s="110">
        <f t="shared" si="605"/>
        <v>45181</v>
      </c>
      <c r="AC3400" s="108">
        <f t="shared" si="609"/>
        <v>19993.2</v>
      </c>
      <c r="AD3400" s="28">
        <f t="shared" si="610"/>
        <v>82.85</v>
      </c>
      <c r="AE3400" s="28">
        <f t="shared" si="614"/>
        <v>241.31804465902235</v>
      </c>
      <c r="AF3400" s="31">
        <f t="shared" si="615"/>
        <v>4.4587648410621128E-4</v>
      </c>
      <c r="AJ3400" s="110">
        <f t="shared" si="608"/>
        <v>45121</v>
      </c>
      <c r="AK3400" s="31">
        <f t="shared" si="606"/>
        <v>-1E-3</v>
      </c>
      <c r="AL3400" s="115">
        <f t="shared" si="607"/>
        <v>7.6545726209253928E-3</v>
      </c>
      <c r="AM3400" s="100"/>
      <c r="BR3400" s="18">
        <f t="shared" si="611"/>
        <v>45112</v>
      </c>
      <c r="BS3400" s="6">
        <f t="shared" si="612"/>
        <v>-2E-3</v>
      </c>
      <c r="BT3400" s="6">
        <f t="shared" si="613"/>
        <v>5.0000000000000001E-4</v>
      </c>
    </row>
    <row r="3401" spans="2:72" ht="14.45" hidden="1">
      <c r="B3401" s="110">
        <v>45113</v>
      </c>
      <c r="C3401" s="106">
        <v>4411.59</v>
      </c>
      <c r="D3401" s="106">
        <v>4422.62</v>
      </c>
      <c r="E3401" s="106">
        <v>4422.62</v>
      </c>
      <c r="F3401" s="106">
        <v>4385.05</v>
      </c>
      <c r="G3401" s="28"/>
      <c r="H3401" s="107">
        <v>-7.9000000000000008E-3</v>
      </c>
      <c r="K3401" s="110">
        <v>45182</v>
      </c>
      <c r="L3401" s="106">
        <v>20070</v>
      </c>
      <c r="M3401" s="106">
        <v>19989.5</v>
      </c>
      <c r="N3401" s="106">
        <v>20096.900000000001</v>
      </c>
      <c r="O3401" s="106">
        <v>19944.099999999999</v>
      </c>
      <c r="P3401" s="28" t="s">
        <v>5841</v>
      </c>
      <c r="Q3401" s="107">
        <v>3.8E-3</v>
      </c>
      <c r="T3401" s="110">
        <v>44937</v>
      </c>
      <c r="U3401" s="28">
        <v>81.637</v>
      </c>
      <c r="V3401">
        <v>81.625</v>
      </c>
      <c r="W3401">
        <v>81.83</v>
      </c>
      <c r="X3401">
        <v>81.495999999999995</v>
      </c>
      <c r="Y3401" s="19">
        <v>4.0000000000000002E-4</v>
      </c>
      <c r="AB3401" s="110">
        <f t="shared" si="605"/>
        <v>45182</v>
      </c>
      <c r="AC3401" s="108">
        <f t="shared" si="609"/>
        <v>20070</v>
      </c>
      <c r="AD3401" s="28">
        <f t="shared" si="610"/>
        <v>82.933999999999997</v>
      </c>
      <c r="AE3401" s="28">
        <f t="shared" si="614"/>
        <v>241.9996623821352</v>
      </c>
      <c r="AF3401" s="31">
        <f t="shared" si="615"/>
        <v>2.8245617689963698E-3</v>
      </c>
      <c r="AJ3401" s="110">
        <f t="shared" si="608"/>
        <v>45124</v>
      </c>
      <c r="AK3401" s="31">
        <f t="shared" si="606"/>
        <v>3.8999999999999998E-3</v>
      </c>
      <c r="AL3401" s="115">
        <f t="shared" si="607"/>
        <v>7.6215797491099302E-3</v>
      </c>
      <c r="AM3401" s="100"/>
      <c r="BR3401" s="18">
        <f t="shared" si="611"/>
        <v>45113</v>
      </c>
      <c r="BS3401" s="6">
        <f t="shared" si="612"/>
        <v>-7.9000000000000008E-3</v>
      </c>
      <c r="BT3401" s="6">
        <f t="shared" si="613"/>
        <v>5.1000000000000004E-3</v>
      </c>
    </row>
    <row r="3402" spans="2:72" ht="14.45" hidden="1">
      <c r="B3402" s="110">
        <v>45114</v>
      </c>
      <c r="C3402" s="106">
        <v>4398.95</v>
      </c>
      <c r="D3402" s="106">
        <v>4404.54</v>
      </c>
      <c r="E3402" s="106">
        <v>4440.3900000000003</v>
      </c>
      <c r="F3402" s="106">
        <v>4397.3999999999996</v>
      </c>
      <c r="G3402" s="28"/>
      <c r="H3402" s="107">
        <v>-2.8999999999999998E-3</v>
      </c>
      <c r="K3402" s="110">
        <v>45183</v>
      </c>
      <c r="L3402" s="106">
        <v>20103.099999999999</v>
      </c>
      <c r="M3402" s="106">
        <v>20127.95</v>
      </c>
      <c r="N3402" s="106">
        <v>20167.650000000001</v>
      </c>
      <c r="O3402" s="106">
        <v>20043.45</v>
      </c>
      <c r="P3402" s="28" t="s">
        <v>5842</v>
      </c>
      <c r="Q3402" s="107">
        <v>1.6000000000000001E-3</v>
      </c>
      <c r="T3402" s="110">
        <v>44938</v>
      </c>
      <c r="U3402" s="28">
        <v>81.099999999999994</v>
      </c>
      <c r="V3402">
        <v>81.656999999999996</v>
      </c>
      <c r="W3402">
        <v>81.754000000000005</v>
      </c>
      <c r="X3402">
        <v>81.11</v>
      </c>
      <c r="Y3402" s="19">
        <v>-6.6E-3</v>
      </c>
      <c r="AB3402" s="110">
        <f t="shared" si="605"/>
        <v>45183</v>
      </c>
      <c r="AC3402" s="108">
        <f t="shared" si="609"/>
        <v>20103.099999999999</v>
      </c>
      <c r="AD3402" s="28">
        <f t="shared" si="610"/>
        <v>83.01</v>
      </c>
      <c r="AE3402" s="28">
        <f t="shared" si="614"/>
        <v>242.17684616311286</v>
      </c>
      <c r="AF3402" s="31">
        <f t="shared" si="615"/>
        <v>7.3216540566023447E-4</v>
      </c>
      <c r="AJ3402" s="110">
        <f t="shared" si="608"/>
        <v>45125</v>
      </c>
      <c r="AK3402" s="31">
        <f t="shared" si="606"/>
        <v>7.1000000000000004E-3</v>
      </c>
      <c r="AL3402" s="115">
        <f t="shared" si="607"/>
        <v>1.6734756566807452E-3</v>
      </c>
      <c r="AM3402" s="100"/>
      <c r="BR3402" s="18">
        <f t="shared" si="611"/>
        <v>45114</v>
      </c>
      <c r="BS3402" s="6">
        <f t="shared" si="612"/>
        <v>-2.8999999999999998E-3</v>
      </c>
      <c r="BT3402" s="6">
        <f t="shared" si="613"/>
        <v>-8.5000000000000006E-3</v>
      </c>
    </row>
    <row r="3403" spans="2:72" ht="14.45" hidden="1">
      <c r="B3403" s="110">
        <v>45117</v>
      </c>
      <c r="C3403" s="106">
        <v>4409.53</v>
      </c>
      <c r="D3403" s="106">
        <v>4394.2299999999996</v>
      </c>
      <c r="E3403" s="106">
        <v>4412.6000000000004</v>
      </c>
      <c r="F3403" s="106">
        <v>4389.92</v>
      </c>
      <c r="G3403" s="28"/>
      <c r="H3403" s="107">
        <v>2.3999999999999998E-3</v>
      </c>
      <c r="K3403" s="110">
        <v>45184</v>
      </c>
      <c r="L3403" s="106">
        <v>20192.349999999999</v>
      </c>
      <c r="M3403" s="106">
        <v>20156.45</v>
      </c>
      <c r="N3403" s="106">
        <v>20222.45</v>
      </c>
      <c r="O3403" s="106">
        <v>20129.7</v>
      </c>
      <c r="P3403" s="28" t="s">
        <v>5843</v>
      </c>
      <c r="Q3403" s="107">
        <v>4.4000000000000003E-3</v>
      </c>
      <c r="T3403" s="110">
        <v>44939</v>
      </c>
      <c r="U3403" s="28">
        <v>81.28</v>
      </c>
      <c r="V3403">
        <v>81.114999999999995</v>
      </c>
      <c r="W3403">
        <v>81.522000000000006</v>
      </c>
      <c r="X3403">
        <v>81.114999999999995</v>
      </c>
      <c r="Y3403" s="19">
        <v>2.2000000000000001E-3</v>
      </c>
      <c r="AB3403" s="110">
        <f t="shared" si="605"/>
        <v>45184</v>
      </c>
      <c r="AC3403" s="108">
        <f t="shared" si="609"/>
        <v>20192.349999999999</v>
      </c>
      <c r="AD3403" s="28">
        <f t="shared" si="610"/>
        <v>83.069000000000003</v>
      </c>
      <c r="AE3403" s="28">
        <f t="shared" si="614"/>
        <v>243.07924737266606</v>
      </c>
      <c r="AF3403" s="31">
        <f t="shared" si="615"/>
        <v>3.7262076199695571E-3</v>
      </c>
      <c r="AJ3403" s="110">
        <f t="shared" si="608"/>
        <v>45126</v>
      </c>
      <c r="AK3403" s="31">
        <f t="shared" si="606"/>
        <v>2.3999999999999998E-3</v>
      </c>
      <c r="AL3403" s="115">
        <f t="shared" si="607"/>
        <v>4.3706572616706296E-3</v>
      </c>
      <c r="AM3403" s="100"/>
      <c r="BR3403" s="18">
        <f t="shared" si="611"/>
        <v>45117</v>
      </c>
      <c r="BS3403" s="6">
        <f t="shared" si="612"/>
        <v>2.3999999999999998E-3</v>
      </c>
      <c r="BT3403" s="6">
        <f t="shared" si="613"/>
        <v>1.1999999999999999E-3</v>
      </c>
    </row>
    <row r="3404" spans="2:72" ht="14.45" hidden="1">
      <c r="B3404" s="110">
        <v>45118</v>
      </c>
      <c r="C3404" s="106">
        <v>4439.26</v>
      </c>
      <c r="D3404" s="106">
        <v>4415.55</v>
      </c>
      <c r="E3404" s="106">
        <v>4443.6400000000003</v>
      </c>
      <c r="F3404" s="106">
        <v>4408.46</v>
      </c>
      <c r="G3404" s="28"/>
      <c r="H3404" s="107">
        <v>6.7000000000000002E-3</v>
      </c>
      <c r="K3404" s="110">
        <v>45187</v>
      </c>
      <c r="L3404" s="106">
        <v>20133.3</v>
      </c>
      <c r="M3404" s="106">
        <v>20155.95</v>
      </c>
      <c r="N3404" s="106">
        <v>20195.349999999999</v>
      </c>
      <c r="O3404" s="106">
        <v>20115.7</v>
      </c>
      <c r="P3404" s="28" t="s">
        <v>5844</v>
      </c>
      <c r="Q3404" s="107">
        <v>-2.8999999999999998E-3</v>
      </c>
      <c r="T3404" s="110">
        <v>44942</v>
      </c>
      <c r="U3404" s="28">
        <v>81.628</v>
      </c>
      <c r="V3404">
        <v>81.227000000000004</v>
      </c>
      <c r="W3404">
        <v>81.748999999999995</v>
      </c>
      <c r="X3404">
        <v>81.197000000000003</v>
      </c>
      <c r="Y3404" s="19">
        <v>4.3E-3</v>
      </c>
      <c r="AB3404" s="110">
        <f t="shared" si="605"/>
        <v>45187</v>
      </c>
      <c r="AC3404" s="108">
        <f t="shared" si="609"/>
        <v>20133.3</v>
      </c>
      <c r="AD3404" s="28">
        <f t="shared" si="610"/>
        <v>83.27</v>
      </c>
      <c r="AE3404" s="28">
        <f t="shared" si="614"/>
        <v>241.78335535006605</v>
      </c>
      <c r="AF3404" s="31">
        <f t="shared" si="615"/>
        <v>-5.3311503824646778E-3</v>
      </c>
      <c r="AJ3404" s="110">
        <f t="shared" si="608"/>
        <v>45127</v>
      </c>
      <c r="AK3404" s="31">
        <f t="shared" si="606"/>
        <v>-6.7999999999999996E-3</v>
      </c>
      <c r="AL3404" s="115">
        <f t="shared" si="607"/>
        <v>7.1159242421967583E-3</v>
      </c>
      <c r="AM3404" s="100"/>
      <c r="BR3404" s="18">
        <f t="shared" si="611"/>
        <v>45118</v>
      </c>
      <c r="BS3404" s="6">
        <f t="shared" si="612"/>
        <v>6.7000000000000002E-3</v>
      </c>
      <c r="BT3404" s="6">
        <f t="shared" si="613"/>
        <v>4.3E-3</v>
      </c>
    </row>
    <row r="3405" spans="2:72" ht="14.45" hidden="1">
      <c r="B3405" s="110">
        <v>45119</v>
      </c>
      <c r="C3405" s="106">
        <v>4472.16</v>
      </c>
      <c r="D3405" s="106">
        <v>4467.6899999999996</v>
      </c>
      <c r="E3405" s="106">
        <v>4488.34</v>
      </c>
      <c r="F3405" s="106">
        <v>4463.2299999999996</v>
      </c>
      <c r="G3405" s="28"/>
      <c r="H3405" s="107">
        <v>7.4000000000000003E-3</v>
      </c>
      <c r="K3405" s="110">
        <v>45189</v>
      </c>
      <c r="L3405" s="106">
        <v>19901.400000000001</v>
      </c>
      <c r="M3405" s="106">
        <v>19980.75</v>
      </c>
      <c r="N3405" s="106">
        <v>20050.650000000001</v>
      </c>
      <c r="O3405" s="106">
        <v>19878.849999999999</v>
      </c>
      <c r="P3405" s="28" t="s">
        <v>5845</v>
      </c>
      <c r="Q3405" s="107">
        <v>-1.15E-2</v>
      </c>
      <c r="T3405" s="110">
        <v>44943</v>
      </c>
      <c r="U3405" s="28">
        <v>81.63</v>
      </c>
      <c r="V3405">
        <v>81.709999999999994</v>
      </c>
      <c r="W3405">
        <v>81.888999999999996</v>
      </c>
      <c r="X3405">
        <v>81.546999999999997</v>
      </c>
      <c r="Y3405" s="19">
        <v>0</v>
      </c>
      <c r="AB3405" s="110">
        <f t="shared" ref="AB3405:AB3440" si="616">VLOOKUP(K3405,T:Y,1,FALSE)</f>
        <v>45189</v>
      </c>
      <c r="AC3405" s="108">
        <f t="shared" si="609"/>
        <v>19901.400000000001</v>
      </c>
      <c r="AD3405" s="28">
        <f t="shared" si="610"/>
        <v>82.92</v>
      </c>
      <c r="AE3405" s="28">
        <f t="shared" si="614"/>
        <v>240.00723589001447</v>
      </c>
      <c r="AF3405" s="31">
        <f t="shared" si="615"/>
        <v>-7.3459128626949255E-3</v>
      </c>
      <c r="AJ3405" s="110">
        <f t="shared" si="608"/>
        <v>45128</v>
      </c>
      <c r="AK3405" s="31">
        <f t="shared" si="606"/>
        <v>2.9999999999999997E-4</v>
      </c>
      <c r="AL3405" s="115">
        <f t="shared" si="607"/>
        <v>-1.063475531011282E-2</v>
      </c>
      <c r="AM3405" s="100"/>
      <c r="BR3405" s="18">
        <f t="shared" si="611"/>
        <v>45119</v>
      </c>
      <c r="BS3405" s="6">
        <f t="shared" si="612"/>
        <v>7.4000000000000003E-3</v>
      </c>
      <c r="BT3405" s="6">
        <f t="shared" si="613"/>
        <v>-2.8E-3</v>
      </c>
    </row>
    <row r="3406" spans="2:72" ht="14.45" hidden="1">
      <c r="B3406" s="110">
        <v>45120</v>
      </c>
      <c r="C3406" s="106">
        <v>4510.04</v>
      </c>
      <c r="D3406" s="106">
        <v>4491.5</v>
      </c>
      <c r="E3406" s="106">
        <v>4517.38</v>
      </c>
      <c r="F3406" s="106">
        <v>4489.3599999999997</v>
      </c>
      <c r="G3406" s="28"/>
      <c r="H3406" s="107">
        <v>8.5000000000000006E-3</v>
      </c>
      <c r="K3406" s="110">
        <v>45190</v>
      </c>
      <c r="L3406" s="106">
        <v>19742.349999999999</v>
      </c>
      <c r="M3406" s="106">
        <v>19840.55</v>
      </c>
      <c r="N3406" s="106">
        <v>19848.75</v>
      </c>
      <c r="O3406" s="106">
        <v>19709.95</v>
      </c>
      <c r="P3406" s="28" t="s">
        <v>5846</v>
      </c>
      <c r="Q3406" s="107">
        <v>-8.0000000000000002E-3</v>
      </c>
      <c r="T3406" s="110">
        <v>44944</v>
      </c>
      <c r="U3406" s="28">
        <v>81.44</v>
      </c>
      <c r="V3406">
        <v>81.674999999999997</v>
      </c>
      <c r="W3406">
        <v>81.828999999999994</v>
      </c>
      <c r="X3406">
        <v>81.162999999999997</v>
      </c>
      <c r="Y3406" s="19">
        <v>-2.3E-3</v>
      </c>
      <c r="AB3406" s="110">
        <f t="shared" si="616"/>
        <v>45190</v>
      </c>
      <c r="AC3406" s="108">
        <f t="shared" si="609"/>
        <v>19742.349999999999</v>
      </c>
      <c r="AD3406" s="28">
        <f t="shared" si="610"/>
        <v>83.102000000000004</v>
      </c>
      <c r="AE3406" s="28">
        <f t="shared" si="614"/>
        <v>237.56768790161485</v>
      </c>
      <c r="AF3406" s="31">
        <f t="shared" si="615"/>
        <v>-1.0164476830680114E-2</v>
      </c>
      <c r="AJ3406" s="110">
        <f t="shared" si="608"/>
        <v>45131</v>
      </c>
      <c r="AK3406" s="31">
        <f t="shared" si="606"/>
        <v>4.0000000000000001E-3</v>
      </c>
      <c r="AL3406" s="115">
        <f t="shared" si="607"/>
        <v>-1.3649374927068303E-3</v>
      </c>
      <c r="AM3406" s="100"/>
      <c r="BR3406" s="18">
        <f t="shared" si="611"/>
        <v>45120</v>
      </c>
      <c r="BS3406" s="6">
        <f t="shared" si="612"/>
        <v>8.5000000000000006E-3</v>
      </c>
      <c r="BT3406" s="6">
        <f t="shared" si="613"/>
        <v>1.5E-3</v>
      </c>
    </row>
    <row r="3407" spans="2:72" ht="14.45" hidden="1">
      <c r="B3407" s="110">
        <v>45121</v>
      </c>
      <c r="C3407" s="106">
        <v>4505.42</v>
      </c>
      <c r="D3407" s="106">
        <v>4514.6099999999997</v>
      </c>
      <c r="E3407" s="106">
        <v>4527.76</v>
      </c>
      <c r="F3407" s="106">
        <v>4499.5600000000004</v>
      </c>
      <c r="G3407" s="28"/>
      <c r="H3407" s="107">
        <v>-1E-3</v>
      </c>
      <c r="K3407" s="110">
        <v>45191</v>
      </c>
      <c r="L3407" s="106">
        <v>19674.25</v>
      </c>
      <c r="M3407" s="106">
        <v>19744.849999999999</v>
      </c>
      <c r="N3407" s="106">
        <v>19798.650000000001</v>
      </c>
      <c r="O3407" s="106">
        <v>19657.5</v>
      </c>
      <c r="P3407" s="28" t="s">
        <v>5847</v>
      </c>
      <c r="Q3407" s="107">
        <v>-3.3999999999999998E-3</v>
      </c>
      <c r="T3407" s="110">
        <v>44945</v>
      </c>
      <c r="U3407" s="28">
        <v>81.239999999999995</v>
      </c>
      <c r="V3407">
        <v>81.44</v>
      </c>
      <c r="W3407">
        <v>81.454999999999998</v>
      </c>
      <c r="X3407">
        <v>81.206999999999994</v>
      </c>
      <c r="Y3407" s="19">
        <v>-2.5000000000000001E-3</v>
      </c>
      <c r="AB3407" s="110">
        <f t="shared" si="616"/>
        <v>45191</v>
      </c>
      <c r="AC3407" s="108">
        <f t="shared" si="609"/>
        <v>19674.25</v>
      </c>
      <c r="AD3407" s="28">
        <f t="shared" si="610"/>
        <v>82.97</v>
      </c>
      <c r="AE3407" s="28">
        <f t="shared" si="614"/>
        <v>237.12486440882248</v>
      </c>
      <c r="AF3407" s="31">
        <f t="shared" si="615"/>
        <v>-1.8639887297120517E-3</v>
      </c>
      <c r="AJ3407" s="110">
        <f t="shared" si="608"/>
        <v>45132</v>
      </c>
      <c r="AK3407" s="31">
        <f t="shared" si="606"/>
        <v>2.8E-3</v>
      </c>
      <c r="AL3407" s="115">
        <f t="shared" si="607"/>
        <v>-3.1398534319881932E-4</v>
      </c>
      <c r="AM3407" s="100"/>
      <c r="BR3407" s="18">
        <f t="shared" si="611"/>
        <v>45121</v>
      </c>
      <c r="BS3407" s="6">
        <f t="shared" si="612"/>
        <v>-1E-3</v>
      </c>
      <c r="BT3407" s="6">
        <f t="shared" si="613"/>
        <v>7.7999999999999996E-3</v>
      </c>
    </row>
    <row r="3408" spans="2:72" ht="14.45" hidden="1">
      <c r="B3408" s="110">
        <v>45124</v>
      </c>
      <c r="C3408" s="106">
        <v>4522.79</v>
      </c>
      <c r="D3408" s="106">
        <v>4508.8599999999997</v>
      </c>
      <c r="E3408" s="106">
        <v>4532.8500000000004</v>
      </c>
      <c r="F3408" s="106">
        <v>4504.8999999999996</v>
      </c>
      <c r="G3408" s="28"/>
      <c r="H3408" s="107">
        <v>3.8999999999999998E-3</v>
      </c>
      <c r="K3408" s="110">
        <v>45194</v>
      </c>
      <c r="L3408" s="106">
        <v>19674.55</v>
      </c>
      <c r="M3408" s="106">
        <v>19678.2</v>
      </c>
      <c r="N3408" s="106">
        <v>19734.150000000001</v>
      </c>
      <c r="O3408" s="106">
        <v>19601.55</v>
      </c>
      <c r="P3408" s="28" t="s">
        <v>5848</v>
      </c>
      <c r="Q3408" s="107">
        <v>0</v>
      </c>
      <c r="T3408" s="110">
        <v>44946</v>
      </c>
      <c r="U3408" s="28">
        <v>80.978999999999999</v>
      </c>
      <c r="V3408">
        <v>81.281000000000006</v>
      </c>
      <c r="W3408">
        <v>81.31</v>
      </c>
      <c r="X3408">
        <v>80.972999999999999</v>
      </c>
      <c r="Y3408" s="19">
        <v>-3.2000000000000002E-3</v>
      </c>
      <c r="AB3408" s="110">
        <f t="shared" si="616"/>
        <v>45194</v>
      </c>
      <c r="AC3408" s="108">
        <f t="shared" si="609"/>
        <v>19674.55</v>
      </c>
      <c r="AD3408" s="28">
        <f t="shared" si="610"/>
        <v>83.13</v>
      </c>
      <c r="AE3408" s="28">
        <f t="shared" si="614"/>
        <v>236.67207987489473</v>
      </c>
      <c r="AF3408" s="31">
        <f t="shared" si="615"/>
        <v>-1.9094772497038059E-3</v>
      </c>
      <c r="AJ3408" s="110">
        <f t="shared" si="608"/>
        <v>45133</v>
      </c>
      <c r="AK3408" s="31">
        <f t="shared" si="606"/>
        <v>-2.0000000000000001E-4</v>
      </c>
      <c r="AL3408" s="115">
        <f t="shared" si="607"/>
        <v>3.737965597349957E-3</v>
      </c>
      <c r="AM3408" s="100"/>
      <c r="BR3408" s="18">
        <f t="shared" si="611"/>
        <v>45124</v>
      </c>
      <c r="BS3408" s="6">
        <f t="shared" si="612"/>
        <v>3.8999999999999998E-3</v>
      </c>
      <c r="BT3408" s="6">
        <f t="shared" si="613"/>
        <v>7.4999999999999997E-3</v>
      </c>
    </row>
    <row r="3409" spans="2:72" ht="14.45" hidden="1">
      <c r="B3409" s="110">
        <v>45125</v>
      </c>
      <c r="C3409" s="106">
        <v>4554.9799999999996</v>
      </c>
      <c r="D3409" s="106">
        <v>4521.78</v>
      </c>
      <c r="E3409" s="106">
        <v>4562.3</v>
      </c>
      <c r="F3409" s="106">
        <v>4514.59</v>
      </c>
      <c r="G3409" s="28"/>
      <c r="H3409" s="107">
        <v>7.1000000000000004E-3</v>
      </c>
      <c r="K3409" s="110">
        <v>45195</v>
      </c>
      <c r="L3409" s="106">
        <v>19664.7</v>
      </c>
      <c r="M3409" s="106">
        <v>19682.8</v>
      </c>
      <c r="N3409" s="106">
        <v>19699.349999999999</v>
      </c>
      <c r="O3409" s="106">
        <v>19637.45</v>
      </c>
      <c r="P3409" s="28" t="s">
        <v>5849</v>
      </c>
      <c r="Q3409" s="107">
        <v>-5.0000000000000001E-4</v>
      </c>
      <c r="T3409" s="110">
        <v>44949</v>
      </c>
      <c r="U3409" s="28">
        <v>81.477999999999994</v>
      </c>
      <c r="V3409">
        <v>80.933000000000007</v>
      </c>
      <c r="W3409">
        <v>81.509</v>
      </c>
      <c r="X3409">
        <v>80.873999999999995</v>
      </c>
      <c r="Y3409" s="19">
        <v>6.1999999999999998E-3</v>
      </c>
      <c r="AB3409" s="110">
        <f t="shared" si="616"/>
        <v>45195</v>
      </c>
      <c r="AC3409" s="108">
        <f t="shared" si="609"/>
        <v>19664.7</v>
      </c>
      <c r="AD3409" s="28">
        <f t="shared" si="610"/>
        <v>83.23</v>
      </c>
      <c r="AE3409" s="28">
        <f t="shared" si="614"/>
        <v>236.26937402378951</v>
      </c>
      <c r="AF3409" s="31">
        <f t="shared" si="615"/>
        <v>-1.7015351000341239E-3</v>
      </c>
      <c r="AJ3409" s="110">
        <f t="shared" si="608"/>
        <v>45134</v>
      </c>
      <c r="AK3409" s="31">
        <f t="shared" si="606"/>
        <v>-6.4000000000000003E-3</v>
      </c>
      <c r="AL3409" s="115">
        <f t="shared" si="607"/>
        <v>-8.4063554790918538E-3</v>
      </c>
      <c r="AM3409" s="100"/>
      <c r="BR3409" s="18">
        <f t="shared" si="611"/>
        <v>45125</v>
      </c>
      <c r="BS3409" s="6">
        <f t="shared" si="612"/>
        <v>7.1000000000000004E-3</v>
      </c>
      <c r="BT3409" s="6">
        <f t="shared" si="613"/>
        <v>1.9E-3</v>
      </c>
    </row>
    <row r="3410" spans="2:72" ht="14.45" hidden="1">
      <c r="B3410" s="110">
        <v>45126</v>
      </c>
      <c r="C3410" s="106">
        <v>4565.72</v>
      </c>
      <c r="D3410" s="106">
        <v>4563.87</v>
      </c>
      <c r="E3410" s="106">
        <v>4578.43</v>
      </c>
      <c r="F3410" s="106">
        <v>4557.4799999999996</v>
      </c>
      <c r="G3410" s="28"/>
      <c r="H3410" s="107">
        <v>2.3999999999999998E-3</v>
      </c>
      <c r="K3410" s="110">
        <v>45196</v>
      </c>
      <c r="L3410" s="106">
        <v>19716.45</v>
      </c>
      <c r="M3410" s="106">
        <v>19637.05</v>
      </c>
      <c r="N3410" s="106">
        <v>19730.7</v>
      </c>
      <c r="O3410" s="106">
        <v>19554</v>
      </c>
      <c r="P3410" s="28" t="s">
        <v>5850</v>
      </c>
      <c r="Q3410" s="107">
        <v>2.5999999999999999E-3</v>
      </c>
      <c r="T3410" s="110">
        <v>44950</v>
      </c>
      <c r="U3410" s="28">
        <v>81.593999999999994</v>
      </c>
      <c r="V3410">
        <v>81.488</v>
      </c>
      <c r="W3410">
        <v>81.77</v>
      </c>
      <c r="X3410">
        <v>81.41</v>
      </c>
      <c r="Y3410" s="19">
        <v>1.4E-3</v>
      </c>
      <c r="AB3410" s="110">
        <f t="shared" si="616"/>
        <v>45196</v>
      </c>
      <c r="AC3410" s="108">
        <f t="shared" si="609"/>
        <v>19716.45</v>
      </c>
      <c r="AD3410" s="28">
        <f t="shared" si="610"/>
        <v>83.180999999999997</v>
      </c>
      <c r="AE3410" s="28">
        <f t="shared" si="614"/>
        <v>237.03069210516827</v>
      </c>
      <c r="AF3410" s="31">
        <f t="shared" si="615"/>
        <v>3.2222461524027413E-3</v>
      </c>
      <c r="AJ3410" s="110">
        <f t="shared" si="608"/>
        <v>45135</v>
      </c>
      <c r="AK3410" s="31">
        <f t="shared" ref="AK3410:AK3473" si="617">IFERROR(VLOOKUP(AJ3410,B:H,7,FALSE),0)</f>
        <v>9.9000000000000008E-3</v>
      </c>
      <c r="AL3410" s="115">
        <f t="shared" ref="AL3410:AL3473" si="618">IFERROR(VLOOKUP(AJ3410,AB:AF,5,FALSE),0)</f>
        <v>-1.6159684458231238E-3</v>
      </c>
      <c r="AM3410" s="100"/>
      <c r="BR3410" s="18">
        <f t="shared" si="611"/>
        <v>45126</v>
      </c>
      <c r="BS3410" s="6">
        <f t="shared" si="612"/>
        <v>2.3999999999999998E-3</v>
      </c>
      <c r="BT3410" s="6">
        <f t="shared" si="613"/>
        <v>4.1999999999999997E-3</v>
      </c>
    </row>
    <row r="3411" spans="2:72" ht="14.45" hidden="1">
      <c r="B3411" s="110">
        <v>45127</v>
      </c>
      <c r="C3411" s="106">
        <v>4534.87</v>
      </c>
      <c r="D3411" s="106">
        <v>4554.38</v>
      </c>
      <c r="E3411" s="106">
        <v>4564.74</v>
      </c>
      <c r="F3411" s="106">
        <v>4527.5600000000004</v>
      </c>
      <c r="G3411" s="28"/>
      <c r="H3411" s="107">
        <v>-6.7999999999999996E-3</v>
      </c>
      <c r="K3411" s="110">
        <v>45197</v>
      </c>
      <c r="L3411" s="106">
        <v>19523.55</v>
      </c>
      <c r="M3411" s="106">
        <v>19761.8</v>
      </c>
      <c r="N3411" s="106">
        <v>19766.650000000001</v>
      </c>
      <c r="O3411" s="106">
        <v>19492.099999999999</v>
      </c>
      <c r="P3411" s="28" t="s">
        <v>5851</v>
      </c>
      <c r="Q3411" s="107">
        <v>-9.7999999999999997E-3</v>
      </c>
      <c r="T3411" s="110">
        <v>44951</v>
      </c>
      <c r="U3411" s="28">
        <v>81.491</v>
      </c>
      <c r="V3411">
        <v>81.602000000000004</v>
      </c>
      <c r="W3411">
        <v>81.78</v>
      </c>
      <c r="X3411">
        <v>81.477000000000004</v>
      </c>
      <c r="Y3411" s="19">
        <v>-1.2999999999999999E-3</v>
      </c>
      <c r="AB3411" s="110">
        <f t="shared" si="616"/>
        <v>45197</v>
      </c>
      <c r="AC3411" s="108">
        <f t="shared" si="609"/>
        <v>19523.55</v>
      </c>
      <c r="AD3411" s="28">
        <f t="shared" si="610"/>
        <v>83.15</v>
      </c>
      <c r="AE3411" s="28">
        <f t="shared" si="614"/>
        <v>234.79915814792543</v>
      </c>
      <c r="AF3411" s="31">
        <f t="shared" si="615"/>
        <v>-9.4145358874146989E-3</v>
      </c>
      <c r="AJ3411" s="110">
        <f t="shared" si="608"/>
        <v>45138</v>
      </c>
      <c r="AK3411" s="31">
        <f t="shared" si="617"/>
        <v>1.5E-3</v>
      </c>
      <c r="AL3411" s="115">
        <f t="shared" si="618"/>
        <v>5.3011697126630342E-3</v>
      </c>
      <c r="AM3411" s="100"/>
      <c r="BR3411" s="18">
        <f t="shared" si="611"/>
        <v>45127</v>
      </c>
      <c r="BS3411" s="6">
        <f t="shared" si="612"/>
        <v>-6.7999999999999996E-3</v>
      </c>
      <c r="BT3411" s="6">
        <f t="shared" si="613"/>
        <v>7.4000000000000003E-3</v>
      </c>
    </row>
    <row r="3412" spans="2:72" ht="14.45" hidden="1">
      <c r="B3412" s="110">
        <v>45128</v>
      </c>
      <c r="C3412" s="106">
        <v>4536.34</v>
      </c>
      <c r="D3412" s="106">
        <v>4550.16</v>
      </c>
      <c r="E3412" s="106">
        <v>4555</v>
      </c>
      <c r="F3412" s="106">
        <v>4535.79</v>
      </c>
      <c r="G3412" s="28"/>
      <c r="H3412" s="107">
        <v>2.9999999999999997E-4</v>
      </c>
      <c r="K3412" s="110">
        <v>45198</v>
      </c>
      <c r="L3412" s="106">
        <v>19638.3</v>
      </c>
      <c r="M3412" s="106">
        <v>19581.2</v>
      </c>
      <c r="N3412" s="106">
        <v>19726.25</v>
      </c>
      <c r="O3412" s="106">
        <v>19551.05</v>
      </c>
      <c r="P3412" s="28" t="s">
        <v>5852</v>
      </c>
      <c r="Q3412" s="107">
        <v>5.8999999999999999E-3</v>
      </c>
      <c r="T3412" s="110">
        <v>44952</v>
      </c>
      <c r="U3412" s="28">
        <v>81.418000000000006</v>
      </c>
      <c r="V3412">
        <v>81.531000000000006</v>
      </c>
      <c r="W3412">
        <v>81.578000000000003</v>
      </c>
      <c r="X3412">
        <v>81.355000000000004</v>
      </c>
      <c r="Y3412" s="19">
        <v>-8.9999999999999998E-4</v>
      </c>
      <c r="AB3412" s="110">
        <f t="shared" si="616"/>
        <v>45198</v>
      </c>
      <c r="AC3412" s="108">
        <f t="shared" si="609"/>
        <v>19638.3</v>
      </c>
      <c r="AD3412" s="28">
        <f t="shared" si="610"/>
        <v>83.03</v>
      </c>
      <c r="AE3412" s="28">
        <f t="shared" si="614"/>
        <v>236.52053474647715</v>
      </c>
      <c r="AF3412" s="31">
        <f t="shared" si="615"/>
        <v>7.3312724463314716E-3</v>
      </c>
      <c r="AJ3412" s="110">
        <f t="shared" si="608"/>
        <v>45139</v>
      </c>
      <c r="AK3412" s="31">
        <f t="shared" si="617"/>
        <v>-2.7000000000000001E-3</v>
      </c>
      <c r="AL3412" s="115">
        <f t="shared" si="618"/>
        <v>-2.2383507949091941E-3</v>
      </c>
      <c r="AM3412" s="100"/>
      <c r="BR3412" s="18">
        <f t="shared" si="611"/>
        <v>45128</v>
      </c>
      <c r="BS3412" s="6">
        <f t="shared" si="612"/>
        <v>2.9999999999999997E-4</v>
      </c>
      <c r="BT3412" s="6">
        <f t="shared" si="613"/>
        <v>-1.17E-2</v>
      </c>
    </row>
    <row r="3413" spans="2:72" ht="14.45" hidden="1">
      <c r="B3413" s="110">
        <v>45131</v>
      </c>
      <c r="C3413" s="106">
        <v>4554.6400000000003</v>
      </c>
      <c r="D3413" s="106">
        <v>4543.3900000000003</v>
      </c>
      <c r="E3413" s="106">
        <v>4563.41</v>
      </c>
      <c r="F3413" s="106">
        <v>4541.29</v>
      </c>
      <c r="G3413" s="28"/>
      <c r="H3413" s="107">
        <v>4.0000000000000001E-3</v>
      </c>
      <c r="K3413" s="110">
        <v>45202</v>
      </c>
      <c r="L3413" s="106">
        <v>19528.75</v>
      </c>
      <c r="M3413" s="106">
        <v>19622.400000000001</v>
      </c>
      <c r="N3413" s="106">
        <v>19623.2</v>
      </c>
      <c r="O3413" s="106">
        <v>19479.650000000001</v>
      </c>
      <c r="P3413" s="28" t="s">
        <v>5853</v>
      </c>
      <c r="Q3413" s="107">
        <v>-5.5999999999999999E-3</v>
      </c>
      <c r="T3413" s="110">
        <v>44953</v>
      </c>
      <c r="U3413" s="28">
        <v>81.510000000000005</v>
      </c>
      <c r="V3413">
        <v>81.509</v>
      </c>
      <c r="W3413">
        <v>81.679000000000002</v>
      </c>
      <c r="X3413">
        <v>81.472999999999999</v>
      </c>
      <c r="Y3413" s="19">
        <v>1.1000000000000001E-3</v>
      </c>
      <c r="AB3413" s="110">
        <f t="shared" si="616"/>
        <v>45202</v>
      </c>
      <c r="AC3413" s="108">
        <f t="shared" si="609"/>
        <v>19528.75</v>
      </c>
      <c r="AD3413" s="28">
        <f t="shared" si="610"/>
        <v>83.213999999999999</v>
      </c>
      <c r="AE3413" s="28">
        <f t="shared" si="614"/>
        <v>234.68106328262073</v>
      </c>
      <c r="AF3413" s="31">
        <f t="shared" si="615"/>
        <v>-7.7772167470707698E-3</v>
      </c>
      <c r="AJ3413" s="110">
        <f t="shared" si="608"/>
        <v>45140</v>
      </c>
      <c r="AK3413" s="31">
        <f t="shared" si="617"/>
        <v>-1.38E-2</v>
      </c>
      <c r="AL3413" s="115">
        <f t="shared" si="618"/>
        <v>-1.5154429946755088E-2</v>
      </c>
      <c r="AM3413" s="100"/>
      <c r="BR3413" s="18">
        <f t="shared" si="611"/>
        <v>45131</v>
      </c>
      <c r="BS3413" s="6">
        <f t="shared" si="612"/>
        <v>4.0000000000000001E-3</v>
      </c>
      <c r="BT3413" s="6">
        <f t="shared" si="613"/>
        <v>-3.7000000000000002E-3</v>
      </c>
    </row>
    <row r="3414" spans="2:72" ht="14.45" hidden="1">
      <c r="B3414" s="110">
        <v>45132</v>
      </c>
      <c r="C3414" s="106">
        <v>4567.46</v>
      </c>
      <c r="D3414" s="106">
        <v>4555.1899999999996</v>
      </c>
      <c r="E3414" s="106">
        <v>4580.62</v>
      </c>
      <c r="F3414" s="106">
        <v>4552.42</v>
      </c>
      <c r="G3414" s="28"/>
      <c r="H3414" s="107">
        <v>2.8E-3</v>
      </c>
      <c r="K3414" s="110">
        <v>45203</v>
      </c>
      <c r="L3414" s="106">
        <v>19436.099999999999</v>
      </c>
      <c r="M3414" s="106">
        <v>19446.3</v>
      </c>
      <c r="N3414" s="106">
        <v>19457.8</v>
      </c>
      <c r="O3414" s="106">
        <v>19333.599999999999</v>
      </c>
      <c r="P3414" s="28" t="s">
        <v>5854</v>
      </c>
      <c r="Q3414" s="107">
        <v>-4.7000000000000002E-3</v>
      </c>
      <c r="T3414" s="110">
        <v>44956</v>
      </c>
      <c r="U3414" s="28">
        <v>81.52</v>
      </c>
      <c r="V3414">
        <v>81.548000000000002</v>
      </c>
      <c r="W3414">
        <v>81.724999999999994</v>
      </c>
      <c r="X3414">
        <v>81.460999999999999</v>
      </c>
      <c r="Y3414" s="19">
        <v>1E-4</v>
      </c>
      <c r="AB3414" s="110">
        <f t="shared" si="616"/>
        <v>45203</v>
      </c>
      <c r="AC3414" s="108">
        <f t="shared" si="609"/>
        <v>19436.099999999999</v>
      </c>
      <c r="AD3414" s="28">
        <f t="shared" si="610"/>
        <v>83.25</v>
      </c>
      <c r="AE3414" s="28">
        <f t="shared" si="614"/>
        <v>233.46666666666664</v>
      </c>
      <c r="AF3414" s="31">
        <f t="shared" si="615"/>
        <v>-5.17466811751921E-3</v>
      </c>
      <c r="AJ3414" s="110">
        <f t="shared" si="608"/>
        <v>45141</v>
      </c>
      <c r="AK3414" s="31">
        <f t="shared" si="617"/>
        <v>-2.5000000000000001E-3</v>
      </c>
      <c r="AL3414" s="115">
        <f t="shared" si="618"/>
        <v>-7.6605640375256856E-3</v>
      </c>
      <c r="AM3414" s="100"/>
      <c r="BR3414" s="18">
        <f t="shared" si="611"/>
        <v>45132</v>
      </c>
      <c r="BS3414" s="6">
        <f t="shared" si="612"/>
        <v>2.8E-3</v>
      </c>
      <c r="BT3414" s="6">
        <f t="shared" si="613"/>
        <v>4.0000000000000002E-4</v>
      </c>
    </row>
    <row r="3415" spans="2:72" ht="14.45" hidden="1">
      <c r="B3415" s="110">
        <v>45133</v>
      </c>
      <c r="C3415" s="106">
        <v>4566.75</v>
      </c>
      <c r="D3415" s="106">
        <v>4558.96</v>
      </c>
      <c r="E3415" s="106">
        <v>4582.47</v>
      </c>
      <c r="F3415" s="106">
        <v>4547.58</v>
      </c>
      <c r="G3415" s="28"/>
      <c r="H3415" s="107">
        <v>-2.0000000000000001E-4</v>
      </c>
      <c r="K3415" s="110">
        <v>45204</v>
      </c>
      <c r="L3415" s="106">
        <v>19545.75</v>
      </c>
      <c r="M3415" s="106">
        <v>19521.849999999999</v>
      </c>
      <c r="N3415" s="106">
        <v>19576.95</v>
      </c>
      <c r="O3415" s="106">
        <v>19487.3</v>
      </c>
      <c r="P3415" s="28" t="s">
        <v>5855</v>
      </c>
      <c r="Q3415" s="107">
        <v>5.5999999999999999E-3</v>
      </c>
      <c r="T3415" s="110">
        <v>44957</v>
      </c>
      <c r="U3415" s="28">
        <v>81.739000000000004</v>
      </c>
      <c r="V3415">
        <v>81.599000000000004</v>
      </c>
      <c r="W3415">
        <v>82.078999999999994</v>
      </c>
      <c r="X3415">
        <v>81.55</v>
      </c>
      <c r="Y3415" s="19">
        <v>2.7000000000000001E-3</v>
      </c>
      <c r="AB3415" s="110">
        <f t="shared" si="616"/>
        <v>45204</v>
      </c>
      <c r="AC3415" s="108">
        <f t="shared" si="609"/>
        <v>19545.75</v>
      </c>
      <c r="AD3415" s="28">
        <f t="shared" si="610"/>
        <v>83.2</v>
      </c>
      <c r="AE3415" s="28">
        <f t="shared" si="614"/>
        <v>234.92487980769229</v>
      </c>
      <c r="AF3415" s="31">
        <f t="shared" si="615"/>
        <v>6.2459157953698163E-3</v>
      </c>
      <c r="AJ3415" s="110">
        <f t="shared" si="608"/>
        <v>45142</v>
      </c>
      <c r="AK3415" s="31">
        <f t="shared" si="617"/>
        <v>-5.3E-3</v>
      </c>
      <c r="AL3415" s="115">
        <f t="shared" si="618"/>
        <v>7.9822560304232404E-3</v>
      </c>
      <c r="AM3415" s="100"/>
      <c r="BR3415" s="18">
        <f t="shared" si="611"/>
        <v>45133</v>
      </c>
      <c r="BS3415" s="6">
        <f t="shared" si="612"/>
        <v>-2.0000000000000001E-4</v>
      </c>
      <c r="BT3415" s="6">
        <f t="shared" si="613"/>
        <v>5.0000000000000001E-3</v>
      </c>
    </row>
    <row r="3416" spans="2:72" ht="14.45" hidden="1">
      <c r="B3416" s="110">
        <v>45134</v>
      </c>
      <c r="C3416" s="106">
        <v>4537.41</v>
      </c>
      <c r="D3416" s="106">
        <v>4598.26</v>
      </c>
      <c r="E3416" s="106">
        <v>4607.07</v>
      </c>
      <c r="F3416" s="106">
        <v>4528.5600000000004</v>
      </c>
      <c r="G3416" s="28"/>
      <c r="H3416" s="107">
        <v>-6.4000000000000003E-3</v>
      </c>
      <c r="K3416" s="110">
        <v>45205</v>
      </c>
      <c r="L3416" s="106">
        <v>19653.5</v>
      </c>
      <c r="M3416" s="106">
        <v>19621.2</v>
      </c>
      <c r="N3416" s="106">
        <v>19675.75</v>
      </c>
      <c r="O3416" s="106">
        <v>19589.400000000001</v>
      </c>
      <c r="P3416" s="28" t="s">
        <v>5856</v>
      </c>
      <c r="Q3416" s="107">
        <v>5.4999999999999997E-3</v>
      </c>
      <c r="T3416" s="110">
        <v>44958</v>
      </c>
      <c r="U3416" s="28">
        <v>81.73</v>
      </c>
      <c r="V3416">
        <v>81.765000000000001</v>
      </c>
      <c r="W3416">
        <v>82.040999999999997</v>
      </c>
      <c r="X3416">
        <v>81.676000000000002</v>
      </c>
      <c r="Y3416" s="19">
        <v>-1E-4</v>
      </c>
      <c r="AB3416" s="110">
        <f t="shared" si="616"/>
        <v>45205</v>
      </c>
      <c r="AC3416" s="108">
        <f t="shared" si="609"/>
        <v>19653.5</v>
      </c>
      <c r="AD3416" s="28">
        <f t="shared" si="610"/>
        <v>83.117999999999995</v>
      </c>
      <c r="AE3416" s="28">
        <f t="shared" si="614"/>
        <v>236.4529945378859</v>
      </c>
      <c r="AF3416" s="31">
        <f t="shared" si="615"/>
        <v>6.5046951665763686E-3</v>
      </c>
      <c r="AJ3416" s="110">
        <f t="shared" si="608"/>
        <v>45145</v>
      </c>
      <c r="AK3416" s="31">
        <f t="shared" si="617"/>
        <v>8.9999999999999993E-3</v>
      </c>
      <c r="AL3416" s="115">
        <f t="shared" si="618"/>
        <v>3.1193482109561632E-3</v>
      </c>
      <c r="AM3416" s="100"/>
      <c r="BR3416" s="18">
        <f t="shared" si="611"/>
        <v>45134</v>
      </c>
      <c r="BS3416" s="6">
        <f t="shared" si="612"/>
        <v>-6.4000000000000003E-3</v>
      </c>
      <c r="BT3416" s="6">
        <f t="shared" si="613"/>
        <v>-6.0000000000000001E-3</v>
      </c>
    </row>
    <row r="3417" spans="2:72" ht="14.45" hidden="1">
      <c r="B3417" s="110">
        <v>45135</v>
      </c>
      <c r="C3417" s="106">
        <v>4582.2299999999996</v>
      </c>
      <c r="D3417" s="106">
        <v>4565.75</v>
      </c>
      <c r="E3417" s="106">
        <v>4590.16</v>
      </c>
      <c r="F3417" s="106">
        <v>4564.01</v>
      </c>
      <c r="G3417" s="28"/>
      <c r="H3417" s="107">
        <v>9.9000000000000008E-3</v>
      </c>
      <c r="K3417" s="110">
        <v>45208</v>
      </c>
      <c r="L3417" s="106">
        <v>19512.349999999999</v>
      </c>
      <c r="M3417" s="106">
        <v>19539.45</v>
      </c>
      <c r="N3417" s="106">
        <v>19588.95</v>
      </c>
      <c r="O3417" s="106">
        <v>19480.5</v>
      </c>
      <c r="P3417" s="28" t="s">
        <v>5857</v>
      </c>
      <c r="Q3417" s="107">
        <v>-7.1999999999999998E-3</v>
      </c>
      <c r="T3417" s="110">
        <v>44959</v>
      </c>
      <c r="U3417" s="28">
        <v>82.039000000000001</v>
      </c>
      <c r="V3417">
        <v>81.697999999999993</v>
      </c>
      <c r="W3417">
        <v>82.272000000000006</v>
      </c>
      <c r="X3417">
        <v>81.685000000000002</v>
      </c>
      <c r="Y3417" s="19">
        <v>3.8E-3</v>
      </c>
      <c r="AB3417" s="110">
        <f t="shared" si="616"/>
        <v>45208</v>
      </c>
      <c r="AC3417" s="108">
        <f t="shared" si="609"/>
        <v>19512.349999999999</v>
      </c>
      <c r="AD3417" s="28">
        <f t="shared" si="610"/>
        <v>83.254000000000005</v>
      </c>
      <c r="AE3417" s="28">
        <f t="shared" si="614"/>
        <v>234.37132149806612</v>
      </c>
      <c r="AF3417" s="31">
        <f t="shared" si="615"/>
        <v>-8.8037499541425701E-3</v>
      </c>
      <c r="AJ3417" s="110">
        <f t="shared" si="608"/>
        <v>45146</v>
      </c>
      <c r="AK3417" s="31">
        <f t="shared" si="617"/>
        <v>-4.1999999999999997E-3</v>
      </c>
      <c r="AL3417" s="115">
        <f t="shared" si="618"/>
        <v>-2.5911634567551411E-3</v>
      </c>
      <c r="AM3417" s="100"/>
      <c r="BR3417" s="18">
        <f t="shared" si="611"/>
        <v>45135</v>
      </c>
      <c r="BS3417" s="6">
        <f t="shared" si="612"/>
        <v>9.9000000000000008E-3</v>
      </c>
      <c r="BT3417" s="6">
        <f t="shared" si="613"/>
        <v>-6.9999999999999999E-4</v>
      </c>
    </row>
    <row r="3418" spans="2:72" ht="14.45" hidden="1">
      <c r="B3418" s="110">
        <v>45138</v>
      </c>
      <c r="C3418" s="106">
        <v>4588.96</v>
      </c>
      <c r="D3418" s="106">
        <v>4584.82</v>
      </c>
      <c r="E3418" s="106">
        <v>4594.22</v>
      </c>
      <c r="F3418" s="106">
        <v>4573.1400000000003</v>
      </c>
      <c r="G3418" s="28"/>
      <c r="H3418" s="107">
        <v>1.5E-3</v>
      </c>
      <c r="K3418" s="110">
        <v>45209</v>
      </c>
      <c r="L3418" s="106">
        <v>19689.849999999999</v>
      </c>
      <c r="M3418" s="106">
        <v>19565.599999999999</v>
      </c>
      <c r="N3418" s="106">
        <v>19717.8</v>
      </c>
      <c r="O3418" s="106">
        <v>19565.45</v>
      </c>
      <c r="P3418" s="28" t="s">
        <v>3827</v>
      </c>
      <c r="Q3418" s="107">
        <v>9.1000000000000004E-3</v>
      </c>
      <c r="T3418" s="110">
        <v>44960</v>
      </c>
      <c r="U3418" s="28">
        <v>82.206000000000003</v>
      </c>
      <c r="V3418">
        <v>82.043999999999997</v>
      </c>
      <c r="W3418">
        <v>82.325999999999993</v>
      </c>
      <c r="X3418">
        <v>81.745000000000005</v>
      </c>
      <c r="Y3418" s="19">
        <v>2E-3</v>
      </c>
      <c r="AB3418" s="110">
        <f t="shared" si="616"/>
        <v>45209</v>
      </c>
      <c r="AC3418" s="108">
        <f t="shared" si="609"/>
        <v>19689.849999999999</v>
      </c>
      <c r="AD3418" s="28">
        <f t="shared" si="610"/>
        <v>83.162000000000006</v>
      </c>
      <c r="AE3418" s="28">
        <f t="shared" si="614"/>
        <v>236.76498881700772</v>
      </c>
      <c r="AF3418" s="31">
        <f t="shared" si="615"/>
        <v>1.0213140855466651E-2</v>
      </c>
      <c r="AJ3418" s="110">
        <f t="shared" ref="AJ3418:AJ3481" si="619">VLOOKUP(B3425,AB:AF,1,FALSE)</f>
        <v>45147</v>
      </c>
      <c r="AK3418" s="31">
        <f t="shared" si="617"/>
        <v>-7.0000000000000001E-3</v>
      </c>
      <c r="AL3418" s="115">
        <f t="shared" si="618"/>
        <v>3.2616283622404207E-3</v>
      </c>
      <c r="AM3418" s="100"/>
      <c r="BR3418" s="18">
        <f t="shared" si="611"/>
        <v>45138</v>
      </c>
      <c r="BS3418" s="6">
        <f t="shared" si="612"/>
        <v>1.5E-3</v>
      </c>
      <c r="BT3418" s="6">
        <f t="shared" si="613"/>
        <v>5.4999999999999997E-3</v>
      </c>
    </row>
    <row r="3419" spans="2:72" ht="14.45" hidden="1">
      <c r="B3419" s="110">
        <v>45139</v>
      </c>
      <c r="C3419" s="106">
        <v>4576.7299999999996</v>
      </c>
      <c r="D3419" s="106">
        <v>4578.83</v>
      </c>
      <c r="E3419" s="106">
        <v>4584.62</v>
      </c>
      <c r="F3419" s="106">
        <v>4567.53</v>
      </c>
      <c r="G3419" s="28"/>
      <c r="H3419" s="107">
        <v>-2.7000000000000001E-3</v>
      </c>
      <c r="K3419" s="110">
        <v>45210</v>
      </c>
      <c r="L3419" s="106">
        <v>19811.349999999999</v>
      </c>
      <c r="M3419" s="106">
        <v>19767</v>
      </c>
      <c r="N3419" s="106">
        <v>19839.2</v>
      </c>
      <c r="O3419" s="106">
        <v>19756.95</v>
      </c>
      <c r="P3419" s="28" t="s">
        <v>5858</v>
      </c>
      <c r="Q3419" s="107">
        <v>6.1999999999999998E-3</v>
      </c>
      <c r="T3419" s="110">
        <v>44963</v>
      </c>
      <c r="U3419" s="28">
        <v>82.74</v>
      </c>
      <c r="V3419">
        <v>82.388000000000005</v>
      </c>
      <c r="W3419">
        <v>82.85</v>
      </c>
      <c r="X3419">
        <v>82.316000000000003</v>
      </c>
      <c r="Y3419" s="19">
        <v>6.4999999999999997E-3</v>
      </c>
      <c r="AB3419" s="110">
        <f t="shared" si="616"/>
        <v>45210</v>
      </c>
      <c r="AC3419" s="108">
        <f t="shared" ref="AC3419:AC3482" si="620">IFERROR(VLOOKUP(AB3419,K:Q,2,FALSE),0)</f>
        <v>19811.349999999999</v>
      </c>
      <c r="AD3419" s="28">
        <f t="shared" ref="AD3419:AD3482" si="621">VLOOKUP(AB3419,T:Y,2,FALSE)</f>
        <v>83.16</v>
      </c>
      <c r="AE3419" s="28">
        <f t="shared" si="614"/>
        <v>238.23172198172196</v>
      </c>
      <c r="AF3419" s="31">
        <f t="shared" si="615"/>
        <v>6.1948904356288192E-3</v>
      </c>
      <c r="AJ3419" s="110">
        <f t="shared" si="619"/>
        <v>45148</v>
      </c>
      <c r="AK3419" s="31">
        <f t="shared" si="617"/>
        <v>2.9999999999999997E-4</v>
      </c>
      <c r="AL3419" s="115">
        <f t="shared" si="618"/>
        <v>-1.8090269943332737E-3</v>
      </c>
      <c r="AM3419" s="100"/>
      <c r="BR3419" s="18">
        <f t="shared" si="611"/>
        <v>45139</v>
      </c>
      <c r="BS3419" s="6">
        <f t="shared" si="612"/>
        <v>-2.7000000000000001E-3</v>
      </c>
      <c r="BT3419" s="6">
        <f t="shared" si="613"/>
        <v>-1E-3</v>
      </c>
    </row>
    <row r="3420" spans="2:72" ht="14.45" hidden="1">
      <c r="B3420" s="110">
        <v>45140</v>
      </c>
      <c r="C3420" s="106">
        <v>4513.3900000000003</v>
      </c>
      <c r="D3420" s="106">
        <v>4550.93</v>
      </c>
      <c r="E3420" s="106">
        <v>4550.93</v>
      </c>
      <c r="F3420" s="106">
        <v>4505.75</v>
      </c>
      <c r="G3420" s="28"/>
      <c r="H3420" s="107">
        <v>-1.38E-2</v>
      </c>
      <c r="K3420" s="110">
        <v>45211</v>
      </c>
      <c r="L3420" s="106">
        <v>19794</v>
      </c>
      <c r="M3420" s="106">
        <v>19822.7</v>
      </c>
      <c r="N3420" s="106">
        <v>19843.3</v>
      </c>
      <c r="O3420" s="106">
        <v>19772.650000000001</v>
      </c>
      <c r="P3420" s="28" t="s">
        <v>5859</v>
      </c>
      <c r="Q3420" s="107">
        <v>-8.9999999999999998E-4</v>
      </c>
      <c r="T3420" s="110">
        <v>44964</v>
      </c>
      <c r="U3420" s="28">
        <v>82.86</v>
      </c>
      <c r="V3420">
        <v>82.754999999999995</v>
      </c>
      <c r="W3420">
        <v>82.906000000000006</v>
      </c>
      <c r="X3420">
        <v>82.617999999999995</v>
      </c>
      <c r="Y3420" s="19">
        <v>1.5E-3</v>
      </c>
      <c r="AB3420" s="110">
        <f t="shared" si="616"/>
        <v>45211</v>
      </c>
      <c r="AC3420" s="108">
        <f t="shared" si="620"/>
        <v>19794</v>
      </c>
      <c r="AD3420" s="28">
        <f t="shared" si="621"/>
        <v>83.29</v>
      </c>
      <c r="AE3420" s="28">
        <f t="shared" si="614"/>
        <v>237.65157882098688</v>
      </c>
      <c r="AF3420" s="31">
        <f t="shared" si="615"/>
        <v>-2.4352053366746285E-3</v>
      </c>
      <c r="AJ3420" s="110">
        <f t="shared" si="619"/>
        <v>45149</v>
      </c>
      <c r="AK3420" s="31">
        <f t="shared" si="617"/>
        <v>-1.1000000000000001E-3</v>
      </c>
      <c r="AL3420" s="115">
        <f t="shared" si="618"/>
        <v>-8.921232983953864E-3</v>
      </c>
      <c r="AM3420" s="100"/>
      <c r="BR3420" s="18">
        <f t="shared" si="611"/>
        <v>45140</v>
      </c>
      <c r="BS3420" s="6">
        <f t="shared" si="612"/>
        <v>-1.38E-2</v>
      </c>
      <c r="BT3420" s="6">
        <f t="shared" si="613"/>
        <v>-1.0500000000000001E-2</v>
      </c>
    </row>
    <row r="3421" spans="2:72" ht="14.45" hidden="1">
      <c r="B3421" s="110">
        <v>45141</v>
      </c>
      <c r="C3421" s="106">
        <v>4501.8900000000003</v>
      </c>
      <c r="D3421" s="106">
        <v>4494.2700000000004</v>
      </c>
      <c r="E3421" s="106">
        <v>4519.49</v>
      </c>
      <c r="F3421" s="106">
        <v>4485.54</v>
      </c>
      <c r="G3421" s="28"/>
      <c r="H3421" s="107">
        <v>-2.5000000000000001E-3</v>
      </c>
      <c r="K3421" s="110">
        <v>45212</v>
      </c>
      <c r="L3421" s="106">
        <v>19751.05</v>
      </c>
      <c r="M3421" s="106">
        <v>19654.55</v>
      </c>
      <c r="N3421" s="106">
        <v>19805.400000000001</v>
      </c>
      <c r="O3421" s="106">
        <v>19635.3</v>
      </c>
      <c r="P3421" s="28" t="s">
        <v>5860</v>
      </c>
      <c r="Q3421" s="107">
        <v>-2.2000000000000001E-3</v>
      </c>
      <c r="T3421" s="110">
        <v>44965</v>
      </c>
      <c r="U3421" s="28">
        <v>82.65</v>
      </c>
      <c r="V3421">
        <v>82.733999999999995</v>
      </c>
      <c r="W3421">
        <v>82.760999999999996</v>
      </c>
      <c r="X3421">
        <v>82.471999999999994</v>
      </c>
      <c r="Y3421" s="19">
        <v>-2.5000000000000001E-3</v>
      </c>
      <c r="AB3421" s="110">
        <f t="shared" si="616"/>
        <v>45212</v>
      </c>
      <c r="AC3421" s="108">
        <f t="shared" si="620"/>
        <v>19751.05</v>
      </c>
      <c r="AD3421" s="28">
        <f t="shared" si="621"/>
        <v>83.254999999999995</v>
      </c>
      <c r="AE3421" s="28">
        <f t="shared" si="614"/>
        <v>237.23560146537747</v>
      </c>
      <c r="AF3421" s="31">
        <f t="shared" si="615"/>
        <v>-1.7503664720980305E-3</v>
      </c>
      <c r="AJ3421" s="110">
        <f t="shared" si="619"/>
        <v>45152</v>
      </c>
      <c r="AK3421" s="31">
        <f t="shared" si="617"/>
        <v>5.7999999999999996E-3</v>
      </c>
      <c r="AL3421" s="115">
        <f t="shared" si="618"/>
        <v>-3.2865345649282229E-3</v>
      </c>
      <c r="AM3421" s="100"/>
      <c r="BR3421" s="18">
        <f t="shared" si="611"/>
        <v>45141</v>
      </c>
      <c r="BS3421" s="6">
        <f t="shared" si="612"/>
        <v>-2.5000000000000001E-3</v>
      </c>
      <c r="BT3421" s="6">
        <f t="shared" si="613"/>
        <v>-7.4000000000000003E-3</v>
      </c>
    </row>
    <row r="3422" spans="2:72" ht="14.45" hidden="1">
      <c r="B3422" s="110">
        <v>45142</v>
      </c>
      <c r="C3422" s="106">
        <v>4478.03</v>
      </c>
      <c r="D3422" s="106">
        <v>4513.96</v>
      </c>
      <c r="E3422" s="106">
        <v>4540.34</v>
      </c>
      <c r="F3422" s="106">
        <v>4474.55</v>
      </c>
      <c r="G3422" s="28"/>
      <c r="H3422" s="107">
        <v>-5.3E-3</v>
      </c>
      <c r="K3422" s="110">
        <v>45215</v>
      </c>
      <c r="L3422" s="106">
        <v>19731.75</v>
      </c>
      <c r="M3422" s="106">
        <v>19737.25</v>
      </c>
      <c r="N3422" s="106">
        <v>19781.3</v>
      </c>
      <c r="O3422" s="106">
        <v>19691.849999999999</v>
      </c>
      <c r="P3422" s="28" t="s">
        <v>5861</v>
      </c>
      <c r="Q3422" s="107">
        <v>-1E-3</v>
      </c>
      <c r="T3422" s="110">
        <v>44966</v>
      </c>
      <c r="U3422" s="28">
        <v>82.510999999999996</v>
      </c>
      <c r="V3422">
        <v>82.656000000000006</v>
      </c>
      <c r="W3422">
        <v>82.679000000000002</v>
      </c>
      <c r="X3422">
        <v>82.402000000000001</v>
      </c>
      <c r="Y3422" s="19">
        <v>-1.6999999999999999E-3</v>
      </c>
      <c r="AB3422" s="110">
        <f t="shared" si="616"/>
        <v>45215</v>
      </c>
      <c r="AC3422" s="108">
        <f t="shared" si="620"/>
        <v>19731.75</v>
      </c>
      <c r="AD3422" s="28">
        <f t="shared" si="621"/>
        <v>83.19</v>
      </c>
      <c r="AE3422" s="28">
        <f t="shared" si="614"/>
        <v>237.18896501983411</v>
      </c>
      <c r="AF3422" s="31">
        <f t="shared" si="615"/>
        <v>-1.9658282844259301E-4</v>
      </c>
      <c r="AJ3422" s="110" t="e">
        <f t="shared" si="619"/>
        <v>#N/A</v>
      </c>
      <c r="AK3422" s="31">
        <f t="shared" si="617"/>
        <v>0</v>
      </c>
      <c r="AL3422" s="115">
        <f t="shared" si="618"/>
        <v>0</v>
      </c>
      <c r="AM3422" s="100"/>
      <c r="BR3422" s="18">
        <f t="shared" si="611"/>
        <v>45142</v>
      </c>
      <c r="BS3422" s="6">
        <f t="shared" si="612"/>
        <v>-5.3E-3</v>
      </c>
      <c r="BT3422" s="6">
        <f t="shared" si="613"/>
        <v>7.0000000000000001E-3</v>
      </c>
    </row>
    <row r="3423" spans="2:72" ht="14.45" hidden="1">
      <c r="B3423" s="110">
        <v>45145</v>
      </c>
      <c r="C3423" s="106">
        <v>4518.4399999999996</v>
      </c>
      <c r="D3423" s="106">
        <v>4491.58</v>
      </c>
      <c r="E3423" s="106">
        <v>4519.84</v>
      </c>
      <c r="F3423" s="106">
        <v>4491.1499999999996</v>
      </c>
      <c r="G3423" s="28"/>
      <c r="H3423" s="107">
        <v>8.9999999999999993E-3</v>
      </c>
      <c r="K3423" s="110">
        <v>45216</v>
      </c>
      <c r="L3423" s="106">
        <v>19811.5</v>
      </c>
      <c r="M3423" s="106">
        <v>19843.2</v>
      </c>
      <c r="N3423" s="106">
        <v>19849.75</v>
      </c>
      <c r="O3423" s="106">
        <v>19775.650000000001</v>
      </c>
      <c r="P3423" s="28" t="s">
        <v>5862</v>
      </c>
      <c r="Q3423" s="107">
        <v>4.0000000000000001E-3</v>
      </c>
      <c r="T3423" s="110">
        <v>44967</v>
      </c>
      <c r="U3423" s="28">
        <v>82.51</v>
      </c>
      <c r="V3423">
        <v>82.534999999999997</v>
      </c>
      <c r="W3423">
        <v>82.644000000000005</v>
      </c>
      <c r="X3423">
        <v>82.33</v>
      </c>
      <c r="Y3423" s="19">
        <v>0</v>
      </c>
      <c r="AB3423" s="110">
        <f t="shared" si="616"/>
        <v>45216</v>
      </c>
      <c r="AC3423" s="108">
        <f t="shared" si="620"/>
        <v>19811.5</v>
      </c>
      <c r="AD3423" s="28">
        <f t="shared" si="621"/>
        <v>83.24</v>
      </c>
      <c r="AE3423" s="28">
        <f t="shared" si="614"/>
        <v>238.00456511292649</v>
      </c>
      <c r="AF3423" s="31">
        <f t="shared" si="615"/>
        <v>3.4386089294844435E-3</v>
      </c>
      <c r="AJ3423" s="110">
        <f t="shared" si="619"/>
        <v>45154</v>
      </c>
      <c r="AK3423" s="31">
        <f t="shared" si="617"/>
        <v>-7.6E-3</v>
      </c>
      <c r="AL3423" s="115">
        <f t="shared" si="618"/>
        <v>1.0973636198452486E-3</v>
      </c>
      <c r="AM3423" s="100"/>
      <c r="BR3423" s="18">
        <f t="shared" si="611"/>
        <v>45145</v>
      </c>
      <c r="BS3423" s="6">
        <f t="shared" si="612"/>
        <v>8.9999999999999993E-3</v>
      </c>
      <c r="BT3423" s="6">
        <f t="shared" si="613"/>
        <v>4.1000000000000003E-3</v>
      </c>
    </row>
    <row r="3424" spans="2:72" ht="14.45" hidden="1">
      <c r="B3424" s="110">
        <v>45146</v>
      </c>
      <c r="C3424" s="106">
        <v>4499.38</v>
      </c>
      <c r="D3424" s="106">
        <v>4498.03</v>
      </c>
      <c r="E3424" s="106">
        <v>4503.3100000000004</v>
      </c>
      <c r="F3424" s="106">
        <v>4464.3900000000003</v>
      </c>
      <c r="G3424" s="28"/>
      <c r="H3424" s="107">
        <v>-4.1999999999999997E-3</v>
      </c>
      <c r="K3424" s="110">
        <v>45217</v>
      </c>
      <c r="L3424" s="106">
        <v>19671.099999999999</v>
      </c>
      <c r="M3424" s="106">
        <v>19820.45</v>
      </c>
      <c r="N3424" s="106">
        <v>19840.95</v>
      </c>
      <c r="O3424" s="106">
        <v>19659.95</v>
      </c>
      <c r="P3424" s="28" t="s">
        <v>5863</v>
      </c>
      <c r="Q3424" s="107">
        <v>-7.1000000000000004E-3</v>
      </c>
      <c r="T3424" s="110">
        <v>44970</v>
      </c>
      <c r="U3424" s="28">
        <v>82.591999999999999</v>
      </c>
      <c r="V3424">
        <v>82.581999999999994</v>
      </c>
      <c r="W3424">
        <v>82.787999999999997</v>
      </c>
      <c r="X3424">
        <v>82.576999999999998</v>
      </c>
      <c r="Y3424" s="19">
        <v>1E-3</v>
      </c>
      <c r="AB3424" s="110">
        <f t="shared" si="616"/>
        <v>45217</v>
      </c>
      <c r="AC3424" s="108">
        <f t="shared" si="620"/>
        <v>19671.099999999999</v>
      </c>
      <c r="AD3424" s="28">
        <f t="shared" si="621"/>
        <v>83.29</v>
      </c>
      <c r="AE3424" s="28">
        <f t="shared" si="614"/>
        <v>236.17601152599349</v>
      </c>
      <c r="AF3424" s="31">
        <f t="shared" si="615"/>
        <v>-7.6828508985338217E-3</v>
      </c>
      <c r="AJ3424" s="110">
        <f t="shared" si="619"/>
        <v>45155</v>
      </c>
      <c r="AK3424" s="31">
        <f t="shared" si="617"/>
        <v>-7.7000000000000002E-3</v>
      </c>
      <c r="AL3424" s="115">
        <f t="shared" si="618"/>
        <v>-4.1791337933655415E-3</v>
      </c>
      <c r="AM3424" s="100"/>
      <c r="BR3424" s="18">
        <f t="shared" si="611"/>
        <v>45146</v>
      </c>
      <c r="BS3424" s="6">
        <f t="shared" si="612"/>
        <v>-4.1999999999999997E-3</v>
      </c>
      <c r="BT3424" s="6">
        <f t="shared" si="613"/>
        <v>-1.2999999999999999E-3</v>
      </c>
    </row>
    <row r="3425" spans="2:72" ht="14.45" hidden="1">
      <c r="B3425" s="110">
        <v>45147</v>
      </c>
      <c r="C3425" s="106">
        <v>4467.71</v>
      </c>
      <c r="D3425" s="106">
        <v>4501.57</v>
      </c>
      <c r="E3425" s="106">
        <v>4502.4399999999996</v>
      </c>
      <c r="F3425" s="106">
        <v>4461.33</v>
      </c>
      <c r="G3425" s="28"/>
      <c r="H3425" s="107">
        <v>-7.0000000000000001E-3</v>
      </c>
      <c r="K3425" s="110">
        <v>45218</v>
      </c>
      <c r="L3425" s="106">
        <v>19624.7</v>
      </c>
      <c r="M3425" s="106">
        <v>19545.2</v>
      </c>
      <c r="N3425" s="106">
        <v>19681.8</v>
      </c>
      <c r="O3425" s="106">
        <v>19512.349999999999</v>
      </c>
      <c r="P3425" s="28" t="s">
        <v>5614</v>
      </c>
      <c r="Q3425" s="107">
        <v>-2.3999999999999998E-3</v>
      </c>
      <c r="T3425" s="110">
        <v>44971</v>
      </c>
      <c r="U3425" s="28">
        <v>82.91</v>
      </c>
      <c r="V3425">
        <v>82.596999999999994</v>
      </c>
      <c r="W3425">
        <v>83.046999999999997</v>
      </c>
      <c r="X3425">
        <v>82.564999999999998</v>
      </c>
      <c r="Y3425" s="19">
        <v>3.8999999999999998E-3</v>
      </c>
      <c r="AB3425" s="110">
        <f t="shared" si="616"/>
        <v>45218</v>
      </c>
      <c r="AC3425" s="108">
        <f t="shared" si="620"/>
        <v>19624.7</v>
      </c>
      <c r="AD3425" s="28">
        <f t="shared" si="621"/>
        <v>83.096999999999994</v>
      </c>
      <c r="AE3425" s="28">
        <f t="shared" si="614"/>
        <v>236.16616725032193</v>
      </c>
      <c r="AF3425" s="31">
        <f t="shared" si="615"/>
        <v>-4.1681945630034356E-5</v>
      </c>
      <c r="AJ3425" s="110">
        <f t="shared" si="619"/>
        <v>45156</v>
      </c>
      <c r="AK3425" s="31">
        <f t="shared" si="617"/>
        <v>-1E-4</v>
      </c>
      <c r="AL3425" s="115">
        <f t="shared" si="618"/>
        <v>-2.9652396146166993E-3</v>
      </c>
      <c r="AM3425" s="100"/>
      <c r="BR3425" s="18">
        <f t="shared" si="611"/>
        <v>45147</v>
      </c>
      <c r="BS3425" s="6">
        <f t="shared" si="612"/>
        <v>-7.0000000000000001E-3</v>
      </c>
      <c r="BT3425" s="6">
        <f t="shared" si="613"/>
        <v>3.2000000000000002E-3</v>
      </c>
    </row>
    <row r="3426" spans="2:72" ht="14.45" hidden="1">
      <c r="B3426" s="110">
        <v>45148</v>
      </c>
      <c r="C3426" s="106">
        <v>4468.83</v>
      </c>
      <c r="D3426" s="106">
        <v>4487.16</v>
      </c>
      <c r="E3426" s="106">
        <v>4527.37</v>
      </c>
      <c r="F3426" s="106">
        <v>4457.92</v>
      </c>
      <c r="G3426" s="28"/>
      <c r="H3426" s="107">
        <v>2.9999999999999997E-4</v>
      </c>
      <c r="K3426" s="110">
        <v>45219</v>
      </c>
      <c r="L3426" s="106">
        <v>19542.650000000001</v>
      </c>
      <c r="M3426" s="106">
        <v>19542.150000000001</v>
      </c>
      <c r="N3426" s="106">
        <v>19593.8</v>
      </c>
      <c r="O3426" s="106">
        <v>19518.7</v>
      </c>
      <c r="P3426" s="28" t="s">
        <v>2723</v>
      </c>
      <c r="Q3426" s="107">
        <v>-4.1999999999999997E-3</v>
      </c>
      <c r="T3426" s="110">
        <v>44972</v>
      </c>
      <c r="U3426" s="28">
        <v>82.75</v>
      </c>
      <c r="V3426">
        <v>82.841999999999999</v>
      </c>
      <c r="W3426">
        <v>82.971999999999994</v>
      </c>
      <c r="X3426">
        <v>82.765000000000001</v>
      </c>
      <c r="Y3426" s="19">
        <v>-1.9E-3</v>
      </c>
      <c r="AB3426" s="110">
        <f t="shared" si="616"/>
        <v>45219</v>
      </c>
      <c r="AC3426" s="108">
        <f t="shared" si="620"/>
        <v>19542.650000000001</v>
      </c>
      <c r="AD3426" s="28">
        <f t="shared" si="621"/>
        <v>83.15</v>
      </c>
      <c r="AE3426" s="28">
        <f t="shared" si="614"/>
        <v>235.02886349969933</v>
      </c>
      <c r="AF3426" s="31">
        <f t="shared" si="615"/>
        <v>-4.8156929667962922E-3</v>
      </c>
      <c r="AJ3426" s="110">
        <f t="shared" si="619"/>
        <v>45159</v>
      </c>
      <c r="AK3426" s="31">
        <f t="shared" si="617"/>
        <v>6.8999999999999999E-3</v>
      </c>
      <c r="AL3426" s="115">
        <f t="shared" si="618"/>
        <v>4.9259191198569585E-3</v>
      </c>
      <c r="AM3426" s="100"/>
      <c r="BR3426" s="18">
        <f t="shared" si="611"/>
        <v>45148</v>
      </c>
      <c r="BS3426" s="6">
        <f t="shared" si="612"/>
        <v>2.9999999999999997E-4</v>
      </c>
      <c r="BT3426" s="6">
        <f t="shared" si="613"/>
        <v>-4.5999999999999999E-3</v>
      </c>
    </row>
    <row r="3427" spans="2:72" ht="14.45" hidden="1">
      <c r="B3427" s="110">
        <v>45149</v>
      </c>
      <c r="C3427" s="106">
        <v>4464.05</v>
      </c>
      <c r="D3427" s="106">
        <v>4450.6899999999996</v>
      </c>
      <c r="E3427" s="106">
        <v>4476.2299999999996</v>
      </c>
      <c r="F3427" s="106">
        <v>4443.9799999999996</v>
      </c>
      <c r="G3427" s="28"/>
      <c r="H3427" s="107">
        <v>-1.1000000000000001E-3</v>
      </c>
      <c r="K3427" s="110">
        <v>45222</v>
      </c>
      <c r="L3427" s="106">
        <v>19281.75</v>
      </c>
      <c r="M3427" s="106">
        <v>19521.599999999999</v>
      </c>
      <c r="N3427" s="106">
        <v>19556.849999999999</v>
      </c>
      <c r="O3427" s="106">
        <v>19257.849999999999</v>
      </c>
      <c r="P3427" s="28" t="s">
        <v>5864</v>
      </c>
      <c r="Q3427" s="107">
        <v>-1.34E-2</v>
      </c>
      <c r="T3427" s="110">
        <v>44973</v>
      </c>
      <c r="U3427" s="28">
        <v>82.71</v>
      </c>
      <c r="V3427">
        <v>82.718999999999994</v>
      </c>
      <c r="W3427">
        <v>82.844999999999999</v>
      </c>
      <c r="X3427">
        <v>82.59</v>
      </c>
      <c r="Y3427" s="19">
        <v>-5.0000000000000001E-4</v>
      </c>
      <c r="AB3427" s="110">
        <f t="shared" si="616"/>
        <v>45222</v>
      </c>
      <c r="AC3427" s="108">
        <f t="shared" si="620"/>
        <v>19281.75</v>
      </c>
      <c r="AD3427" s="28">
        <f t="shared" si="621"/>
        <v>83.070999999999998</v>
      </c>
      <c r="AE3427" s="28">
        <f t="shared" si="614"/>
        <v>232.11168759254133</v>
      </c>
      <c r="AF3427" s="31">
        <f t="shared" si="615"/>
        <v>-1.2411990015693264E-2</v>
      </c>
      <c r="AJ3427" s="110">
        <f t="shared" si="619"/>
        <v>45160</v>
      </c>
      <c r="AK3427" s="31">
        <f t="shared" si="617"/>
        <v>-2.8E-3</v>
      </c>
      <c r="AL3427" s="115">
        <f t="shared" si="618"/>
        <v>7.4916364211041753E-4</v>
      </c>
      <c r="AM3427" s="100"/>
      <c r="BR3427" s="18">
        <f t="shared" si="611"/>
        <v>45149</v>
      </c>
      <c r="BS3427" s="6">
        <f t="shared" si="612"/>
        <v>-1.1000000000000001E-3</v>
      </c>
      <c r="BT3427" s="6">
        <f t="shared" si="613"/>
        <v>-5.8999999999999999E-3</v>
      </c>
    </row>
    <row r="3428" spans="2:72" ht="14.45" hidden="1">
      <c r="B3428" s="110">
        <v>45152</v>
      </c>
      <c r="C3428" s="106">
        <v>4489.72</v>
      </c>
      <c r="D3428" s="106">
        <v>4458.13</v>
      </c>
      <c r="E3428" s="106">
        <v>4490.33</v>
      </c>
      <c r="F3428" s="106">
        <v>4453.4399999999996</v>
      </c>
      <c r="G3428" s="28"/>
      <c r="H3428" s="107">
        <v>5.7999999999999996E-3</v>
      </c>
      <c r="K3428" s="110">
        <v>45224</v>
      </c>
      <c r="L3428" s="106">
        <v>19122.150000000001</v>
      </c>
      <c r="M3428" s="106">
        <v>19286.45</v>
      </c>
      <c r="N3428" s="106">
        <v>19347.3</v>
      </c>
      <c r="O3428" s="106">
        <v>19074.150000000001</v>
      </c>
      <c r="P3428" s="28" t="s">
        <v>5865</v>
      </c>
      <c r="Q3428" s="107">
        <v>-8.3000000000000001E-3</v>
      </c>
      <c r="T3428" s="110">
        <v>44974</v>
      </c>
      <c r="U3428" s="28">
        <v>82.75</v>
      </c>
      <c r="V3428">
        <v>82.703000000000003</v>
      </c>
      <c r="W3428">
        <v>82.872</v>
      </c>
      <c r="X3428">
        <v>82.703000000000003</v>
      </c>
      <c r="Y3428" s="19">
        <v>5.0000000000000001E-4</v>
      </c>
      <c r="AB3428" s="110">
        <f t="shared" si="616"/>
        <v>45224</v>
      </c>
      <c r="AC3428" s="108">
        <f t="shared" si="620"/>
        <v>19122.150000000001</v>
      </c>
      <c r="AD3428" s="28">
        <f t="shared" si="621"/>
        <v>83.14</v>
      </c>
      <c r="AE3428" s="28">
        <f t="shared" si="614"/>
        <v>229.99939860476306</v>
      </c>
      <c r="AF3428" s="31">
        <f t="shared" si="615"/>
        <v>-9.1003129126624449E-3</v>
      </c>
      <c r="AJ3428" s="110">
        <f t="shared" si="619"/>
        <v>45161</v>
      </c>
      <c r="AK3428" s="31">
        <f t="shared" si="617"/>
        <v>1.0999999999999999E-2</v>
      </c>
      <c r="AL3428" s="115">
        <f t="shared" si="618"/>
        <v>8.9151459205905059E-3</v>
      </c>
      <c r="AM3428" s="100"/>
      <c r="BR3428" s="18">
        <f t="shared" si="611"/>
        <v>45152</v>
      </c>
      <c r="BS3428" s="6">
        <f t="shared" si="612"/>
        <v>5.7999999999999996E-3</v>
      </c>
      <c r="BT3428" s="6">
        <f t="shared" si="613"/>
        <v>2.9999999999999997E-4</v>
      </c>
    </row>
    <row r="3429" spans="2:72" ht="14.45" hidden="1">
      <c r="B3429" s="110">
        <v>45153</v>
      </c>
      <c r="C3429" s="106">
        <v>4437.8599999999997</v>
      </c>
      <c r="D3429" s="106">
        <v>4478.87</v>
      </c>
      <c r="E3429" s="106">
        <v>4478.87</v>
      </c>
      <c r="F3429" s="106">
        <v>4432.1899999999996</v>
      </c>
      <c r="G3429" s="28"/>
      <c r="H3429" s="107">
        <v>-1.1599999999999999E-2</v>
      </c>
      <c r="K3429" s="110">
        <v>45225</v>
      </c>
      <c r="L3429" s="106">
        <v>18857.25</v>
      </c>
      <c r="M3429" s="106">
        <v>19027.25</v>
      </c>
      <c r="N3429" s="106">
        <v>19041.7</v>
      </c>
      <c r="O3429" s="106">
        <v>18837.849999999999</v>
      </c>
      <c r="P3429" s="28" t="s">
        <v>5866</v>
      </c>
      <c r="Q3429" s="107">
        <v>-1.3899999999999999E-2</v>
      </c>
      <c r="T3429" s="110">
        <v>44977</v>
      </c>
      <c r="U3429" s="28">
        <v>82.692999999999998</v>
      </c>
      <c r="V3429">
        <v>82.72</v>
      </c>
      <c r="W3429">
        <v>82.763000000000005</v>
      </c>
      <c r="X3429">
        <v>82.603999999999999</v>
      </c>
      <c r="Y3429" s="19">
        <v>-6.9999999999999999E-4</v>
      </c>
      <c r="AB3429" s="110">
        <f t="shared" si="616"/>
        <v>45225</v>
      </c>
      <c r="AC3429" s="108">
        <f t="shared" si="620"/>
        <v>18857.25</v>
      </c>
      <c r="AD3429" s="28">
        <f t="shared" si="621"/>
        <v>83.242999999999995</v>
      </c>
      <c r="AE3429" s="28">
        <f t="shared" si="614"/>
        <v>226.53256129644535</v>
      </c>
      <c r="AF3429" s="31">
        <f t="shared" si="615"/>
        <v>-1.5073245101284827E-2</v>
      </c>
      <c r="AJ3429" s="110">
        <f t="shared" si="619"/>
        <v>45162</v>
      </c>
      <c r="AK3429" s="31">
        <f t="shared" si="617"/>
        <v>-1.35E-2</v>
      </c>
      <c r="AL3429" s="115">
        <f t="shared" si="618"/>
        <v>-3.8162369428355047E-3</v>
      </c>
      <c r="AM3429" s="100"/>
      <c r="BR3429" s="18" t="e">
        <f t="shared" si="611"/>
        <v>#N/A</v>
      </c>
      <c r="BS3429" s="6">
        <f t="shared" si="612"/>
        <v>0</v>
      </c>
      <c r="BT3429" s="6">
        <f t="shared" si="613"/>
        <v>0</v>
      </c>
    </row>
    <row r="3430" spans="2:72" ht="14.45" hidden="1">
      <c r="B3430" s="110">
        <v>45154</v>
      </c>
      <c r="C3430" s="106">
        <v>4404.33</v>
      </c>
      <c r="D3430" s="106">
        <v>4433.79</v>
      </c>
      <c r="E3430" s="106">
        <v>4449.95</v>
      </c>
      <c r="F3430" s="106">
        <v>4403.55</v>
      </c>
      <c r="G3430" s="28"/>
      <c r="H3430" s="107">
        <v>-7.6E-3</v>
      </c>
      <c r="K3430" s="110">
        <v>45226</v>
      </c>
      <c r="L3430" s="106">
        <v>19047.25</v>
      </c>
      <c r="M3430" s="106">
        <v>18928.75</v>
      </c>
      <c r="N3430" s="106">
        <v>19076.150000000001</v>
      </c>
      <c r="O3430" s="106">
        <v>18926.650000000001</v>
      </c>
      <c r="P3430" s="28" t="s">
        <v>2728</v>
      </c>
      <c r="Q3430" s="107">
        <v>1.01E-2</v>
      </c>
      <c r="T3430" s="110">
        <v>44978</v>
      </c>
      <c r="U3430" s="28">
        <v>82.843999999999994</v>
      </c>
      <c r="V3430">
        <v>82.691000000000003</v>
      </c>
      <c r="W3430">
        <v>82.891999999999996</v>
      </c>
      <c r="X3430">
        <v>82.68</v>
      </c>
      <c r="Y3430" s="19">
        <v>1.8E-3</v>
      </c>
      <c r="AB3430" s="110">
        <f t="shared" si="616"/>
        <v>45226</v>
      </c>
      <c r="AC3430" s="108">
        <f t="shared" si="620"/>
        <v>19047.25</v>
      </c>
      <c r="AD3430" s="28">
        <f t="shared" si="621"/>
        <v>83.265000000000001</v>
      </c>
      <c r="AE3430" s="28">
        <f t="shared" si="614"/>
        <v>228.75457875457874</v>
      </c>
      <c r="AF3430" s="31">
        <f t="shared" si="615"/>
        <v>9.8088215019367375E-3</v>
      </c>
      <c r="AJ3430" s="110">
        <f t="shared" si="619"/>
        <v>45163</v>
      </c>
      <c r="AK3430" s="31">
        <f t="shared" si="617"/>
        <v>6.7000000000000002E-3</v>
      </c>
      <c r="AL3430" s="115">
        <f t="shared" si="618"/>
        <v>-6.9216962567506535E-3</v>
      </c>
      <c r="AM3430" s="100"/>
      <c r="BR3430" s="18">
        <f t="shared" si="611"/>
        <v>45154</v>
      </c>
      <c r="BS3430" s="6">
        <f t="shared" si="612"/>
        <v>-7.6E-3</v>
      </c>
      <c r="BT3430" s="6">
        <f t="shared" si="613"/>
        <v>1.6000000000000001E-3</v>
      </c>
    </row>
    <row r="3431" spans="2:72" ht="14.45" hidden="1">
      <c r="B3431" s="110">
        <v>45155</v>
      </c>
      <c r="C3431" s="106">
        <v>4370.3599999999997</v>
      </c>
      <c r="D3431" s="106">
        <v>4416.32</v>
      </c>
      <c r="E3431" s="106">
        <v>4421.17</v>
      </c>
      <c r="F3431" s="106">
        <v>4364.83</v>
      </c>
      <c r="G3431" s="28"/>
      <c r="H3431" s="107">
        <v>-7.7000000000000002E-3</v>
      </c>
      <c r="K3431" s="110">
        <v>45229</v>
      </c>
      <c r="L3431" s="106">
        <v>19140.900000000001</v>
      </c>
      <c r="M3431" s="106">
        <v>19053.400000000001</v>
      </c>
      <c r="N3431" s="106">
        <v>19158.5</v>
      </c>
      <c r="O3431" s="106">
        <v>18940</v>
      </c>
      <c r="P3431" s="28" t="s">
        <v>3245</v>
      </c>
      <c r="Q3431" s="107">
        <v>4.8999999999999998E-3</v>
      </c>
      <c r="T3431" s="110">
        <v>44979</v>
      </c>
      <c r="U3431" s="28">
        <v>82.83</v>
      </c>
      <c r="V3431">
        <v>82.843999999999994</v>
      </c>
      <c r="W3431">
        <v>82.936999999999998</v>
      </c>
      <c r="X3431">
        <v>82.775999999999996</v>
      </c>
      <c r="Y3431" s="19">
        <v>-2.0000000000000001E-4</v>
      </c>
      <c r="AB3431" s="110">
        <f t="shared" si="616"/>
        <v>45229</v>
      </c>
      <c r="AC3431" s="108">
        <f t="shared" si="620"/>
        <v>19140.900000000001</v>
      </c>
      <c r="AD3431" s="28">
        <f t="shared" si="621"/>
        <v>83.25</v>
      </c>
      <c r="AE3431" s="28">
        <f t="shared" si="614"/>
        <v>229.92072072072074</v>
      </c>
      <c r="AF3431" s="31">
        <f t="shared" si="615"/>
        <v>5.0977863371779453E-3</v>
      </c>
      <c r="AJ3431" s="110">
        <f t="shared" si="619"/>
        <v>45166</v>
      </c>
      <c r="AK3431" s="31">
        <f t="shared" si="617"/>
        <v>6.3E-3</v>
      </c>
      <c r="AL3431" s="115">
        <f t="shared" si="618"/>
        <v>2.5380720498908715E-3</v>
      </c>
      <c r="AM3431" s="100"/>
      <c r="BR3431" s="18">
        <f t="shared" si="611"/>
        <v>45155</v>
      </c>
      <c r="BS3431" s="6">
        <f t="shared" si="612"/>
        <v>-7.7000000000000002E-3</v>
      </c>
      <c r="BT3431" s="6">
        <f t="shared" si="613"/>
        <v>-5.1000000000000004E-3</v>
      </c>
    </row>
    <row r="3432" spans="2:72" ht="14.45" hidden="1">
      <c r="B3432" s="110">
        <v>45156</v>
      </c>
      <c r="C3432" s="106">
        <v>4369.71</v>
      </c>
      <c r="D3432" s="106">
        <v>4344.88</v>
      </c>
      <c r="E3432" s="106">
        <v>4381.82</v>
      </c>
      <c r="F3432" s="106">
        <v>4335.3100000000004</v>
      </c>
      <c r="G3432" s="28"/>
      <c r="H3432" s="107">
        <v>-1E-4</v>
      </c>
      <c r="K3432" s="110">
        <v>45230</v>
      </c>
      <c r="L3432" s="106">
        <v>19079.599999999999</v>
      </c>
      <c r="M3432" s="106">
        <v>19232.95</v>
      </c>
      <c r="N3432" s="106">
        <v>19233.7</v>
      </c>
      <c r="O3432" s="106">
        <v>19056.45</v>
      </c>
      <c r="P3432" s="28" t="s">
        <v>5867</v>
      </c>
      <c r="Q3432" s="107">
        <v>-3.2000000000000002E-3</v>
      </c>
      <c r="T3432" s="110">
        <v>44980</v>
      </c>
      <c r="U3432" s="28">
        <v>82.59</v>
      </c>
      <c r="V3432">
        <v>82.799000000000007</v>
      </c>
      <c r="W3432">
        <v>82.834999999999994</v>
      </c>
      <c r="X3432">
        <v>82.561999999999998</v>
      </c>
      <c r="Y3432" s="19">
        <v>-2.8999999999999998E-3</v>
      </c>
      <c r="AB3432" s="110">
        <f t="shared" si="616"/>
        <v>45230</v>
      </c>
      <c r="AC3432" s="108">
        <f t="shared" si="620"/>
        <v>19079.599999999999</v>
      </c>
      <c r="AD3432" s="28">
        <f t="shared" si="621"/>
        <v>83.256</v>
      </c>
      <c r="AE3432" s="28">
        <f t="shared" si="614"/>
        <v>229.16786778130103</v>
      </c>
      <c r="AF3432" s="31">
        <f t="shared" si="615"/>
        <v>-3.2744023116306753E-3</v>
      </c>
      <c r="AJ3432" s="110">
        <f t="shared" si="619"/>
        <v>45167</v>
      </c>
      <c r="AK3432" s="31">
        <f t="shared" si="617"/>
        <v>1.4500000000000001E-2</v>
      </c>
      <c r="AL3432" s="115">
        <f t="shared" si="618"/>
        <v>2.2112447936279978E-3</v>
      </c>
      <c r="AM3432" s="100"/>
      <c r="BR3432" s="18">
        <f t="shared" si="611"/>
        <v>45156</v>
      </c>
      <c r="BS3432" s="6">
        <f t="shared" si="612"/>
        <v>-1E-4</v>
      </c>
      <c r="BT3432" s="6">
        <f t="shared" si="613"/>
        <v>-2.8E-3</v>
      </c>
    </row>
    <row r="3433" spans="2:72" ht="14.45" hidden="1">
      <c r="B3433" s="110">
        <v>45159</v>
      </c>
      <c r="C3433" s="106">
        <v>4399.7700000000004</v>
      </c>
      <c r="D3433" s="106">
        <v>4380.28</v>
      </c>
      <c r="E3433" s="106">
        <v>4407.55</v>
      </c>
      <c r="F3433" s="106">
        <v>4360.3</v>
      </c>
      <c r="G3433" s="28"/>
      <c r="H3433" s="107">
        <v>6.8999999999999999E-3</v>
      </c>
      <c r="K3433" s="110">
        <v>45231</v>
      </c>
      <c r="L3433" s="106">
        <v>18989.150000000001</v>
      </c>
      <c r="M3433" s="106">
        <v>19064.05</v>
      </c>
      <c r="N3433" s="106">
        <v>19096.05</v>
      </c>
      <c r="O3433" s="106">
        <v>18973.7</v>
      </c>
      <c r="P3433" s="28" t="s">
        <v>5868</v>
      </c>
      <c r="Q3433" s="107">
        <v>-4.7000000000000002E-3</v>
      </c>
      <c r="T3433" s="110">
        <v>44981</v>
      </c>
      <c r="U3433" s="28">
        <v>82.897000000000006</v>
      </c>
      <c r="V3433">
        <v>82.643000000000001</v>
      </c>
      <c r="W3433">
        <v>83.025999999999996</v>
      </c>
      <c r="X3433">
        <v>82.628</v>
      </c>
      <c r="Y3433" s="19">
        <v>3.7000000000000002E-3</v>
      </c>
      <c r="AB3433" s="110">
        <f t="shared" si="616"/>
        <v>45231</v>
      </c>
      <c r="AC3433" s="108">
        <f t="shared" si="620"/>
        <v>18989.150000000001</v>
      </c>
      <c r="AD3433" s="28">
        <f t="shared" si="621"/>
        <v>83.236999999999995</v>
      </c>
      <c r="AE3433" s="28">
        <f t="shared" si="614"/>
        <v>228.13352235183876</v>
      </c>
      <c r="AF3433" s="31">
        <f t="shared" si="615"/>
        <v>-4.5134836723679239E-3</v>
      </c>
      <c r="AJ3433" s="110">
        <f t="shared" si="619"/>
        <v>45168</v>
      </c>
      <c r="AK3433" s="31">
        <f t="shared" si="617"/>
        <v>3.8E-3</v>
      </c>
      <c r="AL3433" s="115">
        <f t="shared" si="618"/>
        <v>-1.5142474162366248E-4</v>
      </c>
      <c r="AM3433" s="100"/>
      <c r="BR3433" s="18">
        <f t="shared" si="611"/>
        <v>45159</v>
      </c>
      <c r="BS3433" s="6">
        <f t="shared" si="612"/>
        <v>6.8999999999999999E-3</v>
      </c>
      <c r="BT3433" s="6">
        <f t="shared" si="613"/>
        <v>4.3E-3</v>
      </c>
    </row>
    <row r="3434" spans="2:72" ht="14.45" hidden="1">
      <c r="B3434" s="110">
        <v>45160</v>
      </c>
      <c r="C3434" s="106">
        <v>4387.55</v>
      </c>
      <c r="D3434" s="106">
        <v>4415.33</v>
      </c>
      <c r="E3434" s="106">
        <v>4418.59</v>
      </c>
      <c r="F3434" s="106">
        <v>4382.7700000000004</v>
      </c>
      <c r="G3434" s="28"/>
      <c r="H3434" s="107">
        <v>-2.8E-3</v>
      </c>
      <c r="K3434" s="110">
        <v>45232</v>
      </c>
      <c r="L3434" s="106">
        <v>19133.25</v>
      </c>
      <c r="M3434" s="106">
        <v>19120</v>
      </c>
      <c r="N3434" s="106">
        <v>19175.25</v>
      </c>
      <c r="O3434" s="106">
        <v>19064.150000000001</v>
      </c>
      <c r="P3434" s="28" t="s">
        <v>5869</v>
      </c>
      <c r="Q3434" s="107">
        <v>7.6E-3</v>
      </c>
      <c r="T3434" s="110">
        <v>44984</v>
      </c>
      <c r="U3434" s="28">
        <v>82.641999999999996</v>
      </c>
      <c r="V3434">
        <v>82.870999999999995</v>
      </c>
      <c r="W3434">
        <v>82.950999999999993</v>
      </c>
      <c r="X3434">
        <v>82.626999999999995</v>
      </c>
      <c r="Y3434" s="19">
        <v>-3.0999999999999999E-3</v>
      </c>
      <c r="AB3434" s="110">
        <f t="shared" si="616"/>
        <v>45232</v>
      </c>
      <c r="AC3434" s="108">
        <f t="shared" si="620"/>
        <v>19133.25</v>
      </c>
      <c r="AD3434" s="28">
        <f t="shared" si="621"/>
        <v>83.233999999999995</v>
      </c>
      <c r="AE3434" s="28">
        <f t="shared" si="614"/>
        <v>229.87300862628254</v>
      </c>
      <c r="AF3434" s="31">
        <f t="shared" si="615"/>
        <v>7.6248604611515169E-3</v>
      </c>
      <c r="AJ3434" s="110">
        <f t="shared" si="619"/>
        <v>45169</v>
      </c>
      <c r="AK3434" s="31">
        <f t="shared" si="617"/>
        <v>-1.6000000000000001E-3</v>
      </c>
      <c r="AL3434" s="115">
        <f t="shared" si="618"/>
        <v>-5.9835735228814801E-3</v>
      </c>
      <c r="AM3434" s="100"/>
      <c r="BR3434" s="18">
        <f t="shared" si="611"/>
        <v>45160</v>
      </c>
      <c r="BS3434" s="6">
        <f t="shared" si="612"/>
        <v>-2.8E-3</v>
      </c>
      <c r="BT3434" s="6">
        <f t="shared" si="613"/>
        <v>1E-4</v>
      </c>
    </row>
    <row r="3435" spans="2:72" ht="14.45" hidden="1">
      <c r="B3435" s="110">
        <v>45161</v>
      </c>
      <c r="C3435" s="106">
        <v>4436.01</v>
      </c>
      <c r="D3435" s="106">
        <v>4396.4399999999996</v>
      </c>
      <c r="E3435" s="106">
        <v>4443.18</v>
      </c>
      <c r="F3435" s="106">
        <v>4396.4399999999996</v>
      </c>
      <c r="G3435" s="28"/>
      <c r="H3435" s="107">
        <v>1.0999999999999999E-2</v>
      </c>
      <c r="K3435" s="110">
        <v>45233</v>
      </c>
      <c r="L3435" s="106">
        <v>19230.599999999999</v>
      </c>
      <c r="M3435" s="106">
        <v>19241</v>
      </c>
      <c r="N3435" s="106">
        <v>19276.25</v>
      </c>
      <c r="O3435" s="106">
        <v>19210.900000000001</v>
      </c>
      <c r="P3435" s="28" t="s">
        <v>5870</v>
      </c>
      <c r="Q3435" s="107">
        <v>5.1000000000000004E-3</v>
      </c>
      <c r="T3435" s="110">
        <v>44985</v>
      </c>
      <c r="U3435" s="28">
        <v>82.64</v>
      </c>
      <c r="V3435">
        <v>82.69</v>
      </c>
      <c r="W3435">
        <v>82.760999999999996</v>
      </c>
      <c r="X3435">
        <v>82.554000000000002</v>
      </c>
      <c r="Y3435" s="19">
        <v>0</v>
      </c>
      <c r="AB3435" s="110">
        <f t="shared" si="616"/>
        <v>45233</v>
      </c>
      <c r="AC3435" s="108">
        <f t="shared" si="620"/>
        <v>19230.599999999999</v>
      </c>
      <c r="AD3435" s="28">
        <f t="shared" si="621"/>
        <v>83.14</v>
      </c>
      <c r="AE3435" s="28">
        <f t="shared" si="614"/>
        <v>231.30382487370699</v>
      </c>
      <c r="AF3435" s="31">
        <f t="shared" si="615"/>
        <v>6.2243769112997338E-3</v>
      </c>
      <c r="AJ3435" s="110">
        <f t="shared" si="619"/>
        <v>45170</v>
      </c>
      <c r="AK3435" s="31">
        <f t="shared" si="617"/>
        <v>1.8E-3</v>
      </c>
      <c r="AL3435" s="115">
        <f t="shared" si="618"/>
        <v>9.5854081882420505E-3</v>
      </c>
      <c r="AM3435" s="100"/>
      <c r="BR3435" s="18">
        <f t="shared" si="611"/>
        <v>45161</v>
      </c>
      <c r="BS3435" s="6">
        <f t="shared" si="612"/>
        <v>1.0999999999999999E-2</v>
      </c>
      <c r="BT3435" s="6">
        <f t="shared" si="613"/>
        <v>2.5000000000000001E-3</v>
      </c>
    </row>
    <row r="3436" spans="2:72" ht="14.45" hidden="1">
      <c r="B3436" s="110">
        <v>45162</v>
      </c>
      <c r="C3436" s="106">
        <v>4376.3100000000004</v>
      </c>
      <c r="D3436" s="106">
        <v>4455.16</v>
      </c>
      <c r="E3436" s="106">
        <v>4458.3</v>
      </c>
      <c r="F3436" s="106">
        <v>4375.55</v>
      </c>
      <c r="G3436" s="28"/>
      <c r="H3436" s="107">
        <v>-1.35E-2</v>
      </c>
      <c r="K3436" s="110">
        <v>45236</v>
      </c>
      <c r="L3436" s="106">
        <v>19411.75</v>
      </c>
      <c r="M3436" s="106">
        <v>19345.849999999999</v>
      </c>
      <c r="N3436" s="106">
        <v>19423</v>
      </c>
      <c r="O3436" s="106">
        <v>19309.7</v>
      </c>
      <c r="P3436" s="28" t="s">
        <v>5871</v>
      </c>
      <c r="Q3436" s="107">
        <v>9.4000000000000004E-3</v>
      </c>
      <c r="T3436" s="110">
        <v>44986</v>
      </c>
      <c r="U3436" s="28">
        <v>82.43</v>
      </c>
      <c r="V3436">
        <v>82.587999999999994</v>
      </c>
      <c r="W3436">
        <v>82.634</v>
      </c>
      <c r="X3436">
        <v>82.364999999999995</v>
      </c>
      <c r="Y3436" s="19">
        <v>-2.5000000000000001E-3</v>
      </c>
      <c r="AB3436" s="110">
        <f t="shared" si="616"/>
        <v>45236</v>
      </c>
      <c r="AC3436" s="108">
        <f t="shared" si="620"/>
        <v>19411.75</v>
      </c>
      <c r="AD3436" s="28">
        <f t="shared" si="621"/>
        <v>83.218000000000004</v>
      </c>
      <c r="AE3436" s="28">
        <f t="shared" si="614"/>
        <v>233.26383715061644</v>
      </c>
      <c r="AF3436" s="31">
        <f t="shared" si="615"/>
        <v>8.4737564455739101E-3</v>
      </c>
      <c r="AJ3436" s="110">
        <f t="shared" si="619"/>
        <v>45174</v>
      </c>
      <c r="AK3436" s="31">
        <f t="shared" si="617"/>
        <v>-4.1999999999999997E-3</v>
      </c>
      <c r="AL3436" s="115">
        <f t="shared" si="618"/>
        <v>-1.4782271866734531E-3</v>
      </c>
      <c r="AM3436" s="100"/>
      <c r="BR3436" s="18">
        <f t="shared" si="611"/>
        <v>45162</v>
      </c>
      <c r="BS3436" s="6">
        <f t="shared" si="612"/>
        <v>-1.35E-2</v>
      </c>
      <c r="BT3436" s="6">
        <f t="shared" si="613"/>
        <v>-2.8999999999999998E-3</v>
      </c>
    </row>
    <row r="3437" spans="2:72" ht="14.45" hidden="1">
      <c r="B3437" s="110">
        <v>45163</v>
      </c>
      <c r="C3437" s="106">
        <v>4405.71</v>
      </c>
      <c r="D3437" s="106">
        <v>4389.38</v>
      </c>
      <c r="E3437" s="106">
        <v>4418.46</v>
      </c>
      <c r="F3437" s="106">
        <v>4356.29</v>
      </c>
      <c r="G3437" s="28"/>
      <c r="H3437" s="107">
        <v>6.7000000000000002E-3</v>
      </c>
      <c r="K3437" s="110">
        <v>45237</v>
      </c>
      <c r="L3437" s="106">
        <v>19406.7</v>
      </c>
      <c r="M3437" s="106">
        <v>19404.05</v>
      </c>
      <c r="N3437" s="106">
        <v>19423.5</v>
      </c>
      <c r="O3437" s="106">
        <v>19329.099999999999</v>
      </c>
      <c r="P3437" s="28" t="s">
        <v>5872</v>
      </c>
      <c r="Q3437" s="107">
        <v>-2.9999999999999997E-4</v>
      </c>
      <c r="T3437" s="110">
        <v>44987</v>
      </c>
      <c r="U3437" s="28">
        <v>82.35</v>
      </c>
      <c r="V3437">
        <v>82.424999999999997</v>
      </c>
      <c r="W3437">
        <v>82.628</v>
      </c>
      <c r="X3437">
        <v>82.355000000000004</v>
      </c>
      <c r="Y3437" s="19">
        <v>-1E-3</v>
      </c>
      <c r="AB3437" s="110">
        <f t="shared" si="616"/>
        <v>45237</v>
      </c>
      <c r="AC3437" s="108">
        <f t="shared" si="620"/>
        <v>19406.7</v>
      </c>
      <c r="AD3437" s="28">
        <f t="shared" si="621"/>
        <v>83.23</v>
      </c>
      <c r="AE3437" s="28">
        <f t="shared" si="614"/>
        <v>233.16953021746966</v>
      </c>
      <c r="AF3437" s="31">
        <f t="shared" si="615"/>
        <v>-4.0429298556843296E-4</v>
      </c>
      <c r="AJ3437" s="110">
        <f t="shared" si="619"/>
        <v>45175</v>
      </c>
      <c r="AK3437" s="31">
        <f t="shared" si="617"/>
        <v>-7.0000000000000001E-3</v>
      </c>
      <c r="AL3437" s="115">
        <f t="shared" si="618"/>
        <v>-1.2811255972366986E-4</v>
      </c>
      <c r="AM3437" s="100"/>
      <c r="BR3437" s="18">
        <f t="shared" si="611"/>
        <v>45163</v>
      </c>
      <c r="BS3437" s="6">
        <f t="shared" si="612"/>
        <v>6.7000000000000002E-3</v>
      </c>
      <c r="BT3437" s="6">
        <f t="shared" si="613"/>
        <v>-6.1999999999999998E-3</v>
      </c>
    </row>
    <row r="3438" spans="2:72" ht="14.45" hidden="1">
      <c r="B3438" s="110">
        <v>45166</v>
      </c>
      <c r="C3438" s="106">
        <v>4433.3100000000004</v>
      </c>
      <c r="D3438" s="106">
        <v>4426.03</v>
      </c>
      <c r="E3438" s="106">
        <v>4439.5600000000004</v>
      </c>
      <c r="F3438" s="106">
        <v>4414.9799999999996</v>
      </c>
      <c r="G3438" s="28"/>
      <c r="H3438" s="107">
        <v>6.3E-3</v>
      </c>
      <c r="K3438" s="110">
        <v>45238</v>
      </c>
      <c r="L3438" s="106">
        <v>19443.5</v>
      </c>
      <c r="M3438" s="106">
        <v>19449.599999999999</v>
      </c>
      <c r="N3438" s="106">
        <v>19464.400000000001</v>
      </c>
      <c r="O3438" s="106">
        <v>19401.5</v>
      </c>
      <c r="P3438" s="28" t="s">
        <v>5873</v>
      </c>
      <c r="Q3438" s="107">
        <v>1.9E-3</v>
      </c>
      <c r="T3438" s="110">
        <v>44988</v>
      </c>
      <c r="U3438" s="28">
        <v>81.680000000000007</v>
      </c>
      <c r="V3438">
        <v>82.347999999999999</v>
      </c>
      <c r="W3438">
        <v>82.406999999999996</v>
      </c>
      <c r="X3438">
        <v>81.685000000000002</v>
      </c>
      <c r="Y3438" s="19">
        <v>-8.0999999999999996E-3</v>
      </c>
      <c r="AB3438" s="110">
        <f t="shared" si="616"/>
        <v>45238</v>
      </c>
      <c r="AC3438" s="108">
        <f t="shared" si="620"/>
        <v>19443.5</v>
      </c>
      <c r="AD3438" s="28">
        <f t="shared" si="621"/>
        <v>83.212999999999994</v>
      </c>
      <c r="AE3438" s="28">
        <f t="shared" si="614"/>
        <v>233.6594041796354</v>
      </c>
      <c r="AF3438" s="31">
        <f t="shared" si="615"/>
        <v>2.1009347220832808E-3</v>
      </c>
      <c r="AJ3438" s="110">
        <f t="shared" si="619"/>
        <v>45176</v>
      </c>
      <c r="AK3438" s="31">
        <f t="shared" si="617"/>
        <v>-3.2000000000000002E-3</v>
      </c>
      <c r="AL3438" s="115">
        <f t="shared" si="618"/>
        <v>6.4836195661364115E-3</v>
      </c>
      <c r="AM3438" s="100"/>
      <c r="BR3438" s="18">
        <f t="shared" si="611"/>
        <v>45166</v>
      </c>
      <c r="BS3438" s="6">
        <f t="shared" si="612"/>
        <v>6.3E-3</v>
      </c>
      <c r="BT3438" s="6">
        <f t="shared" si="613"/>
        <v>2.0999999999999999E-3</v>
      </c>
    </row>
    <row r="3439" spans="2:72" ht="14.45" hidden="1">
      <c r="B3439" s="110">
        <v>45167</v>
      </c>
      <c r="C3439" s="106">
        <v>4497.63</v>
      </c>
      <c r="D3439" s="106">
        <v>4432.75</v>
      </c>
      <c r="E3439" s="106">
        <v>4500.1400000000003</v>
      </c>
      <c r="F3439" s="106">
        <v>4431.68</v>
      </c>
      <c r="G3439" s="28"/>
      <c r="H3439" s="107">
        <v>1.4500000000000001E-2</v>
      </c>
      <c r="K3439" s="110">
        <v>45239</v>
      </c>
      <c r="L3439" s="106">
        <v>19395.3</v>
      </c>
      <c r="M3439" s="106">
        <v>19457.400000000001</v>
      </c>
      <c r="N3439" s="106">
        <v>19463.900000000001</v>
      </c>
      <c r="O3439" s="106">
        <v>19378.349999999999</v>
      </c>
      <c r="P3439" s="28" t="s">
        <v>5874</v>
      </c>
      <c r="Q3439" s="107">
        <v>-2.5000000000000001E-3</v>
      </c>
      <c r="T3439" s="110">
        <v>44991</v>
      </c>
      <c r="U3439" s="28">
        <v>81.81</v>
      </c>
      <c r="V3439">
        <v>81.778000000000006</v>
      </c>
      <c r="W3439">
        <v>81.972999999999999</v>
      </c>
      <c r="X3439">
        <v>81.61</v>
      </c>
      <c r="Y3439" s="19">
        <v>1.6000000000000001E-3</v>
      </c>
      <c r="AB3439" s="110">
        <f t="shared" si="616"/>
        <v>45239</v>
      </c>
      <c r="AC3439" s="108">
        <f t="shared" si="620"/>
        <v>19395.3</v>
      </c>
      <c r="AD3439" s="28">
        <f t="shared" si="621"/>
        <v>83.314999999999998</v>
      </c>
      <c r="AE3439" s="28">
        <f t="shared" si="614"/>
        <v>232.79481485926902</v>
      </c>
      <c r="AF3439" s="31">
        <f t="shared" si="615"/>
        <v>-3.7002119533853239E-3</v>
      </c>
      <c r="AJ3439" s="110">
        <f t="shared" si="619"/>
        <v>45177</v>
      </c>
      <c r="AK3439" s="31">
        <f t="shared" si="617"/>
        <v>1.4E-3</v>
      </c>
      <c r="AL3439" s="115">
        <f t="shared" si="618"/>
        <v>6.4765045113956976E-3</v>
      </c>
      <c r="AM3439" s="100"/>
      <c r="BR3439" s="18">
        <f t="shared" si="611"/>
        <v>45167</v>
      </c>
      <c r="BS3439" s="6">
        <f t="shared" si="612"/>
        <v>1.4500000000000001E-2</v>
      </c>
      <c r="BT3439" s="6">
        <f t="shared" si="613"/>
        <v>1.9E-3</v>
      </c>
    </row>
    <row r="3440" spans="2:72" ht="14.45" hidden="1">
      <c r="B3440" s="110">
        <v>45168</v>
      </c>
      <c r="C3440" s="106">
        <v>4514.87</v>
      </c>
      <c r="D3440" s="106">
        <v>4500.34</v>
      </c>
      <c r="E3440" s="106">
        <v>4521.6499999999996</v>
      </c>
      <c r="F3440" s="106">
        <v>4493.59</v>
      </c>
      <c r="G3440" s="28"/>
      <c r="H3440" s="107">
        <v>3.8E-3</v>
      </c>
      <c r="K3440" s="110">
        <v>45240</v>
      </c>
      <c r="L3440" s="106">
        <v>19425.349999999999</v>
      </c>
      <c r="M3440" s="106">
        <v>19351.849999999999</v>
      </c>
      <c r="N3440" s="106">
        <v>19451.3</v>
      </c>
      <c r="O3440" s="106">
        <v>19329.45</v>
      </c>
      <c r="P3440" s="28" t="s">
        <v>5875</v>
      </c>
      <c r="Q3440" s="107">
        <v>1.5E-3</v>
      </c>
      <c r="T3440" s="110">
        <v>44992</v>
      </c>
      <c r="U3440" s="28">
        <v>82</v>
      </c>
      <c r="V3440">
        <v>81.852000000000004</v>
      </c>
      <c r="W3440">
        <v>82.025000000000006</v>
      </c>
      <c r="X3440">
        <v>81.724999999999994</v>
      </c>
      <c r="Y3440" s="19">
        <v>2.3E-3</v>
      </c>
      <c r="AB3440" s="110">
        <f t="shared" si="616"/>
        <v>45240</v>
      </c>
      <c r="AC3440" s="108">
        <f t="shared" si="620"/>
        <v>19425.349999999999</v>
      </c>
      <c r="AD3440" s="28">
        <f t="shared" si="621"/>
        <v>83.308999999999997</v>
      </c>
      <c r="AE3440" s="28">
        <f t="shared" si="614"/>
        <v>233.17228630760181</v>
      </c>
      <c r="AF3440" s="31">
        <f t="shared" si="615"/>
        <v>1.6214770443274684E-3</v>
      </c>
      <c r="AJ3440" s="110">
        <f t="shared" si="619"/>
        <v>45180</v>
      </c>
      <c r="AK3440" s="31">
        <f t="shared" si="617"/>
        <v>6.7000000000000002E-3</v>
      </c>
      <c r="AL3440" s="115">
        <f t="shared" si="618"/>
        <v>1.0165812296976551E-2</v>
      </c>
      <c r="AM3440" s="100"/>
      <c r="BR3440" s="18">
        <f t="shared" si="611"/>
        <v>45168</v>
      </c>
      <c r="BS3440" s="6">
        <f t="shared" si="612"/>
        <v>3.8E-3</v>
      </c>
      <c r="BT3440" s="6">
        <f t="shared" si="613"/>
        <v>2.0000000000000001E-4</v>
      </c>
    </row>
    <row r="3441" spans="2:72" ht="14.45" hidden="1">
      <c r="B3441" s="110">
        <v>45169</v>
      </c>
      <c r="C3441" s="106">
        <v>4507.66</v>
      </c>
      <c r="D3441" s="106">
        <v>4517.01</v>
      </c>
      <c r="E3441" s="106">
        <v>4532.26</v>
      </c>
      <c r="F3441" s="106">
        <v>4507.3900000000003</v>
      </c>
      <c r="G3441" s="28"/>
      <c r="H3441" s="107">
        <v>-1.6000000000000001E-3</v>
      </c>
      <c r="K3441" s="110">
        <v>45242</v>
      </c>
      <c r="L3441" s="106">
        <v>19525.55</v>
      </c>
      <c r="M3441" s="106">
        <v>19547.25</v>
      </c>
      <c r="N3441" s="106">
        <v>19547.25</v>
      </c>
      <c r="O3441" s="106">
        <v>19510.25</v>
      </c>
      <c r="P3441" s="28" t="s">
        <v>5876</v>
      </c>
      <c r="Q3441" s="107">
        <v>5.1999999999999998E-3</v>
      </c>
      <c r="T3441" s="110">
        <v>44993</v>
      </c>
      <c r="U3441" s="28">
        <v>81.95</v>
      </c>
      <c r="V3441">
        <v>82.037000000000006</v>
      </c>
      <c r="W3441">
        <v>82.298000000000002</v>
      </c>
      <c r="X3441">
        <v>81.858999999999995</v>
      </c>
      <c r="Y3441" s="19">
        <v>-5.9999999999999995E-4</v>
      </c>
      <c r="AB3441" s="110">
        <f>VLOOKUP(K3441,T:Y,1,TRUE)</f>
        <v>45240</v>
      </c>
      <c r="AC3441" s="108">
        <f t="shared" si="620"/>
        <v>19425.349999999999</v>
      </c>
      <c r="AD3441" s="28">
        <f t="shared" si="621"/>
        <v>83.308999999999997</v>
      </c>
      <c r="AE3441" s="28">
        <f t="shared" si="614"/>
        <v>233.17228630760181</v>
      </c>
      <c r="AF3441" s="31">
        <f t="shared" si="615"/>
        <v>0</v>
      </c>
      <c r="AJ3441" s="110">
        <f t="shared" si="619"/>
        <v>45181</v>
      </c>
      <c r="AK3441" s="31">
        <f t="shared" si="617"/>
        <v>-5.7000000000000002E-3</v>
      </c>
      <c r="AL3441" s="115">
        <f t="shared" si="618"/>
        <v>4.4587648410621128E-4</v>
      </c>
      <c r="AM3441" s="100"/>
      <c r="BR3441" s="18">
        <f t="shared" si="611"/>
        <v>45169</v>
      </c>
      <c r="BS3441" s="6">
        <f t="shared" si="612"/>
        <v>-1.6000000000000001E-3</v>
      </c>
      <c r="BT3441" s="6">
        <f t="shared" si="613"/>
        <v>-4.7999999999999996E-3</v>
      </c>
    </row>
    <row r="3442" spans="2:72" ht="14.45" hidden="1">
      <c r="B3442" s="110">
        <v>45170</v>
      </c>
      <c r="C3442" s="106">
        <v>4515.7700000000004</v>
      </c>
      <c r="D3442" s="106">
        <v>4530.6000000000004</v>
      </c>
      <c r="E3442" s="106">
        <v>4541.25</v>
      </c>
      <c r="F3442" s="106">
        <v>4501.3500000000004</v>
      </c>
      <c r="G3442" s="28"/>
      <c r="H3442" s="107">
        <v>1.8E-3</v>
      </c>
      <c r="K3442" s="110">
        <v>45243</v>
      </c>
      <c r="L3442" s="106">
        <v>19443.55</v>
      </c>
      <c r="M3442" s="106">
        <v>19486.75</v>
      </c>
      <c r="N3442" s="106">
        <v>19494.400000000001</v>
      </c>
      <c r="O3442" s="106">
        <v>19414.75</v>
      </c>
      <c r="P3442" s="28" t="s">
        <v>5877</v>
      </c>
      <c r="Q3442" s="107">
        <v>-4.1999999999999997E-3</v>
      </c>
      <c r="T3442" s="110">
        <v>44994</v>
      </c>
      <c r="U3442" s="28">
        <v>82.02</v>
      </c>
      <c r="V3442">
        <v>81.966999999999999</v>
      </c>
      <c r="W3442">
        <v>82.087999999999994</v>
      </c>
      <c r="X3442">
        <v>81.763000000000005</v>
      </c>
      <c r="Y3442" s="19">
        <v>8.9999999999999998E-4</v>
      </c>
      <c r="AB3442" s="110">
        <f t="shared" ref="AB3442:AB3488" si="622">VLOOKUP(K3442,T:Y,1,FALSE)</f>
        <v>45243</v>
      </c>
      <c r="AC3442" s="108">
        <f t="shared" si="620"/>
        <v>19443.55</v>
      </c>
      <c r="AD3442" s="28">
        <f t="shared" si="621"/>
        <v>83.18</v>
      </c>
      <c r="AE3442" s="28">
        <f t="shared" si="614"/>
        <v>233.75270497715795</v>
      </c>
      <c r="AF3442" s="31">
        <f t="shared" si="615"/>
        <v>2.489226651877674E-3</v>
      </c>
      <c r="AJ3442" s="110">
        <f t="shared" si="619"/>
        <v>45182</v>
      </c>
      <c r="AK3442" s="31">
        <f t="shared" si="617"/>
        <v>1.1999999999999999E-3</v>
      </c>
      <c r="AL3442" s="115">
        <f t="shared" si="618"/>
        <v>2.8245617689963698E-3</v>
      </c>
      <c r="AM3442" s="100"/>
      <c r="BR3442" s="18">
        <f t="shared" si="611"/>
        <v>45170</v>
      </c>
      <c r="BS3442" s="6">
        <f t="shared" si="612"/>
        <v>1.8E-3</v>
      </c>
      <c r="BT3442" s="6">
        <f t="shared" si="613"/>
        <v>9.4000000000000004E-3</v>
      </c>
    </row>
    <row r="3443" spans="2:72" ht="14.45" hidden="1">
      <c r="B3443" s="110">
        <v>45174</v>
      </c>
      <c r="C3443" s="106">
        <v>4496.83</v>
      </c>
      <c r="D3443" s="106">
        <v>4510.0600000000004</v>
      </c>
      <c r="E3443" s="106">
        <v>4514.29</v>
      </c>
      <c r="F3443" s="106">
        <v>4496.01</v>
      </c>
      <c r="G3443" s="28"/>
      <c r="H3443" s="107">
        <v>-4.1999999999999997E-3</v>
      </c>
      <c r="K3443" s="110">
        <v>45245</v>
      </c>
      <c r="L3443" s="106">
        <v>19675.45</v>
      </c>
      <c r="M3443" s="106">
        <v>19651.400000000001</v>
      </c>
      <c r="N3443" s="106">
        <v>19693.2</v>
      </c>
      <c r="O3443" s="106">
        <v>19579.650000000001</v>
      </c>
      <c r="P3443" s="28" t="s">
        <v>5878</v>
      </c>
      <c r="Q3443" s="107">
        <v>1.1900000000000001E-2</v>
      </c>
      <c r="T3443" s="110">
        <v>44995</v>
      </c>
      <c r="U3443" s="28">
        <v>81.96</v>
      </c>
      <c r="V3443">
        <v>82.037000000000006</v>
      </c>
      <c r="W3443">
        <v>82.21</v>
      </c>
      <c r="X3443">
        <v>81.843000000000004</v>
      </c>
      <c r="Y3443" s="19">
        <v>-6.9999999999999999E-4</v>
      </c>
      <c r="AB3443" s="110">
        <f t="shared" si="622"/>
        <v>45245</v>
      </c>
      <c r="AC3443" s="108">
        <f t="shared" si="620"/>
        <v>19675.45</v>
      </c>
      <c r="AD3443" s="28">
        <f t="shared" si="621"/>
        <v>83.188000000000002</v>
      </c>
      <c r="AE3443" s="28">
        <f t="shared" si="614"/>
        <v>236.51788719526854</v>
      </c>
      <c r="AF3443" s="31">
        <f t="shared" si="615"/>
        <v>1.1829519655743859E-2</v>
      </c>
      <c r="AJ3443" s="110">
        <f t="shared" si="619"/>
        <v>45183</v>
      </c>
      <c r="AK3443" s="31">
        <f t="shared" si="617"/>
        <v>8.3999999999999995E-3</v>
      </c>
      <c r="AL3443" s="115">
        <f t="shared" si="618"/>
        <v>7.3216540566023447E-4</v>
      </c>
      <c r="AM3443" s="100"/>
      <c r="BR3443" s="18">
        <f t="shared" si="611"/>
        <v>45174</v>
      </c>
      <c r="BS3443" s="6">
        <f t="shared" si="612"/>
        <v>-4.1999999999999997E-3</v>
      </c>
      <c r="BT3443" s="6">
        <f t="shared" si="613"/>
        <v>2.3999999999999998E-3</v>
      </c>
    </row>
    <row r="3444" spans="2:72" ht="14.45" hidden="1">
      <c r="B3444" s="110">
        <v>45175</v>
      </c>
      <c r="C3444" s="106">
        <v>4465.4799999999996</v>
      </c>
      <c r="D3444" s="106">
        <v>4490.3500000000004</v>
      </c>
      <c r="E3444" s="106">
        <v>4490.3500000000004</v>
      </c>
      <c r="F3444" s="106">
        <v>4442.38</v>
      </c>
      <c r="G3444" s="28"/>
      <c r="H3444" s="107">
        <v>-7.0000000000000001E-3</v>
      </c>
      <c r="K3444" s="110">
        <v>45246</v>
      </c>
      <c r="L3444" s="106">
        <v>19765.2</v>
      </c>
      <c r="M3444" s="106">
        <v>19674.7</v>
      </c>
      <c r="N3444" s="106">
        <v>19875.25</v>
      </c>
      <c r="O3444" s="106">
        <v>19627</v>
      </c>
      <c r="P3444" s="28" t="s">
        <v>5879</v>
      </c>
      <c r="Q3444" s="107">
        <v>4.5999999999999999E-3</v>
      </c>
      <c r="T3444" s="110">
        <v>44998</v>
      </c>
      <c r="U3444" s="28">
        <v>82.234999999999999</v>
      </c>
      <c r="V3444">
        <v>81.677000000000007</v>
      </c>
      <c r="W3444">
        <v>82.311999999999998</v>
      </c>
      <c r="X3444">
        <v>81.677000000000007</v>
      </c>
      <c r="Y3444" s="19">
        <v>3.3999999999999998E-3</v>
      </c>
      <c r="AB3444" s="110">
        <f t="shared" si="622"/>
        <v>45246</v>
      </c>
      <c r="AC3444" s="108">
        <f t="shared" si="620"/>
        <v>19765.2</v>
      </c>
      <c r="AD3444" s="28">
        <f t="shared" si="621"/>
        <v>83.152000000000001</v>
      </c>
      <c r="AE3444" s="28">
        <f t="shared" si="614"/>
        <v>237.69963440446412</v>
      </c>
      <c r="AF3444" s="31">
        <f t="shared" si="615"/>
        <v>4.9964390567209804E-3</v>
      </c>
      <c r="AJ3444" s="110">
        <f t="shared" si="619"/>
        <v>45184</v>
      </c>
      <c r="AK3444" s="31">
        <f t="shared" si="617"/>
        <v>-1.2200000000000001E-2</v>
      </c>
      <c r="AL3444" s="115">
        <f t="shared" si="618"/>
        <v>3.7262076199695571E-3</v>
      </c>
      <c r="AM3444" s="100"/>
      <c r="BR3444" s="18">
        <f t="shared" si="611"/>
        <v>45175</v>
      </c>
      <c r="BS3444" s="6">
        <f t="shared" si="612"/>
        <v>-7.0000000000000001E-3</v>
      </c>
      <c r="BT3444" s="6">
        <f t="shared" si="613"/>
        <v>1.8E-3</v>
      </c>
    </row>
    <row r="3445" spans="2:72" ht="14.45" hidden="1">
      <c r="B3445" s="110">
        <v>45176</v>
      </c>
      <c r="C3445" s="106">
        <v>4451.1400000000003</v>
      </c>
      <c r="D3445" s="106">
        <v>4434.55</v>
      </c>
      <c r="E3445" s="106">
        <v>4457.8100000000004</v>
      </c>
      <c r="F3445" s="106">
        <v>4430.46</v>
      </c>
      <c r="G3445" s="28"/>
      <c r="H3445" s="107">
        <v>-3.2000000000000002E-3</v>
      </c>
      <c r="K3445" s="110">
        <v>45247</v>
      </c>
      <c r="L3445" s="106">
        <v>19731.8</v>
      </c>
      <c r="M3445" s="106">
        <v>19674.75</v>
      </c>
      <c r="N3445" s="106">
        <v>19806</v>
      </c>
      <c r="O3445" s="106">
        <v>19667.45</v>
      </c>
      <c r="P3445" s="28" t="s">
        <v>5880</v>
      </c>
      <c r="Q3445" s="107">
        <v>-1.6999999999999999E-3</v>
      </c>
      <c r="T3445" s="110">
        <v>44999</v>
      </c>
      <c r="U3445" s="28">
        <v>82.245000000000005</v>
      </c>
      <c r="V3445">
        <v>82.299000000000007</v>
      </c>
      <c r="W3445">
        <v>82.578999999999994</v>
      </c>
      <c r="X3445">
        <v>82.234999999999999</v>
      </c>
      <c r="Y3445" s="19">
        <v>1E-4</v>
      </c>
      <c r="AB3445" s="110">
        <f t="shared" si="622"/>
        <v>45247</v>
      </c>
      <c r="AC3445" s="108">
        <f t="shared" si="620"/>
        <v>19731.8</v>
      </c>
      <c r="AD3445" s="28">
        <f t="shared" si="621"/>
        <v>83.244</v>
      </c>
      <c r="AE3445" s="28">
        <f t="shared" si="614"/>
        <v>237.03570227283646</v>
      </c>
      <c r="AF3445" s="31">
        <f t="shared" si="615"/>
        <v>-2.7931558804921153E-3</v>
      </c>
      <c r="AJ3445" s="110">
        <f t="shared" si="619"/>
        <v>45187</v>
      </c>
      <c r="AK3445" s="31">
        <f t="shared" si="617"/>
        <v>6.9999999999999999E-4</v>
      </c>
      <c r="AL3445" s="115">
        <f t="shared" si="618"/>
        <v>-5.3311503824646778E-3</v>
      </c>
      <c r="AM3445" s="100"/>
      <c r="BR3445" s="18">
        <f t="shared" si="611"/>
        <v>45176</v>
      </c>
      <c r="BS3445" s="6">
        <f t="shared" si="612"/>
        <v>-3.2000000000000002E-3</v>
      </c>
      <c r="BT3445" s="6">
        <f t="shared" si="613"/>
        <v>5.8999999999999999E-3</v>
      </c>
    </row>
    <row r="3446" spans="2:72" ht="14.45" hidden="1">
      <c r="B3446" s="110">
        <v>45177</v>
      </c>
      <c r="C3446" s="106">
        <v>4457.49</v>
      </c>
      <c r="D3446" s="106">
        <v>4451.3</v>
      </c>
      <c r="E3446" s="106">
        <v>4473.53</v>
      </c>
      <c r="F3446" s="106">
        <v>4448.38</v>
      </c>
      <c r="G3446" s="28"/>
      <c r="H3446" s="107">
        <v>1.4E-3</v>
      </c>
      <c r="K3446" s="110">
        <v>45250</v>
      </c>
      <c r="L3446" s="106">
        <v>19694</v>
      </c>
      <c r="M3446" s="106">
        <v>19731.150000000001</v>
      </c>
      <c r="N3446" s="106">
        <v>19756.45</v>
      </c>
      <c r="O3446" s="106">
        <v>19670.5</v>
      </c>
      <c r="P3446" s="28" t="s">
        <v>5881</v>
      </c>
      <c r="Q3446" s="107">
        <v>-1.9E-3</v>
      </c>
      <c r="T3446" s="110">
        <v>45000</v>
      </c>
      <c r="U3446" s="28">
        <v>82.88</v>
      </c>
      <c r="V3446">
        <v>82.28</v>
      </c>
      <c r="W3446">
        <v>82.92</v>
      </c>
      <c r="X3446">
        <v>82.210999999999999</v>
      </c>
      <c r="Y3446" s="19">
        <v>7.7000000000000002E-3</v>
      </c>
      <c r="AB3446" s="110">
        <f t="shared" si="622"/>
        <v>45250</v>
      </c>
      <c r="AC3446" s="108">
        <f t="shared" si="620"/>
        <v>19694</v>
      </c>
      <c r="AD3446" s="28">
        <f t="shared" si="621"/>
        <v>83.316999999999993</v>
      </c>
      <c r="AE3446" s="28">
        <f t="shared" si="614"/>
        <v>236.37432936855626</v>
      </c>
      <c r="AF3446" s="31">
        <f t="shared" si="615"/>
        <v>-2.7901826515523975E-3</v>
      </c>
      <c r="AJ3446" s="110" t="e">
        <f t="shared" si="619"/>
        <v>#N/A</v>
      </c>
      <c r="AK3446" s="31">
        <f t="shared" si="617"/>
        <v>0</v>
      </c>
      <c r="AL3446" s="115">
        <f t="shared" si="618"/>
        <v>0</v>
      </c>
      <c r="AM3446" s="100"/>
      <c r="BR3446" s="18">
        <f t="shared" si="611"/>
        <v>45177</v>
      </c>
      <c r="BS3446" s="6">
        <f t="shared" si="612"/>
        <v>1.4E-3</v>
      </c>
      <c r="BT3446" s="6">
        <f t="shared" si="613"/>
        <v>4.7000000000000002E-3</v>
      </c>
    </row>
    <row r="3447" spans="2:72" ht="14.45" hidden="1">
      <c r="B3447" s="110">
        <v>45180</v>
      </c>
      <c r="C3447" s="106">
        <v>4487.46</v>
      </c>
      <c r="D3447" s="106">
        <v>4480.9799999999996</v>
      </c>
      <c r="E3447" s="106">
        <v>4490.7700000000004</v>
      </c>
      <c r="F3447" s="106">
        <v>4467.8900000000003</v>
      </c>
      <c r="G3447" s="28"/>
      <c r="H3447" s="107">
        <v>6.7000000000000002E-3</v>
      </c>
      <c r="K3447" s="110">
        <v>45251</v>
      </c>
      <c r="L3447" s="106">
        <v>19783.400000000001</v>
      </c>
      <c r="M3447" s="106">
        <v>19770.900000000001</v>
      </c>
      <c r="N3447" s="106">
        <v>19829.099999999999</v>
      </c>
      <c r="O3447" s="106">
        <v>19754.05</v>
      </c>
      <c r="P3447" s="28" t="s">
        <v>5873</v>
      </c>
      <c r="Q3447" s="107">
        <v>4.4999999999999997E-3</v>
      </c>
      <c r="T3447" s="110">
        <v>45001</v>
      </c>
      <c r="U3447" s="28">
        <v>82.62</v>
      </c>
      <c r="V3447">
        <v>82.772999999999996</v>
      </c>
      <c r="W3447">
        <v>82.850999999999999</v>
      </c>
      <c r="X3447">
        <v>82.591999999999999</v>
      </c>
      <c r="Y3447" s="19">
        <v>-3.0999999999999999E-3</v>
      </c>
      <c r="AB3447" s="110">
        <f t="shared" si="622"/>
        <v>45251</v>
      </c>
      <c r="AC3447" s="108">
        <f t="shared" si="620"/>
        <v>19783.400000000001</v>
      </c>
      <c r="AD3447" s="28">
        <f t="shared" si="621"/>
        <v>83.308000000000007</v>
      </c>
      <c r="AE3447" s="28">
        <f t="shared" si="614"/>
        <v>237.47299178950399</v>
      </c>
      <c r="AF3447" s="31">
        <f t="shared" si="615"/>
        <v>4.647976892764305E-3</v>
      </c>
      <c r="AJ3447" s="110">
        <f t="shared" si="619"/>
        <v>45189</v>
      </c>
      <c r="AK3447" s="31">
        <f t="shared" si="617"/>
        <v>-9.4000000000000004E-3</v>
      </c>
      <c r="AL3447" s="115">
        <f t="shared" si="618"/>
        <v>-7.3459128626949255E-3</v>
      </c>
      <c r="AM3447" s="100"/>
      <c r="BR3447" s="18">
        <f t="shared" si="611"/>
        <v>45180</v>
      </c>
      <c r="BS3447" s="6">
        <f t="shared" si="612"/>
        <v>6.7000000000000002E-3</v>
      </c>
      <c r="BT3447" s="6">
        <f t="shared" si="613"/>
        <v>8.8999999999999999E-3</v>
      </c>
    </row>
    <row r="3448" spans="2:72" ht="14.45" hidden="1">
      <c r="B3448" s="110">
        <v>45181</v>
      </c>
      <c r="C3448" s="106">
        <v>4461.8999999999996</v>
      </c>
      <c r="D3448" s="106">
        <v>4473.2700000000004</v>
      </c>
      <c r="E3448" s="106">
        <v>4487.1099999999997</v>
      </c>
      <c r="F3448" s="106">
        <v>4456.83</v>
      </c>
      <c r="G3448" s="28"/>
      <c r="H3448" s="107">
        <v>-5.7000000000000002E-3</v>
      </c>
      <c r="K3448" s="110">
        <v>45252</v>
      </c>
      <c r="L3448" s="106">
        <v>19811.849999999999</v>
      </c>
      <c r="M3448" s="106">
        <v>19784</v>
      </c>
      <c r="N3448" s="106">
        <v>19825.55</v>
      </c>
      <c r="O3448" s="106">
        <v>19703.849999999999</v>
      </c>
      <c r="P3448" s="28" t="s">
        <v>5882</v>
      </c>
      <c r="Q3448" s="107">
        <v>1.4E-3</v>
      </c>
      <c r="T3448" s="110">
        <v>45002</v>
      </c>
      <c r="U3448" s="28">
        <v>82.52</v>
      </c>
      <c r="V3448">
        <v>82.614999999999995</v>
      </c>
      <c r="W3448">
        <v>82.700999999999993</v>
      </c>
      <c r="X3448">
        <v>82.418999999999997</v>
      </c>
      <c r="Y3448" s="19">
        <v>-1.1999999999999999E-3</v>
      </c>
      <c r="AB3448" s="110">
        <f t="shared" si="622"/>
        <v>45252</v>
      </c>
      <c r="AC3448" s="108">
        <f t="shared" si="620"/>
        <v>19811.849999999999</v>
      </c>
      <c r="AD3448" s="28">
        <f t="shared" si="621"/>
        <v>83.287000000000006</v>
      </c>
      <c r="AE3448" s="28">
        <f t="shared" si="614"/>
        <v>237.87445819875848</v>
      </c>
      <c r="AF3448" s="31">
        <f t="shared" si="615"/>
        <v>1.6905771314421614E-3</v>
      </c>
      <c r="AJ3448" s="110">
        <f t="shared" si="619"/>
        <v>45190</v>
      </c>
      <c r="AK3448" s="31">
        <f t="shared" si="617"/>
        <v>-1.6400000000000001E-2</v>
      </c>
      <c r="AL3448" s="115">
        <f t="shared" si="618"/>
        <v>-1.0164476830680114E-2</v>
      </c>
      <c r="AM3448" s="100"/>
      <c r="BR3448" s="18">
        <f t="shared" si="611"/>
        <v>45181</v>
      </c>
      <c r="BS3448" s="6">
        <f t="shared" si="612"/>
        <v>-5.7000000000000002E-3</v>
      </c>
      <c r="BT3448" s="6">
        <f t="shared" si="613"/>
        <v>-2.0000000000000001E-4</v>
      </c>
    </row>
    <row r="3449" spans="2:72" ht="14.45" hidden="1">
      <c r="B3449" s="110">
        <v>45182</v>
      </c>
      <c r="C3449" s="106">
        <v>4467.4399999999996</v>
      </c>
      <c r="D3449" s="106">
        <v>4462.6499999999996</v>
      </c>
      <c r="E3449" s="106">
        <v>4479.3900000000003</v>
      </c>
      <c r="F3449" s="106">
        <v>4453.5200000000004</v>
      </c>
      <c r="G3449" s="28"/>
      <c r="H3449" s="107">
        <v>1.1999999999999999E-3</v>
      </c>
      <c r="K3449" s="110">
        <v>45253</v>
      </c>
      <c r="L3449" s="106">
        <v>19802</v>
      </c>
      <c r="M3449" s="106">
        <v>19828.45</v>
      </c>
      <c r="N3449" s="106">
        <v>19875.150000000001</v>
      </c>
      <c r="O3449" s="106">
        <v>19786.75</v>
      </c>
      <c r="P3449" s="28" t="s">
        <v>5883</v>
      </c>
      <c r="Q3449" s="107">
        <v>-5.0000000000000001E-4</v>
      </c>
      <c r="T3449" s="110">
        <v>45005</v>
      </c>
      <c r="U3449" s="28">
        <v>82.51</v>
      </c>
      <c r="V3449">
        <v>82.495000000000005</v>
      </c>
      <c r="W3449">
        <v>82.727000000000004</v>
      </c>
      <c r="X3449">
        <v>82.451999999999998</v>
      </c>
      <c r="Y3449" s="19">
        <v>-1E-4</v>
      </c>
      <c r="AB3449" s="110">
        <f t="shared" si="622"/>
        <v>45253</v>
      </c>
      <c r="AC3449" s="108">
        <f t="shared" si="620"/>
        <v>19802</v>
      </c>
      <c r="AD3449" s="28">
        <f t="shared" si="621"/>
        <v>83.305000000000007</v>
      </c>
      <c r="AE3449" s="28">
        <f t="shared" si="614"/>
        <v>237.70481963867712</v>
      </c>
      <c r="AF3449" s="31">
        <f t="shared" si="615"/>
        <v>-7.1314323263582668E-4</v>
      </c>
      <c r="AJ3449" s="110">
        <f t="shared" si="619"/>
        <v>45191</v>
      </c>
      <c r="AK3449" s="31">
        <f t="shared" si="617"/>
        <v>-2.3E-3</v>
      </c>
      <c r="AL3449" s="115">
        <f t="shared" si="618"/>
        <v>-1.8639887297120517E-3</v>
      </c>
      <c r="AM3449" s="100"/>
      <c r="BR3449" s="18">
        <f t="shared" si="611"/>
        <v>45182</v>
      </c>
      <c r="BS3449" s="6">
        <f t="shared" si="612"/>
        <v>1.1999999999999999E-3</v>
      </c>
      <c r="BT3449" s="6">
        <f t="shared" si="613"/>
        <v>3.8E-3</v>
      </c>
    </row>
    <row r="3450" spans="2:72" ht="14.45" hidden="1">
      <c r="B3450" s="110">
        <v>45183</v>
      </c>
      <c r="C3450" s="106">
        <v>4505.1000000000004</v>
      </c>
      <c r="D3450" s="106">
        <v>4487.78</v>
      </c>
      <c r="E3450" s="106">
        <v>4511.99</v>
      </c>
      <c r="F3450" s="106">
        <v>4478.6899999999996</v>
      </c>
      <c r="G3450" s="28"/>
      <c r="H3450" s="107">
        <v>8.3999999999999995E-3</v>
      </c>
      <c r="K3450" s="110">
        <v>45254</v>
      </c>
      <c r="L3450" s="106">
        <v>19794.7</v>
      </c>
      <c r="M3450" s="106">
        <v>19809.599999999999</v>
      </c>
      <c r="N3450" s="106">
        <v>19832.849999999999</v>
      </c>
      <c r="O3450" s="106">
        <v>19768.849999999999</v>
      </c>
      <c r="P3450" s="28" t="s">
        <v>5884</v>
      </c>
      <c r="Q3450" s="107">
        <v>-4.0000000000000002E-4</v>
      </c>
      <c r="T3450" s="110">
        <v>45006</v>
      </c>
      <c r="U3450" s="28">
        <v>82.677000000000007</v>
      </c>
      <c r="V3450">
        <v>82.516000000000005</v>
      </c>
      <c r="W3450">
        <v>82.733000000000004</v>
      </c>
      <c r="X3450">
        <v>82.516000000000005</v>
      </c>
      <c r="Y3450" s="19">
        <v>2E-3</v>
      </c>
      <c r="AB3450" s="110">
        <f t="shared" si="622"/>
        <v>45254</v>
      </c>
      <c r="AC3450" s="108">
        <f t="shared" si="620"/>
        <v>19794.7</v>
      </c>
      <c r="AD3450" s="28">
        <f t="shared" si="621"/>
        <v>83.34</v>
      </c>
      <c r="AE3450" s="28">
        <f t="shared" si="614"/>
        <v>237.51739860811136</v>
      </c>
      <c r="AF3450" s="31">
        <f t="shared" si="615"/>
        <v>-7.8846121357845078E-4</v>
      </c>
      <c r="AJ3450" s="110">
        <f t="shared" si="619"/>
        <v>45194</v>
      </c>
      <c r="AK3450" s="31">
        <f t="shared" si="617"/>
        <v>4.0000000000000001E-3</v>
      </c>
      <c r="AL3450" s="115">
        <f t="shared" si="618"/>
        <v>-1.9094772497038059E-3</v>
      </c>
      <c r="AM3450" s="100"/>
      <c r="BR3450" s="18">
        <f t="shared" si="611"/>
        <v>45183</v>
      </c>
      <c r="BS3450" s="6">
        <f t="shared" si="612"/>
        <v>8.3999999999999995E-3</v>
      </c>
      <c r="BT3450" s="6">
        <f t="shared" si="613"/>
        <v>1.6000000000000001E-3</v>
      </c>
    </row>
    <row r="3451" spans="2:72" ht="14.45" hidden="1">
      <c r="B3451" s="110">
        <v>45184</v>
      </c>
      <c r="C3451" s="106">
        <v>4450.32</v>
      </c>
      <c r="D3451" s="106">
        <v>4497.9799999999996</v>
      </c>
      <c r="E3451" s="106">
        <v>4497.9799999999996</v>
      </c>
      <c r="F3451" s="106">
        <v>4447.21</v>
      </c>
      <c r="G3451" s="28"/>
      <c r="H3451" s="107">
        <v>-1.2200000000000001E-2</v>
      </c>
      <c r="K3451" s="110">
        <v>45258</v>
      </c>
      <c r="L3451" s="106">
        <v>19889.7</v>
      </c>
      <c r="M3451" s="106">
        <v>19844.650000000001</v>
      </c>
      <c r="N3451" s="106">
        <v>19916.849999999999</v>
      </c>
      <c r="O3451" s="106">
        <v>19800</v>
      </c>
      <c r="P3451" s="28" t="s">
        <v>5885</v>
      </c>
      <c r="Q3451" s="107">
        <v>4.7999999999999996E-3</v>
      </c>
      <c r="T3451" s="110">
        <v>45007</v>
      </c>
      <c r="U3451" s="28">
        <v>82.504999999999995</v>
      </c>
      <c r="V3451">
        <v>82.677000000000007</v>
      </c>
      <c r="W3451">
        <v>82.742000000000004</v>
      </c>
      <c r="X3451">
        <v>82.394999999999996</v>
      </c>
      <c r="Y3451" s="19">
        <v>-2.0999999999999999E-3</v>
      </c>
      <c r="AB3451" s="110">
        <f t="shared" si="622"/>
        <v>45258</v>
      </c>
      <c r="AC3451" s="108">
        <f t="shared" si="620"/>
        <v>19889.7</v>
      </c>
      <c r="AD3451" s="28">
        <f t="shared" si="621"/>
        <v>83.34</v>
      </c>
      <c r="AE3451" s="28">
        <f t="shared" si="614"/>
        <v>238.65730741540676</v>
      </c>
      <c r="AF3451" s="31">
        <f t="shared" si="615"/>
        <v>4.7992644495749026E-3</v>
      </c>
      <c r="AJ3451" s="110">
        <f t="shared" si="619"/>
        <v>45195</v>
      </c>
      <c r="AK3451" s="31">
        <f t="shared" si="617"/>
        <v>-1.47E-2</v>
      </c>
      <c r="AL3451" s="115">
        <f t="shared" si="618"/>
        <v>-1.7015351000341239E-3</v>
      </c>
      <c r="AM3451" s="100"/>
      <c r="BR3451" s="18">
        <f t="shared" si="611"/>
        <v>45184</v>
      </c>
      <c r="BS3451" s="6">
        <f t="shared" si="612"/>
        <v>-1.2200000000000001E-2</v>
      </c>
      <c r="BT3451" s="6">
        <f t="shared" si="613"/>
        <v>4.4000000000000003E-3</v>
      </c>
    </row>
    <row r="3452" spans="2:72" ht="14.45" hidden="1">
      <c r="B3452" s="110">
        <v>45187</v>
      </c>
      <c r="C3452" s="106">
        <v>4453.53</v>
      </c>
      <c r="D3452" s="106">
        <v>4445.13</v>
      </c>
      <c r="E3452" s="106">
        <v>4466.3599999999997</v>
      </c>
      <c r="F3452" s="106">
        <v>4442.1099999999997</v>
      </c>
      <c r="G3452" s="28"/>
      <c r="H3452" s="107">
        <v>6.9999999999999999E-4</v>
      </c>
      <c r="K3452" s="110">
        <v>45259</v>
      </c>
      <c r="L3452" s="106">
        <v>20096.599999999999</v>
      </c>
      <c r="M3452" s="106">
        <v>19976.55</v>
      </c>
      <c r="N3452" s="106">
        <v>20104.650000000001</v>
      </c>
      <c r="O3452" s="106">
        <v>19956.3</v>
      </c>
      <c r="P3452" s="28" t="s">
        <v>5886</v>
      </c>
      <c r="Q3452" s="107">
        <v>1.04E-2</v>
      </c>
      <c r="T3452" s="110">
        <v>45008</v>
      </c>
      <c r="U3452" s="28">
        <v>82.236000000000004</v>
      </c>
      <c r="V3452">
        <v>82.524000000000001</v>
      </c>
      <c r="W3452">
        <v>82.542000000000002</v>
      </c>
      <c r="X3452">
        <v>82.052999999999997</v>
      </c>
      <c r="Y3452" s="19">
        <v>-3.3E-3</v>
      </c>
      <c r="AB3452" s="110">
        <f t="shared" si="622"/>
        <v>45259</v>
      </c>
      <c r="AC3452" s="108">
        <f t="shared" si="620"/>
        <v>20096.599999999999</v>
      </c>
      <c r="AD3452" s="28">
        <f t="shared" si="621"/>
        <v>83.352000000000004</v>
      </c>
      <c r="AE3452" s="28">
        <f t="shared" si="614"/>
        <v>241.1051924368941</v>
      </c>
      <c r="AF3452" s="31">
        <f t="shared" si="615"/>
        <v>1.0256903708490084E-2</v>
      </c>
      <c r="AJ3452" s="110">
        <f t="shared" si="619"/>
        <v>45196</v>
      </c>
      <c r="AK3452" s="31">
        <f t="shared" si="617"/>
        <v>2.0000000000000001E-4</v>
      </c>
      <c r="AL3452" s="115">
        <f t="shared" si="618"/>
        <v>3.2222461524027413E-3</v>
      </c>
      <c r="AM3452" s="100"/>
      <c r="BR3452" s="18">
        <f t="shared" si="611"/>
        <v>45187</v>
      </c>
      <c r="BS3452" s="6">
        <f t="shared" si="612"/>
        <v>6.9999999999999999E-4</v>
      </c>
      <c r="BT3452" s="6">
        <f t="shared" si="613"/>
        <v>-2.8999999999999998E-3</v>
      </c>
    </row>
    <row r="3453" spans="2:72" ht="14.45" hidden="1">
      <c r="B3453" s="110">
        <v>45188</v>
      </c>
      <c r="C3453" s="106">
        <v>4443.95</v>
      </c>
      <c r="D3453" s="106">
        <v>4445.41</v>
      </c>
      <c r="E3453" s="106">
        <v>4449.8500000000004</v>
      </c>
      <c r="F3453" s="106">
        <v>4416.6099999999997</v>
      </c>
      <c r="G3453" s="28"/>
      <c r="H3453" s="107">
        <v>-2.2000000000000001E-3</v>
      </c>
      <c r="K3453" s="110">
        <v>45260</v>
      </c>
      <c r="L3453" s="106">
        <v>20133.150000000001</v>
      </c>
      <c r="M3453" s="106">
        <v>20108.5</v>
      </c>
      <c r="N3453" s="106">
        <v>20158.7</v>
      </c>
      <c r="O3453" s="106">
        <v>20015.849999999999</v>
      </c>
      <c r="P3453" s="28" t="s">
        <v>5887</v>
      </c>
      <c r="Q3453" s="107">
        <v>1.8E-3</v>
      </c>
      <c r="T3453" s="110">
        <v>45009</v>
      </c>
      <c r="U3453" s="28">
        <v>82.334000000000003</v>
      </c>
      <c r="V3453">
        <v>82.265000000000001</v>
      </c>
      <c r="W3453">
        <v>82.524000000000001</v>
      </c>
      <c r="X3453">
        <v>82.194999999999993</v>
      </c>
      <c r="Y3453" s="19">
        <v>1.1999999999999999E-3</v>
      </c>
      <c r="AB3453" s="110">
        <f t="shared" si="622"/>
        <v>45260</v>
      </c>
      <c r="AC3453" s="108">
        <f t="shared" si="620"/>
        <v>20133.150000000001</v>
      </c>
      <c r="AD3453" s="28">
        <f t="shared" si="621"/>
        <v>83.356999999999999</v>
      </c>
      <c r="AE3453" s="28">
        <f t="shared" si="614"/>
        <v>241.52920570557964</v>
      </c>
      <c r="AF3453" s="31">
        <f t="shared" si="615"/>
        <v>1.7586235468425304E-3</v>
      </c>
      <c r="AJ3453" s="110">
        <f t="shared" si="619"/>
        <v>45197</v>
      </c>
      <c r="AK3453" s="31">
        <f t="shared" si="617"/>
        <v>5.8999999999999999E-3</v>
      </c>
      <c r="AL3453" s="115">
        <f t="shared" si="618"/>
        <v>-9.4145358874146989E-3</v>
      </c>
      <c r="AM3453" s="100"/>
      <c r="BR3453" s="18" t="e">
        <f t="shared" si="611"/>
        <v>#N/A</v>
      </c>
      <c r="BS3453" s="6">
        <f t="shared" si="612"/>
        <v>0</v>
      </c>
      <c r="BT3453" s="6">
        <f t="shared" si="613"/>
        <v>0</v>
      </c>
    </row>
    <row r="3454" spans="2:72" ht="14.45" hidden="1">
      <c r="B3454" s="110">
        <v>45189</v>
      </c>
      <c r="C3454" s="106">
        <v>4402.2</v>
      </c>
      <c r="D3454" s="106">
        <v>4452.8100000000004</v>
      </c>
      <c r="E3454" s="106">
        <v>4461.03</v>
      </c>
      <c r="F3454" s="106">
        <v>4401.38</v>
      </c>
      <c r="G3454" s="28"/>
      <c r="H3454" s="107">
        <v>-9.4000000000000004E-3</v>
      </c>
      <c r="K3454" s="110">
        <v>45261</v>
      </c>
      <c r="L3454" s="106">
        <v>20267.900000000001</v>
      </c>
      <c r="M3454" s="106">
        <v>20194.099999999999</v>
      </c>
      <c r="N3454" s="106">
        <v>20291.55</v>
      </c>
      <c r="O3454" s="106">
        <v>20183.7</v>
      </c>
      <c r="P3454" s="28" t="s">
        <v>5888</v>
      </c>
      <c r="Q3454" s="107">
        <v>6.7000000000000002E-3</v>
      </c>
      <c r="T3454" s="110">
        <v>45012</v>
      </c>
      <c r="U3454" s="28">
        <v>82.18</v>
      </c>
      <c r="V3454">
        <v>82.373999999999995</v>
      </c>
      <c r="W3454">
        <v>82.441000000000003</v>
      </c>
      <c r="X3454">
        <v>82.2</v>
      </c>
      <c r="Y3454" s="19">
        <v>-1.9E-3</v>
      </c>
      <c r="AB3454" s="110">
        <f t="shared" si="622"/>
        <v>45261</v>
      </c>
      <c r="AC3454" s="108">
        <f t="shared" si="620"/>
        <v>20267.900000000001</v>
      </c>
      <c r="AD3454" s="28">
        <f t="shared" si="621"/>
        <v>83.26</v>
      </c>
      <c r="AE3454" s="28">
        <f t="shared" si="614"/>
        <v>243.42901753543117</v>
      </c>
      <c r="AF3454" s="31">
        <f t="shared" si="615"/>
        <v>7.8657644084971778E-3</v>
      </c>
      <c r="AJ3454" s="110">
        <f t="shared" si="619"/>
        <v>45198</v>
      </c>
      <c r="AK3454" s="31">
        <f t="shared" si="617"/>
        <v>-2.7000000000000001E-3</v>
      </c>
      <c r="AL3454" s="115">
        <f t="shared" si="618"/>
        <v>7.3312724463314716E-3</v>
      </c>
      <c r="AM3454" s="100"/>
      <c r="BR3454" s="18">
        <f t="shared" si="611"/>
        <v>45189</v>
      </c>
      <c r="BS3454" s="6">
        <f t="shared" si="612"/>
        <v>-9.4000000000000004E-3</v>
      </c>
      <c r="BT3454" s="6">
        <f t="shared" si="613"/>
        <v>-1.15E-2</v>
      </c>
    </row>
    <row r="3455" spans="2:72" ht="14.45" hidden="1">
      <c r="B3455" s="110">
        <v>45190</v>
      </c>
      <c r="C3455" s="106">
        <v>4330</v>
      </c>
      <c r="D3455" s="106">
        <v>4374.3599999999997</v>
      </c>
      <c r="E3455" s="106">
        <v>4375.7</v>
      </c>
      <c r="F3455" s="106">
        <v>4329.17</v>
      </c>
      <c r="G3455" s="28"/>
      <c r="H3455" s="107">
        <v>-1.6400000000000001E-2</v>
      </c>
      <c r="K3455" s="110">
        <v>45264</v>
      </c>
      <c r="L3455" s="106">
        <v>20686.8</v>
      </c>
      <c r="M3455" s="106">
        <v>20601.95</v>
      </c>
      <c r="N3455" s="106">
        <v>20702.650000000001</v>
      </c>
      <c r="O3455" s="106">
        <v>20507.75</v>
      </c>
      <c r="P3455" s="28" t="s">
        <v>5889</v>
      </c>
      <c r="Q3455" s="107">
        <v>2.07E-2</v>
      </c>
      <c r="T3455" s="110">
        <v>45013</v>
      </c>
      <c r="U3455" s="28">
        <v>82.171999999999997</v>
      </c>
      <c r="V3455">
        <v>82.194999999999993</v>
      </c>
      <c r="W3455">
        <v>82.29</v>
      </c>
      <c r="X3455">
        <v>82.113</v>
      </c>
      <c r="Y3455" s="19">
        <v>-1E-4</v>
      </c>
      <c r="AB3455" s="110">
        <f t="shared" si="622"/>
        <v>45264</v>
      </c>
      <c r="AC3455" s="108">
        <f t="shared" si="620"/>
        <v>20686.8</v>
      </c>
      <c r="AD3455" s="28">
        <f t="shared" si="621"/>
        <v>83.426000000000002</v>
      </c>
      <c r="AE3455" s="28">
        <f t="shared" si="614"/>
        <v>247.9658619614988</v>
      </c>
      <c r="AF3455" s="31">
        <f t="shared" si="615"/>
        <v>1.8637237548754015E-2</v>
      </c>
      <c r="AJ3455" s="110" t="e">
        <f t="shared" si="619"/>
        <v>#N/A</v>
      </c>
      <c r="AK3455" s="31">
        <f t="shared" si="617"/>
        <v>0</v>
      </c>
      <c r="AL3455" s="115">
        <f t="shared" si="618"/>
        <v>0</v>
      </c>
      <c r="AM3455" s="100"/>
      <c r="BR3455" s="18">
        <f t="shared" si="611"/>
        <v>45190</v>
      </c>
      <c r="BS3455" s="6">
        <f t="shared" si="612"/>
        <v>-1.6400000000000001E-2</v>
      </c>
      <c r="BT3455" s="6">
        <f t="shared" si="613"/>
        <v>-8.0000000000000002E-3</v>
      </c>
    </row>
    <row r="3456" spans="2:72" ht="14.45" hidden="1">
      <c r="B3456" s="110">
        <v>45191</v>
      </c>
      <c r="C3456" s="106">
        <v>4320.0600000000004</v>
      </c>
      <c r="D3456" s="106">
        <v>4341.74</v>
      </c>
      <c r="E3456" s="106">
        <v>4357.3999999999996</v>
      </c>
      <c r="F3456" s="106">
        <v>4316.49</v>
      </c>
      <c r="G3456" s="28"/>
      <c r="H3456" s="107">
        <v>-2.3E-3</v>
      </c>
      <c r="K3456" s="110">
        <v>45265</v>
      </c>
      <c r="L3456" s="106">
        <v>20855.099999999999</v>
      </c>
      <c r="M3456" s="106">
        <v>20808.900000000001</v>
      </c>
      <c r="N3456" s="106">
        <v>20864.05</v>
      </c>
      <c r="O3456" s="106">
        <v>20711.150000000001</v>
      </c>
      <c r="P3456" s="28" t="s">
        <v>5890</v>
      </c>
      <c r="Q3456" s="107">
        <v>8.0999999999999996E-3</v>
      </c>
      <c r="T3456" s="110">
        <v>45014</v>
      </c>
      <c r="U3456" s="28">
        <v>82.177999999999997</v>
      </c>
      <c r="V3456">
        <v>82.164000000000001</v>
      </c>
      <c r="W3456">
        <v>82.39</v>
      </c>
      <c r="X3456">
        <v>82.164000000000001</v>
      </c>
      <c r="Y3456" s="19">
        <v>1E-4</v>
      </c>
      <c r="AB3456" s="110">
        <f t="shared" si="622"/>
        <v>45265</v>
      </c>
      <c r="AC3456" s="108">
        <f t="shared" si="620"/>
        <v>20855.099999999999</v>
      </c>
      <c r="AD3456" s="28">
        <f t="shared" si="621"/>
        <v>83.32</v>
      </c>
      <c r="AE3456" s="28">
        <f t="shared" si="614"/>
        <v>250.30124819971195</v>
      </c>
      <c r="AF3456" s="31">
        <f t="shared" si="615"/>
        <v>9.4181764366247922E-3</v>
      </c>
      <c r="AJ3456" s="110">
        <f t="shared" si="619"/>
        <v>45202</v>
      </c>
      <c r="AK3456" s="31">
        <f t="shared" si="617"/>
        <v>-1.37E-2</v>
      </c>
      <c r="AL3456" s="115">
        <f t="shared" si="618"/>
        <v>-7.7772167470707698E-3</v>
      </c>
      <c r="AM3456" s="100"/>
      <c r="BR3456" s="18">
        <f t="shared" si="611"/>
        <v>45191</v>
      </c>
      <c r="BS3456" s="6">
        <f t="shared" si="612"/>
        <v>-2.3E-3</v>
      </c>
      <c r="BT3456" s="6">
        <f t="shared" si="613"/>
        <v>-3.3999999999999998E-3</v>
      </c>
    </row>
    <row r="3457" spans="2:72" ht="14.45" hidden="1">
      <c r="B3457" s="110">
        <v>45194</v>
      </c>
      <c r="C3457" s="106">
        <v>4337.4399999999996</v>
      </c>
      <c r="D3457" s="106">
        <v>4310.62</v>
      </c>
      <c r="E3457" s="106">
        <v>4338.51</v>
      </c>
      <c r="F3457" s="106">
        <v>4302.7</v>
      </c>
      <c r="G3457" s="28"/>
      <c r="H3457" s="107">
        <v>4.0000000000000001E-3</v>
      </c>
      <c r="K3457" s="110">
        <v>45266</v>
      </c>
      <c r="L3457" s="106">
        <v>20937.7</v>
      </c>
      <c r="M3457" s="106">
        <v>20950.75</v>
      </c>
      <c r="N3457" s="106">
        <v>20961.95</v>
      </c>
      <c r="O3457" s="106">
        <v>20852.150000000001</v>
      </c>
      <c r="P3457" s="28" t="s">
        <v>5891</v>
      </c>
      <c r="Q3457" s="107">
        <v>4.0000000000000001E-3</v>
      </c>
      <c r="T3457" s="110">
        <v>45015</v>
      </c>
      <c r="U3457" s="28">
        <v>82.08</v>
      </c>
      <c r="V3457">
        <v>82.238</v>
      </c>
      <c r="W3457">
        <v>82.286000000000001</v>
      </c>
      <c r="X3457">
        <v>82.03</v>
      </c>
      <c r="Y3457" s="19">
        <v>-1.1999999999999999E-3</v>
      </c>
      <c r="AB3457" s="110">
        <f t="shared" si="622"/>
        <v>45266</v>
      </c>
      <c r="AC3457" s="108">
        <f t="shared" si="620"/>
        <v>20937.7</v>
      </c>
      <c r="AD3457" s="28">
        <f t="shared" si="621"/>
        <v>83.331999999999994</v>
      </c>
      <c r="AE3457" s="28">
        <f t="shared" si="614"/>
        <v>251.25642010272168</v>
      </c>
      <c r="AF3457" s="31">
        <f t="shared" si="615"/>
        <v>3.8160892519705225E-3</v>
      </c>
      <c r="AJ3457" s="110">
        <f t="shared" si="619"/>
        <v>45203</v>
      </c>
      <c r="AK3457" s="31">
        <f t="shared" si="617"/>
        <v>8.0999999999999996E-3</v>
      </c>
      <c r="AL3457" s="115">
        <f t="shared" si="618"/>
        <v>-5.17466811751921E-3</v>
      </c>
      <c r="AM3457" s="100"/>
      <c r="BR3457" s="18">
        <f t="shared" si="611"/>
        <v>45194</v>
      </c>
      <c r="BS3457" s="6">
        <f t="shared" si="612"/>
        <v>4.0000000000000001E-3</v>
      </c>
      <c r="BT3457" s="6">
        <f t="shared" si="613"/>
        <v>0</v>
      </c>
    </row>
    <row r="3458" spans="2:72" ht="14.45" hidden="1">
      <c r="B3458" s="110">
        <v>45195</v>
      </c>
      <c r="C3458" s="106">
        <v>4273.53</v>
      </c>
      <c r="D3458" s="106">
        <v>4312.88</v>
      </c>
      <c r="E3458" s="106">
        <v>4313.01</v>
      </c>
      <c r="F3458" s="106">
        <v>4265.9799999999996</v>
      </c>
      <c r="G3458" s="28"/>
      <c r="H3458" s="107">
        <v>-1.47E-2</v>
      </c>
      <c r="K3458" s="110">
        <v>45267</v>
      </c>
      <c r="L3458" s="106">
        <v>20901.150000000001</v>
      </c>
      <c r="M3458" s="106">
        <v>20932.400000000001</v>
      </c>
      <c r="N3458" s="106">
        <v>20941.25</v>
      </c>
      <c r="O3458" s="106">
        <v>20850.8</v>
      </c>
      <c r="P3458" s="28" t="s">
        <v>5892</v>
      </c>
      <c r="Q3458" s="107">
        <v>-1.6999999999999999E-3</v>
      </c>
      <c r="T3458" s="110">
        <v>45016</v>
      </c>
      <c r="U3458" s="28">
        <v>82.16</v>
      </c>
      <c r="V3458">
        <v>82.087999999999994</v>
      </c>
      <c r="W3458">
        <v>82.281999999999996</v>
      </c>
      <c r="X3458">
        <v>82.043999999999997</v>
      </c>
      <c r="Y3458" s="19">
        <v>1E-3</v>
      </c>
      <c r="AB3458" s="110">
        <f t="shared" si="622"/>
        <v>45267</v>
      </c>
      <c r="AC3458" s="108">
        <f t="shared" si="620"/>
        <v>20901.150000000001</v>
      </c>
      <c r="AD3458" s="28">
        <f t="shared" si="621"/>
        <v>83.343000000000004</v>
      </c>
      <c r="AE3458" s="28">
        <f t="shared" si="614"/>
        <v>250.78470897375905</v>
      </c>
      <c r="AF3458" s="31">
        <f t="shared" si="615"/>
        <v>-1.8774092569247003E-3</v>
      </c>
      <c r="AJ3458" s="110">
        <f t="shared" si="619"/>
        <v>45204</v>
      </c>
      <c r="AK3458" s="31">
        <f t="shared" si="617"/>
        <v>-1.2999999999999999E-3</v>
      </c>
      <c r="AL3458" s="115">
        <f t="shared" si="618"/>
        <v>6.2459157953698163E-3</v>
      </c>
      <c r="AM3458" s="100"/>
      <c r="BR3458" s="18">
        <f t="shared" si="611"/>
        <v>45195</v>
      </c>
      <c r="BS3458" s="6">
        <f t="shared" si="612"/>
        <v>-1.47E-2</v>
      </c>
      <c r="BT3458" s="6">
        <f t="shared" si="613"/>
        <v>-5.0000000000000001E-4</v>
      </c>
    </row>
    <row r="3459" spans="2:72" ht="14.45" hidden="1">
      <c r="B3459" s="110">
        <v>45196</v>
      </c>
      <c r="C3459" s="106">
        <v>4274.51</v>
      </c>
      <c r="D3459" s="106">
        <v>4282.63</v>
      </c>
      <c r="E3459" s="106">
        <v>4292.07</v>
      </c>
      <c r="F3459" s="106">
        <v>4238.63</v>
      </c>
      <c r="G3459" s="28"/>
      <c r="H3459" s="107">
        <v>2.0000000000000001E-4</v>
      </c>
      <c r="K3459" s="110">
        <v>45268</v>
      </c>
      <c r="L3459" s="106">
        <v>20969.400000000001</v>
      </c>
      <c r="M3459" s="106">
        <v>20934.099999999999</v>
      </c>
      <c r="N3459" s="106">
        <v>21006.1</v>
      </c>
      <c r="O3459" s="106">
        <v>20862.7</v>
      </c>
      <c r="P3459" s="28" t="s">
        <v>5893</v>
      </c>
      <c r="Q3459" s="107">
        <v>3.3E-3</v>
      </c>
      <c r="T3459" s="110">
        <v>45019</v>
      </c>
      <c r="U3459" s="28">
        <v>82.19</v>
      </c>
      <c r="V3459">
        <v>82.391000000000005</v>
      </c>
      <c r="W3459">
        <v>82.483999999999995</v>
      </c>
      <c r="X3459">
        <v>82.19</v>
      </c>
      <c r="Y3459" s="19">
        <v>4.0000000000000002E-4</v>
      </c>
      <c r="AB3459" s="110">
        <f t="shared" si="622"/>
        <v>45268</v>
      </c>
      <c r="AC3459" s="108">
        <f t="shared" si="620"/>
        <v>20969.400000000001</v>
      </c>
      <c r="AD3459" s="28">
        <f t="shared" si="621"/>
        <v>83.424999999999997</v>
      </c>
      <c r="AE3459" s="28">
        <f t="shared" si="614"/>
        <v>251.35630806113278</v>
      </c>
      <c r="AF3459" s="31">
        <f t="shared" si="615"/>
        <v>2.279242182319452E-3</v>
      </c>
      <c r="AJ3459" s="110">
        <f t="shared" si="619"/>
        <v>45205</v>
      </c>
      <c r="AK3459" s="31">
        <f t="shared" si="617"/>
        <v>1.18E-2</v>
      </c>
      <c r="AL3459" s="115">
        <f t="shared" si="618"/>
        <v>6.5046951665763686E-3</v>
      </c>
      <c r="AM3459" s="100"/>
      <c r="BR3459" s="18">
        <f t="shared" ref="BR3459:BR3522" si="623">VLOOKUP(B3459,K:Q,1,FALSE)</f>
        <v>45196</v>
      </c>
      <c r="BS3459" s="6">
        <f t="shared" ref="BS3459:BS3522" si="624">IFERROR(VLOOKUP(BR3459,B:H,7,FALSE),0)</f>
        <v>2.0000000000000001E-4</v>
      </c>
      <c r="BT3459" s="6">
        <f t="shared" ref="BT3459:BT3522" si="625">IFERROR(VLOOKUP(BR3459,K:Q,7,FALSE),0)</f>
        <v>2.5999999999999999E-3</v>
      </c>
    </row>
    <row r="3460" spans="2:72" ht="14.45" hidden="1">
      <c r="B3460" s="110">
        <v>45197</v>
      </c>
      <c r="C3460" s="106">
        <v>4299.7</v>
      </c>
      <c r="D3460" s="106">
        <v>4269.6499999999996</v>
      </c>
      <c r="E3460" s="106">
        <v>4317.2700000000004</v>
      </c>
      <c r="F3460" s="106">
        <v>4264.38</v>
      </c>
      <c r="G3460" s="28"/>
      <c r="H3460" s="107">
        <v>5.8999999999999999E-3</v>
      </c>
      <c r="K3460" s="110">
        <v>45271</v>
      </c>
      <c r="L3460" s="106">
        <v>20997.1</v>
      </c>
      <c r="M3460" s="106">
        <v>20965.3</v>
      </c>
      <c r="N3460" s="106">
        <v>21026.1</v>
      </c>
      <c r="O3460" s="106">
        <v>20923.7</v>
      </c>
      <c r="P3460" s="28" t="s">
        <v>5894</v>
      </c>
      <c r="Q3460" s="107">
        <v>1.2999999999999999E-3</v>
      </c>
      <c r="T3460" s="110">
        <v>45020</v>
      </c>
      <c r="U3460" s="28">
        <v>82.09</v>
      </c>
      <c r="V3460">
        <v>82.218999999999994</v>
      </c>
      <c r="W3460">
        <v>82.278999999999996</v>
      </c>
      <c r="X3460">
        <v>82.076999999999998</v>
      </c>
      <c r="Y3460" s="19">
        <v>-1.1999999999999999E-3</v>
      </c>
      <c r="AB3460" s="110">
        <f t="shared" si="622"/>
        <v>45271</v>
      </c>
      <c r="AC3460" s="108">
        <f t="shared" si="620"/>
        <v>20997.1</v>
      </c>
      <c r="AD3460" s="28">
        <f t="shared" si="621"/>
        <v>83.35</v>
      </c>
      <c r="AE3460" s="28">
        <f t="shared" ref="AE3460:AE3523" si="626">AC3460/AD3460</f>
        <v>251.91481703659269</v>
      </c>
      <c r="AF3460" s="31">
        <f t="shared" si="615"/>
        <v>2.2219811381223309E-3</v>
      </c>
      <c r="AJ3460" s="110">
        <f t="shared" si="619"/>
        <v>45208</v>
      </c>
      <c r="AK3460" s="31">
        <f t="shared" si="617"/>
        <v>6.3E-3</v>
      </c>
      <c r="AL3460" s="115">
        <f t="shared" si="618"/>
        <v>-8.8037499541425701E-3</v>
      </c>
      <c r="AM3460" s="100"/>
      <c r="BR3460" s="18">
        <f t="shared" si="623"/>
        <v>45197</v>
      </c>
      <c r="BS3460" s="6">
        <f t="shared" si="624"/>
        <v>5.8999999999999999E-3</v>
      </c>
      <c r="BT3460" s="6">
        <f t="shared" si="625"/>
        <v>-9.7999999999999997E-3</v>
      </c>
    </row>
    <row r="3461" spans="2:72" ht="14.45" hidden="1">
      <c r="B3461" s="110">
        <v>45198</v>
      </c>
      <c r="C3461" s="106">
        <v>4288.05</v>
      </c>
      <c r="D3461" s="106">
        <v>4328.18</v>
      </c>
      <c r="E3461" s="106">
        <v>4333.1499999999996</v>
      </c>
      <c r="F3461" s="106">
        <v>4274.8599999999997</v>
      </c>
      <c r="G3461" s="28"/>
      <c r="H3461" s="107">
        <v>-2.7000000000000001E-3</v>
      </c>
      <c r="K3461" s="110">
        <v>45272</v>
      </c>
      <c r="L3461" s="106">
        <v>20906.400000000001</v>
      </c>
      <c r="M3461" s="106">
        <v>21018.55</v>
      </c>
      <c r="N3461" s="106">
        <v>21037.9</v>
      </c>
      <c r="O3461" s="106">
        <v>20867.150000000001</v>
      </c>
      <c r="P3461" s="28" t="s">
        <v>5895</v>
      </c>
      <c r="Q3461" s="107">
        <v>-4.3E-3</v>
      </c>
      <c r="T3461" s="110">
        <v>45021</v>
      </c>
      <c r="U3461" s="28">
        <v>81.92</v>
      </c>
      <c r="V3461">
        <v>82.123000000000005</v>
      </c>
      <c r="W3461">
        <v>82.216999999999999</v>
      </c>
      <c r="X3461">
        <v>81.843000000000004</v>
      </c>
      <c r="Y3461" s="19">
        <v>-2.0999999999999999E-3</v>
      </c>
      <c r="AB3461" s="110">
        <f t="shared" si="622"/>
        <v>45272</v>
      </c>
      <c r="AC3461" s="108">
        <f t="shared" si="620"/>
        <v>20906.400000000001</v>
      </c>
      <c r="AD3461" s="28">
        <f t="shared" si="621"/>
        <v>83.396000000000001</v>
      </c>
      <c r="AE3461" s="28">
        <f t="shared" si="626"/>
        <v>250.68828241162646</v>
      </c>
      <c r="AF3461" s="31">
        <f t="shared" ref="AF3461:AF3524" si="627">AE3461/AE3460-1</f>
        <v>-4.8688466974455835E-3</v>
      </c>
      <c r="AJ3461" s="110">
        <f t="shared" si="619"/>
        <v>45209</v>
      </c>
      <c r="AK3461" s="31">
        <f t="shared" si="617"/>
        <v>5.1999999999999998E-3</v>
      </c>
      <c r="AL3461" s="115">
        <f t="shared" si="618"/>
        <v>1.0213140855466651E-2</v>
      </c>
      <c r="AM3461" s="100"/>
      <c r="BR3461" s="18">
        <f t="shared" si="623"/>
        <v>45198</v>
      </c>
      <c r="BS3461" s="6">
        <f t="shared" si="624"/>
        <v>-2.7000000000000001E-3</v>
      </c>
      <c r="BT3461" s="6">
        <f t="shared" si="625"/>
        <v>5.8999999999999999E-3</v>
      </c>
    </row>
    <row r="3462" spans="2:72" ht="14.45" hidden="1">
      <c r="B3462" s="110">
        <v>45201</v>
      </c>
      <c r="C3462" s="106">
        <v>4288.3900000000003</v>
      </c>
      <c r="D3462" s="106">
        <v>4284.5200000000004</v>
      </c>
      <c r="E3462" s="106">
        <v>4300.58</v>
      </c>
      <c r="F3462" s="106">
        <v>4260.21</v>
      </c>
      <c r="G3462" s="28"/>
      <c r="H3462" s="107">
        <v>1E-4</v>
      </c>
      <c r="K3462" s="110">
        <v>45273</v>
      </c>
      <c r="L3462" s="106">
        <v>20926.349999999999</v>
      </c>
      <c r="M3462" s="106">
        <v>20929.75</v>
      </c>
      <c r="N3462" s="106">
        <v>20950</v>
      </c>
      <c r="O3462" s="106">
        <v>20769.5</v>
      </c>
      <c r="P3462" s="28" t="s">
        <v>5896</v>
      </c>
      <c r="Q3462" s="107">
        <v>1E-3</v>
      </c>
      <c r="T3462" s="110">
        <v>45022</v>
      </c>
      <c r="U3462" s="28">
        <v>81.819999999999993</v>
      </c>
      <c r="V3462">
        <v>81.953000000000003</v>
      </c>
      <c r="W3462">
        <v>82.058999999999997</v>
      </c>
      <c r="X3462">
        <v>81.81</v>
      </c>
      <c r="Y3462" s="19">
        <v>-1.1999999999999999E-3</v>
      </c>
      <c r="AB3462" s="110">
        <f t="shared" si="622"/>
        <v>45273</v>
      </c>
      <c r="AC3462" s="108">
        <f t="shared" si="620"/>
        <v>20926.349999999999</v>
      </c>
      <c r="AD3462" s="28">
        <f t="shared" si="621"/>
        <v>83.35</v>
      </c>
      <c r="AE3462" s="28">
        <f t="shared" si="626"/>
        <v>251.06598680263946</v>
      </c>
      <c r="AF3462" s="31">
        <f t="shared" si="627"/>
        <v>1.5066695075631742E-3</v>
      </c>
      <c r="AJ3462" s="110">
        <f t="shared" si="619"/>
        <v>45210</v>
      </c>
      <c r="AK3462" s="31">
        <f t="shared" si="617"/>
        <v>4.3E-3</v>
      </c>
      <c r="AL3462" s="115">
        <f t="shared" si="618"/>
        <v>6.1948904356288192E-3</v>
      </c>
      <c r="AM3462" s="100"/>
      <c r="BR3462" s="18" t="e">
        <f t="shared" si="623"/>
        <v>#N/A</v>
      </c>
      <c r="BS3462" s="6">
        <f t="shared" si="624"/>
        <v>0</v>
      </c>
      <c r="BT3462" s="6">
        <f t="shared" si="625"/>
        <v>0</v>
      </c>
    </row>
    <row r="3463" spans="2:72" ht="14.45" hidden="1">
      <c r="B3463" s="110">
        <v>45202</v>
      </c>
      <c r="C3463" s="106">
        <v>4229.45</v>
      </c>
      <c r="D3463" s="106">
        <v>4269.75</v>
      </c>
      <c r="E3463" s="106">
        <v>4281.1499999999996</v>
      </c>
      <c r="F3463" s="106">
        <v>4216.45</v>
      </c>
      <c r="G3463" s="28"/>
      <c r="H3463" s="107">
        <v>-1.37E-2</v>
      </c>
      <c r="K3463" s="110">
        <v>45274</v>
      </c>
      <c r="L3463" s="106">
        <v>21182.7</v>
      </c>
      <c r="M3463" s="106">
        <v>21110.400000000001</v>
      </c>
      <c r="N3463" s="106">
        <v>21210.9</v>
      </c>
      <c r="O3463" s="106">
        <v>21074.45</v>
      </c>
      <c r="P3463" s="28" t="s">
        <v>5897</v>
      </c>
      <c r="Q3463" s="107">
        <v>1.23E-2</v>
      </c>
      <c r="T3463" s="110">
        <v>45023</v>
      </c>
      <c r="U3463" s="28">
        <v>81.86</v>
      </c>
      <c r="V3463">
        <v>81.831999999999994</v>
      </c>
      <c r="W3463">
        <v>81.91</v>
      </c>
      <c r="X3463">
        <v>81.790000000000006</v>
      </c>
      <c r="Y3463" s="19">
        <v>5.0000000000000001E-4</v>
      </c>
      <c r="AB3463" s="110">
        <f t="shared" si="622"/>
        <v>45274</v>
      </c>
      <c r="AC3463" s="108">
        <f t="shared" si="620"/>
        <v>21182.7</v>
      </c>
      <c r="AD3463" s="28">
        <f t="shared" si="621"/>
        <v>83.307000000000002</v>
      </c>
      <c r="AE3463" s="28">
        <f t="shared" si="626"/>
        <v>254.27275018905974</v>
      </c>
      <c r="AF3463" s="31">
        <f t="shared" si="627"/>
        <v>1.2772591888128071E-2</v>
      </c>
      <c r="AJ3463" s="110">
        <f t="shared" si="619"/>
        <v>45211</v>
      </c>
      <c r="AK3463" s="31">
        <f t="shared" si="617"/>
        <v>-6.1999999999999998E-3</v>
      </c>
      <c r="AL3463" s="115">
        <f t="shared" si="618"/>
        <v>-2.4352053366746285E-3</v>
      </c>
      <c r="AM3463" s="100"/>
      <c r="BR3463" s="18">
        <f t="shared" si="623"/>
        <v>45202</v>
      </c>
      <c r="BS3463" s="6">
        <f t="shared" si="624"/>
        <v>-1.37E-2</v>
      </c>
      <c r="BT3463" s="6">
        <f t="shared" si="625"/>
        <v>-5.5999999999999999E-3</v>
      </c>
    </row>
    <row r="3464" spans="2:72" ht="14.45" hidden="1">
      <c r="B3464" s="110">
        <v>45203</v>
      </c>
      <c r="C3464" s="106">
        <v>4263.75</v>
      </c>
      <c r="D3464" s="106">
        <v>4233.83</v>
      </c>
      <c r="E3464" s="106">
        <v>4268.5</v>
      </c>
      <c r="F3464" s="106">
        <v>4220.4799999999996</v>
      </c>
      <c r="G3464" s="28"/>
      <c r="H3464" s="107">
        <v>8.0999999999999996E-3</v>
      </c>
      <c r="K3464" s="110">
        <v>45275</v>
      </c>
      <c r="L3464" s="106">
        <v>21456.65</v>
      </c>
      <c r="M3464" s="106">
        <v>21287.45</v>
      </c>
      <c r="N3464" s="106">
        <v>21492.3</v>
      </c>
      <c r="O3464" s="106">
        <v>21235.3</v>
      </c>
      <c r="P3464" s="28" t="s">
        <v>5898</v>
      </c>
      <c r="Q3464" s="107">
        <v>1.29E-2</v>
      </c>
      <c r="T3464" s="110">
        <v>45026</v>
      </c>
      <c r="U3464" s="28">
        <v>81.965000000000003</v>
      </c>
      <c r="V3464">
        <v>81.843999999999994</v>
      </c>
      <c r="W3464">
        <v>82.045000000000002</v>
      </c>
      <c r="X3464">
        <v>81.760999999999996</v>
      </c>
      <c r="Y3464" s="19">
        <v>1.2999999999999999E-3</v>
      </c>
      <c r="AB3464" s="110">
        <f t="shared" si="622"/>
        <v>45275</v>
      </c>
      <c r="AC3464" s="108">
        <f t="shared" si="620"/>
        <v>21456.65</v>
      </c>
      <c r="AD3464" s="28">
        <f t="shared" si="621"/>
        <v>83.02</v>
      </c>
      <c r="AE3464" s="28">
        <f t="shared" si="626"/>
        <v>258.4515779330282</v>
      </c>
      <c r="AF3464" s="31">
        <f t="shared" si="627"/>
        <v>1.6434430118293708E-2</v>
      </c>
      <c r="AJ3464" s="110">
        <f t="shared" si="619"/>
        <v>45212</v>
      </c>
      <c r="AK3464" s="31">
        <f t="shared" si="617"/>
        <v>-5.0000000000000001E-3</v>
      </c>
      <c r="AL3464" s="115">
        <f t="shared" si="618"/>
        <v>-1.7503664720980305E-3</v>
      </c>
      <c r="AM3464" s="100"/>
      <c r="BR3464" s="18">
        <f t="shared" si="623"/>
        <v>45203</v>
      </c>
      <c r="BS3464" s="6">
        <f t="shared" si="624"/>
        <v>8.0999999999999996E-3</v>
      </c>
      <c r="BT3464" s="6">
        <f t="shared" si="625"/>
        <v>-4.7000000000000002E-3</v>
      </c>
    </row>
    <row r="3465" spans="2:72" ht="14.45" hidden="1">
      <c r="B3465" s="110">
        <v>45204</v>
      </c>
      <c r="C3465" s="106">
        <v>4258.1899999999996</v>
      </c>
      <c r="D3465" s="106">
        <v>4259.3100000000004</v>
      </c>
      <c r="E3465" s="106">
        <v>4267.13</v>
      </c>
      <c r="F3465" s="106">
        <v>4225.91</v>
      </c>
      <c r="G3465" s="28"/>
      <c r="H3465" s="107">
        <v>-1.2999999999999999E-3</v>
      </c>
      <c r="K3465" s="110">
        <v>45278</v>
      </c>
      <c r="L3465" s="106">
        <v>21418.65</v>
      </c>
      <c r="M3465" s="106">
        <v>21434.799999999999</v>
      </c>
      <c r="N3465" s="106">
        <v>21482.799999999999</v>
      </c>
      <c r="O3465" s="106">
        <v>21365.35</v>
      </c>
      <c r="P3465" s="28" t="s">
        <v>5899</v>
      </c>
      <c r="Q3465" s="107">
        <v>-1.8E-3</v>
      </c>
      <c r="T3465" s="110">
        <v>45027</v>
      </c>
      <c r="U3465" s="28">
        <v>82.04</v>
      </c>
      <c r="V3465">
        <v>81.965999999999994</v>
      </c>
      <c r="W3465">
        <v>82.16</v>
      </c>
      <c r="X3465">
        <v>81.927000000000007</v>
      </c>
      <c r="Y3465" s="19">
        <v>8.9999999999999998E-4</v>
      </c>
      <c r="AB3465" s="110">
        <f t="shared" si="622"/>
        <v>45278</v>
      </c>
      <c r="AC3465" s="108">
        <f t="shared" si="620"/>
        <v>21418.65</v>
      </c>
      <c r="AD3465" s="28">
        <f t="shared" si="621"/>
        <v>83.144000000000005</v>
      </c>
      <c r="AE3465" s="28">
        <f t="shared" si="626"/>
        <v>257.60908784758971</v>
      </c>
      <c r="AF3465" s="31">
        <f t="shared" si="627"/>
        <v>-3.2597598829782193E-3</v>
      </c>
      <c r="AJ3465" s="110">
        <f t="shared" si="619"/>
        <v>45215</v>
      </c>
      <c r="AK3465" s="31">
        <f t="shared" si="617"/>
        <v>1.06E-2</v>
      </c>
      <c r="AL3465" s="115">
        <f t="shared" si="618"/>
        <v>-1.9658282844259301E-4</v>
      </c>
      <c r="AM3465" s="100"/>
      <c r="BR3465" s="18">
        <f t="shared" si="623"/>
        <v>45204</v>
      </c>
      <c r="BS3465" s="6">
        <f t="shared" si="624"/>
        <v>-1.2999999999999999E-3</v>
      </c>
      <c r="BT3465" s="6">
        <f t="shared" si="625"/>
        <v>5.5999999999999999E-3</v>
      </c>
    </row>
    <row r="3466" spans="2:72" ht="14.45" hidden="1">
      <c r="B3466" s="110">
        <v>45205</v>
      </c>
      <c r="C3466" s="106">
        <v>4308.5</v>
      </c>
      <c r="D3466" s="106">
        <v>4234.79</v>
      </c>
      <c r="E3466" s="106">
        <v>4324.1000000000004</v>
      </c>
      <c r="F3466" s="106">
        <v>4219.55</v>
      </c>
      <c r="G3466" s="28"/>
      <c r="H3466" s="107">
        <v>1.18E-2</v>
      </c>
      <c r="K3466" s="110">
        <v>45279</v>
      </c>
      <c r="L3466" s="106">
        <v>21453.1</v>
      </c>
      <c r="M3466" s="106">
        <v>21477.65</v>
      </c>
      <c r="N3466" s="106">
        <v>21505.05</v>
      </c>
      <c r="O3466" s="106">
        <v>21337.75</v>
      </c>
      <c r="P3466" s="28" t="s">
        <v>5900</v>
      </c>
      <c r="Q3466" s="107">
        <v>1.6000000000000001E-3</v>
      </c>
      <c r="T3466" s="110">
        <v>45028</v>
      </c>
      <c r="U3466" s="28">
        <v>81.93</v>
      </c>
      <c r="V3466">
        <v>82.087999999999994</v>
      </c>
      <c r="W3466">
        <v>82.126000000000005</v>
      </c>
      <c r="X3466">
        <v>81.93</v>
      </c>
      <c r="Y3466" s="19">
        <v>-1.2999999999999999E-3</v>
      </c>
      <c r="AB3466" s="110">
        <f t="shared" si="622"/>
        <v>45279</v>
      </c>
      <c r="AC3466" s="108">
        <f t="shared" si="620"/>
        <v>21453.1</v>
      </c>
      <c r="AD3466" s="28">
        <f t="shared" si="621"/>
        <v>83.105999999999995</v>
      </c>
      <c r="AE3466" s="28">
        <f t="shared" si="626"/>
        <v>258.14140976584122</v>
      </c>
      <c r="AF3466" s="31">
        <f t="shared" si="627"/>
        <v>2.066394173820596E-3</v>
      </c>
      <c r="AJ3466" s="110">
        <f t="shared" si="619"/>
        <v>45216</v>
      </c>
      <c r="AK3466" s="31">
        <f t="shared" si="617"/>
        <v>-1E-4</v>
      </c>
      <c r="AL3466" s="115">
        <f t="shared" si="618"/>
        <v>3.4386089294844435E-3</v>
      </c>
      <c r="AM3466" s="100"/>
      <c r="BR3466" s="18">
        <f t="shared" si="623"/>
        <v>45205</v>
      </c>
      <c r="BS3466" s="6">
        <f t="shared" si="624"/>
        <v>1.18E-2</v>
      </c>
      <c r="BT3466" s="6">
        <f t="shared" si="625"/>
        <v>5.4999999999999997E-3</v>
      </c>
    </row>
    <row r="3467" spans="2:72" ht="14.45" hidden="1">
      <c r="B3467" s="110">
        <v>45208</v>
      </c>
      <c r="C3467" s="106">
        <v>4335.66</v>
      </c>
      <c r="D3467" s="106">
        <v>4289.0200000000004</v>
      </c>
      <c r="E3467" s="106">
        <v>4341.7299999999996</v>
      </c>
      <c r="F3467" s="106">
        <v>4283.79</v>
      </c>
      <c r="G3467" s="28"/>
      <c r="H3467" s="107">
        <v>6.3E-3</v>
      </c>
      <c r="K3467" s="110">
        <v>45280</v>
      </c>
      <c r="L3467" s="106">
        <v>21150.15</v>
      </c>
      <c r="M3467" s="106">
        <v>21543.5</v>
      </c>
      <c r="N3467" s="106">
        <v>21593</v>
      </c>
      <c r="O3467" s="106">
        <v>21087.35</v>
      </c>
      <c r="P3467" s="28" t="s">
        <v>5901</v>
      </c>
      <c r="Q3467" s="107">
        <v>-1.41E-2</v>
      </c>
      <c r="T3467" s="110">
        <v>45029</v>
      </c>
      <c r="U3467" s="28">
        <v>81.650000000000006</v>
      </c>
      <c r="V3467">
        <v>82.007999999999996</v>
      </c>
      <c r="W3467">
        <v>82.027000000000001</v>
      </c>
      <c r="X3467">
        <v>81.628</v>
      </c>
      <c r="Y3467" s="19">
        <v>-3.3999999999999998E-3</v>
      </c>
      <c r="AB3467" s="110">
        <f t="shared" si="622"/>
        <v>45280</v>
      </c>
      <c r="AC3467" s="108">
        <f t="shared" si="620"/>
        <v>21150.15</v>
      </c>
      <c r="AD3467" s="28">
        <f t="shared" si="621"/>
        <v>83.138999999999996</v>
      </c>
      <c r="AE3467" s="28">
        <f t="shared" si="626"/>
        <v>254.39504925486236</v>
      </c>
      <c r="AF3467" s="31">
        <f t="shared" si="627"/>
        <v>-1.4512822698137251E-2</v>
      </c>
      <c r="AJ3467" s="110">
        <f t="shared" si="619"/>
        <v>45217</v>
      </c>
      <c r="AK3467" s="31">
        <f t="shared" si="617"/>
        <v>-1.34E-2</v>
      </c>
      <c r="AL3467" s="115">
        <f t="shared" si="618"/>
        <v>-7.6828508985338217E-3</v>
      </c>
      <c r="AM3467" s="100"/>
      <c r="BR3467" s="18">
        <f t="shared" si="623"/>
        <v>45208</v>
      </c>
      <c r="BS3467" s="6">
        <f t="shared" si="624"/>
        <v>6.3E-3</v>
      </c>
      <c r="BT3467" s="6">
        <f t="shared" si="625"/>
        <v>-7.1999999999999998E-3</v>
      </c>
    </row>
    <row r="3468" spans="2:72" ht="14.45" hidden="1">
      <c r="B3468" s="110">
        <v>45209</v>
      </c>
      <c r="C3468" s="106">
        <v>4358.24</v>
      </c>
      <c r="D3468" s="106">
        <v>4339.75</v>
      </c>
      <c r="E3468" s="106">
        <v>4385.46</v>
      </c>
      <c r="F3468" s="106">
        <v>4339.6400000000003</v>
      </c>
      <c r="G3468" s="28"/>
      <c r="H3468" s="107">
        <v>5.1999999999999998E-3</v>
      </c>
      <c r="K3468" s="110">
        <v>45281</v>
      </c>
      <c r="L3468" s="106">
        <v>21255.05</v>
      </c>
      <c r="M3468" s="106">
        <v>21033.95</v>
      </c>
      <c r="N3468" s="106">
        <v>21288.35</v>
      </c>
      <c r="O3468" s="106">
        <v>20976.799999999999</v>
      </c>
      <c r="P3468" s="28" t="s">
        <v>5902</v>
      </c>
      <c r="Q3468" s="107">
        <v>5.0000000000000001E-3</v>
      </c>
      <c r="T3468" s="110">
        <v>45030</v>
      </c>
      <c r="U3468" s="28">
        <v>81.819999999999993</v>
      </c>
      <c r="V3468">
        <v>81.700999999999993</v>
      </c>
      <c r="W3468">
        <v>81.93</v>
      </c>
      <c r="X3468">
        <v>81.546999999999997</v>
      </c>
      <c r="Y3468" s="19">
        <v>2.0999999999999999E-3</v>
      </c>
      <c r="AB3468" s="110">
        <f t="shared" si="622"/>
        <v>45281</v>
      </c>
      <c r="AC3468" s="108">
        <f t="shared" si="620"/>
        <v>21255.05</v>
      </c>
      <c r="AD3468" s="28">
        <f t="shared" si="621"/>
        <v>83.213999999999999</v>
      </c>
      <c r="AE3468" s="28">
        <f t="shared" si="626"/>
        <v>255.4263705626457</v>
      </c>
      <c r="AF3468" s="31">
        <f t="shared" si="627"/>
        <v>4.0540148513272811E-3</v>
      </c>
      <c r="AJ3468" s="110">
        <f t="shared" si="619"/>
        <v>45218</v>
      </c>
      <c r="AK3468" s="31">
        <f t="shared" si="617"/>
        <v>-8.5000000000000006E-3</v>
      </c>
      <c r="AL3468" s="115">
        <f t="shared" si="618"/>
        <v>-4.1681945630034356E-5</v>
      </c>
      <c r="AM3468" s="100"/>
      <c r="BR3468" s="18">
        <f t="shared" si="623"/>
        <v>45209</v>
      </c>
      <c r="BS3468" s="6">
        <f t="shared" si="624"/>
        <v>5.1999999999999998E-3</v>
      </c>
      <c r="BT3468" s="6">
        <f t="shared" si="625"/>
        <v>9.1000000000000004E-3</v>
      </c>
    </row>
    <row r="3469" spans="2:72" ht="14.45" hidden="1">
      <c r="B3469" s="110">
        <v>45210</v>
      </c>
      <c r="C3469" s="106">
        <v>4376.95</v>
      </c>
      <c r="D3469" s="106">
        <v>4366.59</v>
      </c>
      <c r="E3469" s="106">
        <v>4378.6400000000003</v>
      </c>
      <c r="F3469" s="106">
        <v>4345.34</v>
      </c>
      <c r="G3469" s="28"/>
      <c r="H3469" s="107">
        <v>4.3E-3</v>
      </c>
      <c r="K3469" s="110">
        <v>45282</v>
      </c>
      <c r="L3469" s="106">
        <v>21349.4</v>
      </c>
      <c r="M3469" s="106">
        <v>21295.85</v>
      </c>
      <c r="N3469" s="106">
        <v>21390.5</v>
      </c>
      <c r="O3469" s="106">
        <v>21232.45</v>
      </c>
      <c r="P3469" s="28" t="s">
        <v>5903</v>
      </c>
      <c r="Q3469" s="107">
        <v>4.4000000000000003E-3</v>
      </c>
      <c r="T3469" s="110">
        <v>45033</v>
      </c>
      <c r="U3469" s="28">
        <v>81.98</v>
      </c>
      <c r="V3469">
        <v>81.915000000000006</v>
      </c>
      <c r="W3469">
        <v>82.096000000000004</v>
      </c>
      <c r="X3469">
        <v>81.858999999999995</v>
      </c>
      <c r="Y3469" s="19">
        <v>2E-3</v>
      </c>
      <c r="AB3469" s="110">
        <f t="shared" si="622"/>
        <v>45282</v>
      </c>
      <c r="AC3469" s="108">
        <f t="shared" si="620"/>
        <v>21349.4</v>
      </c>
      <c r="AD3469" s="28">
        <f t="shared" si="621"/>
        <v>83.165999999999997</v>
      </c>
      <c r="AE3469" s="28">
        <f t="shared" si="626"/>
        <v>256.70827020657481</v>
      </c>
      <c r="AF3469" s="31">
        <f t="shared" si="627"/>
        <v>5.0186660097208957E-3</v>
      </c>
      <c r="AJ3469" s="110">
        <f t="shared" si="619"/>
        <v>45219</v>
      </c>
      <c r="AK3469" s="31">
        <f t="shared" si="617"/>
        <v>-1.26E-2</v>
      </c>
      <c r="AL3469" s="115">
        <f t="shared" si="618"/>
        <v>-4.8156929667962922E-3</v>
      </c>
      <c r="AM3469" s="100"/>
      <c r="BR3469" s="18">
        <f t="shared" si="623"/>
        <v>45210</v>
      </c>
      <c r="BS3469" s="6">
        <f t="shared" si="624"/>
        <v>4.3E-3</v>
      </c>
      <c r="BT3469" s="6">
        <f t="shared" si="625"/>
        <v>6.1999999999999998E-3</v>
      </c>
    </row>
    <row r="3470" spans="2:72" ht="14.45" hidden="1">
      <c r="B3470" s="110">
        <v>45211</v>
      </c>
      <c r="C3470" s="106">
        <v>4349.6099999999997</v>
      </c>
      <c r="D3470" s="106">
        <v>4380.9399999999996</v>
      </c>
      <c r="E3470" s="106">
        <v>4385.8500000000004</v>
      </c>
      <c r="F3470" s="106">
        <v>4325.43</v>
      </c>
      <c r="G3470" s="28"/>
      <c r="H3470" s="107">
        <v>-6.1999999999999998E-3</v>
      </c>
      <c r="K3470" s="110">
        <v>45286</v>
      </c>
      <c r="L3470" s="106">
        <v>21441.35</v>
      </c>
      <c r="M3470" s="106">
        <v>21365.200000000001</v>
      </c>
      <c r="N3470" s="106">
        <v>21477.15</v>
      </c>
      <c r="O3470" s="106">
        <v>21329.45</v>
      </c>
      <c r="P3470" s="28" t="s">
        <v>5904</v>
      </c>
      <c r="Q3470" s="107">
        <v>4.3E-3</v>
      </c>
      <c r="T3470" s="110">
        <v>45034</v>
      </c>
      <c r="U3470" s="28">
        <v>82.08</v>
      </c>
      <c r="V3470">
        <v>81.995000000000005</v>
      </c>
      <c r="W3470">
        <v>82.114999999999995</v>
      </c>
      <c r="X3470">
        <v>81.947999999999993</v>
      </c>
      <c r="Y3470" s="19">
        <v>1.1999999999999999E-3</v>
      </c>
      <c r="AB3470" s="110">
        <f t="shared" si="622"/>
        <v>45286</v>
      </c>
      <c r="AC3470" s="108">
        <f t="shared" si="620"/>
        <v>21441.35</v>
      </c>
      <c r="AD3470" s="28">
        <f t="shared" si="621"/>
        <v>83.158000000000001</v>
      </c>
      <c r="AE3470" s="28">
        <f t="shared" si="626"/>
        <v>257.83869260924985</v>
      </c>
      <c r="AF3470" s="31">
        <f t="shared" si="627"/>
        <v>4.4035293516853091E-3</v>
      </c>
      <c r="AJ3470" s="110">
        <f t="shared" si="619"/>
        <v>45222</v>
      </c>
      <c r="AK3470" s="31">
        <f t="shared" si="617"/>
        <v>-1.6999999999999999E-3</v>
      </c>
      <c r="AL3470" s="115">
        <f t="shared" si="618"/>
        <v>-1.2411990015693264E-2</v>
      </c>
      <c r="AM3470" s="100"/>
      <c r="BR3470" s="18">
        <f t="shared" si="623"/>
        <v>45211</v>
      </c>
      <c r="BS3470" s="6">
        <f t="shared" si="624"/>
        <v>-6.1999999999999998E-3</v>
      </c>
      <c r="BT3470" s="6">
        <f t="shared" si="625"/>
        <v>-8.9999999999999998E-4</v>
      </c>
    </row>
    <row r="3471" spans="2:72" ht="14.45" hidden="1">
      <c r="B3471" s="110">
        <v>45212</v>
      </c>
      <c r="C3471" s="106">
        <v>4327.78</v>
      </c>
      <c r="D3471" s="106">
        <v>4360.49</v>
      </c>
      <c r="E3471" s="106">
        <v>4377.1000000000004</v>
      </c>
      <c r="F3471" s="106">
        <v>4311.97</v>
      </c>
      <c r="G3471" s="28"/>
      <c r="H3471" s="107">
        <v>-5.0000000000000001E-3</v>
      </c>
      <c r="K3471" s="110">
        <v>45287</v>
      </c>
      <c r="L3471" s="106">
        <v>21654.75</v>
      </c>
      <c r="M3471" s="106">
        <v>21497.65</v>
      </c>
      <c r="N3471" s="106">
        <v>21675.75</v>
      </c>
      <c r="O3471" s="106">
        <v>21495.8</v>
      </c>
      <c r="P3471" s="28" t="s">
        <v>5905</v>
      </c>
      <c r="Q3471" s="107">
        <v>0.01</v>
      </c>
      <c r="T3471" s="110">
        <v>45035</v>
      </c>
      <c r="U3471" s="28">
        <v>82.265000000000001</v>
      </c>
      <c r="V3471">
        <v>82.097999999999999</v>
      </c>
      <c r="W3471">
        <v>82.287999999999997</v>
      </c>
      <c r="X3471">
        <v>82.057000000000002</v>
      </c>
      <c r="Y3471" s="19">
        <v>2.3E-3</v>
      </c>
      <c r="AB3471" s="110">
        <f t="shared" si="622"/>
        <v>45287</v>
      </c>
      <c r="AC3471" s="108">
        <f t="shared" si="620"/>
        <v>21654.75</v>
      </c>
      <c r="AD3471" s="28">
        <f t="shared" si="621"/>
        <v>83.263000000000005</v>
      </c>
      <c r="AE3471" s="28">
        <f t="shared" si="626"/>
        <v>260.07650456985692</v>
      </c>
      <c r="AF3471" s="31">
        <f t="shared" si="627"/>
        <v>8.6791161480113121E-3</v>
      </c>
      <c r="AJ3471" s="110" t="e">
        <f t="shared" si="619"/>
        <v>#N/A</v>
      </c>
      <c r="AK3471" s="31">
        <f t="shared" si="617"/>
        <v>0</v>
      </c>
      <c r="AL3471" s="115">
        <f t="shared" si="618"/>
        <v>0</v>
      </c>
      <c r="AM3471" s="100"/>
      <c r="BR3471" s="18">
        <f t="shared" si="623"/>
        <v>45212</v>
      </c>
      <c r="BS3471" s="6">
        <f t="shared" si="624"/>
        <v>-5.0000000000000001E-3</v>
      </c>
      <c r="BT3471" s="6">
        <f t="shared" si="625"/>
        <v>-2.2000000000000001E-3</v>
      </c>
    </row>
    <row r="3472" spans="2:72" ht="14.45" hidden="1">
      <c r="B3472" s="110">
        <v>45215</v>
      </c>
      <c r="C3472" s="106">
        <v>4373.63</v>
      </c>
      <c r="D3472" s="106">
        <v>4342.37</v>
      </c>
      <c r="E3472" s="106">
        <v>4383.33</v>
      </c>
      <c r="F3472" s="106">
        <v>4342.37</v>
      </c>
      <c r="G3472" s="28"/>
      <c r="H3472" s="107">
        <v>1.06E-2</v>
      </c>
      <c r="K3472" s="110">
        <v>45288</v>
      </c>
      <c r="L3472" s="106">
        <v>21778.7</v>
      </c>
      <c r="M3472" s="106">
        <v>21715</v>
      </c>
      <c r="N3472" s="106">
        <v>21801.45</v>
      </c>
      <c r="O3472" s="106">
        <v>21678</v>
      </c>
      <c r="P3472" s="28" t="s">
        <v>5906</v>
      </c>
      <c r="Q3472" s="107">
        <v>5.7000000000000002E-3</v>
      </c>
      <c r="T3472" s="110">
        <v>45036</v>
      </c>
      <c r="U3472" s="28">
        <v>82.12</v>
      </c>
      <c r="V3472">
        <v>82.308000000000007</v>
      </c>
      <c r="W3472">
        <v>82.355000000000004</v>
      </c>
      <c r="X3472">
        <v>82.05</v>
      </c>
      <c r="Y3472" s="19">
        <v>-1.8E-3</v>
      </c>
      <c r="AB3472" s="110">
        <f t="shared" si="622"/>
        <v>45288</v>
      </c>
      <c r="AC3472" s="108">
        <f t="shared" si="620"/>
        <v>21778.7</v>
      </c>
      <c r="AD3472" s="28">
        <f t="shared" si="621"/>
        <v>83.168999999999997</v>
      </c>
      <c r="AE3472" s="28">
        <f t="shared" si="626"/>
        <v>261.86078947684837</v>
      </c>
      <c r="AF3472" s="31">
        <f t="shared" si="627"/>
        <v>6.8606155328889695E-3</v>
      </c>
      <c r="AJ3472" s="110">
        <f t="shared" si="619"/>
        <v>45224</v>
      </c>
      <c r="AK3472" s="31">
        <f t="shared" si="617"/>
        <v>-1.43E-2</v>
      </c>
      <c r="AL3472" s="115">
        <f t="shared" si="618"/>
        <v>-9.1003129126624449E-3</v>
      </c>
      <c r="AM3472" s="100"/>
      <c r="BR3472" s="18">
        <f t="shared" si="623"/>
        <v>45215</v>
      </c>
      <c r="BS3472" s="6">
        <f t="shared" si="624"/>
        <v>1.06E-2</v>
      </c>
      <c r="BT3472" s="6">
        <f t="shared" si="625"/>
        <v>-1E-3</v>
      </c>
    </row>
    <row r="3473" spans="2:72" ht="14.45" hidden="1">
      <c r="B3473" s="110">
        <v>45216</v>
      </c>
      <c r="C3473" s="106">
        <v>4373.2</v>
      </c>
      <c r="D3473" s="106">
        <v>4345.2299999999996</v>
      </c>
      <c r="E3473" s="106">
        <v>4393.57</v>
      </c>
      <c r="F3473" s="106">
        <v>4337.54</v>
      </c>
      <c r="G3473" s="28"/>
      <c r="H3473" s="107">
        <v>-1E-4</v>
      </c>
      <c r="K3473" s="110">
        <v>45289</v>
      </c>
      <c r="L3473" s="106">
        <v>21731.4</v>
      </c>
      <c r="M3473" s="106">
        <v>21737.65</v>
      </c>
      <c r="N3473" s="106">
        <v>21770.3</v>
      </c>
      <c r="O3473" s="106">
        <v>21676.9</v>
      </c>
      <c r="P3473" s="28" t="s">
        <v>5777</v>
      </c>
      <c r="Q3473" s="107">
        <v>-2.2000000000000001E-3</v>
      </c>
      <c r="T3473" s="110">
        <v>45037</v>
      </c>
      <c r="U3473" s="28">
        <v>82.03</v>
      </c>
      <c r="V3473">
        <v>82.14</v>
      </c>
      <c r="W3473">
        <v>82.22</v>
      </c>
      <c r="X3473">
        <v>82.007999999999996</v>
      </c>
      <c r="Y3473" s="19">
        <v>-1.1000000000000001E-3</v>
      </c>
      <c r="AB3473" s="110">
        <f t="shared" si="622"/>
        <v>45289</v>
      </c>
      <c r="AC3473" s="108">
        <f t="shared" si="620"/>
        <v>21731.4</v>
      </c>
      <c r="AD3473" s="28">
        <f t="shared" si="621"/>
        <v>83.19</v>
      </c>
      <c r="AE3473" s="28">
        <f t="shared" si="626"/>
        <v>261.22610890732062</v>
      </c>
      <c r="AF3473" s="31">
        <f t="shared" si="627"/>
        <v>-2.4237327428658917E-3</v>
      </c>
      <c r="AJ3473" s="110">
        <f t="shared" si="619"/>
        <v>45225</v>
      </c>
      <c r="AK3473" s="31">
        <f t="shared" si="617"/>
        <v>-1.18E-2</v>
      </c>
      <c r="AL3473" s="115">
        <f t="shared" si="618"/>
        <v>-1.5073245101284827E-2</v>
      </c>
      <c r="AM3473" s="100"/>
      <c r="BR3473" s="18">
        <f t="shared" si="623"/>
        <v>45216</v>
      </c>
      <c r="BS3473" s="6">
        <f t="shared" si="624"/>
        <v>-1E-4</v>
      </c>
      <c r="BT3473" s="6">
        <f t="shared" si="625"/>
        <v>4.0000000000000001E-3</v>
      </c>
    </row>
    <row r="3474" spans="2:72" ht="14.45" hidden="1">
      <c r="B3474" s="110">
        <v>45217</v>
      </c>
      <c r="C3474" s="106">
        <v>4314.6000000000004</v>
      </c>
      <c r="D3474" s="106">
        <v>4357.3500000000004</v>
      </c>
      <c r="E3474" s="106">
        <v>4364.2</v>
      </c>
      <c r="F3474" s="106">
        <v>4303.84</v>
      </c>
      <c r="G3474" s="28"/>
      <c r="H3474" s="107">
        <v>-1.34E-2</v>
      </c>
      <c r="K3474" s="110">
        <v>45292</v>
      </c>
      <c r="L3474" s="106">
        <v>21741.9</v>
      </c>
      <c r="M3474" s="106">
        <v>21727.75</v>
      </c>
      <c r="N3474" s="106">
        <v>21834.35</v>
      </c>
      <c r="O3474" s="106">
        <v>21680.85</v>
      </c>
      <c r="P3474" s="28" t="s">
        <v>5907</v>
      </c>
      <c r="Q3474" s="107">
        <v>5.0000000000000001E-4</v>
      </c>
      <c r="T3474" s="110">
        <v>45040</v>
      </c>
      <c r="U3474" s="28">
        <v>81.95</v>
      </c>
      <c r="V3474">
        <v>82.094999999999999</v>
      </c>
      <c r="W3474">
        <v>82.114999999999995</v>
      </c>
      <c r="X3474">
        <v>81.864999999999995</v>
      </c>
      <c r="Y3474" s="19">
        <v>-1E-3</v>
      </c>
      <c r="AB3474" s="110">
        <f t="shared" si="622"/>
        <v>45292</v>
      </c>
      <c r="AC3474" s="108">
        <f t="shared" si="620"/>
        <v>21741.9</v>
      </c>
      <c r="AD3474" s="28">
        <f t="shared" si="621"/>
        <v>83.238</v>
      </c>
      <c r="AE3474" s="28">
        <f t="shared" si="626"/>
        <v>261.20161464715636</v>
      </c>
      <c r="AF3474" s="31">
        <f t="shared" si="627"/>
        <v>-9.3766508511450297E-5</v>
      </c>
      <c r="AJ3474" s="110">
        <f t="shared" si="619"/>
        <v>45226</v>
      </c>
      <c r="AK3474" s="31">
        <f t="shared" ref="AK3474:AK3537" si="628">IFERROR(VLOOKUP(AJ3474,B:H,7,FALSE),0)</f>
        <v>-4.7999999999999996E-3</v>
      </c>
      <c r="AL3474" s="115">
        <f t="shared" ref="AL3474:AL3537" si="629">IFERROR(VLOOKUP(AJ3474,AB:AF,5,FALSE),0)</f>
        <v>9.8088215019367375E-3</v>
      </c>
      <c r="AM3474" s="100"/>
      <c r="BR3474" s="18">
        <f t="shared" si="623"/>
        <v>45217</v>
      </c>
      <c r="BS3474" s="6">
        <f t="shared" si="624"/>
        <v>-1.34E-2</v>
      </c>
      <c r="BT3474" s="6">
        <f t="shared" si="625"/>
        <v>-7.1000000000000004E-3</v>
      </c>
    </row>
    <row r="3475" spans="2:72" ht="14.45" hidden="1">
      <c r="B3475" s="110">
        <v>45218</v>
      </c>
      <c r="C3475" s="106">
        <v>4278</v>
      </c>
      <c r="D3475" s="106">
        <v>4321.3599999999997</v>
      </c>
      <c r="E3475" s="106">
        <v>4339.54</v>
      </c>
      <c r="F3475" s="106">
        <v>4269.6899999999996</v>
      </c>
      <c r="G3475" s="28"/>
      <c r="H3475" s="107">
        <v>-8.5000000000000006E-3</v>
      </c>
      <c r="K3475" s="110">
        <v>45293</v>
      </c>
      <c r="L3475" s="106">
        <v>21665.8</v>
      </c>
      <c r="M3475" s="106">
        <v>21751.35</v>
      </c>
      <c r="N3475" s="106">
        <v>21755.599999999999</v>
      </c>
      <c r="O3475" s="106">
        <v>21555.65</v>
      </c>
      <c r="P3475" s="28" t="s">
        <v>5908</v>
      </c>
      <c r="Q3475" s="107">
        <v>-3.5000000000000001E-3</v>
      </c>
      <c r="T3475" s="110">
        <v>45041</v>
      </c>
      <c r="U3475" s="28">
        <v>81.965000000000003</v>
      </c>
      <c r="V3475">
        <v>81.870999999999995</v>
      </c>
      <c r="W3475">
        <v>82.043000000000006</v>
      </c>
      <c r="X3475">
        <v>81.852000000000004</v>
      </c>
      <c r="Y3475" s="19">
        <v>2.0000000000000001E-4</v>
      </c>
      <c r="AB3475" s="110">
        <f t="shared" si="622"/>
        <v>45293</v>
      </c>
      <c r="AC3475" s="108">
        <f t="shared" si="620"/>
        <v>21665.8</v>
      </c>
      <c r="AD3475" s="28">
        <f t="shared" si="621"/>
        <v>83.27</v>
      </c>
      <c r="AE3475" s="28">
        <f t="shared" si="626"/>
        <v>260.18734238020897</v>
      </c>
      <c r="AF3475" s="31">
        <f t="shared" si="627"/>
        <v>-3.8831010609085004E-3</v>
      </c>
      <c r="AJ3475" s="110">
        <f t="shared" si="619"/>
        <v>45229</v>
      </c>
      <c r="AK3475" s="31">
        <f t="shared" si="628"/>
        <v>1.2E-2</v>
      </c>
      <c r="AL3475" s="115">
        <f t="shared" si="629"/>
        <v>5.0977863371779453E-3</v>
      </c>
      <c r="AM3475" s="100"/>
      <c r="BR3475" s="18">
        <f t="shared" si="623"/>
        <v>45218</v>
      </c>
      <c r="BS3475" s="6">
        <f t="shared" si="624"/>
        <v>-8.5000000000000006E-3</v>
      </c>
      <c r="BT3475" s="6">
        <f t="shared" si="625"/>
        <v>-2.3999999999999998E-3</v>
      </c>
    </row>
    <row r="3476" spans="2:72" ht="14.45" hidden="1">
      <c r="B3476" s="110">
        <v>45219</v>
      </c>
      <c r="C3476" s="106">
        <v>4224.16</v>
      </c>
      <c r="D3476" s="106">
        <v>4273.8500000000004</v>
      </c>
      <c r="E3476" s="106">
        <v>4276.5600000000004</v>
      </c>
      <c r="F3476" s="106">
        <v>4223.03</v>
      </c>
      <c r="G3476" s="28"/>
      <c r="H3476" s="107">
        <v>-1.26E-2</v>
      </c>
      <c r="K3476" s="110">
        <v>45294</v>
      </c>
      <c r="L3476" s="106">
        <v>21517.35</v>
      </c>
      <c r="M3476" s="106">
        <v>21661.1</v>
      </c>
      <c r="N3476" s="106">
        <v>21677</v>
      </c>
      <c r="O3476" s="106">
        <v>21500.35</v>
      </c>
      <c r="P3476" s="28" t="s">
        <v>5909</v>
      </c>
      <c r="Q3476" s="107">
        <v>-6.8999999999999999E-3</v>
      </c>
      <c r="T3476" s="110">
        <v>45042</v>
      </c>
      <c r="U3476" s="28">
        <v>81.739999999999995</v>
      </c>
      <c r="V3476">
        <v>82.004000000000005</v>
      </c>
      <c r="W3476">
        <v>82.025999999999996</v>
      </c>
      <c r="X3476">
        <v>81.679000000000002</v>
      </c>
      <c r="Y3476" s="19">
        <v>-2.7000000000000001E-3</v>
      </c>
      <c r="AB3476" s="110">
        <f t="shared" si="622"/>
        <v>45294</v>
      </c>
      <c r="AC3476" s="108">
        <f t="shared" si="620"/>
        <v>21517.35</v>
      </c>
      <c r="AD3476" s="28">
        <f t="shared" si="621"/>
        <v>83.281999999999996</v>
      </c>
      <c r="AE3476" s="28">
        <f t="shared" si="626"/>
        <v>258.36735429024276</v>
      </c>
      <c r="AF3476" s="31">
        <f t="shared" si="627"/>
        <v>-6.9949140235526786E-3</v>
      </c>
      <c r="AJ3476" s="110">
        <f t="shared" si="619"/>
        <v>45230</v>
      </c>
      <c r="AK3476" s="31">
        <f t="shared" si="628"/>
        <v>6.4999999999999997E-3</v>
      </c>
      <c r="AL3476" s="115">
        <f t="shared" si="629"/>
        <v>-3.2744023116306753E-3</v>
      </c>
      <c r="AM3476" s="100"/>
      <c r="BR3476" s="18">
        <f t="shared" si="623"/>
        <v>45219</v>
      </c>
      <c r="BS3476" s="6">
        <f t="shared" si="624"/>
        <v>-1.26E-2</v>
      </c>
      <c r="BT3476" s="6">
        <f t="shared" si="625"/>
        <v>-4.1999999999999997E-3</v>
      </c>
    </row>
    <row r="3477" spans="2:72" ht="14.45" hidden="1">
      <c r="B3477" s="110">
        <v>45222</v>
      </c>
      <c r="C3477" s="106">
        <v>4217.04</v>
      </c>
      <c r="D3477" s="106">
        <v>4210.3999999999996</v>
      </c>
      <c r="E3477" s="106">
        <v>4255.84</v>
      </c>
      <c r="F3477" s="106">
        <v>4189.22</v>
      </c>
      <c r="G3477" s="28"/>
      <c r="H3477" s="107">
        <v>-1.6999999999999999E-3</v>
      </c>
      <c r="K3477" s="110">
        <v>45295</v>
      </c>
      <c r="L3477" s="106">
        <v>21658.6</v>
      </c>
      <c r="M3477" s="106">
        <v>21605.8</v>
      </c>
      <c r="N3477" s="106">
        <v>21685.65</v>
      </c>
      <c r="O3477" s="106">
        <v>21564.55</v>
      </c>
      <c r="P3477" s="28" t="s">
        <v>5910</v>
      </c>
      <c r="Q3477" s="107">
        <v>6.6E-3</v>
      </c>
      <c r="T3477" s="110">
        <v>45043</v>
      </c>
      <c r="U3477" s="28">
        <v>81.694999999999993</v>
      </c>
      <c r="V3477">
        <v>81.731999999999999</v>
      </c>
      <c r="W3477">
        <v>81.864000000000004</v>
      </c>
      <c r="X3477">
        <v>81.593999999999994</v>
      </c>
      <c r="Y3477" s="19">
        <v>-5.9999999999999995E-4</v>
      </c>
      <c r="AB3477" s="110">
        <f t="shared" si="622"/>
        <v>45295</v>
      </c>
      <c r="AC3477" s="108">
        <f t="shared" si="620"/>
        <v>21658.6</v>
      </c>
      <c r="AD3477" s="28">
        <f t="shared" si="621"/>
        <v>83.242999999999995</v>
      </c>
      <c r="AE3477" s="28">
        <f t="shared" si="626"/>
        <v>260.18524080102833</v>
      </c>
      <c r="AF3477" s="31">
        <f t="shared" si="627"/>
        <v>7.0360534355413673E-3</v>
      </c>
      <c r="AJ3477" s="110">
        <f t="shared" si="619"/>
        <v>45231</v>
      </c>
      <c r="AK3477" s="31">
        <f t="shared" si="628"/>
        <v>1.0500000000000001E-2</v>
      </c>
      <c r="AL3477" s="115">
        <f t="shared" si="629"/>
        <v>-4.5134836723679239E-3</v>
      </c>
      <c r="AM3477" s="100"/>
      <c r="BR3477" s="18">
        <f t="shared" si="623"/>
        <v>45222</v>
      </c>
      <c r="BS3477" s="6">
        <f t="shared" si="624"/>
        <v>-1.6999999999999999E-3</v>
      </c>
      <c r="BT3477" s="6">
        <f t="shared" si="625"/>
        <v>-1.34E-2</v>
      </c>
    </row>
    <row r="3478" spans="2:72" ht="14.45" hidden="1">
      <c r="B3478" s="110">
        <v>45223</v>
      </c>
      <c r="C3478" s="106">
        <v>4247.68</v>
      </c>
      <c r="D3478" s="106">
        <v>4235.79</v>
      </c>
      <c r="E3478" s="106">
        <v>4259.38</v>
      </c>
      <c r="F3478" s="106">
        <v>4219.43</v>
      </c>
      <c r="G3478" s="28"/>
      <c r="H3478" s="107">
        <v>7.3000000000000001E-3</v>
      </c>
      <c r="K3478" s="110">
        <v>45296</v>
      </c>
      <c r="L3478" s="106">
        <v>21710.799999999999</v>
      </c>
      <c r="M3478" s="106">
        <v>21705.75</v>
      </c>
      <c r="N3478" s="106">
        <v>21749.599999999999</v>
      </c>
      <c r="O3478" s="106">
        <v>21629.200000000001</v>
      </c>
      <c r="P3478" s="28" t="s">
        <v>5911</v>
      </c>
      <c r="Q3478" s="107">
        <v>2.3999999999999998E-3</v>
      </c>
      <c r="T3478" s="110">
        <v>45044</v>
      </c>
      <c r="U3478" s="28">
        <v>81.72</v>
      </c>
      <c r="V3478">
        <v>81.72</v>
      </c>
      <c r="W3478">
        <v>81.87</v>
      </c>
      <c r="X3478">
        <v>81.706000000000003</v>
      </c>
      <c r="Y3478" s="19">
        <v>2.9999999999999997E-4</v>
      </c>
      <c r="AB3478" s="110">
        <f t="shared" si="622"/>
        <v>45296</v>
      </c>
      <c r="AC3478" s="108">
        <f t="shared" si="620"/>
        <v>21710.799999999999</v>
      </c>
      <c r="AD3478" s="28">
        <f t="shared" si="621"/>
        <v>83.102999999999994</v>
      </c>
      <c r="AE3478" s="28">
        <f t="shared" si="626"/>
        <v>261.25169969796519</v>
      </c>
      <c r="AF3478" s="31">
        <f t="shared" si="627"/>
        <v>4.0988447063852185E-3</v>
      </c>
      <c r="AJ3478" s="110">
        <f t="shared" si="619"/>
        <v>45232</v>
      </c>
      <c r="AK3478" s="31">
        <f t="shared" si="628"/>
        <v>1.89E-2</v>
      </c>
      <c r="AL3478" s="115">
        <f t="shared" si="629"/>
        <v>7.6248604611515169E-3</v>
      </c>
      <c r="AM3478" s="100"/>
      <c r="BR3478" s="18" t="e">
        <f t="shared" si="623"/>
        <v>#N/A</v>
      </c>
      <c r="BS3478" s="6">
        <f t="shared" si="624"/>
        <v>0</v>
      </c>
      <c r="BT3478" s="6">
        <f t="shared" si="625"/>
        <v>0</v>
      </c>
    </row>
    <row r="3479" spans="2:72" ht="14.45" hidden="1">
      <c r="B3479" s="110">
        <v>45224</v>
      </c>
      <c r="C3479" s="106">
        <v>4186.7700000000004</v>
      </c>
      <c r="D3479" s="106">
        <v>4232.42</v>
      </c>
      <c r="E3479" s="106">
        <v>4232.42</v>
      </c>
      <c r="F3479" s="106">
        <v>4181.42</v>
      </c>
      <c r="G3479" s="28"/>
      <c r="H3479" s="107">
        <v>-1.43E-2</v>
      </c>
      <c r="K3479" s="110">
        <v>45299</v>
      </c>
      <c r="L3479" s="106">
        <v>21513</v>
      </c>
      <c r="M3479" s="106">
        <v>21747.599999999999</v>
      </c>
      <c r="N3479" s="106">
        <v>21763.95</v>
      </c>
      <c r="O3479" s="106">
        <v>21492.9</v>
      </c>
      <c r="P3479" s="28" t="s">
        <v>5912</v>
      </c>
      <c r="Q3479" s="107">
        <v>-9.1000000000000004E-3</v>
      </c>
      <c r="T3479" s="110">
        <v>45047</v>
      </c>
      <c r="U3479" s="28">
        <v>81.77</v>
      </c>
      <c r="V3479">
        <v>81.795000000000002</v>
      </c>
      <c r="W3479">
        <v>81.813999999999993</v>
      </c>
      <c r="X3479">
        <v>81.715000000000003</v>
      </c>
      <c r="Y3479" s="19">
        <v>5.9999999999999995E-4</v>
      </c>
      <c r="AB3479" s="110">
        <f t="shared" si="622"/>
        <v>45299</v>
      </c>
      <c r="AC3479" s="108">
        <f t="shared" si="620"/>
        <v>21513</v>
      </c>
      <c r="AD3479" s="28">
        <f t="shared" si="621"/>
        <v>83.045000000000002</v>
      </c>
      <c r="AE3479" s="28">
        <f t="shared" si="626"/>
        <v>259.05232103076645</v>
      </c>
      <c r="AF3479" s="31">
        <f t="shared" si="627"/>
        <v>-8.4186195524907914E-3</v>
      </c>
      <c r="AJ3479" s="110">
        <f t="shared" si="619"/>
        <v>45233</v>
      </c>
      <c r="AK3479" s="31">
        <f t="shared" si="628"/>
        <v>9.4000000000000004E-3</v>
      </c>
      <c r="AL3479" s="115">
        <f t="shared" si="629"/>
        <v>6.2243769112997338E-3</v>
      </c>
      <c r="AM3479" s="100"/>
      <c r="BR3479" s="18">
        <f t="shared" si="623"/>
        <v>45224</v>
      </c>
      <c r="BS3479" s="6">
        <f t="shared" si="624"/>
        <v>-1.43E-2</v>
      </c>
      <c r="BT3479" s="6">
        <f t="shared" si="625"/>
        <v>-8.3000000000000001E-3</v>
      </c>
    </row>
    <row r="3480" spans="2:72" ht="14.45" hidden="1">
      <c r="B3480" s="110">
        <v>45225</v>
      </c>
      <c r="C3480" s="106">
        <v>4137.2299999999996</v>
      </c>
      <c r="D3480" s="106">
        <v>4175.99</v>
      </c>
      <c r="E3480" s="106">
        <v>4183.6000000000004</v>
      </c>
      <c r="F3480" s="106">
        <v>4127.8999999999996</v>
      </c>
      <c r="G3480" s="28"/>
      <c r="H3480" s="107">
        <v>-1.18E-2</v>
      </c>
      <c r="K3480" s="110">
        <v>45300</v>
      </c>
      <c r="L3480" s="106">
        <v>21544.85</v>
      </c>
      <c r="M3480" s="106">
        <v>21653.599999999999</v>
      </c>
      <c r="N3480" s="106">
        <v>21724.45</v>
      </c>
      <c r="O3480" s="106">
        <v>21517.85</v>
      </c>
      <c r="P3480" s="28" t="s">
        <v>5913</v>
      </c>
      <c r="Q3480" s="107">
        <v>1.5E-3</v>
      </c>
      <c r="T3480" s="110">
        <v>45048</v>
      </c>
      <c r="U3480" s="28">
        <v>81.75</v>
      </c>
      <c r="V3480">
        <v>81.795000000000002</v>
      </c>
      <c r="W3480">
        <v>81.960999999999999</v>
      </c>
      <c r="X3480">
        <v>81.715000000000003</v>
      </c>
      <c r="Y3480" s="19">
        <v>-2.0000000000000001E-4</v>
      </c>
      <c r="AB3480" s="110">
        <f t="shared" si="622"/>
        <v>45300</v>
      </c>
      <c r="AC3480" s="108">
        <f t="shared" si="620"/>
        <v>21544.85</v>
      </c>
      <c r="AD3480" s="28">
        <f t="shared" si="621"/>
        <v>83.108999999999995</v>
      </c>
      <c r="AE3480" s="28">
        <f t="shared" si="626"/>
        <v>259.23606348289593</v>
      </c>
      <c r="AF3480" s="31">
        <f t="shared" si="627"/>
        <v>7.0928703282158168E-4</v>
      </c>
      <c r="AJ3480" s="110">
        <f t="shared" si="619"/>
        <v>45236</v>
      </c>
      <c r="AK3480" s="31">
        <f t="shared" si="628"/>
        <v>1.8E-3</v>
      </c>
      <c r="AL3480" s="115">
        <f t="shared" si="629"/>
        <v>8.4737564455739101E-3</v>
      </c>
      <c r="AM3480" s="100"/>
      <c r="BR3480" s="18">
        <f t="shared" si="623"/>
        <v>45225</v>
      </c>
      <c r="BS3480" s="6">
        <f t="shared" si="624"/>
        <v>-1.18E-2</v>
      </c>
      <c r="BT3480" s="6">
        <f t="shared" si="625"/>
        <v>-1.3899999999999999E-2</v>
      </c>
    </row>
    <row r="3481" spans="2:72" ht="14.45" hidden="1">
      <c r="B3481" s="110">
        <v>45226</v>
      </c>
      <c r="C3481" s="106">
        <v>4117.37</v>
      </c>
      <c r="D3481" s="106">
        <v>4152.93</v>
      </c>
      <c r="E3481" s="106">
        <v>4156.7</v>
      </c>
      <c r="F3481" s="106">
        <v>4103.78</v>
      </c>
      <c r="G3481" s="28"/>
      <c r="H3481" s="107">
        <v>-4.7999999999999996E-3</v>
      </c>
      <c r="K3481" s="110">
        <v>45301</v>
      </c>
      <c r="L3481" s="106">
        <v>21618.7</v>
      </c>
      <c r="M3481" s="106">
        <v>21529.3</v>
      </c>
      <c r="N3481" s="106">
        <v>21641.85</v>
      </c>
      <c r="O3481" s="106">
        <v>21448.65</v>
      </c>
      <c r="P3481" s="28" t="s">
        <v>5914</v>
      </c>
      <c r="Q3481" s="107">
        <v>3.3999999999999998E-3</v>
      </c>
      <c r="T3481" s="110">
        <v>45049</v>
      </c>
      <c r="U3481" s="28">
        <v>81.754999999999995</v>
      </c>
      <c r="V3481">
        <v>81.787999999999997</v>
      </c>
      <c r="W3481">
        <v>81.872</v>
      </c>
      <c r="X3481">
        <v>81.67</v>
      </c>
      <c r="Y3481" s="19">
        <v>1E-4</v>
      </c>
      <c r="AB3481" s="110">
        <f t="shared" si="622"/>
        <v>45301</v>
      </c>
      <c r="AC3481" s="108">
        <f t="shared" si="620"/>
        <v>21618.7</v>
      </c>
      <c r="AD3481" s="28">
        <f t="shared" si="621"/>
        <v>83.022999999999996</v>
      </c>
      <c r="AE3481" s="28">
        <f t="shared" si="626"/>
        <v>260.39410765691434</v>
      </c>
      <c r="AF3481" s="31">
        <f t="shared" si="627"/>
        <v>4.4671414866428449E-3</v>
      </c>
      <c r="AJ3481" s="110">
        <f t="shared" si="619"/>
        <v>45237</v>
      </c>
      <c r="AK3481" s="31">
        <f t="shared" si="628"/>
        <v>2.8E-3</v>
      </c>
      <c r="AL3481" s="115">
        <f t="shared" si="629"/>
        <v>-4.0429298556843296E-4</v>
      </c>
      <c r="AM3481" s="100"/>
      <c r="BR3481" s="18">
        <f t="shared" si="623"/>
        <v>45226</v>
      </c>
      <c r="BS3481" s="6">
        <f t="shared" si="624"/>
        <v>-4.7999999999999996E-3</v>
      </c>
      <c r="BT3481" s="6">
        <f t="shared" si="625"/>
        <v>1.01E-2</v>
      </c>
    </row>
    <row r="3482" spans="2:72" ht="14.45" hidden="1">
      <c r="B3482" s="110">
        <v>45229</v>
      </c>
      <c r="C3482" s="106">
        <v>4166.82</v>
      </c>
      <c r="D3482" s="106">
        <v>4139.3900000000003</v>
      </c>
      <c r="E3482" s="106">
        <v>4177.47</v>
      </c>
      <c r="F3482" s="106">
        <v>4132.9399999999996</v>
      </c>
      <c r="G3482" s="28"/>
      <c r="H3482" s="107">
        <v>1.2E-2</v>
      </c>
      <c r="K3482" s="110">
        <v>45302</v>
      </c>
      <c r="L3482" s="106">
        <v>21647.200000000001</v>
      </c>
      <c r="M3482" s="106">
        <v>21688</v>
      </c>
      <c r="N3482" s="106">
        <v>21726.5</v>
      </c>
      <c r="O3482" s="106">
        <v>21593.75</v>
      </c>
      <c r="P3482" s="28" t="s">
        <v>4551</v>
      </c>
      <c r="Q3482" s="107">
        <v>1.2999999999999999E-3</v>
      </c>
      <c r="T3482" s="110">
        <v>45050</v>
      </c>
      <c r="U3482" s="28">
        <v>81.709999999999994</v>
      </c>
      <c r="V3482">
        <v>81.762</v>
      </c>
      <c r="W3482">
        <v>81.828999999999994</v>
      </c>
      <c r="X3482">
        <v>81.652000000000001</v>
      </c>
      <c r="Y3482" s="19">
        <v>-5.9999999999999995E-4</v>
      </c>
      <c r="AB3482" s="110">
        <f t="shared" si="622"/>
        <v>45302</v>
      </c>
      <c r="AC3482" s="108">
        <f t="shared" si="620"/>
        <v>21647.200000000001</v>
      </c>
      <c r="AD3482" s="28">
        <f t="shared" si="621"/>
        <v>83.063000000000002</v>
      </c>
      <c r="AE3482" s="28">
        <f t="shared" si="626"/>
        <v>260.61182475951989</v>
      </c>
      <c r="AF3482" s="31">
        <f t="shared" si="627"/>
        <v>8.3610610303219701E-4</v>
      </c>
      <c r="AJ3482" s="110">
        <f t="shared" ref="AJ3482:AJ3545" si="630">VLOOKUP(B3489,AB:AF,1,FALSE)</f>
        <v>45238</v>
      </c>
      <c r="AK3482" s="31">
        <f t="shared" si="628"/>
        <v>1E-3</v>
      </c>
      <c r="AL3482" s="115">
        <f t="shared" si="629"/>
        <v>2.1009347220832808E-3</v>
      </c>
      <c r="AM3482" s="100"/>
      <c r="BR3482" s="18">
        <f t="shared" si="623"/>
        <v>45229</v>
      </c>
      <c r="BS3482" s="6">
        <f t="shared" si="624"/>
        <v>1.2E-2</v>
      </c>
      <c r="BT3482" s="6">
        <f t="shared" si="625"/>
        <v>4.8999999999999998E-3</v>
      </c>
    </row>
    <row r="3483" spans="2:72" ht="14.45" hidden="1">
      <c r="B3483" s="110">
        <v>45230</v>
      </c>
      <c r="C3483" s="106">
        <v>4193.8</v>
      </c>
      <c r="D3483" s="106">
        <v>4171.33</v>
      </c>
      <c r="E3483" s="106">
        <v>4195.55</v>
      </c>
      <c r="F3483" s="106">
        <v>4153.12</v>
      </c>
      <c r="G3483" s="28"/>
      <c r="H3483" s="107">
        <v>6.4999999999999997E-3</v>
      </c>
      <c r="K3483" s="110">
        <v>45303</v>
      </c>
      <c r="L3483" s="106">
        <v>21894.55</v>
      </c>
      <c r="M3483" s="106">
        <v>21773.55</v>
      </c>
      <c r="N3483" s="106">
        <v>21928.25</v>
      </c>
      <c r="O3483" s="106">
        <v>21715.15</v>
      </c>
      <c r="P3483" s="28" t="s">
        <v>5915</v>
      </c>
      <c r="Q3483" s="107">
        <v>1.14E-2</v>
      </c>
      <c r="T3483" s="110">
        <v>45051</v>
      </c>
      <c r="U3483" s="28">
        <v>81.7</v>
      </c>
      <c r="V3483">
        <v>81.718000000000004</v>
      </c>
      <c r="W3483">
        <v>81.826999999999998</v>
      </c>
      <c r="X3483">
        <v>81.652000000000001</v>
      </c>
      <c r="Y3483" s="19">
        <v>-1E-4</v>
      </c>
      <c r="AB3483" s="110">
        <f t="shared" si="622"/>
        <v>45303</v>
      </c>
      <c r="AC3483" s="108">
        <f t="shared" ref="AC3483:AC3546" si="631">IFERROR(VLOOKUP(AB3483,K:Q,2,FALSE),0)</f>
        <v>21894.55</v>
      </c>
      <c r="AD3483" s="28">
        <f t="shared" ref="AD3483:AD3546" si="632">VLOOKUP(AB3483,T:Y,2,FALSE)</f>
        <v>82.856999999999999</v>
      </c>
      <c r="AE3483" s="28">
        <f t="shared" si="626"/>
        <v>264.24502456038715</v>
      </c>
      <c r="AF3483" s="31">
        <f t="shared" si="627"/>
        <v>1.3941039721508508E-2</v>
      </c>
      <c r="AJ3483" s="110">
        <f t="shared" si="630"/>
        <v>45239</v>
      </c>
      <c r="AK3483" s="31">
        <f t="shared" si="628"/>
        <v>-8.0999999999999996E-3</v>
      </c>
      <c r="AL3483" s="115">
        <f t="shared" si="629"/>
        <v>-3.7002119533853239E-3</v>
      </c>
      <c r="AM3483" s="100"/>
      <c r="BR3483" s="18">
        <f t="shared" si="623"/>
        <v>45230</v>
      </c>
      <c r="BS3483" s="6">
        <f t="shared" si="624"/>
        <v>6.4999999999999997E-3</v>
      </c>
      <c r="BT3483" s="6">
        <f t="shared" si="625"/>
        <v>-3.2000000000000002E-3</v>
      </c>
    </row>
    <row r="3484" spans="2:72" ht="14.45" hidden="1">
      <c r="B3484" s="110">
        <v>45231</v>
      </c>
      <c r="C3484" s="106">
        <v>4237.8599999999997</v>
      </c>
      <c r="D3484" s="106">
        <v>4201.2700000000004</v>
      </c>
      <c r="E3484" s="106">
        <v>4245.6400000000003</v>
      </c>
      <c r="F3484" s="106">
        <v>4197.74</v>
      </c>
      <c r="G3484" s="28"/>
      <c r="H3484" s="107">
        <v>1.0500000000000001E-2</v>
      </c>
      <c r="K3484" s="110">
        <v>45306</v>
      </c>
      <c r="L3484" s="106">
        <v>22097.45</v>
      </c>
      <c r="M3484" s="106">
        <v>22053.15</v>
      </c>
      <c r="N3484" s="106">
        <v>22115.55</v>
      </c>
      <c r="O3484" s="106">
        <v>21963.55</v>
      </c>
      <c r="P3484" s="28" t="s">
        <v>4558</v>
      </c>
      <c r="Q3484" s="107">
        <v>9.2999999999999992E-3</v>
      </c>
      <c r="T3484" s="110">
        <v>45054</v>
      </c>
      <c r="U3484" s="28">
        <v>81.77</v>
      </c>
      <c r="V3484">
        <v>81.710999999999999</v>
      </c>
      <c r="W3484">
        <v>81.835999999999999</v>
      </c>
      <c r="X3484">
        <v>81.659000000000006</v>
      </c>
      <c r="Y3484" s="19">
        <v>8.9999999999999998E-4</v>
      </c>
      <c r="AB3484" s="110">
        <f t="shared" si="622"/>
        <v>45306</v>
      </c>
      <c r="AC3484" s="108">
        <f t="shared" si="631"/>
        <v>22097.45</v>
      </c>
      <c r="AD3484" s="28">
        <f t="shared" si="632"/>
        <v>82.826999999999998</v>
      </c>
      <c r="AE3484" s="28">
        <f t="shared" si="626"/>
        <v>266.7904185833122</v>
      </c>
      <c r="AF3484" s="31">
        <f t="shared" si="627"/>
        <v>9.6327036891601381E-3</v>
      </c>
      <c r="AJ3484" s="110">
        <f t="shared" si="630"/>
        <v>45240</v>
      </c>
      <c r="AK3484" s="31">
        <f t="shared" si="628"/>
        <v>1.5599999999999999E-2</v>
      </c>
      <c r="AL3484" s="115">
        <f t="shared" si="629"/>
        <v>1.6214770443274684E-3</v>
      </c>
      <c r="AM3484" s="100"/>
      <c r="BR3484" s="18">
        <f t="shared" si="623"/>
        <v>45231</v>
      </c>
      <c r="BS3484" s="6">
        <f t="shared" si="624"/>
        <v>1.0500000000000001E-2</v>
      </c>
      <c r="BT3484" s="6">
        <f t="shared" si="625"/>
        <v>-4.7000000000000002E-3</v>
      </c>
    </row>
    <row r="3485" spans="2:72" ht="14.45" hidden="1">
      <c r="B3485" s="110">
        <v>45232</v>
      </c>
      <c r="C3485" s="106">
        <v>4317.78</v>
      </c>
      <c r="D3485" s="106">
        <v>4268.26</v>
      </c>
      <c r="E3485" s="106">
        <v>4319.72</v>
      </c>
      <c r="F3485" s="106">
        <v>4268.26</v>
      </c>
      <c r="G3485" s="28"/>
      <c r="H3485" s="107">
        <v>1.89E-2</v>
      </c>
      <c r="K3485" s="110">
        <v>45307</v>
      </c>
      <c r="L3485" s="106">
        <v>22032.3</v>
      </c>
      <c r="M3485" s="106">
        <v>22080.5</v>
      </c>
      <c r="N3485" s="106">
        <v>22124.15</v>
      </c>
      <c r="O3485" s="106">
        <v>21969.8</v>
      </c>
      <c r="P3485" s="28" t="s">
        <v>5916</v>
      </c>
      <c r="Q3485" s="107">
        <v>-2.8999999999999998E-3</v>
      </c>
      <c r="T3485" s="110">
        <v>45055</v>
      </c>
      <c r="U3485" s="28">
        <v>82.1</v>
      </c>
      <c r="V3485">
        <v>81.787000000000006</v>
      </c>
      <c r="W3485">
        <v>82.162000000000006</v>
      </c>
      <c r="X3485">
        <v>81.771000000000001</v>
      </c>
      <c r="Y3485" s="19">
        <v>4.0000000000000001E-3</v>
      </c>
      <c r="AB3485" s="110">
        <f t="shared" si="622"/>
        <v>45307</v>
      </c>
      <c r="AC3485" s="108">
        <f t="shared" si="631"/>
        <v>22032.3</v>
      </c>
      <c r="AD3485" s="28">
        <f t="shared" si="632"/>
        <v>83.084000000000003</v>
      </c>
      <c r="AE3485" s="28">
        <f t="shared" si="626"/>
        <v>265.18102161667707</v>
      </c>
      <c r="AF3485" s="31">
        <f t="shared" si="627"/>
        <v>-6.0324391527297738E-3</v>
      </c>
      <c r="AJ3485" s="110">
        <f t="shared" si="630"/>
        <v>45243</v>
      </c>
      <c r="AK3485" s="31">
        <f t="shared" si="628"/>
        <v>-8.0000000000000004E-4</v>
      </c>
      <c r="AL3485" s="115">
        <f t="shared" si="629"/>
        <v>2.489226651877674E-3</v>
      </c>
      <c r="AM3485" s="100"/>
      <c r="BR3485" s="18">
        <f t="shared" si="623"/>
        <v>45232</v>
      </c>
      <c r="BS3485" s="6">
        <f t="shared" si="624"/>
        <v>1.89E-2</v>
      </c>
      <c r="BT3485" s="6">
        <f t="shared" si="625"/>
        <v>7.6E-3</v>
      </c>
    </row>
    <row r="3486" spans="2:72" ht="14.45" hidden="1">
      <c r="B3486" s="110">
        <v>45233</v>
      </c>
      <c r="C3486" s="106">
        <v>4358.34</v>
      </c>
      <c r="D3486" s="106">
        <v>4334.2299999999996</v>
      </c>
      <c r="E3486" s="106">
        <v>4373.62</v>
      </c>
      <c r="F3486" s="106">
        <v>4334.2299999999996</v>
      </c>
      <c r="G3486" s="28"/>
      <c r="H3486" s="107">
        <v>9.4000000000000004E-3</v>
      </c>
      <c r="K3486" s="110">
        <v>45308</v>
      </c>
      <c r="L3486" s="106">
        <v>21571.95</v>
      </c>
      <c r="M3486" s="106">
        <v>21647.25</v>
      </c>
      <c r="N3486" s="106">
        <v>21851.5</v>
      </c>
      <c r="O3486" s="106">
        <v>21550.45</v>
      </c>
      <c r="P3486" s="28" t="s">
        <v>5917</v>
      </c>
      <c r="Q3486" s="107">
        <v>-2.0899999999999998E-2</v>
      </c>
      <c r="T3486" s="110">
        <v>45056</v>
      </c>
      <c r="U3486" s="28">
        <v>81.900000000000006</v>
      </c>
      <c r="V3486">
        <v>82.105000000000004</v>
      </c>
      <c r="W3486">
        <v>82.114000000000004</v>
      </c>
      <c r="X3486">
        <v>81.875</v>
      </c>
      <c r="Y3486" s="19">
        <v>-2.3999999999999998E-3</v>
      </c>
      <c r="AB3486" s="110">
        <f t="shared" si="622"/>
        <v>45308</v>
      </c>
      <c r="AC3486" s="108">
        <f t="shared" si="631"/>
        <v>21571.95</v>
      </c>
      <c r="AD3486" s="28">
        <f t="shared" si="632"/>
        <v>83.182000000000002</v>
      </c>
      <c r="AE3486" s="28">
        <f t="shared" si="626"/>
        <v>259.33435118174606</v>
      </c>
      <c r="AF3486" s="31">
        <f t="shared" si="627"/>
        <v>-2.2047846408037697E-2</v>
      </c>
      <c r="AJ3486" s="110" t="e">
        <f t="shared" si="630"/>
        <v>#N/A</v>
      </c>
      <c r="AK3486" s="31">
        <f t="shared" si="628"/>
        <v>0</v>
      </c>
      <c r="AL3486" s="115">
        <f t="shared" si="629"/>
        <v>0</v>
      </c>
      <c r="AM3486" s="100"/>
      <c r="BR3486" s="18">
        <f t="shared" si="623"/>
        <v>45233</v>
      </c>
      <c r="BS3486" s="6">
        <f t="shared" si="624"/>
        <v>9.4000000000000004E-3</v>
      </c>
      <c r="BT3486" s="6">
        <f t="shared" si="625"/>
        <v>5.1000000000000004E-3</v>
      </c>
    </row>
    <row r="3487" spans="2:72" ht="14.45" hidden="1">
      <c r="B3487" s="110">
        <v>45236</v>
      </c>
      <c r="C3487" s="106">
        <v>4365.9799999999996</v>
      </c>
      <c r="D3487" s="106">
        <v>4364.2700000000004</v>
      </c>
      <c r="E3487" s="106">
        <v>4372.21</v>
      </c>
      <c r="F3487" s="106">
        <v>4347.53</v>
      </c>
      <c r="G3487" s="28"/>
      <c r="H3487" s="107">
        <v>1.8E-3</v>
      </c>
      <c r="K3487" s="110">
        <v>45309</v>
      </c>
      <c r="L3487" s="106">
        <v>21462.25</v>
      </c>
      <c r="M3487" s="106">
        <v>21414.2</v>
      </c>
      <c r="N3487" s="106">
        <v>21539.4</v>
      </c>
      <c r="O3487" s="106">
        <v>21285.55</v>
      </c>
      <c r="P3487" s="28" t="s">
        <v>5918</v>
      </c>
      <c r="Q3487" s="107">
        <v>-5.1000000000000004E-3</v>
      </c>
      <c r="T3487" s="110">
        <v>45057</v>
      </c>
      <c r="U3487" s="28">
        <v>82.09</v>
      </c>
      <c r="V3487">
        <v>81.926000000000002</v>
      </c>
      <c r="W3487">
        <v>82.194999999999993</v>
      </c>
      <c r="X3487">
        <v>81.900999999999996</v>
      </c>
      <c r="Y3487" s="19">
        <v>2.3E-3</v>
      </c>
      <c r="AB3487" s="110">
        <f t="shared" si="622"/>
        <v>45309</v>
      </c>
      <c r="AC3487" s="108">
        <f t="shared" si="631"/>
        <v>21462.25</v>
      </c>
      <c r="AD3487" s="28">
        <f t="shared" si="632"/>
        <v>83.165000000000006</v>
      </c>
      <c r="AE3487" s="28">
        <f t="shared" si="626"/>
        <v>258.06829796188299</v>
      </c>
      <c r="AF3487" s="31">
        <f t="shared" si="627"/>
        <v>-4.8819341290263774E-3</v>
      </c>
      <c r="AJ3487" s="110">
        <f t="shared" si="630"/>
        <v>45245</v>
      </c>
      <c r="AK3487" s="31">
        <f t="shared" si="628"/>
        <v>1.6000000000000001E-3</v>
      </c>
      <c r="AL3487" s="115">
        <f t="shared" si="629"/>
        <v>1.1829519655743859E-2</v>
      </c>
      <c r="AM3487" s="100"/>
      <c r="BR3487" s="18">
        <f t="shared" si="623"/>
        <v>45236</v>
      </c>
      <c r="BS3487" s="6">
        <f t="shared" si="624"/>
        <v>1.8E-3</v>
      </c>
      <c r="BT3487" s="6">
        <f t="shared" si="625"/>
        <v>9.4000000000000004E-3</v>
      </c>
    </row>
    <row r="3488" spans="2:72" ht="14.45" hidden="1">
      <c r="B3488" s="110">
        <v>45237</v>
      </c>
      <c r="C3488" s="106">
        <v>4378.38</v>
      </c>
      <c r="D3488" s="106">
        <v>4366.21</v>
      </c>
      <c r="E3488" s="106">
        <v>4386.26</v>
      </c>
      <c r="F3488" s="106">
        <v>4355.41</v>
      </c>
      <c r="G3488" s="28"/>
      <c r="H3488" s="107">
        <v>2.8E-3</v>
      </c>
      <c r="K3488" s="110">
        <v>45310</v>
      </c>
      <c r="L3488" s="106">
        <v>21622.400000000001</v>
      </c>
      <c r="M3488" s="106">
        <v>21615.200000000001</v>
      </c>
      <c r="N3488" s="106">
        <v>21670.6</v>
      </c>
      <c r="O3488" s="106">
        <v>21575</v>
      </c>
      <c r="P3488" s="28" t="s">
        <v>5919</v>
      </c>
      <c r="Q3488" s="107">
        <v>7.4999999999999997E-3</v>
      </c>
      <c r="T3488" s="110">
        <v>45058</v>
      </c>
      <c r="U3488" s="28">
        <v>82.173000000000002</v>
      </c>
      <c r="V3488">
        <v>82.12</v>
      </c>
      <c r="W3488">
        <v>82.244</v>
      </c>
      <c r="X3488">
        <v>82.094999999999999</v>
      </c>
      <c r="Y3488" s="19">
        <v>1E-3</v>
      </c>
      <c r="AB3488" s="110">
        <f t="shared" si="622"/>
        <v>45310</v>
      </c>
      <c r="AC3488" s="108">
        <f t="shared" si="631"/>
        <v>21622.400000000001</v>
      </c>
      <c r="AD3488" s="28">
        <f t="shared" si="632"/>
        <v>83.085999999999999</v>
      </c>
      <c r="AE3488" s="28">
        <f t="shared" si="626"/>
        <v>260.24119586934023</v>
      </c>
      <c r="AF3488" s="31">
        <f t="shared" si="627"/>
        <v>8.4198560017556545E-3</v>
      </c>
      <c r="AJ3488" s="110">
        <f t="shared" si="630"/>
        <v>45246</v>
      </c>
      <c r="AK3488" s="31">
        <f t="shared" si="628"/>
        <v>1.1999999999999999E-3</v>
      </c>
      <c r="AL3488" s="115">
        <f t="shared" si="629"/>
        <v>4.9964390567209804E-3</v>
      </c>
      <c r="AM3488" s="100"/>
      <c r="BR3488" s="18">
        <f t="shared" si="623"/>
        <v>45237</v>
      </c>
      <c r="BS3488" s="6">
        <f t="shared" si="624"/>
        <v>2.8E-3</v>
      </c>
      <c r="BT3488" s="6">
        <f t="shared" si="625"/>
        <v>-2.9999999999999997E-4</v>
      </c>
    </row>
    <row r="3489" spans="2:72" ht="14.45" hidden="1">
      <c r="B3489" s="110">
        <v>45238</v>
      </c>
      <c r="C3489" s="106">
        <v>4382.78</v>
      </c>
      <c r="D3489" s="106">
        <v>4384.37</v>
      </c>
      <c r="E3489" s="106">
        <v>4391.2</v>
      </c>
      <c r="F3489" s="106">
        <v>4359.76</v>
      </c>
      <c r="G3489" s="28"/>
      <c r="H3489" s="107">
        <v>1E-3</v>
      </c>
      <c r="K3489" s="110">
        <v>45311</v>
      </c>
      <c r="L3489" s="106">
        <v>21571.8</v>
      </c>
      <c r="M3489" s="106">
        <v>21706.15</v>
      </c>
      <c r="N3489" s="106">
        <v>21720.3</v>
      </c>
      <c r="O3489" s="106">
        <v>21541.8</v>
      </c>
      <c r="P3489" s="28"/>
      <c r="Q3489" s="107">
        <v>-2.3E-3</v>
      </c>
      <c r="T3489" s="110">
        <v>45061</v>
      </c>
      <c r="U3489" s="28">
        <v>82.236999999999995</v>
      </c>
      <c r="V3489">
        <v>82.244</v>
      </c>
      <c r="W3489">
        <v>82.388000000000005</v>
      </c>
      <c r="X3489">
        <v>82.182000000000002</v>
      </c>
      <c r="Y3489" s="19">
        <v>8.0000000000000004E-4</v>
      </c>
      <c r="AB3489" s="110">
        <f>VLOOKUP(K3489,T:Y,1,TRUE)</f>
        <v>45310</v>
      </c>
      <c r="AC3489" s="108">
        <f t="shared" si="631"/>
        <v>21622.400000000001</v>
      </c>
      <c r="AD3489" s="28">
        <f t="shared" si="632"/>
        <v>83.085999999999999</v>
      </c>
      <c r="AE3489" s="28">
        <f t="shared" si="626"/>
        <v>260.24119586934023</v>
      </c>
      <c r="AF3489" s="31">
        <f t="shared" si="627"/>
        <v>0</v>
      </c>
      <c r="AJ3489" s="110">
        <f t="shared" si="630"/>
        <v>45247</v>
      </c>
      <c r="AK3489" s="31">
        <f t="shared" si="628"/>
        <v>1.2999999999999999E-3</v>
      </c>
      <c r="AL3489" s="115">
        <f t="shared" si="629"/>
        <v>-2.7931558804921153E-3</v>
      </c>
      <c r="AM3489" s="100"/>
      <c r="BR3489" s="18">
        <f t="shared" si="623"/>
        <v>45238</v>
      </c>
      <c r="BS3489" s="6">
        <f t="shared" si="624"/>
        <v>1E-3</v>
      </c>
      <c r="BT3489" s="6">
        <f t="shared" si="625"/>
        <v>1.9E-3</v>
      </c>
    </row>
    <row r="3490" spans="2:72" ht="14.45" hidden="1">
      <c r="B3490" s="110">
        <v>45239</v>
      </c>
      <c r="C3490" s="106">
        <v>4347.3500000000004</v>
      </c>
      <c r="D3490" s="106">
        <v>4391.41</v>
      </c>
      <c r="E3490" s="106">
        <v>4393.3999999999996</v>
      </c>
      <c r="F3490" s="106">
        <v>4343.9399999999996</v>
      </c>
      <c r="G3490" s="28"/>
      <c r="H3490" s="107">
        <v>-8.0999999999999996E-3</v>
      </c>
      <c r="K3490" s="110">
        <v>45314</v>
      </c>
      <c r="L3490" s="106">
        <v>21238.799999999999</v>
      </c>
      <c r="M3490" s="106">
        <v>21716.7</v>
      </c>
      <c r="N3490" s="106">
        <v>21750.25</v>
      </c>
      <c r="O3490" s="106">
        <v>21192.6</v>
      </c>
      <c r="P3490" s="28" t="s">
        <v>5920</v>
      </c>
      <c r="Q3490" s="107">
        <v>-1.54E-2</v>
      </c>
      <c r="T3490" s="110">
        <v>45062</v>
      </c>
      <c r="U3490" s="28">
        <v>82.263999999999996</v>
      </c>
      <c r="V3490">
        <v>82.239000000000004</v>
      </c>
      <c r="W3490">
        <v>82.316999999999993</v>
      </c>
      <c r="X3490">
        <v>82.16</v>
      </c>
      <c r="Y3490" s="19">
        <v>2.9999999999999997E-4</v>
      </c>
      <c r="AB3490" s="110">
        <f t="shared" ref="AB3490:AB3517" si="633">VLOOKUP(K3490,T:Y,1,FALSE)</f>
        <v>45314</v>
      </c>
      <c r="AC3490" s="108">
        <f t="shared" si="631"/>
        <v>21238.799999999999</v>
      </c>
      <c r="AD3490" s="28">
        <f t="shared" si="632"/>
        <v>83.15</v>
      </c>
      <c r="AE3490" s="28">
        <f t="shared" si="626"/>
        <v>255.42754058929643</v>
      </c>
      <c r="AF3490" s="31">
        <f t="shared" si="627"/>
        <v>-1.8496899631757824E-2</v>
      </c>
      <c r="AJ3490" s="110">
        <f t="shared" si="630"/>
        <v>45250</v>
      </c>
      <c r="AK3490" s="31">
        <f t="shared" si="628"/>
        <v>7.4000000000000003E-3</v>
      </c>
      <c r="AL3490" s="115">
        <f t="shared" si="629"/>
        <v>-2.7901826515523975E-3</v>
      </c>
      <c r="AM3490" s="100"/>
      <c r="BR3490" s="18">
        <f t="shared" si="623"/>
        <v>45239</v>
      </c>
      <c r="BS3490" s="6">
        <f t="shared" si="624"/>
        <v>-8.0999999999999996E-3</v>
      </c>
      <c r="BT3490" s="6">
        <f t="shared" si="625"/>
        <v>-2.5000000000000001E-3</v>
      </c>
    </row>
    <row r="3491" spans="2:72" ht="14.45" hidden="1">
      <c r="B3491" s="110">
        <v>45240</v>
      </c>
      <c r="C3491" s="106">
        <v>4415.24</v>
      </c>
      <c r="D3491" s="106">
        <v>4364.1499999999996</v>
      </c>
      <c r="E3491" s="106">
        <v>4418.03</v>
      </c>
      <c r="F3491" s="106">
        <v>4353.34</v>
      </c>
      <c r="G3491" s="28"/>
      <c r="H3491" s="107">
        <v>1.5599999999999999E-2</v>
      </c>
      <c r="K3491" s="110">
        <v>45315</v>
      </c>
      <c r="L3491" s="106">
        <v>21453.95</v>
      </c>
      <c r="M3491" s="106">
        <v>21185.25</v>
      </c>
      <c r="N3491" s="106">
        <v>21482.35</v>
      </c>
      <c r="O3491" s="106">
        <v>21137.200000000001</v>
      </c>
      <c r="P3491" s="28" t="s">
        <v>5921</v>
      </c>
      <c r="Q3491" s="107">
        <v>1.01E-2</v>
      </c>
      <c r="T3491" s="110">
        <v>45063</v>
      </c>
      <c r="U3491" s="28">
        <v>82.4</v>
      </c>
      <c r="V3491">
        <v>82.272000000000006</v>
      </c>
      <c r="W3491">
        <v>82.46</v>
      </c>
      <c r="X3491">
        <v>82.26</v>
      </c>
      <c r="Y3491" s="19">
        <v>1.6999999999999999E-3</v>
      </c>
      <c r="AB3491" s="110">
        <f t="shared" si="633"/>
        <v>45315</v>
      </c>
      <c r="AC3491" s="108">
        <f t="shared" si="631"/>
        <v>21453.95</v>
      </c>
      <c r="AD3491" s="28">
        <f t="shared" si="632"/>
        <v>83.13</v>
      </c>
      <c r="AE3491" s="28">
        <f t="shared" si="626"/>
        <v>258.07710814387104</v>
      </c>
      <c r="AF3491" s="31">
        <f t="shared" si="627"/>
        <v>1.0373069201785379E-2</v>
      </c>
      <c r="AJ3491" s="110">
        <f t="shared" si="630"/>
        <v>45251</v>
      </c>
      <c r="AK3491" s="31">
        <f t="shared" si="628"/>
        <v>-2E-3</v>
      </c>
      <c r="AL3491" s="115">
        <f t="shared" si="629"/>
        <v>4.647976892764305E-3</v>
      </c>
      <c r="AM3491" s="100"/>
      <c r="BR3491" s="18">
        <f t="shared" si="623"/>
        <v>45240</v>
      </c>
      <c r="BS3491" s="6">
        <f t="shared" si="624"/>
        <v>1.5599999999999999E-2</v>
      </c>
      <c r="BT3491" s="6">
        <f t="shared" si="625"/>
        <v>1.5E-3</v>
      </c>
    </row>
    <row r="3492" spans="2:72" ht="14.45" hidden="1">
      <c r="B3492" s="110">
        <v>45243</v>
      </c>
      <c r="C3492" s="106">
        <v>4411.55</v>
      </c>
      <c r="D3492" s="106">
        <v>4406.66</v>
      </c>
      <c r="E3492" s="106">
        <v>4421.76</v>
      </c>
      <c r="F3492" s="106">
        <v>4393.82</v>
      </c>
      <c r="G3492" s="28"/>
      <c r="H3492" s="107">
        <v>-8.0000000000000004E-4</v>
      </c>
      <c r="K3492" s="110">
        <v>45316</v>
      </c>
      <c r="L3492" s="106">
        <v>21352.6</v>
      </c>
      <c r="M3492" s="106">
        <v>21454.6</v>
      </c>
      <c r="N3492" s="106">
        <v>21459</v>
      </c>
      <c r="O3492" s="106">
        <v>21247.05</v>
      </c>
      <c r="P3492" s="28" t="s">
        <v>5922</v>
      </c>
      <c r="Q3492" s="107">
        <v>-4.7000000000000002E-3</v>
      </c>
      <c r="T3492" s="110">
        <v>45064</v>
      </c>
      <c r="U3492" s="28">
        <v>82.72</v>
      </c>
      <c r="V3492">
        <v>82.453000000000003</v>
      </c>
      <c r="W3492">
        <v>82.796999999999997</v>
      </c>
      <c r="X3492">
        <v>82.347999999999999</v>
      </c>
      <c r="Y3492" s="19">
        <v>3.8999999999999998E-3</v>
      </c>
      <c r="AB3492" s="110">
        <f t="shared" si="633"/>
        <v>45316</v>
      </c>
      <c r="AC3492" s="108">
        <f t="shared" si="631"/>
        <v>21352.6</v>
      </c>
      <c r="AD3492" s="28">
        <f t="shared" si="632"/>
        <v>83.144000000000005</v>
      </c>
      <c r="AE3492" s="28">
        <f t="shared" si="626"/>
        <v>256.81468295968438</v>
      </c>
      <c r="AF3492" s="31">
        <f t="shared" si="627"/>
        <v>-4.8916589048374481E-3</v>
      </c>
      <c r="AJ3492" s="110">
        <f t="shared" si="630"/>
        <v>45252</v>
      </c>
      <c r="AK3492" s="31">
        <f t="shared" si="628"/>
        <v>4.1000000000000003E-3</v>
      </c>
      <c r="AL3492" s="115">
        <f t="shared" si="629"/>
        <v>1.6905771314421614E-3</v>
      </c>
      <c r="AM3492" s="100"/>
      <c r="BR3492" s="18">
        <f t="shared" si="623"/>
        <v>45243</v>
      </c>
      <c r="BS3492" s="6">
        <f t="shared" si="624"/>
        <v>-8.0000000000000004E-4</v>
      </c>
      <c r="BT3492" s="6">
        <f t="shared" si="625"/>
        <v>-4.1999999999999997E-3</v>
      </c>
    </row>
    <row r="3493" spans="2:72" ht="14.45" hidden="1">
      <c r="B3493" s="110">
        <v>45244</v>
      </c>
      <c r="C3493" s="106">
        <v>4495.7</v>
      </c>
      <c r="D3493" s="106">
        <v>4458.97</v>
      </c>
      <c r="E3493" s="106">
        <v>4508.67</v>
      </c>
      <c r="F3493" s="106">
        <v>4458.97</v>
      </c>
      <c r="G3493" s="28"/>
      <c r="H3493" s="107">
        <v>1.9099999999999999E-2</v>
      </c>
      <c r="K3493" s="110">
        <v>45320</v>
      </c>
      <c r="L3493" s="106">
        <v>21737.599999999999</v>
      </c>
      <c r="M3493" s="106">
        <v>21433.1</v>
      </c>
      <c r="N3493" s="106">
        <v>21763.25</v>
      </c>
      <c r="O3493" s="106">
        <v>21429.599999999999</v>
      </c>
      <c r="P3493" s="28" t="s">
        <v>5923</v>
      </c>
      <c r="Q3493" s="107">
        <v>1.7999999999999999E-2</v>
      </c>
      <c r="T3493" s="110">
        <v>45065</v>
      </c>
      <c r="U3493" s="28">
        <v>82.878</v>
      </c>
      <c r="V3493">
        <v>82.766999999999996</v>
      </c>
      <c r="W3493">
        <v>82.953000000000003</v>
      </c>
      <c r="X3493">
        <v>82.623000000000005</v>
      </c>
      <c r="Y3493" s="19">
        <v>1.9E-3</v>
      </c>
      <c r="AB3493" s="110">
        <f t="shared" si="633"/>
        <v>45320</v>
      </c>
      <c r="AC3493" s="108">
        <f t="shared" si="631"/>
        <v>21737.599999999999</v>
      </c>
      <c r="AD3493" s="28">
        <f t="shared" si="632"/>
        <v>83.134</v>
      </c>
      <c r="AE3493" s="28">
        <f t="shared" si="626"/>
        <v>261.47665215194746</v>
      </c>
      <c r="AF3493" s="31">
        <f t="shared" si="627"/>
        <v>1.8153047709483783E-2</v>
      </c>
      <c r="AJ3493" s="110">
        <f t="shared" si="630"/>
        <v>45254</v>
      </c>
      <c r="AK3493" s="31">
        <f t="shared" si="628"/>
        <v>5.9999999999999995E-4</v>
      </c>
      <c r="AL3493" s="115">
        <f t="shared" si="629"/>
        <v>-7.8846121357845078E-4</v>
      </c>
      <c r="AM3493" s="100"/>
      <c r="BR3493" s="18" t="e">
        <f t="shared" si="623"/>
        <v>#N/A</v>
      </c>
      <c r="BS3493" s="6">
        <f t="shared" si="624"/>
        <v>0</v>
      </c>
      <c r="BT3493" s="6">
        <f t="shared" si="625"/>
        <v>0</v>
      </c>
    </row>
    <row r="3494" spans="2:72" ht="14.45" hidden="1">
      <c r="B3494" s="110">
        <v>45245</v>
      </c>
      <c r="C3494" s="106">
        <v>4502.88</v>
      </c>
      <c r="D3494" s="106">
        <v>4505.3</v>
      </c>
      <c r="E3494" s="106">
        <v>4521.17</v>
      </c>
      <c r="F3494" s="106">
        <v>4495.3100000000004</v>
      </c>
      <c r="G3494" s="28"/>
      <c r="H3494" s="107">
        <v>1.6000000000000001E-3</v>
      </c>
      <c r="K3494" s="110">
        <v>45321</v>
      </c>
      <c r="L3494" s="106">
        <v>21522.1</v>
      </c>
      <c r="M3494" s="106">
        <v>21775.75</v>
      </c>
      <c r="N3494" s="106">
        <v>21813.05</v>
      </c>
      <c r="O3494" s="106">
        <v>21501.8</v>
      </c>
      <c r="P3494" s="28" t="s">
        <v>5924</v>
      </c>
      <c r="Q3494" s="107">
        <v>-9.9000000000000008E-3</v>
      </c>
      <c r="T3494" s="110">
        <v>45068</v>
      </c>
      <c r="U3494" s="28">
        <v>82.84</v>
      </c>
      <c r="V3494">
        <v>82.808999999999997</v>
      </c>
      <c r="W3494">
        <v>82.903000000000006</v>
      </c>
      <c r="X3494">
        <v>82.724999999999994</v>
      </c>
      <c r="Y3494" s="19">
        <v>-5.0000000000000001E-4</v>
      </c>
      <c r="AB3494" s="110">
        <f t="shared" si="633"/>
        <v>45321</v>
      </c>
      <c r="AC3494" s="108">
        <f t="shared" si="631"/>
        <v>21522.1</v>
      </c>
      <c r="AD3494" s="28">
        <f t="shared" si="632"/>
        <v>83.12</v>
      </c>
      <c r="AE3494" s="28">
        <f t="shared" si="626"/>
        <v>258.92805582290663</v>
      </c>
      <c r="AF3494" s="31">
        <f t="shared" si="627"/>
        <v>-9.7469365163808108E-3</v>
      </c>
      <c r="AJ3494" s="110" t="e">
        <f t="shared" si="630"/>
        <v>#N/A</v>
      </c>
      <c r="AK3494" s="31">
        <f t="shared" si="628"/>
        <v>0</v>
      </c>
      <c r="AL3494" s="115">
        <f t="shared" si="629"/>
        <v>0</v>
      </c>
      <c r="AM3494" s="100"/>
      <c r="BR3494" s="18">
        <f t="shared" si="623"/>
        <v>45245</v>
      </c>
      <c r="BS3494" s="6">
        <f t="shared" si="624"/>
        <v>1.6000000000000001E-3</v>
      </c>
      <c r="BT3494" s="6">
        <f t="shared" si="625"/>
        <v>1.1900000000000001E-2</v>
      </c>
    </row>
    <row r="3495" spans="2:72" ht="14.45" hidden="1">
      <c r="B3495" s="110">
        <v>45246</v>
      </c>
      <c r="C3495" s="106">
        <v>4508.24</v>
      </c>
      <c r="D3495" s="106">
        <v>4497.08</v>
      </c>
      <c r="E3495" s="106">
        <v>4511.99</v>
      </c>
      <c r="F3495" s="106">
        <v>4487.83</v>
      </c>
      <c r="G3495" s="28"/>
      <c r="H3495" s="107">
        <v>1.1999999999999999E-3</v>
      </c>
      <c r="K3495" s="110">
        <v>45322</v>
      </c>
      <c r="L3495" s="106">
        <v>21725.7</v>
      </c>
      <c r="M3495" s="106">
        <v>21487.25</v>
      </c>
      <c r="N3495" s="106">
        <v>21741.35</v>
      </c>
      <c r="O3495" s="106">
        <v>21448.85</v>
      </c>
      <c r="P3495" s="28" t="s">
        <v>5925</v>
      </c>
      <c r="Q3495" s="107">
        <v>9.4999999999999998E-3</v>
      </c>
      <c r="T3495" s="110">
        <v>45069</v>
      </c>
      <c r="U3495" s="28">
        <v>82.83</v>
      </c>
      <c r="V3495">
        <v>82.834999999999994</v>
      </c>
      <c r="W3495">
        <v>82.89</v>
      </c>
      <c r="X3495">
        <v>82.748999999999995</v>
      </c>
      <c r="Y3495" s="19">
        <v>-1E-4</v>
      </c>
      <c r="AB3495" s="110">
        <f t="shared" si="633"/>
        <v>45322</v>
      </c>
      <c r="AC3495" s="108">
        <f t="shared" si="631"/>
        <v>21725.7</v>
      </c>
      <c r="AD3495" s="28">
        <f t="shared" si="632"/>
        <v>83.094999999999999</v>
      </c>
      <c r="AE3495" s="28">
        <f t="shared" si="626"/>
        <v>261.45616463084423</v>
      </c>
      <c r="AF3495" s="31">
        <f t="shared" si="627"/>
        <v>9.7637500111873443E-3</v>
      </c>
      <c r="AJ3495" s="110">
        <f t="shared" si="630"/>
        <v>45258</v>
      </c>
      <c r="AK3495" s="31">
        <f t="shared" si="628"/>
        <v>1E-3</v>
      </c>
      <c r="AL3495" s="115">
        <f t="shared" si="629"/>
        <v>4.7992644495749026E-3</v>
      </c>
      <c r="AM3495" s="100"/>
      <c r="BR3495" s="18">
        <f t="shared" si="623"/>
        <v>45246</v>
      </c>
      <c r="BS3495" s="6">
        <f t="shared" si="624"/>
        <v>1.1999999999999999E-3</v>
      </c>
      <c r="BT3495" s="6">
        <f t="shared" si="625"/>
        <v>4.5999999999999999E-3</v>
      </c>
    </row>
    <row r="3496" spans="2:72" ht="14.45" hidden="1">
      <c r="B3496" s="110">
        <v>45247</v>
      </c>
      <c r="C3496" s="106">
        <v>4514.0200000000004</v>
      </c>
      <c r="D3496" s="106">
        <v>4509.55</v>
      </c>
      <c r="E3496" s="106">
        <v>4520.12</v>
      </c>
      <c r="F3496" s="106">
        <v>4499.66</v>
      </c>
      <c r="G3496" s="28"/>
      <c r="H3496" s="107">
        <v>1.2999999999999999E-3</v>
      </c>
      <c r="K3496" s="110">
        <v>45323</v>
      </c>
      <c r="L3496" s="106">
        <v>21697.45</v>
      </c>
      <c r="M3496" s="106">
        <v>21780.65</v>
      </c>
      <c r="N3496" s="106">
        <v>21832.95</v>
      </c>
      <c r="O3496" s="106">
        <v>21658.75</v>
      </c>
      <c r="P3496" s="28" t="s">
        <v>5926</v>
      </c>
      <c r="Q3496" s="107">
        <v>-1.2999999999999999E-3</v>
      </c>
      <c r="T3496" s="110">
        <v>45070</v>
      </c>
      <c r="U3496" s="28">
        <v>82.67</v>
      </c>
      <c r="V3496">
        <v>82.88</v>
      </c>
      <c r="W3496">
        <v>82.897000000000006</v>
      </c>
      <c r="X3496">
        <v>82.57</v>
      </c>
      <c r="Y3496" s="19">
        <v>-1.9E-3</v>
      </c>
      <c r="AB3496" s="110">
        <f t="shared" si="633"/>
        <v>45323</v>
      </c>
      <c r="AC3496" s="108">
        <f t="shared" si="631"/>
        <v>21697.45</v>
      </c>
      <c r="AD3496" s="28">
        <f t="shared" si="632"/>
        <v>82.947000000000003</v>
      </c>
      <c r="AE3496" s="28">
        <f t="shared" si="626"/>
        <v>261.58209459052165</v>
      </c>
      <c r="AF3496" s="31">
        <f t="shared" si="627"/>
        <v>4.8164846239218129E-4</v>
      </c>
      <c r="AJ3496" s="110">
        <f t="shared" si="630"/>
        <v>45259</v>
      </c>
      <c r="AK3496" s="31">
        <f t="shared" si="628"/>
        <v>-8.9999999999999998E-4</v>
      </c>
      <c r="AL3496" s="115">
        <f t="shared" si="629"/>
        <v>1.0256903708490084E-2</v>
      </c>
      <c r="AM3496" s="100"/>
      <c r="BR3496" s="18">
        <f t="shared" si="623"/>
        <v>45247</v>
      </c>
      <c r="BS3496" s="6">
        <f t="shared" si="624"/>
        <v>1.2999999999999999E-3</v>
      </c>
      <c r="BT3496" s="6">
        <f t="shared" si="625"/>
        <v>-1.6999999999999999E-3</v>
      </c>
    </row>
    <row r="3497" spans="2:72" ht="14.45" hidden="1">
      <c r="B3497" s="110">
        <v>45250</v>
      </c>
      <c r="C3497" s="106">
        <v>4547.38</v>
      </c>
      <c r="D3497" s="106">
        <v>4511.7</v>
      </c>
      <c r="E3497" s="106">
        <v>4557.1099999999997</v>
      </c>
      <c r="F3497" s="106">
        <v>4510.3599999999997</v>
      </c>
      <c r="G3497" s="28"/>
      <c r="H3497" s="107">
        <v>7.4000000000000003E-3</v>
      </c>
      <c r="K3497" s="110">
        <v>45324</v>
      </c>
      <c r="L3497" s="106">
        <v>21853.8</v>
      </c>
      <c r="M3497" s="106">
        <v>21812.75</v>
      </c>
      <c r="N3497" s="106">
        <v>22126.799999999999</v>
      </c>
      <c r="O3497" s="106">
        <v>21805.55</v>
      </c>
      <c r="P3497" s="28" t="s">
        <v>5927</v>
      </c>
      <c r="Q3497" s="107">
        <v>7.1999999999999998E-3</v>
      </c>
      <c r="T3497" s="110">
        <v>45071</v>
      </c>
      <c r="U3497" s="28">
        <v>82.733000000000004</v>
      </c>
      <c r="V3497">
        <v>82.68</v>
      </c>
      <c r="W3497">
        <v>82.820999999999998</v>
      </c>
      <c r="X3497">
        <v>82.665999999999997</v>
      </c>
      <c r="Y3497" s="19">
        <v>8.0000000000000004E-4</v>
      </c>
      <c r="AB3497" s="110">
        <f t="shared" si="633"/>
        <v>45324</v>
      </c>
      <c r="AC3497" s="108">
        <f t="shared" si="631"/>
        <v>21853.8</v>
      </c>
      <c r="AD3497" s="28">
        <f t="shared" si="632"/>
        <v>82.998999999999995</v>
      </c>
      <c r="AE3497" s="28">
        <f t="shared" si="626"/>
        <v>263.30196749358424</v>
      </c>
      <c r="AF3497" s="31">
        <f t="shared" si="627"/>
        <v>6.5748877259923511E-3</v>
      </c>
      <c r="AJ3497" s="110">
        <f t="shared" si="630"/>
        <v>45260</v>
      </c>
      <c r="AK3497" s="31">
        <f t="shared" si="628"/>
        <v>3.8E-3</v>
      </c>
      <c r="AL3497" s="115">
        <f t="shared" si="629"/>
        <v>1.7586235468425304E-3</v>
      </c>
      <c r="AM3497" s="100"/>
      <c r="BR3497" s="18">
        <f t="shared" si="623"/>
        <v>45250</v>
      </c>
      <c r="BS3497" s="6">
        <f t="shared" si="624"/>
        <v>7.4000000000000003E-3</v>
      </c>
      <c r="BT3497" s="6">
        <f t="shared" si="625"/>
        <v>-1.9E-3</v>
      </c>
    </row>
    <row r="3498" spans="2:72" ht="14.45" hidden="1">
      <c r="B3498" s="110">
        <v>45251</v>
      </c>
      <c r="C3498" s="106">
        <v>4538.1899999999996</v>
      </c>
      <c r="D3498" s="106">
        <v>4538.7700000000004</v>
      </c>
      <c r="E3498" s="106">
        <v>4542.1400000000003</v>
      </c>
      <c r="F3498" s="106">
        <v>4525.51</v>
      </c>
      <c r="G3498" s="28"/>
      <c r="H3498" s="107">
        <v>-2E-3</v>
      </c>
      <c r="K3498" s="110">
        <v>45327</v>
      </c>
      <c r="L3498" s="106">
        <v>21771.7</v>
      </c>
      <c r="M3498" s="106">
        <v>21921.05</v>
      </c>
      <c r="N3498" s="106">
        <v>21964.3</v>
      </c>
      <c r="O3498" s="106">
        <v>21726.95</v>
      </c>
      <c r="P3498" s="28" t="s">
        <v>5928</v>
      </c>
      <c r="Q3498" s="107">
        <v>-3.8E-3</v>
      </c>
      <c r="T3498" s="110">
        <v>45072</v>
      </c>
      <c r="U3498" s="28">
        <v>82.57</v>
      </c>
      <c r="V3498">
        <v>82.745000000000005</v>
      </c>
      <c r="W3498">
        <v>82.748000000000005</v>
      </c>
      <c r="X3498">
        <v>82.542000000000002</v>
      </c>
      <c r="Y3498" s="19">
        <v>-2E-3</v>
      </c>
      <c r="AB3498" s="110">
        <f t="shared" si="633"/>
        <v>45327</v>
      </c>
      <c r="AC3498" s="108">
        <f t="shared" si="631"/>
        <v>21771.7</v>
      </c>
      <c r="AD3498" s="28">
        <f t="shared" si="632"/>
        <v>83.036000000000001</v>
      </c>
      <c r="AE3498" s="28">
        <f t="shared" si="626"/>
        <v>262.19591502480853</v>
      </c>
      <c r="AF3498" s="31">
        <f t="shared" si="627"/>
        <v>-4.200699597137092E-3</v>
      </c>
      <c r="AJ3498" s="110">
        <f t="shared" si="630"/>
        <v>45261</v>
      </c>
      <c r="AK3498" s="31">
        <f t="shared" si="628"/>
        <v>5.8999999999999999E-3</v>
      </c>
      <c r="AL3498" s="115">
        <f t="shared" si="629"/>
        <v>7.8657644084971778E-3</v>
      </c>
      <c r="AM3498" s="100"/>
      <c r="BR3498" s="18">
        <f t="shared" si="623"/>
        <v>45251</v>
      </c>
      <c r="BS3498" s="6">
        <f t="shared" si="624"/>
        <v>-2E-3</v>
      </c>
      <c r="BT3498" s="6">
        <f t="shared" si="625"/>
        <v>4.4999999999999997E-3</v>
      </c>
    </row>
    <row r="3499" spans="2:72" ht="14.45" hidden="1">
      <c r="B3499" s="110">
        <v>45252</v>
      </c>
      <c r="C3499" s="106">
        <v>4556.62</v>
      </c>
      <c r="D3499" s="106">
        <v>4553.04</v>
      </c>
      <c r="E3499" s="106">
        <v>4568.43</v>
      </c>
      <c r="F3499" s="106">
        <v>4545.05</v>
      </c>
      <c r="G3499" s="28"/>
      <c r="H3499" s="107">
        <v>4.1000000000000003E-3</v>
      </c>
      <c r="K3499" s="110">
        <v>45328</v>
      </c>
      <c r="L3499" s="106">
        <v>21929.4</v>
      </c>
      <c r="M3499" s="106">
        <v>21825.200000000001</v>
      </c>
      <c r="N3499" s="106">
        <v>21951.4</v>
      </c>
      <c r="O3499" s="106">
        <v>21737.55</v>
      </c>
      <c r="P3499" s="28" t="s">
        <v>5929</v>
      </c>
      <c r="Q3499" s="107">
        <v>7.1999999999999998E-3</v>
      </c>
      <c r="T3499" s="110">
        <v>45075</v>
      </c>
      <c r="U3499" s="28">
        <v>82.585999999999999</v>
      </c>
      <c r="V3499">
        <v>82.590999999999994</v>
      </c>
      <c r="W3499">
        <v>82.682000000000002</v>
      </c>
      <c r="X3499">
        <v>82.510999999999996</v>
      </c>
      <c r="Y3499" s="19">
        <v>2.0000000000000001E-4</v>
      </c>
      <c r="AB3499" s="110">
        <f t="shared" si="633"/>
        <v>45328</v>
      </c>
      <c r="AC3499" s="108">
        <f t="shared" si="631"/>
        <v>21929.4</v>
      </c>
      <c r="AD3499" s="28">
        <f t="shared" si="632"/>
        <v>83.061999999999998</v>
      </c>
      <c r="AE3499" s="28">
        <f t="shared" si="626"/>
        <v>264.01242445402232</v>
      </c>
      <c r="AF3499" s="31">
        <f t="shared" si="627"/>
        <v>6.9280615185858263E-3</v>
      </c>
      <c r="AJ3499" s="110">
        <f t="shared" si="630"/>
        <v>45264</v>
      </c>
      <c r="AK3499" s="31">
        <f t="shared" si="628"/>
        <v>-5.4000000000000003E-3</v>
      </c>
      <c r="AL3499" s="115">
        <f t="shared" si="629"/>
        <v>1.8637237548754015E-2</v>
      </c>
      <c r="AM3499" s="100"/>
      <c r="BR3499" s="18">
        <f t="shared" si="623"/>
        <v>45252</v>
      </c>
      <c r="BS3499" s="6">
        <f t="shared" si="624"/>
        <v>4.1000000000000003E-3</v>
      </c>
      <c r="BT3499" s="6">
        <f t="shared" si="625"/>
        <v>1.4E-3</v>
      </c>
    </row>
    <row r="3500" spans="2:72" ht="14.45" hidden="1">
      <c r="B3500" s="110">
        <v>45254</v>
      </c>
      <c r="C3500" s="106">
        <v>4559.34</v>
      </c>
      <c r="D3500" s="106">
        <v>4555.84</v>
      </c>
      <c r="E3500" s="106">
        <v>4560.3100000000004</v>
      </c>
      <c r="F3500" s="106">
        <v>4552.8</v>
      </c>
      <c r="G3500" s="28"/>
      <c r="H3500" s="107">
        <v>5.9999999999999995E-4</v>
      </c>
      <c r="K3500" s="110">
        <v>45329</v>
      </c>
      <c r="L3500" s="106">
        <v>21930.5</v>
      </c>
      <c r="M3500" s="106">
        <v>22045.05</v>
      </c>
      <c r="N3500" s="106">
        <v>22053.3</v>
      </c>
      <c r="O3500" s="106">
        <v>21860.15</v>
      </c>
      <c r="P3500" s="28" t="s">
        <v>5930</v>
      </c>
      <c r="Q3500" s="107">
        <v>1E-4</v>
      </c>
      <c r="T3500" s="110">
        <v>45076</v>
      </c>
      <c r="U3500" s="28">
        <v>82.665000000000006</v>
      </c>
      <c r="V3500">
        <v>82.557000000000002</v>
      </c>
      <c r="W3500">
        <v>82.793999999999997</v>
      </c>
      <c r="X3500">
        <v>82.548000000000002</v>
      </c>
      <c r="Y3500" s="19">
        <v>1E-3</v>
      </c>
      <c r="AB3500" s="110">
        <f t="shared" si="633"/>
        <v>45329</v>
      </c>
      <c r="AC3500" s="108">
        <f t="shared" si="631"/>
        <v>21930.5</v>
      </c>
      <c r="AD3500" s="28">
        <f t="shared" si="632"/>
        <v>82.977000000000004</v>
      </c>
      <c r="AE3500" s="28">
        <f t="shared" si="626"/>
        <v>264.29613025296163</v>
      </c>
      <c r="AF3500" s="31">
        <f t="shared" si="627"/>
        <v>1.0745926049731125E-3</v>
      </c>
      <c r="AJ3500" s="110">
        <f t="shared" si="630"/>
        <v>45265</v>
      </c>
      <c r="AK3500" s="31">
        <f t="shared" si="628"/>
        <v>-5.9999999999999995E-4</v>
      </c>
      <c r="AL3500" s="115">
        <f t="shared" si="629"/>
        <v>9.4181764366247922E-3</v>
      </c>
      <c r="AM3500" s="100"/>
      <c r="BR3500" s="18">
        <f t="shared" si="623"/>
        <v>45254</v>
      </c>
      <c r="BS3500" s="6">
        <f t="shared" si="624"/>
        <v>5.9999999999999995E-4</v>
      </c>
      <c r="BT3500" s="6">
        <f t="shared" si="625"/>
        <v>-4.0000000000000002E-4</v>
      </c>
    </row>
    <row r="3501" spans="2:72" ht="14.45" hidden="1">
      <c r="B3501" s="110">
        <v>45257</v>
      </c>
      <c r="C3501" s="106">
        <v>4550.43</v>
      </c>
      <c r="D3501" s="106">
        <v>4554.8599999999997</v>
      </c>
      <c r="E3501" s="106">
        <v>4560.5200000000004</v>
      </c>
      <c r="F3501" s="106">
        <v>4546.32</v>
      </c>
      <c r="G3501" s="28"/>
      <c r="H3501" s="107">
        <v>-2E-3</v>
      </c>
      <c r="K3501" s="110">
        <v>45330</v>
      </c>
      <c r="L3501" s="106">
        <v>21717.95</v>
      </c>
      <c r="M3501" s="106">
        <v>22009.65</v>
      </c>
      <c r="N3501" s="106">
        <v>22011.05</v>
      </c>
      <c r="O3501" s="106">
        <v>21665.3</v>
      </c>
      <c r="P3501" s="28" t="s">
        <v>5931</v>
      </c>
      <c r="Q3501" s="107">
        <v>-9.7000000000000003E-3</v>
      </c>
      <c r="T3501" s="110">
        <v>45077</v>
      </c>
      <c r="U3501" s="28">
        <v>82.68</v>
      </c>
      <c r="V3501">
        <v>82.647999999999996</v>
      </c>
      <c r="W3501">
        <v>82.777000000000001</v>
      </c>
      <c r="X3501">
        <v>82.62</v>
      </c>
      <c r="Y3501" s="19">
        <v>2.0000000000000001E-4</v>
      </c>
      <c r="AB3501" s="110">
        <f t="shared" si="633"/>
        <v>45330</v>
      </c>
      <c r="AC3501" s="108">
        <f t="shared" si="631"/>
        <v>21717.95</v>
      </c>
      <c r="AD3501" s="28">
        <f t="shared" si="632"/>
        <v>82.977999999999994</v>
      </c>
      <c r="AE3501" s="28">
        <f t="shared" si="626"/>
        <v>261.73142278676278</v>
      </c>
      <c r="AF3501" s="31">
        <f t="shared" si="627"/>
        <v>-9.7039160722638407E-3</v>
      </c>
      <c r="AJ3501" s="110">
        <f t="shared" si="630"/>
        <v>45266</v>
      </c>
      <c r="AK3501" s="31">
        <f t="shared" si="628"/>
        <v>-3.8999999999999998E-3</v>
      </c>
      <c r="AL3501" s="115">
        <f t="shared" si="629"/>
        <v>3.8160892519705225E-3</v>
      </c>
      <c r="AM3501" s="100"/>
      <c r="BR3501" s="18" t="e">
        <f t="shared" si="623"/>
        <v>#N/A</v>
      </c>
      <c r="BS3501" s="6">
        <f t="shared" si="624"/>
        <v>0</v>
      </c>
      <c r="BT3501" s="6">
        <f t="shared" si="625"/>
        <v>0</v>
      </c>
    </row>
    <row r="3502" spans="2:72" ht="14.45" hidden="1">
      <c r="B3502" s="110">
        <v>45258</v>
      </c>
      <c r="C3502" s="106">
        <v>4554.8900000000003</v>
      </c>
      <c r="D3502" s="106">
        <v>4545.55</v>
      </c>
      <c r="E3502" s="106">
        <v>4568.1400000000003</v>
      </c>
      <c r="F3502" s="106">
        <v>4540.51</v>
      </c>
      <c r="G3502" s="28"/>
      <c r="H3502" s="107">
        <v>1E-3</v>
      </c>
      <c r="K3502" s="110">
        <v>45331</v>
      </c>
      <c r="L3502" s="106">
        <v>21782.5</v>
      </c>
      <c r="M3502" s="106">
        <v>21727</v>
      </c>
      <c r="N3502" s="106">
        <v>21804.45</v>
      </c>
      <c r="O3502" s="106">
        <v>21629.9</v>
      </c>
      <c r="P3502" s="28" t="s">
        <v>5932</v>
      </c>
      <c r="Q3502" s="107">
        <v>3.0000000000000001E-3</v>
      </c>
      <c r="T3502" s="110">
        <v>45078</v>
      </c>
      <c r="U3502" s="28">
        <v>82.266000000000005</v>
      </c>
      <c r="V3502">
        <v>82.665999999999997</v>
      </c>
      <c r="W3502">
        <v>82.668000000000006</v>
      </c>
      <c r="X3502">
        <v>82.268000000000001</v>
      </c>
      <c r="Y3502" s="19">
        <v>-5.0000000000000001E-3</v>
      </c>
      <c r="AB3502" s="110">
        <f t="shared" si="633"/>
        <v>45331</v>
      </c>
      <c r="AC3502" s="108">
        <f t="shared" si="631"/>
        <v>21782.5</v>
      </c>
      <c r="AD3502" s="28">
        <f t="shared" si="632"/>
        <v>83</v>
      </c>
      <c r="AE3502" s="28">
        <f t="shared" si="626"/>
        <v>262.43975903614455</v>
      </c>
      <c r="AF3502" s="31">
        <f t="shared" si="627"/>
        <v>2.7063477584763351E-3</v>
      </c>
      <c r="AJ3502" s="110">
        <f t="shared" si="630"/>
        <v>45267</v>
      </c>
      <c r="AK3502" s="31">
        <f t="shared" si="628"/>
        <v>8.0000000000000002E-3</v>
      </c>
      <c r="AL3502" s="115">
        <f t="shared" si="629"/>
        <v>-1.8774092569247003E-3</v>
      </c>
      <c r="AM3502" s="100"/>
      <c r="BR3502" s="18">
        <f t="shared" si="623"/>
        <v>45258</v>
      </c>
      <c r="BS3502" s="6">
        <f t="shared" si="624"/>
        <v>1E-3</v>
      </c>
      <c r="BT3502" s="6">
        <f t="shared" si="625"/>
        <v>4.7999999999999996E-3</v>
      </c>
    </row>
    <row r="3503" spans="2:72" ht="14.45" hidden="1">
      <c r="B3503" s="110">
        <v>45259</v>
      </c>
      <c r="C3503" s="106">
        <v>4550.58</v>
      </c>
      <c r="D3503" s="106">
        <v>4571.84</v>
      </c>
      <c r="E3503" s="106">
        <v>4587.6400000000003</v>
      </c>
      <c r="F3503" s="106">
        <v>4547.1499999999996</v>
      </c>
      <c r="G3503" s="28"/>
      <c r="H3503" s="107">
        <v>-8.9999999999999998E-4</v>
      </c>
      <c r="K3503" s="110">
        <v>45334</v>
      </c>
      <c r="L3503" s="106">
        <v>21616.05</v>
      </c>
      <c r="M3503" s="106">
        <v>21800.799999999999</v>
      </c>
      <c r="N3503" s="106">
        <v>21831.7</v>
      </c>
      <c r="O3503" s="106">
        <v>21574.75</v>
      </c>
      <c r="P3503" s="28" t="s">
        <v>4623</v>
      </c>
      <c r="Q3503" s="107">
        <v>-7.6E-3</v>
      </c>
      <c r="T3503" s="110">
        <v>45079</v>
      </c>
      <c r="U3503" s="28">
        <v>82.397999999999996</v>
      </c>
      <c r="V3503">
        <v>82.277000000000001</v>
      </c>
      <c r="W3503">
        <v>82.447000000000003</v>
      </c>
      <c r="X3503">
        <v>82.262</v>
      </c>
      <c r="Y3503" s="19">
        <v>1.6000000000000001E-3</v>
      </c>
      <c r="AB3503" s="110">
        <f t="shared" si="633"/>
        <v>45334</v>
      </c>
      <c r="AC3503" s="108">
        <f t="shared" si="631"/>
        <v>21616.05</v>
      </c>
      <c r="AD3503" s="28">
        <f t="shared" si="632"/>
        <v>82.97</v>
      </c>
      <c r="AE3503" s="28">
        <f t="shared" si="626"/>
        <v>260.52850427865491</v>
      </c>
      <c r="AF3503" s="31">
        <f t="shared" si="627"/>
        <v>-7.2826417937169596E-3</v>
      </c>
      <c r="AJ3503" s="110">
        <f t="shared" si="630"/>
        <v>45268</v>
      </c>
      <c r="AK3503" s="31">
        <f t="shared" si="628"/>
        <v>4.1000000000000003E-3</v>
      </c>
      <c r="AL3503" s="115">
        <f t="shared" si="629"/>
        <v>2.279242182319452E-3</v>
      </c>
      <c r="AM3503" s="100"/>
      <c r="BR3503" s="18">
        <f t="shared" si="623"/>
        <v>45259</v>
      </c>
      <c r="BS3503" s="6">
        <f t="shared" si="624"/>
        <v>-8.9999999999999998E-4</v>
      </c>
      <c r="BT3503" s="6">
        <f t="shared" si="625"/>
        <v>1.04E-2</v>
      </c>
    </row>
    <row r="3504" spans="2:72" ht="14.45" hidden="1">
      <c r="B3504" s="110">
        <v>45260</v>
      </c>
      <c r="C3504" s="106">
        <v>4567.8</v>
      </c>
      <c r="D3504" s="106">
        <v>4554.87</v>
      </c>
      <c r="E3504" s="106">
        <v>4569.8900000000003</v>
      </c>
      <c r="F3504" s="106">
        <v>4537.24</v>
      </c>
      <c r="G3504" s="28"/>
      <c r="H3504" s="107">
        <v>3.8E-3</v>
      </c>
      <c r="K3504" s="110">
        <v>45335</v>
      </c>
      <c r="L3504" s="106">
        <v>21743.25</v>
      </c>
      <c r="M3504" s="106">
        <v>21664.3</v>
      </c>
      <c r="N3504" s="106">
        <v>21766.799999999999</v>
      </c>
      <c r="O3504" s="106">
        <v>21543.35</v>
      </c>
      <c r="P3504" s="28" t="s">
        <v>5933</v>
      </c>
      <c r="Q3504" s="107">
        <v>5.8999999999999999E-3</v>
      </c>
      <c r="T3504" s="110">
        <v>45082</v>
      </c>
      <c r="U3504" s="28">
        <v>82.52</v>
      </c>
      <c r="V3504">
        <v>82.456000000000003</v>
      </c>
      <c r="W3504">
        <v>82.697000000000003</v>
      </c>
      <c r="X3504">
        <v>82.397999999999996</v>
      </c>
      <c r="Y3504" s="19">
        <v>1.5E-3</v>
      </c>
      <c r="AB3504" s="110">
        <f t="shared" si="633"/>
        <v>45335</v>
      </c>
      <c r="AC3504" s="108">
        <f t="shared" si="631"/>
        <v>21743.25</v>
      </c>
      <c r="AD3504" s="28">
        <f t="shared" si="632"/>
        <v>83.097999999999999</v>
      </c>
      <c r="AE3504" s="28">
        <f t="shared" si="626"/>
        <v>261.65792197164791</v>
      </c>
      <c r="AF3504" s="31">
        <f t="shared" si="627"/>
        <v>4.3351022035769127E-3</v>
      </c>
      <c r="AJ3504" s="110">
        <f t="shared" si="630"/>
        <v>45271</v>
      </c>
      <c r="AK3504" s="31">
        <f t="shared" si="628"/>
        <v>3.8999999999999998E-3</v>
      </c>
      <c r="AL3504" s="115">
        <f t="shared" si="629"/>
        <v>2.2219811381223309E-3</v>
      </c>
      <c r="AM3504" s="100"/>
      <c r="BR3504" s="18">
        <f t="shared" si="623"/>
        <v>45260</v>
      </c>
      <c r="BS3504" s="6">
        <f t="shared" si="624"/>
        <v>3.8E-3</v>
      </c>
      <c r="BT3504" s="6">
        <f t="shared" si="625"/>
        <v>1.8E-3</v>
      </c>
    </row>
    <row r="3505" spans="2:72" ht="14.45" hidden="1">
      <c r="B3505" s="110">
        <v>45261</v>
      </c>
      <c r="C3505" s="106">
        <v>4594.63</v>
      </c>
      <c r="D3505" s="106">
        <v>4559.43</v>
      </c>
      <c r="E3505" s="106">
        <v>4599.3900000000003</v>
      </c>
      <c r="F3505" s="106">
        <v>4554.71</v>
      </c>
      <c r="G3505" s="28"/>
      <c r="H3505" s="107">
        <v>5.8999999999999999E-3</v>
      </c>
      <c r="K3505" s="110">
        <v>45336</v>
      </c>
      <c r="L3505" s="106">
        <v>21840.05</v>
      </c>
      <c r="M3505" s="106">
        <v>21578.15</v>
      </c>
      <c r="N3505" s="106">
        <v>21870.85</v>
      </c>
      <c r="O3505" s="106">
        <v>21530.2</v>
      </c>
      <c r="P3505" s="28" t="s">
        <v>5934</v>
      </c>
      <c r="Q3505" s="107">
        <v>4.4999999999999997E-3</v>
      </c>
      <c r="T3505" s="110">
        <v>45083</v>
      </c>
      <c r="U3505" s="28">
        <v>82.51</v>
      </c>
      <c r="V3505">
        <v>82.510999999999996</v>
      </c>
      <c r="W3505">
        <v>82.662999999999997</v>
      </c>
      <c r="X3505">
        <v>82.483000000000004</v>
      </c>
      <c r="Y3505" s="19">
        <v>-1E-4</v>
      </c>
      <c r="AB3505" s="110">
        <f t="shared" si="633"/>
        <v>45336</v>
      </c>
      <c r="AC3505" s="108">
        <f t="shared" si="631"/>
        <v>21840.05</v>
      </c>
      <c r="AD3505" s="28">
        <f t="shared" si="632"/>
        <v>83.034000000000006</v>
      </c>
      <c r="AE3505" s="28">
        <f t="shared" si="626"/>
        <v>263.02538719078927</v>
      </c>
      <c r="AF3505" s="31">
        <f t="shared" si="627"/>
        <v>5.2261563832549651E-3</v>
      </c>
      <c r="AJ3505" s="110">
        <f t="shared" si="630"/>
        <v>45272</v>
      </c>
      <c r="AK3505" s="31">
        <f t="shared" si="628"/>
        <v>4.5999999999999999E-3</v>
      </c>
      <c r="AL3505" s="115">
        <f t="shared" si="629"/>
        <v>-4.8688466974455835E-3</v>
      </c>
      <c r="AM3505" s="100"/>
      <c r="BR3505" s="18">
        <f t="shared" si="623"/>
        <v>45261</v>
      </c>
      <c r="BS3505" s="6">
        <f t="shared" si="624"/>
        <v>5.8999999999999999E-3</v>
      </c>
      <c r="BT3505" s="6">
        <f t="shared" si="625"/>
        <v>6.7000000000000002E-3</v>
      </c>
    </row>
    <row r="3506" spans="2:72" ht="14.45" hidden="1">
      <c r="B3506" s="110">
        <v>45264</v>
      </c>
      <c r="C3506" s="106">
        <v>4569.78</v>
      </c>
      <c r="D3506" s="106">
        <v>4564.37</v>
      </c>
      <c r="E3506" s="106">
        <v>4572.37</v>
      </c>
      <c r="F3506" s="106">
        <v>4546.72</v>
      </c>
      <c r="G3506" s="28"/>
      <c r="H3506" s="107">
        <v>-5.4000000000000003E-3</v>
      </c>
      <c r="K3506" s="110">
        <v>45337</v>
      </c>
      <c r="L3506" s="106">
        <v>21910.75</v>
      </c>
      <c r="M3506" s="106">
        <v>21906.55</v>
      </c>
      <c r="N3506" s="106">
        <v>21953.85</v>
      </c>
      <c r="O3506" s="106">
        <v>21794.799999999999</v>
      </c>
      <c r="P3506" s="28" t="s">
        <v>5935</v>
      </c>
      <c r="Q3506" s="107">
        <v>3.2000000000000002E-3</v>
      </c>
      <c r="T3506" s="110">
        <v>45084</v>
      </c>
      <c r="U3506" s="28">
        <v>82.5</v>
      </c>
      <c r="V3506">
        <v>82.51</v>
      </c>
      <c r="W3506">
        <v>82.587000000000003</v>
      </c>
      <c r="X3506">
        <v>82.453999999999994</v>
      </c>
      <c r="Y3506" s="19">
        <v>-1E-4</v>
      </c>
      <c r="AB3506" s="110">
        <f t="shared" si="633"/>
        <v>45337</v>
      </c>
      <c r="AC3506" s="108">
        <f t="shared" si="631"/>
        <v>21910.75</v>
      </c>
      <c r="AD3506" s="28">
        <f t="shared" si="632"/>
        <v>82.988</v>
      </c>
      <c r="AE3506" s="28">
        <f t="shared" si="626"/>
        <v>264.02311177519641</v>
      </c>
      <c r="AF3506" s="31">
        <f t="shared" si="627"/>
        <v>3.793263437659844E-3</v>
      </c>
      <c r="AJ3506" s="110">
        <f t="shared" si="630"/>
        <v>45273</v>
      </c>
      <c r="AK3506" s="31">
        <f t="shared" si="628"/>
        <v>1.37E-2</v>
      </c>
      <c r="AL3506" s="115">
        <f t="shared" si="629"/>
        <v>1.5066695075631742E-3</v>
      </c>
      <c r="AM3506" s="100"/>
      <c r="BR3506" s="18">
        <f t="shared" si="623"/>
        <v>45264</v>
      </c>
      <c r="BS3506" s="6">
        <f t="shared" si="624"/>
        <v>-5.4000000000000003E-3</v>
      </c>
      <c r="BT3506" s="6">
        <f t="shared" si="625"/>
        <v>2.07E-2</v>
      </c>
    </row>
    <row r="3507" spans="2:72" ht="14.45" hidden="1">
      <c r="B3507" s="110">
        <v>45265</v>
      </c>
      <c r="C3507" s="106">
        <v>4567.18</v>
      </c>
      <c r="D3507" s="106">
        <v>4557.25</v>
      </c>
      <c r="E3507" s="106">
        <v>4578.5600000000004</v>
      </c>
      <c r="F3507" s="106">
        <v>4551.68</v>
      </c>
      <c r="G3507" s="28"/>
      <c r="H3507" s="107">
        <v>-5.9999999999999995E-4</v>
      </c>
      <c r="K3507" s="110">
        <v>45338</v>
      </c>
      <c r="L3507" s="106">
        <v>22040.7</v>
      </c>
      <c r="M3507" s="106">
        <v>22020.3</v>
      </c>
      <c r="N3507" s="106">
        <v>22068.65</v>
      </c>
      <c r="O3507" s="106">
        <v>21968.95</v>
      </c>
      <c r="P3507" s="28" t="s">
        <v>5936</v>
      </c>
      <c r="Q3507" s="107">
        <v>5.8999999999999999E-3</v>
      </c>
      <c r="T3507" s="110">
        <v>45085</v>
      </c>
      <c r="U3507" s="28">
        <v>82.488</v>
      </c>
      <c r="V3507">
        <v>82.628</v>
      </c>
      <c r="W3507">
        <v>82.628</v>
      </c>
      <c r="X3507">
        <v>82.474999999999994</v>
      </c>
      <c r="Y3507" s="19">
        <v>-1E-4</v>
      </c>
      <c r="AB3507" s="110">
        <f t="shared" si="633"/>
        <v>45338</v>
      </c>
      <c r="AC3507" s="108">
        <f t="shared" si="631"/>
        <v>22040.7</v>
      </c>
      <c r="AD3507" s="28">
        <f t="shared" si="632"/>
        <v>83.013000000000005</v>
      </c>
      <c r="AE3507" s="28">
        <f t="shared" si="626"/>
        <v>265.5090166600412</v>
      </c>
      <c r="AF3507" s="31">
        <f t="shared" si="627"/>
        <v>5.6279348987824385E-3</v>
      </c>
      <c r="AJ3507" s="110">
        <f t="shared" si="630"/>
        <v>45274</v>
      </c>
      <c r="AK3507" s="31">
        <f t="shared" si="628"/>
        <v>2.5999999999999999E-3</v>
      </c>
      <c r="AL3507" s="115">
        <f t="shared" si="629"/>
        <v>1.2772591888128071E-2</v>
      </c>
      <c r="AM3507" s="100"/>
      <c r="BR3507" s="18">
        <f t="shared" si="623"/>
        <v>45265</v>
      </c>
      <c r="BS3507" s="6">
        <f t="shared" si="624"/>
        <v>-5.9999999999999995E-4</v>
      </c>
      <c r="BT3507" s="6">
        <f t="shared" si="625"/>
        <v>8.0999999999999996E-3</v>
      </c>
    </row>
    <row r="3508" spans="2:72" ht="14.45" hidden="1">
      <c r="B3508" s="110">
        <v>45266</v>
      </c>
      <c r="C3508" s="106">
        <v>4549.34</v>
      </c>
      <c r="D3508" s="106">
        <v>4586.2299999999996</v>
      </c>
      <c r="E3508" s="106">
        <v>4590.74</v>
      </c>
      <c r="F3508" s="106">
        <v>4546.5</v>
      </c>
      <c r="G3508" s="28"/>
      <c r="H3508" s="107">
        <v>-3.8999999999999998E-3</v>
      </c>
      <c r="K3508" s="110">
        <v>45341</v>
      </c>
      <c r="L3508" s="106">
        <v>22122.25</v>
      </c>
      <c r="M3508" s="106">
        <v>22103.45</v>
      </c>
      <c r="N3508" s="106">
        <v>22186.65</v>
      </c>
      <c r="O3508" s="106">
        <v>22021.05</v>
      </c>
      <c r="P3508" s="28"/>
      <c r="Q3508" s="107">
        <v>3.7000000000000002E-3</v>
      </c>
      <c r="T3508" s="110">
        <v>45086</v>
      </c>
      <c r="U3508" s="28">
        <v>82.44</v>
      </c>
      <c r="V3508">
        <v>82.515000000000001</v>
      </c>
      <c r="W3508">
        <v>82.525000000000006</v>
      </c>
      <c r="X3508">
        <v>82.403999999999996</v>
      </c>
      <c r="Y3508" s="19">
        <v>-5.9999999999999995E-4</v>
      </c>
      <c r="AB3508" s="110">
        <f t="shared" si="633"/>
        <v>45341</v>
      </c>
      <c r="AC3508" s="108">
        <f t="shared" si="631"/>
        <v>22122.25</v>
      </c>
      <c r="AD3508" s="28">
        <f t="shared" si="632"/>
        <v>83.025999999999996</v>
      </c>
      <c r="AE3508" s="28">
        <f t="shared" si="626"/>
        <v>266.44966636957099</v>
      </c>
      <c r="AF3508" s="31">
        <f t="shared" si="627"/>
        <v>3.5428164412742991E-3</v>
      </c>
      <c r="AJ3508" s="110">
        <f t="shared" si="630"/>
        <v>45275</v>
      </c>
      <c r="AK3508" s="31">
        <f t="shared" si="628"/>
        <v>-1E-4</v>
      </c>
      <c r="AL3508" s="115">
        <f t="shared" si="629"/>
        <v>1.6434430118293708E-2</v>
      </c>
      <c r="AM3508" s="100"/>
      <c r="BR3508" s="18">
        <f t="shared" si="623"/>
        <v>45266</v>
      </c>
      <c r="BS3508" s="6">
        <f t="shared" si="624"/>
        <v>-3.8999999999999998E-3</v>
      </c>
      <c r="BT3508" s="6">
        <f t="shared" si="625"/>
        <v>4.0000000000000001E-3</v>
      </c>
    </row>
    <row r="3509" spans="2:72" ht="14.45" hidden="1">
      <c r="B3509" s="110">
        <v>45267</v>
      </c>
      <c r="C3509" s="106">
        <v>4585.59</v>
      </c>
      <c r="D3509" s="106">
        <v>4568.84</v>
      </c>
      <c r="E3509" s="106">
        <v>4590.92</v>
      </c>
      <c r="F3509" s="106">
        <v>4565.22</v>
      </c>
      <c r="G3509" s="28"/>
      <c r="H3509" s="107">
        <v>8.0000000000000002E-3</v>
      </c>
      <c r="K3509" s="110">
        <v>45342</v>
      </c>
      <c r="L3509" s="106">
        <v>22196.95</v>
      </c>
      <c r="M3509" s="106">
        <v>22099.200000000001</v>
      </c>
      <c r="N3509" s="106">
        <v>22215.599999999999</v>
      </c>
      <c r="O3509" s="106">
        <v>22045.85</v>
      </c>
      <c r="P3509" s="28" t="s">
        <v>5390</v>
      </c>
      <c r="Q3509" s="107">
        <v>3.3999999999999998E-3</v>
      </c>
      <c r="T3509" s="110">
        <v>45089</v>
      </c>
      <c r="U3509" s="28">
        <v>82.39</v>
      </c>
      <c r="V3509">
        <v>82.462999999999994</v>
      </c>
      <c r="W3509">
        <v>82.504000000000005</v>
      </c>
      <c r="X3509">
        <v>82.4</v>
      </c>
      <c r="Y3509" s="19">
        <v>-5.9999999999999995E-4</v>
      </c>
      <c r="AB3509" s="110">
        <f t="shared" si="633"/>
        <v>45342</v>
      </c>
      <c r="AC3509" s="108">
        <f t="shared" si="631"/>
        <v>22196.95</v>
      </c>
      <c r="AD3509" s="28">
        <f t="shared" si="632"/>
        <v>82.89</v>
      </c>
      <c r="AE3509" s="28">
        <f t="shared" si="626"/>
        <v>267.78803233200625</v>
      </c>
      <c r="AF3509" s="31">
        <f t="shared" si="627"/>
        <v>5.0229597982642815E-3</v>
      </c>
      <c r="AJ3509" s="110">
        <f t="shared" si="630"/>
        <v>45278</v>
      </c>
      <c r="AK3509" s="31">
        <f t="shared" si="628"/>
        <v>4.4999999999999997E-3</v>
      </c>
      <c r="AL3509" s="115">
        <f t="shared" si="629"/>
        <v>-3.2597598829782193E-3</v>
      </c>
      <c r="AM3509" s="100"/>
      <c r="BR3509" s="18">
        <f t="shared" si="623"/>
        <v>45267</v>
      </c>
      <c r="BS3509" s="6">
        <f t="shared" si="624"/>
        <v>8.0000000000000002E-3</v>
      </c>
      <c r="BT3509" s="6">
        <f t="shared" si="625"/>
        <v>-1.6999999999999999E-3</v>
      </c>
    </row>
    <row r="3510" spans="2:72" ht="14.45" hidden="1">
      <c r="B3510" s="110">
        <v>45268</v>
      </c>
      <c r="C3510" s="106">
        <v>4604.37</v>
      </c>
      <c r="D3510" s="106">
        <v>4576.2</v>
      </c>
      <c r="E3510" s="106">
        <v>4609.2299999999996</v>
      </c>
      <c r="F3510" s="106">
        <v>4574.0600000000004</v>
      </c>
      <c r="G3510" s="28"/>
      <c r="H3510" s="107">
        <v>4.1000000000000003E-3</v>
      </c>
      <c r="K3510" s="110">
        <v>45343</v>
      </c>
      <c r="L3510" s="106">
        <v>22055.05</v>
      </c>
      <c r="M3510" s="106">
        <v>22248.85</v>
      </c>
      <c r="N3510" s="106">
        <v>22249.4</v>
      </c>
      <c r="O3510" s="106">
        <v>21997.95</v>
      </c>
      <c r="P3510" s="28" t="s">
        <v>5937</v>
      </c>
      <c r="Q3510" s="107">
        <v>-6.4000000000000003E-3</v>
      </c>
      <c r="T3510" s="110">
        <v>45090</v>
      </c>
      <c r="U3510" s="28">
        <v>82.228999999999999</v>
      </c>
      <c r="V3510">
        <v>82.400999999999996</v>
      </c>
      <c r="W3510">
        <v>82.472999999999999</v>
      </c>
      <c r="X3510">
        <v>82.152000000000001</v>
      </c>
      <c r="Y3510" s="19">
        <v>-2E-3</v>
      </c>
      <c r="AB3510" s="110">
        <f t="shared" si="633"/>
        <v>45343</v>
      </c>
      <c r="AC3510" s="108">
        <f t="shared" si="631"/>
        <v>22055.05</v>
      </c>
      <c r="AD3510" s="28">
        <f t="shared" si="632"/>
        <v>82.93</v>
      </c>
      <c r="AE3510" s="28">
        <f t="shared" si="626"/>
        <v>265.94778729048591</v>
      </c>
      <c r="AF3510" s="31">
        <f t="shared" si="627"/>
        <v>-6.8720212232591393E-3</v>
      </c>
      <c r="AJ3510" s="110">
        <f t="shared" si="630"/>
        <v>45279</v>
      </c>
      <c r="AK3510" s="31">
        <f t="shared" si="628"/>
        <v>5.8999999999999999E-3</v>
      </c>
      <c r="AL3510" s="115">
        <f t="shared" si="629"/>
        <v>2.066394173820596E-3</v>
      </c>
      <c r="AM3510" s="100"/>
      <c r="BR3510" s="18">
        <f t="shared" si="623"/>
        <v>45268</v>
      </c>
      <c r="BS3510" s="6">
        <f t="shared" si="624"/>
        <v>4.1000000000000003E-3</v>
      </c>
      <c r="BT3510" s="6">
        <f t="shared" si="625"/>
        <v>3.3E-3</v>
      </c>
    </row>
    <row r="3511" spans="2:72" ht="14.45" hidden="1">
      <c r="B3511" s="110">
        <v>45271</v>
      </c>
      <c r="C3511" s="106">
        <v>4622.4399999999996</v>
      </c>
      <c r="D3511" s="106">
        <v>4593.3900000000003</v>
      </c>
      <c r="E3511" s="106">
        <v>4623.71</v>
      </c>
      <c r="F3511" s="106">
        <v>4593.3900000000003</v>
      </c>
      <c r="G3511" s="28"/>
      <c r="H3511" s="107">
        <v>3.8999999999999998E-3</v>
      </c>
      <c r="K3511" s="110">
        <v>45344</v>
      </c>
      <c r="L3511" s="106">
        <v>22217.45</v>
      </c>
      <c r="M3511" s="106">
        <v>22081.55</v>
      </c>
      <c r="N3511" s="106">
        <v>22252.5</v>
      </c>
      <c r="O3511" s="106">
        <v>21875.25</v>
      </c>
      <c r="P3511" s="28" t="s">
        <v>5938</v>
      </c>
      <c r="Q3511" s="107">
        <v>7.4000000000000003E-3</v>
      </c>
      <c r="T3511" s="110">
        <v>45091</v>
      </c>
      <c r="U3511" s="28">
        <v>81.95</v>
      </c>
      <c r="V3511">
        <v>82.242000000000004</v>
      </c>
      <c r="W3511">
        <v>82.334999999999994</v>
      </c>
      <c r="X3511">
        <v>81.897000000000006</v>
      </c>
      <c r="Y3511" s="19">
        <v>-3.3999999999999998E-3</v>
      </c>
      <c r="AB3511" s="110">
        <f t="shared" si="633"/>
        <v>45344</v>
      </c>
      <c r="AC3511" s="108">
        <f t="shared" si="631"/>
        <v>22217.45</v>
      </c>
      <c r="AD3511" s="28">
        <f t="shared" si="632"/>
        <v>82.837000000000003</v>
      </c>
      <c r="AE3511" s="28">
        <f t="shared" si="626"/>
        <v>268.20683993867476</v>
      </c>
      <c r="AF3511" s="31">
        <f t="shared" si="627"/>
        <v>8.4943464700510951E-3</v>
      </c>
      <c r="AJ3511" s="110">
        <f t="shared" si="630"/>
        <v>45280</v>
      </c>
      <c r="AK3511" s="31">
        <f t="shared" si="628"/>
        <v>-1.47E-2</v>
      </c>
      <c r="AL3511" s="115">
        <f t="shared" si="629"/>
        <v>-1.4512822698137251E-2</v>
      </c>
      <c r="AM3511" s="100"/>
      <c r="BR3511" s="18">
        <f t="shared" si="623"/>
        <v>45271</v>
      </c>
      <c r="BS3511" s="6">
        <f t="shared" si="624"/>
        <v>3.8999999999999998E-3</v>
      </c>
      <c r="BT3511" s="6">
        <f t="shared" si="625"/>
        <v>1.2999999999999999E-3</v>
      </c>
    </row>
    <row r="3512" spans="2:72" ht="14.45" hidden="1">
      <c r="B3512" s="110">
        <v>45272</v>
      </c>
      <c r="C3512" s="106">
        <v>4643.7</v>
      </c>
      <c r="D3512" s="106">
        <v>4618.3</v>
      </c>
      <c r="E3512" s="106">
        <v>4643.93</v>
      </c>
      <c r="F3512" s="106">
        <v>4608.09</v>
      </c>
      <c r="G3512" s="28"/>
      <c r="H3512" s="107">
        <v>4.5999999999999999E-3</v>
      </c>
      <c r="K3512" s="110">
        <v>45345</v>
      </c>
      <c r="L3512" s="106">
        <v>22212.7</v>
      </c>
      <c r="M3512" s="106">
        <v>22290</v>
      </c>
      <c r="N3512" s="106">
        <v>22297.5</v>
      </c>
      <c r="O3512" s="106">
        <v>22186.1</v>
      </c>
      <c r="P3512" s="28" t="s">
        <v>5939</v>
      </c>
      <c r="Q3512" s="107">
        <v>-2.0000000000000001E-4</v>
      </c>
      <c r="T3512" s="110">
        <v>45092</v>
      </c>
      <c r="U3512" s="28">
        <v>81.900000000000006</v>
      </c>
      <c r="V3512">
        <v>82.045000000000002</v>
      </c>
      <c r="W3512">
        <v>82.278999999999996</v>
      </c>
      <c r="X3512">
        <v>81.905000000000001</v>
      </c>
      <c r="Y3512" s="19">
        <v>-5.9999999999999995E-4</v>
      </c>
      <c r="AB3512" s="110">
        <f t="shared" si="633"/>
        <v>45345</v>
      </c>
      <c r="AC3512" s="108">
        <f t="shared" si="631"/>
        <v>22212.7</v>
      </c>
      <c r="AD3512" s="28">
        <f t="shared" si="632"/>
        <v>82.858999999999995</v>
      </c>
      <c r="AE3512" s="28">
        <f t="shared" si="626"/>
        <v>268.07830169323796</v>
      </c>
      <c r="AF3512" s="31">
        <f t="shared" si="627"/>
        <v>-4.7925043770769005E-4</v>
      </c>
      <c r="AJ3512" s="110">
        <f t="shared" si="630"/>
        <v>45281</v>
      </c>
      <c r="AK3512" s="31">
        <f t="shared" si="628"/>
        <v>1.03E-2</v>
      </c>
      <c r="AL3512" s="115">
        <f t="shared" si="629"/>
        <v>4.0540148513272811E-3</v>
      </c>
      <c r="AM3512" s="100"/>
      <c r="BR3512" s="18">
        <f t="shared" si="623"/>
        <v>45272</v>
      </c>
      <c r="BS3512" s="6">
        <f t="shared" si="624"/>
        <v>4.5999999999999999E-3</v>
      </c>
      <c r="BT3512" s="6">
        <f t="shared" si="625"/>
        <v>-4.3E-3</v>
      </c>
    </row>
    <row r="3513" spans="2:72" ht="14.45" hidden="1">
      <c r="B3513" s="110">
        <v>45273</v>
      </c>
      <c r="C3513" s="106">
        <v>4707.09</v>
      </c>
      <c r="D3513" s="106">
        <v>4646.2</v>
      </c>
      <c r="E3513" s="106">
        <v>4709.6899999999996</v>
      </c>
      <c r="F3513" s="106">
        <v>4643.2299999999996</v>
      </c>
      <c r="G3513" s="28"/>
      <c r="H3513" s="107">
        <v>1.37E-2</v>
      </c>
      <c r="K3513" s="110">
        <v>45348</v>
      </c>
      <c r="L3513" s="106">
        <v>22122.05</v>
      </c>
      <c r="M3513" s="106">
        <v>22169.200000000001</v>
      </c>
      <c r="N3513" s="106">
        <v>22202.15</v>
      </c>
      <c r="O3513" s="106">
        <v>22075.15</v>
      </c>
      <c r="P3513" s="28" t="s">
        <v>5940</v>
      </c>
      <c r="Q3513" s="107">
        <v>-4.1000000000000003E-3</v>
      </c>
      <c r="T3513" s="110">
        <v>45093</v>
      </c>
      <c r="U3513" s="28">
        <v>81.91</v>
      </c>
      <c r="V3513">
        <v>81.912999999999997</v>
      </c>
      <c r="W3513">
        <v>82.03</v>
      </c>
      <c r="X3513">
        <v>81.840999999999994</v>
      </c>
      <c r="Y3513" s="19">
        <v>1E-4</v>
      </c>
      <c r="AB3513" s="110">
        <f t="shared" si="633"/>
        <v>45348</v>
      </c>
      <c r="AC3513" s="108">
        <f t="shared" si="631"/>
        <v>22122.05</v>
      </c>
      <c r="AD3513" s="28">
        <f t="shared" si="632"/>
        <v>82.846000000000004</v>
      </c>
      <c r="AE3513" s="28">
        <f t="shared" si="626"/>
        <v>267.02616903652557</v>
      </c>
      <c r="AF3513" s="31">
        <f t="shared" si="627"/>
        <v>-3.9247214342484904E-3</v>
      </c>
      <c r="AJ3513" s="110">
        <f t="shared" si="630"/>
        <v>45282</v>
      </c>
      <c r="AK3513" s="31">
        <f t="shared" si="628"/>
        <v>1.6999999999999999E-3</v>
      </c>
      <c r="AL3513" s="115">
        <f t="shared" si="629"/>
        <v>5.0186660097208957E-3</v>
      </c>
      <c r="AM3513" s="100"/>
      <c r="BR3513" s="18">
        <f t="shared" si="623"/>
        <v>45273</v>
      </c>
      <c r="BS3513" s="6">
        <f t="shared" si="624"/>
        <v>1.37E-2</v>
      </c>
      <c r="BT3513" s="6">
        <f t="shared" si="625"/>
        <v>1E-3</v>
      </c>
    </row>
    <row r="3514" spans="2:72" ht="14.45" hidden="1">
      <c r="B3514" s="110">
        <v>45274</v>
      </c>
      <c r="C3514" s="106">
        <v>4719.55</v>
      </c>
      <c r="D3514" s="106">
        <v>4721.04</v>
      </c>
      <c r="E3514" s="106">
        <v>4738.57</v>
      </c>
      <c r="F3514" s="106">
        <v>4694.34</v>
      </c>
      <c r="G3514" s="28"/>
      <c r="H3514" s="107">
        <v>2.5999999999999999E-3</v>
      </c>
      <c r="K3514" s="110">
        <v>45349</v>
      </c>
      <c r="L3514" s="106">
        <v>22198.35</v>
      </c>
      <c r="M3514" s="106">
        <v>22090.2</v>
      </c>
      <c r="N3514" s="106">
        <v>22218.25</v>
      </c>
      <c r="O3514" s="106">
        <v>22085.65</v>
      </c>
      <c r="P3514" s="28" t="s">
        <v>5941</v>
      </c>
      <c r="Q3514" s="107">
        <v>3.3999999999999998E-3</v>
      </c>
      <c r="T3514" s="110">
        <v>45096</v>
      </c>
      <c r="U3514" s="28">
        <v>81.91</v>
      </c>
      <c r="V3514">
        <v>81.975999999999999</v>
      </c>
      <c r="W3514">
        <v>82.010999999999996</v>
      </c>
      <c r="X3514">
        <v>81.879000000000005</v>
      </c>
      <c r="Y3514" s="19">
        <v>0</v>
      </c>
      <c r="AB3514" s="110">
        <f t="shared" si="633"/>
        <v>45349</v>
      </c>
      <c r="AC3514" s="108">
        <f t="shared" si="631"/>
        <v>22198.35</v>
      </c>
      <c r="AD3514" s="28">
        <f t="shared" si="632"/>
        <v>82.876999999999995</v>
      </c>
      <c r="AE3514" s="28">
        <f t="shared" si="626"/>
        <v>267.84692978751644</v>
      </c>
      <c r="AF3514" s="31">
        <f t="shared" si="627"/>
        <v>3.0737090448935689E-3</v>
      </c>
      <c r="AJ3514" s="110">
        <f t="shared" si="630"/>
        <v>45286</v>
      </c>
      <c r="AK3514" s="31">
        <f t="shared" si="628"/>
        <v>4.1999999999999997E-3</v>
      </c>
      <c r="AL3514" s="115">
        <f t="shared" si="629"/>
        <v>4.4035293516853091E-3</v>
      </c>
      <c r="AM3514" s="100"/>
      <c r="BR3514" s="18">
        <f t="shared" si="623"/>
        <v>45274</v>
      </c>
      <c r="BS3514" s="6">
        <f t="shared" si="624"/>
        <v>2.5999999999999999E-3</v>
      </c>
      <c r="BT3514" s="6">
        <f t="shared" si="625"/>
        <v>1.23E-2</v>
      </c>
    </row>
    <row r="3515" spans="2:72" ht="14.45" hidden="1">
      <c r="B3515" s="110">
        <v>45275</v>
      </c>
      <c r="C3515" s="106">
        <v>4719.1899999999996</v>
      </c>
      <c r="D3515" s="106">
        <v>4714.2299999999996</v>
      </c>
      <c r="E3515" s="106">
        <v>4725.53</v>
      </c>
      <c r="F3515" s="106">
        <v>4704.6899999999996</v>
      </c>
      <c r="G3515" s="28"/>
      <c r="H3515" s="107">
        <v>-1E-4</v>
      </c>
      <c r="K3515" s="110">
        <v>45350</v>
      </c>
      <c r="L3515" s="106">
        <v>21951.15</v>
      </c>
      <c r="M3515" s="106">
        <v>22214.1</v>
      </c>
      <c r="N3515" s="106">
        <v>22229.15</v>
      </c>
      <c r="O3515" s="106">
        <v>21915.85</v>
      </c>
      <c r="P3515" s="28" t="s">
        <v>5942</v>
      </c>
      <c r="Q3515" s="107">
        <v>-1.11E-2</v>
      </c>
      <c r="T3515" s="110">
        <v>45097</v>
      </c>
      <c r="U3515" s="28">
        <v>82</v>
      </c>
      <c r="V3515">
        <v>81.915000000000006</v>
      </c>
      <c r="W3515">
        <v>82.173000000000002</v>
      </c>
      <c r="X3515">
        <v>81.915000000000006</v>
      </c>
      <c r="Y3515" s="19">
        <v>1.1000000000000001E-3</v>
      </c>
      <c r="AB3515" s="110">
        <f t="shared" si="633"/>
        <v>45350</v>
      </c>
      <c r="AC3515" s="108">
        <f t="shared" si="631"/>
        <v>21951.15</v>
      </c>
      <c r="AD3515" s="28">
        <f t="shared" si="632"/>
        <v>82.9</v>
      </c>
      <c r="AE3515" s="28">
        <f t="shared" si="626"/>
        <v>264.79071170084438</v>
      </c>
      <c r="AF3515" s="31">
        <f t="shared" si="627"/>
        <v>-1.1410315918485847E-2</v>
      </c>
      <c r="AJ3515" s="110">
        <f t="shared" si="630"/>
        <v>45287</v>
      </c>
      <c r="AK3515" s="31">
        <f t="shared" si="628"/>
        <v>1.4E-3</v>
      </c>
      <c r="AL3515" s="115">
        <f t="shared" si="629"/>
        <v>8.6791161480113121E-3</v>
      </c>
      <c r="AM3515" s="100"/>
      <c r="BR3515" s="18">
        <f t="shared" si="623"/>
        <v>45275</v>
      </c>
      <c r="BS3515" s="6">
        <f t="shared" si="624"/>
        <v>-1E-4</v>
      </c>
      <c r="BT3515" s="6">
        <f t="shared" si="625"/>
        <v>1.29E-2</v>
      </c>
    </row>
    <row r="3516" spans="2:72" ht="14.45" hidden="1">
      <c r="B3516" s="110">
        <v>45278</v>
      </c>
      <c r="C3516" s="106">
        <v>4740.5600000000004</v>
      </c>
      <c r="D3516" s="106">
        <v>4725.58</v>
      </c>
      <c r="E3516" s="106">
        <v>4749.5200000000004</v>
      </c>
      <c r="F3516" s="106">
        <v>4725.58</v>
      </c>
      <c r="G3516" s="28"/>
      <c r="H3516" s="107">
        <v>4.4999999999999997E-3</v>
      </c>
      <c r="K3516" s="110">
        <v>45351</v>
      </c>
      <c r="L3516" s="106">
        <v>21982.799999999999</v>
      </c>
      <c r="M3516" s="106">
        <v>21935.200000000001</v>
      </c>
      <c r="N3516" s="106">
        <v>22060.55</v>
      </c>
      <c r="O3516" s="106">
        <v>21860.65</v>
      </c>
      <c r="P3516" s="28" t="s">
        <v>5943</v>
      </c>
      <c r="Q3516" s="107">
        <v>1.4E-3</v>
      </c>
      <c r="T3516" s="110">
        <v>45098</v>
      </c>
      <c r="U3516" s="28">
        <v>81.93</v>
      </c>
      <c r="V3516">
        <v>81.992000000000004</v>
      </c>
      <c r="W3516">
        <v>82.135000000000005</v>
      </c>
      <c r="X3516">
        <v>81.94</v>
      </c>
      <c r="Y3516" s="19">
        <v>-8.9999999999999998E-4</v>
      </c>
      <c r="AB3516" s="110">
        <f t="shared" si="633"/>
        <v>45351</v>
      </c>
      <c r="AC3516" s="108">
        <f t="shared" si="631"/>
        <v>21982.799999999999</v>
      </c>
      <c r="AD3516" s="28">
        <f t="shared" si="632"/>
        <v>82.9</v>
      </c>
      <c r="AE3516" s="28">
        <f t="shared" si="626"/>
        <v>265.17249698431846</v>
      </c>
      <c r="AF3516" s="31">
        <f t="shared" si="627"/>
        <v>1.4418378991534198E-3</v>
      </c>
      <c r="AJ3516" s="110">
        <f t="shared" si="630"/>
        <v>45288</v>
      </c>
      <c r="AK3516" s="31">
        <f t="shared" si="628"/>
        <v>4.0000000000000002E-4</v>
      </c>
      <c r="AL3516" s="115">
        <f t="shared" si="629"/>
        <v>6.8606155328889695E-3</v>
      </c>
      <c r="AM3516" s="100"/>
      <c r="BR3516" s="18">
        <f t="shared" si="623"/>
        <v>45278</v>
      </c>
      <c r="BS3516" s="6">
        <f t="shared" si="624"/>
        <v>4.4999999999999997E-3</v>
      </c>
      <c r="BT3516" s="6">
        <f t="shared" si="625"/>
        <v>-1.8E-3</v>
      </c>
    </row>
    <row r="3517" spans="2:72" ht="14.45" hidden="1">
      <c r="B3517" s="110">
        <v>45279</v>
      </c>
      <c r="C3517" s="106">
        <v>4768.37</v>
      </c>
      <c r="D3517" s="106">
        <v>4743.72</v>
      </c>
      <c r="E3517" s="106">
        <v>4768.6899999999996</v>
      </c>
      <c r="F3517" s="106">
        <v>4743.72</v>
      </c>
      <c r="G3517" s="28"/>
      <c r="H3517" s="107">
        <v>5.8999999999999999E-3</v>
      </c>
      <c r="K3517" s="110">
        <v>45352</v>
      </c>
      <c r="L3517" s="106">
        <v>22338.75</v>
      </c>
      <c r="M3517" s="106">
        <v>22048.3</v>
      </c>
      <c r="N3517" s="106">
        <v>22353.3</v>
      </c>
      <c r="O3517" s="106">
        <v>22047.75</v>
      </c>
      <c r="P3517" s="28" t="s">
        <v>5944</v>
      </c>
      <c r="Q3517" s="107">
        <v>1.6199999999999999E-2</v>
      </c>
      <c r="T3517" s="110">
        <v>45099</v>
      </c>
      <c r="U3517" s="28">
        <v>81.95</v>
      </c>
      <c r="V3517">
        <v>81.960999999999999</v>
      </c>
      <c r="W3517">
        <v>82.016999999999996</v>
      </c>
      <c r="X3517">
        <v>81.878</v>
      </c>
      <c r="Y3517" s="19">
        <v>2.0000000000000001E-4</v>
      </c>
      <c r="AB3517" s="110">
        <f t="shared" si="633"/>
        <v>45352</v>
      </c>
      <c r="AC3517" s="108">
        <f t="shared" si="631"/>
        <v>22338.75</v>
      </c>
      <c r="AD3517" s="28">
        <f t="shared" si="632"/>
        <v>82.840999999999994</v>
      </c>
      <c r="AE3517" s="28">
        <f t="shared" si="626"/>
        <v>269.65814029285019</v>
      </c>
      <c r="AF3517" s="31">
        <f t="shared" si="627"/>
        <v>1.6915944751227263E-2</v>
      </c>
      <c r="AJ3517" s="110">
        <f t="shared" si="630"/>
        <v>45289</v>
      </c>
      <c r="AK3517" s="31">
        <f t="shared" si="628"/>
        <v>-2.8E-3</v>
      </c>
      <c r="AL3517" s="115">
        <f t="shared" si="629"/>
        <v>-2.4237327428658917E-3</v>
      </c>
      <c r="AM3517" s="100"/>
      <c r="BR3517" s="18">
        <f t="shared" si="623"/>
        <v>45279</v>
      </c>
      <c r="BS3517" s="6">
        <f t="shared" si="624"/>
        <v>5.8999999999999999E-3</v>
      </c>
      <c r="BT3517" s="6">
        <f t="shared" si="625"/>
        <v>1.6000000000000001E-3</v>
      </c>
    </row>
    <row r="3518" spans="2:72" ht="14.45" hidden="1">
      <c r="B3518" s="110">
        <v>45280</v>
      </c>
      <c r="C3518" s="106">
        <v>4698.3500000000004</v>
      </c>
      <c r="D3518" s="106">
        <v>4764.7299999999996</v>
      </c>
      <c r="E3518" s="106">
        <v>4778.01</v>
      </c>
      <c r="F3518" s="106">
        <v>4697.82</v>
      </c>
      <c r="G3518" s="28"/>
      <c r="H3518" s="107">
        <v>-1.47E-2</v>
      </c>
      <c r="K3518" s="110">
        <v>45353</v>
      </c>
      <c r="L3518" s="106">
        <v>22378.400000000001</v>
      </c>
      <c r="M3518" s="106">
        <v>22406.95</v>
      </c>
      <c r="N3518" s="106">
        <v>22419.55</v>
      </c>
      <c r="O3518" s="106">
        <v>22367.05</v>
      </c>
      <c r="P3518" s="28" t="s">
        <v>5945</v>
      </c>
      <c r="Q3518" s="107">
        <v>1.8E-3</v>
      </c>
      <c r="T3518" s="110">
        <v>45100</v>
      </c>
      <c r="U3518" s="28">
        <v>81.98</v>
      </c>
      <c r="V3518">
        <v>81.927000000000007</v>
      </c>
      <c r="W3518">
        <v>82.088999999999999</v>
      </c>
      <c r="X3518">
        <v>81.926000000000002</v>
      </c>
      <c r="Y3518" s="19">
        <v>4.0000000000000002E-4</v>
      </c>
      <c r="AB3518" s="110">
        <f>VLOOKUP(K3518,T:Y,1,TRUE)</f>
        <v>45352</v>
      </c>
      <c r="AC3518" s="108">
        <f t="shared" si="631"/>
        <v>22338.75</v>
      </c>
      <c r="AD3518" s="28">
        <f t="shared" si="632"/>
        <v>82.840999999999994</v>
      </c>
      <c r="AE3518" s="28">
        <f t="shared" si="626"/>
        <v>269.65814029285019</v>
      </c>
      <c r="AF3518" s="31">
        <f t="shared" si="627"/>
        <v>0</v>
      </c>
      <c r="AJ3518" s="110">
        <f t="shared" si="630"/>
        <v>45293</v>
      </c>
      <c r="AK3518" s="31">
        <f t="shared" si="628"/>
        <v>-5.7000000000000002E-3</v>
      </c>
      <c r="AL3518" s="115">
        <f t="shared" si="629"/>
        <v>-3.8831010609085004E-3</v>
      </c>
      <c r="AM3518" s="100"/>
      <c r="BR3518" s="18">
        <f t="shared" si="623"/>
        <v>45280</v>
      </c>
      <c r="BS3518" s="6">
        <f t="shared" si="624"/>
        <v>-1.47E-2</v>
      </c>
      <c r="BT3518" s="6">
        <f t="shared" si="625"/>
        <v>-1.41E-2</v>
      </c>
    </row>
    <row r="3519" spans="2:72" ht="14.45" hidden="1">
      <c r="B3519" s="110">
        <v>45281</v>
      </c>
      <c r="C3519" s="106">
        <v>4746.75</v>
      </c>
      <c r="D3519" s="106">
        <v>4724.29</v>
      </c>
      <c r="E3519" s="106">
        <v>4748.71</v>
      </c>
      <c r="F3519" s="106">
        <v>4708.3500000000004</v>
      </c>
      <c r="G3519" s="28"/>
      <c r="H3519" s="107">
        <v>1.03E-2</v>
      </c>
      <c r="K3519" s="110">
        <v>45355</v>
      </c>
      <c r="L3519" s="106">
        <v>22405.599999999999</v>
      </c>
      <c r="M3519" s="106">
        <v>22403.5</v>
      </c>
      <c r="N3519" s="106">
        <v>22440.9</v>
      </c>
      <c r="O3519" s="106">
        <v>22358.3</v>
      </c>
      <c r="P3519" s="28" t="s">
        <v>5946</v>
      </c>
      <c r="Q3519" s="107">
        <v>1.1999999999999999E-3</v>
      </c>
      <c r="T3519" s="110">
        <v>45103</v>
      </c>
      <c r="U3519" s="28">
        <v>81.97</v>
      </c>
      <c r="V3519">
        <v>81.971000000000004</v>
      </c>
      <c r="W3519">
        <v>82.085999999999999</v>
      </c>
      <c r="X3519">
        <v>81.935000000000002</v>
      </c>
      <c r="Y3519" s="19">
        <v>-1E-4</v>
      </c>
      <c r="AB3519" s="110">
        <f t="shared" ref="AB3519:AB3550" si="634">VLOOKUP(K3519,T:Y,1,FALSE)</f>
        <v>45355</v>
      </c>
      <c r="AC3519" s="108">
        <f t="shared" si="631"/>
        <v>22405.599999999999</v>
      </c>
      <c r="AD3519" s="28">
        <f t="shared" si="632"/>
        <v>82.911000000000001</v>
      </c>
      <c r="AE3519" s="28">
        <f t="shared" si="626"/>
        <v>270.23675989916899</v>
      </c>
      <c r="AF3519" s="31">
        <f t="shared" si="627"/>
        <v>2.145752417080482E-3</v>
      </c>
      <c r="AJ3519" s="110">
        <f t="shared" si="630"/>
        <v>45294</v>
      </c>
      <c r="AK3519" s="31">
        <f t="shared" si="628"/>
        <v>-8.0000000000000002E-3</v>
      </c>
      <c r="AL3519" s="115">
        <f t="shared" si="629"/>
        <v>-6.9949140235526786E-3</v>
      </c>
      <c r="AM3519" s="100"/>
      <c r="BR3519" s="18">
        <f t="shared" si="623"/>
        <v>45281</v>
      </c>
      <c r="BS3519" s="6">
        <f t="shared" si="624"/>
        <v>1.03E-2</v>
      </c>
      <c r="BT3519" s="6">
        <f t="shared" si="625"/>
        <v>5.0000000000000001E-3</v>
      </c>
    </row>
    <row r="3520" spans="2:72" ht="14.45" hidden="1">
      <c r="B3520" s="110">
        <v>45282</v>
      </c>
      <c r="C3520" s="106">
        <v>4754.63</v>
      </c>
      <c r="D3520" s="106">
        <v>4753.92</v>
      </c>
      <c r="E3520" s="106">
        <v>4772.9399999999996</v>
      </c>
      <c r="F3520" s="106">
        <v>4736.7700000000004</v>
      </c>
      <c r="G3520" s="28"/>
      <c r="H3520" s="107">
        <v>1.6999999999999999E-3</v>
      </c>
      <c r="K3520" s="110">
        <v>45356</v>
      </c>
      <c r="L3520" s="106">
        <v>22356.3</v>
      </c>
      <c r="M3520" s="106">
        <v>22371.25</v>
      </c>
      <c r="N3520" s="106">
        <v>22416.9</v>
      </c>
      <c r="O3520" s="106">
        <v>22269.15</v>
      </c>
      <c r="P3520" s="28" t="s">
        <v>5947</v>
      </c>
      <c r="Q3520" s="107">
        <v>-2.2000000000000001E-3</v>
      </c>
      <c r="T3520" s="110">
        <v>45104</v>
      </c>
      <c r="U3520" s="28">
        <v>81.983000000000004</v>
      </c>
      <c r="V3520">
        <v>82.03</v>
      </c>
      <c r="W3520">
        <v>82.05</v>
      </c>
      <c r="X3520">
        <v>81.933999999999997</v>
      </c>
      <c r="Y3520" s="19">
        <v>2.0000000000000001E-4</v>
      </c>
      <c r="AB3520" s="110">
        <f t="shared" si="634"/>
        <v>45356</v>
      </c>
      <c r="AC3520" s="108">
        <f t="shared" si="631"/>
        <v>22356.3</v>
      </c>
      <c r="AD3520" s="28">
        <f t="shared" si="632"/>
        <v>82.891000000000005</v>
      </c>
      <c r="AE3520" s="28">
        <f t="shared" si="626"/>
        <v>269.70720584864461</v>
      </c>
      <c r="AF3520" s="31">
        <f t="shared" si="627"/>
        <v>-1.9595929536824208E-3</v>
      </c>
      <c r="AJ3520" s="110">
        <f t="shared" si="630"/>
        <v>45295</v>
      </c>
      <c r="AK3520" s="31">
        <f t="shared" si="628"/>
        <v>-3.3999999999999998E-3</v>
      </c>
      <c r="AL3520" s="115">
        <f t="shared" si="629"/>
        <v>7.0360534355413673E-3</v>
      </c>
      <c r="AM3520" s="100"/>
      <c r="BR3520" s="18">
        <f t="shared" si="623"/>
        <v>45282</v>
      </c>
      <c r="BS3520" s="6">
        <f t="shared" si="624"/>
        <v>1.6999999999999999E-3</v>
      </c>
      <c r="BT3520" s="6">
        <f t="shared" si="625"/>
        <v>4.4000000000000003E-3</v>
      </c>
    </row>
    <row r="3521" spans="2:72" ht="14.45" hidden="1">
      <c r="B3521" s="110">
        <v>45286</v>
      </c>
      <c r="C3521" s="106">
        <v>4774.75</v>
      </c>
      <c r="D3521" s="106">
        <v>4758.8599999999997</v>
      </c>
      <c r="E3521" s="106">
        <v>4784.72</v>
      </c>
      <c r="F3521" s="106">
        <v>4758.45</v>
      </c>
      <c r="G3521" s="28"/>
      <c r="H3521" s="107">
        <v>4.1999999999999997E-3</v>
      </c>
      <c r="K3521" s="110">
        <v>45357</v>
      </c>
      <c r="L3521" s="106">
        <v>22474.05</v>
      </c>
      <c r="M3521" s="106">
        <v>22327.5</v>
      </c>
      <c r="N3521" s="106">
        <v>22497.200000000001</v>
      </c>
      <c r="O3521" s="106">
        <v>22224.35</v>
      </c>
      <c r="P3521" s="28" t="s">
        <v>5948</v>
      </c>
      <c r="Q3521" s="107">
        <v>5.3E-3</v>
      </c>
      <c r="T3521" s="110">
        <v>45105</v>
      </c>
      <c r="U3521" s="28">
        <v>82.02</v>
      </c>
      <c r="V3521">
        <v>81.991</v>
      </c>
      <c r="W3521">
        <v>82.099000000000004</v>
      </c>
      <c r="X3521">
        <v>81.965999999999994</v>
      </c>
      <c r="Y3521" s="19">
        <v>5.0000000000000001E-4</v>
      </c>
      <c r="AB3521" s="110">
        <f t="shared" si="634"/>
        <v>45357</v>
      </c>
      <c r="AC3521" s="108">
        <f t="shared" si="631"/>
        <v>22474.05</v>
      </c>
      <c r="AD3521" s="28">
        <f t="shared" si="632"/>
        <v>82.78</v>
      </c>
      <c r="AE3521" s="28">
        <f t="shared" si="626"/>
        <v>271.49130224691953</v>
      </c>
      <c r="AF3521" s="31">
        <f t="shared" si="627"/>
        <v>6.6149378273421267E-3</v>
      </c>
      <c r="AJ3521" s="110">
        <f t="shared" si="630"/>
        <v>45296</v>
      </c>
      <c r="AK3521" s="31">
        <f t="shared" si="628"/>
        <v>1.8E-3</v>
      </c>
      <c r="AL3521" s="115">
        <f t="shared" si="629"/>
        <v>4.0988447063852185E-3</v>
      </c>
      <c r="AM3521" s="100"/>
      <c r="BR3521" s="18">
        <f t="shared" si="623"/>
        <v>45286</v>
      </c>
      <c r="BS3521" s="6">
        <f t="shared" si="624"/>
        <v>4.1999999999999997E-3</v>
      </c>
      <c r="BT3521" s="6">
        <f t="shared" si="625"/>
        <v>4.3E-3</v>
      </c>
    </row>
    <row r="3522" spans="2:72" ht="14.45" hidden="1">
      <c r="B3522" s="110">
        <v>45287</v>
      </c>
      <c r="C3522" s="106">
        <v>4781.58</v>
      </c>
      <c r="D3522" s="106">
        <v>4773.45</v>
      </c>
      <c r="E3522" s="106">
        <v>4785.3900000000003</v>
      </c>
      <c r="F3522" s="106">
        <v>4768.8999999999996</v>
      </c>
      <c r="G3522" s="28"/>
      <c r="H3522" s="107">
        <v>1.4E-3</v>
      </c>
      <c r="K3522" s="110">
        <v>45358</v>
      </c>
      <c r="L3522" s="106">
        <v>22493.55</v>
      </c>
      <c r="M3522" s="106">
        <v>22505.3</v>
      </c>
      <c r="N3522" s="106">
        <v>22525.65</v>
      </c>
      <c r="O3522" s="106">
        <v>22430</v>
      </c>
      <c r="P3522" s="28" t="s">
        <v>5949</v>
      </c>
      <c r="Q3522" s="107">
        <v>8.9999999999999998E-4</v>
      </c>
      <c r="T3522" s="110">
        <v>45106</v>
      </c>
      <c r="U3522" s="28">
        <v>82.1</v>
      </c>
      <c r="V3522">
        <v>82.037000000000006</v>
      </c>
      <c r="W3522">
        <v>82.134</v>
      </c>
      <c r="X3522">
        <v>81.997</v>
      </c>
      <c r="Y3522" s="19">
        <v>1E-3</v>
      </c>
      <c r="AB3522" s="110">
        <f t="shared" si="634"/>
        <v>45358</v>
      </c>
      <c r="AC3522" s="108">
        <f t="shared" si="631"/>
        <v>22493.55</v>
      </c>
      <c r="AD3522" s="28">
        <f t="shared" si="632"/>
        <v>82.707999999999998</v>
      </c>
      <c r="AE3522" s="28">
        <f t="shared" si="626"/>
        <v>271.96341345456301</v>
      </c>
      <c r="AF3522" s="31">
        <f t="shared" si="627"/>
        <v>1.7389551847009077E-3</v>
      </c>
      <c r="AJ3522" s="110">
        <f t="shared" si="630"/>
        <v>45299</v>
      </c>
      <c r="AK3522" s="31">
        <f t="shared" si="628"/>
        <v>1.41E-2</v>
      </c>
      <c r="AL3522" s="115">
        <f t="shared" si="629"/>
        <v>-8.4186195524907914E-3</v>
      </c>
      <c r="AM3522" s="100"/>
      <c r="BR3522" s="18">
        <f t="shared" si="623"/>
        <v>45287</v>
      </c>
      <c r="BS3522" s="6">
        <f t="shared" si="624"/>
        <v>1.4E-3</v>
      </c>
      <c r="BT3522" s="6">
        <f t="shared" si="625"/>
        <v>0.01</v>
      </c>
    </row>
    <row r="3523" spans="2:72" ht="14.45" hidden="1">
      <c r="B3523" s="110">
        <v>45288</v>
      </c>
      <c r="C3523" s="106">
        <v>4783.3500000000004</v>
      </c>
      <c r="D3523" s="106">
        <v>4786.4399999999996</v>
      </c>
      <c r="E3523" s="106">
        <v>4793.3</v>
      </c>
      <c r="F3523" s="106">
        <v>4780.9799999999996</v>
      </c>
      <c r="G3523" s="28"/>
      <c r="H3523" s="107">
        <v>4.0000000000000002E-4</v>
      </c>
      <c r="K3523" s="110">
        <v>45362</v>
      </c>
      <c r="L3523" s="106">
        <v>22332.65</v>
      </c>
      <c r="M3523" s="106">
        <v>22517.5</v>
      </c>
      <c r="N3523" s="106">
        <v>22526.6</v>
      </c>
      <c r="O3523" s="106">
        <v>22307.25</v>
      </c>
      <c r="P3523" s="28" t="s">
        <v>4327</v>
      </c>
      <c r="Q3523" s="107">
        <v>-7.1999999999999998E-3</v>
      </c>
      <c r="T3523" s="110">
        <v>45107</v>
      </c>
      <c r="U3523" s="28">
        <v>82.090999999999994</v>
      </c>
      <c r="V3523">
        <v>82.09</v>
      </c>
      <c r="W3523">
        <v>82.135000000000005</v>
      </c>
      <c r="X3523">
        <v>81.997</v>
      </c>
      <c r="Y3523" s="19">
        <v>-1E-4</v>
      </c>
      <c r="AB3523" s="110">
        <f t="shared" si="634"/>
        <v>45362</v>
      </c>
      <c r="AC3523" s="108">
        <f t="shared" si="631"/>
        <v>22332.65</v>
      </c>
      <c r="AD3523" s="28">
        <f t="shared" si="632"/>
        <v>82.72</v>
      </c>
      <c r="AE3523" s="28">
        <f t="shared" si="626"/>
        <v>269.97884429400386</v>
      </c>
      <c r="AF3523" s="31">
        <f t="shared" si="627"/>
        <v>-7.2971916896855671E-3</v>
      </c>
      <c r="AJ3523" s="110">
        <f t="shared" si="630"/>
        <v>45300</v>
      </c>
      <c r="AK3523" s="31">
        <f t="shared" si="628"/>
        <v>-1.5E-3</v>
      </c>
      <c r="AL3523" s="115">
        <f t="shared" si="629"/>
        <v>7.0928703282158168E-4</v>
      </c>
      <c r="AM3523" s="100"/>
      <c r="BR3523" s="18">
        <f t="shared" ref="BR3523:BR3586" si="635">VLOOKUP(B3523,K:Q,1,FALSE)</f>
        <v>45288</v>
      </c>
      <c r="BS3523" s="6">
        <f t="shared" ref="BS3523:BS3586" si="636">IFERROR(VLOOKUP(BR3523,B:H,7,FALSE),0)</f>
        <v>4.0000000000000002E-4</v>
      </c>
      <c r="BT3523" s="6">
        <f t="shared" ref="BT3523:BT3586" si="637">IFERROR(VLOOKUP(BR3523,K:Q,7,FALSE),0)</f>
        <v>5.7000000000000002E-3</v>
      </c>
    </row>
    <row r="3524" spans="2:72" ht="14.45" hidden="1">
      <c r="B3524" s="110">
        <v>45289</v>
      </c>
      <c r="C3524" s="106">
        <v>4769.83</v>
      </c>
      <c r="D3524" s="106">
        <v>4782.88</v>
      </c>
      <c r="E3524" s="106">
        <v>4788.43</v>
      </c>
      <c r="F3524" s="106">
        <v>4751.99</v>
      </c>
      <c r="G3524" s="28"/>
      <c r="H3524" s="107">
        <v>-2.8E-3</v>
      </c>
      <c r="K3524" s="110">
        <v>45363</v>
      </c>
      <c r="L3524" s="106">
        <v>22335.7</v>
      </c>
      <c r="M3524" s="106">
        <v>22334.45</v>
      </c>
      <c r="N3524" s="106">
        <v>22452.55</v>
      </c>
      <c r="O3524" s="106">
        <v>22256</v>
      </c>
      <c r="P3524" s="28" t="s">
        <v>5950</v>
      </c>
      <c r="Q3524" s="107">
        <v>1E-4</v>
      </c>
      <c r="T3524" s="110">
        <v>45110</v>
      </c>
      <c r="U3524" s="28">
        <v>81.94</v>
      </c>
      <c r="V3524">
        <v>82.061000000000007</v>
      </c>
      <c r="W3524">
        <v>82.072000000000003</v>
      </c>
      <c r="X3524">
        <v>81.753</v>
      </c>
      <c r="Y3524" s="19">
        <v>-1.8E-3</v>
      </c>
      <c r="AB3524" s="110">
        <f t="shared" si="634"/>
        <v>45363</v>
      </c>
      <c r="AC3524" s="108">
        <f t="shared" si="631"/>
        <v>22335.7</v>
      </c>
      <c r="AD3524" s="28">
        <f t="shared" si="632"/>
        <v>82.786000000000001</v>
      </c>
      <c r="AE3524" s="28">
        <f t="shared" ref="AE3524:AE3587" si="638">AC3524/AD3524</f>
        <v>269.80044935133958</v>
      </c>
      <c r="AF3524" s="31">
        <f t="shared" si="627"/>
        <v>-6.6077378444517887E-4</v>
      </c>
      <c r="AJ3524" s="110">
        <f t="shared" si="630"/>
        <v>45301</v>
      </c>
      <c r="AK3524" s="31">
        <f t="shared" si="628"/>
        <v>5.7000000000000002E-3</v>
      </c>
      <c r="AL3524" s="115">
        <f t="shared" si="629"/>
        <v>4.4671414866428449E-3</v>
      </c>
      <c r="AM3524" s="100"/>
      <c r="BR3524" s="18">
        <f t="shared" si="635"/>
        <v>45289</v>
      </c>
      <c r="BS3524" s="6">
        <f t="shared" si="636"/>
        <v>-2.8E-3</v>
      </c>
      <c r="BT3524" s="6">
        <f t="shared" si="637"/>
        <v>-2.2000000000000001E-3</v>
      </c>
    </row>
    <row r="3525" spans="2:72" ht="14.45" hidden="1">
      <c r="B3525" s="110">
        <v>45293</v>
      </c>
      <c r="C3525" s="106">
        <v>4742.83</v>
      </c>
      <c r="D3525" s="106">
        <v>4745.2</v>
      </c>
      <c r="E3525" s="106">
        <v>4754.33</v>
      </c>
      <c r="F3525" s="106">
        <v>4722.67</v>
      </c>
      <c r="G3525" s="28"/>
      <c r="H3525" s="107">
        <v>-5.7000000000000002E-3</v>
      </c>
      <c r="K3525" s="110">
        <v>45364</v>
      </c>
      <c r="L3525" s="106">
        <v>21997.7</v>
      </c>
      <c r="M3525" s="106">
        <v>22432.2</v>
      </c>
      <c r="N3525" s="106">
        <v>22446.75</v>
      </c>
      <c r="O3525" s="106">
        <v>21905.65</v>
      </c>
      <c r="P3525" s="28" t="s">
        <v>5951</v>
      </c>
      <c r="Q3525" s="107">
        <v>-1.5100000000000001E-2</v>
      </c>
      <c r="T3525" s="110">
        <v>45111</v>
      </c>
      <c r="U3525" s="28">
        <v>81.945999999999998</v>
      </c>
      <c r="V3525">
        <v>81.974999999999994</v>
      </c>
      <c r="W3525">
        <v>82.045000000000002</v>
      </c>
      <c r="X3525">
        <v>81.867999999999995</v>
      </c>
      <c r="Y3525" s="19">
        <v>1E-4</v>
      </c>
      <c r="AB3525" s="110">
        <f t="shared" si="634"/>
        <v>45364</v>
      </c>
      <c r="AC3525" s="108">
        <f t="shared" si="631"/>
        <v>21997.7</v>
      </c>
      <c r="AD3525" s="28">
        <f t="shared" si="632"/>
        <v>82.82</v>
      </c>
      <c r="AE3525" s="28">
        <f t="shared" si="638"/>
        <v>265.60854865974403</v>
      </c>
      <c r="AF3525" s="31">
        <f t="shared" ref="AF3525:AF3588" si="639">AE3525/AE3524-1</f>
        <v>-1.5537041178670385E-2</v>
      </c>
      <c r="AJ3525" s="110">
        <f t="shared" si="630"/>
        <v>45302</v>
      </c>
      <c r="AK3525" s="31">
        <f t="shared" si="628"/>
        <v>-6.9999999999999999E-4</v>
      </c>
      <c r="AL3525" s="115">
        <f t="shared" si="629"/>
        <v>8.3610610303219701E-4</v>
      </c>
      <c r="AM3525" s="100"/>
      <c r="BR3525" s="18">
        <f t="shared" si="635"/>
        <v>45293</v>
      </c>
      <c r="BS3525" s="6">
        <f t="shared" si="636"/>
        <v>-5.7000000000000002E-3</v>
      </c>
      <c r="BT3525" s="6">
        <f t="shared" si="637"/>
        <v>-3.5000000000000001E-3</v>
      </c>
    </row>
    <row r="3526" spans="2:72" ht="14.45" hidden="1">
      <c r="B3526" s="110">
        <v>45294</v>
      </c>
      <c r="C3526" s="106">
        <v>4704.8100000000004</v>
      </c>
      <c r="D3526" s="106">
        <v>4725.07</v>
      </c>
      <c r="E3526" s="106">
        <v>4729.29</v>
      </c>
      <c r="F3526" s="106">
        <v>4699.71</v>
      </c>
      <c r="G3526" s="28"/>
      <c r="H3526" s="107">
        <v>-8.0000000000000002E-3</v>
      </c>
      <c r="K3526" s="110">
        <v>45365</v>
      </c>
      <c r="L3526" s="106">
        <v>22146.65</v>
      </c>
      <c r="M3526" s="106">
        <v>21982.55</v>
      </c>
      <c r="N3526" s="106">
        <v>22204.6</v>
      </c>
      <c r="O3526" s="106">
        <v>21917.5</v>
      </c>
      <c r="P3526" s="28" t="s">
        <v>5952</v>
      </c>
      <c r="Q3526" s="107">
        <v>6.7999999999999996E-3</v>
      </c>
      <c r="T3526" s="110">
        <v>45112</v>
      </c>
      <c r="U3526" s="28">
        <v>82.397000000000006</v>
      </c>
      <c r="V3526">
        <v>82.046999999999997</v>
      </c>
      <c r="W3526">
        <v>82.412999999999997</v>
      </c>
      <c r="X3526">
        <v>81.994</v>
      </c>
      <c r="Y3526" s="19">
        <v>5.4999999999999997E-3</v>
      </c>
      <c r="AB3526" s="110">
        <f t="shared" si="634"/>
        <v>45365</v>
      </c>
      <c r="AC3526" s="108">
        <f t="shared" si="631"/>
        <v>22146.65</v>
      </c>
      <c r="AD3526" s="28">
        <f t="shared" si="632"/>
        <v>82.915000000000006</v>
      </c>
      <c r="AE3526" s="28">
        <f t="shared" si="638"/>
        <v>267.10064523910029</v>
      </c>
      <c r="AF3526" s="31">
        <f t="shared" si="639"/>
        <v>5.6176526956128736E-3</v>
      </c>
      <c r="AJ3526" s="110">
        <f t="shared" si="630"/>
        <v>45303</v>
      </c>
      <c r="AK3526" s="31">
        <f t="shared" si="628"/>
        <v>8.0000000000000004E-4</v>
      </c>
      <c r="AL3526" s="115">
        <f t="shared" si="629"/>
        <v>1.3941039721508508E-2</v>
      </c>
      <c r="AM3526" s="100"/>
      <c r="BR3526" s="18">
        <f t="shared" si="635"/>
        <v>45294</v>
      </c>
      <c r="BS3526" s="6">
        <f t="shared" si="636"/>
        <v>-8.0000000000000002E-3</v>
      </c>
      <c r="BT3526" s="6">
        <f t="shared" si="637"/>
        <v>-6.8999999999999999E-3</v>
      </c>
    </row>
    <row r="3527" spans="2:72" ht="14.45" hidden="1">
      <c r="B3527" s="110">
        <v>45295</v>
      </c>
      <c r="C3527" s="106">
        <v>4688.68</v>
      </c>
      <c r="D3527" s="106">
        <v>4697.42</v>
      </c>
      <c r="E3527" s="106">
        <v>4726.78</v>
      </c>
      <c r="F3527" s="106">
        <v>4687.53</v>
      </c>
      <c r="G3527" s="28"/>
      <c r="H3527" s="107">
        <v>-3.3999999999999998E-3</v>
      </c>
      <c r="K3527" s="110">
        <v>45366</v>
      </c>
      <c r="L3527" s="106">
        <v>22023.35</v>
      </c>
      <c r="M3527" s="106">
        <v>22064.85</v>
      </c>
      <c r="N3527" s="106">
        <v>22120.9</v>
      </c>
      <c r="O3527" s="106">
        <v>21931.7</v>
      </c>
      <c r="P3527" s="28" t="s">
        <v>5953</v>
      </c>
      <c r="Q3527" s="107">
        <v>-5.5999999999999999E-3</v>
      </c>
      <c r="T3527" s="110">
        <v>45113</v>
      </c>
      <c r="U3527" s="28">
        <v>82.757999999999996</v>
      </c>
      <c r="V3527">
        <v>82.397999999999996</v>
      </c>
      <c r="W3527">
        <v>82.820999999999998</v>
      </c>
      <c r="X3527">
        <v>82.296999999999997</v>
      </c>
      <c r="Y3527" s="19">
        <v>4.4000000000000003E-3</v>
      </c>
      <c r="AB3527" s="110">
        <f t="shared" si="634"/>
        <v>45366</v>
      </c>
      <c r="AC3527" s="108">
        <f t="shared" si="631"/>
        <v>22023.35</v>
      </c>
      <c r="AD3527" s="28">
        <f t="shared" si="632"/>
        <v>82.882999999999996</v>
      </c>
      <c r="AE3527" s="28">
        <f t="shared" si="638"/>
        <v>265.71612996633809</v>
      </c>
      <c r="AF3527" s="31">
        <f t="shared" si="639"/>
        <v>-5.1834965487366214E-3</v>
      </c>
      <c r="AJ3527" s="110">
        <f t="shared" si="630"/>
        <v>45307</v>
      </c>
      <c r="AK3527" s="31">
        <f t="shared" si="628"/>
        <v>-3.7000000000000002E-3</v>
      </c>
      <c r="AL3527" s="115">
        <f t="shared" si="629"/>
        <v>-6.0324391527297738E-3</v>
      </c>
      <c r="AM3527" s="100"/>
      <c r="BR3527" s="18">
        <f t="shared" si="635"/>
        <v>45295</v>
      </c>
      <c r="BS3527" s="6">
        <f t="shared" si="636"/>
        <v>-3.3999999999999998E-3</v>
      </c>
      <c r="BT3527" s="6">
        <f t="shared" si="637"/>
        <v>6.6E-3</v>
      </c>
    </row>
    <row r="3528" spans="2:72" ht="14.45" hidden="1">
      <c r="B3528" s="110">
        <v>45296</v>
      </c>
      <c r="C3528" s="106">
        <v>4697.24</v>
      </c>
      <c r="D3528" s="106">
        <v>4690.57</v>
      </c>
      <c r="E3528" s="106">
        <v>4721.49</v>
      </c>
      <c r="F3528" s="106">
        <v>4682.1099999999997</v>
      </c>
      <c r="G3528" s="28"/>
      <c r="H3528" s="107">
        <v>1.8E-3</v>
      </c>
      <c r="K3528" s="110">
        <v>45369</v>
      </c>
      <c r="L3528" s="106">
        <v>22055.7</v>
      </c>
      <c r="M3528" s="106">
        <v>21990.1</v>
      </c>
      <c r="N3528" s="106">
        <v>22123.7</v>
      </c>
      <c r="O3528" s="106">
        <v>21916.55</v>
      </c>
      <c r="P3528" s="28" t="s">
        <v>5954</v>
      </c>
      <c r="Q3528" s="107">
        <v>1.5E-3</v>
      </c>
      <c r="T3528" s="110">
        <v>45114</v>
      </c>
      <c r="U3528" s="28">
        <v>82.61</v>
      </c>
      <c r="V3528">
        <v>82.766000000000005</v>
      </c>
      <c r="W3528">
        <v>82.778000000000006</v>
      </c>
      <c r="X3528">
        <v>82.545000000000002</v>
      </c>
      <c r="Y3528" s="19">
        <v>-1.8E-3</v>
      </c>
      <c r="AB3528" s="110">
        <f t="shared" si="634"/>
        <v>45369</v>
      </c>
      <c r="AC3528" s="108">
        <f t="shared" si="631"/>
        <v>22055.7</v>
      </c>
      <c r="AD3528" s="28">
        <f t="shared" si="632"/>
        <v>82.9</v>
      </c>
      <c r="AE3528" s="28">
        <f t="shared" si="638"/>
        <v>266.05186972255729</v>
      </c>
      <c r="AF3528" s="31">
        <f t="shared" si="639"/>
        <v>1.2635279471431282E-3</v>
      </c>
      <c r="AJ3528" s="110">
        <f t="shared" si="630"/>
        <v>45308</v>
      </c>
      <c r="AK3528" s="31">
        <f t="shared" si="628"/>
        <v>-5.5999999999999999E-3</v>
      </c>
      <c r="AL3528" s="115">
        <f t="shared" si="629"/>
        <v>-2.2047846408037697E-2</v>
      </c>
      <c r="AM3528" s="100"/>
      <c r="BR3528" s="18">
        <f t="shared" si="635"/>
        <v>45296</v>
      </c>
      <c r="BS3528" s="6">
        <f t="shared" si="636"/>
        <v>1.8E-3</v>
      </c>
      <c r="BT3528" s="6">
        <f t="shared" si="637"/>
        <v>2.3999999999999998E-3</v>
      </c>
    </row>
    <row r="3529" spans="2:72" ht="14.45" hidden="1">
      <c r="B3529" s="110">
        <v>45299</v>
      </c>
      <c r="C3529" s="106">
        <v>4763.54</v>
      </c>
      <c r="D3529" s="106">
        <v>4703.7</v>
      </c>
      <c r="E3529" s="106">
        <v>4764.54</v>
      </c>
      <c r="F3529" s="106">
        <v>4699.82</v>
      </c>
      <c r="G3529" s="28"/>
      <c r="H3529" s="107">
        <v>1.41E-2</v>
      </c>
      <c r="K3529" s="110">
        <v>45370</v>
      </c>
      <c r="L3529" s="106">
        <v>21817.45</v>
      </c>
      <c r="M3529" s="106">
        <v>21946.45</v>
      </c>
      <c r="N3529" s="106">
        <v>21978.3</v>
      </c>
      <c r="O3529" s="106">
        <v>21793.1</v>
      </c>
      <c r="P3529" s="28" t="s">
        <v>5955</v>
      </c>
      <c r="Q3529" s="107">
        <v>-1.0800000000000001E-2</v>
      </c>
      <c r="T3529" s="110">
        <v>45117</v>
      </c>
      <c r="U3529" s="28">
        <v>82.52</v>
      </c>
      <c r="V3529">
        <v>82.665000000000006</v>
      </c>
      <c r="W3529">
        <v>82.688999999999993</v>
      </c>
      <c r="X3529">
        <v>82.52</v>
      </c>
      <c r="Y3529" s="19">
        <v>-1.1000000000000001E-3</v>
      </c>
      <c r="AB3529" s="110">
        <f t="shared" si="634"/>
        <v>45370</v>
      </c>
      <c r="AC3529" s="108">
        <f t="shared" si="631"/>
        <v>21817.45</v>
      </c>
      <c r="AD3529" s="28">
        <f t="shared" si="632"/>
        <v>83.007000000000005</v>
      </c>
      <c r="AE3529" s="28">
        <f t="shared" si="638"/>
        <v>262.83867625621934</v>
      </c>
      <c r="AF3529" s="31">
        <f t="shared" si="639"/>
        <v>-1.2077319620751759E-2</v>
      </c>
      <c r="AJ3529" s="110">
        <f t="shared" si="630"/>
        <v>45309</v>
      </c>
      <c r="AK3529" s="31">
        <f t="shared" si="628"/>
        <v>8.8000000000000005E-3</v>
      </c>
      <c r="AL3529" s="115">
        <f t="shared" si="629"/>
        <v>-4.8819341290263774E-3</v>
      </c>
      <c r="AM3529" s="100"/>
      <c r="BR3529" s="18">
        <f t="shared" si="635"/>
        <v>45299</v>
      </c>
      <c r="BS3529" s="6">
        <f t="shared" si="636"/>
        <v>1.41E-2</v>
      </c>
      <c r="BT3529" s="6">
        <f t="shared" si="637"/>
        <v>-9.1000000000000004E-3</v>
      </c>
    </row>
    <row r="3530" spans="2:72" ht="14.45" hidden="1">
      <c r="B3530" s="110">
        <v>45300</v>
      </c>
      <c r="C3530" s="106">
        <v>4756.5</v>
      </c>
      <c r="D3530" s="106">
        <v>4741.93</v>
      </c>
      <c r="E3530" s="106">
        <v>4765.47</v>
      </c>
      <c r="F3530" s="106">
        <v>4730.3500000000004</v>
      </c>
      <c r="G3530" s="28"/>
      <c r="H3530" s="107">
        <v>-1.5E-3</v>
      </c>
      <c r="K3530" s="110">
        <v>45371</v>
      </c>
      <c r="L3530" s="106">
        <v>21839.1</v>
      </c>
      <c r="M3530" s="106">
        <v>21843.9</v>
      </c>
      <c r="N3530" s="106">
        <v>21930.9</v>
      </c>
      <c r="O3530" s="106">
        <v>21710.2</v>
      </c>
      <c r="P3530" s="28" t="s">
        <v>5956</v>
      </c>
      <c r="Q3530" s="107">
        <v>1E-3</v>
      </c>
      <c r="T3530" s="110">
        <v>45118</v>
      </c>
      <c r="U3530" s="28">
        <v>82.39</v>
      </c>
      <c r="V3530">
        <v>82.55</v>
      </c>
      <c r="W3530">
        <v>82.563000000000002</v>
      </c>
      <c r="X3530">
        <v>82.323999999999998</v>
      </c>
      <c r="Y3530" s="19">
        <v>-1.6000000000000001E-3</v>
      </c>
      <c r="AB3530" s="110">
        <f t="shared" si="634"/>
        <v>45371</v>
      </c>
      <c r="AC3530" s="108">
        <f t="shared" si="631"/>
        <v>21839.1</v>
      </c>
      <c r="AD3530" s="28">
        <f t="shared" si="632"/>
        <v>83.173000000000002</v>
      </c>
      <c r="AE3530" s="28">
        <f t="shared" si="638"/>
        <v>262.57439313238666</v>
      </c>
      <c r="AF3530" s="31">
        <f t="shared" si="639"/>
        <v>-1.0054955670795174E-3</v>
      </c>
      <c r="AJ3530" s="110">
        <f t="shared" si="630"/>
        <v>45310</v>
      </c>
      <c r="AK3530" s="31">
        <f t="shared" si="628"/>
        <v>1.23E-2</v>
      </c>
      <c r="AL3530" s="115">
        <f t="shared" si="629"/>
        <v>8.4198560017556545E-3</v>
      </c>
      <c r="AM3530" s="100"/>
      <c r="BR3530" s="18">
        <f t="shared" si="635"/>
        <v>45300</v>
      </c>
      <c r="BS3530" s="6">
        <f t="shared" si="636"/>
        <v>-1.5E-3</v>
      </c>
      <c r="BT3530" s="6">
        <f t="shared" si="637"/>
        <v>1.5E-3</v>
      </c>
    </row>
    <row r="3531" spans="2:72" ht="14.45" hidden="1">
      <c r="B3531" s="110">
        <v>45301</v>
      </c>
      <c r="C3531" s="106">
        <v>4783.45</v>
      </c>
      <c r="D3531" s="106">
        <v>4759.9399999999996</v>
      </c>
      <c r="E3531" s="106">
        <v>4790.8</v>
      </c>
      <c r="F3531" s="106">
        <v>4756.2</v>
      </c>
      <c r="G3531" s="28"/>
      <c r="H3531" s="107">
        <v>5.7000000000000002E-3</v>
      </c>
      <c r="K3531" s="110">
        <v>45372</v>
      </c>
      <c r="L3531" s="106">
        <v>22011.95</v>
      </c>
      <c r="M3531" s="106">
        <v>21989.9</v>
      </c>
      <c r="N3531" s="106">
        <v>22080.95</v>
      </c>
      <c r="O3531" s="106">
        <v>21941.3</v>
      </c>
      <c r="P3531" s="28" t="s">
        <v>5957</v>
      </c>
      <c r="Q3531" s="107">
        <v>7.9000000000000008E-3</v>
      </c>
      <c r="T3531" s="110">
        <v>45119</v>
      </c>
      <c r="U3531" s="28">
        <v>81.98</v>
      </c>
      <c r="V3531">
        <v>82.405000000000001</v>
      </c>
      <c r="W3531">
        <v>82.421000000000006</v>
      </c>
      <c r="X3531">
        <v>81.962000000000003</v>
      </c>
      <c r="Y3531" s="19">
        <v>-5.0000000000000001E-3</v>
      </c>
      <c r="AB3531" s="110">
        <f t="shared" si="634"/>
        <v>45372</v>
      </c>
      <c r="AC3531" s="108">
        <f t="shared" si="631"/>
        <v>22011.95</v>
      </c>
      <c r="AD3531" s="28">
        <f t="shared" si="632"/>
        <v>83.174000000000007</v>
      </c>
      <c r="AE3531" s="28">
        <f t="shared" si="638"/>
        <v>264.64940967129149</v>
      </c>
      <c r="AF3531" s="31">
        <f t="shared" si="639"/>
        <v>7.9025852984020428E-3</v>
      </c>
      <c r="AJ3531" s="110" t="e">
        <f t="shared" si="630"/>
        <v>#N/A</v>
      </c>
      <c r="AK3531" s="31">
        <f t="shared" si="628"/>
        <v>0</v>
      </c>
      <c r="AL3531" s="115">
        <f t="shared" si="629"/>
        <v>0</v>
      </c>
      <c r="AM3531" s="100"/>
      <c r="BR3531" s="18">
        <f t="shared" si="635"/>
        <v>45301</v>
      </c>
      <c r="BS3531" s="6">
        <f t="shared" si="636"/>
        <v>5.7000000000000002E-3</v>
      </c>
      <c r="BT3531" s="6">
        <f t="shared" si="637"/>
        <v>3.3999999999999998E-3</v>
      </c>
    </row>
    <row r="3532" spans="2:72" ht="14.45" hidden="1">
      <c r="B3532" s="110">
        <v>45302</v>
      </c>
      <c r="C3532" s="106">
        <v>4780.24</v>
      </c>
      <c r="D3532" s="106">
        <v>4792.13</v>
      </c>
      <c r="E3532" s="106">
        <v>4798.5</v>
      </c>
      <c r="F3532" s="106">
        <v>4739.58</v>
      </c>
      <c r="G3532" s="28"/>
      <c r="H3532" s="107">
        <v>-6.9999999999999999E-4</v>
      </c>
      <c r="K3532" s="110">
        <v>45373</v>
      </c>
      <c r="L3532" s="106">
        <v>22096.75</v>
      </c>
      <c r="M3532" s="106">
        <v>21932.2</v>
      </c>
      <c r="N3532" s="106">
        <v>22180.7</v>
      </c>
      <c r="O3532" s="106">
        <v>21883.3</v>
      </c>
      <c r="P3532" s="28" t="s">
        <v>5958</v>
      </c>
      <c r="Q3532" s="107">
        <v>3.8999999999999998E-3</v>
      </c>
      <c r="T3532" s="110">
        <v>45120</v>
      </c>
      <c r="U3532" s="28">
        <v>82.04</v>
      </c>
      <c r="V3532">
        <v>82.001000000000005</v>
      </c>
      <c r="W3532">
        <v>82.146000000000001</v>
      </c>
      <c r="X3532">
        <v>81.947999999999993</v>
      </c>
      <c r="Y3532" s="19">
        <v>6.9999999999999999E-4</v>
      </c>
      <c r="AB3532" s="110">
        <f t="shared" si="634"/>
        <v>45373</v>
      </c>
      <c r="AC3532" s="108">
        <f t="shared" si="631"/>
        <v>22096.75</v>
      </c>
      <c r="AD3532" s="28">
        <f t="shared" si="632"/>
        <v>83.581999999999994</v>
      </c>
      <c r="AE3532" s="28">
        <f t="shared" si="638"/>
        <v>264.37211361297886</v>
      </c>
      <c r="AF3532" s="31">
        <f t="shared" si="639"/>
        <v>-1.0477864230153955E-3</v>
      </c>
      <c r="AJ3532" s="110">
        <f t="shared" si="630"/>
        <v>45314</v>
      </c>
      <c r="AK3532" s="31">
        <f t="shared" si="628"/>
        <v>2.8999999999999998E-3</v>
      </c>
      <c r="AL3532" s="115">
        <f t="shared" si="629"/>
        <v>-1.8496899631757824E-2</v>
      </c>
      <c r="AM3532" s="100"/>
      <c r="BR3532" s="18">
        <f t="shared" si="635"/>
        <v>45302</v>
      </c>
      <c r="BS3532" s="6">
        <f t="shared" si="636"/>
        <v>-6.9999999999999999E-4</v>
      </c>
      <c r="BT3532" s="6">
        <f t="shared" si="637"/>
        <v>1.2999999999999999E-3</v>
      </c>
    </row>
    <row r="3533" spans="2:72" ht="14.45" hidden="1">
      <c r="B3533" s="110">
        <v>45303</v>
      </c>
      <c r="C3533" s="106">
        <v>4783.83</v>
      </c>
      <c r="D3533" s="106">
        <v>4791.18</v>
      </c>
      <c r="E3533" s="106">
        <v>4802.3999999999996</v>
      </c>
      <c r="F3533" s="106">
        <v>4768.9799999999996</v>
      </c>
      <c r="G3533" s="28"/>
      <c r="H3533" s="107">
        <v>8.0000000000000004E-4</v>
      </c>
      <c r="K3533" s="110">
        <v>45377</v>
      </c>
      <c r="L3533" s="106">
        <v>22004.7</v>
      </c>
      <c r="M3533" s="106">
        <v>21947.9</v>
      </c>
      <c r="N3533" s="106">
        <v>22073.200000000001</v>
      </c>
      <c r="O3533" s="106">
        <v>21947.55</v>
      </c>
      <c r="P3533" s="28" t="s">
        <v>5959</v>
      </c>
      <c r="Q3533" s="107">
        <v>-4.1999999999999997E-3</v>
      </c>
      <c r="T3533" s="110">
        <v>45121</v>
      </c>
      <c r="U3533" s="28">
        <v>82.049000000000007</v>
      </c>
      <c r="V3533">
        <v>82.01</v>
      </c>
      <c r="W3533">
        <v>82.203000000000003</v>
      </c>
      <c r="X3533">
        <v>81.926000000000002</v>
      </c>
      <c r="Y3533" s="19">
        <v>1E-4</v>
      </c>
      <c r="AB3533" s="110">
        <f t="shared" si="634"/>
        <v>45377</v>
      </c>
      <c r="AC3533" s="108">
        <f t="shared" si="631"/>
        <v>22004.7</v>
      </c>
      <c r="AD3533" s="28">
        <f t="shared" si="632"/>
        <v>83.308999999999997</v>
      </c>
      <c r="AE3533" s="28">
        <f t="shared" si="638"/>
        <v>264.13352698988103</v>
      </c>
      <c r="AF3533" s="31">
        <f t="shared" si="639"/>
        <v>-9.0246516486647277E-4</v>
      </c>
      <c r="AJ3533" s="110">
        <f t="shared" si="630"/>
        <v>45315</v>
      </c>
      <c r="AK3533" s="31">
        <f t="shared" si="628"/>
        <v>8.0000000000000004E-4</v>
      </c>
      <c r="AL3533" s="115">
        <f t="shared" si="629"/>
        <v>1.0373069201785379E-2</v>
      </c>
      <c r="AM3533" s="100"/>
      <c r="BR3533" s="18">
        <f t="shared" si="635"/>
        <v>45303</v>
      </c>
      <c r="BS3533" s="6">
        <f t="shared" si="636"/>
        <v>8.0000000000000004E-4</v>
      </c>
      <c r="BT3533" s="6">
        <f t="shared" si="637"/>
        <v>1.14E-2</v>
      </c>
    </row>
    <row r="3534" spans="2:72" ht="14.45" hidden="1">
      <c r="B3534" s="110">
        <v>45307</v>
      </c>
      <c r="C3534" s="106">
        <v>4765.9799999999996</v>
      </c>
      <c r="D3534" s="106">
        <v>4772.3500000000004</v>
      </c>
      <c r="E3534" s="106">
        <v>4782.34</v>
      </c>
      <c r="F3534" s="106">
        <v>4747.12</v>
      </c>
      <c r="G3534" s="28"/>
      <c r="H3534" s="107">
        <v>-3.7000000000000002E-3</v>
      </c>
      <c r="K3534" s="110">
        <v>45378</v>
      </c>
      <c r="L3534" s="106">
        <v>22123.65</v>
      </c>
      <c r="M3534" s="106">
        <v>22053.95</v>
      </c>
      <c r="N3534" s="106">
        <v>22193.599999999999</v>
      </c>
      <c r="O3534" s="106">
        <v>22052.85</v>
      </c>
      <c r="P3534" s="28" t="s">
        <v>5960</v>
      </c>
      <c r="Q3534" s="107">
        <v>5.4000000000000003E-3</v>
      </c>
      <c r="T3534" s="110">
        <v>45124</v>
      </c>
      <c r="U3534" s="28">
        <v>82.04</v>
      </c>
      <c r="V3534">
        <v>82.126999999999995</v>
      </c>
      <c r="W3534">
        <v>82.209000000000003</v>
      </c>
      <c r="X3534">
        <v>81.988</v>
      </c>
      <c r="Y3534" s="19">
        <v>-1E-4</v>
      </c>
      <c r="AB3534" s="110">
        <f t="shared" si="634"/>
        <v>45378</v>
      </c>
      <c r="AC3534" s="108">
        <f t="shared" si="631"/>
        <v>22123.65</v>
      </c>
      <c r="AD3534" s="28">
        <f t="shared" si="632"/>
        <v>83.293999999999997</v>
      </c>
      <c r="AE3534" s="28">
        <f t="shared" si="638"/>
        <v>265.60916752707283</v>
      </c>
      <c r="AF3534" s="31">
        <f t="shared" si="639"/>
        <v>5.5867218145628783E-3</v>
      </c>
      <c r="AJ3534" s="110">
        <f t="shared" si="630"/>
        <v>45316</v>
      </c>
      <c r="AK3534" s="31">
        <f t="shared" si="628"/>
        <v>5.3E-3</v>
      </c>
      <c r="AL3534" s="115">
        <f t="shared" si="629"/>
        <v>-4.8916589048374481E-3</v>
      </c>
      <c r="AM3534" s="100"/>
      <c r="BR3534" s="18">
        <f t="shared" si="635"/>
        <v>45307</v>
      </c>
      <c r="BS3534" s="6">
        <f t="shared" si="636"/>
        <v>-3.7000000000000002E-3</v>
      </c>
      <c r="BT3534" s="6">
        <f t="shared" si="637"/>
        <v>-2.8999999999999998E-3</v>
      </c>
    </row>
    <row r="3535" spans="2:72" ht="14.45" hidden="1">
      <c r="B3535" s="110">
        <v>45308</v>
      </c>
      <c r="C3535" s="106">
        <v>4739.21</v>
      </c>
      <c r="D3535" s="106">
        <v>4739.13</v>
      </c>
      <c r="E3535" s="106">
        <v>4744.2299999999996</v>
      </c>
      <c r="F3535" s="106">
        <v>4714.82</v>
      </c>
      <c r="G3535" s="28"/>
      <c r="H3535" s="107">
        <v>-5.5999999999999999E-3</v>
      </c>
      <c r="K3535" s="110">
        <v>45379</v>
      </c>
      <c r="L3535" s="106">
        <v>22326.9</v>
      </c>
      <c r="M3535" s="106">
        <v>22163.599999999999</v>
      </c>
      <c r="N3535" s="106">
        <v>22516</v>
      </c>
      <c r="O3535" s="106">
        <v>22163.599999999999</v>
      </c>
      <c r="P3535" s="28" t="s">
        <v>5961</v>
      </c>
      <c r="Q3535" s="107">
        <v>9.1999999999999998E-3</v>
      </c>
      <c r="T3535" s="110">
        <v>45125</v>
      </c>
      <c r="U3535" s="28">
        <v>82.06</v>
      </c>
      <c r="V3535">
        <v>82.061999999999998</v>
      </c>
      <c r="W3535">
        <v>82.114000000000004</v>
      </c>
      <c r="X3535">
        <v>81.960999999999999</v>
      </c>
      <c r="Y3535" s="19">
        <v>2.0000000000000001E-4</v>
      </c>
      <c r="AB3535" s="110">
        <f t="shared" si="634"/>
        <v>45379</v>
      </c>
      <c r="AC3535" s="108">
        <f t="shared" si="631"/>
        <v>22326.9</v>
      </c>
      <c r="AD3535" s="28">
        <f t="shared" si="632"/>
        <v>83.352000000000004</v>
      </c>
      <c r="AE3535" s="28">
        <f t="shared" si="638"/>
        <v>267.86279873308382</v>
      </c>
      <c r="AF3535" s="31">
        <f t="shared" si="639"/>
        <v>8.4847643889447433E-3</v>
      </c>
      <c r="AJ3535" s="110" t="e">
        <f t="shared" si="630"/>
        <v>#N/A</v>
      </c>
      <c r="AK3535" s="31">
        <f t="shared" si="628"/>
        <v>0</v>
      </c>
      <c r="AL3535" s="115">
        <f t="shared" si="629"/>
        <v>0</v>
      </c>
      <c r="AM3535" s="100"/>
      <c r="BR3535" s="18">
        <f t="shared" si="635"/>
        <v>45308</v>
      </c>
      <c r="BS3535" s="6">
        <f t="shared" si="636"/>
        <v>-5.5999999999999999E-3</v>
      </c>
      <c r="BT3535" s="6">
        <f t="shared" si="637"/>
        <v>-2.0899999999999998E-2</v>
      </c>
    </row>
    <row r="3536" spans="2:72" ht="14.45" hidden="1">
      <c r="B3536" s="110">
        <v>45309</v>
      </c>
      <c r="C3536" s="106">
        <v>4780.9399999999996</v>
      </c>
      <c r="D3536" s="106">
        <v>4760.1000000000004</v>
      </c>
      <c r="E3536" s="106">
        <v>4785.79</v>
      </c>
      <c r="F3536" s="106">
        <v>4740.57</v>
      </c>
      <c r="G3536" s="28"/>
      <c r="H3536" s="107">
        <v>8.8000000000000005E-3</v>
      </c>
      <c r="K3536" s="110">
        <v>45383</v>
      </c>
      <c r="L3536" s="106">
        <v>22462</v>
      </c>
      <c r="M3536" s="106">
        <v>22455</v>
      </c>
      <c r="N3536" s="106">
        <v>22529.95</v>
      </c>
      <c r="O3536" s="106">
        <v>22427.75</v>
      </c>
      <c r="P3536" s="28" t="s">
        <v>5962</v>
      </c>
      <c r="Q3536" s="107">
        <v>6.1000000000000004E-3</v>
      </c>
      <c r="T3536" s="110">
        <v>45126</v>
      </c>
      <c r="U3536" s="28">
        <v>82.05</v>
      </c>
      <c r="V3536">
        <v>82.087000000000003</v>
      </c>
      <c r="W3536">
        <v>82.165999999999997</v>
      </c>
      <c r="X3536">
        <v>82.024000000000001</v>
      </c>
      <c r="Y3536" s="19">
        <v>-1E-4</v>
      </c>
      <c r="AB3536" s="110">
        <f t="shared" si="634"/>
        <v>45383</v>
      </c>
      <c r="AC3536" s="108">
        <f t="shared" si="631"/>
        <v>22462</v>
      </c>
      <c r="AD3536" s="28">
        <f t="shared" si="632"/>
        <v>83.36</v>
      </c>
      <c r="AE3536" s="28">
        <f t="shared" si="638"/>
        <v>269.45777351247602</v>
      </c>
      <c r="AF3536" s="31">
        <f t="shared" si="639"/>
        <v>5.9544467799783618E-3</v>
      </c>
      <c r="AJ3536" s="110">
        <f t="shared" si="630"/>
        <v>45320</v>
      </c>
      <c r="AK3536" s="31">
        <f t="shared" si="628"/>
        <v>7.6E-3</v>
      </c>
      <c r="AL3536" s="115">
        <f t="shared" si="629"/>
        <v>1.8153047709483783E-2</v>
      </c>
      <c r="AM3536" s="100"/>
      <c r="BR3536" s="18">
        <f t="shared" si="635"/>
        <v>45309</v>
      </c>
      <c r="BS3536" s="6">
        <f t="shared" si="636"/>
        <v>8.8000000000000005E-3</v>
      </c>
      <c r="BT3536" s="6">
        <f t="shared" si="637"/>
        <v>-5.1000000000000004E-3</v>
      </c>
    </row>
    <row r="3537" spans="2:72" ht="14.45" hidden="1">
      <c r="B3537" s="110">
        <v>45310</v>
      </c>
      <c r="C3537" s="106">
        <v>4839.8100000000004</v>
      </c>
      <c r="D3537" s="106">
        <v>4796.28</v>
      </c>
      <c r="E3537" s="106">
        <v>4842.07</v>
      </c>
      <c r="F3537" s="106">
        <v>4785.87</v>
      </c>
      <c r="G3537" s="28"/>
      <c r="H3537" s="107">
        <v>1.23E-2</v>
      </c>
      <c r="K3537" s="110">
        <v>45384</v>
      </c>
      <c r="L3537" s="106">
        <v>22453.3</v>
      </c>
      <c r="M3537" s="106">
        <v>22458.799999999999</v>
      </c>
      <c r="N3537" s="106">
        <v>22497.599999999999</v>
      </c>
      <c r="O3537" s="106">
        <v>22388.15</v>
      </c>
      <c r="P3537" s="28" t="s">
        <v>5963</v>
      </c>
      <c r="Q3537" s="107">
        <v>-4.0000000000000002E-4</v>
      </c>
      <c r="T3537" s="110">
        <v>45127</v>
      </c>
      <c r="U3537" s="28">
        <v>82.07</v>
      </c>
      <c r="V3537">
        <v>82.063999999999993</v>
      </c>
      <c r="W3537">
        <v>82.087000000000003</v>
      </c>
      <c r="X3537">
        <v>81.908000000000001</v>
      </c>
      <c r="Y3537" s="19">
        <v>2.0000000000000001E-4</v>
      </c>
      <c r="AB3537" s="110">
        <f t="shared" si="634"/>
        <v>45384</v>
      </c>
      <c r="AC3537" s="108">
        <f t="shared" si="631"/>
        <v>22453.3</v>
      </c>
      <c r="AD3537" s="28">
        <f t="shared" si="632"/>
        <v>83.322000000000003</v>
      </c>
      <c r="AE3537" s="28">
        <f t="shared" si="638"/>
        <v>269.47624876983269</v>
      </c>
      <c r="AF3537" s="31">
        <f t="shared" si="639"/>
        <v>6.8564573646678895E-5</v>
      </c>
      <c r="AJ3537" s="110">
        <f t="shared" si="630"/>
        <v>45321</v>
      </c>
      <c r="AK3537" s="31">
        <f t="shared" si="628"/>
        <v>-5.9999999999999995E-4</v>
      </c>
      <c r="AL3537" s="115">
        <f t="shared" si="629"/>
        <v>-9.7469365163808108E-3</v>
      </c>
      <c r="AM3537" s="100"/>
      <c r="BR3537" s="18">
        <f t="shared" si="635"/>
        <v>45310</v>
      </c>
      <c r="BS3537" s="6">
        <f t="shared" si="636"/>
        <v>1.23E-2</v>
      </c>
      <c r="BT3537" s="6">
        <f t="shared" si="637"/>
        <v>7.4999999999999997E-3</v>
      </c>
    </row>
    <row r="3538" spans="2:72" ht="14.45" hidden="1">
      <c r="B3538" s="110">
        <v>45313</v>
      </c>
      <c r="C3538" s="106">
        <v>4850.43</v>
      </c>
      <c r="D3538" s="106">
        <v>4853.42</v>
      </c>
      <c r="E3538" s="106">
        <v>4868.41</v>
      </c>
      <c r="F3538" s="106">
        <v>4844.05</v>
      </c>
      <c r="G3538" s="28"/>
      <c r="H3538" s="107">
        <v>2.2000000000000001E-3</v>
      </c>
      <c r="K3538" s="110">
        <v>45385</v>
      </c>
      <c r="L3538" s="106">
        <v>22434.65</v>
      </c>
      <c r="M3538" s="106">
        <v>22385.7</v>
      </c>
      <c r="N3538" s="106">
        <v>22521.1</v>
      </c>
      <c r="O3538" s="106">
        <v>22346.5</v>
      </c>
      <c r="P3538" s="28" t="s">
        <v>5964</v>
      </c>
      <c r="Q3538" s="107">
        <v>-8.0000000000000004E-4</v>
      </c>
      <c r="T3538" s="110">
        <v>45128</v>
      </c>
      <c r="U3538" s="28">
        <v>81.98</v>
      </c>
      <c r="V3538">
        <v>82.084000000000003</v>
      </c>
      <c r="W3538">
        <v>82.090999999999994</v>
      </c>
      <c r="X3538">
        <v>81.927999999999997</v>
      </c>
      <c r="Y3538" s="19">
        <v>-1.1000000000000001E-3</v>
      </c>
      <c r="AB3538" s="110">
        <f t="shared" si="634"/>
        <v>45385</v>
      </c>
      <c r="AC3538" s="108">
        <f t="shared" si="631"/>
        <v>22434.65</v>
      </c>
      <c r="AD3538" s="28">
        <f t="shared" si="632"/>
        <v>83.504000000000005</v>
      </c>
      <c r="AE3538" s="28">
        <f t="shared" si="638"/>
        <v>268.66557290668709</v>
      </c>
      <c r="AF3538" s="31">
        <f t="shared" si="639"/>
        <v>-3.0083388307740044E-3</v>
      </c>
      <c r="AJ3538" s="110">
        <f t="shared" si="630"/>
        <v>45322</v>
      </c>
      <c r="AK3538" s="31">
        <f t="shared" ref="AK3538:AK3601" si="640">IFERROR(VLOOKUP(AJ3538,B:H,7,FALSE),0)</f>
        <v>-1.61E-2</v>
      </c>
      <c r="AL3538" s="115">
        <f t="shared" ref="AL3538:AL3601" si="641">IFERROR(VLOOKUP(AJ3538,AB:AF,5,FALSE),0)</f>
        <v>9.7637500111873443E-3</v>
      </c>
      <c r="AM3538" s="100"/>
      <c r="BR3538" s="18" t="e">
        <f t="shared" si="635"/>
        <v>#N/A</v>
      </c>
      <c r="BS3538" s="6">
        <f t="shared" si="636"/>
        <v>0</v>
      </c>
      <c r="BT3538" s="6">
        <f t="shared" si="637"/>
        <v>0</v>
      </c>
    </row>
    <row r="3539" spans="2:72" ht="14.45" hidden="1">
      <c r="B3539" s="110">
        <v>45314</v>
      </c>
      <c r="C3539" s="106">
        <v>4864.6000000000004</v>
      </c>
      <c r="D3539" s="106">
        <v>4856.8</v>
      </c>
      <c r="E3539" s="106">
        <v>4866.4799999999996</v>
      </c>
      <c r="F3539" s="106">
        <v>4844.37</v>
      </c>
      <c r="G3539" s="28"/>
      <c r="H3539" s="107">
        <v>2.8999999999999998E-3</v>
      </c>
      <c r="K3539" s="110">
        <v>45386</v>
      </c>
      <c r="L3539" s="106">
        <v>22514.65</v>
      </c>
      <c r="M3539" s="106">
        <v>22592.1</v>
      </c>
      <c r="N3539" s="106">
        <v>22619</v>
      </c>
      <c r="O3539" s="106">
        <v>22303.8</v>
      </c>
      <c r="P3539" s="28" t="s">
        <v>5965</v>
      </c>
      <c r="Q3539" s="107">
        <v>3.5999999999999999E-3</v>
      </c>
      <c r="T3539" s="110">
        <v>45131</v>
      </c>
      <c r="U3539" s="28">
        <v>81.790000000000006</v>
      </c>
      <c r="V3539">
        <v>82.034999999999997</v>
      </c>
      <c r="W3539">
        <v>82.052000000000007</v>
      </c>
      <c r="X3539">
        <v>81.786000000000001</v>
      </c>
      <c r="Y3539" s="19">
        <v>-2.3E-3</v>
      </c>
      <c r="AB3539" s="110">
        <f t="shared" si="634"/>
        <v>45386</v>
      </c>
      <c r="AC3539" s="108">
        <f t="shared" si="631"/>
        <v>22514.65</v>
      </c>
      <c r="AD3539" s="28">
        <f t="shared" si="632"/>
        <v>83.34</v>
      </c>
      <c r="AE3539" s="28">
        <f t="shared" si="638"/>
        <v>270.15418766498681</v>
      </c>
      <c r="AF3539" s="31">
        <f t="shared" si="639"/>
        <v>5.5407722775733248E-3</v>
      </c>
      <c r="AJ3539" s="110">
        <f t="shared" si="630"/>
        <v>45323</v>
      </c>
      <c r="AK3539" s="31">
        <f t="shared" si="640"/>
        <v>1.2500000000000001E-2</v>
      </c>
      <c r="AL3539" s="115">
        <f t="shared" si="641"/>
        <v>4.8164846239218129E-4</v>
      </c>
      <c r="AM3539" s="100"/>
      <c r="BR3539" s="18">
        <f t="shared" si="635"/>
        <v>45314</v>
      </c>
      <c r="BS3539" s="6">
        <f t="shared" si="636"/>
        <v>2.8999999999999998E-3</v>
      </c>
      <c r="BT3539" s="6">
        <f t="shared" si="637"/>
        <v>-1.54E-2</v>
      </c>
    </row>
    <row r="3540" spans="2:72" ht="14.45" hidden="1">
      <c r="B3540" s="110">
        <v>45315</v>
      </c>
      <c r="C3540" s="106">
        <v>4868.55</v>
      </c>
      <c r="D3540" s="106">
        <v>4888.5600000000004</v>
      </c>
      <c r="E3540" s="106">
        <v>4903.68</v>
      </c>
      <c r="F3540" s="106">
        <v>4865.9399999999996</v>
      </c>
      <c r="G3540" s="28"/>
      <c r="H3540" s="107">
        <v>8.0000000000000004E-4</v>
      </c>
      <c r="K3540" s="110">
        <v>45387</v>
      </c>
      <c r="L3540" s="106">
        <v>22513.7</v>
      </c>
      <c r="M3540" s="106">
        <v>22486.400000000001</v>
      </c>
      <c r="N3540" s="106">
        <v>22537.599999999999</v>
      </c>
      <c r="O3540" s="106">
        <v>22427.599999999999</v>
      </c>
      <c r="P3540" s="28" t="s">
        <v>5966</v>
      </c>
      <c r="Q3540" s="107">
        <v>0</v>
      </c>
      <c r="T3540" s="110">
        <v>45132</v>
      </c>
      <c r="U3540" s="28">
        <v>81.849999999999994</v>
      </c>
      <c r="V3540">
        <v>81.814999999999998</v>
      </c>
      <c r="W3540">
        <v>81.918000000000006</v>
      </c>
      <c r="X3540">
        <v>81.665999999999997</v>
      </c>
      <c r="Y3540" s="19">
        <v>6.9999999999999999E-4</v>
      </c>
      <c r="AB3540" s="110">
        <f t="shared" si="634"/>
        <v>45387</v>
      </c>
      <c r="AC3540" s="108">
        <f t="shared" si="631"/>
        <v>22513.7</v>
      </c>
      <c r="AD3540" s="28">
        <f t="shared" si="632"/>
        <v>83.293000000000006</v>
      </c>
      <c r="AE3540" s="28">
        <f t="shared" si="638"/>
        <v>270.29522288787774</v>
      </c>
      <c r="AF3540" s="31">
        <f t="shared" si="639"/>
        <v>5.2205455006992807E-4</v>
      </c>
      <c r="AJ3540" s="110">
        <f t="shared" si="630"/>
        <v>45324</v>
      </c>
      <c r="AK3540" s="31">
        <f t="shared" si="640"/>
        <v>1.0699999999999999E-2</v>
      </c>
      <c r="AL3540" s="115">
        <f t="shared" si="641"/>
        <v>6.5748877259923511E-3</v>
      </c>
      <c r="AM3540" s="100"/>
      <c r="BR3540" s="18">
        <f t="shared" si="635"/>
        <v>45315</v>
      </c>
      <c r="BS3540" s="6">
        <f t="shared" si="636"/>
        <v>8.0000000000000004E-4</v>
      </c>
      <c r="BT3540" s="6">
        <f t="shared" si="637"/>
        <v>1.01E-2</v>
      </c>
    </row>
    <row r="3541" spans="2:72" ht="14.45" hidden="1">
      <c r="B3541" s="110">
        <v>45316</v>
      </c>
      <c r="C3541" s="106">
        <v>4894.16</v>
      </c>
      <c r="D3541" s="106">
        <v>4886.66</v>
      </c>
      <c r="E3541" s="106">
        <v>4898.1499999999996</v>
      </c>
      <c r="F3541" s="106">
        <v>4869.34</v>
      </c>
      <c r="G3541" s="28"/>
      <c r="H3541" s="107">
        <v>5.3E-3</v>
      </c>
      <c r="K3541" s="110">
        <v>45390</v>
      </c>
      <c r="L3541" s="106">
        <v>22666.3</v>
      </c>
      <c r="M3541" s="106">
        <v>22578.35</v>
      </c>
      <c r="N3541" s="106">
        <v>22697.3</v>
      </c>
      <c r="O3541" s="106">
        <v>22550.35</v>
      </c>
      <c r="P3541" s="28" t="s">
        <v>5967</v>
      </c>
      <c r="Q3541" s="107">
        <v>6.7999999999999996E-3</v>
      </c>
      <c r="T3541" s="110">
        <v>45133</v>
      </c>
      <c r="U3541" s="28">
        <v>81.95</v>
      </c>
      <c r="V3541">
        <v>81.899000000000001</v>
      </c>
      <c r="W3541">
        <v>82.078000000000003</v>
      </c>
      <c r="X3541">
        <v>81.863</v>
      </c>
      <c r="Y3541" s="19">
        <v>1.1999999999999999E-3</v>
      </c>
      <c r="AB3541" s="110">
        <f t="shared" si="634"/>
        <v>45390</v>
      </c>
      <c r="AC3541" s="108">
        <f t="shared" si="631"/>
        <v>22666.3</v>
      </c>
      <c r="AD3541" s="28">
        <f t="shared" si="632"/>
        <v>83.27</v>
      </c>
      <c r="AE3541" s="28">
        <f t="shared" si="638"/>
        <v>272.20247388014894</v>
      </c>
      <c r="AF3541" s="31">
        <f t="shared" si="639"/>
        <v>7.0561772120640853E-3</v>
      </c>
      <c r="AJ3541" s="110">
        <f t="shared" si="630"/>
        <v>45327</v>
      </c>
      <c r="AK3541" s="31">
        <f t="shared" si="640"/>
        <v>-3.2000000000000002E-3</v>
      </c>
      <c r="AL3541" s="115">
        <f t="shared" si="641"/>
        <v>-4.200699597137092E-3</v>
      </c>
      <c r="AM3541" s="100"/>
      <c r="BR3541" s="18">
        <f t="shared" si="635"/>
        <v>45316</v>
      </c>
      <c r="BS3541" s="6">
        <f t="shared" si="636"/>
        <v>5.3E-3</v>
      </c>
      <c r="BT3541" s="6">
        <f t="shared" si="637"/>
        <v>-4.7000000000000002E-3</v>
      </c>
    </row>
    <row r="3542" spans="2:72" ht="14.45" hidden="1">
      <c r="B3542" s="110">
        <v>45317</v>
      </c>
      <c r="C3542" s="106">
        <v>4890.97</v>
      </c>
      <c r="D3542" s="106">
        <v>4888.91</v>
      </c>
      <c r="E3542" s="106">
        <v>4906.6899999999996</v>
      </c>
      <c r="F3542" s="106">
        <v>4881.47</v>
      </c>
      <c r="G3542" s="28"/>
      <c r="H3542" s="107">
        <v>-6.9999999999999999E-4</v>
      </c>
      <c r="K3542" s="110">
        <v>45391</v>
      </c>
      <c r="L3542" s="106">
        <v>22642.75</v>
      </c>
      <c r="M3542" s="106">
        <v>22765.1</v>
      </c>
      <c r="N3542" s="106">
        <v>22768.400000000001</v>
      </c>
      <c r="O3542" s="106">
        <v>22612.25</v>
      </c>
      <c r="P3542" s="28" t="s">
        <v>5968</v>
      </c>
      <c r="Q3542" s="107">
        <v>-1E-3</v>
      </c>
      <c r="T3542" s="110">
        <v>45134</v>
      </c>
      <c r="U3542" s="28">
        <v>82.15</v>
      </c>
      <c r="V3542">
        <v>81.938000000000002</v>
      </c>
      <c r="W3542">
        <v>82.248000000000005</v>
      </c>
      <c r="X3542">
        <v>81.88</v>
      </c>
      <c r="Y3542" s="19">
        <v>2.3999999999999998E-3</v>
      </c>
      <c r="AB3542" s="110">
        <f t="shared" si="634"/>
        <v>45391</v>
      </c>
      <c r="AC3542" s="108">
        <f t="shared" si="631"/>
        <v>22642.75</v>
      </c>
      <c r="AD3542" s="28">
        <f t="shared" si="632"/>
        <v>83.182000000000002</v>
      </c>
      <c r="AE3542" s="28">
        <f t="shared" si="638"/>
        <v>272.20732850857155</v>
      </c>
      <c r="AF3542" s="31">
        <f t="shared" si="639"/>
        <v>1.7834622710877213E-5</v>
      </c>
      <c r="AJ3542" s="110">
        <f t="shared" si="630"/>
        <v>45328</v>
      </c>
      <c r="AK3542" s="31">
        <f t="shared" si="640"/>
        <v>2.3E-3</v>
      </c>
      <c r="AL3542" s="115">
        <f t="shared" si="641"/>
        <v>6.9280615185858263E-3</v>
      </c>
      <c r="AM3542" s="100"/>
      <c r="BR3542" s="18" t="e">
        <f t="shared" si="635"/>
        <v>#N/A</v>
      </c>
      <c r="BS3542" s="6">
        <f t="shared" si="636"/>
        <v>0</v>
      </c>
      <c r="BT3542" s="6">
        <f t="shared" si="637"/>
        <v>0</v>
      </c>
    </row>
    <row r="3543" spans="2:72" ht="14.45" hidden="1">
      <c r="B3543" s="110">
        <v>45320</v>
      </c>
      <c r="C3543" s="106">
        <v>4927.93</v>
      </c>
      <c r="D3543" s="106">
        <v>4892.95</v>
      </c>
      <c r="E3543" s="106">
        <v>4929.3100000000004</v>
      </c>
      <c r="F3543" s="106">
        <v>4887.3999999999996</v>
      </c>
      <c r="G3543" s="28"/>
      <c r="H3543" s="107">
        <v>7.6E-3</v>
      </c>
      <c r="K3543" s="110">
        <v>45392</v>
      </c>
      <c r="L3543" s="106">
        <v>22753.8</v>
      </c>
      <c r="M3543" s="106">
        <v>22720.25</v>
      </c>
      <c r="N3543" s="106">
        <v>22775.7</v>
      </c>
      <c r="O3543" s="106">
        <v>22673.7</v>
      </c>
      <c r="P3543" s="28" t="s">
        <v>5969</v>
      </c>
      <c r="Q3543" s="107">
        <v>4.8999999999999998E-3</v>
      </c>
      <c r="T3543" s="110">
        <v>45135</v>
      </c>
      <c r="U3543" s="28">
        <v>82.224999999999994</v>
      </c>
      <c r="V3543">
        <v>82.155000000000001</v>
      </c>
      <c r="W3543">
        <v>82.353999999999999</v>
      </c>
      <c r="X3543">
        <v>82.155000000000001</v>
      </c>
      <c r="Y3543" s="19">
        <v>8.9999999999999998E-4</v>
      </c>
      <c r="AB3543" s="110">
        <f t="shared" si="634"/>
        <v>45392</v>
      </c>
      <c r="AC3543" s="108">
        <f t="shared" si="631"/>
        <v>22753.8</v>
      </c>
      <c r="AD3543" s="28">
        <f t="shared" si="632"/>
        <v>83.388999999999996</v>
      </c>
      <c r="AE3543" s="28">
        <f t="shared" si="638"/>
        <v>272.86332729736534</v>
      </c>
      <c r="AF3543" s="31">
        <f t="shared" si="639"/>
        <v>2.4099233198020542E-3</v>
      </c>
      <c r="AJ3543" s="110">
        <f t="shared" si="630"/>
        <v>45329</v>
      </c>
      <c r="AK3543" s="31">
        <f t="shared" si="640"/>
        <v>8.2000000000000007E-3</v>
      </c>
      <c r="AL3543" s="115">
        <f t="shared" si="641"/>
        <v>1.0745926049731125E-3</v>
      </c>
      <c r="AM3543" s="100"/>
      <c r="BR3543" s="18">
        <f t="shared" si="635"/>
        <v>45320</v>
      </c>
      <c r="BS3543" s="6">
        <f t="shared" si="636"/>
        <v>7.6E-3</v>
      </c>
      <c r="BT3543" s="6">
        <f t="shared" si="637"/>
        <v>1.7999999999999999E-2</v>
      </c>
    </row>
    <row r="3544" spans="2:72" ht="14.45" hidden="1">
      <c r="B3544" s="110">
        <v>45321</v>
      </c>
      <c r="C3544" s="106">
        <v>4924.97</v>
      </c>
      <c r="D3544" s="106">
        <v>4925.8900000000003</v>
      </c>
      <c r="E3544" s="106">
        <v>4931.09</v>
      </c>
      <c r="F3544" s="106">
        <v>4916.2700000000004</v>
      </c>
      <c r="G3544" s="28"/>
      <c r="H3544" s="107">
        <v>-5.9999999999999995E-4</v>
      </c>
      <c r="K3544" s="110">
        <v>45394</v>
      </c>
      <c r="L3544" s="106">
        <v>22519.4</v>
      </c>
      <c r="M3544" s="106">
        <v>22677.4</v>
      </c>
      <c r="N3544" s="106">
        <v>22726.45</v>
      </c>
      <c r="O3544" s="106">
        <v>22503.75</v>
      </c>
      <c r="P3544" s="28" t="s">
        <v>5970</v>
      </c>
      <c r="Q3544" s="107">
        <v>-1.03E-2</v>
      </c>
      <c r="T3544" s="110">
        <v>45138</v>
      </c>
      <c r="U3544" s="28">
        <v>82.24</v>
      </c>
      <c r="V3544">
        <v>82.227000000000004</v>
      </c>
      <c r="W3544">
        <v>82.313000000000002</v>
      </c>
      <c r="X3544">
        <v>82.204999999999998</v>
      </c>
      <c r="Y3544" s="19">
        <v>2.0000000000000001E-4</v>
      </c>
      <c r="AB3544" s="110">
        <f t="shared" si="634"/>
        <v>45394</v>
      </c>
      <c r="AC3544" s="108">
        <f t="shared" si="631"/>
        <v>22519.4</v>
      </c>
      <c r="AD3544" s="28">
        <f t="shared" si="632"/>
        <v>83.54</v>
      </c>
      <c r="AE3544" s="28">
        <f t="shared" si="638"/>
        <v>269.56428058415128</v>
      </c>
      <c r="AF3544" s="31">
        <f t="shared" si="639"/>
        <v>-1.2090473080022202E-2</v>
      </c>
      <c r="AJ3544" s="110">
        <f t="shared" si="630"/>
        <v>45330</v>
      </c>
      <c r="AK3544" s="31">
        <f t="shared" si="640"/>
        <v>5.9999999999999995E-4</v>
      </c>
      <c r="AL3544" s="115">
        <f t="shared" si="641"/>
        <v>-9.7039160722638407E-3</v>
      </c>
      <c r="AM3544" s="100"/>
      <c r="BR3544" s="18">
        <f t="shared" si="635"/>
        <v>45321</v>
      </c>
      <c r="BS3544" s="6">
        <f t="shared" si="636"/>
        <v>-5.9999999999999995E-4</v>
      </c>
      <c r="BT3544" s="6">
        <f t="shared" si="637"/>
        <v>-9.9000000000000008E-3</v>
      </c>
    </row>
    <row r="3545" spans="2:72" ht="14.45" hidden="1">
      <c r="B3545" s="110">
        <v>45322</v>
      </c>
      <c r="C3545" s="106">
        <v>4845.6499999999996</v>
      </c>
      <c r="D3545" s="106">
        <v>4899.1899999999996</v>
      </c>
      <c r="E3545" s="106">
        <v>4906.75</v>
      </c>
      <c r="F3545" s="106">
        <v>4845.1499999999996</v>
      </c>
      <c r="G3545" s="28"/>
      <c r="H3545" s="107">
        <v>-1.61E-2</v>
      </c>
      <c r="K3545" s="110">
        <v>45397</v>
      </c>
      <c r="L3545" s="106">
        <v>22272.5</v>
      </c>
      <c r="M3545" s="106">
        <v>22339.05</v>
      </c>
      <c r="N3545" s="106">
        <v>22427.45</v>
      </c>
      <c r="O3545" s="106">
        <v>22259.55</v>
      </c>
      <c r="P3545" s="28" t="s">
        <v>5971</v>
      </c>
      <c r="Q3545" s="107">
        <v>-1.0999999999999999E-2</v>
      </c>
      <c r="T3545" s="110">
        <v>45139</v>
      </c>
      <c r="U3545" s="28">
        <v>82.34</v>
      </c>
      <c r="V3545">
        <v>82.24</v>
      </c>
      <c r="W3545">
        <v>82.356999999999999</v>
      </c>
      <c r="X3545">
        <v>82.221999999999994</v>
      </c>
      <c r="Y3545" s="19">
        <v>1.1999999999999999E-3</v>
      </c>
      <c r="AB3545" s="110">
        <f t="shared" si="634"/>
        <v>45397</v>
      </c>
      <c r="AC3545" s="108">
        <f t="shared" si="631"/>
        <v>22272.5</v>
      </c>
      <c r="AD3545" s="28">
        <f t="shared" si="632"/>
        <v>83.483999999999995</v>
      </c>
      <c r="AE3545" s="28">
        <f t="shared" si="638"/>
        <v>266.78764793253799</v>
      </c>
      <c r="AF3545" s="31">
        <f t="shared" si="639"/>
        <v>-1.0300447246186617E-2</v>
      </c>
      <c r="AJ3545" s="110">
        <f t="shared" si="630"/>
        <v>45331</v>
      </c>
      <c r="AK3545" s="31">
        <f t="shared" si="640"/>
        <v>5.7000000000000002E-3</v>
      </c>
      <c r="AL3545" s="115">
        <f t="shared" si="641"/>
        <v>2.7063477584763351E-3</v>
      </c>
      <c r="AM3545" s="100"/>
      <c r="BR3545" s="18">
        <f t="shared" si="635"/>
        <v>45322</v>
      </c>
      <c r="BS3545" s="6">
        <f t="shared" si="636"/>
        <v>-1.61E-2</v>
      </c>
      <c r="BT3545" s="6">
        <f t="shared" si="637"/>
        <v>9.4999999999999998E-3</v>
      </c>
    </row>
    <row r="3546" spans="2:72" ht="14.45" hidden="1">
      <c r="B3546" s="110">
        <v>45323</v>
      </c>
      <c r="C3546" s="106">
        <v>4906.1899999999996</v>
      </c>
      <c r="D3546" s="106">
        <v>4861.1099999999997</v>
      </c>
      <c r="E3546" s="106">
        <v>4906.97</v>
      </c>
      <c r="F3546" s="106">
        <v>4853.5200000000004</v>
      </c>
      <c r="G3546" s="28"/>
      <c r="H3546" s="107">
        <v>1.2500000000000001E-2</v>
      </c>
      <c r="K3546" s="110">
        <v>45398</v>
      </c>
      <c r="L3546" s="106">
        <v>22147.9</v>
      </c>
      <c r="M3546" s="106">
        <v>22125.3</v>
      </c>
      <c r="N3546" s="106">
        <v>22213.75</v>
      </c>
      <c r="O3546" s="106">
        <v>22079.45</v>
      </c>
      <c r="P3546" s="28" t="s">
        <v>5972</v>
      </c>
      <c r="Q3546" s="107">
        <v>-5.5999999999999999E-3</v>
      </c>
      <c r="T3546" s="110">
        <v>45140</v>
      </c>
      <c r="U3546" s="28">
        <v>82.73</v>
      </c>
      <c r="V3546">
        <v>82.352000000000004</v>
      </c>
      <c r="W3546">
        <v>82.811000000000007</v>
      </c>
      <c r="X3546">
        <v>82.320999999999998</v>
      </c>
      <c r="Y3546" s="19">
        <v>4.7000000000000002E-3</v>
      </c>
      <c r="AB3546" s="110">
        <f t="shared" si="634"/>
        <v>45398</v>
      </c>
      <c r="AC3546" s="108">
        <f t="shared" si="631"/>
        <v>22147.9</v>
      </c>
      <c r="AD3546" s="28">
        <f t="shared" si="632"/>
        <v>83.637</v>
      </c>
      <c r="AE3546" s="28">
        <f t="shared" si="638"/>
        <v>264.80983296866219</v>
      </c>
      <c r="AF3546" s="31">
        <f t="shared" si="639"/>
        <v>-7.4134427856866747E-3</v>
      </c>
      <c r="AJ3546" s="110">
        <f t="shared" ref="AJ3546:AJ3609" si="642">VLOOKUP(B3553,AB:AF,1,FALSE)</f>
        <v>45334</v>
      </c>
      <c r="AK3546" s="31">
        <f t="shared" si="640"/>
        <v>-8.9999999999999998E-4</v>
      </c>
      <c r="AL3546" s="115">
        <f t="shared" si="641"/>
        <v>-7.2826417937169596E-3</v>
      </c>
      <c r="AM3546" s="100"/>
      <c r="BR3546" s="18">
        <f t="shared" si="635"/>
        <v>45323</v>
      </c>
      <c r="BS3546" s="6">
        <f t="shared" si="636"/>
        <v>1.2500000000000001E-2</v>
      </c>
      <c r="BT3546" s="6">
        <f t="shared" si="637"/>
        <v>-1.2999999999999999E-3</v>
      </c>
    </row>
    <row r="3547" spans="2:72" ht="14.45" hidden="1">
      <c r="B3547" s="110">
        <v>45324</v>
      </c>
      <c r="C3547" s="106">
        <v>4958.6099999999997</v>
      </c>
      <c r="D3547" s="106">
        <v>4916.0600000000004</v>
      </c>
      <c r="E3547" s="106">
        <v>4975.29</v>
      </c>
      <c r="F3547" s="106">
        <v>4907.99</v>
      </c>
      <c r="G3547" s="28"/>
      <c r="H3547" s="107">
        <v>1.0699999999999999E-2</v>
      </c>
      <c r="K3547" s="110">
        <v>45400</v>
      </c>
      <c r="L3547" s="106">
        <v>21995.85</v>
      </c>
      <c r="M3547" s="106">
        <v>22212.35</v>
      </c>
      <c r="N3547" s="106">
        <v>22326.5</v>
      </c>
      <c r="O3547" s="106">
        <v>21961.7</v>
      </c>
      <c r="P3547" s="28" t="s">
        <v>5973</v>
      </c>
      <c r="Q3547" s="107">
        <v>-6.8999999999999999E-3</v>
      </c>
      <c r="T3547" s="110">
        <v>45141</v>
      </c>
      <c r="U3547" s="28">
        <v>82.75</v>
      </c>
      <c r="V3547">
        <v>82.718999999999994</v>
      </c>
      <c r="W3547">
        <v>82.825999999999993</v>
      </c>
      <c r="X3547">
        <v>82.665000000000006</v>
      </c>
      <c r="Y3547" s="19">
        <v>2.0000000000000001E-4</v>
      </c>
      <c r="AB3547" s="110">
        <f t="shared" si="634"/>
        <v>45400</v>
      </c>
      <c r="AC3547" s="108">
        <f t="shared" ref="AC3547:AC3610" si="643">IFERROR(VLOOKUP(AB3547,K:Q,2,FALSE),0)</f>
        <v>21995.85</v>
      </c>
      <c r="AD3547" s="28">
        <f t="shared" ref="AD3547:AD3610" si="644">VLOOKUP(AB3547,T:Y,2,FALSE)</f>
        <v>83.53</v>
      </c>
      <c r="AE3547" s="28">
        <f t="shared" si="638"/>
        <v>263.32874416377348</v>
      </c>
      <c r="AF3547" s="31">
        <f t="shared" si="639"/>
        <v>-5.5930279789270232E-3</v>
      </c>
      <c r="AJ3547" s="110">
        <f t="shared" si="642"/>
        <v>45335</v>
      </c>
      <c r="AK3547" s="31">
        <f t="shared" si="640"/>
        <v>-1.37E-2</v>
      </c>
      <c r="AL3547" s="115">
        <f t="shared" si="641"/>
        <v>4.3351022035769127E-3</v>
      </c>
      <c r="AM3547" s="100"/>
      <c r="BR3547" s="18">
        <f t="shared" si="635"/>
        <v>45324</v>
      </c>
      <c r="BS3547" s="6">
        <f t="shared" si="636"/>
        <v>1.0699999999999999E-2</v>
      </c>
      <c r="BT3547" s="6">
        <f t="shared" si="637"/>
        <v>7.1999999999999998E-3</v>
      </c>
    </row>
    <row r="3548" spans="2:72" ht="14.45" hidden="1">
      <c r="B3548" s="110">
        <v>45327</v>
      </c>
      <c r="C3548" s="106">
        <v>4942.8100000000004</v>
      </c>
      <c r="D3548" s="106">
        <v>4957.1899999999996</v>
      </c>
      <c r="E3548" s="106">
        <v>4957.1899999999996</v>
      </c>
      <c r="F3548" s="106">
        <v>4918.09</v>
      </c>
      <c r="G3548" s="28"/>
      <c r="H3548" s="107">
        <v>-3.2000000000000002E-3</v>
      </c>
      <c r="K3548" s="110">
        <v>45401</v>
      </c>
      <c r="L3548" s="106">
        <v>22147</v>
      </c>
      <c r="M3548" s="106">
        <v>21861.5</v>
      </c>
      <c r="N3548" s="106">
        <v>22179.55</v>
      </c>
      <c r="O3548" s="106">
        <v>21777.65</v>
      </c>
      <c r="P3548" s="28" t="s">
        <v>5974</v>
      </c>
      <c r="Q3548" s="107">
        <v>6.8999999999999999E-3</v>
      </c>
      <c r="T3548" s="110">
        <v>45142</v>
      </c>
      <c r="U3548" s="28">
        <v>82.668000000000006</v>
      </c>
      <c r="V3548">
        <v>82.74</v>
      </c>
      <c r="W3548">
        <v>82.893000000000001</v>
      </c>
      <c r="X3548">
        <v>82.674000000000007</v>
      </c>
      <c r="Y3548" s="19">
        <v>-1E-3</v>
      </c>
      <c r="AB3548" s="110">
        <f t="shared" si="634"/>
        <v>45401</v>
      </c>
      <c r="AC3548" s="108">
        <f t="shared" si="643"/>
        <v>22147</v>
      </c>
      <c r="AD3548" s="28">
        <f t="shared" si="644"/>
        <v>83.358000000000004</v>
      </c>
      <c r="AE3548" s="28">
        <f t="shared" si="638"/>
        <v>265.68535713428821</v>
      </c>
      <c r="AF3548" s="31">
        <f t="shared" si="639"/>
        <v>8.9493191409786288E-3</v>
      </c>
      <c r="AJ3548" s="110">
        <f t="shared" si="642"/>
        <v>45336</v>
      </c>
      <c r="AK3548" s="31">
        <f t="shared" si="640"/>
        <v>9.5999999999999992E-3</v>
      </c>
      <c r="AL3548" s="115">
        <f t="shared" si="641"/>
        <v>5.2261563832549651E-3</v>
      </c>
      <c r="AM3548" s="100"/>
      <c r="BR3548" s="18">
        <f t="shared" si="635"/>
        <v>45327</v>
      </c>
      <c r="BS3548" s="6">
        <f t="shared" si="636"/>
        <v>-3.2000000000000002E-3</v>
      </c>
      <c r="BT3548" s="6">
        <f t="shared" si="637"/>
        <v>-3.8E-3</v>
      </c>
    </row>
    <row r="3549" spans="2:72" ht="14.45" hidden="1">
      <c r="B3549" s="110">
        <v>45328</v>
      </c>
      <c r="C3549" s="106">
        <v>4954.2299999999996</v>
      </c>
      <c r="D3549" s="106">
        <v>4950.16</v>
      </c>
      <c r="E3549" s="106">
        <v>4957.7700000000004</v>
      </c>
      <c r="F3549" s="106">
        <v>4934.88</v>
      </c>
      <c r="G3549" s="28"/>
      <c r="H3549" s="107">
        <v>2.3E-3</v>
      </c>
      <c r="K3549" s="110">
        <v>45404</v>
      </c>
      <c r="L3549" s="106">
        <v>22336.400000000001</v>
      </c>
      <c r="M3549" s="106">
        <v>22336.9</v>
      </c>
      <c r="N3549" s="106">
        <v>22375.65</v>
      </c>
      <c r="O3549" s="106">
        <v>22198.15</v>
      </c>
      <c r="P3549" s="28" t="s">
        <v>5975</v>
      </c>
      <c r="Q3549" s="107">
        <v>8.6E-3</v>
      </c>
      <c r="T3549" s="110">
        <v>45145</v>
      </c>
      <c r="U3549" s="28">
        <v>82.75</v>
      </c>
      <c r="V3549">
        <v>82.741</v>
      </c>
      <c r="W3549">
        <v>82.784999999999997</v>
      </c>
      <c r="X3549">
        <v>82.677999999999997</v>
      </c>
      <c r="Y3549" s="19">
        <v>1E-3</v>
      </c>
      <c r="AB3549" s="110">
        <f t="shared" si="634"/>
        <v>45404</v>
      </c>
      <c r="AC3549" s="108">
        <f t="shared" si="643"/>
        <v>22336.400000000001</v>
      </c>
      <c r="AD3549" s="28">
        <f t="shared" si="644"/>
        <v>83.36</v>
      </c>
      <c r="AE3549" s="28">
        <f t="shared" si="638"/>
        <v>267.95105566218814</v>
      </c>
      <c r="AF3549" s="31">
        <f t="shared" si="639"/>
        <v>8.5277508415895209E-3</v>
      </c>
      <c r="AJ3549" s="110">
        <f t="shared" si="642"/>
        <v>45337</v>
      </c>
      <c r="AK3549" s="31">
        <f t="shared" si="640"/>
        <v>5.7999999999999996E-3</v>
      </c>
      <c r="AL3549" s="115">
        <f t="shared" si="641"/>
        <v>3.793263437659844E-3</v>
      </c>
      <c r="AM3549" s="100"/>
      <c r="BR3549" s="18">
        <f t="shared" si="635"/>
        <v>45328</v>
      </c>
      <c r="BS3549" s="6">
        <f t="shared" si="636"/>
        <v>2.3E-3</v>
      </c>
      <c r="BT3549" s="6">
        <f t="shared" si="637"/>
        <v>7.1999999999999998E-3</v>
      </c>
    </row>
    <row r="3550" spans="2:72" ht="14.45" hidden="1">
      <c r="B3550" s="110">
        <v>45329</v>
      </c>
      <c r="C3550" s="106">
        <v>4995.0600000000004</v>
      </c>
      <c r="D3550" s="106">
        <v>4973.05</v>
      </c>
      <c r="E3550" s="106">
        <v>4999.8900000000003</v>
      </c>
      <c r="F3550" s="106">
        <v>4969.05</v>
      </c>
      <c r="G3550" s="28"/>
      <c r="H3550" s="107">
        <v>8.2000000000000007E-3</v>
      </c>
      <c r="K3550" s="110">
        <v>45405</v>
      </c>
      <c r="L3550" s="106">
        <v>22368</v>
      </c>
      <c r="M3550" s="106">
        <v>22447.05</v>
      </c>
      <c r="N3550" s="106">
        <v>22447.55</v>
      </c>
      <c r="O3550" s="106">
        <v>22349.45</v>
      </c>
      <c r="P3550" s="28" t="s">
        <v>5976</v>
      </c>
      <c r="Q3550" s="107">
        <v>1.4E-3</v>
      </c>
      <c r="T3550" s="110">
        <v>45146</v>
      </c>
      <c r="U3550" s="28">
        <v>82.852999999999994</v>
      </c>
      <c r="V3550">
        <v>82.76</v>
      </c>
      <c r="W3550">
        <v>82.983999999999995</v>
      </c>
      <c r="X3550">
        <v>82.748000000000005</v>
      </c>
      <c r="Y3550" s="19">
        <v>1.1999999999999999E-3</v>
      </c>
      <c r="AB3550" s="110">
        <f t="shared" si="634"/>
        <v>45405</v>
      </c>
      <c r="AC3550" s="108">
        <f t="shared" si="643"/>
        <v>22368</v>
      </c>
      <c r="AD3550" s="28">
        <f t="shared" si="644"/>
        <v>83.269000000000005</v>
      </c>
      <c r="AE3550" s="28">
        <f t="shared" si="638"/>
        <v>268.62337724723483</v>
      </c>
      <c r="AF3550" s="31">
        <f t="shared" si="639"/>
        <v>2.5091208668135412E-3</v>
      </c>
      <c r="AJ3550" s="110">
        <f t="shared" si="642"/>
        <v>45338</v>
      </c>
      <c r="AK3550" s="31">
        <f t="shared" si="640"/>
        <v>-4.7999999999999996E-3</v>
      </c>
      <c r="AL3550" s="115">
        <f t="shared" si="641"/>
        <v>5.6279348987824385E-3</v>
      </c>
      <c r="AM3550" s="100"/>
      <c r="BR3550" s="18">
        <f t="shared" si="635"/>
        <v>45329</v>
      </c>
      <c r="BS3550" s="6">
        <f t="shared" si="636"/>
        <v>8.2000000000000007E-3</v>
      </c>
      <c r="BT3550" s="6">
        <f t="shared" si="637"/>
        <v>1E-4</v>
      </c>
    </row>
    <row r="3551" spans="2:72" ht="14.45" hidden="1">
      <c r="B3551" s="110">
        <v>45330</v>
      </c>
      <c r="C3551" s="106">
        <v>4997.91</v>
      </c>
      <c r="D3551" s="106">
        <v>4995.16</v>
      </c>
      <c r="E3551" s="106">
        <v>5000.3999999999996</v>
      </c>
      <c r="F3551" s="106">
        <v>4987.09</v>
      </c>
      <c r="G3551" s="28"/>
      <c r="H3551" s="107">
        <v>5.9999999999999995E-4</v>
      </c>
      <c r="K3551" s="110">
        <v>45406</v>
      </c>
      <c r="L3551" s="106">
        <v>22402.400000000001</v>
      </c>
      <c r="M3551" s="106">
        <v>22421.55</v>
      </c>
      <c r="N3551" s="106">
        <v>22476.45</v>
      </c>
      <c r="O3551" s="106">
        <v>22384</v>
      </c>
      <c r="P3551" s="28" t="s">
        <v>5977</v>
      </c>
      <c r="Q3551" s="107">
        <v>1.5E-3</v>
      </c>
      <c r="T3551" s="110">
        <v>45147</v>
      </c>
      <c r="U3551" s="28">
        <v>82.843999999999994</v>
      </c>
      <c r="V3551">
        <v>82.878</v>
      </c>
      <c r="W3551">
        <v>82.88</v>
      </c>
      <c r="X3551">
        <v>82.783000000000001</v>
      </c>
      <c r="Y3551" s="19">
        <v>-1E-4</v>
      </c>
      <c r="AB3551" s="110">
        <f t="shared" ref="AB3551:AB3567" si="645">VLOOKUP(K3551,T:Y,1,FALSE)</f>
        <v>45406</v>
      </c>
      <c r="AC3551" s="108">
        <f t="shared" si="643"/>
        <v>22402.400000000001</v>
      </c>
      <c r="AD3551" s="28">
        <f t="shared" si="644"/>
        <v>83.319000000000003</v>
      </c>
      <c r="AE3551" s="28">
        <f t="shared" si="638"/>
        <v>268.8750465079994</v>
      </c>
      <c r="AF3551" s="31">
        <f t="shared" si="639"/>
        <v>9.3688517858581122E-4</v>
      </c>
      <c r="AJ3551" s="110">
        <f t="shared" si="642"/>
        <v>45342</v>
      </c>
      <c r="AK3551" s="31">
        <f t="shared" si="640"/>
        <v>-6.0000000000000001E-3</v>
      </c>
      <c r="AL3551" s="115">
        <f t="shared" si="641"/>
        <v>5.0229597982642815E-3</v>
      </c>
      <c r="AM3551" s="100"/>
      <c r="BR3551" s="18">
        <f t="shared" si="635"/>
        <v>45330</v>
      </c>
      <c r="BS3551" s="6">
        <f t="shared" si="636"/>
        <v>5.9999999999999995E-4</v>
      </c>
      <c r="BT3551" s="6">
        <f t="shared" si="637"/>
        <v>-9.7000000000000003E-3</v>
      </c>
    </row>
    <row r="3552" spans="2:72" ht="14.45" hidden="1">
      <c r="B3552" s="110">
        <v>45331</v>
      </c>
      <c r="C3552" s="106">
        <v>5026.6099999999997</v>
      </c>
      <c r="D3552" s="106">
        <v>5004.17</v>
      </c>
      <c r="E3552" s="106">
        <v>5030.0600000000004</v>
      </c>
      <c r="F3552" s="106">
        <v>5000.34</v>
      </c>
      <c r="G3552" s="28"/>
      <c r="H3552" s="107">
        <v>5.7000000000000002E-3</v>
      </c>
      <c r="K3552" s="110">
        <v>45407</v>
      </c>
      <c r="L3552" s="106">
        <v>22570.35</v>
      </c>
      <c r="M3552" s="106">
        <v>22316.9</v>
      </c>
      <c r="N3552" s="106">
        <v>22625.95</v>
      </c>
      <c r="O3552" s="106">
        <v>22305.25</v>
      </c>
      <c r="P3552" s="28" t="s">
        <v>5978</v>
      </c>
      <c r="Q3552" s="107">
        <v>7.4999999999999997E-3</v>
      </c>
      <c r="T3552" s="110">
        <v>45148</v>
      </c>
      <c r="U3552" s="28">
        <v>82.616</v>
      </c>
      <c r="V3552">
        <v>82.84</v>
      </c>
      <c r="W3552">
        <v>82.861000000000004</v>
      </c>
      <c r="X3552">
        <v>82.59</v>
      </c>
      <c r="Y3552" s="19">
        <v>-2.8E-3</v>
      </c>
      <c r="AB3552" s="110">
        <f t="shared" si="645"/>
        <v>45407</v>
      </c>
      <c r="AC3552" s="108">
        <f t="shared" si="643"/>
        <v>22570.35</v>
      </c>
      <c r="AD3552" s="28">
        <f t="shared" si="644"/>
        <v>83.31</v>
      </c>
      <c r="AE3552" s="28">
        <f t="shared" si="638"/>
        <v>270.92005761613251</v>
      </c>
      <c r="AF3552" s="31">
        <f t="shared" si="639"/>
        <v>7.6058047583535959E-3</v>
      </c>
      <c r="AJ3552" s="110">
        <f t="shared" si="642"/>
        <v>45343</v>
      </c>
      <c r="AK3552" s="31">
        <f t="shared" si="640"/>
        <v>1.2999999999999999E-3</v>
      </c>
      <c r="AL3552" s="115">
        <f t="shared" si="641"/>
        <v>-6.8720212232591393E-3</v>
      </c>
      <c r="AM3552" s="100"/>
      <c r="BR3552" s="18">
        <f t="shared" si="635"/>
        <v>45331</v>
      </c>
      <c r="BS3552" s="6">
        <f t="shared" si="636"/>
        <v>5.7000000000000002E-3</v>
      </c>
      <c r="BT3552" s="6">
        <f t="shared" si="637"/>
        <v>3.0000000000000001E-3</v>
      </c>
    </row>
    <row r="3553" spans="2:72" ht="14.45" hidden="1">
      <c r="B3553" s="110">
        <v>45334</v>
      </c>
      <c r="C3553" s="106">
        <v>5021.84</v>
      </c>
      <c r="D3553" s="106">
        <v>5026.83</v>
      </c>
      <c r="E3553" s="106">
        <v>5048.3900000000003</v>
      </c>
      <c r="F3553" s="106">
        <v>5016.83</v>
      </c>
      <c r="G3553" s="28"/>
      <c r="H3553" s="107">
        <v>-8.9999999999999998E-4</v>
      </c>
      <c r="K3553" s="110">
        <v>45408</v>
      </c>
      <c r="L3553" s="106">
        <v>22419.95</v>
      </c>
      <c r="M3553" s="106">
        <v>22620.400000000001</v>
      </c>
      <c r="N3553" s="106">
        <v>22620.400000000001</v>
      </c>
      <c r="O3553" s="106">
        <v>22385.55</v>
      </c>
      <c r="P3553" s="28" t="s">
        <v>5979</v>
      </c>
      <c r="Q3553" s="107">
        <v>-6.7000000000000002E-3</v>
      </c>
      <c r="T3553" s="110">
        <v>45149</v>
      </c>
      <c r="U3553" s="28">
        <v>82.87</v>
      </c>
      <c r="V3553">
        <v>82.789000000000001</v>
      </c>
      <c r="W3553">
        <v>82.911000000000001</v>
      </c>
      <c r="X3553">
        <v>82.724999999999994</v>
      </c>
      <c r="Y3553" s="19">
        <v>3.0999999999999999E-3</v>
      </c>
      <c r="AB3553" s="110">
        <f t="shared" si="645"/>
        <v>45408</v>
      </c>
      <c r="AC3553" s="108">
        <f t="shared" si="643"/>
        <v>22419.95</v>
      </c>
      <c r="AD3553" s="28">
        <f t="shared" si="644"/>
        <v>83.4</v>
      </c>
      <c r="AE3553" s="28">
        <f t="shared" si="638"/>
        <v>268.82434052757793</v>
      </c>
      <c r="AF3553" s="31">
        <f t="shared" si="639"/>
        <v>-7.7355553036386748E-3</v>
      </c>
      <c r="AJ3553" s="110">
        <f t="shared" si="642"/>
        <v>45344</v>
      </c>
      <c r="AK3553" s="31">
        <f t="shared" si="640"/>
        <v>2.1100000000000001E-2</v>
      </c>
      <c r="AL3553" s="115">
        <f t="shared" si="641"/>
        <v>8.4943464700510951E-3</v>
      </c>
      <c r="AM3553" s="100"/>
      <c r="BR3553" s="18">
        <f t="shared" si="635"/>
        <v>45334</v>
      </c>
      <c r="BS3553" s="6">
        <f t="shared" si="636"/>
        <v>-8.9999999999999998E-4</v>
      </c>
      <c r="BT3553" s="6">
        <f t="shared" si="637"/>
        <v>-7.6E-3</v>
      </c>
    </row>
    <row r="3554" spans="2:72" ht="14.45" hidden="1">
      <c r="B3554" s="110">
        <v>45335</v>
      </c>
      <c r="C3554" s="106">
        <v>4953.17</v>
      </c>
      <c r="D3554" s="106">
        <v>4967.9399999999996</v>
      </c>
      <c r="E3554" s="106">
        <v>4971.3</v>
      </c>
      <c r="F3554" s="106">
        <v>4920.3100000000004</v>
      </c>
      <c r="G3554" s="28"/>
      <c r="H3554" s="107">
        <v>-1.37E-2</v>
      </c>
      <c r="K3554" s="110">
        <v>45411</v>
      </c>
      <c r="L3554" s="106">
        <v>22643.4</v>
      </c>
      <c r="M3554" s="106">
        <v>22475.55</v>
      </c>
      <c r="N3554" s="106">
        <v>22655.8</v>
      </c>
      <c r="O3554" s="106">
        <v>22441.9</v>
      </c>
      <c r="P3554" s="28" t="s">
        <v>5980</v>
      </c>
      <c r="Q3554" s="107">
        <v>0.01</v>
      </c>
      <c r="T3554" s="110">
        <v>45152</v>
      </c>
      <c r="U3554" s="28">
        <v>83.17</v>
      </c>
      <c r="V3554">
        <v>82.894999999999996</v>
      </c>
      <c r="W3554">
        <v>83.301000000000002</v>
      </c>
      <c r="X3554">
        <v>82.894999999999996</v>
      </c>
      <c r="Y3554" s="19">
        <v>3.5999999999999999E-3</v>
      </c>
      <c r="AB3554" s="110">
        <f t="shared" si="645"/>
        <v>45411</v>
      </c>
      <c r="AC3554" s="108">
        <f t="shared" si="643"/>
        <v>22643.4</v>
      </c>
      <c r="AD3554" s="28">
        <f t="shared" si="644"/>
        <v>83.41</v>
      </c>
      <c r="AE3554" s="28">
        <f t="shared" si="638"/>
        <v>271.47104663709388</v>
      </c>
      <c r="AF3554" s="31">
        <f t="shared" si="639"/>
        <v>9.8454853616367632E-3</v>
      </c>
      <c r="AJ3554" s="110">
        <f t="shared" si="642"/>
        <v>45345</v>
      </c>
      <c r="AK3554" s="31">
        <f t="shared" si="640"/>
        <v>2.9999999999999997E-4</v>
      </c>
      <c r="AL3554" s="115">
        <f t="shared" si="641"/>
        <v>-4.7925043770769005E-4</v>
      </c>
      <c r="AM3554" s="100"/>
      <c r="BR3554" s="18">
        <f t="shared" si="635"/>
        <v>45335</v>
      </c>
      <c r="BS3554" s="6">
        <f t="shared" si="636"/>
        <v>-1.37E-2</v>
      </c>
      <c r="BT3554" s="6">
        <f t="shared" si="637"/>
        <v>5.8999999999999999E-3</v>
      </c>
    </row>
    <row r="3555" spans="2:72" ht="14.45" hidden="1">
      <c r="B3555" s="110">
        <v>45336</v>
      </c>
      <c r="C3555" s="106">
        <v>5000.62</v>
      </c>
      <c r="D3555" s="106">
        <v>4976.4399999999996</v>
      </c>
      <c r="E3555" s="106">
        <v>5002.5200000000004</v>
      </c>
      <c r="F3555" s="106">
        <v>4956.45</v>
      </c>
      <c r="G3555" s="28"/>
      <c r="H3555" s="107">
        <v>9.5999999999999992E-3</v>
      </c>
      <c r="K3555" s="110">
        <v>45412</v>
      </c>
      <c r="L3555" s="106">
        <v>22604.85</v>
      </c>
      <c r="M3555" s="106">
        <v>22679.65</v>
      </c>
      <c r="N3555" s="106">
        <v>22783.35</v>
      </c>
      <c r="O3555" s="106">
        <v>22568.400000000001</v>
      </c>
      <c r="P3555" s="28" t="s">
        <v>5981</v>
      </c>
      <c r="Q3555" s="107">
        <v>-1.6999999999999999E-3</v>
      </c>
      <c r="T3555" s="110">
        <v>45153</v>
      </c>
      <c r="U3555" s="28">
        <v>83.212000000000003</v>
      </c>
      <c r="V3555">
        <v>83.185000000000002</v>
      </c>
      <c r="W3555">
        <v>83.466999999999999</v>
      </c>
      <c r="X3555">
        <v>83.17</v>
      </c>
      <c r="Y3555" s="19">
        <v>5.0000000000000001E-4</v>
      </c>
      <c r="AB3555" s="110">
        <f t="shared" si="645"/>
        <v>45412</v>
      </c>
      <c r="AC3555" s="108">
        <f t="shared" si="643"/>
        <v>22604.85</v>
      </c>
      <c r="AD3555" s="28">
        <f t="shared" si="644"/>
        <v>83.45</v>
      </c>
      <c r="AE3555" s="28">
        <f t="shared" si="638"/>
        <v>270.87896944278009</v>
      </c>
      <c r="AF3555" s="31">
        <f t="shared" si="639"/>
        <v>-2.1809957328720042E-3</v>
      </c>
      <c r="AJ3555" s="110">
        <f t="shared" si="642"/>
        <v>45348</v>
      </c>
      <c r="AK3555" s="31">
        <f t="shared" si="640"/>
        <v>-3.8E-3</v>
      </c>
      <c r="AL3555" s="115">
        <f t="shared" si="641"/>
        <v>-3.9247214342484904E-3</v>
      </c>
      <c r="AM3555" s="100"/>
      <c r="BR3555" s="18">
        <f t="shared" si="635"/>
        <v>45336</v>
      </c>
      <c r="BS3555" s="6">
        <f t="shared" si="636"/>
        <v>9.5999999999999992E-3</v>
      </c>
      <c r="BT3555" s="6">
        <f t="shared" si="637"/>
        <v>4.4999999999999997E-3</v>
      </c>
    </row>
    <row r="3556" spans="2:72" ht="14.45" hidden="1">
      <c r="B3556" s="110">
        <v>45337</v>
      </c>
      <c r="C3556" s="106">
        <v>5029.7299999999996</v>
      </c>
      <c r="D3556" s="106">
        <v>5003.1400000000003</v>
      </c>
      <c r="E3556" s="106">
        <v>5032.72</v>
      </c>
      <c r="F3556" s="106">
        <v>4999.4399999999996</v>
      </c>
      <c r="G3556" s="28"/>
      <c r="H3556" s="107">
        <v>5.7999999999999996E-3</v>
      </c>
      <c r="K3556" s="110">
        <v>45414</v>
      </c>
      <c r="L3556" s="106">
        <v>22648.2</v>
      </c>
      <c r="M3556" s="106">
        <v>22567.85</v>
      </c>
      <c r="N3556" s="106">
        <v>22710.5</v>
      </c>
      <c r="O3556" s="106">
        <v>22567.85</v>
      </c>
      <c r="P3556" s="28" t="s">
        <v>5982</v>
      </c>
      <c r="Q3556" s="107">
        <v>1.9E-3</v>
      </c>
      <c r="T3556" s="110">
        <v>45154</v>
      </c>
      <c r="U3556" s="28">
        <v>83.209000000000003</v>
      </c>
      <c r="V3556">
        <v>83.24</v>
      </c>
      <c r="W3556">
        <v>83.442999999999998</v>
      </c>
      <c r="X3556">
        <v>83.084999999999994</v>
      </c>
      <c r="Y3556" s="19">
        <v>0</v>
      </c>
      <c r="AB3556" s="110">
        <f t="shared" si="645"/>
        <v>45414</v>
      </c>
      <c r="AC3556" s="108">
        <f t="shared" si="643"/>
        <v>22648.2</v>
      </c>
      <c r="AD3556" s="28">
        <f t="shared" si="644"/>
        <v>83.435000000000002</v>
      </c>
      <c r="AE3556" s="28">
        <f t="shared" si="638"/>
        <v>271.44723437406367</v>
      </c>
      <c r="AF3556" s="31">
        <f t="shared" si="639"/>
        <v>2.0978554830319851E-3</v>
      </c>
      <c r="AJ3556" s="110">
        <f t="shared" si="642"/>
        <v>45349</v>
      </c>
      <c r="AK3556" s="31">
        <f t="shared" si="640"/>
        <v>1.6999999999999999E-3</v>
      </c>
      <c r="AL3556" s="115">
        <f t="shared" si="641"/>
        <v>3.0737090448935689E-3</v>
      </c>
      <c r="AM3556" s="100"/>
      <c r="BR3556" s="18">
        <f t="shared" si="635"/>
        <v>45337</v>
      </c>
      <c r="BS3556" s="6">
        <f t="shared" si="636"/>
        <v>5.7999999999999996E-3</v>
      </c>
      <c r="BT3556" s="6">
        <f t="shared" si="637"/>
        <v>3.2000000000000002E-3</v>
      </c>
    </row>
    <row r="3557" spans="2:72" ht="14.45" hidden="1">
      <c r="B3557" s="110">
        <v>45338</v>
      </c>
      <c r="C3557" s="106">
        <v>5005.57</v>
      </c>
      <c r="D3557" s="106">
        <v>5031.13</v>
      </c>
      <c r="E3557" s="106">
        <v>5038.7</v>
      </c>
      <c r="F3557" s="106">
        <v>4999.5200000000004</v>
      </c>
      <c r="G3557" s="28"/>
      <c r="H3557" s="107">
        <v>-4.7999999999999996E-3</v>
      </c>
      <c r="K3557" s="110">
        <v>45415</v>
      </c>
      <c r="L3557" s="106">
        <v>22475.85</v>
      </c>
      <c r="M3557" s="106">
        <v>22766.35</v>
      </c>
      <c r="N3557" s="106">
        <v>22794.7</v>
      </c>
      <c r="O3557" s="106">
        <v>22348.05</v>
      </c>
      <c r="P3557" s="28" t="s">
        <v>5983</v>
      </c>
      <c r="Q3557" s="107">
        <v>-7.6E-3</v>
      </c>
      <c r="T3557" s="110">
        <v>45155</v>
      </c>
      <c r="U3557" s="28">
        <v>83.13</v>
      </c>
      <c r="V3557">
        <v>83.221999999999994</v>
      </c>
      <c r="W3557">
        <v>83.268000000000001</v>
      </c>
      <c r="X3557">
        <v>82.989000000000004</v>
      </c>
      <c r="Y3557" s="19">
        <v>-1E-3</v>
      </c>
      <c r="AB3557" s="110">
        <f t="shared" si="645"/>
        <v>45415</v>
      </c>
      <c r="AC3557" s="108">
        <f t="shared" si="643"/>
        <v>22475.85</v>
      </c>
      <c r="AD3557" s="28">
        <f t="shared" si="644"/>
        <v>83.376000000000005</v>
      </c>
      <c r="AE3557" s="28">
        <f t="shared" si="638"/>
        <v>269.57217904432929</v>
      </c>
      <c r="AF3557" s="31">
        <f t="shared" si="639"/>
        <v>-6.9076236273252212E-3</v>
      </c>
      <c r="AJ3557" s="110">
        <f t="shared" si="642"/>
        <v>45350</v>
      </c>
      <c r="AK3557" s="31">
        <f t="shared" si="640"/>
        <v>-1.6999999999999999E-3</v>
      </c>
      <c r="AL3557" s="115">
        <f t="shared" si="641"/>
        <v>-1.1410315918485847E-2</v>
      </c>
      <c r="AM3557" s="100"/>
      <c r="BR3557" s="18">
        <f t="shared" si="635"/>
        <v>45338</v>
      </c>
      <c r="BS3557" s="6">
        <f t="shared" si="636"/>
        <v>-4.7999999999999996E-3</v>
      </c>
      <c r="BT3557" s="6">
        <f t="shared" si="637"/>
        <v>5.8999999999999999E-3</v>
      </c>
    </row>
    <row r="3558" spans="2:72" ht="14.45" hidden="1">
      <c r="B3558" s="110">
        <v>45342</v>
      </c>
      <c r="C3558" s="106">
        <v>4975.51</v>
      </c>
      <c r="D3558" s="106">
        <v>4989.32</v>
      </c>
      <c r="E3558" s="106">
        <v>4993.71</v>
      </c>
      <c r="F3558" s="106">
        <v>4955.0200000000004</v>
      </c>
      <c r="G3558" s="28"/>
      <c r="H3558" s="107">
        <v>-6.0000000000000001E-3</v>
      </c>
      <c r="K3558" s="110">
        <v>45418</v>
      </c>
      <c r="L3558" s="106">
        <v>22442.7</v>
      </c>
      <c r="M3558" s="106">
        <v>22561.599999999999</v>
      </c>
      <c r="N3558" s="106">
        <v>22588.799999999999</v>
      </c>
      <c r="O3558" s="106">
        <v>22409.45</v>
      </c>
      <c r="P3558" s="28" t="s">
        <v>5984</v>
      </c>
      <c r="Q3558" s="107">
        <v>-1.5E-3</v>
      </c>
      <c r="T3558" s="110">
        <v>45156</v>
      </c>
      <c r="U3558" s="28">
        <v>83.14</v>
      </c>
      <c r="V3558">
        <v>83.085999999999999</v>
      </c>
      <c r="W3558">
        <v>83.221000000000004</v>
      </c>
      <c r="X3558">
        <v>83.018000000000001</v>
      </c>
      <c r="Y3558" s="19">
        <v>1E-4</v>
      </c>
      <c r="AB3558" s="110">
        <f t="shared" si="645"/>
        <v>45418</v>
      </c>
      <c r="AC3558" s="108">
        <f t="shared" si="643"/>
        <v>22442.7</v>
      </c>
      <c r="AD3558" s="28">
        <f t="shared" si="644"/>
        <v>83.48</v>
      </c>
      <c r="AE3558" s="28">
        <f t="shared" si="638"/>
        <v>268.83924293243888</v>
      </c>
      <c r="AF3558" s="31">
        <f t="shared" si="639"/>
        <v>-2.7188863275460218E-3</v>
      </c>
      <c r="AJ3558" s="110">
        <f t="shared" si="642"/>
        <v>45351</v>
      </c>
      <c r="AK3558" s="31">
        <f t="shared" si="640"/>
        <v>5.1999999999999998E-3</v>
      </c>
      <c r="AL3558" s="115">
        <f t="shared" si="641"/>
        <v>1.4418378991534198E-3</v>
      </c>
      <c r="AM3558" s="100"/>
      <c r="BR3558" s="18">
        <f t="shared" si="635"/>
        <v>45342</v>
      </c>
      <c r="BS3558" s="6">
        <f t="shared" si="636"/>
        <v>-6.0000000000000001E-3</v>
      </c>
      <c r="BT3558" s="6">
        <f t="shared" si="637"/>
        <v>3.3999999999999998E-3</v>
      </c>
    </row>
    <row r="3559" spans="2:72" ht="14.45" hidden="1">
      <c r="B3559" s="110">
        <v>45343</v>
      </c>
      <c r="C3559" s="106">
        <v>4981.8</v>
      </c>
      <c r="D3559" s="106">
        <v>4963.03</v>
      </c>
      <c r="E3559" s="106">
        <v>4983.21</v>
      </c>
      <c r="F3559" s="106">
        <v>4946</v>
      </c>
      <c r="G3559" s="28"/>
      <c r="H3559" s="107">
        <v>1.2999999999999999E-3</v>
      </c>
      <c r="K3559" s="110">
        <v>45419</v>
      </c>
      <c r="L3559" s="106">
        <v>22302.5</v>
      </c>
      <c r="M3559" s="106">
        <v>22489.75</v>
      </c>
      <c r="N3559" s="106">
        <v>22499.05</v>
      </c>
      <c r="O3559" s="106">
        <v>22232.05</v>
      </c>
      <c r="P3559" s="28" t="s">
        <v>5985</v>
      </c>
      <c r="Q3559" s="107">
        <v>-6.1999999999999998E-3</v>
      </c>
      <c r="T3559" s="110">
        <v>45159</v>
      </c>
      <c r="U3559" s="28">
        <v>83.09</v>
      </c>
      <c r="V3559">
        <v>83.192999999999998</v>
      </c>
      <c r="W3559">
        <v>83.216999999999999</v>
      </c>
      <c r="X3559">
        <v>83.021000000000001</v>
      </c>
      <c r="Y3559" s="19">
        <v>-5.9999999999999995E-4</v>
      </c>
      <c r="AB3559" s="110">
        <f t="shared" si="645"/>
        <v>45419</v>
      </c>
      <c r="AC3559" s="108">
        <f t="shared" si="643"/>
        <v>22302.5</v>
      </c>
      <c r="AD3559" s="28">
        <f t="shared" si="644"/>
        <v>83.457999999999998</v>
      </c>
      <c r="AE3559" s="28">
        <f t="shared" si="638"/>
        <v>267.23022358551606</v>
      </c>
      <c r="AF3559" s="31">
        <f t="shared" si="639"/>
        <v>-5.9850612930314462E-3</v>
      </c>
      <c r="AJ3559" s="110">
        <f t="shared" si="642"/>
        <v>45352</v>
      </c>
      <c r="AK3559" s="31">
        <f t="shared" si="640"/>
        <v>8.0000000000000002E-3</v>
      </c>
      <c r="AL3559" s="115">
        <f t="shared" si="641"/>
        <v>1.6915944751227263E-2</v>
      </c>
      <c r="AM3559" s="100"/>
      <c r="BR3559" s="18">
        <f t="shared" si="635"/>
        <v>45343</v>
      </c>
      <c r="BS3559" s="6">
        <f t="shared" si="636"/>
        <v>1.2999999999999999E-3</v>
      </c>
      <c r="BT3559" s="6">
        <f t="shared" si="637"/>
        <v>-6.4000000000000003E-3</v>
      </c>
    </row>
    <row r="3560" spans="2:72" ht="14.45" hidden="1">
      <c r="B3560" s="110">
        <v>45344</v>
      </c>
      <c r="C3560" s="106">
        <v>5087.03</v>
      </c>
      <c r="D3560" s="106">
        <v>5038.83</v>
      </c>
      <c r="E3560" s="106">
        <v>5094.3900000000003</v>
      </c>
      <c r="F3560" s="106">
        <v>5038.83</v>
      </c>
      <c r="G3560" s="28"/>
      <c r="H3560" s="107">
        <v>2.1100000000000001E-2</v>
      </c>
      <c r="K3560" s="110">
        <v>45420</v>
      </c>
      <c r="L3560" s="106">
        <v>22302.5</v>
      </c>
      <c r="M3560" s="106">
        <v>22231.200000000001</v>
      </c>
      <c r="N3560" s="106">
        <v>22368.65</v>
      </c>
      <c r="O3560" s="106">
        <v>22185.200000000001</v>
      </c>
      <c r="P3560" s="28" t="s">
        <v>5986</v>
      </c>
      <c r="Q3560" s="107">
        <v>0</v>
      </c>
      <c r="T3560" s="110">
        <v>45160</v>
      </c>
      <c r="U3560" s="28">
        <v>83.04</v>
      </c>
      <c r="V3560">
        <v>83.113</v>
      </c>
      <c r="W3560">
        <v>83.122</v>
      </c>
      <c r="X3560">
        <v>82.909000000000006</v>
      </c>
      <c r="Y3560" s="19">
        <v>-5.9999999999999995E-4</v>
      </c>
      <c r="AB3560" s="110">
        <f t="shared" si="645"/>
        <v>45420</v>
      </c>
      <c r="AC3560" s="108">
        <f t="shared" si="643"/>
        <v>22302.5</v>
      </c>
      <c r="AD3560" s="28">
        <f t="shared" si="644"/>
        <v>83.462000000000003</v>
      </c>
      <c r="AE3560" s="28">
        <f t="shared" si="638"/>
        <v>267.21741630921855</v>
      </c>
      <c r="AF3560" s="31">
        <f t="shared" si="639"/>
        <v>-4.7926002252562938E-5</v>
      </c>
      <c r="AJ3560" s="110">
        <f t="shared" si="642"/>
        <v>45355</v>
      </c>
      <c r="AK3560" s="31">
        <f t="shared" si="640"/>
        <v>-1.1999999999999999E-3</v>
      </c>
      <c r="AL3560" s="115">
        <f t="shared" si="641"/>
        <v>2.145752417080482E-3</v>
      </c>
      <c r="AM3560" s="100"/>
      <c r="BR3560" s="18">
        <f t="shared" si="635"/>
        <v>45344</v>
      </c>
      <c r="BS3560" s="6">
        <f t="shared" si="636"/>
        <v>2.1100000000000001E-2</v>
      </c>
      <c r="BT3560" s="6">
        <f t="shared" si="637"/>
        <v>7.4000000000000003E-3</v>
      </c>
    </row>
    <row r="3561" spans="2:72" ht="14.45" hidden="1">
      <c r="B3561" s="110">
        <v>45345</v>
      </c>
      <c r="C3561" s="106">
        <v>5088.8</v>
      </c>
      <c r="D3561" s="106">
        <v>5100.92</v>
      </c>
      <c r="E3561" s="106">
        <v>5111.0600000000004</v>
      </c>
      <c r="F3561" s="106">
        <v>5081.46</v>
      </c>
      <c r="G3561" s="28"/>
      <c r="H3561" s="107">
        <v>2.9999999999999997E-4</v>
      </c>
      <c r="K3561" s="110">
        <v>45421</v>
      </c>
      <c r="L3561" s="106">
        <v>21957.5</v>
      </c>
      <c r="M3561" s="106">
        <v>22224.799999999999</v>
      </c>
      <c r="N3561" s="106">
        <v>22307.75</v>
      </c>
      <c r="O3561" s="106">
        <v>21932.400000000001</v>
      </c>
      <c r="P3561" s="28" t="s">
        <v>5987</v>
      </c>
      <c r="Q3561" s="107">
        <v>-1.55E-2</v>
      </c>
      <c r="T3561" s="110">
        <v>45161</v>
      </c>
      <c r="U3561" s="28">
        <v>82.507999999999996</v>
      </c>
      <c r="V3561">
        <v>83.081999999999994</v>
      </c>
      <c r="W3561">
        <v>83.09</v>
      </c>
      <c r="X3561">
        <v>82.448999999999998</v>
      </c>
      <c r="Y3561" s="19">
        <v>-6.4000000000000003E-3</v>
      </c>
      <c r="AB3561" s="110">
        <f t="shared" si="645"/>
        <v>45421</v>
      </c>
      <c r="AC3561" s="108">
        <f t="shared" si="643"/>
        <v>21957.5</v>
      </c>
      <c r="AD3561" s="28">
        <f t="shared" si="644"/>
        <v>83.441000000000003</v>
      </c>
      <c r="AE3561" s="28">
        <f t="shared" si="638"/>
        <v>263.15001018683859</v>
      </c>
      <c r="AF3561" s="31">
        <f t="shared" si="639"/>
        <v>-1.5221336163482868E-2</v>
      </c>
      <c r="AJ3561" s="110">
        <f t="shared" si="642"/>
        <v>45356</v>
      </c>
      <c r="AK3561" s="31">
        <f t="shared" si="640"/>
        <v>-1.0200000000000001E-2</v>
      </c>
      <c r="AL3561" s="115">
        <f t="shared" si="641"/>
        <v>-1.9595929536824208E-3</v>
      </c>
      <c r="AM3561" s="100"/>
      <c r="BR3561" s="18">
        <f t="shared" si="635"/>
        <v>45345</v>
      </c>
      <c r="BS3561" s="6">
        <f t="shared" si="636"/>
        <v>2.9999999999999997E-4</v>
      </c>
      <c r="BT3561" s="6">
        <f t="shared" si="637"/>
        <v>-2.0000000000000001E-4</v>
      </c>
    </row>
    <row r="3562" spans="2:72" ht="14.45" hidden="1">
      <c r="B3562" s="110">
        <v>45348</v>
      </c>
      <c r="C3562" s="106">
        <v>5069.53</v>
      </c>
      <c r="D3562" s="106">
        <v>5093</v>
      </c>
      <c r="E3562" s="106">
        <v>5097.66</v>
      </c>
      <c r="F3562" s="106">
        <v>5068.91</v>
      </c>
      <c r="G3562" s="28"/>
      <c r="H3562" s="107">
        <v>-3.8E-3</v>
      </c>
      <c r="K3562" s="110">
        <v>45422</v>
      </c>
      <c r="L3562" s="106">
        <v>22055.200000000001</v>
      </c>
      <c r="M3562" s="106">
        <v>21990.95</v>
      </c>
      <c r="N3562" s="106">
        <v>22131.3</v>
      </c>
      <c r="O3562" s="106">
        <v>21950.3</v>
      </c>
      <c r="P3562" s="28" t="s">
        <v>5988</v>
      </c>
      <c r="Q3562" s="107">
        <v>4.4000000000000003E-3</v>
      </c>
      <c r="T3562" s="110">
        <v>45162</v>
      </c>
      <c r="U3562" s="28">
        <v>82.58</v>
      </c>
      <c r="V3562">
        <v>82.578999999999994</v>
      </c>
      <c r="W3562">
        <v>82.646000000000001</v>
      </c>
      <c r="X3562">
        <v>82.358999999999995</v>
      </c>
      <c r="Y3562" s="19">
        <v>8.9999999999999998E-4</v>
      </c>
      <c r="AB3562" s="110">
        <f t="shared" si="645"/>
        <v>45422</v>
      </c>
      <c r="AC3562" s="108">
        <f t="shared" si="643"/>
        <v>22055.200000000001</v>
      </c>
      <c r="AD3562" s="28">
        <f t="shared" si="644"/>
        <v>83.540999999999997</v>
      </c>
      <c r="AE3562" s="28">
        <f t="shared" si="638"/>
        <v>264.00450078404617</v>
      </c>
      <c r="AF3562" s="31">
        <f t="shared" si="639"/>
        <v>3.2471615585381031E-3</v>
      </c>
      <c r="AJ3562" s="110">
        <f t="shared" si="642"/>
        <v>45357</v>
      </c>
      <c r="AK3562" s="31">
        <f t="shared" si="640"/>
        <v>5.1000000000000004E-3</v>
      </c>
      <c r="AL3562" s="115">
        <f t="shared" si="641"/>
        <v>6.6149378273421267E-3</v>
      </c>
      <c r="AM3562" s="100"/>
      <c r="BR3562" s="18">
        <f t="shared" si="635"/>
        <v>45348</v>
      </c>
      <c r="BS3562" s="6">
        <f t="shared" si="636"/>
        <v>-3.8E-3</v>
      </c>
      <c r="BT3562" s="6">
        <f t="shared" si="637"/>
        <v>-4.1000000000000003E-3</v>
      </c>
    </row>
    <row r="3563" spans="2:72" ht="14.45" hidden="1">
      <c r="B3563" s="110">
        <v>45349</v>
      </c>
      <c r="C3563" s="106">
        <v>5078.18</v>
      </c>
      <c r="D3563" s="106">
        <v>5074.6000000000004</v>
      </c>
      <c r="E3563" s="106">
        <v>5080.6899999999996</v>
      </c>
      <c r="F3563" s="106">
        <v>5057.29</v>
      </c>
      <c r="G3563" s="28"/>
      <c r="H3563" s="107">
        <v>1.6999999999999999E-3</v>
      </c>
      <c r="K3563" s="110">
        <v>45425</v>
      </c>
      <c r="L3563" s="106">
        <v>22104.05</v>
      </c>
      <c r="M3563" s="106">
        <v>22027.95</v>
      </c>
      <c r="N3563" s="106">
        <v>22131.65</v>
      </c>
      <c r="O3563" s="106">
        <v>21821.05</v>
      </c>
      <c r="P3563" s="28" t="s">
        <v>5989</v>
      </c>
      <c r="Q3563" s="107">
        <v>2.2000000000000001E-3</v>
      </c>
      <c r="T3563" s="110">
        <v>45163</v>
      </c>
      <c r="U3563" s="28">
        <v>82.637</v>
      </c>
      <c r="V3563">
        <v>82.605000000000004</v>
      </c>
      <c r="W3563">
        <v>82.74</v>
      </c>
      <c r="X3563">
        <v>82.531999999999996</v>
      </c>
      <c r="Y3563" s="19">
        <v>6.9999999999999999E-4</v>
      </c>
      <c r="AB3563" s="110">
        <f t="shared" si="645"/>
        <v>45425</v>
      </c>
      <c r="AC3563" s="108">
        <f t="shared" si="643"/>
        <v>22104.05</v>
      </c>
      <c r="AD3563" s="28">
        <f t="shared" si="644"/>
        <v>83.46</v>
      </c>
      <c r="AE3563" s="28">
        <f t="shared" si="638"/>
        <v>264.84603402827702</v>
      </c>
      <c r="AF3563" s="31">
        <f t="shared" si="639"/>
        <v>3.1875715820437467E-3</v>
      </c>
      <c r="AJ3563" s="110">
        <f t="shared" si="642"/>
        <v>45358</v>
      </c>
      <c r="AK3563" s="31">
        <f t="shared" si="640"/>
        <v>1.03E-2</v>
      </c>
      <c r="AL3563" s="115">
        <f t="shared" si="641"/>
        <v>1.7389551847009077E-3</v>
      </c>
      <c r="AM3563" s="100"/>
      <c r="BR3563" s="18">
        <f t="shared" si="635"/>
        <v>45349</v>
      </c>
      <c r="BS3563" s="6">
        <f t="shared" si="636"/>
        <v>1.6999999999999999E-3</v>
      </c>
      <c r="BT3563" s="6">
        <f t="shared" si="637"/>
        <v>3.3999999999999998E-3</v>
      </c>
    </row>
    <row r="3564" spans="2:72" ht="14.45" hidden="1">
      <c r="B3564" s="110">
        <v>45350</v>
      </c>
      <c r="C3564" s="106">
        <v>5069.76</v>
      </c>
      <c r="D3564" s="106">
        <v>5067.2</v>
      </c>
      <c r="E3564" s="106">
        <v>5077.37</v>
      </c>
      <c r="F3564" s="106">
        <v>5058.3500000000004</v>
      </c>
      <c r="G3564" s="28"/>
      <c r="H3564" s="107">
        <v>-1.6999999999999999E-3</v>
      </c>
      <c r="K3564" s="110">
        <v>45426</v>
      </c>
      <c r="L3564" s="106">
        <v>22217.85</v>
      </c>
      <c r="M3564" s="106">
        <v>22112.9</v>
      </c>
      <c r="N3564" s="106">
        <v>22270.05</v>
      </c>
      <c r="O3564" s="106">
        <v>22081.25</v>
      </c>
      <c r="P3564" s="28" t="s">
        <v>5990</v>
      </c>
      <c r="Q3564" s="107">
        <v>5.1000000000000004E-3</v>
      </c>
      <c r="T3564" s="110">
        <v>45166</v>
      </c>
      <c r="U3564" s="28">
        <v>82.6</v>
      </c>
      <c r="V3564">
        <v>82.584999999999994</v>
      </c>
      <c r="W3564">
        <v>82.662000000000006</v>
      </c>
      <c r="X3564">
        <v>82.527000000000001</v>
      </c>
      <c r="Y3564" s="19">
        <v>-4.0000000000000002E-4</v>
      </c>
      <c r="AB3564" s="110">
        <f t="shared" si="645"/>
        <v>45426</v>
      </c>
      <c r="AC3564" s="108">
        <f t="shared" si="643"/>
        <v>22217.85</v>
      </c>
      <c r="AD3564" s="28">
        <f t="shared" si="644"/>
        <v>83.481999999999999</v>
      </c>
      <c r="AE3564" s="28">
        <f t="shared" si="638"/>
        <v>266.13940729738147</v>
      </c>
      <c r="AF3564" s="31">
        <f t="shared" si="639"/>
        <v>4.8834911719553009E-3</v>
      </c>
      <c r="AJ3564" s="110" t="e">
        <f t="shared" si="642"/>
        <v>#N/A</v>
      </c>
      <c r="AK3564" s="31">
        <f t="shared" si="640"/>
        <v>0</v>
      </c>
      <c r="AL3564" s="115">
        <f t="shared" si="641"/>
        <v>0</v>
      </c>
      <c r="AM3564" s="100"/>
      <c r="BR3564" s="18">
        <f t="shared" si="635"/>
        <v>45350</v>
      </c>
      <c r="BS3564" s="6">
        <f t="shared" si="636"/>
        <v>-1.6999999999999999E-3</v>
      </c>
      <c r="BT3564" s="6">
        <f t="shared" si="637"/>
        <v>-1.11E-2</v>
      </c>
    </row>
    <row r="3565" spans="2:72" ht="14.45" hidden="1">
      <c r="B3565" s="110">
        <v>45351</v>
      </c>
      <c r="C3565" s="106">
        <v>5096.2700000000004</v>
      </c>
      <c r="D3565" s="106">
        <v>5085.3599999999997</v>
      </c>
      <c r="E3565" s="106">
        <v>5104.99</v>
      </c>
      <c r="F3565" s="106">
        <v>5061.8900000000003</v>
      </c>
      <c r="G3565" s="28"/>
      <c r="H3565" s="107">
        <v>5.1999999999999998E-3</v>
      </c>
      <c r="K3565" s="110">
        <v>45427</v>
      </c>
      <c r="L3565" s="106">
        <v>22200.55</v>
      </c>
      <c r="M3565" s="106">
        <v>22255.599999999999</v>
      </c>
      <c r="N3565" s="106">
        <v>22297.55</v>
      </c>
      <c r="O3565" s="106">
        <v>22151.75</v>
      </c>
      <c r="P3565" s="28" t="s">
        <v>5991</v>
      </c>
      <c r="Q3565" s="107">
        <v>-8.0000000000000004E-4</v>
      </c>
      <c r="T3565" s="110">
        <v>45167</v>
      </c>
      <c r="U3565" s="28">
        <v>82.573999999999998</v>
      </c>
      <c r="V3565">
        <v>82.646000000000001</v>
      </c>
      <c r="W3565">
        <v>82.841999999999999</v>
      </c>
      <c r="X3565">
        <v>82.575999999999993</v>
      </c>
      <c r="Y3565" s="19">
        <v>-2.9999999999999997E-4</v>
      </c>
      <c r="AB3565" s="110">
        <f t="shared" si="645"/>
        <v>45427</v>
      </c>
      <c r="AC3565" s="108">
        <f t="shared" si="643"/>
        <v>22200.55</v>
      </c>
      <c r="AD3565" s="28">
        <f t="shared" si="644"/>
        <v>83.411000000000001</v>
      </c>
      <c r="AE3565" s="28">
        <f t="shared" si="638"/>
        <v>266.15854024049582</v>
      </c>
      <c r="AF3565" s="31">
        <f t="shared" si="639"/>
        <v>7.1890680559683062E-5</v>
      </c>
      <c r="AJ3565" s="110">
        <f t="shared" si="642"/>
        <v>45362</v>
      </c>
      <c r="AK3565" s="31">
        <f t="shared" si="640"/>
        <v>-1.1000000000000001E-3</v>
      </c>
      <c r="AL3565" s="115">
        <f t="shared" si="641"/>
        <v>-7.2971916896855671E-3</v>
      </c>
      <c r="AM3565" s="100"/>
      <c r="BR3565" s="18">
        <f t="shared" si="635"/>
        <v>45351</v>
      </c>
      <c r="BS3565" s="6">
        <f t="shared" si="636"/>
        <v>5.1999999999999998E-3</v>
      </c>
      <c r="BT3565" s="6">
        <f t="shared" si="637"/>
        <v>1.4E-3</v>
      </c>
    </row>
    <row r="3566" spans="2:72" ht="14.45" hidden="1">
      <c r="B3566" s="110">
        <v>45352</v>
      </c>
      <c r="C3566" s="106">
        <v>5137.08</v>
      </c>
      <c r="D3566" s="106">
        <v>5098.51</v>
      </c>
      <c r="E3566" s="106">
        <v>5140.33</v>
      </c>
      <c r="F3566" s="106">
        <v>5094.16</v>
      </c>
      <c r="G3566" s="28"/>
      <c r="H3566" s="107">
        <v>8.0000000000000002E-3</v>
      </c>
      <c r="K3566" s="110">
        <v>45428</v>
      </c>
      <c r="L3566" s="106">
        <v>22403.85</v>
      </c>
      <c r="M3566" s="106">
        <v>22319.200000000001</v>
      </c>
      <c r="N3566" s="106">
        <v>22432.25</v>
      </c>
      <c r="O3566" s="106">
        <v>22054.55</v>
      </c>
      <c r="P3566" s="28" t="s">
        <v>5992</v>
      </c>
      <c r="Q3566" s="107">
        <v>9.1999999999999998E-3</v>
      </c>
      <c r="T3566" s="110">
        <v>45168</v>
      </c>
      <c r="U3566" s="28">
        <v>82.606999999999999</v>
      </c>
      <c r="V3566">
        <v>82.593000000000004</v>
      </c>
      <c r="W3566">
        <v>82.819000000000003</v>
      </c>
      <c r="X3566">
        <v>82.567999999999998</v>
      </c>
      <c r="Y3566" s="19">
        <v>4.0000000000000002E-4</v>
      </c>
      <c r="AB3566" s="110">
        <f t="shared" si="645"/>
        <v>45428</v>
      </c>
      <c r="AC3566" s="108">
        <f t="shared" si="643"/>
        <v>22403.85</v>
      </c>
      <c r="AD3566" s="28">
        <f t="shared" si="644"/>
        <v>83.45</v>
      </c>
      <c r="AE3566" s="28">
        <f t="shared" si="638"/>
        <v>268.47034152186933</v>
      </c>
      <c r="AF3566" s="31">
        <f t="shared" si="639"/>
        <v>8.6858053823282155E-3</v>
      </c>
      <c r="AJ3566" s="110">
        <f t="shared" si="642"/>
        <v>45363</v>
      </c>
      <c r="AK3566" s="31">
        <f t="shared" si="640"/>
        <v>1.12E-2</v>
      </c>
      <c r="AL3566" s="115">
        <f t="shared" si="641"/>
        <v>-6.6077378444517887E-4</v>
      </c>
      <c r="AM3566" s="100"/>
      <c r="BR3566" s="18">
        <f t="shared" si="635"/>
        <v>45352</v>
      </c>
      <c r="BS3566" s="6">
        <f t="shared" si="636"/>
        <v>8.0000000000000002E-3</v>
      </c>
      <c r="BT3566" s="6">
        <f t="shared" si="637"/>
        <v>1.6199999999999999E-2</v>
      </c>
    </row>
    <row r="3567" spans="2:72" ht="14.45" hidden="1">
      <c r="B3567" s="110">
        <v>45355</v>
      </c>
      <c r="C3567" s="106">
        <v>5130.95</v>
      </c>
      <c r="D3567" s="106">
        <v>5130.99</v>
      </c>
      <c r="E3567" s="106">
        <v>5149.67</v>
      </c>
      <c r="F3567" s="106">
        <v>5127.18</v>
      </c>
      <c r="G3567" s="28"/>
      <c r="H3567" s="107">
        <v>-1.1999999999999999E-3</v>
      </c>
      <c r="K3567" s="110">
        <v>45429</v>
      </c>
      <c r="L3567" s="106">
        <v>22466.1</v>
      </c>
      <c r="M3567" s="106">
        <v>22415.25</v>
      </c>
      <c r="N3567" s="106">
        <v>22502.15</v>
      </c>
      <c r="O3567" s="106">
        <v>22345.65</v>
      </c>
      <c r="P3567" s="28" t="s">
        <v>5993</v>
      </c>
      <c r="Q3567" s="107">
        <v>2.8E-3</v>
      </c>
      <c r="T3567" s="110">
        <v>45169</v>
      </c>
      <c r="U3567" s="28">
        <v>82.701999999999998</v>
      </c>
      <c r="V3567">
        <v>82.677999999999997</v>
      </c>
      <c r="W3567">
        <v>82.799000000000007</v>
      </c>
      <c r="X3567">
        <v>82.581999999999994</v>
      </c>
      <c r="Y3567" s="19">
        <v>1.1000000000000001E-3</v>
      </c>
      <c r="AB3567" s="110">
        <f t="shared" si="645"/>
        <v>45429</v>
      </c>
      <c r="AC3567" s="108">
        <f t="shared" si="643"/>
        <v>22466.1</v>
      </c>
      <c r="AD3567" s="28">
        <f t="shared" si="644"/>
        <v>83.28</v>
      </c>
      <c r="AE3567" s="28">
        <f t="shared" si="638"/>
        <v>269.76585014409221</v>
      </c>
      <c r="AF3567" s="31">
        <f t="shared" si="639"/>
        <v>4.8255185838370629E-3</v>
      </c>
      <c r="AJ3567" s="110">
        <f t="shared" si="642"/>
        <v>45364</v>
      </c>
      <c r="AK3567" s="31">
        <f t="shared" si="640"/>
        <v>-1.9E-3</v>
      </c>
      <c r="AL3567" s="115">
        <f t="shared" si="641"/>
        <v>-1.5537041178670385E-2</v>
      </c>
      <c r="AM3567" s="100"/>
      <c r="BR3567" s="18">
        <f t="shared" si="635"/>
        <v>45355</v>
      </c>
      <c r="BS3567" s="6">
        <f t="shared" si="636"/>
        <v>-1.1999999999999999E-3</v>
      </c>
      <c r="BT3567" s="6">
        <f t="shared" si="637"/>
        <v>1.1999999999999999E-3</v>
      </c>
    </row>
    <row r="3568" spans="2:72" ht="14.45" hidden="1">
      <c r="B3568" s="110">
        <v>45356</v>
      </c>
      <c r="C3568" s="106">
        <v>5078.6499999999996</v>
      </c>
      <c r="D3568" s="106">
        <v>5110.5200000000004</v>
      </c>
      <c r="E3568" s="106">
        <v>5114.54</v>
      </c>
      <c r="F3568" s="106">
        <v>5056.82</v>
      </c>
      <c r="G3568" s="28"/>
      <c r="H3568" s="107">
        <v>-1.0200000000000001E-2</v>
      </c>
      <c r="K3568" s="110">
        <v>45430</v>
      </c>
      <c r="L3568" s="106">
        <v>22502</v>
      </c>
      <c r="M3568" s="106">
        <v>22512.85</v>
      </c>
      <c r="N3568" s="106">
        <v>22520.25</v>
      </c>
      <c r="O3568" s="106">
        <v>22470.05</v>
      </c>
      <c r="P3568" s="28" t="s">
        <v>5994</v>
      </c>
      <c r="Q3568" s="107">
        <v>1.6000000000000001E-3</v>
      </c>
      <c r="T3568" s="110">
        <v>45170</v>
      </c>
      <c r="U3568" s="28">
        <v>82.688999999999993</v>
      </c>
      <c r="V3568">
        <v>82.647000000000006</v>
      </c>
      <c r="W3568">
        <v>82.784000000000006</v>
      </c>
      <c r="X3568">
        <v>82.575999999999993</v>
      </c>
      <c r="Y3568" s="19">
        <v>-2.0000000000000001E-4</v>
      </c>
      <c r="AB3568" s="110">
        <f>VLOOKUP(K3568,T:Y,1,TRUE)</f>
        <v>45429</v>
      </c>
      <c r="AC3568" s="108">
        <f t="shared" si="643"/>
        <v>22466.1</v>
      </c>
      <c r="AD3568" s="28">
        <f t="shared" si="644"/>
        <v>83.28</v>
      </c>
      <c r="AE3568" s="28">
        <f t="shared" si="638"/>
        <v>269.76585014409221</v>
      </c>
      <c r="AF3568" s="31">
        <f t="shared" si="639"/>
        <v>0</v>
      </c>
      <c r="AJ3568" s="110">
        <f t="shared" si="642"/>
        <v>45365</v>
      </c>
      <c r="AK3568" s="31">
        <f t="shared" si="640"/>
        <v>-2.8999999999999998E-3</v>
      </c>
      <c r="AL3568" s="115">
        <f t="shared" si="641"/>
        <v>5.6176526956128736E-3</v>
      </c>
      <c r="AM3568" s="100"/>
      <c r="BR3568" s="18">
        <f t="shared" si="635"/>
        <v>45356</v>
      </c>
      <c r="BS3568" s="6">
        <f t="shared" si="636"/>
        <v>-1.0200000000000001E-2</v>
      </c>
      <c r="BT3568" s="6">
        <f t="shared" si="637"/>
        <v>-2.2000000000000001E-3</v>
      </c>
    </row>
    <row r="3569" spans="2:72" ht="14.45" hidden="1">
      <c r="B3569" s="110">
        <v>45357</v>
      </c>
      <c r="C3569" s="106">
        <v>5104.76</v>
      </c>
      <c r="D3569" s="106">
        <v>5108.03</v>
      </c>
      <c r="E3569" s="106">
        <v>5127.97</v>
      </c>
      <c r="F3569" s="106">
        <v>5092.22</v>
      </c>
      <c r="G3569" s="28"/>
      <c r="H3569" s="107">
        <v>5.1000000000000004E-3</v>
      </c>
      <c r="K3569" s="110">
        <v>45433</v>
      </c>
      <c r="L3569" s="106">
        <v>22529.05</v>
      </c>
      <c r="M3569" s="106">
        <v>22404.55</v>
      </c>
      <c r="N3569" s="106">
        <v>22591.1</v>
      </c>
      <c r="O3569" s="106">
        <v>22404.55</v>
      </c>
      <c r="P3569" s="28" t="s">
        <v>5995</v>
      </c>
      <c r="Q3569" s="107">
        <v>1.1999999999999999E-3</v>
      </c>
      <c r="T3569" s="110">
        <v>45173</v>
      </c>
      <c r="U3569" s="28">
        <v>82.715000000000003</v>
      </c>
      <c r="V3569">
        <v>82.67</v>
      </c>
      <c r="W3569">
        <v>82.784999999999997</v>
      </c>
      <c r="X3569">
        <v>82.65</v>
      </c>
      <c r="Y3569" s="19">
        <v>2.9999999999999997E-4</v>
      </c>
      <c r="AB3569" s="110">
        <f t="shared" ref="AB3569:AB3600" si="646">VLOOKUP(K3569,T:Y,1,FALSE)</f>
        <v>45433</v>
      </c>
      <c r="AC3569" s="108">
        <f t="shared" si="643"/>
        <v>22529.05</v>
      </c>
      <c r="AD3569" s="28">
        <f t="shared" si="644"/>
        <v>83.25</v>
      </c>
      <c r="AE3569" s="28">
        <f t="shared" si="638"/>
        <v>270.61921921921919</v>
      </c>
      <c r="AF3569" s="31">
        <f t="shared" si="639"/>
        <v>3.1633695468538114E-3</v>
      </c>
      <c r="AJ3569" s="110">
        <f t="shared" si="642"/>
        <v>45366</v>
      </c>
      <c r="AK3569" s="31">
        <f t="shared" si="640"/>
        <v>-6.4999999999999997E-3</v>
      </c>
      <c r="AL3569" s="115">
        <f t="shared" si="641"/>
        <v>-5.1834965487366214E-3</v>
      </c>
      <c r="AM3569" s="100"/>
      <c r="BR3569" s="18">
        <f t="shared" si="635"/>
        <v>45357</v>
      </c>
      <c r="BS3569" s="6">
        <f t="shared" si="636"/>
        <v>5.1000000000000004E-3</v>
      </c>
      <c r="BT3569" s="6">
        <f t="shared" si="637"/>
        <v>5.3E-3</v>
      </c>
    </row>
    <row r="3570" spans="2:72" ht="14.45" hidden="1">
      <c r="B3570" s="110">
        <v>45358</v>
      </c>
      <c r="C3570" s="106">
        <v>5157.3599999999997</v>
      </c>
      <c r="D3570" s="106">
        <v>5132.38</v>
      </c>
      <c r="E3570" s="106">
        <v>5165.62</v>
      </c>
      <c r="F3570" s="106">
        <v>5128.21</v>
      </c>
      <c r="G3570" s="28"/>
      <c r="H3570" s="107">
        <v>1.03E-2</v>
      </c>
      <c r="K3570" s="110">
        <v>45434</v>
      </c>
      <c r="L3570" s="106">
        <v>22597.8</v>
      </c>
      <c r="M3570" s="106">
        <v>22576.6</v>
      </c>
      <c r="N3570" s="106">
        <v>22629.5</v>
      </c>
      <c r="O3570" s="106">
        <v>22483.15</v>
      </c>
      <c r="P3570" s="28" t="s">
        <v>5996</v>
      </c>
      <c r="Q3570" s="107">
        <v>3.0999999999999999E-3</v>
      </c>
      <c r="T3570" s="110">
        <v>45174</v>
      </c>
      <c r="U3570" s="28">
        <v>83.033000000000001</v>
      </c>
      <c r="V3570">
        <v>82.753</v>
      </c>
      <c r="W3570">
        <v>83.096999999999994</v>
      </c>
      <c r="X3570">
        <v>82.712000000000003</v>
      </c>
      <c r="Y3570" s="19">
        <v>3.8E-3</v>
      </c>
      <c r="AB3570" s="110">
        <f t="shared" si="646"/>
        <v>45434</v>
      </c>
      <c r="AC3570" s="108">
        <f t="shared" si="643"/>
        <v>22597.8</v>
      </c>
      <c r="AD3570" s="28">
        <f t="shared" si="644"/>
        <v>83.22</v>
      </c>
      <c r="AE3570" s="28">
        <f t="shared" si="638"/>
        <v>271.54289834174477</v>
      </c>
      <c r="AF3570" s="31">
        <f t="shared" si="639"/>
        <v>3.4132059252500735E-3</v>
      </c>
      <c r="AJ3570" s="110">
        <f t="shared" si="642"/>
        <v>45369</v>
      </c>
      <c r="AK3570" s="31">
        <f t="shared" si="640"/>
        <v>6.3E-3</v>
      </c>
      <c r="AL3570" s="115">
        <f t="shared" si="641"/>
        <v>1.2635279471431282E-3</v>
      </c>
      <c r="AM3570" s="100"/>
      <c r="BR3570" s="18">
        <f t="shared" si="635"/>
        <v>45358</v>
      </c>
      <c r="BS3570" s="6">
        <f t="shared" si="636"/>
        <v>1.03E-2</v>
      </c>
      <c r="BT3570" s="6">
        <f t="shared" si="637"/>
        <v>8.9999999999999998E-4</v>
      </c>
    </row>
    <row r="3571" spans="2:72" ht="14.45" hidden="1">
      <c r="B3571" s="110">
        <v>45359</v>
      </c>
      <c r="C3571" s="106">
        <v>5123.6899999999996</v>
      </c>
      <c r="D3571" s="106">
        <v>5164.46</v>
      </c>
      <c r="E3571" s="106">
        <v>5189.26</v>
      </c>
      <c r="F3571" s="106">
        <v>5117.5</v>
      </c>
      <c r="G3571" s="28"/>
      <c r="H3571" s="107">
        <v>-6.4999999999999997E-3</v>
      </c>
      <c r="K3571" s="110">
        <v>45435</v>
      </c>
      <c r="L3571" s="106">
        <v>22967.65</v>
      </c>
      <c r="M3571" s="106">
        <v>22614.1</v>
      </c>
      <c r="N3571" s="106">
        <v>22993.599999999999</v>
      </c>
      <c r="O3571" s="106">
        <v>22577.45</v>
      </c>
      <c r="P3571" s="28" t="s">
        <v>5997</v>
      </c>
      <c r="Q3571" s="107">
        <v>1.6400000000000001E-2</v>
      </c>
      <c r="T3571" s="110">
        <v>45175</v>
      </c>
      <c r="U3571" s="28">
        <v>83.197000000000003</v>
      </c>
      <c r="V3571">
        <v>83.075000000000003</v>
      </c>
      <c r="W3571">
        <v>83.257999999999996</v>
      </c>
      <c r="X3571">
        <v>82.986000000000004</v>
      </c>
      <c r="Y3571" s="19">
        <v>2E-3</v>
      </c>
      <c r="AB3571" s="110">
        <f t="shared" si="646"/>
        <v>45435</v>
      </c>
      <c r="AC3571" s="108">
        <f t="shared" si="643"/>
        <v>22967.65</v>
      </c>
      <c r="AD3571" s="28">
        <f t="shared" si="644"/>
        <v>83.24</v>
      </c>
      <c r="AE3571" s="28">
        <f t="shared" si="638"/>
        <v>275.92083133109088</v>
      </c>
      <c r="AF3571" s="31">
        <f t="shared" si="639"/>
        <v>1.6122435961615E-2</v>
      </c>
      <c r="AJ3571" s="110">
        <f t="shared" si="642"/>
        <v>45370</v>
      </c>
      <c r="AK3571" s="31">
        <f t="shared" si="640"/>
        <v>5.5999999999999999E-3</v>
      </c>
      <c r="AL3571" s="115">
        <f t="shared" si="641"/>
        <v>-1.2077319620751759E-2</v>
      </c>
      <c r="AM3571" s="100"/>
      <c r="BR3571" s="18" t="e">
        <f t="shared" si="635"/>
        <v>#N/A</v>
      </c>
      <c r="BS3571" s="6">
        <f t="shared" si="636"/>
        <v>0</v>
      </c>
      <c r="BT3571" s="6">
        <f t="shared" si="637"/>
        <v>0</v>
      </c>
    </row>
    <row r="3572" spans="2:72" ht="14.45" hidden="1">
      <c r="B3572" s="110">
        <v>45362</v>
      </c>
      <c r="C3572" s="106">
        <v>5117.9399999999996</v>
      </c>
      <c r="D3572" s="106">
        <v>5111.96</v>
      </c>
      <c r="E3572" s="106">
        <v>5124.66</v>
      </c>
      <c r="F3572" s="106">
        <v>5091.1400000000003</v>
      </c>
      <c r="G3572" s="28"/>
      <c r="H3572" s="107">
        <v>-1.1000000000000001E-3</v>
      </c>
      <c r="K3572" s="110">
        <v>45436</v>
      </c>
      <c r="L3572" s="106">
        <v>22957.1</v>
      </c>
      <c r="M3572" s="106">
        <v>22930.75</v>
      </c>
      <c r="N3572" s="106">
        <v>23026.400000000001</v>
      </c>
      <c r="O3572" s="106">
        <v>22908</v>
      </c>
      <c r="P3572" s="28" t="s">
        <v>5998</v>
      </c>
      <c r="Q3572" s="107">
        <v>-5.0000000000000001E-4</v>
      </c>
      <c r="T3572" s="110">
        <v>45176</v>
      </c>
      <c r="U3572" s="28">
        <v>83.15</v>
      </c>
      <c r="V3572">
        <v>83.22</v>
      </c>
      <c r="W3572">
        <v>83.271000000000001</v>
      </c>
      <c r="X3572">
        <v>83.075999999999993</v>
      </c>
      <c r="Y3572" s="19">
        <v>-5.9999999999999995E-4</v>
      </c>
      <c r="AB3572" s="110">
        <f t="shared" si="646"/>
        <v>45436</v>
      </c>
      <c r="AC3572" s="108">
        <f t="shared" si="643"/>
        <v>22957.1</v>
      </c>
      <c r="AD3572" s="28">
        <f t="shared" si="644"/>
        <v>83.06</v>
      </c>
      <c r="AE3572" s="28">
        <f t="shared" si="638"/>
        <v>276.39176498916441</v>
      </c>
      <c r="AF3572" s="31">
        <f t="shared" si="639"/>
        <v>1.706770945135494E-3</v>
      </c>
      <c r="AJ3572" s="110">
        <f t="shared" si="642"/>
        <v>45371</v>
      </c>
      <c r="AK3572" s="31">
        <f t="shared" si="640"/>
        <v>8.8999999999999999E-3</v>
      </c>
      <c r="AL3572" s="115">
        <f t="shared" si="641"/>
        <v>-1.0054955670795174E-3</v>
      </c>
      <c r="AM3572" s="100"/>
      <c r="BR3572" s="18">
        <f t="shared" si="635"/>
        <v>45362</v>
      </c>
      <c r="BS3572" s="6">
        <f t="shared" si="636"/>
        <v>-1.1000000000000001E-3</v>
      </c>
      <c r="BT3572" s="6">
        <f t="shared" si="637"/>
        <v>-7.1999999999999998E-3</v>
      </c>
    </row>
    <row r="3573" spans="2:72" ht="14.45" hidden="1">
      <c r="B3573" s="110">
        <v>45363</v>
      </c>
      <c r="C3573" s="106">
        <v>5175.2700000000004</v>
      </c>
      <c r="D3573" s="106">
        <v>5134.3</v>
      </c>
      <c r="E3573" s="106">
        <v>5179.87</v>
      </c>
      <c r="F3573" s="106">
        <v>5114.4799999999996</v>
      </c>
      <c r="G3573" s="28"/>
      <c r="H3573" s="107">
        <v>1.12E-2</v>
      </c>
      <c r="K3573" s="110">
        <v>45439</v>
      </c>
      <c r="L3573" s="106">
        <v>22932.45</v>
      </c>
      <c r="M3573" s="106">
        <v>23038.95</v>
      </c>
      <c r="N3573" s="106">
        <v>23110.799999999999</v>
      </c>
      <c r="O3573" s="106">
        <v>22871.200000000001</v>
      </c>
      <c r="P3573" s="28" t="s">
        <v>5999</v>
      </c>
      <c r="Q3573" s="107">
        <v>-1.1000000000000001E-3</v>
      </c>
      <c r="T3573" s="110">
        <v>45177</v>
      </c>
      <c r="U3573" s="28">
        <v>83.004000000000005</v>
      </c>
      <c r="V3573">
        <v>83.132999999999996</v>
      </c>
      <c r="W3573">
        <v>83.183999999999997</v>
      </c>
      <c r="X3573">
        <v>82.902000000000001</v>
      </c>
      <c r="Y3573" s="19">
        <v>-1.8E-3</v>
      </c>
      <c r="AB3573" s="110">
        <f t="shared" si="646"/>
        <v>45439</v>
      </c>
      <c r="AC3573" s="108">
        <f t="shared" si="643"/>
        <v>22932.45</v>
      </c>
      <c r="AD3573" s="28">
        <f t="shared" si="644"/>
        <v>83.102000000000004</v>
      </c>
      <c r="AE3573" s="28">
        <f t="shared" si="638"/>
        <v>275.95545233568384</v>
      </c>
      <c r="AF3573" s="31">
        <f t="shared" si="639"/>
        <v>-1.5786022188384319E-3</v>
      </c>
      <c r="AJ3573" s="110">
        <f t="shared" si="642"/>
        <v>45372</v>
      </c>
      <c r="AK3573" s="31">
        <f t="shared" si="640"/>
        <v>3.2000000000000002E-3</v>
      </c>
      <c r="AL3573" s="115">
        <f t="shared" si="641"/>
        <v>7.9025852984020428E-3</v>
      </c>
      <c r="AM3573" s="100"/>
      <c r="BR3573" s="18">
        <f t="shared" si="635"/>
        <v>45363</v>
      </c>
      <c r="BS3573" s="6">
        <f t="shared" si="636"/>
        <v>1.12E-2</v>
      </c>
      <c r="BT3573" s="6">
        <f t="shared" si="637"/>
        <v>1E-4</v>
      </c>
    </row>
    <row r="3574" spans="2:72" ht="14.45" hidden="1">
      <c r="B3574" s="110">
        <v>45364</v>
      </c>
      <c r="C3574" s="106">
        <v>5165.3100000000004</v>
      </c>
      <c r="D3574" s="106">
        <v>5173.49</v>
      </c>
      <c r="E3574" s="106">
        <v>5179.1400000000003</v>
      </c>
      <c r="F3574" s="106">
        <v>5151.88</v>
      </c>
      <c r="G3574" s="28"/>
      <c r="H3574" s="107">
        <v>-1.9E-3</v>
      </c>
      <c r="K3574" s="110">
        <v>45440</v>
      </c>
      <c r="L3574" s="106">
        <v>22888.15</v>
      </c>
      <c r="M3574" s="106">
        <v>22977.15</v>
      </c>
      <c r="N3574" s="106">
        <v>22998.55</v>
      </c>
      <c r="O3574" s="106">
        <v>22858.5</v>
      </c>
      <c r="P3574" s="28" t="s">
        <v>6000</v>
      </c>
      <c r="Q3574" s="107">
        <v>-1.9E-3</v>
      </c>
      <c r="T3574" s="110">
        <v>45180</v>
      </c>
      <c r="U3574" s="28">
        <v>82.9</v>
      </c>
      <c r="V3574">
        <v>82.954999999999998</v>
      </c>
      <c r="W3574">
        <v>83.067999999999998</v>
      </c>
      <c r="X3574">
        <v>82.814999999999998</v>
      </c>
      <c r="Y3574" s="19">
        <v>-1.2999999999999999E-3</v>
      </c>
      <c r="AB3574" s="110">
        <f t="shared" si="646"/>
        <v>45440</v>
      </c>
      <c r="AC3574" s="108">
        <f t="shared" si="643"/>
        <v>22888.15</v>
      </c>
      <c r="AD3574" s="28">
        <f t="shared" si="644"/>
        <v>83.16</v>
      </c>
      <c r="AE3574" s="28">
        <f t="shared" si="638"/>
        <v>275.23027898027902</v>
      </c>
      <c r="AF3574" s="31">
        <f t="shared" si="639"/>
        <v>-2.627863842757816E-3</v>
      </c>
      <c r="AJ3574" s="110">
        <f t="shared" si="642"/>
        <v>45373</v>
      </c>
      <c r="AK3574" s="31">
        <f t="shared" si="640"/>
        <v>-1.4E-3</v>
      </c>
      <c r="AL3574" s="115">
        <f t="shared" si="641"/>
        <v>-1.0477864230153955E-3</v>
      </c>
      <c r="AM3574" s="100"/>
      <c r="BR3574" s="18">
        <f t="shared" si="635"/>
        <v>45364</v>
      </c>
      <c r="BS3574" s="6">
        <f t="shared" si="636"/>
        <v>-1.9E-3</v>
      </c>
      <c r="BT3574" s="6">
        <f t="shared" si="637"/>
        <v>-1.5100000000000001E-2</v>
      </c>
    </row>
    <row r="3575" spans="2:72" ht="14.45" hidden="1">
      <c r="B3575" s="110">
        <v>45365</v>
      </c>
      <c r="C3575" s="106">
        <v>5150.4799999999996</v>
      </c>
      <c r="D3575" s="106">
        <v>5175.1400000000003</v>
      </c>
      <c r="E3575" s="106">
        <v>5176.8500000000004</v>
      </c>
      <c r="F3575" s="106">
        <v>5123.3</v>
      </c>
      <c r="G3575" s="28"/>
      <c r="H3575" s="107">
        <v>-2.8999999999999998E-3</v>
      </c>
      <c r="K3575" s="110">
        <v>45441</v>
      </c>
      <c r="L3575" s="106">
        <v>22704.7</v>
      </c>
      <c r="M3575" s="106">
        <v>22762.75</v>
      </c>
      <c r="N3575" s="106">
        <v>22825.5</v>
      </c>
      <c r="O3575" s="106">
        <v>22685.45</v>
      </c>
      <c r="P3575" s="28" t="s">
        <v>6001</v>
      </c>
      <c r="Q3575" s="107">
        <v>-8.0000000000000002E-3</v>
      </c>
      <c r="T3575" s="110">
        <v>45181</v>
      </c>
      <c r="U3575" s="28">
        <v>82.85</v>
      </c>
      <c r="V3575">
        <v>82.905000000000001</v>
      </c>
      <c r="W3575">
        <v>83.015000000000001</v>
      </c>
      <c r="X3575">
        <v>82.852999999999994</v>
      </c>
      <c r="Y3575" s="19">
        <v>-5.9999999999999995E-4</v>
      </c>
      <c r="AB3575" s="110">
        <f t="shared" si="646"/>
        <v>45441</v>
      </c>
      <c r="AC3575" s="108">
        <f t="shared" si="643"/>
        <v>22704.7</v>
      </c>
      <c r="AD3575" s="28">
        <f t="shared" si="644"/>
        <v>83.34</v>
      </c>
      <c r="AE3575" s="28">
        <f t="shared" si="638"/>
        <v>272.43460523158149</v>
      </c>
      <c r="AF3575" s="31">
        <f t="shared" si="639"/>
        <v>-1.0157580623234574E-2</v>
      </c>
      <c r="AJ3575" s="110" t="e">
        <f t="shared" si="642"/>
        <v>#N/A</v>
      </c>
      <c r="AK3575" s="31">
        <f t="shared" si="640"/>
        <v>0</v>
      </c>
      <c r="AL3575" s="115">
        <f t="shared" si="641"/>
        <v>0</v>
      </c>
      <c r="AM3575" s="100"/>
      <c r="BR3575" s="18">
        <f t="shared" si="635"/>
        <v>45365</v>
      </c>
      <c r="BS3575" s="6">
        <f t="shared" si="636"/>
        <v>-2.8999999999999998E-3</v>
      </c>
      <c r="BT3575" s="6">
        <f t="shared" si="637"/>
        <v>6.7999999999999996E-3</v>
      </c>
    </row>
    <row r="3576" spans="2:72" ht="14.45" hidden="1">
      <c r="B3576" s="110">
        <v>45366</v>
      </c>
      <c r="C3576" s="106">
        <v>5117.09</v>
      </c>
      <c r="D3576" s="106">
        <v>5123.3100000000004</v>
      </c>
      <c r="E3576" s="106">
        <v>5136.8599999999997</v>
      </c>
      <c r="F3576" s="106">
        <v>5104.3500000000004</v>
      </c>
      <c r="G3576" s="28"/>
      <c r="H3576" s="107">
        <v>-6.4999999999999997E-3</v>
      </c>
      <c r="K3576" s="110">
        <v>45442</v>
      </c>
      <c r="L3576" s="106">
        <v>22488.65</v>
      </c>
      <c r="M3576" s="106">
        <v>22617.45</v>
      </c>
      <c r="N3576" s="106">
        <v>22705.75</v>
      </c>
      <c r="O3576" s="106">
        <v>22417</v>
      </c>
      <c r="P3576" s="28" t="s">
        <v>6002</v>
      </c>
      <c r="Q3576" s="107">
        <v>-9.4999999999999998E-3</v>
      </c>
      <c r="T3576" s="110">
        <v>45182</v>
      </c>
      <c r="U3576" s="28">
        <v>82.933999999999997</v>
      </c>
      <c r="V3576">
        <v>82.873000000000005</v>
      </c>
      <c r="W3576">
        <v>83.039000000000001</v>
      </c>
      <c r="X3576">
        <v>82.855000000000004</v>
      </c>
      <c r="Y3576" s="19">
        <v>1E-3</v>
      </c>
      <c r="AB3576" s="110">
        <f t="shared" si="646"/>
        <v>45442</v>
      </c>
      <c r="AC3576" s="108">
        <f t="shared" si="643"/>
        <v>22488.65</v>
      </c>
      <c r="AD3576" s="28">
        <f t="shared" si="644"/>
        <v>83.28</v>
      </c>
      <c r="AE3576" s="28">
        <f t="shared" si="638"/>
        <v>270.03662343900095</v>
      </c>
      <c r="AF3576" s="31">
        <f t="shared" si="639"/>
        <v>-8.802045505717393E-3</v>
      </c>
      <c r="AJ3576" s="110">
        <f t="shared" si="642"/>
        <v>45377</v>
      </c>
      <c r="AK3576" s="31">
        <f t="shared" si="640"/>
        <v>-2.8E-3</v>
      </c>
      <c r="AL3576" s="115">
        <f t="shared" si="641"/>
        <v>-9.0246516486647277E-4</v>
      </c>
      <c r="AM3576" s="100"/>
      <c r="BR3576" s="18">
        <f t="shared" si="635"/>
        <v>45366</v>
      </c>
      <c r="BS3576" s="6">
        <f t="shared" si="636"/>
        <v>-6.4999999999999997E-3</v>
      </c>
      <c r="BT3576" s="6">
        <f t="shared" si="637"/>
        <v>-5.5999999999999999E-3</v>
      </c>
    </row>
    <row r="3577" spans="2:72" ht="14.45" hidden="1">
      <c r="B3577" s="110">
        <v>45369</v>
      </c>
      <c r="C3577" s="106">
        <v>5149.42</v>
      </c>
      <c r="D3577" s="106">
        <v>5154.7700000000004</v>
      </c>
      <c r="E3577" s="106">
        <v>5175.6000000000004</v>
      </c>
      <c r="F3577" s="106">
        <v>5145.47</v>
      </c>
      <c r="G3577" s="28"/>
      <c r="H3577" s="107">
        <v>6.3E-3</v>
      </c>
      <c r="K3577" s="110">
        <v>45443</v>
      </c>
      <c r="L3577" s="106">
        <v>22530.7</v>
      </c>
      <c r="M3577" s="106">
        <v>22568.1</v>
      </c>
      <c r="N3577" s="106">
        <v>22653.75</v>
      </c>
      <c r="O3577" s="106">
        <v>22465.1</v>
      </c>
      <c r="P3577" s="28" t="s">
        <v>6003</v>
      </c>
      <c r="Q3577" s="107">
        <v>1.9E-3</v>
      </c>
      <c r="T3577" s="110">
        <v>45183</v>
      </c>
      <c r="U3577" s="28">
        <v>83.01</v>
      </c>
      <c r="V3577">
        <v>82.915000000000006</v>
      </c>
      <c r="W3577">
        <v>83.100999999999999</v>
      </c>
      <c r="X3577">
        <v>82.912999999999997</v>
      </c>
      <c r="Y3577" s="19">
        <v>8.9999999999999998E-4</v>
      </c>
      <c r="AB3577" s="110">
        <f t="shared" si="646"/>
        <v>45443</v>
      </c>
      <c r="AC3577" s="108">
        <f t="shared" si="643"/>
        <v>22530.7</v>
      </c>
      <c r="AD3577" s="28">
        <f t="shared" si="644"/>
        <v>83.424000000000007</v>
      </c>
      <c r="AE3577" s="28">
        <f t="shared" si="638"/>
        <v>270.07455887993859</v>
      </c>
      <c r="AF3577" s="31">
        <f t="shared" si="639"/>
        <v>1.4048257771315242E-4</v>
      </c>
      <c r="AJ3577" s="110">
        <f t="shared" si="642"/>
        <v>45378</v>
      </c>
      <c r="AK3577" s="31">
        <f t="shared" si="640"/>
        <v>8.6E-3</v>
      </c>
      <c r="AL3577" s="115">
        <f t="shared" si="641"/>
        <v>5.5867218145628783E-3</v>
      </c>
      <c r="AM3577" s="100"/>
      <c r="BR3577" s="18">
        <f t="shared" si="635"/>
        <v>45369</v>
      </c>
      <c r="BS3577" s="6">
        <f t="shared" si="636"/>
        <v>6.3E-3</v>
      </c>
      <c r="BT3577" s="6">
        <f t="shared" si="637"/>
        <v>1.5E-3</v>
      </c>
    </row>
    <row r="3578" spans="2:72" ht="14.45" hidden="1">
      <c r="B3578" s="110">
        <v>45370</v>
      </c>
      <c r="C3578" s="106">
        <v>5178.51</v>
      </c>
      <c r="D3578" s="106">
        <v>5139.09</v>
      </c>
      <c r="E3578" s="106">
        <v>5180.3100000000004</v>
      </c>
      <c r="F3578" s="106">
        <v>5131.59</v>
      </c>
      <c r="G3578" s="28"/>
      <c r="H3578" s="107">
        <v>5.5999999999999999E-3</v>
      </c>
      <c r="K3578" s="110">
        <v>45446</v>
      </c>
      <c r="L3578" s="106">
        <v>23263.9</v>
      </c>
      <c r="M3578" s="106">
        <v>23337.9</v>
      </c>
      <c r="N3578" s="106">
        <v>23338.7</v>
      </c>
      <c r="O3578" s="106">
        <v>23062.3</v>
      </c>
      <c r="P3578" s="28" t="s">
        <v>6004</v>
      </c>
      <c r="Q3578" s="107">
        <v>3.2500000000000001E-2</v>
      </c>
      <c r="T3578" s="110">
        <v>45184</v>
      </c>
      <c r="U3578" s="28">
        <v>83.069000000000003</v>
      </c>
      <c r="V3578">
        <v>83.063000000000002</v>
      </c>
      <c r="W3578">
        <v>83.201999999999998</v>
      </c>
      <c r="X3578">
        <v>82.980999999999995</v>
      </c>
      <c r="Y3578" s="19">
        <v>6.9999999999999999E-4</v>
      </c>
      <c r="AB3578" s="110">
        <f t="shared" si="646"/>
        <v>45446</v>
      </c>
      <c r="AC3578" s="108">
        <f t="shared" si="643"/>
        <v>23263.9</v>
      </c>
      <c r="AD3578" s="28">
        <f t="shared" si="644"/>
        <v>83.082999999999998</v>
      </c>
      <c r="AE3578" s="28">
        <f t="shared" si="638"/>
        <v>280.0079438633656</v>
      </c>
      <c r="AF3578" s="31">
        <f t="shared" si="639"/>
        <v>3.6780158133454144E-2</v>
      </c>
      <c r="AJ3578" s="110">
        <f t="shared" si="642"/>
        <v>45379</v>
      </c>
      <c r="AK3578" s="31">
        <f t="shared" si="640"/>
        <v>1.1000000000000001E-3</v>
      </c>
      <c r="AL3578" s="115">
        <f t="shared" si="641"/>
        <v>8.4847643889447433E-3</v>
      </c>
      <c r="AM3578" s="100"/>
      <c r="BR3578" s="18">
        <f t="shared" si="635"/>
        <v>45370</v>
      </c>
      <c r="BS3578" s="6">
        <f t="shared" si="636"/>
        <v>5.5999999999999999E-3</v>
      </c>
      <c r="BT3578" s="6">
        <f t="shared" si="637"/>
        <v>-1.0800000000000001E-2</v>
      </c>
    </row>
    <row r="3579" spans="2:72" ht="14.45" hidden="1">
      <c r="B3579" s="110">
        <v>45371</v>
      </c>
      <c r="C3579" s="106">
        <v>5224.62</v>
      </c>
      <c r="D3579" s="106">
        <v>5181.6899999999996</v>
      </c>
      <c r="E3579" s="106">
        <v>5226.1899999999996</v>
      </c>
      <c r="F3579" s="106">
        <v>5171.55</v>
      </c>
      <c r="G3579" s="28"/>
      <c r="H3579" s="107">
        <v>8.8999999999999999E-3</v>
      </c>
      <c r="K3579" s="110">
        <v>45447</v>
      </c>
      <c r="L3579" s="106">
        <v>21884.5</v>
      </c>
      <c r="M3579" s="106">
        <v>23179.5</v>
      </c>
      <c r="N3579" s="106">
        <v>23179.5</v>
      </c>
      <c r="O3579" s="106">
        <v>21281.45</v>
      </c>
      <c r="P3579" s="28" t="s">
        <v>6005</v>
      </c>
      <c r="Q3579" s="107">
        <v>-5.9299999999999999E-2</v>
      </c>
      <c r="T3579" s="110">
        <v>45187</v>
      </c>
      <c r="U3579" s="28">
        <v>83.27</v>
      </c>
      <c r="V3579">
        <v>83.105999999999995</v>
      </c>
      <c r="W3579">
        <v>83.36</v>
      </c>
      <c r="X3579">
        <v>83.084999999999994</v>
      </c>
      <c r="Y3579" s="19">
        <v>2.3999999999999998E-3</v>
      </c>
      <c r="AB3579" s="110">
        <f t="shared" si="646"/>
        <v>45447</v>
      </c>
      <c r="AC3579" s="108">
        <f t="shared" si="643"/>
        <v>21884.5</v>
      </c>
      <c r="AD3579" s="28">
        <f t="shared" si="644"/>
        <v>83.524000000000001</v>
      </c>
      <c r="AE3579" s="28">
        <f t="shared" si="638"/>
        <v>262.0145107992912</v>
      </c>
      <c r="AF3579" s="31">
        <f t="shared" si="639"/>
        <v>-6.4260437814059213E-2</v>
      </c>
      <c r="AJ3579" s="110">
        <f t="shared" si="642"/>
        <v>45383</v>
      </c>
      <c r="AK3579" s="31">
        <f t="shared" si="640"/>
        <v>-2E-3</v>
      </c>
      <c r="AL3579" s="115">
        <f t="shared" si="641"/>
        <v>5.9544467799783618E-3</v>
      </c>
      <c r="AM3579" s="100"/>
      <c r="BR3579" s="18">
        <f t="shared" si="635"/>
        <v>45371</v>
      </c>
      <c r="BS3579" s="6">
        <f t="shared" si="636"/>
        <v>8.8999999999999999E-3</v>
      </c>
      <c r="BT3579" s="6">
        <f t="shared" si="637"/>
        <v>1E-3</v>
      </c>
    </row>
    <row r="3580" spans="2:72" ht="14.45" hidden="1">
      <c r="B3580" s="110">
        <v>45372</v>
      </c>
      <c r="C3580" s="106">
        <v>5241.53</v>
      </c>
      <c r="D3580" s="106">
        <v>5253.43</v>
      </c>
      <c r="E3580" s="106">
        <v>5261.1</v>
      </c>
      <c r="F3580" s="106">
        <v>5240.66</v>
      </c>
      <c r="G3580" s="28"/>
      <c r="H3580" s="107">
        <v>3.2000000000000002E-3</v>
      </c>
      <c r="K3580" s="110">
        <v>45448</v>
      </c>
      <c r="L3580" s="106">
        <v>22620.35</v>
      </c>
      <c r="M3580" s="106">
        <v>22128.35</v>
      </c>
      <c r="N3580" s="106">
        <v>22670.400000000001</v>
      </c>
      <c r="O3580" s="106">
        <v>21791.95</v>
      </c>
      <c r="P3580" s="28" t="s">
        <v>6006</v>
      </c>
      <c r="Q3580" s="107">
        <v>3.3599999999999998E-2</v>
      </c>
      <c r="T3580" s="110">
        <v>45188</v>
      </c>
      <c r="U3580" s="28">
        <v>83.31</v>
      </c>
      <c r="V3580">
        <v>83.25</v>
      </c>
      <c r="W3580">
        <v>83.343999999999994</v>
      </c>
      <c r="X3580">
        <v>83.17</v>
      </c>
      <c r="Y3580" s="19">
        <v>5.0000000000000001E-4</v>
      </c>
      <c r="AB3580" s="110">
        <f t="shared" si="646"/>
        <v>45448</v>
      </c>
      <c r="AC3580" s="108">
        <f t="shared" si="643"/>
        <v>22620.35</v>
      </c>
      <c r="AD3580" s="28">
        <f t="shared" si="644"/>
        <v>83.37</v>
      </c>
      <c r="AE3580" s="28">
        <f t="shared" si="638"/>
        <v>271.32481708048454</v>
      </c>
      <c r="AF3580" s="31">
        <f t="shared" si="639"/>
        <v>3.5533552141030933E-2</v>
      </c>
      <c r="AJ3580" s="110">
        <f t="shared" si="642"/>
        <v>45384</v>
      </c>
      <c r="AK3580" s="31">
        <f t="shared" si="640"/>
        <v>-7.1999999999999998E-3</v>
      </c>
      <c r="AL3580" s="115">
        <f t="shared" si="641"/>
        <v>6.8564573646678895E-5</v>
      </c>
      <c r="AM3580" s="100"/>
      <c r="BR3580" s="18">
        <f t="shared" si="635"/>
        <v>45372</v>
      </c>
      <c r="BS3580" s="6">
        <f t="shared" si="636"/>
        <v>3.2000000000000002E-3</v>
      </c>
      <c r="BT3580" s="6">
        <f t="shared" si="637"/>
        <v>7.9000000000000008E-3</v>
      </c>
    </row>
    <row r="3581" spans="2:72" ht="14.45" hidden="1">
      <c r="B3581" s="110">
        <v>45373</v>
      </c>
      <c r="C3581" s="106">
        <v>5234.18</v>
      </c>
      <c r="D3581" s="106">
        <v>5242.4799999999996</v>
      </c>
      <c r="E3581" s="106">
        <v>5246.09</v>
      </c>
      <c r="F3581" s="106">
        <v>5229.87</v>
      </c>
      <c r="G3581" s="28"/>
      <c r="H3581" s="107">
        <v>-1.4E-3</v>
      </c>
      <c r="K3581" s="110">
        <v>45449</v>
      </c>
      <c r="L3581" s="106">
        <v>22821.4</v>
      </c>
      <c r="M3581" s="106">
        <v>22798.6</v>
      </c>
      <c r="N3581" s="106">
        <v>22910.15</v>
      </c>
      <c r="O3581" s="106">
        <v>22642.6</v>
      </c>
      <c r="P3581" s="28" t="s">
        <v>6007</v>
      </c>
      <c r="Q3581" s="107">
        <v>8.8999999999999999E-3</v>
      </c>
      <c r="T3581" s="110">
        <v>45189</v>
      </c>
      <c r="U3581" s="28">
        <v>82.92</v>
      </c>
      <c r="V3581">
        <v>83.260999999999996</v>
      </c>
      <c r="W3581">
        <v>83.296999999999997</v>
      </c>
      <c r="X3581">
        <v>82.924000000000007</v>
      </c>
      <c r="Y3581" s="19">
        <v>-4.7000000000000002E-3</v>
      </c>
      <c r="AB3581" s="110">
        <f t="shared" si="646"/>
        <v>45449</v>
      </c>
      <c r="AC3581" s="108">
        <f t="shared" si="643"/>
        <v>22821.4</v>
      </c>
      <c r="AD3581" s="28">
        <f t="shared" si="644"/>
        <v>83.465999999999994</v>
      </c>
      <c r="AE3581" s="28">
        <f t="shared" si="638"/>
        <v>273.42151295138143</v>
      </c>
      <c r="AF3581" s="31">
        <f t="shared" si="639"/>
        <v>7.7276229040077471E-3</v>
      </c>
      <c r="AJ3581" s="110">
        <f t="shared" si="642"/>
        <v>45385</v>
      </c>
      <c r="AK3581" s="31">
        <f t="shared" si="640"/>
        <v>1.1000000000000001E-3</v>
      </c>
      <c r="AL3581" s="115">
        <f t="shared" si="641"/>
        <v>-3.0083388307740044E-3</v>
      </c>
      <c r="AM3581" s="100"/>
      <c r="BR3581" s="18">
        <f t="shared" si="635"/>
        <v>45373</v>
      </c>
      <c r="BS3581" s="6">
        <f t="shared" si="636"/>
        <v>-1.4E-3</v>
      </c>
      <c r="BT3581" s="6">
        <f t="shared" si="637"/>
        <v>3.8999999999999998E-3</v>
      </c>
    </row>
    <row r="3582" spans="2:72" ht="14.45" hidden="1">
      <c r="B3582" s="110">
        <v>45376</v>
      </c>
      <c r="C3582" s="106">
        <v>5218.1899999999996</v>
      </c>
      <c r="D3582" s="106">
        <v>5219.5200000000004</v>
      </c>
      <c r="E3582" s="106">
        <v>5229.09</v>
      </c>
      <c r="F3582" s="106">
        <v>5216.09</v>
      </c>
      <c r="G3582" s="28"/>
      <c r="H3582" s="107">
        <v>-3.0999999999999999E-3</v>
      </c>
      <c r="K3582" s="110">
        <v>45450</v>
      </c>
      <c r="L3582" s="106">
        <v>23290.15</v>
      </c>
      <c r="M3582" s="106">
        <v>22821.85</v>
      </c>
      <c r="N3582" s="106">
        <v>23320.2</v>
      </c>
      <c r="O3582" s="106">
        <v>22789.05</v>
      </c>
      <c r="P3582" s="28" t="s">
        <v>6008</v>
      </c>
      <c r="Q3582" s="107">
        <v>2.0500000000000001E-2</v>
      </c>
      <c r="T3582" s="110">
        <v>45190</v>
      </c>
      <c r="U3582" s="28">
        <v>83.102000000000004</v>
      </c>
      <c r="V3582">
        <v>83.192999999999998</v>
      </c>
      <c r="W3582">
        <v>83.221999999999994</v>
      </c>
      <c r="X3582">
        <v>83.004999999999995</v>
      </c>
      <c r="Y3582" s="19">
        <v>2.2000000000000001E-3</v>
      </c>
      <c r="AB3582" s="110">
        <f t="shared" si="646"/>
        <v>45450</v>
      </c>
      <c r="AC3582" s="108">
        <f t="shared" si="643"/>
        <v>23290.15</v>
      </c>
      <c r="AD3582" s="28">
        <f t="shared" si="644"/>
        <v>83.521000000000001</v>
      </c>
      <c r="AE3582" s="28">
        <f t="shared" si="638"/>
        <v>278.85382119466959</v>
      </c>
      <c r="AF3582" s="31">
        <f t="shared" si="639"/>
        <v>1.98678889040238E-2</v>
      </c>
      <c r="AJ3582" s="110">
        <f t="shared" si="642"/>
        <v>45386</v>
      </c>
      <c r="AK3582" s="31">
        <f t="shared" si="640"/>
        <v>-1.23E-2</v>
      </c>
      <c r="AL3582" s="115">
        <f t="shared" si="641"/>
        <v>5.5407722775733248E-3</v>
      </c>
      <c r="AM3582" s="100"/>
      <c r="BR3582" s="18" t="e">
        <f t="shared" si="635"/>
        <v>#N/A</v>
      </c>
      <c r="BS3582" s="6">
        <f t="shared" si="636"/>
        <v>0</v>
      </c>
      <c r="BT3582" s="6">
        <f t="shared" si="637"/>
        <v>0</v>
      </c>
    </row>
    <row r="3583" spans="2:72" ht="14.45" hidden="1">
      <c r="B3583" s="110">
        <v>45377</v>
      </c>
      <c r="C3583" s="106">
        <v>5203.58</v>
      </c>
      <c r="D3583" s="106">
        <v>5228.8500000000004</v>
      </c>
      <c r="E3583" s="106">
        <v>5235.16</v>
      </c>
      <c r="F3583" s="106">
        <v>5203.42</v>
      </c>
      <c r="G3583" s="28"/>
      <c r="H3583" s="107">
        <v>-2.8E-3</v>
      </c>
      <c r="K3583" s="110">
        <v>45453</v>
      </c>
      <c r="L3583" s="106">
        <v>23259.200000000001</v>
      </c>
      <c r="M3583" s="106">
        <v>23319.15</v>
      </c>
      <c r="N3583" s="106">
        <v>23411.9</v>
      </c>
      <c r="O3583" s="106">
        <v>23227.15</v>
      </c>
      <c r="P3583" s="28" t="s">
        <v>6009</v>
      </c>
      <c r="Q3583" s="107">
        <v>-1.2999999999999999E-3</v>
      </c>
      <c r="T3583" s="110">
        <v>45191</v>
      </c>
      <c r="U3583" s="28">
        <v>82.97</v>
      </c>
      <c r="V3583">
        <v>82.876000000000005</v>
      </c>
      <c r="W3583">
        <v>82.992999999999995</v>
      </c>
      <c r="X3583">
        <v>82.769000000000005</v>
      </c>
      <c r="Y3583" s="19">
        <v>-1.6000000000000001E-3</v>
      </c>
      <c r="AB3583" s="110">
        <f t="shared" si="646"/>
        <v>45453</v>
      </c>
      <c r="AC3583" s="108">
        <f t="shared" si="643"/>
        <v>23259.200000000001</v>
      </c>
      <c r="AD3583" s="28">
        <f t="shared" si="644"/>
        <v>83.5</v>
      </c>
      <c r="AE3583" s="28">
        <f t="shared" si="638"/>
        <v>278.55329341317366</v>
      </c>
      <c r="AF3583" s="31">
        <f t="shared" si="639"/>
        <v>-1.0777251687225098E-3</v>
      </c>
      <c r="AJ3583" s="110">
        <f t="shared" si="642"/>
        <v>45387</v>
      </c>
      <c r="AK3583" s="31">
        <f t="shared" si="640"/>
        <v>1.11E-2</v>
      </c>
      <c r="AL3583" s="115">
        <f t="shared" si="641"/>
        <v>5.2205455006992807E-4</v>
      </c>
      <c r="AM3583" s="100"/>
      <c r="BR3583" s="18">
        <f t="shared" si="635"/>
        <v>45377</v>
      </c>
      <c r="BS3583" s="6">
        <f t="shared" si="636"/>
        <v>-2.8E-3</v>
      </c>
      <c r="BT3583" s="6">
        <f t="shared" si="637"/>
        <v>-4.1999999999999997E-3</v>
      </c>
    </row>
    <row r="3584" spans="2:72" ht="14.45" hidden="1">
      <c r="B3584" s="110">
        <v>45378</v>
      </c>
      <c r="C3584" s="106">
        <v>5248.49</v>
      </c>
      <c r="D3584" s="106">
        <v>5226.3100000000004</v>
      </c>
      <c r="E3584" s="106">
        <v>5249.26</v>
      </c>
      <c r="F3584" s="106">
        <v>5213.92</v>
      </c>
      <c r="G3584" s="28"/>
      <c r="H3584" s="107">
        <v>8.6E-3</v>
      </c>
      <c r="K3584" s="110">
        <v>45454</v>
      </c>
      <c r="L3584" s="106">
        <v>23264.85</v>
      </c>
      <c r="M3584" s="106">
        <v>23283.75</v>
      </c>
      <c r="N3584" s="106">
        <v>23389.45</v>
      </c>
      <c r="O3584" s="106">
        <v>23206.65</v>
      </c>
      <c r="P3584" s="28" t="s">
        <v>6010</v>
      </c>
      <c r="Q3584" s="107">
        <v>2.0000000000000001E-4</v>
      </c>
      <c r="T3584" s="110">
        <v>45194</v>
      </c>
      <c r="U3584" s="28">
        <v>83.13</v>
      </c>
      <c r="V3584">
        <v>83.057000000000002</v>
      </c>
      <c r="W3584">
        <v>83.179000000000002</v>
      </c>
      <c r="X3584">
        <v>83.028999999999996</v>
      </c>
      <c r="Y3584" s="19">
        <v>1.9E-3</v>
      </c>
      <c r="AB3584" s="110">
        <f t="shared" si="646"/>
        <v>45454</v>
      </c>
      <c r="AC3584" s="108">
        <f t="shared" si="643"/>
        <v>23264.85</v>
      </c>
      <c r="AD3584" s="28">
        <f t="shared" si="644"/>
        <v>83.6</v>
      </c>
      <c r="AE3584" s="28">
        <f t="shared" si="638"/>
        <v>278.28767942583733</v>
      </c>
      <c r="AF3584" s="31">
        <f t="shared" si="639"/>
        <v>-9.5354818491544258E-4</v>
      </c>
      <c r="AJ3584" s="110">
        <f t="shared" si="642"/>
        <v>45390</v>
      </c>
      <c r="AK3584" s="31">
        <f t="shared" si="640"/>
        <v>-4.0000000000000002E-4</v>
      </c>
      <c r="AL3584" s="115">
        <f t="shared" si="641"/>
        <v>7.0561772120640853E-3</v>
      </c>
      <c r="AM3584" s="100"/>
      <c r="BR3584" s="18">
        <f t="shared" si="635"/>
        <v>45378</v>
      </c>
      <c r="BS3584" s="6">
        <f t="shared" si="636"/>
        <v>8.6E-3</v>
      </c>
      <c r="BT3584" s="6">
        <f t="shared" si="637"/>
        <v>5.4000000000000003E-3</v>
      </c>
    </row>
    <row r="3585" spans="2:72" ht="14.45" hidden="1">
      <c r="B3585" s="110">
        <v>45379</v>
      </c>
      <c r="C3585" s="106">
        <v>5254.35</v>
      </c>
      <c r="D3585" s="106">
        <v>5248.03</v>
      </c>
      <c r="E3585" s="106">
        <v>5264.85</v>
      </c>
      <c r="F3585" s="106">
        <v>5245.82</v>
      </c>
      <c r="G3585" s="28"/>
      <c r="H3585" s="107">
        <v>1.1000000000000001E-3</v>
      </c>
      <c r="K3585" s="110">
        <v>45455</v>
      </c>
      <c r="L3585" s="106">
        <v>23322.95</v>
      </c>
      <c r="M3585" s="106">
        <v>23344.45</v>
      </c>
      <c r="N3585" s="106">
        <v>23441.95</v>
      </c>
      <c r="O3585" s="106">
        <v>23295.95</v>
      </c>
      <c r="P3585" s="28" t="s">
        <v>5605</v>
      </c>
      <c r="Q3585" s="107">
        <v>2.5000000000000001E-3</v>
      </c>
      <c r="T3585" s="110">
        <v>45195</v>
      </c>
      <c r="U3585" s="28">
        <v>83.23</v>
      </c>
      <c r="V3585">
        <v>83.122</v>
      </c>
      <c r="W3585">
        <v>83.308999999999997</v>
      </c>
      <c r="X3585">
        <v>83.099000000000004</v>
      </c>
      <c r="Y3585" s="19">
        <v>1.1999999999999999E-3</v>
      </c>
      <c r="AB3585" s="110">
        <f t="shared" si="646"/>
        <v>45455</v>
      </c>
      <c r="AC3585" s="108">
        <f t="shared" si="643"/>
        <v>23322.95</v>
      </c>
      <c r="AD3585" s="28">
        <f t="shared" si="644"/>
        <v>83.43</v>
      </c>
      <c r="AE3585" s="28">
        <f t="shared" si="638"/>
        <v>279.55112069998802</v>
      </c>
      <c r="AF3585" s="31">
        <f t="shared" si="639"/>
        <v>4.5400546540810272E-3</v>
      </c>
      <c r="AJ3585" s="110">
        <f t="shared" si="642"/>
        <v>45391</v>
      </c>
      <c r="AK3585" s="31">
        <f t="shared" si="640"/>
        <v>1.4E-3</v>
      </c>
      <c r="AL3585" s="115">
        <f t="shared" si="641"/>
        <v>1.7834622710877213E-5</v>
      </c>
      <c r="AM3585" s="100"/>
      <c r="BR3585" s="18">
        <f t="shared" si="635"/>
        <v>45379</v>
      </c>
      <c r="BS3585" s="6">
        <f t="shared" si="636"/>
        <v>1.1000000000000001E-3</v>
      </c>
      <c r="BT3585" s="6">
        <f t="shared" si="637"/>
        <v>9.1999999999999998E-3</v>
      </c>
    </row>
    <row r="3586" spans="2:72" ht="14.45" hidden="1">
      <c r="B3586" s="110">
        <v>45383</v>
      </c>
      <c r="C3586" s="106">
        <v>5243.77</v>
      </c>
      <c r="D3586" s="106">
        <v>5257.97</v>
      </c>
      <c r="E3586" s="106">
        <v>5263.95</v>
      </c>
      <c r="F3586" s="106">
        <v>5229.2</v>
      </c>
      <c r="G3586" s="28"/>
      <c r="H3586" s="107">
        <v>-2E-3</v>
      </c>
      <c r="K3586" s="110">
        <v>45456</v>
      </c>
      <c r="L3586" s="106">
        <v>23398.9</v>
      </c>
      <c r="M3586" s="106">
        <v>23480.95</v>
      </c>
      <c r="N3586" s="106">
        <v>23481.05</v>
      </c>
      <c r="O3586" s="106">
        <v>23353.9</v>
      </c>
      <c r="P3586" s="28" t="s">
        <v>6011</v>
      </c>
      <c r="Q3586" s="107">
        <v>3.3E-3</v>
      </c>
      <c r="T3586" s="110">
        <v>45196</v>
      </c>
      <c r="U3586" s="28">
        <v>83.180999999999997</v>
      </c>
      <c r="V3586">
        <v>83.296999999999997</v>
      </c>
      <c r="W3586">
        <v>83.311999999999998</v>
      </c>
      <c r="X3586">
        <v>83.153000000000006</v>
      </c>
      <c r="Y3586" s="19">
        <v>-5.9999999999999995E-4</v>
      </c>
      <c r="AB3586" s="110">
        <f t="shared" si="646"/>
        <v>45456</v>
      </c>
      <c r="AC3586" s="108">
        <f t="shared" si="643"/>
        <v>23398.9</v>
      </c>
      <c r="AD3586" s="28">
        <f t="shared" si="644"/>
        <v>83.54</v>
      </c>
      <c r="AE3586" s="28">
        <f t="shared" si="638"/>
        <v>280.09217141489108</v>
      </c>
      <c r="AF3586" s="31">
        <f t="shared" si="639"/>
        <v>1.935426742516011E-3</v>
      </c>
      <c r="AJ3586" s="110">
        <f t="shared" si="642"/>
        <v>45392</v>
      </c>
      <c r="AK3586" s="31">
        <f t="shared" si="640"/>
        <v>-9.4999999999999998E-3</v>
      </c>
      <c r="AL3586" s="115">
        <f t="shared" si="641"/>
        <v>2.4099233198020542E-3</v>
      </c>
      <c r="AM3586" s="100"/>
      <c r="BR3586" s="18">
        <f t="shared" si="635"/>
        <v>45383</v>
      </c>
      <c r="BS3586" s="6">
        <f t="shared" si="636"/>
        <v>-2E-3</v>
      </c>
      <c r="BT3586" s="6">
        <f t="shared" si="637"/>
        <v>6.1000000000000004E-3</v>
      </c>
    </row>
    <row r="3587" spans="2:72" ht="14.45" hidden="1">
      <c r="B3587" s="110">
        <v>45384</v>
      </c>
      <c r="C3587" s="106">
        <v>5205.8100000000004</v>
      </c>
      <c r="D3587" s="106">
        <v>5204.29</v>
      </c>
      <c r="E3587" s="106">
        <v>5208.34</v>
      </c>
      <c r="F3587" s="106">
        <v>5184.05</v>
      </c>
      <c r="G3587" s="28"/>
      <c r="H3587" s="107">
        <v>-7.1999999999999998E-3</v>
      </c>
      <c r="K3587" s="110">
        <v>45457</v>
      </c>
      <c r="L3587" s="106">
        <v>23465.599999999999</v>
      </c>
      <c r="M3587" s="106">
        <v>23464.95</v>
      </c>
      <c r="N3587" s="106">
        <v>23490.400000000001</v>
      </c>
      <c r="O3587" s="106">
        <v>23334.25</v>
      </c>
      <c r="P3587" s="28" t="s">
        <v>6012</v>
      </c>
      <c r="Q3587" s="107">
        <v>2.8999999999999998E-3</v>
      </c>
      <c r="T3587" s="110">
        <v>45197</v>
      </c>
      <c r="U3587" s="28">
        <v>83.15</v>
      </c>
      <c r="V3587">
        <v>83.236999999999995</v>
      </c>
      <c r="W3587">
        <v>83.272999999999996</v>
      </c>
      <c r="X3587">
        <v>83.111000000000004</v>
      </c>
      <c r="Y3587" s="19">
        <v>-4.0000000000000002E-4</v>
      </c>
      <c r="AB3587" s="110">
        <f t="shared" si="646"/>
        <v>45457</v>
      </c>
      <c r="AC3587" s="108">
        <f t="shared" si="643"/>
        <v>23465.599999999999</v>
      </c>
      <c r="AD3587" s="28">
        <f t="shared" si="644"/>
        <v>83.546999999999997</v>
      </c>
      <c r="AE3587" s="28">
        <f t="shared" si="638"/>
        <v>280.86705686619507</v>
      </c>
      <c r="AF3587" s="31">
        <f t="shared" si="639"/>
        <v>2.7665373415817207E-3</v>
      </c>
      <c r="AJ3587" s="110" t="e">
        <f t="shared" si="642"/>
        <v>#N/A</v>
      </c>
      <c r="AK3587" s="31">
        <f t="shared" si="640"/>
        <v>0</v>
      </c>
      <c r="AL3587" s="115">
        <f t="shared" si="641"/>
        <v>0</v>
      </c>
      <c r="AM3587" s="100"/>
      <c r="BR3587" s="18">
        <f t="shared" ref="BR3587:BR3650" si="647">VLOOKUP(B3587,K:Q,1,FALSE)</f>
        <v>45384</v>
      </c>
      <c r="BS3587" s="6">
        <f t="shared" ref="BS3587:BS3650" si="648">IFERROR(VLOOKUP(BR3587,B:H,7,FALSE),0)</f>
        <v>-7.1999999999999998E-3</v>
      </c>
      <c r="BT3587" s="6">
        <f t="shared" ref="BT3587:BT3650" si="649">IFERROR(VLOOKUP(BR3587,K:Q,7,FALSE),0)</f>
        <v>-4.0000000000000002E-4</v>
      </c>
    </row>
    <row r="3588" spans="2:72" ht="14.45" hidden="1">
      <c r="B3588" s="110">
        <v>45385</v>
      </c>
      <c r="C3588" s="106">
        <v>5211.49</v>
      </c>
      <c r="D3588" s="106">
        <v>5194.37</v>
      </c>
      <c r="E3588" s="106">
        <v>5228.75</v>
      </c>
      <c r="F3588" s="106">
        <v>5194.37</v>
      </c>
      <c r="G3588" s="28"/>
      <c r="H3588" s="107">
        <v>1.1000000000000001E-3</v>
      </c>
      <c r="K3588" s="110">
        <v>45461</v>
      </c>
      <c r="L3588" s="106">
        <v>23557.9</v>
      </c>
      <c r="M3588" s="106">
        <v>23570.799999999999</v>
      </c>
      <c r="N3588" s="106">
        <v>23579.05</v>
      </c>
      <c r="O3588" s="106">
        <v>23499.7</v>
      </c>
      <c r="P3588" s="28" t="s">
        <v>6013</v>
      </c>
      <c r="Q3588" s="107">
        <v>3.8999999999999998E-3</v>
      </c>
      <c r="T3588" s="110">
        <v>45198</v>
      </c>
      <c r="U3588" s="28">
        <v>83.03</v>
      </c>
      <c r="V3588">
        <v>83.209000000000003</v>
      </c>
      <c r="W3588">
        <v>83.209000000000003</v>
      </c>
      <c r="X3588">
        <v>83.012</v>
      </c>
      <c r="Y3588" s="19">
        <v>-1.4E-3</v>
      </c>
      <c r="AB3588" s="110">
        <f t="shared" si="646"/>
        <v>45461</v>
      </c>
      <c r="AC3588" s="108">
        <f t="shared" si="643"/>
        <v>23557.9</v>
      </c>
      <c r="AD3588" s="28">
        <f t="shared" si="644"/>
        <v>83.33</v>
      </c>
      <c r="AE3588" s="28">
        <f t="shared" ref="AE3588:AE3651" si="650">AC3588/AD3588</f>
        <v>282.70610824432981</v>
      </c>
      <c r="AF3588" s="31">
        <f t="shared" si="639"/>
        <v>6.5477646209355367E-3</v>
      </c>
      <c r="AJ3588" s="110">
        <f t="shared" si="642"/>
        <v>45394</v>
      </c>
      <c r="AK3588" s="31">
        <f t="shared" si="640"/>
        <v>-1.46E-2</v>
      </c>
      <c r="AL3588" s="115">
        <f t="shared" si="641"/>
        <v>-1.2090473080022202E-2</v>
      </c>
      <c r="AM3588" s="100"/>
      <c r="BR3588" s="18">
        <f t="shared" si="647"/>
        <v>45385</v>
      </c>
      <c r="BS3588" s="6">
        <f t="shared" si="648"/>
        <v>1.1000000000000001E-3</v>
      </c>
      <c r="BT3588" s="6">
        <f t="shared" si="649"/>
        <v>-8.0000000000000004E-4</v>
      </c>
    </row>
    <row r="3589" spans="2:72" ht="14.45" hidden="1">
      <c r="B3589" s="110">
        <v>45386</v>
      </c>
      <c r="C3589" s="106">
        <v>5147.21</v>
      </c>
      <c r="D3589" s="106">
        <v>5244.05</v>
      </c>
      <c r="E3589" s="106">
        <v>5256.59</v>
      </c>
      <c r="F3589" s="106">
        <v>5146.0600000000004</v>
      </c>
      <c r="G3589" s="28"/>
      <c r="H3589" s="107">
        <v>-1.23E-2</v>
      </c>
      <c r="K3589" s="110">
        <v>45462</v>
      </c>
      <c r="L3589" s="106">
        <v>23516</v>
      </c>
      <c r="M3589" s="106">
        <v>23629.85</v>
      </c>
      <c r="N3589" s="106">
        <v>23664</v>
      </c>
      <c r="O3589" s="106">
        <v>23412.9</v>
      </c>
      <c r="P3589" s="28" t="s">
        <v>6014</v>
      </c>
      <c r="Q3589" s="107">
        <v>-1.8E-3</v>
      </c>
      <c r="T3589" s="110">
        <v>45201</v>
      </c>
      <c r="U3589" s="28">
        <v>83.174000000000007</v>
      </c>
      <c r="V3589">
        <v>83.165000000000006</v>
      </c>
      <c r="W3589">
        <v>83.233999999999995</v>
      </c>
      <c r="X3589">
        <v>83.123000000000005</v>
      </c>
      <c r="Y3589" s="19">
        <v>1.6999999999999999E-3</v>
      </c>
      <c r="AB3589" s="110">
        <f t="shared" si="646"/>
        <v>45462</v>
      </c>
      <c r="AC3589" s="108">
        <f t="shared" si="643"/>
        <v>23516</v>
      </c>
      <c r="AD3589" s="28">
        <f t="shared" si="644"/>
        <v>83.46</v>
      </c>
      <c r="AE3589" s="28">
        <f t="shared" si="650"/>
        <v>281.76371914689673</v>
      </c>
      <c r="AF3589" s="31">
        <f t="shared" ref="AF3589:AF3652" si="651">AE3589/AE3588-1</f>
        <v>-3.3334585633311153E-3</v>
      </c>
      <c r="AJ3589" s="110">
        <f t="shared" si="642"/>
        <v>45397</v>
      </c>
      <c r="AK3589" s="31">
        <f t="shared" si="640"/>
        <v>-1.2E-2</v>
      </c>
      <c r="AL3589" s="115">
        <f t="shared" si="641"/>
        <v>-1.0300447246186617E-2</v>
      </c>
      <c r="AM3589" s="100"/>
      <c r="BR3589" s="18">
        <f t="shared" si="647"/>
        <v>45386</v>
      </c>
      <c r="BS3589" s="6">
        <f t="shared" si="648"/>
        <v>-1.23E-2</v>
      </c>
      <c r="BT3589" s="6">
        <f t="shared" si="649"/>
        <v>3.5999999999999999E-3</v>
      </c>
    </row>
    <row r="3590" spans="2:72" ht="14.45" hidden="1">
      <c r="B3590" s="110">
        <v>45387</v>
      </c>
      <c r="C3590" s="106">
        <v>5204.34</v>
      </c>
      <c r="D3590" s="106">
        <v>5158.95</v>
      </c>
      <c r="E3590" s="106">
        <v>5222.18</v>
      </c>
      <c r="F3590" s="106">
        <v>5157.21</v>
      </c>
      <c r="G3590" s="28"/>
      <c r="H3590" s="107">
        <v>1.11E-2</v>
      </c>
      <c r="K3590" s="110">
        <v>45463</v>
      </c>
      <c r="L3590" s="106">
        <v>23567</v>
      </c>
      <c r="M3590" s="106">
        <v>23586.15</v>
      </c>
      <c r="N3590" s="106">
        <v>23624</v>
      </c>
      <c r="O3590" s="106">
        <v>23442.6</v>
      </c>
      <c r="P3590" s="28" t="s">
        <v>6015</v>
      </c>
      <c r="Q3590" s="107">
        <v>2.2000000000000001E-3</v>
      </c>
      <c r="T3590" s="110">
        <v>45202</v>
      </c>
      <c r="U3590" s="28">
        <v>83.213999999999999</v>
      </c>
      <c r="V3590">
        <v>83.233000000000004</v>
      </c>
      <c r="W3590">
        <v>83.271000000000001</v>
      </c>
      <c r="X3590">
        <v>83.126999999999995</v>
      </c>
      <c r="Y3590" s="19">
        <v>5.0000000000000001E-4</v>
      </c>
      <c r="AB3590" s="110">
        <f t="shared" si="646"/>
        <v>45463</v>
      </c>
      <c r="AC3590" s="108">
        <f t="shared" si="643"/>
        <v>23567</v>
      </c>
      <c r="AD3590" s="28">
        <f t="shared" si="644"/>
        <v>83.62</v>
      </c>
      <c r="AE3590" s="28">
        <f t="shared" si="650"/>
        <v>281.83448935661323</v>
      </c>
      <c r="AF3590" s="31">
        <f t="shared" si="651"/>
        <v>2.5116863849894422E-4</v>
      </c>
      <c r="AJ3590" s="110">
        <f t="shared" si="642"/>
        <v>45398</v>
      </c>
      <c r="AK3590" s="31">
        <f t="shared" si="640"/>
        <v>-2.0999999999999999E-3</v>
      </c>
      <c r="AL3590" s="115">
        <f t="shared" si="641"/>
        <v>-7.4134427856866747E-3</v>
      </c>
      <c r="AM3590" s="100"/>
      <c r="BR3590" s="18">
        <f t="shared" si="647"/>
        <v>45387</v>
      </c>
      <c r="BS3590" s="6">
        <f t="shared" si="648"/>
        <v>1.11E-2</v>
      </c>
      <c r="BT3590" s="6">
        <f t="shared" si="649"/>
        <v>0</v>
      </c>
    </row>
    <row r="3591" spans="2:72" ht="14.45" hidden="1">
      <c r="B3591" s="110">
        <v>45390</v>
      </c>
      <c r="C3591" s="106">
        <v>5202.3900000000003</v>
      </c>
      <c r="D3591" s="106">
        <v>5211.37</v>
      </c>
      <c r="E3591" s="106">
        <v>5219.57</v>
      </c>
      <c r="F3591" s="106">
        <v>5197.3500000000004</v>
      </c>
      <c r="G3591" s="28"/>
      <c r="H3591" s="107">
        <v>-4.0000000000000002E-4</v>
      </c>
      <c r="K3591" s="110">
        <v>45464</v>
      </c>
      <c r="L3591" s="106">
        <v>23501.1</v>
      </c>
      <c r="M3591" s="106">
        <v>23661.15</v>
      </c>
      <c r="N3591" s="106">
        <v>23667.1</v>
      </c>
      <c r="O3591" s="106">
        <v>23398.2</v>
      </c>
      <c r="P3591" s="28" t="s">
        <v>6016</v>
      </c>
      <c r="Q3591" s="107">
        <v>-2.8E-3</v>
      </c>
      <c r="T3591" s="110">
        <v>45203</v>
      </c>
      <c r="U3591" s="28">
        <v>83.25</v>
      </c>
      <c r="V3591">
        <v>83.234999999999999</v>
      </c>
      <c r="W3591">
        <v>83.346000000000004</v>
      </c>
      <c r="X3591">
        <v>83.173000000000002</v>
      </c>
      <c r="Y3591" s="19">
        <v>4.0000000000000002E-4</v>
      </c>
      <c r="AB3591" s="110">
        <f t="shared" si="646"/>
        <v>45464</v>
      </c>
      <c r="AC3591" s="108">
        <f t="shared" si="643"/>
        <v>23501.1</v>
      </c>
      <c r="AD3591" s="28">
        <f t="shared" si="644"/>
        <v>83.558000000000007</v>
      </c>
      <c r="AE3591" s="28">
        <f t="shared" si="650"/>
        <v>281.25493669068186</v>
      </c>
      <c r="AF3591" s="31">
        <f t="shared" si="651"/>
        <v>-2.056358209580389E-3</v>
      </c>
      <c r="AJ3591" s="110" t="e">
        <f t="shared" si="642"/>
        <v>#N/A</v>
      </c>
      <c r="AK3591" s="31">
        <f t="shared" si="640"/>
        <v>0</v>
      </c>
      <c r="AL3591" s="115">
        <f t="shared" si="641"/>
        <v>0</v>
      </c>
      <c r="AM3591" s="100"/>
      <c r="BR3591" s="18">
        <f t="shared" si="647"/>
        <v>45390</v>
      </c>
      <c r="BS3591" s="6">
        <f t="shared" si="648"/>
        <v>-4.0000000000000002E-4</v>
      </c>
      <c r="BT3591" s="6">
        <f t="shared" si="649"/>
        <v>6.7999999999999996E-3</v>
      </c>
    </row>
    <row r="3592" spans="2:72" ht="14.45" hidden="1">
      <c r="B3592" s="110">
        <v>45391</v>
      </c>
      <c r="C3592" s="106">
        <v>5209.91</v>
      </c>
      <c r="D3592" s="106">
        <v>5217.03</v>
      </c>
      <c r="E3592" s="106">
        <v>5224.8100000000004</v>
      </c>
      <c r="F3592" s="106">
        <v>5160.78</v>
      </c>
      <c r="G3592" s="28"/>
      <c r="H3592" s="107">
        <v>1.4E-3</v>
      </c>
      <c r="K3592" s="110">
        <v>45467</v>
      </c>
      <c r="L3592" s="106">
        <v>23537.85</v>
      </c>
      <c r="M3592" s="106">
        <v>23382.3</v>
      </c>
      <c r="N3592" s="106">
        <v>23558.1</v>
      </c>
      <c r="O3592" s="106">
        <v>23350</v>
      </c>
      <c r="P3592" s="28" t="s">
        <v>6017</v>
      </c>
      <c r="Q3592" s="107">
        <v>1.6000000000000001E-3</v>
      </c>
      <c r="T3592" s="110">
        <v>45204</v>
      </c>
      <c r="U3592" s="28">
        <v>83.2</v>
      </c>
      <c r="V3592">
        <v>83.213999999999999</v>
      </c>
      <c r="W3592">
        <v>83.305000000000007</v>
      </c>
      <c r="X3592">
        <v>83.177999999999997</v>
      </c>
      <c r="Y3592" s="19">
        <v>-5.9999999999999995E-4</v>
      </c>
      <c r="AB3592" s="110">
        <f t="shared" si="646"/>
        <v>45467</v>
      </c>
      <c r="AC3592" s="108">
        <f t="shared" si="643"/>
        <v>23537.85</v>
      </c>
      <c r="AD3592" s="28">
        <f t="shared" si="644"/>
        <v>83.45</v>
      </c>
      <c r="AE3592" s="28">
        <f t="shared" si="650"/>
        <v>282.05931695626123</v>
      </c>
      <c r="AF3592" s="31">
        <f t="shared" si="651"/>
        <v>2.859968521953471E-3</v>
      </c>
      <c r="AJ3592" s="110">
        <f t="shared" si="642"/>
        <v>45400</v>
      </c>
      <c r="AK3592" s="31">
        <f t="shared" si="640"/>
        <v>-2.2000000000000001E-3</v>
      </c>
      <c r="AL3592" s="115">
        <f t="shared" si="641"/>
        <v>-5.5930279789270232E-3</v>
      </c>
      <c r="AM3592" s="100"/>
      <c r="BR3592" s="18">
        <f t="shared" si="647"/>
        <v>45391</v>
      </c>
      <c r="BS3592" s="6">
        <f t="shared" si="648"/>
        <v>1.4E-3</v>
      </c>
      <c r="BT3592" s="6">
        <f t="shared" si="649"/>
        <v>-1E-3</v>
      </c>
    </row>
    <row r="3593" spans="2:72" ht="14.45" hidden="1">
      <c r="B3593" s="110">
        <v>45392</v>
      </c>
      <c r="C3593" s="106">
        <v>5160.6400000000003</v>
      </c>
      <c r="D3593" s="106">
        <v>5167.88</v>
      </c>
      <c r="E3593" s="106">
        <v>5178.43</v>
      </c>
      <c r="F3593" s="106">
        <v>5138.7</v>
      </c>
      <c r="G3593" s="28"/>
      <c r="H3593" s="107">
        <v>-9.4999999999999998E-3</v>
      </c>
      <c r="K3593" s="110">
        <v>45468</v>
      </c>
      <c r="L3593" s="106">
        <v>23721.3</v>
      </c>
      <c r="M3593" s="106">
        <v>23577.1</v>
      </c>
      <c r="N3593" s="106">
        <v>23754.15</v>
      </c>
      <c r="O3593" s="106">
        <v>23562.05</v>
      </c>
      <c r="P3593" s="28" t="s">
        <v>6018</v>
      </c>
      <c r="Q3593" s="107">
        <v>7.7999999999999996E-3</v>
      </c>
      <c r="T3593" s="110">
        <v>45205</v>
      </c>
      <c r="U3593" s="28">
        <v>83.117999999999995</v>
      </c>
      <c r="V3593">
        <v>83.218000000000004</v>
      </c>
      <c r="W3593">
        <v>83.302999999999997</v>
      </c>
      <c r="X3593">
        <v>83.120999999999995</v>
      </c>
      <c r="Y3593" s="19">
        <v>-1E-3</v>
      </c>
      <c r="AB3593" s="110">
        <f t="shared" si="646"/>
        <v>45468</v>
      </c>
      <c r="AC3593" s="108">
        <f t="shared" si="643"/>
        <v>23721.3</v>
      </c>
      <c r="AD3593" s="28">
        <f t="shared" si="644"/>
        <v>83.403000000000006</v>
      </c>
      <c r="AE3593" s="28">
        <f t="shared" si="650"/>
        <v>284.41782669688138</v>
      </c>
      <c r="AF3593" s="31">
        <f t="shared" si="651"/>
        <v>8.3617508759190606E-3</v>
      </c>
      <c r="AJ3593" s="110">
        <f t="shared" si="642"/>
        <v>45401</v>
      </c>
      <c r="AK3593" s="31">
        <f t="shared" si="640"/>
        <v>-8.8000000000000005E-3</v>
      </c>
      <c r="AL3593" s="115">
        <f t="shared" si="641"/>
        <v>8.9493191409786288E-3</v>
      </c>
      <c r="AM3593" s="100"/>
      <c r="BR3593" s="18">
        <f t="shared" si="647"/>
        <v>45392</v>
      </c>
      <c r="BS3593" s="6">
        <f t="shared" si="648"/>
        <v>-9.4999999999999998E-3</v>
      </c>
      <c r="BT3593" s="6">
        <f t="shared" si="649"/>
        <v>4.8999999999999998E-3</v>
      </c>
    </row>
    <row r="3594" spans="2:72" ht="14.45" hidden="1">
      <c r="B3594" s="110">
        <v>45393</v>
      </c>
      <c r="C3594" s="106">
        <v>5199.0600000000004</v>
      </c>
      <c r="D3594" s="106">
        <v>5172.95</v>
      </c>
      <c r="E3594" s="106">
        <v>5211.78</v>
      </c>
      <c r="F3594" s="106">
        <v>5138.7700000000004</v>
      </c>
      <c r="G3594" s="28"/>
      <c r="H3594" s="107">
        <v>7.4000000000000003E-3</v>
      </c>
      <c r="K3594" s="110">
        <v>45469</v>
      </c>
      <c r="L3594" s="106">
        <v>23868.799999999999</v>
      </c>
      <c r="M3594" s="106">
        <v>23723.1</v>
      </c>
      <c r="N3594" s="106">
        <v>23889.9</v>
      </c>
      <c r="O3594" s="106">
        <v>23670.45</v>
      </c>
      <c r="P3594" s="28" t="s">
        <v>6019</v>
      </c>
      <c r="Q3594" s="107">
        <v>6.1999999999999998E-3</v>
      </c>
      <c r="T3594" s="110">
        <v>45208</v>
      </c>
      <c r="U3594" s="28">
        <v>83.254000000000005</v>
      </c>
      <c r="V3594">
        <v>83.186999999999998</v>
      </c>
      <c r="W3594">
        <v>83.347999999999999</v>
      </c>
      <c r="X3594">
        <v>83.162000000000006</v>
      </c>
      <c r="Y3594" s="19">
        <v>1.6000000000000001E-3</v>
      </c>
      <c r="AB3594" s="110">
        <f t="shared" si="646"/>
        <v>45469</v>
      </c>
      <c r="AC3594" s="108">
        <f t="shared" si="643"/>
        <v>23868.799999999999</v>
      </c>
      <c r="AD3594" s="28">
        <f t="shared" si="644"/>
        <v>83.56</v>
      </c>
      <c r="AE3594" s="28">
        <f t="shared" si="650"/>
        <v>285.64863571086642</v>
      </c>
      <c r="AF3594" s="31">
        <f t="shared" si="651"/>
        <v>4.327467895663073E-3</v>
      </c>
      <c r="AJ3594" s="110">
        <f t="shared" si="642"/>
        <v>45404</v>
      </c>
      <c r="AK3594" s="31">
        <f t="shared" si="640"/>
        <v>8.6999999999999994E-3</v>
      </c>
      <c r="AL3594" s="115">
        <f t="shared" si="641"/>
        <v>8.5277508415895209E-3</v>
      </c>
      <c r="AM3594" s="100"/>
      <c r="BR3594" s="18" t="e">
        <f t="shared" si="647"/>
        <v>#N/A</v>
      </c>
      <c r="BS3594" s="6">
        <f t="shared" si="648"/>
        <v>0</v>
      </c>
      <c r="BT3594" s="6">
        <f t="shared" si="649"/>
        <v>0</v>
      </c>
    </row>
    <row r="3595" spans="2:72" ht="14.45" hidden="1">
      <c r="B3595" s="110">
        <v>45394</v>
      </c>
      <c r="C3595" s="106">
        <v>5123.41</v>
      </c>
      <c r="D3595" s="106">
        <v>5171.51</v>
      </c>
      <c r="E3595" s="106">
        <v>5175.03</v>
      </c>
      <c r="F3595" s="106">
        <v>5107.9399999999996</v>
      </c>
      <c r="G3595" s="28"/>
      <c r="H3595" s="107">
        <v>-1.46E-2</v>
      </c>
      <c r="K3595" s="110">
        <v>45470</v>
      </c>
      <c r="L3595" s="106">
        <v>24044.5</v>
      </c>
      <c r="M3595" s="106">
        <v>23881.55</v>
      </c>
      <c r="N3595" s="106">
        <v>24087.45</v>
      </c>
      <c r="O3595" s="106">
        <v>23805.4</v>
      </c>
      <c r="P3595" s="28" t="s">
        <v>6020</v>
      </c>
      <c r="Q3595" s="107">
        <v>7.4000000000000003E-3</v>
      </c>
      <c r="T3595" s="110">
        <v>45209</v>
      </c>
      <c r="U3595" s="28">
        <v>83.162000000000006</v>
      </c>
      <c r="V3595">
        <v>83.266000000000005</v>
      </c>
      <c r="W3595">
        <v>83.281999999999996</v>
      </c>
      <c r="X3595">
        <v>83.17</v>
      </c>
      <c r="Y3595" s="19">
        <v>-1.1000000000000001E-3</v>
      </c>
      <c r="AB3595" s="110">
        <f t="shared" si="646"/>
        <v>45470</v>
      </c>
      <c r="AC3595" s="108">
        <f t="shared" si="643"/>
        <v>24044.5</v>
      </c>
      <c r="AD3595" s="28">
        <f t="shared" si="644"/>
        <v>83.438000000000002</v>
      </c>
      <c r="AE3595" s="28">
        <f t="shared" si="650"/>
        <v>288.17205589779235</v>
      </c>
      <c r="AF3595" s="31">
        <f t="shared" si="651"/>
        <v>8.8340004868083799E-3</v>
      </c>
      <c r="AJ3595" s="110">
        <f t="shared" si="642"/>
        <v>45405</v>
      </c>
      <c r="AK3595" s="31">
        <f t="shared" si="640"/>
        <v>1.2E-2</v>
      </c>
      <c r="AL3595" s="115">
        <f t="shared" si="641"/>
        <v>2.5091208668135412E-3</v>
      </c>
      <c r="AM3595" s="100"/>
      <c r="BR3595" s="18">
        <f t="shared" si="647"/>
        <v>45394</v>
      </c>
      <c r="BS3595" s="6">
        <f t="shared" si="648"/>
        <v>-1.46E-2</v>
      </c>
      <c r="BT3595" s="6">
        <f t="shared" si="649"/>
        <v>-1.03E-2</v>
      </c>
    </row>
    <row r="3596" spans="2:72" ht="14.45" hidden="1">
      <c r="B3596" s="110">
        <v>45397</v>
      </c>
      <c r="C3596" s="106">
        <v>5061.82</v>
      </c>
      <c r="D3596" s="106">
        <v>5149.67</v>
      </c>
      <c r="E3596" s="106">
        <v>5168.43</v>
      </c>
      <c r="F3596" s="106">
        <v>5052.47</v>
      </c>
      <c r="G3596" s="28"/>
      <c r="H3596" s="107">
        <v>-1.2E-2</v>
      </c>
      <c r="K3596" s="110">
        <v>45471</v>
      </c>
      <c r="L3596" s="106">
        <v>24010.6</v>
      </c>
      <c r="M3596" s="106">
        <v>24085.9</v>
      </c>
      <c r="N3596" s="106">
        <v>24174</v>
      </c>
      <c r="O3596" s="106">
        <v>23985.8</v>
      </c>
      <c r="P3596" s="28" t="s">
        <v>6021</v>
      </c>
      <c r="Q3596" s="107">
        <v>-1.4E-3</v>
      </c>
      <c r="T3596" s="110">
        <v>45210</v>
      </c>
      <c r="U3596" s="28">
        <v>83.16</v>
      </c>
      <c r="V3596">
        <v>83.216999999999999</v>
      </c>
      <c r="W3596">
        <v>83.245999999999995</v>
      </c>
      <c r="X3596">
        <v>83.116</v>
      </c>
      <c r="Y3596" s="19">
        <v>0</v>
      </c>
      <c r="AB3596" s="110">
        <f t="shared" si="646"/>
        <v>45471</v>
      </c>
      <c r="AC3596" s="108">
        <f t="shared" si="643"/>
        <v>24010.6</v>
      </c>
      <c r="AD3596" s="28">
        <f t="shared" si="644"/>
        <v>83.355000000000004</v>
      </c>
      <c r="AE3596" s="28">
        <f t="shared" si="650"/>
        <v>288.05230640033591</v>
      </c>
      <c r="AF3596" s="31">
        <f t="shared" si="651"/>
        <v>-4.1554861064985182E-4</v>
      </c>
      <c r="AJ3596" s="110">
        <f t="shared" si="642"/>
        <v>45406</v>
      </c>
      <c r="AK3596" s="31">
        <f t="shared" si="640"/>
        <v>2.0000000000000001E-4</v>
      </c>
      <c r="AL3596" s="115">
        <f t="shared" si="641"/>
        <v>9.3688517858581122E-4</v>
      </c>
      <c r="AM3596" s="100"/>
      <c r="BR3596" s="18">
        <f t="shared" si="647"/>
        <v>45397</v>
      </c>
      <c r="BS3596" s="6">
        <f t="shared" si="648"/>
        <v>-1.2E-2</v>
      </c>
      <c r="BT3596" s="6">
        <f t="shared" si="649"/>
        <v>-1.0999999999999999E-2</v>
      </c>
    </row>
    <row r="3597" spans="2:72" ht="14.45" hidden="1">
      <c r="B3597" s="110">
        <v>45398</v>
      </c>
      <c r="C3597" s="106">
        <v>5051.41</v>
      </c>
      <c r="D3597" s="106">
        <v>5064.59</v>
      </c>
      <c r="E3597" s="106">
        <v>5079.84</v>
      </c>
      <c r="F3597" s="106">
        <v>5039.83</v>
      </c>
      <c r="G3597" s="28"/>
      <c r="H3597" s="107">
        <v>-2.0999999999999999E-3</v>
      </c>
      <c r="K3597" s="110">
        <v>45474</v>
      </c>
      <c r="L3597" s="106">
        <v>24141.95</v>
      </c>
      <c r="M3597" s="106">
        <v>23992.95</v>
      </c>
      <c r="N3597" s="106">
        <v>24164</v>
      </c>
      <c r="O3597" s="106">
        <v>23992.7</v>
      </c>
      <c r="P3597" s="28" t="s">
        <v>6022</v>
      </c>
      <c r="Q3597" s="107">
        <v>5.4999999999999997E-3</v>
      </c>
      <c r="T3597" s="110">
        <v>45211</v>
      </c>
      <c r="U3597" s="28">
        <v>83.29</v>
      </c>
      <c r="V3597">
        <v>83.174999999999997</v>
      </c>
      <c r="W3597">
        <v>83.302000000000007</v>
      </c>
      <c r="X3597">
        <v>83.125</v>
      </c>
      <c r="Y3597" s="19">
        <v>1.6000000000000001E-3</v>
      </c>
      <c r="AB3597" s="110">
        <f t="shared" si="646"/>
        <v>45474</v>
      </c>
      <c r="AC3597" s="108">
        <f t="shared" si="643"/>
        <v>24141.95</v>
      </c>
      <c r="AD3597" s="28">
        <f t="shared" si="644"/>
        <v>83.438000000000002</v>
      </c>
      <c r="AE3597" s="28">
        <f t="shared" si="650"/>
        <v>289.33998897384885</v>
      </c>
      <c r="AF3597" s="31">
        <f t="shared" si="651"/>
        <v>4.4703081520316434E-3</v>
      </c>
      <c r="AJ3597" s="110">
        <f t="shared" si="642"/>
        <v>45407</v>
      </c>
      <c r="AK3597" s="31">
        <f t="shared" si="640"/>
        <v>-4.5999999999999999E-3</v>
      </c>
      <c r="AL3597" s="115">
        <f t="shared" si="641"/>
        <v>7.6058047583535959E-3</v>
      </c>
      <c r="AM3597" s="100"/>
      <c r="BR3597" s="18">
        <f t="shared" si="647"/>
        <v>45398</v>
      </c>
      <c r="BS3597" s="6">
        <f t="shared" si="648"/>
        <v>-2.0999999999999999E-3</v>
      </c>
      <c r="BT3597" s="6">
        <f t="shared" si="649"/>
        <v>-5.5999999999999999E-3</v>
      </c>
    </row>
    <row r="3598" spans="2:72" ht="14.45" hidden="1">
      <c r="B3598" s="110">
        <v>45399</v>
      </c>
      <c r="C3598" s="106">
        <v>5022.21</v>
      </c>
      <c r="D3598" s="106">
        <v>5068.97</v>
      </c>
      <c r="E3598" s="106">
        <v>5077.96</v>
      </c>
      <c r="F3598" s="106">
        <v>5007.25</v>
      </c>
      <c r="G3598" s="28"/>
      <c r="H3598" s="107">
        <v>-5.7999999999999996E-3</v>
      </c>
      <c r="K3598" s="110">
        <v>45475</v>
      </c>
      <c r="L3598" s="106">
        <v>24123.85</v>
      </c>
      <c r="M3598" s="106">
        <v>24228.75</v>
      </c>
      <c r="N3598" s="106">
        <v>24236.35</v>
      </c>
      <c r="O3598" s="106">
        <v>24056.400000000001</v>
      </c>
      <c r="P3598" s="28" t="s">
        <v>6023</v>
      </c>
      <c r="Q3598" s="107">
        <v>-6.9999999999999999E-4</v>
      </c>
      <c r="T3598" s="110">
        <v>45212</v>
      </c>
      <c r="U3598" s="28">
        <v>83.254999999999995</v>
      </c>
      <c r="V3598">
        <v>83.25</v>
      </c>
      <c r="W3598">
        <v>83.296999999999997</v>
      </c>
      <c r="X3598">
        <v>83.210999999999999</v>
      </c>
      <c r="Y3598" s="19">
        <v>-4.0000000000000002E-4</v>
      </c>
      <c r="AB3598" s="110">
        <f t="shared" si="646"/>
        <v>45475</v>
      </c>
      <c r="AC3598" s="108">
        <f t="shared" si="643"/>
        <v>24123.85</v>
      </c>
      <c r="AD3598" s="28">
        <f t="shared" si="644"/>
        <v>83.5</v>
      </c>
      <c r="AE3598" s="28">
        <f t="shared" si="650"/>
        <v>288.9083832335329</v>
      </c>
      <c r="AF3598" s="31">
        <f t="shared" si="651"/>
        <v>-1.491690595021633E-3</v>
      </c>
      <c r="AJ3598" s="110">
        <f t="shared" si="642"/>
        <v>45408</v>
      </c>
      <c r="AK3598" s="31">
        <f t="shared" si="640"/>
        <v>1.0200000000000001E-2</v>
      </c>
      <c r="AL3598" s="115">
        <f t="shared" si="641"/>
        <v>-7.7355553036386748E-3</v>
      </c>
      <c r="AM3598" s="100"/>
      <c r="BR3598" s="18" t="e">
        <f t="shared" si="647"/>
        <v>#N/A</v>
      </c>
      <c r="BS3598" s="6">
        <f t="shared" si="648"/>
        <v>0</v>
      </c>
      <c r="BT3598" s="6">
        <f t="shared" si="649"/>
        <v>0</v>
      </c>
    </row>
    <row r="3599" spans="2:72" ht="14.45" hidden="1">
      <c r="B3599" s="110">
        <v>45400</v>
      </c>
      <c r="C3599" s="106">
        <v>5011.12</v>
      </c>
      <c r="D3599" s="106">
        <v>5031.5200000000004</v>
      </c>
      <c r="E3599" s="106">
        <v>5056.66</v>
      </c>
      <c r="F3599" s="106">
        <v>5001.8900000000003</v>
      </c>
      <c r="G3599" s="28"/>
      <c r="H3599" s="107">
        <v>-2.2000000000000001E-3</v>
      </c>
      <c r="K3599" s="110">
        <v>45476</v>
      </c>
      <c r="L3599" s="106">
        <v>24286.5</v>
      </c>
      <c r="M3599" s="106">
        <v>24291.75</v>
      </c>
      <c r="N3599" s="106">
        <v>24309.15</v>
      </c>
      <c r="O3599" s="106">
        <v>24207.1</v>
      </c>
      <c r="P3599" s="28" t="s">
        <v>4756</v>
      </c>
      <c r="Q3599" s="107">
        <v>6.7000000000000002E-3</v>
      </c>
      <c r="T3599" s="110">
        <v>45215</v>
      </c>
      <c r="U3599" s="28">
        <v>83.19</v>
      </c>
      <c r="V3599">
        <v>83.263999999999996</v>
      </c>
      <c r="W3599">
        <v>83.296000000000006</v>
      </c>
      <c r="X3599">
        <v>83.183000000000007</v>
      </c>
      <c r="Y3599" s="19">
        <v>-8.0000000000000004E-4</v>
      </c>
      <c r="AB3599" s="110">
        <f t="shared" si="646"/>
        <v>45476</v>
      </c>
      <c r="AC3599" s="108">
        <f t="shared" si="643"/>
        <v>24286.5</v>
      </c>
      <c r="AD3599" s="28">
        <f t="shared" si="644"/>
        <v>83.52</v>
      </c>
      <c r="AE3599" s="28">
        <f t="shared" si="650"/>
        <v>290.78663793103448</v>
      </c>
      <c r="AF3599" s="31">
        <f t="shared" si="651"/>
        <v>6.5012121714147497E-3</v>
      </c>
      <c r="AJ3599" s="110">
        <f t="shared" si="642"/>
        <v>45411</v>
      </c>
      <c r="AK3599" s="31">
        <f t="shared" si="640"/>
        <v>3.2000000000000002E-3</v>
      </c>
      <c r="AL3599" s="115">
        <f t="shared" si="641"/>
        <v>9.8454853616367632E-3</v>
      </c>
      <c r="AM3599" s="100"/>
      <c r="BR3599" s="18">
        <f t="shared" si="647"/>
        <v>45400</v>
      </c>
      <c r="BS3599" s="6">
        <f t="shared" si="648"/>
        <v>-2.2000000000000001E-3</v>
      </c>
      <c r="BT3599" s="6">
        <f t="shared" si="649"/>
        <v>-6.8999999999999999E-3</v>
      </c>
    </row>
    <row r="3600" spans="2:72" ht="14.45" hidden="1">
      <c r="B3600" s="110">
        <v>45401</v>
      </c>
      <c r="C3600" s="106">
        <v>4967.2299999999996</v>
      </c>
      <c r="D3600" s="106">
        <v>5005.4399999999996</v>
      </c>
      <c r="E3600" s="106">
        <v>5019.0200000000004</v>
      </c>
      <c r="F3600" s="106">
        <v>4953.5600000000004</v>
      </c>
      <c r="G3600" s="28"/>
      <c r="H3600" s="107">
        <v>-8.8000000000000005E-3</v>
      </c>
      <c r="K3600" s="110">
        <v>45477</v>
      </c>
      <c r="L3600" s="106">
        <v>24302.15</v>
      </c>
      <c r="M3600" s="106">
        <v>24369.95</v>
      </c>
      <c r="N3600" s="106">
        <v>24401</v>
      </c>
      <c r="O3600" s="106">
        <v>24281</v>
      </c>
      <c r="P3600" s="28" t="s">
        <v>6024</v>
      </c>
      <c r="Q3600" s="107">
        <v>5.9999999999999995E-4</v>
      </c>
      <c r="T3600" s="110">
        <v>45216</v>
      </c>
      <c r="U3600" s="28">
        <v>83.24</v>
      </c>
      <c r="V3600">
        <v>83.215000000000003</v>
      </c>
      <c r="W3600">
        <v>83.289000000000001</v>
      </c>
      <c r="X3600">
        <v>83.186000000000007</v>
      </c>
      <c r="Y3600" s="19">
        <v>5.9999999999999995E-4</v>
      </c>
      <c r="AB3600" s="110">
        <f t="shared" si="646"/>
        <v>45477</v>
      </c>
      <c r="AC3600" s="108">
        <f t="shared" si="643"/>
        <v>24302.15</v>
      </c>
      <c r="AD3600" s="28">
        <f t="shared" si="644"/>
        <v>83.474999999999994</v>
      </c>
      <c r="AE3600" s="28">
        <f t="shared" si="650"/>
        <v>291.13087750823604</v>
      </c>
      <c r="AF3600" s="31">
        <f t="shared" si="651"/>
        <v>1.1838218552642221E-3</v>
      </c>
      <c r="AJ3600" s="110">
        <f t="shared" si="642"/>
        <v>45412</v>
      </c>
      <c r="AK3600" s="31">
        <f t="shared" si="640"/>
        <v>-1.5699999999999999E-2</v>
      </c>
      <c r="AL3600" s="115">
        <f t="shared" si="641"/>
        <v>-2.1809957328720042E-3</v>
      </c>
      <c r="AM3600" s="100"/>
      <c r="BR3600" s="18">
        <f t="shared" si="647"/>
        <v>45401</v>
      </c>
      <c r="BS3600" s="6">
        <f t="shared" si="648"/>
        <v>-8.8000000000000005E-3</v>
      </c>
      <c r="BT3600" s="6">
        <f t="shared" si="649"/>
        <v>6.8999999999999999E-3</v>
      </c>
    </row>
    <row r="3601" spans="2:72" ht="14.45" hidden="1">
      <c r="B3601" s="110">
        <v>45404</v>
      </c>
      <c r="C3601" s="106">
        <v>5010.6000000000004</v>
      </c>
      <c r="D3601" s="106">
        <v>4987.33</v>
      </c>
      <c r="E3601" s="106">
        <v>5038.84</v>
      </c>
      <c r="F3601" s="106">
        <v>4969.3999999999996</v>
      </c>
      <c r="G3601" s="28"/>
      <c r="H3601" s="107">
        <v>8.6999999999999994E-3</v>
      </c>
      <c r="K3601" s="110">
        <v>45478</v>
      </c>
      <c r="L3601" s="106">
        <v>24323.85</v>
      </c>
      <c r="M3601" s="106">
        <v>24213.35</v>
      </c>
      <c r="N3601" s="106">
        <v>24363</v>
      </c>
      <c r="O3601" s="106">
        <v>24168.85</v>
      </c>
      <c r="P3601" s="28" t="s">
        <v>6025</v>
      </c>
      <c r="Q3601" s="107">
        <v>8.9999999999999998E-4</v>
      </c>
      <c r="T3601" s="110">
        <v>45217</v>
      </c>
      <c r="U3601" s="28">
        <v>83.29</v>
      </c>
      <c r="V3601">
        <v>83.254999999999995</v>
      </c>
      <c r="W3601">
        <v>83.31</v>
      </c>
      <c r="X3601">
        <v>83.210999999999999</v>
      </c>
      <c r="Y3601" s="19">
        <v>5.9999999999999995E-4</v>
      </c>
      <c r="AB3601" s="110">
        <f t="shared" ref="AB3601:AB3632" si="652">VLOOKUP(K3601,T:Y,1,FALSE)</f>
        <v>45478</v>
      </c>
      <c r="AC3601" s="108">
        <f t="shared" si="643"/>
        <v>24323.85</v>
      </c>
      <c r="AD3601" s="28">
        <f t="shared" si="644"/>
        <v>83.5</v>
      </c>
      <c r="AE3601" s="28">
        <f t="shared" si="650"/>
        <v>291.30359281437126</v>
      </c>
      <c r="AF3601" s="31">
        <f t="shared" si="651"/>
        <v>5.932565711115334E-4</v>
      </c>
      <c r="AJ3601" s="110" t="e">
        <f t="shared" si="642"/>
        <v>#N/A</v>
      </c>
      <c r="AK3601" s="31">
        <f t="shared" si="640"/>
        <v>0</v>
      </c>
      <c r="AL3601" s="115">
        <f t="shared" si="641"/>
        <v>0</v>
      </c>
      <c r="AM3601" s="100"/>
      <c r="BR3601" s="18">
        <f t="shared" si="647"/>
        <v>45404</v>
      </c>
      <c r="BS3601" s="6">
        <f t="shared" si="648"/>
        <v>8.6999999999999994E-3</v>
      </c>
      <c r="BT3601" s="6">
        <f t="shared" si="649"/>
        <v>8.6E-3</v>
      </c>
    </row>
    <row r="3602" spans="2:72" ht="14.45" hidden="1">
      <c r="B3602" s="110">
        <v>45405</v>
      </c>
      <c r="C3602" s="106">
        <v>5070.55</v>
      </c>
      <c r="D3602" s="106">
        <v>5028.8500000000004</v>
      </c>
      <c r="E3602" s="106">
        <v>5076.12</v>
      </c>
      <c r="F3602" s="106">
        <v>5027.96</v>
      </c>
      <c r="G3602" s="28"/>
      <c r="H3602" s="107">
        <v>1.2E-2</v>
      </c>
      <c r="K3602" s="110">
        <v>45481</v>
      </c>
      <c r="L3602" s="106">
        <v>24320.55</v>
      </c>
      <c r="M3602" s="106">
        <v>24329.45</v>
      </c>
      <c r="N3602" s="106">
        <v>24344.6</v>
      </c>
      <c r="O3602" s="106">
        <v>24240.55</v>
      </c>
      <c r="P3602" s="28" t="s">
        <v>6026</v>
      </c>
      <c r="Q3602" s="107">
        <v>-1E-4</v>
      </c>
      <c r="T3602" s="110">
        <v>45218</v>
      </c>
      <c r="U3602" s="28">
        <v>83.096999999999994</v>
      </c>
      <c r="V3602">
        <v>83.284000000000006</v>
      </c>
      <c r="W3602">
        <v>83.305999999999997</v>
      </c>
      <c r="X3602">
        <v>83.081999999999994</v>
      </c>
      <c r="Y3602" s="19">
        <v>-2.3E-3</v>
      </c>
      <c r="AB3602" s="110">
        <f t="shared" si="652"/>
        <v>45481</v>
      </c>
      <c r="AC3602" s="108">
        <f t="shared" si="643"/>
        <v>24320.55</v>
      </c>
      <c r="AD3602" s="28">
        <f t="shared" si="644"/>
        <v>83.5</v>
      </c>
      <c r="AE3602" s="28">
        <f t="shared" si="650"/>
        <v>291.26407185628744</v>
      </c>
      <c r="AF3602" s="31">
        <f t="shared" si="651"/>
        <v>-1.3566931221820067E-4</v>
      </c>
      <c r="AJ3602" s="110">
        <f t="shared" si="642"/>
        <v>45414</v>
      </c>
      <c r="AK3602" s="31">
        <f t="shared" ref="AK3602:AK3665" si="653">IFERROR(VLOOKUP(AJ3602,B:H,7,FALSE),0)</f>
        <v>9.1000000000000004E-3</v>
      </c>
      <c r="AL3602" s="115">
        <f t="shared" ref="AL3602:AL3665" si="654">IFERROR(VLOOKUP(AJ3602,AB:AF,5,FALSE),0)</f>
        <v>2.0978554830319851E-3</v>
      </c>
      <c r="AM3602" s="100"/>
      <c r="BR3602" s="18">
        <f t="shared" si="647"/>
        <v>45405</v>
      </c>
      <c r="BS3602" s="6">
        <f t="shared" si="648"/>
        <v>1.2E-2</v>
      </c>
      <c r="BT3602" s="6">
        <f t="shared" si="649"/>
        <v>1.4E-3</v>
      </c>
    </row>
    <row r="3603" spans="2:72" ht="14.45" hidden="1">
      <c r="B3603" s="110">
        <v>45406</v>
      </c>
      <c r="C3603" s="106">
        <v>5071.63</v>
      </c>
      <c r="D3603" s="106">
        <v>5084.8599999999997</v>
      </c>
      <c r="E3603" s="106">
        <v>5089.4799999999996</v>
      </c>
      <c r="F3603" s="106">
        <v>5047.0200000000004</v>
      </c>
      <c r="G3603" s="28"/>
      <c r="H3603" s="107">
        <v>2.0000000000000001E-4</v>
      </c>
      <c r="K3603" s="110">
        <v>45482</v>
      </c>
      <c r="L3603" s="106">
        <v>24433.200000000001</v>
      </c>
      <c r="M3603" s="106">
        <v>24351</v>
      </c>
      <c r="N3603" s="106">
        <v>24443.599999999999</v>
      </c>
      <c r="O3603" s="106">
        <v>24331.9</v>
      </c>
      <c r="P3603" s="28" t="s">
        <v>6027</v>
      </c>
      <c r="Q3603" s="107">
        <v>4.5999999999999999E-3</v>
      </c>
      <c r="T3603" s="110">
        <v>45219</v>
      </c>
      <c r="U3603" s="28">
        <v>83.15</v>
      </c>
      <c r="V3603">
        <v>83.15</v>
      </c>
      <c r="W3603">
        <v>83.215999999999994</v>
      </c>
      <c r="X3603">
        <v>83.012</v>
      </c>
      <c r="Y3603" s="19">
        <v>5.9999999999999995E-4</v>
      </c>
      <c r="AB3603" s="110">
        <f t="shared" si="652"/>
        <v>45482</v>
      </c>
      <c r="AC3603" s="108">
        <f t="shared" si="643"/>
        <v>24433.200000000001</v>
      </c>
      <c r="AD3603" s="28">
        <f t="shared" si="644"/>
        <v>83.465000000000003</v>
      </c>
      <c r="AE3603" s="28">
        <f t="shared" si="650"/>
        <v>292.73587731384413</v>
      </c>
      <c r="AF3603" s="31">
        <f t="shared" si="651"/>
        <v>5.0531651507050857E-3</v>
      </c>
      <c r="AJ3603" s="110">
        <f t="shared" si="642"/>
        <v>45415</v>
      </c>
      <c r="AK3603" s="31">
        <f t="shared" si="653"/>
        <v>1.26E-2</v>
      </c>
      <c r="AL3603" s="115">
        <f t="shared" si="654"/>
        <v>-6.9076236273252212E-3</v>
      </c>
      <c r="AM3603" s="100"/>
      <c r="BR3603" s="18">
        <f t="shared" si="647"/>
        <v>45406</v>
      </c>
      <c r="BS3603" s="6">
        <f t="shared" si="648"/>
        <v>2.0000000000000001E-4</v>
      </c>
      <c r="BT3603" s="6">
        <f t="shared" si="649"/>
        <v>1.5E-3</v>
      </c>
    </row>
    <row r="3604" spans="2:72" ht="14.45" hidden="1">
      <c r="B3604" s="110">
        <v>45407</v>
      </c>
      <c r="C3604" s="106">
        <v>5048.42</v>
      </c>
      <c r="D3604" s="106">
        <v>5019.88</v>
      </c>
      <c r="E3604" s="106">
        <v>5057.75</v>
      </c>
      <c r="F3604" s="106">
        <v>4990.58</v>
      </c>
      <c r="G3604" s="28"/>
      <c r="H3604" s="107">
        <v>-4.5999999999999999E-3</v>
      </c>
      <c r="K3604" s="110">
        <v>45483</v>
      </c>
      <c r="L3604" s="106">
        <v>24324.45</v>
      </c>
      <c r="M3604" s="106">
        <v>24459.85</v>
      </c>
      <c r="N3604" s="106">
        <v>24461.05</v>
      </c>
      <c r="O3604" s="106">
        <v>24141.8</v>
      </c>
      <c r="P3604" s="28" t="s">
        <v>6028</v>
      </c>
      <c r="Q3604" s="107">
        <v>-4.4999999999999997E-3</v>
      </c>
      <c r="T3604" s="110">
        <v>45222</v>
      </c>
      <c r="U3604" s="28">
        <v>83.070999999999998</v>
      </c>
      <c r="V3604">
        <v>83.16</v>
      </c>
      <c r="W3604">
        <v>83.206000000000003</v>
      </c>
      <c r="X3604">
        <v>83.084999999999994</v>
      </c>
      <c r="Y3604" s="19">
        <v>-1E-3</v>
      </c>
      <c r="AB3604" s="110">
        <f t="shared" si="652"/>
        <v>45483</v>
      </c>
      <c r="AC3604" s="108">
        <f t="shared" si="643"/>
        <v>24324.45</v>
      </c>
      <c r="AD3604" s="28">
        <f t="shared" si="644"/>
        <v>83.51</v>
      </c>
      <c r="AE3604" s="28">
        <f t="shared" si="650"/>
        <v>291.27589510238295</v>
      </c>
      <c r="AF3604" s="31">
        <f t="shared" si="651"/>
        <v>-4.9873702699444467E-3</v>
      </c>
      <c r="AJ3604" s="110">
        <f t="shared" si="642"/>
        <v>45418</v>
      </c>
      <c r="AK3604" s="31">
        <f t="shared" si="653"/>
        <v>1.03E-2</v>
      </c>
      <c r="AL3604" s="115">
        <f t="shared" si="654"/>
        <v>-2.7188863275460218E-3</v>
      </c>
      <c r="AM3604" s="100"/>
      <c r="BR3604" s="18">
        <f t="shared" si="647"/>
        <v>45407</v>
      </c>
      <c r="BS3604" s="6">
        <f t="shared" si="648"/>
        <v>-4.5999999999999999E-3</v>
      </c>
      <c r="BT3604" s="6">
        <f t="shared" si="649"/>
        <v>7.4999999999999997E-3</v>
      </c>
    </row>
    <row r="3605" spans="2:72" ht="14.45" hidden="1">
      <c r="B3605" s="110">
        <v>45408</v>
      </c>
      <c r="C3605" s="106">
        <v>5099.96</v>
      </c>
      <c r="D3605" s="106">
        <v>5084.6499999999996</v>
      </c>
      <c r="E3605" s="106">
        <v>5114.62</v>
      </c>
      <c r="F3605" s="106">
        <v>5073.1400000000003</v>
      </c>
      <c r="G3605" s="28"/>
      <c r="H3605" s="107">
        <v>1.0200000000000001E-2</v>
      </c>
      <c r="K3605" s="110">
        <v>45484</v>
      </c>
      <c r="L3605" s="106">
        <v>24315.95</v>
      </c>
      <c r="M3605" s="106">
        <v>24396.55</v>
      </c>
      <c r="N3605" s="106">
        <v>24402.65</v>
      </c>
      <c r="O3605" s="106">
        <v>24193.75</v>
      </c>
      <c r="P3605" s="28" t="s">
        <v>6029</v>
      </c>
      <c r="Q3605" s="107">
        <v>-2.9999999999999997E-4</v>
      </c>
      <c r="T3605" s="110">
        <v>45223</v>
      </c>
      <c r="U3605" s="28">
        <v>83.01</v>
      </c>
      <c r="V3605">
        <v>83.031000000000006</v>
      </c>
      <c r="W3605">
        <v>83.102000000000004</v>
      </c>
      <c r="X3605">
        <v>82.956000000000003</v>
      </c>
      <c r="Y3605" s="19">
        <v>-6.9999999999999999E-4</v>
      </c>
      <c r="AB3605" s="110">
        <f t="shared" si="652"/>
        <v>45484</v>
      </c>
      <c r="AC3605" s="108">
        <f t="shared" si="643"/>
        <v>24315.95</v>
      </c>
      <c r="AD3605" s="28">
        <f t="shared" si="644"/>
        <v>83.507000000000005</v>
      </c>
      <c r="AE3605" s="28">
        <f t="shared" si="650"/>
        <v>291.1845713532997</v>
      </c>
      <c r="AF3605" s="31">
        <f t="shared" si="651"/>
        <v>-3.1353006073897571E-4</v>
      </c>
      <c r="AJ3605" s="110">
        <f t="shared" si="642"/>
        <v>45419</v>
      </c>
      <c r="AK3605" s="31">
        <f t="shared" si="653"/>
        <v>1.2999999999999999E-3</v>
      </c>
      <c r="AL3605" s="115">
        <f t="shared" si="654"/>
        <v>-5.9850612930314462E-3</v>
      </c>
      <c r="AM3605" s="100"/>
      <c r="BR3605" s="18">
        <f t="shared" si="647"/>
        <v>45408</v>
      </c>
      <c r="BS3605" s="6">
        <f t="shared" si="648"/>
        <v>1.0200000000000001E-2</v>
      </c>
      <c r="BT3605" s="6">
        <f t="shared" si="649"/>
        <v>-6.7000000000000002E-3</v>
      </c>
    </row>
    <row r="3606" spans="2:72" ht="14.45" hidden="1">
      <c r="B3606" s="110">
        <v>45411</v>
      </c>
      <c r="C3606" s="106">
        <v>5116.17</v>
      </c>
      <c r="D3606" s="106">
        <v>5114.13</v>
      </c>
      <c r="E3606" s="106">
        <v>5123.49</v>
      </c>
      <c r="F3606" s="106">
        <v>5088.6499999999996</v>
      </c>
      <c r="G3606" s="28"/>
      <c r="H3606" s="107">
        <v>3.2000000000000002E-3</v>
      </c>
      <c r="K3606" s="110">
        <v>45485</v>
      </c>
      <c r="L3606" s="106">
        <v>24502.15</v>
      </c>
      <c r="M3606" s="106">
        <v>24387.95</v>
      </c>
      <c r="N3606" s="106">
        <v>24592.2</v>
      </c>
      <c r="O3606" s="106">
        <v>24331.15</v>
      </c>
      <c r="P3606" s="28" t="s">
        <v>6030</v>
      </c>
      <c r="Q3606" s="107">
        <v>7.7000000000000002E-3</v>
      </c>
      <c r="T3606" s="110">
        <v>45224</v>
      </c>
      <c r="U3606" s="28">
        <v>83.14</v>
      </c>
      <c r="V3606">
        <v>83.022000000000006</v>
      </c>
      <c r="W3606">
        <v>83.204999999999998</v>
      </c>
      <c r="X3606">
        <v>83.007999999999996</v>
      </c>
      <c r="Y3606" s="19">
        <v>1.6000000000000001E-3</v>
      </c>
      <c r="AB3606" s="110">
        <f t="shared" si="652"/>
        <v>45485</v>
      </c>
      <c r="AC3606" s="108">
        <f t="shared" si="643"/>
        <v>24502.15</v>
      </c>
      <c r="AD3606" s="28">
        <f t="shared" si="644"/>
        <v>83.513000000000005</v>
      </c>
      <c r="AE3606" s="28">
        <f t="shared" si="650"/>
        <v>293.39324416557901</v>
      </c>
      <c r="AF3606" s="31">
        <f t="shared" si="651"/>
        <v>7.5851299470104383E-3</v>
      </c>
      <c r="AJ3606" s="110">
        <f t="shared" si="642"/>
        <v>45420</v>
      </c>
      <c r="AK3606" s="31">
        <f t="shared" si="653"/>
        <v>0</v>
      </c>
      <c r="AL3606" s="115">
        <f t="shared" si="654"/>
        <v>-4.7926002252562938E-5</v>
      </c>
      <c r="AM3606" s="100"/>
      <c r="BR3606" s="18">
        <f t="shared" si="647"/>
        <v>45411</v>
      </c>
      <c r="BS3606" s="6">
        <f t="shared" si="648"/>
        <v>3.2000000000000002E-3</v>
      </c>
      <c r="BT3606" s="6">
        <f t="shared" si="649"/>
        <v>0.01</v>
      </c>
    </row>
    <row r="3607" spans="2:72" ht="14.45" hidden="1">
      <c r="B3607" s="110">
        <v>45412</v>
      </c>
      <c r="C3607" s="106">
        <v>5035.6899999999996</v>
      </c>
      <c r="D3607" s="106">
        <v>5103.78</v>
      </c>
      <c r="E3607" s="106">
        <v>5110.83</v>
      </c>
      <c r="F3607" s="106">
        <v>5035.3100000000004</v>
      </c>
      <c r="G3607" s="28"/>
      <c r="H3607" s="107">
        <v>-1.5699999999999999E-2</v>
      </c>
      <c r="K3607" s="110">
        <v>45488</v>
      </c>
      <c r="L3607" s="106">
        <v>24586.7</v>
      </c>
      <c r="M3607" s="106">
        <v>24587.599999999999</v>
      </c>
      <c r="N3607" s="106">
        <v>24635.05</v>
      </c>
      <c r="O3607" s="106">
        <v>24522.75</v>
      </c>
      <c r="P3607" s="28" t="s">
        <v>6031</v>
      </c>
      <c r="Q3607" s="107">
        <v>3.5000000000000001E-3</v>
      </c>
      <c r="T3607" s="110">
        <v>45225</v>
      </c>
      <c r="U3607" s="28">
        <v>83.242999999999995</v>
      </c>
      <c r="V3607">
        <v>83.162999999999997</v>
      </c>
      <c r="W3607">
        <v>83.269000000000005</v>
      </c>
      <c r="X3607">
        <v>83.131</v>
      </c>
      <c r="Y3607" s="19">
        <v>1.1999999999999999E-3</v>
      </c>
      <c r="AB3607" s="110">
        <f t="shared" si="652"/>
        <v>45488</v>
      </c>
      <c r="AC3607" s="108">
        <f t="shared" si="643"/>
        <v>24586.7</v>
      </c>
      <c r="AD3607" s="28">
        <f t="shared" si="644"/>
        <v>83.551000000000002</v>
      </c>
      <c r="AE3607" s="28">
        <f t="shared" si="650"/>
        <v>294.27176215724529</v>
      </c>
      <c r="AF3607" s="31">
        <f t="shared" si="651"/>
        <v>2.9943361312385619E-3</v>
      </c>
      <c r="AJ3607" s="110">
        <f t="shared" si="642"/>
        <v>45421</v>
      </c>
      <c r="AK3607" s="31">
        <f t="shared" si="653"/>
        <v>5.1000000000000004E-3</v>
      </c>
      <c r="AL3607" s="115">
        <f t="shared" si="654"/>
        <v>-1.5221336163482868E-2</v>
      </c>
      <c r="AM3607" s="100"/>
      <c r="BR3607" s="18">
        <f t="shared" si="647"/>
        <v>45412</v>
      </c>
      <c r="BS3607" s="6">
        <f t="shared" si="648"/>
        <v>-1.5699999999999999E-2</v>
      </c>
      <c r="BT3607" s="6">
        <f t="shared" si="649"/>
        <v>-1.6999999999999999E-3</v>
      </c>
    </row>
    <row r="3608" spans="2:72" ht="14.45" hidden="1">
      <c r="B3608" s="110">
        <v>45413</v>
      </c>
      <c r="C3608" s="106">
        <v>5018.3900000000003</v>
      </c>
      <c r="D3608" s="106">
        <v>5029.03</v>
      </c>
      <c r="E3608" s="106">
        <v>5096.12</v>
      </c>
      <c r="F3608" s="106">
        <v>5013.45</v>
      </c>
      <c r="G3608" s="28"/>
      <c r="H3608" s="107">
        <v>-3.3999999999999998E-3</v>
      </c>
      <c r="K3608" s="110">
        <v>45489</v>
      </c>
      <c r="L3608" s="106">
        <v>24613</v>
      </c>
      <c r="M3608" s="106">
        <v>24615.9</v>
      </c>
      <c r="N3608" s="106">
        <v>24661.25</v>
      </c>
      <c r="O3608" s="106">
        <v>24587.65</v>
      </c>
      <c r="P3608" s="28" t="s">
        <v>6032</v>
      </c>
      <c r="Q3608" s="107">
        <v>1.1000000000000001E-3</v>
      </c>
      <c r="T3608" s="110">
        <v>45226</v>
      </c>
      <c r="U3608" s="28">
        <v>83.265000000000001</v>
      </c>
      <c r="V3608">
        <v>83.272000000000006</v>
      </c>
      <c r="W3608">
        <v>83.301000000000002</v>
      </c>
      <c r="X3608">
        <v>83.19</v>
      </c>
      <c r="Y3608" s="19">
        <v>2.9999999999999997E-4</v>
      </c>
      <c r="AB3608" s="110">
        <f t="shared" si="652"/>
        <v>45489</v>
      </c>
      <c r="AC3608" s="108">
        <f t="shared" si="643"/>
        <v>24613</v>
      </c>
      <c r="AD3608" s="28">
        <f t="shared" si="644"/>
        <v>83.524000000000001</v>
      </c>
      <c r="AE3608" s="28">
        <f t="shared" si="650"/>
        <v>294.6817681145539</v>
      </c>
      <c r="AF3608" s="31">
        <f t="shared" si="651"/>
        <v>1.3932901828668243E-3</v>
      </c>
      <c r="AJ3608" s="110">
        <f t="shared" si="642"/>
        <v>45422</v>
      </c>
      <c r="AK3608" s="31">
        <f t="shared" si="653"/>
        <v>1.6000000000000001E-3</v>
      </c>
      <c r="AL3608" s="115">
        <f t="shared" si="654"/>
        <v>3.2471615585381031E-3</v>
      </c>
      <c r="AM3608" s="100"/>
      <c r="BR3608" s="18" t="e">
        <f t="shared" si="647"/>
        <v>#N/A</v>
      </c>
      <c r="BS3608" s="6">
        <f t="shared" si="648"/>
        <v>0</v>
      </c>
      <c r="BT3608" s="6">
        <f t="shared" si="649"/>
        <v>0</v>
      </c>
    </row>
    <row r="3609" spans="2:72" ht="14.45" hidden="1">
      <c r="B3609" s="110">
        <v>45414</v>
      </c>
      <c r="C3609" s="106">
        <v>5064.2</v>
      </c>
      <c r="D3609" s="106">
        <v>5049.32</v>
      </c>
      <c r="E3609" s="106">
        <v>5073.21</v>
      </c>
      <c r="F3609" s="106">
        <v>5011.05</v>
      </c>
      <c r="G3609" s="28"/>
      <c r="H3609" s="107">
        <v>9.1000000000000004E-3</v>
      </c>
      <c r="K3609" s="110">
        <v>45491</v>
      </c>
      <c r="L3609" s="106">
        <v>24800.85</v>
      </c>
      <c r="M3609" s="106">
        <v>24543.8</v>
      </c>
      <c r="N3609" s="106">
        <v>24837.75</v>
      </c>
      <c r="O3609" s="106">
        <v>24504.45</v>
      </c>
      <c r="P3609" s="28" t="s">
        <v>6033</v>
      </c>
      <c r="Q3609" s="107">
        <v>7.6E-3</v>
      </c>
      <c r="T3609" s="110">
        <v>45229</v>
      </c>
      <c r="U3609" s="28">
        <v>83.25</v>
      </c>
      <c r="V3609">
        <v>83.28</v>
      </c>
      <c r="W3609">
        <v>83.305000000000007</v>
      </c>
      <c r="X3609">
        <v>83.212000000000003</v>
      </c>
      <c r="Y3609" s="19">
        <v>-2.0000000000000001E-4</v>
      </c>
      <c r="AB3609" s="110">
        <f t="shared" si="652"/>
        <v>45491</v>
      </c>
      <c r="AC3609" s="108">
        <f t="shared" si="643"/>
        <v>24800.85</v>
      </c>
      <c r="AD3609" s="28">
        <f t="shared" si="644"/>
        <v>83.58</v>
      </c>
      <c r="AE3609" s="28">
        <f t="shared" si="650"/>
        <v>296.73187365398422</v>
      </c>
      <c r="AF3609" s="31">
        <f t="shared" si="651"/>
        <v>6.9570151982845108E-3</v>
      </c>
      <c r="AJ3609" s="110">
        <f t="shared" si="642"/>
        <v>45425</v>
      </c>
      <c r="AK3609" s="31">
        <f t="shared" si="653"/>
        <v>-2.0000000000000001E-4</v>
      </c>
      <c r="AL3609" s="115">
        <f t="shared" si="654"/>
        <v>3.1875715820437467E-3</v>
      </c>
      <c r="AM3609" s="100"/>
      <c r="BR3609" s="18">
        <f t="shared" si="647"/>
        <v>45414</v>
      </c>
      <c r="BS3609" s="6">
        <f t="shared" si="648"/>
        <v>9.1000000000000004E-3</v>
      </c>
      <c r="BT3609" s="6">
        <f t="shared" si="649"/>
        <v>1.9E-3</v>
      </c>
    </row>
    <row r="3610" spans="2:72" ht="14.45" hidden="1">
      <c r="B3610" s="110">
        <v>45415</v>
      </c>
      <c r="C3610" s="106">
        <v>5127.79</v>
      </c>
      <c r="D3610" s="106">
        <v>5122.78</v>
      </c>
      <c r="E3610" s="106">
        <v>5139.12</v>
      </c>
      <c r="F3610" s="106">
        <v>5101.22</v>
      </c>
      <c r="G3610" s="28"/>
      <c r="H3610" s="107">
        <v>1.26E-2</v>
      </c>
      <c r="K3610" s="110">
        <v>45492</v>
      </c>
      <c r="L3610" s="106">
        <v>24530.9</v>
      </c>
      <c r="M3610" s="106">
        <v>24853.8</v>
      </c>
      <c r="N3610" s="106">
        <v>24854.799999999999</v>
      </c>
      <c r="O3610" s="106">
        <v>24508.15</v>
      </c>
      <c r="P3610" s="28" t="s">
        <v>6034</v>
      </c>
      <c r="Q3610" s="107">
        <v>-1.09E-2</v>
      </c>
      <c r="T3610" s="110">
        <v>45230</v>
      </c>
      <c r="U3610" s="28">
        <v>83.256</v>
      </c>
      <c r="V3610">
        <v>83.26</v>
      </c>
      <c r="W3610">
        <v>83.293000000000006</v>
      </c>
      <c r="X3610">
        <v>83.221000000000004</v>
      </c>
      <c r="Y3610" s="19">
        <v>1E-4</v>
      </c>
      <c r="AB3610" s="110">
        <f t="shared" si="652"/>
        <v>45492</v>
      </c>
      <c r="AC3610" s="108">
        <f t="shared" si="643"/>
        <v>24530.9</v>
      </c>
      <c r="AD3610" s="28">
        <f t="shared" si="644"/>
        <v>83.724000000000004</v>
      </c>
      <c r="AE3610" s="28">
        <f t="shared" si="650"/>
        <v>292.9972289904926</v>
      </c>
      <c r="AF3610" s="31">
        <f t="shared" si="651"/>
        <v>-1.2585923505631036E-2</v>
      </c>
      <c r="AJ3610" s="110">
        <f t="shared" ref="AJ3610:AJ3673" si="655">VLOOKUP(B3617,AB:AF,1,FALSE)</f>
        <v>45426</v>
      </c>
      <c r="AK3610" s="31">
        <f t="shared" si="653"/>
        <v>4.7999999999999996E-3</v>
      </c>
      <c r="AL3610" s="115">
        <f t="shared" si="654"/>
        <v>4.8834911719553009E-3</v>
      </c>
      <c r="AM3610" s="100"/>
      <c r="BR3610" s="18">
        <f t="shared" si="647"/>
        <v>45415</v>
      </c>
      <c r="BS3610" s="6">
        <f t="shared" si="648"/>
        <v>1.26E-2</v>
      </c>
      <c r="BT3610" s="6">
        <f t="shared" si="649"/>
        <v>-7.6E-3</v>
      </c>
    </row>
    <row r="3611" spans="2:72" ht="14.45" hidden="1">
      <c r="B3611" s="110">
        <v>45418</v>
      </c>
      <c r="C3611" s="106">
        <v>5180.74</v>
      </c>
      <c r="D3611" s="106">
        <v>5142.42</v>
      </c>
      <c r="E3611" s="106">
        <v>5181</v>
      </c>
      <c r="F3611" s="106">
        <v>5142.42</v>
      </c>
      <c r="G3611" s="28"/>
      <c r="H3611" s="107">
        <v>1.03E-2</v>
      </c>
      <c r="K3611" s="110">
        <v>45495</v>
      </c>
      <c r="L3611" s="106">
        <v>24509.25</v>
      </c>
      <c r="M3611" s="106">
        <v>24445.75</v>
      </c>
      <c r="N3611" s="106">
        <v>24595.200000000001</v>
      </c>
      <c r="O3611" s="106">
        <v>24362.3</v>
      </c>
      <c r="P3611" s="28" t="s">
        <v>6035</v>
      </c>
      <c r="Q3611" s="107">
        <v>-8.9999999999999998E-4</v>
      </c>
      <c r="T3611" s="110">
        <v>45231</v>
      </c>
      <c r="U3611" s="28">
        <v>83.236999999999995</v>
      </c>
      <c r="V3611">
        <v>83.278000000000006</v>
      </c>
      <c r="W3611">
        <v>83.337000000000003</v>
      </c>
      <c r="X3611">
        <v>83.224999999999994</v>
      </c>
      <c r="Y3611" s="19">
        <v>-2.0000000000000001E-4</v>
      </c>
      <c r="AB3611" s="110">
        <f t="shared" si="652"/>
        <v>45495</v>
      </c>
      <c r="AC3611" s="108">
        <f t="shared" ref="AC3611:AC3674" si="656">IFERROR(VLOOKUP(AB3611,K:Q,2,FALSE),0)</f>
        <v>24509.25</v>
      </c>
      <c r="AD3611" s="28">
        <f t="shared" ref="AD3611:AD3674" si="657">VLOOKUP(AB3611,T:Y,2,FALSE)</f>
        <v>83.650999999999996</v>
      </c>
      <c r="AE3611" s="28">
        <f t="shared" si="650"/>
        <v>292.99410646615104</v>
      </c>
      <c r="AF3611" s="31">
        <f t="shared" si="651"/>
        <v>-1.0657180452899873E-5</v>
      </c>
      <c r="AJ3611" s="110">
        <f t="shared" si="655"/>
        <v>45427</v>
      </c>
      <c r="AK3611" s="31">
        <f t="shared" si="653"/>
        <v>1.17E-2</v>
      </c>
      <c r="AL3611" s="115">
        <f t="shared" si="654"/>
        <v>7.1890680559683062E-5</v>
      </c>
      <c r="AM3611" s="100"/>
      <c r="BR3611" s="18">
        <f t="shared" si="647"/>
        <v>45418</v>
      </c>
      <c r="BS3611" s="6">
        <f t="shared" si="648"/>
        <v>1.03E-2</v>
      </c>
      <c r="BT3611" s="6">
        <f t="shared" si="649"/>
        <v>-1.5E-3</v>
      </c>
    </row>
    <row r="3612" spans="2:72" ht="14.45" hidden="1">
      <c r="B3612" s="110">
        <v>45419</v>
      </c>
      <c r="C3612" s="106">
        <v>5187.7</v>
      </c>
      <c r="D3612" s="106">
        <v>5187.2</v>
      </c>
      <c r="E3612" s="106">
        <v>5200.2299999999996</v>
      </c>
      <c r="F3612" s="106">
        <v>5178.96</v>
      </c>
      <c r="G3612" s="28"/>
      <c r="H3612" s="107">
        <v>1.2999999999999999E-3</v>
      </c>
      <c r="K3612" s="110">
        <v>45496</v>
      </c>
      <c r="L3612" s="106">
        <v>24479.05</v>
      </c>
      <c r="M3612" s="106">
        <v>24568.9</v>
      </c>
      <c r="N3612" s="106">
        <v>24582.55</v>
      </c>
      <c r="O3612" s="106">
        <v>24074.2</v>
      </c>
      <c r="P3612" s="28" t="s">
        <v>6036</v>
      </c>
      <c r="Q3612" s="107">
        <v>-1.1999999999999999E-3</v>
      </c>
      <c r="T3612" s="110">
        <v>45232</v>
      </c>
      <c r="U3612" s="28">
        <v>83.233999999999995</v>
      </c>
      <c r="V3612">
        <v>83.24</v>
      </c>
      <c r="W3612">
        <v>83.281000000000006</v>
      </c>
      <c r="X3612">
        <v>83.174000000000007</v>
      </c>
      <c r="Y3612" s="19">
        <v>0</v>
      </c>
      <c r="AB3612" s="110">
        <f t="shared" si="652"/>
        <v>45496</v>
      </c>
      <c r="AC3612" s="108">
        <f t="shared" si="656"/>
        <v>24479.05</v>
      </c>
      <c r="AD3612" s="28">
        <f t="shared" si="657"/>
        <v>83.676000000000002</v>
      </c>
      <c r="AE3612" s="28">
        <f t="shared" si="650"/>
        <v>292.54565227783354</v>
      </c>
      <c r="AF3612" s="31">
        <f t="shared" si="651"/>
        <v>-1.5305911566836361E-3</v>
      </c>
      <c r="AJ3612" s="110">
        <f t="shared" si="655"/>
        <v>45428</v>
      </c>
      <c r="AK3612" s="31">
        <f t="shared" si="653"/>
        <v>-2.0999999999999999E-3</v>
      </c>
      <c r="AL3612" s="115">
        <f t="shared" si="654"/>
        <v>8.6858053823282155E-3</v>
      </c>
      <c r="AM3612" s="100"/>
      <c r="BR3612" s="18">
        <f t="shared" si="647"/>
        <v>45419</v>
      </c>
      <c r="BS3612" s="6">
        <f t="shared" si="648"/>
        <v>1.2999999999999999E-3</v>
      </c>
      <c r="BT3612" s="6">
        <f t="shared" si="649"/>
        <v>-6.1999999999999998E-3</v>
      </c>
    </row>
    <row r="3613" spans="2:72" ht="14.45" hidden="1">
      <c r="B3613" s="110">
        <v>45420</v>
      </c>
      <c r="C3613" s="106">
        <v>5187.67</v>
      </c>
      <c r="D3613" s="106">
        <v>5168.9799999999996</v>
      </c>
      <c r="E3613" s="106">
        <v>5191.95</v>
      </c>
      <c r="F3613" s="106">
        <v>5165.8599999999997</v>
      </c>
      <c r="G3613" s="28"/>
      <c r="H3613" s="107">
        <v>0</v>
      </c>
      <c r="K3613" s="110">
        <v>45497</v>
      </c>
      <c r="L3613" s="106">
        <v>24413.5</v>
      </c>
      <c r="M3613" s="106">
        <v>24444.95</v>
      </c>
      <c r="N3613" s="106">
        <v>24504.25</v>
      </c>
      <c r="O3613" s="106">
        <v>24307.25</v>
      </c>
      <c r="P3613" s="28" t="s">
        <v>6037</v>
      </c>
      <c r="Q3613" s="107">
        <v>-2.7000000000000001E-3</v>
      </c>
      <c r="T3613" s="110">
        <v>45233</v>
      </c>
      <c r="U3613" s="28">
        <v>83.14</v>
      </c>
      <c r="V3613">
        <v>83.247</v>
      </c>
      <c r="W3613">
        <v>83.311000000000007</v>
      </c>
      <c r="X3613">
        <v>83.134</v>
      </c>
      <c r="Y3613" s="19">
        <v>-1.1000000000000001E-3</v>
      </c>
      <c r="AB3613" s="110">
        <f t="shared" si="652"/>
        <v>45497</v>
      </c>
      <c r="AC3613" s="108">
        <f t="shared" si="656"/>
        <v>24413.5</v>
      </c>
      <c r="AD3613" s="28">
        <f t="shared" si="657"/>
        <v>83.71</v>
      </c>
      <c r="AE3613" s="28">
        <f t="shared" si="650"/>
        <v>291.64377015888186</v>
      </c>
      <c r="AF3613" s="31">
        <f t="shared" si="651"/>
        <v>-3.082876508091581E-3</v>
      </c>
      <c r="AJ3613" s="110">
        <f t="shared" si="655"/>
        <v>45429</v>
      </c>
      <c r="AK3613" s="31">
        <f t="shared" si="653"/>
        <v>1.1999999999999999E-3</v>
      </c>
      <c r="AL3613" s="115">
        <f t="shared" si="654"/>
        <v>4.8255185838370629E-3</v>
      </c>
      <c r="AM3613" s="100"/>
      <c r="BR3613" s="18">
        <f t="shared" si="647"/>
        <v>45420</v>
      </c>
      <c r="BS3613" s="6">
        <f t="shared" si="648"/>
        <v>0</v>
      </c>
      <c r="BT3613" s="6">
        <f t="shared" si="649"/>
        <v>0</v>
      </c>
    </row>
    <row r="3614" spans="2:72" ht="14.45" hidden="1">
      <c r="B3614" s="110">
        <v>45421</v>
      </c>
      <c r="C3614" s="106">
        <v>5214.08</v>
      </c>
      <c r="D3614" s="106">
        <v>5189.03</v>
      </c>
      <c r="E3614" s="106">
        <v>5215.3</v>
      </c>
      <c r="F3614" s="106">
        <v>5180.41</v>
      </c>
      <c r="G3614" s="28"/>
      <c r="H3614" s="107">
        <v>5.1000000000000004E-3</v>
      </c>
      <c r="K3614" s="110">
        <v>45498</v>
      </c>
      <c r="L3614" s="106">
        <v>24406.1</v>
      </c>
      <c r="M3614" s="106">
        <v>24230.95</v>
      </c>
      <c r="N3614" s="106">
        <v>24426.15</v>
      </c>
      <c r="O3614" s="106">
        <v>24210.799999999999</v>
      </c>
      <c r="P3614" s="28" t="s">
        <v>6038</v>
      </c>
      <c r="Q3614" s="107">
        <v>-2.9999999999999997E-4</v>
      </c>
      <c r="T3614" s="110">
        <v>45236</v>
      </c>
      <c r="U3614" s="28">
        <v>83.218000000000004</v>
      </c>
      <c r="V3614">
        <v>83.106999999999999</v>
      </c>
      <c r="W3614">
        <v>83.263000000000005</v>
      </c>
      <c r="X3614">
        <v>83.084999999999994</v>
      </c>
      <c r="Y3614" s="19">
        <v>8.9999999999999998E-4</v>
      </c>
      <c r="AB3614" s="110">
        <f t="shared" si="652"/>
        <v>45498</v>
      </c>
      <c r="AC3614" s="108">
        <f t="shared" si="656"/>
        <v>24406.1</v>
      </c>
      <c r="AD3614" s="28">
        <f t="shared" si="657"/>
        <v>83.72</v>
      </c>
      <c r="AE3614" s="28">
        <f t="shared" si="650"/>
        <v>291.52054467271859</v>
      </c>
      <c r="AF3614" s="31">
        <f t="shared" si="651"/>
        <v>-4.2252054997149457E-4</v>
      </c>
      <c r="AJ3614" s="110" t="e">
        <f t="shared" si="655"/>
        <v>#N/A</v>
      </c>
      <c r="AK3614" s="31">
        <f t="shared" si="653"/>
        <v>0</v>
      </c>
      <c r="AL3614" s="115">
        <f t="shared" si="654"/>
        <v>0</v>
      </c>
      <c r="AM3614" s="100"/>
      <c r="BR3614" s="18">
        <f t="shared" si="647"/>
        <v>45421</v>
      </c>
      <c r="BS3614" s="6">
        <f t="shared" si="648"/>
        <v>5.1000000000000004E-3</v>
      </c>
      <c r="BT3614" s="6">
        <f t="shared" si="649"/>
        <v>-1.55E-2</v>
      </c>
    </row>
    <row r="3615" spans="2:72" ht="14.45" hidden="1">
      <c r="B3615" s="110">
        <v>45422</v>
      </c>
      <c r="C3615" s="106">
        <v>5222.68</v>
      </c>
      <c r="D3615" s="106">
        <v>5225.49</v>
      </c>
      <c r="E3615" s="106">
        <v>5239.66</v>
      </c>
      <c r="F3615" s="106">
        <v>5209.68</v>
      </c>
      <c r="G3615" s="28"/>
      <c r="H3615" s="107">
        <v>1.6000000000000001E-3</v>
      </c>
      <c r="K3615" s="110">
        <v>45499</v>
      </c>
      <c r="L3615" s="106">
        <v>24834.85</v>
      </c>
      <c r="M3615" s="106">
        <v>24423.35</v>
      </c>
      <c r="N3615" s="106">
        <v>24861.15</v>
      </c>
      <c r="O3615" s="106">
        <v>24410.9</v>
      </c>
      <c r="P3615" s="28" t="s">
        <v>6039</v>
      </c>
      <c r="Q3615" s="107">
        <v>1.7600000000000001E-2</v>
      </c>
      <c r="T3615" s="110">
        <v>45237</v>
      </c>
      <c r="U3615" s="28">
        <v>83.23</v>
      </c>
      <c r="V3615">
        <v>83.221000000000004</v>
      </c>
      <c r="W3615">
        <v>83.287000000000006</v>
      </c>
      <c r="X3615">
        <v>83.21</v>
      </c>
      <c r="Y3615" s="19">
        <v>1E-4</v>
      </c>
      <c r="AB3615" s="110">
        <f t="shared" si="652"/>
        <v>45499</v>
      </c>
      <c r="AC3615" s="108">
        <f t="shared" si="656"/>
        <v>24834.85</v>
      </c>
      <c r="AD3615" s="28">
        <f t="shared" si="657"/>
        <v>83.703000000000003</v>
      </c>
      <c r="AE3615" s="28">
        <f t="shared" si="650"/>
        <v>296.70202979582569</v>
      </c>
      <c r="AF3615" s="31">
        <f t="shared" si="651"/>
        <v>1.7773996439682138E-2</v>
      </c>
      <c r="AJ3615" s="110">
        <f t="shared" si="655"/>
        <v>45433</v>
      </c>
      <c r="AK3615" s="31">
        <f t="shared" si="653"/>
        <v>2.5000000000000001E-3</v>
      </c>
      <c r="AL3615" s="115">
        <f t="shared" si="654"/>
        <v>3.1633695468538114E-3</v>
      </c>
      <c r="AM3615" s="100"/>
      <c r="BR3615" s="18">
        <f t="shared" si="647"/>
        <v>45422</v>
      </c>
      <c r="BS3615" s="6">
        <f t="shared" si="648"/>
        <v>1.6000000000000001E-3</v>
      </c>
      <c r="BT3615" s="6">
        <f t="shared" si="649"/>
        <v>4.4000000000000003E-3</v>
      </c>
    </row>
    <row r="3616" spans="2:72" ht="14.45" hidden="1">
      <c r="B3616" s="110">
        <v>45425</v>
      </c>
      <c r="C3616" s="106">
        <v>5221.42</v>
      </c>
      <c r="D3616" s="106">
        <v>5233.08</v>
      </c>
      <c r="E3616" s="106">
        <v>5237.26</v>
      </c>
      <c r="F3616" s="106">
        <v>5211.16</v>
      </c>
      <c r="G3616" s="28"/>
      <c r="H3616" s="107">
        <v>-2.0000000000000001E-4</v>
      </c>
      <c r="K3616" s="110">
        <v>45502</v>
      </c>
      <c r="L3616" s="106">
        <v>24836.1</v>
      </c>
      <c r="M3616" s="106">
        <v>24943.3</v>
      </c>
      <c r="N3616" s="106">
        <v>24999.75</v>
      </c>
      <c r="O3616" s="106">
        <v>24774.6</v>
      </c>
      <c r="P3616" s="28" t="s">
        <v>6040</v>
      </c>
      <c r="Q3616" s="107">
        <v>1E-4</v>
      </c>
      <c r="T3616" s="110">
        <v>45238</v>
      </c>
      <c r="U3616" s="28">
        <v>83.212999999999994</v>
      </c>
      <c r="V3616">
        <v>83.233999999999995</v>
      </c>
      <c r="W3616">
        <v>83.31</v>
      </c>
      <c r="X3616">
        <v>83.207999999999998</v>
      </c>
      <c r="Y3616" s="19">
        <v>-2.0000000000000001E-4</v>
      </c>
      <c r="AB3616" s="110">
        <f t="shared" si="652"/>
        <v>45502</v>
      </c>
      <c r="AC3616" s="108">
        <f t="shared" si="656"/>
        <v>24836.1</v>
      </c>
      <c r="AD3616" s="28">
        <f t="shared" si="657"/>
        <v>83.748000000000005</v>
      </c>
      <c r="AE3616" s="28">
        <f t="shared" si="650"/>
        <v>296.5575297320533</v>
      </c>
      <c r="AF3616" s="31">
        <f t="shared" si="651"/>
        <v>-4.87020813008332E-4</v>
      </c>
      <c r="AJ3616" s="110">
        <f t="shared" si="655"/>
        <v>45434</v>
      </c>
      <c r="AK3616" s="31">
        <f t="shared" si="653"/>
        <v>-2.7000000000000001E-3</v>
      </c>
      <c r="AL3616" s="115">
        <f t="shared" si="654"/>
        <v>3.4132059252500735E-3</v>
      </c>
      <c r="AM3616" s="100"/>
      <c r="BR3616" s="18">
        <f t="shared" si="647"/>
        <v>45425</v>
      </c>
      <c r="BS3616" s="6">
        <f t="shared" si="648"/>
        <v>-2.0000000000000001E-4</v>
      </c>
      <c r="BT3616" s="6">
        <f t="shared" si="649"/>
        <v>2.2000000000000001E-3</v>
      </c>
    </row>
    <row r="3617" spans="2:72" ht="14.45" hidden="1">
      <c r="B3617" s="110">
        <v>45426</v>
      </c>
      <c r="C3617" s="106">
        <v>5246.68</v>
      </c>
      <c r="D3617" s="106">
        <v>5221.1000000000004</v>
      </c>
      <c r="E3617" s="106">
        <v>5250.37</v>
      </c>
      <c r="F3617" s="106">
        <v>5217.9799999999996</v>
      </c>
      <c r="G3617" s="28"/>
      <c r="H3617" s="107">
        <v>4.7999999999999996E-3</v>
      </c>
      <c r="K3617" s="110">
        <v>45503</v>
      </c>
      <c r="L3617" s="106">
        <v>24857.3</v>
      </c>
      <c r="M3617" s="106">
        <v>24839.4</v>
      </c>
      <c r="N3617" s="106">
        <v>24971.75</v>
      </c>
      <c r="O3617" s="106">
        <v>24798.65</v>
      </c>
      <c r="P3617" s="28" t="s">
        <v>6041</v>
      </c>
      <c r="Q3617" s="107">
        <v>8.9999999999999998E-4</v>
      </c>
      <c r="T3617" s="110">
        <v>45239</v>
      </c>
      <c r="U3617" s="28">
        <v>83.314999999999998</v>
      </c>
      <c r="V3617">
        <v>83.231999999999999</v>
      </c>
      <c r="W3617">
        <v>83.340999999999994</v>
      </c>
      <c r="X3617">
        <v>83.215999999999994</v>
      </c>
      <c r="Y3617" s="19">
        <v>1.1999999999999999E-3</v>
      </c>
      <c r="AB3617" s="110">
        <f t="shared" si="652"/>
        <v>45503</v>
      </c>
      <c r="AC3617" s="108">
        <f t="shared" si="656"/>
        <v>24857.3</v>
      </c>
      <c r="AD3617" s="28">
        <f t="shared" si="657"/>
        <v>83.72</v>
      </c>
      <c r="AE3617" s="28">
        <f t="shared" si="650"/>
        <v>296.90993788819873</v>
      </c>
      <c r="AF3617" s="31">
        <f t="shared" si="651"/>
        <v>1.1883298207395754E-3</v>
      </c>
      <c r="AJ3617" s="110">
        <f t="shared" si="655"/>
        <v>45435</v>
      </c>
      <c r="AK3617" s="31">
        <f t="shared" si="653"/>
        <v>-7.4000000000000003E-3</v>
      </c>
      <c r="AL3617" s="115">
        <f t="shared" si="654"/>
        <v>1.6122435961615E-2</v>
      </c>
      <c r="AM3617" s="100"/>
      <c r="BR3617" s="18">
        <f t="shared" si="647"/>
        <v>45426</v>
      </c>
      <c r="BS3617" s="6">
        <f t="shared" si="648"/>
        <v>4.7999999999999996E-3</v>
      </c>
      <c r="BT3617" s="6">
        <f t="shared" si="649"/>
        <v>5.1000000000000004E-3</v>
      </c>
    </row>
    <row r="3618" spans="2:72" ht="14.45" hidden="1">
      <c r="B3618" s="110">
        <v>45427</v>
      </c>
      <c r="C3618" s="106">
        <v>5308.15</v>
      </c>
      <c r="D3618" s="106">
        <v>5263.26</v>
      </c>
      <c r="E3618" s="106">
        <v>5311.76</v>
      </c>
      <c r="F3618" s="106">
        <v>5263.26</v>
      </c>
      <c r="G3618" s="28"/>
      <c r="H3618" s="107">
        <v>1.17E-2</v>
      </c>
      <c r="K3618" s="110">
        <v>45504</v>
      </c>
      <c r="L3618" s="106">
        <v>24951.15</v>
      </c>
      <c r="M3618" s="106">
        <v>24886.7</v>
      </c>
      <c r="N3618" s="106">
        <v>24984.6</v>
      </c>
      <c r="O3618" s="106">
        <v>24856.5</v>
      </c>
      <c r="P3618" s="28" t="s">
        <v>6042</v>
      </c>
      <c r="Q3618" s="107">
        <v>3.8E-3</v>
      </c>
      <c r="T3618" s="110">
        <v>45240</v>
      </c>
      <c r="U3618" s="28">
        <v>83.308999999999997</v>
      </c>
      <c r="V3618">
        <v>83.302000000000007</v>
      </c>
      <c r="W3618">
        <v>83.498999999999995</v>
      </c>
      <c r="X3618">
        <v>83.224000000000004</v>
      </c>
      <c r="Y3618" s="19">
        <v>-1E-4</v>
      </c>
      <c r="AB3618" s="110">
        <f t="shared" si="652"/>
        <v>45504</v>
      </c>
      <c r="AC3618" s="108">
        <f t="shared" si="656"/>
        <v>24951.15</v>
      </c>
      <c r="AD3618" s="28">
        <f t="shared" si="657"/>
        <v>83.698999999999998</v>
      </c>
      <c r="AE3618" s="28">
        <f t="shared" si="650"/>
        <v>298.10571213515101</v>
      </c>
      <c r="AF3618" s="31">
        <f t="shared" si="651"/>
        <v>4.0273971813047371E-3</v>
      </c>
      <c r="AJ3618" s="110">
        <f t="shared" si="655"/>
        <v>45436</v>
      </c>
      <c r="AK3618" s="31">
        <f t="shared" si="653"/>
        <v>7.0000000000000001E-3</v>
      </c>
      <c r="AL3618" s="115">
        <f t="shared" si="654"/>
        <v>1.706770945135494E-3</v>
      </c>
      <c r="AM3618" s="100"/>
      <c r="BR3618" s="18">
        <f t="shared" si="647"/>
        <v>45427</v>
      </c>
      <c r="BS3618" s="6">
        <f t="shared" si="648"/>
        <v>1.17E-2</v>
      </c>
      <c r="BT3618" s="6">
        <f t="shared" si="649"/>
        <v>-8.0000000000000004E-4</v>
      </c>
    </row>
    <row r="3619" spans="2:72" ht="14.45" hidden="1">
      <c r="B3619" s="110">
        <v>45428</v>
      </c>
      <c r="C3619" s="106">
        <v>5297.1</v>
      </c>
      <c r="D3619" s="106">
        <v>5310.07</v>
      </c>
      <c r="E3619" s="106">
        <v>5325.49</v>
      </c>
      <c r="F3619" s="106">
        <v>5296.19</v>
      </c>
      <c r="G3619" s="28"/>
      <c r="H3619" s="107">
        <v>-2.0999999999999999E-3</v>
      </c>
      <c r="K3619" s="110">
        <v>45505</v>
      </c>
      <c r="L3619" s="106">
        <v>25010.9</v>
      </c>
      <c r="M3619" s="106">
        <v>25030.95</v>
      </c>
      <c r="N3619" s="106">
        <v>25078.3</v>
      </c>
      <c r="O3619" s="106">
        <v>24956.400000000001</v>
      </c>
      <c r="P3619" s="28" t="s">
        <v>6043</v>
      </c>
      <c r="Q3619" s="107">
        <v>2.3999999999999998E-3</v>
      </c>
      <c r="T3619" s="110">
        <v>45243</v>
      </c>
      <c r="U3619" s="28">
        <v>83.18</v>
      </c>
      <c r="V3619">
        <v>83.308999999999997</v>
      </c>
      <c r="W3619">
        <v>83.343000000000004</v>
      </c>
      <c r="X3619">
        <v>83.200999999999993</v>
      </c>
      <c r="Y3619" s="19">
        <v>-1.5E-3</v>
      </c>
      <c r="AB3619" s="110">
        <f t="shared" si="652"/>
        <v>45505</v>
      </c>
      <c r="AC3619" s="108">
        <f t="shared" si="656"/>
        <v>25010.9</v>
      </c>
      <c r="AD3619" s="28">
        <f t="shared" si="657"/>
        <v>83.71</v>
      </c>
      <c r="AE3619" s="28">
        <f t="shared" si="650"/>
        <v>298.78031298530647</v>
      </c>
      <c r="AF3619" s="31">
        <f t="shared" si="651"/>
        <v>2.2629584831626026E-3</v>
      </c>
      <c r="AJ3619" s="110">
        <f t="shared" si="655"/>
        <v>45440</v>
      </c>
      <c r="AK3619" s="31">
        <f t="shared" si="653"/>
        <v>2.0000000000000001E-4</v>
      </c>
      <c r="AL3619" s="115">
        <f t="shared" si="654"/>
        <v>-2.627863842757816E-3</v>
      </c>
      <c r="AM3619" s="100"/>
      <c r="BR3619" s="18">
        <f t="shared" si="647"/>
        <v>45428</v>
      </c>
      <c r="BS3619" s="6">
        <f t="shared" si="648"/>
        <v>-2.0999999999999999E-3</v>
      </c>
      <c r="BT3619" s="6">
        <f t="shared" si="649"/>
        <v>9.1999999999999998E-3</v>
      </c>
    </row>
    <row r="3620" spans="2:72" ht="14.45" hidden="1">
      <c r="B3620" s="110">
        <v>45429</v>
      </c>
      <c r="C3620" s="106">
        <v>5303.27</v>
      </c>
      <c r="D3620" s="106">
        <v>5303.1</v>
      </c>
      <c r="E3620" s="106">
        <v>5305.45</v>
      </c>
      <c r="F3620" s="106">
        <v>5283.59</v>
      </c>
      <c r="G3620" s="28"/>
      <c r="H3620" s="107">
        <v>1.1999999999999999E-3</v>
      </c>
      <c r="K3620" s="110">
        <v>45506</v>
      </c>
      <c r="L3620" s="106">
        <v>24717.7</v>
      </c>
      <c r="M3620" s="106">
        <v>24789</v>
      </c>
      <c r="N3620" s="106">
        <v>24851.9</v>
      </c>
      <c r="O3620" s="106">
        <v>24686.85</v>
      </c>
      <c r="P3620" s="28" t="s">
        <v>6044</v>
      </c>
      <c r="Q3620" s="107">
        <v>-1.17E-2</v>
      </c>
      <c r="T3620" s="110">
        <v>45244</v>
      </c>
      <c r="U3620" s="28">
        <v>82.972999999999999</v>
      </c>
      <c r="V3620">
        <v>83.209000000000003</v>
      </c>
      <c r="W3620">
        <v>83.278000000000006</v>
      </c>
      <c r="X3620">
        <v>82.906000000000006</v>
      </c>
      <c r="Y3620" s="19">
        <v>-2.5000000000000001E-3</v>
      </c>
      <c r="AB3620" s="110">
        <f t="shared" si="652"/>
        <v>45506</v>
      </c>
      <c r="AC3620" s="108">
        <f t="shared" si="656"/>
        <v>24717.7</v>
      </c>
      <c r="AD3620" s="28">
        <f t="shared" si="657"/>
        <v>83.793999999999997</v>
      </c>
      <c r="AE3620" s="28">
        <f t="shared" si="650"/>
        <v>294.98174093610521</v>
      </c>
      <c r="AF3620" s="31">
        <f t="shared" si="651"/>
        <v>-1.271359552189788E-2</v>
      </c>
      <c r="AJ3620" s="110">
        <f t="shared" si="655"/>
        <v>45441</v>
      </c>
      <c r="AK3620" s="31">
        <f t="shared" si="653"/>
        <v>-7.4000000000000003E-3</v>
      </c>
      <c r="AL3620" s="115">
        <f t="shared" si="654"/>
        <v>-1.0157580623234574E-2</v>
      </c>
      <c r="AM3620" s="100"/>
      <c r="BR3620" s="18">
        <f t="shared" si="647"/>
        <v>45429</v>
      </c>
      <c r="BS3620" s="6">
        <f t="shared" si="648"/>
        <v>1.1999999999999999E-3</v>
      </c>
      <c r="BT3620" s="6">
        <f t="shared" si="649"/>
        <v>2.8E-3</v>
      </c>
    </row>
    <row r="3621" spans="2:72" ht="14.45" hidden="1">
      <c r="B3621" s="110">
        <v>45432</v>
      </c>
      <c r="C3621" s="106">
        <v>5308.13</v>
      </c>
      <c r="D3621" s="106">
        <v>5305.35</v>
      </c>
      <c r="E3621" s="106">
        <v>5325.32</v>
      </c>
      <c r="F3621" s="106">
        <v>5302.4</v>
      </c>
      <c r="G3621" s="28"/>
      <c r="H3621" s="107">
        <v>8.9999999999999998E-4</v>
      </c>
      <c r="K3621" s="110">
        <v>45509</v>
      </c>
      <c r="L3621" s="106">
        <v>24055.599999999999</v>
      </c>
      <c r="M3621" s="106">
        <v>24302.85</v>
      </c>
      <c r="N3621" s="106">
        <v>24350.05</v>
      </c>
      <c r="O3621" s="106">
        <v>23893.7</v>
      </c>
      <c r="P3621" s="28" t="s">
        <v>6045</v>
      </c>
      <c r="Q3621" s="107">
        <v>-2.6800000000000001E-2</v>
      </c>
      <c r="T3621" s="110">
        <v>45245</v>
      </c>
      <c r="U3621" s="28">
        <v>83.188000000000002</v>
      </c>
      <c r="V3621">
        <v>82.98</v>
      </c>
      <c r="W3621">
        <v>83.212999999999994</v>
      </c>
      <c r="X3621">
        <v>82.962000000000003</v>
      </c>
      <c r="Y3621" s="19">
        <v>2.5999999999999999E-3</v>
      </c>
      <c r="AB3621" s="110">
        <f t="shared" si="652"/>
        <v>45509</v>
      </c>
      <c r="AC3621" s="108">
        <f t="shared" si="656"/>
        <v>24055.599999999999</v>
      </c>
      <c r="AD3621" s="28">
        <f t="shared" si="657"/>
        <v>84.018000000000001</v>
      </c>
      <c r="AE3621" s="28">
        <f t="shared" si="650"/>
        <v>286.31483729676972</v>
      </c>
      <c r="AF3621" s="31">
        <f t="shared" si="651"/>
        <v>-2.9381152920962661E-2</v>
      </c>
      <c r="AJ3621" s="110">
        <f t="shared" si="655"/>
        <v>45442</v>
      </c>
      <c r="AK3621" s="31">
        <f t="shared" si="653"/>
        <v>-6.0000000000000001E-3</v>
      </c>
      <c r="AL3621" s="115">
        <f t="shared" si="654"/>
        <v>-8.802045505717393E-3</v>
      </c>
      <c r="AM3621" s="100"/>
      <c r="BR3621" s="18" t="e">
        <f t="shared" si="647"/>
        <v>#N/A</v>
      </c>
      <c r="BS3621" s="6">
        <f t="shared" si="648"/>
        <v>0</v>
      </c>
      <c r="BT3621" s="6">
        <f t="shared" si="649"/>
        <v>0</v>
      </c>
    </row>
    <row r="3622" spans="2:72" ht="14.45" hidden="1">
      <c r="B3622" s="110">
        <v>45433</v>
      </c>
      <c r="C3622" s="106">
        <v>5321.41</v>
      </c>
      <c r="D3622" s="106">
        <v>5298.69</v>
      </c>
      <c r="E3622" s="106">
        <v>5324.32</v>
      </c>
      <c r="F3622" s="106">
        <v>5297.87</v>
      </c>
      <c r="G3622" s="28"/>
      <c r="H3622" s="107">
        <v>2.5000000000000001E-3</v>
      </c>
      <c r="K3622" s="110">
        <v>45510</v>
      </c>
      <c r="L3622" s="106">
        <v>23992.55</v>
      </c>
      <c r="M3622" s="106">
        <v>24189.85</v>
      </c>
      <c r="N3622" s="106">
        <v>24382.6</v>
      </c>
      <c r="O3622" s="106">
        <v>23960.400000000001</v>
      </c>
      <c r="P3622" s="28" t="s">
        <v>6046</v>
      </c>
      <c r="Q3622" s="107">
        <v>-2.5999999999999999E-3</v>
      </c>
      <c r="T3622" s="110">
        <v>45246</v>
      </c>
      <c r="U3622" s="28">
        <v>83.152000000000001</v>
      </c>
      <c r="V3622">
        <v>83.186000000000007</v>
      </c>
      <c r="W3622">
        <v>83.272999999999996</v>
      </c>
      <c r="X3622">
        <v>83.153000000000006</v>
      </c>
      <c r="Y3622" s="19">
        <v>-4.0000000000000002E-4</v>
      </c>
      <c r="AB3622" s="110">
        <f t="shared" si="652"/>
        <v>45510</v>
      </c>
      <c r="AC3622" s="108">
        <f t="shared" si="656"/>
        <v>23992.55</v>
      </c>
      <c r="AD3622" s="28">
        <f t="shared" si="657"/>
        <v>83.93</v>
      </c>
      <c r="AE3622" s="28">
        <f t="shared" si="650"/>
        <v>285.86381508399853</v>
      </c>
      <c r="AF3622" s="31">
        <f t="shared" si="651"/>
        <v>-1.5752666436343876E-3</v>
      </c>
      <c r="AJ3622" s="110">
        <f t="shared" si="655"/>
        <v>45443</v>
      </c>
      <c r="AK3622" s="31">
        <f t="shared" si="653"/>
        <v>8.0000000000000002E-3</v>
      </c>
      <c r="AL3622" s="115">
        <f t="shared" si="654"/>
        <v>1.4048257771315242E-4</v>
      </c>
      <c r="AM3622" s="100"/>
      <c r="BR3622" s="18">
        <f t="shared" si="647"/>
        <v>45433</v>
      </c>
      <c r="BS3622" s="6">
        <f t="shared" si="648"/>
        <v>2.5000000000000001E-3</v>
      </c>
      <c r="BT3622" s="6">
        <f t="shared" si="649"/>
        <v>1.1999999999999999E-3</v>
      </c>
    </row>
    <row r="3623" spans="2:72" ht="14.45" hidden="1">
      <c r="B3623" s="110">
        <v>45434</v>
      </c>
      <c r="C3623" s="106">
        <v>5307.01</v>
      </c>
      <c r="D3623" s="106">
        <v>5319.28</v>
      </c>
      <c r="E3623" s="106">
        <v>5323.18</v>
      </c>
      <c r="F3623" s="106">
        <v>5286.01</v>
      </c>
      <c r="G3623" s="28"/>
      <c r="H3623" s="107">
        <v>-2.7000000000000001E-3</v>
      </c>
      <c r="K3623" s="110">
        <v>45511</v>
      </c>
      <c r="L3623" s="106">
        <v>24297.5</v>
      </c>
      <c r="M3623" s="106">
        <v>24289.4</v>
      </c>
      <c r="N3623" s="106">
        <v>24337.7</v>
      </c>
      <c r="O3623" s="106">
        <v>24184.9</v>
      </c>
      <c r="P3623" s="28" t="s">
        <v>6047</v>
      </c>
      <c r="Q3623" s="107">
        <v>1.2699999999999999E-2</v>
      </c>
      <c r="T3623" s="110">
        <v>45247</v>
      </c>
      <c r="U3623" s="28">
        <v>83.244</v>
      </c>
      <c r="V3623">
        <v>83.161000000000001</v>
      </c>
      <c r="W3623">
        <v>83.302999999999997</v>
      </c>
      <c r="X3623">
        <v>83.161000000000001</v>
      </c>
      <c r="Y3623" s="19">
        <v>1.1000000000000001E-3</v>
      </c>
      <c r="AB3623" s="110">
        <f t="shared" si="652"/>
        <v>45511</v>
      </c>
      <c r="AC3623" s="108">
        <f t="shared" si="656"/>
        <v>24297.5</v>
      </c>
      <c r="AD3623" s="28">
        <f t="shared" si="657"/>
        <v>83.885000000000005</v>
      </c>
      <c r="AE3623" s="28">
        <f t="shared" si="650"/>
        <v>289.65250044704055</v>
      </c>
      <c r="AF3623" s="31">
        <f t="shared" si="651"/>
        <v>1.3253462533999727E-2</v>
      </c>
      <c r="AJ3623" s="110">
        <f t="shared" si="655"/>
        <v>45446</v>
      </c>
      <c r="AK3623" s="31">
        <f t="shared" si="653"/>
        <v>1.1000000000000001E-3</v>
      </c>
      <c r="AL3623" s="115">
        <f t="shared" si="654"/>
        <v>3.6780158133454144E-2</v>
      </c>
      <c r="AM3623" s="100"/>
      <c r="BR3623" s="18">
        <f t="shared" si="647"/>
        <v>45434</v>
      </c>
      <c r="BS3623" s="6">
        <f t="shared" si="648"/>
        <v>-2.7000000000000001E-3</v>
      </c>
      <c r="BT3623" s="6">
        <f t="shared" si="649"/>
        <v>3.0999999999999999E-3</v>
      </c>
    </row>
    <row r="3624" spans="2:72" ht="14.45" hidden="1">
      <c r="B3624" s="110">
        <v>45435</v>
      </c>
      <c r="C3624" s="106">
        <v>5267.84</v>
      </c>
      <c r="D3624" s="106">
        <v>5340.26</v>
      </c>
      <c r="E3624" s="106">
        <v>5341.88</v>
      </c>
      <c r="F3624" s="106">
        <v>5256.93</v>
      </c>
      <c r="G3624" s="28"/>
      <c r="H3624" s="107">
        <v>-7.4000000000000003E-3</v>
      </c>
      <c r="K3624" s="110">
        <v>45512</v>
      </c>
      <c r="L3624" s="106">
        <v>24117</v>
      </c>
      <c r="M3624" s="106">
        <v>24248.55</v>
      </c>
      <c r="N3624" s="106">
        <v>24340.5</v>
      </c>
      <c r="O3624" s="106">
        <v>24079.7</v>
      </c>
      <c r="P3624" s="28" t="s">
        <v>6048</v>
      </c>
      <c r="Q3624" s="107">
        <v>-7.4000000000000003E-3</v>
      </c>
      <c r="T3624" s="110">
        <v>45250</v>
      </c>
      <c r="U3624" s="28">
        <v>83.316999999999993</v>
      </c>
      <c r="V3624">
        <v>83.265000000000001</v>
      </c>
      <c r="W3624">
        <v>83.424000000000007</v>
      </c>
      <c r="X3624">
        <v>83.23</v>
      </c>
      <c r="Y3624" s="19">
        <v>8.9999999999999998E-4</v>
      </c>
      <c r="AB3624" s="110">
        <f t="shared" si="652"/>
        <v>45512</v>
      </c>
      <c r="AC3624" s="108">
        <f t="shared" si="656"/>
        <v>24117</v>
      </c>
      <c r="AD3624" s="28">
        <f t="shared" si="657"/>
        <v>83.99</v>
      </c>
      <c r="AE3624" s="28">
        <f t="shared" si="650"/>
        <v>287.14132634837483</v>
      </c>
      <c r="AF3624" s="31">
        <f t="shared" si="651"/>
        <v>-8.6696096004351686E-3</v>
      </c>
      <c r="AJ3624" s="110">
        <f t="shared" si="655"/>
        <v>45447</v>
      </c>
      <c r="AK3624" s="31">
        <f t="shared" si="653"/>
        <v>1.5E-3</v>
      </c>
      <c r="AL3624" s="115">
        <f t="shared" si="654"/>
        <v>-6.4260437814059213E-2</v>
      </c>
      <c r="AM3624" s="100"/>
      <c r="BR3624" s="18">
        <f t="shared" si="647"/>
        <v>45435</v>
      </c>
      <c r="BS3624" s="6">
        <f t="shared" si="648"/>
        <v>-7.4000000000000003E-3</v>
      </c>
      <c r="BT3624" s="6">
        <f t="shared" si="649"/>
        <v>1.6400000000000001E-2</v>
      </c>
    </row>
    <row r="3625" spans="2:72" ht="14.45" hidden="1">
      <c r="B3625" s="110">
        <v>45436</v>
      </c>
      <c r="C3625" s="106">
        <v>5304.72</v>
      </c>
      <c r="D3625" s="106">
        <v>5281.45</v>
      </c>
      <c r="E3625" s="106">
        <v>5311.65</v>
      </c>
      <c r="F3625" s="106">
        <v>5278.39</v>
      </c>
      <c r="G3625" s="28"/>
      <c r="H3625" s="107">
        <v>7.0000000000000001E-3</v>
      </c>
      <c r="K3625" s="110">
        <v>45513</v>
      </c>
      <c r="L3625" s="106">
        <v>24367.5</v>
      </c>
      <c r="M3625" s="106">
        <v>24386.85</v>
      </c>
      <c r="N3625" s="106">
        <v>24419.75</v>
      </c>
      <c r="O3625" s="106">
        <v>24311.200000000001</v>
      </c>
      <c r="P3625" s="28" t="s">
        <v>6049</v>
      </c>
      <c r="Q3625" s="107">
        <v>1.04E-2</v>
      </c>
      <c r="T3625" s="110">
        <v>45251</v>
      </c>
      <c r="U3625" s="28">
        <v>83.308000000000007</v>
      </c>
      <c r="V3625">
        <v>83.320999999999998</v>
      </c>
      <c r="W3625">
        <v>83.38</v>
      </c>
      <c r="X3625">
        <v>83.227999999999994</v>
      </c>
      <c r="Y3625" s="19">
        <v>-1E-4</v>
      </c>
      <c r="AB3625" s="110">
        <f t="shared" si="652"/>
        <v>45513</v>
      </c>
      <c r="AC3625" s="108">
        <f t="shared" si="656"/>
        <v>24367.5</v>
      </c>
      <c r="AD3625" s="28">
        <f t="shared" si="657"/>
        <v>83.944999999999993</v>
      </c>
      <c r="AE3625" s="28">
        <f t="shared" si="650"/>
        <v>290.27934957412594</v>
      </c>
      <c r="AF3625" s="31">
        <f t="shared" si="651"/>
        <v>1.0928497355841671E-2</v>
      </c>
      <c r="AJ3625" s="110">
        <f t="shared" si="655"/>
        <v>45448</v>
      </c>
      <c r="AK3625" s="31">
        <f t="shared" si="653"/>
        <v>1.18E-2</v>
      </c>
      <c r="AL3625" s="115">
        <f t="shared" si="654"/>
        <v>3.5533552141030933E-2</v>
      </c>
      <c r="AM3625" s="100"/>
      <c r="BR3625" s="18">
        <f t="shared" si="647"/>
        <v>45436</v>
      </c>
      <c r="BS3625" s="6">
        <f t="shared" si="648"/>
        <v>7.0000000000000001E-3</v>
      </c>
      <c r="BT3625" s="6">
        <f t="shared" si="649"/>
        <v>-5.0000000000000001E-4</v>
      </c>
    </row>
    <row r="3626" spans="2:72" ht="14.45" hidden="1">
      <c r="B3626" s="110">
        <v>45440</v>
      </c>
      <c r="C3626" s="106">
        <v>5306.04</v>
      </c>
      <c r="D3626" s="106">
        <v>5315.91</v>
      </c>
      <c r="E3626" s="106">
        <v>5315.91</v>
      </c>
      <c r="F3626" s="106">
        <v>5280.89</v>
      </c>
      <c r="G3626" s="28"/>
      <c r="H3626" s="107">
        <v>2.0000000000000001E-4</v>
      </c>
      <c r="K3626" s="110">
        <v>45516</v>
      </c>
      <c r="L3626" s="106">
        <v>24347</v>
      </c>
      <c r="M3626" s="106">
        <v>24320.05</v>
      </c>
      <c r="N3626" s="106">
        <v>24472.799999999999</v>
      </c>
      <c r="O3626" s="106">
        <v>24212.1</v>
      </c>
      <c r="P3626" s="28" t="s">
        <v>6050</v>
      </c>
      <c r="Q3626" s="107">
        <v>-8.0000000000000004E-4</v>
      </c>
      <c r="T3626" s="110">
        <v>45252</v>
      </c>
      <c r="U3626" s="28">
        <v>83.287000000000006</v>
      </c>
      <c r="V3626">
        <v>83.313000000000002</v>
      </c>
      <c r="W3626">
        <v>83.358999999999995</v>
      </c>
      <c r="X3626">
        <v>83.254999999999995</v>
      </c>
      <c r="Y3626" s="19">
        <v>-2.9999999999999997E-4</v>
      </c>
      <c r="AB3626" s="110">
        <f t="shared" si="652"/>
        <v>45516</v>
      </c>
      <c r="AC3626" s="108">
        <f t="shared" si="656"/>
        <v>24347</v>
      </c>
      <c r="AD3626" s="28">
        <f t="shared" si="657"/>
        <v>83.93</v>
      </c>
      <c r="AE3626" s="28">
        <f t="shared" si="650"/>
        <v>290.08697724294052</v>
      </c>
      <c r="AF3626" s="31">
        <f t="shared" si="651"/>
        <v>-6.6271449025789853E-4</v>
      </c>
      <c r="AJ3626" s="110">
        <f t="shared" si="655"/>
        <v>45449</v>
      </c>
      <c r="AK3626" s="31">
        <f t="shared" si="653"/>
        <v>-2.0000000000000001E-4</v>
      </c>
      <c r="AL3626" s="115">
        <f t="shared" si="654"/>
        <v>7.7276229040077471E-3</v>
      </c>
      <c r="AM3626" s="100"/>
      <c r="BR3626" s="18">
        <f t="shared" si="647"/>
        <v>45440</v>
      </c>
      <c r="BS3626" s="6">
        <f t="shared" si="648"/>
        <v>2.0000000000000001E-4</v>
      </c>
      <c r="BT3626" s="6">
        <f t="shared" si="649"/>
        <v>-1.9E-3</v>
      </c>
    </row>
    <row r="3627" spans="2:72" ht="14.45" hidden="1">
      <c r="B3627" s="110">
        <v>45441</v>
      </c>
      <c r="C3627" s="106">
        <v>5266.95</v>
      </c>
      <c r="D3627" s="106">
        <v>5278.73</v>
      </c>
      <c r="E3627" s="106">
        <v>5282.27</v>
      </c>
      <c r="F3627" s="106">
        <v>5262.7</v>
      </c>
      <c r="G3627" s="28"/>
      <c r="H3627" s="107">
        <v>-7.4000000000000003E-3</v>
      </c>
      <c r="K3627" s="110">
        <v>45517</v>
      </c>
      <c r="L3627" s="106">
        <v>24139</v>
      </c>
      <c r="M3627" s="106">
        <v>24342.35</v>
      </c>
      <c r="N3627" s="106">
        <v>24359.95</v>
      </c>
      <c r="O3627" s="106">
        <v>24116.5</v>
      </c>
      <c r="P3627" s="28" t="s">
        <v>6051</v>
      </c>
      <c r="Q3627" s="107">
        <v>-8.5000000000000006E-3</v>
      </c>
      <c r="T3627" s="110">
        <v>45253</v>
      </c>
      <c r="U3627" s="28">
        <v>83.305000000000007</v>
      </c>
      <c r="V3627">
        <v>83.275999999999996</v>
      </c>
      <c r="W3627">
        <v>83.367999999999995</v>
      </c>
      <c r="X3627">
        <v>83.265000000000001</v>
      </c>
      <c r="Y3627" s="19">
        <v>2.0000000000000001E-4</v>
      </c>
      <c r="AB3627" s="110">
        <f t="shared" si="652"/>
        <v>45517</v>
      </c>
      <c r="AC3627" s="108">
        <f t="shared" si="656"/>
        <v>24139</v>
      </c>
      <c r="AD3627" s="28">
        <f t="shared" si="657"/>
        <v>83.91</v>
      </c>
      <c r="AE3627" s="28">
        <f t="shared" si="650"/>
        <v>287.67727326897869</v>
      </c>
      <c r="AF3627" s="31">
        <f t="shared" si="651"/>
        <v>-8.3068326502080403E-3</v>
      </c>
      <c r="AJ3627" s="110">
        <f t="shared" si="655"/>
        <v>45450</v>
      </c>
      <c r="AK3627" s="31">
        <f t="shared" si="653"/>
        <v>-1.1000000000000001E-3</v>
      </c>
      <c r="AL3627" s="115">
        <f t="shared" si="654"/>
        <v>1.98678889040238E-2</v>
      </c>
      <c r="AM3627" s="100"/>
      <c r="BR3627" s="18">
        <f t="shared" si="647"/>
        <v>45441</v>
      </c>
      <c r="BS3627" s="6">
        <f t="shared" si="648"/>
        <v>-7.4000000000000003E-3</v>
      </c>
      <c r="BT3627" s="6">
        <f t="shared" si="649"/>
        <v>-8.0000000000000002E-3</v>
      </c>
    </row>
    <row r="3628" spans="2:72" ht="14.45" hidden="1">
      <c r="B3628" s="110">
        <v>45442</v>
      </c>
      <c r="C3628" s="106">
        <v>5235.4799999999996</v>
      </c>
      <c r="D3628" s="106">
        <v>5259.77</v>
      </c>
      <c r="E3628" s="106">
        <v>5260.21</v>
      </c>
      <c r="F3628" s="106">
        <v>5222.1000000000004</v>
      </c>
      <c r="G3628" s="28"/>
      <c r="H3628" s="107">
        <v>-6.0000000000000001E-3</v>
      </c>
      <c r="K3628" s="110">
        <v>45518</v>
      </c>
      <c r="L3628" s="106">
        <v>24143.75</v>
      </c>
      <c r="M3628" s="106">
        <v>24184.400000000001</v>
      </c>
      <c r="N3628" s="106">
        <v>24196.5</v>
      </c>
      <c r="O3628" s="106">
        <v>24099.7</v>
      </c>
      <c r="P3628" s="28" t="s">
        <v>6052</v>
      </c>
      <c r="Q3628" s="107">
        <v>2.0000000000000001E-4</v>
      </c>
      <c r="T3628" s="110">
        <v>45254</v>
      </c>
      <c r="U3628" s="28">
        <v>83.34</v>
      </c>
      <c r="V3628">
        <v>83.35</v>
      </c>
      <c r="W3628">
        <v>83.412999999999997</v>
      </c>
      <c r="X3628">
        <v>83.331999999999994</v>
      </c>
      <c r="Y3628" s="19">
        <v>4.0000000000000002E-4</v>
      </c>
      <c r="AB3628" s="110">
        <f t="shared" si="652"/>
        <v>45518</v>
      </c>
      <c r="AC3628" s="108">
        <f t="shared" si="656"/>
        <v>24143.75</v>
      </c>
      <c r="AD3628" s="28">
        <f t="shared" si="657"/>
        <v>83.96</v>
      </c>
      <c r="AE3628" s="28">
        <f t="shared" si="650"/>
        <v>287.56252977608386</v>
      </c>
      <c r="AF3628" s="31">
        <f t="shared" si="651"/>
        <v>-3.9886186208237806E-4</v>
      </c>
      <c r="AJ3628" s="110">
        <f t="shared" si="655"/>
        <v>45453</v>
      </c>
      <c r="AK3628" s="31">
        <f t="shared" si="653"/>
        <v>2.5999999999999999E-3</v>
      </c>
      <c r="AL3628" s="115">
        <f t="shared" si="654"/>
        <v>-1.0777251687225098E-3</v>
      </c>
      <c r="AM3628" s="100"/>
      <c r="BR3628" s="18">
        <f t="shared" si="647"/>
        <v>45442</v>
      </c>
      <c r="BS3628" s="6">
        <f t="shared" si="648"/>
        <v>-6.0000000000000001E-3</v>
      </c>
      <c r="BT3628" s="6">
        <f t="shared" si="649"/>
        <v>-9.4999999999999998E-3</v>
      </c>
    </row>
    <row r="3629" spans="2:72" ht="14.45" hidden="1">
      <c r="B3629" s="110">
        <v>45443</v>
      </c>
      <c r="C3629" s="106">
        <v>5277.51</v>
      </c>
      <c r="D3629" s="106">
        <v>5243.21</v>
      </c>
      <c r="E3629" s="106">
        <v>5280.33</v>
      </c>
      <c r="F3629" s="106">
        <v>5191.68</v>
      </c>
      <c r="G3629" s="28"/>
      <c r="H3629" s="107">
        <v>8.0000000000000002E-3</v>
      </c>
      <c r="K3629" s="110">
        <v>45520</v>
      </c>
      <c r="L3629" s="106">
        <v>24541.15</v>
      </c>
      <c r="M3629" s="106">
        <v>24334.85</v>
      </c>
      <c r="N3629" s="106">
        <v>24563.9</v>
      </c>
      <c r="O3629" s="106">
        <v>24204.5</v>
      </c>
      <c r="P3629" s="28" t="s">
        <v>6053</v>
      </c>
      <c r="Q3629" s="107">
        <v>1.6500000000000001E-2</v>
      </c>
      <c r="T3629" s="110">
        <v>45257</v>
      </c>
      <c r="U3629" s="28">
        <v>83.33</v>
      </c>
      <c r="V3629">
        <v>83.323999999999998</v>
      </c>
      <c r="W3629">
        <v>83.433000000000007</v>
      </c>
      <c r="X3629">
        <v>83.308999999999997</v>
      </c>
      <c r="Y3629" s="19">
        <v>-1E-4</v>
      </c>
      <c r="AB3629" s="110">
        <f t="shared" si="652"/>
        <v>45520</v>
      </c>
      <c r="AC3629" s="108">
        <f t="shared" si="656"/>
        <v>24541.15</v>
      </c>
      <c r="AD3629" s="28">
        <f t="shared" si="657"/>
        <v>83.88</v>
      </c>
      <c r="AE3629" s="28">
        <f t="shared" si="650"/>
        <v>292.57451120648551</v>
      </c>
      <c r="AF3629" s="31">
        <f t="shared" si="651"/>
        <v>1.7429188129288953E-2</v>
      </c>
      <c r="AJ3629" s="110">
        <f t="shared" si="655"/>
        <v>45454</v>
      </c>
      <c r="AK3629" s="31">
        <f t="shared" si="653"/>
        <v>2.7000000000000001E-3</v>
      </c>
      <c r="AL3629" s="115">
        <f t="shared" si="654"/>
        <v>-9.5354818491544258E-4</v>
      </c>
      <c r="AM3629" s="100"/>
      <c r="BR3629" s="18">
        <f t="shared" si="647"/>
        <v>45443</v>
      </c>
      <c r="BS3629" s="6">
        <f t="shared" si="648"/>
        <v>8.0000000000000002E-3</v>
      </c>
      <c r="BT3629" s="6">
        <f t="shared" si="649"/>
        <v>1.9E-3</v>
      </c>
    </row>
    <row r="3630" spans="2:72" ht="14.45" hidden="1">
      <c r="B3630" s="110">
        <v>45446</v>
      </c>
      <c r="C3630" s="106">
        <v>5283.4</v>
      </c>
      <c r="D3630" s="106">
        <v>5297.15</v>
      </c>
      <c r="E3630" s="106">
        <v>5302.11</v>
      </c>
      <c r="F3630" s="106">
        <v>5234.32</v>
      </c>
      <c r="G3630" s="28"/>
      <c r="H3630" s="107">
        <v>1.1000000000000001E-3</v>
      </c>
      <c r="K3630" s="110">
        <v>45523</v>
      </c>
      <c r="L3630" s="106">
        <v>24572.65</v>
      </c>
      <c r="M3630" s="106">
        <v>24636.35</v>
      </c>
      <c r="N3630" s="106">
        <v>24638.799999999999</v>
      </c>
      <c r="O3630" s="106">
        <v>24522.95</v>
      </c>
      <c r="P3630" s="28" t="s">
        <v>6054</v>
      </c>
      <c r="Q3630" s="107">
        <v>1.2999999999999999E-3</v>
      </c>
      <c r="T3630" s="110">
        <v>45258</v>
      </c>
      <c r="U3630" s="28">
        <v>83.34</v>
      </c>
      <c r="V3630">
        <v>83.358000000000004</v>
      </c>
      <c r="W3630">
        <v>83.399000000000001</v>
      </c>
      <c r="X3630">
        <v>83.292000000000002</v>
      </c>
      <c r="Y3630" s="19">
        <v>1E-4</v>
      </c>
      <c r="AB3630" s="110">
        <f t="shared" si="652"/>
        <v>45523</v>
      </c>
      <c r="AC3630" s="108">
        <f t="shared" si="656"/>
        <v>24572.65</v>
      </c>
      <c r="AD3630" s="28">
        <f t="shared" si="657"/>
        <v>83.85</v>
      </c>
      <c r="AE3630" s="28">
        <f t="shared" si="650"/>
        <v>293.05485986881337</v>
      </c>
      <c r="AF3630" s="31">
        <f t="shared" si="651"/>
        <v>1.6417994183670626E-3</v>
      </c>
      <c r="AJ3630" s="110">
        <f t="shared" si="655"/>
        <v>45455</v>
      </c>
      <c r="AK3630" s="31">
        <f t="shared" si="653"/>
        <v>8.5000000000000006E-3</v>
      </c>
      <c r="AL3630" s="115">
        <f t="shared" si="654"/>
        <v>4.5400546540810272E-3</v>
      </c>
      <c r="AM3630" s="100"/>
      <c r="BR3630" s="18">
        <f t="shared" si="647"/>
        <v>45446</v>
      </c>
      <c r="BS3630" s="6">
        <f t="shared" si="648"/>
        <v>1.1000000000000001E-3</v>
      </c>
      <c r="BT3630" s="6">
        <f t="shared" si="649"/>
        <v>3.2500000000000001E-2</v>
      </c>
    </row>
    <row r="3631" spans="2:72" ht="14.45" hidden="1">
      <c r="B3631" s="110">
        <v>45447</v>
      </c>
      <c r="C3631" s="106">
        <v>5291.34</v>
      </c>
      <c r="D3631" s="106">
        <v>5278.24</v>
      </c>
      <c r="E3631" s="106">
        <v>5298.8</v>
      </c>
      <c r="F3631" s="106">
        <v>5257.63</v>
      </c>
      <c r="G3631" s="28"/>
      <c r="H3631" s="107">
        <v>1.5E-3</v>
      </c>
      <c r="K3631" s="110">
        <v>45524</v>
      </c>
      <c r="L3631" s="106">
        <v>24698.85</v>
      </c>
      <c r="M3631" s="106">
        <v>24648.9</v>
      </c>
      <c r="N3631" s="106">
        <v>24734.3</v>
      </c>
      <c r="O3631" s="106">
        <v>24607.200000000001</v>
      </c>
      <c r="P3631" s="28" t="s">
        <v>6055</v>
      </c>
      <c r="Q3631" s="107">
        <v>5.1000000000000004E-3</v>
      </c>
      <c r="T3631" s="110">
        <v>45259</v>
      </c>
      <c r="U3631" s="28">
        <v>83.352000000000004</v>
      </c>
      <c r="V3631">
        <v>83.292000000000002</v>
      </c>
      <c r="W3631">
        <v>83.382999999999996</v>
      </c>
      <c r="X3631">
        <v>83.26</v>
      </c>
      <c r="Y3631" s="19">
        <v>1E-4</v>
      </c>
      <c r="AB3631" s="110">
        <f t="shared" si="652"/>
        <v>45524</v>
      </c>
      <c r="AC3631" s="108">
        <f t="shared" si="656"/>
        <v>24698.85</v>
      </c>
      <c r="AD3631" s="28">
        <f t="shared" si="657"/>
        <v>83.75</v>
      </c>
      <c r="AE3631" s="28">
        <f t="shared" si="650"/>
        <v>294.91164179104476</v>
      </c>
      <c r="AF3631" s="31">
        <f t="shared" si="651"/>
        <v>6.3359533537938884E-3</v>
      </c>
      <c r="AJ3631" s="110">
        <f t="shared" si="655"/>
        <v>45456</v>
      </c>
      <c r="AK3631" s="31">
        <f t="shared" si="653"/>
        <v>2.3E-3</v>
      </c>
      <c r="AL3631" s="115">
        <f t="shared" si="654"/>
        <v>1.935426742516011E-3</v>
      </c>
      <c r="AM3631" s="100"/>
      <c r="BR3631" s="18">
        <f t="shared" si="647"/>
        <v>45447</v>
      </c>
      <c r="BS3631" s="6">
        <f t="shared" si="648"/>
        <v>1.5E-3</v>
      </c>
      <c r="BT3631" s="6">
        <f t="shared" si="649"/>
        <v>-5.9299999999999999E-2</v>
      </c>
    </row>
    <row r="3632" spans="2:72" ht="14.45" hidden="1">
      <c r="B3632" s="110">
        <v>45448</v>
      </c>
      <c r="C3632" s="106">
        <v>5354.03</v>
      </c>
      <c r="D3632" s="106">
        <v>5314.48</v>
      </c>
      <c r="E3632" s="106">
        <v>5354.16</v>
      </c>
      <c r="F3632" s="106">
        <v>5297.64</v>
      </c>
      <c r="G3632" s="28"/>
      <c r="H3632" s="107">
        <v>1.18E-2</v>
      </c>
      <c r="K3632" s="110">
        <v>45525</v>
      </c>
      <c r="L3632" s="106">
        <v>24770.2</v>
      </c>
      <c r="M3632" s="106">
        <v>24680.55</v>
      </c>
      <c r="N3632" s="106">
        <v>24787.95</v>
      </c>
      <c r="O3632" s="106">
        <v>24654.5</v>
      </c>
      <c r="P3632" s="28" t="s">
        <v>6056</v>
      </c>
      <c r="Q3632" s="107">
        <v>2.8999999999999998E-3</v>
      </c>
      <c r="T3632" s="110">
        <v>45260</v>
      </c>
      <c r="U3632" s="28">
        <v>83.356999999999999</v>
      </c>
      <c r="V3632">
        <v>83.358999999999995</v>
      </c>
      <c r="W3632">
        <v>83.418999999999997</v>
      </c>
      <c r="X3632">
        <v>83.29</v>
      </c>
      <c r="Y3632" s="19">
        <v>1E-4</v>
      </c>
      <c r="AB3632" s="110">
        <f t="shared" si="652"/>
        <v>45525</v>
      </c>
      <c r="AC3632" s="108">
        <f t="shared" si="656"/>
        <v>24770.2</v>
      </c>
      <c r="AD3632" s="28">
        <f t="shared" si="657"/>
        <v>83.87</v>
      </c>
      <c r="AE3632" s="28">
        <f t="shared" si="650"/>
        <v>295.34040777393585</v>
      </c>
      <c r="AF3632" s="31">
        <f t="shared" si="651"/>
        <v>1.4538794748391037E-3</v>
      </c>
      <c r="AJ3632" s="110">
        <f t="shared" si="655"/>
        <v>45457</v>
      </c>
      <c r="AK3632" s="31">
        <f t="shared" si="653"/>
        <v>-4.0000000000000002E-4</v>
      </c>
      <c r="AL3632" s="115">
        <f t="shared" si="654"/>
        <v>2.7665373415817207E-3</v>
      </c>
      <c r="AM3632" s="100"/>
      <c r="BR3632" s="18">
        <f t="shared" si="647"/>
        <v>45448</v>
      </c>
      <c r="BS3632" s="6">
        <f t="shared" si="648"/>
        <v>1.18E-2</v>
      </c>
      <c r="BT3632" s="6">
        <f t="shared" si="649"/>
        <v>3.3599999999999998E-2</v>
      </c>
    </row>
    <row r="3633" spans="2:72" ht="14.45" hidden="1">
      <c r="B3633" s="110">
        <v>45449</v>
      </c>
      <c r="C3633" s="106">
        <v>5352.96</v>
      </c>
      <c r="D3633" s="106">
        <v>5357.8</v>
      </c>
      <c r="E3633" s="106">
        <v>5362.35</v>
      </c>
      <c r="F3633" s="106">
        <v>5335.36</v>
      </c>
      <c r="G3633" s="28"/>
      <c r="H3633" s="107">
        <v>-2.0000000000000001E-4</v>
      </c>
      <c r="K3633" s="110">
        <v>45526</v>
      </c>
      <c r="L3633" s="106">
        <v>24811.5</v>
      </c>
      <c r="M3633" s="106">
        <v>24863.4</v>
      </c>
      <c r="N3633" s="106">
        <v>24867.35</v>
      </c>
      <c r="O3633" s="106">
        <v>24784.45</v>
      </c>
      <c r="P3633" s="28" t="s">
        <v>6057</v>
      </c>
      <c r="Q3633" s="107">
        <v>1.6999999999999999E-3</v>
      </c>
      <c r="T3633" s="110">
        <v>45261</v>
      </c>
      <c r="U3633" s="28">
        <v>83.26</v>
      </c>
      <c r="V3633">
        <v>83.355999999999995</v>
      </c>
      <c r="W3633">
        <v>83.375</v>
      </c>
      <c r="X3633">
        <v>83.24</v>
      </c>
      <c r="Y3633" s="19">
        <v>-1.1999999999999999E-3</v>
      </c>
      <c r="AB3633" s="110">
        <f t="shared" ref="AB3633:AB3664" si="658">VLOOKUP(K3633,T:Y,1,FALSE)</f>
        <v>45526</v>
      </c>
      <c r="AC3633" s="108">
        <f t="shared" si="656"/>
        <v>24811.5</v>
      </c>
      <c r="AD3633" s="28">
        <f t="shared" si="657"/>
        <v>83.93</v>
      </c>
      <c r="AE3633" s="28">
        <f t="shared" si="650"/>
        <v>295.62135112593825</v>
      </c>
      <c r="AF3633" s="31">
        <f t="shared" si="651"/>
        <v>9.5125267185736107E-4</v>
      </c>
      <c r="AJ3633" s="110" t="e">
        <f t="shared" si="655"/>
        <v>#N/A</v>
      </c>
      <c r="AK3633" s="31">
        <f t="shared" si="653"/>
        <v>0</v>
      </c>
      <c r="AL3633" s="115">
        <f t="shared" si="654"/>
        <v>0</v>
      </c>
      <c r="AM3633" s="100"/>
      <c r="BR3633" s="18">
        <f t="shared" si="647"/>
        <v>45449</v>
      </c>
      <c r="BS3633" s="6">
        <f t="shared" si="648"/>
        <v>-2.0000000000000001E-4</v>
      </c>
      <c r="BT3633" s="6">
        <f t="shared" si="649"/>
        <v>8.8999999999999999E-3</v>
      </c>
    </row>
    <row r="3634" spans="2:72" ht="14.45" hidden="1">
      <c r="B3634" s="110">
        <v>45450</v>
      </c>
      <c r="C3634" s="106">
        <v>5346.99</v>
      </c>
      <c r="D3634" s="106">
        <v>5343.81</v>
      </c>
      <c r="E3634" s="106">
        <v>5375.08</v>
      </c>
      <c r="F3634" s="106">
        <v>5331.33</v>
      </c>
      <c r="G3634" s="28"/>
      <c r="H3634" s="107">
        <v>-1.1000000000000001E-3</v>
      </c>
      <c r="K3634" s="110">
        <v>45527</v>
      </c>
      <c r="L3634" s="106">
        <v>24823.15</v>
      </c>
      <c r="M3634" s="106">
        <v>24845.4</v>
      </c>
      <c r="N3634" s="106">
        <v>24858.400000000001</v>
      </c>
      <c r="O3634" s="106">
        <v>24771.65</v>
      </c>
      <c r="P3634" s="28" t="s">
        <v>6058</v>
      </c>
      <c r="Q3634" s="107">
        <v>5.0000000000000001E-4</v>
      </c>
      <c r="T3634" s="110">
        <v>45264</v>
      </c>
      <c r="U3634" s="28">
        <v>83.426000000000002</v>
      </c>
      <c r="V3634">
        <v>83.216999999999999</v>
      </c>
      <c r="W3634">
        <v>83.460999999999999</v>
      </c>
      <c r="X3634">
        <v>83.215000000000003</v>
      </c>
      <c r="Y3634" s="19">
        <v>2E-3</v>
      </c>
      <c r="AB3634" s="110">
        <f t="shared" si="658"/>
        <v>45527</v>
      </c>
      <c r="AC3634" s="108">
        <f t="shared" si="656"/>
        <v>24823.15</v>
      </c>
      <c r="AD3634" s="28">
        <f t="shared" si="657"/>
        <v>83.808999999999997</v>
      </c>
      <c r="AE3634" s="28">
        <f t="shared" si="650"/>
        <v>296.18716366977299</v>
      </c>
      <c r="AF3634" s="31">
        <f t="shared" si="651"/>
        <v>1.9139772607077443E-3</v>
      </c>
      <c r="AJ3634" s="110">
        <f t="shared" si="655"/>
        <v>45461</v>
      </c>
      <c r="AK3634" s="31">
        <f t="shared" si="653"/>
        <v>2.5000000000000001E-3</v>
      </c>
      <c r="AL3634" s="115">
        <f t="shared" si="654"/>
        <v>6.5477646209355367E-3</v>
      </c>
      <c r="AM3634" s="100"/>
      <c r="BR3634" s="18">
        <f t="shared" si="647"/>
        <v>45450</v>
      </c>
      <c r="BS3634" s="6">
        <f t="shared" si="648"/>
        <v>-1.1000000000000001E-3</v>
      </c>
      <c r="BT3634" s="6">
        <f t="shared" si="649"/>
        <v>2.0500000000000001E-2</v>
      </c>
    </row>
    <row r="3635" spans="2:72" ht="14.45" hidden="1">
      <c r="B3635" s="110">
        <v>45453</v>
      </c>
      <c r="C3635" s="106">
        <v>5360.79</v>
      </c>
      <c r="D3635" s="106">
        <v>5341.22</v>
      </c>
      <c r="E3635" s="106">
        <v>5365.79</v>
      </c>
      <c r="F3635" s="106">
        <v>5331.52</v>
      </c>
      <c r="G3635" s="28"/>
      <c r="H3635" s="107">
        <v>2.5999999999999999E-3</v>
      </c>
      <c r="K3635" s="110">
        <v>45530</v>
      </c>
      <c r="L3635" s="106">
        <v>25010.6</v>
      </c>
      <c r="M3635" s="106">
        <v>24906.1</v>
      </c>
      <c r="N3635" s="106">
        <v>25043.8</v>
      </c>
      <c r="O3635" s="106">
        <v>24874.7</v>
      </c>
      <c r="P3635" s="28" t="s">
        <v>6059</v>
      </c>
      <c r="Q3635" s="107">
        <v>7.6E-3</v>
      </c>
      <c r="T3635" s="110">
        <v>45265</v>
      </c>
      <c r="U3635" s="28">
        <v>83.32</v>
      </c>
      <c r="V3635">
        <v>83.430999999999997</v>
      </c>
      <c r="W3635">
        <v>83.438999999999993</v>
      </c>
      <c r="X3635">
        <v>83.316999999999993</v>
      </c>
      <c r="Y3635" s="19">
        <v>-1.2999999999999999E-3</v>
      </c>
      <c r="AB3635" s="110">
        <f t="shared" si="658"/>
        <v>45530</v>
      </c>
      <c r="AC3635" s="108">
        <f t="shared" si="656"/>
        <v>25010.6</v>
      </c>
      <c r="AD3635" s="28">
        <f t="shared" si="657"/>
        <v>83.84</v>
      </c>
      <c r="AE3635" s="28">
        <f t="shared" si="650"/>
        <v>298.31345419847327</v>
      </c>
      <c r="AF3635" s="31">
        <f t="shared" si="651"/>
        <v>7.1788746762535549E-3</v>
      </c>
      <c r="AJ3635" s="110">
        <f t="shared" si="655"/>
        <v>45463</v>
      </c>
      <c r="AK3635" s="31">
        <f t="shared" si="653"/>
        <v>-2.5000000000000001E-3</v>
      </c>
      <c r="AL3635" s="115">
        <f t="shared" si="654"/>
        <v>2.5116863849894422E-4</v>
      </c>
      <c r="AM3635" s="100"/>
      <c r="BR3635" s="18">
        <f t="shared" si="647"/>
        <v>45453</v>
      </c>
      <c r="BS3635" s="6">
        <f t="shared" si="648"/>
        <v>2.5999999999999999E-3</v>
      </c>
      <c r="BT3635" s="6">
        <f t="shared" si="649"/>
        <v>-1.2999999999999999E-3</v>
      </c>
    </row>
    <row r="3636" spans="2:72" ht="14.45" hidden="1">
      <c r="B3636" s="110">
        <v>45454</v>
      </c>
      <c r="C3636" s="106">
        <v>5375.32</v>
      </c>
      <c r="D3636" s="106">
        <v>5353</v>
      </c>
      <c r="E3636" s="106">
        <v>5375.95</v>
      </c>
      <c r="F3636" s="106">
        <v>5327.25</v>
      </c>
      <c r="G3636" s="28"/>
      <c r="H3636" s="107">
        <v>2.7000000000000001E-3</v>
      </c>
      <c r="K3636" s="110">
        <v>45531</v>
      </c>
      <c r="L3636" s="106">
        <v>25017.75</v>
      </c>
      <c r="M3636" s="106">
        <v>25024.799999999999</v>
      </c>
      <c r="N3636" s="106">
        <v>25073.1</v>
      </c>
      <c r="O3636" s="106">
        <v>24973.65</v>
      </c>
      <c r="P3636" s="28" t="s">
        <v>6060</v>
      </c>
      <c r="Q3636" s="107">
        <v>2.9999999999999997E-4</v>
      </c>
      <c r="T3636" s="110">
        <v>45266</v>
      </c>
      <c r="U3636" s="28">
        <v>83.331999999999994</v>
      </c>
      <c r="V3636">
        <v>83.325000000000003</v>
      </c>
      <c r="W3636">
        <v>83.381</v>
      </c>
      <c r="X3636">
        <v>83.286000000000001</v>
      </c>
      <c r="Y3636" s="19">
        <v>1E-4</v>
      </c>
      <c r="AB3636" s="110">
        <f t="shared" si="658"/>
        <v>45531</v>
      </c>
      <c r="AC3636" s="108">
        <f t="shared" si="656"/>
        <v>25017.75</v>
      </c>
      <c r="AD3636" s="28">
        <f t="shared" si="657"/>
        <v>83.91</v>
      </c>
      <c r="AE3636" s="28">
        <f t="shared" si="650"/>
        <v>298.14980336074365</v>
      </c>
      <c r="AF3636" s="31">
        <f t="shared" si="651"/>
        <v>-5.4858684858627438E-4</v>
      </c>
      <c r="AJ3636" s="110">
        <f t="shared" si="655"/>
        <v>45464</v>
      </c>
      <c r="AK3636" s="31">
        <f t="shared" si="653"/>
        <v>-1.6000000000000001E-3</v>
      </c>
      <c r="AL3636" s="115">
        <f t="shared" si="654"/>
        <v>-2.056358209580389E-3</v>
      </c>
      <c r="AM3636" s="100"/>
      <c r="BR3636" s="18">
        <f t="shared" si="647"/>
        <v>45454</v>
      </c>
      <c r="BS3636" s="6">
        <f t="shared" si="648"/>
        <v>2.7000000000000001E-3</v>
      </c>
      <c r="BT3636" s="6">
        <f t="shared" si="649"/>
        <v>2.0000000000000001E-4</v>
      </c>
    </row>
    <row r="3637" spans="2:72" ht="14.45" hidden="1">
      <c r="B3637" s="110">
        <v>45455</v>
      </c>
      <c r="C3637" s="106">
        <v>5421.03</v>
      </c>
      <c r="D3637" s="106">
        <v>5409.13</v>
      </c>
      <c r="E3637" s="106">
        <v>5447.25</v>
      </c>
      <c r="F3637" s="106">
        <v>5409.13</v>
      </c>
      <c r="G3637" s="28"/>
      <c r="H3637" s="107">
        <v>8.5000000000000006E-3</v>
      </c>
      <c r="K3637" s="110">
        <v>45532</v>
      </c>
      <c r="L3637" s="106">
        <v>25052.35</v>
      </c>
      <c r="M3637" s="106">
        <v>25030.799999999999</v>
      </c>
      <c r="N3637" s="106">
        <v>25129.599999999999</v>
      </c>
      <c r="O3637" s="106">
        <v>24964.65</v>
      </c>
      <c r="P3637" s="28" t="s">
        <v>6061</v>
      </c>
      <c r="Q3637" s="107">
        <v>1.4E-3</v>
      </c>
      <c r="T3637" s="110">
        <v>45267</v>
      </c>
      <c r="U3637" s="28">
        <v>83.343000000000004</v>
      </c>
      <c r="V3637">
        <v>83.337000000000003</v>
      </c>
      <c r="W3637">
        <v>83.397999999999996</v>
      </c>
      <c r="X3637">
        <v>83.311000000000007</v>
      </c>
      <c r="Y3637" s="19">
        <v>1E-4</v>
      </c>
      <c r="AB3637" s="110">
        <f t="shared" si="658"/>
        <v>45532</v>
      </c>
      <c r="AC3637" s="108">
        <f t="shared" si="656"/>
        <v>25052.35</v>
      </c>
      <c r="AD3637" s="28">
        <f t="shared" si="657"/>
        <v>83.9</v>
      </c>
      <c r="AE3637" s="28">
        <f t="shared" si="650"/>
        <v>298.59773539928483</v>
      </c>
      <c r="AF3637" s="31">
        <f t="shared" si="651"/>
        <v>1.502372409748709E-3</v>
      </c>
      <c r="AJ3637" s="110">
        <f t="shared" si="655"/>
        <v>45467</v>
      </c>
      <c r="AK3637" s="31">
        <f t="shared" si="653"/>
        <v>-3.0999999999999999E-3</v>
      </c>
      <c r="AL3637" s="115">
        <f t="shared" si="654"/>
        <v>2.859968521953471E-3</v>
      </c>
      <c r="AM3637" s="100"/>
      <c r="BR3637" s="18">
        <f t="shared" si="647"/>
        <v>45455</v>
      </c>
      <c r="BS3637" s="6">
        <f t="shared" si="648"/>
        <v>8.5000000000000006E-3</v>
      </c>
      <c r="BT3637" s="6">
        <f t="shared" si="649"/>
        <v>2.5000000000000001E-3</v>
      </c>
    </row>
    <row r="3638" spans="2:72" ht="14.45" hidden="1">
      <c r="B3638" s="110">
        <v>45456</v>
      </c>
      <c r="C3638" s="106">
        <v>5433.74</v>
      </c>
      <c r="D3638" s="106">
        <v>5441.93</v>
      </c>
      <c r="E3638" s="106">
        <v>5441.93</v>
      </c>
      <c r="F3638" s="106">
        <v>5402.51</v>
      </c>
      <c r="G3638" s="28"/>
      <c r="H3638" s="107">
        <v>2.3E-3</v>
      </c>
      <c r="K3638" s="110">
        <v>45533</v>
      </c>
      <c r="L3638" s="106">
        <v>25151.95</v>
      </c>
      <c r="M3638" s="106">
        <v>25035.3</v>
      </c>
      <c r="N3638" s="106">
        <v>25192.9</v>
      </c>
      <c r="O3638" s="106">
        <v>24998.5</v>
      </c>
      <c r="P3638" s="28" t="s">
        <v>6062</v>
      </c>
      <c r="Q3638" s="107">
        <v>4.0000000000000001E-3</v>
      </c>
      <c r="T3638" s="110">
        <v>45268</v>
      </c>
      <c r="U3638" s="28">
        <v>83.424999999999997</v>
      </c>
      <c r="V3638">
        <v>83.353999999999999</v>
      </c>
      <c r="W3638">
        <v>83.465000000000003</v>
      </c>
      <c r="X3638">
        <v>83.334999999999994</v>
      </c>
      <c r="Y3638" s="19">
        <v>1E-3</v>
      </c>
      <c r="AB3638" s="110">
        <f t="shared" si="658"/>
        <v>45533</v>
      </c>
      <c r="AC3638" s="108">
        <f t="shared" si="656"/>
        <v>25151.95</v>
      </c>
      <c r="AD3638" s="28">
        <f t="shared" si="657"/>
        <v>83.88</v>
      </c>
      <c r="AE3638" s="28">
        <f t="shared" si="650"/>
        <v>299.85634239389606</v>
      </c>
      <c r="AF3638" s="31">
        <f t="shared" si="651"/>
        <v>4.2150587409117701E-3</v>
      </c>
      <c r="AJ3638" s="110">
        <f t="shared" si="655"/>
        <v>45468</v>
      </c>
      <c r="AK3638" s="31">
        <f t="shared" si="653"/>
        <v>3.8999999999999998E-3</v>
      </c>
      <c r="AL3638" s="115">
        <f t="shared" si="654"/>
        <v>8.3617508759190606E-3</v>
      </c>
      <c r="AM3638" s="100"/>
      <c r="BR3638" s="18">
        <f t="shared" si="647"/>
        <v>45456</v>
      </c>
      <c r="BS3638" s="6">
        <f t="shared" si="648"/>
        <v>2.3E-3</v>
      </c>
      <c r="BT3638" s="6">
        <f t="shared" si="649"/>
        <v>3.3E-3</v>
      </c>
    </row>
    <row r="3639" spans="2:72" ht="14.45" hidden="1">
      <c r="B3639" s="110">
        <v>45457</v>
      </c>
      <c r="C3639" s="106">
        <v>5431.6</v>
      </c>
      <c r="D3639" s="106">
        <v>5424.08</v>
      </c>
      <c r="E3639" s="106">
        <v>5432.39</v>
      </c>
      <c r="F3639" s="106">
        <v>5403.75</v>
      </c>
      <c r="G3639" s="28"/>
      <c r="H3639" s="107">
        <v>-4.0000000000000002E-4</v>
      </c>
      <c r="K3639" s="110">
        <v>45534</v>
      </c>
      <c r="L3639" s="106">
        <v>25235.9</v>
      </c>
      <c r="M3639" s="106">
        <v>25249.7</v>
      </c>
      <c r="N3639" s="106">
        <v>25268.35</v>
      </c>
      <c r="O3639" s="106">
        <v>25199.4</v>
      </c>
      <c r="P3639" s="28" t="s">
        <v>6063</v>
      </c>
      <c r="Q3639" s="107">
        <v>3.3E-3</v>
      </c>
      <c r="T3639" s="110">
        <v>45271</v>
      </c>
      <c r="U3639" s="28">
        <v>83.35</v>
      </c>
      <c r="V3639">
        <v>83.409000000000006</v>
      </c>
      <c r="W3639">
        <v>83.450999999999993</v>
      </c>
      <c r="X3639">
        <v>83.349000000000004</v>
      </c>
      <c r="Y3639" s="19">
        <v>-8.9999999999999998E-4</v>
      </c>
      <c r="AB3639" s="110">
        <f t="shared" si="658"/>
        <v>45534</v>
      </c>
      <c r="AC3639" s="108">
        <f t="shared" si="656"/>
        <v>25235.9</v>
      </c>
      <c r="AD3639" s="28">
        <f t="shared" si="657"/>
        <v>83.867000000000004</v>
      </c>
      <c r="AE3639" s="28">
        <f t="shared" si="650"/>
        <v>300.90381198802868</v>
      </c>
      <c r="AF3639" s="31">
        <f t="shared" si="651"/>
        <v>3.4932380811762975E-3</v>
      </c>
      <c r="AJ3639" s="110">
        <f t="shared" si="655"/>
        <v>45469</v>
      </c>
      <c r="AK3639" s="31">
        <f t="shared" si="653"/>
        <v>1.6000000000000001E-3</v>
      </c>
      <c r="AL3639" s="115">
        <f t="shared" si="654"/>
        <v>4.327467895663073E-3</v>
      </c>
      <c r="AM3639" s="100"/>
      <c r="BR3639" s="18">
        <f t="shared" si="647"/>
        <v>45457</v>
      </c>
      <c r="BS3639" s="6">
        <f t="shared" si="648"/>
        <v>-4.0000000000000002E-4</v>
      </c>
      <c r="BT3639" s="6">
        <f t="shared" si="649"/>
        <v>2.8999999999999998E-3</v>
      </c>
    </row>
    <row r="3640" spans="2:72" ht="14.45" hidden="1">
      <c r="B3640" s="110">
        <v>45460</v>
      </c>
      <c r="C3640" s="106">
        <v>5473.23</v>
      </c>
      <c r="D3640" s="106">
        <v>5431.11</v>
      </c>
      <c r="E3640" s="106">
        <v>5488.5</v>
      </c>
      <c r="F3640" s="106">
        <v>5420.4</v>
      </c>
      <c r="G3640" s="28"/>
      <c r="H3640" s="107">
        <v>7.7000000000000002E-3</v>
      </c>
      <c r="K3640" s="110">
        <v>45537</v>
      </c>
      <c r="L3640" s="106">
        <v>25278.7</v>
      </c>
      <c r="M3640" s="106">
        <v>25333.599999999999</v>
      </c>
      <c r="N3640" s="106">
        <v>25333.65</v>
      </c>
      <c r="O3640" s="106">
        <v>25235.5</v>
      </c>
      <c r="P3640" s="28" t="s">
        <v>6064</v>
      </c>
      <c r="Q3640" s="107">
        <v>1.6999999999999999E-3</v>
      </c>
      <c r="T3640" s="110">
        <v>45272</v>
      </c>
      <c r="U3640" s="28">
        <v>83.396000000000001</v>
      </c>
      <c r="V3640">
        <v>83.367999999999995</v>
      </c>
      <c r="W3640">
        <v>83.433999999999997</v>
      </c>
      <c r="X3640">
        <v>83.323999999999998</v>
      </c>
      <c r="Y3640" s="19">
        <v>5.9999999999999995E-4</v>
      </c>
      <c r="AB3640" s="110">
        <f t="shared" si="658"/>
        <v>45537</v>
      </c>
      <c r="AC3640" s="108">
        <f t="shared" si="656"/>
        <v>25278.7</v>
      </c>
      <c r="AD3640" s="28">
        <f t="shared" si="657"/>
        <v>83.88</v>
      </c>
      <c r="AE3640" s="28">
        <f t="shared" si="650"/>
        <v>301.36742966142111</v>
      </c>
      <c r="AF3640" s="31">
        <f t="shared" si="651"/>
        <v>1.5407504156539353E-3</v>
      </c>
      <c r="AJ3640" s="110">
        <f t="shared" si="655"/>
        <v>45470</v>
      </c>
      <c r="AK3640" s="31">
        <f t="shared" si="653"/>
        <v>8.9999999999999998E-4</v>
      </c>
      <c r="AL3640" s="115">
        <f t="shared" si="654"/>
        <v>8.8340004868083799E-3</v>
      </c>
      <c r="AM3640" s="100"/>
      <c r="BR3640" s="18" t="e">
        <f t="shared" si="647"/>
        <v>#N/A</v>
      </c>
      <c r="BS3640" s="6">
        <f t="shared" si="648"/>
        <v>0</v>
      </c>
      <c r="BT3640" s="6">
        <f t="shared" si="649"/>
        <v>0</v>
      </c>
    </row>
    <row r="3641" spans="2:72" ht="14.45" hidden="1">
      <c r="B3641" s="110">
        <v>45461</v>
      </c>
      <c r="C3641" s="106">
        <v>5487.03</v>
      </c>
      <c r="D3641" s="106">
        <v>5476.15</v>
      </c>
      <c r="E3641" s="106">
        <v>5490.38</v>
      </c>
      <c r="F3641" s="106">
        <v>5471.32</v>
      </c>
      <c r="G3641" s="28"/>
      <c r="H3641" s="107">
        <v>2.5000000000000001E-3</v>
      </c>
      <c r="K3641" s="110">
        <v>45538</v>
      </c>
      <c r="L3641" s="106">
        <v>25279.85</v>
      </c>
      <c r="M3641" s="106">
        <v>25313.4</v>
      </c>
      <c r="N3641" s="106">
        <v>25321.7</v>
      </c>
      <c r="O3641" s="106">
        <v>25235.8</v>
      </c>
      <c r="P3641" s="28" t="s">
        <v>6065</v>
      </c>
      <c r="Q3641" s="107">
        <v>0</v>
      </c>
      <c r="T3641" s="110">
        <v>45273</v>
      </c>
      <c r="U3641" s="28">
        <v>83.35</v>
      </c>
      <c r="V3641">
        <v>83.399000000000001</v>
      </c>
      <c r="W3641">
        <v>83.438000000000002</v>
      </c>
      <c r="X3641">
        <v>83.346000000000004</v>
      </c>
      <c r="Y3641" s="19">
        <v>-5.9999999999999995E-4</v>
      </c>
      <c r="AB3641" s="110">
        <f t="shared" si="658"/>
        <v>45538</v>
      </c>
      <c r="AC3641" s="108">
        <f t="shared" si="656"/>
        <v>25279.85</v>
      </c>
      <c r="AD3641" s="28">
        <f t="shared" si="657"/>
        <v>83.95</v>
      </c>
      <c r="AE3641" s="28">
        <f t="shared" si="650"/>
        <v>301.12983918999402</v>
      </c>
      <c r="AF3641" s="31">
        <f t="shared" si="651"/>
        <v>-7.8837474804105412E-4</v>
      </c>
      <c r="AJ3641" s="110">
        <f t="shared" si="655"/>
        <v>45471</v>
      </c>
      <c r="AK3641" s="31">
        <f t="shared" si="653"/>
        <v>-4.1000000000000003E-3</v>
      </c>
      <c r="AL3641" s="115">
        <f t="shared" si="654"/>
        <v>-4.1554861064985182E-4</v>
      </c>
      <c r="AM3641" s="100"/>
      <c r="BR3641" s="18">
        <f t="shared" si="647"/>
        <v>45461</v>
      </c>
      <c r="BS3641" s="6">
        <f t="shared" si="648"/>
        <v>2.5000000000000001E-3</v>
      </c>
      <c r="BT3641" s="6">
        <f t="shared" si="649"/>
        <v>3.8999999999999998E-3</v>
      </c>
    </row>
    <row r="3642" spans="2:72" ht="14.45" hidden="1">
      <c r="B3642" s="110">
        <v>45463</v>
      </c>
      <c r="C3642" s="106">
        <v>5473.17</v>
      </c>
      <c r="D3642" s="106">
        <v>5499.99</v>
      </c>
      <c r="E3642" s="106">
        <v>5505.53</v>
      </c>
      <c r="F3642" s="106">
        <v>5455.56</v>
      </c>
      <c r="G3642" s="28"/>
      <c r="H3642" s="107">
        <v>-2.5000000000000001E-3</v>
      </c>
      <c r="K3642" s="110">
        <v>45539</v>
      </c>
      <c r="L3642" s="106">
        <v>25198.7</v>
      </c>
      <c r="M3642" s="106">
        <v>25089.95</v>
      </c>
      <c r="N3642" s="106">
        <v>25216</v>
      </c>
      <c r="O3642" s="106">
        <v>25083.8</v>
      </c>
      <c r="P3642" s="28" t="s">
        <v>6066</v>
      </c>
      <c r="Q3642" s="107">
        <v>-3.2000000000000002E-3</v>
      </c>
      <c r="T3642" s="110">
        <v>45274</v>
      </c>
      <c r="U3642" s="28">
        <v>83.307000000000002</v>
      </c>
      <c r="V3642">
        <v>83.287000000000006</v>
      </c>
      <c r="W3642">
        <v>83.372</v>
      </c>
      <c r="X3642">
        <v>83.266000000000005</v>
      </c>
      <c r="Y3642" s="19">
        <v>-5.0000000000000001E-4</v>
      </c>
      <c r="AB3642" s="110">
        <f t="shared" si="658"/>
        <v>45539</v>
      </c>
      <c r="AC3642" s="108">
        <f t="shared" si="656"/>
        <v>25198.7</v>
      </c>
      <c r="AD3642" s="28">
        <f t="shared" si="657"/>
        <v>83.96</v>
      </c>
      <c r="AE3642" s="28">
        <f t="shared" si="650"/>
        <v>300.12744163887567</v>
      </c>
      <c r="AF3642" s="31">
        <f t="shared" si="651"/>
        <v>-3.3287885179851262E-3</v>
      </c>
      <c r="AJ3642" s="110">
        <f t="shared" si="655"/>
        <v>45474</v>
      </c>
      <c r="AK3642" s="31">
        <f t="shared" si="653"/>
        <v>2.7000000000000001E-3</v>
      </c>
      <c r="AL3642" s="115">
        <f t="shared" si="654"/>
        <v>4.4703081520316434E-3</v>
      </c>
      <c r="AM3642" s="100"/>
      <c r="BR3642" s="18">
        <f t="shared" si="647"/>
        <v>45463</v>
      </c>
      <c r="BS3642" s="6">
        <f t="shared" si="648"/>
        <v>-2.5000000000000001E-3</v>
      </c>
      <c r="BT3642" s="6">
        <f t="shared" si="649"/>
        <v>2.2000000000000001E-3</v>
      </c>
    </row>
    <row r="3643" spans="2:72" ht="14.45" hidden="1">
      <c r="B3643" s="110">
        <v>45464</v>
      </c>
      <c r="C3643" s="106">
        <v>5464.62</v>
      </c>
      <c r="D3643" s="106">
        <v>5466.77</v>
      </c>
      <c r="E3643" s="106">
        <v>5478.31</v>
      </c>
      <c r="F3643" s="106">
        <v>5452.03</v>
      </c>
      <c r="G3643" s="28"/>
      <c r="H3643" s="107">
        <v>-1.6000000000000001E-3</v>
      </c>
      <c r="K3643" s="110">
        <v>45540</v>
      </c>
      <c r="L3643" s="106">
        <v>25145.1</v>
      </c>
      <c r="M3643" s="106">
        <v>25250.5</v>
      </c>
      <c r="N3643" s="106">
        <v>25275.45</v>
      </c>
      <c r="O3643" s="106">
        <v>25127.75</v>
      </c>
      <c r="P3643" s="28" t="s">
        <v>6067</v>
      </c>
      <c r="Q3643" s="107">
        <v>-2.0999999999999999E-3</v>
      </c>
      <c r="T3643" s="110">
        <v>45275</v>
      </c>
      <c r="U3643" s="28">
        <v>83.02</v>
      </c>
      <c r="V3643">
        <v>83.308000000000007</v>
      </c>
      <c r="W3643">
        <v>83.331999999999994</v>
      </c>
      <c r="X3643">
        <v>82.927000000000007</v>
      </c>
      <c r="Y3643" s="19">
        <v>-3.3999999999999998E-3</v>
      </c>
      <c r="AB3643" s="110">
        <f t="shared" si="658"/>
        <v>45540</v>
      </c>
      <c r="AC3643" s="108">
        <f t="shared" si="656"/>
        <v>25145.1</v>
      </c>
      <c r="AD3643" s="28">
        <f t="shared" si="657"/>
        <v>83.960999999999999</v>
      </c>
      <c r="AE3643" s="28">
        <f t="shared" si="650"/>
        <v>299.48547539929251</v>
      </c>
      <c r="AF3643" s="31">
        <f t="shared" si="651"/>
        <v>-2.1389788153913791E-3</v>
      </c>
      <c r="AJ3643" s="110">
        <f t="shared" si="655"/>
        <v>45475</v>
      </c>
      <c r="AK3643" s="31">
        <f t="shared" si="653"/>
        <v>6.1999999999999998E-3</v>
      </c>
      <c r="AL3643" s="115">
        <f t="shared" si="654"/>
        <v>-1.491690595021633E-3</v>
      </c>
      <c r="AM3643" s="100"/>
      <c r="BR3643" s="18">
        <f t="shared" si="647"/>
        <v>45464</v>
      </c>
      <c r="BS3643" s="6">
        <f t="shared" si="648"/>
        <v>-1.6000000000000001E-3</v>
      </c>
      <c r="BT3643" s="6">
        <f t="shared" si="649"/>
        <v>-2.8E-3</v>
      </c>
    </row>
    <row r="3644" spans="2:72" ht="14.45" hidden="1">
      <c r="B3644" s="110">
        <v>45467</v>
      </c>
      <c r="C3644" s="106">
        <v>5447.87</v>
      </c>
      <c r="D3644" s="106">
        <v>5459.58</v>
      </c>
      <c r="E3644" s="106">
        <v>5490.66</v>
      </c>
      <c r="F3644" s="106">
        <v>5447.59</v>
      </c>
      <c r="G3644" s="28"/>
      <c r="H3644" s="107">
        <v>-3.0999999999999999E-3</v>
      </c>
      <c r="K3644" s="110">
        <v>45541</v>
      </c>
      <c r="L3644" s="106">
        <v>24852.15</v>
      </c>
      <c r="M3644" s="106">
        <v>25093.7</v>
      </c>
      <c r="N3644" s="106">
        <v>25168.75</v>
      </c>
      <c r="O3644" s="106">
        <v>24801.3</v>
      </c>
      <c r="P3644" s="28" t="s">
        <v>6068</v>
      </c>
      <c r="Q3644" s="107">
        <v>-1.17E-2</v>
      </c>
      <c r="T3644" s="110">
        <v>45278</v>
      </c>
      <c r="U3644" s="28">
        <v>83.144000000000005</v>
      </c>
      <c r="V3644">
        <v>83.018000000000001</v>
      </c>
      <c r="W3644">
        <v>83.173000000000002</v>
      </c>
      <c r="X3644">
        <v>82.91</v>
      </c>
      <c r="Y3644" s="19">
        <v>1.5E-3</v>
      </c>
      <c r="AB3644" s="110">
        <f t="shared" si="658"/>
        <v>45541</v>
      </c>
      <c r="AC3644" s="108">
        <f t="shared" si="656"/>
        <v>24852.15</v>
      </c>
      <c r="AD3644" s="28">
        <f t="shared" si="657"/>
        <v>83.984999999999999</v>
      </c>
      <c r="AE3644" s="28">
        <f t="shared" si="650"/>
        <v>295.91176995892124</v>
      </c>
      <c r="AF3644" s="31">
        <f t="shared" si="651"/>
        <v>-1.193281722796935E-2</v>
      </c>
      <c r="AJ3644" s="110">
        <f t="shared" si="655"/>
        <v>45476</v>
      </c>
      <c r="AK3644" s="31">
        <f t="shared" si="653"/>
        <v>5.1000000000000004E-3</v>
      </c>
      <c r="AL3644" s="115">
        <f t="shared" si="654"/>
        <v>6.5012121714147497E-3</v>
      </c>
      <c r="AM3644" s="100"/>
      <c r="BR3644" s="18">
        <f t="shared" si="647"/>
        <v>45467</v>
      </c>
      <c r="BS3644" s="6">
        <f t="shared" si="648"/>
        <v>-3.0999999999999999E-3</v>
      </c>
      <c r="BT3644" s="6">
        <f t="shared" si="649"/>
        <v>1.6000000000000001E-3</v>
      </c>
    </row>
    <row r="3645" spans="2:72" ht="14.45" hidden="1">
      <c r="B3645" s="110">
        <v>45468</v>
      </c>
      <c r="C3645" s="106">
        <v>5469.3</v>
      </c>
      <c r="D3645" s="106">
        <v>5460.73</v>
      </c>
      <c r="E3645" s="106">
        <v>5472.88</v>
      </c>
      <c r="F3645" s="106">
        <v>5446.56</v>
      </c>
      <c r="G3645" s="28"/>
      <c r="H3645" s="107">
        <v>3.8999999999999998E-3</v>
      </c>
      <c r="K3645" s="110">
        <v>45544</v>
      </c>
      <c r="L3645" s="106">
        <v>24936.400000000001</v>
      </c>
      <c r="M3645" s="106">
        <v>24823.4</v>
      </c>
      <c r="N3645" s="106">
        <v>24957.5</v>
      </c>
      <c r="O3645" s="106">
        <v>24753.15</v>
      </c>
      <c r="P3645" s="28" t="s">
        <v>6069</v>
      </c>
      <c r="Q3645" s="107">
        <v>3.3999999999999998E-3</v>
      </c>
      <c r="T3645" s="110">
        <v>45279</v>
      </c>
      <c r="U3645" s="28">
        <v>83.105999999999995</v>
      </c>
      <c r="V3645">
        <v>83.153000000000006</v>
      </c>
      <c r="W3645">
        <v>83.227999999999994</v>
      </c>
      <c r="X3645">
        <v>83.07</v>
      </c>
      <c r="Y3645" s="19">
        <v>-5.0000000000000001E-4</v>
      </c>
      <c r="AB3645" s="110">
        <f t="shared" si="658"/>
        <v>45544</v>
      </c>
      <c r="AC3645" s="108">
        <f t="shared" si="656"/>
        <v>24936.400000000001</v>
      </c>
      <c r="AD3645" s="28">
        <f t="shared" si="657"/>
        <v>83.927999999999997</v>
      </c>
      <c r="AE3645" s="28">
        <f t="shared" si="650"/>
        <v>297.1165761128587</v>
      </c>
      <c r="AF3645" s="31">
        <f t="shared" si="651"/>
        <v>4.0715046721686576E-3</v>
      </c>
      <c r="AJ3645" s="110">
        <f t="shared" si="655"/>
        <v>45478</v>
      </c>
      <c r="AK3645" s="31">
        <f t="shared" si="653"/>
        <v>5.4000000000000003E-3</v>
      </c>
      <c r="AL3645" s="115">
        <f t="shared" si="654"/>
        <v>5.932565711115334E-4</v>
      </c>
      <c r="AM3645" s="100"/>
      <c r="BR3645" s="18">
        <f t="shared" si="647"/>
        <v>45468</v>
      </c>
      <c r="BS3645" s="6">
        <f t="shared" si="648"/>
        <v>3.8999999999999998E-3</v>
      </c>
      <c r="BT3645" s="6">
        <f t="shared" si="649"/>
        <v>7.7999999999999996E-3</v>
      </c>
    </row>
    <row r="3646" spans="2:72" ht="14.45" hidden="1">
      <c r="B3646" s="110">
        <v>45469</v>
      </c>
      <c r="C3646" s="106">
        <v>5477.9</v>
      </c>
      <c r="D3646" s="106">
        <v>5460.71</v>
      </c>
      <c r="E3646" s="106">
        <v>5483.14</v>
      </c>
      <c r="F3646" s="106">
        <v>5451.87</v>
      </c>
      <c r="G3646" s="28"/>
      <c r="H3646" s="107">
        <v>1.6000000000000001E-3</v>
      </c>
      <c r="K3646" s="110">
        <v>45545</v>
      </c>
      <c r="L3646" s="106">
        <v>25041.1</v>
      </c>
      <c r="M3646" s="106">
        <v>24999.4</v>
      </c>
      <c r="N3646" s="106">
        <v>25130.5</v>
      </c>
      <c r="O3646" s="106">
        <v>24896.799999999999</v>
      </c>
      <c r="P3646" s="28" t="s">
        <v>6070</v>
      </c>
      <c r="Q3646" s="107">
        <v>4.1999999999999997E-3</v>
      </c>
      <c r="T3646" s="110">
        <v>45280</v>
      </c>
      <c r="U3646" s="28">
        <v>83.138999999999996</v>
      </c>
      <c r="V3646">
        <v>83.111000000000004</v>
      </c>
      <c r="W3646">
        <v>83.236999999999995</v>
      </c>
      <c r="X3646">
        <v>83.087000000000003</v>
      </c>
      <c r="Y3646" s="19">
        <v>4.0000000000000002E-4</v>
      </c>
      <c r="AB3646" s="110">
        <f t="shared" si="658"/>
        <v>45545</v>
      </c>
      <c r="AC3646" s="108">
        <f t="shared" si="656"/>
        <v>25041.1</v>
      </c>
      <c r="AD3646" s="28">
        <f t="shared" si="657"/>
        <v>83.948999999999998</v>
      </c>
      <c r="AE3646" s="28">
        <f t="shared" si="650"/>
        <v>298.28943763475445</v>
      </c>
      <c r="AF3646" s="31">
        <f t="shared" si="651"/>
        <v>3.9474792596232433E-3</v>
      </c>
      <c r="AJ3646" s="110">
        <f t="shared" si="655"/>
        <v>45481</v>
      </c>
      <c r="AK3646" s="31">
        <f t="shared" si="653"/>
        <v>1E-3</v>
      </c>
      <c r="AL3646" s="115">
        <f t="shared" si="654"/>
        <v>-1.3566931221820067E-4</v>
      </c>
      <c r="AM3646" s="100"/>
      <c r="BR3646" s="18">
        <f t="shared" si="647"/>
        <v>45469</v>
      </c>
      <c r="BS3646" s="6">
        <f t="shared" si="648"/>
        <v>1.6000000000000001E-3</v>
      </c>
      <c r="BT3646" s="6">
        <f t="shared" si="649"/>
        <v>6.1999999999999998E-3</v>
      </c>
    </row>
    <row r="3647" spans="2:72" ht="14.45" hidden="1">
      <c r="B3647" s="110">
        <v>45470</v>
      </c>
      <c r="C3647" s="106">
        <v>5482.87</v>
      </c>
      <c r="D3647" s="106">
        <v>5473.59</v>
      </c>
      <c r="E3647" s="106">
        <v>5490.81</v>
      </c>
      <c r="F3647" s="106">
        <v>5467.54</v>
      </c>
      <c r="G3647" s="28"/>
      <c r="H3647" s="107">
        <v>8.9999999999999998E-4</v>
      </c>
      <c r="K3647" s="110">
        <v>45546</v>
      </c>
      <c r="L3647" s="106">
        <v>24918.45</v>
      </c>
      <c r="M3647" s="106">
        <v>25034</v>
      </c>
      <c r="N3647" s="106">
        <v>25113.7</v>
      </c>
      <c r="O3647" s="106">
        <v>24885.15</v>
      </c>
      <c r="P3647" s="28" t="s">
        <v>6071</v>
      </c>
      <c r="Q3647" s="107">
        <v>-4.8999999999999998E-3</v>
      </c>
      <c r="T3647" s="110">
        <v>45281</v>
      </c>
      <c r="U3647" s="28">
        <v>83.213999999999999</v>
      </c>
      <c r="V3647">
        <v>83.165999999999997</v>
      </c>
      <c r="W3647">
        <v>83.290999999999997</v>
      </c>
      <c r="X3647">
        <v>83.156000000000006</v>
      </c>
      <c r="Y3647" s="19">
        <v>8.9999999999999998E-4</v>
      </c>
      <c r="AB3647" s="110">
        <f t="shared" si="658"/>
        <v>45546</v>
      </c>
      <c r="AC3647" s="108">
        <f t="shared" si="656"/>
        <v>24918.45</v>
      </c>
      <c r="AD3647" s="28">
        <f t="shared" si="657"/>
        <v>83.96</v>
      </c>
      <c r="AE3647" s="28">
        <f t="shared" si="650"/>
        <v>296.78954263935208</v>
      </c>
      <c r="AF3647" s="31">
        <f t="shared" si="651"/>
        <v>-5.0283208393014922E-3</v>
      </c>
      <c r="AJ3647" s="110">
        <f t="shared" si="655"/>
        <v>45482</v>
      </c>
      <c r="AK3647" s="31">
        <f t="shared" si="653"/>
        <v>6.9999999999999999E-4</v>
      </c>
      <c r="AL3647" s="115">
        <f t="shared" si="654"/>
        <v>5.0531651507050857E-3</v>
      </c>
      <c r="AM3647" s="100"/>
      <c r="BR3647" s="18">
        <f t="shared" si="647"/>
        <v>45470</v>
      </c>
      <c r="BS3647" s="6">
        <f t="shared" si="648"/>
        <v>8.9999999999999998E-4</v>
      </c>
      <c r="BT3647" s="6">
        <f t="shared" si="649"/>
        <v>7.4000000000000003E-3</v>
      </c>
    </row>
    <row r="3648" spans="2:72" ht="14.45" hidden="1">
      <c r="B3648" s="110">
        <v>45471</v>
      </c>
      <c r="C3648" s="106">
        <v>5460.48</v>
      </c>
      <c r="D3648" s="106">
        <v>5488.48</v>
      </c>
      <c r="E3648" s="106">
        <v>5523.64</v>
      </c>
      <c r="F3648" s="106">
        <v>5451.12</v>
      </c>
      <c r="G3648" s="28"/>
      <c r="H3648" s="107">
        <v>-4.1000000000000003E-3</v>
      </c>
      <c r="K3648" s="110">
        <v>45547</v>
      </c>
      <c r="L3648" s="106">
        <v>25388.9</v>
      </c>
      <c r="M3648" s="106">
        <v>25059.65</v>
      </c>
      <c r="N3648" s="106">
        <v>25433.35</v>
      </c>
      <c r="O3648" s="106">
        <v>24941.45</v>
      </c>
      <c r="P3648" s="28" t="s">
        <v>6072</v>
      </c>
      <c r="Q3648" s="107">
        <v>1.89E-2</v>
      </c>
      <c r="T3648" s="110">
        <v>45282</v>
      </c>
      <c r="U3648" s="28">
        <v>83.165999999999997</v>
      </c>
      <c r="V3648">
        <v>83.221000000000004</v>
      </c>
      <c r="W3648">
        <v>83.275000000000006</v>
      </c>
      <c r="X3648">
        <v>83.102000000000004</v>
      </c>
      <c r="Y3648" s="19">
        <v>-5.9999999999999995E-4</v>
      </c>
      <c r="AB3648" s="110">
        <f t="shared" si="658"/>
        <v>45547</v>
      </c>
      <c r="AC3648" s="108">
        <f t="shared" si="656"/>
        <v>25388.9</v>
      </c>
      <c r="AD3648" s="28">
        <f t="shared" si="657"/>
        <v>83.92</v>
      </c>
      <c r="AE3648" s="28">
        <f t="shared" si="650"/>
        <v>302.53693994280269</v>
      </c>
      <c r="AF3648" s="31">
        <f t="shared" si="651"/>
        <v>1.936522847920763E-2</v>
      </c>
      <c r="AJ3648" s="110">
        <f t="shared" si="655"/>
        <v>45483</v>
      </c>
      <c r="AK3648" s="31">
        <f t="shared" si="653"/>
        <v>1.0200000000000001E-2</v>
      </c>
      <c r="AL3648" s="115">
        <f t="shared" si="654"/>
        <v>-4.9873702699444467E-3</v>
      </c>
      <c r="AM3648" s="100"/>
      <c r="BR3648" s="18">
        <f t="shared" si="647"/>
        <v>45471</v>
      </c>
      <c r="BS3648" s="6">
        <f t="shared" si="648"/>
        <v>-4.1000000000000003E-3</v>
      </c>
      <c r="BT3648" s="6">
        <f t="shared" si="649"/>
        <v>-1.4E-3</v>
      </c>
    </row>
    <row r="3649" spans="2:72" ht="14.45" hidden="1">
      <c r="B3649" s="110">
        <v>45474</v>
      </c>
      <c r="C3649" s="106">
        <v>5475.09</v>
      </c>
      <c r="D3649" s="106">
        <v>5471.08</v>
      </c>
      <c r="E3649" s="106">
        <v>5479.55</v>
      </c>
      <c r="F3649" s="106">
        <v>5446.53</v>
      </c>
      <c r="G3649" s="28"/>
      <c r="H3649" s="107">
        <v>2.7000000000000001E-3</v>
      </c>
      <c r="K3649" s="110">
        <v>45548</v>
      </c>
      <c r="L3649" s="106">
        <v>25356.5</v>
      </c>
      <c r="M3649" s="106">
        <v>25430.45</v>
      </c>
      <c r="N3649" s="106">
        <v>25430.5</v>
      </c>
      <c r="O3649" s="106">
        <v>25292.45</v>
      </c>
      <c r="P3649" s="28" t="s">
        <v>6073</v>
      </c>
      <c r="Q3649" s="107">
        <v>-1.2999999999999999E-3</v>
      </c>
      <c r="T3649" s="110">
        <v>45285</v>
      </c>
      <c r="U3649" s="28">
        <v>83.164000000000001</v>
      </c>
      <c r="V3649">
        <v>83.179000000000002</v>
      </c>
      <c r="W3649">
        <v>83.179000000000002</v>
      </c>
      <c r="X3649">
        <v>83.108999999999995</v>
      </c>
      <c r="Y3649" s="19">
        <v>0</v>
      </c>
      <c r="AB3649" s="110">
        <f t="shared" si="658"/>
        <v>45548</v>
      </c>
      <c r="AC3649" s="108">
        <f t="shared" si="656"/>
        <v>25356.5</v>
      </c>
      <c r="AD3649" s="28">
        <f t="shared" si="657"/>
        <v>83.88</v>
      </c>
      <c r="AE3649" s="28">
        <f t="shared" si="650"/>
        <v>302.29494515975205</v>
      </c>
      <c r="AF3649" s="31">
        <f t="shared" si="651"/>
        <v>-7.9988507550976529E-4</v>
      </c>
      <c r="AJ3649" s="110">
        <f t="shared" si="655"/>
        <v>45484</v>
      </c>
      <c r="AK3649" s="31">
        <f t="shared" si="653"/>
        <v>-8.8000000000000005E-3</v>
      </c>
      <c r="AL3649" s="115">
        <f t="shared" si="654"/>
        <v>-3.1353006073897571E-4</v>
      </c>
      <c r="AM3649" s="100"/>
      <c r="BR3649" s="18">
        <f t="shared" si="647"/>
        <v>45474</v>
      </c>
      <c r="BS3649" s="6">
        <f t="shared" si="648"/>
        <v>2.7000000000000001E-3</v>
      </c>
      <c r="BT3649" s="6">
        <f t="shared" si="649"/>
        <v>5.4999999999999997E-3</v>
      </c>
    </row>
    <row r="3650" spans="2:72" ht="14.45" hidden="1">
      <c r="B3650" s="110">
        <v>45475</v>
      </c>
      <c r="C3650" s="106">
        <v>5509.01</v>
      </c>
      <c r="D3650" s="106">
        <v>5461.84</v>
      </c>
      <c r="E3650" s="106">
        <v>5509.69</v>
      </c>
      <c r="F3650" s="106">
        <v>5458.43</v>
      </c>
      <c r="G3650" s="28"/>
      <c r="H3650" s="107">
        <v>6.1999999999999998E-3</v>
      </c>
      <c r="K3650" s="110">
        <v>45551</v>
      </c>
      <c r="L3650" s="106">
        <v>25383.75</v>
      </c>
      <c r="M3650" s="106">
        <v>25406.65</v>
      </c>
      <c r="N3650" s="106">
        <v>25445.7</v>
      </c>
      <c r="O3650" s="106">
        <v>25336.2</v>
      </c>
      <c r="P3650" s="28" t="s">
        <v>6074</v>
      </c>
      <c r="Q3650" s="107">
        <v>1.1000000000000001E-3</v>
      </c>
      <c r="T3650" s="110">
        <v>45286</v>
      </c>
      <c r="U3650" s="28">
        <v>83.158000000000001</v>
      </c>
      <c r="V3650">
        <v>83.168999999999997</v>
      </c>
      <c r="W3650">
        <v>83.218000000000004</v>
      </c>
      <c r="X3650">
        <v>83.105000000000004</v>
      </c>
      <c r="Y3650" s="19">
        <v>-1E-4</v>
      </c>
      <c r="AB3650" s="110">
        <f t="shared" si="658"/>
        <v>45551</v>
      </c>
      <c r="AC3650" s="108">
        <f t="shared" si="656"/>
        <v>25383.75</v>
      </c>
      <c r="AD3650" s="28">
        <f t="shared" si="657"/>
        <v>83.84</v>
      </c>
      <c r="AE3650" s="28">
        <f t="shared" si="650"/>
        <v>302.76419370229007</v>
      </c>
      <c r="AF3650" s="31">
        <f t="shared" si="651"/>
        <v>1.5522870959354673E-3</v>
      </c>
      <c r="AJ3650" s="110">
        <f t="shared" si="655"/>
        <v>45485</v>
      </c>
      <c r="AK3650" s="31">
        <f t="shared" si="653"/>
        <v>5.4999999999999997E-3</v>
      </c>
      <c r="AL3650" s="115">
        <f t="shared" si="654"/>
        <v>7.5851299470104383E-3</v>
      </c>
      <c r="AM3650" s="100"/>
      <c r="BR3650" s="18">
        <f t="shared" si="647"/>
        <v>45475</v>
      </c>
      <c r="BS3650" s="6">
        <f t="shared" si="648"/>
        <v>6.1999999999999998E-3</v>
      </c>
      <c r="BT3650" s="6">
        <f t="shared" si="649"/>
        <v>-6.9999999999999999E-4</v>
      </c>
    </row>
    <row r="3651" spans="2:72" ht="14.45" hidden="1">
      <c r="B3651" s="110">
        <v>45476</v>
      </c>
      <c r="C3651" s="106">
        <v>5537.02</v>
      </c>
      <c r="D3651" s="106">
        <v>5507.44</v>
      </c>
      <c r="E3651" s="106">
        <v>5539.27</v>
      </c>
      <c r="F3651" s="106">
        <v>5507.42</v>
      </c>
      <c r="G3651" s="28"/>
      <c r="H3651" s="107">
        <v>5.1000000000000004E-3</v>
      </c>
      <c r="K3651" s="110">
        <v>45552</v>
      </c>
      <c r="L3651" s="106">
        <v>25418.55</v>
      </c>
      <c r="M3651" s="106">
        <v>25416.9</v>
      </c>
      <c r="N3651" s="106">
        <v>25441.65</v>
      </c>
      <c r="O3651" s="106">
        <v>25352.25</v>
      </c>
      <c r="P3651" s="28" t="s">
        <v>6075</v>
      </c>
      <c r="Q3651" s="107">
        <v>1.4E-3</v>
      </c>
      <c r="T3651" s="110">
        <v>45287</v>
      </c>
      <c r="U3651" s="28">
        <v>83.263000000000005</v>
      </c>
      <c r="V3651">
        <v>83.162999999999997</v>
      </c>
      <c r="W3651">
        <v>83.367999999999995</v>
      </c>
      <c r="X3651">
        <v>83.162999999999997</v>
      </c>
      <c r="Y3651" s="19">
        <v>1.2999999999999999E-3</v>
      </c>
      <c r="AB3651" s="110">
        <f t="shared" si="658"/>
        <v>45552</v>
      </c>
      <c r="AC3651" s="108">
        <f t="shared" si="656"/>
        <v>25418.55</v>
      </c>
      <c r="AD3651" s="28">
        <f t="shared" si="657"/>
        <v>83.747</v>
      </c>
      <c r="AE3651" s="28">
        <f t="shared" si="650"/>
        <v>303.51594683988679</v>
      </c>
      <c r="AF3651" s="31">
        <f t="shared" si="651"/>
        <v>2.4829657972564867E-3</v>
      </c>
      <c r="AJ3651" s="110">
        <f t="shared" si="655"/>
        <v>45488</v>
      </c>
      <c r="AK3651" s="31">
        <f t="shared" si="653"/>
        <v>2.8E-3</v>
      </c>
      <c r="AL3651" s="115">
        <f t="shared" si="654"/>
        <v>2.9943361312385619E-3</v>
      </c>
      <c r="AM3651" s="100"/>
      <c r="BR3651" s="18">
        <f t="shared" ref="BR3651:BR3714" si="659">VLOOKUP(B3651,K:Q,1,FALSE)</f>
        <v>45476</v>
      </c>
      <c r="BS3651" s="6">
        <f t="shared" ref="BS3651:BS3714" si="660">IFERROR(VLOOKUP(BR3651,B:H,7,FALSE),0)</f>
        <v>5.1000000000000004E-3</v>
      </c>
      <c r="BT3651" s="6">
        <f t="shared" ref="BT3651:BT3714" si="661">IFERROR(VLOOKUP(BR3651,K:Q,7,FALSE),0)</f>
        <v>6.7000000000000002E-3</v>
      </c>
    </row>
    <row r="3652" spans="2:72" ht="14.45" hidden="1">
      <c r="B3652" s="110">
        <v>45478</v>
      </c>
      <c r="C3652" s="106">
        <v>5567.19</v>
      </c>
      <c r="D3652" s="106">
        <v>5537.91</v>
      </c>
      <c r="E3652" s="106">
        <v>5570.33</v>
      </c>
      <c r="F3652" s="106">
        <v>5531.63</v>
      </c>
      <c r="G3652" s="28"/>
      <c r="H3652" s="107">
        <v>5.4000000000000003E-3</v>
      </c>
      <c r="K3652" s="110">
        <v>45553</v>
      </c>
      <c r="L3652" s="106">
        <v>25377.55</v>
      </c>
      <c r="M3652" s="106">
        <v>25402.400000000001</v>
      </c>
      <c r="N3652" s="106">
        <v>25482.2</v>
      </c>
      <c r="O3652" s="106">
        <v>25285.55</v>
      </c>
      <c r="P3652" s="28" t="s">
        <v>6076</v>
      </c>
      <c r="Q3652" s="107">
        <v>-1.6000000000000001E-3</v>
      </c>
      <c r="T3652" s="110">
        <v>45288</v>
      </c>
      <c r="U3652" s="28">
        <v>83.168999999999997</v>
      </c>
      <c r="V3652">
        <v>83.268000000000001</v>
      </c>
      <c r="W3652">
        <v>83.317999999999998</v>
      </c>
      <c r="X3652">
        <v>83.125</v>
      </c>
      <c r="Y3652" s="19">
        <v>-1.1000000000000001E-3</v>
      </c>
      <c r="AB3652" s="110">
        <f t="shared" si="658"/>
        <v>45553</v>
      </c>
      <c r="AC3652" s="108">
        <f t="shared" si="656"/>
        <v>25377.55</v>
      </c>
      <c r="AD3652" s="28">
        <f t="shared" si="657"/>
        <v>83.65</v>
      </c>
      <c r="AE3652" s="28">
        <f t="shared" ref="AE3652:AE3715" si="662">AC3652/AD3652</f>
        <v>303.37776449491929</v>
      </c>
      <c r="AF3652" s="31">
        <f t="shared" si="651"/>
        <v>-4.552721081254596E-4</v>
      </c>
      <c r="AJ3652" s="110">
        <f t="shared" si="655"/>
        <v>45489</v>
      </c>
      <c r="AK3652" s="31">
        <f t="shared" si="653"/>
        <v>6.4000000000000003E-3</v>
      </c>
      <c r="AL3652" s="115">
        <f t="shared" si="654"/>
        <v>1.3932901828668243E-3</v>
      </c>
      <c r="AM3652" s="100"/>
      <c r="BR3652" s="18">
        <f t="shared" si="659"/>
        <v>45478</v>
      </c>
      <c r="BS3652" s="6">
        <f t="shared" si="660"/>
        <v>5.4000000000000003E-3</v>
      </c>
      <c r="BT3652" s="6">
        <f t="shared" si="661"/>
        <v>8.9999999999999998E-4</v>
      </c>
    </row>
    <row r="3653" spans="2:72" ht="14.45" hidden="1">
      <c r="B3653" s="110">
        <v>45481</v>
      </c>
      <c r="C3653" s="106">
        <v>5572.85</v>
      </c>
      <c r="D3653" s="106">
        <v>5572.75</v>
      </c>
      <c r="E3653" s="106">
        <v>5583.11</v>
      </c>
      <c r="F3653" s="106">
        <v>5562.51</v>
      </c>
      <c r="G3653" s="28"/>
      <c r="H3653" s="107">
        <v>1E-3</v>
      </c>
      <c r="K3653" s="110">
        <v>45554</v>
      </c>
      <c r="L3653" s="106">
        <v>25415.8</v>
      </c>
      <c r="M3653" s="106">
        <v>25487.05</v>
      </c>
      <c r="N3653" s="106">
        <v>25611.95</v>
      </c>
      <c r="O3653" s="106">
        <v>25376.05</v>
      </c>
      <c r="P3653" s="28" t="s">
        <v>6077</v>
      </c>
      <c r="Q3653" s="107">
        <v>1.5E-3</v>
      </c>
      <c r="T3653" s="110">
        <v>45289</v>
      </c>
      <c r="U3653" s="28">
        <v>83.19</v>
      </c>
      <c r="V3653">
        <v>83.174000000000007</v>
      </c>
      <c r="W3653">
        <v>83.242000000000004</v>
      </c>
      <c r="X3653">
        <v>83.099000000000004</v>
      </c>
      <c r="Y3653" s="19">
        <v>2.9999999999999997E-4</v>
      </c>
      <c r="AB3653" s="110">
        <f t="shared" si="658"/>
        <v>45554</v>
      </c>
      <c r="AC3653" s="108">
        <f t="shared" si="656"/>
        <v>25415.8</v>
      </c>
      <c r="AD3653" s="28">
        <f t="shared" si="657"/>
        <v>83.62</v>
      </c>
      <c r="AE3653" s="28">
        <f t="shared" si="662"/>
        <v>303.94403252810332</v>
      </c>
      <c r="AF3653" s="31">
        <f t="shared" ref="AF3653:AF3716" si="663">AE3653/AE3652-1</f>
        <v>1.8665442872083382E-3</v>
      </c>
      <c r="AJ3653" s="110" t="e">
        <f t="shared" si="655"/>
        <v>#N/A</v>
      </c>
      <c r="AK3653" s="31">
        <f t="shared" si="653"/>
        <v>0</v>
      </c>
      <c r="AL3653" s="115">
        <f t="shared" si="654"/>
        <v>0</v>
      </c>
      <c r="AM3653" s="100"/>
      <c r="BR3653" s="18">
        <f t="shared" si="659"/>
        <v>45481</v>
      </c>
      <c r="BS3653" s="6">
        <f t="shared" si="660"/>
        <v>1E-3</v>
      </c>
      <c r="BT3653" s="6">
        <f t="shared" si="661"/>
        <v>-1E-4</v>
      </c>
    </row>
    <row r="3654" spans="2:72" ht="14.45" hidden="1">
      <c r="B3654" s="110">
        <v>45482</v>
      </c>
      <c r="C3654" s="106">
        <v>5576.98</v>
      </c>
      <c r="D3654" s="106">
        <v>5584.24</v>
      </c>
      <c r="E3654" s="106">
        <v>5590.75</v>
      </c>
      <c r="F3654" s="106">
        <v>5574.57</v>
      </c>
      <c r="G3654" s="28"/>
      <c r="H3654" s="107">
        <v>6.9999999999999999E-4</v>
      </c>
      <c r="K3654" s="110">
        <v>45555</v>
      </c>
      <c r="L3654" s="106">
        <v>25790.95</v>
      </c>
      <c r="M3654" s="106">
        <v>25525.95</v>
      </c>
      <c r="N3654" s="106">
        <v>25849.25</v>
      </c>
      <c r="O3654" s="106">
        <v>25426.6</v>
      </c>
      <c r="P3654" s="28" t="s">
        <v>6078</v>
      </c>
      <c r="Q3654" s="107">
        <v>1.4800000000000001E-2</v>
      </c>
      <c r="T3654" s="110">
        <v>45292</v>
      </c>
      <c r="U3654" s="28">
        <v>83.238</v>
      </c>
      <c r="V3654">
        <v>83.24</v>
      </c>
      <c r="W3654">
        <v>83.242999999999995</v>
      </c>
      <c r="X3654">
        <v>83.15</v>
      </c>
      <c r="Y3654" s="19">
        <v>5.9999999999999995E-4</v>
      </c>
      <c r="AB3654" s="110">
        <f t="shared" si="658"/>
        <v>45555</v>
      </c>
      <c r="AC3654" s="108">
        <f t="shared" si="656"/>
        <v>25790.95</v>
      </c>
      <c r="AD3654" s="28">
        <f t="shared" si="657"/>
        <v>83.484999999999999</v>
      </c>
      <c r="AE3654" s="28">
        <f t="shared" si="662"/>
        <v>308.929148948913</v>
      </c>
      <c r="AF3654" s="31">
        <f t="shared" si="663"/>
        <v>1.6401428839859733E-2</v>
      </c>
      <c r="AJ3654" s="110">
        <f t="shared" si="655"/>
        <v>45491</v>
      </c>
      <c r="AK3654" s="31">
        <f t="shared" si="653"/>
        <v>-7.7999999999999996E-3</v>
      </c>
      <c r="AL3654" s="115">
        <f t="shared" si="654"/>
        <v>6.9570151982845108E-3</v>
      </c>
      <c r="AM3654" s="100"/>
      <c r="BR3654" s="18">
        <f t="shared" si="659"/>
        <v>45482</v>
      </c>
      <c r="BS3654" s="6">
        <f t="shared" si="660"/>
        <v>6.9999999999999999E-4</v>
      </c>
      <c r="BT3654" s="6">
        <f t="shared" si="661"/>
        <v>4.5999999999999999E-3</v>
      </c>
    </row>
    <row r="3655" spans="2:72" ht="14.45" hidden="1">
      <c r="B3655" s="110">
        <v>45483</v>
      </c>
      <c r="C3655" s="106">
        <v>5633.91</v>
      </c>
      <c r="D3655" s="106">
        <v>5591.26</v>
      </c>
      <c r="E3655" s="106">
        <v>5635.39</v>
      </c>
      <c r="F3655" s="106">
        <v>5586.44</v>
      </c>
      <c r="G3655" s="28"/>
      <c r="H3655" s="107">
        <v>1.0200000000000001E-2</v>
      </c>
      <c r="K3655" s="110">
        <v>45558</v>
      </c>
      <c r="L3655" s="106">
        <v>25939.05</v>
      </c>
      <c r="M3655" s="106">
        <v>25872.55</v>
      </c>
      <c r="N3655" s="106">
        <v>25956</v>
      </c>
      <c r="O3655" s="106">
        <v>25847.35</v>
      </c>
      <c r="P3655" s="28" t="s">
        <v>6079</v>
      </c>
      <c r="Q3655" s="107">
        <v>5.7000000000000002E-3</v>
      </c>
      <c r="T3655" s="110">
        <v>45293</v>
      </c>
      <c r="U3655" s="28">
        <v>83.27</v>
      </c>
      <c r="V3655">
        <v>83.179000000000002</v>
      </c>
      <c r="W3655">
        <v>83.358999999999995</v>
      </c>
      <c r="X3655">
        <v>83.179000000000002</v>
      </c>
      <c r="Y3655" s="19">
        <v>4.0000000000000002E-4</v>
      </c>
      <c r="AB3655" s="110">
        <f t="shared" si="658"/>
        <v>45558</v>
      </c>
      <c r="AC3655" s="108">
        <f t="shared" si="656"/>
        <v>25939.05</v>
      </c>
      <c r="AD3655" s="28">
        <f t="shared" si="657"/>
        <v>83.53</v>
      </c>
      <c r="AE3655" s="28">
        <f t="shared" si="662"/>
        <v>310.53573566383335</v>
      </c>
      <c r="AF3655" s="31">
        <f t="shared" si="663"/>
        <v>5.2005021875938251E-3</v>
      </c>
      <c r="AJ3655" s="110">
        <f t="shared" si="655"/>
        <v>45492</v>
      </c>
      <c r="AK3655" s="31">
        <f t="shared" si="653"/>
        <v>-7.1000000000000004E-3</v>
      </c>
      <c r="AL3655" s="115">
        <f t="shared" si="654"/>
        <v>-1.2585923505631036E-2</v>
      </c>
      <c r="AM3655" s="100"/>
      <c r="BR3655" s="18">
        <f t="shared" si="659"/>
        <v>45483</v>
      </c>
      <c r="BS3655" s="6">
        <f t="shared" si="660"/>
        <v>1.0200000000000001E-2</v>
      </c>
      <c r="BT3655" s="6">
        <f t="shared" si="661"/>
        <v>-4.4999999999999997E-3</v>
      </c>
    </row>
    <row r="3656" spans="2:72" ht="14.45" hidden="1">
      <c r="B3656" s="110">
        <v>45484</v>
      </c>
      <c r="C3656" s="106">
        <v>5584.54</v>
      </c>
      <c r="D3656" s="106">
        <v>5635.21</v>
      </c>
      <c r="E3656" s="106">
        <v>5642.45</v>
      </c>
      <c r="F3656" s="106">
        <v>5576.53</v>
      </c>
      <c r="G3656" s="28"/>
      <c r="H3656" s="107">
        <v>-8.8000000000000005E-3</v>
      </c>
      <c r="K3656" s="110">
        <v>45559</v>
      </c>
      <c r="L3656" s="106">
        <v>25940.400000000001</v>
      </c>
      <c r="M3656" s="106">
        <v>25921.45</v>
      </c>
      <c r="N3656" s="106">
        <v>26011.55</v>
      </c>
      <c r="O3656" s="106">
        <v>25886.85</v>
      </c>
      <c r="P3656" s="28" t="s">
        <v>6080</v>
      </c>
      <c r="Q3656" s="107">
        <v>1E-4</v>
      </c>
      <c r="T3656" s="110">
        <v>45294</v>
      </c>
      <c r="U3656" s="28">
        <v>83.281999999999996</v>
      </c>
      <c r="V3656">
        <v>83.278999999999996</v>
      </c>
      <c r="W3656">
        <v>83.347999999999999</v>
      </c>
      <c r="X3656">
        <v>83.244</v>
      </c>
      <c r="Y3656" s="19">
        <v>1E-4</v>
      </c>
      <c r="AB3656" s="110">
        <f t="shared" si="658"/>
        <v>45559</v>
      </c>
      <c r="AC3656" s="108">
        <f t="shared" si="656"/>
        <v>25940.400000000001</v>
      </c>
      <c r="AD3656" s="28">
        <f t="shared" si="657"/>
        <v>83.6</v>
      </c>
      <c r="AE3656" s="28">
        <f t="shared" si="662"/>
        <v>310.29186602870817</v>
      </c>
      <c r="AF3656" s="31">
        <f t="shared" si="663"/>
        <v>-7.8531906997392209E-4</v>
      </c>
      <c r="AJ3656" s="110">
        <f t="shared" si="655"/>
        <v>45495</v>
      </c>
      <c r="AK3656" s="31">
        <f t="shared" si="653"/>
        <v>1.0800000000000001E-2</v>
      </c>
      <c r="AL3656" s="115">
        <f t="shared" si="654"/>
        <v>-1.0657180452899873E-5</v>
      </c>
      <c r="AM3656" s="100"/>
      <c r="BR3656" s="18">
        <f t="shared" si="659"/>
        <v>45484</v>
      </c>
      <c r="BS3656" s="6">
        <f t="shared" si="660"/>
        <v>-8.8000000000000005E-3</v>
      </c>
      <c r="BT3656" s="6">
        <f t="shared" si="661"/>
        <v>-2.9999999999999997E-4</v>
      </c>
    </row>
    <row r="3657" spans="2:72" ht="14.45" hidden="1">
      <c r="B3657" s="110">
        <v>45485</v>
      </c>
      <c r="C3657" s="106">
        <v>5615.35</v>
      </c>
      <c r="D3657" s="106">
        <v>5590.76</v>
      </c>
      <c r="E3657" s="106">
        <v>5655.56</v>
      </c>
      <c r="F3657" s="106">
        <v>5590.44</v>
      </c>
      <c r="G3657" s="28"/>
      <c r="H3657" s="107">
        <v>5.4999999999999997E-3</v>
      </c>
      <c r="K3657" s="110">
        <v>45560</v>
      </c>
      <c r="L3657" s="106">
        <v>26004.15</v>
      </c>
      <c r="M3657" s="106">
        <v>25899.45</v>
      </c>
      <c r="N3657" s="106">
        <v>26032.799999999999</v>
      </c>
      <c r="O3657" s="106">
        <v>25871.35</v>
      </c>
      <c r="P3657" s="28" t="s">
        <v>6081</v>
      </c>
      <c r="Q3657" s="107">
        <v>2.5000000000000001E-3</v>
      </c>
      <c r="T3657" s="110">
        <v>45295</v>
      </c>
      <c r="U3657" s="28">
        <v>83.242999999999995</v>
      </c>
      <c r="V3657">
        <v>83.293999999999997</v>
      </c>
      <c r="W3657">
        <v>83.334999999999994</v>
      </c>
      <c r="X3657">
        <v>83.194999999999993</v>
      </c>
      <c r="Y3657" s="19">
        <v>-5.0000000000000001E-4</v>
      </c>
      <c r="AB3657" s="110">
        <f t="shared" si="658"/>
        <v>45560</v>
      </c>
      <c r="AC3657" s="108">
        <f t="shared" si="656"/>
        <v>26004.15</v>
      </c>
      <c r="AD3657" s="28">
        <f t="shared" si="657"/>
        <v>83.6</v>
      </c>
      <c r="AE3657" s="28">
        <f t="shared" si="662"/>
        <v>311.05442583732059</v>
      </c>
      <c r="AF3657" s="31">
        <f t="shared" si="663"/>
        <v>2.4575565527131804E-3</v>
      </c>
      <c r="AJ3657" s="110">
        <f t="shared" si="655"/>
        <v>45496</v>
      </c>
      <c r="AK3657" s="31">
        <f t="shared" si="653"/>
        <v>-1.6000000000000001E-3</v>
      </c>
      <c r="AL3657" s="115">
        <f t="shared" si="654"/>
        <v>-1.5305911566836361E-3</v>
      </c>
      <c r="AM3657" s="100"/>
      <c r="BR3657" s="18">
        <f t="shared" si="659"/>
        <v>45485</v>
      </c>
      <c r="BS3657" s="6">
        <f t="shared" si="660"/>
        <v>5.4999999999999997E-3</v>
      </c>
      <c r="BT3657" s="6">
        <f t="shared" si="661"/>
        <v>7.7000000000000002E-3</v>
      </c>
    </row>
    <row r="3658" spans="2:72" ht="14.45" hidden="1">
      <c r="B3658" s="110">
        <v>45488</v>
      </c>
      <c r="C3658" s="106">
        <v>5631.22</v>
      </c>
      <c r="D3658" s="106">
        <v>5638.16</v>
      </c>
      <c r="E3658" s="106">
        <v>5666.94</v>
      </c>
      <c r="F3658" s="106">
        <v>5614.75</v>
      </c>
      <c r="G3658" s="28"/>
      <c r="H3658" s="107">
        <v>2.8E-3</v>
      </c>
      <c r="K3658" s="110">
        <v>45561</v>
      </c>
      <c r="L3658" s="106">
        <v>26216.05</v>
      </c>
      <c r="M3658" s="106">
        <v>26005.4</v>
      </c>
      <c r="N3658" s="106">
        <v>26250.9</v>
      </c>
      <c r="O3658" s="106">
        <v>25998.400000000001</v>
      </c>
      <c r="P3658" s="28" t="s">
        <v>6082</v>
      </c>
      <c r="Q3658" s="107">
        <v>8.0999999999999996E-3</v>
      </c>
      <c r="T3658" s="110">
        <v>45296</v>
      </c>
      <c r="U3658" s="28">
        <v>83.102999999999994</v>
      </c>
      <c r="V3658">
        <v>83.234999999999999</v>
      </c>
      <c r="W3658">
        <v>83.286000000000001</v>
      </c>
      <c r="X3658">
        <v>83.066999999999993</v>
      </c>
      <c r="Y3658" s="19">
        <v>-1.6999999999999999E-3</v>
      </c>
      <c r="AB3658" s="110">
        <f t="shared" si="658"/>
        <v>45561</v>
      </c>
      <c r="AC3658" s="108">
        <f t="shared" si="656"/>
        <v>26216.05</v>
      </c>
      <c r="AD3658" s="28">
        <f t="shared" si="657"/>
        <v>83.600999999999999</v>
      </c>
      <c r="AE3658" s="28">
        <f t="shared" si="662"/>
        <v>313.58536381143767</v>
      </c>
      <c r="AF3658" s="31">
        <f t="shared" si="663"/>
        <v>8.1366402914990754E-3</v>
      </c>
      <c r="AJ3658" s="110">
        <f t="shared" si="655"/>
        <v>45497</v>
      </c>
      <c r="AK3658" s="31">
        <f t="shared" si="653"/>
        <v>-2.3099999999999999E-2</v>
      </c>
      <c r="AL3658" s="115">
        <f t="shared" si="654"/>
        <v>-3.082876508091581E-3</v>
      </c>
      <c r="AM3658" s="100"/>
      <c r="BR3658" s="18">
        <f t="shared" si="659"/>
        <v>45488</v>
      </c>
      <c r="BS3658" s="6">
        <f t="shared" si="660"/>
        <v>2.8E-3</v>
      </c>
      <c r="BT3658" s="6">
        <f t="shared" si="661"/>
        <v>3.5000000000000001E-3</v>
      </c>
    </row>
    <row r="3659" spans="2:72" ht="14.45" hidden="1">
      <c r="B3659" s="110">
        <v>45489</v>
      </c>
      <c r="C3659" s="106">
        <v>5667.2</v>
      </c>
      <c r="D3659" s="106">
        <v>5644.09</v>
      </c>
      <c r="E3659" s="106">
        <v>5669.67</v>
      </c>
      <c r="F3659" s="106">
        <v>5639.02</v>
      </c>
      <c r="G3659" s="28"/>
      <c r="H3659" s="107">
        <v>6.4000000000000003E-3</v>
      </c>
      <c r="K3659" s="110">
        <v>45562</v>
      </c>
      <c r="L3659" s="106">
        <v>26178.95</v>
      </c>
      <c r="M3659" s="106">
        <v>26248.25</v>
      </c>
      <c r="N3659" s="106">
        <v>26277.35</v>
      </c>
      <c r="O3659" s="106">
        <v>26151.4</v>
      </c>
      <c r="P3659" s="28" t="s">
        <v>6083</v>
      </c>
      <c r="Q3659" s="107">
        <v>-1.4E-3</v>
      </c>
      <c r="T3659" s="110">
        <v>45299</v>
      </c>
      <c r="U3659" s="28">
        <v>83.045000000000002</v>
      </c>
      <c r="V3659">
        <v>83.123999999999995</v>
      </c>
      <c r="W3659">
        <v>83.177999999999997</v>
      </c>
      <c r="X3659">
        <v>83.025999999999996</v>
      </c>
      <c r="Y3659" s="19">
        <v>-6.9999999999999999E-4</v>
      </c>
      <c r="AB3659" s="110">
        <f t="shared" si="658"/>
        <v>45562</v>
      </c>
      <c r="AC3659" s="108">
        <f t="shared" si="656"/>
        <v>26178.95</v>
      </c>
      <c r="AD3659" s="28">
        <f t="shared" si="657"/>
        <v>83.71</v>
      </c>
      <c r="AE3659" s="28">
        <f t="shared" si="662"/>
        <v>312.73384302950666</v>
      </c>
      <c r="AF3659" s="31">
        <f t="shared" si="663"/>
        <v>-2.7154353493457073E-3</v>
      </c>
      <c r="AJ3659" s="110">
        <f t="shared" si="655"/>
        <v>45498</v>
      </c>
      <c r="AK3659" s="31">
        <f t="shared" si="653"/>
        <v>-5.1000000000000004E-3</v>
      </c>
      <c r="AL3659" s="115">
        <f t="shared" si="654"/>
        <v>-4.2252054997149457E-4</v>
      </c>
      <c r="AM3659" s="100"/>
      <c r="BR3659" s="18">
        <f t="shared" si="659"/>
        <v>45489</v>
      </c>
      <c r="BS3659" s="6">
        <f t="shared" si="660"/>
        <v>6.4000000000000003E-3</v>
      </c>
      <c r="BT3659" s="6">
        <f t="shared" si="661"/>
        <v>1.1000000000000001E-3</v>
      </c>
    </row>
    <row r="3660" spans="2:72" ht="14.45" hidden="1">
      <c r="B3660" s="110">
        <v>45490</v>
      </c>
      <c r="C3660" s="106">
        <v>5588.27</v>
      </c>
      <c r="D3660" s="106">
        <v>5610.07</v>
      </c>
      <c r="E3660" s="106">
        <v>5622.49</v>
      </c>
      <c r="F3660" s="106">
        <v>5584.81</v>
      </c>
      <c r="G3660" s="28"/>
      <c r="H3660" s="107">
        <v>-1.3899999999999999E-2</v>
      </c>
      <c r="K3660" s="110">
        <v>45565</v>
      </c>
      <c r="L3660" s="106">
        <v>25810.85</v>
      </c>
      <c r="M3660" s="106">
        <v>26061.3</v>
      </c>
      <c r="N3660" s="106">
        <v>26134.7</v>
      </c>
      <c r="O3660" s="106">
        <v>25794.1</v>
      </c>
      <c r="P3660" s="28" t="s">
        <v>5919</v>
      </c>
      <c r="Q3660" s="107">
        <v>-1.41E-2</v>
      </c>
      <c r="T3660" s="110">
        <v>45300</v>
      </c>
      <c r="U3660" s="28">
        <v>83.108999999999995</v>
      </c>
      <c r="V3660">
        <v>83.052999999999997</v>
      </c>
      <c r="W3660">
        <v>83.149000000000001</v>
      </c>
      <c r="X3660">
        <v>83.028999999999996</v>
      </c>
      <c r="Y3660" s="19">
        <v>8.0000000000000004E-4</v>
      </c>
      <c r="AB3660" s="110">
        <f t="shared" si="658"/>
        <v>45565</v>
      </c>
      <c r="AC3660" s="108">
        <f t="shared" si="656"/>
        <v>25810.85</v>
      </c>
      <c r="AD3660" s="28">
        <f t="shared" si="657"/>
        <v>83.754999999999995</v>
      </c>
      <c r="AE3660" s="28">
        <f t="shared" si="662"/>
        <v>308.17085547131512</v>
      </c>
      <c r="AF3660" s="31">
        <f t="shared" si="663"/>
        <v>-1.4590642042412449E-2</v>
      </c>
      <c r="AJ3660" s="110">
        <f t="shared" si="655"/>
        <v>45499</v>
      </c>
      <c r="AK3660" s="31">
        <f t="shared" si="653"/>
        <v>1.11E-2</v>
      </c>
      <c r="AL3660" s="115">
        <f t="shared" si="654"/>
        <v>1.7773996439682138E-2</v>
      </c>
      <c r="AM3660" s="100"/>
      <c r="BR3660" s="18" t="e">
        <f t="shared" si="659"/>
        <v>#N/A</v>
      </c>
      <c r="BS3660" s="6">
        <f t="shared" si="660"/>
        <v>0</v>
      </c>
      <c r="BT3660" s="6">
        <f t="shared" si="661"/>
        <v>0</v>
      </c>
    </row>
    <row r="3661" spans="2:72" ht="14.45" hidden="1">
      <c r="B3661" s="110">
        <v>45491</v>
      </c>
      <c r="C3661" s="106">
        <v>5544.59</v>
      </c>
      <c r="D3661" s="106">
        <v>5608.56</v>
      </c>
      <c r="E3661" s="106">
        <v>5614.05</v>
      </c>
      <c r="F3661" s="106">
        <v>5522.81</v>
      </c>
      <c r="G3661" s="28"/>
      <c r="H3661" s="107">
        <v>-7.7999999999999996E-3</v>
      </c>
      <c r="K3661" s="110">
        <v>45566</v>
      </c>
      <c r="L3661" s="106">
        <v>25796.9</v>
      </c>
      <c r="M3661" s="106">
        <v>25788.45</v>
      </c>
      <c r="N3661" s="106">
        <v>25907.599999999999</v>
      </c>
      <c r="O3661" s="106">
        <v>25739.200000000001</v>
      </c>
      <c r="P3661" s="28" t="s">
        <v>6084</v>
      </c>
      <c r="Q3661" s="107">
        <v>-5.0000000000000001E-4</v>
      </c>
      <c r="T3661" s="110">
        <v>45301</v>
      </c>
      <c r="U3661" s="28">
        <v>83.022999999999996</v>
      </c>
      <c r="V3661">
        <v>83.113</v>
      </c>
      <c r="W3661">
        <v>83.185000000000002</v>
      </c>
      <c r="X3661">
        <v>82.959000000000003</v>
      </c>
      <c r="Y3661" s="19">
        <v>-1E-3</v>
      </c>
      <c r="AB3661" s="110">
        <f t="shared" si="658"/>
        <v>45566</v>
      </c>
      <c r="AC3661" s="108">
        <f t="shared" si="656"/>
        <v>25796.9</v>
      </c>
      <c r="AD3661" s="28">
        <f t="shared" si="657"/>
        <v>83.9</v>
      </c>
      <c r="AE3661" s="28">
        <f t="shared" si="662"/>
        <v>307.47199046483911</v>
      </c>
      <c r="AF3661" s="31">
        <f t="shared" si="663"/>
        <v>-2.2677842309493101E-3</v>
      </c>
      <c r="AJ3661" s="110">
        <f t="shared" si="655"/>
        <v>45502</v>
      </c>
      <c r="AK3661" s="31">
        <f t="shared" si="653"/>
        <v>8.0000000000000004E-4</v>
      </c>
      <c r="AL3661" s="115">
        <f t="shared" si="654"/>
        <v>-4.87020813008332E-4</v>
      </c>
      <c r="AM3661" s="100"/>
      <c r="BR3661" s="18">
        <f t="shared" si="659"/>
        <v>45491</v>
      </c>
      <c r="BS3661" s="6">
        <f t="shared" si="660"/>
        <v>-7.7999999999999996E-3</v>
      </c>
      <c r="BT3661" s="6">
        <f t="shared" si="661"/>
        <v>7.6E-3</v>
      </c>
    </row>
    <row r="3662" spans="2:72" ht="14.45" hidden="1">
      <c r="B3662" s="110">
        <v>45492</v>
      </c>
      <c r="C3662" s="106">
        <v>5505</v>
      </c>
      <c r="D3662" s="106">
        <v>5543.37</v>
      </c>
      <c r="E3662" s="106">
        <v>5557.5</v>
      </c>
      <c r="F3662" s="106">
        <v>5497.04</v>
      </c>
      <c r="G3662" s="28"/>
      <c r="H3662" s="107">
        <v>-7.1000000000000004E-3</v>
      </c>
      <c r="K3662" s="110">
        <v>45568</v>
      </c>
      <c r="L3662" s="106">
        <v>25250.1</v>
      </c>
      <c r="M3662" s="106">
        <v>25452.85</v>
      </c>
      <c r="N3662" s="106">
        <v>25639.45</v>
      </c>
      <c r="O3662" s="106">
        <v>25230.3</v>
      </c>
      <c r="P3662" s="28" t="s">
        <v>6085</v>
      </c>
      <c r="Q3662" s="107">
        <v>-2.12E-2</v>
      </c>
      <c r="T3662" s="110">
        <v>45302</v>
      </c>
      <c r="U3662" s="28">
        <v>83.063000000000002</v>
      </c>
      <c r="V3662">
        <v>83.004000000000005</v>
      </c>
      <c r="W3662">
        <v>83.120999999999995</v>
      </c>
      <c r="X3662">
        <v>82.93</v>
      </c>
      <c r="Y3662" s="19">
        <v>5.0000000000000001E-4</v>
      </c>
      <c r="AB3662" s="110">
        <f t="shared" si="658"/>
        <v>45568</v>
      </c>
      <c r="AC3662" s="108">
        <f t="shared" si="656"/>
        <v>25250.1</v>
      </c>
      <c r="AD3662" s="28">
        <f t="shared" si="657"/>
        <v>83.99</v>
      </c>
      <c r="AE3662" s="28">
        <f t="shared" si="662"/>
        <v>300.63221812120491</v>
      </c>
      <c r="AF3662" s="31">
        <f t="shared" si="663"/>
        <v>-2.2245188361039836E-2</v>
      </c>
      <c r="AJ3662" s="110">
        <f t="shared" si="655"/>
        <v>45503</v>
      </c>
      <c r="AK3662" s="31">
        <f t="shared" si="653"/>
        <v>-5.0000000000000001E-3</v>
      </c>
      <c r="AL3662" s="115">
        <f t="shared" si="654"/>
        <v>1.1883298207395754E-3</v>
      </c>
      <c r="AM3662" s="100"/>
      <c r="BR3662" s="18">
        <f t="shared" si="659"/>
        <v>45492</v>
      </c>
      <c r="BS3662" s="6">
        <f t="shared" si="660"/>
        <v>-7.1000000000000004E-3</v>
      </c>
      <c r="BT3662" s="6">
        <f t="shared" si="661"/>
        <v>-1.09E-2</v>
      </c>
    </row>
    <row r="3663" spans="2:72" ht="14.45" hidden="1">
      <c r="B3663" s="110">
        <v>45495</v>
      </c>
      <c r="C3663" s="106">
        <v>5564.41</v>
      </c>
      <c r="D3663" s="106">
        <v>5544.54</v>
      </c>
      <c r="E3663" s="106">
        <v>5570.36</v>
      </c>
      <c r="F3663" s="106">
        <v>5529.04</v>
      </c>
      <c r="G3663" s="28"/>
      <c r="H3663" s="107">
        <v>1.0800000000000001E-2</v>
      </c>
      <c r="K3663" s="110">
        <v>45569</v>
      </c>
      <c r="L3663" s="106">
        <v>25014.6</v>
      </c>
      <c r="M3663" s="106">
        <v>25181.9</v>
      </c>
      <c r="N3663" s="106">
        <v>25485.05</v>
      </c>
      <c r="O3663" s="106">
        <v>24966.799999999999</v>
      </c>
      <c r="P3663" s="28" t="s">
        <v>6086</v>
      </c>
      <c r="Q3663" s="107">
        <v>-9.2999999999999992E-3</v>
      </c>
      <c r="T3663" s="110">
        <v>45303</v>
      </c>
      <c r="U3663" s="28">
        <v>82.856999999999999</v>
      </c>
      <c r="V3663">
        <v>83.067999999999998</v>
      </c>
      <c r="W3663">
        <v>83.103999999999999</v>
      </c>
      <c r="X3663">
        <v>82.778999999999996</v>
      </c>
      <c r="Y3663" s="19">
        <v>-2.5000000000000001E-3</v>
      </c>
      <c r="AB3663" s="110">
        <f t="shared" si="658"/>
        <v>45569</v>
      </c>
      <c r="AC3663" s="108">
        <f t="shared" si="656"/>
        <v>25014.6</v>
      </c>
      <c r="AD3663" s="28">
        <f t="shared" si="657"/>
        <v>84.022999999999996</v>
      </c>
      <c r="AE3663" s="28">
        <f t="shared" si="662"/>
        <v>297.71134094236101</v>
      </c>
      <c r="AF3663" s="31">
        <f t="shared" si="663"/>
        <v>-9.7157822840741037E-3</v>
      </c>
      <c r="AJ3663" s="110">
        <f t="shared" si="655"/>
        <v>45504</v>
      </c>
      <c r="AK3663" s="31">
        <f t="shared" si="653"/>
        <v>1.5800000000000002E-2</v>
      </c>
      <c r="AL3663" s="115">
        <f t="shared" si="654"/>
        <v>4.0273971813047371E-3</v>
      </c>
      <c r="AM3663" s="100"/>
      <c r="BR3663" s="18">
        <f t="shared" si="659"/>
        <v>45495</v>
      </c>
      <c r="BS3663" s="6">
        <f t="shared" si="660"/>
        <v>1.0800000000000001E-2</v>
      </c>
      <c r="BT3663" s="6">
        <f t="shared" si="661"/>
        <v>-8.9999999999999998E-4</v>
      </c>
    </row>
    <row r="3664" spans="2:72" ht="14.45" hidden="1">
      <c r="B3664" s="110">
        <v>45496</v>
      </c>
      <c r="C3664" s="106">
        <v>5555.74</v>
      </c>
      <c r="D3664" s="106">
        <v>5565.3</v>
      </c>
      <c r="E3664" s="106">
        <v>5585.34</v>
      </c>
      <c r="F3664" s="106">
        <v>5550.9</v>
      </c>
      <c r="G3664" s="28"/>
      <c r="H3664" s="107">
        <v>-1.6000000000000001E-3</v>
      </c>
      <c r="K3664" s="110">
        <v>45572</v>
      </c>
      <c r="L3664" s="106">
        <v>24795.75</v>
      </c>
      <c r="M3664" s="106">
        <v>25084.1</v>
      </c>
      <c r="N3664" s="106">
        <v>25143</v>
      </c>
      <c r="O3664" s="106">
        <v>24694.35</v>
      </c>
      <c r="P3664" s="28" t="s">
        <v>6087</v>
      </c>
      <c r="Q3664" s="107">
        <v>-8.6999999999999994E-3</v>
      </c>
      <c r="T3664" s="110">
        <v>45306</v>
      </c>
      <c r="U3664" s="28">
        <v>82.826999999999998</v>
      </c>
      <c r="V3664">
        <v>82.834999999999994</v>
      </c>
      <c r="W3664">
        <v>82.929000000000002</v>
      </c>
      <c r="X3664">
        <v>82.775000000000006</v>
      </c>
      <c r="Y3664" s="19">
        <v>-4.0000000000000002E-4</v>
      </c>
      <c r="AB3664" s="110">
        <f t="shared" si="658"/>
        <v>45572</v>
      </c>
      <c r="AC3664" s="108">
        <f t="shared" si="656"/>
        <v>24795.75</v>
      </c>
      <c r="AD3664" s="28">
        <f t="shared" si="657"/>
        <v>83.98</v>
      </c>
      <c r="AE3664" s="28">
        <f t="shared" si="662"/>
        <v>295.25779947606571</v>
      </c>
      <c r="AF3664" s="31">
        <f t="shared" si="663"/>
        <v>-8.2413436402153373E-3</v>
      </c>
      <c r="AJ3664" s="110">
        <f t="shared" si="655"/>
        <v>45505</v>
      </c>
      <c r="AK3664" s="31">
        <f t="shared" si="653"/>
        <v>-1.37E-2</v>
      </c>
      <c r="AL3664" s="115">
        <f t="shared" si="654"/>
        <v>2.2629584831626026E-3</v>
      </c>
      <c r="AM3664" s="100"/>
      <c r="BR3664" s="18">
        <f t="shared" si="659"/>
        <v>45496</v>
      </c>
      <c r="BS3664" s="6">
        <f t="shared" si="660"/>
        <v>-1.6000000000000001E-3</v>
      </c>
      <c r="BT3664" s="6">
        <f t="shared" si="661"/>
        <v>-1.1999999999999999E-3</v>
      </c>
    </row>
    <row r="3665" spans="2:72" ht="14.45" hidden="1">
      <c r="B3665" s="110">
        <v>45497</v>
      </c>
      <c r="C3665" s="106">
        <v>5427.13</v>
      </c>
      <c r="D3665" s="106">
        <v>5505.84</v>
      </c>
      <c r="E3665" s="106">
        <v>5508.04</v>
      </c>
      <c r="F3665" s="106">
        <v>5419.98</v>
      </c>
      <c r="G3665" s="28"/>
      <c r="H3665" s="107">
        <v>-2.3099999999999999E-2</v>
      </c>
      <c r="K3665" s="110">
        <v>45573</v>
      </c>
      <c r="L3665" s="106">
        <v>25013.15</v>
      </c>
      <c r="M3665" s="106">
        <v>24832.2</v>
      </c>
      <c r="N3665" s="106">
        <v>25044</v>
      </c>
      <c r="O3665" s="106">
        <v>24756.799999999999</v>
      </c>
      <c r="P3665" s="28" t="s">
        <v>6088</v>
      </c>
      <c r="Q3665" s="107">
        <v>8.8000000000000005E-3</v>
      </c>
      <c r="T3665" s="110">
        <v>45307</v>
      </c>
      <c r="U3665" s="28">
        <v>83.084000000000003</v>
      </c>
      <c r="V3665">
        <v>82.831999999999994</v>
      </c>
      <c r="W3665">
        <v>83.15</v>
      </c>
      <c r="X3665">
        <v>82.828999999999994</v>
      </c>
      <c r="Y3665" s="19">
        <v>3.0999999999999999E-3</v>
      </c>
      <c r="AB3665" s="110">
        <f t="shared" ref="AB3665:AB3696" si="664">VLOOKUP(K3665,T:Y,1,FALSE)</f>
        <v>45573</v>
      </c>
      <c r="AC3665" s="108">
        <f t="shared" si="656"/>
        <v>25013.15</v>
      </c>
      <c r="AD3665" s="28">
        <f t="shared" si="657"/>
        <v>83.944999999999993</v>
      </c>
      <c r="AE3665" s="28">
        <f t="shared" si="662"/>
        <v>297.97069509798087</v>
      </c>
      <c r="AF3665" s="31">
        <f t="shared" si="663"/>
        <v>9.1882267859788591E-3</v>
      </c>
      <c r="AJ3665" s="110">
        <f t="shared" si="655"/>
        <v>45506</v>
      </c>
      <c r="AK3665" s="31">
        <f t="shared" si="653"/>
        <v>-1.84E-2</v>
      </c>
      <c r="AL3665" s="115">
        <f t="shared" si="654"/>
        <v>-1.271359552189788E-2</v>
      </c>
      <c r="AM3665" s="100"/>
      <c r="BR3665" s="18">
        <f t="shared" si="659"/>
        <v>45497</v>
      </c>
      <c r="BS3665" s="6">
        <f t="shared" si="660"/>
        <v>-2.3099999999999999E-2</v>
      </c>
      <c r="BT3665" s="6">
        <f t="shared" si="661"/>
        <v>-2.7000000000000001E-3</v>
      </c>
    </row>
    <row r="3666" spans="2:72" ht="14.45" hidden="1">
      <c r="B3666" s="110">
        <v>45498</v>
      </c>
      <c r="C3666" s="106">
        <v>5399.22</v>
      </c>
      <c r="D3666" s="106">
        <v>5428.7</v>
      </c>
      <c r="E3666" s="106">
        <v>5491.59</v>
      </c>
      <c r="F3666" s="106">
        <v>5390.95</v>
      </c>
      <c r="G3666" s="28"/>
      <c r="H3666" s="107">
        <v>-5.1000000000000004E-3</v>
      </c>
      <c r="K3666" s="110">
        <v>45574</v>
      </c>
      <c r="L3666" s="106">
        <v>24981.95</v>
      </c>
      <c r="M3666" s="106">
        <v>25065.8</v>
      </c>
      <c r="N3666" s="106">
        <v>25234.05</v>
      </c>
      <c r="O3666" s="106">
        <v>24947.7</v>
      </c>
      <c r="P3666" s="28" t="s">
        <v>6089</v>
      </c>
      <c r="Q3666" s="107">
        <v>-1.1999999999999999E-3</v>
      </c>
      <c r="T3666" s="110">
        <v>45308</v>
      </c>
      <c r="U3666" s="28">
        <v>83.182000000000002</v>
      </c>
      <c r="V3666">
        <v>83.084999999999994</v>
      </c>
      <c r="W3666">
        <v>83.216999999999999</v>
      </c>
      <c r="X3666">
        <v>83.034999999999997</v>
      </c>
      <c r="Y3666" s="19">
        <v>1.1999999999999999E-3</v>
      </c>
      <c r="AB3666" s="110">
        <f t="shared" si="664"/>
        <v>45574</v>
      </c>
      <c r="AC3666" s="108">
        <f t="shared" si="656"/>
        <v>24981.95</v>
      </c>
      <c r="AD3666" s="28">
        <f t="shared" si="657"/>
        <v>83.95</v>
      </c>
      <c r="AE3666" s="28">
        <f t="shared" si="662"/>
        <v>297.58129839189996</v>
      </c>
      <c r="AF3666" s="31">
        <f t="shared" si="663"/>
        <v>-1.3068288676940654E-3</v>
      </c>
      <c r="AJ3666" s="110">
        <f t="shared" si="655"/>
        <v>45509</v>
      </c>
      <c r="AK3666" s="31">
        <f t="shared" ref="AK3666:AK3729" si="665">IFERROR(VLOOKUP(AJ3666,B:H,7,FALSE),0)</f>
        <v>-0.03</v>
      </c>
      <c r="AL3666" s="115">
        <f t="shared" ref="AL3666:AL3729" si="666">IFERROR(VLOOKUP(AJ3666,AB:AF,5,FALSE),0)</f>
        <v>-2.9381152920962661E-2</v>
      </c>
      <c r="AM3666" s="100"/>
      <c r="BR3666" s="18">
        <f t="shared" si="659"/>
        <v>45498</v>
      </c>
      <c r="BS3666" s="6">
        <f t="shared" si="660"/>
        <v>-5.1000000000000004E-3</v>
      </c>
      <c r="BT3666" s="6">
        <f t="shared" si="661"/>
        <v>-2.9999999999999997E-4</v>
      </c>
    </row>
    <row r="3667" spans="2:72" ht="14.45" hidden="1">
      <c r="B3667" s="110">
        <v>45499</v>
      </c>
      <c r="C3667" s="106">
        <v>5459.1</v>
      </c>
      <c r="D3667" s="106">
        <v>5433.67</v>
      </c>
      <c r="E3667" s="106">
        <v>5488.32</v>
      </c>
      <c r="F3667" s="106">
        <v>5430.7</v>
      </c>
      <c r="G3667" s="28"/>
      <c r="H3667" s="107">
        <v>1.11E-2</v>
      </c>
      <c r="K3667" s="110">
        <v>45575</v>
      </c>
      <c r="L3667" s="106">
        <v>24998.45</v>
      </c>
      <c r="M3667" s="106">
        <v>25067.05</v>
      </c>
      <c r="N3667" s="106">
        <v>25134.05</v>
      </c>
      <c r="O3667" s="106">
        <v>24979.4</v>
      </c>
      <c r="P3667" s="28" t="s">
        <v>6090</v>
      </c>
      <c r="Q3667" s="107">
        <v>6.9999999999999999E-4</v>
      </c>
      <c r="T3667" s="110">
        <v>45309</v>
      </c>
      <c r="U3667" s="28">
        <v>83.165000000000006</v>
      </c>
      <c r="V3667">
        <v>83.197000000000003</v>
      </c>
      <c r="W3667">
        <v>83.204999999999998</v>
      </c>
      <c r="X3667">
        <v>83.097999999999999</v>
      </c>
      <c r="Y3667" s="19">
        <v>-2.0000000000000001E-4</v>
      </c>
      <c r="AB3667" s="110">
        <f t="shared" si="664"/>
        <v>45575</v>
      </c>
      <c r="AC3667" s="108">
        <f t="shared" si="656"/>
        <v>24998.45</v>
      </c>
      <c r="AD3667" s="28">
        <f t="shared" si="657"/>
        <v>83.94</v>
      </c>
      <c r="AE3667" s="28">
        <f t="shared" si="662"/>
        <v>297.81331903740767</v>
      </c>
      <c r="AF3667" s="31">
        <f t="shared" si="663"/>
        <v>7.7968826254037893E-4</v>
      </c>
      <c r="AJ3667" s="110">
        <f t="shared" si="655"/>
        <v>45510</v>
      </c>
      <c r="AK3667" s="31">
        <f t="shared" si="665"/>
        <v>1.04E-2</v>
      </c>
      <c r="AL3667" s="115">
        <f t="shared" si="666"/>
        <v>-1.5752666436343876E-3</v>
      </c>
      <c r="AM3667" s="100"/>
      <c r="BR3667" s="18">
        <f t="shared" si="659"/>
        <v>45499</v>
      </c>
      <c r="BS3667" s="6">
        <f t="shared" si="660"/>
        <v>1.11E-2</v>
      </c>
      <c r="BT3667" s="6">
        <f t="shared" si="661"/>
        <v>1.7600000000000001E-2</v>
      </c>
    </row>
    <row r="3668" spans="2:72" ht="14.45" hidden="1">
      <c r="B3668" s="110">
        <v>45502</v>
      </c>
      <c r="C3668" s="106">
        <v>5463.54</v>
      </c>
      <c r="D3668" s="106">
        <v>5476.55</v>
      </c>
      <c r="E3668" s="106">
        <v>5487.74</v>
      </c>
      <c r="F3668" s="106">
        <v>5444.44</v>
      </c>
      <c r="G3668" s="28"/>
      <c r="H3668" s="107">
        <v>8.0000000000000004E-4</v>
      </c>
      <c r="K3668" s="110">
        <v>45576</v>
      </c>
      <c r="L3668" s="106">
        <v>24964.25</v>
      </c>
      <c r="M3668" s="106">
        <v>24985.3</v>
      </c>
      <c r="N3668" s="106">
        <v>25028.65</v>
      </c>
      <c r="O3668" s="106">
        <v>24920.05</v>
      </c>
      <c r="P3668" s="28" t="s">
        <v>6091</v>
      </c>
      <c r="Q3668" s="107">
        <v>-1.4E-3</v>
      </c>
      <c r="T3668" s="110">
        <v>45310</v>
      </c>
      <c r="U3668" s="28">
        <v>83.085999999999999</v>
      </c>
      <c r="V3668">
        <v>83.186999999999998</v>
      </c>
      <c r="W3668">
        <v>83.191999999999993</v>
      </c>
      <c r="X3668">
        <v>83.036000000000001</v>
      </c>
      <c r="Y3668" s="19">
        <v>-8.9999999999999998E-4</v>
      </c>
      <c r="AB3668" s="110">
        <f t="shared" si="664"/>
        <v>45576</v>
      </c>
      <c r="AC3668" s="108">
        <f t="shared" si="656"/>
        <v>24964.25</v>
      </c>
      <c r="AD3668" s="28">
        <f t="shared" si="657"/>
        <v>84.100999999999999</v>
      </c>
      <c r="AE3668" s="28">
        <f t="shared" si="662"/>
        <v>296.83654177714891</v>
      </c>
      <c r="AF3668" s="31">
        <f t="shared" si="663"/>
        <v>-3.2798306785468689E-3</v>
      </c>
      <c r="AJ3668" s="110">
        <f t="shared" si="655"/>
        <v>45511</v>
      </c>
      <c r="AK3668" s="31">
        <f t="shared" si="665"/>
        <v>-7.7000000000000002E-3</v>
      </c>
      <c r="AL3668" s="115">
        <f t="shared" si="666"/>
        <v>1.3253462533999727E-2</v>
      </c>
      <c r="AM3668" s="100"/>
      <c r="BR3668" s="18">
        <f t="shared" si="659"/>
        <v>45502</v>
      </c>
      <c r="BS3668" s="6">
        <f t="shared" si="660"/>
        <v>8.0000000000000004E-4</v>
      </c>
      <c r="BT3668" s="6">
        <f t="shared" si="661"/>
        <v>1E-4</v>
      </c>
    </row>
    <row r="3669" spans="2:72" ht="14.45" hidden="1">
      <c r="B3669" s="110">
        <v>45503</v>
      </c>
      <c r="C3669" s="106">
        <v>5436.44</v>
      </c>
      <c r="D3669" s="106">
        <v>5478.73</v>
      </c>
      <c r="E3669" s="106">
        <v>5489.46</v>
      </c>
      <c r="F3669" s="106">
        <v>5401.7</v>
      </c>
      <c r="G3669" s="28"/>
      <c r="H3669" s="107">
        <v>-5.0000000000000001E-3</v>
      </c>
      <c r="K3669" s="110">
        <v>45579</v>
      </c>
      <c r="L3669" s="106">
        <v>25127.95</v>
      </c>
      <c r="M3669" s="106">
        <v>25023.45</v>
      </c>
      <c r="N3669" s="106">
        <v>25159.75</v>
      </c>
      <c r="O3669" s="106">
        <v>25017.5</v>
      </c>
      <c r="P3669" s="28" t="s">
        <v>6092</v>
      </c>
      <c r="Q3669" s="107">
        <v>6.6E-3</v>
      </c>
      <c r="T3669" s="110">
        <v>45313</v>
      </c>
      <c r="U3669" s="28">
        <v>83.1</v>
      </c>
      <c r="V3669">
        <v>83.076999999999998</v>
      </c>
      <c r="W3669">
        <v>83.185000000000002</v>
      </c>
      <c r="X3669">
        <v>83.058999999999997</v>
      </c>
      <c r="Y3669" s="19">
        <v>2.0000000000000001E-4</v>
      </c>
      <c r="AB3669" s="110">
        <f t="shared" si="664"/>
        <v>45579</v>
      </c>
      <c r="AC3669" s="108">
        <f t="shared" si="656"/>
        <v>25127.95</v>
      </c>
      <c r="AD3669" s="28">
        <f t="shared" si="657"/>
        <v>84.045000000000002</v>
      </c>
      <c r="AE3669" s="28">
        <f t="shared" si="662"/>
        <v>298.98209292640848</v>
      </c>
      <c r="AF3669" s="31">
        <f t="shared" si="663"/>
        <v>7.2280560082469414E-3</v>
      </c>
      <c r="AJ3669" s="110">
        <f t="shared" si="655"/>
        <v>45512</v>
      </c>
      <c r="AK3669" s="31">
        <f t="shared" si="665"/>
        <v>2.3E-2</v>
      </c>
      <c r="AL3669" s="115">
        <f t="shared" si="666"/>
        <v>-8.6696096004351686E-3</v>
      </c>
      <c r="AM3669" s="100"/>
      <c r="BR3669" s="18">
        <f t="shared" si="659"/>
        <v>45503</v>
      </c>
      <c r="BS3669" s="6">
        <f t="shared" si="660"/>
        <v>-5.0000000000000001E-3</v>
      </c>
      <c r="BT3669" s="6">
        <f t="shared" si="661"/>
        <v>8.9999999999999998E-4</v>
      </c>
    </row>
    <row r="3670" spans="2:72" ht="14.45" hidden="1">
      <c r="B3670" s="110">
        <v>45504</v>
      </c>
      <c r="C3670" s="106">
        <v>5522.3</v>
      </c>
      <c r="D3670" s="106">
        <v>5505.59</v>
      </c>
      <c r="E3670" s="106">
        <v>5551.51</v>
      </c>
      <c r="F3670" s="106">
        <v>5493.75</v>
      </c>
      <c r="G3670" s="28"/>
      <c r="H3670" s="107">
        <v>1.5800000000000002E-2</v>
      </c>
      <c r="K3670" s="110">
        <v>45580</v>
      </c>
      <c r="L3670" s="106">
        <v>25057.35</v>
      </c>
      <c r="M3670" s="106">
        <v>25186.3</v>
      </c>
      <c r="N3670" s="106">
        <v>25212.05</v>
      </c>
      <c r="O3670" s="106">
        <v>25008.15</v>
      </c>
      <c r="P3670" s="28" t="s">
        <v>3845</v>
      </c>
      <c r="Q3670" s="107">
        <v>-2.8E-3</v>
      </c>
      <c r="T3670" s="110">
        <v>45314</v>
      </c>
      <c r="U3670" s="28">
        <v>83.15</v>
      </c>
      <c r="V3670">
        <v>83.096000000000004</v>
      </c>
      <c r="W3670">
        <v>83.188000000000002</v>
      </c>
      <c r="X3670">
        <v>83.061000000000007</v>
      </c>
      <c r="Y3670" s="19">
        <v>5.9999999999999995E-4</v>
      </c>
      <c r="AB3670" s="110">
        <f t="shared" si="664"/>
        <v>45580</v>
      </c>
      <c r="AC3670" s="108">
        <f t="shared" si="656"/>
        <v>25057.35</v>
      </c>
      <c r="AD3670" s="28">
        <f t="shared" si="657"/>
        <v>84.04</v>
      </c>
      <c r="AE3670" s="28">
        <f t="shared" si="662"/>
        <v>298.15980485483101</v>
      </c>
      <c r="AF3670" s="31">
        <f t="shared" si="663"/>
        <v>-2.7502920443461809E-3</v>
      </c>
      <c r="AJ3670" s="110">
        <f t="shared" si="655"/>
        <v>45513</v>
      </c>
      <c r="AK3670" s="31">
        <f t="shared" si="665"/>
        <v>4.7000000000000002E-3</v>
      </c>
      <c r="AL3670" s="115">
        <f t="shared" si="666"/>
        <v>1.0928497355841671E-2</v>
      </c>
      <c r="AM3670" s="100"/>
      <c r="BR3670" s="18">
        <f t="shared" si="659"/>
        <v>45504</v>
      </c>
      <c r="BS3670" s="6">
        <f t="shared" si="660"/>
        <v>1.5800000000000002E-2</v>
      </c>
      <c r="BT3670" s="6">
        <f t="shared" si="661"/>
        <v>3.8E-3</v>
      </c>
    </row>
    <row r="3671" spans="2:72" ht="14.45" hidden="1">
      <c r="B3671" s="110">
        <v>45505</v>
      </c>
      <c r="C3671" s="106">
        <v>5446.68</v>
      </c>
      <c r="D3671" s="106">
        <v>5537.84</v>
      </c>
      <c r="E3671" s="106">
        <v>5566.16</v>
      </c>
      <c r="F3671" s="106">
        <v>5410.42</v>
      </c>
      <c r="G3671" s="28"/>
      <c r="H3671" s="107">
        <v>-1.37E-2</v>
      </c>
      <c r="K3671" s="110">
        <v>45581</v>
      </c>
      <c r="L3671" s="106">
        <v>24971.3</v>
      </c>
      <c r="M3671" s="106">
        <v>25008.55</v>
      </c>
      <c r="N3671" s="106">
        <v>25093.4</v>
      </c>
      <c r="O3671" s="106">
        <v>24908.45</v>
      </c>
      <c r="P3671" s="28" t="s">
        <v>6093</v>
      </c>
      <c r="Q3671" s="107">
        <v>-3.3999999999999998E-3</v>
      </c>
      <c r="T3671" s="110">
        <v>45315</v>
      </c>
      <c r="U3671" s="28">
        <v>83.13</v>
      </c>
      <c r="V3671">
        <v>83.164000000000001</v>
      </c>
      <c r="W3671">
        <v>83.183999999999997</v>
      </c>
      <c r="X3671">
        <v>83.066999999999993</v>
      </c>
      <c r="Y3671" s="19">
        <v>-2.0000000000000001E-4</v>
      </c>
      <c r="AB3671" s="110">
        <f t="shared" si="664"/>
        <v>45581</v>
      </c>
      <c r="AC3671" s="108">
        <f t="shared" si="656"/>
        <v>24971.3</v>
      </c>
      <c r="AD3671" s="28">
        <f t="shared" si="657"/>
        <v>84.03</v>
      </c>
      <c r="AE3671" s="28">
        <f t="shared" si="662"/>
        <v>297.17124836367964</v>
      </c>
      <c r="AF3671" s="31">
        <f t="shared" si="663"/>
        <v>-3.3155256847337E-3</v>
      </c>
      <c r="AJ3671" s="110">
        <f t="shared" si="655"/>
        <v>45516</v>
      </c>
      <c r="AK3671" s="31">
        <f t="shared" si="665"/>
        <v>0</v>
      </c>
      <c r="AL3671" s="115">
        <f t="shared" si="666"/>
        <v>-6.6271449025789853E-4</v>
      </c>
      <c r="AM3671" s="100"/>
      <c r="BR3671" s="18">
        <f t="shared" si="659"/>
        <v>45505</v>
      </c>
      <c r="BS3671" s="6">
        <f t="shared" si="660"/>
        <v>-1.37E-2</v>
      </c>
      <c r="BT3671" s="6">
        <f t="shared" si="661"/>
        <v>2.3999999999999998E-3</v>
      </c>
    </row>
    <row r="3672" spans="2:72" ht="14.45" hidden="1">
      <c r="B3672" s="110">
        <v>45506</v>
      </c>
      <c r="C3672" s="106">
        <v>5346.56</v>
      </c>
      <c r="D3672" s="106">
        <v>5376.63</v>
      </c>
      <c r="E3672" s="106">
        <v>5383.89</v>
      </c>
      <c r="F3672" s="106">
        <v>5302.03</v>
      </c>
      <c r="G3672" s="28"/>
      <c r="H3672" s="107">
        <v>-1.84E-2</v>
      </c>
      <c r="K3672" s="110">
        <v>45582</v>
      </c>
      <c r="L3672" s="106">
        <v>24749.85</v>
      </c>
      <c r="M3672" s="106">
        <v>25027.4</v>
      </c>
      <c r="N3672" s="106">
        <v>25029.5</v>
      </c>
      <c r="O3672" s="106">
        <v>24728.9</v>
      </c>
      <c r="P3672" s="28" t="s">
        <v>6094</v>
      </c>
      <c r="Q3672" s="107">
        <v>-8.8999999999999999E-3</v>
      </c>
      <c r="T3672" s="110">
        <v>45316</v>
      </c>
      <c r="U3672" s="28">
        <v>83.144000000000005</v>
      </c>
      <c r="V3672">
        <v>83.141000000000005</v>
      </c>
      <c r="W3672">
        <v>83.177000000000007</v>
      </c>
      <c r="X3672">
        <v>83.076999999999998</v>
      </c>
      <c r="Y3672" s="19">
        <v>2.0000000000000001E-4</v>
      </c>
      <c r="AB3672" s="110">
        <f t="shared" si="664"/>
        <v>45582</v>
      </c>
      <c r="AC3672" s="108">
        <f t="shared" si="656"/>
        <v>24749.85</v>
      </c>
      <c r="AD3672" s="28">
        <f t="shared" si="657"/>
        <v>84.034999999999997</v>
      </c>
      <c r="AE3672" s="28">
        <f t="shared" si="662"/>
        <v>294.51835544713509</v>
      </c>
      <c r="AF3672" s="31">
        <f t="shared" si="663"/>
        <v>-8.9271520416333017E-3</v>
      </c>
      <c r="AJ3672" s="110">
        <f t="shared" si="655"/>
        <v>45517</v>
      </c>
      <c r="AK3672" s="31">
        <f t="shared" si="665"/>
        <v>1.6799999999999999E-2</v>
      </c>
      <c r="AL3672" s="115">
        <f t="shared" si="666"/>
        <v>-8.3068326502080403E-3</v>
      </c>
      <c r="AM3672" s="100"/>
      <c r="BR3672" s="18">
        <f t="shared" si="659"/>
        <v>45506</v>
      </c>
      <c r="BS3672" s="6">
        <f t="shared" si="660"/>
        <v>-1.84E-2</v>
      </c>
      <c r="BT3672" s="6">
        <f t="shared" si="661"/>
        <v>-1.17E-2</v>
      </c>
    </row>
    <row r="3673" spans="2:72" ht="14.45" hidden="1">
      <c r="B3673" s="110">
        <v>45509</v>
      </c>
      <c r="C3673" s="106">
        <v>5186.33</v>
      </c>
      <c r="D3673" s="106">
        <v>5151.1400000000003</v>
      </c>
      <c r="E3673" s="106">
        <v>5250.89</v>
      </c>
      <c r="F3673" s="106">
        <v>5119.26</v>
      </c>
      <c r="G3673" s="28"/>
      <c r="H3673" s="107">
        <v>-0.03</v>
      </c>
      <c r="K3673" s="110">
        <v>45583</v>
      </c>
      <c r="L3673" s="106">
        <v>24854.05</v>
      </c>
      <c r="M3673" s="106">
        <v>24664.95</v>
      </c>
      <c r="N3673" s="106">
        <v>24886.2</v>
      </c>
      <c r="O3673" s="106">
        <v>24567.65</v>
      </c>
      <c r="P3673" s="28" t="s">
        <v>6095</v>
      </c>
      <c r="Q3673" s="107">
        <v>4.1999999999999997E-3</v>
      </c>
      <c r="T3673" s="110">
        <v>45317</v>
      </c>
      <c r="U3673" s="28">
        <v>83.114999999999995</v>
      </c>
      <c r="V3673">
        <v>83.17</v>
      </c>
      <c r="W3673">
        <v>83.173000000000002</v>
      </c>
      <c r="X3673">
        <v>83.078999999999994</v>
      </c>
      <c r="Y3673" s="19">
        <v>-2.9999999999999997E-4</v>
      </c>
      <c r="AB3673" s="110">
        <f t="shared" si="664"/>
        <v>45583</v>
      </c>
      <c r="AC3673" s="108">
        <f t="shared" si="656"/>
        <v>24854.05</v>
      </c>
      <c r="AD3673" s="28">
        <f t="shared" si="657"/>
        <v>84.064999999999998</v>
      </c>
      <c r="AE3673" s="28">
        <f t="shared" si="662"/>
        <v>295.65276869089394</v>
      </c>
      <c r="AF3673" s="31">
        <f t="shared" si="663"/>
        <v>3.8517573617324885E-3</v>
      </c>
      <c r="AJ3673" s="110">
        <f t="shared" si="655"/>
        <v>45518</v>
      </c>
      <c r="AK3673" s="31">
        <f t="shared" si="665"/>
        <v>3.8E-3</v>
      </c>
      <c r="AL3673" s="115">
        <f t="shared" si="666"/>
        <v>-3.9886186208237806E-4</v>
      </c>
      <c r="AM3673" s="100"/>
      <c r="BR3673" s="18">
        <f t="shared" si="659"/>
        <v>45509</v>
      </c>
      <c r="BS3673" s="6">
        <f t="shared" si="660"/>
        <v>-0.03</v>
      </c>
      <c r="BT3673" s="6">
        <f t="shared" si="661"/>
        <v>-2.6800000000000001E-2</v>
      </c>
    </row>
    <row r="3674" spans="2:72" ht="14.45" hidden="1">
      <c r="B3674" s="110">
        <v>45510</v>
      </c>
      <c r="C3674" s="106">
        <v>5240.03</v>
      </c>
      <c r="D3674" s="106">
        <v>5206.42</v>
      </c>
      <c r="E3674" s="106">
        <v>5312.34</v>
      </c>
      <c r="F3674" s="106">
        <v>5193.5600000000004</v>
      </c>
      <c r="G3674" s="28"/>
      <c r="H3674" s="107">
        <v>1.04E-2</v>
      </c>
      <c r="K3674" s="110">
        <v>45586</v>
      </c>
      <c r="L3674" s="106">
        <v>24781.1</v>
      </c>
      <c r="M3674" s="106">
        <v>24956.15</v>
      </c>
      <c r="N3674" s="106">
        <v>24978.3</v>
      </c>
      <c r="O3674" s="106">
        <v>24679.599999999999</v>
      </c>
      <c r="P3674" s="28" t="s">
        <v>6096</v>
      </c>
      <c r="Q3674" s="107">
        <v>-2.8999999999999998E-3</v>
      </c>
      <c r="T3674" s="110">
        <v>45320</v>
      </c>
      <c r="U3674" s="28">
        <v>83.134</v>
      </c>
      <c r="V3674">
        <v>83.149000000000001</v>
      </c>
      <c r="W3674">
        <v>83.173000000000002</v>
      </c>
      <c r="X3674">
        <v>83.117999999999995</v>
      </c>
      <c r="Y3674" s="19">
        <v>2.0000000000000001E-4</v>
      </c>
      <c r="AB3674" s="110">
        <f t="shared" si="664"/>
        <v>45586</v>
      </c>
      <c r="AC3674" s="108">
        <f t="shared" si="656"/>
        <v>24781.1</v>
      </c>
      <c r="AD3674" s="28">
        <f t="shared" si="657"/>
        <v>84.07</v>
      </c>
      <c r="AE3674" s="28">
        <f t="shared" si="662"/>
        <v>294.76745569168548</v>
      </c>
      <c r="AF3674" s="31">
        <f t="shared" si="663"/>
        <v>-2.9944350026840372E-3</v>
      </c>
      <c r="AJ3674" s="110" t="e">
        <f t="shared" ref="AJ3674:AJ3737" si="667">VLOOKUP(B3681,AB:AF,1,FALSE)</f>
        <v>#N/A</v>
      </c>
      <c r="AK3674" s="31">
        <f t="shared" si="665"/>
        <v>0</v>
      </c>
      <c r="AL3674" s="115">
        <f t="shared" si="666"/>
        <v>0</v>
      </c>
      <c r="AM3674" s="100"/>
      <c r="BR3674" s="18">
        <f t="shared" si="659"/>
        <v>45510</v>
      </c>
      <c r="BS3674" s="6">
        <f t="shared" si="660"/>
        <v>1.04E-2</v>
      </c>
      <c r="BT3674" s="6">
        <f t="shared" si="661"/>
        <v>-2.5999999999999999E-3</v>
      </c>
    </row>
    <row r="3675" spans="2:72" ht="14.45" hidden="1">
      <c r="B3675" s="110">
        <v>45511</v>
      </c>
      <c r="C3675" s="106">
        <v>5199.5</v>
      </c>
      <c r="D3675" s="106">
        <v>5293.13</v>
      </c>
      <c r="E3675" s="106">
        <v>5330.64</v>
      </c>
      <c r="F3675" s="106">
        <v>5195.54</v>
      </c>
      <c r="G3675" s="28"/>
      <c r="H3675" s="107">
        <v>-7.7000000000000002E-3</v>
      </c>
      <c r="K3675" s="110">
        <v>45587</v>
      </c>
      <c r="L3675" s="106">
        <v>24472.1</v>
      </c>
      <c r="M3675" s="106">
        <v>24798.65</v>
      </c>
      <c r="N3675" s="106">
        <v>24882</v>
      </c>
      <c r="O3675" s="106">
        <v>24445.8</v>
      </c>
      <c r="P3675" s="28" t="s">
        <v>6097</v>
      </c>
      <c r="Q3675" s="107">
        <v>-1.2500000000000001E-2</v>
      </c>
      <c r="T3675" s="110">
        <v>45321</v>
      </c>
      <c r="U3675" s="28">
        <v>83.12</v>
      </c>
      <c r="V3675">
        <v>83.135999999999996</v>
      </c>
      <c r="W3675">
        <v>83.177000000000007</v>
      </c>
      <c r="X3675">
        <v>83.087000000000003</v>
      </c>
      <c r="Y3675" s="19">
        <v>-2.0000000000000001E-4</v>
      </c>
      <c r="AB3675" s="110">
        <f t="shared" si="664"/>
        <v>45587</v>
      </c>
      <c r="AC3675" s="108">
        <f t="shared" ref="AC3675:AC3738" si="668">IFERROR(VLOOKUP(AB3675,K:Q,2,FALSE),0)</f>
        <v>24472.1</v>
      </c>
      <c r="AD3675" s="28">
        <f t="shared" ref="AD3675:AD3738" si="669">VLOOKUP(AB3675,T:Y,2,FALSE)</f>
        <v>84.07</v>
      </c>
      <c r="AE3675" s="28">
        <f t="shared" si="662"/>
        <v>291.09194718686808</v>
      </c>
      <c r="AF3675" s="31">
        <f t="shared" si="663"/>
        <v>-1.2469180141317371E-2</v>
      </c>
      <c r="AJ3675" s="110">
        <f t="shared" si="667"/>
        <v>45520</v>
      </c>
      <c r="AK3675" s="31">
        <f t="shared" si="665"/>
        <v>2E-3</v>
      </c>
      <c r="AL3675" s="115">
        <f t="shared" si="666"/>
        <v>1.7429188129288953E-2</v>
      </c>
      <c r="AM3675" s="100"/>
      <c r="BR3675" s="18">
        <f t="shared" si="659"/>
        <v>45511</v>
      </c>
      <c r="BS3675" s="6">
        <f t="shared" si="660"/>
        <v>-7.7000000000000002E-3</v>
      </c>
      <c r="BT3675" s="6">
        <f t="shared" si="661"/>
        <v>1.2699999999999999E-2</v>
      </c>
    </row>
    <row r="3676" spans="2:72" ht="14.45" hidden="1">
      <c r="B3676" s="110">
        <v>45512</v>
      </c>
      <c r="C3676" s="106">
        <v>5319.31</v>
      </c>
      <c r="D3676" s="106">
        <v>5252.57</v>
      </c>
      <c r="E3676" s="106">
        <v>5328.03</v>
      </c>
      <c r="F3676" s="106">
        <v>5233.8500000000004</v>
      </c>
      <c r="G3676" s="28"/>
      <c r="H3676" s="107">
        <v>2.3E-2</v>
      </c>
      <c r="K3676" s="110">
        <v>45588</v>
      </c>
      <c r="L3676" s="106">
        <v>24435.5</v>
      </c>
      <c r="M3676" s="106">
        <v>24378.15</v>
      </c>
      <c r="N3676" s="106">
        <v>24604.25</v>
      </c>
      <c r="O3676" s="106">
        <v>24378.1</v>
      </c>
      <c r="P3676" s="28" t="s">
        <v>6098</v>
      </c>
      <c r="Q3676" s="107">
        <v>-1.5E-3</v>
      </c>
      <c r="T3676" s="110">
        <v>45322</v>
      </c>
      <c r="U3676" s="28">
        <v>83.094999999999999</v>
      </c>
      <c r="V3676">
        <v>83.1</v>
      </c>
      <c r="W3676">
        <v>83.132000000000005</v>
      </c>
      <c r="X3676">
        <v>82.998000000000005</v>
      </c>
      <c r="Y3676" s="19">
        <v>-2.9999999999999997E-4</v>
      </c>
      <c r="AB3676" s="110">
        <f t="shared" si="664"/>
        <v>45588</v>
      </c>
      <c r="AC3676" s="108">
        <f t="shared" si="668"/>
        <v>24435.5</v>
      </c>
      <c r="AD3676" s="28">
        <f t="shared" si="669"/>
        <v>84.055999999999997</v>
      </c>
      <c r="AE3676" s="28">
        <f t="shared" si="662"/>
        <v>290.70500618635197</v>
      </c>
      <c r="AF3676" s="31">
        <f t="shared" si="663"/>
        <v>-1.329274149475923E-3</v>
      </c>
      <c r="AJ3676" s="110">
        <f t="shared" si="667"/>
        <v>45523</v>
      </c>
      <c r="AK3676" s="31">
        <f t="shared" si="665"/>
        <v>9.7000000000000003E-3</v>
      </c>
      <c r="AL3676" s="115">
        <f t="shared" si="666"/>
        <v>1.6417994183670626E-3</v>
      </c>
      <c r="AM3676" s="100"/>
      <c r="BR3676" s="18">
        <f t="shared" si="659"/>
        <v>45512</v>
      </c>
      <c r="BS3676" s="6">
        <f t="shared" si="660"/>
        <v>2.3E-2</v>
      </c>
      <c r="BT3676" s="6">
        <f t="shared" si="661"/>
        <v>-7.4000000000000003E-3</v>
      </c>
    </row>
    <row r="3677" spans="2:72" ht="14.45" hidden="1">
      <c r="B3677" s="110">
        <v>45513</v>
      </c>
      <c r="C3677" s="106">
        <v>5344.16</v>
      </c>
      <c r="D3677" s="106">
        <v>5314.66</v>
      </c>
      <c r="E3677" s="106">
        <v>5358.67</v>
      </c>
      <c r="F3677" s="106">
        <v>5300.84</v>
      </c>
      <c r="G3677" s="28"/>
      <c r="H3677" s="107">
        <v>4.7000000000000002E-3</v>
      </c>
      <c r="K3677" s="110">
        <v>45589</v>
      </c>
      <c r="L3677" s="106">
        <v>24399.4</v>
      </c>
      <c r="M3677" s="106">
        <v>24412.7</v>
      </c>
      <c r="N3677" s="106">
        <v>24480.65</v>
      </c>
      <c r="O3677" s="106">
        <v>24341.200000000001</v>
      </c>
      <c r="P3677" s="28" t="s">
        <v>6099</v>
      </c>
      <c r="Q3677" s="107">
        <v>-1.5E-3</v>
      </c>
      <c r="T3677" s="110">
        <v>45323</v>
      </c>
      <c r="U3677" s="28">
        <v>82.947000000000003</v>
      </c>
      <c r="V3677">
        <v>83.082999999999998</v>
      </c>
      <c r="W3677">
        <v>83.090999999999994</v>
      </c>
      <c r="X3677">
        <v>82.915000000000006</v>
      </c>
      <c r="Y3677" s="19">
        <v>-1.8E-3</v>
      </c>
      <c r="AB3677" s="110">
        <f t="shared" si="664"/>
        <v>45589</v>
      </c>
      <c r="AC3677" s="108">
        <f t="shared" si="668"/>
        <v>24399.4</v>
      </c>
      <c r="AD3677" s="28">
        <f t="shared" si="669"/>
        <v>84.05</v>
      </c>
      <c r="AE3677" s="28">
        <f t="shared" si="662"/>
        <v>290.29625223081501</v>
      </c>
      <c r="AF3677" s="31">
        <f t="shared" si="663"/>
        <v>-1.4060781439551029E-3</v>
      </c>
      <c r="AJ3677" s="110">
        <f t="shared" si="667"/>
        <v>45524</v>
      </c>
      <c r="AK3677" s="31">
        <f t="shared" si="665"/>
        <v>-2E-3</v>
      </c>
      <c r="AL3677" s="115">
        <f t="shared" si="666"/>
        <v>6.3359533537938884E-3</v>
      </c>
      <c r="AM3677" s="100"/>
      <c r="BR3677" s="18">
        <f t="shared" si="659"/>
        <v>45513</v>
      </c>
      <c r="BS3677" s="6">
        <f t="shared" si="660"/>
        <v>4.7000000000000002E-3</v>
      </c>
      <c r="BT3677" s="6">
        <f t="shared" si="661"/>
        <v>1.04E-2</v>
      </c>
    </row>
    <row r="3678" spans="2:72" ht="14.45" hidden="1">
      <c r="B3678" s="110">
        <v>45516</v>
      </c>
      <c r="C3678" s="106">
        <v>5344.39</v>
      </c>
      <c r="D3678" s="106">
        <v>5351.88</v>
      </c>
      <c r="E3678" s="106">
        <v>5371.2</v>
      </c>
      <c r="F3678" s="106">
        <v>5324.37</v>
      </c>
      <c r="G3678" s="28"/>
      <c r="H3678" s="107">
        <v>0</v>
      </c>
      <c r="K3678" s="110">
        <v>45590</v>
      </c>
      <c r="L3678" s="106">
        <v>24180.799999999999</v>
      </c>
      <c r="M3678" s="106">
        <v>24418.05</v>
      </c>
      <c r="N3678" s="106">
        <v>24440.25</v>
      </c>
      <c r="O3678" s="106">
        <v>24073.9</v>
      </c>
      <c r="P3678" s="28" t="s">
        <v>6100</v>
      </c>
      <c r="Q3678" s="107">
        <v>-8.9999999999999993E-3</v>
      </c>
      <c r="T3678" s="110">
        <v>45324</v>
      </c>
      <c r="U3678" s="28">
        <v>82.998999999999995</v>
      </c>
      <c r="V3678">
        <v>82.951999999999998</v>
      </c>
      <c r="W3678">
        <v>83.027000000000001</v>
      </c>
      <c r="X3678">
        <v>82.825999999999993</v>
      </c>
      <c r="Y3678" s="19">
        <v>5.9999999999999995E-4</v>
      </c>
      <c r="AB3678" s="110">
        <f t="shared" si="664"/>
        <v>45590</v>
      </c>
      <c r="AC3678" s="108">
        <f t="shared" si="668"/>
        <v>24180.799999999999</v>
      </c>
      <c r="AD3678" s="28">
        <f t="shared" si="669"/>
        <v>84.094999999999999</v>
      </c>
      <c r="AE3678" s="28">
        <f t="shared" si="662"/>
        <v>287.54147095546705</v>
      </c>
      <c r="AF3678" s="31">
        <f t="shared" si="663"/>
        <v>-9.4895516362286658E-3</v>
      </c>
      <c r="AJ3678" s="110">
        <f t="shared" si="667"/>
        <v>45525</v>
      </c>
      <c r="AK3678" s="31">
        <f t="shared" si="665"/>
        <v>4.1999999999999997E-3</v>
      </c>
      <c r="AL3678" s="115">
        <f t="shared" si="666"/>
        <v>1.4538794748391037E-3</v>
      </c>
      <c r="AM3678" s="100"/>
      <c r="BR3678" s="18">
        <f t="shared" si="659"/>
        <v>45516</v>
      </c>
      <c r="BS3678" s="6">
        <f t="shared" si="660"/>
        <v>0</v>
      </c>
      <c r="BT3678" s="6">
        <f t="shared" si="661"/>
        <v>-8.0000000000000004E-4</v>
      </c>
    </row>
    <row r="3679" spans="2:72" ht="14.45" hidden="1">
      <c r="B3679" s="110">
        <v>45517</v>
      </c>
      <c r="C3679" s="106">
        <v>5434.43</v>
      </c>
      <c r="D3679" s="106">
        <v>5376.98</v>
      </c>
      <c r="E3679" s="106">
        <v>5436.5</v>
      </c>
      <c r="F3679" s="106">
        <v>5376.98</v>
      </c>
      <c r="G3679" s="28"/>
      <c r="H3679" s="107">
        <v>1.6799999999999999E-2</v>
      </c>
      <c r="K3679" s="110">
        <v>45593</v>
      </c>
      <c r="L3679" s="106">
        <v>24339.15</v>
      </c>
      <c r="M3679" s="106">
        <v>24251.1</v>
      </c>
      <c r="N3679" s="106">
        <v>24492.6</v>
      </c>
      <c r="O3679" s="106">
        <v>24134.9</v>
      </c>
      <c r="P3679" s="28" t="s">
        <v>6101</v>
      </c>
      <c r="Q3679" s="107">
        <v>6.4999999999999997E-3</v>
      </c>
      <c r="T3679" s="110">
        <v>45327</v>
      </c>
      <c r="U3679" s="28">
        <v>83.036000000000001</v>
      </c>
      <c r="V3679">
        <v>83.010999999999996</v>
      </c>
      <c r="W3679">
        <v>83.094999999999999</v>
      </c>
      <c r="X3679">
        <v>82.956000000000003</v>
      </c>
      <c r="Y3679" s="19">
        <v>4.0000000000000002E-4</v>
      </c>
      <c r="AB3679" s="110">
        <f t="shared" si="664"/>
        <v>45593</v>
      </c>
      <c r="AC3679" s="108">
        <f t="shared" si="668"/>
        <v>24339.15</v>
      </c>
      <c r="AD3679" s="28">
        <f t="shared" si="669"/>
        <v>84.06</v>
      </c>
      <c r="AE3679" s="28">
        <f t="shared" si="662"/>
        <v>289.54496788008566</v>
      </c>
      <c r="AF3679" s="31">
        <f t="shared" si="663"/>
        <v>6.9676798896562975E-3</v>
      </c>
      <c r="AJ3679" s="110">
        <f t="shared" si="667"/>
        <v>45526</v>
      </c>
      <c r="AK3679" s="31">
        <f t="shared" si="665"/>
        <v>-8.8999999999999999E-3</v>
      </c>
      <c r="AL3679" s="115">
        <f t="shared" si="666"/>
        <v>9.5125267185736107E-4</v>
      </c>
      <c r="AM3679" s="100"/>
      <c r="BR3679" s="18">
        <f t="shared" si="659"/>
        <v>45517</v>
      </c>
      <c r="BS3679" s="6">
        <f t="shared" si="660"/>
        <v>1.6799999999999999E-2</v>
      </c>
      <c r="BT3679" s="6">
        <f t="shared" si="661"/>
        <v>-8.5000000000000006E-3</v>
      </c>
    </row>
    <row r="3680" spans="2:72" ht="14.45" hidden="1">
      <c r="B3680" s="110">
        <v>45518</v>
      </c>
      <c r="C3680" s="106">
        <v>5455.21</v>
      </c>
      <c r="D3680" s="106">
        <v>5442.36</v>
      </c>
      <c r="E3680" s="106">
        <v>5463.22</v>
      </c>
      <c r="F3680" s="106">
        <v>5415.91</v>
      </c>
      <c r="G3680" s="28"/>
      <c r="H3680" s="107">
        <v>3.8E-3</v>
      </c>
      <c r="K3680" s="110">
        <v>45594</v>
      </c>
      <c r="L3680" s="106">
        <v>24466.85</v>
      </c>
      <c r="M3680" s="106">
        <v>24328.85</v>
      </c>
      <c r="N3680" s="106">
        <v>24484.5</v>
      </c>
      <c r="O3680" s="106">
        <v>24140.85</v>
      </c>
      <c r="P3680" s="28" t="s">
        <v>6102</v>
      </c>
      <c r="Q3680" s="107">
        <v>5.1999999999999998E-3</v>
      </c>
      <c r="T3680" s="110">
        <v>45328</v>
      </c>
      <c r="U3680" s="28">
        <v>83.061999999999998</v>
      </c>
      <c r="V3680">
        <v>83.043999999999997</v>
      </c>
      <c r="W3680">
        <v>83.078999999999994</v>
      </c>
      <c r="X3680">
        <v>83.015000000000001</v>
      </c>
      <c r="Y3680" s="19">
        <v>2.9999999999999997E-4</v>
      </c>
      <c r="AB3680" s="110">
        <f t="shared" si="664"/>
        <v>45594</v>
      </c>
      <c r="AC3680" s="108">
        <f t="shared" si="668"/>
        <v>24466.85</v>
      </c>
      <c r="AD3680" s="28">
        <f t="shared" si="669"/>
        <v>84.05</v>
      </c>
      <c r="AE3680" s="28">
        <f t="shared" si="662"/>
        <v>291.09875074360497</v>
      </c>
      <c r="AF3680" s="31">
        <f t="shared" si="663"/>
        <v>5.3662920647365997E-3</v>
      </c>
      <c r="AJ3680" s="110">
        <f t="shared" si="667"/>
        <v>45527</v>
      </c>
      <c r="AK3680" s="31">
        <f t="shared" si="665"/>
        <v>1.15E-2</v>
      </c>
      <c r="AL3680" s="115">
        <f t="shared" si="666"/>
        <v>1.9139772607077443E-3</v>
      </c>
      <c r="AM3680" s="100"/>
      <c r="BR3680" s="18">
        <f t="shared" si="659"/>
        <v>45518</v>
      </c>
      <c r="BS3680" s="6">
        <f t="shared" si="660"/>
        <v>3.8E-3</v>
      </c>
      <c r="BT3680" s="6">
        <f t="shared" si="661"/>
        <v>2.0000000000000001E-4</v>
      </c>
    </row>
    <row r="3681" spans="2:72" ht="14.45" hidden="1">
      <c r="B3681" s="110">
        <v>45519</v>
      </c>
      <c r="C3681" s="106">
        <v>5543.22</v>
      </c>
      <c r="D3681" s="106">
        <v>5501.13</v>
      </c>
      <c r="E3681" s="106">
        <v>5546.23</v>
      </c>
      <c r="F3681" s="106">
        <v>5501.13</v>
      </c>
      <c r="G3681" s="28"/>
      <c r="H3681" s="107">
        <v>1.61E-2</v>
      </c>
      <c r="K3681" s="110">
        <v>45595</v>
      </c>
      <c r="L3681" s="106">
        <v>24340.85</v>
      </c>
      <c r="M3681" s="106">
        <v>24371.45</v>
      </c>
      <c r="N3681" s="106">
        <v>24498.2</v>
      </c>
      <c r="O3681" s="106">
        <v>24307.3</v>
      </c>
      <c r="P3681" s="28" t="s">
        <v>5527</v>
      </c>
      <c r="Q3681" s="107">
        <v>-5.1000000000000004E-3</v>
      </c>
      <c r="T3681" s="110">
        <v>45329</v>
      </c>
      <c r="U3681" s="28">
        <v>82.977000000000004</v>
      </c>
      <c r="V3681">
        <v>83.07</v>
      </c>
      <c r="W3681">
        <v>83.090999999999994</v>
      </c>
      <c r="X3681">
        <v>82.933999999999997</v>
      </c>
      <c r="Y3681" s="19">
        <v>-1E-3</v>
      </c>
      <c r="AB3681" s="110">
        <f t="shared" si="664"/>
        <v>45595</v>
      </c>
      <c r="AC3681" s="108">
        <f t="shared" si="668"/>
        <v>24340.85</v>
      </c>
      <c r="AD3681" s="28">
        <f t="shared" si="669"/>
        <v>84.08</v>
      </c>
      <c r="AE3681" s="28">
        <f t="shared" si="662"/>
        <v>289.49631303520454</v>
      </c>
      <c r="AF3681" s="31">
        <f t="shared" si="663"/>
        <v>-5.5047907430280096E-3</v>
      </c>
      <c r="AJ3681" s="110">
        <f t="shared" si="667"/>
        <v>45530</v>
      </c>
      <c r="AK3681" s="31">
        <f t="shared" si="665"/>
        <v>-3.2000000000000002E-3</v>
      </c>
      <c r="AL3681" s="115">
        <f t="shared" si="666"/>
        <v>7.1788746762535549E-3</v>
      </c>
      <c r="AM3681" s="100"/>
      <c r="BR3681" s="18" t="e">
        <f t="shared" si="659"/>
        <v>#N/A</v>
      </c>
      <c r="BS3681" s="6">
        <f t="shared" si="660"/>
        <v>0</v>
      </c>
      <c r="BT3681" s="6">
        <f t="shared" si="661"/>
        <v>0</v>
      </c>
    </row>
    <row r="3682" spans="2:72" ht="14.45" hidden="1">
      <c r="B3682" s="110">
        <v>45520</v>
      </c>
      <c r="C3682" s="106">
        <v>5554.25</v>
      </c>
      <c r="D3682" s="106">
        <v>5530.5</v>
      </c>
      <c r="E3682" s="106">
        <v>5561.98</v>
      </c>
      <c r="F3682" s="106">
        <v>5525.17</v>
      </c>
      <c r="G3682" s="28"/>
      <c r="H3682" s="107">
        <v>2E-3</v>
      </c>
      <c r="K3682" s="110">
        <v>45596</v>
      </c>
      <c r="L3682" s="106">
        <v>24205.35</v>
      </c>
      <c r="M3682" s="106">
        <v>24349.85</v>
      </c>
      <c r="N3682" s="106">
        <v>24372.45</v>
      </c>
      <c r="O3682" s="106">
        <v>24172.6</v>
      </c>
      <c r="P3682" s="28" t="s">
        <v>6103</v>
      </c>
      <c r="Q3682" s="107">
        <v>-5.5999999999999999E-3</v>
      </c>
      <c r="T3682" s="110">
        <v>45330</v>
      </c>
      <c r="U3682" s="28">
        <v>82.977999999999994</v>
      </c>
      <c r="V3682">
        <v>82.980999999999995</v>
      </c>
      <c r="W3682">
        <v>83.021000000000001</v>
      </c>
      <c r="X3682">
        <v>82.893000000000001</v>
      </c>
      <c r="Y3682" s="19">
        <v>0</v>
      </c>
      <c r="AB3682" s="110">
        <f t="shared" si="664"/>
        <v>45596</v>
      </c>
      <c r="AC3682" s="108">
        <f t="shared" si="668"/>
        <v>24205.35</v>
      </c>
      <c r="AD3682" s="28">
        <f t="shared" si="669"/>
        <v>84.061000000000007</v>
      </c>
      <c r="AE3682" s="28">
        <f t="shared" si="662"/>
        <v>287.94982215296034</v>
      </c>
      <c r="AF3682" s="31">
        <f t="shared" si="663"/>
        <v>-5.3420054508815928E-3</v>
      </c>
      <c r="AJ3682" s="110">
        <f t="shared" si="667"/>
        <v>45531</v>
      </c>
      <c r="AK3682" s="31">
        <f t="shared" si="665"/>
        <v>1.6000000000000001E-3</v>
      </c>
      <c r="AL3682" s="115">
        <f t="shared" si="666"/>
        <v>-5.4858684858627438E-4</v>
      </c>
      <c r="AM3682" s="100"/>
      <c r="BR3682" s="18">
        <f t="shared" si="659"/>
        <v>45520</v>
      </c>
      <c r="BS3682" s="6">
        <f t="shared" si="660"/>
        <v>2E-3</v>
      </c>
      <c r="BT3682" s="6">
        <f t="shared" si="661"/>
        <v>1.6500000000000001E-2</v>
      </c>
    </row>
    <row r="3683" spans="2:72" ht="14.45" hidden="1">
      <c r="B3683" s="110">
        <v>45523</v>
      </c>
      <c r="C3683" s="106">
        <v>5608.25</v>
      </c>
      <c r="D3683" s="106">
        <v>5557.23</v>
      </c>
      <c r="E3683" s="106">
        <v>5608.3</v>
      </c>
      <c r="F3683" s="106">
        <v>5550.74</v>
      </c>
      <c r="G3683" s="28"/>
      <c r="H3683" s="107">
        <v>9.7000000000000003E-3</v>
      </c>
      <c r="K3683" s="110">
        <v>45597</v>
      </c>
      <c r="L3683" s="106">
        <v>24304.35</v>
      </c>
      <c r="M3683" s="106">
        <v>24302.75</v>
      </c>
      <c r="N3683" s="106">
        <v>24368.25</v>
      </c>
      <c r="O3683" s="106">
        <v>24280.2</v>
      </c>
      <c r="P3683" s="28" t="s">
        <v>6104</v>
      </c>
      <c r="Q3683" s="107">
        <v>4.1000000000000003E-3</v>
      </c>
      <c r="T3683" s="110">
        <v>45331</v>
      </c>
      <c r="U3683" s="28">
        <v>83</v>
      </c>
      <c r="V3683">
        <v>82.983999999999995</v>
      </c>
      <c r="W3683">
        <v>83.058999999999997</v>
      </c>
      <c r="X3683">
        <v>82.944999999999993</v>
      </c>
      <c r="Y3683" s="19">
        <v>2.9999999999999997E-4</v>
      </c>
      <c r="AB3683" s="110">
        <f t="shared" si="664"/>
        <v>45597</v>
      </c>
      <c r="AC3683" s="108">
        <f t="shared" si="668"/>
        <v>24304.35</v>
      </c>
      <c r="AD3683" s="28">
        <f t="shared" si="669"/>
        <v>84.08</v>
      </c>
      <c r="AE3683" s="28">
        <f t="shared" si="662"/>
        <v>289.06220266412942</v>
      </c>
      <c r="AF3683" s="31">
        <f t="shared" si="663"/>
        <v>3.8631053940298976E-3</v>
      </c>
      <c r="AJ3683" s="110">
        <f t="shared" si="667"/>
        <v>45532</v>
      </c>
      <c r="AK3683" s="31">
        <f t="shared" si="665"/>
        <v>-6.0000000000000001E-3</v>
      </c>
      <c r="AL3683" s="115">
        <f t="shared" si="666"/>
        <v>1.502372409748709E-3</v>
      </c>
      <c r="AM3683" s="100"/>
      <c r="BR3683" s="18">
        <f t="shared" si="659"/>
        <v>45523</v>
      </c>
      <c r="BS3683" s="6">
        <f t="shared" si="660"/>
        <v>9.7000000000000003E-3</v>
      </c>
      <c r="BT3683" s="6">
        <f t="shared" si="661"/>
        <v>1.2999999999999999E-3</v>
      </c>
    </row>
    <row r="3684" spans="2:72" ht="14.45" hidden="1">
      <c r="B3684" s="110">
        <v>45524</v>
      </c>
      <c r="C3684" s="106">
        <v>5597.12</v>
      </c>
      <c r="D3684" s="106">
        <v>5602.88</v>
      </c>
      <c r="E3684" s="106">
        <v>5620.51</v>
      </c>
      <c r="F3684" s="106">
        <v>5585.5</v>
      </c>
      <c r="G3684" s="28"/>
      <c r="H3684" s="107">
        <v>-2E-3</v>
      </c>
      <c r="K3684" s="110">
        <v>45600</v>
      </c>
      <c r="L3684" s="106">
        <v>23995.35</v>
      </c>
      <c r="M3684" s="106">
        <v>24315.75</v>
      </c>
      <c r="N3684" s="106">
        <v>24316.75</v>
      </c>
      <c r="O3684" s="106">
        <v>23816.15</v>
      </c>
      <c r="P3684" s="28" t="s">
        <v>6105</v>
      </c>
      <c r="Q3684" s="107">
        <v>-1.2699999999999999E-2</v>
      </c>
      <c r="T3684" s="110">
        <v>45334</v>
      </c>
      <c r="U3684" s="28">
        <v>82.97</v>
      </c>
      <c r="V3684">
        <v>83.025000000000006</v>
      </c>
      <c r="W3684">
        <v>83.057000000000002</v>
      </c>
      <c r="X3684">
        <v>82.950999999999993</v>
      </c>
      <c r="Y3684" s="19">
        <v>-4.0000000000000002E-4</v>
      </c>
      <c r="AB3684" s="110">
        <f t="shared" si="664"/>
        <v>45600</v>
      </c>
      <c r="AC3684" s="108">
        <f t="shared" si="668"/>
        <v>23995.35</v>
      </c>
      <c r="AD3684" s="28">
        <f t="shared" si="669"/>
        <v>84.13</v>
      </c>
      <c r="AE3684" s="28">
        <f t="shared" si="662"/>
        <v>285.21752050398192</v>
      </c>
      <c r="AF3684" s="31">
        <f t="shared" si="663"/>
        <v>-1.3300535748752895E-2</v>
      </c>
      <c r="AJ3684" s="110">
        <f t="shared" si="667"/>
        <v>45533</v>
      </c>
      <c r="AK3684" s="31">
        <f t="shared" si="665"/>
        <v>0</v>
      </c>
      <c r="AL3684" s="115">
        <f t="shared" si="666"/>
        <v>4.2150587409117701E-3</v>
      </c>
      <c r="AM3684" s="100"/>
      <c r="BR3684" s="18">
        <f t="shared" si="659"/>
        <v>45524</v>
      </c>
      <c r="BS3684" s="6">
        <f t="shared" si="660"/>
        <v>-2E-3</v>
      </c>
      <c r="BT3684" s="6">
        <f t="shared" si="661"/>
        <v>5.1000000000000004E-3</v>
      </c>
    </row>
    <row r="3685" spans="2:72" ht="14.45" hidden="1">
      <c r="B3685" s="110">
        <v>45525</v>
      </c>
      <c r="C3685" s="106">
        <v>5620.85</v>
      </c>
      <c r="D3685" s="106">
        <v>5603.09</v>
      </c>
      <c r="E3685" s="106">
        <v>5632.68</v>
      </c>
      <c r="F3685" s="106">
        <v>5591.57</v>
      </c>
      <c r="G3685" s="28"/>
      <c r="H3685" s="107">
        <v>4.1999999999999997E-3</v>
      </c>
      <c r="K3685" s="110">
        <v>45601</v>
      </c>
      <c r="L3685" s="106">
        <v>24213.3</v>
      </c>
      <c r="M3685" s="106">
        <v>23916.5</v>
      </c>
      <c r="N3685" s="106">
        <v>24229.05</v>
      </c>
      <c r="O3685" s="106">
        <v>23842.75</v>
      </c>
      <c r="P3685" s="28" t="s">
        <v>6106</v>
      </c>
      <c r="Q3685" s="107">
        <v>9.1000000000000004E-3</v>
      </c>
      <c r="T3685" s="110">
        <v>45335</v>
      </c>
      <c r="U3685" s="28">
        <v>83.097999999999999</v>
      </c>
      <c r="V3685">
        <v>83.007999999999996</v>
      </c>
      <c r="W3685">
        <v>83.120999999999995</v>
      </c>
      <c r="X3685">
        <v>82.962999999999994</v>
      </c>
      <c r="Y3685" s="19">
        <v>1.5E-3</v>
      </c>
      <c r="AB3685" s="110">
        <f t="shared" si="664"/>
        <v>45601</v>
      </c>
      <c r="AC3685" s="108">
        <f t="shared" si="668"/>
        <v>24213.3</v>
      </c>
      <c r="AD3685" s="28">
        <f t="shared" si="669"/>
        <v>84.108999999999995</v>
      </c>
      <c r="AE3685" s="28">
        <f t="shared" si="662"/>
        <v>287.88001284048079</v>
      </c>
      <c r="AF3685" s="31">
        <f t="shared" si="663"/>
        <v>9.3349536585067838E-3</v>
      </c>
      <c r="AJ3685" s="110">
        <f t="shared" si="667"/>
        <v>45534</v>
      </c>
      <c r="AK3685" s="31">
        <f t="shared" si="665"/>
        <v>1.01E-2</v>
      </c>
      <c r="AL3685" s="115">
        <f t="shared" si="666"/>
        <v>3.4932380811762975E-3</v>
      </c>
      <c r="AM3685" s="100"/>
      <c r="BR3685" s="18">
        <f t="shared" si="659"/>
        <v>45525</v>
      </c>
      <c r="BS3685" s="6">
        <f t="shared" si="660"/>
        <v>4.1999999999999997E-3</v>
      </c>
      <c r="BT3685" s="6">
        <f t="shared" si="661"/>
        <v>2.8999999999999998E-3</v>
      </c>
    </row>
    <row r="3686" spans="2:72" ht="14.45" hidden="1">
      <c r="B3686" s="110">
        <v>45526</v>
      </c>
      <c r="C3686" s="106">
        <v>5570.64</v>
      </c>
      <c r="D3686" s="106">
        <v>5637.77</v>
      </c>
      <c r="E3686" s="106">
        <v>5643.22</v>
      </c>
      <c r="F3686" s="106">
        <v>5560.95</v>
      </c>
      <c r="G3686" s="28"/>
      <c r="H3686" s="107">
        <v>-8.8999999999999999E-3</v>
      </c>
      <c r="K3686" s="110">
        <v>45602</v>
      </c>
      <c r="L3686" s="106">
        <v>24484.05</v>
      </c>
      <c r="M3686" s="106">
        <v>24308.75</v>
      </c>
      <c r="N3686" s="106">
        <v>24537.599999999999</v>
      </c>
      <c r="O3686" s="106">
        <v>24204.05</v>
      </c>
      <c r="P3686" s="28" t="s">
        <v>6107</v>
      </c>
      <c r="Q3686" s="107">
        <v>1.12E-2</v>
      </c>
      <c r="T3686" s="110">
        <v>45336</v>
      </c>
      <c r="U3686" s="28">
        <v>83.034000000000006</v>
      </c>
      <c r="V3686">
        <v>83.103999999999999</v>
      </c>
      <c r="W3686">
        <v>83.12</v>
      </c>
      <c r="X3686">
        <v>83.015000000000001</v>
      </c>
      <c r="Y3686" s="19">
        <v>-8.0000000000000004E-4</v>
      </c>
      <c r="AB3686" s="110">
        <f t="shared" si="664"/>
        <v>45602</v>
      </c>
      <c r="AC3686" s="108">
        <f t="shared" si="668"/>
        <v>24484.05</v>
      </c>
      <c r="AD3686" s="28">
        <f t="shared" si="669"/>
        <v>84.31</v>
      </c>
      <c r="AE3686" s="28">
        <f t="shared" si="662"/>
        <v>290.40505278140193</v>
      </c>
      <c r="AF3686" s="31">
        <f t="shared" si="663"/>
        <v>8.7711540513244479E-3</v>
      </c>
      <c r="AJ3686" s="110">
        <f t="shared" si="667"/>
        <v>45538</v>
      </c>
      <c r="AK3686" s="31">
        <f t="shared" si="665"/>
        <v>-2.12E-2</v>
      </c>
      <c r="AL3686" s="115">
        <f t="shared" si="666"/>
        <v>-7.8837474804105412E-4</v>
      </c>
      <c r="AM3686" s="100"/>
      <c r="BR3686" s="18">
        <f t="shared" si="659"/>
        <v>45526</v>
      </c>
      <c r="BS3686" s="6">
        <f t="shared" si="660"/>
        <v>-8.8999999999999999E-3</v>
      </c>
      <c r="BT3686" s="6">
        <f t="shared" si="661"/>
        <v>1.6999999999999999E-3</v>
      </c>
    </row>
    <row r="3687" spans="2:72" ht="14.45" hidden="1">
      <c r="B3687" s="110">
        <v>45527</v>
      </c>
      <c r="C3687" s="106">
        <v>5634.61</v>
      </c>
      <c r="D3687" s="106">
        <v>5602.49</v>
      </c>
      <c r="E3687" s="106">
        <v>5641.82</v>
      </c>
      <c r="F3687" s="106">
        <v>5585.16</v>
      </c>
      <c r="G3687" s="28"/>
      <c r="H3687" s="107">
        <v>1.15E-2</v>
      </c>
      <c r="K3687" s="110">
        <v>45603</v>
      </c>
      <c r="L3687" s="106">
        <v>24199.35</v>
      </c>
      <c r="M3687" s="106">
        <v>24489.599999999999</v>
      </c>
      <c r="N3687" s="106">
        <v>24503.35</v>
      </c>
      <c r="O3687" s="106">
        <v>24179.05</v>
      </c>
      <c r="P3687" s="28" t="s">
        <v>6108</v>
      </c>
      <c r="Q3687" s="107">
        <v>-1.1599999999999999E-2</v>
      </c>
      <c r="T3687" s="110">
        <v>45337</v>
      </c>
      <c r="U3687" s="28">
        <v>82.988</v>
      </c>
      <c r="V3687">
        <v>83.034999999999997</v>
      </c>
      <c r="W3687">
        <v>83.075000000000003</v>
      </c>
      <c r="X3687">
        <v>82.981999999999999</v>
      </c>
      <c r="Y3687" s="19">
        <v>-5.9999999999999995E-4</v>
      </c>
      <c r="AB3687" s="110">
        <f t="shared" si="664"/>
        <v>45603</v>
      </c>
      <c r="AC3687" s="108">
        <f t="shared" si="668"/>
        <v>24199.35</v>
      </c>
      <c r="AD3687" s="28">
        <f t="shared" si="669"/>
        <v>84.293000000000006</v>
      </c>
      <c r="AE3687" s="28">
        <f t="shared" si="662"/>
        <v>287.08611628486346</v>
      </c>
      <c r="AF3687" s="31">
        <f t="shared" si="663"/>
        <v>-1.1428645833641005E-2</v>
      </c>
      <c r="AJ3687" s="110">
        <f t="shared" si="667"/>
        <v>45539</v>
      </c>
      <c r="AK3687" s="31">
        <f t="shared" si="665"/>
        <v>-1.6000000000000001E-3</v>
      </c>
      <c r="AL3687" s="115">
        <f t="shared" si="666"/>
        <v>-3.3287885179851262E-3</v>
      </c>
      <c r="AM3687" s="100"/>
      <c r="BR3687" s="18">
        <f t="shared" si="659"/>
        <v>45527</v>
      </c>
      <c r="BS3687" s="6">
        <f t="shared" si="660"/>
        <v>1.15E-2</v>
      </c>
      <c r="BT3687" s="6">
        <f t="shared" si="661"/>
        <v>5.0000000000000001E-4</v>
      </c>
    </row>
    <row r="3688" spans="2:72" ht="14.45" hidden="1">
      <c r="B3688" s="110">
        <v>45530</v>
      </c>
      <c r="C3688" s="106">
        <v>5616.84</v>
      </c>
      <c r="D3688" s="106">
        <v>5639.66</v>
      </c>
      <c r="E3688" s="106">
        <v>5651.62</v>
      </c>
      <c r="F3688" s="106">
        <v>5602.34</v>
      </c>
      <c r="G3688" s="28"/>
      <c r="H3688" s="107">
        <v>-3.2000000000000002E-3</v>
      </c>
      <c r="K3688" s="110">
        <v>45604</v>
      </c>
      <c r="L3688" s="106">
        <v>24148.2</v>
      </c>
      <c r="M3688" s="106">
        <v>24207.7</v>
      </c>
      <c r="N3688" s="106">
        <v>24276.15</v>
      </c>
      <c r="O3688" s="106">
        <v>24066.65</v>
      </c>
      <c r="P3688" s="28" t="s">
        <v>6109</v>
      </c>
      <c r="Q3688" s="107">
        <v>-2.0999999999999999E-3</v>
      </c>
      <c r="T3688" s="110">
        <v>45338</v>
      </c>
      <c r="U3688" s="28">
        <v>83.013000000000005</v>
      </c>
      <c r="V3688">
        <v>82.991</v>
      </c>
      <c r="W3688">
        <v>83.049000000000007</v>
      </c>
      <c r="X3688">
        <v>82.983000000000004</v>
      </c>
      <c r="Y3688" s="19">
        <v>2.9999999999999997E-4</v>
      </c>
      <c r="AB3688" s="110">
        <f t="shared" si="664"/>
        <v>45604</v>
      </c>
      <c r="AC3688" s="108">
        <f t="shared" si="668"/>
        <v>24148.2</v>
      </c>
      <c r="AD3688" s="28">
        <f t="shared" si="669"/>
        <v>84.394999999999996</v>
      </c>
      <c r="AE3688" s="28">
        <f t="shared" si="662"/>
        <v>286.13306475502105</v>
      </c>
      <c r="AF3688" s="31">
        <f t="shared" si="663"/>
        <v>-3.3197409271326084E-3</v>
      </c>
      <c r="AJ3688" s="110">
        <f t="shared" si="667"/>
        <v>45540</v>
      </c>
      <c r="AK3688" s="31">
        <f t="shared" si="665"/>
        <v>-3.0000000000000001E-3</v>
      </c>
      <c r="AL3688" s="115">
        <f t="shared" si="666"/>
        <v>-2.1389788153913791E-3</v>
      </c>
      <c r="AM3688" s="100"/>
      <c r="BR3688" s="18">
        <f t="shared" si="659"/>
        <v>45530</v>
      </c>
      <c r="BS3688" s="6">
        <f t="shared" si="660"/>
        <v>-3.2000000000000002E-3</v>
      </c>
      <c r="BT3688" s="6">
        <f t="shared" si="661"/>
        <v>7.6E-3</v>
      </c>
    </row>
    <row r="3689" spans="2:72" ht="14.45" hidden="1">
      <c r="B3689" s="110">
        <v>45531</v>
      </c>
      <c r="C3689" s="106">
        <v>5625.8</v>
      </c>
      <c r="D3689" s="106">
        <v>5602.89</v>
      </c>
      <c r="E3689" s="106">
        <v>5631.18</v>
      </c>
      <c r="F3689" s="106">
        <v>5593.48</v>
      </c>
      <c r="G3689" s="28"/>
      <c r="H3689" s="107">
        <v>1.6000000000000001E-3</v>
      </c>
      <c r="K3689" s="110">
        <v>45607</v>
      </c>
      <c r="L3689" s="106">
        <v>24141.3</v>
      </c>
      <c r="M3689" s="106">
        <v>24087.25</v>
      </c>
      <c r="N3689" s="106">
        <v>24336.799999999999</v>
      </c>
      <c r="O3689" s="106">
        <v>24004.6</v>
      </c>
      <c r="P3689" s="28" t="s">
        <v>6110</v>
      </c>
      <c r="Q3689" s="107">
        <v>-2.9999999999999997E-4</v>
      </c>
      <c r="T3689" s="110">
        <v>45341</v>
      </c>
      <c r="U3689" s="28">
        <v>83.025999999999996</v>
      </c>
      <c r="V3689">
        <v>82.986999999999995</v>
      </c>
      <c r="W3689">
        <v>83.061000000000007</v>
      </c>
      <c r="X3689">
        <v>82.948999999999998</v>
      </c>
      <c r="Y3689" s="19">
        <v>2.0000000000000001E-4</v>
      </c>
      <c r="AB3689" s="110">
        <f t="shared" si="664"/>
        <v>45607</v>
      </c>
      <c r="AC3689" s="108">
        <f t="shared" si="668"/>
        <v>24141.3</v>
      </c>
      <c r="AD3689" s="28">
        <f t="shared" si="669"/>
        <v>84.379000000000005</v>
      </c>
      <c r="AE3689" s="28">
        <f t="shared" si="662"/>
        <v>286.10554758885502</v>
      </c>
      <c r="AF3689" s="31">
        <f t="shared" si="663"/>
        <v>-9.6169123933953493E-5</v>
      </c>
      <c r="AJ3689" s="110">
        <f t="shared" si="667"/>
        <v>45541</v>
      </c>
      <c r="AK3689" s="31">
        <f t="shared" si="665"/>
        <v>-1.7299999999999999E-2</v>
      </c>
      <c r="AL3689" s="115">
        <f t="shared" si="666"/>
        <v>-1.193281722796935E-2</v>
      </c>
      <c r="AM3689" s="100"/>
      <c r="BR3689" s="18">
        <f t="shared" si="659"/>
        <v>45531</v>
      </c>
      <c r="BS3689" s="6">
        <f t="shared" si="660"/>
        <v>1.6000000000000001E-3</v>
      </c>
      <c r="BT3689" s="6">
        <f t="shared" si="661"/>
        <v>2.9999999999999997E-4</v>
      </c>
    </row>
    <row r="3690" spans="2:72" ht="14.45" hidden="1">
      <c r="B3690" s="110">
        <v>45532</v>
      </c>
      <c r="C3690" s="106">
        <v>5592.18</v>
      </c>
      <c r="D3690" s="106">
        <v>5624.51</v>
      </c>
      <c r="E3690" s="106">
        <v>5627.03</v>
      </c>
      <c r="F3690" s="106">
        <v>5560.95</v>
      </c>
      <c r="G3690" s="28"/>
      <c r="H3690" s="107">
        <v>-6.0000000000000001E-3</v>
      </c>
      <c r="K3690" s="110">
        <v>45608</v>
      </c>
      <c r="L3690" s="106">
        <v>23883.45</v>
      </c>
      <c r="M3690" s="106">
        <v>24225.8</v>
      </c>
      <c r="N3690" s="106">
        <v>24242</v>
      </c>
      <c r="O3690" s="106">
        <v>23839.15</v>
      </c>
      <c r="P3690" s="28" t="s">
        <v>6111</v>
      </c>
      <c r="Q3690" s="107">
        <v>-1.0699999999999999E-2</v>
      </c>
      <c r="T3690" s="110">
        <v>45342</v>
      </c>
      <c r="U3690" s="28">
        <v>82.89</v>
      </c>
      <c r="V3690">
        <v>83.031000000000006</v>
      </c>
      <c r="W3690">
        <v>83.043000000000006</v>
      </c>
      <c r="X3690">
        <v>82.861999999999995</v>
      </c>
      <c r="Y3690" s="19">
        <v>-1.6000000000000001E-3</v>
      </c>
      <c r="AB3690" s="110">
        <f t="shared" si="664"/>
        <v>45608</v>
      </c>
      <c r="AC3690" s="108">
        <f t="shared" si="668"/>
        <v>23883.45</v>
      </c>
      <c r="AD3690" s="28">
        <f t="shared" si="669"/>
        <v>84.38</v>
      </c>
      <c r="AE3690" s="28">
        <f t="shared" si="662"/>
        <v>283.04633799478552</v>
      </c>
      <c r="AF3690" s="31">
        <f t="shared" si="663"/>
        <v>-1.0692590968091609E-2</v>
      </c>
      <c r="AJ3690" s="110">
        <f t="shared" si="667"/>
        <v>45544</v>
      </c>
      <c r="AK3690" s="31">
        <f t="shared" si="665"/>
        <v>1.1599999999999999E-2</v>
      </c>
      <c r="AL3690" s="115">
        <f t="shared" si="666"/>
        <v>4.0715046721686576E-3</v>
      </c>
      <c r="AM3690" s="100"/>
      <c r="BR3690" s="18">
        <f t="shared" si="659"/>
        <v>45532</v>
      </c>
      <c r="BS3690" s="6">
        <f t="shared" si="660"/>
        <v>-6.0000000000000001E-3</v>
      </c>
      <c r="BT3690" s="6">
        <f t="shared" si="661"/>
        <v>1.4E-3</v>
      </c>
    </row>
    <row r="3691" spans="2:72" ht="14.45" hidden="1">
      <c r="B3691" s="110">
        <v>45533</v>
      </c>
      <c r="C3691" s="106">
        <v>5591.96</v>
      </c>
      <c r="D3691" s="106">
        <v>5607.3</v>
      </c>
      <c r="E3691" s="106">
        <v>5646.95</v>
      </c>
      <c r="F3691" s="106">
        <v>5583.71</v>
      </c>
      <c r="G3691" s="28"/>
      <c r="H3691" s="107">
        <v>0</v>
      </c>
      <c r="K3691" s="110">
        <v>45609</v>
      </c>
      <c r="L3691" s="106">
        <v>23559.05</v>
      </c>
      <c r="M3691" s="106">
        <v>23822.45</v>
      </c>
      <c r="N3691" s="106">
        <v>23873.599999999999</v>
      </c>
      <c r="O3691" s="106">
        <v>23509.599999999999</v>
      </c>
      <c r="P3691" s="28" t="s">
        <v>6112</v>
      </c>
      <c r="Q3691" s="107">
        <v>-1.3599999999999999E-2</v>
      </c>
      <c r="T3691" s="110">
        <v>45343</v>
      </c>
      <c r="U3691" s="28">
        <v>82.93</v>
      </c>
      <c r="V3691">
        <v>82.894999999999996</v>
      </c>
      <c r="W3691">
        <v>82.983000000000004</v>
      </c>
      <c r="X3691">
        <v>82.834999999999994</v>
      </c>
      <c r="Y3691" s="19">
        <v>5.0000000000000001E-4</v>
      </c>
      <c r="AB3691" s="110">
        <f t="shared" si="664"/>
        <v>45609</v>
      </c>
      <c r="AC3691" s="108">
        <f t="shared" si="668"/>
        <v>23559.05</v>
      </c>
      <c r="AD3691" s="28">
        <f t="shared" si="669"/>
        <v>84.415999999999997</v>
      </c>
      <c r="AE3691" s="28">
        <f t="shared" si="662"/>
        <v>279.08275682335102</v>
      </c>
      <c r="AF3691" s="31">
        <f t="shared" si="663"/>
        <v>-1.400329429984537E-2</v>
      </c>
      <c r="AJ3691" s="110">
        <f t="shared" si="667"/>
        <v>45545</v>
      </c>
      <c r="AK3691" s="31">
        <f t="shared" si="665"/>
        <v>4.4999999999999997E-3</v>
      </c>
      <c r="AL3691" s="115">
        <f t="shared" si="666"/>
        <v>3.9474792596232433E-3</v>
      </c>
      <c r="AM3691" s="100"/>
      <c r="BR3691" s="18">
        <f t="shared" si="659"/>
        <v>45533</v>
      </c>
      <c r="BS3691" s="6">
        <f t="shared" si="660"/>
        <v>0</v>
      </c>
      <c r="BT3691" s="6">
        <f t="shared" si="661"/>
        <v>4.0000000000000001E-3</v>
      </c>
    </row>
    <row r="3692" spans="2:72" ht="14.45" hidden="1">
      <c r="B3692" s="110">
        <v>45534</v>
      </c>
      <c r="C3692" s="106">
        <v>5648.4</v>
      </c>
      <c r="D3692" s="106">
        <v>5612.74</v>
      </c>
      <c r="E3692" s="106">
        <v>5651.37</v>
      </c>
      <c r="F3692" s="106">
        <v>5581.79</v>
      </c>
      <c r="G3692" s="28"/>
      <c r="H3692" s="107">
        <v>1.01E-2</v>
      </c>
      <c r="K3692" s="110">
        <v>45610</v>
      </c>
      <c r="L3692" s="106">
        <v>23532.7</v>
      </c>
      <c r="M3692" s="106">
        <v>23542.15</v>
      </c>
      <c r="N3692" s="106">
        <v>23675.9</v>
      </c>
      <c r="O3692" s="106">
        <v>23484.15</v>
      </c>
      <c r="P3692" s="28" t="s">
        <v>6113</v>
      </c>
      <c r="Q3692" s="107">
        <v>-1.1000000000000001E-3</v>
      </c>
      <c r="T3692" s="110">
        <v>45344</v>
      </c>
      <c r="U3692" s="28">
        <v>82.837000000000003</v>
      </c>
      <c r="V3692">
        <v>82.933000000000007</v>
      </c>
      <c r="W3692">
        <v>82.965000000000003</v>
      </c>
      <c r="X3692">
        <v>82.811999999999998</v>
      </c>
      <c r="Y3692" s="19">
        <v>-1.1000000000000001E-3</v>
      </c>
      <c r="AB3692" s="110">
        <f t="shared" si="664"/>
        <v>45610</v>
      </c>
      <c r="AC3692" s="108">
        <f t="shared" si="668"/>
        <v>23532.7</v>
      </c>
      <c r="AD3692" s="28">
        <f t="shared" si="669"/>
        <v>84.460999999999999</v>
      </c>
      <c r="AE3692" s="28">
        <f t="shared" si="662"/>
        <v>278.62208593315262</v>
      </c>
      <c r="AF3692" s="31">
        <f t="shared" si="663"/>
        <v>-1.6506605260818707E-3</v>
      </c>
      <c r="AJ3692" s="110">
        <f t="shared" si="667"/>
        <v>45546</v>
      </c>
      <c r="AK3692" s="31">
        <f t="shared" si="665"/>
        <v>1.0699999999999999E-2</v>
      </c>
      <c r="AL3692" s="115">
        <f t="shared" si="666"/>
        <v>-5.0283208393014922E-3</v>
      </c>
      <c r="AM3692" s="100"/>
      <c r="BR3692" s="18">
        <f t="shared" si="659"/>
        <v>45534</v>
      </c>
      <c r="BS3692" s="6">
        <f t="shared" si="660"/>
        <v>1.01E-2</v>
      </c>
      <c r="BT3692" s="6">
        <f t="shared" si="661"/>
        <v>3.3E-3</v>
      </c>
    </row>
    <row r="3693" spans="2:72" ht="14.45" hidden="1">
      <c r="B3693" s="110">
        <v>45538</v>
      </c>
      <c r="C3693" s="106">
        <v>5528.93</v>
      </c>
      <c r="D3693" s="106">
        <v>5623.89</v>
      </c>
      <c r="E3693" s="106">
        <v>5623.89</v>
      </c>
      <c r="F3693" s="106">
        <v>5504.33</v>
      </c>
      <c r="G3693" s="28"/>
      <c r="H3693" s="107">
        <v>-2.12E-2</v>
      </c>
      <c r="K3693" s="110">
        <v>45614</v>
      </c>
      <c r="L3693" s="106">
        <v>23453.8</v>
      </c>
      <c r="M3693" s="106">
        <v>23605.3</v>
      </c>
      <c r="N3693" s="106">
        <v>23606.799999999999</v>
      </c>
      <c r="O3693" s="106">
        <v>23350.400000000001</v>
      </c>
      <c r="P3693" s="28" t="s">
        <v>6114</v>
      </c>
      <c r="Q3693" s="107">
        <v>-3.3999999999999998E-3</v>
      </c>
      <c r="T3693" s="110">
        <v>45345</v>
      </c>
      <c r="U3693" s="28">
        <v>82.858999999999995</v>
      </c>
      <c r="V3693">
        <v>82.844999999999999</v>
      </c>
      <c r="W3693">
        <v>82.965000000000003</v>
      </c>
      <c r="X3693">
        <v>82.844999999999999</v>
      </c>
      <c r="Y3693" s="19">
        <v>2.9999999999999997E-4</v>
      </c>
      <c r="AB3693" s="110">
        <f t="shared" si="664"/>
        <v>45614</v>
      </c>
      <c r="AC3693" s="108">
        <f t="shared" si="668"/>
        <v>23453.8</v>
      </c>
      <c r="AD3693" s="28">
        <f t="shared" si="669"/>
        <v>84.397999999999996</v>
      </c>
      <c r="AE3693" s="28">
        <f t="shared" si="662"/>
        <v>277.8952107869855</v>
      </c>
      <c r="AF3693" s="31">
        <f t="shared" si="663"/>
        <v>-2.6088209903845083E-3</v>
      </c>
      <c r="AJ3693" s="110">
        <f t="shared" si="667"/>
        <v>45547</v>
      </c>
      <c r="AK3693" s="31">
        <f t="shared" si="665"/>
        <v>7.4999999999999997E-3</v>
      </c>
      <c r="AL3693" s="115">
        <f t="shared" si="666"/>
        <v>1.936522847920763E-2</v>
      </c>
      <c r="AM3693" s="100"/>
      <c r="BR3693" s="18">
        <f t="shared" si="659"/>
        <v>45538</v>
      </c>
      <c r="BS3693" s="6">
        <f t="shared" si="660"/>
        <v>-2.12E-2</v>
      </c>
      <c r="BT3693" s="6">
        <f t="shared" si="661"/>
        <v>0</v>
      </c>
    </row>
    <row r="3694" spans="2:72" ht="14.45" hidden="1">
      <c r="B3694" s="110">
        <v>45539</v>
      </c>
      <c r="C3694" s="106">
        <v>5520.07</v>
      </c>
      <c r="D3694" s="106">
        <v>5506.68</v>
      </c>
      <c r="E3694" s="106">
        <v>5552.99</v>
      </c>
      <c r="F3694" s="106">
        <v>5503.66</v>
      </c>
      <c r="G3694" s="28"/>
      <c r="H3694" s="107">
        <v>-1.6000000000000001E-3</v>
      </c>
      <c r="K3694" s="110">
        <v>45615</v>
      </c>
      <c r="L3694" s="106">
        <v>23518.5</v>
      </c>
      <c r="M3694" s="106">
        <v>23529.55</v>
      </c>
      <c r="N3694" s="106">
        <v>23780.65</v>
      </c>
      <c r="O3694" s="106">
        <v>23464.799999999999</v>
      </c>
      <c r="P3694" s="28" t="s">
        <v>6115</v>
      </c>
      <c r="Q3694" s="107">
        <v>2.8E-3</v>
      </c>
      <c r="T3694" s="110">
        <v>45348</v>
      </c>
      <c r="U3694" s="28">
        <v>82.846000000000004</v>
      </c>
      <c r="V3694">
        <v>82.873000000000005</v>
      </c>
      <c r="W3694">
        <v>82.914000000000001</v>
      </c>
      <c r="X3694">
        <v>82.850999999999999</v>
      </c>
      <c r="Y3694" s="19">
        <v>-2.0000000000000001E-4</v>
      </c>
      <c r="AB3694" s="110">
        <f t="shared" si="664"/>
        <v>45615</v>
      </c>
      <c r="AC3694" s="108">
        <f t="shared" si="668"/>
        <v>23518.5</v>
      </c>
      <c r="AD3694" s="28">
        <f t="shared" si="669"/>
        <v>84.39</v>
      </c>
      <c r="AE3694" s="28">
        <f t="shared" si="662"/>
        <v>278.68823320298611</v>
      </c>
      <c r="AF3694" s="31">
        <f t="shared" si="663"/>
        <v>2.8536742815927774E-3</v>
      </c>
      <c r="AJ3694" s="110">
        <f t="shared" si="667"/>
        <v>45548</v>
      </c>
      <c r="AK3694" s="31">
        <f t="shared" si="665"/>
        <v>5.4000000000000003E-3</v>
      </c>
      <c r="AL3694" s="115">
        <f t="shared" si="666"/>
        <v>-7.9988507550976529E-4</v>
      </c>
      <c r="AM3694" s="100"/>
      <c r="BR3694" s="18">
        <f t="shared" si="659"/>
        <v>45539</v>
      </c>
      <c r="BS3694" s="6">
        <f t="shared" si="660"/>
        <v>-1.6000000000000001E-3</v>
      </c>
      <c r="BT3694" s="6">
        <f t="shared" si="661"/>
        <v>-3.2000000000000002E-3</v>
      </c>
    </row>
    <row r="3695" spans="2:72" ht="14.45" hidden="1">
      <c r="B3695" s="110">
        <v>45540</v>
      </c>
      <c r="C3695" s="106">
        <v>5503.41</v>
      </c>
      <c r="D3695" s="106">
        <v>5520.08</v>
      </c>
      <c r="E3695" s="106">
        <v>5546.3</v>
      </c>
      <c r="F3695" s="106">
        <v>5480.54</v>
      </c>
      <c r="G3695" s="28"/>
      <c r="H3695" s="107">
        <v>-3.0000000000000001E-3</v>
      </c>
      <c r="K3695" s="110">
        <v>45617</v>
      </c>
      <c r="L3695" s="106">
        <v>23349.9</v>
      </c>
      <c r="M3695" s="106">
        <v>23488.45</v>
      </c>
      <c r="N3695" s="106">
        <v>23507.3</v>
      </c>
      <c r="O3695" s="106">
        <v>23263.15</v>
      </c>
      <c r="P3695" s="28" t="s">
        <v>6116</v>
      </c>
      <c r="Q3695" s="107">
        <v>-7.1999999999999998E-3</v>
      </c>
      <c r="T3695" s="110">
        <v>45349</v>
      </c>
      <c r="U3695" s="28">
        <v>82.876999999999995</v>
      </c>
      <c r="V3695">
        <v>82.900999999999996</v>
      </c>
      <c r="W3695">
        <v>82.921000000000006</v>
      </c>
      <c r="X3695">
        <v>82.840999999999994</v>
      </c>
      <c r="Y3695" s="19">
        <v>4.0000000000000002E-4</v>
      </c>
      <c r="AB3695" s="110">
        <f t="shared" si="664"/>
        <v>45617</v>
      </c>
      <c r="AC3695" s="108">
        <f t="shared" si="668"/>
        <v>23349.9</v>
      </c>
      <c r="AD3695" s="28">
        <f t="shared" si="669"/>
        <v>84.495000000000005</v>
      </c>
      <c r="AE3695" s="28">
        <f t="shared" si="662"/>
        <v>276.34652938043672</v>
      </c>
      <c r="AF3695" s="31">
        <f t="shared" si="663"/>
        <v>-8.4025930899055412E-3</v>
      </c>
      <c r="AJ3695" s="110">
        <f t="shared" si="667"/>
        <v>45551</v>
      </c>
      <c r="AK3695" s="31">
        <f t="shared" si="665"/>
        <v>1.2999999999999999E-3</v>
      </c>
      <c r="AL3695" s="115">
        <f t="shared" si="666"/>
        <v>1.5522870959354673E-3</v>
      </c>
      <c r="AM3695" s="100"/>
      <c r="BR3695" s="18">
        <f t="shared" si="659"/>
        <v>45540</v>
      </c>
      <c r="BS3695" s="6">
        <f t="shared" si="660"/>
        <v>-3.0000000000000001E-3</v>
      </c>
      <c r="BT3695" s="6">
        <f t="shared" si="661"/>
        <v>-2.0999999999999999E-3</v>
      </c>
    </row>
    <row r="3696" spans="2:72" ht="14.45" hidden="1">
      <c r="B3696" s="110">
        <v>45541</v>
      </c>
      <c r="C3696" s="106">
        <v>5408.42</v>
      </c>
      <c r="D3696" s="106">
        <v>5507.33</v>
      </c>
      <c r="E3696" s="106">
        <v>5522.47</v>
      </c>
      <c r="F3696" s="106">
        <v>5402.62</v>
      </c>
      <c r="G3696" s="28"/>
      <c r="H3696" s="107">
        <v>-1.7299999999999999E-2</v>
      </c>
      <c r="K3696" s="110">
        <v>45618</v>
      </c>
      <c r="L3696" s="106">
        <v>23907.25</v>
      </c>
      <c r="M3696" s="106">
        <v>23411.8</v>
      </c>
      <c r="N3696" s="106">
        <v>23956.1</v>
      </c>
      <c r="O3696" s="106">
        <v>23359</v>
      </c>
      <c r="P3696" s="28" t="s">
        <v>6117</v>
      </c>
      <c r="Q3696" s="107">
        <v>2.3900000000000001E-2</v>
      </c>
      <c r="T3696" s="110">
        <v>45350</v>
      </c>
      <c r="U3696" s="28">
        <v>82.9</v>
      </c>
      <c r="V3696">
        <v>82.924000000000007</v>
      </c>
      <c r="W3696">
        <v>82.966999999999999</v>
      </c>
      <c r="X3696">
        <v>82.863</v>
      </c>
      <c r="Y3696" s="19">
        <v>2.9999999999999997E-4</v>
      </c>
      <c r="AB3696" s="110">
        <f t="shared" si="664"/>
        <v>45618</v>
      </c>
      <c r="AC3696" s="108">
        <f t="shared" si="668"/>
        <v>23907.25</v>
      </c>
      <c r="AD3696" s="28">
        <f t="shared" si="669"/>
        <v>84.426000000000002</v>
      </c>
      <c r="AE3696" s="28">
        <f t="shared" si="662"/>
        <v>283.17402222064294</v>
      </c>
      <c r="AF3696" s="31">
        <f t="shared" si="663"/>
        <v>2.4706273154627034E-2</v>
      </c>
      <c r="AJ3696" s="110">
        <f t="shared" si="667"/>
        <v>45552</v>
      </c>
      <c r="AK3696" s="31">
        <f t="shared" si="665"/>
        <v>2.9999999999999997E-4</v>
      </c>
      <c r="AL3696" s="115">
        <f t="shared" si="666"/>
        <v>2.4829657972564867E-3</v>
      </c>
      <c r="AM3696" s="100"/>
      <c r="BR3696" s="18">
        <f t="shared" si="659"/>
        <v>45541</v>
      </c>
      <c r="BS3696" s="6">
        <f t="shared" si="660"/>
        <v>-1.7299999999999999E-2</v>
      </c>
      <c r="BT3696" s="6">
        <f t="shared" si="661"/>
        <v>-1.17E-2</v>
      </c>
    </row>
    <row r="3697" spans="2:72" ht="14.45" hidden="1">
      <c r="B3697" s="110">
        <v>45544</v>
      </c>
      <c r="C3697" s="106">
        <v>5471.05</v>
      </c>
      <c r="D3697" s="106">
        <v>5442.07</v>
      </c>
      <c r="E3697" s="106">
        <v>5484.2</v>
      </c>
      <c r="F3697" s="106">
        <v>5434.49</v>
      </c>
      <c r="G3697" s="28"/>
      <c r="H3697" s="107">
        <v>1.1599999999999999E-2</v>
      </c>
      <c r="K3697" s="110">
        <v>45621</v>
      </c>
      <c r="L3697" s="106">
        <v>24221.9</v>
      </c>
      <c r="M3697" s="106">
        <v>24253.55</v>
      </c>
      <c r="N3697" s="106">
        <v>24351.55</v>
      </c>
      <c r="O3697" s="106">
        <v>24135.45</v>
      </c>
      <c r="P3697" s="28" t="s">
        <v>6118</v>
      </c>
      <c r="Q3697" s="107">
        <v>1.32E-2</v>
      </c>
      <c r="T3697" s="110">
        <v>45351</v>
      </c>
      <c r="U3697" s="28">
        <v>82.9</v>
      </c>
      <c r="V3697">
        <v>82.91</v>
      </c>
      <c r="W3697">
        <v>82.956999999999994</v>
      </c>
      <c r="X3697">
        <v>82.864000000000004</v>
      </c>
      <c r="Y3697" s="19">
        <v>0</v>
      </c>
      <c r="AB3697" s="110">
        <f t="shared" ref="AB3697:AB3728" si="670">VLOOKUP(K3697,T:Y,1,FALSE)</f>
        <v>45621</v>
      </c>
      <c r="AC3697" s="108">
        <f t="shared" si="668"/>
        <v>24221.9</v>
      </c>
      <c r="AD3697" s="28">
        <f t="shared" si="669"/>
        <v>84.26</v>
      </c>
      <c r="AE3697" s="28">
        <f t="shared" si="662"/>
        <v>287.46617612152858</v>
      </c>
      <c r="AF3697" s="31">
        <f t="shared" si="663"/>
        <v>1.5157301037809434E-2</v>
      </c>
      <c r="AJ3697" s="110">
        <f t="shared" si="667"/>
        <v>45553</v>
      </c>
      <c r="AK3697" s="31">
        <f t="shared" si="665"/>
        <v>-2.8999999999999998E-3</v>
      </c>
      <c r="AL3697" s="115">
        <f t="shared" si="666"/>
        <v>-4.552721081254596E-4</v>
      </c>
      <c r="AM3697" s="100"/>
      <c r="BR3697" s="18">
        <f t="shared" si="659"/>
        <v>45544</v>
      </c>
      <c r="BS3697" s="6">
        <f t="shared" si="660"/>
        <v>1.1599999999999999E-2</v>
      </c>
      <c r="BT3697" s="6">
        <f t="shared" si="661"/>
        <v>3.3999999999999998E-3</v>
      </c>
    </row>
    <row r="3698" spans="2:72" ht="14.45" hidden="1">
      <c r="B3698" s="110">
        <v>45545</v>
      </c>
      <c r="C3698" s="106">
        <v>5495.52</v>
      </c>
      <c r="D3698" s="106">
        <v>5490.51</v>
      </c>
      <c r="E3698" s="106">
        <v>5497.91</v>
      </c>
      <c r="F3698" s="106">
        <v>5441.72</v>
      </c>
      <c r="G3698" s="28"/>
      <c r="H3698" s="107">
        <v>4.4999999999999997E-3</v>
      </c>
      <c r="K3698" s="110">
        <v>45622</v>
      </c>
      <c r="L3698" s="106">
        <v>24194.5</v>
      </c>
      <c r="M3698" s="106">
        <v>24343.3</v>
      </c>
      <c r="N3698" s="106">
        <v>24343.3</v>
      </c>
      <c r="O3698" s="106">
        <v>24125.4</v>
      </c>
      <c r="P3698" s="28" t="s">
        <v>6119</v>
      </c>
      <c r="Q3698" s="107">
        <v>-1.1000000000000001E-3</v>
      </c>
      <c r="T3698" s="110">
        <v>45352</v>
      </c>
      <c r="U3698" s="28">
        <v>82.840999999999994</v>
      </c>
      <c r="V3698">
        <v>82.926000000000002</v>
      </c>
      <c r="W3698">
        <v>82.933000000000007</v>
      </c>
      <c r="X3698">
        <v>82.835999999999999</v>
      </c>
      <c r="Y3698" s="19">
        <v>-6.9999999999999999E-4</v>
      </c>
      <c r="AB3698" s="110">
        <f t="shared" si="670"/>
        <v>45622</v>
      </c>
      <c r="AC3698" s="108">
        <f t="shared" si="668"/>
        <v>24194.5</v>
      </c>
      <c r="AD3698" s="28">
        <f t="shared" si="669"/>
        <v>84.319000000000003</v>
      </c>
      <c r="AE3698" s="28">
        <f t="shared" si="662"/>
        <v>286.9400728187004</v>
      </c>
      <c r="AF3698" s="31">
        <f t="shared" si="663"/>
        <v>-1.8301398443681949E-3</v>
      </c>
      <c r="AJ3698" s="110">
        <f t="shared" si="667"/>
        <v>45554</v>
      </c>
      <c r="AK3698" s="31">
        <f t="shared" si="665"/>
        <v>1.7000000000000001E-2</v>
      </c>
      <c r="AL3698" s="115">
        <f t="shared" si="666"/>
        <v>1.8665442872083382E-3</v>
      </c>
      <c r="AM3698" s="100"/>
      <c r="BR3698" s="18">
        <f t="shared" si="659"/>
        <v>45545</v>
      </c>
      <c r="BS3698" s="6">
        <f t="shared" si="660"/>
        <v>4.4999999999999997E-3</v>
      </c>
      <c r="BT3698" s="6">
        <f t="shared" si="661"/>
        <v>4.1999999999999997E-3</v>
      </c>
    </row>
    <row r="3699" spans="2:72" ht="14.45" hidden="1">
      <c r="B3699" s="110">
        <v>45546</v>
      </c>
      <c r="C3699" s="106">
        <v>5554.13</v>
      </c>
      <c r="D3699" s="106">
        <v>5496.42</v>
      </c>
      <c r="E3699" s="106">
        <v>5560.41</v>
      </c>
      <c r="F3699" s="106">
        <v>5406.96</v>
      </c>
      <c r="G3699" s="28"/>
      <c r="H3699" s="107">
        <v>1.0699999999999999E-2</v>
      </c>
      <c r="K3699" s="110">
        <v>45623</v>
      </c>
      <c r="L3699" s="106">
        <v>24274.9</v>
      </c>
      <c r="M3699" s="106">
        <v>24204.799999999999</v>
      </c>
      <c r="N3699" s="106">
        <v>24354.55</v>
      </c>
      <c r="O3699" s="106">
        <v>24145.65</v>
      </c>
      <c r="P3699" s="28" t="s">
        <v>6120</v>
      </c>
      <c r="Q3699" s="107">
        <v>3.3E-3</v>
      </c>
      <c r="T3699" s="110">
        <v>45355</v>
      </c>
      <c r="U3699" s="28">
        <v>82.911000000000001</v>
      </c>
      <c r="V3699">
        <v>82.844999999999999</v>
      </c>
      <c r="W3699">
        <v>82.935000000000002</v>
      </c>
      <c r="X3699">
        <v>82.83</v>
      </c>
      <c r="Y3699" s="19">
        <v>8.0000000000000004E-4</v>
      </c>
      <c r="AB3699" s="110">
        <f t="shared" si="670"/>
        <v>45623</v>
      </c>
      <c r="AC3699" s="108">
        <f t="shared" si="668"/>
        <v>24274.9</v>
      </c>
      <c r="AD3699" s="28">
        <f t="shared" si="669"/>
        <v>84.41</v>
      </c>
      <c r="AE3699" s="28">
        <f t="shared" si="662"/>
        <v>287.58322473640567</v>
      </c>
      <c r="AF3699" s="31">
        <f t="shared" si="663"/>
        <v>2.2414154683498833E-3</v>
      </c>
      <c r="AJ3699" s="110">
        <f t="shared" si="667"/>
        <v>45555</v>
      </c>
      <c r="AK3699" s="31">
        <f t="shared" si="665"/>
        <v>-1.9E-3</v>
      </c>
      <c r="AL3699" s="115">
        <f t="shared" si="666"/>
        <v>1.6401428839859733E-2</v>
      </c>
      <c r="AM3699" s="100"/>
      <c r="BR3699" s="18">
        <f t="shared" si="659"/>
        <v>45546</v>
      </c>
      <c r="BS3699" s="6">
        <f t="shared" si="660"/>
        <v>1.0699999999999999E-2</v>
      </c>
      <c r="BT3699" s="6">
        <f t="shared" si="661"/>
        <v>-4.8999999999999998E-3</v>
      </c>
    </row>
    <row r="3700" spans="2:72" ht="14.45" hidden="1">
      <c r="B3700" s="110">
        <v>45547</v>
      </c>
      <c r="C3700" s="106">
        <v>5595.76</v>
      </c>
      <c r="D3700" s="106">
        <v>5557.48</v>
      </c>
      <c r="E3700" s="106">
        <v>5600.71</v>
      </c>
      <c r="F3700" s="106">
        <v>5535.5</v>
      </c>
      <c r="G3700" s="28"/>
      <c r="H3700" s="107">
        <v>7.4999999999999997E-3</v>
      </c>
      <c r="K3700" s="110">
        <v>45624</v>
      </c>
      <c r="L3700" s="106">
        <v>23914.15</v>
      </c>
      <c r="M3700" s="106">
        <v>24274.15</v>
      </c>
      <c r="N3700" s="106">
        <v>24345.75</v>
      </c>
      <c r="O3700" s="106">
        <v>23873.35</v>
      </c>
      <c r="P3700" s="28" t="s">
        <v>6121</v>
      </c>
      <c r="Q3700" s="107">
        <v>-1.49E-2</v>
      </c>
      <c r="T3700" s="110">
        <v>45356</v>
      </c>
      <c r="U3700" s="28">
        <v>82.891000000000005</v>
      </c>
      <c r="V3700">
        <v>82.912999999999997</v>
      </c>
      <c r="W3700">
        <v>82.938000000000002</v>
      </c>
      <c r="X3700">
        <v>82.863</v>
      </c>
      <c r="Y3700" s="19">
        <v>-2.0000000000000001E-4</v>
      </c>
      <c r="AB3700" s="110">
        <f t="shared" si="670"/>
        <v>45624</v>
      </c>
      <c r="AC3700" s="108">
        <f t="shared" si="668"/>
        <v>23914.15</v>
      </c>
      <c r="AD3700" s="28">
        <f t="shared" si="669"/>
        <v>84.444999999999993</v>
      </c>
      <c r="AE3700" s="28">
        <f t="shared" si="662"/>
        <v>283.19201847356271</v>
      </c>
      <c r="AF3700" s="31">
        <f t="shared" si="663"/>
        <v>-1.5269340786020713E-2</v>
      </c>
      <c r="AJ3700" s="110">
        <f t="shared" si="667"/>
        <v>45558</v>
      </c>
      <c r="AK3700" s="31">
        <f t="shared" si="665"/>
        <v>2.8E-3</v>
      </c>
      <c r="AL3700" s="115">
        <f t="shared" si="666"/>
        <v>5.2005021875938251E-3</v>
      </c>
      <c r="AM3700" s="100"/>
      <c r="BR3700" s="18">
        <f t="shared" si="659"/>
        <v>45547</v>
      </c>
      <c r="BS3700" s="6">
        <f t="shared" si="660"/>
        <v>7.4999999999999997E-3</v>
      </c>
      <c r="BT3700" s="6">
        <f t="shared" si="661"/>
        <v>1.89E-2</v>
      </c>
    </row>
    <row r="3701" spans="2:72" ht="14.45" hidden="1">
      <c r="B3701" s="110">
        <v>45548</v>
      </c>
      <c r="C3701" s="106">
        <v>5626.02</v>
      </c>
      <c r="D3701" s="106">
        <v>5603.34</v>
      </c>
      <c r="E3701" s="106">
        <v>5636.27</v>
      </c>
      <c r="F3701" s="106">
        <v>5601.65</v>
      </c>
      <c r="G3701" s="28"/>
      <c r="H3701" s="107">
        <v>5.4000000000000003E-3</v>
      </c>
      <c r="K3701" s="110">
        <v>45625</v>
      </c>
      <c r="L3701" s="106">
        <v>24131.1</v>
      </c>
      <c r="M3701" s="106">
        <v>23927.15</v>
      </c>
      <c r="N3701" s="106">
        <v>24188.45</v>
      </c>
      <c r="O3701" s="106">
        <v>23927.15</v>
      </c>
      <c r="P3701" s="28" t="s">
        <v>6122</v>
      </c>
      <c r="Q3701" s="107">
        <v>9.1000000000000004E-3</v>
      </c>
      <c r="T3701" s="110">
        <v>45357</v>
      </c>
      <c r="U3701" s="28">
        <v>82.78</v>
      </c>
      <c r="V3701">
        <v>82.896000000000001</v>
      </c>
      <c r="W3701">
        <v>82.918999999999997</v>
      </c>
      <c r="X3701">
        <v>82.801000000000002</v>
      </c>
      <c r="Y3701" s="19">
        <v>-1.2999999999999999E-3</v>
      </c>
      <c r="AB3701" s="110">
        <f t="shared" si="670"/>
        <v>45625</v>
      </c>
      <c r="AC3701" s="108">
        <f t="shared" si="668"/>
        <v>24131.1</v>
      </c>
      <c r="AD3701" s="28">
        <f t="shared" si="669"/>
        <v>84.558999999999997</v>
      </c>
      <c r="AE3701" s="28">
        <f t="shared" si="662"/>
        <v>285.37589138944406</v>
      </c>
      <c r="AF3701" s="31">
        <f t="shared" si="663"/>
        <v>7.7116330031217206E-3</v>
      </c>
      <c r="AJ3701" s="110">
        <f t="shared" si="667"/>
        <v>45559</v>
      </c>
      <c r="AK3701" s="31">
        <f t="shared" si="665"/>
        <v>2.5000000000000001E-3</v>
      </c>
      <c r="AL3701" s="115">
        <f t="shared" si="666"/>
        <v>-7.8531906997392209E-4</v>
      </c>
      <c r="AM3701" s="100"/>
      <c r="BR3701" s="18">
        <f t="shared" si="659"/>
        <v>45548</v>
      </c>
      <c r="BS3701" s="6">
        <f t="shared" si="660"/>
        <v>5.4000000000000003E-3</v>
      </c>
      <c r="BT3701" s="6">
        <f t="shared" si="661"/>
        <v>-1.2999999999999999E-3</v>
      </c>
    </row>
    <row r="3702" spans="2:72" ht="14.45" hidden="1">
      <c r="B3702" s="110">
        <v>45551</v>
      </c>
      <c r="C3702" s="106">
        <v>5633.09</v>
      </c>
      <c r="D3702" s="106">
        <v>5615.21</v>
      </c>
      <c r="E3702" s="106">
        <v>5636.05</v>
      </c>
      <c r="F3702" s="106">
        <v>5604.53</v>
      </c>
      <c r="G3702" s="28"/>
      <c r="H3702" s="107">
        <v>1.2999999999999999E-3</v>
      </c>
      <c r="K3702" s="110">
        <v>45628</v>
      </c>
      <c r="L3702" s="106">
        <v>24276.05</v>
      </c>
      <c r="M3702" s="106">
        <v>24140.85</v>
      </c>
      <c r="N3702" s="106">
        <v>24301.7</v>
      </c>
      <c r="O3702" s="106">
        <v>24008.65</v>
      </c>
      <c r="P3702" s="28" t="s">
        <v>6123</v>
      </c>
      <c r="Q3702" s="107">
        <v>6.0000000000000001E-3</v>
      </c>
      <c r="T3702" s="110">
        <v>45358</v>
      </c>
      <c r="U3702" s="28">
        <v>82.707999999999998</v>
      </c>
      <c r="V3702">
        <v>82.82</v>
      </c>
      <c r="W3702">
        <v>82.85</v>
      </c>
      <c r="X3702">
        <v>82.668999999999997</v>
      </c>
      <c r="Y3702" s="19">
        <v>-8.9999999999999998E-4</v>
      </c>
      <c r="AB3702" s="110">
        <f t="shared" si="670"/>
        <v>45628</v>
      </c>
      <c r="AC3702" s="108">
        <f t="shared" si="668"/>
        <v>24276.05</v>
      </c>
      <c r="AD3702" s="28">
        <f t="shared" si="669"/>
        <v>84.74</v>
      </c>
      <c r="AE3702" s="28">
        <f t="shared" si="662"/>
        <v>286.47687042718906</v>
      </c>
      <c r="AF3702" s="31">
        <f t="shared" si="663"/>
        <v>3.8579959658979757E-3</v>
      </c>
      <c r="AJ3702" s="110">
        <f t="shared" si="667"/>
        <v>45560</v>
      </c>
      <c r="AK3702" s="31">
        <f t="shared" si="665"/>
        <v>-1.9E-3</v>
      </c>
      <c r="AL3702" s="115">
        <f t="shared" si="666"/>
        <v>2.4575565527131804E-3</v>
      </c>
      <c r="AM3702" s="100"/>
      <c r="BR3702" s="18">
        <f t="shared" si="659"/>
        <v>45551</v>
      </c>
      <c r="BS3702" s="6">
        <f t="shared" si="660"/>
        <v>1.2999999999999999E-3</v>
      </c>
      <c r="BT3702" s="6">
        <f t="shared" si="661"/>
        <v>1.1000000000000001E-3</v>
      </c>
    </row>
    <row r="3703" spans="2:72" ht="14.45" hidden="1">
      <c r="B3703" s="110">
        <v>45552</v>
      </c>
      <c r="C3703" s="106">
        <v>5634.58</v>
      </c>
      <c r="D3703" s="106">
        <v>5655.51</v>
      </c>
      <c r="E3703" s="106">
        <v>5670.81</v>
      </c>
      <c r="F3703" s="106">
        <v>5614.05</v>
      </c>
      <c r="G3703" s="28"/>
      <c r="H3703" s="107">
        <v>2.9999999999999997E-4</v>
      </c>
      <c r="K3703" s="110">
        <v>45629</v>
      </c>
      <c r="L3703" s="106">
        <v>24457.15</v>
      </c>
      <c r="M3703" s="106">
        <v>24367.5</v>
      </c>
      <c r="N3703" s="106">
        <v>24481.35</v>
      </c>
      <c r="O3703" s="106">
        <v>24280</v>
      </c>
      <c r="P3703" s="28" t="s">
        <v>6124</v>
      </c>
      <c r="Q3703" s="107">
        <v>7.4999999999999997E-3</v>
      </c>
      <c r="T3703" s="110">
        <v>45359</v>
      </c>
      <c r="U3703" s="28">
        <v>82.739000000000004</v>
      </c>
      <c r="V3703">
        <v>82.712999999999994</v>
      </c>
      <c r="W3703">
        <v>82.77</v>
      </c>
      <c r="X3703">
        <v>82.66</v>
      </c>
      <c r="Y3703" s="19">
        <v>4.0000000000000002E-4</v>
      </c>
      <c r="AB3703" s="110">
        <f t="shared" si="670"/>
        <v>45629</v>
      </c>
      <c r="AC3703" s="108">
        <f t="shared" si="668"/>
        <v>24457.15</v>
      </c>
      <c r="AD3703" s="28">
        <f t="shared" si="669"/>
        <v>84.676000000000002</v>
      </c>
      <c r="AE3703" s="28">
        <f t="shared" si="662"/>
        <v>288.83213661486138</v>
      </c>
      <c r="AF3703" s="31">
        <f t="shared" si="663"/>
        <v>8.2214881227939962E-3</v>
      </c>
      <c r="AJ3703" s="110">
        <f t="shared" si="667"/>
        <v>45561</v>
      </c>
      <c r="AK3703" s="31">
        <f t="shared" si="665"/>
        <v>4.0000000000000001E-3</v>
      </c>
      <c r="AL3703" s="115">
        <f t="shared" si="666"/>
        <v>8.1366402914990754E-3</v>
      </c>
      <c r="AM3703" s="100"/>
      <c r="BR3703" s="18">
        <f t="shared" si="659"/>
        <v>45552</v>
      </c>
      <c r="BS3703" s="6">
        <f t="shared" si="660"/>
        <v>2.9999999999999997E-4</v>
      </c>
      <c r="BT3703" s="6">
        <f t="shared" si="661"/>
        <v>1.4E-3</v>
      </c>
    </row>
    <row r="3704" spans="2:72" ht="14.45" hidden="1">
      <c r="B3704" s="110">
        <v>45553</v>
      </c>
      <c r="C3704" s="106">
        <v>5618.26</v>
      </c>
      <c r="D3704" s="106">
        <v>5641.68</v>
      </c>
      <c r="E3704" s="106">
        <v>5689.75</v>
      </c>
      <c r="F3704" s="106">
        <v>5615.08</v>
      </c>
      <c r="G3704" s="28"/>
      <c r="H3704" s="107">
        <v>-2.8999999999999998E-3</v>
      </c>
      <c r="K3704" s="110">
        <v>45630</v>
      </c>
      <c r="L3704" s="106">
        <v>24467.45</v>
      </c>
      <c r="M3704" s="106">
        <v>24488.75</v>
      </c>
      <c r="N3704" s="106">
        <v>24573.200000000001</v>
      </c>
      <c r="O3704" s="106">
        <v>24366.3</v>
      </c>
      <c r="P3704" s="28" t="s">
        <v>6125</v>
      </c>
      <c r="Q3704" s="107">
        <v>4.0000000000000002E-4</v>
      </c>
      <c r="T3704" s="110">
        <v>45362</v>
      </c>
      <c r="U3704" s="28">
        <v>82.72</v>
      </c>
      <c r="V3704">
        <v>82.754000000000005</v>
      </c>
      <c r="W3704">
        <v>82.781999999999996</v>
      </c>
      <c r="X3704">
        <v>82.644999999999996</v>
      </c>
      <c r="Y3704" s="19">
        <v>-2.0000000000000001E-4</v>
      </c>
      <c r="AB3704" s="110">
        <f t="shared" si="670"/>
        <v>45630</v>
      </c>
      <c r="AC3704" s="108">
        <f t="shared" si="668"/>
        <v>24467.45</v>
      </c>
      <c r="AD3704" s="28">
        <f t="shared" si="669"/>
        <v>84.692999999999998</v>
      </c>
      <c r="AE3704" s="28">
        <f t="shared" si="662"/>
        <v>288.89577651045545</v>
      </c>
      <c r="AF3704" s="31">
        <f t="shared" si="663"/>
        <v>2.2033523118292209E-4</v>
      </c>
      <c r="AJ3704" s="110">
        <f t="shared" si="667"/>
        <v>45562</v>
      </c>
      <c r="AK3704" s="31">
        <f t="shared" si="665"/>
        <v>-1.2999999999999999E-3</v>
      </c>
      <c r="AL3704" s="115">
        <f t="shared" si="666"/>
        <v>-2.7154353493457073E-3</v>
      </c>
      <c r="AM3704" s="100"/>
      <c r="BR3704" s="18">
        <f t="shared" si="659"/>
        <v>45553</v>
      </c>
      <c r="BS3704" s="6">
        <f t="shared" si="660"/>
        <v>-2.8999999999999998E-3</v>
      </c>
      <c r="BT3704" s="6">
        <f t="shared" si="661"/>
        <v>-1.6000000000000001E-3</v>
      </c>
    </row>
    <row r="3705" spans="2:72" ht="14.45" hidden="1">
      <c r="B3705" s="110">
        <v>45554</v>
      </c>
      <c r="C3705" s="106">
        <v>5713.64</v>
      </c>
      <c r="D3705" s="106">
        <v>5702.63</v>
      </c>
      <c r="E3705" s="106">
        <v>5733.57</v>
      </c>
      <c r="F3705" s="106">
        <v>5686.42</v>
      </c>
      <c r="G3705" s="28"/>
      <c r="H3705" s="107">
        <v>1.7000000000000001E-2</v>
      </c>
      <c r="K3705" s="110">
        <v>45631</v>
      </c>
      <c r="L3705" s="106">
        <v>24708.400000000001</v>
      </c>
      <c r="M3705" s="106">
        <v>24539.15</v>
      </c>
      <c r="N3705" s="106">
        <v>24857.75</v>
      </c>
      <c r="O3705" s="106">
        <v>24295.55</v>
      </c>
      <c r="P3705" s="28" t="s">
        <v>6126</v>
      </c>
      <c r="Q3705" s="107">
        <v>9.7999999999999997E-3</v>
      </c>
      <c r="T3705" s="110">
        <v>45363</v>
      </c>
      <c r="U3705" s="28">
        <v>82.786000000000001</v>
      </c>
      <c r="V3705">
        <v>82.739000000000004</v>
      </c>
      <c r="W3705">
        <v>82.838999999999999</v>
      </c>
      <c r="X3705">
        <v>82.72</v>
      </c>
      <c r="Y3705" s="19">
        <v>8.0000000000000004E-4</v>
      </c>
      <c r="AB3705" s="110">
        <f t="shared" si="670"/>
        <v>45631</v>
      </c>
      <c r="AC3705" s="108">
        <f t="shared" si="668"/>
        <v>24708.400000000001</v>
      </c>
      <c r="AD3705" s="28">
        <f t="shared" si="669"/>
        <v>84.683999999999997</v>
      </c>
      <c r="AE3705" s="28">
        <f t="shared" si="662"/>
        <v>291.77176326106468</v>
      </c>
      <c r="AF3705" s="31">
        <f t="shared" si="663"/>
        <v>9.9551014049010789E-3</v>
      </c>
      <c r="AJ3705" s="110">
        <f t="shared" si="667"/>
        <v>45565</v>
      </c>
      <c r="AK3705" s="31">
        <f t="shared" si="665"/>
        <v>4.1999999999999997E-3</v>
      </c>
      <c r="AL3705" s="115">
        <f t="shared" si="666"/>
        <v>-1.4590642042412449E-2</v>
      </c>
      <c r="AM3705" s="100"/>
      <c r="BR3705" s="18">
        <f t="shared" si="659"/>
        <v>45554</v>
      </c>
      <c r="BS3705" s="6">
        <f t="shared" si="660"/>
        <v>1.7000000000000001E-2</v>
      </c>
      <c r="BT3705" s="6">
        <f t="shared" si="661"/>
        <v>1.5E-3</v>
      </c>
    </row>
    <row r="3706" spans="2:72" ht="14.45" hidden="1">
      <c r="B3706" s="110">
        <v>45555</v>
      </c>
      <c r="C3706" s="106">
        <v>5702.55</v>
      </c>
      <c r="D3706" s="106">
        <v>5709.64</v>
      </c>
      <c r="E3706" s="106">
        <v>5715.14</v>
      </c>
      <c r="F3706" s="106">
        <v>5674.49</v>
      </c>
      <c r="G3706" s="28"/>
      <c r="H3706" s="107">
        <v>-1.9E-3</v>
      </c>
      <c r="K3706" s="110">
        <v>45632</v>
      </c>
      <c r="L3706" s="106">
        <v>24677.8</v>
      </c>
      <c r="M3706" s="106">
        <v>24729.45</v>
      </c>
      <c r="N3706" s="106">
        <v>24751.05</v>
      </c>
      <c r="O3706" s="106">
        <v>24620.5</v>
      </c>
      <c r="P3706" s="28" t="s">
        <v>6127</v>
      </c>
      <c r="Q3706" s="107">
        <v>-1.1999999999999999E-3</v>
      </c>
      <c r="T3706" s="110">
        <v>45364</v>
      </c>
      <c r="U3706" s="28">
        <v>82.82</v>
      </c>
      <c r="V3706">
        <v>82.83</v>
      </c>
      <c r="W3706">
        <v>82.923000000000002</v>
      </c>
      <c r="X3706">
        <v>82.774000000000001</v>
      </c>
      <c r="Y3706" s="19">
        <v>4.0000000000000002E-4</v>
      </c>
      <c r="AB3706" s="110">
        <f t="shared" si="670"/>
        <v>45632</v>
      </c>
      <c r="AC3706" s="108">
        <f t="shared" si="668"/>
        <v>24677.8</v>
      </c>
      <c r="AD3706" s="28">
        <f t="shared" si="669"/>
        <v>84.668000000000006</v>
      </c>
      <c r="AE3706" s="28">
        <f t="shared" si="662"/>
        <v>291.46548873246087</v>
      </c>
      <c r="AF3706" s="31">
        <f t="shared" si="663"/>
        <v>-1.0497058563194717E-3</v>
      </c>
      <c r="AJ3706" s="110">
        <f t="shared" si="667"/>
        <v>45566</v>
      </c>
      <c r="AK3706" s="31">
        <f t="shared" si="665"/>
        <v>-9.2999999999999992E-3</v>
      </c>
      <c r="AL3706" s="115">
        <f t="shared" si="666"/>
        <v>-2.2677842309493101E-3</v>
      </c>
      <c r="AM3706" s="100"/>
      <c r="BR3706" s="18">
        <f t="shared" si="659"/>
        <v>45555</v>
      </c>
      <c r="BS3706" s="6">
        <f t="shared" si="660"/>
        <v>-1.9E-3</v>
      </c>
      <c r="BT3706" s="6">
        <f t="shared" si="661"/>
        <v>1.4800000000000001E-2</v>
      </c>
    </row>
    <row r="3707" spans="2:72" ht="14.45" hidden="1">
      <c r="B3707" s="110">
        <v>45558</v>
      </c>
      <c r="C3707" s="106">
        <v>5718.57</v>
      </c>
      <c r="D3707" s="106">
        <v>5711.9</v>
      </c>
      <c r="E3707" s="106">
        <v>5725.36</v>
      </c>
      <c r="F3707" s="106">
        <v>5704.22</v>
      </c>
      <c r="G3707" s="28"/>
      <c r="H3707" s="107">
        <v>2.8E-3</v>
      </c>
      <c r="K3707" s="110">
        <v>45635</v>
      </c>
      <c r="L3707" s="106">
        <v>24619</v>
      </c>
      <c r="M3707" s="106">
        <v>24633.9</v>
      </c>
      <c r="N3707" s="106">
        <v>24705</v>
      </c>
      <c r="O3707" s="106">
        <v>24580.05</v>
      </c>
      <c r="P3707" s="28" t="s">
        <v>6128</v>
      </c>
      <c r="Q3707" s="107">
        <v>-2.3999999999999998E-3</v>
      </c>
      <c r="T3707" s="110">
        <v>45365</v>
      </c>
      <c r="U3707" s="28">
        <v>82.915000000000006</v>
      </c>
      <c r="V3707">
        <v>82.826999999999998</v>
      </c>
      <c r="W3707">
        <v>82.951999999999998</v>
      </c>
      <c r="X3707">
        <v>82.802999999999997</v>
      </c>
      <c r="Y3707" s="19">
        <v>1.1000000000000001E-3</v>
      </c>
      <c r="AB3707" s="110">
        <f t="shared" si="670"/>
        <v>45635</v>
      </c>
      <c r="AC3707" s="108">
        <f t="shared" si="668"/>
        <v>24619</v>
      </c>
      <c r="AD3707" s="28">
        <f t="shared" si="669"/>
        <v>84.828999999999994</v>
      </c>
      <c r="AE3707" s="28">
        <f t="shared" si="662"/>
        <v>290.21914675405816</v>
      </c>
      <c r="AF3707" s="31">
        <f t="shared" si="663"/>
        <v>-4.2761219649807281E-3</v>
      </c>
      <c r="AJ3707" s="110" t="e">
        <f t="shared" si="667"/>
        <v>#N/A</v>
      </c>
      <c r="AK3707" s="31">
        <f t="shared" si="665"/>
        <v>0</v>
      </c>
      <c r="AL3707" s="115">
        <f t="shared" si="666"/>
        <v>0</v>
      </c>
      <c r="AM3707" s="100"/>
      <c r="BR3707" s="18">
        <f t="shared" si="659"/>
        <v>45558</v>
      </c>
      <c r="BS3707" s="6">
        <f t="shared" si="660"/>
        <v>2.8E-3</v>
      </c>
      <c r="BT3707" s="6">
        <f t="shared" si="661"/>
        <v>5.7000000000000002E-3</v>
      </c>
    </row>
    <row r="3708" spans="2:72" ht="14.45" hidden="1">
      <c r="B3708" s="110">
        <v>45559</v>
      </c>
      <c r="C3708" s="106">
        <v>5732.93</v>
      </c>
      <c r="D3708" s="106">
        <v>5727.66</v>
      </c>
      <c r="E3708" s="106">
        <v>5735.32</v>
      </c>
      <c r="F3708" s="106">
        <v>5698.99</v>
      </c>
      <c r="G3708" s="28"/>
      <c r="H3708" s="107">
        <v>2.5000000000000001E-3</v>
      </c>
      <c r="K3708" s="110">
        <v>45636</v>
      </c>
      <c r="L3708" s="106">
        <v>24610.05</v>
      </c>
      <c r="M3708" s="106">
        <v>24652.65</v>
      </c>
      <c r="N3708" s="106">
        <v>24677.8</v>
      </c>
      <c r="O3708" s="106">
        <v>24510.65</v>
      </c>
      <c r="P3708" s="28" t="s">
        <v>3499</v>
      </c>
      <c r="Q3708" s="107">
        <v>-4.0000000000000002E-4</v>
      </c>
      <c r="T3708" s="110">
        <v>45366</v>
      </c>
      <c r="U3708" s="28">
        <v>82.882999999999996</v>
      </c>
      <c r="V3708">
        <v>82.99</v>
      </c>
      <c r="W3708">
        <v>82.995000000000005</v>
      </c>
      <c r="X3708">
        <v>82.816999999999993</v>
      </c>
      <c r="Y3708" s="19">
        <v>-4.0000000000000002E-4</v>
      </c>
      <c r="AB3708" s="110">
        <f t="shared" si="670"/>
        <v>45636</v>
      </c>
      <c r="AC3708" s="108">
        <f t="shared" si="668"/>
        <v>24610.05</v>
      </c>
      <c r="AD3708" s="28">
        <f t="shared" si="669"/>
        <v>84.88</v>
      </c>
      <c r="AE3708" s="28">
        <f t="shared" si="662"/>
        <v>289.93932610744582</v>
      </c>
      <c r="AF3708" s="31">
        <f t="shared" si="663"/>
        <v>-9.6417017878380751E-4</v>
      </c>
      <c r="AJ3708" s="110">
        <f t="shared" si="667"/>
        <v>45568</v>
      </c>
      <c r="AK3708" s="31">
        <f t="shared" si="665"/>
        <v>-1.6999999999999999E-3</v>
      </c>
      <c r="AL3708" s="115">
        <f t="shared" si="666"/>
        <v>-2.2245188361039836E-2</v>
      </c>
      <c r="AM3708" s="100"/>
      <c r="BR3708" s="18">
        <f t="shared" si="659"/>
        <v>45559</v>
      </c>
      <c r="BS3708" s="6">
        <f t="shared" si="660"/>
        <v>2.5000000000000001E-3</v>
      </c>
      <c r="BT3708" s="6">
        <f t="shared" si="661"/>
        <v>1E-4</v>
      </c>
    </row>
    <row r="3709" spans="2:72" ht="14.45" hidden="1">
      <c r="B3709" s="110">
        <v>45560</v>
      </c>
      <c r="C3709" s="106">
        <v>5722.26</v>
      </c>
      <c r="D3709" s="106">
        <v>5733.65</v>
      </c>
      <c r="E3709" s="106">
        <v>5741.03</v>
      </c>
      <c r="F3709" s="106">
        <v>5712.06</v>
      </c>
      <c r="G3709" s="28"/>
      <c r="H3709" s="107">
        <v>-1.9E-3</v>
      </c>
      <c r="K3709" s="110">
        <v>45637</v>
      </c>
      <c r="L3709" s="106">
        <v>24641.8</v>
      </c>
      <c r="M3709" s="106">
        <v>24620.5</v>
      </c>
      <c r="N3709" s="106">
        <v>24691.75</v>
      </c>
      <c r="O3709" s="106">
        <v>24583.85</v>
      </c>
      <c r="P3709" s="28" t="s">
        <v>6129</v>
      </c>
      <c r="Q3709" s="107">
        <v>1.2999999999999999E-3</v>
      </c>
      <c r="T3709" s="110">
        <v>45369</v>
      </c>
      <c r="U3709" s="28">
        <v>82.9</v>
      </c>
      <c r="V3709">
        <v>82.891000000000005</v>
      </c>
      <c r="W3709">
        <v>82.935000000000002</v>
      </c>
      <c r="X3709">
        <v>82.825000000000003</v>
      </c>
      <c r="Y3709" s="19">
        <v>2.0000000000000001E-4</v>
      </c>
      <c r="AB3709" s="110">
        <f t="shared" si="670"/>
        <v>45637</v>
      </c>
      <c r="AC3709" s="108">
        <f t="shared" si="668"/>
        <v>24641.8</v>
      </c>
      <c r="AD3709" s="28">
        <f t="shared" si="669"/>
        <v>84.795000000000002</v>
      </c>
      <c r="AE3709" s="28">
        <f t="shared" si="662"/>
        <v>290.60439884427149</v>
      </c>
      <c r="AF3709" s="31">
        <f t="shared" si="663"/>
        <v>2.2938341816356456E-3</v>
      </c>
      <c r="AJ3709" s="110">
        <f t="shared" si="667"/>
        <v>45569</v>
      </c>
      <c r="AK3709" s="31">
        <f t="shared" si="665"/>
        <v>8.9999999999999993E-3</v>
      </c>
      <c r="AL3709" s="115">
        <f t="shared" si="666"/>
        <v>-9.7157822840741037E-3</v>
      </c>
      <c r="AM3709" s="100"/>
      <c r="BR3709" s="18">
        <f t="shared" si="659"/>
        <v>45560</v>
      </c>
      <c r="BS3709" s="6">
        <f t="shared" si="660"/>
        <v>-1.9E-3</v>
      </c>
      <c r="BT3709" s="6">
        <f t="shared" si="661"/>
        <v>2.5000000000000001E-3</v>
      </c>
    </row>
    <row r="3710" spans="2:72" ht="14.45" hidden="1">
      <c r="B3710" s="110">
        <v>45561</v>
      </c>
      <c r="C3710" s="106">
        <v>5745.37</v>
      </c>
      <c r="D3710" s="106">
        <v>5762.22</v>
      </c>
      <c r="E3710" s="106">
        <v>5767.37</v>
      </c>
      <c r="F3710" s="106">
        <v>5721.01</v>
      </c>
      <c r="G3710" s="28"/>
      <c r="H3710" s="107">
        <v>4.0000000000000001E-3</v>
      </c>
      <c r="K3710" s="110">
        <v>45638</v>
      </c>
      <c r="L3710" s="106">
        <v>24548.7</v>
      </c>
      <c r="M3710" s="106">
        <v>24604.45</v>
      </c>
      <c r="N3710" s="106">
        <v>24675.25</v>
      </c>
      <c r="O3710" s="106">
        <v>24527.95</v>
      </c>
      <c r="P3710" s="28" t="s">
        <v>6130</v>
      </c>
      <c r="Q3710" s="107">
        <v>-3.8E-3</v>
      </c>
      <c r="T3710" s="110">
        <v>45370</v>
      </c>
      <c r="U3710" s="28">
        <v>83.007000000000005</v>
      </c>
      <c r="V3710">
        <v>82.935000000000002</v>
      </c>
      <c r="W3710">
        <v>83.063000000000002</v>
      </c>
      <c r="X3710">
        <v>82.899000000000001</v>
      </c>
      <c r="Y3710" s="19">
        <v>1.2999999999999999E-3</v>
      </c>
      <c r="AB3710" s="110">
        <f t="shared" si="670"/>
        <v>45638</v>
      </c>
      <c r="AC3710" s="108">
        <f t="shared" si="668"/>
        <v>24548.7</v>
      </c>
      <c r="AD3710" s="28">
        <f t="shared" si="669"/>
        <v>84.825000000000003</v>
      </c>
      <c r="AE3710" s="28">
        <f t="shared" si="662"/>
        <v>289.40406719717066</v>
      </c>
      <c r="AF3710" s="31">
        <f t="shared" si="663"/>
        <v>-4.1304662003552872E-3</v>
      </c>
      <c r="AJ3710" s="110">
        <f t="shared" si="667"/>
        <v>45572</v>
      </c>
      <c r="AK3710" s="31">
        <f t="shared" si="665"/>
        <v>-9.5999999999999992E-3</v>
      </c>
      <c r="AL3710" s="115">
        <f t="shared" si="666"/>
        <v>-8.2413436402153373E-3</v>
      </c>
      <c r="AM3710" s="100"/>
      <c r="BR3710" s="18">
        <f t="shared" si="659"/>
        <v>45561</v>
      </c>
      <c r="BS3710" s="6">
        <f t="shared" si="660"/>
        <v>4.0000000000000001E-3</v>
      </c>
      <c r="BT3710" s="6">
        <f t="shared" si="661"/>
        <v>8.0999999999999996E-3</v>
      </c>
    </row>
    <row r="3711" spans="2:72" ht="14.45" hidden="1">
      <c r="B3711" s="110">
        <v>45562</v>
      </c>
      <c r="C3711" s="106">
        <v>5738.17</v>
      </c>
      <c r="D3711" s="106">
        <v>5755.36</v>
      </c>
      <c r="E3711" s="106">
        <v>5763.78</v>
      </c>
      <c r="F3711" s="106">
        <v>5727.34</v>
      </c>
      <c r="G3711" s="28"/>
      <c r="H3711" s="107">
        <v>-1.2999999999999999E-3</v>
      </c>
      <c r="K3711" s="110">
        <v>45639</v>
      </c>
      <c r="L3711" s="106">
        <v>24768.3</v>
      </c>
      <c r="M3711" s="106">
        <v>24498.35</v>
      </c>
      <c r="N3711" s="106">
        <v>24792.3</v>
      </c>
      <c r="O3711" s="106">
        <v>24180.799999999999</v>
      </c>
      <c r="P3711" s="28" t="s">
        <v>6131</v>
      </c>
      <c r="Q3711" s="107">
        <v>8.8999999999999999E-3</v>
      </c>
      <c r="T3711" s="110">
        <v>45371</v>
      </c>
      <c r="U3711" s="28">
        <v>83.173000000000002</v>
      </c>
      <c r="V3711">
        <v>83.052999999999997</v>
      </c>
      <c r="W3711">
        <v>83.233000000000004</v>
      </c>
      <c r="X3711">
        <v>82.99</v>
      </c>
      <c r="Y3711" s="19">
        <v>2E-3</v>
      </c>
      <c r="AB3711" s="110">
        <f t="shared" si="670"/>
        <v>45639</v>
      </c>
      <c r="AC3711" s="108">
        <f t="shared" si="668"/>
        <v>24768.3</v>
      </c>
      <c r="AD3711" s="28">
        <f t="shared" si="669"/>
        <v>84.781999999999996</v>
      </c>
      <c r="AE3711" s="28">
        <f t="shared" si="662"/>
        <v>292.14102049963435</v>
      </c>
      <c r="AF3711" s="31">
        <f t="shared" si="663"/>
        <v>9.4572040019016423E-3</v>
      </c>
      <c r="AJ3711" s="110">
        <f t="shared" si="667"/>
        <v>45573</v>
      </c>
      <c r="AK3711" s="31">
        <f t="shared" si="665"/>
        <v>9.7000000000000003E-3</v>
      </c>
      <c r="AL3711" s="115">
        <f t="shared" si="666"/>
        <v>9.1882267859788591E-3</v>
      </c>
      <c r="AM3711" s="100"/>
      <c r="BR3711" s="18">
        <f t="shared" si="659"/>
        <v>45562</v>
      </c>
      <c r="BS3711" s="6">
        <f t="shared" si="660"/>
        <v>-1.2999999999999999E-3</v>
      </c>
      <c r="BT3711" s="6">
        <f t="shared" si="661"/>
        <v>-1.4E-3</v>
      </c>
    </row>
    <row r="3712" spans="2:72" ht="14.45" hidden="1">
      <c r="B3712" s="110">
        <v>45565</v>
      </c>
      <c r="C3712" s="106">
        <v>5762.48</v>
      </c>
      <c r="D3712" s="106">
        <v>5726.52</v>
      </c>
      <c r="E3712" s="106">
        <v>5765.14</v>
      </c>
      <c r="F3712" s="106">
        <v>5703.53</v>
      </c>
      <c r="G3712" s="28"/>
      <c r="H3712" s="107">
        <v>4.1999999999999997E-3</v>
      </c>
      <c r="K3712" s="110">
        <v>45642</v>
      </c>
      <c r="L3712" s="106">
        <v>24668.25</v>
      </c>
      <c r="M3712" s="106">
        <v>24753.4</v>
      </c>
      <c r="N3712" s="106">
        <v>24781.25</v>
      </c>
      <c r="O3712" s="106">
        <v>24601.75</v>
      </c>
      <c r="P3712" s="28" t="s">
        <v>6132</v>
      </c>
      <c r="Q3712" s="107">
        <v>-4.0000000000000001E-3</v>
      </c>
      <c r="T3712" s="110">
        <v>45372</v>
      </c>
      <c r="U3712" s="28">
        <v>83.174000000000007</v>
      </c>
      <c r="V3712">
        <v>83.117000000000004</v>
      </c>
      <c r="W3712">
        <v>83.234999999999999</v>
      </c>
      <c r="X3712">
        <v>83.034000000000006</v>
      </c>
      <c r="Y3712" s="19">
        <v>0</v>
      </c>
      <c r="AB3712" s="110">
        <f t="shared" si="670"/>
        <v>45642</v>
      </c>
      <c r="AC3712" s="108">
        <f t="shared" si="668"/>
        <v>24668.25</v>
      </c>
      <c r="AD3712" s="28">
        <f t="shared" si="669"/>
        <v>84.89</v>
      </c>
      <c r="AE3712" s="28">
        <f t="shared" si="662"/>
        <v>290.590764518789</v>
      </c>
      <c r="AF3712" s="31">
        <f t="shared" si="663"/>
        <v>-5.3065330510382314E-3</v>
      </c>
      <c r="AJ3712" s="110">
        <f t="shared" si="667"/>
        <v>45574</v>
      </c>
      <c r="AK3712" s="31">
        <f t="shared" si="665"/>
        <v>7.1000000000000004E-3</v>
      </c>
      <c r="AL3712" s="115">
        <f t="shared" si="666"/>
        <v>-1.3068288676940654E-3</v>
      </c>
      <c r="AM3712" s="100"/>
      <c r="BR3712" s="18">
        <f t="shared" si="659"/>
        <v>45565</v>
      </c>
      <c r="BS3712" s="6">
        <f t="shared" si="660"/>
        <v>4.1999999999999997E-3</v>
      </c>
      <c r="BT3712" s="6">
        <f t="shared" si="661"/>
        <v>-1.41E-2</v>
      </c>
    </row>
    <row r="3713" spans="2:72" ht="14.45" hidden="1">
      <c r="B3713" s="110">
        <v>45566</v>
      </c>
      <c r="C3713" s="106">
        <v>5708.75</v>
      </c>
      <c r="D3713" s="106">
        <v>5757.73</v>
      </c>
      <c r="E3713" s="106">
        <v>5757.73</v>
      </c>
      <c r="F3713" s="106">
        <v>5681.28</v>
      </c>
      <c r="G3713" s="28"/>
      <c r="H3713" s="107">
        <v>-9.2999999999999992E-3</v>
      </c>
      <c r="K3713" s="110">
        <v>45643</v>
      </c>
      <c r="L3713" s="106">
        <v>24336</v>
      </c>
      <c r="M3713" s="106">
        <v>24584.799999999999</v>
      </c>
      <c r="N3713" s="106">
        <v>24624.1</v>
      </c>
      <c r="O3713" s="106">
        <v>24303.45</v>
      </c>
      <c r="P3713" s="28" t="s">
        <v>6133</v>
      </c>
      <c r="Q3713" s="107">
        <v>-1.35E-2</v>
      </c>
      <c r="T3713" s="110">
        <v>45373</v>
      </c>
      <c r="U3713" s="28">
        <v>83.581999999999994</v>
      </c>
      <c r="V3713">
        <v>83.231999999999999</v>
      </c>
      <c r="W3713">
        <v>83.733000000000004</v>
      </c>
      <c r="X3713">
        <v>83.206000000000003</v>
      </c>
      <c r="Y3713" s="19">
        <v>4.8999999999999998E-3</v>
      </c>
      <c r="AB3713" s="110">
        <f t="shared" si="670"/>
        <v>45643</v>
      </c>
      <c r="AC3713" s="108">
        <f t="shared" si="668"/>
        <v>24336</v>
      </c>
      <c r="AD3713" s="28">
        <f t="shared" si="669"/>
        <v>84.902000000000001</v>
      </c>
      <c r="AE3713" s="28">
        <f t="shared" si="662"/>
        <v>286.63635721184426</v>
      </c>
      <c r="AF3713" s="31">
        <f t="shared" si="663"/>
        <v>-1.3608165811783923E-2</v>
      </c>
      <c r="AJ3713" s="110">
        <f t="shared" si="667"/>
        <v>45575</v>
      </c>
      <c r="AK3713" s="31">
        <f t="shared" si="665"/>
        <v>-2.0999999999999999E-3</v>
      </c>
      <c r="AL3713" s="115">
        <f t="shared" si="666"/>
        <v>7.7968826254037893E-4</v>
      </c>
      <c r="AM3713" s="100"/>
      <c r="BR3713" s="18">
        <f t="shared" si="659"/>
        <v>45566</v>
      </c>
      <c r="BS3713" s="6">
        <f t="shared" si="660"/>
        <v>-9.2999999999999992E-3</v>
      </c>
      <c r="BT3713" s="6">
        <f t="shared" si="661"/>
        <v>-5.0000000000000001E-4</v>
      </c>
    </row>
    <row r="3714" spans="2:72" ht="14.45" hidden="1">
      <c r="B3714" s="110">
        <v>45567</v>
      </c>
      <c r="C3714" s="106">
        <v>5709.54</v>
      </c>
      <c r="D3714" s="106">
        <v>5698.14</v>
      </c>
      <c r="E3714" s="106">
        <v>5719.63</v>
      </c>
      <c r="F3714" s="106">
        <v>5674</v>
      </c>
      <c r="G3714" s="28"/>
      <c r="H3714" s="107">
        <v>1E-4</v>
      </c>
      <c r="K3714" s="110">
        <v>45644</v>
      </c>
      <c r="L3714" s="106">
        <v>24198.85</v>
      </c>
      <c r="M3714" s="106">
        <v>24297.95</v>
      </c>
      <c r="N3714" s="106">
        <v>24394.45</v>
      </c>
      <c r="O3714" s="106">
        <v>24149.85</v>
      </c>
      <c r="P3714" s="28" t="s">
        <v>6134</v>
      </c>
      <c r="Q3714" s="107">
        <v>-5.5999999999999999E-3</v>
      </c>
      <c r="T3714" s="110">
        <v>45376</v>
      </c>
      <c r="U3714" s="28">
        <v>83.405000000000001</v>
      </c>
      <c r="V3714">
        <v>83.465000000000003</v>
      </c>
      <c r="W3714">
        <v>83.548000000000002</v>
      </c>
      <c r="X3714">
        <v>83.384</v>
      </c>
      <c r="Y3714" s="19">
        <v>-2.0999999999999999E-3</v>
      </c>
      <c r="AB3714" s="110">
        <f t="shared" si="670"/>
        <v>45644</v>
      </c>
      <c r="AC3714" s="108">
        <f t="shared" si="668"/>
        <v>24198.85</v>
      </c>
      <c r="AD3714" s="28">
        <f t="shared" si="669"/>
        <v>84.867000000000004</v>
      </c>
      <c r="AE3714" s="28">
        <f t="shared" si="662"/>
        <v>285.13851084638316</v>
      </c>
      <c r="AF3714" s="31">
        <f t="shared" si="663"/>
        <v>-5.2255979668136554E-3</v>
      </c>
      <c r="AJ3714" s="110">
        <f t="shared" si="667"/>
        <v>45576</v>
      </c>
      <c r="AK3714" s="31">
        <f t="shared" si="665"/>
        <v>6.1000000000000004E-3</v>
      </c>
      <c r="AL3714" s="115">
        <f t="shared" si="666"/>
        <v>-3.2798306785468689E-3</v>
      </c>
      <c r="AM3714" s="100"/>
      <c r="BR3714" s="18" t="e">
        <f t="shared" si="659"/>
        <v>#N/A</v>
      </c>
      <c r="BS3714" s="6">
        <f t="shared" si="660"/>
        <v>0</v>
      </c>
      <c r="BT3714" s="6">
        <f t="shared" si="661"/>
        <v>0</v>
      </c>
    </row>
    <row r="3715" spans="2:72" ht="14.45" hidden="1">
      <c r="B3715" s="110">
        <v>45568</v>
      </c>
      <c r="C3715" s="106">
        <v>5699.94</v>
      </c>
      <c r="D3715" s="106">
        <v>5698.19</v>
      </c>
      <c r="E3715" s="106">
        <v>5718.78</v>
      </c>
      <c r="F3715" s="106">
        <v>5677.37</v>
      </c>
      <c r="G3715" s="28"/>
      <c r="H3715" s="107">
        <v>-1.6999999999999999E-3</v>
      </c>
      <c r="K3715" s="110">
        <v>45645</v>
      </c>
      <c r="L3715" s="106">
        <v>23951.7</v>
      </c>
      <c r="M3715" s="106">
        <v>23877.15</v>
      </c>
      <c r="N3715" s="106">
        <v>24004.9</v>
      </c>
      <c r="O3715" s="106">
        <v>23870.3</v>
      </c>
      <c r="P3715" s="28" t="s">
        <v>6135</v>
      </c>
      <c r="Q3715" s="107">
        <v>-1.0200000000000001E-2</v>
      </c>
      <c r="T3715" s="110">
        <v>45377</v>
      </c>
      <c r="U3715" s="28">
        <v>83.308999999999997</v>
      </c>
      <c r="V3715">
        <v>83.415000000000006</v>
      </c>
      <c r="W3715">
        <v>83.441000000000003</v>
      </c>
      <c r="X3715">
        <v>83.254000000000005</v>
      </c>
      <c r="Y3715" s="19">
        <v>-1.1999999999999999E-3</v>
      </c>
      <c r="AB3715" s="110">
        <f t="shared" si="670"/>
        <v>45645</v>
      </c>
      <c r="AC3715" s="108">
        <f t="shared" si="668"/>
        <v>23951.7</v>
      </c>
      <c r="AD3715" s="28">
        <f t="shared" si="669"/>
        <v>85.087999999999994</v>
      </c>
      <c r="AE3715" s="28">
        <f t="shared" si="662"/>
        <v>281.49327754795041</v>
      </c>
      <c r="AF3715" s="31">
        <f t="shared" si="663"/>
        <v>-1.278407917475799E-2</v>
      </c>
      <c r="AJ3715" s="110">
        <f t="shared" si="667"/>
        <v>45579</v>
      </c>
      <c r="AK3715" s="31">
        <f t="shared" si="665"/>
        <v>7.7000000000000002E-3</v>
      </c>
      <c r="AL3715" s="115">
        <f t="shared" si="666"/>
        <v>7.2280560082469414E-3</v>
      </c>
      <c r="AM3715" s="100"/>
      <c r="BR3715" s="18">
        <f t="shared" ref="BR3715:BR3778" si="671">VLOOKUP(B3715,K:Q,1,FALSE)</f>
        <v>45568</v>
      </c>
      <c r="BS3715" s="6">
        <f t="shared" ref="BS3715:BS3778" si="672">IFERROR(VLOOKUP(BR3715,B:H,7,FALSE),0)</f>
        <v>-1.6999999999999999E-3</v>
      </c>
      <c r="BT3715" s="6">
        <f t="shared" ref="BT3715:BT3778" si="673">IFERROR(VLOOKUP(BR3715,K:Q,7,FALSE),0)</f>
        <v>-2.12E-2</v>
      </c>
    </row>
    <row r="3716" spans="2:72" ht="14.45" hidden="1">
      <c r="B3716" s="110">
        <v>45569</v>
      </c>
      <c r="C3716" s="106">
        <v>5751.07</v>
      </c>
      <c r="D3716" s="106">
        <v>5737.48</v>
      </c>
      <c r="E3716" s="106">
        <v>5753.21</v>
      </c>
      <c r="F3716" s="106">
        <v>5702.83</v>
      </c>
      <c r="G3716" s="28"/>
      <c r="H3716" s="107">
        <v>8.9999999999999993E-3</v>
      </c>
      <c r="K3716" s="110">
        <v>45646</v>
      </c>
      <c r="L3716" s="106">
        <v>23587.5</v>
      </c>
      <c r="M3716" s="106">
        <v>23960.7</v>
      </c>
      <c r="N3716" s="106">
        <v>24065.8</v>
      </c>
      <c r="O3716" s="106">
        <v>23537.35</v>
      </c>
      <c r="P3716" s="28" t="s">
        <v>6136</v>
      </c>
      <c r="Q3716" s="107">
        <v>-1.52E-2</v>
      </c>
      <c r="T3716" s="110">
        <v>45378</v>
      </c>
      <c r="U3716" s="28">
        <v>83.293999999999997</v>
      </c>
      <c r="V3716">
        <v>83.364999999999995</v>
      </c>
      <c r="W3716">
        <v>83.48</v>
      </c>
      <c r="X3716">
        <v>83.290999999999997</v>
      </c>
      <c r="Y3716" s="19">
        <v>-2.0000000000000001E-4</v>
      </c>
      <c r="AB3716" s="110">
        <f t="shared" si="670"/>
        <v>45646</v>
      </c>
      <c r="AC3716" s="108">
        <f t="shared" si="668"/>
        <v>23587.5</v>
      </c>
      <c r="AD3716" s="28">
        <f t="shared" si="669"/>
        <v>84.947000000000003</v>
      </c>
      <c r="AE3716" s="28">
        <f t="shared" ref="AE3716:AE3779" si="674">AC3716/AD3716</f>
        <v>277.67313736800594</v>
      </c>
      <c r="AF3716" s="31">
        <f t="shared" si="663"/>
        <v>-1.3570981919075242E-2</v>
      </c>
      <c r="AJ3716" s="110">
        <f t="shared" si="667"/>
        <v>45580</v>
      </c>
      <c r="AK3716" s="31">
        <f t="shared" si="665"/>
        <v>-7.6E-3</v>
      </c>
      <c r="AL3716" s="115">
        <f t="shared" si="666"/>
        <v>-2.7502920443461809E-3</v>
      </c>
      <c r="AM3716" s="100"/>
      <c r="BR3716" s="18">
        <f t="shared" si="671"/>
        <v>45569</v>
      </c>
      <c r="BS3716" s="6">
        <f t="shared" si="672"/>
        <v>8.9999999999999993E-3</v>
      </c>
      <c r="BT3716" s="6">
        <f t="shared" si="673"/>
        <v>-9.2999999999999992E-3</v>
      </c>
    </row>
    <row r="3717" spans="2:72" ht="14.45" hidden="1">
      <c r="B3717" s="110">
        <v>45572</v>
      </c>
      <c r="C3717" s="106">
        <v>5695.94</v>
      </c>
      <c r="D3717" s="106">
        <v>5737.8</v>
      </c>
      <c r="E3717" s="106">
        <v>5739.34</v>
      </c>
      <c r="F3717" s="106">
        <v>5686.85</v>
      </c>
      <c r="G3717" s="28"/>
      <c r="H3717" s="107">
        <v>-9.5999999999999992E-3</v>
      </c>
      <c r="K3717" s="110">
        <v>45649</v>
      </c>
      <c r="L3717" s="106">
        <v>23753.45</v>
      </c>
      <c r="M3717" s="106">
        <v>23738.2</v>
      </c>
      <c r="N3717" s="106">
        <v>23869.55</v>
      </c>
      <c r="O3717" s="106">
        <v>23647.200000000001</v>
      </c>
      <c r="P3717" s="28" t="s">
        <v>6137</v>
      </c>
      <c r="Q3717" s="107">
        <v>7.0000000000000001E-3</v>
      </c>
      <c r="T3717" s="110">
        <v>45379</v>
      </c>
      <c r="U3717" s="28">
        <v>83.352000000000004</v>
      </c>
      <c r="V3717">
        <v>83.373000000000005</v>
      </c>
      <c r="W3717">
        <v>83.424000000000007</v>
      </c>
      <c r="X3717">
        <v>83.31</v>
      </c>
      <c r="Y3717" s="19">
        <v>6.9999999999999999E-4</v>
      </c>
      <c r="AB3717" s="110">
        <f t="shared" si="670"/>
        <v>45649</v>
      </c>
      <c r="AC3717" s="108">
        <f t="shared" si="668"/>
        <v>23753.45</v>
      </c>
      <c r="AD3717" s="28">
        <f t="shared" si="669"/>
        <v>85.094999999999999</v>
      </c>
      <c r="AE3717" s="28">
        <f t="shared" si="674"/>
        <v>279.14037252482518</v>
      </c>
      <c r="AF3717" s="31">
        <f t="shared" ref="AF3717:AF3780" si="675">AE3717/AE3716-1</f>
        <v>5.2840370902522693E-3</v>
      </c>
      <c r="AJ3717" s="110">
        <f t="shared" si="667"/>
        <v>45581</v>
      </c>
      <c r="AK3717" s="31">
        <f t="shared" si="665"/>
        <v>4.7000000000000002E-3</v>
      </c>
      <c r="AL3717" s="115">
        <f t="shared" si="666"/>
        <v>-3.3155256847337E-3</v>
      </c>
      <c r="AM3717" s="100"/>
      <c r="BR3717" s="18">
        <f t="shared" si="671"/>
        <v>45572</v>
      </c>
      <c r="BS3717" s="6">
        <f t="shared" si="672"/>
        <v>-9.5999999999999992E-3</v>
      </c>
      <c r="BT3717" s="6">
        <f t="shared" si="673"/>
        <v>-8.6999999999999994E-3</v>
      </c>
    </row>
    <row r="3718" spans="2:72" ht="14.45" hidden="1">
      <c r="B3718" s="110">
        <v>45573</v>
      </c>
      <c r="C3718" s="106">
        <v>5751.13</v>
      </c>
      <c r="D3718" s="106">
        <v>5719.14</v>
      </c>
      <c r="E3718" s="106">
        <v>5757.6</v>
      </c>
      <c r="F3718" s="106">
        <v>5714.56</v>
      </c>
      <c r="G3718" s="28"/>
      <c r="H3718" s="107">
        <v>9.7000000000000003E-3</v>
      </c>
      <c r="K3718" s="110">
        <v>45650</v>
      </c>
      <c r="L3718" s="106">
        <v>23727.65</v>
      </c>
      <c r="M3718" s="106">
        <v>23769.1</v>
      </c>
      <c r="N3718" s="106">
        <v>23867.65</v>
      </c>
      <c r="O3718" s="106">
        <v>23685.15</v>
      </c>
      <c r="P3718" s="28" t="s">
        <v>6138</v>
      </c>
      <c r="Q3718" s="107">
        <v>-1.1000000000000001E-3</v>
      </c>
      <c r="T3718" s="110">
        <v>45380</v>
      </c>
      <c r="U3718" s="28">
        <v>83.35</v>
      </c>
      <c r="V3718">
        <v>83.391000000000005</v>
      </c>
      <c r="W3718">
        <v>83.399000000000001</v>
      </c>
      <c r="X3718">
        <v>83.334999999999994</v>
      </c>
      <c r="Y3718" s="19">
        <v>0</v>
      </c>
      <c r="AB3718" s="110">
        <f t="shared" si="670"/>
        <v>45650</v>
      </c>
      <c r="AC3718" s="108">
        <f t="shared" si="668"/>
        <v>23727.65</v>
      </c>
      <c r="AD3718" s="28">
        <f t="shared" si="669"/>
        <v>85.176000000000002</v>
      </c>
      <c r="AE3718" s="28">
        <f t="shared" si="674"/>
        <v>278.57201559124638</v>
      </c>
      <c r="AF3718" s="31">
        <f t="shared" si="675"/>
        <v>-2.0360972095795349E-3</v>
      </c>
      <c r="AJ3718" s="110">
        <f t="shared" si="667"/>
        <v>45582</v>
      </c>
      <c r="AK3718" s="31">
        <f t="shared" si="665"/>
        <v>-2.0000000000000001E-4</v>
      </c>
      <c r="AL3718" s="115">
        <f t="shared" si="666"/>
        <v>-8.9271520416333017E-3</v>
      </c>
      <c r="AM3718" s="100"/>
      <c r="BR3718" s="18">
        <f t="shared" si="671"/>
        <v>45573</v>
      </c>
      <c r="BS3718" s="6">
        <f t="shared" si="672"/>
        <v>9.7000000000000003E-3</v>
      </c>
      <c r="BT3718" s="6">
        <f t="shared" si="673"/>
        <v>8.8000000000000005E-3</v>
      </c>
    </row>
    <row r="3719" spans="2:72" ht="14.45" hidden="1">
      <c r="B3719" s="110">
        <v>45574</v>
      </c>
      <c r="C3719" s="106">
        <v>5792.04</v>
      </c>
      <c r="D3719" s="106">
        <v>5751.8</v>
      </c>
      <c r="E3719" s="106">
        <v>5796.8</v>
      </c>
      <c r="F3719" s="106">
        <v>5745.02</v>
      </c>
      <c r="G3719" s="28"/>
      <c r="H3719" s="107">
        <v>7.1000000000000004E-3</v>
      </c>
      <c r="K3719" s="110">
        <v>45652</v>
      </c>
      <c r="L3719" s="106">
        <v>23750.2</v>
      </c>
      <c r="M3719" s="106">
        <v>23775.8</v>
      </c>
      <c r="N3719" s="106">
        <v>23854.5</v>
      </c>
      <c r="O3719" s="106">
        <v>23653.599999999999</v>
      </c>
      <c r="P3719" s="28" t="s">
        <v>5661</v>
      </c>
      <c r="Q3719" s="107">
        <v>1E-3</v>
      </c>
      <c r="T3719" s="110">
        <v>45383</v>
      </c>
      <c r="U3719" s="28">
        <v>83.36</v>
      </c>
      <c r="V3719">
        <v>83.343000000000004</v>
      </c>
      <c r="W3719">
        <v>83.408000000000001</v>
      </c>
      <c r="X3719">
        <v>83.31</v>
      </c>
      <c r="Y3719" s="19">
        <v>1E-4</v>
      </c>
      <c r="AB3719" s="110">
        <f t="shared" si="670"/>
        <v>45652</v>
      </c>
      <c r="AC3719" s="108">
        <f t="shared" si="668"/>
        <v>23750.2</v>
      </c>
      <c r="AD3719" s="28">
        <f t="shared" si="669"/>
        <v>85.254000000000005</v>
      </c>
      <c r="AE3719" s="28">
        <f t="shared" si="674"/>
        <v>278.58165012785321</v>
      </c>
      <c r="AF3719" s="31">
        <f t="shared" si="675"/>
        <v>3.4585443144274919E-5</v>
      </c>
      <c r="AJ3719" s="110">
        <f t="shared" si="667"/>
        <v>45583</v>
      </c>
      <c r="AK3719" s="31">
        <f t="shared" si="665"/>
        <v>4.0000000000000001E-3</v>
      </c>
      <c r="AL3719" s="115">
        <f t="shared" si="666"/>
        <v>3.8517573617324885E-3</v>
      </c>
      <c r="AM3719" s="100"/>
      <c r="BR3719" s="18">
        <f t="shared" si="671"/>
        <v>45574</v>
      </c>
      <c r="BS3719" s="6">
        <f t="shared" si="672"/>
        <v>7.1000000000000004E-3</v>
      </c>
      <c r="BT3719" s="6">
        <f t="shared" si="673"/>
        <v>-1.1999999999999999E-3</v>
      </c>
    </row>
    <row r="3720" spans="2:72" ht="14.45" hidden="1">
      <c r="B3720" s="110">
        <v>45575</v>
      </c>
      <c r="C3720" s="106">
        <v>5780.05</v>
      </c>
      <c r="D3720" s="106">
        <v>5778.36</v>
      </c>
      <c r="E3720" s="106">
        <v>5795.03</v>
      </c>
      <c r="F3720" s="106">
        <v>5764.76</v>
      </c>
      <c r="G3720" s="28"/>
      <c r="H3720" s="107">
        <v>-2.0999999999999999E-3</v>
      </c>
      <c r="K3720" s="110">
        <v>45653</v>
      </c>
      <c r="L3720" s="106">
        <v>23813.4</v>
      </c>
      <c r="M3720" s="106">
        <v>23801.4</v>
      </c>
      <c r="N3720" s="106">
        <v>23938.85</v>
      </c>
      <c r="O3720" s="106">
        <v>23800.6</v>
      </c>
      <c r="P3720" s="28" t="s">
        <v>6139</v>
      </c>
      <c r="Q3720" s="107">
        <v>2.7000000000000001E-3</v>
      </c>
      <c r="T3720" s="110">
        <v>45384</v>
      </c>
      <c r="U3720" s="28">
        <v>83.322000000000003</v>
      </c>
      <c r="V3720">
        <v>83.373999999999995</v>
      </c>
      <c r="W3720">
        <v>83.447999999999993</v>
      </c>
      <c r="X3720">
        <v>83.33</v>
      </c>
      <c r="Y3720" s="19">
        <v>-5.0000000000000001E-4</v>
      </c>
      <c r="AB3720" s="110">
        <f t="shared" si="670"/>
        <v>45653</v>
      </c>
      <c r="AC3720" s="108">
        <f t="shared" si="668"/>
        <v>23813.4</v>
      </c>
      <c r="AD3720" s="28">
        <f t="shared" si="669"/>
        <v>85.388000000000005</v>
      </c>
      <c r="AE3720" s="28">
        <f t="shared" si="674"/>
        <v>278.88462078980655</v>
      </c>
      <c r="AF3720" s="31">
        <f t="shared" si="675"/>
        <v>1.0875470865159276E-3</v>
      </c>
      <c r="AJ3720" s="110">
        <f t="shared" si="667"/>
        <v>45586</v>
      </c>
      <c r="AK3720" s="31">
        <f t="shared" si="665"/>
        <v>-1.8E-3</v>
      </c>
      <c r="AL3720" s="115">
        <f t="shared" si="666"/>
        <v>-2.9944350026840372E-3</v>
      </c>
      <c r="AM3720" s="100"/>
      <c r="BR3720" s="18">
        <f t="shared" si="671"/>
        <v>45575</v>
      </c>
      <c r="BS3720" s="6">
        <f t="shared" si="672"/>
        <v>-2.0999999999999999E-3</v>
      </c>
      <c r="BT3720" s="6">
        <f t="shared" si="673"/>
        <v>6.9999999999999999E-4</v>
      </c>
    </row>
    <row r="3721" spans="2:72" ht="14.45" hidden="1">
      <c r="B3721" s="110">
        <v>45576</v>
      </c>
      <c r="C3721" s="106">
        <v>5815.03</v>
      </c>
      <c r="D3721" s="106">
        <v>5775.09</v>
      </c>
      <c r="E3721" s="106">
        <v>5822.13</v>
      </c>
      <c r="F3721" s="106">
        <v>5775.09</v>
      </c>
      <c r="G3721" s="28"/>
      <c r="H3721" s="107">
        <v>6.1000000000000004E-3</v>
      </c>
      <c r="K3721" s="110">
        <v>45656</v>
      </c>
      <c r="L3721" s="106">
        <v>23644.9</v>
      </c>
      <c r="M3721" s="106">
        <v>23796.9</v>
      </c>
      <c r="N3721" s="106">
        <v>23915.35</v>
      </c>
      <c r="O3721" s="106">
        <v>23599.3</v>
      </c>
      <c r="P3721" s="28" t="s">
        <v>6140</v>
      </c>
      <c r="Q3721" s="107">
        <v>-7.1000000000000004E-3</v>
      </c>
      <c r="T3721" s="110">
        <v>45385</v>
      </c>
      <c r="U3721" s="28">
        <v>83.504000000000005</v>
      </c>
      <c r="V3721">
        <v>83.375</v>
      </c>
      <c r="W3721">
        <v>83.584999999999994</v>
      </c>
      <c r="X3721">
        <v>83.33</v>
      </c>
      <c r="Y3721" s="19">
        <v>2.2000000000000001E-3</v>
      </c>
      <c r="AB3721" s="110">
        <f t="shared" si="670"/>
        <v>45656</v>
      </c>
      <c r="AC3721" s="108">
        <f t="shared" si="668"/>
        <v>23644.9</v>
      </c>
      <c r="AD3721" s="28">
        <f t="shared" si="669"/>
        <v>85.474000000000004</v>
      </c>
      <c r="AE3721" s="28">
        <f t="shared" si="674"/>
        <v>276.63266022416173</v>
      </c>
      <c r="AF3721" s="31">
        <f t="shared" si="675"/>
        <v>-8.0748825778460542E-3</v>
      </c>
      <c r="AJ3721" s="110">
        <f t="shared" si="667"/>
        <v>45587</v>
      </c>
      <c r="AK3721" s="31">
        <f t="shared" si="665"/>
        <v>-5.0000000000000001E-4</v>
      </c>
      <c r="AL3721" s="115">
        <f t="shared" si="666"/>
        <v>-1.2469180141317371E-2</v>
      </c>
      <c r="AM3721" s="100"/>
      <c r="BR3721" s="18">
        <f t="shared" si="671"/>
        <v>45576</v>
      </c>
      <c r="BS3721" s="6">
        <f t="shared" si="672"/>
        <v>6.1000000000000004E-3</v>
      </c>
      <c r="BT3721" s="6">
        <f t="shared" si="673"/>
        <v>-1.4E-3</v>
      </c>
    </row>
    <row r="3722" spans="2:72" ht="14.45" hidden="1">
      <c r="B3722" s="110">
        <v>45579</v>
      </c>
      <c r="C3722" s="106">
        <v>5859.85</v>
      </c>
      <c r="D3722" s="106">
        <v>5829.81</v>
      </c>
      <c r="E3722" s="106">
        <v>5871.41</v>
      </c>
      <c r="F3722" s="106">
        <v>5829.57</v>
      </c>
      <c r="G3722" s="28"/>
      <c r="H3722" s="107">
        <v>7.7000000000000002E-3</v>
      </c>
      <c r="K3722" s="110">
        <v>45657</v>
      </c>
      <c r="L3722" s="106">
        <v>23644.799999999999</v>
      </c>
      <c r="M3722" s="106">
        <v>23560.6</v>
      </c>
      <c r="N3722" s="106">
        <v>23689.85</v>
      </c>
      <c r="O3722" s="106">
        <v>23460.45</v>
      </c>
      <c r="P3722" s="28" t="s">
        <v>6141</v>
      </c>
      <c r="Q3722" s="107">
        <v>0</v>
      </c>
      <c r="T3722" s="110">
        <v>45386</v>
      </c>
      <c r="U3722" s="28">
        <v>83.34</v>
      </c>
      <c r="V3722">
        <v>83.477999999999994</v>
      </c>
      <c r="W3722">
        <v>83.513000000000005</v>
      </c>
      <c r="X3722">
        <v>83.35</v>
      </c>
      <c r="Y3722" s="19">
        <v>-2E-3</v>
      </c>
      <c r="AB3722" s="110">
        <f t="shared" si="670"/>
        <v>45657</v>
      </c>
      <c r="AC3722" s="108">
        <f t="shared" si="668"/>
        <v>23644.799999999999</v>
      </c>
      <c r="AD3722" s="28">
        <f t="shared" si="669"/>
        <v>85.554000000000002</v>
      </c>
      <c r="AE3722" s="28">
        <f t="shared" si="674"/>
        <v>276.37281716810435</v>
      </c>
      <c r="AF3722" s="31">
        <f t="shared" si="675"/>
        <v>-9.3930722369084396E-4</v>
      </c>
      <c r="AJ3722" s="110">
        <f t="shared" si="667"/>
        <v>45588</v>
      </c>
      <c r="AK3722" s="31">
        <f t="shared" si="665"/>
        <v>-9.1999999999999998E-3</v>
      </c>
      <c r="AL3722" s="115">
        <f t="shared" si="666"/>
        <v>-1.329274149475923E-3</v>
      </c>
      <c r="AM3722" s="100"/>
      <c r="BR3722" s="18">
        <f t="shared" si="671"/>
        <v>45579</v>
      </c>
      <c r="BS3722" s="6">
        <f t="shared" si="672"/>
        <v>7.7000000000000002E-3</v>
      </c>
      <c r="BT3722" s="6">
        <f t="shared" si="673"/>
        <v>6.6E-3</v>
      </c>
    </row>
    <row r="3723" spans="2:72" ht="14.45" hidden="1">
      <c r="B3723" s="110">
        <v>45580</v>
      </c>
      <c r="C3723" s="106">
        <v>5815.26</v>
      </c>
      <c r="D3723" s="106">
        <v>5866.74</v>
      </c>
      <c r="E3723" s="106">
        <v>5870.36</v>
      </c>
      <c r="F3723" s="106">
        <v>5804.48</v>
      </c>
      <c r="G3723" s="28"/>
      <c r="H3723" s="107">
        <v>-7.6E-3</v>
      </c>
      <c r="K3723" s="110">
        <v>45658</v>
      </c>
      <c r="L3723" s="106">
        <v>23742.9</v>
      </c>
      <c r="M3723" s="106">
        <v>23637.65</v>
      </c>
      <c r="N3723" s="106">
        <v>23822.799999999999</v>
      </c>
      <c r="O3723" s="106">
        <v>23562.799999999999</v>
      </c>
      <c r="P3723" s="28" t="s">
        <v>6142</v>
      </c>
      <c r="Q3723" s="107">
        <v>4.1000000000000003E-3</v>
      </c>
      <c r="T3723" s="110">
        <v>45387</v>
      </c>
      <c r="U3723" s="28">
        <v>83.293000000000006</v>
      </c>
      <c r="V3723">
        <v>83.417000000000002</v>
      </c>
      <c r="W3723">
        <v>83.471000000000004</v>
      </c>
      <c r="X3723">
        <v>83.241</v>
      </c>
      <c r="Y3723" s="19">
        <v>-5.9999999999999995E-4</v>
      </c>
      <c r="AB3723" s="110">
        <f t="shared" si="670"/>
        <v>45658</v>
      </c>
      <c r="AC3723" s="108">
        <f t="shared" si="668"/>
        <v>23742.9</v>
      </c>
      <c r="AD3723" s="28">
        <f t="shared" si="669"/>
        <v>85.644999999999996</v>
      </c>
      <c r="AE3723" s="28">
        <f t="shared" si="674"/>
        <v>277.22458987681711</v>
      </c>
      <c r="AF3723" s="31">
        <f t="shared" si="675"/>
        <v>3.0819699181727778E-3</v>
      </c>
      <c r="AJ3723" s="110">
        <f t="shared" si="667"/>
        <v>45589</v>
      </c>
      <c r="AK3723" s="31">
        <f t="shared" si="665"/>
        <v>2.0999999999999999E-3</v>
      </c>
      <c r="AL3723" s="115">
        <f t="shared" si="666"/>
        <v>-1.4060781439551029E-3</v>
      </c>
      <c r="AM3723" s="100"/>
      <c r="BR3723" s="18">
        <f t="shared" si="671"/>
        <v>45580</v>
      </c>
      <c r="BS3723" s="6">
        <f t="shared" si="672"/>
        <v>-7.6E-3</v>
      </c>
      <c r="BT3723" s="6">
        <f t="shared" si="673"/>
        <v>-2.8E-3</v>
      </c>
    </row>
    <row r="3724" spans="2:72" ht="14.45" hidden="1">
      <c r="B3724" s="110">
        <v>45581</v>
      </c>
      <c r="C3724" s="106">
        <v>5842.47</v>
      </c>
      <c r="D3724" s="106">
        <v>5816.58</v>
      </c>
      <c r="E3724" s="106">
        <v>5846.52</v>
      </c>
      <c r="F3724" s="106">
        <v>5808.34</v>
      </c>
      <c r="G3724" s="28"/>
      <c r="H3724" s="107">
        <v>4.7000000000000002E-3</v>
      </c>
      <c r="K3724" s="110">
        <v>45659</v>
      </c>
      <c r="L3724" s="106">
        <v>24188.65</v>
      </c>
      <c r="M3724" s="106">
        <v>23783</v>
      </c>
      <c r="N3724" s="106">
        <v>24226.7</v>
      </c>
      <c r="O3724" s="106">
        <v>23751.55</v>
      </c>
      <c r="P3724" s="28" t="s">
        <v>6143</v>
      </c>
      <c r="Q3724" s="107">
        <v>1.8800000000000001E-2</v>
      </c>
      <c r="T3724" s="110">
        <v>45390</v>
      </c>
      <c r="U3724" s="28">
        <v>83.27</v>
      </c>
      <c r="V3724">
        <v>83.343999999999994</v>
      </c>
      <c r="W3724">
        <v>83.352000000000004</v>
      </c>
      <c r="X3724">
        <v>83.224999999999994</v>
      </c>
      <c r="Y3724" s="19">
        <v>-2.9999999999999997E-4</v>
      </c>
      <c r="AB3724" s="110">
        <f t="shared" si="670"/>
        <v>45659</v>
      </c>
      <c r="AC3724" s="108">
        <f t="shared" si="668"/>
        <v>24188.65</v>
      </c>
      <c r="AD3724" s="28">
        <f t="shared" si="669"/>
        <v>85.76</v>
      </c>
      <c r="AE3724" s="28">
        <f t="shared" si="674"/>
        <v>282.05048973880599</v>
      </c>
      <c r="AF3724" s="31">
        <f t="shared" si="675"/>
        <v>1.7407906939760354E-2</v>
      </c>
      <c r="AJ3724" s="110">
        <f t="shared" si="667"/>
        <v>45590</v>
      </c>
      <c r="AK3724" s="31">
        <f t="shared" si="665"/>
        <v>-2.9999999999999997E-4</v>
      </c>
      <c r="AL3724" s="115">
        <f t="shared" si="666"/>
        <v>-9.4895516362286658E-3</v>
      </c>
      <c r="AM3724" s="100"/>
      <c r="BR3724" s="18">
        <f t="shared" si="671"/>
        <v>45581</v>
      </c>
      <c r="BS3724" s="6">
        <f t="shared" si="672"/>
        <v>4.7000000000000002E-3</v>
      </c>
      <c r="BT3724" s="6">
        <f t="shared" si="673"/>
        <v>-3.3999999999999998E-3</v>
      </c>
    </row>
    <row r="3725" spans="2:72" ht="14.45" hidden="1">
      <c r="B3725" s="110">
        <v>45582</v>
      </c>
      <c r="C3725" s="106">
        <v>5841.47</v>
      </c>
      <c r="D3725" s="106">
        <v>5875.62</v>
      </c>
      <c r="E3725" s="106">
        <v>5878.46</v>
      </c>
      <c r="F3725" s="106">
        <v>5840.25</v>
      </c>
      <c r="G3725" s="28"/>
      <c r="H3725" s="107">
        <v>-2.0000000000000001E-4</v>
      </c>
      <c r="K3725" s="110">
        <v>45660</v>
      </c>
      <c r="L3725" s="106">
        <v>24004.75</v>
      </c>
      <c r="M3725" s="106">
        <v>24196.400000000001</v>
      </c>
      <c r="N3725" s="106">
        <v>24196.45</v>
      </c>
      <c r="O3725" s="106">
        <v>23976</v>
      </c>
      <c r="P3725" s="28" t="s">
        <v>6144</v>
      </c>
      <c r="Q3725" s="107">
        <v>-7.6E-3</v>
      </c>
      <c r="T3725" s="110">
        <v>45391</v>
      </c>
      <c r="U3725" s="28">
        <v>83.182000000000002</v>
      </c>
      <c r="V3725">
        <v>83.271000000000001</v>
      </c>
      <c r="W3725">
        <v>83.290999999999997</v>
      </c>
      <c r="X3725">
        <v>83.165999999999997</v>
      </c>
      <c r="Y3725" s="19">
        <v>-1.1000000000000001E-3</v>
      </c>
      <c r="AB3725" s="110">
        <f t="shared" si="670"/>
        <v>45660</v>
      </c>
      <c r="AC3725" s="108">
        <f t="shared" si="668"/>
        <v>24004.75</v>
      </c>
      <c r="AD3725" s="28">
        <f t="shared" si="669"/>
        <v>85.760999999999996</v>
      </c>
      <c r="AE3725" s="28">
        <f t="shared" si="674"/>
        <v>279.90286960273318</v>
      </c>
      <c r="AF3725" s="31">
        <f t="shared" si="675"/>
        <v>-7.6143109627698768E-3</v>
      </c>
      <c r="AJ3725" s="110">
        <f t="shared" si="667"/>
        <v>45593</v>
      </c>
      <c r="AK3725" s="31">
        <f t="shared" si="665"/>
        <v>2.7000000000000001E-3</v>
      </c>
      <c r="AL3725" s="115">
        <f t="shared" si="666"/>
        <v>6.9676798896562975E-3</v>
      </c>
      <c r="AM3725" s="100"/>
      <c r="BR3725" s="18">
        <f t="shared" si="671"/>
        <v>45582</v>
      </c>
      <c r="BS3725" s="6">
        <f t="shared" si="672"/>
        <v>-2.0000000000000001E-4</v>
      </c>
      <c r="BT3725" s="6">
        <f t="shared" si="673"/>
        <v>-8.8999999999999999E-3</v>
      </c>
    </row>
    <row r="3726" spans="2:72" ht="14.45" hidden="1">
      <c r="B3726" s="110">
        <v>45583</v>
      </c>
      <c r="C3726" s="106">
        <v>5864.67</v>
      </c>
      <c r="D3726" s="106">
        <v>5859.43</v>
      </c>
      <c r="E3726" s="106">
        <v>5872.17</v>
      </c>
      <c r="F3726" s="106">
        <v>5846.11</v>
      </c>
      <c r="G3726" s="28"/>
      <c r="H3726" s="107">
        <v>4.0000000000000001E-3</v>
      </c>
      <c r="K3726" s="110">
        <v>45663</v>
      </c>
      <c r="L3726" s="106">
        <v>23616.05</v>
      </c>
      <c r="M3726" s="106">
        <v>24045.8</v>
      </c>
      <c r="N3726" s="106">
        <v>24089.95</v>
      </c>
      <c r="O3726" s="106">
        <v>23551.9</v>
      </c>
      <c r="P3726" s="28" t="s">
        <v>6145</v>
      </c>
      <c r="Q3726" s="107">
        <v>-1.6199999999999999E-2</v>
      </c>
      <c r="T3726" s="110">
        <v>45392</v>
      </c>
      <c r="U3726" s="28">
        <v>83.388999999999996</v>
      </c>
      <c r="V3726">
        <v>83.227000000000004</v>
      </c>
      <c r="W3726">
        <v>83.426000000000002</v>
      </c>
      <c r="X3726">
        <v>83.147000000000006</v>
      </c>
      <c r="Y3726" s="19">
        <v>2.5000000000000001E-3</v>
      </c>
      <c r="AB3726" s="110">
        <f t="shared" si="670"/>
        <v>45663</v>
      </c>
      <c r="AC3726" s="108">
        <f t="shared" si="668"/>
        <v>23616.05</v>
      </c>
      <c r="AD3726" s="28">
        <f t="shared" si="669"/>
        <v>85.7</v>
      </c>
      <c r="AE3726" s="28">
        <f t="shared" si="674"/>
        <v>275.56651108518082</v>
      </c>
      <c r="AF3726" s="31">
        <f t="shared" si="675"/>
        <v>-1.549236891964334E-2</v>
      </c>
      <c r="AJ3726" s="110">
        <f t="shared" si="667"/>
        <v>45594</v>
      </c>
      <c r="AK3726" s="31">
        <f t="shared" si="665"/>
        <v>1.6000000000000001E-3</v>
      </c>
      <c r="AL3726" s="115">
        <f t="shared" si="666"/>
        <v>5.3662920647365997E-3</v>
      </c>
      <c r="AM3726" s="100"/>
      <c r="BR3726" s="18">
        <f t="shared" si="671"/>
        <v>45583</v>
      </c>
      <c r="BS3726" s="6">
        <f t="shared" si="672"/>
        <v>4.0000000000000001E-3</v>
      </c>
      <c r="BT3726" s="6">
        <f t="shared" si="673"/>
        <v>4.1999999999999997E-3</v>
      </c>
    </row>
    <row r="3727" spans="2:72" ht="14.45" hidden="1">
      <c r="B3727" s="110">
        <v>45586</v>
      </c>
      <c r="C3727" s="106">
        <v>5853.98</v>
      </c>
      <c r="D3727" s="106">
        <v>5857.82</v>
      </c>
      <c r="E3727" s="106">
        <v>5866.92</v>
      </c>
      <c r="F3727" s="106">
        <v>5824.79</v>
      </c>
      <c r="G3727" s="28"/>
      <c r="H3727" s="107">
        <v>-1.8E-3</v>
      </c>
      <c r="K3727" s="110">
        <v>45664</v>
      </c>
      <c r="L3727" s="106">
        <v>23707.9</v>
      </c>
      <c r="M3727" s="106">
        <v>23679.9</v>
      </c>
      <c r="N3727" s="106">
        <v>23795.200000000001</v>
      </c>
      <c r="O3727" s="106">
        <v>23637.8</v>
      </c>
      <c r="P3727" s="28" t="s">
        <v>6146</v>
      </c>
      <c r="Q3727" s="107">
        <v>3.8999999999999998E-3</v>
      </c>
      <c r="T3727" s="110">
        <v>45393</v>
      </c>
      <c r="U3727" s="28">
        <v>83.323999999999998</v>
      </c>
      <c r="V3727">
        <v>83.412999999999997</v>
      </c>
      <c r="W3727">
        <v>83.438000000000002</v>
      </c>
      <c r="X3727">
        <v>83.295000000000002</v>
      </c>
      <c r="Y3727" s="19">
        <v>-8.0000000000000004E-4</v>
      </c>
      <c r="AB3727" s="110">
        <f t="shared" si="670"/>
        <v>45664</v>
      </c>
      <c r="AC3727" s="108">
        <f t="shared" si="668"/>
        <v>23707.9</v>
      </c>
      <c r="AD3727" s="28">
        <f t="shared" si="669"/>
        <v>85.802999999999997</v>
      </c>
      <c r="AE3727" s="28">
        <f t="shared" si="674"/>
        <v>276.30618976026483</v>
      </c>
      <c r="AF3727" s="31">
        <f t="shared" si="675"/>
        <v>2.6842110536986485E-3</v>
      </c>
      <c r="AJ3727" s="110">
        <f t="shared" si="667"/>
        <v>45595</v>
      </c>
      <c r="AK3727" s="31">
        <f t="shared" si="665"/>
        <v>-3.3E-3</v>
      </c>
      <c r="AL3727" s="115">
        <f t="shared" si="666"/>
        <v>-5.5047907430280096E-3</v>
      </c>
      <c r="AM3727" s="100"/>
      <c r="BR3727" s="18">
        <f t="shared" si="671"/>
        <v>45586</v>
      </c>
      <c r="BS3727" s="6">
        <f t="shared" si="672"/>
        <v>-1.8E-3</v>
      </c>
      <c r="BT3727" s="6">
        <f t="shared" si="673"/>
        <v>-2.8999999999999998E-3</v>
      </c>
    </row>
    <row r="3728" spans="2:72" ht="14.45" hidden="1">
      <c r="B3728" s="110">
        <v>45587</v>
      </c>
      <c r="C3728" s="106">
        <v>5851.2</v>
      </c>
      <c r="D3728" s="106">
        <v>5832.7</v>
      </c>
      <c r="E3728" s="106">
        <v>5863.04</v>
      </c>
      <c r="F3728" s="106">
        <v>5821.17</v>
      </c>
      <c r="G3728" s="28"/>
      <c r="H3728" s="107">
        <v>-5.0000000000000001E-4</v>
      </c>
      <c r="K3728" s="110">
        <v>45665</v>
      </c>
      <c r="L3728" s="106">
        <v>23688.95</v>
      </c>
      <c r="M3728" s="106">
        <v>23746.65</v>
      </c>
      <c r="N3728" s="106">
        <v>23751.85</v>
      </c>
      <c r="O3728" s="106">
        <v>23496.15</v>
      </c>
      <c r="P3728" s="28" t="s">
        <v>6147</v>
      </c>
      <c r="Q3728" s="107">
        <v>-8.0000000000000004E-4</v>
      </c>
      <c r="T3728" s="110">
        <v>45394</v>
      </c>
      <c r="U3728" s="28">
        <v>83.54</v>
      </c>
      <c r="V3728">
        <v>83.367999999999995</v>
      </c>
      <c r="W3728">
        <v>83.622</v>
      </c>
      <c r="X3728">
        <v>83.316000000000003</v>
      </c>
      <c r="Y3728" s="19">
        <v>2.5999999999999999E-3</v>
      </c>
      <c r="AB3728" s="110">
        <f t="shared" si="670"/>
        <v>45665</v>
      </c>
      <c r="AC3728" s="108">
        <f t="shared" si="668"/>
        <v>23688.95</v>
      </c>
      <c r="AD3728" s="28">
        <f t="shared" si="669"/>
        <v>85.917000000000002</v>
      </c>
      <c r="AE3728" s="28">
        <f t="shared" si="674"/>
        <v>275.71900787969787</v>
      </c>
      <c r="AF3728" s="31">
        <f t="shared" si="675"/>
        <v>-2.1251130171077159E-3</v>
      </c>
      <c r="AJ3728" s="110">
        <f t="shared" si="667"/>
        <v>45596</v>
      </c>
      <c r="AK3728" s="31">
        <f t="shared" si="665"/>
        <v>-1.8599999999999998E-2</v>
      </c>
      <c r="AL3728" s="115">
        <f t="shared" si="666"/>
        <v>-5.3420054508815928E-3</v>
      </c>
      <c r="AM3728" s="100"/>
      <c r="BR3728" s="18">
        <f t="shared" si="671"/>
        <v>45587</v>
      </c>
      <c r="BS3728" s="6">
        <f t="shared" si="672"/>
        <v>-5.0000000000000001E-4</v>
      </c>
      <c r="BT3728" s="6">
        <f t="shared" si="673"/>
        <v>-1.2500000000000001E-2</v>
      </c>
    </row>
    <row r="3729" spans="2:72" ht="14.45" hidden="1">
      <c r="B3729" s="110">
        <v>45588</v>
      </c>
      <c r="C3729" s="106">
        <v>5797.42</v>
      </c>
      <c r="D3729" s="106">
        <v>5834.5</v>
      </c>
      <c r="E3729" s="106">
        <v>5834.85</v>
      </c>
      <c r="F3729" s="106">
        <v>5762.41</v>
      </c>
      <c r="G3729" s="28"/>
      <c r="H3729" s="107">
        <v>-9.1999999999999998E-3</v>
      </c>
      <c r="K3729" s="110">
        <v>45666</v>
      </c>
      <c r="L3729" s="106">
        <v>23526.5</v>
      </c>
      <c r="M3729" s="106">
        <v>23674.75</v>
      </c>
      <c r="N3729" s="106">
        <v>23689.5</v>
      </c>
      <c r="O3729" s="106">
        <v>23503.05</v>
      </c>
      <c r="P3729" s="28" t="s">
        <v>6148</v>
      </c>
      <c r="Q3729" s="107">
        <v>-6.8999999999999999E-3</v>
      </c>
      <c r="T3729" s="110">
        <v>45397</v>
      </c>
      <c r="U3729" s="28">
        <v>83.483999999999995</v>
      </c>
      <c r="V3729">
        <v>83.480999999999995</v>
      </c>
      <c r="W3729">
        <v>83.543999999999997</v>
      </c>
      <c r="X3729">
        <v>83.412999999999997</v>
      </c>
      <c r="Y3729" s="19">
        <v>-6.9999999999999999E-4</v>
      </c>
      <c r="AB3729" s="110">
        <f t="shared" ref="AB3729:AB3745" si="676">VLOOKUP(K3729,T:Y,1,FALSE)</f>
        <v>45666</v>
      </c>
      <c r="AC3729" s="108">
        <f t="shared" si="668"/>
        <v>23526.5</v>
      </c>
      <c r="AD3729" s="28">
        <f t="shared" si="669"/>
        <v>85.89</v>
      </c>
      <c r="AE3729" s="28">
        <f t="shared" si="674"/>
        <v>273.91430899988359</v>
      </c>
      <c r="AF3729" s="31">
        <f t="shared" si="675"/>
        <v>-6.5454278748954264E-3</v>
      </c>
      <c r="AJ3729" s="110">
        <f t="shared" si="667"/>
        <v>45597</v>
      </c>
      <c r="AK3729" s="31">
        <f t="shared" si="665"/>
        <v>4.1000000000000003E-3</v>
      </c>
      <c r="AL3729" s="115">
        <f t="shared" si="666"/>
        <v>3.8631053940298976E-3</v>
      </c>
      <c r="AM3729" s="100"/>
      <c r="BR3729" s="18">
        <f t="shared" si="671"/>
        <v>45588</v>
      </c>
      <c r="BS3729" s="6">
        <f t="shared" si="672"/>
        <v>-9.1999999999999998E-3</v>
      </c>
      <c r="BT3729" s="6">
        <f t="shared" si="673"/>
        <v>-1.5E-3</v>
      </c>
    </row>
    <row r="3730" spans="2:72" ht="14.45" hidden="1">
      <c r="B3730" s="110">
        <v>45589</v>
      </c>
      <c r="C3730" s="106">
        <v>5809.86</v>
      </c>
      <c r="D3730" s="106">
        <v>5817.8</v>
      </c>
      <c r="E3730" s="106">
        <v>5817.8</v>
      </c>
      <c r="F3730" s="106">
        <v>5784.92</v>
      </c>
      <c r="G3730" s="28"/>
      <c r="H3730" s="107">
        <v>2.0999999999999999E-3</v>
      </c>
      <c r="K3730" s="110">
        <v>45667</v>
      </c>
      <c r="L3730" s="106">
        <v>23431.5</v>
      </c>
      <c r="M3730" s="106">
        <v>23551.9</v>
      </c>
      <c r="N3730" s="106">
        <v>23596.6</v>
      </c>
      <c r="O3730" s="106">
        <v>23344.35</v>
      </c>
      <c r="P3730" s="28" t="s">
        <v>6149</v>
      </c>
      <c r="Q3730" s="107">
        <v>-4.0000000000000001E-3</v>
      </c>
      <c r="T3730" s="110">
        <v>45398</v>
      </c>
      <c r="U3730" s="28">
        <v>83.637</v>
      </c>
      <c r="V3730">
        <v>83.534000000000006</v>
      </c>
      <c r="W3730">
        <v>83.7</v>
      </c>
      <c r="X3730">
        <v>83.468999999999994</v>
      </c>
      <c r="Y3730" s="19">
        <v>1.8E-3</v>
      </c>
      <c r="AB3730" s="110">
        <f t="shared" si="676"/>
        <v>45667</v>
      </c>
      <c r="AC3730" s="108">
        <f t="shared" si="668"/>
        <v>23431.5</v>
      </c>
      <c r="AD3730" s="28">
        <f t="shared" si="669"/>
        <v>86.165000000000006</v>
      </c>
      <c r="AE3730" s="28">
        <f t="shared" si="674"/>
        <v>271.93756165496427</v>
      </c>
      <c r="AF3730" s="31">
        <f t="shared" si="675"/>
        <v>-7.2166633139276737E-3</v>
      </c>
      <c r="AJ3730" s="110">
        <f t="shared" si="667"/>
        <v>45600</v>
      </c>
      <c r="AK3730" s="31">
        <f t="shared" ref="AK3730:AK3793" si="677">IFERROR(VLOOKUP(AJ3730,B:H,7,FALSE),0)</f>
        <v>-2.8E-3</v>
      </c>
      <c r="AL3730" s="115">
        <f t="shared" ref="AL3730:AL3793" si="678">IFERROR(VLOOKUP(AJ3730,AB:AF,5,FALSE),0)</f>
        <v>-1.3300535748752895E-2</v>
      </c>
      <c r="AM3730" s="100"/>
      <c r="BR3730" s="18">
        <f t="shared" si="671"/>
        <v>45589</v>
      </c>
      <c r="BS3730" s="6">
        <f t="shared" si="672"/>
        <v>2.0999999999999999E-3</v>
      </c>
      <c r="BT3730" s="6">
        <f t="shared" si="673"/>
        <v>-1.5E-3</v>
      </c>
    </row>
    <row r="3731" spans="2:72" ht="14.45" hidden="1">
      <c r="B3731" s="110">
        <v>45590</v>
      </c>
      <c r="C3731" s="106">
        <v>5808.12</v>
      </c>
      <c r="D3731" s="106">
        <v>5826.75</v>
      </c>
      <c r="E3731" s="106">
        <v>5862.82</v>
      </c>
      <c r="F3731" s="106">
        <v>5799.98</v>
      </c>
      <c r="G3731" s="28"/>
      <c r="H3731" s="107">
        <v>-2.9999999999999997E-4</v>
      </c>
      <c r="K3731" s="110">
        <v>45670</v>
      </c>
      <c r="L3731" s="106">
        <v>23085.95</v>
      </c>
      <c r="M3731" s="106">
        <v>23195.4</v>
      </c>
      <c r="N3731" s="106">
        <v>23340.95</v>
      </c>
      <c r="O3731" s="106">
        <v>23047.25</v>
      </c>
      <c r="P3731" s="28" t="s">
        <v>6150</v>
      </c>
      <c r="Q3731" s="107">
        <v>-1.47E-2</v>
      </c>
      <c r="T3731" s="110">
        <v>45399</v>
      </c>
      <c r="U3731" s="28">
        <v>83.65</v>
      </c>
      <c r="V3731">
        <v>83.673000000000002</v>
      </c>
      <c r="W3731">
        <v>83.747</v>
      </c>
      <c r="X3731">
        <v>83.588999999999999</v>
      </c>
      <c r="Y3731" s="19">
        <v>2.0000000000000001E-4</v>
      </c>
      <c r="AB3731" s="110">
        <f t="shared" si="676"/>
        <v>45670</v>
      </c>
      <c r="AC3731" s="108">
        <f t="shared" si="668"/>
        <v>23085.95</v>
      </c>
      <c r="AD3731" s="28">
        <f t="shared" si="669"/>
        <v>86.646000000000001</v>
      </c>
      <c r="AE3731" s="28">
        <f t="shared" si="674"/>
        <v>266.43988181797198</v>
      </c>
      <c r="AF3731" s="31">
        <f t="shared" si="675"/>
        <v>-2.0216699022872708E-2</v>
      </c>
      <c r="AJ3731" s="110">
        <f t="shared" si="667"/>
        <v>45601</v>
      </c>
      <c r="AK3731" s="31">
        <f t="shared" si="677"/>
        <v>1.23E-2</v>
      </c>
      <c r="AL3731" s="115">
        <f t="shared" si="678"/>
        <v>9.3349536585067838E-3</v>
      </c>
      <c r="AM3731" s="100"/>
      <c r="BR3731" s="18">
        <f t="shared" si="671"/>
        <v>45590</v>
      </c>
      <c r="BS3731" s="6">
        <f t="shared" si="672"/>
        <v>-2.9999999999999997E-4</v>
      </c>
      <c r="BT3731" s="6">
        <f t="shared" si="673"/>
        <v>-8.9999999999999993E-3</v>
      </c>
    </row>
    <row r="3732" spans="2:72" ht="14.45" hidden="1">
      <c r="B3732" s="110">
        <v>45593</v>
      </c>
      <c r="C3732" s="106">
        <v>5823.52</v>
      </c>
      <c r="D3732" s="106">
        <v>5833.93</v>
      </c>
      <c r="E3732" s="106">
        <v>5842.92</v>
      </c>
      <c r="F3732" s="106">
        <v>5823.08</v>
      </c>
      <c r="G3732" s="28"/>
      <c r="H3732" s="107">
        <v>2.7000000000000001E-3</v>
      </c>
      <c r="K3732" s="110">
        <v>45671</v>
      </c>
      <c r="L3732" s="106">
        <v>23176.05</v>
      </c>
      <c r="M3732" s="106">
        <v>23165.9</v>
      </c>
      <c r="N3732" s="106">
        <v>23264.95</v>
      </c>
      <c r="O3732" s="106">
        <v>23134.15</v>
      </c>
      <c r="P3732" s="28" t="s">
        <v>6151</v>
      </c>
      <c r="Q3732" s="107">
        <v>3.8999999999999998E-3</v>
      </c>
      <c r="T3732" s="110">
        <v>45400</v>
      </c>
      <c r="U3732" s="28">
        <v>83.53</v>
      </c>
      <c r="V3732">
        <v>83.59</v>
      </c>
      <c r="W3732">
        <v>83.605000000000004</v>
      </c>
      <c r="X3732">
        <v>83.486999999999995</v>
      </c>
      <c r="Y3732" s="19">
        <v>-1.4E-3</v>
      </c>
      <c r="AB3732" s="110">
        <f t="shared" si="676"/>
        <v>45671</v>
      </c>
      <c r="AC3732" s="108">
        <f t="shared" si="668"/>
        <v>23176.05</v>
      </c>
      <c r="AD3732" s="28">
        <f t="shared" si="669"/>
        <v>86.525000000000006</v>
      </c>
      <c r="AE3732" s="28">
        <f t="shared" si="674"/>
        <v>267.85379947991908</v>
      </c>
      <c r="AF3732" s="31">
        <f t="shared" si="675"/>
        <v>5.3067042827810162E-3</v>
      </c>
      <c r="AJ3732" s="110">
        <f t="shared" si="667"/>
        <v>45602</v>
      </c>
      <c r="AK3732" s="31">
        <f t="shared" si="677"/>
        <v>2.53E-2</v>
      </c>
      <c r="AL3732" s="115">
        <f t="shared" si="678"/>
        <v>8.7711540513244479E-3</v>
      </c>
      <c r="AM3732" s="100"/>
      <c r="BR3732" s="18">
        <f t="shared" si="671"/>
        <v>45593</v>
      </c>
      <c r="BS3732" s="6">
        <f t="shared" si="672"/>
        <v>2.7000000000000001E-3</v>
      </c>
      <c r="BT3732" s="6">
        <f t="shared" si="673"/>
        <v>6.4999999999999997E-3</v>
      </c>
    </row>
    <row r="3733" spans="2:72" ht="14.45" hidden="1">
      <c r="B3733" s="110">
        <v>45594</v>
      </c>
      <c r="C3733" s="106">
        <v>5832.92</v>
      </c>
      <c r="D3733" s="106">
        <v>5819.68</v>
      </c>
      <c r="E3733" s="106">
        <v>5847.19</v>
      </c>
      <c r="F3733" s="106">
        <v>5802.17</v>
      </c>
      <c r="G3733" s="28"/>
      <c r="H3733" s="107">
        <v>1.6000000000000001E-3</v>
      </c>
      <c r="K3733" s="110">
        <v>45672</v>
      </c>
      <c r="L3733" s="106">
        <v>23213.200000000001</v>
      </c>
      <c r="M3733" s="106">
        <v>23250.45</v>
      </c>
      <c r="N3733" s="106">
        <v>23293.65</v>
      </c>
      <c r="O3733" s="106">
        <v>23146.45</v>
      </c>
      <c r="P3733" s="28" t="s">
        <v>5736</v>
      </c>
      <c r="Q3733" s="107">
        <v>1.6000000000000001E-3</v>
      </c>
      <c r="T3733" s="110">
        <v>45401</v>
      </c>
      <c r="U3733" s="28">
        <v>83.358000000000004</v>
      </c>
      <c r="V3733">
        <v>83.548000000000002</v>
      </c>
      <c r="W3733">
        <v>83.721000000000004</v>
      </c>
      <c r="X3733">
        <v>83.361999999999995</v>
      </c>
      <c r="Y3733" s="19">
        <v>-2.0999999999999999E-3</v>
      </c>
      <c r="AB3733" s="110">
        <f t="shared" si="676"/>
        <v>45672</v>
      </c>
      <c r="AC3733" s="108">
        <f t="shared" si="668"/>
        <v>23213.200000000001</v>
      </c>
      <c r="AD3733" s="28">
        <f t="shared" si="669"/>
        <v>86.38</v>
      </c>
      <c r="AE3733" s="28">
        <f t="shared" si="674"/>
        <v>268.73350312572359</v>
      </c>
      <c r="AF3733" s="31">
        <f t="shared" si="675"/>
        <v>3.2842679383775497E-3</v>
      </c>
      <c r="AJ3733" s="110">
        <f t="shared" si="667"/>
        <v>45603</v>
      </c>
      <c r="AK3733" s="31">
        <f t="shared" si="677"/>
        <v>7.4000000000000003E-3</v>
      </c>
      <c r="AL3733" s="115">
        <f t="shared" si="678"/>
        <v>-1.1428645833641005E-2</v>
      </c>
      <c r="AM3733" s="100"/>
      <c r="BR3733" s="18">
        <f t="shared" si="671"/>
        <v>45594</v>
      </c>
      <c r="BS3733" s="6">
        <f t="shared" si="672"/>
        <v>1.6000000000000001E-3</v>
      </c>
      <c r="BT3733" s="6">
        <f t="shared" si="673"/>
        <v>5.1999999999999998E-3</v>
      </c>
    </row>
    <row r="3734" spans="2:72" ht="14.45" hidden="1">
      <c r="B3734" s="110">
        <v>45595</v>
      </c>
      <c r="C3734" s="106">
        <v>5813.67</v>
      </c>
      <c r="D3734" s="106">
        <v>5832.65</v>
      </c>
      <c r="E3734" s="106">
        <v>5850.94</v>
      </c>
      <c r="F3734" s="106">
        <v>5811.28</v>
      </c>
      <c r="G3734" s="28"/>
      <c r="H3734" s="107">
        <v>-3.3E-3</v>
      </c>
      <c r="K3734" s="110">
        <v>45673</v>
      </c>
      <c r="L3734" s="106">
        <v>23311.8</v>
      </c>
      <c r="M3734" s="106">
        <v>23377.25</v>
      </c>
      <c r="N3734" s="106">
        <v>23391.65</v>
      </c>
      <c r="O3734" s="106">
        <v>23272.05</v>
      </c>
      <c r="P3734" s="28" t="s">
        <v>6152</v>
      </c>
      <c r="Q3734" s="107">
        <v>4.1999999999999997E-3</v>
      </c>
      <c r="T3734" s="110">
        <v>45404</v>
      </c>
      <c r="U3734" s="28">
        <v>83.36</v>
      </c>
      <c r="V3734">
        <v>83.423000000000002</v>
      </c>
      <c r="W3734">
        <v>83.456999999999994</v>
      </c>
      <c r="X3734">
        <v>83.305999999999997</v>
      </c>
      <c r="Y3734" s="19">
        <v>0</v>
      </c>
      <c r="AB3734" s="110">
        <f t="shared" si="676"/>
        <v>45673</v>
      </c>
      <c r="AC3734" s="108">
        <f t="shared" si="668"/>
        <v>23311.8</v>
      </c>
      <c r="AD3734" s="28">
        <f t="shared" si="669"/>
        <v>86.57</v>
      </c>
      <c r="AE3734" s="28">
        <f t="shared" si="674"/>
        <v>269.28266143005663</v>
      </c>
      <c r="AF3734" s="31">
        <f t="shared" si="675"/>
        <v>2.0435051749991828E-3</v>
      </c>
      <c r="AJ3734" s="110">
        <f t="shared" si="667"/>
        <v>45604</v>
      </c>
      <c r="AK3734" s="31">
        <f t="shared" si="677"/>
        <v>3.8E-3</v>
      </c>
      <c r="AL3734" s="115">
        <f t="shared" si="678"/>
        <v>-3.3197409271326084E-3</v>
      </c>
      <c r="AM3734" s="100"/>
      <c r="BR3734" s="18">
        <f t="shared" si="671"/>
        <v>45595</v>
      </c>
      <c r="BS3734" s="6">
        <f t="shared" si="672"/>
        <v>-3.3E-3</v>
      </c>
      <c r="BT3734" s="6">
        <f t="shared" si="673"/>
        <v>-5.1000000000000004E-3</v>
      </c>
    </row>
    <row r="3735" spans="2:72" ht="14.45" hidden="1">
      <c r="B3735" s="110">
        <v>45596</v>
      </c>
      <c r="C3735" s="106">
        <v>5705.45</v>
      </c>
      <c r="D3735" s="106">
        <v>5775.34</v>
      </c>
      <c r="E3735" s="106">
        <v>5775.34</v>
      </c>
      <c r="F3735" s="106">
        <v>5702.86</v>
      </c>
      <c r="G3735" s="28"/>
      <c r="H3735" s="107">
        <v>-1.8599999999999998E-2</v>
      </c>
      <c r="K3735" s="110">
        <v>45674</v>
      </c>
      <c r="L3735" s="106">
        <v>23203.200000000001</v>
      </c>
      <c r="M3735" s="106">
        <v>23277.1</v>
      </c>
      <c r="N3735" s="106">
        <v>23292.1</v>
      </c>
      <c r="O3735" s="106">
        <v>23100.35</v>
      </c>
      <c r="P3735" s="28" t="s">
        <v>6153</v>
      </c>
      <c r="Q3735" s="107">
        <v>-4.7000000000000002E-3</v>
      </c>
      <c r="T3735" s="110">
        <v>45405</v>
      </c>
      <c r="U3735" s="28">
        <v>83.269000000000005</v>
      </c>
      <c r="V3735">
        <v>83.384</v>
      </c>
      <c r="W3735">
        <v>83.406999999999996</v>
      </c>
      <c r="X3735">
        <v>83.26</v>
      </c>
      <c r="Y3735" s="19">
        <v>-1.1000000000000001E-3</v>
      </c>
      <c r="AB3735" s="110">
        <f t="shared" si="676"/>
        <v>45674</v>
      </c>
      <c r="AC3735" s="108">
        <f t="shared" si="668"/>
        <v>23203.200000000001</v>
      </c>
      <c r="AD3735" s="28">
        <f t="shared" si="669"/>
        <v>86.570999999999998</v>
      </c>
      <c r="AE3735" s="28">
        <f t="shared" si="674"/>
        <v>268.02508923311501</v>
      </c>
      <c r="AF3735" s="31">
        <f t="shared" si="675"/>
        <v>-4.6700823226536459E-3</v>
      </c>
      <c r="AJ3735" s="110">
        <f t="shared" si="667"/>
        <v>45607</v>
      </c>
      <c r="AK3735" s="31">
        <f t="shared" si="677"/>
        <v>1E-3</v>
      </c>
      <c r="AL3735" s="115">
        <f t="shared" si="678"/>
        <v>-9.6169123933953493E-5</v>
      </c>
      <c r="AM3735" s="100"/>
      <c r="BR3735" s="18">
        <f t="shared" si="671"/>
        <v>45596</v>
      </c>
      <c r="BS3735" s="6">
        <f t="shared" si="672"/>
        <v>-1.8599999999999998E-2</v>
      </c>
      <c r="BT3735" s="6">
        <f t="shared" si="673"/>
        <v>-5.5999999999999999E-3</v>
      </c>
    </row>
    <row r="3736" spans="2:72" ht="14.45" hidden="1">
      <c r="B3736" s="110">
        <v>45597</v>
      </c>
      <c r="C3736" s="106">
        <v>5728.8</v>
      </c>
      <c r="D3736" s="106">
        <v>5723.22</v>
      </c>
      <c r="E3736" s="106">
        <v>5772.52</v>
      </c>
      <c r="F3736" s="106">
        <v>5723.22</v>
      </c>
      <c r="G3736" s="28"/>
      <c r="H3736" s="107">
        <v>4.1000000000000003E-3</v>
      </c>
      <c r="K3736" s="110">
        <v>45677</v>
      </c>
      <c r="L3736" s="106">
        <v>23344.75</v>
      </c>
      <c r="M3736" s="106">
        <v>23290.400000000001</v>
      </c>
      <c r="N3736" s="106">
        <v>23391.1</v>
      </c>
      <c r="O3736" s="106">
        <v>23170.65</v>
      </c>
      <c r="P3736" s="28" t="s">
        <v>6154</v>
      </c>
      <c r="Q3736" s="107">
        <v>6.1000000000000004E-3</v>
      </c>
      <c r="T3736" s="110">
        <v>45406</v>
      </c>
      <c r="U3736" s="28">
        <v>83.319000000000003</v>
      </c>
      <c r="V3736">
        <v>83.28</v>
      </c>
      <c r="W3736">
        <v>83.361999999999995</v>
      </c>
      <c r="X3736">
        <v>83.257000000000005</v>
      </c>
      <c r="Y3736" s="19">
        <v>5.9999999999999995E-4</v>
      </c>
      <c r="AB3736" s="110">
        <f t="shared" si="676"/>
        <v>45677</v>
      </c>
      <c r="AC3736" s="108">
        <f t="shared" si="668"/>
        <v>23344.75</v>
      </c>
      <c r="AD3736" s="28">
        <f t="shared" si="669"/>
        <v>86.209000000000003</v>
      </c>
      <c r="AE3736" s="28">
        <f t="shared" si="674"/>
        <v>270.79249266317902</v>
      </c>
      <c r="AF3736" s="31">
        <f t="shared" si="675"/>
        <v>1.0325165595438168E-2</v>
      </c>
      <c r="AJ3736" s="110">
        <f t="shared" si="667"/>
        <v>45608</v>
      </c>
      <c r="AK3736" s="31">
        <f t="shared" si="677"/>
        <v>-2.8999999999999998E-3</v>
      </c>
      <c r="AL3736" s="115">
        <f t="shared" si="678"/>
        <v>-1.0692590968091609E-2</v>
      </c>
      <c r="AM3736" s="100"/>
      <c r="BR3736" s="18">
        <f t="shared" si="671"/>
        <v>45597</v>
      </c>
      <c r="BS3736" s="6">
        <f t="shared" si="672"/>
        <v>4.1000000000000003E-3</v>
      </c>
      <c r="BT3736" s="6">
        <f t="shared" si="673"/>
        <v>4.1000000000000003E-3</v>
      </c>
    </row>
    <row r="3737" spans="2:72" ht="14.45" hidden="1">
      <c r="B3737" s="110">
        <v>45600</v>
      </c>
      <c r="C3737" s="106">
        <v>5712.69</v>
      </c>
      <c r="D3737" s="106">
        <v>5725.15</v>
      </c>
      <c r="E3737" s="106">
        <v>5741.43</v>
      </c>
      <c r="F3737" s="106">
        <v>5696.51</v>
      </c>
      <c r="G3737" s="28"/>
      <c r="H3737" s="107">
        <v>-2.8E-3</v>
      </c>
      <c r="K3737" s="110">
        <v>45678</v>
      </c>
      <c r="L3737" s="106">
        <v>23024.65</v>
      </c>
      <c r="M3737" s="106">
        <v>23421.65</v>
      </c>
      <c r="N3737" s="106">
        <v>23426.3</v>
      </c>
      <c r="O3737" s="106">
        <v>22976.85</v>
      </c>
      <c r="P3737" s="28" t="s">
        <v>6155</v>
      </c>
      <c r="Q3737" s="107">
        <v>-1.37E-2</v>
      </c>
      <c r="T3737" s="110">
        <v>45407</v>
      </c>
      <c r="U3737" s="28">
        <v>83.31</v>
      </c>
      <c r="V3737">
        <v>83.337999999999994</v>
      </c>
      <c r="W3737">
        <v>83.402000000000001</v>
      </c>
      <c r="X3737">
        <v>83.254999999999995</v>
      </c>
      <c r="Y3737" s="19">
        <v>-1E-4</v>
      </c>
      <c r="AB3737" s="110">
        <f t="shared" si="676"/>
        <v>45678</v>
      </c>
      <c r="AC3737" s="108">
        <f t="shared" si="668"/>
        <v>23024.65</v>
      </c>
      <c r="AD3737" s="28">
        <f t="shared" si="669"/>
        <v>86.451999999999998</v>
      </c>
      <c r="AE3737" s="28">
        <f t="shared" si="674"/>
        <v>266.32871419978721</v>
      </c>
      <c r="AF3737" s="31">
        <f t="shared" si="675"/>
        <v>-1.6484129303185657E-2</v>
      </c>
      <c r="AJ3737" s="110">
        <f t="shared" si="667"/>
        <v>45609</v>
      </c>
      <c r="AK3737" s="31">
        <f t="shared" si="677"/>
        <v>2.0000000000000001E-4</v>
      </c>
      <c r="AL3737" s="115">
        <f t="shared" si="678"/>
        <v>-1.400329429984537E-2</v>
      </c>
      <c r="AM3737" s="100"/>
      <c r="BR3737" s="18">
        <f t="shared" si="671"/>
        <v>45600</v>
      </c>
      <c r="BS3737" s="6">
        <f t="shared" si="672"/>
        <v>-2.8E-3</v>
      </c>
      <c r="BT3737" s="6">
        <f t="shared" si="673"/>
        <v>-1.2699999999999999E-2</v>
      </c>
    </row>
    <row r="3738" spans="2:72" ht="14.45" hidden="1">
      <c r="B3738" s="110">
        <v>45601</v>
      </c>
      <c r="C3738" s="106">
        <v>5782.76</v>
      </c>
      <c r="D3738" s="106">
        <v>5722.43</v>
      </c>
      <c r="E3738" s="106">
        <v>5783.44</v>
      </c>
      <c r="F3738" s="106">
        <v>5722.1</v>
      </c>
      <c r="G3738" s="28"/>
      <c r="H3738" s="107">
        <v>1.23E-2</v>
      </c>
      <c r="K3738" s="110">
        <v>45679</v>
      </c>
      <c r="L3738" s="106">
        <v>23155.35</v>
      </c>
      <c r="M3738" s="106">
        <v>23099.15</v>
      </c>
      <c r="N3738" s="106">
        <v>23169.55</v>
      </c>
      <c r="O3738" s="106">
        <v>22981.3</v>
      </c>
      <c r="P3738" s="28" t="s">
        <v>6156</v>
      </c>
      <c r="Q3738" s="107">
        <v>5.7000000000000002E-3</v>
      </c>
      <c r="T3738" s="110">
        <v>45408</v>
      </c>
      <c r="U3738" s="28">
        <v>83.4</v>
      </c>
      <c r="V3738">
        <v>83.268000000000001</v>
      </c>
      <c r="W3738">
        <v>83.421999999999997</v>
      </c>
      <c r="X3738">
        <v>83.266999999999996</v>
      </c>
      <c r="Y3738" s="19">
        <v>1.1000000000000001E-3</v>
      </c>
      <c r="AB3738" s="110">
        <f t="shared" si="676"/>
        <v>45679</v>
      </c>
      <c r="AC3738" s="108">
        <f t="shared" si="668"/>
        <v>23155.35</v>
      </c>
      <c r="AD3738" s="28">
        <f t="shared" si="669"/>
        <v>86.45</v>
      </c>
      <c r="AE3738" s="28">
        <f t="shared" si="674"/>
        <v>267.84673221515322</v>
      </c>
      <c r="AF3738" s="31">
        <f t="shared" si="675"/>
        <v>5.6997910267657659E-3</v>
      </c>
      <c r="AJ3738" s="110">
        <f t="shared" ref="AJ3738:AJ3801" si="679">VLOOKUP(B3745,AB:AF,1,FALSE)</f>
        <v>45610</v>
      </c>
      <c r="AK3738" s="31">
        <f t="shared" si="677"/>
        <v>-6.0000000000000001E-3</v>
      </c>
      <c r="AL3738" s="115">
        <f t="shared" si="678"/>
        <v>-1.6506605260818707E-3</v>
      </c>
      <c r="AM3738" s="100"/>
      <c r="BR3738" s="18">
        <f t="shared" si="671"/>
        <v>45601</v>
      </c>
      <c r="BS3738" s="6">
        <f t="shared" si="672"/>
        <v>1.23E-2</v>
      </c>
      <c r="BT3738" s="6">
        <f t="shared" si="673"/>
        <v>9.1000000000000004E-3</v>
      </c>
    </row>
    <row r="3739" spans="2:72" ht="14.45" hidden="1">
      <c r="B3739" s="110">
        <v>45602</v>
      </c>
      <c r="C3739" s="106">
        <v>5929.04</v>
      </c>
      <c r="D3739" s="106">
        <v>5864.89</v>
      </c>
      <c r="E3739" s="106">
        <v>5936.14</v>
      </c>
      <c r="F3739" s="106">
        <v>5864.89</v>
      </c>
      <c r="G3739" s="28"/>
      <c r="H3739" s="107">
        <v>2.53E-2</v>
      </c>
      <c r="K3739" s="110">
        <v>45680</v>
      </c>
      <c r="L3739" s="106">
        <v>23205.35</v>
      </c>
      <c r="M3739" s="106">
        <v>23128.3</v>
      </c>
      <c r="N3739" s="106">
        <v>23270.799999999999</v>
      </c>
      <c r="O3739" s="106">
        <v>23090.65</v>
      </c>
      <c r="P3739" s="28" t="s">
        <v>6157</v>
      </c>
      <c r="Q3739" s="107">
        <v>2.2000000000000001E-3</v>
      </c>
      <c r="T3739" s="110">
        <v>45411</v>
      </c>
      <c r="U3739" s="28">
        <v>83.41</v>
      </c>
      <c r="V3739">
        <v>83.385000000000005</v>
      </c>
      <c r="W3739">
        <v>83.513000000000005</v>
      </c>
      <c r="X3739">
        <v>83.352000000000004</v>
      </c>
      <c r="Y3739" s="19">
        <v>1E-4</v>
      </c>
      <c r="AB3739" s="110">
        <f t="shared" si="676"/>
        <v>45680</v>
      </c>
      <c r="AC3739" s="108">
        <f t="shared" ref="AC3739:AC3802" si="680">IFERROR(VLOOKUP(AB3739,K:Q,2,FALSE),0)</f>
        <v>23205.35</v>
      </c>
      <c r="AD3739" s="28">
        <f t="shared" ref="AD3739:AD3802" si="681">VLOOKUP(AB3739,T:Y,2,FALSE)</f>
        <v>86.43</v>
      </c>
      <c r="AE3739" s="28">
        <f t="shared" si="674"/>
        <v>268.48721508735389</v>
      </c>
      <c r="AF3739" s="31">
        <f t="shared" si="675"/>
        <v>2.3912289946705911E-3</v>
      </c>
      <c r="AJ3739" s="110" t="e">
        <f t="shared" si="679"/>
        <v>#N/A</v>
      </c>
      <c r="AK3739" s="31">
        <f t="shared" si="677"/>
        <v>0</v>
      </c>
      <c r="AL3739" s="115">
        <f t="shared" si="678"/>
        <v>0</v>
      </c>
      <c r="AM3739" s="100"/>
      <c r="BR3739" s="18">
        <f t="shared" si="671"/>
        <v>45602</v>
      </c>
      <c r="BS3739" s="6">
        <f t="shared" si="672"/>
        <v>2.53E-2</v>
      </c>
      <c r="BT3739" s="6">
        <f t="shared" si="673"/>
        <v>1.12E-2</v>
      </c>
    </row>
    <row r="3740" spans="2:72" ht="14.45" hidden="1">
      <c r="B3740" s="110">
        <v>45603</v>
      </c>
      <c r="C3740" s="106">
        <v>5973.1</v>
      </c>
      <c r="D3740" s="106">
        <v>5947.21</v>
      </c>
      <c r="E3740" s="106">
        <v>5983.84</v>
      </c>
      <c r="F3740" s="106">
        <v>5947.21</v>
      </c>
      <c r="G3740" s="28"/>
      <c r="H3740" s="107">
        <v>7.4000000000000003E-3</v>
      </c>
      <c r="K3740" s="110">
        <v>45681</v>
      </c>
      <c r="L3740" s="106">
        <v>23092.2</v>
      </c>
      <c r="M3740" s="106">
        <v>23183.9</v>
      </c>
      <c r="N3740" s="106">
        <v>23347.3</v>
      </c>
      <c r="O3740" s="106">
        <v>23050</v>
      </c>
      <c r="P3740" s="28" t="s">
        <v>6158</v>
      </c>
      <c r="Q3740" s="107">
        <v>-4.8999999999999998E-3</v>
      </c>
      <c r="T3740" s="110">
        <v>45412</v>
      </c>
      <c r="U3740" s="28">
        <v>83.45</v>
      </c>
      <c r="V3740">
        <v>83.459000000000003</v>
      </c>
      <c r="W3740">
        <v>83.537000000000006</v>
      </c>
      <c r="X3740">
        <v>83.397000000000006</v>
      </c>
      <c r="Y3740" s="19">
        <v>5.0000000000000001E-4</v>
      </c>
      <c r="AB3740" s="110">
        <f t="shared" si="676"/>
        <v>45681</v>
      </c>
      <c r="AC3740" s="108">
        <f t="shared" si="680"/>
        <v>23092.2</v>
      </c>
      <c r="AD3740" s="28">
        <f t="shared" si="681"/>
        <v>86.2</v>
      </c>
      <c r="AE3740" s="28">
        <f t="shared" si="674"/>
        <v>267.8909512761021</v>
      </c>
      <c r="AF3740" s="31">
        <f t="shared" si="675"/>
        <v>-2.2208275766791852E-3</v>
      </c>
      <c r="AJ3740" s="110">
        <f t="shared" si="679"/>
        <v>45614</v>
      </c>
      <c r="AK3740" s="31">
        <f t="shared" si="677"/>
        <v>3.8999999999999998E-3</v>
      </c>
      <c r="AL3740" s="115">
        <f t="shared" si="678"/>
        <v>-2.6088209903845083E-3</v>
      </c>
      <c r="AM3740" s="100"/>
      <c r="BR3740" s="18">
        <f t="shared" si="671"/>
        <v>45603</v>
      </c>
      <c r="BS3740" s="6">
        <f t="shared" si="672"/>
        <v>7.4000000000000003E-3</v>
      </c>
      <c r="BT3740" s="6">
        <f t="shared" si="673"/>
        <v>-1.1599999999999999E-2</v>
      </c>
    </row>
    <row r="3741" spans="2:72" ht="14.45" hidden="1">
      <c r="B3741" s="110">
        <v>45604</v>
      </c>
      <c r="C3741" s="106">
        <v>5995.54</v>
      </c>
      <c r="D3741" s="106">
        <v>5976.76</v>
      </c>
      <c r="E3741" s="106">
        <v>6012.45</v>
      </c>
      <c r="F3741" s="106">
        <v>5976.76</v>
      </c>
      <c r="G3741" s="28"/>
      <c r="H3741" s="107">
        <v>3.8E-3</v>
      </c>
      <c r="K3741" s="110">
        <v>45684</v>
      </c>
      <c r="L3741" s="106">
        <v>22829.15</v>
      </c>
      <c r="M3741" s="106">
        <v>22940.15</v>
      </c>
      <c r="N3741" s="106">
        <v>23007.45</v>
      </c>
      <c r="O3741" s="106">
        <v>22786.9</v>
      </c>
      <c r="P3741" s="28" t="s">
        <v>6159</v>
      </c>
      <c r="Q3741" s="107">
        <v>-1.14E-2</v>
      </c>
      <c r="T3741" s="110">
        <v>45413</v>
      </c>
      <c r="U3741" s="28">
        <v>83.454999999999998</v>
      </c>
      <c r="V3741">
        <v>83.474000000000004</v>
      </c>
      <c r="W3741">
        <v>83.531999999999996</v>
      </c>
      <c r="X3741">
        <v>83.445999999999998</v>
      </c>
      <c r="Y3741" s="19">
        <v>1E-4</v>
      </c>
      <c r="AB3741" s="110">
        <f t="shared" si="676"/>
        <v>45684</v>
      </c>
      <c r="AC3741" s="108">
        <f t="shared" si="680"/>
        <v>22829.15</v>
      </c>
      <c r="AD3741" s="28">
        <f t="shared" si="681"/>
        <v>86.35</v>
      </c>
      <c r="AE3741" s="28">
        <f t="shared" si="674"/>
        <v>264.3792704111176</v>
      </c>
      <c r="AF3741" s="31">
        <f t="shared" si="675"/>
        <v>-1.310862068411256E-2</v>
      </c>
      <c r="AJ3741" s="110">
        <f t="shared" si="679"/>
        <v>45615</v>
      </c>
      <c r="AK3741" s="31">
        <f t="shared" si="677"/>
        <v>4.0000000000000001E-3</v>
      </c>
      <c r="AL3741" s="115">
        <f t="shared" si="678"/>
        <v>2.8536742815927774E-3</v>
      </c>
      <c r="AM3741" s="100"/>
      <c r="BR3741" s="18">
        <f t="shared" si="671"/>
        <v>45604</v>
      </c>
      <c r="BS3741" s="6">
        <f t="shared" si="672"/>
        <v>3.8E-3</v>
      </c>
      <c r="BT3741" s="6">
        <f t="shared" si="673"/>
        <v>-2.0999999999999999E-3</v>
      </c>
    </row>
    <row r="3742" spans="2:72" ht="14.45" hidden="1">
      <c r="B3742" s="110">
        <v>45607</v>
      </c>
      <c r="C3742" s="106">
        <v>6001.35</v>
      </c>
      <c r="D3742" s="106">
        <v>6008.86</v>
      </c>
      <c r="E3742" s="106">
        <v>6017.31</v>
      </c>
      <c r="F3742" s="106">
        <v>5986.69</v>
      </c>
      <c r="G3742" s="28"/>
      <c r="H3742" s="107">
        <v>1E-3</v>
      </c>
      <c r="K3742" s="110">
        <v>45685</v>
      </c>
      <c r="L3742" s="106">
        <v>22957.25</v>
      </c>
      <c r="M3742" s="106">
        <v>22960.45</v>
      </c>
      <c r="N3742" s="106">
        <v>23137.95</v>
      </c>
      <c r="O3742" s="106">
        <v>22857.65</v>
      </c>
      <c r="P3742" s="28" t="s">
        <v>6160</v>
      </c>
      <c r="Q3742" s="107">
        <v>5.5999999999999999E-3</v>
      </c>
      <c r="T3742" s="110">
        <v>45414</v>
      </c>
      <c r="U3742" s="28">
        <v>83.435000000000002</v>
      </c>
      <c r="V3742">
        <v>83.43</v>
      </c>
      <c r="W3742">
        <v>83.503</v>
      </c>
      <c r="X3742">
        <v>83.400999999999996</v>
      </c>
      <c r="Y3742" s="19">
        <v>-2.0000000000000001E-4</v>
      </c>
      <c r="AB3742" s="110">
        <f t="shared" si="676"/>
        <v>45685</v>
      </c>
      <c r="AC3742" s="108">
        <f t="shared" si="680"/>
        <v>22957.25</v>
      </c>
      <c r="AD3742" s="28">
        <f t="shared" si="681"/>
        <v>86.584000000000003</v>
      </c>
      <c r="AE3742" s="28">
        <f t="shared" si="674"/>
        <v>265.14425297976533</v>
      </c>
      <c r="AF3742" s="31">
        <f t="shared" si="675"/>
        <v>2.8935043487265943E-3</v>
      </c>
      <c r="AJ3742" s="110" t="e">
        <f t="shared" si="679"/>
        <v>#N/A</v>
      </c>
      <c r="AK3742" s="31">
        <f t="shared" si="677"/>
        <v>0</v>
      </c>
      <c r="AL3742" s="115">
        <f t="shared" si="678"/>
        <v>0</v>
      </c>
      <c r="AM3742" s="100"/>
      <c r="BR3742" s="18">
        <f t="shared" si="671"/>
        <v>45607</v>
      </c>
      <c r="BS3742" s="6">
        <f t="shared" si="672"/>
        <v>1E-3</v>
      </c>
      <c r="BT3742" s="6">
        <f t="shared" si="673"/>
        <v>-2.9999999999999997E-4</v>
      </c>
    </row>
    <row r="3743" spans="2:72" ht="14.45" hidden="1">
      <c r="B3743" s="110">
        <v>45608</v>
      </c>
      <c r="C3743" s="106">
        <v>5983.99</v>
      </c>
      <c r="D3743" s="106">
        <v>6003.6</v>
      </c>
      <c r="E3743" s="106">
        <v>6009.92</v>
      </c>
      <c r="F3743" s="106">
        <v>5960.08</v>
      </c>
      <c r="G3743" s="28"/>
      <c r="H3743" s="107">
        <v>-2.8999999999999998E-3</v>
      </c>
      <c r="K3743" s="110">
        <v>45686</v>
      </c>
      <c r="L3743" s="106">
        <v>23163.1</v>
      </c>
      <c r="M3743" s="106">
        <v>23026.75</v>
      </c>
      <c r="N3743" s="106">
        <v>23183.35</v>
      </c>
      <c r="O3743" s="106">
        <v>22976.5</v>
      </c>
      <c r="P3743" s="28" t="s">
        <v>6161</v>
      </c>
      <c r="Q3743" s="107">
        <v>8.9999999999999993E-3</v>
      </c>
      <c r="T3743" s="110">
        <v>45415</v>
      </c>
      <c r="U3743" s="28">
        <v>83.376000000000005</v>
      </c>
      <c r="V3743">
        <v>83.42</v>
      </c>
      <c r="W3743">
        <v>83.481999999999999</v>
      </c>
      <c r="X3743">
        <v>83.308000000000007</v>
      </c>
      <c r="Y3743" s="19">
        <v>-6.9999999999999999E-4</v>
      </c>
      <c r="AB3743" s="110">
        <f t="shared" si="676"/>
        <v>45686</v>
      </c>
      <c r="AC3743" s="108">
        <f t="shared" si="680"/>
        <v>23163.1</v>
      </c>
      <c r="AD3743" s="28">
        <f t="shared" si="681"/>
        <v>86.63</v>
      </c>
      <c r="AE3743" s="28">
        <f t="shared" si="674"/>
        <v>267.37966062564931</v>
      </c>
      <c r="AF3743" s="31">
        <f t="shared" si="675"/>
        <v>8.4309111766966982E-3</v>
      </c>
      <c r="AJ3743" s="110">
        <f t="shared" si="679"/>
        <v>45617</v>
      </c>
      <c r="AK3743" s="31">
        <f t="shared" si="677"/>
        <v>5.3E-3</v>
      </c>
      <c r="AL3743" s="115">
        <f t="shared" si="678"/>
        <v>-8.4025930899055412E-3</v>
      </c>
      <c r="AM3743" s="100"/>
      <c r="BR3743" s="18">
        <f t="shared" si="671"/>
        <v>45608</v>
      </c>
      <c r="BS3743" s="6">
        <f t="shared" si="672"/>
        <v>-2.8999999999999998E-3</v>
      </c>
      <c r="BT3743" s="6">
        <f t="shared" si="673"/>
        <v>-1.0699999999999999E-2</v>
      </c>
    </row>
    <row r="3744" spans="2:72" ht="14.45" hidden="1">
      <c r="B3744" s="110">
        <v>45609</v>
      </c>
      <c r="C3744" s="106">
        <v>5985.38</v>
      </c>
      <c r="D3744" s="106">
        <v>5985.75</v>
      </c>
      <c r="E3744" s="106">
        <v>6008.19</v>
      </c>
      <c r="F3744" s="106">
        <v>5965.91</v>
      </c>
      <c r="G3744" s="28"/>
      <c r="H3744" s="107">
        <v>2.0000000000000001E-4</v>
      </c>
      <c r="K3744" s="110">
        <v>45687</v>
      </c>
      <c r="L3744" s="106">
        <v>23249.5</v>
      </c>
      <c r="M3744" s="106">
        <v>23169.5</v>
      </c>
      <c r="N3744" s="106">
        <v>23322.05</v>
      </c>
      <c r="O3744" s="106">
        <v>23139.200000000001</v>
      </c>
      <c r="P3744" s="28" t="s">
        <v>6162</v>
      </c>
      <c r="Q3744" s="107">
        <v>3.7000000000000002E-3</v>
      </c>
      <c r="T3744" s="110">
        <v>45418</v>
      </c>
      <c r="U3744" s="28">
        <v>83.48</v>
      </c>
      <c r="V3744">
        <v>83.391000000000005</v>
      </c>
      <c r="W3744">
        <v>83.545000000000002</v>
      </c>
      <c r="X3744">
        <v>83.39</v>
      </c>
      <c r="Y3744" s="19">
        <v>1.1999999999999999E-3</v>
      </c>
      <c r="AB3744" s="110">
        <f t="shared" si="676"/>
        <v>45687</v>
      </c>
      <c r="AC3744" s="108">
        <f t="shared" si="680"/>
        <v>23249.5</v>
      </c>
      <c r="AD3744" s="28">
        <f t="shared" si="681"/>
        <v>86.545000000000002</v>
      </c>
      <c r="AE3744" s="28">
        <f t="shared" si="674"/>
        <v>268.64059159974579</v>
      </c>
      <c r="AF3744" s="31">
        <f t="shared" si="675"/>
        <v>4.7158821697432796E-3</v>
      </c>
      <c r="AJ3744" s="110">
        <f t="shared" si="679"/>
        <v>45618</v>
      </c>
      <c r="AK3744" s="31">
        <f t="shared" si="677"/>
        <v>3.5000000000000001E-3</v>
      </c>
      <c r="AL3744" s="115">
        <f t="shared" si="678"/>
        <v>2.4706273154627034E-2</v>
      </c>
      <c r="AM3744" s="100"/>
      <c r="BR3744" s="18">
        <f t="shared" si="671"/>
        <v>45609</v>
      </c>
      <c r="BS3744" s="6">
        <f t="shared" si="672"/>
        <v>2.0000000000000001E-4</v>
      </c>
      <c r="BT3744" s="6">
        <f t="shared" si="673"/>
        <v>-1.3599999999999999E-2</v>
      </c>
    </row>
    <row r="3745" spans="2:72" ht="14.45" hidden="1">
      <c r="B3745" s="110">
        <v>45610</v>
      </c>
      <c r="C3745" s="106">
        <v>5949.17</v>
      </c>
      <c r="D3745" s="106">
        <v>5989.68</v>
      </c>
      <c r="E3745" s="106">
        <v>5993.88</v>
      </c>
      <c r="F3745" s="106">
        <v>5942.28</v>
      </c>
      <c r="G3745" s="28"/>
      <c r="H3745" s="107">
        <v>-6.0000000000000001E-3</v>
      </c>
      <c r="K3745" s="110">
        <v>45688</v>
      </c>
      <c r="L3745" s="106">
        <v>23508.400000000001</v>
      </c>
      <c r="M3745" s="106">
        <v>23296.75</v>
      </c>
      <c r="N3745" s="106">
        <v>23546.799999999999</v>
      </c>
      <c r="O3745" s="106">
        <v>23277.4</v>
      </c>
      <c r="P3745" s="28" t="s">
        <v>6163</v>
      </c>
      <c r="Q3745" s="107">
        <v>1.11E-2</v>
      </c>
      <c r="T3745" s="110">
        <v>45419</v>
      </c>
      <c r="U3745" s="28">
        <v>83.457999999999998</v>
      </c>
      <c r="V3745">
        <v>83.472999999999999</v>
      </c>
      <c r="W3745">
        <v>83.528999999999996</v>
      </c>
      <c r="X3745">
        <v>83.432000000000002</v>
      </c>
      <c r="Y3745" s="19">
        <v>-2.9999999999999997E-4</v>
      </c>
      <c r="AB3745" s="110">
        <f t="shared" si="676"/>
        <v>45688</v>
      </c>
      <c r="AC3745" s="108">
        <f t="shared" si="680"/>
        <v>23508.400000000001</v>
      </c>
      <c r="AD3745" s="28">
        <f t="shared" si="681"/>
        <v>86.536000000000001</v>
      </c>
      <c r="AE3745" s="28">
        <f t="shared" si="674"/>
        <v>271.66034944993993</v>
      </c>
      <c r="AF3745" s="31">
        <f t="shared" si="675"/>
        <v>1.1240884455366862E-2</v>
      </c>
      <c r="AJ3745" s="110">
        <f t="shared" si="679"/>
        <v>45621</v>
      </c>
      <c r="AK3745" s="31">
        <f t="shared" si="677"/>
        <v>3.0000000000000001E-3</v>
      </c>
      <c r="AL3745" s="115">
        <f t="shared" si="678"/>
        <v>1.5157301037809434E-2</v>
      </c>
      <c r="AM3745" s="100"/>
      <c r="BR3745" s="18">
        <f t="shared" si="671"/>
        <v>45610</v>
      </c>
      <c r="BS3745" s="6">
        <f t="shared" si="672"/>
        <v>-6.0000000000000001E-3</v>
      </c>
      <c r="BT3745" s="6">
        <f t="shared" si="673"/>
        <v>-1.1000000000000001E-3</v>
      </c>
    </row>
    <row r="3746" spans="2:72" ht="14.45" hidden="1">
      <c r="B3746" s="110">
        <v>45611</v>
      </c>
      <c r="C3746" s="106">
        <v>5870.62</v>
      </c>
      <c r="D3746" s="106">
        <v>5912.79</v>
      </c>
      <c r="E3746" s="106">
        <v>5915.32</v>
      </c>
      <c r="F3746" s="106">
        <v>5853.01</v>
      </c>
      <c r="G3746" s="28"/>
      <c r="H3746" s="107">
        <v>-1.32E-2</v>
      </c>
      <c r="K3746" s="110">
        <v>45689</v>
      </c>
      <c r="L3746" s="106">
        <v>23482.15</v>
      </c>
      <c r="M3746" s="106">
        <v>23528.6</v>
      </c>
      <c r="N3746" s="106">
        <v>23632.45</v>
      </c>
      <c r="O3746" s="106">
        <v>23318.3</v>
      </c>
      <c r="P3746" s="28" t="s">
        <v>6164</v>
      </c>
      <c r="Q3746" s="107">
        <v>-1.1000000000000001E-3</v>
      </c>
      <c r="T3746" s="110">
        <v>45420</v>
      </c>
      <c r="U3746" s="28">
        <v>83.462000000000003</v>
      </c>
      <c r="V3746">
        <v>83.465999999999994</v>
      </c>
      <c r="W3746">
        <v>83.534999999999997</v>
      </c>
      <c r="X3746">
        <v>83.448999999999998</v>
      </c>
      <c r="Y3746" s="19">
        <v>0</v>
      </c>
      <c r="AB3746" s="110">
        <f>VLOOKUP(K3746,T:Y,1,TRUE)</f>
        <v>45688</v>
      </c>
      <c r="AC3746" s="108">
        <f t="shared" si="680"/>
        <v>23508.400000000001</v>
      </c>
      <c r="AD3746" s="28">
        <f t="shared" si="681"/>
        <v>86.536000000000001</v>
      </c>
      <c r="AE3746" s="28">
        <f t="shared" si="674"/>
        <v>271.66034944993993</v>
      </c>
      <c r="AF3746" s="31">
        <f t="shared" si="675"/>
        <v>0</v>
      </c>
      <c r="AJ3746" s="110">
        <f t="shared" si="679"/>
        <v>45622</v>
      </c>
      <c r="AK3746" s="31">
        <f t="shared" si="677"/>
        <v>5.7000000000000002E-3</v>
      </c>
      <c r="AL3746" s="115">
        <f t="shared" si="678"/>
        <v>-1.8301398443681949E-3</v>
      </c>
      <c r="AM3746" s="100"/>
      <c r="BR3746" s="18" t="e">
        <f t="shared" si="671"/>
        <v>#N/A</v>
      </c>
      <c r="BS3746" s="6">
        <f t="shared" si="672"/>
        <v>0</v>
      </c>
      <c r="BT3746" s="6">
        <f t="shared" si="673"/>
        <v>0</v>
      </c>
    </row>
    <row r="3747" spans="2:72" ht="14.45" hidden="1">
      <c r="B3747" s="110">
        <v>45614</v>
      </c>
      <c r="C3747" s="106">
        <v>5893.62</v>
      </c>
      <c r="D3747" s="106">
        <v>5874.17</v>
      </c>
      <c r="E3747" s="106">
        <v>5908.12</v>
      </c>
      <c r="F3747" s="106">
        <v>5865.95</v>
      </c>
      <c r="G3747" s="28"/>
      <c r="H3747" s="107">
        <v>3.8999999999999998E-3</v>
      </c>
      <c r="K3747" s="110">
        <v>45691</v>
      </c>
      <c r="L3747" s="106">
        <v>23361.05</v>
      </c>
      <c r="M3747" s="106">
        <v>23319.35</v>
      </c>
      <c r="N3747" s="106">
        <v>23381.599999999999</v>
      </c>
      <c r="O3747" s="106">
        <v>23222</v>
      </c>
      <c r="P3747" s="28" t="s">
        <v>6165</v>
      </c>
      <c r="Q3747" s="107">
        <v>-5.1999999999999998E-3</v>
      </c>
      <c r="T3747" s="110">
        <v>45421</v>
      </c>
      <c r="U3747" s="28">
        <v>83.441000000000003</v>
      </c>
      <c r="V3747">
        <v>83.475999999999999</v>
      </c>
      <c r="W3747">
        <v>83.527000000000001</v>
      </c>
      <c r="X3747">
        <v>83.432000000000002</v>
      </c>
      <c r="Y3747" s="19">
        <v>-2.9999999999999997E-4</v>
      </c>
      <c r="AB3747" s="110">
        <f t="shared" ref="AB3747:AB3778" si="682">VLOOKUP(K3747,T:Y,1,FALSE)</f>
        <v>45691</v>
      </c>
      <c r="AC3747" s="108">
        <f t="shared" si="680"/>
        <v>23361.05</v>
      </c>
      <c r="AD3747" s="28">
        <f t="shared" si="681"/>
        <v>86.96</v>
      </c>
      <c r="AE3747" s="28">
        <f t="shared" si="674"/>
        <v>268.64132934682613</v>
      </c>
      <c r="AF3747" s="31">
        <f t="shared" si="675"/>
        <v>-1.1113215856589864E-2</v>
      </c>
      <c r="AJ3747" s="110">
        <f t="shared" si="679"/>
        <v>45623</v>
      </c>
      <c r="AK3747" s="31">
        <f t="shared" si="677"/>
        <v>-3.8E-3</v>
      </c>
      <c r="AL3747" s="115">
        <f t="shared" si="678"/>
        <v>2.2414154683498833E-3</v>
      </c>
      <c r="AM3747" s="100"/>
      <c r="BR3747" s="18">
        <f t="shared" si="671"/>
        <v>45614</v>
      </c>
      <c r="BS3747" s="6">
        <f t="shared" si="672"/>
        <v>3.8999999999999998E-3</v>
      </c>
      <c r="BT3747" s="6">
        <f t="shared" si="673"/>
        <v>-3.3999999999999998E-3</v>
      </c>
    </row>
    <row r="3748" spans="2:72" ht="14.45" hidden="1">
      <c r="B3748" s="110">
        <v>45615</v>
      </c>
      <c r="C3748" s="106">
        <v>5916.98</v>
      </c>
      <c r="D3748" s="106">
        <v>5870.05</v>
      </c>
      <c r="E3748" s="106">
        <v>5923.51</v>
      </c>
      <c r="F3748" s="106">
        <v>5855.29</v>
      </c>
      <c r="G3748" s="28"/>
      <c r="H3748" s="107">
        <v>4.0000000000000001E-3</v>
      </c>
      <c r="K3748" s="110">
        <v>45692</v>
      </c>
      <c r="L3748" s="106">
        <v>23739.25</v>
      </c>
      <c r="M3748" s="106">
        <v>23509.9</v>
      </c>
      <c r="N3748" s="106">
        <v>23762.75</v>
      </c>
      <c r="O3748" s="106">
        <v>23423.15</v>
      </c>
      <c r="P3748" s="28" t="s">
        <v>6166</v>
      </c>
      <c r="Q3748" s="107">
        <v>1.6199999999999999E-2</v>
      </c>
      <c r="T3748" s="110">
        <v>45422</v>
      </c>
      <c r="U3748" s="28">
        <v>83.540999999999997</v>
      </c>
      <c r="V3748">
        <v>83.453000000000003</v>
      </c>
      <c r="W3748">
        <v>83.56</v>
      </c>
      <c r="X3748">
        <v>83.445999999999998</v>
      </c>
      <c r="Y3748" s="19">
        <v>1.1999999999999999E-3</v>
      </c>
      <c r="AB3748" s="110">
        <f t="shared" si="682"/>
        <v>45692</v>
      </c>
      <c r="AC3748" s="108">
        <f t="shared" si="680"/>
        <v>23739.25</v>
      </c>
      <c r="AD3748" s="28">
        <f t="shared" si="681"/>
        <v>87.07</v>
      </c>
      <c r="AE3748" s="28">
        <f t="shared" si="674"/>
        <v>272.64557252785119</v>
      </c>
      <c r="AF3748" s="31">
        <f t="shared" si="675"/>
        <v>1.4905536652759066E-2</v>
      </c>
      <c r="AJ3748" s="110">
        <f t="shared" si="679"/>
        <v>45625</v>
      </c>
      <c r="AK3748" s="31">
        <f t="shared" si="677"/>
        <v>5.5999999999999999E-3</v>
      </c>
      <c r="AL3748" s="115">
        <f t="shared" si="678"/>
        <v>7.7116330031217206E-3</v>
      </c>
      <c r="AM3748" s="100"/>
      <c r="BR3748" s="18">
        <f t="shared" si="671"/>
        <v>45615</v>
      </c>
      <c r="BS3748" s="6">
        <f t="shared" si="672"/>
        <v>4.0000000000000001E-3</v>
      </c>
      <c r="BT3748" s="6">
        <f t="shared" si="673"/>
        <v>2.8E-3</v>
      </c>
    </row>
    <row r="3749" spans="2:72" ht="14.45" hidden="1">
      <c r="B3749" s="110">
        <v>45616</v>
      </c>
      <c r="C3749" s="106">
        <v>5917.11</v>
      </c>
      <c r="D3749" s="106">
        <v>5914.34</v>
      </c>
      <c r="E3749" s="106">
        <v>5920.67</v>
      </c>
      <c r="F3749" s="106">
        <v>5860.56</v>
      </c>
      <c r="G3749" s="28"/>
      <c r="H3749" s="107">
        <v>0</v>
      </c>
      <c r="K3749" s="110">
        <v>45693</v>
      </c>
      <c r="L3749" s="106">
        <v>23696.3</v>
      </c>
      <c r="M3749" s="106">
        <v>23801.75</v>
      </c>
      <c r="N3749" s="106">
        <v>23807.3</v>
      </c>
      <c r="O3749" s="106">
        <v>23680.45</v>
      </c>
      <c r="P3749" s="28" t="s">
        <v>6167</v>
      </c>
      <c r="Q3749" s="107">
        <v>-1.8E-3</v>
      </c>
      <c r="T3749" s="110">
        <v>45425</v>
      </c>
      <c r="U3749" s="28">
        <v>83.46</v>
      </c>
      <c r="V3749">
        <v>83.525999999999996</v>
      </c>
      <c r="W3749">
        <v>83.566000000000003</v>
      </c>
      <c r="X3749">
        <v>83.465000000000003</v>
      </c>
      <c r="Y3749" s="19">
        <v>-1E-3</v>
      </c>
      <c r="AB3749" s="110">
        <f t="shared" si="682"/>
        <v>45693</v>
      </c>
      <c r="AC3749" s="108">
        <f t="shared" si="680"/>
        <v>23696.3</v>
      </c>
      <c r="AD3749" s="28">
        <f t="shared" si="681"/>
        <v>87.335999999999999</v>
      </c>
      <c r="AE3749" s="28">
        <f t="shared" si="674"/>
        <v>271.32339470550517</v>
      </c>
      <c r="AF3749" s="31">
        <f t="shared" si="675"/>
        <v>-4.8494380821495486E-3</v>
      </c>
      <c r="AJ3749" s="110">
        <f t="shared" si="679"/>
        <v>45628</v>
      </c>
      <c r="AK3749" s="31">
        <f t="shared" si="677"/>
        <v>2.3999999999999998E-3</v>
      </c>
      <c r="AL3749" s="115">
        <f t="shared" si="678"/>
        <v>3.8579959658979757E-3</v>
      </c>
      <c r="AM3749" s="100"/>
      <c r="BR3749" s="18" t="e">
        <f t="shared" si="671"/>
        <v>#N/A</v>
      </c>
      <c r="BS3749" s="6">
        <f t="shared" si="672"/>
        <v>0</v>
      </c>
      <c r="BT3749" s="6">
        <f t="shared" si="673"/>
        <v>0</v>
      </c>
    </row>
    <row r="3750" spans="2:72" ht="14.45" hidden="1">
      <c r="B3750" s="110">
        <v>45617</v>
      </c>
      <c r="C3750" s="106">
        <v>5948.71</v>
      </c>
      <c r="D3750" s="106">
        <v>5940.58</v>
      </c>
      <c r="E3750" s="106">
        <v>5963.32</v>
      </c>
      <c r="F3750" s="106">
        <v>5887.26</v>
      </c>
      <c r="G3750" s="28"/>
      <c r="H3750" s="107">
        <v>5.3E-3</v>
      </c>
      <c r="K3750" s="110">
        <v>45694</v>
      </c>
      <c r="L3750" s="106">
        <v>23603.35</v>
      </c>
      <c r="M3750" s="106">
        <v>23761.95</v>
      </c>
      <c r="N3750" s="106">
        <v>23773.55</v>
      </c>
      <c r="O3750" s="106">
        <v>23556.25</v>
      </c>
      <c r="P3750" s="28" t="s">
        <v>6168</v>
      </c>
      <c r="Q3750" s="107">
        <v>-3.8999999999999998E-3</v>
      </c>
      <c r="T3750" s="110">
        <v>45426</v>
      </c>
      <c r="U3750" s="28">
        <v>83.481999999999999</v>
      </c>
      <c r="V3750">
        <v>83.528999999999996</v>
      </c>
      <c r="W3750">
        <v>83.55</v>
      </c>
      <c r="X3750">
        <v>83.471999999999994</v>
      </c>
      <c r="Y3750" s="19">
        <v>2.9999999999999997E-4</v>
      </c>
      <c r="AB3750" s="110">
        <f t="shared" si="682"/>
        <v>45694</v>
      </c>
      <c r="AC3750" s="108">
        <f t="shared" si="680"/>
        <v>23603.35</v>
      </c>
      <c r="AD3750" s="28">
        <f t="shared" si="681"/>
        <v>87.58</v>
      </c>
      <c r="AE3750" s="28">
        <f t="shared" si="674"/>
        <v>269.50616579127654</v>
      </c>
      <c r="AF3750" s="31">
        <f t="shared" si="675"/>
        <v>-6.6976491879774391E-3</v>
      </c>
      <c r="AJ3750" s="110">
        <f t="shared" si="679"/>
        <v>45629</v>
      </c>
      <c r="AK3750" s="31">
        <f t="shared" si="677"/>
        <v>5.0000000000000001E-4</v>
      </c>
      <c r="AL3750" s="115">
        <f t="shared" si="678"/>
        <v>8.2214881227939962E-3</v>
      </c>
      <c r="AM3750" s="100"/>
      <c r="BR3750" s="18">
        <f t="shared" si="671"/>
        <v>45617</v>
      </c>
      <c r="BS3750" s="6">
        <f t="shared" si="672"/>
        <v>5.3E-3</v>
      </c>
      <c r="BT3750" s="6">
        <f t="shared" si="673"/>
        <v>-7.1999999999999998E-3</v>
      </c>
    </row>
    <row r="3751" spans="2:72" ht="14.45" hidden="1">
      <c r="B3751" s="110">
        <v>45618</v>
      </c>
      <c r="C3751" s="106">
        <v>5969.34</v>
      </c>
      <c r="D3751" s="106">
        <v>5944.36</v>
      </c>
      <c r="E3751" s="106">
        <v>5972.9</v>
      </c>
      <c r="F3751" s="106">
        <v>5944.36</v>
      </c>
      <c r="G3751" s="28"/>
      <c r="H3751" s="107">
        <v>3.5000000000000001E-3</v>
      </c>
      <c r="K3751" s="110">
        <v>45695</v>
      </c>
      <c r="L3751" s="106">
        <v>23559.95</v>
      </c>
      <c r="M3751" s="106">
        <v>23649.5</v>
      </c>
      <c r="N3751" s="106">
        <v>23694.5</v>
      </c>
      <c r="O3751" s="106">
        <v>23443.200000000001</v>
      </c>
      <c r="P3751" s="28" t="s">
        <v>6169</v>
      </c>
      <c r="Q3751" s="107">
        <v>-1.8E-3</v>
      </c>
      <c r="T3751" s="110">
        <v>45427</v>
      </c>
      <c r="U3751" s="28">
        <v>83.411000000000001</v>
      </c>
      <c r="V3751">
        <v>83.503</v>
      </c>
      <c r="W3751">
        <v>83.528999999999996</v>
      </c>
      <c r="X3751">
        <v>83.409000000000006</v>
      </c>
      <c r="Y3751" s="19">
        <v>-8.0000000000000004E-4</v>
      </c>
      <c r="AB3751" s="110">
        <f t="shared" si="682"/>
        <v>45695</v>
      </c>
      <c r="AC3751" s="108">
        <f t="shared" si="680"/>
        <v>23559.95</v>
      </c>
      <c r="AD3751" s="28">
        <f t="shared" si="681"/>
        <v>87.626999999999995</v>
      </c>
      <c r="AE3751" s="28">
        <f t="shared" si="674"/>
        <v>268.86633115363986</v>
      </c>
      <c r="AF3751" s="31">
        <f t="shared" si="675"/>
        <v>-2.3741001834155506E-3</v>
      </c>
      <c r="AJ3751" s="110">
        <f t="shared" si="679"/>
        <v>45630</v>
      </c>
      <c r="AK3751" s="31">
        <f t="shared" si="677"/>
        <v>6.1000000000000004E-3</v>
      </c>
      <c r="AL3751" s="115">
        <f t="shared" si="678"/>
        <v>2.2033523118292209E-4</v>
      </c>
      <c r="AM3751" s="100"/>
      <c r="BR3751" s="18">
        <f t="shared" si="671"/>
        <v>45618</v>
      </c>
      <c r="BS3751" s="6">
        <f t="shared" si="672"/>
        <v>3.5000000000000001E-3</v>
      </c>
      <c r="BT3751" s="6">
        <f t="shared" si="673"/>
        <v>2.3900000000000001E-2</v>
      </c>
    </row>
    <row r="3752" spans="2:72" ht="14.45" hidden="1">
      <c r="B3752" s="110">
        <v>45621</v>
      </c>
      <c r="C3752" s="106">
        <v>5987.37</v>
      </c>
      <c r="D3752" s="106">
        <v>5992.28</v>
      </c>
      <c r="E3752" s="106">
        <v>6020.75</v>
      </c>
      <c r="F3752" s="106">
        <v>5963.91</v>
      </c>
      <c r="G3752" s="28"/>
      <c r="H3752" s="107">
        <v>3.0000000000000001E-3</v>
      </c>
      <c r="K3752" s="110">
        <v>45698</v>
      </c>
      <c r="L3752" s="106">
        <v>23381.599999999999</v>
      </c>
      <c r="M3752" s="106">
        <v>23543.8</v>
      </c>
      <c r="N3752" s="106">
        <v>23568.6</v>
      </c>
      <c r="O3752" s="106">
        <v>23316.3</v>
      </c>
      <c r="P3752" s="28" t="s">
        <v>6170</v>
      </c>
      <c r="Q3752" s="107">
        <v>-7.6E-3</v>
      </c>
      <c r="T3752" s="110">
        <v>45428</v>
      </c>
      <c r="U3752" s="28">
        <v>83.45</v>
      </c>
      <c r="V3752">
        <v>83.42</v>
      </c>
      <c r="W3752">
        <v>83.524000000000001</v>
      </c>
      <c r="X3752">
        <v>83.403999999999996</v>
      </c>
      <c r="Y3752" s="19">
        <v>5.0000000000000001E-4</v>
      </c>
      <c r="AB3752" s="110">
        <f t="shared" si="682"/>
        <v>45698</v>
      </c>
      <c r="AC3752" s="108">
        <f t="shared" si="680"/>
        <v>23381.599999999999</v>
      </c>
      <c r="AD3752" s="28">
        <f t="shared" si="681"/>
        <v>87.468999999999994</v>
      </c>
      <c r="AE3752" s="28">
        <f t="shared" si="674"/>
        <v>267.31299088820037</v>
      </c>
      <c r="AF3752" s="31">
        <f t="shared" si="675"/>
        <v>-5.7773699621461727E-3</v>
      </c>
      <c r="AJ3752" s="110">
        <f t="shared" si="679"/>
        <v>45631</v>
      </c>
      <c r="AK3752" s="31">
        <f t="shared" si="677"/>
        <v>-1.9E-3</v>
      </c>
      <c r="AL3752" s="115">
        <f t="shared" si="678"/>
        <v>9.9551014049010789E-3</v>
      </c>
      <c r="AM3752" s="100"/>
      <c r="BR3752" s="18">
        <f t="shared" si="671"/>
        <v>45621</v>
      </c>
      <c r="BS3752" s="6">
        <f t="shared" si="672"/>
        <v>3.0000000000000001E-3</v>
      </c>
      <c r="BT3752" s="6">
        <f t="shared" si="673"/>
        <v>1.32E-2</v>
      </c>
    </row>
    <row r="3753" spans="2:72" ht="14.45" hidden="1">
      <c r="B3753" s="110">
        <v>45622</v>
      </c>
      <c r="C3753" s="106">
        <v>6021.63</v>
      </c>
      <c r="D3753" s="106">
        <v>6000.03</v>
      </c>
      <c r="E3753" s="106">
        <v>6025.42</v>
      </c>
      <c r="F3753" s="106">
        <v>5992.27</v>
      </c>
      <c r="G3753" s="28"/>
      <c r="H3753" s="107">
        <v>5.7000000000000002E-3</v>
      </c>
      <c r="K3753" s="110">
        <v>45699</v>
      </c>
      <c r="L3753" s="106">
        <v>23071.8</v>
      </c>
      <c r="M3753" s="106">
        <v>23383.55</v>
      </c>
      <c r="N3753" s="106">
        <v>23390.05</v>
      </c>
      <c r="O3753" s="106">
        <v>22986.65</v>
      </c>
      <c r="P3753" s="28" t="s">
        <v>6171</v>
      </c>
      <c r="Q3753" s="107">
        <v>-1.32E-2</v>
      </c>
      <c r="T3753" s="110">
        <v>45429</v>
      </c>
      <c r="U3753" s="28">
        <v>83.28</v>
      </c>
      <c r="V3753">
        <v>83.510999999999996</v>
      </c>
      <c r="W3753">
        <v>83.52</v>
      </c>
      <c r="X3753">
        <v>83.272999999999996</v>
      </c>
      <c r="Y3753" s="19">
        <v>-2E-3</v>
      </c>
      <c r="AB3753" s="110">
        <f t="shared" si="682"/>
        <v>45699</v>
      </c>
      <c r="AC3753" s="108">
        <f t="shared" si="680"/>
        <v>23071.8</v>
      </c>
      <c r="AD3753" s="28">
        <f t="shared" si="681"/>
        <v>86.789000000000001</v>
      </c>
      <c r="AE3753" s="28">
        <f t="shared" si="674"/>
        <v>265.83783659219483</v>
      </c>
      <c r="AF3753" s="31">
        <f t="shared" si="675"/>
        <v>-5.5184534470399393E-3</v>
      </c>
      <c r="AJ3753" s="110">
        <f t="shared" si="679"/>
        <v>45632</v>
      </c>
      <c r="AK3753" s="31">
        <f t="shared" si="677"/>
        <v>2.5000000000000001E-3</v>
      </c>
      <c r="AL3753" s="115">
        <f t="shared" si="678"/>
        <v>-1.0497058563194717E-3</v>
      </c>
      <c r="AM3753" s="100"/>
      <c r="BR3753" s="18">
        <f t="shared" si="671"/>
        <v>45622</v>
      </c>
      <c r="BS3753" s="6">
        <f t="shared" si="672"/>
        <v>5.7000000000000002E-3</v>
      </c>
      <c r="BT3753" s="6">
        <f t="shared" si="673"/>
        <v>-1.1000000000000001E-3</v>
      </c>
    </row>
    <row r="3754" spans="2:72" ht="14.45" hidden="1">
      <c r="B3754" s="110">
        <v>45623</v>
      </c>
      <c r="C3754" s="106">
        <v>5998.74</v>
      </c>
      <c r="D3754" s="106">
        <v>6014.11</v>
      </c>
      <c r="E3754" s="106">
        <v>6020.16</v>
      </c>
      <c r="F3754" s="106">
        <v>5984.87</v>
      </c>
      <c r="G3754" s="28"/>
      <c r="H3754" s="107">
        <v>-3.8E-3</v>
      </c>
      <c r="K3754" s="110">
        <v>45700</v>
      </c>
      <c r="L3754" s="106">
        <v>23045.25</v>
      </c>
      <c r="M3754" s="106">
        <v>23050.799999999999</v>
      </c>
      <c r="N3754" s="106">
        <v>23144.7</v>
      </c>
      <c r="O3754" s="106">
        <v>22798.35</v>
      </c>
      <c r="P3754" s="28" t="s">
        <v>6172</v>
      </c>
      <c r="Q3754" s="107">
        <v>-1.1999999999999999E-3</v>
      </c>
      <c r="T3754" s="110">
        <v>45432</v>
      </c>
      <c r="U3754" s="28">
        <v>83.28</v>
      </c>
      <c r="V3754">
        <v>83.302000000000007</v>
      </c>
      <c r="W3754">
        <v>83.328000000000003</v>
      </c>
      <c r="X3754">
        <v>83.224000000000004</v>
      </c>
      <c r="Y3754" s="19">
        <v>0</v>
      </c>
      <c r="AB3754" s="110">
        <f t="shared" si="682"/>
        <v>45700</v>
      </c>
      <c r="AC3754" s="108">
        <f t="shared" si="680"/>
        <v>23045.25</v>
      </c>
      <c r="AD3754" s="28">
        <f t="shared" si="681"/>
        <v>86.9</v>
      </c>
      <c r="AE3754" s="28">
        <f t="shared" si="674"/>
        <v>265.19275028768698</v>
      </c>
      <c r="AF3754" s="31">
        <f t="shared" si="675"/>
        <v>-2.4266158375997327E-3</v>
      </c>
      <c r="AJ3754" s="110">
        <f t="shared" si="679"/>
        <v>45635</v>
      </c>
      <c r="AK3754" s="31">
        <f t="shared" si="677"/>
        <v>-6.1000000000000004E-3</v>
      </c>
      <c r="AL3754" s="115">
        <f t="shared" si="678"/>
        <v>-4.2761219649807281E-3</v>
      </c>
      <c r="AM3754" s="100"/>
      <c r="BR3754" s="18">
        <f t="shared" si="671"/>
        <v>45623</v>
      </c>
      <c r="BS3754" s="6">
        <f t="shared" si="672"/>
        <v>-3.8E-3</v>
      </c>
      <c r="BT3754" s="6">
        <f t="shared" si="673"/>
        <v>3.3E-3</v>
      </c>
    </row>
    <row r="3755" spans="2:72" ht="14.45" hidden="1">
      <c r="B3755" s="110">
        <v>45625</v>
      </c>
      <c r="C3755" s="106">
        <v>6032.38</v>
      </c>
      <c r="D3755" s="106">
        <v>6003.98</v>
      </c>
      <c r="E3755" s="106">
        <v>6044.17</v>
      </c>
      <c r="F3755" s="106">
        <v>6003.98</v>
      </c>
      <c r="G3755" s="28"/>
      <c r="H3755" s="107">
        <v>5.5999999999999999E-3</v>
      </c>
      <c r="K3755" s="110">
        <v>45701</v>
      </c>
      <c r="L3755" s="106">
        <v>23031.4</v>
      </c>
      <c r="M3755" s="106">
        <v>23055.75</v>
      </c>
      <c r="N3755" s="106">
        <v>23235.5</v>
      </c>
      <c r="O3755" s="106">
        <v>22992.2</v>
      </c>
      <c r="P3755" s="28" t="s">
        <v>6173</v>
      </c>
      <c r="Q3755" s="107">
        <v>-5.9999999999999995E-4</v>
      </c>
      <c r="T3755" s="110">
        <v>45433</v>
      </c>
      <c r="U3755" s="28">
        <v>83.25</v>
      </c>
      <c r="V3755">
        <v>83.296999999999997</v>
      </c>
      <c r="W3755">
        <v>83.373000000000005</v>
      </c>
      <c r="X3755">
        <v>83.225999999999999</v>
      </c>
      <c r="Y3755" s="19">
        <v>-4.0000000000000002E-4</v>
      </c>
      <c r="AB3755" s="110">
        <f t="shared" si="682"/>
        <v>45701</v>
      </c>
      <c r="AC3755" s="108">
        <f t="shared" si="680"/>
        <v>23031.4</v>
      </c>
      <c r="AD3755" s="28">
        <f t="shared" si="681"/>
        <v>86.69</v>
      </c>
      <c r="AE3755" s="28">
        <f t="shared" si="674"/>
        <v>265.67539508593842</v>
      </c>
      <c r="AF3755" s="31">
        <f t="shared" si="675"/>
        <v>1.8199773475249259E-3</v>
      </c>
      <c r="AJ3755" s="110">
        <f t="shared" si="679"/>
        <v>45636</v>
      </c>
      <c r="AK3755" s="31">
        <f t="shared" si="677"/>
        <v>-3.0000000000000001E-3</v>
      </c>
      <c r="AL3755" s="115">
        <f t="shared" si="678"/>
        <v>-9.6417017878380751E-4</v>
      </c>
      <c r="AM3755" s="100"/>
      <c r="BR3755" s="18">
        <f t="shared" si="671"/>
        <v>45625</v>
      </c>
      <c r="BS3755" s="6">
        <f t="shared" si="672"/>
        <v>5.5999999999999999E-3</v>
      </c>
      <c r="BT3755" s="6">
        <f t="shared" si="673"/>
        <v>9.1000000000000004E-3</v>
      </c>
    </row>
    <row r="3756" spans="2:72" ht="14.45" hidden="1">
      <c r="B3756" s="110">
        <v>45628</v>
      </c>
      <c r="C3756" s="106">
        <v>6047.15</v>
      </c>
      <c r="D3756" s="106">
        <v>6040.11</v>
      </c>
      <c r="E3756" s="106">
        <v>6053.58</v>
      </c>
      <c r="F3756" s="106">
        <v>6035.33</v>
      </c>
      <c r="G3756" s="28"/>
      <c r="H3756" s="107">
        <v>2.3999999999999998E-3</v>
      </c>
      <c r="K3756" s="110">
        <v>45702</v>
      </c>
      <c r="L3756" s="106">
        <v>22929.25</v>
      </c>
      <c r="M3756" s="106">
        <v>23096.45</v>
      </c>
      <c r="N3756" s="106">
        <v>23133.7</v>
      </c>
      <c r="O3756" s="106">
        <v>22774.85</v>
      </c>
      <c r="P3756" s="28" t="s">
        <v>4058</v>
      </c>
      <c r="Q3756" s="107">
        <v>-4.4000000000000003E-3</v>
      </c>
      <c r="T3756" s="110">
        <v>45434</v>
      </c>
      <c r="U3756" s="28">
        <v>83.22</v>
      </c>
      <c r="V3756">
        <v>83.323999999999998</v>
      </c>
      <c r="W3756">
        <v>83.328000000000003</v>
      </c>
      <c r="X3756">
        <v>83.21</v>
      </c>
      <c r="Y3756" s="19">
        <v>-4.0000000000000002E-4</v>
      </c>
      <c r="AB3756" s="110">
        <f t="shared" si="682"/>
        <v>45702</v>
      </c>
      <c r="AC3756" s="108">
        <f t="shared" si="680"/>
        <v>22929.25</v>
      </c>
      <c r="AD3756" s="28">
        <f t="shared" si="681"/>
        <v>86.62</v>
      </c>
      <c r="AE3756" s="28">
        <f t="shared" si="674"/>
        <v>264.71080581851766</v>
      </c>
      <c r="AF3756" s="31">
        <f t="shared" si="675"/>
        <v>-3.630706061841904E-3</v>
      </c>
      <c r="AJ3756" s="110">
        <f t="shared" si="679"/>
        <v>45637</v>
      </c>
      <c r="AK3756" s="31">
        <f t="shared" si="677"/>
        <v>8.2000000000000007E-3</v>
      </c>
      <c r="AL3756" s="115">
        <f t="shared" si="678"/>
        <v>2.2938341816356456E-3</v>
      </c>
      <c r="AM3756" s="100"/>
      <c r="BR3756" s="18">
        <f t="shared" si="671"/>
        <v>45628</v>
      </c>
      <c r="BS3756" s="6">
        <f t="shared" si="672"/>
        <v>2.3999999999999998E-3</v>
      </c>
      <c r="BT3756" s="6">
        <f t="shared" si="673"/>
        <v>6.0000000000000001E-3</v>
      </c>
    </row>
    <row r="3757" spans="2:72" ht="14.45" hidden="1">
      <c r="B3757" s="110">
        <v>45629</v>
      </c>
      <c r="C3757" s="106">
        <v>6049.88</v>
      </c>
      <c r="D3757" s="106">
        <v>6042.97</v>
      </c>
      <c r="E3757" s="106">
        <v>6052.07</v>
      </c>
      <c r="F3757" s="106">
        <v>6033.39</v>
      </c>
      <c r="G3757" s="28"/>
      <c r="H3757" s="107">
        <v>5.0000000000000001E-4</v>
      </c>
      <c r="K3757" s="110">
        <v>45705</v>
      </c>
      <c r="L3757" s="106">
        <v>22959.5</v>
      </c>
      <c r="M3757" s="106">
        <v>22809.9</v>
      </c>
      <c r="N3757" s="106">
        <v>22974.2</v>
      </c>
      <c r="O3757" s="106">
        <v>22725.45</v>
      </c>
      <c r="P3757" s="28" t="s">
        <v>6174</v>
      </c>
      <c r="Q3757" s="107">
        <v>1.2999999999999999E-3</v>
      </c>
      <c r="T3757" s="110">
        <v>45435</v>
      </c>
      <c r="U3757" s="28">
        <v>83.24</v>
      </c>
      <c r="V3757">
        <v>83.286000000000001</v>
      </c>
      <c r="W3757">
        <v>83.322000000000003</v>
      </c>
      <c r="X3757">
        <v>83.19</v>
      </c>
      <c r="Y3757" s="19">
        <v>2.0000000000000001E-4</v>
      </c>
      <c r="AB3757" s="110">
        <f t="shared" si="682"/>
        <v>45705</v>
      </c>
      <c r="AC3757" s="108">
        <f t="shared" si="680"/>
        <v>22959.5</v>
      </c>
      <c r="AD3757" s="28">
        <f t="shared" si="681"/>
        <v>86.808999999999997</v>
      </c>
      <c r="AE3757" s="28">
        <f t="shared" si="674"/>
        <v>264.48294531672985</v>
      </c>
      <c r="AF3757" s="31">
        <f t="shared" si="675"/>
        <v>-8.6079032959474056E-4</v>
      </c>
      <c r="AJ3757" s="110">
        <f t="shared" si="679"/>
        <v>45638</v>
      </c>
      <c r="AK3757" s="31">
        <f t="shared" si="677"/>
        <v>-5.4000000000000003E-3</v>
      </c>
      <c r="AL3757" s="115">
        <f t="shared" si="678"/>
        <v>-4.1304662003552872E-3</v>
      </c>
      <c r="AM3757" s="100"/>
      <c r="BR3757" s="18">
        <f t="shared" si="671"/>
        <v>45629</v>
      </c>
      <c r="BS3757" s="6">
        <f t="shared" si="672"/>
        <v>5.0000000000000001E-4</v>
      </c>
      <c r="BT3757" s="6">
        <f t="shared" si="673"/>
        <v>7.4999999999999997E-3</v>
      </c>
    </row>
    <row r="3758" spans="2:72" ht="14.45" hidden="1">
      <c r="B3758" s="110">
        <v>45630</v>
      </c>
      <c r="C3758" s="106">
        <v>6086.49</v>
      </c>
      <c r="D3758" s="106">
        <v>6069.39</v>
      </c>
      <c r="E3758" s="106">
        <v>6089.84</v>
      </c>
      <c r="F3758" s="106">
        <v>6061.06</v>
      </c>
      <c r="G3758" s="28"/>
      <c r="H3758" s="107">
        <v>6.1000000000000004E-3</v>
      </c>
      <c r="K3758" s="110">
        <v>45706</v>
      </c>
      <c r="L3758" s="106">
        <v>22945.3</v>
      </c>
      <c r="M3758" s="106">
        <v>22963.65</v>
      </c>
      <c r="N3758" s="106">
        <v>22992.5</v>
      </c>
      <c r="O3758" s="106">
        <v>22801.5</v>
      </c>
      <c r="P3758" s="28" t="s">
        <v>6175</v>
      </c>
      <c r="Q3758" s="107">
        <v>-5.9999999999999995E-4</v>
      </c>
      <c r="T3758" s="110">
        <v>45436</v>
      </c>
      <c r="U3758" s="28">
        <v>83.06</v>
      </c>
      <c r="V3758">
        <v>83.284999999999997</v>
      </c>
      <c r="W3758">
        <v>83.3</v>
      </c>
      <c r="X3758">
        <v>83.018000000000001</v>
      </c>
      <c r="Y3758" s="19">
        <v>-2.2000000000000001E-3</v>
      </c>
      <c r="AB3758" s="110">
        <f t="shared" si="682"/>
        <v>45706</v>
      </c>
      <c r="AC3758" s="108">
        <f t="shared" si="680"/>
        <v>22945.3</v>
      </c>
      <c r="AD3758" s="28">
        <f t="shared" si="681"/>
        <v>86.867000000000004</v>
      </c>
      <c r="AE3758" s="28">
        <f t="shared" si="674"/>
        <v>264.14288510021066</v>
      </c>
      <c r="AF3758" s="31">
        <f t="shared" si="675"/>
        <v>-1.2857548002270791E-3</v>
      </c>
      <c r="AJ3758" s="110">
        <f t="shared" si="679"/>
        <v>45639</v>
      </c>
      <c r="AK3758" s="31">
        <f t="shared" si="677"/>
        <v>0</v>
      </c>
      <c r="AL3758" s="115">
        <f t="shared" si="678"/>
        <v>9.4572040019016423E-3</v>
      </c>
      <c r="AM3758" s="100"/>
      <c r="BR3758" s="18">
        <f t="shared" si="671"/>
        <v>45630</v>
      </c>
      <c r="BS3758" s="6">
        <f t="shared" si="672"/>
        <v>6.1000000000000004E-3</v>
      </c>
      <c r="BT3758" s="6">
        <f t="shared" si="673"/>
        <v>4.0000000000000002E-4</v>
      </c>
    </row>
    <row r="3759" spans="2:72" ht="14.45" hidden="1">
      <c r="B3759" s="110">
        <v>45631</v>
      </c>
      <c r="C3759" s="106">
        <v>6075.11</v>
      </c>
      <c r="D3759" s="106">
        <v>6089.03</v>
      </c>
      <c r="E3759" s="106">
        <v>6094.55</v>
      </c>
      <c r="F3759" s="106">
        <v>6072.9</v>
      </c>
      <c r="G3759" s="28"/>
      <c r="H3759" s="107">
        <v>-1.9E-3</v>
      </c>
      <c r="K3759" s="110">
        <v>45707</v>
      </c>
      <c r="L3759" s="106">
        <v>22932.9</v>
      </c>
      <c r="M3759" s="106">
        <v>22847.25</v>
      </c>
      <c r="N3759" s="106">
        <v>23049.95</v>
      </c>
      <c r="O3759" s="106">
        <v>22814.85</v>
      </c>
      <c r="P3759" s="28" t="s">
        <v>6176</v>
      </c>
      <c r="Q3759" s="107">
        <v>-5.0000000000000001E-4</v>
      </c>
      <c r="T3759" s="110">
        <v>45439</v>
      </c>
      <c r="U3759" s="28">
        <v>83.102000000000004</v>
      </c>
      <c r="V3759">
        <v>83.07</v>
      </c>
      <c r="W3759">
        <v>83.147000000000006</v>
      </c>
      <c r="X3759">
        <v>83.034000000000006</v>
      </c>
      <c r="Y3759" s="19">
        <v>5.0000000000000001E-4</v>
      </c>
      <c r="AB3759" s="110">
        <f t="shared" si="682"/>
        <v>45707</v>
      </c>
      <c r="AC3759" s="108">
        <f t="shared" si="680"/>
        <v>22932.9</v>
      </c>
      <c r="AD3759" s="28">
        <f t="shared" si="681"/>
        <v>86.89</v>
      </c>
      <c r="AE3759" s="28">
        <f t="shared" si="674"/>
        <v>263.93025664633444</v>
      </c>
      <c r="AF3759" s="31">
        <f t="shared" si="675"/>
        <v>-8.0497513228705575E-4</v>
      </c>
      <c r="AJ3759" s="110">
        <f t="shared" si="679"/>
        <v>45642</v>
      </c>
      <c r="AK3759" s="31">
        <f t="shared" si="677"/>
        <v>3.8E-3</v>
      </c>
      <c r="AL3759" s="115">
        <f t="shared" si="678"/>
        <v>-5.3065330510382314E-3</v>
      </c>
      <c r="AM3759" s="100"/>
      <c r="BR3759" s="18">
        <f t="shared" si="671"/>
        <v>45631</v>
      </c>
      <c r="BS3759" s="6">
        <f t="shared" si="672"/>
        <v>-1.9E-3</v>
      </c>
      <c r="BT3759" s="6">
        <f t="shared" si="673"/>
        <v>9.7999999999999997E-3</v>
      </c>
    </row>
    <row r="3760" spans="2:72" ht="14.45" hidden="1">
      <c r="B3760" s="110">
        <v>45632</v>
      </c>
      <c r="C3760" s="106">
        <v>6090.27</v>
      </c>
      <c r="D3760" s="106">
        <v>6081.38</v>
      </c>
      <c r="E3760" s="106">
        <v>6099.97</v>
      </c>
      <c r="F3760" s="106">
        <v>6079.98</v>
      </c>
      <c r="G3760" s="28"/>
      <c r="H3760" s="107">
        <v>2.5000000000000001E-3</v>
      </c>
      <c r="K3760" s="110">
        <v>45708</v>
      </c>
      <c r="L3760" s="106">
        <v>22913.15</v>
      </c>
      <c r="M3760" s="106">
        <v>22821.1</v>
      </c>
      <c r="N3760" s="106">
        <v>22923.85</v>
      </c>
      <c r="O3760" s="106">
        <v>22812.75</v>
      </c>
      <c r="P3760" s="28" t="s">
        <v>2610</v>
      </c>
      <c r="Q3760" s="107">
        <v>-8.9999999999999998E-4</v>
      </c>
      <c r="T3760" s="110">
        <v>45440</v>
      </c>
      <c r="U3760" s="28">
        <v>83.16</v>
      </c>
      <c r="V3760">
        <v>83.137</v>
      </c>
      <c r="W3760">
        <v>83.209000000000003</v>
      </c>
      <c r="X3760">
        <v>83.102999999999994</v>
      </c>
      <c r="Y3760" s="19">
        <v>6.9999999999999999E-4</v>
      </c>
      <c r="AB3760" s="110">
        <f t="shared" si="682"/>
        <v>45708</v>
      </c>
      <c r="AC3760" s="108">
        <f t="shared" si="680"/>
        <v>22913.15</v>
      </c>
      <c r="AD3760" s="28">
        <f t="shared" si="681"/>
        <v>86.561000000000007</v>
      </c>
      <c r="AE3760" s="28">
        <f t="shared" si="674"/>
        <v>264.70523676944583</v>
      </c>
      <c r="AF3760" s="31">
        <f t="shared" si="675"/>
        <v>2.9363064809573292E-3</v>
      </c>
      <c r="AJ3760" s="110">
        <f t="shared" si="679"/>
        <v>45643</v>
      </c>
      <c r="AK3760" s="31">
        <f t="shared" si="677"/>
        <v>-3.8999999999999998E-3</v>
      </c>
      <c r="AL3760" s="115">
        <f t="shared" si="678"/>
        <v>-1.3608165811783923E-2</v>
      </c>
      <c r="AM3760" s="100"/>
      <c r="BR3760" s="18">
        <f t="shared" si="671"/>
        <v>45632</v>
      </c>
      <c r="BS3760" s="6">
        <f t="shared" si="672"/>
        <v>2.5000000000000001E-3</v>
      </c>
      <c r="BT3760" s="6">
        <f t="shared" si="673"/>
        <v>-1.1999999999999999E-3</v>
      </c>
    </row>
    <row r="3761" spans="2:72" ht="14.45" hidden="1">
      <c r="B3761" s="110">
        <v>45635</v>
      </c>
      <c r="C3761" s="106">
        <v>6052.85</v>
      </c>
      <c r="D3761" s="106">
        <v>6083.01</v>
      </c>
      <c r="E3761" s="106">
        <v>6088.51</v>
      </c>
      <c r="F3761" s="106">
        <v>6048.63</v>
      </c>
      <c r="G3761" s="28"/>
      <c r="H3761" s="107">
        <v>-6.1000000000000004E-3</v>
      </c>
      <c r="K3761" s="110">
        <v>45709</v>
      </c>
      <c r="L3761" s="106">
        <v>22795.9</v>
      </c>
      <c r="M3761" s="106">
        <v>22857.200000000001</v>
      </c>
      <c r="N3761" s="106">
        <v>22921</v>
      </c>
      <c r="O3761" s="106">
        <v>22720.3</v>
      </c>
      <c r="P3761" s="28" t="s">
        <v>6177</v>
      </c>
      <c r="Q3761" s="107">
        <v>-5.1000000000000004E-3</v>
      </c>
      <c r="T3761" s="110">
        <v>45441</v>
      </c>
      <c r="U3761" s="28">
        <v>83.34</v>
      </c>
      <c r="V3761">
        <v>83.197000000000003</v>
      </c>
      <c r="W3761">
        <v>83.411000000000001</v>
      </c>
      <c r="X3761">
        <v>83.171999999999997</v>
      </c>
      <c r="Y3761" s="19">
        <v>2.2000000000000001E-3</v>
      </c>
      <c r="AB3761" s="110">
        <f t="shared" si="682"/>
        <v>45709</v>
      </c>
      <c r="AC3761" s="108">
        <f t="shared" si="680"/>
        <v>22795.9</v>
      </c>
      <c r="AD3761" s="28">
        <f t="shared" si="681"/>
        <v>86.572000000000003</v>
      </c>
      <c r="AE3761" s="28">
        <f t="shared" si="674"/>
        <v>263.31723883010676</v>
      </c>
      <c r="AF3761" s="31">
        <f t="shared" si="675"/>
        <v>-5.2435605592041634E-3</v>
      </c>
      <c r="AJ3761" s="110">
        <f t="shared" si="679"/>
        <v>45644</v>
      </c>
      <c r="AK3761" s="31">
        <f t="shared" si="677"/>
        <v>-2.9499999999999998E-2</v>
      </c>
      <c r="AL3761" s="115">
        <f t="shared" si="678"/>
        <v>-5.2255979668136554E-3</v>
      </c>
      <c r="AM3761" s="100"/>
      <c r="BR3761" s="18">
        <f t="shared" si="671"/>
        <v>45635</v>
      </c>
      <c r="BS3761" s="6">
        <f t="shared" si="672"/>
        <v>-6.1000000000000004E-3</v>
      </c>
      <c r="BT3761" s="6">
        <f t="shared" si="673"/>
        <v>-2.3999999999999998E-3</v>
      </c>
    </row>
    <row r="3762" spans="2:72" ht="14.45" hidden="1">
      <c r="B3762" s="110">
        <v>45636</v>
      </c>
      <c r="C3762" s="106">
        <v>6034.91</v>
      </c>
      <c r="D3762" s="106">
        <v>6057.59</v>
      </c>
      <c r="E3762" s="106">
        <v>6065.4</v>
      </c>
      <c r="F3762" s="106">
        <v>6029.89</v>
      </c>
      <c r="G3762" s="28"/>
      <c r="H3762" s="107">
        <v>-3.0000000000000001E-3</v>
      </c>
      <c r="K3762" s="110">
        <v>45712</v>
      </c>
      <c r="L3762" s="106">
        <v>22553.35</v>
      </c>
      <c r="M3762" s="106">
        <v>22609.35</v>
      </c>
      <c r="N3762" s="106">
        <v>22668.05</v>
      </c>
      <c r="O3762" s="106">
        <v>22518.799999999999</v>
      </c>
      <c r="P3762" s="28" t="s">
        <v>6178</v>
      </c>
      <c r="Q3762" s="107">
        <v>-1.06E-2</v>
      </c>
      <c r="T3762" s="110">
        <v>45442</v>
      </c>
      <c r="U3762" s="28">
        <v>83.28</v>
      </c>
      <c r="V3762">
        <v>83.363</v>
      </c>
      <c r="W3762">
        <v>83.441999999999993</v>
      </c>
      <c r="X3762">
        <v>83.245999999999995</v>
      </c>
      <c r="Y3762" s="19">
        <v>-6.9999999999999999E-4</v>
      </c>
      <c r="AB3762" s="110">
        <f t="shared" si="682"/>
        <v>45712</v>
      </c>
      <c r="AC3762" s="108">
        <f t="shared" si="680"/>
        <v>22553.35</v>
      </c>
      <c r="AD3762" s="28">
        <f t="shared" si="681"/>
        <v>86.66</v>
      </c>
      <c r="AE3762" s="28">
        <f t="shared" si="674"/>
        <v>260.25098084468033</v>
      </c>
      <c r="AF3762" s="31">
        <f t="shared" si="675"/>
        <v>-1.1644729373016083E-2</v>
      </c>
      <c r="AJ3762" s="110">
        <f t="shared" si="679"/>
        <v>45645</v>
      </c>
      <c r="AK3762" s="31">
        <f t="shared" si="677"/>
        <v>-8.9999999999999998E-4</v>
      </c>
      <c r="AL3762" s="115">
        <f t="shared" si="678"/>
        <v>-1.278407917475799E-2</v>
      </c>
      <c r="AM3762" s="100"/>
      <c r="BR3762" s="18">
        <f t="shared" si="671"/>
        <v>45636</v>
      </c>
      <c r="BS3762" s="6">
        <f t="shared" si="672"/>
        <v>-3.0000000000000001E-3</v>
      </c>
      <c r="BT3762" s="6">
        <f t="shared" si="673"/>
        <v>-4.0000000000000002E-4</v>
      </c>
    </row>
    <row r="3763" spans="2:72" ht="14.45" hidden="1">
      <c r="B3763" s="110">
        <v>45637</v>
      </c>
      <c r="C3763" s="106">
        <v>6084.19</v>
      </c>
      <c r="D3763" s="106">
        <v>6060.15</v>
      </c>
      <c r="E3763" s="106">
        <v>6092.59</v>
      </c>
      <c r="F3763" s="106">
        <v>6060.15</v>
      </c>
      <c r="G3763" s="28"/>
      <c r="H3763" s="107">
        <v>8.2000000000000007E-3</v>
      </c>
      <c r="K3763" s="110">
        <v>45713</v>
      </c>
      <c r="L3763" s="106">
        <v>22547.55</v>
      </c>
      <c r="M3763" s="106">
        <v>22516.45</v>
      </c>
      <c r="N3763" s="106">
        <v>22625.3</v>
      </c>
      <c r="O3763" s="106">
        <v>22513.9</v>
      </c>
      <c r="P3763" s="28" t="s">
        <v>6179</v>
      </c>
      <c r="Q3763" s="107">
        <v>-2.9999999999999997E-4</v>
      </c>
      <c r="T3763" s="110">
        <v>45443</v>
      </c>
      <c r="U3763" s="28">
        <v>83.424000000000007</v>
      </c>
      <c r="V3763">
        <v>83.320999999999998</v>
      </c>
      <c r="W3763">
        <v>83.501000000000005</v>
      </c>
      <c r="X3763">
        <v>83.234999999999999</v>
      </c>
      <c r="Y3763" s="19">
        <v>1.6999999999999999E-3</v>
      </c>
      <c r="AB3763" s="110">
        <f t="shared" si="682"/>
        <v>45713</v>
      </c>
      <c r="AC3763" s="108">
        <f t="shared" si="680"/>
        <v>22547.55</v>
      </c>
      <c r="AD3763" s="28">
        <f t="shared" si="681"/>
        <v>87.13</v>
      </c>
      <c r="AE3763" s="28">
        <f t="shared" si="674"/>
        <v>258.78055778721449</v>
      </c>
      <c r="AF3763" s="31">
        <f t="shared" si="675"/>
        <v>-5.6500192725245091E-3</v>
      </c>
      <c r="AJ3763" s="110">
        <f t="shared" si="679"/>
        <v>45646</v>
      </c>
      <c r="AK3763" s="31">
        <f t="shared" si="677"/>
        <v>1.09E-2</v>
      </c>
      <c r="AL3763" s="115">
        <f t="shared" si="678"/>
        <v>-1.3570981919075242E-2</v>
      </c>
      <c r="AM3763" s="100"/>
      <c r="BR3763" s="18">
        <f t="shared" si="671"/>
        <v>45637</v>
      </c>
      <c r="BS3763" s="6">
        <f t="shared" si="672"/>
        <v>8.2000000000000007E-3</v>
      </c>
      <c r="BT3763" s="6">
        <f t="shared" si="673"/>
        <v>1.2999999999999999E-3</v>
      </c>
    </row>
    <row r="3764" spans="2:72" ht="14.45" hidden="1">
      <c r="B3764" s="110">
        <v>45638</v>
      </c>
      <c r="C3764" s="106">
        <v>6051.25</v>
      </c>
      <c r="D3764" s="106">
        <v>6074.29</v>
      </c>
      <c r="E3764" s="106">
        <v>6079.68</v>
      </c>
      <c r="F3764" s="106">
        <v>6051.25</v>
      </c>
      <c r="G3764" s="28"/>
      <c r="H3764" s="107">
        <v>-5.4000000000000003E-3</v>
      </c>
      <c r="K3764" s="110">
        <v>45715</v>
      </c>
      <c r="L3764" s="106">
        <v>22545.05</v>
      </c>
      <c r="M3764" s="106">
        <v>22568.95</v>
      </c>
      <c r="N3764" s="106">
        <v>22613.3</v>
      </c>
      <c r="O3764" s="106">
        <v>22508.400000000001</v>
      </c>
      <c r="P3764" s="28" t="s">
        <v>6180</v>
      </c>
      <c r="Q3764" s="107">
        <v>-1E-4</v>
      </c>
      <c r="T3764" s="110">
        <v>45446</v>
      </c>
      <c r="U3764" s="28">
        <v>83.082999999999998</v>
      </c>
      <c r="V3764">
        <v>83.123999999999995</v>
      </c>
      <c r="W3764">
        <v>83.188000000000002</v>
      </c>
      <c r="X3764">
        <v>82.951999999999998</v>
      </c>
      <c r="Y3764" s="19">
        <v>-4.1000000000000003E-3</v>
      </c>
      <c r="AB3764" s="110">
        <f t="shared" si="682"/>
        <v>45715</v>
      </c>
      <c r="AC3764" s="108">
        <f t="shared" si="680"/>
        <v>22545.05</v>
      </c>
      <c r="AD3764" s="28">
        <f t="shared" si="681"/>
        <v>87.33</v>
      </c>
      <c r="AE3764" s="28">
        <f t="shared" si="674"/>
        <v>258.15928088858351</v>
      </c>
      <c r="AF3764" s="31">
        <f t="shared" si="675"/>
        <v>-2.4007866121914523E-3</v>
      </c>
      <c r="AJ3764" s="110">
        <f t="shared" si="679"/>
        <v>45649</v>
      </c>
      <c r="AK3764" s="31">
        <f t="shared" si="677"/>
        <v>7.3000000000000001E-3</v>
      </c>
      <c r="AL3764" s="115">
        <f t="shared" si="678"/>
        <v>5.2840370902522693E-3</v>
      </c>
      <c r="AM3764" s="100"/>
      <c r="BR3764" s="18">
        <f t="shared" si="671"/>
        <v>45638</v>
      </c>
      <c r="BS3764" s="6">
        <f t="shared" si="672"/>
        <v>-5.4000000000000003E-3</v>
      </c>
      <c r="BT3764" s="6">
        <f t="shared" si="673"/>
        <v>-3.8E-3</v>
      </c>
    </row>
    <row r="3765" spans="2:72" ht="14.45" hidden="1">
      <c r="B3765" s="110">
        <v>45639</v>
      </c>
      <c r="C3765" s="106">
        <v>6051.09</v>
      </c>
      <c r="D3765" s="106">
        <v>6068.17</v>
      </c>
      <c r="E3765" s="106">
        <v>6078.58</v>
      </c>
      <c r="F3765" s="106">
        <v>6035.77</v>
      </c>
      <c r="G3765" s="28"/>
      <c r="H3765" s="107">
        <v>0</v>
      </c>
      <c r="K3765" s="110">
        <v>45716</v>
      </c>
      <c r="L3765" s="106">
        <v>22124.7</v>
      </c>
      <c r="M3765" s="106">
        <v>22433.4</v>
      </c>
      <c r="N3765" s="106">
        <v>22450.35</v>
      </c>
      <c r="O3765" s="106">
        <v>22104.85</v>
      </c>
      <c r="P3765" s="28" t="s">
        <v>6181</v>
      </c>
      <c r="Q3765" s="107">
        <v>-1.8599999999999998E-2</v>
      </c>
      <c r="T3765" s="110">
        <v>45447</v>
      </c>
      <c r="U3765" s="28">
        <v>83.524000000000001</v>
      </c>
      <c r="V3765">
        <v>83.12</v>
      </c>
      <c r="W3765">
        <v>83.676000000000002</v>
      </c>
      <c r="X3765">
        <v>83.084999999999994</v>
      </c>
      <c r="Y3765" s="19">
        <v>5.3E-3</v>
      </c>
      <c r="AB3765" s="110">
        <f t="shared" si="682"/>
        <v>45716</v>
      </c>
      <c r="AC3765" s="108">
        <f t="shared" si="680"/>
        <v>22124.7</v>
      </c>
      <c r="AD3765" s="28">
        <f t="shared" si="681"/>
        <v>87.465999999999994</v>
      </c>
      <c r="AE3765" s="28">
        <f t="shared" si="674"/>
        <v>252.95200420734918</v>
      </c>
      <c r="AF3765" s="31">
        <f t="shared" si="675"/>
        <v>-2.0170790154477092E-2</v>
      </c>
      <c r="AJ3765" s="110">
        <f t="shared" si="679"/>
        <v>45650</v>
      </c>
      <c r="AK3765" s="31">
        <f t="shared" si="677"/>
        <v>1.0999999999999999E-2</v>
      </c>
      <c r="AL3765" s="115">
        <f t="shared" si="678"/>
        <v>-2.0360972095795349E-3</v>
      </c>
      <c r="AM3765" s="100"/>
      <c r="BR3765" s="18">
        <f t="shared" si="671"/>
        <v>45639</v>
      </c>
      <c r="BS3765" s="6">
        <f t="shared" si="672"/>
        <v>0</v>
      </c>
      <c r="BT3765" s="6">
        <f t="shared" si="673"/>
        <v>8.8999999999999999E-3</v>
      </c>
    </row>
    <row r="3766" spans="2:72" ht="14.45" hidden="1">
      <c r="B3766" s="110">
        <v>45642</v>
      </c>
      <c r="C3766" s="106">
        <v>6074.08</v>
      </c>
      <c r="D3766" s="106">
        <v>6063.79</v>
      </c>
      <c r="E3766" s="106">
        <v>6085.19</v>
      </c>
      <c r="F3766" s="106">
        <v>6059.14</v>
      </c>
      <c r="G3766" s="28"/>
      <c r="H3766" s="107">
        <v>3.8E-3</v>
      </c>
      <c r="K3766" s="110">
        <v>45719</v>
      </c>
      <c r="L3766" s="106">
        <v>22119.3</v>
      </c>
      <c r="M3766" s="106">
        <v>22194.55</v>
      </c>
      <c r="N3766" s="106">
        <v>22261.55</v>
      </c>
      <c r="O3766" s="106">
        <v>22004.7</v>
      </c>
      <c r="P3766" s="28" t="s">
        <v>6182</v>
      </c>
      <c r="Q3766" s="107">
        <v>-2.0000000000000001E-4</v>
      </c>
      <c r="T3766" s="110">
        <v>45448</v>
      </c>
      <c r="U3766" s="28">
        <v>83.37</v>
      </c>
      <c r="V3766">
        <v>83.539000000000001</v>
      </c>
      <c r="W3766">
        <v>83.584999999999994</v>
      </c>
      <c r="X3766">
        <v>83.277000000000001</v>
      </c>
      <c r="Y3766" s="19">
        <v>-1.8E-3</v>
      </c>
      <c r="AB3766" s="110">
        <f t="shared" si="682"/>
        <v>45719</v>
      </c>
      <c r="AC3766" s="108">
        <f t="shared" si="680"/>
        <v>22119.3</v>
      </c>
      <c r="AD3766" s="28">
        <f t="shared" si="681"/>
        <v>87.26</v>
      </c>
      <c r="AE3766" s="28">
        <f t="shared" si="674"/>
        <v>253.48727939491172</v>
      </c>
      <c r="AF3766" s="31">
        <f t="shared" si="675"/>
        <v>2.1161136447203077E-3</v>
      </c>
      <c r="AJ3766" s="110">
        <f t="shared" si="679"/>
        <v>45652</v>
      </c>
      <c r="AK3766" s="31">
        <f t="shared" si="677"/>
        <v>-4.0000000000000002E-4</v>
      </c>
      <c r="AL3766" s="115">
        <f t="shared" si="678"/>
        <v>3.4585443144274919E-5</v>
      </c>
      <c r="AM3766" s="100"/>
      <c r="BR3766" s="18">
        <f t="shared" si="671"/>
        <v>45642</v>
      </c>
      <c r="BS3766" s="6">
        <f t="shared" si="672"/>
        <v>3.8E-3</v>
      </c>
      <c r="BT3766" s="6">
        <f t="shared" si="673"/>
        <v>-4.0000000000000001E-3</v>
      </c>
    </row>
    <row r="3767" spans="2:72" ht="14.45" hidden="1">
      <c r="B3767" s="110">
        <v>45643</v>
      </c>
      <c r="C3767" s="106">
        <v>6050.61</v>
      </c>
      <c r="D3767" s="106">
        <v>6052.55</v>
      </c>
      <c r="E3767" s="106">
        <v>6057.68</v>
      </c>
      <c r="F3767" s="106">
        <v>6035.19</v>
      </c>
      <c r="G3767" s="28"/>
      <c r="H3767" s="107">
        <v>-3.8999999999999998E-3</v>
      </c>
      <c r="K3767" s="110">
        <v>45720</v>
      </c>
      <c r="L3767" s="106">
        <v>22082.65</v>
      </c>
      <c r="M3767" s="106">
        <v>21974.45</v>
      </c>
      <c r="N3767" s="106">
        <v>22105.05</v>
      </c>
      <c r="O3767" s="106">
        <v>21964.6</v>
      </c>
      <c r="P3767" s="28" t="s">
        <v>6183</v>
      </c>
      <c r="Q3767" s="107">
        <v>-1.6999999999999999E-3</v>
      </c>
      <c r="T3767" s="110">
        <v>45449</v>
      </c>
      <c r="U3767" s="28">
        <v>83.465999999999994</v>
      </c>
      <c r="V3767">
        <v>83.39</v>
      </c>
      <c r="W3767">
        <v>83.527000000000001</v>
      </c>
      <c r="X3767">
        <v>83.356999999999999</v>
      </c>
      <c r="Y3767" s="19">
        <v>1.1000000000000001E-3</v>
      </c>
      <c r="AB3767" s="110">
        <f t="shared" si="682"/>
        <v>45720</v>
      </c>
      <c r="AC3767" s="108">
        <f t="shared" si="680"/>
        <v>22082.65</v>
      </c>
      <c r="AD3767" s="28">
        <f t="shared" si="681"/>
        <v>87.254999999999995</v>
      </c>
      <c r="AE3767" s="28">
        <f t="shared" si="674"/>
        <v>253.08177181823393</v>
      </c>
      <c r="AF3767" s="31">
        <f t="shared" si="675"/>
        <v>-1.5997156845336535E-3</v>
      </c>
      <c r="AJ3767" s="110">
        <f t="shared" si="679"/>
        <v>45653</v>
      </c>
      <c r="AK3767" s="31">
        <f t="shared" si="677"/>
        <v>-1.11E-2</v>
      </c>
      <c r="AL3767" s="115">
        <f t="shared" si="678"/>
        <v>1.0875470865159276E-3</v>
      </c>
      <c r="AM3767" s="100"/>
      <c r="BR3767" s="18">
        <f t="shared" si="671"/>
        <v>45643</v>
      </c>
      <c r="BS3767" s="6">
        <f t="shared" si="672"/>
        <v>-3.8999999999999998E-3</v>
      </c>
      <c r="BT3767" s="6">
        <f t="shared" si="673"/>
        <v>-1.35E-2</v>
      </c>
    </row>
    <row r="3768" spans="2:72" ht="14.45" hidden="1">
      <c r="B3768" s="110">
        <v>45644</v>
      </c>
      <c r="C3768" s="106">
        <v>5872.16</v>
      </c>
      <c r="D3768" s="106">
        <v>6047.65</v>
      </c>
      <c r="E3768" s="106">
        <v>6070.67</v>
      </c>
      <c r="F3768" s="106">
        <v>5867.79</v>
      </c>
      <c r="G3768" s="28"/>
      <c r="H3768" s="107">
        <v>-2.9499999999999998E-2</v>
      </c>
      <c r="K3768" s="110">
        <v>45721</v>
      </c>
      <c r="L3768" s="106">
        <v>22337.3</v>
      </c>
      <c r="M3768" s="106">
        <v>22073.05</v>
      </c>
      <c r="N3768" s="106">
        <v>22394.9</v>
      </c>
      <c r="O3768" s="106">
        <v>22067.8</v>
      </c>
      <c r="P3768" s="28" t="s">
        <v>6184</v>
      </c>
      <c r="Q3768" s="107">
        <v>1.15E-2</v>
      </c>
      <c r="T3768" s="110">
        <v>45450</v>
      </c>
      <c r="U3768" s="28">
        <v>83.521000000000001</v>
      </c>
      <c r="V3768">
        <v>83.471999999999994</v>
      </c>
      <c r="W3768">
        <v>83.528999999999996</v>
      </c>
      <c r="X3768">
        <v>83.364999999999995</v>
      </c>
      <c r="Y3768" s="19">
        <v>6.9999999999999999E-4</v>
      </c>
      <c r="AB3768" s="110">
        <f t="shared" si="682"/>
        <v>45721</v>
      </c>
      <c r="AC3768" s="108">
        <f t="shared" si="680"/>
        <v>22337.3</v>
      </c>
      <c r="AD3768" s="28">
        <f t="shared" si="681"/>
        <v>86.88</v>
      </c>
      <c r="AE3768" s="28">
        <f t="shared" si="674"/>
        <v>257.10520257826886</v>
      </c>
      <c r="AF3768" s="31">
        <f t="shared" si="675"/>
        <v>1.5897750087369378E-2</v>
      </c>
      <c r="AJ3768" s="110">
        <f t="shared" si="679"/>
        <v>45656</v>
      </c>
      <c r="AK3768" s="31">
        <f t="shared" si="677"/>
        <v>-1.0699999999999999E-2</v>
      </c>
      <c r="AL3768" s="115">
        <f t="shared" si="678"/>
        <v>-8.0748825778460542E-3</v>
      </c>
      <c r="AM3768" s="100"/>
      <c r="BR3768" s="18">
        <f t="shared" si="671"/>
        <v>45644</v>
      </c>
      <c r="BS3768" s="6">
        <f t="shared" si="672"/>
        <v>-2.9499999999999998E-2</v>
      </c>
      <c r="BT3768" s="6">
        <f t="shared" si="673"/>
        <v>-5.5999999999999999E-3</v>
      </c>
    </row>
    <row r="3769" spans="2:72" ht="14.45" hidden="1">
      <c r="B3769" s="110">
        <v>45645</v>
      </c>
      <c r="C3769" s="106">
        <v>5867.08</v>
      </c>
      <c r="D3769" s="106">
        <v>5912.71</v>
      </c>
      <c r="E3769" s="106">
        <v>5935.52</v>
      </c>
      <c r="F3769" s="106">
        <v>5866.07</v>
      </c>
      <c r="G3769" s="28"/>
      <c r="H3769" s="107">
        <v>-8.9999999999999998E-4</v>
      </c>
      <c r="K3769" s="110">
        <v>45722</v>
      </c>
      <c r="L3769" s="106">
        <v>22544.7</v>
      </c>
      <c r="M3769" s="106">
        <v>22476.35</v>
      </c>
      <c r="N3769" s="106">
        <v>22556.45</v>
      </c>
      <c r="O3769" s="106">
        <v>22245.85</v>
      </c>
      <c r="P3769" s="28" t="s">
        <v>6185</v>
      </c>
      <c r="Q3769" s="107">
        <v>9.2999999999999992E-3</v>
      </c>
      <c r="T3769" s="110">
        <v>45453</v>
      </c>
      <c r="U3769" s="28">
        <v>83.5</v>
      </c>
      <c r="V3769">
        <v>83.53</v>
      </c>
      <c r="W3769">
        <v>83.551000000000002</v>
      </c>
      <c r="X3769">
        <v>83.468000000000004</v>
      </c>
      <c r="Y3769" s="19">
        <v>-2.9999999999999997E-4</v>
      </c>
      <c r="AB3769" s="110">
        <f t="shared" si="682"/>
        <v>45722</v>
      </c>
      <c r="AC3769" s="108">
        <f t="shared" si="680"/>
        <v>22544.7</v>
      </c>
      <c r="AD3769" s="28">
        <f t="shared" si="681"/>
        <v>87.010999999999996</v>
      </c>
      <c r="AE3769" s="28">
        <f t="shared" si="674"/>
        <v>259.1017227706842</v>
      </c>
      <c r="AF3769" s="31">
        <f t="shared" si="675"/>
        <v>7.7653823119645526E-3</v>
      </c>
      <c r="AJ3769" s="110">
        <f t="shared" si="679"/>
        <v>45657</v>
      </c>
      <c r="AK3769" s="31">
        <f t="shared" si="677"/>
        <v>-4.3E-3</v>
      </c>
      <c r="AL3769" s="115">
        <f t="shared" si="678"/>
        <v>-9.3930722369084396E-4</v>
      </c>
      <c r="AM3769" s="100"/>
      <c r="BR3769" s="18">
        <f t="shared" si="671"/>
        <v>45645</v>
      </c>
      <c r="BS3769" s="6">
        <f t="shared" si="672"/>
        <v>-8.9999999999999998E-4</v>
      </c>
      <c r="BT3769" s="6">
        <f t="shared" si="673"/>
        <v>-1.0200000000000001E-2</v>
      </c>
    </row>
    <row r="3770" spans="2:72" ht="14.45" hidden="1">
      <c r="B3770" s="110">
        <v>45646</v>
      </c>
      <c r="C3770" s="106">
        <v>5930.85</v>
      </c>
      <c r="D3770" s="106">
        <v>5842</v>
      </c>
      <c r="E3770" s="106">
        <v>5982.06</v>
      </c>
      <c r="F3770" s="106">
        <v>5832.3</v>
      </c>
      <c r="G3770" s="28"/>
      <c r="H3770" s="107">
        <v>1.09E-2</v>
      </c>
      <c r="K3770" s="110">
        <v>45723</v>
      </c>
      <c r="L3770" s="106">
        <v>22552.5</v>
      </c>
      <c r="M3770" s="106">
        <v>22508.65</v>
      </c>
      <c r="N3770" s="106">
        <v>22633.8</v>
      </c>
      <c r="O3770" s="106">
        <v>22464.75</v>
      </c>
      <c r="P3770" s="28" t="s">
        <v>6186</v>
      </c>
      <c r="Q3770" s="107">
        <v>2.9999999999999997E-4</v>
      </c>
      <c r="T3770" s="110">
        <v>45454</v>
      </c>
      <c r="U3770" s="28">
        <v>83.6</v>
      </c>
      <c r="V3770">
        <v>83.521000000000001</v>
      </c>
      <c r="W3770">
        <v>83.638999999999996</v>
      </c>
      <c r="X3770">
        <v>83.48</v>
      </c>
      <c r="Y3770" s="19">
        <v>1.1999999999999999E-3</v>
      </c>
      <c r="AB3770" s="110">
        <f t="shared" si="682"/>
        <v>45723</v>
      </c>
      <c r="AC3770" s="108">
        <f t="shared" si="680"/>
        <v>22552.5</v>
      </c>
      <c r="AD3770" s="28">
        <f t="shared" si="681"/>
        <v>87.1</v>
      </c>
      <c r="AE3770" s="28">
        <f t="shared" si="674"/>
        <v>258.92652123995407</v>
      </c>
      <c r="AF3770" s="31">
        <f t="shared" si="675"/>
        <v>-6.7618821232307003E-4</v>
      </c>
      <c r="AJ3770" s="110">
        <f t="shared" si="679"/>
        <v>45659</v>
      </c>
      <c r="AK3770" s="31">
        <f t="shared" si="677"/>
        <v>-2.2000000000000001E-3</v>
      </c>
      <c r="AL3770" s="115">
        <f t="shared" si="678"/>
        <v>1.7407906939760354E-2</v>
      </c>
      <c r="AM3770" s="100"/>
      <c r="BR3770" s="18">
        <f t="shared" si="671"/>
        <v>45646</v>
      </c>
      <c r="BS3770" s="6">
        <f t="shared" si="672"/>
        <v>1.09E-2</v>
      </c>
      <c r="BT3770" s="6">
        <f t="shared" si="673"/>
        <v>-1.52E-2</v>
      </c>
    </row>
    <row r="3771" spans="2:72" ht="14.45" hidden="1">
      <c r="B3771" s="110">
        <v>45649</v>
      </c>
      <c r="C3771" s="106">
        <v>5974.07</v>
      </c>
      <c r="D3771" s="106">
        <v>5940.25</v>
      </c>
      <c r="E3771" s="106">
        <v>5978.25</v>
      </c>
      <c r="F3771" s="106">
        <v>5902.57</v>
      </c>
      <c r="G3771" s="28"/>
      <c r="H3771" s="107">
        <v>7.3000000000000001E-3</v>
      </c>
      <c r="K3771" s="110">
        <v>45726</v>
      </c>
      <c r="L3771" s="106">
        <v>22460.3</v>
      </c>
      <c r="M3771" s="106">
        <v>22521.85</v>
      </c>
      <c r="N3771" s="106">
        <v>22676.75</v>
      </c>
      <c r="O3771" s="106">
        <v>22429.05</v>
      </c>
      <c r="P3771" s="28" t="s">
        <v>6187</v>
      </c>
      <c r="Q3771" s="107">
        <v>-4.1000000000000003E-3</v>
      </c>
      <c r="T3771" s="110">
        <v>45455</v>
      </c>
      <c r="U3771" s="28">
        <v>83.43</v>
      </c>
      <c r="V3771">
        <v>83.617999999999995</v>
      </c>
      <c r="W3771">
        <v>83.622</v>
      </c>
      <c r="X3771">
        <v>83.433000000000007</v>
      </c>
      <c r="Y3771" s="19">
        <v>-2E-3</v>
      </c>
      <c r="AB3771" s="110">
        <f t="shared" si="682"/>
        <v>45726</v>
      </c>
      <c r="AC3771" s="108">
        <f t="shared" si="680"/>
        <v>22460.3</v>
      </c>
      <c r="AD3771" s="28">
        <f t="shared" si="681"/>
        <v>87.29</v>
      </c>
      <c r="AE3771" s="28">
        <f t="shared" si="674"/>
        <v>257.30667888647037</v>
      </c>
      <c r="AF3771" s="31">
        <f t="shared" si="675"/>
        <v>-6.2559924171791126E-3</v>
      </c>
      <c r="AJ3771" s="110">
        <f t="shared" si="679"/>
        <v>45660</v>
      </c>
      <c r="AK3771" s="31">
        <f t="shared" si="677"/>
        <v>1.26E-2</v>
      </c>
      <c r="AL3771" s="115">
        <f t="shared" si="678"/>
        <v>-7.6143109627698768E-3</v>
      </c>
      <c r="AM3771" s="100"/>
      <c r="BR3771" s="18">
        <f t="shared" si="671"/>
        <v>45649</v>
      </c>
      <c r="BS3771" s="6">
        <f t="shared" si="672"/>
        <v>7.3000000000000001E-3</v>
      </c>
      <c r="BT3771" s="6">
        <f t="shared" si="673"/>
        <v>7.0000000000000001E-3</v>
      </c>
    </row>
    <row r="3772" spans="2:72" ht="14.45" hidden="1">
      <c r="B3772" s="110">
        <v>45650</v>
      </c>
      <c r="C3772" s="106">
        <v>6040.04</v>
      </c>
      <c r="D3772" s="106">
        <v>5984.63</v>
      </c>
      <c r="E3772" s="106">
        <v>6040.1</v>
      </c>
      <c r="F3772" s="106">
        <v>5981.44</v>
      </c>
      <c r="G3772" s="28"/>
      <c r="H3772" s="107">
        <v>1.0999999999999999E-2</v>
      </c>
      <c r="K3772" s="110">
        <v>45727</v>
      </c>
      <c r="L3772" s="106">
        <v>22497.9</v>
      </c>
      <c r="M3772" s="106">
        <v>22345.95</v>
      </c>
      <c r="N3772" s="106">
        <v>22522.1</v>
      </c>
      <c r="O3772" s="106">
        <v>22314.7</v>
      </c>
      <c r="P3772" s="28" t="s">
        <v>6188</v>
      </c>
      <c r="Q3772" s="107">
        <v>1.6999999999999999E-3</v>
      </c>
      <c r="T3772" s="110">
        <v>45456</v>
      </c>
      <c r="U3772" s="28">
        <v>83.54</v>
      </c>
      <c r="V3772">
        <v>83.507000000000005</v>
      </c>
      <c r="W3772">
        <v>83.575000000000003</v>
      </c>
      <c r="X3772">
        <v>83.486999999999995</v>
      </c>
      <c r="Y3772" s="19">
        <v>1.2999999999999999E-3</v>
      </c>
      <c r="AB3772" s="110">
        <f t="shared" si="682"/>
        <v>45727</v>
      </c>
      <c r="AC3772" s="108">
        <f t="shared" si="680"/>
        <v>22497.9</v>
      </c>
      <c r="AD3772" s="28">
        <f t="shared" si="681"/>
        <v>87.176000000000002</v>
      </c>
      <c r="AE3772" s="28">
        <f t="shared" si="674"/>
        <v>258.07447003762502</v>
      </c>
      <c r="AF3772" s="31">
        <f t="shared" si="675"/>
        <v>2.9839534460487371E-3</v>
      </c>
      <c r="AJ3772" s="110">
        <f t="shared" si="679"/>
        <v>45663</v>
      </c>
      <c r="AK3772" s="31">
        <f t="shared" si="677"/>
        <v>5.4999999999999997E-3</v>
      </c>
      <c r="AL3772" s="115">
        <f t="shared" si="678"/>
        <v>-1.549236891964334E-2</v>
      </c>
      <c r="AM3772" s="100"/>
      <c r="BR3772" s="18">
        <f t="shared" si="671"/>
        <v>45650</v>
      </c>
      <c r="BS3772" s="6">
        <f t="shared" si="672"/>
        <v>1.0999999999999999E-2</v>
      </c>
      <c r="BT3772" s="6">
        <f t="shared" si="673"/>
        <v>-1.1000000000000001E-3</v>
      </c>
    </row>
    <row r="3773" spans="2:72" ht="14.45" hidden="1">
      <c r="B3773" s="110">
        <v>45652</v>
      </c>
      <c r="C3773" s="106">
        <v>6037.59</v>
      </c>
      <c r="D3773" s="106">
        <v>6024.97</v>
      </c>
      <c r="E3773" s="106">
        <v>6049.75</v>
      </c>
      <c r="F3773" s="106">
        <v>6007.37</v>
      </c>
      <c r="G3773" s="28"/>
      <c r="H3773" s="107">
        <v>-4.0000000000000002E-4</v>
      </c>
      <c r="K3773" s="110">
        <v>45728</v>
      </c>
      <c r="L3773" s="106">
        <v>22470.5</v>
      </c>
      <c r="M3773" s="106">
        <v>22536.35</v>
      </c>
      <c r="N3773" s="106">
        <v>22577.4</v>
      </c>
      <c r="O3773" s="106">
        <v>22329.55</v>
      </c>
      <c r="P3773" s="28" t="s">
        <v>6189</v>
      </c>
      <c r="Q3773" s="107">
        <v>-1.1999999999999999E-3</v>
      </c>
      <c r="T3773" s="110">
        <v>45457</v>
      </c>
      <c r="U3773" s="28">
        <v>83.546999999999997</v>
      </c>
      <c r="V3773">
        <v>83.546000000000006</v>
      </c>
      <c r="W3773">
        <v>83.593000000000004</v>
      </c>
      <c r="X3773">
        <v>83.513999999999996</v>
      </c>
      <c r="Y3773" s="19">
        <v>1E-4</v>
      </c>
      <c r="AB3773" s="110">
        <f t="shared" si="682"/>
        <v>45728</v>
      </c>
      <c r="AC3773" s="108">
        <f t="shared" si="680"/>
        <v>22470.5</v>
      </c>
      <c r="AD3773" s="28">
        <f t="shared" si="681"/>
        <v>87.15</v>
      </c>
      <c r="AE3773" s="28">
        <f t="shared" si="674"/>
        <v>257.83706253585768</v>
      </c>
      <c r="AF3773" s="31">
        <f t="shared" si="675"/>
        <v>-9.1991858680451344E-4</v>
      </c>
      <c r="AJ3773" s="110">
        <f t="shared" si="679"/>
        <v>45664</v>
      </c>
      <c r="AK3773" s="31">
        <f t="shared" si="677"/>
        <v>-1.11E-2</v>
      </c>
      <c r="AL3773" s="115">
        <f t="shared" si="678"/>
        <v>2.6842110536986485E-3</v>
      </c>
      <c r="AM3773" s="100"/>
      <c r="BR3773" s="18">
        <f t="shared" si="671"/>
        <v>45652</v>
      </c>
      <c r="BS3773" s="6">
        <f t="shared" si="672"/>
        <v>-4.0000000000000002E-4</v>
      </c>
      <c r="BT3773" s="6">
        <f t="shared" si="673"/>
        <v>1E-3</v>
      </c>
    </row>
    <row r="3774" spans="2:72" ht="14.45" hidden="1">
      <c r="B3774" s="110">
        <v>45653</v>
      </c>
      <c r="C3774" s="106">
        <v>5970.84</v>
      </c>
      <c r="D3774" s="106">
        <v>6006.17</v>
      </c>
      <c r="E3774" s="106">
        <v>6006.17</v>
      </c>
      <c r="F3774" s="106">
        <v>5932.95</v>
      </c>
      <c r="G3774" s="28"/>
      <c r="H3774" s="107">
        <v>-1.11E-2</v>
      </c>
      <c r="K3774" s="110">
        <v>45729</v>
      </c>
      <c r="L3774" s="106">
        <v>22397.200000000001</v>
      </c>
      <c r="M3774" s="106">
        <v>22541.5</v>
      </c>
      <c r="N3774" s="106">
        <v>22558.05</v>
      </c>
      <c r="O3774" s="106">
        <v>22377.35</v>
      </c>
      <c r="P3774" s="28" t="s">
        <v>5329</v>
      </c>
      <c r="Q3774" s="107">
        <v>-3.3E-3</v>
      </c>
      <c r="T3774" s="110">
        <v>45460</v>
      </c>
      <c r="U3774" s="28">
        <v>83.5</v>
      </c>
      <c r="V3774">
        <v>83.522999999999996</v>
      </c>
      <c r="W3774">
        <v>83.566999999999993</v>
      </c>
      <c r="X3774">
        <v>83.503</v>
      </c>
      <c r="Y3774" s="19">
        <v>-5.9999999999999995E-4</v>
      </c>
      <c r="AB3774" s="110">
        <f t="shared" si="682"/>
        <v>45729</v>
      </c>
      <c r="AC3774" s="108">
        <f t="shared" si="680"/>
        <v>22397.200000000001</v>
      </c>
      <c r="AD3774" s="28">
        <f t="shared" si="681"/>
        <v>86.897000000000006</v>
      </c>
      <c r="AE3774" s="28">
        <f t="shared" si="674"/>
        <v>257.74422592264403</v>
      </c>
      <c r="AF3774" s="31">
        <f t="shared" si="675"/>
        <v>-3.6005922616633157E-4</v>
      </c>
      <c r="AJ3774" s="110">
        <f t="shared" si="679"/>
        <v>45665</v>
      </c>
      <c r="AK3774" s="31">
        <f t="shared" si="677"/>
        <v>1.6000000000000001E-3</v>
      </c>
      <c r="AL3774" s="115">
        <f t="shared" si="678"/>
        <v>-2.1251130171077159E-3</v>
      </c>
      <c r="AM3774" s="100"/>
      <c r="BR3774" s="18">
        <f t="shared" si="671"/>
        <v>45653</v>
      </c>
      <c r="BS3774" s="6">
        <f t="shared" si="672"/>
        <v>-1.11E-2</v>
      </c>
      <c r="BT3774" s="6">
        <f t="shared" si="673"/>
        <v>2.7000000000000001E-3</v>
      </c>
    </row>
    <row r="3775" spans="2:72" ht="14.45" hidden="1">
      <c r="B3775" s="110">
        <v>45656</v>
      </c>
      <c r="C3775" s="106">
        <v>5906.94</v>
      </c>
      <c r="D3775" s="106">
        <v>5920.67</v>
      </c>
      <c r="E3775" s="106">
        <v>5940.79</v>
      </c>
      <c r="F3775" s="106">
        <v>5869.16</v>
      </c>
      <c r="G3775" s="28"/>
      <c r="H3775" s="107">
        <v>-1.0699999999999999E-2</v>
      </c>
      <c r="K3775" s="110">
        <v>45733</v>
      </c>
      <c r="L3775" s="106">
        <v>22508.75</v>
      </c>
      <c r="M3775" s="106">
        <v>22353.15</v>
      </c>
      <c r="N3775" s="106">
        <v>22577</v>
      </c>
      <c r="O3775" s="106">
        <v>22353.15</v>
      </c>
      <c r="P3775" s="28" t="s">
        <v>6190</v>
      </c>
      <c r="Q3775" s="107">
        <v>5.0000000000000001E-3</v>
      </c>
      <c r="T3775" s="110">
        <v>45461</v>
      </c>
      <c r="U3775" s="28">
        <v>83.33</v>
      </c>
      <c r="V3775">
        <v>83.498000000000005</v>
      </c>
      <c r="W3775">
        <v>83.56</v>
      </c>
      <c r="X3775">
        <v>83.322000000000003</v>
      </c>
      <c r="Y3775" s="19">
        <v>-2E-3</v>
      </c>
      <c r="AB3775" s="110">
        <f t="shared" si="682"/>
        <v>45733</v>
      </c>
      <c r="AC3775" s="108">
        <f t="shared" si="680"/>
        <v>22508.75</v>
      </c>
      <c r="AD3775" s="28">
        <f t="shared" si="681"/>
        <v>86.69</v>
      </c>
      <c r="AE3775" s="28">
        <f t="shared" si="674"/>
        <v>259.64644134271543</v>
      </c>
      <c r="AF3775" s="31">
        <f t="shared" si="675"/>
        <v>7.3802445554775886E-3</v>
      </c>
      <c r="AJ3775" s="110">
        <f t="shared" si="679"/>
        <v>45667</v>
      </c>
      <c r="AK3775" s="31">
        <f t="shared" si="677"/>
        <v>-1.54E-2</v>
      </c>
      <c r="AL3775" s="115">
        <f t="shared" si="678"/>
        <v>-7.2166633139276737E-3</v>
      </c>
      <c r="AM3775" s="100"/>
      <c r="BR3775" s="18">
        <f t="shared" si="671"/>
        <v>45656</v>
      </c>
      <c r="BS3775" s="6">
        <f t="shared" si="672"/>
        <v>-1.0699999999999999E-2</v>
      </c>
      <c r="BT3775" s="6">
        <f t="shared" si="673"/>
        <v>-7.1000000000000004E-3</v>
      </c>
    </row>
    <row r="3776" spans="2:72" ht="14.45" hidden="1">
      <c r="B3776" s="110">
        <v>45657</v>
      </c>
      <c r="C3776" s="106">
        <v>5881.63</v>
      </c>
      <c r="D3776" s="106">
        <v>5919.74</v>
      </c>
      <c r="E3776" s="106">
        <v>5929.74</v>
      </c>
      <c r="F3776" s="106">
        <v>5868.86</v>
      </c>
      <c r="G3776" s="28"/>
      <c r="H3776" s="107">
        <v>-4.3E-3</v>
      </c>
      <c r="K3776" s="110">
        <v>45734</v>
      </c>
      <c r="L3776" s="106">
        <v>22834.3</v>
      </c>
      <c r="M3776" s="106">
        <v>22662.25</v>
      </c>
      <c r="N3776" s="106">
        <v>22857.8</v>
      </c>
      <c r="O3776" s="106">
        <v>22599.200000000001</v>
      </c>
      <c r="P3776" s="28" t="s">
        <v>6191</v>
      </c>
      <c r="Q3776" s="107">
        <v>1.4500000000000001E-2</v>
      </c>
      <c r="T3776" s="110">
        <v>45462</v>
      </c>
      <c r="U3776" s="28">
        <v>83.46</v>
      </c>
      <c r="V3776">
        <v>83.394000000000005</v>
      </c>
      <c r="W3776">
        <v>83.491</v>
      </c>
      <c r="X3776">
        <v>83.34</v>
      </c>
      <c r="Y3776" s="19">
        <v>1.6000000000000001E-3</v>
      </c>
      <c r="AB3776" s="110">
        <f t="shared" si="682"/>
        <v>45734</v>
      </c>
      <c r="AC3776" s="108">
        <f t="shared" si="680"/>
        <v>22834.3</v>
      </c>
      <c r="AD3776" s="28">
        <f t="shared" si="681"/>
        <v>86.51</v>
      </c>
      <c r="AE3776" s="28">
        <f t="shared" si="674"/>
        <v>263.94983238931911</v>
      </c>
      <c r="AF3776" s="31">
        <f t="shared" si="675"/>
        <v>1.6574042087191598E-2</v>
      </c>
      <c r="AJ3776" s="110">
        <f t="shared" si="679"/>
        <v>45670</v>
      </c>
      <c r="AK3776" s="31">
        <f t="shared" si="677"/>
        <v>1.6000000000000001E-3</v>
      </c>
      <c r="AL3776" s="115">
        <f t="shared" si="678"/>
        <v>-2.0216699022872708E-2</v>
      </c>
      <c r="AM3776" s="100"/>
      <c r="BR3776" s="18">
        <f t="shared" si="671"/>
        <v>45657</v>
      </c>
      <c r="BS3776" s="6">
        <f t="shared" si="672"/>
        <v>-4.3E-3</v>
      </c>
      <c r="BT3776" s="6">
        <f t="shared" si="673"/>
        <v>0</v>
      </c>
    </row>
    <row r="3777" spans="2:72" ht="14.45" hidden="1">
      <c r="B3777" s="110">
        <v>45659</v>
      </c>
      <c r="C3777" s="106">
        <v>5868.55</v>
      </c>
      <c r="D3777" s="106">
        <v>5903.26</v>
      </c>
      <c r="E3777" s="106">
        <v>5935.09</v>
      </c>
      <c r="F3777" s="106">
        <v>5829.53</v>
      </c>
      <c r="G3777" s="28"/>
      <c r="H3777" s="107">
        <v>-2.2000000000000001E-3</v>
      </c>
      <c r="K3777" s="110">
        <v>45735</v>
      </c>
      <c r="L3777" s="106">
        <v>22907.599999999999</v>
      </c>
      <c r="M3777" s="106">
        <v>22874.95</v>
      </c>
      <c r="N3777" s="106">
        <v>22940.7</v>
      </c>
      <c r="O3777" s="106">
        <v>22807.95</v>
      </c>
      <c r="P3777" s="28" t="s">
        <v>6192</v>
      </c>
      <c r="Q3777" s="107">
        <v>3.2000000000000002E-3</v>
      </c>
      <c r="T3777" s="110">
        <v>45463</v>
      </c>
      <c r="U3777" s="28">
        <v>83.62</v>
      </c>
      <c r="V3777">
        <v>83.421999999999997</v>
      </c>
      <c r="W3777">
        <v>83.683999999999997</v>
      </c>
      <c r="X3777">
        <v>83.417000000000002</v>
      </c>
      <c r="Y3777" s="19">
        <v>1.9E-3</v>
      </c>
      <c r="AB3777" s="110">
        <f t="shared" si="682"/>
        <v>45735</v>
      </c>
      <c r="AC3777" s="108">
        <f t="shared" si="680"/>
        <v>22907.599999999999</v>
      </c>
      <c r="AD3777" s="28">
        <f t="shared" si="681"/>
        <v>86.31</v>
      </c>
      <c r="AE3777" s="28">
        <f t="shared" si="674"/>
        <v>265.41072876839297</v>
      </c>
      <c r="AF3777" s="31">
        <f t="shared" si="675"/>
        <v>5.5347501676723532E-3</v>
      </c>
      <c r="AJ3777" s="110">
        <f t="shared" si="679"/>
        <v>45671</v>
      </c>
      <c r="AK3777" s="31">
        <f t="shared" si="677"/>
        <v>1.1000000000000001E-3</v>
      </c>
      <c r="AL3777" s="115">
        <f t="shared" si="678"/>
        <v>5.3067042827810162E-3</v>
      </c>
      <c r="AM3777" s="100"/>
      <c r="BR3777" s="18">
        <f t="shared" si="671"/>
        <v>45659</v>
      </c>
      <c r="BS3777" s="6">
        <f t="shared" si="672"/>
        <v>-2.2000000000000001E-3</v>
      </c>
      <c r="BT3777" s="6">
        <f t="shared" si="673"/>
        <v>1.8800000000000001E-2</v>
      </c>
    </row>
    <row r="3778" spans="2:72" ht="14.45" hidden="1">
      <c r="B3778" s="110">
        <v>45660</v>
      </c>
      <c r="C3778" s="106">
        <v>5942.47</v>
      </c>
      <c r="D3778" s="106">
        <v>5891.07</v>
      </c>
      <c r="E3778" s="106">
        <v>5949.34</v>
      </c>
      <c r="F3778" s="106">
        <v>5888.66</v>
      </c>
      <c r="G3778" s="28"/>
      <c r="H3778" s="107">
        <v>1.26E-2</v>
      </c>
      <c r="K3778" s="110">
        <v>45736</v>
      </c>
      <c r="L3778" s="106">
        <v>23190.65</v>
      </c>
      <c r="M3778" s="106">
        <v>23036.6</v>
      </c>
      <c r="N3778" s="106">
        <v>23216.7</v>
      </c>
      <c r="O3778" s="106">
        <v>22973.95</v>
      </c>
      <c r="P3778" s="28" t="s">
        <v>6193</v>
      </c>
      <c r="Q3778" s="107">
        <v>1.24E-2</v>
      </c>
      <c r="T3778" s="110">
        <v>45464</v>
      </c>
      <c r="U3778" s="28">
        <v>83.558000000000007</v>
      </c>
      <c r="V3778">
        <v>83.653999999999996</v>
      </c>
      <c r="W3778">
        <v>83.653999999999996</v>
      </c>
      <c r="X3778">
        <v>83.483999999999995</v>
      </c>
      <c r="Y3778" s="19">
        <v>-6.9999999999999999E-4</v>
      </c>
      <c r="AB3778" s="110">
        <f t="shared" si="682"/>
        <v>45736</v>
      </c>
      <c r="AC3778" s="108">
        <f t="shared" si="680"/>
        <v>23190.65</v>
      </c>
      <c r="AD3778" s="28">
        <f t="shared" si="681"/>
        <v>86.32</v>
      </c>
      <c r="AE3778" s="28">
        <f t="shared" si="674"/>
        <v>268.65905931417984</v>
      </c>
      <c r="AF3778" s="31">
        <f t="shared" si="675"/>
        <v>1.2238881829910842E-2</v>
      </c>
      <c r="AJ3778" s="110">
        <f t="shared" si="679"/>
        <v>45672</v>
      </c>
      <c r="AK3778" s="31">
        <f t="shared" si="677"/>
        <v>1.83E-2</v>
      </c>
      <c r="AL3778" s="115">
        <f t="shared" si="678"/>
        <v>3.2842679383775497E-3</v>
      </c>
      <c r="AM3778" s="100"/>
      <c r="BR3778" s="18">
        <f t="shared" si="671"/>
        <v>45660</v>
      </c>
      <c r="BS3778" s="6">
        <f t="shared" si="672"/>
        <v>1.26E-2</v>
      </c>
      <c r="BT3778" s="6">
        <f t="shared" si="673"/>
        <v>-7.6E-3</v>
      </c>
    </row>
    <row r="3779" spans="2:72" ht="14.45" hidden="1">
      <c r="B3779" s="110">
        <v>45663</v>
      </c>
      <c r="C3779" s="106">
        <v>5975.38</v>
      </c>
      <c r="D3779" s="106">
        <v>5982.81</v>
      </c>
      <c r="E3779" s="106">
        <v>6021.04</v>
      </c>
      <c r="F3779" s="106">
        <v>5960.01</v>
      </c>
      <c r="G3779" s="28"/>
      <c r="H3779" s="107">
        <v>5.4999999999999997E-3</v>
      </c>
      <c r="K3779" s="110">
        <v>45737</v>
      </c>
      <c r="L3779" s="106">
        <v>23350.400000000001</v>
      </c>
      <c r="M3779" s="106">
        <v>23168.25</v>
      </c>
      <c r="N3779" s="106">
        <v>23402.7</v>
      </c>
      <c r="O3779" s="106">
        <v>23132.799999999999</v>
      </c>
      <c r="P3779" s="28" t="s">
        <v>6194</v>
      </c>
      <c r="Q3779" s="107">
        <v>6.8999999999999999E-3</v>
      </c>
      <c r="T3779" s="110">
        <v>45467</v>
      </c>
      <c r="U3779" s="28">
        <v>83.45</v>
      </c>
      <c r="V3779">
        <v>83.563000000000002</v>
      </c>
      <c r="W3779">
        <v>83.59</v>
      </c>
      <c r="X3779">
        <v>83.41</v>
      </c>
      <c r="Y3779" s="19">
        <v>-1.2999999999999999E-3</v>
      </c>
      <c r="AB3779" s="110">
        <f t="shared" ref="AB3779:AB3810" si="683">VLOOKUP(K3779,T:Y,1,FALSE)</f>
        <v>45737</v>
      </c>
      <c r="AC3779" s="108">
        <f t="shared" si="680"/>
        <v>23350.400000000001</v>
      </c>
      <c r="AD3779" s="28">
        <f t="shared" si="681"/>
        <v>85.99</v>
      </c>
      <c r="AE3779" s="28">
        <f t="shared" si="674"/>
        <v>271.54785440167467</v>
      </c>
      <c r="AF3779" s="31">
        <f t="shared" si="675"/>
        <v>1.0752643498675329E-2</v>
      </c>
      <c r="AJ3779" s="110">
        <f t="shared" si="679"/>
        <v>45673</v>
      </c>
      <c r="AK3779" s="31">
        <f t="shared" si="677"/>
        <v>-2.0999999999999999E-3</v>
      </c>
      <c r="AL3779" s="115">
        <f t="shared" si="678"/>
        <v>2.0435051749991828E-3</v>
      </c>
      <c r="AM3779" s="100"/>
      <c r="BR3779" s="18">
        <f t="shared" ref="BR3779:BR3842" si="684">VLOOKUP(B3779,K:Q,1,FALSE)</f>
        <v>45663</v>
      </c>
      <c r="BS3779" s="6">
        <f t="shared" ref="BS3779:BS3842" si="685">IFERROR(VLOOKUP(BR3779,B:H,7,FALSE),0)</f>
        <v>5.4999999999999997E-3</v>
      </c>
      <c r="BT3779" s="6">
        <f t="shared" ref="BT3779:BT3842" si="686">IFERROR(VLOOKUP(BR3779,K:Q,7,FALSE),0)</f>
        <v>-1.6199999999999999E-2</v>
      </c>
    </row>
    <row r="3780" spans="2:72" ht="14.45" hidden="1">
      <c r="B3780" s="110">
        <v>45664</v>
      </c>
      <c r="C3780" s="106">
        <v>5909.03</v>
      </c>
      <c r="D3780" s="106">
        <v>5993.26</v>
      </c>
      <c r="E3780" s="106">
        <v>6000.68</v>
      </c>
      <c r="F3780" s="106">
        <v>5890.68</v>
      </c>
      <c r="G3780" s="28"/>
      <c r="H3780" s="107">
        <v>-1.11E-2</v>
      </c>
      <c r="K3780" s="110">
        <v>45740</v>
      </c>
      <c r="L3780" s="106">
        <v>23658.35</v>
      </c>
      <c r="M3780" s="106">
        <v>23515.4</v>
      </c>
      <c r="N3780" s="106">
        <v>23708.75</v>
      </c>
      <c r="O3780" s="106">
        <v>23433.5</v>
      </c>
      <c r="P3780" s="28" t="s">
        <v>6195</v>
      </c>
      <c r="Q3780" s="107">
        <v>1.32E-2</v>
      </c>
      <c r="T3780" s="110">
        <v>45468</v>
      </c>
      <c r="U3780" s="28">
        <v>83.403000000000006</v>
      </c>
      <c r="V3780">
        <v>83.438999999999993</v>
      </c>
      <c r="W3780">
        <v>83.51</v>
      </c>
      <c r="X3780">
        <v>83.394000000000005</v>
      </c>
      <c r="Y3780" s="19">
        <v>-5.9999999999999995E-4</v>
      </c>
      <c r="AB3780" s="110">
        <f t="shared" si="683"/>
        <v>45740</v>
      </c>
      <c r="AC3780" s="108">
        <f t="shared" si="680"/>
        <v>23658.35</v>
      </c>
      <c r="AD3780" s="28">
        <f t="shared" si="681"/>
        <v>85.56</v>
      </c>
      <c r="AE3780" s="28">
        <f t="shared" ref="AE3780:AE3843" si="687">AC3780/AD3780</f>
        <v>276.51180458158018</v>
      </c>
      <c r="AF3780" s="31">
        <f t="shared" si="675"/>
        <v>1.8280204020919344E-2</v>
      </c>
      <c r="AJ3780" s="110">
        <f t="shared" si="679"/>
        <v>45674</v>
      </c>
      <c r="AK3780" s="31">
        <f t="shared" si="677"/>
        <v>0.01</v>
      </c>
      <c r="AL3780" s="115">
        <f t="shared" si="678"/>
        <v>-4.6700823226536459E-3</v>
      </c>
      <c r="AM3780" s="100"/>
      <c r="BR3780" s="18">
        <f t="shared" si="684"/>
        <v>45664</v>
      </c>
      <c r="BS3780" s="6">
        <f t="shared" si="685"/>
        <v>-1.11E-2</v>
      </c>
      <c r="BT3780" s="6">
        <f t="shared" si="686"/>
        <v>3.8999999999999998E-3</v>
      </c>
    </row>
    <row r="3781" spans="2:72" ht="14.45" hidden="1">
      <c r="B3781" s="110">
        <v>45665</v>
      </c>
      <c r="C3781" s="106">
        <v>5918.25</v>
      </c>
      <c r="D3781" s="106">
        <v>5910.66</v>
      </c>
      <c r="E3781" s="106">
        <v>5927.89</v>
      </c>
      <c r="F3781" s="106">
        <v>5874.78</v>
      </c>
      <c r="G3781" s="28"/>
      <c r="H3781" s="107">
        <v>1.6000000000000001E-3</v>
      </c>
      <c r="K3781" s="110">
        <v>45741</v>
      </c>
      <c r="L3781" s="106">
        <v>23668.65</v>
      </c>
      <c r="M3781" s="106">
        <v>23751.5</v>
      </c>
      <c r="N3781" s="106">
        <v>23869.599999999999</v>
      </c>
      <c r="O3781" s="106">
        <v>23601.4</v>
      </c>
      <c r="P3781" s="28" t="s">
        <v>6196</v>
      </c>
      <c r="Q3781" s="107">
        <v>4.0000000000000002E-4</v>
      </c>
      <c r="T3781" s="110">
        <v>45469</v>
      </c>
      <c r="U3781" s="28">
        <v>83.56</v>
      </c>
      <c r="V3781">
        <v>83.451999999999998</v>
      </c>
      <c r="W3781">
        <v>83.632000000000005</v>
      </c>
      <c r="X3781">
        <v>83.412999999999997</v>
      </c>
      <c r="Y3781" s="19">
        <v>1.9E-3</v>
      </c>
      <c r="AB3781" s="110">
        <f t="shared" si="683"/>
        <v>45741</v>
      </c>
      <c r="AC3781" s="108">
        <f t="shared" si="680"/>
        <v>23668.65</v>
      </c>
      <c r="AD3781" s="28">
        <f t="shared" si="681"/>
        <v>85.582999999999998</v>
      </c>
      <c r="AE3781" s="28">
        <f t="shared" si="687"/>
        <v>276.55784443172126</v>
      </c>
      <c r="AF3781" s="31">
        <f t="shared" ref="AF3781:AF3844" si="688">AE3781/AE3780-1</f>
        <v>1.6650229530257299E-4</v>
      </c>
      <c r="AJ3781" s="110">
        <f t="shared" si="679"/>
        <v>45678</v>
      </c>
      <c r="AK3781" s="31">
        <f t="shared" si="677"/>
        <v>8.8000000000000005E-3</v>
      </c>
      <c r="AL3781" s="115">
        <f t="shared" si="678"/>
        <v>-1.6484129303185657E-2</v>
      </c>
      <c r="AM3781" s="100"/>
      <c r="BR3781" s="18">
        <f t="shared" si="684"/>
        <v>45665</v>
      </c>
      <c r="BS3781" s="6">
        <f t="shared" si="685"/>
        <v>1.6000000000000001E-3</v>
      </c>
      <c r="BT3781" s="6">
        <f t="shared" si="686"/>
        <v>-8.0000000000000004E-4</v>
      </c>
    </row>
    <row r="3782" spans="2:72" ht="14.45" hidden="1">
      <c r="B3782" s="110">
        <v>45667</v>
      </c>
      <c r="C3782" s="106">
        <v>5827.04</v>
      </c>
      <c r="D3782" s="106">
        <v>5890.35</v>
      </c>
      <c r="E3782" s="106">
        <v>5890.35</v>
      </c>
      <c r="F3782" s="106">
        <v>5807.78</v>
      </c>
      <c r="G3782" s="28"/>
      <c r="H3782" s="107">
        <v>-1.54E-2</v>
      </c>
      <c r="K3782" s="110">
        <v>45742</v>
      </c>
      <c r="L3782" s="106">
        <v>23486.85</v>
      </c>
      <c r="M3782" s="106">
        <v>23700.95</v>
      </c>
      <c r="N3782" s="106">
        <v>23736.5</v>
      </c>
      <c r="O3782" s="106">
        <v>23451.7</v>
      </c>
      <c r="P3782" s="28" t="s">
        <v>6197</v>
      </c>
      <c r="Q3782" s="107">
        <v>-7.7000000000000002E-3</v>
      </c>
      <c r="T3782" s="110">
        <v>45470</v>
      </c>
      <c r="U3782" s="28">
        <v>83.438000000000002</v>
      </c>
      <c r="V3782">
        <v>83.578999999999994</v>
      </c>
      <c r="W3782">
        <v>83.596000000000004</v>
      </c>
      <c r="X3782">
        <v>83.408000000000001</v>
      </c>
      <c r="Y3782" s="19">
        <v>-1.5E-3</v>
      </c>
      <c r="AB3782" s="110">
        <f t="shared" si="683"/>
        <v>45742</v>
      </c>
      <c r="AC3782" s="108">
        <f t="shared" si="680"/>
        <v>23486.85</v>
      </c>
      <c r="AD3782" s="28">
        <f t="shared" si="681"/>
        <v>85.625</v>
      </c>
      <c r="AE3782" s="28">
        <f t="shared" si="687"/>
        <v>274.29897810218978</v>
      </c>
      <c r="AF3782" s="31">
        <f t="shared" si="688"/>
        <v>-8.1677897590396453E-3</v>
      </c>
      <c r="AJ3782" s="110">
        <f t="shared" si="679"/>
        <v>45679</v>
      </c>
      <c r="AK3782" s="31">
        <f t="shared" si="677"/>
        <v>6.1000000000000004E-3</v>
      </c>
      <c r="AL3782" s="115">
        <f t="shared" si="678"/>
        <v>5.6997910267657659E-3</v>
      </c>
      <c r="AM3782" s="100"/>
      <c r="BR3782" s="18">
        <f t="shared" si="684"/>
        <v>45667</v>
      </c>
      <c r="BS3782" s="6">
        <f t="shared" si="685"/>
        <v>-1.54E-2</v>
      </c>
      <c r="BT3782" s="6">
        <f t="shared" si="686"/>
        <v>-4.0000000000000001E-3</v>
      </c>
    </row>
    <row r="3783" spans="2:72" ht="14.45" hidden="1">
      <c r="B3783" s="110">
        <v>45670</v>
      </c>
      <c r="C3783" s="106">
        <v>5836.22</v>
      </c>
      <c r="D3783" s="106">
        <v>5782.02</v>
      </c>
      <c r="E3783" s="106">
        <v>5838.61</v>
      </c>
      <c r="F3783" s="106">
        <v>5773.31</v>
      </c>
      <c r="G3783" s="28"/>
      <c r="H3783" s="107">
        <v>1.6000000000000001E-3</v>
      </c>
      <c r="K3783" s="110">
        <v>45743</v>
      </c>
      <c r="L3783" s="106">
        <v>23591.95</v>
      </c>
      <c r="M3783" s="106">
        <v>23433.95</v>
      </c>
      <c r="N3783" s="106">
        <v>23646.45</v>
      </c>
      <c r="O3783" s="106">
        <v>23412.2</v>
      </c>
      <c r="P3783" s="28" t="s">
        <v>6198</v>
      </c>
      <c r="Q3783" s="107">
        <v>4.4999999999999997E-3</v>
      </c>
      <c r="T3783" s="110">
        <v>45471</v>
      </c>
      <c r="U3783" s="28">
        <v>83.355000000000004</v>
      </c>
      <c r="V3783">
        <v>83.457999999999998</v>
      </c>
      <c r="W3783">
        <v>83.492000000000004</v>
      </c>
      <c r="X3783">
        <v>83.328999999999994</v>
      </c>
      <c r="Y3783" s="19">
        <v>-1E-3</v>
      </c>
      <c r="AB3783" s="110">
        <f t="shared" si="683"/>
        <v>45743</v>
      </c>
      <c r="AC3783" s="108">
        <f t="shared" si="680"/>
        <v>23591.95</v>
      </c>
      <c r="AD3783" s="28">
        <f t="shared" si="681"/>
        <v>85.64</v>
      </c>
      <c r="AE3783" s="28">
        <f t="shared" si="687"/>
        <v>275.4781644091546</v>
      </c>
      <c r="AF3783" s="31">
        <f t="shared" si="688"/>
        <v>4.2989088589513447E-3</v>
      </c>
      <c r="AJ3783" s="110">
        <f t="shared" si="679"/>
        <v>45680</v>
      </c>
      <c r="AK3783" s="31">
        <f t="shared" si="677"/>
        <v>5.3E-3</v>
      </c>
      <c r="AL3783" s="115">
        <f t="shared" si="678"/>
        <v>2.3912289946705911E-3</v>
      </c>
      <c r="AM3783" s="100"/>
      <c r="BR3783" s="18">
        <f t="shared" si="684"/>
        <v>45670</v>
      </c>
      <c r="BS3783" s="6">
        <f t="shared" si="685"/>
        <v>1.6000000000000001E-3</v>
      </c>
      <c r="BT3783" s="6">
        <f t="shared" si="686"/>
        <v>-1.47E-2</v>
      </c>
    </row>
    <row r="3784" spans="2:72" ht="14.45" hidden="1">
      <c r="B3784" s="110">
        <v>45671</v>
      </c>
      <c r="C3784" s="106">
        <v>5842.91</v>
      </c>
      <c r="D3784" s="106">
        <v>5859.27</v>
      </c>
      <c r="E3784" s="106">
        <v>5871.92</v>
      </c>
      <c r="F3784" s="106">
        <v>5805.42</v>
      </c>
      <c r="G3784" s="28"/>
      <c r="H3784" s="107">
        <v>1.1000000000000001E-3</v>
      </c>
      <c r="K3784" s="110">
        <v>45744</v>
      </c>
      <c r="L3784" s="106">
        <v>23519.35</v>
      </c>
      <c r="M3784" s="106">
        <v>23600.400000000001</v>
      </c>
      <c r="N3784" s="106">
        <v>23649.200000000001</v>
      </c>
      <c r="O3784" s="106">
        <v>23450.2</v>
      </c>
      <c r="P3784" s="28" t="s">
        <v>6199</v>
      </c>
      <c r="Q3784" s="107">
        <v>-3.0999999999999999E-3</v>
      </c>
      <c r="T3784" s="110">
        <v>45474</v>
      </c>
      <c r="U3784" s="28">
        <v>83.438000000000002</v>
      </c>
      <c r="V3784">
        <v>83.38</v>
      </c>
      <c r="W3784">
        <v>83.478999999999999</v>
      </c>
      <c r="X3784">
        <v>83.349000000000004</v>
      </c>
      <c r="Y3784" s="19">
        <v>1E-3</v>
      </c>
      <c r="AB3784" s="110">
        <f t="shared" si="683"/>
        <v>45744</v>
      </c>
      <c r="AC3784" s="108">
        <f t="shared" si="680"/>
        <v>23519.35</v>
      </c>
      <c r="AD3784" s="28">
        <f t="shared" si="681"/>
        <v>85.534000000000006</v>
      </c>
      <c r="AE3784" s="28">
        <f t="shared" si="687"/>
        <v>274.97077185680547</v>
      </c>
      <c r="AF3784" s="31">
        <f t="shared" si="688"/>
        <v>-1.8418612358528375E-3</v>
      </c>
      <c r="AJ3784" s="110">
        <f t="shared" si="679"/>
        <v>45681</v>
      </c>
      <c r="AK3784" s="31">
        <f t="shared" si="677"/>
        <v>-2.8999999999999998E-3</v>
      </c>
      <c r="AL3784" s="115">
        <f t="shared" si="678"/>
        <v>-2.2208275766791852E-3</v>
      </c>
      <c r="AM3784" s="100"/>
      <c r="BR3784" s="18">
        <f t="shared" si="684"/>
        <v>45671</v>
      </c>
      <c r="BS3784" s="6">
        <f t="shared" si="685"/>
        <v>1.1000000000000001E-3</v>
      </c>
      <c r="BT3784" s="6">
        <f t="shared" si="686"/>
        <v>3.8999999999999998E-3</v>
      </c>
    </row>
    <row r="3785" spans="2:72" ht="14.45" hidden="1">
      <c r="B3785" s="110">
        <v>45672</v>
      </c>
      <c r="C3785" s="106">
        <v>5949.91</v>
      </c>
      <c r="D3785" s="106">
        <v>5905.21</v>
      </c>
      <c r="E3785" s="106">
        <v>5960.61</v>
      </c>
      <c r="F3785" s="106">
        <v>5905.21</v>
      </c>
      <c r="G3785" s="28"/>
      <c r="H3785" s="107">
        <v>1.83E-2</v>
      </c>
      <c r="K3785" s="110">
        <v>45748</v>
      </c>
      <c r="L3785" s="106">
        <v>23165.7</v>
      </c>
      <c r="M3785" s="106">
        <v>23341.1</v>
      </c>
      <c r="N3785" s="106">
        <v>23565.15</v>
      </c>
      <c r="O3785" s="106">
        <v>23136.400000000001</v>
      </c>
      <c r="P3785" s="28" t="s">
        <v>5550</v>
      </c>
      <c r="Q3785" s="107">
        <v>-1.4999999999999999E-2</v>
      </c>
      <c r="T3785" s="110">
        <v>45475</v>
      </c>
      <c r="U3785" s="28">
        <v>83.5</v>
      </c>
      <c r="V3785">
        <v>83.44</v>
      </c>
      <c r="W3785">
        <v>83.566999999999993</v>
      </c>
      <c r="X3785">
        <v>83.421999999999997</v>
      </c>
      <c r="Y3785" s="19">
        <v>6.9999999999999999E-4</v>
      </c>
      <c r="AB3785" s="110">
        <f t="shared" si="683"/>
        <v>45748</v>
      </c>
      <c r="AC3785" s="108">
        <f t="shared" si="680"/>
        <v>23165.7</v>
      </c>
      <c r="AD3785" s="28">
        <f t="shared" si="681"/>
        <v>85.57</v>
      </c>
      <c r="AE3785" s="28">
        <f t="shared" si="687"/>
        <v>270.72221572981186</v>
      </c>
      <c r="AF3785" s="31">
        <f t="shared" si="688"/>
        <v>-1.5450937197085457E-2</v>
      </c>
      <c r="AJ3785" s="110">
        <f t="shared" si="679"/>
        <v>45684</v>
      </c>
      <c r="AK3785" s="31">
        <f t="shared" si="677"/>
        <v>-1.46E-2</v>
      </c>
      <c r="AL3785" s="115">
        <f t="shared" si="678"/>
        <v>-1.310862068411256E-2</v>
      </c>
      <c r="AM3785" s="100"/>
      <c r="BR3785" s="18">
        <f t="shared" si="684"/>
        <v>45672</v>
      </c>
      <c r="BS3785" s="6">
        <f t="shared" si="685"/>
        <v>1.83E-2</v>
      </c>
      <c r="BT3785" s="6">
        <f t="shared" si="686"/>
        <v>1.6000000000000001E-3</v>
      </c>
    </row>
    <row r="3786" spans="2:72" ht="14.45" hidden="1">
      <c r="B3786" s="110">
        <v>45673</v>
      </c>
      <c r="C3786" s="106">
        <v>5937.34</v>
      </c>
      <c r="D3786" s="106">
        <v>5963.61</v>
      </c>
      <c r="E3786" s="106">
        <v>5964.69</v>
      </c>
      <c r="F3786" s="106">
        <v>5930.72</v>
      </c>
      <c r="G3786" s="28"/>
      <c r="H3786" s="107">
        <v>-2.0999999999999999E-3</v>
      </c>
      <c r="K3786" s="110">
        <v>45749</v>
      </c>
      <c r="L3786" s="106">
        <v>23332.35</v>
      </c>
      <c r="M3786" s="106">
        <v>23192.6</v>
      </c>
      <c r="N3786" s="106">
        <v>23350</v>
      </c>
      <c r="O3786" s="106">
        <v>23158.45</v>
      </c>
      <c r="P3786" s="28" t="s">
        <v>6200</v>
      </c>
      <c r="Q3786" s="107">
        <v>7.1999999999999998E-3</v>
      </c>
      <c r="T3786" s="110">
        <v>45476</v>
      </c>
      <c r="U3786" s="28">
        <v>83.52</v>
      </c>
      <c r="V3786">
        <v>83.497</v>
      </c>
      <c r="W3786">
        <v>83.563999999999993</v>
      </c>
      <c r="X3786">
        <v>83.435000000000002</v>
      </c>
      <c r="Y3786" s="19">
        <v>2.0000000000000001E-4</v>
      </c>
      <c r="AB3786" s="110">
        <f t="shared" si="683"/>
        <v>45749</v>
      </c>
      <c r="AC3786" s="108">
        <f t="shared" si="680"/>
        <v>23332.35</v>
      </c>
      <c r="AD3786" s="28">
        <f t="shared" si="681"/>
        <v>85.45</v>
      </c>
      <c r="AE3786" s="28">
        <f t="shared" si="687"/>
        <v>273.05266237565826</v>
      </c>
      <c r="AF3786" s="31">
        <f t="shared" si="688"/>
        <v>8.6082578763031492E-3</v>
      </c>
      <c r="AJ3786" s="110">
        <f t="shared" si="679"/>
        <v>45685</v>
      </c>
      <c r="AK3786" s="31">
        <f t="shared" si="677"/>
        <v>9.1999999999999998E-3</v>
      </c>
      <c r="AL3786" s="115">
        <f t="shared" si="678"/>
        <v>2.8935043487265943E-3</v>
      </c>
      <c r="AM3786" s="100"/>
      <c r="BR3786" s="18">
        <f t="shared" si="684"/>
        <v>45673</v>
      </c>
      <c r="BS3786" s="6">
        <f t="shared" si="685"/>
        <v>-2.0999999999999999E-3</v>
      </c>
      <c r="BT3786" s="6">
        <f t="shared" si="686"/>
        <v>4.1999999999999997E-3</v>
      </c>
    </row>
    <row r="3787" spans="2:72" ht="14.45" hidden="1">
      <c r="B3787" s="110">
        <v>45674</v>
      </c>
      <c r="C3787" s="106">
        <v>5996.66</v>
      </c>
      <c r="D3787" s="106">
        <v>5995.4</v>
      </c>
      <c r="E3787" s="106">
        <v>6014.96</v>
      </c>
      <c r="F3787" s="106">
        <v>5978.44</v>
      </c>
      <c r="G3787" s="28"/>
      <c r="H3787" s="107">
        <v>0.01</v>
      </c>
      <c r="K3787" s="110">
        <v>45750</v>
      </c>
      <c r="L3787" s="106">
        <v>23250.1</v>
      </c>
      <c r="M3787" s="106">
        <v>23150.3</v>
      </c>
      <c r="N3787" s="106">
        <v>23306.5</v>
      </c>
      <c r="O3787" s="106">
        <v>23145.8</v>
      </c>
      <c r="P3787" s="28" t="s">
        <v>6143</v>
      </c>
      <c r="Q3787" s="107">
        <v>-3.5000000000000001E-3</v>
      </c>
      <c r="T3787" s="110">
        <v>45477</v>
      </c>
      <c r="U3787" s="28">
        <v>83.474999999999994</v>
      </c>
      <c r="V3787">
        <v>83.495000000000005</v>
      </c>
      <c r="W3787">
        <v>83.561000000000007</v>
      </c>
      <c r="X3787">
        <v>83.462999999999994</v>
      </c>
      <c r="Y3787" s="19">
        <v>-5.0000000000000001E-4</v>
      </c>
      <c r="AB3787" s="110">
        <f t="shared" si="683"/>
        <v>45750</v>
      </c>
      <c r="AC3787" s="108">
        <f t="shared" si="680"/>
        <v>23250.1</v>
      </c>
      <c r="AD3787" s="28">
        <f t="shared" si="681"/>
        <v>85.247</v>
      </c>
      <c r="AE3787" s="28">
        <f t="shared" si="687"/>
        <v>272.73804356751555</v>
      </c>
      <c r="AF3787" s="31">
        <f t="shared" si="688"/>
        <v>-1.1522275791249204E-3</v>
      </c>
      <c r="AJ3787" s="110">
        <f t="shared" si="679"/>
        <v>45686</v>
      </c>
      <c r="AK3787" s="31">
        <f t="shared" si="677"/>
        <v>-4.7000000000000002E-3</v>
      </c>
      <c r="AL3787" s="115">
        <f t="shared" si="678"/>
        <v>8.4309111766966982E-3</v>
      </c>
      <c r="AM3787" s="100"/>
      <c r="BR3787" s="18">
        <f t="shared" si="684"/>
        <v>45674</v>
      </c>
      <c r="BS3787" s="6">
        <f t="shared" si="685"/>
        <v>0.01</v>
      </c>
      <c r="BT3787" s="6">
        <f t="shared" si="686"/>
        <v>-4.7000000000000002E-3</v>
      </c>
    </row>
    <row r="3788" spans="2:72" ht="14.45" hidden="1">
      <c r="B3788" s="110">
        <v>45678</v>
      </c>
      <c r="C3788" s="106">
        <v>6049.24</v>
      </c>
      <c r="D3788" s="106">
        <v>6014.12</v>
      </c>
      <c r="E3788" s="106">
        <v>6051.51</v>
      </c>
      <c r="F3788" s="106">
        <v>6006.88</v>
      </c>
      <c r="G3788" s="28"/>
      <c r="H3788" s="107">
        <v>8.8000000000000005E-3</v>
      </c>
      <c r="K3788" s="110">
        <v>45751</v>
      </c>
      <c r="L3788" s="106">
        <v>22904.45</v>
      </c>
      <c r="M3788" s="106">
        <v>23190.400000000001</v>
      </c>
      <c r="N3788" s="106">
        <v>23214.7</v>
      </c>
      <c r="O3788" s="106">
        <v>22857.45</v>
      </c>
      <c r="P3788" s="28" t="s">
        <v>6201</v>
      </c>
      <c r="Q3788" s="107">
        <v>-1.49E-2</v>
      </c>
      <c r="T3788" s="110">
        <v>45478</v>
      </c>
      <c r="U3788" s="28">
        <v>83.5</v>
      </c>
      <c r="V3788">
        <v>83.503</v>
      </c>
      <c r="W3788">
        <v>83.531999999999996</v>
      </c>
      <c r="X3788">
        <v>83.457999999999998</v>
      </c>
      <c r="Y3788" s="19">
        <v>2.9999999999999997E-4</v>
      </c>
      <c r="AB3788" s="110">
        <f t="shared" si="683"/>
        <v>45751</v>
      </c>
      <c r="AC3788" s="108">
        <f t="shared" si="680"/>
        <v>22904.45</v>
      </c>
      <c r="AD3788" s="28">
        <f t="shared" si="681"/>
        <v>85.501999999999995</v>
      </c>
      <c r="AE3788" s="28">
        <f t="shared" si="687"/>
        <v>267.88203784706792</v>
      </c>
      <c r="AF3788" s="31">
        <f t="shared" si="688"/>
        <v>-1.780465114777996E-2</v>
      </c>
      <c r="AJ3788" s="110">
        <f t="shared" si="679"/>
        <v>45687</v>
      </c>
      <c r="AK3788" s="31">
        <f t="shared" si="677"/>
        <v>5.3E-3</v>
      </c>
      <c r="AL3788" s="115">
        <f t="shared" si="678"/>
        <v>4.7158821697432796E-3</v>
      </c>
      <c r="AM3788" s="100"/>
      <c r="BR3788" s="18">
        <f t="shared" si="684"/>
        <v>45678</v>
      </c>
      <c r="BS3788" s="6">
        <f t="shared" si="685"/>
        <v>8.8000000000000005E-3</v>
      </c>
      <c r="BT3788" s="6">
        <f t="shared" si="686"/>
        <v>-1.37E-2</v>
      </c>
    </row>
    <row r="3789" spans="2:72" ht="14.45" hidden="1">
      <c r="B3789" s="110">
        <v>45679</v>
      </c>
      <c r="C3789" s="106">
        <v>6086.37</v>
      </c>
      <c r="D3789" s="106">
        <v>6081.39</v>
      </c>
      <c r="E3789" s="106">
        <v>6100.81</v>
      </c>
      <c r="F3789" s="106">
        <v>6076.13</v>
      </c>
      <c r="G3789" s="28"/>
      <c r="H3789" s="107">
        <v>6.1000000000000004E-3</v>
      </c>
      <c r="K3789" s="110">
        <v>45754</v>
      </c>
      <c r="L3789" s="106">
        <v>22161.599999999999</v>
      </c>
      <c r="M3789" s="106">
        <v>21758.400000000001</v>
      </c>
      <c r="N3789" s="106">
        <v>22254</v>
      </c>
      <c r="O3789" s="106">
        <v>21743.65</v>
      </c>
      <c r="P3789" s="28" t="s">
        <v>6202</v>
      </c>
      <c r="Q3789" s="107">
        <v>-3.2399999999999998E-2</v>
      </c>
      <c r="T3789" s="110">
        <v>45481</v>
      </c>
      <c r="U3789" s="28">
        <v>83.5</v>
      </c>
      <c r="V3789">
        <v>83.495000000000005</v>
      </c>
      <c r="W3789">
        <v>83.522000000000006</v>
      </c>
      <c r="X3789">
        <v>83.433999999999997</v>
      </c>
      <c r="Y3789" s="19">
        <v>0</v>
      </c>
      <c r="AB3789" s="110">
        <f t="shared" si="683"/>
        <v>45754</v>
      </c>
      <c r="AC3789" s="108">
        <f t="shared" si="680"/>
        <v>22161.599999999999</v>
      </c>
      <c r="AD3789" s="28">
        <f t="shared" si="681"/>
        <v>85.853999999999999</v>
      </c>
      <c r="AE3789" s="28">
        <f t="shared" si="687"/>
        <v>258.13124606890767</v>
      </c>
      <c r="AF3789" s="31">
        <f t="shared" si="688"/>
        <v>-3.6399572948324743E-2</v>
      </c>
      <c r="AJ3789" s="110">
        <f t="shared" si="679"/>
        <v>45688</v>
      </c>
      <c r="AK3789" s="31">
        <f t="shared" si="677"/>
        <v>-5.0000000000000001E-3</v>
      </c>
      <c r="AL3789" s="115">
        <f t="shared" si="678"/>
        <v>1.1240884455366862E-2</v>
      </c>
      <c r="AM3789" s="100"/>
      <c r="BR3789" s="18">
        <f t="shared" si="684"/>
        <v>45679</v>
      </c>
      <c r="BS3789" s="6">
        <f t="shared" si="685"/>
        <v>6.1000000000000004E-3</v>
      </c>
      <c r="BT3789" s="6">
        <f t="shared" si="686"/>
        <v>5.7000000000000002E-3</v>
      </c>
    </row>
    <row r="3790" spans="2:72" ht="14.45" hidden="1">
      <c r="B3790" s="110">
        <v>45680</v>
      </c>
      <c r="C3790" s="106">
        <v>6118.71</v>
      </c>
      <c r="D3790" s="106">
        <v>6076.32</v>
      </c>
      <c r="E3790" s="106">
        <v>6118.73</v>
      </c>
      <c r="F3790" s="106">
        <v>6074.67</v>
      </c>
      <c r="G3790" s="28"/>
      <c r="H3790" s="107">
        <v>5.3E-3</v>
      </c>
      <c r="K3790" s="110">
        <v>45755</v>
      </c>
      <c r="L3790" s="106">
        <v>22535.85</v>
      </c>
      <c r="M3790" s="106">
        <v>22446.75</v>
      </c>
      <c r="N3790" s="106">
        <v>22697.200000000001</v>
      </c>
      <c r="O3790" s="106">
        <v>22270.85</v>
      </c>
      <c r="P3790" s="28" t="s">
        <v>6203</v>
      </c>
      <c r="Q3790" s="107">
        <v>1.6899999999999998E-2</v>
      </c>
      <c r="T3790" s="110">
        <v>45482</v>
      </c>
      <c r="U3790" s="28">
        <v>83.465000000000003</v>
      </c>
      <c r="V3790">
        <v>83.478999999999999</v>
      </c>
      <c r="W3790">
        <v>83.522000000000006</v>
      </c>
      <c r="X3790">
        <v>83.451999999999998</v>
      </c>
      <c r="Y3790" s="19">
        <v>-4.0000000000000002E-4</v>
      </c>
      <c r="AB3790" s="110">
        <f t="shared" si="683"/>
        <v>45755</v>
      </c>
      <c r="AC3790" s="108">
        <f t="shared" si="680"/>
        <v>22535.85</v>
      </c>
      <c r="AD3790" s="28">
        <f t="shared" si="681"/>
        <v>86.24</v>
      </c>
      <c r="AE3790" s="28">
        <f t="shared" si="687"/>
        <v>261.31551484230056</v>
      </c>
      <c r="AF3790" s="31">
        <f t="shared" si="688"/>
        <v>1.2335851710655987E-2</v>
      </c>
      <c r="AJ3790" s="110">
        <f t="shared" si="679"/>
        <v>45691</v>
      </c>
      <c r="AK3790" s="31">
        <f t="shared" si="677"/>
        <v>-7.6E-3</v>
      </c>
      <c r="AL3790" s="115">
        <f t="shared" si="678"/>
        <v>-1.1113215856589864E-2</v>
      </c>
      <c r="AM3790" s="100"/>
      <c r="BR3790" s="18">
        <f t="shared" si="684"/>
        <v>45680</v>
      </c>
      <c r="BS3790" s="6">
        <f t="shared" si="685"/>
        <v>5.3E-3</v>
      </c>
      <c r="BT3790" s="6">
        <f t="shared" si="686"/>
        <v>2.2000000000000001E-3</v>
      </c>
    </row>
    <row r="3791" spans="2:72" ht="14.45" hidden="1">
      <c r="B3791" s="110">
        <v>45681</v>
      </c>
      <c r="C3791" s="106">
        <v>6101.24</v>
      </c>
      <c r="D3791" s="106">
        <v>6121.43</v>
      </c>
      <c r="E3791" s="106">
        <v>6128.18</v>
      </c>
      <c r="F3791" s="106">
        <v>6088.74</v>
      </c>
      <c r="G3791" s="28"/>
      <c r="H3791" s="107">
        <v>-2.8999999999999998E-3</v>
      </c>
      <c r="K3791" s="110">
        <v>45756</v>
      </c>
      <c r="L3791" s="106">
        <v>22399.15</v>
      </c>
      <c r="M3791" s="106">
        <v>22460.3</v>
      </c>
      <c r="N3791" s="106">
        <v>22468.7</v>
      </c>
      <c r="O3791" s="106">
        <v>22353.25</v>
      </c>
      <c r="P3791" s="28" t="s">
        <v>6204</v>
      </c>
      <c r="Q3791" s="107">
        <v>-6.1000000000000004E-3</v>
      </c>
      <c r="T3791" s="110">
        <v>45483</v>
      </c>
      <c r="U3791" s="28">
        <v>83.51</v>
      </c>
      <c r="V3791">
        <v>83.492000000000004</v>
      </c>
      <c r="W3791">
        <v>83.545000000000002</v>
      </c>
      <c r="X3791">
        <v>83.465000000000003</v>
      </c>
      <c r="Y3791" s="19">
        <v>5.0000000000000001E-4</v>
      </c>
      <c r="AB3791" s="110">
        <f t="shared" si="683"/>
        <v>45756</v>
      </c>
      <c r="AC3791" s="108">
        <f t="shared" si="680"/>
        <v>22399.15</v>
      </c>
      <c r="AD3791" s="28">
        <f t="shared" si="681"/>
        <v>86.65</v>
      </c>
      <c r="AE3791" s="28">
        <f t="shared" si="687"/>
        <v>258.5014425851125</v>
      </c>
      <c r="AF3791" s="31">
        <f t="shared" si="688"/>
        <v>-1.0768867890933675E-2</v>
      </c>
      <c r="AJ3791" s="110">
        <f t="shared" si="679"/>
        <v>45692</v>
      </c>
      <c r="AK3791" s="31">
        <f t="shared" si="677"/>
        <v>7.1999999999999998E-3</v>
      </c>
      <c r="AL3791" s="115">
        <f t="shared" si="678"/>
        <v>1.4905536652759066E-2</v>
      </c>
      <c r="AM3791" s="100"/>
      <c r="BR3791" s="18">
        <f t="shared" si="684"/>
        <v>45681</v>
      </c>
      <c r="BS3791" s="6">
        <f t="shared" si="685"/>
        <v>-2.8999999999999998E-3</v>
      </c>
      <c r="BT3791" s="6">
        <f t="shared" si="686"/>
        <v>-4.8999999999999998E-3</v>
      </c>
    </row>
    <row r="3792" spans="2:72" ht="14.45" hidden="1">
      <c r="B3792" s="110">
        <v>45684</v>
      </c>
      <c r="C3792" s="106">
        <v>6012.28</v>
      </c>
      <c r="D3792" s="106">
        <v>5969.04</v>
      </c>
      <c r="E3792" s="106">
        <v>6017.17</v>
      </c>
      <c r="F3792" s="106">
        <v>5962.92</v>
      </c>
      <c r="G3792" s="28"/>
      <c r="H3792" s="107">
        <v>-1.46E-2</v>
      </c>
      <c r="K3792" s="110">
        <v>45758</v>
      </c>
      <c r="L3792" s="106">
        <v>22828.55</v>
      </c>
      <c r="M3792" s="106">
        <v>22695.4</v>
      </c>
      <c r="N3792" s="106">
        <v>22923.9</v>
      </c>
      <c r="O3792" s="106">
        <v>22695.4</v>
      </c>
      <c r="P3792" s="28" t="s">
        <v>6205</v>
      </c>
      <c r="Q3792" s="107">
        <v>1.9199999999999998E-2</v>
      </c>
      <c r="T3792" s="110">
        <v>45484</v>
      </c>
      <c r="U3792" s="28">
        <v>83.507000000000005</v>
      </c>
      <c r="V3792">
        <v>83.518000000000001</v>
      </c>
      <c r="W3792">
        <v>83.606999999999999</v>
      </c>
      <c r="X3792">
        <v>83.471999999999994</v>
      </c>
      <c r="Y3792" s="19">
        <v>0</v>
      </c>
      <c r="AB3792" s="110">
        <f t="shared" si="683"/>
        <v>45758</v>
      </c>
      <c r="AC3792" s="108">
        <f t="shared" si="680"/>
        <v>22828.55</v>
      </c>
      <c r="AD3792" s="28">
        <f t="shared" si="681"/>
        <v>86.19</v>
      </c>
      <c r="AE3792" s="28">
        <f t="shared" si="687"/>
        <v>264.86309316626057</v>
      </c>
      <c r="AF3792" s="31">
        <f t="shared" si="688"/>
        <v>2.4609729514578849E-2</v>
      </c>
      <c r="AJ3792" s="110">
        <f t="shared" si="679"/>
        <v>45693</v>
      </c>
      <c r="AK3792" s="31">
        <f t="shared" si="677"/>
        <v>3.8999999999999998E-3</v>
      </c>
      <c r="AL3792" s="115">
        <f t="shared" si="678"/>
        <v>-4.8494380821495486E-3</v>
      </c>
      <c r="AM3792" s="100"/>
      <c r="BR3792" s="18">
        <f t="shared" si="684"/>
        <v>45684</v>
      </c>
      <c r="BS3792" s="6">
        <f t="shared" si="685"/>
        <v>-1.46E-2</v>
      </c>
      <c r="BT3792" s="6">
        <f t="shared" si="686"/>
        <v>-1.14E-2</v>
      </c>
    </row>
    <row r="3793" spans="2:72" ht="14.45" hidden="1">
      <c r="B3793" s="110">
        <v>45685</v>
      </c>
      <c r="C3793" s="106">
        <v>6067.7</v>
      </c>
      <c r="D3793" s="106">
        <v>6026.97</v>
      </c>
      <c r="E3793" s="106">
        <v>6074.54</v>
      </c>
      <c r="F3793" s="106">
        <v>5994.63</v>
      </c>
      <c r="G3793" s="28"/>
      <c r="H3793" s="107">
        <v>9.1999999999999998E-3</v>
      </c>
      <c r="K3793" s="110">
        <v>45762</v>
      </c>
      <c r="L3793" s="106">
        <v>23328.55</v>
      </c>
      <c r="M3793" s="106">
        <v>23368.35</v>
      </c>
      <c r="N3793" s="106">
        <v>23368.35</v>
      </c>
      <c r="O3793" s="106">
        <v>23207</v>
      </c>
      <c r="P3793" s="28" t="s">
        <v>6206</v>
      </c>
      <c r="Q3793" s="107">
        <v>2.1899999999999999E-2</v>
      </c>
      <c r="T3793" s="110">
        <v>45485</v>
      </c>
      <c r="U3793" s="28">
        <v>83.513000000000005</v>
      </c>
      <c r="V3793">
        <v>83.507000000000005</v>
      </c>
      <c r="W3793">
        <v>83.563999999999993</v>
      </c>
      <c r="X3793">
        <v>83.475999999999999</v>
      </c>
      <c r="Y3793" s="19">
        <v>1E-4</v>
      </c>
      <c r="AB3793" s="110">
        <f t="shared" si="683"/>
        <v>45762</v>
      </c>
      <c r="AC3793" s="108">
        <f t="shared" si="680"/>
        <v>23328.55</v>
      </c>
      <c r="AD3793" s="28">
        <f t="shared" si="681"/>
        <v>85.680999999999997</v>
      </c>
      <c r="AE3793" s="28">
        <f t="shared" si="687"/>
        <v>272.27214901786863</v>
      </c>
      <c r="AF3793" s="31">
        <f t="shared" si="688"/>
        <v>2.7973153084628555E-2</v>
      </c>
      <c r="AJ3793" s="110">
        <f t="shared" si="679"/>
        <v>45694</v>
      </c>
      <c r="AK3793" s="31">
        <f t="shared" si="677"/>
        <v>3.5999999999999999E-3</v>
      </c>
      <c r="AL3793" s="115">
        <f t="shared" si="678"/>
        <v>-6.6976491879774391E-3</v>
      </c>
      <c r="AM3793" s="100"/>
      <c r="BR3793" s="18">
        <f t="shared" si="684"/>
        <v>45685</v>
      </c>
      <c r="BS3793" s="6">
        <f t="shared" si="685"/>
        <v>9.1999999999999998E-3</v>
      </c>
      <c r="BT3793" s="6">
        <f t="shared" si="686"/>
        <v>5.5999999999999999E-3</v>
      </c>
    </row>
    <row r="3794" spans="2:72" ht="14.45" hidden="1">
      <c r="B3794" s="110">
        <v>45686</v>
      </c>
      <c r="C3794" s="106">
        <v>6039.31</v>
      </c>
      <c r="D3794" s="106">
        <v>6057.7</v>
      </c>
      <c r="E3794" s="106">
        <v>6062.83</v>
      </c>
      <c r="F3794" s="106">
        <v>6012.96</v>
      </c>
      <c r="G3794" s="28"/>
      <c r="H3794" s="107">
        <v>-4.7000000000000002E-3</v>
      </c>
      <c r="K3794" s="110">
        <v>45763</v>
      </c>
      <c r="L3794" s="106">
        <v>23437.200000000001</v>
      </c>
      <c r="M3794" s="106">
        <v>23344.1</v>
      </c>
      <c r="N3794" s="106">
        <v>23452.2</v>
      </c>
      <c r="O3794" s="106">
        <v>23273.05</v>
      </c>
      <c r="P3794" s="28" t="s">
        <v>6207</v>
      </c>
      <c r="Q3794" s="107">
        <v>4.7000000000000002E-3</v>
      </c>
      <c r="T3794" s="110">
        <v>45488</v>
      </c>
      <c r="U3794" s="28">
        <v>83.551000000000002</v>
      </c>
      <c r="V3794">
        <v>83.507000000000005</v>
      </c>
      <c r="W3794">
        <v>83.628</v>
      </c>
      <c r="X3794">
        <v>83.492999999999995</v>
      </c>
      <c r="Y3794" s="19">
        <v>5.0000000000000001E-4</v>
      </c>
      <c r="AB3794" s="110">
        <f t="shared" si="683"/>
        <v>45763</v>
      </c>
      <c r="AC3794" s="108">
        <f t="shared" si="680"/>
        <v>23437.200000000001</v>
      </c>
      <c r="AD3794" s="28">
        <f t="shared" si="681"/>
        <v>85.587000000000003</v>
      </c>
      <c r="AE3794" s="28">
        <f t="shared" si="687"/>
        <v>273.84065337025481</v>
      </c>
      <c r="AF3794" s="31">
        <f t="shared" si="688"/>
        <v>5.760796166791371E-3</v>
      </c>
      <c r="AJ3794" s="110">
        <f t="shared" si="679"/>
        <v>45695</v>
      </c>
      <c r="AK3794" s="31">
        <f t="shared" ref="AK3794:AK3857" si="689">IFERROR(VLOOKUP(AJ3794,B:H,7,FALSE),0)</f>
        <v>-9.4999999999999998E-3</v>
      </c>
      <c r="AL3794" s="115">
        <f t="shared" ref="AL3794:AL3857" si="690">IFERROR(VLOOKUP(AJ3794,AB:AF,5,FALSE),0)</f>
        <v>-2.3741001834155506E-3</v>
      </c>
      <c r="AM3794" s="100"/>
      <c r="BR3794" s="18">
        <f t="shared" si="684"/>
        <v>45686</v>
      </c>
      <c r="BS3794" s="6">
        <f t="shared" si="685"/>
        <v>-4.7000000000000002E-3</v>
      </c>
      <c r="BT3794" s="6">
        <f t="shared" si="686"/>
        <v>8.9999999999999993E-3</v>
      </c>
    </row>
    <row r="3795" spans="2:72" ht="14.45" hidden="1">
      <c r="B3795" s="110">
        <v>45687</v>
      </c>
      <c r="C3795" s="106">
        <v>6071.17</v>
      </c>
      <c r="D3795" s="106">
        <v>6050.75</v>
      </c>
      <c r="E3795" s="106">
        <v>6086.64</v>
      </c>
      <c r="F3795" s="106">
        <v>6027.46</v>
      </c>
      <c r="G3795" s="28"/>
      <c r="H3795" s="107">
        <v>5.3E-3</v>
      </c>
      <c r="K3795" s="110">
        <v>45764</v>
      </c>
      <c r="L3795" s="106">
        <v>23851.65</v>
      </c>
      <c r="M3795" s="106">
        <v>23401.85</v>
      </c>
      <c r="N3795" s="106">
        <v>23872.35</v>
      </c>
      <c r="O3795" s="106">
        <v>23298.55</v>
      </c>
      <c r="P3795" s="28" t="s">
        <v>6208</v>
      </c>
      <c r="Q3795" s="107">
        <v>1.77E-2</v>
      </c>
      <c r="T3795" s="110">
        <v>45489</v>
      </c>
      <c r="U3795" s="28">
        <v>83.524000000000001</v>
      </c>
      <c r="V3795">
        <v>83.59</v>
      </c>
      <c r="W3795">
        <v>83.626000000000005</v>
      </c>
      <c r="X3795">
        <v>83.53</v>
      </c>
      <c r="Y3795" s="19">
        <v>-2.9999999999999997E-4</v>
      </c>
      <c r="AB3795" s="110">
        <f t="shared" si="683"/>
        <v>45764</v>
      </c>
      <c r="AC3795" s="108">
        <f t="shared" si="680"/>
        <v>23851.65</v>
      </c>
      <c r="AD3795" s="28">
        <f t="shared" si="681"/>
        <v>85.38</v>
      </c>
      <c r="AE3795" s="28">
        <f t="shared" si="687"/>
        <v>279.35874912157419</v>
      </c>
      <c r="AF3795" s="31">
        <f t="shared" si="688"/>
        <v>2.0150754401898396E-2</v>
      </c>
      <c r="AJ3795" s="110">
        <f t="shared" si="679"/>
        <v>45698</v>
      </c>
      <c r="AK3795" s="31">
        <f t="shared" si="689"/>
        <v>6.7000000000000002E-3</v>
      </c>
      <c r="AL3795" s="115">
        <f t="shared" si="690"/>
        <v>-5.7773699621461727E-3</v>
      </c>
      <c r="AM3795" s="100"/>
      <c r="BR3795" s="18">
        <f t="shared" si="684"/>
        <v>45687</v>
      </c>
      <c r="BS3795" s="6">
        <f t="shared" si="685"/>
        <v>5.3E-3</v>
      </c>
      <c r="BT3795" s="6">
        <f t="shared" si="686"/>
        <v>3.7000000000000002E-3</v>
      </c>
    </row>
    <row r="3796" spans="2:72" ht="14.45" hidden="1">
      <c r="B3796" s="110">
        <v>45688</v>
      </c>
      <c r="C3796" s="106">
        <v>6040.53</v>
      </c>
      <c r="D3796" s="106">
        <v>6096.79</v>
      </c>
      <c r="E3796" s="106">
        <v>6120.91</v>
      </c>
      <c r="F3796" s="106">
        <v>6030.93</v>
      </c>
      <c r="G3796" s="28"/>
      <c r="H3796" s="107">
        <v>-5.0000000000000001E-3</v>
      </c>
      <c r="K3796" s="110">
        <v>45768</v>
      </c>
      <c r="L3796" s="106">
        <v>24125.55</v>
      </c>
      <c r="M3796" s="106">
        <v>23949.15</v>
      </c>
      <c r="N3796" s="106">
        <v>24189.55</v>
      </c>
      <c r="O3796" s="106">
        <v>23903.65</v>
      </c>
      <c r="P3796" s="28" t="s">
        <v>6209</v>
      </c>
      <c r="Q3796" s="107">
        <v>1.15E-2</v>
      </c>
      <c r="T3796" s="110">
        <v>45490</v>
      </c>
      <c r="U3796" s="28">
        <v>83.58</v>
      </c>
      <c r="V3796">
        <v>83.531999999999996</v>
      </c>
      <c r="W3796">
        <v>83.591999999999999</v>
      </c>
      <c r="X3796">
        <v>83.494</v>
      </c>
      <c r="Y3796" s="19">
        <v>6.9999999999999999E-4</v>
      </c>
      <c r="AB3796" s="110">
        <f t="shared" si="683"/>
        <v>45768</v>
      </c>
      <c r="AC3796" s="108">
        <f t="shared" si="680"/>
        <v>24125.55</v>
      </c>
      <c r="AD3796" s="28">
        <f t="shared" si="681"/>
        <v>85.17</v>
      </c>
      <c r="AE3796" s="28">
        <f t="shared" si="687"/>
        <v>283.2634730538922</v>
      </c>
      <c r="AF3796" s="31">
        <f t="shared" si="688"/>
        <v>1.3977453523815297E-2</v>
      </c>
      <c r="AJ3796" s="110">
        <f t="shared" si="679"/>
        <v>45699</v>
      </c>
      <c r="AK3796" s="31">
        <f t="shared" si="689"/>
        <v>2.9999999999999997E-4</v>
      </c>
      <c r="AL3796" s="115">
        <f t="shared" si="690"/>
        <v>-5.5184534470399393E-3</v>
      </c>
      <c r="AM3796" s="100"/>
      <c r="BR3796" s="18">
        <f t="shared" si="684"/>
        <v>45688</v>
      </c>
      <c r="BS3796" s="6">
        <f t="shared" si="685"/>
        <v>-5.0000000000000001E-3</v>
      </c>
      <c r="BT3796" s="6">
        <f t="shared" si="686"/>
        <v>1.11E-2</v>
      </c>
    </row>
    <row r="3797" spans="2:72" ht="14.45" hidden="1">
      <c r="B3797" s="110">
        <v>45691</v>
      </c>
      <c r="C3797" s="106">
        <v>5994.57</v>
      </c>
      <c r="D3797" s="106">
        <v>5969.65</v>
      </c>
      <c r="E3797" s="106">
        <v>6022.13</v>
      </c>
      <c r="F3797" s="106">
        <v>5923.93</v>
      </c>
      <c r="G3797" s="28"/>
      <c r="H3797" s="107">
        <v>-7.6E-3</v>
      </c>
      <c r="K3797" s="110">
        <v>45769</v>
      </c>
      <c r="L3797" s="106">
        <v>24167.25</v>
      </c>
      <c r="M3797" s="106">
        <v>24185.4</v>
      </c>
      <c r="N3797" s="106">
        <v>24242.6</v>
      </c>
      <c r="O3797" s="106">
        <v>24072</v>
      </c>
      <c r="P3797" s="28" t="s">
        <v>6210</v>
      </c>
      <c r="Q3797" s="107">
        <v>1.6999999999999999E-3</v>
      </c>
      <c r="T3797" s="110">
        <v>45491</v>
      </c>
      <c r="U3797" s="28">
        <v>83.58</v>
      </c>
      <c r="V3797">
        <v>83.575999999999993</v>
      </c>
      <c r="W3797">
        <v>83.682000000000002</v>
      </c>
      <c r="X3797">
        <v>83.555000000000007</v>
      </c>
      <c r="Y3797" s="19">
        <v>0</v>
      </c>
      <c r="AB3797" s="110">
        <f t="shared" si="683"/>
        <v>45769</v>
      </c>
      <c r="AC3797" s="108">
        <f t="shared" si="680"/>
        <v>24167.25</v>
      </c>
      <c r="AD3797" s="28">
        <f t="shared" si="681"/>
        <v>85.18</v>
      </c>
      <c r="AE3797" s="28">
        <f t="shared" si="687"/>
        <v>283.71976989903732</v>
      </c>
      <c r="AF3797" s="31">
        <f t="shared" si="688"/>
        <v>1.6108566354346987E-3</v>
      </c>
      <c r="AJ3797" s="110">
        <f t="shared" si="679"/>
        <v>45700</v>
      </c>
      <c r="AK3797" s="31">
        <f t="shared" si="689"/>
        <v>-2.7000000000000001E-3</v>
      </c>
      <c r="AL3797" s="115">
        <f t="shared" si="690"/>
        <v>-2.4266158375997327E-3</v>
      </c>
      <c r="AM3797" s="100"/>
      <c r="BR3797" s="18">
        <f t="shared" si="684"/>
        <v>45691</v>
      </c>
      <c r="BS3797" s="6">
        <f t="shared" si="685"/>
        <v>-7.6E-3</v>
      </c>
      <c r="BT3797" s="6">
        <f t="shared" si="686"/>
        <v>-5.1999999999999998E-3</v>
      </c>
    </row>
    <row r="3798" spans="2:72" ht="14.45" hidden="1">
      <c r="B3798" s="110">
        <v>45692</v>
      </c>
      <c r="C3798" s="106">
        <v>6037.88</v>
      </c>
      <c r="D3798" s="106">
        <v>5998.14</v>
      </c>
      <c r="E3798" s="106">
        <v>6042.48</v>
      </c>
      <c r="F3798" s="106">
        <v>5990.87</v>
      </c>
      <c r="G3798" s="28"/>
      <c r="H3798" s="107">
        <v>7.1999999999999998E-3</v>
      </c>
      <c r="K3798" s="110">
        <v>45770</v>
      </c>
      <c r="L3798" s="106">
        <v>24328.95</v>
      </c>
      <c r="M3798" s="106">
        <v>24357.599999999999</v>
      </c>
      <c r="N3798" s="106">
        <v>24359.3</v>
      </c>
      <c r="O3798" s="106">
        <v>24119.95</v>
      </c>
      <c r="P3798" s="28" t="s">
        <v>6211</v>
      </c>
      <c r="Q3798" s="107">
        <v>6.7000000000000002E-3</v>
      </c>
      <c r="T3798" s="110">
        <v>45492</v>
      </c>
      <c r="U3798" s="28">
        <v>83.724000000000004</v>
      </c>
      <c r="V3798">
        <v>83.668000000000006</v>
      </c>
      <c r="W3798">
        <v>83.741</v>
      </c>
      <c r="X3798">
        <v>83.596000000000004</v>
      </c>
      <c r="Y3798" s="19">
        <v>1.6999999999999999E-3</v>
      </c>
      <c r="AB3798" s="110">
        <f t="shared" si="683"/>
        <v>45770</v>
      </c>
      <c r="AC3798" s="108">
        <f t="shared" si="680"/>
        <v>24328.95</v>
      </c>
      <c r="AD3798" s="28">
        <f t="shared" si="681"/>
        <v>85.35</v>
      </c>
      <c r="AE3798" s="28">
        <f t="shared" si="687"/>
        <v>285.04920913884007</v>
      </c>
      <c r="AF3798" s="31">
        <f t="shared" si="688"/>
        <v>4.6857476314599023E-3</v>
      </c>
      <c r="AJ3798" s="110">
        <f t="shared" si="679"/>
        <v>45701</v>
      </c>
      <c r="AK3798" s="31">
        <f t="shared" si="689"/>
        <v>1.04E-2</v>
      </c>
      <c r="AL3798" s="115">
        <f t="shared" si="690"/>
        <v>1.8199773475249259E-3</v>
      </c>
      <c r="AM3798" s="100"/>
      <c r="BR3798" s="18">
        <f t="shared" si="684"/>
        <v>45692</v>
      </c>
      <c r="BS3798" s="6">
        <f t="shared" si="685"/>
        <v>7.1999999999999998E-3</v>
      </c>
      <c r="BT3798" s="6">
        <f t="shared" si="686"/>
        <v>1.6199999999999999E-2</v>
      </c>
    </row>
    <row r="3799" spans="2:72" ht="14.45" hidden="1">
      <c r="B3799" s="110">
        <v>45693</v>
      </c>
      <c r="C3799" s="106">
        <v>6061.48</v>
      </c>
      <c r="D3799" s="106">
        <v>6020.45</v>
      </c>
      <c r="E3799" s="106">
        <v>6062.86</v>
      </c>
      <c r="F3799" s="106">
        <v>6007.06</v>
      </c>
      <c r="G3799" s="28"/>
      <c r="H3799" s="107">
        <v>3.8999999999999998E-3</v>
      </c>
      <c r="K3799" s="110">
        <v>45771</v>
      </c>
      <c r="L3799" s="106">
        <v>24246.7</v>
      </c>
      <c r="M3799" s="106">
        <v>24277.9</v>
      </c>
      <c r="N3799" s="106">
        <v>24347.85</v>
      </c>
      <c r="O3799" s="106">
        <v>24216.15</v>
      </c>
      <c r="P3799" s="28" t="s">
        <v>6212</v>
      </c>
      <c r="Q3799" s="107">
        <v>-3.3999999999999998E-3</v>
      </c>
      <c r="T3799" s="110">
        <v>45495</v>
      </c>
      <c r="U3799" s="28">
        <v>83.650999999999996</v>
      </c>
      <c r="V3799">
        <v>83.741</v>
      </c>
      <c r="W3799">
        <v>83.741</v>
      </c>
      <c r="X3799">
        <v>83.637</v>
      </c>
      <c r="Y3799" s="19">
        <v>-8.9999999999999998E-4</v>
      </c>
      <c r="AB3799" s="110">
        <f t="shared" si="683"/>
        <v>45771</v>
      </c>
      <c r="AC3799" s="108">
        <f t="shared" si="680"/>
        <v>24246.7</v>
      </c>
      <c r="AD3799" s="28">
        <f t="shared" si="681"/>
        <v>85.325999999999993</v>
      </c>
      <c r="AE3799" s="28">
        <f t="shared" si="687"/>
        <v>284.16543609216421</v>
      </c>
      <c r="AF3799" s="31">
        <f t="shared" si="688"/>
        <v>-3.1004227282223074E-3</v>
      </c>
      <c r="AJ3799" s="110">
        <f t="shared" si="679"/>
        <v>45702</v>
      </c>
      <c r="AK3799" s="31">
        <f t="shared" si="689"/>
        <v>-1E-4</v>
      </c>
      <c r="AL3799" s="115">
        <f t="shared" si="690"/>
        <v>-3.630706061841904E-3</v>
      </c>
      <c r="AM3799" s="100"/>
      <c r="BR3799" s="18">
        <f t="shared" si="684"/>
        <v>45693</v>
      </c>
      <c r="BS3799" s="6">
        <f t="shared" si="685"/>
        <v>3.8999999999999998E-3</v>
      </c>
      <c r="BT3799" s="6">
        <f t="shared" si="686"/>
        <v>-1.8E-3</v>
      </c>
    </row>
    <row r="3800" spans="2:72" ht="14.45" hidden="1">
      <c r="B3800" s="110">
        <v>45694</v>
      </c>
      <c r="C3800" s="106">
        <v>6083.57</v>
      </c>
      <c r="D3800" s="106">
        <v>6072.22</v>
      </c>
      <c r="E3800" s="106">
        <v>6084.03</v>
      </c>
      <c r="F3800" s="106">
        <v>6046.83</v>
      </c>
      <c r="G3800" s="28"/>
      <c r="H3800" s="107">
        <v>3.5999999999999999E-3</v>
      </c>
      <c r="K3800" s="110">
        <v>45772</v>
      </c>
      <c r="L3800" s="106">
        <v>24039.35</v>
      </c>
      <c r="M3800" s="106">
        <v>24289</v>
      </c>
      <c r="N3800" s="106">
        <v>24365.45</v>
      </c>
      <c r="O3800" s="106">
        <v>23847.85</v>
      </c>
      <c r="P3800" s="28" t="s">
        <v>6213</v>
      </c>
      <c r="Q3800" s="107">
        <v>-8.6E-3</v>
      </c>
      <c r="T3800" s="110">
        <v>45496</v>
      </c>
      <c r="U3800" s="28">
        <v>83.676000000000002</v>
      </c>
      <c r="V3800">
        <v>83.664000000000001</v>
      </c>
      <c r="W3800">
        <v>83.730999999999995</v>
      </c>
      <c r="X3800">
        <v>83.605999999999995</v>
      </c>
      <c r="Y3800" s="19">
        <v>2.9999999999999997E-4</v>
      </c>
      <c r="AB3800" s="110">
        <f t="shared" si="683"/>
        <v>45772</v>
      </c>
      <c r="AC3800" s="108">
        <f t="shared" si="680"/>
        <v>24039.35</v>
      </c>
      <c r="AD3800" s="28">
        <f t="shared" si="681"/>
        <v>85.385000000000005</v>
      </c>
      <c r="AE3800" s="28">
        <f t="shared" si="687"/>
        <v>281.5406687357264</v>
      </c>
      <c r="AF3800" s="31">
        <f t="shared" si="688"/>
        <v>-9.2367579693489743E-3</v>
      </c>
      <c r="AJ3800" s="110">
        <f t="shared" si="679"/>
        <v>45706</v>
      </c>
      <c r="AK3800" s="31">
        <f t="shared" si="689"/>
        <v>2.3999999999999998E-3</v>
      </c>
      <c r="AL3800" s="115">
        <f t="shared" si="690"/>
        <v>-1.2857548002270791E-3</v>
      </c>
      <c r="AM3800" s="100"/>
      <c r="BR3800" s="18">
        <f t="shared" si="684"/>
        <v>45694</v>
      </c>
      <c r="BS3800" s="6">
        <f t="shared" si="685"/>
        <v>3.5999999999999999E-3</v>
      </c>
      <c r="BT3800" s="6">
        <f t="shared" si="686"/>
        <v>-3.8999999999999998E-3</v>
      </c>
    </row>
    <row r="3801" spans="2:72" ht="14.45" hidden="1">
      <c r="B3801" s="110">
        <v>45695</v>
      </c>
      <c r="C3801" s="106">
        <v>6025.99</v>
      </c>
      <c r="D3801" s="106">
        <v>6083.13</v>
      </c>
      <c r="E3801" s="106">
        <v>6101.28</v>
      </c>
      <c r="F3801" s="106">
        <v>6019.96</v>
      </c>
      <c r="G3801" s="28"/>
      <c r="H3801" s="107">
        <v>-9.4999999999999998E-3</v>
      </c>
      <c r="K3801" s="110">
        <v>45775</v>
      </c>
      <c r="L3801" s="106">
        <v>24328.5</v>
      </c>
      <c r="M3801" s="106">
        <v>24070.25</v>
      </c>
      <c r="N3801" s="106">
        <v>24355.1</v>
      </c>
      <c r="O3801" s="106">
        <v>24054.05</v>
      </c>
      <c r="P3801" s="28" t="s">
        <v>6214</v>
      </c>
      <c r="Q3801" s="107">
        <v>1.2E-2</v>
      </c>
      <c r="T3801" s="110">
        <v>45497</v>
      </c>
      <c r="U3801" s="28">
        <v>83.71</v>
      </c>
      <c r="V3801">
        <v>83.69</v>
      </c>
      <c r="W3801">
        <v>83.739000000000004</v>
      </c>
      <c r="X3801">
        <v>83.674999999999997</v>
      </c>
      <c r="Y3801" s="19">
        <v>4.0000000000000002E-4</v>
      </c>
      <c r="AB3801" s="110">
        <f t="shared" si="683"/>
        <v>45775</v>
      </c>
      <c r="AC3801" s="108">
        <f t="shared" si="680"/>
        <v>24328.5</v>
      </c>
      <c r="AD3801" s="28">
        <f t="shared" si="681"/>
        <v>85.162999999999997</v>
      </c>
      <c r="AE3801" s="28">
        <f t="shared" si="687"/>
        <v>285.66983314350131</v>
      </c>
      <c r="AF3801" s="31">
        <f t="shared" si="688"/>
        <v>1.4666315976008537E-2</v>
      </c>
      <c r="AJ3801" s="110">
        <f t="shared" si="679"/>
        <v>45707</v>
      </c>
      <c r="AK3801" s="31">
        <f t="shared" si="689"/>
        <v>2.3999999999999998E-3</v>
      </c>
      <c r="AL3801" s="115">
        <f t="shared" si="690"/>
        <v>-8.0497513228705575E-4</v>
      </c>
      <c r="AM3801" s="100"/>
      <c r="BR3801" s="18">
        <f t="shared" si="684"/>
        <v>45695</v>
      </c>
      <c r="BS3801" s="6">
        <f t="shared" si="685"/>
        <v>-9.4999999999999998E-3</v>
      </c>
      <c r="BT3801" s="6">
        <f t="shared" si="686"/>
        <v>-1.8E-3</v>
      </c>
    </row>
    <row r="3802" spans="2:72" ht="14.45" hidden="1">
      <c r="B3802" s="110">
        <v>45698</v>
      </c>
      <c r="C3802" s="106">
        <v>6066.44</v>
      </c>
      <c r="D3802" s="106">
        <v>6046.4</v>
      </c>
      <c r="E3802" s="106">
        <v>6073.38</v>
      </c>
      <c r="F3802" s="106">
        <v>6044.84</v>
      </c>
      <c r="G3802" s="28"/>
      <c r="H3802" s="107">
        <v>6.7000000000000002E-3</v>
      </c>
      <c r="K3802" s="110">
        <v>45776</v>
      </c>
      <c r="L3802" s="106">
        <v>24335.95</v>
      </c>
      <c r="M3802" s="106">
        <v>24370.7</v>
      </c>
      <c r="N3802" s="106">
        <v>24457.65</v>
      </c>
      <c r="O3802" s="106">
        <v>24290.75</v>
      </c>
      <c r="P3802" s="28" t="s">
        <v>6215</v>
      </c>
      <c r="Q3802" s="107">
        <v>2.9999999999999997E-4</v>
      </c>
      <c r="T3802" s="110">
        <v>45498</v>
      </c>
      <c r="U3802" s="28">
        <v>83.72</v>
      </c>
      <c r="V3802">
        <v>83.769000000000005</v>
      </c>
      <c r="W3802">
        <v>83.81</v>
      </c>
      <c r="X3802">
        <v>83.647999999999996</v>
      </c>
      <c r="Y3802" s="19">
        <v>1E-4</v>
      </c>
      <c r="AB3802" s="110">
        <f t="shared" si="683"/>
        <v>45776</v>
      </c>
      <c r="AC3802" s="108">
        <f t="shared" si="680"/>
        <v>24335.95</v>
      </c>
      <c r="AD3802" s="28">
        <f t="shared" si="681"/>
        <v>85.155000000000001</v>
      </c>
      <c r="AE3802" s="28">
        <f t="shared" si="687"/>
        <v>285.7841582995714</v>
      </c>
      <c r="AF3802" s="31">
        <f t="shared" si="688"/>
        <v>4.0020031100951314E-4</v>
      </c>
      <c r="AJ3802" s="110">
        <f t="shared" ref="AJ3802:AJ3865" si="691">VLOOKUP(B3809,AB:AF,1,FALSE)</f>
        <v>45708</v>
      </c>
      <c r="AK3802" s="31">
        <f t="shared" si="689"/>
        <v>-4.3E-3</v>
      </c>
      <c r="AL3802" s="115">
        <f t="shared" si="690"/>
        <v>2.9363064809573292E-3</v>
      </c>
      <c r="AM3802" s="100"/>
      <c r="BR3802" s="18">
        <f t="shared" si="684"/>
        <v>45698</v>
      </c>
      <c r="BS3802" s="6">
        <f t="shared" si="685"/>
        <v>6.7000000000000002E-3</v>
      </c>
      <c r="BT3802" s="6">
        <f t="shared" si="686"/>
        <v>-7.6E-3</v>
      </c>
    </row>
    <row r="3803" spans="2:72" ht="14.45" hidden="1">
      <c r="B3803" s="110">
        <v>45699</v>
      </c>
      <c r="C3803" s="106">
        <v>6068.5</v>
      </c>
      <c r="D3803" s="106">
        <v>6049.32</v>
      </c>
      <c r="E3803" s="106">
        <v>6076.28</v>
      </c>
      <c r="F3803" s="106">
        <v>6042.34</v>
      </c>
      <c r="G3803" s="28"/>
      <c r="H3803" s="107">
        <v>2.9999999999999997E-4</v>
      </c>
      <c r="K3803" s="110">
        <v>45777</v>
      </c>
      <c r="L3803" s="106">
        <v>24334.2</v>
      </c>
      <c r="M3803" s="106">
        <v>24342.05</v>
      </c>
      <c r="N3803" s="106">
        <v>24396.15</v>
      </c>
      <c r="O3803" s="106">
        <v>24198.75</v>
      </c>
      <c r="P3803" s="28" t="s">
        <v>6216</v>
      </c>
      <c r="Q3803" s="107">
        <v>-1E-4</v>
      </c>
      <c r="T3803" s="110">
        <v>45499</v>
      </c>
      <c r="U3803" s="28">
        <v>83.703000000000003</v>
      </c>
      <c r="V3803">
        <v>83.76</v>
      </c>
      <c r="W3803">
        <v>83.77</v>
      </c>
      <c r="X3803">
        <v>83.700999999999993</v>
      </c>
      <c r="Y3803" s="19">
        <v>-2.0000000000000001E-4</v>
      </c>
      <c r="AB3803" s="110">
        <f t="shared" si="683"/>
        <v>45777</v>
      </c>
      <c r="AC3803" s="108">
        <f t="shared" ref="AC3803:AC3845" si="692">IFERROR(VLOOKUP(AB3803,K:Q,2,FALSE),0)</f>
        <v>24334.2</v>
      </c>
      <c r="AD3803" s="28">
        <f t="shared" ref="AD3803:AD3845" si="693">VLOOKUP(AB3803,T:Y,2,FALSE)</f>
        <v>84.599000000000004</v>
      </c>
      <c r="AE3803" s="28">
        <f t="shared" si="687"/>
        <v>287.64169789241009</v>
      </c>
      <c r="AF3803" s="31">
        <f t="shared" si="688"/>
        <v>6.4997990227699809E-3</v>
      </c>
      <c r="AJ3803" s="110">
        <f t="shared" si="691"/>
        <v>45709</v>
      </c>
      <c r="AK3803" s="31">
        <f t="shared" si="689"/>
        <v>-1.7100000000000001E-2</v>
      </c>
      <c r="AL3803" s="115">
        <f t="shared" si="690"/>
        <v>-5.2435605592041634E-3</v>
      </c>
      <c r="AM3803" s="100"/>
      <c r="BR3803" s="18">
        <f t="shared" si="684"/>
        <v>45699</v>
      </c>
      <c r="BS3803" s="6">
        <f t="shared" si="685"/>
        <v>2.9999999999999997E-4</v>
      </c>
      <c r="BT3803" s="6">
        <f t="shared" si="686"/>
        <v>-1.32E-2</v>
      </c>
    </row>
    <row r="3804" spans="2:72" ht="14.45" hidden="1">
      <c r="B3804" s="110">
        <v>45700</v>
      </c>
      <c r="C3804" s="106">
        <v>6051.97</v>
      </c>
      <c r="D3804" s="106">
        <v>6025.08</v>
      </c>
      <c r="E3804" s="106">
        <v>6063</v>
      </c>
      <c r="F3804" s="106">
        <v>6003</v>
      </c>
      <c r="G3804" s="28"/>
      <c r="H3804" s="107">
        <v>-2.7000000000000001E-3</v>
      </c>
      <c r="K3804" s="110">
        <v>45779</v>
      </c>
      <c r="L3804" s="106">
        <v>24346.7</v>
      </c>
      <c r="M3804" s="106">
        <v>24311.9</v>
      </c>
      <c r="N3804" s="106">
        <v>24589.15</v>
      </c>
      <c r="O3804" s="106">
        <v>24238.5</v>
      </c>
      <c r="P3804" s="28" t="s">
        <v>6217</v>
      </c>
      <c r="Q3804" s="107">
        <v>5.0000000000000001E-4</v>
      </c>
      <c r="T3804" s="110">
        <v>45502</v>
      </c>
      <c r="U3804" s="28">
        <v>83.748000000000005</v>
      </c>
      <c r="V3804">
        <v>83.724999999999994</v>
      </c>
      <c r="W3804">
        <v>83.774000000000001</v>
      </c>
      <c r="X3804">
        <v>83.7</v>
      </c>
      <c r="Y3804" s="19">
        <v>5.0000000000000001E-4</v>
      </c>
      <c r="AB3804" s="110">
        <f t="shared" si="683"/>
        <v>45779</v>
      </c>
      <c r="AC3804" s="108">
        <f t="shared" si="692"/>
        <v>24346.7</v>
      </c>
      <c r="AD3804" s="28">
        <f t="shared" si="693"/>
        <v>84.527000000000001</v>
      </c>
      <c r="AE3804" s="28">
        <f t="shared" si="687"/>
        <v>288.03459249707197</v>
      </c>
      <c r="AF3804" s="31">
        <f t="shared" si="688"/>
        <v>1.3659167204917999E-3</v>
      </c>
      <c r="AJ3804" s="110">
        <f t="shared" si="691"/>
        <v>45712</v>
      </c>
      <c r="AK3804" s="31">
        <f t="shared" si="689"/>
        <v>-5.0000000000000001E-3</v>
      </c>
      <c r="AL3804" s="115">
        <f t="shared" si="690"/>
        <v>-1.1644729373016083E-2</v>
      </c>
      <c r="AM3804" s="100"/>
      <c r="BR3804" s="18">
        <f t="shared" si="684"/>
        <v>45700</v>
      </c>
      <c r="BS3804" s="6">
        <f t="shared" si="685"/>
        <v>-2.7000000000000001E-3</v>
      </c>
      <c r="BT3804" s="6">
        <f t="shared" si="686"/>
        <v>-1.1999999999999999E-3</v>
      </c>
    </row>
    <row r="3805" spans="2:72" ht="14.45" hidden="1">
      <c r="B3805" s="110">
        <v>45701</v>
      </c>
      <c r="C3805" s="106">
        <v>6115.07</v>
      </c>
      <c r="D3805" s="106">
        <v>6060.59</v>
      </c>
      <c r="E3805" s="106">
        <v>6116.91</v>
      </c>
      <c r="F3805" s="106">
        <v>6050.95</v>
      </c>
      <c r="G3805" s="28"/>
      <c r="H3805" s="107">
        <v>1.04E-2</v>
      </c>
      <c r="K3805" s="110">
        <v>45782</v>
      </c>
      <c r="L3805" s="106">
        <v>24461.15</v>
      </c>
      <c r="M3805" s="106">
        <v>24419.5</v>
      </c>
      <c r="N3805" s="106">
        <v>24526.400000000001</v>
      </c>
      <c r="O3805" s="106">
        <v>24400.65</v>
      </c>
      <c r="P3805" s="28" t="s">
        <v>6218</v>
      </c>
      <c r="Q3805" s="107">
        <v>4.7000000000000002E-3</v>
      </c>
      <c r="T3805" s="110">
        <v>45503</v>
      </c>
      <c r="U3805" s="28">
        <v>83.72</v>
      </c>
      <c r="V3805">
        <v>83.745999999999995</v>
      </c>
      <c r="W3805">
        <v>83.763999999999996</v>
      </c>
      <c r="X3805">
        <v>83.701999999999998</v>
      </c>
      <c r="Y3805" s="19">
        <v>-2.9999999999999997E-4</v>
      </c>
      <c r="AB3805" s="110">
        <f t="shared" si="683"/>
        <v>45782</v>
      </c>
      <c r="AC3805" s="108">
        <f t="shared" si="692"/>
        <v>24461.15</v>
      </c>
      <c r="AD3805" s="28">
        <f t="shared" si="693"/>
        <v>84.295000000000002</v>
      </c>
      <c r="AE3805" s="28">
        <f t="shared" si="687"/>
        <v>290.18506435731661</v>
      </c>
      <c r="AF3805" s="31">
        <f t="shared" si="688"/>
        <v>7.4660194166313865E-3</v>
      </c>
      <c r="AJ3805" s="110">
        <f t="shared" si="691"/>
        <v>45713</v>
      </c>
      <c r="AK3805" s="31">
        <f t="shared" si="689"/>
        <v>-4.7000000000000002E-3</v>
      </c>
      <c r="AL3805" s="115">
        <f t="shared" si="690"/>
        <v>-5.6500192725245091E-3</v>
      </c>
      <c r="AM3805" s="100"/>
      <c r="BR3805" s="18">
        <f t="shared" si="684"/>
        <v>45701</v>
      </c>
      <c r="BS3805" s="6">
        <f t="shared" si="685"/>
        <v>1.04E-2</v>
      </c>
      <c r="BT3805" s="6">
        <f t="shared" si="686"/>
        <v>-5.9999999999999995E-4</v>
      </c>
    </row>
    <row r="3806" spans="2:72" ht="14.45" hidden="1">
      <c r="B3806" s="110">
        <v>45702</v>
      </c>
      <c r="C3806" s="106">
        <v>6114.63</v>
      </c>
      <c r="D3806" s="106">
        <v>6115.52</v>
      </c>
      <c r="E3806" s="106">
        <v>6127.47</v>
      </c>
      <c r="F3806" s="106">
        <v>6107.62</v>
      </c>
      <c r="G3806" s="28"/>
      <c r="H3806" s="107">
        <v>-1E-4</v>
      </c>
      <c r="K3806" s="110">
        <v>45783</v>
      </c>
      <c r="L3806" s="106">
        <v>24379.599999999999</v>
      </c>
      <c r="M3806" s="106">
        <v>24500.75</v>
      </c>
      <c r="N3806" s="106">
        <v>24509.65</v>
      </c>
      <c r="O3806" s="106">
        <v>24331.8</v>
      </c>
      <c r="P3806" s="28" t="s">
        <v>6219</v>
      </c>
      <c r="Q3806" s="107">
        <v>-3.3E-3</v>
      </c>
      <c r="T3806" s="110">
        <v>45504</v>
      </c>
      <c r="U3806" s="28">
        <v>83.698999999999998</v>
      </c>
      <c r="V3806">
        <v>83.760999999999996</v>
      </c>
      <c r="W3806">
        <v>83.77</v>
      </c>
      <c r="X3806">
        <v>83.653999999999996</v>
      </c>
      <c r="Y3806" s="19">
        <v>-2.0000000000000001E-4</v>
      </c>
      <c r="AB3806" s="110">
        <f t="shared" si="683"/>
        <v>45783</v>
      </c>
      <c r="AC3806" s="108">
        <f t="shared" si="692"/>
        <v>24379.599999999999</v>
      </c>
      <c r="AD3806" s="28">
        <f t="shared" si="693"/>
        <v>84.305000000000007</v>
      </c>
      <c r="AE3806" s="28">
        <f t="shared" si="687"/>
        <v>289.18332246011499</v>
      </c>
      <c r="AF3806" s="31">
        <f t="shared" si="688"/>
        <v>-3.452079449437595E-3</v>
      </c>
      <c r="AJ3806" s="110" t="e">
        <f t="shared" si="691"/>
        <v>#N/A</v>
      </c>
      <c r="AK3806" s="31">
        <f t="shared" si="689"/>
        <v>0</v>
      </c>
      <c r="AL3806" s="115">
        <f t="shared" si="690"/>
        <v>0</v>
      </c>
      <c r="AM3806" s="100"/>
      <c r="BR3806" s="18">
        <f t="shared" si="684"/>
        <v>45702</v>
      </c>
      <c r="BS3806" s="6">
        <f t="shared" si="685"/>
        <v>-1E-4</v>
      </c>
      <c r="BT3806" s="6">
        <f t="shared" si="686"/>
        <v>-4.4000000000000003E-3</v>
      </c>
    </row>
    <row r="3807" spans="2:72" ht="14.45" hidden="1">
      <c r="B3807" s="110">
        <v>45706</v>
      </c>
      <c r="C3807" s="106">
        <v>6129.58</v>
      </c>
      <c r="D3807" s="106">
        <v>6121.6</v>
      </c>
      <c r="E3807" s="106">
        <v>6129.63</v>
      </c>
      <c r="F3807" s="106">
        <v>6099.51</v>
      </c>
      <c r="G3807" s="28"/>
      <c r="H3807" s="107">
        <v>2.3999999999999998E-3</v>
      </c>
      <c r="K3807" s="110">
        <v>45784</v>
      </c>
      <c r="L3807" s="106">
        <v>24414.400000000001</v>
      </c>
      <c r="M3807" s="106">
        <v>24233.3</v>
      </c>
      <c r="N3807" s="106">
        <v>24449.599999999999</v>
      </c>
      <c r="O3807" s="106">
        <v>24220</v>
      </c>
      <c r="P3807" s="28" t="s">
        <v>6220</v>
      </c>
      <c r="Q3807" s="107">
        <v>1.4E-3</v>
      </c>
      <c r="T3807" s="110">
        <v>45505</v>
      </c>
      <c r="U3807" s="28">
        <v>83.71</v>
      </c>
      <c r="V3807">
        <v>83.709000000000003</v>
      </c>
      <c r="W3807">
        <v>83.762</v>
      </c>
      <c r="X3807">
        <v>83.650999999999996</v>
      </c>
      <c r="Y3807" s="19">
        <v>1E-4</v>
      </c>
      <c r="AB3807" s="110">
        <f t="shared" si="683"/>
        <v>45784</v>
      </c>
      <c r="AC3807" s="108">
        <f t="shared" si="692"/>
        <v>24414.400000000001</v>
      </c>
      <c r="AD3807" s="28">
        <f t="shared" si="693"/>
        <v>84.721000000000004</v>
      </c>
      <c r="AE3807" s="28">
        <f t="shared" si="687"/>
        <v>288.1741244791728</v>
      </c>
      <c r="AF3807" s="31">
        <f t="shared" si="688"/>
        <v>-3.4898208249245499E-3</v>
      </c>
      <c r="AJ3807" s="110">
        <f t="shared" si="691"/>
        <v>45715</v>
      </c>
      <c r="AK3807" s="31">
        <f t="shared" si="689"/>
        <v>-1.5900000000000001E-2</v>
      </c>
      <c r="AL3807" s="115">
        <f t="shared" si="690"/>
        <v>-2.4007866121914523E-3</v>
      </c>
      <c r="AM3807" s="100"/>
      <c r="BR3807" s="18">
        <f t="shared" si="684"/>
        <v>45706</v>
      </c>
      <c r="BS3807" s="6">
        <f t="shared" si="685"/>
        <v>2.3999999999999998E-3</v>
      </c>
      <c r="BT3807" s="6">
        <f t="shared" si="686"/>
        <v>-5.9999999999999995E-4</v>
      </c>
    </row>
    <row r="3808" spans="2:72" ht="14.45" hidden="1">
      <c r="B3808" s="110">
        <v>45707</v>
      </c>
      <c r="C3808" s="106">
        <v>6144.15</v>
      </c>
      <c r="D3808" s="106">
        <v>6117.76</v>
      </c>
      <c r="E3808" s="106">
        <v>6147.43</v>
      </c>
      <c r="F3808" s="106">
        <v>6111.15</v>
      </c>
      <c r="G3808" s="28"/>
      <c r="H3808" s="107">
        <v>2.3999999999999998E-3</v>
      </c>
      <c r="K3808" s="110">
        <v>45785</v>
      </c>
      <c r="L3808" s="106">
        <v>24273.8</v>
      </c>
      <c r="M3808" s="106">
        <v>24431.5</v>
      </c>
      <c r="N3808" s="106">
        <v>24447.25</v>
      </c>
      <c r="O3808" s="106">
        <v>24150.2</v>
      </c>
      <c r="P3808" s="28" t="s">
        <v>6221</v>
      </c>
      <c r="Q3808" s="107">
        <v>-5.7999999999999996E-3</v>
      </c>
      <c r="T3808" s="110">
        <v>45506</v>
      </c>
      <c r="U3808" s="28">
        <v>83.793999999999997</v>
      </c>
      <c r="V3808">
        <v>83.753</v>
      </c>
      <c r="W3808">
        <v>83.822000000000003</v>
      </c>
      <c r="X3808">
        <v>83.715000000000003</v>
      </c>
      <c r="Y3808" s="19">
        <v>1E-3</v>
      </c>
      <c r="AB3808" s="110">
        <f t="shared" si="683"/>
        <v>45785</v>
      </c>
      <c r="AC3808" s="108">
        <f t="shared" si="692"/>
        <v>24273.8</v>
      </c>
      <c r="AD3808" s="28">
        <f t="shared" si="693"/>
        <v>85.536000000000001</v>
      </c>
      <c r="AE3808" s="28">
        <f t="shared" si="687"/>
        <v>283.78460531238306</v>
      </c>
      <c r="AF3808" s="31">
        <f t="shared" si="688"/>
        <v>-1.5232176638770301E-2</v>
      </c>
      <c r="AJ3808" s="110">
        <f t="shared" si="691"/>
        <v>45716</v>
      </c>
      <c r="AK3808" s="31">
        <f t="shared" si="689"/>
        <v>1.5900000000000001E-2</v>
      </c>
      <c r="AL3808" s="115">
        <f t="shared" si="690"/>
        <v>-2.0170790154477092E-2</v>
      </c>
      <c r="AM3808" s="100"/>
      <c r="BR3808" s="18">
        <f t="shared" si="684"/>
        <v>45707</v>
      </c>
      <c r="BS3808" s="6">
        <f t="shared" si="685"/>
        <v>2.3999999999999998E-3</v>
      </c>
      <c r="BT3808" s="6">
        <f t="shared" si="686"/>
        <v>-5.0000000000000001E-4</v>
      </c>
    </row>
    <row r="3809" spans="2:72" ht="14.45" hidden="1">
      <c r="B3809" s="110">
        <v>45708</v>
      </c>
      <c r="C3809" s="106">
        <v>6117.52</v>
      </c>
      <c r="D3809" s="106">
        <v>6134.5</v>
      </c>
      <c r="E3809" s="106">
        <v>6134.5</v>
      </c>
      <c r="F3809" s="106">
        <v>6084.59</v>
      </c>
      <c r="G3809" s="28"/>
      <c r="H3809" s="107">
        <v>-4.3E-3</v>
      </c>
      <c r="K3809" s="110">
        <v>45786</v>
      </c>
      <c r="L3809" s="106">
        <v>24008</v>
      </c>
      <c r="M3809" s="106">
        <v>23935.75</v>
      </c>
      <c r="N3809" s="106">
        <v>24164.25</v>
      </c>
      <c r="O3809" s="106">
        <v>23935.75</v>
      </c>
      <c r="P3809" s="28" t="s">
        <v>6222</v>
      </c>
      <c r="Q3809" s="107">
        <v>-1.0999999999999999E-2</v>
      </c>
      <c r="T3809" s="110">
        <v>45509</v>
      </c>
      <c r="U3809" s="28">
        <v>84.018000000000001</v>
      </c>
      <c r="V3809">
        <v>83.793000000000006</v>
      </c>
      <c r="W3809">
        <v>84.182000000000002</v>
      </c>
      <c r="X3809">
        <v>83.757000000000005</v>
      </c>
      <c r="Y3809" s="19">
        <v>2.7000000000000001E-3</v>
      </c>
      <c r="AB3809" s="110">
        <f t="shared" si="683"/>
        <v>45786</v>
      </c>
      <c r="AC3809" s="108">
        <f t="shared" si="692"/>
        <v>24008</v>
      </c>
      <c r="AD3809" s="28">
        <f t="shared" si="693"/>
        <v>85.409000000000006</v>
      </c>
      <c r="AE3809" s="28">
        <f t="shared" si="687"/>
        <v>281.0944982378906</v>
      </c>
      <c r="AF3809" s="31">
        <f t="shared" si="688"/>
        <v>-9.4793974871584252E-3</v>
      </c>
      <c r="AJ3809" s="110">
        <f t="shared" si="691"/>
        <v>45719</v>
      </c>
      <c r="AK3809" s="31">
        <f t="shared" si="689"/>
        <v>-1.7600000000000001E-2</v>
      </c>
      <c r="AL3809" s="115">
        <f t="shared" si="690"/>
        <v>2.1161136447203077E-3</v>
      </c>
      <c r="AM3809" s="100"/>
      <c r="BR3809" s="18">
        <f t="shared" si="684"/>
        <v>45708</v>
      </c>
      <c r="BS3809" s="6">
        <f t="shared" si="685"/>
        <v>-4.3E-3</v>
      </c>
      <c r="BT3809" s="6">
        <f t="shared" si="686"/>
        <v>-8.9999999999999998E-4</v>
      </c>
    </row>
    <row r="3810" spans="2:72" ht="14.45" hidden="1">
      <c r="B3810" s="110">
        <v>45709</v>
      </c>
      <c r="C3810" s="106">
        <v>6013.13</v>
      </c>
      <c r="D3810" s="106">
        <v>6114.1</v>
      </c>
      <c r="E3810" s="106">
        <v>6114.82</v>
      </c>
      <c r="F3810" s="106">
        <v>6008.56</v>
      </c>
      <c r="G3810" s="28"/>
      <c r="H3810" s="107">
        <v>-1.7100000000000001E-2</v>
      </c>
      <c r="K3810" s="110">
        <v>45789</v>
      </c>
      <c r="L3810" s="106">
        <v>24924.7</v>
      </c>
      <c r="M3810" s="106">
        <v>24420.1</v>
      </c>
      <c r="N3810" s="106">
        <v>24944.799999999999</v>
      </c>
      <c r="O3810" s="106">
        <v>24378.85</v>
      </c>
      <c r="P3810" s="28" t="s">
        <v>6223</v>
      </c>
      <c r="Q3810" s="107">
        <v>3.8199999999999998E-2</v>
      </c>
      <c r="T3810" s="110">
        <v>45510</v>
      </c>
      <c r="U3810" s="28">
        <v>83.93</v>
      </c>
      <c r="V3810">
        <v>83.995999999999995</v>
      </c>
      <c r="W3810">
        <v>84</v>
      </c>
      <c r="X3810">
        <v>83.832999999999998</v>
      </c>
      <c r="Y3810" s="19">
        <v>-1E-3</v>
      </c>
      <c r="AB3810" s="110">
        <f t="shared" si="683"/>
        <v>45789</v>
      </c>
      <c r="AC3810" s="108">
        <f t="shared" si="692"/>
        <v>24924.7</v>
      </c>
      <c r="AD3810" s="28">
        <f t="shared" si="693"/>
        <v>84.885000000000005</v>
      </c>
      <c r="AE3810" s="28">
        <f t="shared" si="687"/>
        <v>293.62902750780466</v>
      </c>
      <c r="AF3810" s="31">
        <f t="shared" si="688"/>
        <v>4.459186981065022E-2</v>
      </c>
      <c r="AJ3810" s="110">
        <f t="shared" si="691"/>
        <v>45720</v>
      </c>
      <c r="AK3810" s="31">
        <f t="shared" si="689"/>
        <v>-1.2200000000000001E-2</v>
      </c>
      <c r="AL3810" s="115">
        <f t="shared" si="690"/>
        <v>-1.5997156845336535E-3</v>
      </c>
      <c r="AM3810" s="100"/>
      <c r="BR3810" s="18">
        <f t="shared" si="684"/>
        <v>45709</v>
      </c>
      <c r="BS3810" s="6">
        <f t="shared" si="685"/>
        <v>-1.7100000000000001E-2</v>
      </c>
      <c r="BT3810" s="6">
        <f t="shared" si="686"/>
        <v>-5.1000000000000004E-3</v>
      </c>
    </row>
    <row r="3811" spans="2:72" ht="14.45" hidden="1">
      <c r="B3811" s="110">
        <v>45712</v>
      </c>
      <c r="C3811" s="106">
        <v>5983.25</v>
      </c>
      <c r="D3811" s="106">
        <v>6026.69</v>
      </c>
      <c r="E3811" s="106">
        <v>6043.65</v>
      </c>
      <c r="F3811" s="106">
        <v>5977.83</v>
      </c>
      <c r="G3811" s="28"/>
      <c r="H3811" s="107">
        <v>-5.0000000000000001E-3</v>
      </c>
      <c r="K3811" s="110">
        <v>45790</v>
      </c>
      <c r="L3811" s="106">
        <v>24578.35</v>
      </c>
      <c r="M3811" s="106">
        <v>24864.05</v>
      </c>
      <c r="N3811" s="106">
        <v>24973.8</v>
      </c>
      <c r="O3811" s="106">
        <v>24547.5</v>
      </c>
      <c r="P3811" s="28" t="s">
        <v>6224</v>
      </c>
      <c r="Q3811" s="107">
        <v>-1.3899999999999999E-2</v>
      </c>
      <c r="T3811" s="110">
        <v>45511</v>
      </c>
      <c r="U3811" s="28">
        <v>83.885000000000005</v>
      </c>
      <c r="V3811">
        <v>83.954999999999998</v>
      </c>
      <c r="W3811">
        <v>83.994</v>
      </c>
      <c r="X3811">
        <v>83.878</v>
      </c>
      <c r="Y3811" s="19">
        <v>-5.0000000000000001E-4</v>
      </c>
      <c r="AB3811" s="110">
        <f t="shared" ref="AB3811:AB3845" si="694">VLOOKUP(K3811,T:Y,1,FALSE)</f>
        <v>45790</v>
      </c>
      <c r="AC3811" s="108">
        <f t="shared" si="692"/>
        <v>24578.35</v>
      </c>
      <c r="AD3811" s="28">
        <f t="shared" si="693"/>
        <v>85.275000000000006</v>
      </c>
      <c r="AE3811" s="28">
        <f t="shared" si="687"/>
        <v>288.22456757549099</v>
      </c>
      <c r="AF3811" s="31">
        <f t="shared" si="688"/>
        <v>-1.8405741347115367E-2</v>
      </c>
      <c r="AJ3811" s="110">
        <f t="shared" si="691"/>
        <v>45721</v>
      </c>
      <c r="AK3811" s="31">
        <f t="shared" si="689"/>
        <v>1.12E-2</v>
      </c>
      <c r="AL3811" s="115">
        <f t="shared" si="690"/>
        <v>1.5897750087369378E-2</v>
      </c>
      <c r="AM3811" s="100"/>
      <c r="BR3811" s="18">
        <f t="shared" si="684"/>
        <v>45712</v>
      </c>
      <c r="BS3811" s="6">
        <f t="shared" si="685"/>
        <v>-5.0000000000000001E-3</v>
      </c>
      <c r="BT3811" s="6">
        <f t="shared" si="686"/>
        <v>-1.06E-2</v>
      </c>
    </row>
    <row r="3812" spans="2:72" ht="14.45" hidden="1">
      <c r="B3812" s="110">
        <v>45713</v>
      </c>
      <c r="C3812" s="106">
        <v>5955.25</v>
      </c>
      <c r="D3812" s="106">
        <v>5982.73</v>
      </c>
      <c r="E3812" s="106">
        <v>5992.65</v>
      </c>
      <c r="F3812" s="106">
        <v>5908.49</v>
      </c>
      <c r="G3812" s="28"/>
      <c r="H3812" s="107">
        <v>-4.7000000000000002E-3</v>
      </c>
      <c r="K3812" s="110">
        <v>45791</v>
      </c>
      <c r="L3812" s="106">
        <v>24666.9</v>
      </c>
      <c r="M3812" s="106">
        <v>24613.8</v>
      </c>
      <c r="N3812" s="106">
        <v>24767.55</v>
      </c>
      <c r="O3812" s="106">
        <v>24535.55</v>
      </c>
      <c r="P3812" s="28" t="s">
        <v>6225</v>
      </c>
      <c r="Q3812" s="107">
        <v>3.5999999999999999E-3</v>
      </c>
      <c r="T3812" s="110">
        <v>45512</v>
      </c>
      <c r="U3812" s="28">
        <v>83.99</v>
      </c>
      <c r="V3812">
        <v>83.941999999999993</v>
      </c>
      <c r="W3812">
        <v>84.010999999999996</v>
      </c>
      <c r="X3812">
        <v>83.924000000000007</v>
      </c>
      <c r="Y3812" s="19">
        <v>1.2999999999999999E-3</v>
      </c>
      <c r="AB3812" s="110">
        <f t="shared" si="694"/>
        <v>45791</v>
      </c>
      <c r="AC3812" s="108">
        <f t="shared" si="692"/>
        <v>24666.9</v>
      </c>
      <c r="AD3812" s="28">
        <f t="shared" si="693"/>
        <v>85.394999999999996</v>
      </c>
      <c r="AE3812" s="28">
        <f t="shared" si="687"/>
        <v>288.85649042684003</v>
      </c>
      <c r="AF3812" s="31">
        <f t="shared" si="688"/>
        <v>2.1924669942769981E-3</v>
      </c>
      <c r="AJ3812" s="110">
        <f t="shared" si="691"/>
        <v>45722</v>
      </c>
      <c r="AK3812" s="31">
        <f t="shared" si="689"/>
        <v>-1.78E-2</v>
      </c>
      <c r="AL3812" s="115">
        <f t="shared" si="690"/>
        <v>7.7653823119645526E-3</v>
      </c>
      <c r="AM3812" s="100"/>
      <c r="BR3812" s="18">
        <f t="shared" si="684"/>
        <v>45713</v>
      </c>
      <c r="BS3812" s="6">
        <f t="shared" si="685"/>
        <v>-4.7000000000000002E-3</v>
      </c>
      <c r="BT3812" s="6">
        <f t="shared" si="686"/>
        <v>-2.9999999999999997E-4</v>
      </c>
    </row>
    <row r="3813" spans="2:72" ht="14.45" hidden="1">
      <c r="B3813" s="110">
        <v>45714</v>
      </c>
      <c r="C3813" s="106">
        <v>5956.06</v>
      </c>
      <c r="D3813" s="106">
        <v>5970.87</v>
      </c>
      <c r="E3813" s="106">
        <v>6009.82</v>
      </c>
      <c r="F3813" s="106">
        <v>5932.69</v>
      </c>
      <c r="G3813" s="28"/>
      <c r="H3813" s="107">
        <v>1E-4</v>
      </c>
      <c r="K3813" s="110">
        <v>45792</v>
      </c>
      <c r="L3813" s="106">
        <v>25062.1</v>
      </c>
      <c r="M3813" s="106">
        <v>24694.45</v>
      </c>
      <c r="N3813" s="106">
        <v>25116.25</v>
      </c>
      <c r="O3813" s="106">
        <v>24494.45</v>
      </c>
      <c r="P3813" s="28" t="s">
        <v>6226</v>
      </c>
      <c r="Q3813" s="107">
        <v>1.6E-2</v>
      </c>
      <c r="T3813" s="110">
        <v>45513</v>
      </c>
      <c r="U3813" s="28">
        <v>83.944999999999993</v>
      </c>
      <c r="V3813">
        <v>84.015000000000001</v>
      </c>
      <c r="W3813">
        <v>84.016000000000005</v>
      </c>
      <c r="X3813">
        <v>83.873000000000005</v>
      </c>
      <c r="Y3813" s="19">
        <v>-5.0000000000000001E-4</v>
      </c>
      <c r="AB3813" s="110">
        <f t="shared" si="694"/>
        <v>45792</v>
      </c>
      <c r="AC3813" s="108">
        <f t="shared" si="692"/>
        <v>25062.1</v>
      </c>
      <c r="AD3813" s="28">
        <f t="shared" si="693"/>
        <v>85.546000000000006</v>
      </c>
      <c r="AE3813" s="28">
        <f t="shared" si="687"/>
        <v>292.96635728146259</v>
      </c>
      <c r="AF3813" s="31">
        <f t="shared" si="688"/>
        <v>1.4228057844743125E-2</v>
      </c>
      <c r="AJ3813" s="110">
        <f t="shared" si="691"/>
        <v>45723</v>
      </c>
      <c r="AK3813" s="31">
        <f t="shared" si="689"/>
        <v>5.4999999999999997E-3</v>
      </c>
      <c r="AL3813" s="115">
        <f t="shared" si="690"/>
        <v>-6.7618821232307003E-4</v>
      </c>
      <c r="AM3813" s="100"/>
      <c r="BR3813" s="18" t="e">
        <f t="shared" si="684"/>
        <v>#N/A</v>
      </c>
      <c r="BS3813" s="6">
        <f t="shared" si="685"/>
        <v>0</v>
      </c>
      <c r="BT3813" s="6">
        <f t="shared" si="686"/>
        <v>0</v>
      </c>
    </row>
    <row r="3814" spans="2:72" ht="14.45" hidden="1">
      <c r="B3814" s="110">
        <v>45715</v>
      </c>
      <c r="C3814" s="106">
        <v>5861.57</v>
      </c>
      <c r="D3814" s="106">
        <v>5981.88</v>
      </c>
      <c r="E3814" s="106">
        <v>5993.69</v>
      </c>
      <c r="F3814" s="106">
        <v>5858.78</v>
      </c>
      <c r="G3814" s="28"/>
      <c r="H3814" s="107">
        <v>-1.5900000000000001E-2</v>
      </c>
      <c r="K3814" s="110">
        <v>45793</v>
      </c>
      <c r="L3814" s="106">
        <v>25019.8</v>
      </c>
      <c r="M3814" s="106">
        <v>25064.65</v>
      </c>
      <c r="N3814" s="106">
        <v>25070</v>
      </c>
      <c r="O3814" s="106">
        <v>24953.05</v>
      </c>
      <c r="P3814" s="28" t="s">
        <v>6227</v>
      </c>
      <c r="Q3814" s="107">
        <v>-1.6999999999999999E-3</v>
      </c>
      <c r="T3814" s="110">
        <v>45516</v>
      </c>
      <c r="U3814" s="28">
        <v>83.93</v>
      </c>
      <c r="V3814">
        <v>83.915000000000006</v>
      </c>
      <c r="W3814">
        <v>83.984999999999999</v>
      </c>
      <c r="X3814">
        <v>83.899000000000001</v>
      </c>
      <c r="Y3814" s="19">
        <v>-2.0000000000000001E-4</v>
      </c>
      <c r="AB3814" s="110">
        <f t="shared" si="694"/>
        <v>45793</v>
      </c>
      <c r="AC3814" s="108">
        <f t="shared" si="692"/>
        <v>25019.8</v>
      </c>
      <c r="AD3814" s="28">
        <f t="shared" si="693"/>
        <v>85.5</v>
      </c>
      <c r="AE3814" s="28">
        <f t="shared" si="687"/>
        <v>292.62923976608187</v>
      </c>
      <c r="AF3814" s="31">
        <f t="shared" si="688"/>
        <v>-1.1507038504657841E-3</v>
      </c>
      <c r="AJ3814" s="110">
        <f t="shared" si="691"/>
        <v>45726</v>
      </c>
      <c r="AK3814" s="31">
        <f t="shared" si="689"/>
        <v>-2.7E-2</v>
      </c>
      <c r="AL3814" s="115">
        <f t="shared" si="690"/>
        <v>-6.2559924171791126E-3</v>
      </c>
      <c r="AM3814" s="100"/>
      <c r="BR3814" s="18">
        <f t="shared" si="684"/>
        <v>45715</v>
      </c>
      <c r="BS3814" s="6">
        <f t="shared" si="685"/>
        <v>-1.5900000000000001E-2</v>
      </c>
      <c r="BT3814" s="6">
        <f t="shared" si="686"/>
        <v>-1E-4</v>
      </c>
    </row>
    <row r="3815" spans="2:72" ht="14.45" hidden="1">
      <c r="B3815" s="110">
        <v>45716</v>
      </c>
      <c r="C3815" s="106">
        <v>5954.5</v>
      </c>
      <c r="D3815" s="106">
        <v>5856.74</v>
      </c>
      <c r="E3815" s="106">
        <v>5959.4</v>
      </c>
      <c r="F3815" s="106">
        <v>5837.66</v>
      </c>
      <c r="G3815" s="28"/>
      <c r="H3815" s="107">
        <v>1.5900000000000001E-2</v>
      </c>
      <c r="K3815" s="110">
        <v>45796</v>
      </c>
      <c r="L3815" s="106">
        <v>24945.45</v>
      </c>
      <c r="M3815" s="106">
        <v>25005.35</v>
      </c>
      <c r="N3815" s="106">
        <v>25062.95</v>
      </c>
      <c r="O3815" s="106">
        <v>24916.65</v>
      </c>
      <c r="P3815" s="28" t="s">
        <v>6228</v>
      </c>
      <c r="Q3815" s="107">
        <v>-3.0000000000000001E-3</v>
      </c>
      <c r="T3815" s="110">
        <v>45517</v>
      </c>
      <c r="U3815" s="28">
        <v>83.91</v>
      </c>
      <c r="V3815">
        <v>83.948999999999998</v>
      </c>
      <c r="W3815">
        <v>83.983000000000004</v>
      </c>
      <c r="X3815">
        <v>83.911000000000001</v>
      </c>
      <c r="Y3815" s="19">
        <v>-2.0000000000000001E-4</v>
      </c>
      <c r="AB3815" s="110">
        <f t="shared" si="694"/>
        <v>45796</v>
      </c>
      <c r="AC3815" s="108">
        <f t="shared" si="692"/>
        <v>24945.45</v>
      </c>
      <c r="AD3815" s="28">
        <f t="shared" si="693"/>
        <v>85.39</v>
      </c>
      <c r="AE3815" s="28">
        <f t="shared" si="687"/>
        <v>292.13549595971426</v>
      </c>
      <c r="AF3815" s="31">
        <f t="shared" si="688"/>
        <v>-1.6872675019157235E-3</v>
      </c>
      <c r="AJ3815" s="110">
        <f t="shared" si="691"/>
        <v>45727</v>
      </c>
      <c r="AK3815" s="31">
        <f t="shared" si="689"/>
        <v>-7.6E-3</v>
      </c>
      <c r="AL3815" s="115">
        <f t="shared" si="690"/>
        <v>2.9839534460487371E-3</v>
      </c>
      <c r="AM3815" s="100"/>
      <c r="BR3815" s="18">
        <f t="shared" si="684"/>
        <v>45716</v>
      </c>
      <c r="BS3815" s="6">
        <f t="shared" si="685"/>
        <v>1.5900000000000001E-2</v>
      </c>
      <c r="BT3815" s="6">
        <f t="shared" si="686"/>
        <v>-1.8599999999999998E-2</v>
      </c>
    </row>
    <row r="3816" spans="2:72" ht="14.45" hidden="1">
      <c r="B3816" s="110">
        <v>45719</v>
      </c>
      <c r="C3816" s="106">
        <v>5849.72</v>
      </c>
      <c r="D3816" s="106">
        <v>5968.33</v>
      </c>
      <c r="E3816" s="106">
        <v>5986.09</v>
      </c>
      <c r="F3816" s="106">
        <v>5810.91</v>
      </c>
      <c r="G3816" s="28"/>
      <c r="H3816" s="107">
        <v>-1.7600000000000001E-2</v>
      </c>
      <c r="K3816" s="110">
        <v>45797</v>
      </c>
      <c r="L3816" s="106">
        <v>24683.9</v>
      </c>
      <c r="M3816" s="106">
        <v>24996.2</v>
      </c>
      <c r="N3816" s="106">
        <v>25010.35</v>
      </c>
      <c r="O3816" s="106">
        <v>24669.7</v>
      </c>
      <c r="P3816" s="28" t="s">
        <v>6229</v>
      </c>
      <c r="Q3816" s="107">
        <v>-1.0500000000000001E-2</v>
      </c>
      <c r="T3816" s="110">
        <v>45518</v>
      </c>
      <c r="U3816" s="28">
        <v>83.96</v>
      </c>
      <c r="V3816">
        <v>83.92</v>
      </c>
      <c r="W3816">
        <v>83.984999999999999</v>
      </c>
      <c r="X3816">
        <v>83.896000000000001</v>
      </c>
      <c r="Y3816" s="19">
        <v>5.9999999999999995E-4</v>
      </c>
      <c r="AB3816" s="110">
        <f t="shared" si="694"/>
        <v>45797</v>
      </c>
      <c r="AC3816" s="108">
        <f t="shared" si="692"/>
        <v>24683.9</v>
      </c>
      <c r="AD3816" s="28">
        <f t="shared" si="693"/>
        <v>85.54</v>
      </c>
      <c r="AE3816" s="28">
        <f t="shared" si="687"/>
        <v>288.56558335281738</v>
      </c>
      <c r="AF3816" s="31">
        <f t="shared" si="688"/>
        <v>-1.2220057665944029E-2</v>
      </c>
      <c r="AJ3816" s="110">
        <f t="shared" si="691"/>
        <v>45728</v>
      </c>
      <c r="AK3816" s="31">
        <f t="shared" si="689"/>
        <v>4.8999999999999998E-3</v>
      </c>
      <c r="AL3816" s="115">
        <f t="shared" si="690"/>
        <v>-9.1991858680451344E-4</v>
      </c>
      <c r="AM3816" s="100"/>
      <c r="BR3816" s="18">
        <f t="shared" si="684"/>
        <v>45719</v>
      </c>
      <c r="BS3816" s="6">
        <f t="shared" si="685"/>
        <v>-1.7600000000000001E-2</v>
      </c>
      <c r="BT3816" s="6">
        <f t="shared" si="686"/>
        <v>-2.0000000000000001E-4</v>
      </c>
    </row>
    <row r="3817" spans="2:72" ht="14.45" hidden="1">
      <c r="B3817" s="110">
        <v>45720</v>
      </c>
      <c r="C3817" s="106">
        <v>5778.15</v>
      </c>
      <c r="D3817" s="106">
        <v>5811.98</v>
      </c>
      <c r="E3817" s="106">
        <v>5865.08</v>
      </c>
      <c r="F3817" s="106">
        <v>5732.59</v>
      </c>
      <c r="G3817" s="28"/>
      <c r="H3817" s="107">
        <v>-1.2200000000000001E-2</v>
      </c>
      <c r="K3817" s="110">
        <v>45798</v>
      </c>
      <c r="L3817" s="106">
        <v>24813.45</v>
      </c>
      <c r="M3817" s="106">
        <v>24744.25</v>
      </c>
      <c r="N3817" s="106">
        <v>24946.2</v>
      </c>
      <c r="O3817" s="106">
        <v>24685.35</v>
      </c>
      <c r="P3817" s="28" t="s">
        <v>6230</v>
      </c>
      <c r="Q3817" s="107">
        <v>5.1999999999999998E-3</v>
      </c>
      <c r="T3817" s="110">
        <v>45519</v>
      </c>
      <c r="U3817" s="28">
        <v>83.94</v>
      </c>
      <c r="V3817">
        <v>83.962999999999994</v>
      </c>
      <c r="W3817">
        <v>84.007000000000005</v>
      </c>
      <c r="X3817">
        <v>83.936000000000007</v>
      </c>
      <c r="Y3817" s="19">
        <v>-2.0000000000000001E-4</v>
      </c>
      <c r="AB3817" s="110">
        <f t="shared" si="694"/>
        <v>45798</v>
      </c>
      <c r="AC3817" s="108">
        <f t="shared" si="692"/>
        <v>24813.45</v>
      </c>
      <c r="AD3817" s="28">
        <f t="shared" si="693"/>
        <v>85.6</v>
      </c>
      <c r="AE3817" s="28">
        <f t="shared" si="687"/>
        <v>289.87675233644865</v>
      </c>
      <c r="AF3817" s="31">
        <f t="shared" si="688"/>
        <v>4.5437469305831257E-3</v>
      </c>
      <c r="AJ3817" s="110">
        <f t="shared" si="691"/>
        <v>45729</v>
      </c>
      <c r="AK3817" s="31">
        <f t="shared" si="689"/>
        <v>-1.3899999999999999E-2</v>
      </c>
      <c r="AL3817" s="115">
        <f t="shared" si="690"/>
        <v>-3.6005922616633157E-4</v>
      </c>
      <c r="AM3817" s="100"/>
      <c r="BR3817" s="18">
        <f t="shared" si="684"/>
        <v>45720</v>
      </c>
      <c r="BS3817" s="6">
        <f t="shared" si="685"/>
        <v>-1.2200000000000001E-2</v>
      </c>
      <c r="BT3817" s="6">
        <f t="shared" si="686"/>
        <v>-1.6999999999999999E-3</v>
      </c>
    </row>
    <row r="3818" spans="2:72" ht="14.45" hidden="1">
      <c r="B3818" s="110">
        <v>45721</v>
      </c>
      <c r="C3818" s="106">
        <v>5842.63</v>
      </c>
      <c r="D3818" s="106">
        <v>5781.36</v>
      </c>
      <c r="E3818" s="106">
        <v>5860.59</v>
      </c>
      <c r="F3818" s="106">
        <v>5742.35</v>
      </c>
      <c r="G3818" s="28"/>
      <c r="H3818" s="107">
        <v>1.12E-2</v>
      </c>
      <c r="K3818" s="110">
        <v>45799</v>
      </c>
      <c r="L3818" s="106">
        <v>24609.7</v>
      </c>
      <c r="M3818" s="106">
        <v>24733.95</v>
      </c>
      <c r="N3818" s="106">
        <v>24737.5</v>
      </c>
      <c r="O3818" s="106">
        <v>24462.400000000001</v>
      </c>
      <c r="P3818" s="28" t="s">
        <v>6231</v>
      </c>
      <c r="Q3818" s="107">
        <v>-8.2000000000000007E-3</v>
      </c>
      <c r="T3818" s="110">
        <v>45520</v>
      </c>
      <c r="U3818" s="28">
        <v>83.88</v>
      </c>
      <c r="V3818">
        <v>83.944999999999993</v>
      </c>
      <c r="W3818">
        <v>83.978999999999999</v>
      </c>
      <c r="X3818">
        <v>83.887</v>
      </c>
      <c r="Y3818" s="19">
        <v>-6.9999999999999999E-4</v>
      </c>
      <c r="AB3818" s="110">
        <f t="shared" si="694"/>
        <v>45799</v>
      </c>
      <c r="AC3818" s="108">
        <f t="shared" si="692"/>
        <v>24609.7</v>
      </c>
      <c r="AD3818" s="28">
        <f t="shared" si="693"/>
        <v>85.995000000000005</v>
      </c>
      <c r="AE3818" s="28">
        <f t="shared" si="687"/>
        <v>286.17594046165476</v>
      </c>
      <c r="AF3818" s="31">
        <f t="shared" si="688"/>
        <v>-1.2766846064628523E-2</v>
      </c>
      <c r="AJ3818" s="110" t="e">
        <f t="shared" si="691"/>
        <v>#N/A</v>
      </c>
      <c r="AK3818" s="31">
        <f t="shared" si="689"/>
        <v>0</v>
      </c>
      <c r="AL3818" s="115">
        <f t="shared" si="690"/>
        <v>0</v>
      </c>
      <c r="AM3818" s="100"/>
      <c r="BR3818" s="18">
        <f t="shared" si="684"/>
        <v>45721</v>
      </c>
      <c r="BS3818" s="6">
        <f t="shared" si="685"/>
        <v>1.12E-2</v>
      </c>
      <c r="BT3818" s="6">
        <f t="shared" si="686"/>
        <v>1.15E-2</v>
      </c>
    </row>
    <row r="3819" spans="2:72" ht="14.45" hidden="1">
      <c r="B3819" s="110">
        <v>45722</v>
      </c>
      <c r="C3819" s="106">
        <v>5738.52</v>
      </c>
      <c r="D3819" s="106">
        <v>5785.87</v>
      </c>
      <c r="E3819" s="106">
        <v>5812.08</v>
      </c>
      <c r="F3819" s="106">
        <v>5711.64</v>
      </c>
      <c r="G3819" s="28"/>
      <c r="H3819" s="107">
        <v>-1.78E-2</v>
      </c>
      <c r="K3819" s="110">
        <v>45800</v>
      </c>
      <c r="L3819" s="106">
        <v>24853.15</v>
      </c>
      <c r="M3819" s="106">
        <v>24639.5</v>
      </c>
      <c r="N3819" s="106">
        <v>24909.05</v>
      </c>
      <c r="O3819" s="106">
        <v>24614.05</v>
      </c>
      <c r="P3819" s="28" t="s">
        <v>6232</v>
      </c>
      <c r="Q3819" s="107">
        <v>9.9000000000000008E-3</v>
      </c>
      <c r="T3819" s="110">
        <v>45523</v>
      </c>
      <c r="U3819" s="28">
        <v>83.85</v>
      </c>
      <c r="V3819">
        <v>83.864999999999995</v>
      </c>
      <c r="W3819">
        <v>83.951999999999998</v>
      </c>
      <c r="X3819">
        <v>83.825999999999993</v>
      </c>
      <c r="Y3819" s="19">
        <v>-4.0000000000000002E-4</v>
      </c>
      <c r="AB3819" s="110">
        <f t="shared" si="694"/>
        <v>45800</v>
      </c>
      <c r="AC3819" s="108">
        <f t="shared" si="692"/>
        <v>24853.15</v>
      </c>
      <c r="AD3819" s="28">
        <f t="shared" si="693"/>
        <v>85.2</v>
      </c>
      <c r="AE3819" s="28">
        <f t="shared" si="687"/>
        <v>291.70363849765261</v>
      </c>
      <c r="AF3819" s="31">
        <f t="shared" si="688"/>
        <v>1.9315732926676654E-2</v>
      </c>
      <c r="AJ3819" s="110">
        <f t="shared" si="691"/>
        <v>45733</v>
      </c>
      <c r="AK3819" s="31">
        <f t="shared" si="689"/>
        <v>6.4000000000000003E-3</v>
      </c>
      <c r="AL3819" s="115">
        <f t="shared" si="690"/>
        <v>7.3802445554775886E-3</v>
      </c>
      <c r="AM3819" s="100"/>
      <c r="BR3819" s="18">
        <f t="shared" si="684"/>
        <v>45722</v>
      </c>
      <c r="BS3819" s="6">
        <f t="shared" si="685"/>
        <v>-1.78E-2</v>
      </c>
      <c r="BT3819" s="6">
        <f t="shared" si="686"/>
        <v>9.2999999999999992E-3</v>
      </c>
    </row>
    <row r="3820" spans="2:72" ht="14.45" hidden="1">
      <c r="B3820" s="110">
        <v>45723</v>
      </c>
      <c r="C3820" s="106">
        <v>5770.2</v>
      </c>
      <c r="D3820" s="106">
        <v>5726.01</v>
      </c>
      <c r="E3820" s="106">
        <v>5783.01</v>
      </c>
      <c r="F3820" s="106">
        <v>5666.29</v>
      </c>
      <c r="G3820" s="28"/>
      <c r="H3820" s="107">
        <v>5.4999999999999997E-3</v>
      </c>
      <c r="K3820" s="110">
        <v>45803</v>
      </c>
      <c r="L3820" s="106">
        <v>25001.15</v>
      </c>
      <c r="M3820" s="106">
        <v>24919.35</v>
      </c>
      <c r="N3820" s="106">
        <v>25079.200000000001</v>
      </c>
      <c r="O3820" s="106">
        <v>24900.5</v>
      </c>
      <c r="P3820" s="28" t="s">
        <v>6233</v>
      </c>
      <c r="Q3820" s="107">
        <v>6.0000000000000001E-3</v>
      </c>
      <c r="T3820" s="110">
        <v>45524</v>
      </c>
      <c r="U3820" s="28">
        <v>83.75</v>
      </c>
      <c r="V3820">
        <v>83.81</v>
      </c>
      <c r="W3820">
        <v>83.88</v>
      </c>
      <c r="X3820">
        <v>83.738</v>
      </c>
      <c r="Y3820" s="19">
        <v>-1.1999999999999999E-3</v>
      </c>
      <c r="AB3820" s="110">
        <f t="shared" si="694"/>
        <v>45803</v>
      </c>
      <c r="AC3820" s="108">
        <f t="shared" si="692"/>
        <v>25001.15</v>
      </c>
      <c r="AD3820" s="28">
        <f t="shared" si="693"/>
        <v>85.087999999999994</v>
      </c>
      <c r="AE3820" s="28">
        <f t="shared" si="687"/>
        <v>293.8269791274916</v>
      </c>
      <c r="AF3820" s="31">
        <f t="shared" si="688"/>
        <v>7.2791023134806121E-3</v>
      </c>
      <c r="AJ3820" s="110">
        <f t="shared" si="691"/>
        <v>45734</v>
      </c>
      <c r="AK3820" s="31">
        <f t="shared" si="689"/>
        <v>-1.0699999999999999E-2</v>
      </c>
      <c r="AL3820" s="115">
        <f t="shared" si="690"/>
        <v>1.6574042087191598E-2</v>
      </c>
      <c r="AM3820" s="100"/>
      <c r="BR3820" s="18">
        <f t="shared" si="684"/>
        <v>45723</v>
      </c>
      <c r="BS3820" s="6">
        <f t="shared" si="685"/>
        <v>5.4999999999999997E-3</v>
      </c>
      <c r="BT3820" s="6">
        <f t="shared" si="686"/>
        <v>2.9999999999999997E-4</v>
      </c>
    </row>
    <row r="3821" spans="2:72" ht="14.45" hidden="1">
      <c r="B3821" s="110">
        <v>45726</v>
      </c>
      <c r="C3821" s="106">
        <v>5614.56</v>
      </c>
      <c r="D3821" s="106">
        <v>5705.37</v>
      </c>
      <c r="E3821" s="106">
        <v>5705.37</v>
      </c>
      <c r="F3821" s="106">
        <v>5564.02</v>
      </c>
      <c r="G3821" s="28"/>
      <c r="H3821" s="107">
        <v>-2.7E-2</v>
      </c>
      <c r="K3821" s="110">
        <v>45804</v>
      </c>
      <c r="L3821" s="106">
        <v>24826.2</v>
      </c>
      <c r="M3821" s="106">
        <v>24956.65</v>
      </c>
      <c r="N3821" s="106">
        <v>25062.9</v>
      </c>
      <c r="O3821" s="106">
        <v>24704.1</v>
      </c>
      <c r="P3821" s="28" t="s">
        <v>6234</v>
      </c>
      <c r="Q3821" s="107">
        <v>-7.0000000000000001E-3</v>
      </c>
      <c r="T3821" s="110">
        <v>45525</v>
      </c>
      <c r="U3821" s="28">
        <v>83.87</v>
      </c>
      <c r="V3821">
        <v>83.805000000000007</v>
      </c>
      <c r="W3821">
        <v>83.950999999999993</v>
      </c>
      <c r="X3821">
        <v>83.748999999999995</v>
      </c>
      <c r="Y3821" s="19">
        <v>1.4E-3</v>
      </c>
      <c r="AB3821" s="110">
        <f t="shared" si="694"/>
        <v>45804</v>
      </c>
      <c r="AC3821" s="108">
        <f t="shared" si="692"/>
        <v>24826.2</v>
      </c>
      <c r="AD3821" s="28">
        <f t="shared" si="693"/>
        <v>85.33</v>
      </c>
      <c r="AE3821" s="28">
        <f t="shared" si="687"/>
        <v>290.94339622641513</v>
      </c>
      <c r="AF3821" s="31">
        <f t="shared" si="688"/>
        <v>-9.8138806369624243E-3</v>
      </c>
      <c r="AJ3821" s="110">
        <f t="shared" si="691"/>
        <v>45735</v>
      </c>
      <c r="AK3821" s="31">
        <f t="shared" si="689"/>
        <v>1.0800000000000001E-2</v>
      </c>
      <c r="AL3821" s="115">
        <f t="shared" si="690"/>
        <v>5.5347501676723532E-3</v>
      </c>
      <c r="AM3821" s="100"/>
      <c r="BR3821" s="18">
        <f t="shared" si="684"/>
        <v>45726</v>
      </c>
      <c r="BS3821" s="6">
        <f t="shared" si="685"/>
        <v>-2.7E-2</v>
      </c>
      <c r="BT3821" s="6">
        <f t="shared" si="686"/>
        <v>-4.1000000000000003E-3</v>
      </c>
    </row>
    <row r="3822" spans="2:72" ht="14.45" hidden="1">
      <c r="B3822" s="110">
        <v>45727</v>
      </c>
      <c r="C3822" s="106">
        <v>5572.07</v>
      </c>
      <c r="D3822" s="106">
        <v>5603.65</v>
      </c>
      <c r="E3822" s="106">
        <v>5636.3</v>
      </c>
      <c r="F3822" s="106">
        <v>5528.41</v>
      </c>
      <c r="G3822" s="28"/>
      <c r="H3822" s="107">
        <v>-7.6E-3</v>
      </c>
      <c r="K3822" s="110">
        <v>45805</v>
      </c>
      <c r="L3822" s="106">
        <v>24752.45</v>
      </c>
      <c r="M3822" s="106">
        <v>24832.5</v>
      </c>
      <c r="N3822" s="106">
        <v>24864.25</v>
      </c>
      <c r="O3822" s="106">
        <v>24737.05</v>
      </c>
      <c r="P3822" s="28" t="s">
        <v>6235</v>
      </c>
      <c r="Q3822" s="107">
        <v>-3.0000000000000001E-3</v>
      </c>
      <c r="T3822" s="110">
        <v>45526</v>
      </c>
      <c r="U3822" s="28">
        <v>83.93</v>
      </c>
      <c r="V3822">
        <v>83.9</v>
      </c>
      <c r="W3822">
        <v>83.984999999999999</v>
      </c>
      <c r="X3822">
        <v>83.881</v>
      </c>
      <c r="Y3822" s="19">
        <v>6.9999999999999999E-4</v>
      </c>
      <c r="AB3822" s="110">
        <f t="shared" si="694"/>
        <v>45805</v>
      </c>
      <c r="AC3822" s="108">
        <f t="shared" si="692"/>
        <v>24752.45</v>
      </c>
      <c r="AD3822" s="28">
        <f t="shared" si="693"/>
        <v>85.414000000000001</v>
      </c>
      <c r="AE3822" s="28">
        <f t="shared" si="687"/>
        <v>289.79382770974314</v>
      </c>
      <c r="AF3822" s="31">
        <f t="shared" si="688"/>
        <v>-3.9511758355132987E-3</v>
      </c>
      <c r="AJ3822" s="110">
        <f t="shared" si="691"/>
        <v>45736</v>
      </c>
      <c r="AK3822" s="31">
        <f t="shared" si="689"/>
        <v>-2.2000000000000001E-3</v>
      </c>
      <c r="AL3822" s="115">
        <f t="shared" si="690"/>
        <v>1.2238881829910842E-2</v>
      </c>
      <c r="AM3822" s="100"/>
      <c r="BR3822" s="18">
        <f t="shared" si="684"/>
        <v>45727</v>
      </c>
      <c r="BS3822" s="6">
        <f t="shared" si="685"/>
        <v>-7.6E-3</v>
      </c>
      <c r="BT3822" s="6">
        <f t="shared" si="686"/>
        <v>1.6999999999999999E-3</v>
      </c>
    </row>
    <row r="3823" spans="2:72" ht="14.45" hidden="1">
      <c r="B3823" s="110">
        <v>45728</v>
      </c>
      <c r="C3823" s="106">
        <v>5599.3</v>
      </c>
      <c r="D3823" s="106">
        <v>5624.84</v>
      </c>
      <c r="E3823" s="106">
        <v>5642.19</v>
      </c>
      <c r="F3823" s="106">
        <v>5546.09</v>
      </c>
      <c r="G3823" s="28"/>
      <c r="H3823" s="107">
        <v>4.8999999999999998E-3</v>
      </c>
      <c r="K3823" s="110">
        <v>45806</v>
      </c>
      <c r="L3823" s="106">
        <v>24833.599999999999</v>
      </c>
      <c r="M3823" s="106">
        <v>24825.1</v>
      </c>
      <c r="N3823" s="106">
        <v>24892.6</v>
      </c>
      <c r="O3823" s="106">
        <v>24677.3</v>
      </c>
      <c r="P3823" s="28" t="s">
        <v>6236</v>
      </c>
      <c r="Q3823" s="107">
        <v>3.3E-3</v>
      </c>
      <c r="T3823" s="110">
        <v>45527</v>
      </c>
      <c r="U3823" s="28">
        <v>83.808999999999997</v>
      </c>
      <c r="V3823">
        <v>83.926000000000002</v>
      </c>
      <c r="W3823">
        <v>83.945999999999998</v>
      </c>
      <c r="X3823">
        <v>83.799000000000007</v>
      </c>
      <c r="Y3823" s="19">
        <v>-1.4E-3</v>
      </c>
      <c r="AB3823" s="110">
        <f t="shared" si="694"/>
        <v>45806</v>
      </c>
      <c r="AC3823" s="108">
        <f t="shared" si="692"/>
        <v>24833.599999999999</v>
      </c>
      <c r="AD3823" s="28">
        <f t="shared" si="693"/>
        <v>85.418999999999997</v>
      </c>
      <c r="AE3823" s="28">
        <f t="shared" si="687"/>
        <v>290.72688746063523</v>
      </c>
      <c r="AF3823" s="31">
        <f t="shared" si="688"/>
        <v>3.2197364528641081E-3</v>
      </c>
      <c r="AJ3823" s="110">
        <f t="shared" si="691"/>
        <v>45737</v>
      </c>
      <c r="AK3823" s="31">
        <f t="shared" si="689"/>
        <v>8.0000000000000004E-4</v>
      </c>
      <c r="AL3823" s="115">
        <f t="shared" si="690"/>
        <v>1.0752643498675329E-2</v>
      </c>
      <c r="AM3823" s="100"/>
      <c r="BR3823" s="18">
        <f t="shared" si="684"/>
        <v>45728</v>
      </c>
      <c r="BS3823" s="6">
        <f t="shared" si="685"/>
        <v>4.8999999999999998E-3</v>
      </c>
      <c r="BT3823" s="6">
        <f t="shared" si="686"/>
        <v>-1.1999999999999999E-3</v>
      </c>
    </row>
    <row r="3824" spans="2:72" ht="14.45" hidden="1">
      <c r="B3824" s="110">
        <v>45729</v>
      </c>
      <c r="C3824" s="106">
        <v>5521.52</v>
      </c>
      <c r="D3824" s="106">
        <v>5594.45</v>
      </c>
      <c r="E3824" s="106">
        <v>5597.78</v>
      </c>
      <c r="F3824" s="106">
        <v>5504.65</v>
      </c>
      <c r="G3824" s="28"/>
      <c r="H3824" s="107">
        <v>-1.3899999999999999E-2</v>
      </c>
      <c r="K3824" s="110">
        <v>45807</v>
      </c>
      <c r="L3824" s="106">
        <v>24750.7</v>
      </c>
      <c r="M3824" s="106">
        <v>24812.6</v>
      </c>
      <c r="N3824" s="106">
        <v>24863.95</v>
      </c>
      <c r="O3824" s="106">
        <v>24717.4</v>
      </c>
      <c r="P3824" s="28" t="s">
        <v>6237</v>
      </c>
      <c r="Q3824" s="107">
        <v>-3.3E-3</v>
      </c>
      <c r="T3824" s="110">
        <v>45530</v>
      </c>
      <c r="U3824" s="28">
        <v>83.84</v>
      </c>
      <c r="V3824">
        <v>83.805999999999997</v>
      </c>
      <c r="W3824">
        <v>83.923000000000002</v>
      </c>
      <c r="X3824">
        <v>83.787000000000006</v>
      </c>
      <c r="Y3824" s="19">
        <v>4.0000000000000002E-4</v>
      </c>
      <c r="AB3824" s="110">
        <f t="shared" si="694"/>
        <v>45807</v>
      </c>
      <c r="AC3824" s="108">
        <f t="shared" si="692"/>
        <v>24750.7</v>
      </c>
      <c r="AD3824" s="28">
        <f t="shared" si="693"/>
        <v>85.525000000000006</v>
      </c>
      <c r="AE3824" s="28">
        <f t="shared" si="687"/>
        <v>289.39725226541947</v>
      </c>
      <c r="AF3824" s="31">
        <f t="shared" si="688"/>
        <v>-4.5734854688862514E-3</v>
      </c>
      <c r="AJ3824" s="110">
        <f t="shared" si="691"/>
        <v>45740</v>
      </c>
      <c r="AK3824" s="31">
        <f t="shared" si="689"/>
        <v>1.7600000000000001E-2</v>
      </c>
      <c r="AL3824" s="115">
        <f t="shared" si="690"/>
        <v>1.8280204020919344E-2</v>
      </c>
      <c r="AM3824" s="100"/>
      <c r="BR3824" s="18">
        <f t="shared" si="684"/>
        <v>45729</v>
      </c>
      <c r="BS3824" s="6">
        <f t="shared" si="685"/>
        <v>-1.3899999999999999E-2</v>
      </c>
      <c r="BT3824" s="6">
        <f t="shared" si="686"/>
        <v>-3.3E-3</v>
      </c>
    </row>
    <row r="3825" spans="2:72" ht="14.45" hidden="1">
      <c r="B3825" s="110">
        <v>45730</v>
      </c>
      <c r="C3825" s="106">
        <v>5638.94</v>
      </c>
      <c r="D3825" s="106">
        <v>5563.85</v>
      </c>
      <c r="E3825" s="106">
        <v>5645.27</v>
      </c>
      <c r="F3825" s="106">
        <v>5563.85</v>
      </c>
      <c r="G3825" s="28"/>
      <c r="H3825" s="107">
        <v>2.1299999999999999E-2</v>
      </c>
      <c r="K3825" s="110">
        <v>45810</v>
      </c>
      <c r="L3825" s="106">
        <v>24716.6</v>
      </c>
      <c r="M3825" s="106">
        <v>24669.7</v>
      </c>
      <c r="N3825" s="106">
        <v>24754.400000000001</v>
      </c>
      <c r="O3825" s="106">
        <v>24526.15</v>
      </c>
      <c r="P3825" s="28" t="s">
        <v>6238</v>
      </c>
      <c r="Q3825" s="107">
        <v>-1.4E-3</v>
      </c>
      <c r="T3825" s="110">
        <v>45531</v>
      </c>
      <c r="U3825" s="28">
        <v>83.91</v>
      </c>
      <c r="V3825">
        <v>83.87</v>
      </c>
      <c r="W3825">
        <v>83.965000000000003</v>
      </c>
      <c r="X3825">
        <v>83.87</v>
      </c>
      <c r="Y3825" s="19">
        <v>8.0000000000000004E-4</v>
      </c>
      <c r="AB3825" s="110">
        <f t="shared" si="694"/>
        <v>45810</v>
      </c>
      <c r="AC3825" s="108">
        <f t="shared" si="692"/>
        <v>24716.6</v>
      </c>
      <c r="AD3825" s="28">
        <f t="shared" si="693"/>
        <v>85.353999999999999</v>
      </c>
      <c r="AE3825" s="28">
        <f t="shared" si="687"/>
        <v>289.57752419335941</v>
      </c>
      <c r="AF3825" s="31">
        <f t="shared" si="688"/>
        <v>6.2292204410629992E-4</v>
      </c>
      <c r="AJ3825" s="110">
        <f t="shared" si="691"/>
        <v>45741</v>
      </c>
      <c r="AK3825" s="31">
        <f t="shared" si="689"/>
        <v>1.6000000000000001E-3</v>
      </c>
      <c r="AL3825" s="115">
        <f t="shared" si="690"/>
        <v>1.6650229530257299E-4</v>
      </c>
      <c r="AM3825" s="100"/>
      <c r="BR3825" s="18" t="e">
        <f t="shared" si="684"/>
        <v>#N/A</v>
      </c>
      <c r="BS3825" s="6">
        <f t="shared" si="685"/>
        <v>0</v>
      </c>
      <c r="BT3825" s="6">
        <f t="shared" si="686"/>
        <v>0</v>
      </c>
    </row>
    <row r="3826" spans="2:72" ht="14.45" hidden="1">
      <c r="B3826" s="110">
        <v>45733</v>
      </c>
      <c r="C3826" s="106">
        <v>5675.12</v>
      </c>
      <c r="D3826" s="106">
        <v>5635.6</v>
      </c>
      <c r="E3826" s="106">
        <v>5703.52</v>
      </c>
      <c r="F3826" s="106">
        <v>5631.12</v>
      </c>
      <c r="G3826" s="28"/>
      <c r="H3826" s="107">
        <v>6.4000000000000003E-3</v>
      </c>
      <c r="K3826" s="110">
        <v>45811</v>
      </c>
      <c r="L3826" s="106">
        <v>24542.5</v>
      </c>
      <c r="M3826" s="106">
        <v>24786.3</v>
      </c>
      <c r="N3826" s="106">
        <v>24845.1</v>
      </c>
      <c r="O3826" s="106">
        <v>24502.15</v>
      </c>
      <c r="P3826" s="28" t="s">
        <v>6239</v>
      </c>
      <c r="Q3826" s="107">
        <v>-7.0000000000000001E-3</v>
      </c>
      <c r="T3826" s="110">
        <v>45532</v>
      </c>
      <c r="U3826" s="28">
        <v>83.9</v>
      </c>
      <c r="V3826">
        <v>83.962999999999994</v>
      </c>
      <c r="W3826">
        <v>83.988</v>
      </c>
      <c r="X3826">
        <v>83.91</v>
      </c>
      <c r="Y3826" s="19">
        <v>-1E-4</v>
      </c>
      <c r="AB3826" s="110">
        <f t="shared" si="694"/>
        <v>45811</v>
      </c>
      <c r="AC3826" s="108">
        <f t="shared" si="692"/>
        <v>24542.5</v>
      </c>
      <c r="AD3826" s="28">
        <f t="shared" si="693"/>
        <v>85.709000000000003</v>
      </c>
      <c r="AE3826" s="28">
        <f t="shared" si="687"/>
        <v>286.3468247208578</v>
      </c>
      <c r="AF3826" s="31">
        <f t="shared" si="688"/>
        <v>-1.1156596084247128E-2</v>
      </c>
      <c r="AJ3826" s="110">
        <f t="shared" si="691"/>
        <v>45742</v>
      </c>
      <c r="AK3826" s="31">
        <f t="shared" si="689"/>
        <v>-1.12E-2</v>
      </c>
      <c r="AL3826" s="115">
        <f t="shared" si="690"/>
        <v>-8.1677897590396453E-3</v>
      </c>
      <c r="AM3826" s="100"/>
      <c r="BR3826" s="18">
        <f t="shared" si="684"/>
        <v>45733</v>
      </c>
      <c r="BS3826" s="6">
        <f t="shared" si="685"/>
        <v>6.4000000000000003E-3</v>
      </c>
      <c r="BT3826" s="6">
        <f t="shared" si="686"/>
        <v>5.0000000000000001E-3</v>
      </c>
    </row>
    <row r="3827" spans="2:72" ht="14.45" hidden="1">
      <c r="B3827" s="110">
        <v>45734</v>
      </c>
      <c r="C3827" s="106">
        <v>5614.66</v>
      </c>
      <c r="D3827" s="106">
        <v>5654.53</v>
      </c>
      <c r="E3827" s="106">
        <v>5654.53</v>
      </c>
      <c r="F3827" s="106">
        <v>5597.76</v>
      </c>
      <c r="G3827" s="28"/>
      <c r="H3827" s="107">
        <v>-1.0699999999999999E-2</v>
      </c>
      <c r="K3827" s="110">
        <v>45812</v>
      </c>
      <c r="L3827" s="106">
        <v>24620.2</v>
      </c>
      <c r="M3827" s="106">
        <v>24560.45</v>
      </c>
      <c r="N3827" s="106">
        <v>24644.25</v>
      </c>
      <c r="O3827" s="106">
        <v>24530.45</v>
      </c>
      <c r="P3827" s="28" t="s">
        <v>6240</v>
      </c>
      <c r="Q3827" s="107">
        <v>3.2000000000000002E-3</v>
      </c>
      <c r="T3827" s="110">
        <v>45533</v>
      </c>
      <c r="U3827" s="28">
        <v>83.88</v>
      </c>
      <c r="V3827">
        <v>83.944000000000003</v>
      </c>
      <c r="W3827">
        <v>83.956000000000003</v>
      </c>
      <c r="X3827">
        <v>83.838999999999999</v>
      </c>
      <c r="Y3827" s="19">
        <v>-2.0000000000000001E-4</v>
      </c>
      <c r="AB3827" s="110">
        <f t="shared" si="694"/>
        <v>45812</v>
      </c>
      <c r="AC3827" s="108">
        <f t="shared" si="692"/>
        <v>24620.2</v>
      </c>
      <c r="AD3827" s="28">
        <f t="shared" si="693"/>
        <v>85.875</v>
      </c>
      <c r="AE3827" s="28">
        <f t="shared" si="687"/>
        <v>286.69810771470162</v>
      </c>
      <c r="AF3827" s="31">
        <f t="shared" si="688"/>
        <v>1.2267745388350182E-3</v>
      </c>
      <c r="AJ3827" s="110">
        <f t="shared" si="691"/>
        <v>45743</v>
      </c>
      <c r="AK3827" s="31">
        <f t="shared" si="689"/>
        <v>-3.3E-3</v>
      </c>
      <c r="AL3827" s="115">
        <f t="shared" si="690"/>
        <v>4.2989088589513447E-3</v>
      </c>
      <c r="AM3827" s="100"/>
      <c r="BR3827" s="18">
        <f t="shared" si="684"/>
        <v>45734</v>
      </c>
      <c r="BS3827" s="6">
        <f t="shared" si="685"/>
        <v>-1.0699999999999999E-2</v>
      </c>
      <c r="BT3827" s="6">
        <f t="shared" si="686"/>
        <v>1.4500000000000001E-2</v>
      </c>
    </row>
    <row r="3828" spans="2:72" ht="14.45" hidden="1">
      <c r="B3828" s="110">
        <v>45735</v>
      </c>
      <c r="C3828" s="106">
        <v>5675.29</v>
      </c>
      <c r="D3828" s="106">
        <v>5632.37</v>
      </c>
      <c r="E3828" s="106">
        <v>5715.33</v>
      </c>
      <c r="F3828" s="106">
        <v>5622.2</v>
      </c>
      <c r="G3828" s="28"/>
      <c r="H3828" s="107">
        <v>1.0800000000000001E-2</v>
      </c>
      <c r="K3828" s="110">
        <v>45813</v>
      </c>
      <c r="L3828" s="106">
        <v>24750.9</v>
      </c>
      <c r="M3828" s="106">
        <v>24691.200000000001</v>
      </c>
      <c r="N3828" s="106">
        <v>24899.85</v>
      </c>
      <c r="O3828" s="106">
        <v>24613.1</v>
      </c>
      <c r="P3828" s="28" t="s">
        <v>6241</v>
      </c>
      <c r="Q3828" s="107">
        <v>5.3E-3</v>
      </c>
      <c r="T3828" s="110">
        <v>45534</v>
      </c>
      <c r="U3828" s="28">
        <v>83.867000000000004</v>
      </c>
      <c r="V3828">
        <v>83.884</v>
      </c>
      <c r="W3828">
        <v>83.905000000000001</v>
      </c>
      <c r="X3828">
        <v>83.811000000000007</v>
      </c>
      <c r="Y3828" s="19">
        <v>-2.0000000000000001E-4</v>
      </c>
      <c r="AB3828" s="110">
        <f t="shared" si="694"/>
        <v>45813</v>
      </c>
      <c r="AC3828" s="108">
        <f t="shared" si="692"/>
        <v>24750.9</v>
      </c>
      <c r="AD3828" s="28">
        <f t="shared" si="693"/>
        <v>85.834999999999994</v>
      </c>
      <c r="AE3828" s="28">
        <f t="shared" si="687"/>
        <v>288.35440088541975</v>
      </c>
      <c r="AF3828" s="31">
        <f t="shared" si="688"/>
        <v>5.7771332497469352E-3</v>
      </c>
      <c r="AJ3828" s="110">
        <f t="shared" si="691"/>
        <v>45744</v>
      </c>
      <c r="AK3828" s="31">
        <f t="shared" si="689"/>
        <v>-1.9699999999999999E-2</v>
      </c>
      <c r="AL3828" s="115">
        <f t="shared" si="690"/>
        <v>-1.8418612358528375E-3</v>
      </c>
      <c r="AM3828" s="100"/>
      <c r="BR3828" s="18">
        <f t="shared" si="684"/>
        <v>45735</v>
      </c>
      <c r="BS3828" s="6">
        <f t="shared" si="685"/>
        <v>1.0800000000000001E-2</v>
      </c>
      <c r="BT3828" s="6">
        <f t="shared" si="686"/>
        <v>3.2000000000000002E-3</v>
      </c>
    </row>
    <row r="3829" spans="2:72" ht="14.45" hidden="1">
      <c r="B3829" s="110">
        <v>45736</v>
      </c>
      <c r="C3829" s="106">
        <v>5662.89</v>
      </c>
      <c r="D3829" s="106">
        <v>5646.92</v>
      </c>
      <c r="E3829" s="106">
        <v>5711.15</v>
      </c>
      <c r="F3829" s="106">
        <v>5632.33</v>
      </c>
      <c r="G3829" s="28"/>
      <c r="H3829" s="107">
        <v>-2.2000000000000001E-3</v>
      </c>
      <c r="K3829" s="110">
        <v>45814</v>
      </c>
      <c r="L3829" s="106">
        <v>25003.05</v>
      </c>
      <c r="M3829" s="106">
        <v>24748.7</v>
      </c>
      <c r="N3829" s="106">
        <v>25029.5</v>
      </c>
      <c r="O3829" s="106">
        <v>24671.45</v>
      </c>
      <c r="P3829" s="28" t="s">
        <v>6242</v>
      </c>
      <c r="Q3829" s="107">
        <v>1.0200000000000001E-2</v>
      </c>
      <c r="T3829" s="110">
        <v>45537</v>
      </c>
      <c r="U3829" s="28">
        <v>83.88</v>
      </c>
      <c r="V3829">
        <v>83.875</v>
      </c>
      <c r="W3829">
        <v>83.945999999999998</v>
      </c>
      <c r="X3829">
        <v>83.85</v>
      </c>
      <c r="Y3829" s="19">
        <v>2.0000000000000001E-4</v>
      </c>
      <c r="AB3829" s="110">
        <f t="shared" si="694"/>
        <v>45814</v>
      </c>
      <c r="AC3829" s="108">
        <f t="shared" si="692"/>
        <v>25003.05</v>
      </c>
      <c r="AD3829" s="28">
        <f t="shared" si="693"/>
        <v>85.786000000000001</v>
      </c>
      <c r="AE3829" s="28">
        <f t="shared" si="687"/>
        <v>291.45839647494927</v>
      </c>
      <c r="AF3829" s="31">
        <f t="shared" si="688"/>
        <v>1.0764516095465915E-2</v>
      </c>
      <c r="AJ3829" s="110" t="e">
        <f t="shared" si="691"/>
        <v>#N/A</v>
      </c>
      <c r="AK3829" s="31">
        <f t="shared" si="689"/>
        <v>0</v>
      </c>
      <c r="AL3829" s="115">
        <f t="shared" si="690"/>
        <v>0</v>
      </c>
      <c r="AM3829" s="100"/>
      <c r="BR3829" s="18">
        <f t="shared" si="684"/>
        <v>45736</v>
      </c>
      <c r="BS3829" s="6">
        <f t="shared" si="685"/>
        <v>-2.2000000000000001E-3</v>
      </c>
      <c r="BT3829" s="6">
        <f t="shared" si="686"/>
        <v>1.24E-2</v>
      </c>
    </row>
    <row r="3830" spans="2:72" ht="14.45" hidden="1">
      <c r="B3830" s="110">
        <v>45737</v>
      </c>
      <c r="C3830" s="106">
        <v>5667.56</v>
      </c>
      <c r="D3830" s="106">
        <v>5630.73</v>
      </c>
      <c r="E3830" s="106">
        <v>5670.84</v>
      </c>
      <c r="F3830" s="106">
        <v>5603.1</v>
      </c>
      <c r="G3830" s="28"/>
      <c r="H3830" s="107">
        <v>8.0000000000000004E-4</v>
      </c>
      <c r="K3830" s="110">
        <v>45817</v>
      </c>
      <c r="L3830" s="106">
        <v>25103.200000000001</v>
      </c>
      <c r="M3830" s="106">
        <v>25160.1</v>
      </c>
      <c r="N3830" s="106">
        <v>25160.1</v>
      </c>
      <c r="O3830" s="106">
        <v>25077.15</v>
      </c>
      <c r="P3830" s="28" t="s">
        <v>6243</v>
      </c>
      <c r="Q3830" s="107">
        <v>4.0000000000000001E-3</v>
      </c>
      <c r="T3830" s="110">
        <v>45538</v>
      </c>
      <c r="U3830" s="28">
        <v>83.95</v>
      </c>
      <c r="V3830">
        <v>83.918999999999997</v>
      </c>
      <c r="W3830">
        <v>83.991</v>
      </c>
      <c r="X3830">
        <v>83.897000000000006</v>
      </c>
      <c r="Y3830" s="19">
        <v>8.0000000000000004E-4</v>
      </c>
      <c r="AB3830" s="110">
        <f t="shared" si="694"/>
        <v>45817</v>
      </c>
      <c r="AC3830" s="108">
        <f t="shared" si="692"/>
        <v>25103.200000000001</v>
      </c>
      <c r="AD3830" s="28">
        <f t="shared" si="693"/>
        <v>85.67</v>
      </c>
      <c r="AE3830" s="28">
        <f t="shared" si="687"/>
        <v>293.02206139838916</v>
      </c>
      <c r="AF3830" s="31">
        <f t="shared" si="688"/>
        <v>5.3649678388121291E-3</v>
      </c>
      <c r="AJ3830" s="110">
        <f t="shared" si="691"/>
        <v>45748</v>
      </c>
      <c r="AK3830" s="31">
        <f t="shared" si="689"/>
        <v>3.8E-3</v>
      </c>
      <c r="AL3830" s="115">
        <f t="shared" si="690"/>
        <v>-1.5450937197085457E-2</v>
      </c>
      <c r="AM3830" s="100"/>
      <c r="BR3830" s="18">
        <f t="shared" si="684"/>
        <v>45737</v>
      </c>
      <c r="BS3830" s="6">
        <f t="shared" si="685"/>
        <v>8.0000000000000004E-4</v>
      </c>
      <c r="BT3830" s="6">
        <f t="shared" si="686"/>
        <v>6.8999999999999999E-3</v>
      </c>
    </row>
    <row r="3831" spans="2:72" ht="14.45" hidden="1">
      <c r="B3831" s="110">
        <v>45740</v>
      </c>
      <c r="C3831" s="106">
        <v>5767.57</v>
      </c>
      <c r="D3831" s="106">
        <v>5718.08</v>
      </c>
      <c r="E3831" s="106">
        <v>5775.14</v>
      </c>
      <c r="F3831" s="106">
        <v>5718.08</v>
      </c>
      <c r="G3831" s="28"/>
      <c r="H3831" s="107">
        <v>1.7600000000000001E-2</v>
      </c>
      <c r="K3831" s="110">
        <v>45818</v>
      </c>
      <c r="L3831" s="106">
        <v>25104.25</v>
      </c>
      <c r="M3831" s="106">
        <v>25196.05</v>
      </c>
      <c r="N3831" s="106">
        <v>25199.3</v>
      </c>
      <c r="O3831" s="106">
        <v>25055.45</v>
      </c>
      <c r="P3831" s="28" t="s">
        <v>6244</v>
      </c>
      <c r="Q3831" s="107">
        <v>0</v>
      </c>
      <c r="T3831" s="110">
        <v>45539</v>
      </c>
      <c r="U3831" s="28">
        <v>83.96</v>
      </c>
      <c r="V3831">
        <v>83.994</v>
      </c>
      <c r="W3831">
        <v>84.02</v>
      </c>
      <c r="X3831">
        <v>83.938999999999993</v>
      </c>
      <c r="Y3831" s="19">
        <v>1E-4</v>
      </c>
      <c r="AB3831" s="110">
        <f t="shared" si="694"/>
        <v>45818</v>
      </c>
      <c r="AC3831" s="108">
        <f t="shared" si="692"/>
        <v>25104.25</v>
      </c>
      <c r="AD3831" s="28">
        <f t="shared" si="693"/>
        <v>85.596000000000004</v>
      </c>
      <c r="AE3831" s="28">
        <f t="shared" si="687"/>
        <v>293.28765362867421</v>
      </c>
      <c r="AF3831" s="31">
        <f t="shared" si="688"/>
        <v>9.0638987732716281E-4</v>
      </c>
      <c r="AJ3831" s="110">
        <f t="shared" si="691"/>
        <v>45749</v>
      </c>
      <c r="AK3831" s="31">
        <f t="shared" si="689"/>
        <v>6.7000000000000002E-3</v>
      </c>
      <c r="AL3831" s="115">
        <f t="shared" si="690"/>
        <v>8.6082578763031492E-3</v>
      </c>
      <c r="AM3831" s="100"/>
      <c r="BR3831" s="18">
        <f t="shared" si="684"/>
        <v>45740</v>
      </c>
      <c r="BS3831" s="6">
        <f t="shared" si="685"/>
        <v>1.7600000000000001E-2</v>
      </c>
      <c r="BT3831" s="6">
        <f t="shared" si="686"/>
        <v>1.32E-2</v>
      </c>
    </row>
    <row r="3832" spans="2:72" ht="14.45" hidden="1">
      <c r="B3832" s="110">
        <v>45741</v>
      </c>
      <c r="C3832" s="106">
        <v>5776.65</v>
      </c>
      <c r="D3832" s="106">
        <v>5775.96</v>
      </c>
      <c r="E3832" s="106">
        <v>5786.95</v>
      </c>
      <c r="F3832" s="106">
        <v>5760.42</v>
      </c>
      <c r="G3832" s="28"/>
      <c r="H3832" s="107">
        <v>1.6000000000000001E-3</v>
      </c>
      <c r="K3832" s="110">
        <v>45819</v>
      </c>
      <c r="L3832" s="106">
        <v>25141.4</v>
      </c>
      <c r="M3832" s="106">
        <v>25134.15</v>
      </c>
      <c r="N3832" s="106">
        <v>25222.400000000001</v>
      </c>
      <c r="O3832" s="106">
        <v>25081.3</v>
      </c>
      <c r="P3832" s="28" t="s">
        <v>6245</v>
      </c>
      <c r="Q3832" s="107">
        <v>1.5E-3</v>
      </c>
      <c r="T3832" s="110">
        <v>45540</v>
      </c>
      <c r="U3832" s="28">
        <v>83.960999999999999</v>
      </c>
      <c r="V3832">
        <v>83.978999999999999</v>
      </c>
      <c r="W3832">
        <v>84.004000000000005</v>
      </c>
      <c r="X3832">
        <v>83.956000000000003</v>
      </c>
      <c r="Y3832" s="19">
        <v>0</v>
      </c>
      <c r="AB3832" s="110">
        <f t="shared" si="694"/>
        <v>45819</v>
      </c>
      <c r="AC3832" s="108">
        <f t="shared" si="692"/>
        <v>25141.4</v>
      </c>
      <c r="AD3832" s="28">
        <f t="shared" si="693"/>
        <v>85.468000000000004</v>
      </c>
      <c r="AE3832" s="28">
        <f t="shared" si="687"/>
        <v>294.161557542004</v>
      </c>
      <c r="AF3832" s="31">
        <f t="shared" si="688"/>
        <v>2.9796819010876607E-3</v>
      </c>
      <c r="AJ3832" s="110">
        <f t="shared" si="691"/>
        <v>45750</v>
      </c>
      <c r="AK3832" s="31">
        <f t="shared" si="689"/>
        <v>-4.8399999999999999E-2</v>
      </c>
      <c r="AL3832" s="115">
        <f t="shared" si="690"/>
        <v>-1.1522275791249204E-3</v>
      </c>
      <c r="AM3832" s="100"/>
      <c r="BR3832" s="18">
        <f t="shared" si="684"/>
        <v>45741</v>
      </c>
      <c r="BS3832" s="6">
        <f t="shared" si="685"/>
        <v>1.6000000000000001E-3</v>
      </c>
      <c r="BT3832" s="6">
        <f t="shared" si="686"/>
        <v>4.0000000000000002E-4</v>
      </c>
    </row>
    <row r="3833" spans="2:72" ht="14.45" hidden="1">
      <c r="B3833" s="110">
        <v>45742</v>
      </c>
      <c r="C3833" s="106">
        <v>5712.2</v>
      </c>
      <c r="D3833" s="106">
        <v>5771.66</v>
      </c>
      <c r="E3833" s="106">
        <v>5783.62</v>
      </c>
      <c r="F3833" s="106">
        <v>5694.41</v>
      </c>
      <c r="G3833" s="28"/>
      <c r="H3833" s="107">
        <v>-1.12E-2</v>
      </c>
      <c r="K3833" s="110">
        <v>45820</v>
      </c>
      <c r="L3833" s="106">
        <v>24888.2</v>
      </c>
      <c r="M3833" s="106">
        <v>25164.45</v>
      </c>
      <c r="N3833" s="106">
        <v>25196.2</v>
      </c>
      <c r="O3833" s="106">
        <v>24825.9</v>
      </c>
      <c r="P3833" s="28" t="s">
        <v>6246</v>
      </c>
      <c r="Q3833" s="107">
        <v>-1.01E-2</v>
      </c>
      <c r="T3833" s="110">
        <v>45541</v>
      </c>
      <c r="U3833" s="28">
        <v>83.984999999999999</v>
      </c>
      <c r="V3833">
        <v>83.988</v>
      </c>
      <c r="W3833">
        <v>83.99</v>
      </c>
      <c r="X3833">
        <v>83.906000000000006</v>
      </c>
      <c r="Y3833" s="19">
        <v>2.9999999999999997E-4</v>
      </c>
      <c r="AB3833" s="110">
        <f t="shared" si="694"/>
        <v>45820</v>
      </c>
      <c r="AC3833" s="108">
        <f t="shared" si="692"/>
        <v>24888.2</v>
      </c>
      <c r="AD3833" s="28">
        <f t="shared" si="693"/>
        <v>85.581000000000003</v>
      </c>
      <c r="AE3833" s="28">
        <f t="shared" si="687"/>
        <v>290.81454995851885</v>
      </c>
      <c r="AF3833" s="31">
        <f t="shared" si="688"/>
        <v>-1.137812707905328E-2</v>
      </c>
      <c r="AJ3833" s="110">
        <f t="shared" si="691"/>
        <v>45751</v>
      </c>
      <c r="AK3833" s="31">
        <f t="shared" si="689"/>
        <v>-5.9700000000000003E-2</v>
      </c>
      <c r="AL3833" s="115">
        <f t="shared" si="690"/>
        <v>-1.780465114777996E-2</v>
      </c>
      <c r="AM3833" s="100"/>
      <c r="BR3833" s="18">
        <f t="shared" si="684"/>
        <v>45742</v>
      </c>
      <c r="BS3833" s="6">
        <f t="shared" si="685"/>
        <v>-1.12E-2</v>
      </c>
      <c r="BT3833" s="6">
        <f t="shared" si="686"/>
        <v>-7.7000000000000002E-3</v>
      </c>
    </row>
    <row r="3834" spans="2:72" ht="14.45" hidden="1">
      <c r="B3834" s="110">
        <v>45743</v>
      </c>
      <c r="C3834" s="106">
        <v>5693.31</v>
      </c>
      <c r="D3834" s="106">
        <v>5695.64</v>
      </c>
      <c r="E3834" s="106">
        <v>5732.28</v>
      </c>
      <c r="F3834" s="106">
        <v>5670.94</v>
      </c>
      <c r="G3834" s="28"/>
      <c r="H3834" s="107">
        <v>-3.3E-3</v>
      </c>
      <c r="K3834" s="110">
        <v>45821</v>
      </c>
      <c r="L3834" s="106">
        <v>24718.6</v>
      </c>
      <c r="M3834" s="106">
        <v>24473</v>
      </c>
      <c r="N3834" s="106">
        <v>24754.35</v>
      </c>
      <c r="O3834" s="106">
        <v>24473</v>
      </c>
      <c r="P3834" s="28" t="s">
        <v>6247</v>
      </c>
      <c r="Q3834" s="107">
        <v>-6.7999999999999996E-3</v>
      </c>
      <c r="T3834" s="110">
        <v>45544</v>
      </c>
      <c r="U3834" s="28">
        <v>83.927999999999997</v>
      </c>
      <c r="V3834">
        <v>83.944999999999993</v>
      </c>
      <c r="W3834">
        <v>83.984999999999999</v>
      </c>
      <c r="X3834">
        <v>83.921000000000006</v>
      </c>
      <c r="Y3834" s="19">
        <v>-6.9999999999999999E-4</v>
      </c>
      <c r="AB3834" s="110">
        <f t="shared" si="694"/>
        <v>45821</v>
      </c>
      <c r="AC3834" s="108">
        <f t="shared" si="692"/>
        <v>24718.6</v>
      </c>
      <c r="AD3834" s="28">
        <f t="shared" si="693"/>
        <v>86.108000000000004</v>
      </c>
      <c r="AE3834" s="28">
        <f t="shared" si="687"/>
        <v>287.06508106099312</v>
      </c>
      <c r="AF3834" s="31">
        <f t="shared" si="688"/>
        <v>-1.2892989357171203E-2</v>
      </c>
      <c r="AJ3834" s="110">
        <f t="shared" si="691"/>
        <v>45754</v>
      </c>
      <c r="AK3834" s="31">
        <f t="shared" si="689"/>
        <v>-2.3E-3</v>
      </c>
      <c r="AL3834" s="115">
        <f t="shared" si="690"/>
        <v>-3.6399572948324743E-2</v>
      </c>
      <c r="AM3834" s="100"/>
      <c r="BR3834" s="18">
        <f t="shared" si="684"/>
        <v>45743</v>
      </c>
      <c r="BS3834" s="6">
        <f t="shared" si="685"/>
        <v>-3.3E-3</v>
      </c>
      <c r="BT3834" s="6">
        <f t="shared" si="686"/>
        <v>4.4999999999999997E-3</v>
      </c>
    </row>
    <row r="3835" spans="2:72" ht="14.45" hidden="1">
      <c r="B3835" s="110">
        <v>45744</v>
      </c>
      <c r="C3835" s="106">
        <v>5580.94</v>
      </c>
      <c r="D3835" s="106">
        <v>5679.2</v>
      </c>
      <c r="E3835" s="106">
        <v>5685.89</v>
      </c>
      <c r="F3835" s="106">
        <v>5572.42</v>
      </c>
      <c r="G3835" s="28"/>
      <c r="H3835" s="107">
        <v>-1.9699999999999999E-2</v>
      </c>
      <c r="K3835" s="110">
        <v>45824</v>
      </c>
      <c r="L3835" s="106">
        <v>24946.5</v>
      </c>
      <c r="M3835" s="106">
        <v>24732.35</v>
      </c>
      <c r="N3835" s="106">
        <v>24967.1</v>
      </c>
      <c r="O3835" s="106">
        <v>24703.599999999999</v>
      </c>
      <c r="P3835" s="28" t="s">
        <v>6248</v>
      </c>
      <c r="Q3835" s="107">
        <v>9.1999999999999998E-3</v>
      </c>
      <c r="T3835" s="110">
        <v>45545</v>
      </c>
      <c r="U3835" s="28">
        <v>83.948999999999998</v>
      </c>
      <c r="V3835">
        <v>84.004999999999995</v>
      </c>
      <c r="W3835">
        <v>84.009</v>
      </c>
      <c r="X3835">
        <v>83.947000000000003</v>
      </c>
      <c r="Y3835" s="19">
        <v>2.9999999999999997E-4</v>
      </c>
      <c r="AB3835" s="110">
        <f t="shared" si="694"/>
        <v>45824</v>
      </c>
      <c r="AC3835" s="108">
        <f t="shared" si="692"/>
        <v>24946.5</v>
      </c>
      <c r="AD3835" s="28">
        <f t="shared" si="693"/>
        <v>85.846000000000004</v>
      </c>
      <c r="AE3835" s="28">
        <f t="shared" si="687"/>
        <v>290.59595088880087</v>
      </c>
      <c r="AF3835" s="31">
        <f t="shared" si="688"/>
        <v>1.2299893162754705E-2</v>
      </c>
      <c r="AJ3835" s="110">
        <f t="shared" si="691"/>
        <v>45755</v>
      </c>
      <c r="AK3835" s="31">
        <f t="shared" si="689"/>
        <v>-1.5699999999999999E-2</v>
      </c>
      <c r="AL3835" s="115">
        <f t="shared" si="690"/>
        <v>1.2335851710655987E-2</v>
      </c>
      <c r="AM3835" s="100"/>
      <c r="BR3835" s="18">
        <f t="shared" si="684"/>
        <v>45744</v>
      </c>
      <c r="BS3835" s="6">
        <f t="shared" si="685"/>
        <v>-1.9699999999999999E-2</v>
      </c>
      <c r="BT3835" s="6">
        <f t="shared" si="686"/>
        <v>-3.0999999999999999E-3</v>
      </c>
    </row>
    <row r="3836" spans="2:72" ht="14.45" hidden="1">
      <c r="B3836" s="110">
        <v>45747</v>
      </c>
      <c r="C3836" s="106">
        <v>5611.85</v>
      </c>
      <c r="D3836" s="106">
        <v>5527.91</v>
      </c>
      <c r="E3836" s="106">
        <v>5627.56</v>
      </c>
      <c r="F3836" s="106">
        <v>5488.73</v>
      </c>
      <c r="G3836" s="28"/>
      <c r="H3836" s="107">
        <v>5.4999999999999997E-3</v>
      </c>
      <c r="K3836" s="110">
        <v>45825</v>
      </c>
      <c r="L3836" s="106">
        <v>24853.4</v>
      </c>
      <c r="M3836" s="106">
        <v>24977.85</v>
      </c>
      <c r="N3836" s="106">
        <v>24982.05</v>
      </c>
      <c r="O3836" s="106">
        <v>24813.7</v>
      </c>
      <c r="P3836" s="28" t="s">
        <v>6249</v>
      </c>
      <c r="Q3836" s="107">
        <v>-3.7000000000000002E-3</v>
      </c>
      <c r="T3836" s="110">
        <v>45546</v>
      </c>
      <c r="U3836" s="28">
        <v>83.96</v>
      </c>
      <c r="V3836">
        <v>83.98</v>
      </c>
      <c r="W3836">
        <v>84.007000000000005</v>
      </c>
      <c r="X3836">
        <v>83.926000000000002</v>
      </c>
      <c r="Y3836" s="19">
        <v>1E-4</v>
      </c>
      <c r="AB3836" s="110">
        <f t="shared" si="694"/>
        <v>45825</v>
      </c>
      <c r="AC3836" s="108">
        <f t="shared" si="692"/>
        <v>24853.4</v>
      </c>
      <c r="AD3836" s="28">
        <f t="shared" si="693"/>
        <v>86.317999999999998</v>
      </c>
      <c r="AE3836" s="28">
        <f t="shared" si="687"/>
        <v>287.92835793229688</v>
      </c>
      <c r="AF3836" s="31">
        <f t="shared" si="688"/>
        <v>-9.1797320242936742E-3</v>
      </c>
      <c r="AJ3836" s="110">
        <f t="shared" si="691"/>
        <v>45756</v>
      </c>
      <c r="AK3836" s="31">
        <f t="shared" si="689"/>
        <v>9.5200000000000007E-2</v>
      </c>
      <c r="AL3836" s="115">
        <f t="shared" si="690"/>
        <v>-1.0768867890933675E-2</v>
      </c>
      <c r="AM3836" s="100"/>
      <c r="BR3836" s="18" t="e">
        <f t="shared" si="684"/>
        <v>#N/A</v>
      </c>
      <c r="BS3836" s="6">
        <f t="shared" si="685"/>
        <v>0</v>
      </c>
      <c r="BT3836" s="6">
        <f t="shared" si="686"/>
        <v>0</v>
      </c>
    </row>
    <row r="3837" spans="2:72" ht="14.45" hidden="1">
      <c r="B3837" s="110">
        <v>45748</v>
      </c>
      <c r="C3837" s="106">
        <v>5633.07</v>
      </c>
      <c r="D3837" s="106">
        <v>5597.53</v>
      </c>
      <c r="E3837" s="106">
        <v>5650.57</v>
      </c>
      <c r="F3837" s="106">
        <v>5558.52</v>
      </c>
      <c r="G3837" s="28"/>
      <c r="H3837" s="107">
        <v>3.8E-3</v>
      </c>
      <c r="K3837" s="110">
        <v>45826</v>
      </c>
      <c r="L3837" s="106">
        <v>24812.05</v>
      </c>
      <c r="M3837" s="106">
        <v>24788.35</v>
      </c>
      <c r="N3837" s="106">
        <v>24947.55</v>
      </c>
      <c r="O3837" s="106">
        <v>24750.45</v>
      </c>
      <c r="P3837" s="28" t="s">
        <v>6250</v>
      </c>
      <c r="Q3837" s="107">
        <v>-1.6999999999999999E-3</v>
      </c>
      <c r="T3837" s="110">
        <v>45547</v>
      </c>
      <c r="U3837" s="28">
        <v>83.92</v>
      </c>
      <c r="V3837">
        <v>84.015000000000001</v>
      </c>
      <c r="W3837">
        <v>84.015000000000001</v>
      </c>
      <c r="X3837">
        <v>83.918999999999997</v>
      </c>
      <c r="Y3837" s="19">
        <v>-5.0000000000000001E-4</v>
      </c>
      <c r="AB3837" s="110">
        <f t="shared" si="694"/>
        <v>45826</v>
      </c>
      <c r="AC3837" s="108">
        <f t="shared" si="692"/>
        <v>24812.05</v>
      </c>
      <c r="AD3837" s="28">
        <f t="shared" si="693"/>
        <v>86.43</v>
      </c>
      <c r="AE3837" s="28">
        <f t="shared" si="687"/>
        <v>287.07682517644332</v>
      </c>
      <c r="AF3837" s="31">
        <f t="shared" si="688"/>
        <v>-2.9574466439106217E-3</v>
      </c>
      <c r="AJ3837" s="110" t="e">
        <f t="shared" si="691"/>
        <v>#N/A</v>
      </c>
      <c r="AK3837" s="31">
        <f t="shared" si="689"/>
        <v>0</v>
      </c>
      <c r="AL3837" s="115">
        <f t="shared" si="690"/>
        <v>0</v>
      </c>
      <c r="AM3837" s="100"/>
      <c r="BR3837" s="18">
        <f t="shared" si="684"/>
        <v>45748</v>
      </c>
      <c r="BS3837" s="6">
        <f t="shared" si="685"/>
        <v>3.8E-3</v>
      </c>
      <c r="BT3837" s="6">
        <f t="shared" si="686"/>
        <v>-1.4999999999999999E-2</v>
      </c>
    </row>
    <row r="3838" spans="2:72" ht="14.45" hidden="1">
      <c r="B3838" s="110">
        <v>45749</v>
      </c>
      <c r="C3838" s="106">
        <v>5670.97</v>
      </c>
      <c r="D3838" s="106">
        <v>5580.76</v>
      </c>
      <c r="E3838" s="106">
        <v>5695.31</v>
      </c>
      <c r="F3838" s="106">
        <v>5571.48</v>
      </c>
      <c r="G3838" s="28"/>
      <c r="H3838" s="107">
        <v>6.7000000000000002E-3</v>
      </c>
      <c r="K3838" s="110">
        <v>45827</v>
      </c>
      <c r="L3838" s="106">
        <v>24793.25</v>
      </c>
      <c r="M3838" s="106">
        <v>24803.25</v>
      </c>
      <c r="N3838" s="106">
        <v>24863.1</v>
      </c>
      <c r="O3838" s="106">
        <v>24733.4</v>
      </c>
      <c r="P3838" s="28" t="s">
        <v>6251</v>
      </c>
      <c r="Q3838" s="107">
        <v>-8.0000000000000004E-4</v>
      </c>
      <c r="T3838" s="110">
        <v>45548</v>
      </c>
      <c r="U3838" s="28">
        <v>83.88</v>
      </c>
      <c r="V3838">
        <v>83.927000000000007</v>
      </c>
      <c r="W3838">
        <v>83.954999999999998</v>
      </c>
      <c r="X3838">
        <v>83.843000000000004</v>
      </c>
      <c r="Y3838" s="19">
        <v>-5.0000000000000001E-4</v>
      </c>
      <c r="AB3838" s="110">
        <f t="shared" si="694"/>
        <v>45827</v>
      </c>
      <c r="AC3838" s="108">
        <f t="shared" si="692"/>
        <v>24793.25</v>
      </c>
      <c r="AD3838" s="28">
        <f t="shared" si="693"/>
        <v>86.84</v>
      </c>
      <c r="AE3838" s="28">
        <f t="shared" si="687"/>
        <v>285.50495163519116</v>
      </c>
      <c r="AF3838" s="31">
        <f t="shared" si="688"/>
        <v>-5.4754456068896173E-3</v>
      </c>
      <c r="AJ3838" s="110">
        <f t="shared" si="691"/>
        <v>45758</v>
      </c>
      <c r="AK3838" s="31">
        <f t="shared" si="689"/>
        <v>1.8100000000000002E-2</v>
      </c>
      <c r="AL3838" s="115">
        <f t="shared" si="690"/>
        <v>2.4609729514578849E-2</v>
      </c>
      <c r="AM3838" s="100"/>
      <c r="BR3838" s="18">
        <f t="shared" si="684"/>
        <v>45749</v>
      </c>
      <c r="BS3838" s="6">
        <f t="shared" si="685"/>
        <v>6.7000000000000002E-3</v>
      </c>
      <c r="BT3838" s="6">
        <f t="shared" si="686"/>
        <v>7.1999999999999998E-3</v>
      </c>
    </row>
    <row r="3839" spans="2:72" ht="14.45" hidden="1">
      <c r="B3839" s="110">
        <v>45750</v>
      </c>
      <c r="C3839" s="106">
        <v>5396.52</v>
      </c>
      <c r="D3839" s="106">
        <v>5492.74</v>
      </c>
      <c r="E3839" s="106">
        <v>5499.53</v>
      </c>
      <c r="F3839" s="106">
        <v>5390.83</v>
      </c>
      <c r="G3839" s="28"/>
      <c r="H3839" s="107">
        <v>-4.8399999999999999E-2</v>
      </c>
      <c r="K3839" s="110">
        <v>45828</v>
      </c>
      <c r="L3839" s="106">
        <v>25112.400000000001</v>
      </c>
      <c r="M3839" s="106">
        <v>24787.65</v>
      </c>
      <c r="N3839" s="106">
        <v>25136.2</v>
      </c>
      <c r="O3839" s="106">
        <v>24783.65</v>
      </c>
      <c r="P3839" s="28" t="s">
        <v>6252</v>
      </c>
      <c r="Q3839" s="107">
        <v>1.29E-2</v>
      </c>
      <c r="T3839" s="110">
        <v>45551</v>
      </c>
      <c r="U3839" s="28">
        <v>83.84</v>
      </c>
      <c r="V3839">
        <v>83.876000000000005</v>
      </c>
      <c r="W3839">
        <v>83.918999999999997</v>
      </c>
      <c r="X3839">
        <v>83.834000000000003</v>
      </c>
      <c r="Y3839" s="19">
        <v>-5.0000000000000001E-4</v>
      </c>
      <c r="AB3839" s="110">
        <f t="shared" si="694"/>
        <v>45828</v>
      </c>
      <c r="AC3839" s="108">
        <f t="shared" si="692"/>
        <v>25112.400000000001</v>
      </c>
      <c r="AD3839" s="28">
        <f t="shared" si="693"/>
        <v>86.58</v>
      </c>
      <c r="AE3839" s="28">
        <f t="shared" si="687"/>
        <v>290.04851004851008</v>
      </c>
      <c r="AF3839" s="31">
        <f t="shared" si="688"/>
        <v>1.5914114229179877E-2</v>
      </c>
      <c r="AJ3839" s="110" t="e">
        <f t="shared" si="691"/>
        <v>#N/A</v>
      </c>
      <c r="AK3839" s="31">
        <f t="shared" si="689"/>
        <v>0</v>
      </c>
      <c r="AL3839" s="115">
        <f t="shared" si="690"/>
        <v>0</v>
      </c>
      <c r="AM3839" s="100"/>
      <c r="BR3839" s="18">
        <f t="shared" si="684"/>
        <v>45750</v>
      </c>
      <c r="BS3839" s="6">
        <f t="shared" si="685"/>
        <v>-4.8399999999999999E-2</v>
      </c>
      <c r="BT3839" s="6">
        <f t="shared" si="686"/>
        <v>-3.5000000000000001E-3</v>
      </c>
    </row>
    <row r="3840" spans="2:72" ht="14.45" hidden="1">
      <c r="B3840" s="110">
        <v>45751</v>
      </c>
      <c r="C3840" s="106">
        <v>5074.08</v>
      </c>
      <c r="D3840" s="106">
        <v>5292.14</v>
      </c>
      <c r="E3840" s="106">
        <v>5292.14</v>
      </c>
      <c r="F3840" s="106">
        <v>5069.8999999999996</v>
      </c>
      <c r="G3840" s="28"/>
      <c r="H3840" s="107">
        <v>-5.9700000000000003E-2</v>
      </c>
      <c r="K3840" s="110">
        <v>45831</v>
      </c>
      <c r="L3840" s="106">
        <v>24971.9</v>
      </c>
      <c r="M3840" s="106">
        <v>24939.75</v>
      </c>
      <c r="N3840" s="106">
        <v>25057</v>
      </c>
      <c r="O3840" s="106">
        <v>24824.85</v>
      </c>
      <c r="P3840" s="28" t="s">
        <v>6253</v>
      </c>
      <c r="Q3840" s="107">
        <v>-5.5999999999999999E-3</v>
      </c>
      <c r="T3840" s="110">
        <v>45552</v>
      </c>
      <c r="U3840" s="28">
        <v>83.747</v>
      </c>
      <c r="V3840">
        <v>83.906999999999996</v>
      </c>
      <c r="W3840">
        <v>83.914000000000001</v>
      </c>
      <c r="X3840">
        <v>83.694999999999993</v>
      </c>
      <c r="Y3840" s="19">
        <v>-1.1000000000000001E-3</v>
      </c>
      <c r="AB3840" s="110">
        <f t="shared" si="694"/>
        <v>45831</v>
      </c>
      <c r="AC3840" s="108">
        <f t="shared" si="692"/>
        <v>24971.9</v>
      </c>
      <c r="AD3840" s="28">
        <f t="shared" si="693"/>
        <v>86.58</v>
      </c>
      <c r="AE3840" s="28">
        <f t="shared" si="687"/>
        <v>288.42573342573343</v>
      </c>
      <c r="AF3840" s="31">
        <f t="shared" si="688"/>
        <v>-5.594845574298013E-3</v>
      </c>
      <c r="AJ3840" s="110">
        <f t="shared" si="691"/>
        <v>45762</v>
      </c>
      <c r="AK3840" s="31">
        <f t="shared" si="689"/>
        <v>-1.6999999999999999E-3</v>
      </c>
      <c r="AL3840" s="115">
        <f t="shared" si="690"/>
        <v>2.7973153084628555E-2</v>
      </c>
      <c r="AM3840" s="100"/>
      <c r="BR3840" s="18">
        <f t="shared" si="684"/>
        <v>45751</v>
      </c>
      <c r="BS3840" s="6">
        <f t="shared" si="685"/>
        <v>-5.9700000000000003E-2</v>
      </c>
      <c r="BT3840" s="6">
        <f t="shared" si="686"/>
        <v>-1.49E-2</v>
      </c>
    </row>
    <row r="3841" spans="2:72" ht="14.45" hidden="1">
      <c r="B3841" s="110">
        <v>45754</v>
      </c>
      <c r="C3841" s="106">
        <v>5062.25</v>
      </c>
      <c r="D3841" s="106">
        <v>4953.79</v>
      </c>
      <c r="E3841" s="106">
        <v>5246.57</v>
      </c>
      <c r="F3841" s="106">
        <v>4835.04</v>
      </c>
      <c r="G3841" s="28"/>
      <c r="H3841" s="107">
        <v>-2.3E-3</v>
      </c>
      <c r="K3841" s="110">
        <v>45832</v>
      </c>
      <c r="L3841" s="106">
        <v>25044.35</v>
      </c>
      <c r="M3841" s="106">
        <v>25179.9</v>
      </c>
      <c r="N3841" s="106">
        <v>25317.7</v>
      </c>
      <c r="O3841" s="106">
        <v>24999.7</v>
      </c>
      <c r="P3841" s="28" t="s">
        <v>6254</v>
      </c>
      <c r="Q3841" s="107">
        <v>2.8999999999999998E-3</v>
      </c>
      <c r="T3841" s="110">
        <v>45553</v>
      </c>
      <c r="U3841" s="28">
        <v>83.65</v>
      </c>
      <c r="V3841">
        <v>83.763999999999996</v>
      </c>
      <c r="W3841">
        <v>83.807000000000002</v>
      </c>
      <c r="X3841">
        <v>83.650999999999996</v>
      </c>
      <c r="Y3841" s="19">
        <v>-1.1999999999999999E-3</v>
      </c>
      <c r="AB3841" s="110">
        <f t="shared" si="694"/>
        <v>45832</v>
      </c>
      <c r="AC3841" s="108">
        <f t="shared" si="692"/>
        <v>25044.35</v>
      </c>
      <c r="AD3841" s="28">
        <f t="shared" si="693"/>
        <v>85.944000000000003</v>
      </c>
      <c r="AE3841" s="28">
        <f t="shared" si="687"/>
        <v>291.40312296379034</v>
      </c>
      <c r="AF3841" s="31">
        <f t="shared" si="688"/>
        <v>1.0322898385984436E-2</v>
      </c>
      <c r="AJ3841" s="110">
        <f t="shared" si="691"/>
        <v>45763</v>
      </c>
      <c r="AK3841" s="31">
        <f t="shared" si="689"/>
        <v>-2.24E-2</v>
      </c>
      <c r="AL3841" s="115">
        <f t="shared" si="690"/>
        <v>5.760796166791371E-3</v>
      </c>
      <c r="AM3841" s="100"/>
      <c r="BR3841" s="18">
        <f t="shared" si="684"/>
        <v>45754</v>
      </c>
      <c r="BS3841" s="6">
        <f t="shared" si="685"/>
        <v>-2.3E-3</v>
      </c>
      <c r="BT3841" s="6">
        <f t="shared" si="686"/>
        <v>-3.2399999999999998E-2</v>
      </c>
    </row>
    <row r="3842" spans="2:72" ht="14.45" hidden="1">
      <c r="B3842" s="110">
        <v>45755</v>
      </c>
      <c r="C3842" s="106">
        <v>4982.7700000000004</v>
      </c>
      <c r="D3842" s="106">
        <v>5193.57</v>
      </c>
      <c r="E3842" s="106">
        <v>5267.47</v>
      </c>
      <c r="F3842" s="106">
        <v>4910.42</v>
      </c>
      <c r="G3842" s="28"/>
      <c r="H3842" s="107">
        <v>-1.5699999999999999E-2</v>
      </c>
      <c r="K3842" s="110">
        <v>45833</v>
      </c>
      <c r="L3842" s="106">
        <v>25244.75</v>
      </c>
      <c r="M3842" s="106">
        <v>25150.35</v>
      </c>
      <c r="N3842" s="106">
        <v>25266.799999999999</v>
      </c>
      <c r="O3842" s="106">
        <v>25125.05</v>
      </c>
      <c r="P3842" s="28" t="s">
        <v>6255</v>
      </c>
      <c r="Q3842" s="107">
        <v>8.0000000000000002E-3</v>
      </c>
      <c r="T3842" s="110">
        <v>45554</v>
      </c>
      <c r="U3842" s="28">
        <v>83.62</v>
      </c>
      <c r="V3842">
        <v>83.688999999999993</v>
      </c>
      <c r="W3842">
        <v>83.748999999999995</v>
      </c>
      <c r="X3842">
        <v>83.558000000000007</v>
      </c>
      <c r="Y3842" s="19">
        <v>-4.0000000000000002E-4</v>
      </c>
      <c r="AB3842" s="110">
        <f t="shared" si="694"/>
        <v>45833</v>
      </c>
      <c r="AC3842" s="108">
        <f t="shared" si="692"/>
        <v>25244.75</v>
      </c>
      <c r="AD3842" s="28">
        <f t="shared" si="693"/>
        <v>86.04</v>
      </c>
      <c r="AE3842" s="28">
        <f t="shared" si="687"/>
        <v>293.40713621571359</v>
      </c>
      <c r="AF3842" s="31">
        <f t="shared" si="688"/>
        <v>6.8771165920973321E-3</v>
      </c>
      <c r="AJ3842" s="110">
        <f t="shared" si="691"/>
        <v>45764</v>
      </c>
      <c r="AK3842" s="31">
        <f t="shared" si="689"/>
        <v>1.2999999999999999E-3</v>
      </c>
      <c r="AL3842" s="115">
        <f t="shared" si="690"/>
        <v>2.0150754401898396E-2</v>
      </c>
      <c r="AM3842" s="100"/>
      <c r="BR3842" s="18">
        <f t="shared" si="684"/>
        <v>45755</v>
      </c>
      <c r="BS3842" s="6">
        <f t="shared" si="685"/>
        <v>-1.5699999999999999E-2</v>
      </c>
      <c r="BT3842" s="6">
        <f t="shared" si="686"/>
        <v>1.6899999999999998E-2</v>
      </c>
    </row>
    <row r="3843" spans="2:72" ht="14.45" hidden="1">
      <c r="B3843" s="110">
        <v>45756</v>
      </c>
      <c r="C3843" s="106">
        <v>5456.9</v>
      </c>
      <c r="D3843" s="106">
        <v>4965.28</v>
      </c>
      <c r="E3843" s="106">
        <v>5481.34</v>
      </c>
      <c r="F3843" s="106">
        <v>4948.43</v>
      </c>
      <c r="G3843" s="28"/>
      <c r="H3843" s="107">
        <v>9.5200000000000007E-2</v>
      </c>
      <c r="K3843" s="110">
        <v>45834</v>
      </c>
      <c r="L3843" s="106">
        <v>25549</v>
      </c>
      <c r="M3843" s="106">
        <v>25268.95</v>
      </c>
      <c r="N3843" s="106">
        <v>25565.3</v>
      </c>
      <c r="O3843" s="106">
        <v>25259.9</v>
      </c>
      <c r="P3843" s="28" t="s">
        <v>6256</v>
      </c>
      <c r="Q3843" s="107">
        <v>1.21E-2</v>
      </c>
      <c r="T3843" s="110">
        <v>45555</v>
      </c>
      <c r="U3843" s="28">
        <v>83.484999999999999</v>
      </c>
      <c r="V3843">
        <v>83.62</v>
      </c>
      <c r="W3843">
        <v>83.637</v>
      </c>
      <c r="X3843">
        <v>83.468000000000004</v>
      </c>
      <c r="Y3843" s="19">
        <v>-1.6000000000000001E-3</v>
      </c>
      <c r="AB3843" s="110">
        <f t="shared" si="694"/>
        <v>45834</v>
      </c>
      <c r="AC3843" s="108">
        <f t="shared" si="692"/>
        <v>25549</v>
      </c>
      <c r="AD3843" s="28">
        <f t="shared" si="693"/>
        <v>85.64</v>
      </c>
      <c r="AE3843" s="28">
        <f t="shared" si="687"/>
        <v>298.33021952358712</v>
      </c>
      <c r="AF3843" s="31">
        <f t="shared" si="688"/>
        <v>1.6779016936568469E-2</v>
      </c>
      <c r="AJ3843" s="110">
        <f t="shared" si="691"/>
        <v>45768</v>
      </c>
      <c r="AK3843" s="31">
        <f t="shared" si="689"/>
        <v>-2.3599999999999999E-2</v>
      </c>
      <c r="AL3843" s="115">
        <f t="shared" si="690"/>
        <v>1.3977453523815297E-2</v>
      </c>
      <c r="AM3843" s="100"/>
      <c r="BR3843" s="18">
        <f t="shared" ref="BR3843:BR3898" si="695">VLOOKUP(B3843,K:Q,1,FALSE)</f>
        <v>45756</v>
      </c>
      <c r="BS3843" s="6">
        <f t="shared" ref="BS3843:BS3898" si="696">IFERROR(VLOOKUP(BR3843,B:H,7,FALSE),0)</f>
        <v>9.5200000000000007E-2</v>
      </c>
      <c r="BT3843" s="6">
        <f t="shared" ref="BT3843:BT3898" si="697">IFERROR(VLOOKUP(BR3843,K:Q,7,FALSE),0)</f>
        <v>-6.1000000000000004E-3</v>
      </c>
    </row>
    <row r="3844" spans="2:72" ht="14.45" hidden="1">
      <c r="B3844" s="110">
        <v>45757</v>
      </c>
      <c r="C3844" s="106">
        <v>5268.05</v>
      </c>
      <c r="D3844" s="106">
        <v>5353.15</v>
      </c>
      <c r="E3844" s="106">
        <v>5353.15</v>
      </c>
      <c r="F3844" s="106">
        <v>5115.2700000000004</v>
      </c>
      <c r="G3844" s="28"/>
      <c r="H3844" s="107">
        <v>-3.4599999999999999E-2</v>
      </c>
      <c r="K3844" s="110">
        <v>45835</v>
      </c>
      <c r="L3844" s="106">
        <v>25637.8</v>
      </c>
      <c r="M3844" s="106">
        <v>25576.65</v>
      </c>
      <c r="N3844" s="106">
        <v>25654.2</v>
      </c>
      <c r="O3844" s="106">
        <v>25523.55</v>
      </c>
      <c r="P3844" s="28" t="s">
        <v>6257</v>
      </c>
      <c r="Q3844" s="107">
        <v>3.5000000000000001E-3</v>
      </c>
      <c r="T3844" s="110">
        <v>45558</v>
      </c>
      <c r="U3844" s="28">
        <v>83.53</v>
      </c>
      <c r="V3844">
        <v>83.480999999999995</v>
      </c>
      <c r="W3844">
        <v>83.576999999999998</v>
      </c>
      <c r="X3844">
        <v>83.44</v>
      </c>
      <c r="Y3844" s="19">
        <v>5.0000000000000001E-4</v>
      </c>
      <c r="AB3844" s="110">
        <f t="shared" si="694"/>
        <v>45835</v>
      </c>
      <c r="AC3844" s="108">
        <f t="shared" si="692"/>
        <v>25637.8</v>
      </c>
      <c r="AD3844" s="28">
        <f t="shared" si="693"/>
        <v>85.454999999999998</v>
      </c>
      <c r="AE3844" s="28">
        <f t="shared" ref="AE3844:AE3845" si="698">AC3844/AD3844</f>
        <v>300.01521268503893</v>
      </c>
      <c r="AF3844" s="31">
        <f t="shared" si="688"/>
        <v>5.6480807212311301E-3</v>
      </c>
      <c r="AJ3844" s="110">
        <f t="shared" si="691"/>
        <v>45769</v>
      </c>
      <c r="AK3844" s="31">
        <f t="shared" si="689"/>
        <v>2.5100000000000001E-2</v>
      </c>
      <c r="AL3844" s="115">
        <f t="shared" si="690"/>
        <v>1.6108566354346987E-3</v>
      </c>
      <c r="AM3844" s="100"/>
      <c r="BR3844" s="18" t="e">
        <f t="shared" si="695"/>
        <v>#N/A</v>
      </c>
      <c r="BS3844" s="6">
        <f t="shared" si="696"/>
        <v>0</v>
      </c>
      <c r="BT3844" s="6">
        <f t="shared" si="697"/>
        <v>0</v>
      </c>
    </row>
    <row r="3845" spans="2:72" ht="14.45" hidden="1">
      <c r="B3845" s="110">
        <v>45758</v>
      </c>
      <c r="C3845" s="106">
        <v>5363.36</v>
      </c>
      <c r="D3845" s="106">
        <v>5255.56</v>
      </c>
      <c r="E3845" s="106">
        <v>5381.46</v>
      </c>
      <c r="F3845" s="106">
        <v>5220.7700000000004</v>
      </c>
      <c r="G3845" s="28"/>
      <c r="H3845" s="107">
        <v>1.8100000000000002E-2</v>
      </c>
      <c r="K3845" s="110">
        <v>45838</v>
      </c>
      <c r="L3845" s="106">
        <v>25517.05</v>
      </c>
      <c r="M3845" s="106">
        <v>25661.65</v>
      </c>
      <c r="N3845" s="106">
        <v>25669.35</v>
      </c>
      <c r="O3845" s="106">
        <v>25473.3</v>
      </c>
      <c r="P3845" s="28" t="s">
        <v>6258</v>
      </c>
      <c r="Q3845" s="107">
        <v>-4.7000000000000002E-3</v>
      </c>
      <c r="T3845" s="110">
        <v>45559</v>
      </c>
      <c r="U3845" s="28">
        <v>83.6</v>
      </c>
      <c r="V3845">
        <v>83.572000000000003</v>
      </c>
      <c r="W3845">
        <v>83.688000000000002</v>
      </c>
      <c r="X3845">
        <v>83.518000000000001</v>
      </c>
      <c r="Y3845" s="19">
        <v>8.0000000000000004E-4</v>
      </c>
      <c r="AB3845" s="110">
        <f t="shared" si="694"/>
        <v>45838</v>
      </c>
      <c r="AC3845" s="108">
        <f t="shared" si="692"/>
        <v>25517.05</v>
      </c>
      <c r="AD3845" s="28">
        <f t="shared" si="693"/>
        <v>85.7</v>
      </c>
      <c r="AE3845" s="28">
        <f t="shared" si="698"/>
        <v>297.7485414235706</v>
      </c>
      <c r="AF3845" s="31">
        <f t="shared" ref="AF3845" si="699">AE3845/AE3844-1</f>
        <v>-7.5551877559220104E-3</v>
      </c>
      <c r="AJ3845" s="110">
        <f t="shared" si="691"/>
        <v>45770</v>
      </c>
      <c r="AK3845" s="31">
        <f t="shared" si="689"/>
        <v>1.67E-2</v>
      </c>
      <c r="AL3845" s="115">
        <f t="shared" si="690"/>
        <v>4.6857476314599023E-3</v>
      </c>
      <c r="AM3845" s="100"/>
      <c r="BR3845" s="18">
        <f t="shared" si="695"/>
        <v>45758</v>
      </c>
      <c r="BS3845" s="6">
        <f t="shared" si="696"/>
        <v>1.8100000000000002E-2</v>
      </c>
      <c r="BT3845" s="6">
        <f t="shared" si="697"/>
        <v>1.9199999999999998E-2</v>
      </c>
    </row>
    <row r="3846" spans="2:72" ht="14.45" hidden="1">
      <c r="B3846" s="110">
        <v>45761</v>
      </c>
      <c r="C3846" s="106">
        <v>5405.97</v>
      </c>
      <c r="D3846" s="106">
        <v>5441.96</v>
      </c>
      <c r="E3846" s="106">
        <v>5459.46</v>
      </c>
      <c r="F3846" s="106">
        <v>5358.02</v>
      </c>
      <c r="G3846" s="28"/>
      <c r="H3846" s="107">
        <v>7.9000000000000008E-3</v>
      </c>
      <c r="T3846" s="110">
        <v>45560</v>
      </c>
      <c r="U3846" s="28">
        <v>83.6</v>
      </c>
      <c r="V3846">
        <v>83.605000000000004</v>
      </c>
      <c r="W3846">
        <v>83.652000000000001</v>
      </c>
      <c r="X3846">
        <v>83.506</v>
      </c>
      <c r="Y3846" s="19">
        <v>0</v>
      </c>
      <c r="AJ3846" s="110">
        <f t="shared" si="691"/>
        <v>45771</v>
      </c>
      <c r="AK3846" s="31">
        <f t="shared" si="689"/>
        <v>2.0299999999999999E-2</v>
      </c>
      <c r="AL3846" s="115">
        <f t="shared" si="690"/>
        <v>-3.1004227282223074E-3</v>
      </c>
      <c r="AM3846" s="100"/>
      <c r="BR3846" s="18" t="e">
        <f t="shared" si="695"/>
        <v>#N/A</v>
      </c>
      <c r="BS3846" s="6">
        <f t="shared" si="696"/>
        <v>0</v>
      </c>
      <c r="BT3846" s="6">
        <f t="shared" si="697"/>
        <v>0</v>
      </c>
    </row>
    <row r="3847" spans="2:72" ht="14.45" hidden="1">
      <c r="B3847" s="110">
        <v>45762</v>
      </c>
      <c r="C3847" s="106">
        <v>5396.63</v>
      </c>
      <c r="D3847" s="106">
        <v>5411.99</v>
      </c>
      <c r="E3847" s="106">
        <v>5450.41</v>
      </c>
      <c r="F3847" s="106">
        <v>5386.44</v>
      </c>
      <c r="G3847" s="28"/>
      <c r="H3847" s="107">
        <v>-1.6999999999999999E-3</v>
      </c>
      <c r="T3847" s="110">
        <v>45561</v>
      </c>
      <c r="U3847" s="28">
        <v>83.600999999999999</v>
      </c>
      <c r="V3847">
        <v>83.64</v>
      </c>
      <c r="W3847">
        <v>83.728999999999999</v>
      </c>
      <c r="X3847">
        <v>83.593000000000004</v>
      </c>
      <c r="Y3847" s="19">
        <v>0</v>
      </c>
      <c r="AJ3847" s="110">
        <f t="shared" si="691"/>
        <v>45772</v>
      </c>
      <c r="AK3847" s="31">
        <f t="shared" si="689"/>
        <v>7.4000000000000003E-3</v>
      </c>
      <c r="AL3847" s="115">
        <f t="shared" si="690"/>
        <v>-9.2367579693489743E-3</v>
      </c>
      <c r="AM3847" s="100"/>
      <c r="BR3847" s="18">
        <f t="shared" si="695"/>
        <v>45762</v>
      </c>
      <c r="BS3847" s="6">
        <f t="shared" si="696"/>
        <v>-1.6999999999999999E-3</v>
      </c>
      <c r="BT3847" s="6">
        <f t="shared" si="697"/>
        <v>2.1899999999999999E-2</v>
      </c>
    </row>
    <row r="3848" spans="2:72" ht="14.45" hidden="1">
      <c r="B3848" s="110">
        <v>45763</v>
      </c>
      <c r="C3848" s="106">
        <v>5275.7</v>
      </c>
      <c r="D3848" s="106">
        <v>5335.75</v>
      </c>
      <c r="E3848" s="106">
        <v>5367.24</v>
      </c>
      <c r="F3848" s="106">
        <v>5220.79</v>
      </c>
      <c r="G3848" s="28"/>
      <c r="H3848" s="107">
        <v>-2.24E-2</v>
      </c>
      <c r="T3848" s="110">
        <v>45562</v>
      </c>
      <c r="U3848" s="28">
        <v>83.71</v>
      </c>
      <c r="V3848">
        <v>83.622</v>
      </c>
      <c r="W3848">
        <v>83.724999999999994</v>
      </c>
      <c r="X3848">
        <v>83.597999999999999</v>
      </c>
      <c r="Y3848" s="19">
        <v>1.2999999999999999E-3</v>
      </c>
      <c r="AJ3848" s="110">
        <f t="shared" si="691"/>
        <v>45775</v>
      </c>
      <c r="AK3848" s="31">
        <f t="shared" si="689"/>
        <v>5.9999999999999995E-4</v>
      </c>
      <c r="AL3848" s="115">
        <f t="shared" si="690"/>
        <v>1.4666315976008537E-2</v>
      </c>
      <c r="AM3848" s="100"/>
      <c r="BR3848" s="18">
        <f t="shared" si="695"/>
        <v>45763</v>
      </c>
      <c r="BS3848" s="6">
        <f t="shared" si="696"/>
        <v>-2.24E-2</v>
      </c>
      <c r="BT3848" s="6">
        <f t="shared" si="697"/>
        <v>4.7000000000000002E-3</v>
      </c>
    </row>
    <row r="3849" spans="2:72" ht="14.45" hidden="1">
      <c r="B3849" s="110">
        <v>45764</v>
      </c>
      <c r="C3849" s="106">
        <v>5282.7</v>
      </c>
      <c r="D3849" s="106">
        <v>5305.45</v>
      </c>
      <c r="E3849" s="106">
        <v>5328.31</v>
      </c>
      <c r="F3849" s="106">
        <v>5255.58</v>
      </c>
      <c r="G3849" s="28"/>
      <c r="H3849" s="107">
        <v>1.2999999999999999E-3</v>
      </c>
      <c r="T3849" s="110">
        <v>45565</v>
      </c>
      <c r="U3849" s="28">
        <v>83.754999999999995</v>
      </c>
      <c r="V3849">
        <v>83.695999999999998</v>
      </c>
      <c r="W3849">
        <v>83.835999999999999</v>
      </c>
      <c r="X3849">
        <v>83.67</v>
      </c>
      <c r="Y3849" s="19">
        <v>5.0000000000000001E-4</v>
      </c>
      <c r="AJ3849" s="110">
        <f t="shared" si="691"/>
        <v>45776</v>
      </c>
      <c r="AK3849" s="31">
        <f t="shared" si="689"/>
        <v>5.7999999999999996E-3</v>
      </c>
      <c r="AL3849" s="115">
        <f t="shared" si="690"/>
        <v>4.0020031100951314E-4</v>
      </c>
      <c r="AM3849" s="100"/>
      <c r="BR3849" s="18">
        <f t="shared" si="695"/>
        <v>45764</v>
      </c>
      <c r="BS3849" s="6">
        <f t="shared" si="696"/>
        <v>1.2999999999999999E-3</v>
      </c>
      <c r="BT3849" s="6">
        <f t="shared" si="697"/>
        <v>1.77E-2</v>
      </c>
    </row>
    <row r="3850" spans="2:72" ht="14.45" hidden="1">
      <c r="B3850" s="110">
        <v>45768</v>
      </c>
      <c r="C3850" s="106">
        <v>5158.2</v>
      </c>
      <c r="D3850" s="106">
        <v>5232.9399999999996</v>
      </c>
      <c r="E3850" s="106">
        <v>5232.9399999999996</v>
      </c>
      <c r="F3850" s="106">
        <v>5101.63</v>
      </c>
      <c r="G3850" s="28"/>
      <c r="H3850" s="107">
        <v>-2.3599999999999999E-2</v>
      </c>
      <c r="T3850" s="110">
        <v>45566</v>
      </c>
      <c r="U3850" s="28">
        <v>83.9</v>
      </c>
      <c r="V3850">
        <v>83.850999999999999</v>
      </c>
      <c r="W3850">
        <v>83.950999999999993</v>
      </c>
      <c r="X3850">
        <v>83.786000000000001</v>
      </c>
      <c r="Y3850" s="19">
        <v>1.6999999999999999E-3</v>
      </c>
      <c r="AJ3850" s="110">
        <f t="shared" si="691"/>
        <v>45777</v>
      </c>
      <c r="AK3850" s="31">
        <f t="shared" si="689"/>
        <v>1.5E-3</v>
      </c>
      <c r="AL3850" s="115">
        <f t="shared" si="690"/>
        <v>6.4997990227699809E-3</v>
      </c>
      <c r="AM3850" s="100"/>
      <c r="BR3850" s="18">
        <f t="shared" si="695"/>
        <v>45768</v>
      </c>
      <c r="BS3850" s="6">
        <f t="shared" si="696"/>
        <v>-2.3599999999999999E-2</v>
      </c>
      <c r="BT3850" s="6">
        <f t="shared" si="697"/>
        <v>1.15E-2</v>
      </c>
    </row>
    <row r="3851" spans="2:72" ht="14.45" hidden="1">
      <c r="B3851" s="110">
        <v>45769</v>
      </c>
      <c r="C3851" s="106">
        <v>5287.76</v>
      </c>
      <c r="D3851" s="106">
        <v>5207.67</v>
      </c>
      <c r="E3851" s="106">
        <v>5309.61</v>
      </c>
      <c r="F3851" s="106">
        <v>5207.67</v>
      </c>
      <c r="G3851" s="28"/>
      <c r="H3851" s="107">
        <v>2.5100000000000001E-2</v>
      </c>
      <c r="T3851" s="110">
        <v>45567</v>
      </c>
      <c r="U3851" s="28">
        <v>83.92</v>
      </c>
      <c r="V3851">
        <v>83.908000000000001</v>
      </c>
      <c r="W3851">
        <v>84.012</v>
      </c>
      <c r="X3851">
        <v>83.849000000000004</v>
      </c>
      <c r="Y3851" s="19">
        <v>2.0000000000000001E-4</v>
      </c>
      <c r="AJ3851" s="110" t="e">
        <f t="shared" si="691"/>
        <v>#N/A</v>
      </c>
      <c r="AK3851" s="31">
        <f t="shared" si="689"/>
        <v>0</v>
      </c>
      <c r="AL3851" s="115">
        <f t="shared" si="690"/>
        <v>0</v>
      </c>
      <c r="AM3851" s="100"/>
      <c r="BR3851" s="18">
        <f t="shared" si="695"/>
        <v>45769</v>
      </c>
      <c r="BS3851" s="6">
        <f t="shared" si="696"/>
        <v>2.5100000000000001E-2</v>
      </c>
      <c r="BT3851" s="6">
        <f t="shared" si="697"/>
        <v>1.6999999999999999E-3</v>
      </c>
    </row>
    <row r="3852" spans="2:72" ht="14.45" hidden="1">
      <c r="B3852" s="110">
        <v>45770</v>
      </c>
      <c r="C3852" s="106">
        <v>5375.86</v>
      </c>
      <c r="D3852" s="106">
        <v>5395.92</v>
      </c>
      <c r="E3852" s="106">
        <v>5469.69</v>
      </c>
      <c r="F3852" s="106">
        <v>5356.17</v>
      </c>
      <c r="G3852" s="28"/>
      <c r="H3852" s="107">
        <v>1.67E-2</v>
      </c>
      <c r="T3852" s="110">
        <v>45568</v>
      </c>
      <c r="U3852" s="28">
        <v>83.99</v>
      </c>
      <c r="V3852">
        <v>83.927000000000007</v>
      </c>
      <c r="W3852">
        <v>84.036000000000001</v>
      </c>
      <c r="X3852">
        <v>83.894999999999996</v>
      </c>
      <c r="Y3852" s="19">
        <v>8.0000000000000004E-4</v>
      </c>
      <c r="AJ3852" s="110">
        <f t="shared" si="691"/>
        <v>45779</v>
      </c>
      <c r="AK3852" s="31">
        <f t="shared" si="689"/>
        <v>1.47E-2</v>
      </c>
      <c r="AL3852" s="115">
        <f t="shared" si="690"/>
        <v>1.3659167204917999E-3</v>
      </c>
      <c r="AM3852" s="100"/>
      <c r="BR3852" s="18">
        <f t="shared" si="695"/>
        <v>45770</v>
      </c>
      <c r="BS3852" s="6">
        <f t="shared" si="696"/>
        <v>1.67E-2</v>
      </c>
      <c r="BT3852" s="6">
        <f t="shared" si="697"/>
        <v>6.7000000000000002E-3</v>
      </c>
    </row>
    <row r="3853" spans="2:72" ht="14.45" hidden="1">
      <c r="B3853" s="110">
        <v>45771</v>
      </c>
      <c r="C3853" s="106">
        <v>5484.77</v>
      </c>
      <c r="D3853" s="106">
        <v>5381.38</v>
      </c>
      <c r="E3853" s="106">
        <v>5489.4</v>
      </c>
      <c r="F3853" s="106">
        <v>5371.96</v>
      </c>
      <c r="G3853" s="28"/>
      <c r="H3853" s="107">
        <v>2.0299999999999999E-2</v>
      </c>
      <c r="T3853" s="110">
        <v>45569</v>
      </c>
      <c r="U3853" s="28">
        <v>84.022999999999996</v>
      </c>
      <c r="V3853">
        <v>83.977000000000004</v>
      </c>
      <c r="W3853">
        <v>84.05</v>
      </c>
      <c r="X3853">
        <v>83.938000000000002</v>
      </c>
      <c r="Y3853" s="19">
        <v>4.0000000000000002E-4</v>
      </c>
      <c r="AJ3853" s="110">
        <f t="shared" si="691"/>
        <v>45782</v>
      </c>
      <c r="AK3853" s="31">
        <f t="shared" si="689"/>
        <v>-6.4000000000000003E-3</v>
      </c>
      <c r="AL3853" s="115">
        <f t="shared" si="690"/>
        <v>7.4660194166313865E-3</v>
      </c>
      <c r="AM3853" s="100"/>
      <c r="BR3853" s="18">
        <f t="shared" si="695"/>
        <v>45771</v>
      </c>
      <c r="BS3853" s="6">
        <f t="shared" si="696"/>
        <v>2.0299999999999999E-2</v>
      </c>
      <c r="BT3853" s="6">
        <f t="shared" si="697"/>
        <v>-3.3999999999999998E-3</v>
      </c>
    </row>
    <row r="3854" spans="2:72" ht="14.45" hidden="1">
      <c r="B3854" s="110">
        <v>45772</v>
      </c>
      <c r="C3854" s="106">
        <v>5525.21</v>
      </c>
      <c r="D3854" s="106">
        <v>5489.73</v>
      </c>
      <c r="E3854" s="106">
        <v>5528.11</v>
      </c>
      <c r="F3854" s="106">
        <v>5455.86</v>
      </c>
      <c r="G3854" s="28"/>
      <c r="H3854" s="107">
        <v>7.4000000000000003E-3</v>
      </c>
      <c r="T3854" s="110">
        <v>45572</v>
      </c>
      <c r="U3854" s="28">
        <v>83.98</v>
      </c>
      <c r="V3854">
        <v>84.007000000000005</v>
      </c>
      <c r="W3854">
        <v>84.018000000000001</v>
      </c>
      <c r="X3854">
        <v>83.944999999999993</v>
      </c>
      <c r="Y3854" s="19">
        <v>-5.0000000000000001E-4</v>
      </c>
      <c r="AJ3854" s="110">
        <f t="shared" si="691"/>
        <v>45783</v>
      </c>
      <c r="AK3854" s="31">
        <f t="shared" si="689"/>
        <v>-7.7000000000000002E-3</v>
      </c>
      <c r="AL3854" s="115">
        <f t="shared" si="690"/>
        <v>-3.452079449437595E-3</v>
      </c>
      <c r="AM3854" s="100"/>
      <c r="BR3854" s="18">
        <f t="shared" si="695"/>
        <v>45772</v>
      </c>
      <c r="BS3854" s="6">
        <f t="shared" si="696"/>
        <v>7.4000000000000003E-3</v>
      </c>
      <c r="BT3854" s="6">
        <f t="shared" si="697"/>
        <v>-8.6E-3</v>
      </c>
    </row>
    <row r="3855" spans="2:72" ht="14.45" hidden="1">
      <c r="B3855" s="110">
        <v>45775</v>
      </c>
      <c r="C3855" s="106">
        <v>5528.75</v>
      </c>
      <c r="D3855" s="106">
        <v>5529.22</v>
      </c>
      <c r="E3855" s="106">
        <v>5553.66</v>
      </c>
      <c r="F3855" s="106">
        <v>5468.64</v>
      </c>
      <c r="G3855" s="28"/>
      <c r="H3855" s="107">
        <v>5.9999999999999995E-4</v>
      </c>
      <c r="T3855" s="110">
        <v>45573</v>
      </c>
      <c r="U3855" s="28">
        <v>83.944999999999993</v>
      </c>
      <c r="V3855">
        <v>83.968999999999994</v>
      </c>
      <c r="W3855">
        <v>83.995999999999995</v>
      </c>
      <c r="X3855">
        <v>83.915000000000006</v>
      </c>
      <c r="Y3855" s="19">
        <v>-4.0000000000000002E-4</v>
      </c>
      <c r="AJ3855" s="110">
        <f t="shared" si="691"/>
        <v>45784</v>
      </c>
      <c r="AK3855" s="31">
        <f t="shared" si="689"/>
        <v>4.3E-3</v>
      </c>
      <c r="AL3855" s="115">
        <f t="shared" si="690"/>
        <v>-3.4898208249245499E-3</v>
      </c>
      <c r="AM3855" s="100"/>
      <c r="BR3855" s="18">
        <f t="shared" si="695"/>
        <v>45775</v>
      </c>
      <c r="BS3855" s="6">
        <f t="shared" si="696"/>
        <v>5.9999999999999995E-4</v>
      </c>
      <c r="BT3855" s="6">
        <f t="shared" si="697"/>
        <v>1.2E-2</v>
      </c>
    </row>
    <row r="3856" spans="2:72" ht="14.45" hidden="1">
      <c r="B3856" s="110">
        <v>45776</v>
      </c>
      <c r="C3856" s="106">
        <v>5560.83</v>
      </c>
      <c r="D3856" s="106">
        <v>5508.87</v>
      </c>
      <c r="E3856" s="106">
        <v>5571.95</v>
      </c>
      <c r="F3856" s="106">
        <v>5505.7</v>
      </c>
      <c r="G3856" s="28"/>
      <c r="H3856" s="107">
        <v>5.7999999999999996E-3</v>
      </c>
      <c r="T3856" s="110">
        <v>45574</v>
      </c>
      <c r="U3856" s="28">
        <v>83.95</v>
      </c>
      <c r="V3856">
        <v>83.938000000000002</v>
      </c>
      <c r="W3856">
        <v>83.98</v>
      </c>
      <c r="X3856">
        <v>83.893000000000001</v>
      </c>
      <c r="Y3856" s="19">
        <v>1E-4</v>
      </c>
      <c r="AJ3856" s="110">
        <f t="shared" si="691"/>
        <v>45785</v>
      </c>
      <c r="AK3856" s="31">
        <f t="shared" si="689"/>
        <v>5.7999999999999996E-3</v>
      </c>
      <c r="AL3856" s="115">
        <f t="shared" si="690"/>
        <v>-1.5232176638770301E-2</v>
      </c>
      <c r="AM3856" s="100"/>
      <c r="BR3856" s="18">
        <f t="shared" si="695"/>
        <v>45776</v>
      </c>
      <c r="BS3856" s="6">
        <f t="shared" si="696"/>
        <v>5.7999999999999996E-3</v>
      </c>
      <c r="BT3856" s="6">
        <f t="shared" si="697"/>
        <v>2.9999999999999997E-4</v>
      </c>
    </row>
    <row r="3857" spans="2:72" ht="14.45" hidden="1">
      <c r="B3857" s="110">
        <v>45777</v>
      </c>
      <c r="C3857" s="106">
        <v>5569.06</v>
      </c>
      <c r="D3857" s="106">
        <v>5499.44</v>
      </c>
      <c r="E3857" s="106">
        <v>5581.84</v>
      </c>
      <c r="F3857" s="106">
        <v>5433.24</v>
      </c>
      <c r="G3857" s="28"/>
      <c r="H3857" s="107">
        <v>1.5E-3</v>
      </c>
      <c r="T3857" s="110">
        <v>45575</v>
      </c>
      <c r="U3857" s="28">
        <v>83.94</v>
      </c>
      <c r="V3857">
        <v>83.938999999999993</v>
      </c>
      <c r="W3857">
        <v>83.992000000000004</v>
      </c>
      <c r="X3857">
        <v>83.93</v>
      </c>
      <c r="Y3857" s="19">
        <v>-1E-4</v>
      </c>
      <c r="AJ3857" s="110">
        <f t="shared" si="691"/>
        <v>45786</v>
      </c>
      <c r="AK3857" s="31">
        <f t="shared" si="689"/>
        <v>-6.9999999999999999E-4</v>
      </c>
      <c r="AL3857" s="115">
        <f t="shared" si="690"/>
        <v>-9.4793974871584252E-3</v>
      </c>
      <c r="AM3857" s="100"/>
      <c r="BR3857" s="18">
        <f t="shared" si="695"/>
        <v>45777</v>
      </c>
      <c r="BS3857" s="6">
        <f t="shared" si="696"/>
        <v>1.5E-3</v>
      </c>
      <c r="BT3857" s="6">
        <f t="shared" si="697"/>
        <v>-1E-4</v>
      </c>
    </row>
    <row r="3858" spans="2:72" ht="14.45" hidden="1">
      <c r="B3858" s="110">
        <v>45778</v>
      </c>
      <c r="C3858" s="106">
        <v>5604.14</v>
      </c>
      <c r="D3858" s="106">
        <v>5625.14</v>
      </c>
      <c r="E3858" s="106">
        <v>5658.91</v>
      </c>
      <c r="F3858" s="106">
        <v>5597.35</v>
      </c>
      <c r="G3858" s="28"/>
      <c r="H3858" s="107">
        <v>6.3E-3</v>
      </c>
      <c r="T3858" s="110">
        <v>45576</v>
      </c>
      <c r="U3858" s="28">
        <v>84.100999999999999</v>
      </c>
      <c r="V3858">
        <v>83.965000000000003</v>
      </c>
      <c r="W3858">
        <v>84.120999999999995</v>
      </c>
      <c r="X3858">
        <v>83.941999999999993</v>
      </c>
      <c r="Y3858" s="19">
        <v>1.9E-3</v>
      </c>
      <c r="AJ3858" s="110">
        <f t="shared" si="691"/>
        <v>45789</v>
      </c>
      <c r="AK3858" s="31">
        <f t="shared" ref="AK3858:AK3891" si="700">IFERROR(VLOOKUP(AJ3858,B:H,7,FALSE),0)</f>
        <v>3.2599999999999997E-2</v>
      </c>
      <c r="AL3858" s="115">
        <f t="shared" ref="AL3858:AL3891" si="701">IFERROR(VLOOKUP(AJ3858,AB:AF,5,FALSE),0)</f>
        <v>4.459186981065022E-2</v>
      </c>
      <c r="AM3858" s="100"/>
      <c r="BR3858" s="18" t="e">
        <f t="shared" si="695"/>
        <v>#N/A</v>
      </c>
      <c r="BS3858" s="6">
        <f t="shared" si="696"/>
        <v>0</v>
      </c>
      <c r="BT3858" s="6">
        <f t="shared" si="697"/>
        <v>0</v>
      </c>
    </row>
    <row r="3859" spans="2:72" ht="14.45" hidden="1">
      <c r="B3859" s="110">
        <v>45779</v>
      </c>
      <c r="C3859" s="106">
        <v>5686.67</v>
      </c>
      <c r="D3859" s="106">
        <v>5645.88</v>
      </c>
      <c r="E3859" s="106">
        <v>5700.7</v>
      </c>
      <c r="F3859" s="106">
        <v>5642.28</v>
      </c>
      <c r="G3859" s="28"/>
      <c r="H3859" s="107">
        <v>1.47E-2</v>
      </c>
      <c r="T3859" s="110">
        <v>45579</v>
      </c>
      <c r="U3859" s="28">
        <v>84.045000000000002</v>
      </c>
      <c r="V3859">
        <v>84.07</v>
      </c>
      <c r="W3859">
        <v>84.105000000000004</v>
      </c>
      <c r="X3859">
        <v>84.021000000000001</v>
      </c>
      <c r="Y3859" s="19">
        <v>-6.9999999999999999E-4</v>
      </c>
      <c r="AJ3859" s="110">
        <f t="shared" si="691"/>
        <v>45790</v>
      </c>
      <c r="AK3859" s="31">
        <f t="shared" si="700"/>
        <v>7.1999999999999998E-3</v>
      </c>
      <c r="AL3859" s="115">
        <f t="shared" si="701"/>
        <v>-1.8405741347115367E-2</v>
      </c>
      <c r="AM3859" s="100"/>
      <c r="BR3859" s="18">
        <f t="shared" si="695"/>
        <v>45779</v>
      </c>
      <c r="BS3859" s="6">
        <f t="shared" si="696"/>
        <v>1.47E-2</v>
      </c>
      <c r="BT3859" s="6">
        <f t="shared" si="697"/>
        <v>5.0000000000000001E-4</v>
      </c>
    </row>
    <row r="3860" spans="2:72" ht="14.45" hidden="1">
      <c r="B3860" s="110">
        <v>45782</v>
      </c>
      <c r="C3860" s="106">
        <v>5650.38</v>
      </c>
      <c r="D3860" s="106">
        <v>5655.32</v>
      </c>
      <c r="E3860" s="106">
        <v>5683.38</v>
      </c>
      <c r="F3860" s="106">
        <v>5634.48</v>
      </c>
      <c r="G3860" s="28"/>
      <c r="H3860" s="107">
        <v>-6.4000000000000003E-3</v>
      </c>
      <c r="T3860" s="110">
        <v>45580</v>
      </c>
      <c r="U3860" s="28">
        <v>84.04</v>
      </c>
      <c r="V3860">
        <v>84.064999999999998</v>
      </c>
      <c r="W3860">
        <v>84.087000000000003</v>
      </c>
      <c r="X3860">
        <v>84.015000000000001</v>
      </c>
      <c r="Y3860" s="19">
        <v>-1E-4</v>
      </c>
      <c r="AJ3860" s="110">
        <f t="shared" si="691"/>
        <v>45791</v>
      </c>
      <c r="AK3860" s="31">
        <f t="shared" si="700"/>
        <v>1E-3</v>
      </c>
      <c r="AL3860" s="115">
        <f t="shared" si="701"/>
        <v>2.1924669942769981E-3</v>
      </c>
      <c r="AM3860" s="100"/>
      <c r="BR3860" s="18">
        <f t="shared" si="695"/>
        <v>45782</v>
      </c>
      <c r="BS3860" s="6">
        <f t="shared" si="696"/>
        <v>-6.4000000000000003E-3</v>
      </c>
      <c r="BT3860" s="6">
        <f t="shared" si="697"/>
        <v>4.7000000000000002E-3</v>
      </c>
    </row>
    <row r="3861" spans="2:72" ht="14.45" hidden="1">
      <c r="B3861" s="110">
        <v>45783</v>
      </c>
      <c r="C3861" s="106">
        <v>5606.91</v>
      </c>
      <c r="D3861" s="106">
        <v>5605.87</v>
      </c>
      <c r="E3861" s="106">
        <v>5649.58</v>
      </c>
      <c r="F3861" s="106">
        <v>5586.04</v>
      </c>
      <c r="G3861" s="28"/>
      <c r="H3861" s="107">
        <v>-7.7000000000000002E-3</v>
      </c>
      <c r="T3861" s="110">
        <v>45581</v>
      </c>
      <c r="U3861" s="28">
        <v>84.03</v>
      </c>
      <c r="V3861">
        <v>84.052000000000007</v>
      </c>
      <c r="W3861">
        <v>84.102999999999994</v>
      </c>
      <c r="X3861">
        <v>83.974999999999994</v>
      </c>
      <c r="Y3861" s="19">
        <v>-1E-4</v>
      </c>
      <c r="AJ3861" s="110">
        <f t="shared" si="691"/>
        <v>45792</v>
      </c>
      <c r="AK3861" s="31">
        <f t="shared" si="700"/>
        <v>4.1000000000000003E-3</v>
      </c>
      <c r="AL3861" s="115">
        <f t="shared" si="701"/>
        <v>1.4228057844743125E-2</v>
      </c>
      <c r="AM3861" s="100"/>
      <c r="BR3861" s="18">
        <f t="shared" si="695"/>
        <v>45783</v>
      </c>
      <c r="BS3861" s="6">
        <f t="shared" si="696"/>
        <v>-7.7000000000000002E-3</v>
      </c>
      <c r="BT3861" s="6">
        <f t="shared" si="697"/>
        <v>-3.3E-3</v>
      </c>
    </row>
    <row r="3862" spans="2:72" ht="14.45" hidden="1">
      <c r="B3862" s="110">
        <v>45784</v>
      </c>
      <c r="C3862" s="106">
        <v>5631.28</v>
      </c>
      <c r="D3862" s="106">
        <v>5614.18</v>
      </c>
      <c r="E3862" s="106">
        <v>5654.73</v>
      </c>
      <c r="F3862" s="106">
        <v>5578.64</v>
      </c>
      <c r="G3862" s="28"/>
      <c r="H3862" s="107">
        <v>4.3E-3</v>
      </c>
      <c r="T3862" s="110">
        <v>45582</v>
      </c>
      <c r="U3862" s="28">
        <v>84.034999999999997</v>
      </c>
      <c r="V3862">
        <v>84.043000000000006</v>
      </c>
      <c r="W3862">
        <v>84.082999999999998</v>
      </c>
      <c r="X3862">
        <v>83.995000000000005</v>
      </c>
      <c r="Y3862" s="19">
        <v>1E-4</v>
      </c>
      <c r="AJ3862" s="110">
        <f t="shared" si="691"/>
        <v>45793</v>
      </c>
      <c r="AK3862" s="31">
        <f t="shared" si="700"/>
        <v>7.0000000000000001E-3</v>
      </c>
      <c r="AL3862" s="115">
        <f t="shared" si="701"/>
        <v>-1.1507038504657841E-3</v>
      </c>
      <c r="AM3862" s="100"/>
      <c r="BR3862" s="18">
        <f t="shared" si="695"/>
        <v>45784</v>
      </c>
      <c r="BS3862" s="6">
        <f t="shared" si="696"/>
        <v>4.3E-3</v>
      </c>
      <c r="BT3862" s="6">
        <f t="shared" si="697"/>
        <v>1.4E-3</v>
      </c>
    </row>
    <row r="3863" spans="2:72" ht="14.45" hidden="1">
      <c r="B3863" s="110">
        <v>45785</v>
      </c>
      <c r="C3863" s="106">
        <v>5663.94</v>
      </c>
      <c r="D3863" s="106">
        <v>5663.6</v>
      </c>
      <c r="E3863" s="106">
        <v>5720.1</v>
      </c>
      <c r="F3863" s="106">
        <v>5635.38</v>
      </c>
      <c r="G3863" s="28"/>
      <c r="H3863" s="107">
        <v>5.7999999999999996E-3</v>
      </c>
      <c r="T3863" s="110">
        <v>45583</v>
      </c>
      <c r="U3863" s="28">
        <v>84.064999999999998</v>
      </c>
      <c r="V3863">
        <v>84.045000000000002</v>
      </c>
      <c r="W3863">
        <v>84.091999999999999</v>
      </c>
      <c r="X3863">
        <v>84.028000000000006</v>
      </c>
      <c r="Y3863" s="19">
        <v>4.0000000000000002E-4</v>
      </c>
      <c r="AJ3863" s="110">
        <f t="shared" si="691"/>
        <v>45796</v>
      </c>
      <c r="AK3863" s="31">
        <f t="shared" si="700"/>
        <v>8.9999999999999998E-4</v>
      </c>
      <c r="AL3863" s="115">
        <f t="shared" si="701"/>
        <v>-1.6872675019157235E-3</v>
      </c>
      <c r="AM3863" s="100"/>
      <c r="BR3863" s="18">
        <f t="shared" si="695"/>
        <v>45785</v>
      </c>
      <c r="BS3863" s="6">
        <f t="shared" si="696"/>
        <v>5.7999999999999996E-3</v>
      </c>
      <c r="BT3863" s="6">
        <f t="shared" si="697"/>
        <v>-5.7999999999999996E-3</v>
      </c>
    </row>
    <row r="3864" spans="2:72" ht="14.45" hidden="1">
      <c r="B3864" s="110">
        <v>45786</v>
      </c>
      <c r="C3864" s="106">
        <v>5659.91</v>
      </c>
      <c r="D3864" s="106">
        <v>5679.65</v>
      </c>
      <c r="E3864" s="106">
        <v>5691.69</v>
      </c>
      <c r="F3864" s="106">
        <v>5644.15</v>
      </c>
      <c r="G3864" s="28"/>
      <c r="H3864" s="107">
        <v>-6.9999999999999999E-4</v>
      </c>
      <c r="T3864" s="110">
        <v>45586</v>
      </c>
      <c r="U3864" s="28">
        <v>84.07</v>
      </c>
      <c r="V3864">
        <v>84.08</v>
      </c>
      <c r="W3864">
        <v>84.093999999999994</v>
      </c>
      <c r="X3864">
        <v>84.037000000000006</v>
      </c>
      <c r="Y3864" s="19">
        <v>1E-4</v>
      </c>
      <c r="AJ3864" s="110">
        <f t="shared" si="691"/>
        <v>45797</v>
      </c>
      <c r="AK3864" s="31">
        <f t="shared" si="700"/>
        <v>-3.8999999999999998E-3</v>
      </c>
      <c r="AL3864" s="115">
        <f t="shared" si="701"/>
        <v>-1.2220057665944029E-2</v>
      </c>
      <c r="AM3864" s="100"/>
      <c r="BR3864" s="18">
        <f t="shared" si="695"/>
        <v>45786</v>
      </c>
      <c r="BS3864" s="6">
        <f t="shared" si="696"/>
        <v>-6.9999999999999999E-4</v>
      </c>
      <c r="BT3864" s="6">
        <f t="shared" si="697"/>
        <v>-1.0999999999999999E-2</v>
      </c>
    </row>
    <row r="3865" spans="2:72" ht="14.45" hidden="1">
      <c r="B3865" s="110">
        <v>45789</v>
      </c>
      <c r="C3865" s="106">
        <v>5844.19</v>
      </c>
      <c r="D3865" s="106">
        <v>5807.2</v>
      </c>
      <c r="E3865" s="106">
        <v>5845.37</v>
      </c>
      <c r="F3865" s="106">
        <v>5786.08</v>
      </c>
      <c r="G3865" s="28"/>
      <c r="H3865" s="107">
        <v>3.2599999999999997E-2</v>
      </c>
      <c r="T3865" s="110">
        <v>45587</v>
      </c>
      <c r="U3865" s="28">
        <v>84.07</v>
      </c>
      <c r="V3865">
        <v>84.075000000000003</v>
      </c>
      <c r="W3865">
        <v>84.103999999999999</v>
      </c>
      <c r="X3865">
        <v>84.054000000000002</v>
      </c>
      <c r="Y3865" s="19">
        <v>0</v>
      </c>
      <c r="AJ3865" s="110">
        <f t="shared" si="691"/>
        <v>45798</v>
      </c>
      <c r="AK3865" s="31">
        <f t="shared" si="700"/>
        <v>-1.61E-2</v>
      </c>
      <c r="AL3865" s="115">
        <f t="shared" si="701"/>
        <v>4.5437469305831257E-3</v>
      </c>
      <c r="AM3865" s="100"/>
      <c r="BR3865" s="18">
        <f t="shared" si="695"/>
        <v>45789</v>
      </c>
      <c r="BS3865" s="6">
        <f t="shared" si="696"/>
        <v>3.2599999999999997E-2</v>
      </c>
      <c r="BT3865" s="6">
        <f t="shared" si="697"/>
        <v>3.8199999999999998E-2</v>
      </c>
    </row>
    <row r="3866" spans="2:72" ht="14.45" hidden="1">
      <c r="B3866" s="110">
        <v>45790</v>
      </c>
      <c r="C3866" s="106">
        <v>5886.55</v>
      </c>
      <c r="D3866" s="106">
        <v>5854.15</v>
      </c>
      <c r="E3866" s="106">
        <v>5906.64</v>
      </c>
      <c r="F3866" s="106">
        <v>5845.02</v>
      </c>
      <c r="G3866" s="28"/>
      <c r="H3866" s="107">
        <v>7.1999999999999998E-3</v>
      </c>
      <c r="T3866" s="110">
        <v>45588</v>
      </c>
      <c r="U3866" s="28">
        <v>84.055999999999997</v>
      </c>
      <c r="V3866">
        <v>84.108000000000004</v>
      </c>
      <c r="W3866">
        <v>84.114999999999995</v>
      </c>
      <c r="X3866">
        <v>84.055999999999997</v>
      </c>
      <c r="Y3866" s="19">
        <v>-2.0000000000000001E-4</v>
      </c>
      <c r="AJ3866" s="110">
        <f t="shared" ref="AJ3866:AJ3891" si="702">VLOOKUP(B3873,AB:AF,1,FALSE)</f>
        <v>45799</v>
      </c>
      <c r="AK3866" s="31">
        <f t="shared" si="700"/>
        <v>-4.0000000000000002E-4</v>
      </c>
      <c r="AL3866" s="115">
        <f t="shared" si="701"/>
        <v>-1.2766846064628523E-2</v>
      </c>
      <c r="AM3866" s="100"/>
      <c r="BR3866" s="18">
        <f t="shared" si="695"/>
        <v>45790</v>
      </c>
      <c r="BS3866" s="6">
        <f t="shared" si="696"/>
        <v>7.1999999999999998E-3</v>
      </c>
      <c r="BT3866" s="6">
        <f t="shared" si="697"/>
        <v>-1.3899999999999999E-2</v>
      </c>
    </row>
    <row r="3867" spans="2:72" ht="14.45" hidden="1">
      <c r="B3867" s="110">
        <v>45791</v>
      </c>
      <c r="C3867" s="106">
        <v>5892.58</v>
      </c>
      <c r="D3867" s="106">
        <v>5896.74</v>
      </c>
      <c r="E3867" s="106">
        <v>5906.55</v>
      </c>
      <c r="F3867" s="106">
        <v>5872.11</v>
      </c>
      <c r="G3867" s="28"/>
      <c r="H3867" s="107">
        <v>1E-3</v>
      </c>
      <c r="T3867" s="110">
        <v>45589</v>
      </c>
      <c r="U3867" s="28">
        <v>84.05</v>
      </c>
      <c r="V3867">
        <v>84.093000000000004</v>
      </c>
      <c r="W3867">
        <v>84.1</v>
      </c>
      <c r="X3867">
        <v>84.05</v>
      </c>
      <c r="Y3867" s="19">
        <v>-1E-4</v>
      </c>
      <c r="AJ3867" s="110">
        <f t="shared" si="702"/>
        <v>45800</v>
      </c>
      <c r="AK3867" s="31">
        <f t="shared" si="700"/>
        <v>-6.7000000000000002E-3</v>
      </c>
      <c r="AL3867" s="115">
        <f t="shared" si="701"/>
        <v>1.9315732926676654E-2</v>
      </c>
      <c r="AM3867" s="100"/>
      <c r="BR3867" s="18">
        <f t="shared" si="695"/>
        <v>45791</v>
      </c>
      <c r="BS3867" s="6">
        <f t="shared" si="696"/>
        <v>1E-3</v>
      </c>
      <c r="BT3867" s="6">
        <f t="shared" si="697"/>
        <v>3.5999999999999999E-3</v>
      </c>
    </row>
    <row r="3868" spans="2:72" ht="14.45" hidden="1">
      <c r="B3868" s="110">
        <v>45792</v>
      </c>
      <c r="C3868" s="106">
        <v>5916.93</v>
      </c>
      <c r="D3868" s="106">
        <v>5869.82</v>
      </c>
      <c r="E3868" s="106">
        <v>5924.21</v>
      </c>
      <c r="F3868" s="106">
        <v>5865.16</v>
      </c>
      <c r="G3868" s="28"/>
      <c r="H3868" s="107">
        <v>4.1000000000000003E-3</v>
      </c>
      <c r="T3868" s="110">
        <v>45590</v>
      </c>
      <c r="U3868" s="28">
        <v>84.094999999999999</v>
      </c>
      <c r="V3868">
        <v>84.088999999999999</v>
      </c>
      <c r="W3868">
        <v>84.11</v>
      </c>
      <c r="X3868">
        <v>84.055000000000007</v>
      </c>
      <c r="Y3868" s="19">
        <v>5.0000000000000001E-4</v>
      </c>
      <c r="AJ3868" s="110">
        <f t="shared" si="702"/>
        <v>45804</v>
      </c>
      <c r="AK3868" s="31">
        <f t="shared" si="700"/>
        <v>2.0500000000000001E-2</v>
      </c>
      <c r="AL3868" s="115">
        <f t="shared" si="701"/>
        <v>-9.8138806369624243E-3</v>
      </c>
      <c r="AM3868" s="100"/>
      <c r="BR3868" s="18">
        <f t="shared" si="695"/>
        <v>45792</v>
      </c>
      <c r="BS3868" s="6">
        <f t="shared" si="696"/>
        <v>4.1000000000000003E-3</v>
      </c>
      <c r="BT3868" s="6">
        <f t="shared" si="697"/>
        <v>1.6E-2</v>
      </c>
    </row>
    <row r="3869" spans="2:72" ht="14.45" hidden="1">
      <c r="B3869" s="110">
        <v>45793</v>
      </c>
      <c r="C3869" s="106">
        <v>5958.38</v>
      </c>
      <c r="D3869" s="106">
        <v>5929.09</v>
      </c>
      <c r="E3869" s="106">
        <v>5958.62</v>
      </c>
      <c r="F3869" s="106">
        <v>5907.36</v>
      </c>
      <c r="G3869" s="28"/>
      <c r="H3869" s="107">
        <v>7.0000000000000001E-3</v>
      </c>
      <c r="T3869" s="110">
        <v>45593</v>
      </c>
      <c r="U3869" s="28">
        <v>84.06</v>
      </c>
      <c r="V3869">
        <v>84.087000000000003</v>
      </c>
      <c r="W3869">
        <v>84.1</v>
      </c>
      <c r="X3869">
        <v>84.054000000000002</v>
      </c>
      <c r="Y3869" s="19">
        <v>-4.0000000000000002E-4</v>
      </c>
      <c r="AJ3869" s="110">
        <f t="shared" si="702"/>
        <v>45805</v>
      </c>
      <c r="AK3869" s="31">
        <f t="shared" si="700"/>
        <v>-5.5999999999999999E-3</v>
      </c>
      <c r="AL3869" s="115">
        <f t="shared" si="701"/>
        <v>-3.9511758355132987E-3</v>
      </c>
      <c r="AM3869" s="100"/>
      <c r="BR3869" s="18">
        <f t="shared" si="695"/>
        <v>45793</v>
      </c>
      <c r="BS3869" s="6">
        <f t="shared" si="696"/>
        <v>7.0000000000000001E-3</v>
      </c>
      <c r="BT3869" s="6">
        <f t="shared" si="697"/>
        <v>-1.6999999999999999E-3</v>
      </c>
    </row>
    <row r="3870" spans="2:72" ht="14.45" hidden="1">
      <c r="B3870" s="110">
        <v>45796</v>
      </c>
      <c r="C3870" s="106">
        <v>5963.6</v>
      </c>
      <c r="D3870" s="106">
        <v>5902.88</v>
      </c>
      <c r="E3870" s="106">
        <v>5968.61</v>
      </c>
      <c r="F3870" s="106">
        <v>5895.69</v>
      </c>
      <c r="G3870" s="28"/>
      <c r="H3870" s="107">
        <v>8.9999999999999998E-4</v>
      </c>
      <c r="T3870" s="110">
        <v>45594</v>
      </c>
      <c r="U3870" s="28">
        <v>84.05</v>
      </c>
      <c r="V3870">
        <v>84.091999999999999</v>
      </c>
      <c r="W3870">
        <v>84.102000000000004</v>
      </c>
      <c r="X3870">
        <v>84.043000000000006</v>
      </c>
      <c r="Y3870" s="19">
        <v>-1E-4</v>
      </c>
      <c r="AJ3870" s="110">
        <f t="shared" si="702"/>
        <v>45806</v>
      </c>
      <c r="AK3870" s="31">
        <f t="shared" si="700"/>
        <v>4.0000000000000001E-3</v>
      </c>
      <c r="AL3870" s="115">
        <f t="shared" si="701"/>
        <v>3.2197364528641081E-3</v>
      </c>
      <c r="AM3870" s="100"/>
      <c r="BR3870" s="18">
        <f t="shared" si="695"/>
        <v>45796</v>
      </c>
      <c r="BS3870" s="6">
        <f t="shared" si="696"/>
        <v>8.9999999999999998E-4</v>
      </c>
      <c r="BT3870" s="6">
        <f t="shared" si="697"/>
        <v>-3.0000000000000001E-3</v>
      </c>
    </row>
    <row r="3871" spans="2:72" ht="14.45" hidden="1">
      <c r="B3871" s="110">
        <v>45797</v>
      </c>
      <c r="C3871" s="106">
        <v>5940.46</v>
      </c>
      <c r="D3871" s="106">
        <v>5944.66</v>
      </c>
      <c r="E3871" s="106">
        <v>5953.06</v>
      </c>
      <c r="F3871" s="106">
        <v>5909.26</v>
      </c>
      <c r="G3871" s="28"/>
      <c r="H3871" s="107">
        <v>-3.8999999999999998E-3</v>
      </c>
      <c r="T3871" s="110">
        <v>45595</v>
      </c>
      <c r="U3871" s="28">
        <v>84.08</v>
      </c>
      <c r="V3871">
        <v>84.063000000000002</v>
      </c>
      <c r="W3871">
        <v>84.11</v>
      </c>
      <c r="X3871">
        <v>84.055999999999997</v>
      </c>
      <c r="Y3871" s="19">
        <v>4.0000000000000002E-4</v>
      </c>
      <c r="AJ3871" s="110">
        <f t="shared" si="702"/>
        <v>45807</v>
      </c>
      <c r="AK3871" s="31">
        <f t="shared" si="700"/>
        <v>-1E-4</v>
      </c>
      <c r="AL3871" s="115">
        <f t="shared" si="701"/>
        <v>-4.5734854688862514E-3</v>
      </c>
      <c r="AM3871" s="100"/>
      <c r="BR3871" s="18">
        <f t="shared" si="695"/>
        <v>45797</v>
      </c>
      <c r="BS3871" s="6">
        <f t="shared" si="696"/>
        <v>-3.8999999999999998E-3</v>
      </c>
      <c r="BT3871" s="6">
        <f t="shared" si="697"/>
        <v>-1.0500000000000001E-2</v>
      </c>
    </row>
    <row r="3872" spans="2:72" ht="14.45" hidden="1">
      <c r="B3872" s="110">
        <v>45798</v>
      </c>
      <c r="C3872" s="106">
        <v>5844.61</v>
      </c>
      <c r="D3872" s="106">
        <v>5910.18</v>
      </c>
      <c r="E3872" s="106">
        <v>5938.37</v>
      </c>
      <c r="F3872" s="106">
        <v>5830.91</v>
      </c>
      <c r="G3872" s="28"/>
      <c r="H3872" s="107">
        <v>-1.61E-2</v>
      </c>
      <c r="T3872" s="110">
        <v>45596</v>
      </c>
      <c r="U3872" s="28">
        <v>84.061000000000007</v>
      </c>
      <c r="V3872">
        <v>84.093999999999994</v>
      </c>
      <c r="W3872">
        <v>84.141999999999996</v>
      </c>
      <c r="X3872">
        <v>84.06</v>
      </c>
      <c r="Y3872" s="19">
        <v>-2.0000000000000001E-4</v>
      </c>
      <c r="AJ3872" s="110">
        <f t="shared" si="702"/>
        <v>45810</v>
      </c>
      <c r="AK3872" s="31">
        <f t="shared" si="700"/>
        <v>4.1000000000000003E-3</v>
      </c>
      <c r="AL3872" s="115">
        <f t="shared" si="701"/>
        <v>6.2292204410629992E-4</v>
      </c>
      <c r="AM3872" s="100"/>
      <c r="BR3872" s="18">
        <f t="shared" si="695"/>
        <v>45798</v>
      </c>
      <c r="BS3872" s="6">
        <f t="shared" si="696"/>
        <v>-1.61E-2</v>
      </c>
      <c r="BT3872" s="6">
        <f t="shared" si="697"/>
        <v>5.1999999999999998E-3</v>
      </c>
    </row>
    <row r="3873" spans="2:72" ht="14.45" hidden="1">
      <c r="B3873" s="110">
        <v>45799</v>
      </c>
      <c r="C3873" s="106">
        <v>5842.01</v>
      </c>
      <c r="D3873" s="106">
        <v>5841.26</v>
      </c>
      <c r="E3873" s="106">
        <v>5878.08</v>
      </c>
      <c r="F3873" s="106">
        <v>5825.82</v>
      </c>
      <c r="G3873" s="28"/>
      <c r="H3873" s="107">
        <v>-4.0000000000000002E-4</v>
      </c>
      <c r="T3873" s="110">
        <v>45597</v>
      </c>
      <c r="U3873" s="28">
        <v>84.08</v>
      </c>
      <c r="V3873">
        <v>84.078000000000003</v>
      </c>
      <c r="W3873">
        <v>84.111000000000004</v>
      </c>
      <c r="X3873">
        <v>84.037999999999997</v>
      </c>
      <c r="Y3873" s="19">
        <v>2.0000000000000001E-4</v>
      </c>
      <c r="AJ3873" s="110">
        <f t="shared" si="702"/>
        <v>45811</v>
      </c>
      <c r="AK3873" s="31">
        <f t="shared" si="700"/>
        <v>5.7999999999999996E-3</v>
      </c>
      <c r="AL3873" s="115">
        <f t="shared" si="701"/>
        <v>-1.1156596084247128E-2</v>
      </c>
      <c r="AM3873" s="100"/>
      <c r="BR3873" s="18">
        <f t="shared" si="695"/>
        <v>45799</v>
      </c>
      <c r="BS3873" s="6">
        <f t="shared" si="696"/>
        <v>-4.0000000000000002E-4</v>
      </c>
      <c r="BT3873" s="6">
        <f t="shared" si="697"/>
        <v>-8.2000000000000007E-3</v>
      </c>
    </row>
    <row r="3874" spans="2:72" ht="14.45" hidden="1">
      <c r="B3874" s="110">
        <v>45800</v>
      </c>
      <c r="C3874" s="106">
        <v>5802.82</v>
      </c>
      <c r="D3874" s="106">
        <v>5781.89</v>
      </c>
      <c r="E3874" s="106">
        <v>5829.51</v>
      </c>
      <c r="F3874" s="106">
        <v>5767.41</v>
      </c>
      <c r="G3874" s="28"/>
      <c r="H3874" s="107">
        <v>-6.7000000000000002E-3</v>
      </c>
      <c r="T3874" s="110">
        <v>45600</v>
      </c>
      <c r="U3874" s="28">
        <v>84.13</v>
      </c>
      <c r="V3874">
        <v>84.057000000000002</v>
      </c>
      <c r="W3874">
        <v>84.149000000000001</v>
      </c>
      <c r="X3874">
        <v>84.051000000000002</v>
      </c>
      <c r="Y3874" s="19">
        <v>5.9999999999999995E-4</v>
      </c>
      <c r="AJ3874" s="110">
        <f t="shared" si="702"/>
        <v>45812</v>
      </c>
      <c r="AK3874" s="31">
        <f t="shared" si="700"/>
        <v>1E-4</v>
      </c>
      <c r="AL3874" s="115">
        <f t="shared" si="701"/>
        <v>1.2267745388350182E-3</v>
      </c>
      <c r="AM3874" s="100"/>
      <c r="BR3874" s="18">
        <f t="shared" si="695"/>
        <v>45800</v>
      </c>
      <c r="BS3874" s="6">
        <f t="shared" si="696"/>
        <v>-6.7000000000000002E-3</v>
      </c>
      <c r="BT3874" s="6">
        <f t="shared" si="697"/>
        <v>9.9000000000000008E-3</v>
      </c>
    </row>
    <row r="3875" spans="2:72" ht="14.45" hidden="1">
      <c r="B3875" s="110">
        <v>45804</v>
      </c>
      <c r="C3875" s="106">
        <v>5921.54</v>
      </c>
      <c r="D3875" s="106">
        <v>5854.07</v>
      </c>
      <c r="E3875" s="106">
        <v>5924.33</v>
      </c>
      <c r="F3875" s="106">
        <v>5854.07</v>
      </c>
      <c r="G3875" s="28"/>
      <c r="H3875" s="107">
        <v>2.0500000000000001E-2</v>
      </c>
      <c r="T3875" s="110">
        <v>45601</v>
      </c>
      <c r="U3875" s="28">
        <v>84.108999999999995</v>
      </c>
      <c r="V3875">
        <v>84.150999999999996</v>
      </c>
      <c r="W3875">
        <v>84.18</v>
      </c>
      <c r="X3875">
        <v>84.087999999999994</v>
      </c>
      <c r="Y3875" s="19">
        <v>-2.0000000000000001E-4</v>
      </c>
      <c r="AJ3875" s="110">
        <f t="shared" si="702"/>
        <v>45813</v>
      </c>
      <c r="AK3875" s="31">
        <f t="shared" si="700"/>
        <v>-5.3E-3</v>
      </c>
      <c r="AL3875" s="115">
        <f t="shared" si="701"/>
        <v>5.7771332497469352E-3</v>
      </c>
      <c r="AM3875" s="100"/>
      <c r="BR3875" s="18">
        <f t="shared" si="695"/>
        <v>45804</v>
      </c>
      <c r="BS3875" s="6">
        <f t="shared" si="696"/>
        <v>2.0500000000000001E-2</v>
      </c>
      <c r="BT3875" s="6">
        <f t="shared" si="697"/>
        <v>-7.0000000000000001E-3</v>
      </c>
    </row>
    <row r="3876" spans="2:72" ht="14.45" hidden="1">
      <c r="B3876" s="110">
        <v>45805</v>
      </c>
      <c r="C3876" s="106">
        <v>5888.55</v>
      </c>
      <c r="D3876" s="106">
        <v>5925.54</v>
      </c>
      <c r="E3876" s="106">
        <v>5939.92</v>
      </c>
      <c r="F3876" s="106">
        <v>5881.88</v>
      </c>
      <c r="G3876" s="28"/>
      <c r="H3876" s="107">
        <v>-5.5999999999999999E-3</v>
      </c>
      <c r="T3876" s="110">
        <v>45602</v>
      </c>
      <c r="U3876" s="28">
        <v>84.31</v>
      </c>
      <c r="V3876">
        <v>84.114999999999995</v>
      </c>
      <c r="W3876">
        <v>84.355000000000004</v>
      </c>
      <c r="X3876">
        <v>84.114999999999995</v>
      </c>
      <c r="Y3876" s="19">
        <v>2.3999999999999998E-3</v>
      </c>
      <c r="AJ3876" s="110">
        <f t="shared" si="702"/>
        <v>45814</v>
      </c>
      <c r="AK3876" s="31">
        <f t="shared" si="700"/>
        <v>1.03E-2</v>
      </c>
      <c r="AL3876" s="115">
        <f t="shared" si="701"/>
        <v>1.0764516095465915E-2</v>
      </c>
      <c r="AM3876" s="100"/>
      <c r="BR3876" s="18">
        <f t="shared" si="695"/>
        <v>45805</v>
      </c>
      <c r="BS3876" s="6">
        <f t="shared" si="696"/>
        <v>-5.5999999999999999E-3</v>
      </c>
      <c r="BT3876" s="6">
        <f t="shared" si="697"/>
        <v>-3.0000000000000001E-3</v>
      </c>
    </row>
    <row r="3877" spans="2:72" ht="14.45" hidden="1">
      <c r="B3877" s="110">
        <v>45806</v>
      </c>
      <c r="C3877" s="106">
        <v>5912.17</v>
      </c>
      <c r="D3877" s="106">
        <v>5939.96</v>
      </c>
      <c r="E3877" s="106">
        <v>5943.13</v>
      </c>
      <c r="F3877" s="106">
        <v>5873.8</v>
      </c>
      <c r="G3877" s="28"/>
      <c r="H3877" s="107">
        <v>4.0000000000000001E-3</v>
      </c>
      <c r="T3877" s="110">
        <v>45603</v>
      </c>
      <c r="U3877" s="28">
        <v>84.293000000000006</v>
      </c>
      <c r="V3877">
        <v>84.311000000000007</v>
      </c>
      <c r="W3877">
        <v>84.394999999999996</v>
      </c>
      <c r="X3877">
        <v>84.26</v>
      </c>
      <c r="Y3877" s="19">
        <v>-2.0000000000000001E-4</v>
      </c>
      <c r="AJ3877" s="110">
        <f t="shared" si="702"/>
        <v>45817</v>
      </c>
      <c r="AK3877" s="31">
        <f t="shared" si="700"/>
        <v>8.9999999999999998E-4</v>
      </c>
      <c r="AL3877" s="115">
        <f t="shared" si="701"/>
        <v>5.3649678388121291E-3</v>
      </c>
      <c r="AM3877" s="100"/>
      <c r="BR3877" s="18">
        <f t="shared" si="695"/>
        <v>45806</v>
      </c>
      <c r="BS3877" s="6">
        <f t="shared" si="696"/>
        <v>4.0000000000000001E-3</v>
      </c>
      <c r="BT3877" s="6">
        <f t="shared" si="697"/>
        <v>3.3E-3</v>
      </c>
    </row>
    <row r="3878" spans="2:72" ht="14.45" hidden="1">
      <c r="B3878" s="110">
        <v>45807</v>
      </c>
      <c r="C3878" s="106">
        <v>5911.69</v>
      </c>
      <c r="D3878" s="106">
        <v>5903.67</v>
      </c>
      <c r="E3878" s="106">
        <v>5922.14</v>
      </c>
      <c r="F3878" s="106">
        <v>5843.66</v>
      </c>
      <c r="G3878" s="28"/>
      <c r="H3878" s="107">
        <v>-1E-4</v>
      </c>
      <c r="T3878" s="110">
        <v>45604</v>
      </c>
      <c r="U3878" s="28">
        <v>84.394999999999996</v>
      </c>
      <c r="V3878">
        <v>84.311999999999998</v>
      </c>
      <c r="W3878">
        <v>84.400999999999996</v>
      </c>
      <c r="X3878">
        <v>84.302000000000007</v>
      </c>
      <c r="Y3878" s="19">
        <v>1.1999999999999999E-3</v>
      </c>
      <c r="AJ3878" s="110">
        <f t="shared" si="702"/>
        <v>45818</v>
      </c>
      <c r="AK3878" s="31">
        <f t="shared" si="700"/>
        <v>5.4999999999999997E-3</v>
      </c>
      <c r="AL3878" s="115">
        <f t="shared" si="701"/>
        <v>9.0638987732716281E-4</v>
      </c>
      <c r="AM3878" s="100"/>
      <c r="BR3878" s="18">
        <f t="shared" si="695"/>
        <v>45807</v>
      </c>
      <c r="BS3878" s="6">
        <f t="shared" si="696"/>
        <v>-1E-4</v>
      </c>
      <c r="BT3878" s="6">
        <f t="shared" si="697"/>
        <v>-3.3E-3</v>
      </c>
    </row>
    <row r="3879" spans="2:72" ht="14.45" hidden="1">
      <c r="B3879" s="110">
        <v>45810</v>
      </c>
      <c r="C3879" s="106">
        <v>5935.94</v>
      </c>
      <c r="D3879" s="106">
        <v>5896.68</v>
      </c>
      <c r="E3879" s="106">
        <v>5937.4</v>
      </c>
      <c r="F3879" s="106">
        <v>5861.43</v>
      </c>
      <c r="G3879" s="28"/>
      <c r="H3879" s="107">
        <v>4.1000000000000003E-3</v>
      </c>
      <c r="T3879" s="110">
        <v>45607</v>
      </c>
      <c r="U3879" s="28">
        <v>84.379000000000005</v>
      </c>
      <c r="V3879">
        <v>84.375</v>
      </c>
      <c r="W3879">
        <v>84.429000000000002</v>
      </c>
      <c r="X3879">
        <v>84.356999999999999</v>
      </c>
      <c r="Y3879" s="19">
        <v>-2.0000000000000001E-4</v>
      </c>
      <c r="AJ3879" s="110">
        <f t="shared" si="702"/>
        <v>45819</v>
      </c>
      <c r="AK3879" s="31">
        <f t="shared" si="700"/>
        <v>-2.7000000000000001E-3</v>
      </c>
      <c r="AL3879" s="115">
        <f t="shared" si="701"/>
        <v>2.9796819010876607E-3</v>
      </c>
      <c r="AM3879" s="100"/>
      <c r="BR3879" s="18">
        <f t="shared" si="695"/>
        <v>45810</v>
      </c>
      <c r="BS3879" s="6">
        <f t="shared" si="696"/>
        <v>4.1000000000000003E-3</v>
      </c>
      <c r="BT3879" s="6">
        <f t="shared" si="697"/>
        <v>-1.4E-3</v>
      </c>
    </row>
    <row r="3880" spans="2:72" ht="14.45" hidden="1">
      <c r="B3880" s="110">
        <v>45811</v>
      </c>
      <c r="C3880" s="106">
        <v>5970.37</v>
      </c>
      <c r="D3880" s="106">
        <v>5938.56</v>
      </c>
      <c r="E3880" s="106">
        <v>5981.35</v>
      </c>
      <c r="F3880" s="106">
        <v>5929</v>
      </c>
      <c r="G3880" s="28"/>
      <c r="H3880" s="107">
        <v>5.7999999999999996E-3</v>
      </c>
      <c r="T3880" s="110">
        <v>45608</v>
      </c>
      <c r="U3880" s="28">
        <v>84.38</v>
      </c>
      <c r="V3880">
        <v>84.381</v>
      </c>
      <c r="W3880">
        <v>84.427999999999997</v>
      </c>
      <c r="X3880">
        <v>84.364000000000004</v>
      </c>
      <c r="Y3880" s="19">
        <v>0</v>
      </c>
      <c r="AJ3880" s="110">
        <f t="shared" si="702"/>
        <v>45820</v>
      </c>
      <c r="AK3880" s="31">
        <f t="shared" si="700"/>
        <v>3.8E-3</v>
      </c>
      <c r="AL3880" s="115">
        <f t="shared" si="701"/>
        <v>-1.137812707905328E-2</v>
      </c>
      <c r="AM3880" s="100"/>
      <c r="BR3880" s="18">
        <f t="shared" si="695"/>
        <v>45811</v>
      </c>
      <c r="BS3880" s="6">
        <f t="shared" si="696"/>
        <v>5.7999999999999996E-3</v>
      </c>
      <c r="BT3880" s="6">
        <f t="shared" si="697"/>
        <v>-7.0000000000000001E-3</v>
      </c>
    </row>
    <row r="3881" spans="2:72" ht="14.45" hidden="1">
      <c r="B3881" s="110">
        <v>45812</v>
      </c>
      <c r="C3881" s="106">
        <v>5970.81</v>
      </c>
      <c r="D3881" s="106">
        <v>5978.94</v>
      </c>
      <c r="E3881" s="106">
        <v>5990.48</v>
      </c>
      <c r="F3881" s="106">
        <v>5966.11</v>
      </c>
      <c r="G3881" s="28"/>
      <c r="H3881" s="107">
        <v>1E-4</v>
      </c>
      <c r="T3881" s="110">
        <v>45609</v>
      </c>
      <c r="U3881" s="28">
        <v>84.415999999999997</v>
      </c>
      <c r="V3881">
        <v>84.38</v>
      </c>
      <c r="W3881">
        <v>84.432000000000002</v>
      </c>
      <c r="X3881">
        <v>84.36</v>
      </c>
      <c r="Y3881" s="19">
        <v>4.0000000000000002E-4</v>
      </c>
      <c r="AJ3881" s="110">
        <f t="shared" si="702"/>
        <v>45821</v>
      </c>
      <c r="AK3881" s="31">
        <f t="shared" si="700"/>
        <v>-1.1299999999999999E-2</v>
      </c>
      <c r="AL3881" s="115">
        <f t="shared" si="701"/>
        <v>-1.2892989357171203E-2</v>
      </c>
      <c r="AM3881" s="100"/>
      <c r="BR3881" s="18">
        <f t="shared" si="695"/>
        <v>45812</v>
      </c>
      <c r="BS3881" s="6">
        <f t="shared" si="696"/>
        <v>1E-4</v>
      </c>
      <c r="BT3881" s="6">
        <f t="shared" si="697"/>
        <v>3.2000000000000002E-3</v>
      </c>
    </row>
    <row r="3882" spans="2:72" ht="14.45" hidden="1">
      <c r="B3882" s="110">
        <v>45813</v>
      </c>
      <c r="C3882" s="106">
        <v>5939.3</v>
      </c>
      <c r="D3882" s="106">
        <v>5985.67</v>
      </c>
      <c r="E3882" s="106">
        <v>5999.7</v>
      </c>
      <c r="F3882" s="106">
        <v>5921.2</v>
      </c>
      <c r="G3882" s="28"/>
      <c r="H3882" s="107">
        <v>-5.3E-3</v>
      </c>
      <c r="T3882" s="110">
        <v>45610</v>
      </c>
      <c r="U3882" s="28">
        <v>84.460999999999999</v>
      </c>
      <c r="V3882">
        <v>84.421999999999997</v>
      </c>
      <c r="W3882">
        <v>84.49</v>
      </c>
      <c r="X3882">
        <v>84.384</v>
      </c>
      <c r="Y3882" s="19">
        <v>5.0000000000000001E-4</v>
      </c>
      <c r="AJ3882" s="110">
        <f t="shared" si="702"/>
        <v>45824</v>
      </c>
      <c r="AK3882" s="31">
        <f t="shared" si="700"/>
        <v>9.4000000000000004E-3</v>
      </c>
      <c r="AL3882" s="115">
        <f t="shared" si="701"/>
        <v>1.2299893162754705E-2</v>
      </c>
      <c r="AM3882" s="100"/>
      <c r="BR3882" s="18">
        <f t="shared" si="695"/>
        <v>45813</v>
      </c>
      <c r="BS3882" s="6">
        <f t="shared" si="696"/>
        <v>-5.3E-3</v>
      </c>
      <c r="BT3882" s="6">
        <f t="shared" si="697"/>
        <v>5.3E-3</v>
      </c>
    </row>
    <row r="3883" spans="2:72" ht="14.45" hidden="1">
      <c r="B3883" s="110">
        <v>45814</v>
      </c>
      <c r="C3883" s="106">
        <v>6000.36</v>
      </c>
      <c r="D3883" s="106">
        <v>5987.06</v>
      </c>
      <c r="E3883" s="106">
        <v>6016.87</v>
      </c>
      <c r="F3883" s="106">
        <v>5978.63</v>
      </c>
      <c r="G3883" s="28"/>
      <c r="H3883" s="107">
        <v>1.03E-2</v>
      </c>
      <c r="T3883" s="110">
        <v>45611</v>
      </c>
      <c r="U3883" s="28">
        <v>84.424000000000007</v>
      </c>
      <c r="V3883">
        <v>84.472999999999999</v>
      </c>
      <c r="W3883">
        <v>84.483000000000004</v>
      </c>
      <c r="X3883">
        <v>84.411000000000001</v>
      </c>
      <c r="Y3883" s="19">
        <v>-4.0000000000000002E-4</v>
      </c>
      <c r="AJ3883" s="110">
        <f t="shared" si="702"/>
        <v>45825</v>
      </c>
      <c r="AK3883" s="31">
        <f t="shared" si="700"/>
        <v>-8.3999999999999995E-3</v>
      </c>
      <c r="AL3883" s="115">
        <f t="shared" si="701"/>
        <v>-9.1797320242936742E-3</v>
      </c>
      <c r="AM3883" s="100"/>
      <c r="BR3883" s="18">
        <f t="shared" si="695"/>
        <v>45814</v>
      </c>
      <c r="BS3883" s="6">
        <f t="shared" si="696"/>
        <v>1.03E-2</v>
      </c>
      <c r="BT3883" s="6">
        <f t="shared" si="697"/>
        <v>1.0200000000000001E-2</v>
      </c>
    </row>
    <row r="3884" spans="2:72" ht="14.45" hidden="1">
      <c r="B3884" s="110">
        <v>45817</v>
      </c>
      <c r="C3884" s="106">
        <v>6005.88</v>
      </c>
      <c r="D3884" s="106">
        <v>6004.63</v>
      </c>
      <c r="E3884" s="106">
        <v>6021.31</v>
      </c>
      <c r="F3884" s="106">
        <v>5994.18</v>
      </c>
      <c r="G3884" s="28"/>
      <c r="H3884" s="107">
        <v>8.9999999999999998E-4</v>
      </c>
      <c r="T3884" s="110">
        <v>45614</v>
      </c>
      <c r="U3884" s="28">
        <v>84.397999999999996</v>
      </c>
      <c r="V3884">
        <v>84.444000000000003</v>
      </c>
      <c r="W3884">
        <v>84.460999999999999</v>
      </c>
      <c r="X3884">
        <v>84.370999999999995</v>
      </c>
      <c r="Y3884" s="19">
        <v>-2.9999999999999997E-4</v>
      </c>
      <c r="AJ3884" s="110">
        <f t="shared" si="702"/>
        <v>45826</v>
      </c>
      <c r="AK3884" s="31">
        <f t="shared" si="700"/>
        <v>-2.9999999999999997E-4</v>
      </c>
      <c r="AL3884" s="115">
        <f t="shared" si="701"/>
        <v>-2.9574466439106217E-3</v>
      </c>
      <c r="AM3884" s="100"/>
      <c r="BR3884" s="18">
        <f t="shared" si="695"/>
        <v>45817</v>
      </c>
      <c r="BS3884" s="6">
        <f t="shared" si="696"/>
        <v>8.9999999999999998E-4</v>
      </c>
      <c r="BT3884" s="6">
        <f t="shared" si="697"/>
        <v>4.0000000000000001E-3</v>
      </c>
    </row>
    <row r="3885" spans="2:72" ht="14.45" hidden="1">
      <c r="B3885" s="110">
        <v>45818</v>
      </c>
      <c r="C3885" s="106">
        <v>6038.81</v>
      </c>
      <c r="D3885" s="106">
        <v>6009.91</v>
      </c>
      <c r="E3885" s="106">
        <v>6043.01</v>
      </c>
      <c r="F3885" s="106">
        <v>6000.28</v>
      </c>
      <c r="G3885" s="28"/>
      <c r="H3885" s="107">
        <v>5.4999999999999997E-3</v>
      </c>
      <c r="T3885" s="110">
        <v>45615</v>
      </c>
      <c r="U3885" s="28">
        <v>84.39</v>
      </c>
      <c r="V3885">
        <v>84.402000000000001</v>
      </c>
      <c r="W3885">
        <v>84.44</v>
      </c>
      <c r="X3885">
        <v>84.370999999999995</v>
      </c>
      <c r="Y3885" s="19">
        <v>-1E-4</v>
      </c>
      <c r="AJ3885" s="110">
        <f t="shared" si="702"/>
        <v>45828</v>
      </c>
      <c r="AK3885" s="31">
        <f t="shared" si="700"/>
        <v>-2.2000000000000001E-3</v>
      </c>
      <c r="AL3885" s="115">
        <f t="shared" si="701"/>
        <v>1.5914114229179877E-2</v>
      </c>
      <c r="AM3885" s="100"/>
      <c r="BR3885" s="18">
        <f t="shared" si="695"/>
        <v>45818</v>
      </c>
      <c r="BS3885" s="6">
        <f t="shared" si="696"/>
        <v>5.4999999999999997E-3</v>
      </c>
      <c r="BT3885" s="6">
        <f t="shared" si="697"/>
        <v>0</v>
      </c>
    </row>
    <row r="3886" spans="2:72" ht="14.45" hidden="1">
      <c r="B3886" s="110">
        <v>45819</v>
      </c>
      <c r="C3886" s="106">
        <v>6022.24</v>
      </c>
      <c r="D3886" s="106">
        <v>6049.38</v>
      </c>
      <c r="E3886" s="106">
        <v>6059.4</v>
      </c>
      <c r="F3886" s="106">
        <v>6002.32</v>
      </c>
      <c r="G3886" s="28"/>
      <c r="H3886" s="107">
        <v>-2.7000000000000001E-3</v>
      </c>
      <c r="T3886" s="110">
        <v>45616</v>
      </c>
      <c r="U3886" s="28">
        <v>84.36</v>
      </c>
      <c r="V3886">
        <v>84.411000000000001</v>
      </c>
      <c r="W3886">
        <v>84.418999999999997</v>
      </c>
      <c r="X3886">
        <v>84.34</v>
      </c>
      <c r="Y3886" s="19">
        <v>-4.0000000000000002E-4</v>
      </c>
      <c r="AJ3886" s="110">
        <f t="shared" si="702"/>
        <v>45831</v>
      </c>
      <c r="AK3886" s="31">
        <f t="shared" si="700"/>
        <v>9.5999999999999992E-3</v>
      </c>
      <c r="AL3886" s="115">
        <f t="shared" si="701"/>
        <v>-5.594845574298013E-3</v>
      </c>
      <c r="AM3886" s="100"/>
      <c r="BR3886" s="18">
        <f t="shared" si="695"/>
        <v>45819</v>
      </c>
      <c r="BS3886" s="6">
        <f t="shared" si="696"/>
        <v>-2.7000000000000001E-3</v>
      </c>
      <c r="BT3886" s="6">
        <f t="shared" si="697"/>
        <v>1.5E-3</v>
      </c>
    </row>
    <row r="3887" spans="2:72" ht="14.45" hidden="1">
      <c r="B3887" s="110">
        <v>45820</v>
      </c>
      <c r="C3887" s="106">
        <v>6045.26</v>
      </c>
      <c r="D3887" s="106">
        <v>6009.9</v>
      </c>
      <c r="E3887" s="106">
        <v>6045.43</v>
      </c>
      <c r="F3887" s="106">
        <v>6003.88</v>
      </c>
      <c r="G3887" s="28"/>
      <c r="H3887" s="107">
        <v>3.8E-3</v>
      </c>
      <c r="T3887" s="110">
        <v>45617</v>
      </c>
      <c r="U3887" s="28">
        <v>84.495000000000005</v>
      </c>
      <c r="V3887">
        <v>84.367000000000004</v>
      </c>
      <c r="W3887">
        <v>84.522000000000006</v>
      </c>
      <c r="X3887">
        <v>84.358999999999995</v>
      </c>
      <c r="Y3887" s="19">
        <v>1.6000000000000001E-3</v>
      </c>
      <c r="AJ3887" s="110">
        <f t="shared" si="702"/>
        <v>45832</v>
      </c>
      <c r="AK3887" s="31">
        <f t="shared" si="700"/>
        <v>1.11E-2</v>
      </c>
      <c r="AL3887" s="115">
        <f t="shared" si="701"/>
        <v>1.0322898385984436E-2</v>
      </c>
      <c r="AM3887" s="100"/>
      <c r="BR3887" s="18">
        <f t="shared" si="695"/>
        <v>45820</v>
      </c>
      <c r="BS3887" s="6">
        <f t="shared" si="696"/>
        <v>3.8E-3</v>
      </c>
      <c r="BT3887" s="6">
        <f t="shared" si="697"/>
        <v>-1.01E-2</v>
      </c>
    </row>
    <row r="3888" spans="2:72" ht="14.45" hidden="1">
      <c r="B3888" s="110">
        <v>45821</v>
      </c>
      <c r="C3888" s="106">
        <v>5976.97</v>
      </c>
      <c r="D3888" s="106">
        <v>6000.56</v>
      </c>
      <c r="E3888" s="106">
        <v>6026.16</v>
      </c>
      <c r="F3888" s="106">
        <v>5963.21</v>
      </c>
      <c r="G3888" s="28"/>
      <c r="H3888" s="107">
        <v>-1.1299999999999999E-2</v>
      </c>
      <c r="T3888" s="110">
        <v>45618</v>
      </c>
      <c r="U3888" s="28">
        <v>84.426000000000002</v>
      </c>
      <c r="V3888">
        <v>84.5</v>
      </c>
      <c r="W3888">
        <v>84.522999999999996</v>
      </c>
      <c r="X3888">
        <v>84.400999999999996</v>
      </c>
      <c r="Y3888" s="19">
        <v>-8.0000000000000004E-4</v>
      </c>
      <c r="AJ3888" s="110">
        <f t="shared" si="702"/>
        <v>45833</v>
      </c>
      <c r="AK3888" s="31">
        <f t="shared" si="700"/>
        <v>0</v>
      </c>
      <c r="AL3888" s="115">
        <f t="shared" si="701"/>
        <v>6.8771165920973321E-3</v>
      </c>
      <c r="AM3888" s="100"/>
      <c r="BR3888" s="18">
        <f t="shared" si="695"/>
        <v>45821</v>
      </c>
      <c r="BS3888" s="6">
        <f t="shared" si="696"/>
        <v>-1.1299999999999999E-2</v>
      </c>
      <c r="BT3888" s="6">
        <f t="shared" si="697"/>
        <v>-6.7999999999999996E-3</v>
      </c>
    </row>
    <row r="3889" spans="2:77" ht="14.45" hidden="1">
      <c r="B3889" s="110">
        <v>45824</v>
      </c>
      <c r="C3889" s="106">
        <v>6033.11</v>
      </c>
      <c r="D3889" s="106">
        <v>6004</v>
      </c>
      <c r="E3889" s="106">
        <v>6050.83</v>
      </c>
      <c r="F3889" s="106">
        <v>6004</v>
      </c>
      <c r="G3889" s="28"/>
      <c r="H3889" s="107">
        <v>9.4000000000000004E-3</v>
      </c>
      <c r="T3889" s="110">
        <v>45621</v>
      </c>
      <c r="U3889" s="28">
        <v>84.26</v>
      </c>
      <c r="V3889">
        <v>84.408000000000001</v>
      </c>
      <c r="W3889">
        <v>84.438000000000002</v>
      </c>
      <c r="X3889">
        <v>84.238</v>
      </c>
      <c r="Y3889" s="19">
        <v>-2E-3</v>
      </c>
      <c r="AJ3889" s="110">
        <f t="shared" si="702"/>
        <v>45834</v>
      </c>
      <c r="AK3889" s="31">
        <f t="shared" si="700"/>
        <v>8.0000000000000002E-3</v>
      </c>
      <c r="AL3889" s="115">
        <f t="shared" si="701"/>
        <v>1.6779016936568469E-2</v>
      </c>
      <c r="AM3889" s="100"/>
      <c r="BR3889" s="18">
        <f t="shared" si="695"/>
        <v>45824</v>
      </c>
      <c r="BS3889" s="6">
        <f t="shared" si="696"/>
        <v>9.4000000000000004E-3</v>
      </c>
      <c r="BT3889" s="6">
        <f t="shared" si="697"/>
        <v>9.1999999999999998E-3</v>
      </c>
    </row>
    <row r="3890" spans="2:77" ht="14.45" hidden="1">
      <c r="B3890" s="110">
        <v>45825</v>
      </c>
      <c r="C3890" s="106">
        <v>5982.72</v>
      </c>
      <c r="D3890" s="106">
        <v>6012.15</v>
      </c>
      <c r="E3890" s="106">
        <v>6023.25</v>
      </c>
      <c r="F3890" s="106">
        <v>5974.8</v>
      </c>
      <c r="G3890" s="28"/>
      <c r="H3890" s="107">
        <v>-8.3999999999999995E-3</v>
      </c>
      <c r="T3890" s="110">
        <v>45622</v>
      </c>
      <c r="U3890" s="28">
        <v>84.319000000000003</v>
      </c>
      <c r="V3890">
        <v>84.271000000000001</v>
      </c>
      <c r="W3890">
        <v>84.366</v>
      </c>
      <c r="X3890">
        <v>84.224999999999994</v>
      </c>
      <c r="Y3890" s="19">
        <v>6.9999999999999999E-4</v>
      </c>
      <c r="AJ3890" s="110">
        <f t="shared" si="702"/>
        <v>45835</v>
      </c>
      <c r="AK3890" s="31">
        <f t="shared" si="700"/>
        <v>5.1999999999999998E-3</v>
      </c>
      <c r="AL3890" s="115">
        <f t="shared" si="701"/>
        <v>5.6480807212311301E-3</v>
      </c>
      <c r="AM3890" s="100"/>
      <c r="BR3890" s="18">
        <f t="shared" si="695"/>
        <v>45825</v>
      </c>
      <c r="BS3890" s="6">
        <f t="shared" si="696"/>
        <v>-8.3999999999999995E-3</v>
      </c>
      <c r="BT3890" s="6">
        <f t="shared" si="697"/>
        <v>-3.7000000000000002E-3</v>
      </c>
    </row>
    <row r="3891" spans="2:77" ht="14.45" hidden="1">
      <c r="B3891" s="110">
        <v>45826</v>
      </c>
      <c r="C3891" s="106">
        <v>5980.87</v>
      </c>
      <c r="D3891" s="106">
        <v>5987.93</v>
      </c>
      <c r="E3891" s="106">
        <v>6018.25</v>
      </c>
      <c r="F3891" s="106">
        <v>5971.89</v>
      </c>
      <c r="G3891" s="28"/>
      <c r="H3891" s="107">
        <v>-2.9999999999999997E-4</v>
      </c>
      <c r="T3891" s="110">
        <v>45623</v>
      </c>
      <c r="U3891" s="28">
        <v>84.41</v>
      </c>
      <c r="V3891">
        <v>84.317999999999998</v>
      </c>
      <c r="W3891">
        <v>84.478999999999999</v>
      </c>
      <c r="X3891">
        <v>84.314999999999998</v>
      </c>
      <c r="Y3891" s="19">
        <v>1.1000000000000001E-3</v>
      </c>
      <c r="AJ3891" s="110">
        <f t="shared" si="702"/>
        <v>45838</v>
      </c>
      <c r="AK3891" s="31">
        <f t="shared" si="700"/>
        <v>5.1999999999999998E-3</v>
      </c>
      <c r="AL3891" s="115">
        <f t="shared" si="701"/>
        <v>-7.5551877559220104E-3</v>
      </c>
      <c r="AM3891" s="100"/>
      <c r="BR3891" s="18">
        <f t="shared" si="695"/>
        <v>45826</v>
      </c>
      <c r="BS3891" s="6">
        <f t="shared" si="696"/>
        <v>-2.9999999999999997E-4</v>
      </c>
      <c r="BT3891" s="6">
        <f t="shared" si="697"/>
        <v>-1.6999999999999999E-3</v>
      </c>
    </row>
    <row r="3892" spans="2:77" ht="14.45">
      <c r="B3892" s="110">
        <v>45828</v>
      </c>
      <c r="C3892" s="106">
        <v>5967.84</v>
      </c>
      <c r="D3892" s="106">
        <v>5999.67</v>
      </c>
      <c r="E3892" s="106">
        <v>6018.2</v>
      </c>
      <c r="F3892" s="106">
        <v>5952.56</v>
      </c>
      <c r="G3892" s="28"/>
      <c r="H3892" s="107">
        <v>-2.2000000000000001E-3</v>
      </c>
      <c r="T3892" s="110">
        <v>45624</v>
      </c>
      <c r="U3892" s="28">
        <v>84.444999999999993</v>
      </c>
      <c r="V3892">
        <v>84.441000000000003</v>
      </c>
      <c r="W3892">
        <v>84.524000000000001</v>
      </c>
      <c r="X3892">
        <v>84.432000000000002</v>
      </c>
      <c r="Y3892" s="19">
        <v>4.0000000000000002E-4</v>
      </c>
      <c r="AM3892" s="100"/>
      <c r="BR3892" s="18">
        <f t="shared" si="695"/>
        <v>45828</v>
      </c>
      <c r="BS3892" s="6">
        <f t="shared" si="696"/>
        <v>-2.2000000000000001E-3</v>
      </c>
      <c r="BT3892" s="6">
        <f t="shared" si="697"/>
        <v>1.29E-2</v>
      </c>
    </row>
    <row r="3893" spans="2:77" ht="14.45">
      <c r="B3893" s="110">
        <v>45831</v>
      </c>
      <c r="C3893" s="106">
        <v>6025.17</v>
      </c>
      <c r="D3893" s="106">
        <v>5969.67</v>
      </c>
      <c r="E3893" s="106">
        <v>6028.77</v>
      </c>
      <c r="F3893" s="106">
        <v>5943.23</v>
      </c>
      <c r="G3893" s="28"/>
      <c r="H3893" s="107">
        <v>9.5999999999999992E-3</v>
      </c>
      <c r="T3893" s="110">
        <v>45625</v>
      </c>
      <c r="U3893" s="28">
        <v>84.558999999999997</v>
      </c>
      <c r="V3893">
        <v>84.475999999999999</v>
      </c>
      <c r="W3893">
        <v>84.64</v>
      </c>
      <c r="X3893">
        <v>84.459000000000003</v>
      </c>
      <c r="Y3893" s="19">
        <v>1.2999999999999999E-3</v>
      </c>
      <c r="AM3893" s="100"/>
      <c r="BR3893" s="18">
        <f t="shared" si="695"/>
        <v>45831</v>
      </c>
      <c r="BS3893" s="6">
        <f t="shared" si="696"/>
        <v>9.5999999999999992E-3</v>
      </c>
      <c r="BT3893" s="6">
        <f t="shared" si="697"/>
        <v>-5.5999999999999999E-3</v>
      </c>
    </row>
    <row r="3894" spans="2:77" ht="14.45">
      <c r="B3894" s="110">
        <v>45832</v>
      </c>
      <c r="C3894" s="106">
        <v>6092.18</v>
      </c>
      <c r="D3894" s="106">
        <v>6061.21</v>
      </c>
      <c r="E3894" s="106">
        <v>6101.76</v>
      </c>
      <c r="F3894" s="106">
        <v>6059.25</v>
      </c>
      <c r="G3894" s="28"/>
      <c r="H3894" s="107">
        <v>1.11E-2</v>
      </c>
      <c r="T3894" s="110">
        <v>45628</v>
      </c>
      <c r="U3894" s="28">
        <v>84.74</v>
      </c>
      <c r="V3894">
        <v>84.572000000000003</v>
      </c>
      <c r="W3894">
        <v>84.760999999999996</v>
      </c>
      <c r="X3894">
        <v>84.56</v>
      </c>
      <c r="Y3894" s="19">
        <v>2.0999999999999999E-3</v>
      </c>
      <c r="AM3894" s="100"/>
      <c r="BR3894" s="18">
        <f t="shared" si="695"/>
        <v>45832</v>
      </c>
      <c r="BS3894" s="6">
        <f t="shared" si="696"/>
        <v>1.11E-2</v>
      </c>
      <c r="BT3894" s="6">
        <f t="shared" si="697"/>
        <v>2.8999999999999998E-3</v>
      </c>
    </row>
    <row r="3895" spans="2:77" ht="14.45">
      <c r="B3895" s="110">
        <v>45833</v>
      </c>
      <c r="C3895" s="106">
        <v>6092.16</v>
      </c>
      <c r="D3895" s="106">
        <v>6104.23</v>
      </c>
      <c r="E3895" s="106">
        <v>6108.51</v>
      </c>
      <c r="F3895" s="106">
        <v>6080.09</v>
      </c>
      <c r="G3895" s="28"/>
      <c r="H3895" s="107">
        <v>0</v>
      </c>
      <c r="T3895" s="110">
        <v>45629</v>
      </c>
      <c r="U3895" s="28">
        <v>84.676000000000002</v>
      </c>
      <c r="V3895">
        <v>84.725999999999999</v>
      </c>
      <c r="W3895">
        <v>84.8</v>
      </c>
      <c r="X3895">
        <v>84.63</v>
      </c>
      <c r="Y3895" s="19">
        <v>-8.0000000000000004E-4</v>
      </c>
      <c r="AM3895" s="100"/>
      <c r="BR3895" s="18">
        <f t="shared" si="695"/>
        <v>45833</v>
      </c>
      <c r="BS3895" s="6">
        <f t="shared" si="696"/>
        <v>0</v>
      </c>
      <c r="BT3895" s="6">
        <f t="shared" si="697"/>
        <v>8.0000000000000002E-3</v>
      </c>
    </row>
    <row r="3896" spans="2:77" ht="14.45">
      <c r="B3896" s="110">
        <v>45834</v>
      </c>
      <c r="C3896" s="106">
        <v>6141.02</v>
      </c>
      <c r="D3896" s="106">
        <v>6112.09</v>
      </c>
      <c r="E3896" s="106">
        <v>6146.52</v>
      </c>
      <c r="F3896" s="106">
        <v>6107.27</v>
      </c>
      <c r="G3896" s="28"/>
      <c r="H3896" s="107">
        <v>8.0000000000000002E-3</v>
      </c>
      <c r="T3896" s="110">
        <v>45630</v>
      </c>
      <c r="U3896" s="28">
        <v>84.692999999999998</v>
      </c>
      <c r="V3896">
        <v>84.69</v>
      </c>
      <c r="W3896">
        <v>84.775999999999996</v>
      </c>
      <c r="X3896">
        <v>84.644000000000005</v>
      </c>
      <c r="Y3896" s="19">
        <v>2.0000000000000001E-4</v>
      </c>
      <c r="AM3896" s="100"/>
      <c r="BR3896" s="18">
        <f t="shared" si="695"/>
        <v>45834</v>
      </c>
      <c r="BS3896" s="6">
        <f t="shared" si="696"/>
        <v>8.0000000000000002E-3</v>
      </c>
      <c r="BT3896" s="6">
        <f t="shared" si="697"/>
        <v>1.21E-2</v>
      </c>
    </row>
    <row r="3897" spans="2:77" ht="14.45">
      <c r="B3897" s="110">
        <v>45835</v>
      </c>
      <c r="C3897" s="106">
        <v>6173.07</v>
      </c>
      <c r="D3897" s="106">
        <v>6150.7</v>
      </c>
      <c r="E3897" s="106">
        <v>6187.68</v>
      </c>
      <c r="F3897" s="106">
        <v>6132.35</v>
      </c>
      <c r="G3897" s="28"/>
      <c r="H3897" s="107">
        <v>5.1999999999999998E-3</v>
      </c>
      <c r="T3897" s="110">
        <v>45631</v>
      </c>
      <c r="U3897" s="28">
        <v>84.683999999999997</v>
      </c>
      <c r="V3897">
        <v>84.712999999999994</v>
      </c>
      <c r="W3897">
        <v>84.757000000000005</v>
      </c>
      <c r="X3897">
        <v>84.673000000000002</v>
      </c>
      <c r="Y3897" s="19">
        <v>-1E-4</v>
      </c>
      <c r="AM3897" s="100"/>
      <c r="BR3897" s="18">
        <f t="shared" si="695"/>
        <v>45835</v>
      </c>
      <c r="BS3897" s="6">
        <f t="shared" si="696"/>
        <v>5.1999999999999998E-3</v>
      </c>
      <c r="BT3897" s="6">
        <f t="shared" si="697"/>
        <v>3.5000000000000001E-3</v>
      </c>
    </row>
    <row r="3898" spans="2:77" ht="14.45">
      <c r="B3898" s="110">
        <v>45838</v>
      </c>
      <c r="C3898" s="106">
        <v>6204.95</v>
      </c>
      <c r="D3898" s="106">
        <v>6193.36</v>
      </c>
      <c r="E3898" s="106">
        <v>6215.08</v>
      </c>
      <c r="F3898" s="106">
        <v>6174.97</v>
      </c>
      <c r="G3898" s="28"/>
      <c r="H3898" s="107">
        <v>5.1999999999999998E-3</v>
      </c>
      <c r="T3898" s="110">
        <v>45632</v>
      </c>
      <c r="U3898" s="28">
        <v>84.668000000000006</v>
      </c>
      <c r="V3898">
        <v>84.685000000000002</v>
      </c>
      <c r="W3898">
        <v>84.718000000000004</v>
      </c>
      <c r="X3898">
        <v>84.528999999999996</v>
      </c>
      <c r="Y3898" s="19">
        <v>-2.0000000000000001E-4</v>
      </c>
      <c r="BR3898" s="18">
        <f t="shared" si="695"/>
        <v>45838</v>
      </c>
      <c r="BS3898" s="6">
        <f t="shared" si="696"/>
        <v>5.1999999999999998E-3</v>
      </c>
      <c r="BT3898" s="6">
        <f t="shared" si="697"/>
        <v>-4.7000000000000002E-3</v>
      </c>
      <c r="BU3898">
        <v>0</v>
      </c>
      <c r="BV3898">
        <v>0</v>
      </c>
      <c r="BW3898">
        <v>0</v>
      </c>
      <c r="BX3898">
        <v>0</v>
      </c>
      <c r="BY3898">
        <v>0</v>
      </c>
    </row>
    <row r="3899" spans="2:77" ht="14.45">
      <c r="T3899" s="110">
        <v>45635</v>
      </c>
      <c r="U3899" s="28">
        <v>84.828999999999994</v>
      </c>
      <c r="V3899">
        <v>84.703999999999994</v>
      </c>
      <c r="W3899">
        <v>84.914000000000001</v>
      </c>
      <c r="X3899">
        <v>84.674999999999997</v>
      </c>
      <c r="Y3899" s="19">
        <v>1.9E-3</v>
      </c>
    </row>
    <row r="3900" spans="2:77" ht="14.45">
      <c r="T3900" s="110">
        <v>45636</v>
      </c>
      <c r="U3900" s="28">
        <v>84.88</v>
      </c>
      <c r="V3900">
        <v>84.847999999999999</v>
      </c>
      <c r="W3900">
        <v>84.914000000000001</v>
      </c>
      <c r="X3900">
        <v>84.775000000000006</v>
      </c>
      <c r="Y3900" s="19">
        <v>5.9999999999999995E-4</v>
      </c>
    </row>
    <row r="3901" spans="2:77" ht="14.45">
      <c r="T3901" s="110">
        <v>45637</v>
      </c>
      <c r="U3901" s="28">
        <v>84.795000000000002</v>
      </c>
      <c r="V3901">
        <v>84.891000000000005</v>
      </c>
      <c r="W3901">
        <v>84.918999999999997</v>
      </c>
      <c r="X3901">
        <v>84.799000000000007</v>
      </c>
      <c r="Y3901" s="19">
        <v>-1E-3</v>
      </c>
    </row>
    <row r="3902" spans="2:77" ht="14.45">
      <c r="T3902" s="110">
        <v>45638</v>
      </c>
      <c r="U3902" s="28">
        <v>84.825000000000003</v>
      </c>
      <c r="V3902">
        <v>84.846999999999994</v>
      </c>
      <c r="W3902">
        <v>84.902000000000001</v>
      </c>
      <c r="X3902">
        <v>84.822999999999993</v>
      </c>
      <c r="Y3902" s="19">
        <v>4.0000000000000002E-4</v>
      </c>
    </row>
    <row r="3903" spans="2:77" ht="14.45">
      <c r="T3903" s="110">
        <v>45639</v>
      </c>
      <c r="U3903" s="28">
        <v>84.781999999999996</v>
      </c>
      <c r="V3903">
        <v>84.828000000000003</v>
      </c>
      <c r="W3903">
        <v>84.896000000000001</v>
      </c>
      <c r="X3903">
        <v>84.766000000000005</v>
      </c>
      <c r="Y3903" s="19">
        <v>-5.0000000000000001E-4</v>
      </c>
    </row>
    <row r="3904" spans="2:77" ht="14.45">
      <c r="T3904" s="110">
        <v>45642</v>
      </c>
      <c r="U3904" s="28">
        <v>84.89</v>
      </c>
      <c r="V3904">
        <v>84.846000000000004</v>
      </c>
      <c r="W3904">
        <v>84.93</v>
      </c>
      <c r="X3904">
        <v>84.793999999999997</v>
      </c>
      <c r="Y3904" s="19">
        <v>1.2999999999999999E-3</v>
      </c>
    </row>
    <row r="3905" spans="20:25" ht="14.45">
      <c r="T3905" s="110">
        <v>45643</v>
      </c>
      <c r="U3905" s="28">
        <v>84.902000000000001</v>
      </c>
      <c r="V3905">
        <v>84.882000000000005</v>
      </c>
      <c r="W3905">
        <v>84.954999999999998</v>
      </c>
      <c r="X3905">
        <v>84.876999999999995</v>
      </c>
      <c r="Y3905" s="19">
        <v>1E-4</v>
      </c>
    </row>
    <row r="3906" spans="20:25" ht="14.45">
      <c r="T3906" s="110">
        <v>45644</v>
      </c>
      <c r="U3906" s="28">
        <v>84.867000000000004</v>
      </c>
      <c r="V3906">
        <v>84.906999999999996</v>
      </c>
      <c r="W3906">
        <v>84.974999999999994</v>
      </c>
      <c r="X3906">
        <v>84.84</v>
      </c>
      <c r="Y3906" s="19">
        <v>-4.0000000000000002E-4</v>
      </c>
    </row>
    <row r="3907" spans="20:25" ht="14.45">
      <c r="T3907" s="110">
        <v>45645</v>
      </c>
      <c r="U3907" s="28">
        <v>85.087999999999994</v>
      </c>
      <c r="V3907">
        <v>85.034999999999997</v>
      </c>
      <c r="W3907">
        <v>85.147999999999996</v>
      </c>
      <c r="X3907">
        <v>84.992000000000004</v>
      </c>
      <c r="Y3907" s="19">
        <v>2.5999999999999999E-3</v>
      </c>
    </row>
    <row r="3908" spans="20:25" ht="14.45">
      <c r="T3908" s="110">
        <v>45646</v>
      </c>
      <c r="U3908" s="28">
        <v>84.947000000000003</v>
      </c>
      <c r="V3908">
        <v>85.113</v>
      </c>
      <c r="W3908">
        <v>85.113</v>
      </c>
      <c r="X3908">
        <v>84.941000000000003</v>
      </c>
      <c r="Y3908" s="19">
        <v>-1.6999999999999999E-3</v>
      </c>
    </row>
    <row r="3909" spans="20:25" ht="14.45">
      <c r="T3909" s="110">
        <v>45649</v>
      </c>
      <c r="U3909" s="28">
        <v>85.094999999999999</v>
      </c>
      <c r="V3909">
        <v>84.96</v>
      </c>
      <c r="W3909">
        <v>85.141000000000005</v>
      </c>
      <c r="X3909">
        <v>84.924000000000007</v>
      </c>
      <c r="Y3909" s="19">
        <v>1.6999999999999999E-3</v>
      </c>
    </row>
    <row r="3910" spans="20:25" ht="14.45">
      <c r="T3910" s="110">
        <v>45650</v>
      </c>
      <c r="U3910" s="28">
        <v>85.176000000000002</v>
      </c>
      <c r="V3910">
        <v>85.1</v>
      </c>
      <c r="W3910">
        <v>85.218000000000004</v>
      </c>
      <c r="X3910">
        <v>85.075000000000003</v>
      </c>
      <c r="Y3910" s="19">
        <v>1E-3</v>
      </c>
    </row>
    <row r="3911" spans="20:25" ht="14.45">
      <c r="T3911" s="110">
        <v>45651</v>
      </c>
      <c r="U3911" s="28">
        <v>85.197999999999993</v>
      </c>
      <c r="V3911">
        <v>85.180999999999997</v>
      </c>
      <c r="W3911">
        <v>85.21</v>
      </c>
      <c r="X3911">
        <v>85.156000000000006</v>
      </c>
      <c r="Y3911" s="19">
        <v>2.9999999999999997E-4</v>
      </c>
    </row>
    <row r="3912" spans="20:25" ht="14.45">
      <c r="T3912" s="110">
        <v>45652</v>
      </c>
      <c r="U3912" s="28">
        <v>85.254000000000005</v>
      </c>
      <c r="V3912">
        <v>85.200999999999993</v>
      </c>
      <c r="W3912">
        <v>85.319000000000003</v>
      </c>
      <c r="X3912">
        <v>85.194999999999993</v>
      </c>
      <c r="Y3912" s="19">
        <v>6.9999999999999999E-4</v>
      </c>
    </row>
    <row r="3913" spans="20:25" ht="14.45">
      <c r="T3913" s="110">
        <v>45653</v>
      </c>
      <c r="U3913" s="28">
        <v>85.388000000000005</v>
      </c>
      <c r="V3913">
        <v>85.253</v>
      </c>
      <c r="W3913">
        <v>85.822999999999993</v>
      </c>
      <c r="X3913">
        <v>85.228999999999999</v>
      </c>
      <c r="Y3913" s="19">
        <v>1.6000000000000001E-3</v>
      </c>
    </row>
    <row r="3914" spans="20:25" ht="14.45">
      <c r="T3914" s="110">
        <v>45656</v>
      </c>
      <c r="U3914" s="28">
        <v>85.474000000000004</v>
      </c>
      <c r="V3914">
        <v>85.436999999999998</v>
      </c>
      <c r="W3914">
        <v>85.605000000000004</v>
      </c>
      <c r="X3914">
        <v>85.426000000000002</v>
      </c>
      <c r="Y3914" s="19">
        <v>1E-3</v>
      </c>
    </row>
    <row r="3915" spans="20:25" ht="14.45">
      <c r="T3915" s="110">
        <v>45657</v>
      </c>
      <c r="U3915" s="28">
        <v>85.554000000000002</v>
      </c>
      <c r="V3915">
        <v>85.537999999999997</v>
      </c>
      <c r="W3915">
        <v>85.686999999999998</v>
      </c>
      <c r="X3915">
        <v>85.516000000000005</v>
      </c>
      <c r="Y3915" s="19">
        <v>8.9999999999999998E-4</v>
      </c>
    </row>
    <row r="3916" spans="20:25" ht="14.45">
      <c r="T3916" s="110">
        <v>45658</v>
      </c>
      <c r="U3916" s="28">
        <v>85.644999999999996</v>
      </c>
      <c r="V3916">
        <v>85.625</v>
      </c>
      <c r="W3916">
        <v>85.715999999999994</v>
      </c>
      <c r="X3916">
        <v>85.625</v>
      </c>
      <c r="Y3916" s="19">
        <v>1.1000000000000001E-3</v>
      </c>
    </row>
    <row r="3917" spans="20:25" ht="14.45">
      <c r="T3917" s="110">
        <v>45659</v>
      </c>
      <c r="U3917" s="28">
        <v>85.76</v>
      </c>
      <c r="V3917">
        <v>85.652000000000001</v>
      </c>
      <c r="W3917">
        <v>85.798000000000002</v>
      </c>
      <c r="X3917">
        <v>85.628</v>
      </c>
      <c r="Y3917" s="19">
        <v>1.2999999999999999E-3</v>
      </c>
    </row>
    <row r="3918" spans="20:25" ht="14.45">
      <c r="T3918" s="110">
        <v>45660</v>
      </c>
      <c r="U3918" s="28">
        <v>85.760999999999996</v>
      </c>
      <c r="V3918">
        <v>85.835999999999999</v>
      </c>
      <c r="W3918">
        <v>85.835999999999999</v>
      </c>
      <c r="X3918">
        <v>85.704999999999998</v>
      </c>
      <c r="Y3918" s="19">
        <v>0</v>
      </c>
    </row>
    <row r="3919" spans="20:25" ht="14.45">
      <c r="T3919" s="110">
        <v>45663</v>
      </c>
      <c r="U3919" s="28">
        <v>85.7</v>
      </c>
      <c r="V3919">
        <v>85.816000000000003</v>
      </c>
      <c r="W3919">
        <v>85.855000000000004</v>
      </c>
      <c r="X3919">
        <v>85.600999999999999</v>
      </c>
      <c r="Y3919" s="19">
        <v>-6.9999999999999999E-4</v>
      </c>
    </row>
    <row r="3920" spans="20:25" ht="14.45">
      <c r="T3920" s="110">
        <v>45664</v>
      </c>
      <c r="U3920" s="28">
        <v>85.802999999999997</v>
      </c>
      <c r="V3920">
        <v>85.704999999999998</v>
      </c>
      <c r="W3920">
        <v>85.813000000000002</v>
      </c>
      <c r="X3920">
        <v>85.649000000000001</v>
      </c>
      <c r="Y3920" s="19">
        <v>1.1999999999999999E-3</v>
      </c>
    </row>
    <row r="3921" spans="20:25" ht="14.45">
      <c r="T3921" s="110">
        <v>45665</v>
      </c>
      <c r="U3921" s="28">
        <v>85.917000000000002</v>
      </c>
      <c r="V3921">
        <v>85.775000000000006</v>
      </c>
      <c r="W3921">
        <v>85.942999999999998</v>
      </c>
      <c r="X3921">
        <v>85.77</v>
      </c>
      <c r="Y3921" s="19">
        <v>1.2999999999999999E-3</v>
      </c>
    </row>
    <row r="3922" spans="20:25" ht="14.45">
      <c r="T3922" s="110">
        <v>45666</v>
      </c>
      <c r="U3922" s="28">
        <v>85.89</v>
      </c>
      <c r="V3922">
        <v>85.921999999999997</v>
      </c>
      <c r="W3922">
        <v>85.947000000000003</v>
      </c>
      <c r="X3922">
        <v>85.83</v>
      </c>
      <c r="Y3922" s="19">
        <v>-2.9999999999999997E-4</v>
      </c>
    </row>
    <row r="3923" spans="20:25" ht="14.45">
      <c r="T3923" s="110">
        <v>45667</v>
      </c>
      <c r="U3923" s="28">
        <v>86.165000000000006</v>
      </c>
      <c r="V3923">
        <v>85.921999999999997</v>
      </c>
      <c r="W3923">
        <v>86.194999999999993</v>
      </c>
      <c r="X3923">
        <v>85.855000000000004</v>
      </c>
      <c r="Y3923" s="19">
        <v>3.2000000000000002E-3</v>
      </c>
    </row>
    <row r="3924" spans="20:25" ht="14.45">
      <c r="T3924" s="110">
        <v>45670</v>
      </c>
      <c r="U3924" s="28">
        <v>86.646000000000001</v>
      </c>
      <c r="V3924">
        <v>86.177999999999997</v>
      </c>
      <c r="W3924">
        <v>86.728999999999999</v>
      </c>
      <c r="X3924">
        <v>86.093999999999994</v>
      </c>
      <c r="Y3924" s="19">
        <v>5.5999999999999999E-3</v>
      </c>
    </row>
    <row r="3925" spans="20:25" ht="14.45">
      <c r="T3925" s="110">
        <v>45671</v>
      </c>
      <c r="U3925" s="28">
        <v>86.525000000000006</v>
      </c>
      <c r="V3925">
        <v>86.650999999999996</v>
      </c>
      <c r="W3925">
        <v>86.722999999999999</v>
      </c>
      <c r="X3925">
        <v>86.47</v>
      </c>
      <c r="Y3925" s="19">
        <v>-1.4E-3</v>
      </c>
    </row>
    <row r="3926" spans="20:25" ht="14.45">
      <c r="T3926" s="110">
        <v>45672</v>
      </c>
      <c r="U3926" s="28">
        <v>86.38</v>
      </c>
      <c r="V3926">
        <v>86.531999999999996</v>
      </c>
      <c r="W3926">
        <v>86.599000000000004</v>
      </c>
      <c r="X3926">
        <v>86.298000000000002</v>
      </c>
      <c r="Y3926" s="19">
        <v>-1.6999999999999999E-3</v>
      </c>
    </row>
    <row r="3927" spans="20:25" ht="14.45">
      <c r="T3927" s="110">
        <v>45673</v>
      </c>
      <c r="U3927" s="28">
        <v>86.57</v>
      </c>
      <c r="V3927">
        <v>86.438000000000002</v>
      </c>
      <c r="W3927">
        <v>86.647999999999996</v>
      </c>
      <c r="X3927">
        <v>86.382000000000005</v>
      </c>
      <c r="Y3927" s="19">
        <v>2.2000000000000001E-3</v>
      </c>
    </row>
    <row r="3928" spans="20:25" ht="14.45">
      <c r="T3928" s="110">
        <v>45674</v>
      </c>
      <c r="U3928" s="28">
        <v>86.570999999999998</v>
      </c>
      <c r="V3928">
        <v>86.61</v>
      </c>
      <c r="W3928">
        <v>86.671000000000006</v>
      </c>
      <c r="X3928">
        <v>86.521000000000001</v>
      </c>
      <c r="Y3928" s="19">
        <v>0</v>
      </c>
    </row>
    <row r="3929" spans="20:25" ht="14.45">
      <c r="T3929" s="110">
        <v>45677</v>
      </c>
      <c r="U3929" s="28">
        <v>86.209000000000003</v>
      </c>
      <c r="V3929">
        <v>86.563999999999993</v>
      </c>
      <c r="W3929">
        <v>86.584000000000003</v>
      </c>
      <c r="X3929">
        <v>86.200999999999993</v>
      </c>
      <c r="Y3929" s="19">
        <v>-4.1999999999999997E-3</v>
      </c>
    </row>
    <row r="3930" spans="20:25" ht="14.45">
      <c r="T3930" s="110">
        <v>45678</v>
      </c>
      <c r="U3930" s="28">
        <v>86.451999999999998</v>
      </c>
      <c r="V3930">
        <v>86.210999999999999</v>
      </c>
      <c r="W3930">
        <v>86.623000000000005</v>
      </c>
      <c r="X3930">
        <v>86.210999999999999</v>
      </c>
      <c r="Y3930" s="19">
        <v>2.8E-3</v>
      </c>
    </row>
    <row r="3931" spans="20:25" ht="14.45">
      <c r="T3931" s="110">
        <v>45679</v>
      </c>
      <c r="U3931" s="28">
        <v>86.45</v>
      </c>
      <c r="V3931">
        <v>86.451999999999998</v>
      </c>
      <c r="W3931">
        <v>86.600999999999999</v>
      </c>
      <c r="X3931">
        <v>86.296999999999997</v>
      </c>
      <c r="Y3931" s="19">
        <v>0</v>
      </c>
    </row>
    <row r="3932" spans="20:25" ht="14.45">
      <c r="T3932" s="110">
        <v>45680</v>
      </c>
      <c r="U3932" s="28">
        <v>86.43</v>
      </c>
      <c r="V3932">
        <v>86.474999999999994</v>
      </c>
      <c r="W3932">
        <v>86.531000000000006</v>
      </c>
      <c r="X3932">
        <v>86.37</v>
      </c>
      <c r="Y3932" s="19">
        <v>-2.0000000000000001E-4</v>
      </c>
    </row>
    <row r="3933" spans="20:25" ht="14.45">
      <c r="T3933" s="110">
        <v>45681</v>
      </c>
      <c r="U3933" s="28">
        <v>86.2</v>
      </c>
      <c r="V3933">
        <v>86.453000000000003</v>
      </c>
      <c r="W3933">
        <v>86.477999999999994</v>
      </c>
      <c r="X3933">
        <v>86.15</v>
      </c>
      <c r="Y3933" s="19">
        <v>-2.7000000000000001E-3</v>
      </c>
    </row>
    <row r="3934" spans="20:25" ht="14.45">
      <c r="T3934" s="110">
        <v>45684</v>
      </c>
      <c r="U3934" s="28">
        <v>86.35</v>
      </c>
      <c r="V3934">
        <v>86.244</v>
      </c>
      <c r="W3934">
        <v>86.459000000000003</v>
      </c>
      <c r="X3934">
        <v>86.233999999999995</v>
      </c>
      <c r="Y3934" s="19">
        <v>1.6999999999999999E-3</v>
      </c>
    </row>
    <row r="3935" spans="20:25" ht="14.45">
      <c r="T3935" s="110">
        <v>45685</v>
      </c>
      <c r="U3935" s="28">
        <v>86.584000000000003</v>
      </c>
      <c r="V3935">
        <v>86.394999999999996</v>
      </c>
      <c r="W3935">
        <v>86.596000000000004</v>
      </c>
      <c r="X3935">
        <v>86.391000000000005</v>
      </c>
      <c r="Y3935" s="19">
        <v>2.7000000000000001E-3</v>
      </c>
    </row>
    <row r="3936" spans="20:25" ht="14.45">
      <c r="T3936" s="110">
        <v>45686</v>
      </c>
      <c r="U3936" s="28">
        <v>86.63</v>
      </c>
      <c r="V3936">
        <v>86.566000000000003</v>
      </c>
      <c r="W3936">
        <v>86.647999999999996</v>
      </c>
      <c r="X3936">
        <v>86.484999999999999</v>
      </c>
      <c r="Y3936" s="19">
        <v>5.0000000000000001E-4</v>
      </c>
    </row>
    <row r="3937" spans="20:25" ht="14.45">
      <c r="T3937" s="110">
        <v>45687</v>
      </c>
      <c r="U3937" s="28">
        <v>86.545000000000002</v>
      </c>
      <c r="V3937">
        <v>86.552999999999997</v>
      </c>
      <c r="W3937">
        <v>86.661000000000001</v>
      </c>
      <c r="X3937">
        <v>86.536000000000001</v>
      </c>
      <c r="Y3937" s="19">
        <v>-1E-3</v>
      </c>
    </row>
    <row r="3938" spans="20:25" ht="14.45">
      <c r="T3938" s="110">
        <v>45688</v>
      </c>
      <c r="U3938" s="28">
        <v>86.536000000000001</v>
      </c>
      <c r="V3938">
        <v>86.667000000000002</v>
      </c>
      <c r="W3938">
        <v>86.682000000000002</v>
      </c>
      <c r="X3938">
        <v>86.55</v>
      </c>
      <c r="Y3938" s="19">
        <v>-1E-4</v>
      </c>
    </row>
    <row r="3939" spans="20:25" ht="14.45">
      <c r="T3939" s="110">
        <v>45691</v>
      </c>
      <c r="U3939" s="28">
        <v>86.96</v>
      </c>
      <c r="V3939">
        <v>86.915999999999997</v>
      </c>
      <c r="W3939">
        <v>87.305000000000007</v>
      </c>
      <c r="X3939">
        <v>86.891999999999996</v>
      </c>
      <c r="Y3939" s="19">
        <v>4.8999999999999998E-3</v>
      </c>
    </row>
    <row r="3940" spans="20:25" ht="14.45">
      <c r="T3940" s="110">
        <v>45692</v>
      </c>
      <c r="U3940" s="28">
        <v>87.07</v>
      </c>
      <c r="V3940">
        <v>86.977000000000004</v>
      </c>
      <c r="W3940">
        <v>87.141999999999996</v>
      </c>
      <c r="X3940">
        <v>86.947999999999993</v>
      </c>
      <c r="Y3940" s="19">
        <v>1.2999999999999999E-3</v>
      </c>
    </row>
    <row r="3941" spans="20:25" ht="14.45">
      <c r="T3941" s="110">
        <v>45693</v>
      </c>
      <c r="U3941" s="28">
        <v>87.335999999999999</v>
      </c>
      <c r="V3941">
        <v>87.075000000000003</v>
      </c>
      <c r="W3941">
        <v>87.501000000000005</v>
      </c>
      <c r="X3941">
        <v>87.075000000000003</v>
      </c>
      <c r="Y3941" s="19">
        <v>3.0999999999999999E-3</v>
      </c>
    </row>
    <row r="3942" spans="20:25" ht="14.45">
      <c r="T3942" s="110">
        <v>45694</v>
      </c>
      <c r="U3942" s="28">
        <v>87.58</v>
      </c>
      <c r="V3942">
        <v>87.335999999999999</v>
      </c>
      <c r="W3942">
        <v>87.676000000000002</v>
      </c>
      <c r="X3942">
        <v>87.334000000000003</v>
      </c>
      <c r="Y3942" s="19">
        <v>2.8E-3</v>
      </c>
    </row>
    <row r="3943" spans="20:25" ht="14.45">
      <c r="T3943" s="110">
        <v>45695</v>
      </c>
      <c r="U3943" s="28">
        <v>87.626999999999995</v>
      </c>
      <c r="V3943">
        <v>87.597999999999999</v>
      </c>
      <c r="W3943">
        <v>87.655000000000001</v>
      </c>
      <c r="X3943">
        <v>87.308999999999997</v>
      </c>
      <c r="Y3943" s="19">
        <v>5.0000000000000001E-4</v>
      </c>
    </row>
    <row r="3944" spans="20:25" ht="14.45">
      <c r="T3944" s="110">
        <v>45698</v>
      </c>
      <c r="U3944" s="28">
        <v>87.468999999999994</v>
      </c>
      <c r="V3944">
        <v>87.994</v>
      </c>
      <c r="W3944">
        <v>87.997</v>
      </c>
      <c r="X3944">
        <v>87.429000000000002</v>
      </c>
      <c r="Y3944" s="19">
        <v>-1.8E-3</v>
      </c>
    </row>
    <row r="3945" spans="20:25" ht="14.45">
      <c r="T3945" s="110">
        <v>45699</v>
      </c>
      <c r="U3945" s="28">
        <v>86.789000000000001</v>
      </c>
      <c r="V3945">
        <v>87.475999999999999</v>
      </c>
      <c r="W3945">
        <v>87.566000000000003</v>
      </c>
      <c r="X3945">
        <v>86.638999999999996</v>
      </c>
      <c r="Y3945" s="19">
        <v>-7.7999999999999996E-3</v>
      </c>
    </row>
    <row r="3946" spans="20:25" ht="14.45">
      <c r="T3946" s="110">
        <v>45700</v>
      </c>
      <c r="U3946" s="28">
        <v>86.9</v>
      </c>
      <c r="V3946">
        <v>86.796000000000006</v>
      </c>
      <c r="W3946">
        <v>87.034000000000006</v>
      </c>
      <c r="X3946">
        <v>86.326999999999998</v>
      </c>
      <c r="Y3946" s="19">
        <v>1.2999999999999999E-3</v>
      </c>
    </row>
    <row r="3947" spans="20:25" ht="14.45">
      <c r="T3947" s="110">
        <v>45701</v>
      </c>
      <c r="U3947" s="28">
        <v>86.69</v>
      </c>
      <c r="V3947">
        <v>86.95</v>
      </c>
      <c r="W3947">
        <v>87.013999999999996</v>
      </c>
      <c r="X3947">
        <v>86.692999999999998</v>
      </c>
      <c r="Y3947" s="19">
        <v>-2.3999999999999998E-3</v>
      </c>
    </row>
    <row r="3948" spans="20:25" ht="14.45">
      <c r="T3948" s="110">
        <v>45702</v>
      </c>
      <c r="U3948" s="28">
        <v>86.62</v>
      </c>
      <c r="V3948">
        <v>86.778999999999996</v>
      </c>
      <c r="W3948">
        <v>86.905000000000001</v>
      </c>
      <c r="X3948">
        <v>86.561999999999998</v>
      </c>
      <c r="Y3948" s="19">
        <v>-8.0000000000000004E-4</v>
      </c>
    </row>
    <row r="3949" spans="20:25" ht="14.45">
      <c r="T3949" s="110">
        <v>45705</v>
      </c>
      <c r="U3949" s="28">
        <v>86.808999999999997</v>
      </c>
      <c r="V3949">
        <v>86.676000000000002</v>
      </c>
      <c r="W3949">
        <v>86.908000000000001</v>
      </c>
      <c r="X3949">
        <v>86.632000000000005</v>
      </c>
      <c r="Y3949" s="19">
        <v>2.2000000000000001E-3</v>
      </c>
    </row>
    <row r="3950" spans="20:25" ht="14.45">
      <c r="T3950" s="110">
        <v>45706</v>
      </c>
      <c r="U3950" s="28">
        <v>86.867000000000004</v>
      </c>
      <c r="V3950">
        <v>86.855000000000004</v>
      </c>
      <c r="W3950">
        <v>86.986999999999995</v>
      </c>
      <c r="X3950">
        <v>86.837000000000003</v>
      </c>
      <c r="Y3950" s="19">
        <v>6.9999999999999999E-4</v>
      </c>
    </row>
    <row r="3951" spans="20:25" ht="14.45">
      <c r="T3951" s="110">
        <v>45707</v>
      </c>
      <c r="U3951" s="28">
        <v>86.89</v>
      </c>
      <c r="V3951">
        <v>86.924999999999997</v>
      </c>
      <c r="W3951">
        <v>86.957999999999998</v>
      </c>
      <c r="X3951">
        <v>86.814999999999998</v>
      </c>
      <c r="Y3951" s="19">
        <v>2.9999999999999997E-4</v>
      </c>
    </row>
    <row r="3952" spans="20:25" ht="14.45">
      <c r="T3952" s="110">
        <v>45708</v>
      </c>
      <c r="U3952" s="28">
        <v>86.561000000000007</v>
      </c>
      <c r="V3952">
        <v>86.902000000000001</v>
      </c>
      <c r="W3952">
        <v>86.926000000000002</v>
      </c>
      <c r="X3952">
        <v>86.542000000000002</v>
      </c>
      <c r="Y3952" s="19">
        <v>-3.8E-3</v>
      </c>
    </row>
    <row r="3953" spans="20:25" ht="14.45">
      <c r="T3953" s="110">
        <v>45709</v>
      </c>
      <c r="U3953" s="28">
        <v>86.572000000000003</v>
      </c>
      <c r="V3953">
        <v>86.509</v>
      </c>
      <c r="W3953">
        <v>86.778999999999996</v>
      </c>
      <c r="X3953">
        <v>86.456000000000003</v>
      </c>
      <c r="Y3953" s="19">
        <v>1E-4</v>
      </c>
    </row>
    <row r="3954" spans="20:25" ht="14.45">
      <c r="T3954" s="110">
        <v>45712</v>
      </c>
      <c r="U3954" s="28">
        <v>86.66</v>
      </c>
      <c r="V3954">
        <v>86.655000000000001</v>
      </c>
      <c r="W3954">
        <v>86.762</v>
      </c>
      <c r="X3954">
        <v>86.506</v>
      </c>
      <c r="Y3954" s="19">
        <v>1E-3</v>
      </c>
    </row>
    <row r="3955" spans="20:25" ht="14.45">
      <c r="T3955" s="110">
        <v>45713</v>
      </c>
      <c r="U3955" s="28">
        <v>87.13</v>
      </c>
      <c r="V3955">
        <v>86.697999999999993</v>
      </c>
      <c r="W3955">
        <v>87.263000000000005</v>
      </c>
      <c r="X3955">
        <v>86.674000000000007</v>
      </c>
      <c r="Y3955" s="19">
        <v>5.4000000000000003E-3</v>
      </c>
    </row>
    <row r="3956" spans="20:25" ht="14.45">
      <c r="T3956" s="110">
        <v>45714</v>
      </c>
      <c r="U3956" s="28">
        <v>87.113</v>
      </c>
      <c r="V3956">
        <v>87.085999999999999</v>
      </c>
      <c r="W3956">
        <v>87.191999999999993</v>
      </c>
      <c r="X3956">
        <v>87.013999999999996</v>
      </c>
      <c r="Y3956" s="19">
        <v>-2.0000000000000001E-4</v>
      </c>
    </row>
    <row r="3957" spans="20:25" ht="14.45">
      <c r="T3957" s="110">
        <v>45715</v>
      </c>
      <c r="U3957" s="28">
        <v>87.33</v>
      </c>
      <c r="V3957">
        <v>87.108000000000004</v>
      </c>
      <c r="W3957">
        <v>87.427000000000007</v>
      </c>
      <c r="X3957">
        <v>87.105999999999995</v>
      </c>
      <c r="Y3957" s="19">
        <v>2.5000000000000001E-3</v>
      </c>
    </row>
    <row r="3958" spans="20:25" ht="14.45">
      <c r="T3958" s="110">
        <v>45716</v>
      </c>
      <c r="U3958" s="28">
        <v>87.465999999999994</v>
      </c>
      <c r="V3958">
        <v>87.32</v>
      </c>
      <c r="W3958">
        <v>87.558999999999997</v>
      </c>
      <c r="X3958">
        <v>87.266000000000005</v>
      </c>
      <c r="Y3958" s="19">
        <v>1.6000000000000001E-3</v>
      </c>
    </row>
    <row r="3959" spans="20:25" ht="14.45">
      <c r="T3959" s="110">
        <v>45719</v>
      </c>
      <c r="U3959" s="28">
        <v>87.26</v>
      </c>
      <c r="V3959">
        <v>87.448999999999998</v>
      </c>
      <c r="W3959">
        <v>87.448999999999998</v>
      </c>
      <c r="X3959">
        <v>87.239000000000004</v>
      </c>
      <c r="Y3959" s="19">
        <v>-2.3999999999999998E-3</v>
      </c>
    </row>
    <row r="3960" spans="20:25" ht="14.45">
      <c r="T3960" s="110">
        <v>45720</v>
      </c>
      <c r="U3960" s="28">
        <v>87.254999999999995</v>
      </c>
      <c r="V3960">
        <v>87.334000000000003</v>
      </c>
      <c r="W3960">
        <v>87.408000000000001</v>
      </c>
      <c r="X3960">
        <v>87.134</v>
      </c>
      <c r="Y3960" s="19">
        <v>-1E-4</v>
      </c>
    </row>
    <row r="3961" spans="20:25" ht="14.45">
      <c r="T3961" s="110">
        <v>45721</v>
      </c>
      <c r="U3961" s="28">
        <v>86.88</v>
      </c>
      <c r="V3961">
        <v>87.271000000000001</v>
      </c>
      <c r="W3961">
        <v>87.346000000000004</v>
      </c>
      <c r="X3961">
        <v>86.876000000000005</v>
      </c>
      <c r="Y3961" s="19">
        <v>-4.3E-3</v>
      </c>
    </row>
    <row r="3962" spans="20:25" ht="14.45">
      <c r="T3962" s="110">
        <v>45722</v>
      </c>
      <c r="U3962" s="28">
        <v>87.010999999999996</v>
      </c>
      <c r="V3962">
        <v>86.872</v>
      </c>
      <c r="W3962">
        <v>87.165999999999997</v>
      </c>
      <c r="X3962">
        <v>86.867999999999995</v>
      </c>
      <c r="Y3962" s="19">
        <v>1.5E-3</v>
      </c>
    </row>
    <row r="3963" spans="20:25" ht="14.45">
      <c r="T3963" s="110">
        <v>45723</v>
      </c>
      <c r="U3963" s="28">
        <v>87.1</v>
      </c>
      <c r="V3963">
        <v>87.149000000000001</v>
      </c>
      <c r="W3963">
        <v>87.22</v>
      </c>
      <c r="X3963">
        <v>86.856999999999999</v>
      </c>
      <c r="Y3963" s="19">
        <v>1E-3</v>
      </c>
    </row>
    <row r="3964" spans="20:25" ht="14.45">
      <c r="T3964" s="110">
        <v>45726</v>
      </c>
      <c r="U3964" s="28">
        <v>87.29</v>
      </c>
      <c r="V3964">
        <v>87.138999999999996</v>
      </c>
      <c r="W3964">
        <v>87.381</v>
      </c>
      <c r="X3964">
        <v>87.138000000000005</v>
      </c>
      <c r="Y3964" s="19">
        <v>2.2000000000000001E-3</v>
      </c>
    </row>
    <row r="3965" spans="20:25" ht="14.45">
      <c r="T3965" s="110">
        <v>45727</v>
      </c>
      <c r="U3965" s="28">
        <v>87.176000000000002</v>
      </c>
      <c r="V3965">
        <v>87.331999999999994</v>
      </c>
      <c r="W3965">
        <v>87.39</v>
      </c>
      <c r="X3965">
        <v>87.141000000000005</v>
      </c>
      <c r="Y3965" s="19">
        <v>-1.2999999999999999E-3</v>
      </c>
    </row>
    <row r="3966" spans="20:25" ht="14.45">
      <c r="T3966" s="110">
        <v>45728</v>
      </c>
      <c r="U3966" s="28">
        <v>87.15</v>
      </c>
      <c r="V3966">
        <v>87.183000000000007</v>
      </c>
      <c r="W3966">
        <v>87.311000000000007</v>
      </c>
      <c r="X3966">
        <v>87.149000000000001</v>
      </c>
      <c r="Y3966" s="19">
        <v>-2.9999999999999997E-4</v>
      </c>
    </row>
    <row r="3967" spans="20:25" ht="14.45">
      <c r="T3967" s="110">
        <v>45729</v>
      </c>
      <c r="U3967" s="28">
        <v>86.897000000000006</v>
      </c>
      <c r="V3967">
        <v>87.153000000000006</v>
      </c>
      <c r="W3967">
        <v>87.200999999999993</v>
      </c>
      <c r="X3967">
        <v>86.923000000000002</v>
      </c>
      <c r="Y3967" s="19">
        <v>-2.8999999999999998E-3</v>
      </c>
    </row>
    <row r="3968" spans="20:25" ht="14.45">
      <c r="T3968" s="110">
        <v>45730</v>
      </c>
      <c r="U3968" s="28">
        <v>86.941000000000003</v>
      </c>
      <c r="V3968">
        <v>86.923000000000002</v>
      </c>
      <c r="W3968">
        <v>87.004000000000005</v>
      </c>
      <c r="X3968">
        <v>86.870999999999995</v>
      </c>
      <c r="Y3968" s="19">
        <v>5.0000000000000001E-4</v>
      </c>
    </row>
    <row r="3969" spans="20:25" ht="14.45">
      <c r="T3969" s="110">
        <v>45733</v>
      </c>
      <c r="U3969" s="28">
        <v>86.69</v>
      </c>
      <c r="V3969">
        <v>86.956999999999994</v>
      </c>
      <c r="W3969">
        <v>86.972999999999999</v>
      </c>
      <c r="X3969">
        <v>86.691000000000003</v>
      </c>
      <c r="Y3969" s="19">
        <v>-2.8999999999999998E-3</v>
      </c>
    </row>
    <row r="3970" spans="20:25" ht="14.45">
      <c r="T3970" s="110">
        <v>45734</v>
      </c>
      <c r="U3970" s="28">
        <v>86.51</v>
      </c>
      <c r="V3970">
        <v>86.659000000000006</v>
      </c>
      <c r="W3970">
        <v>86.783000000000001</v>
      </c>
      <c r="X3970">
        <v>86.509</v>
      </c>
      <c r="Y3970" s="19">
        <v>-2.0999999999999999E-3</v>
      </c>
    </row>
    <row r="3971" spans="20:25" ht="14.45">
      <c r="T3971" s="110">
        <v>45735</v>
      </c>
      <c r="U3971" s="28">
        <v>86.31</v>
      </c>
      <c r="V3971">
        <v>86.573999999999998</v>
      </c>
      <c r="W3971">
        <v>86.674999999999997</v>
      </c>
      <c r="X3971">
        <v>86.301000000000002</v>
      </c>
      <c r="Y3971" s="19">
        <v>-2.3E-3</v>
      </c>
    </row>
    <row r="3972" spans="20:25" ht="14.45">
      <c r="T3972" s="110">
        <v>45736</v>
      </c>
      <c r="U3972" s="28">
        <v>86.32</v>
      </c>
      <c r="V3972">
        <v>86.337000000000003</v>
      </c>
      <c r="W3972">
        <v>86.418000000000006</v>
      </c>
      <c r="X3972">
        <v>86.185000000000002</v>
      </c>
      <c r="Y3972" s="19">
        <v>1E-4</v>
      </c>
    </row>
    <row r="3973" spans="20:25" ht="14.45">
      <c r="T3973" s="110">
        <v>45737</v>
      </c>
      <c r="U3973" s="28">
        <v>85.99</v>
      </c>
      <c r="V3973">
        <v>86.325000000000003</v>
      </c>
      <c r="W3973">
        <v>86.343999999999994</v>
      </c>
      <c r="X3973">
        <v>85.915999999999997</v>
      </c>
      <c r="Y3973" s="19">
        <v>-3.8E-3</v>
      </c>
    </row>
    <row r="3974" spans="20:25" ht="14.45">
      <c r="T3974" s="110">
        <v>45740</v>
      </c>
      <c r="U3974" s="28">
        <v>85.56</v>
      </c>
      <c r="V3974">
        <v>85.99</v>
      </c>
      <c r="W3974">
        <v>86.046000000000006</v>
      </c>
      <c r="X3974">
        <v>85.474999999999994</v>
      </c>
      <c r="Y3974" s="19">
        <v>-5.0000000000000001E-3</v>
      </c>
    </row>
    <row r="3975" spans="20:25" ht="14.45">
      <c r="T3975" s="110">
        <v>45741</v>
      </c>
      <c r="U3975" s="28">
        <v>85.582999999999998</v>
      </c>
      <c r="V3975">
        <v>85.531999999999996</v>
      </c>
      <c r="W3975">
        <v>85.83</v>
      </c>
      <c r="X3975">
        <v>85.531000000000006</v>
      </c>
      <c r="Y3975" s="19">
        <v>2.9999999999999997E-4</v>
      </c>
    </row>
    <row r="3976" spans="20:25" ht="14.45">
      <c r="T3976" s="110">
        <v>45742</v>
      </c>
      <c r="U3976" s="28">
        <v>85.625</v>
      </c>
      <c r="V3976">
        <v>85.616</v>
      </c>
      <c r="W3976">
        <v>85.894999999999996</v>
      </c>
      <c r="X3976">
        <v>85.596000000000004</v>
      </c>
      <c r="Y3976" s="19">
        <v>5.0000000000000001E-4</v>
      </c>
    </row>
    <row r="3977" spans="20:25" ht="14.45">
      <c r="T3977" s="110">
        <v>45743</v>
      </c>
      <c r="U3977" s="28">
        <v>85.64</v>
      </c>
      <c r="V3977">
        <v>85.795000000000002</v>
      </c>
      <c r="W3977">
        <v>85.915000000000006</v>
      </c>
      <c r="X3977">
        <v>85.625</v>
      </c>
      <c r="Y3977" s="19">
        <v>2.0000000000000001E-4</v>
      </c>
    </row>
    <row r="3978" spans="20:25" ht="14.45">
      <c r="T3978" s="110">
        <v>45744</v>
      </c>
      <c r="U3978" s="28">
        <v>85.534000000000006</v>
      </c>
      <c r="V3978">
        <v>85.68</v>
      </c>
      <c r="W3978">
        <v>85.739000000000004</v>
      </c>
      <c r="X3978">
        <v>85.403000000000006</v>
      </c>
      <c r="Y3978" s="19">
        <v>-1.1999999999999999E-3</v>
      </c>
    </row>
    <row r="3979" spans="20:25" ht="14.45">
      <c r="T3979" s="110">
        <v>45747</v>
      </c>
      <c r="U3979" s="28">
        <v>85.45</v>
      </c>
      <c r="V3979">
        <v>85.459000000000003</v>
      </c>
      <c r="W3979">
        <v>85.558000000000007</v>
      </c>
      <c r="X3979">
        <v>85.417000000000002</v>
      </c>
      <c r="Y3979" s="19">
        <v>-1E-3</v>
      </c>
    </row>
    <row r="3980" spans="20:25" ht="14.45">
      <c r="T3980" s="110">
        <v>45748</v>
      </c>
      <c r="U3980" s="28">
        <v>85.57</v>
      </c>
      <c r="V3980">
        <v>85.459000000000003</v>
      </c>
      <c r="W3980">
        <v>85.66</v>
      </c>
      <c r="X3980">
        <v>85.450999999999993</v>
      </c>
      <c r="Y3980" s="19">
        <v>1.4E-3</v>
      </c>
    </row>
    <row r="3981" spans="20:25" ht="14.45">
      <c r="T3981" s="110">
        <v>45749</v>
      </c>
      <c r="U3981" s="28">
        <v>85.45</v>
      </c>
      <c r="V3981">
        <v>85.611000000000004</v>
      </c>
      <c r="W3981">
        <v>85.725999999999999</v>
      </c>
      <c r="X3981">
        <v>85.432000000000002</v>
      </c>
      <c r="Y3981" s="19">
        <v>-1.4E-3</v>
      </c>
    </row>
    <row r="3982" spans="20:25" ht="14.45">
      <c r="T3982" s="110">
        <v>45750</v>
      </c>
      <c r="U3982" s="28">
        <v>85.247</v>
      </c>
      <c r="V3982">
        <v>85.804000000000002</v>
      </c>
      <c r="W3982">
        <v>85.813000000000002</v>
      </c>
      <c r="X3982">
        <v>85.203000000000003</v>
      </c>
      <c r="Y3982" s="19">
        <v>-2.3999999999999998E-3</v>
      </c>
    </row>
    <row r="3983" spans="20:25" ht="14.45">
      <c r="T3983" s="110">
        <v>45751</v>
      </c>
      <c r="U3983" s="28">
        <v>85.501999999999995</v>
      </c>
      <c r="V3983">
        <v>85.281999999999996</v>
      </c>
      <c r="W3983">
        <v>85.641000000000005</v>
      </c>
      <c r="X3983">
        <v>84.932000000000002</v>
      </c>
      <c r="Y3983" s="19">
        <v>3.0000000000000001E-3</v>
      </c>
    </row>
    <row r="3984" spans="20:25" ht="14.45">
      <c r="T3984" s="110">
        <v>45754</v>
      </c>
      <c r="U3984" s="28">
        <v>85.853999999999999</v>
      </c>
      <c r="V3984">
        <v>85.611000000000004</v>
      </c>
      <c r="W3984">
        <v>85.912999999999997</v>
      </c>
      <c r="X3984">
        <v>85.567999999999998</v>
      </c>
      <c r="Y3984" s="19">
        <v>4.1000000000000003E-3</v>
      </c>
    </row>
    <row r="3985" spans="20:25" ht="14.45">
      <c r="T3985" s="110">
        <v>45755</v>
      </c>
      <c r="U3985" s="28">
        <v>86.24</v>
      </c>
      <c r="V3985">
        <v>85.942999999999998</v>
      </c>
      <c r="W3985">
        <v>86.305999999999997</v>
      </c>
      <c r="X3985">
        <v>85.811999999999998</v>
      </c>
      <c r="Y3985" s="19">
        <v>4.4999999999999997E-3</v>
      </c>
    </row>
    <row r="3986" spans="20:25" ht="14.45">
      <c r="T3986" s="110">
        <v>45756</v>
      </c>
      <c r="U3986" s="28">
        <v>86.65</v>
      </c>
      <c r="V3986">
        <v>86.352999999999994</v>
      </c>
      <c r="W3986">
        <v>86.751000000000005</v>
      </c>
      <c r="X3986">
        <v>86.352999999999994</v>
      </c>
      <c r="Y3986" s="19">
        <v>4.7999999999999996E-3</v>
      </c>
    </row>
    <row r="3987" spans="20:25" ht="14.45">
      <c r="T3987" s="110">
        <v>45757</v>
      </c>
      <c r="U3987" s="28">
        <v>86.19</v>
      </c>
      <c r="V3987">
        <v>86.146000000000001</v>
      </c>
      <c r="W3987">
        <v>86.334000000000003</v>
      </c>
      <c r="X3987">
        <v>86.117999999999995</v>
      </c>
      <c r="Y3987" s="19">
        <v>-5.3E-3</v>
      </c>
    </row>
    <row r="3988" spans="20:25" ht="14.45">
      <c r="T3988" s="110">
        <v>45758</v>
      </c>
      <c r="U3988" s="28">
        <v>86.19</v>
      </c>
      <c r="V3988">
        <v>86.244</v>
      </c>
      <c r="W3988">
        <v>86.269000000000005</v>
      </c>
      <c r="X3988">
        <v>85.935000000000002</v>
      </c>
      <c r="Y3988" s="19">
        <v>0</v>
      </c>
    </row>
    <row r="3989" spans="20:25" ht="14.45">
      <c r="T3989" s="110">
        <v>45761</v>
      </c>
      <c r="U3989" s="28">
        <v>86.021000000000001</v>
      </c>
      <c r="V3989">
        <v>86.036000000000001</v>
      </c>
      <c r="W3989">
        <v>86.11</v>
      </c>
      <c r="X3989">
        <v>85.869</v>
      </c>
      <c r="Y3989" s="19">
        <v>-2E-3</v>
      </c>
    </row>
    <row r="3990" spans="20:25" ht="14.45">
      <c r="T3990" s="110">
        <v>45762</v>
      </c>
      <c r="U3990" s="28">
        <v>85.680999999999997</v>
      </c>
      <c r="V3990">
        <v>86.022999999999996</v>
      </c>
      <c r="W3990">
        <v>86.022999999999996</v>
      </c>
      <c r="X3990">
        <v>85.584999999999994</v>
      </c>
      <c r="Y3990" s="19">
        <v>-4.0000000000000001E-3</v>
      </c>
    </row>
    <row r="3991" spans="20:25" ht="14.45">
      <c r="T3991" s="110">
        <v>45763</v>
      </c>
      <c r="U3991" s="28">
        <v>85.587000000000003</v>
      </c>
      <c r="V3991">
        <v>85.712999999999994</v>
      </c>
      <c r="W3991">
        <v>85.772999999999996</v>
      </c>
      <c r="X3991">
        <v>85.515000000000001</v>
      </c>
      <c r="Y3991" s="19">
        <v>-1.1000000000000001E-3</v>
      </c>
    </row>
    <row r="3992" spans="20:25" ht="14.45">
      <c r="T3992" s="110">
        <v>45764</v>
      </c>
      <c r="U3992" s="28">
        <v>85.38</v>
      </c>
      <c r="V3992">
        <v>85.602000000000004</v>
      </c>
      <c r="W3992">
        <v>85.631</v>
      </c>
      <c r="X3992">
        <v>85.313000000000002</v>
      </c>
      <c r="Y3992" s="19">
        <v>-2.3999999999999998E-3</v>
      </c>
    </row>
    <row r="3993" spans="20:25" ht="14.45">
      <c r="T3993" s="110">
        <v>45765</v>
      </c>
      <c r="U3993" s="28">
        <v>85.429000000000002</v>
      </c>
      <c r="V3993">
        <v>85.409000000000006</v>
      </c>
      <c r="W3993">
        <v>85.504999999999995</v>
      </c>
      <c r="X3993">
        <v>85.39</v>
      </c>
      <c r="Y3993" s="19">
        <v>5.9999999999999995E-4</v>
      </c>
    </row>
    <row r="3994" spans="20:25" ht="14.45">
      <c r="T3994" s="110">
        <v>45768</v>
      </c>
      <c r="U3994" s="28">
        <v>85.17</v>
      </c>
      <c r="V3994">
        <v>85.378</v>
      </c>
      <c r="W3994">
        <v>85.379000000000005</v>
      </c>
      <c r="X3994">
        <v>85.025000000000006</v>
      </c>
      <c r="Y3994" s="19">
        <v>-3.0000000000000001E-3</v>
      </c>
    </row>
    <row r="3995" spans="20:25" ht="14.45">
      <c r="T3995" s="110">
        <v>45769</v>
      </c>
      <c r="U3995" s="28">
        <v>85.18</v>
      </c>
      <c r="V3995">
        <v>85.159000000000006</v>
      </c>
      <c r="W3995">
        <v>85.239000000000004</v>
      </c>
      <c r="X3995">
        <v>85.049000000000007</v>
      </c>
      <c r="Y3995" s="19">
        <v>1E-4</v>
      </c>
    </row>
    <row r="3996" spans="20:25" ht="14.45">
      <c r="T3996" s="110">
        <v>45770</v>
      </c>
      <c r="U3996" s="28">
        <v>85.35</v>
      </c>
      <c r="V3996">
        <v>85.221000000000004</v>
      </c>
      <c r="W3996">
        <v>85.533000000000001</v>
      </c>
      <c r="X3996">
        <v>85.207999999999998</v>
      </c>
      <c r="Y3996" s="19">
        <v>2E-3</v>
      </c>
    </row>
    <row r="3997" spans="20:25" ht="14.45">
      <c r="T3997" s="110">
        <v>45771</v>
      </c>
      <c r="U3997" s="28">
        <v>85.325999999999993</v>
      </c>
      <c r="V3997">
        <v>85.515000000000001</v>
      </c>
      <c r="W3997">
        <v>85.671000000000006</v>
      </c>
      <c r="X3997">
        <v>85.239000000000004</v>
      </c>
      <c r="Y3997" s="19">
        <v>-2.9999999999999997E-4</v>
      </c>
    </row>
    <row r="3998" spans="20:25" ht="14.45">
      <c r="T3998" s="110">
        <v>45772</v>
      </c>
      <c r="U3998" s="28">
        <v>85.385000000000005</v>
      </c>
      <c r="V3998">
        <v>85.293000000000006</v>
      </c>
      <c r="W3998">
        <v>85.66</v>
      </c>
      <c r="X3998">
        <v>85.084999999999994</v>
      </c>
      <c r="Y3998" s="19">
        <v>6.9999999999999999E-4</v>
      </c>
    </row>
    <row r="3999" spans="20:25" ht="14.45">
      <c r="T3999" s="110">
        <v>45775</v>
      </c>
      <c r="U3999" s="28">
        <v>85.162999999999997</v>
      </c>
      <c r="V3999">
        <v>85.382000000000005</v>
      </c>
      <c r="W3999">
        <v>85.418999999999997</v>
      </c>
      <c r="X3999">
        <v>84.948999999999998</v>
      </c>
      <c r="Y3999" s="19">
        <v>-2.5999999999999999E-3</v>
      </c>
    </row>
    <row r="4000" spans="20:25" ht="14.45">
      <c r="T4000" s="110">
        <v>45776</v>
      </c>
      <c r="U4000" s="28">
        <v>85.155000000000001</v>
      </c>
      <c r="V4000">
        <v>85.16</v>
      </c>
      <c r="W4000">
        <v>85.408000000000001</v>
      </c>
      <c r="X4000">
        <v>84.944999999999993</v>
      </c>
      <c r="Y4000" s="19">
        <v>-1E-4</v>
      </c>
    </row>
    <row r="4001" spans="20:25" ht="14.45">
      <c r="T4001" s="110">
        <v>45777</v>
      </c>
      <c r="U4001" s="28">
        <v>84.599000000000004</v>
      </c>
      <c r="V4001">
        <v>85.22</v>
      </c>
      <c r="W4001">
        <v>85.268000000000001</v>
      </c>
      <c r="X4001">
        <v>84.465999999999994</v>
      </c>
      <c r="Y4001" s="19">
        <v>-6.4999999999999997E-3</v>
      </c>
    </row>
    <row r="4002" spans="20:25" ht="14.45">
      <c r="T4002" s="110">
        <v>45778</v>
      </c>
      <c r="U4002" s="28">
        <v>84.59</v>
      </c>
      <c r="V4002">
        <v>84.608999999999995</v>
      </c>
      <c r="W4002">
        <v>84.745000000000005</v>
      </c>
      <c r="X4002">
        <v>84.552000000000007</v>
      </c>
      <c r="Y4002" s="19">
        <v>-1E-4</v>
      </c>
    </row>
    <row r="4003" spans="20:25" ht="14.45">
      <c r="T4003" s="110">
        <v>45779</v>
      </c>
      <c r="U4003" s="28">
        <v>84.527000000000001</v>
      </c>
      <c r="V4003">
        <v>84.656999999999996</v>
      </c>
      <c r="W4003">
        <v>84.685000000000002</v>
      </c>
      <c r="X4003">
        <v>83.765000000000001</v>
      </c>
      <c r="Y4003" s="19">
        <v>-6.9999999999999999E-4</v>
      </c>
    </row>
    <row r="4004" spans="20:25" ht="14.45">
      <c r="T4004" s="110">
        <v>45782</v>
      </c>
      <c r="U4004" s="28">
        <v>84.295000000000002</v>
      </c>
      <c r="V4004">
        <v>84.491</v>
      </c>
      <c r="W4004">
        <v>84.525000000000006</v>
      </c>
      <c r="X4004">
        <v>84.114000000000004</v>
      </c>
      <c r="Y4004" s="19">
        <v>-2.7000000000000001E-3</v>
      </c>
    </row>
    <row r="4005" spans="20:25" ht="14.45">
      <c r="T4005" s="110">
        <v>45783</v>
      </c>
      <c r="U4005" s="28">
        <v>84.305000000000007</v>
      </c>
      <c r="V4005">
        <v>84.37</v>
      </c>
      <c r="W4005">
        <v>84.637</v>
      </c>
      <c r="X4005">
        <v>84.25</v>
      </c>
      <c r="Y4005" s="19">
        <v>1E-4</v>
      </c>
    </row>
    <row r="4006" spans="20:25" ht="14.45">
      <c r="T4006" s="110">
        <v>45784</v>
      </c>
      <c r="U4006" s="28">
        <v>84.721000000000004</v>
      </c>
      <c r="V4006">
        <v>84.647000000000006</v>
      </c>
      <c r="W4006">
        <v>84.909000000000006</v>
      </c>
      <c r="X4006">
        <v>84.472999999999999</v>
      </c>
      <c r="Y4006" s="19">
        <v>4.8999999999999998E-3</v>
      </c>
    </row>
    <row r="4007" spans="20:25" ht="14.45">
      <c r="T4007" s="110">
        <v>45785</v>
      </c>
      <c r="U4007" s="28">
        <v>85.536000000000001</v>
      </c>
      <c r="V4007">
        <v>84.778000000000006</v>
      </c>
      <c r="W4007">
        <v>85.81</v>
      </c>
      <c r="X4007">
        <v>84.528000000000006</v>
      </c>
      <c r="Y4007" s="19">
        <v>9.5999999999999992E-3</v>
      </c>
    </row>
    <row r="4008" spans="20:25" ht="14.45">
      <c r="T4008" s="110">
        <v>45786</v>
      </c>
      <c r="U4008" s="28">
        <v>85.409000000000006</v>
      </c>
      <c r="V4008">
        <v>85.884</v>
      </c>
      <c r="W4008">
        <v>85.951999999999998</v>
      </c>
      <c r="X4008">
        <v>85.284000000000006</v>
      </c>
      <c r="Y4008" s="19">
        <v>-1.5E-3</v>
      </c>
    </row>
    <row r="4009" spans="20:25" ht="14.45">
      <c r="T4009" s="110">
        <v>45789</v>
      </c>
      <c r="U4009" s="28">
        <v>84.885000000000005</v>
      </c>
      <c r="V4009">
        <v>84.694999999999993</v>
      </c>
      <c r="W4009">
        <v>84.959000000000003</v>
      </c>
      <c r="X4009">
        <v>84.591999999999999</v>
      </c>
      <c r="Y4009" s="19">
        <v>-6.1000000000000004E-3</v>
      </c>
    </row>
    <row r="4010" spans="20:25" ht="14.45">
      <c r="T4010" s="110">
        <v>45790</v>
      </c>
      <c r="U4010" s="28">
        <v>85.275000000000006</v>
      </c>
      <c r="V4010">
        <v>84.837999999999994</v>
      </c>
      <c r="W4010">
        <v>85.48</v>
      </c>
      <c r="X4010">
        <v>84.63</v>
      </c>
      <c r="Y4010" s="19">
        <v>4.5999999999999999E-3</v>
      </c>
    </row>
    <row r="4011" spans="20:25" ht="14.45">
      <c r="T4011" s="110">
        <v>45791</v>
      </c>
      <c r="U4011" s="28">
        <v>85.394999999999996</v>
      </c>
      <c r="V4011">
        <v>85.037999999999997</v>
      </c>
      <c r="W4011">
        <v>85.522000000000006</v>
      </c>
      <c r="X4011">
        <v>85.006</v>
      </c>
      <c r="Y4011" s="19">
        <v>1.4E-3</v>
      </c>
    </row>
    <row r="4012" spans="20:25" ht="14.45">
      <c r="T4012" s="110">
        <v>45792</v>
      </c>
      <c r="U4012" s="28">
        <v>85.546000000000006</v>
      </c>
      <c r="V4012">
        <v>85.4</v>
      </c>
      <c r="W4012">
        <v>85.741</v>
      </c>
      <c r="X4012">
        <v>85.347999999999999</v>
      </c>
      <c r="Y4012" s="19">
        <v>1.8E-3</v>
      </c>
    </row>
    <row r="4013" spans="20:25" ht="14.45">
      <c r="T4013" s="110">
        <v>45793</v>
      </c>
      <c r="U4013" s="28">
        <v>85.5</v>
      </c>
      <c r="V4013">
        <v>85.444999999999993</v>
      </c>
      <c r="W4013">
        <v>85.7</v>
      </c>
      <c r="X4013">
        <v>85.251999999999995</v>
      </c>
      <c r="Y4013" s="19">
        <v>-5.0000000000000001E-4</v>
      </c>
    </row>
    <row r="4014" spans="20:25" ht="14.45">
      <c r="T4014" s="110">
        <v>45796</v>
      </c>
      <c r="U4014" s="28">
        <v>85.39</v>
      </c>
      <c r="V4014">
        <v>85.462999999999994</v>
      </c>
      <c r="W4014">
        <v>85.64</v>
      </c>
      <c r="X4014">
        <v>85.335999999999999</v>
      </c>
      <c r="Y4014" s="19">
        <v>-1.2999999999999999E-3</v>
      </c>
    </row>
    <row r="4015" spans="20:25" ht="14.45">
      <c r="T4015" s="110">
        <v>45797</v>
      </c>
      <c r="U4015" s="28">
        <v>85.54</v>
      </c>
      <c r="V4015">
        <v>85.37</v>
      </c>
      <c r="W4015">
        <v>85.659000000000006</v>
      </c>
      <c r="X4015">
        <v>85.343999999999994</v>
      </c>
      <c r="Y4015" s="19">
        <v>1.8E-3</v>
      </c>
    </row>
    <row r="4016" spans="20:25" ht="14.45">
      <c r="T4016" s="110">
        <v>45798</v>
      </c>
      <c r="U4016" s="28">
        <v>85.6</v>
      </c>
      <c r="V4016">
        <v>85.537000000000006</v>
      </c>
      <c r="W4016">
        <v>85.701999999999998</v>
      </c>
      <c r="X4016">
        <v>85.486000000000004</v>
      </c>
      <c r="Y4016" s="19">
        <v>6.9999999999999999E-4</v>
      </c>
    </row>
    <row r="4017" spans="20:25" ht="14.45">
      <c r="T4017" s="110">
        <v>45799</v>
      </c>
      <c r="U4017" s="28">
        <v>85.995000000000005</v>
      </c>
      <c r="V4017">
        <v>85.608999999999995</v>
      </c>
      <c r="W4017">
        <v>86.114999999999995</v>
      </c>
      <c r="X4017">
        <v>85.53</v>
      </c>
      <c r="Y4017" s="19">
        <v>4.5999999999999999E-3</v>
      </c>
    </row>
    <row r="4018" spans="20:25" ht="14.45">
      <c r="T4018" s="110">
        <v>45800</v>
      </c>
      <c r="U4018" s="28">
        <v>85.2</v>
      </c>
      <c r="V4018">
        <v>85.953000000000003</v>
      </c>
      <c r="W4018">
        <v>86.045000000000002</v>
      </c>
      <c r="X4018">
        <v>85.111000000000004</v>
      </c>
      <c r="Y4018" s="19">
        <v>-9.1999999999999998E-3</v>
      </c>
    </row>
    <row r="4019" spans="20:25" ht="14.45">
      <c r="T4019" s="110">
        <v>45803</v>
      </c>
      <c r="U4019" s="28">
        <v>85.087999999999994</v>
      </c>
      <c r="V4019">
        <v>85.037000000000006</v>
      </c>
      <c r="W4019">
        <v>85.183999999999997</v>
      </c>
      <c r="X4019">
        <v>84.784999999999997</v>
      </c>
      <c r="Y4019" s="19">
        <v>-1.2999999999999999E-3</v>
      </c>
    </row>
    <row r="4020" spans="20:25" ht="14.45">
      <c r="T4020" s="110">
        <v>45804</v>
      </c>
      <c r="U4020" s="28">
        <v>85.33</v>
      </c>
      <c r="V4020">
        <v>85.075000000000003</v>
      </c>
      <c r="W4020">
        <v>85.463999999999999</v>
      </c>
      <c r="X4020">
        <v>85.04</v>
      </c>
      <c r="Y4020" s="19">
        <v>2.8E-3</v>
      </c>
    </row>
    <row r="4021" spans="20:25" ht="14.45">
      <c r="T4021" s="110">
        <v>45805</v>
      </c>
      <c r="U4021" s="28">
        <v>85.414000000000001</v>
      </c>
      <c r="V4021">
        <v>85.519000000000005</v>
      </c>
      <c r="W4021">
        <v>85.736999999999995</v>
      </c>
      <c r="X4021">
        <v>85.320999999999998</v>
      </c>
      <c r="Y4021" s="19">
        <v>1E-3</v>
      </c>
    </row>
    <row r="4022" spans="20:25" ht="14.45">
      <c r="T4022" s="110">
        <v>45806</v>
      </c>
      <c r="U4022" s="28">
        <v>85.418999999999997</v>
      </c>
      <c r="V4022">
        <v>85.557000000000002</v>
      </c>
      <c r="W4022">
        <v>85.62</v>
      </c>
      <c r="X4022">
        <v>85.385999999999996</v>
      </c>
      <c r="Y4022" s="19">
        <v>1E-4</v>
      </c>
    </row>
    <row r="4023" spans="20:25" ht="14.45">
      <c r="T4023" s="110">
        <v>45807</v>
      </c>
      <c r="U4023" s="28">
        <v>85.525000000000006</v>
      </c>
      <c r="V4023">
        <v>85.367999999999995</v>
      </c>
      <c r="W4023">
        <v>85.653000000000006</v>
      </c>
      <c r="X4023">
        <v>85.248000000000005</v>
      </c>
      <c r="Y4023" s="19">
        <v>1.1999999999999999E-3</v>
      </c>
    </row>
    <row r="4024" spans="20:25" ht="14.45">
      <c r="T4024" s="110">
        <v>45810</v>
      </c>
      <c r="U4024" s="28">
        <v>85.353999999999999</v>
      </c>
      <c r="V4024">
        <v>85.504000000000005</v>
      </c>
      <c r="W4024">
        <v>85.593999999999994</v>
      </c>
      <c r="X4024">
        <v>85.292000000000002</v>
      </c>
      <c r="Y4024" s="19">
        <v>-2E-3</v>
      </c>
    </row>
    <row r="4025" spans="20:25" ht="14.45">
      <c r="T4025" s="110">
        <v>45811</v>
      </c>
      <c r="U4025" s="28">
        <v>85.709000000000003</v>
      </c>
      <c r="V4025">
        <v>85.391999999999996</v>
      </c>
      <c r="W4025">
        <v>85.709000000000003</v>
      </c>
      <c r="X4025">
        <v>85.358999999999995</v>
      </c>
      <c r="Y4025" s="19">
        <v>4.1999999999999997E-3</v>
      </c>
    </row>
    <row r="4026" spans="20:25" ht="14.45">
      <c r="T4026" s="110">
        <v>45812</v>
      </c>
      <c r="U4026" s="28">
        <v>85.875</v>
      </c>
      <c r="V4026">
        <v>85.691999999999993</v>
      </c>
      <c r="W4026">
        <v>86.045000000000002</v>
      </c>
      <c r="X4026">
        <v>85.650999999999996</v>
      </c>
      <c r="Y4026" s="19">
        <v>1.9E-3</v>
      </c>
    </row>
    <row r="4027" spans="20:25" ht="14.45">
      <c r="T4027" s="110">
        <v>45813</v>
      </c>
      <c r="U4027" s="28">
        <v>85.834999999999994</v>
      </c>
      <c r="V4027">
        <v>85.849000000000004</v>
      </c>
      <c r="W4027">
        <v>85.977999999999994</v>
      </c>
      <c r="X4027">
        <v>85.662999999999997</v>
      </c>
      <c r="Y4027" s="19">
        <v>-5.0000000000000001E-4</v>
      </c>
    </row>
    <row r="4028" spans="20:25" ht="14.45">
      <c r="T4028" s="110">
        <v>45814</v>
      </c>
      <c r="U4028" s="28">
        <v>85.786000000000001</v>
      </c>
      <c r="V4028">
        <v>85.837999999999994</v>
      </c>
      <c r="W4028">
        <v>86.004999999999995</v>
      </c>
      <c r="X4028">
        <v>85.620999999999995</v>
      </c>
      <c r="Y4028" s="19">
        <v>-5.9999999999999995E-4</v>
      </c>
    </row>
    <row r="4029" spans="20:25" ht="14.45">
      <c r="T4029" s="110">
        <v>45817</v>
      </c>
      <c r="U4029" s="28">
        <v>85.67</v>
      </c>
      <c r="V4029">
        <v>85.802999999999997</v>
      </c>
      <c r="W4029">
        <v>85.813000000000002</v>
      </c>
      <c r="X4029">
        <v>85.465999999999994</v>
      </c>
      <c r="Y4029" s="19">
        <v>-1.4E-3</v>
      </c>
    </row>
    <row r="4030" spans="20:25" ht="14.45">
      <c r="T4030" s="110">
        <v>45818</v>
      </c>
      <c r="U4030" s="28">
        <v>85.596000000000004</v>
      </c>
      <c r="V4030">
        <v>85.665999999999997</v>
      </c>
      <c r="W4030">
        <v>85.694999999999993</v>
      </c>
      <c r="X4030">
        <v>85.504999999999995</v>
      </c>
      <c r="Y4030" s="19">
        <v>-8.9999999999999998E-4</v>
      </c>
    </row>
    <row r="4031" spans="20:25" ht="14.45">
      <c r="T4031" s="110">
        <v>45819</v>
      </c>
      <c r="U4031" s="28">
        <v>85.468000000000004</v>
      </c>
      <c r="V4031">
        <v>85.56</v>
      </c>
      <c r="W4031">
        <v>85.631</v>
      </c>
      <c r="X4031">
        <v>85.412000000000006</v>
      </c>
      <c r="Y4031" s="19">
        <v>-1.5E-3</v>
      </c>
    </row>
    <row r="4032" spans="20:25" ht="14.45">
      <c r="T4032" s="110">
        <v>45820</v>
      </c>
      <c r="U4032" s="28">
        <v>85.581000000000003</v>
      </c>
      <c r="V4032">
        <v>85.47</v>
      </c>
      <c r="W4032">
        <v>85.665000000000006</v>
      </c>
      <c r="X4032">
        <v>85.400999999999996</v>
      </c>
      <c r="Y4032" s="19">
        <v>1.2999999999999999E-3</v>
      </c>
    </row>
    <row r="4033" spans="20:25" ht="14.45">
      <c r="T4033" s="110">
        <v>45821</v>
      </c>
      <c r="U4033" s="28">
        <v>86.108000000000004</v>
      </c>
      <c r="V4033">
        <v>86.164000000000001</v>
      </c>
      <c r="W4033">
        <v>86.216999999999999</v>
      </c>
      <c r="X4033">
        <v>85.924000000000007</v>
      </c>
      <c r="Y4033" s="19">
        <v>6.1999999999999998E-3</v>
      </c>
    </row>
    <row r="4034" spans="20:25" ht="14.45">
      <c r="T4034" s="110">
        <v>45824</v>
      </c>
      <c r="U4034" s="28">
        <v>85.846000000000004</v>
      </c>
      <c r="V4034">
        <v>86.149000000000001</v>
      </c>
      <c r="W4034">
        <v>86.26</v>
      </c>
      <c r="X4034">
        <v>85.781999999999996</v>
      </c>
      <c r="Y4034" s="19">
        <v>-3.0000000000000001E-3</v>
      </c>
    </row>
    <row r="4035" spans="20:25" ht="14.45">
      <c r="T4035" s="110">
        <v>45825</v>
      </c>
      <c r="U4035" s="28">
        <v>86.317999999999998</v>
      </c>
      <c r="V4035">
        <v>86.03</v>
      </c>
      <c r="W4035">
        <v>86.403999999999996</v>
      </c>
      <c r="X4035">
        <v>85.89</v>
      </c>
      <c r="Y4035" s="19">
        <v>5.4999999999999997E-3</v>
      </c>
    </row>
    <row r="4036" spans="20:25" ht="14.45">
      <c r="T4036" s="110">
        <v>45826</v>
      </c>
      <c r="U4036" s="28">
        <v>86.43</v>
      </c>
      <c r="V4036">
        <v>86.314999999999998</v>
      </c>
      <c r="W4036">
        <v>86.572999999999993</v>
      </c>
      <c r="X4036">
        <v>86.263000000000005</v>
      </c>
      <c r="Y4036" s="19">
        <v>1.2999999999999999E-3</v>
      </c>
    </row>
    <row r="4037" spans="20:25" ht="14.45">
      <c r="T4037" s="110">
        <v>45827</v>
      </c>
      <c r="U4037" s="28">
        <v>86.84</v>
      </c>
      <c r="V4037">
        <v>86.415999999999997</v>
      </c>
      <c r="W4037">
        <v>86.915999999999997</v>
      </c>
      <c r="X4037">
        <v>86.415999999999997</v>
      </c>
      <c r="Y4037" s="19">
        <v>4.7000000000000002E-3</v>
      </c>
    </row>
    <row r="4038" spans="20:25" ht="14.45">
      <c r="T4038" s="110">
        <v>45828</v>
      </c>
      <c r="U4038" s="28">
        <v>86.58</v>
      </c>
      <c r="V4038">
        <v>86.683999999999997</v>
      </c>
      <c r="W4038">
        <v>86.697999999999993</v>
      </c>
      <c r="X4038">
        <v>86.53</v>
      </c>
      <c r="Y4038" s="19">
        <v>-3.0000000000000001E-3</v>
      </c>
    </row>
    <row r="4039" spans="20:25" ht="14.45">
      <c r="T4039" s="110">
        <v>45831</v>
      </c>
      <c r="U4039" s="28">
        <v>86.58</v>
      </c>
      <c r="V4039">
        <v>86.787999999999997</v>
      </c>
      <c r="W4039">
        <v>86.870999999999995</v>
      </c>
      <c r="X4039">
        <v>86.570999999999998</v>
      </c>
      <c r="Y4039" s="19">
        <v>0</v>
      </c>
    </row>
    <row r="4040" spans="20:25" ht="14.45">
      <c r="T4040" s="110">
        <v>45832</v>
      </c>
      <c r="U4040" s="28">
        <v>85.944000000000003</v>
      </c>
      <c r="V4040">
        <v>86.156999999999996</v>
      </c>
      <c r="W4040">
        <v>86.265000000000001</v>
      </c>
      <c r="X4040">
        <v>85.899000000000001</v>
      </c>
      <c r="Y4040" s="19">
        <v>-7.3000000000000001E-3</v>
      </c>
    </row>
    <row r="4041" spans="20:25" ht="14.45">
      <c r="T4041" s="110">
        <v>45833</v>
      </c>
      <c r="U4041" s="28">
        <v>86.04</v>
      </c>
      <c r="V4041">
        <v>85.936999999999998</v>
      </c>
      <c r="W4041">
        <v>86.147999999999996</v>
      </c>
      <c r="X4041">
        <v>85.790999999999997</v>
      </c>
      <c r="Y4041" s="19">
        <v>1.1000000000000001E-3</v>
      </c>
    </row>
    <row r="4042" spans="20:25" ht="14.45">
      <c r="T4042" s="110">
        <v>45834</v>
      </c>
      <c r="U4042" s="28">
        <v>85.64</v>
      </c>
      <c r="V4042">
        <v>86.021000000000001</v>
      </c>
      <c r="W4042">
        <v>86.055000000000007</v>
      </c>
      <c r="X4042">
        <v>85.614000000000004</v>
      </c>
      <c r="Y4042" s="19">
        <v>-4.5999999999999999E-3</v>
      </c>
    </row>
    <row r="4043" spans="20:25" ht="14.45">
      <c r="T4043" s="110">
        <v>45835</v>
      </c>
      <c r="U4043" s="28">
        <v>85.454999999999998</v>
      </c>
      <c r="V4043">
        <v>85.64</v>
      </c>
      <c r="W4043">
        <v>85.680999999999997</v>
      </c>
      <c r="X4043">
        <v>85.421999999999997</v>
      </c>
      <c r="Y4043" s="19">
        <v>-2.2000000000000001E-3</v>
      </c>
    </row>
    <row r="4044" spans="20:25" ht="14.45">
      <c r="T4044" s="110">
        <v>45838</v>
      </c>
      <c r="U4044" s="28">
        <v>85.7</v>
      </c>
      <c r="V4044">
        <v>85.478999999999999</v>
      </c>
      <c r="W4044">
        <v>85.844999999999999</v>
      </c>
      <c r="X4044">
        <v>85.441000000000003</v>
      </c>
      <c r="Y4044" s="19">
        <v>2.8999999999999998E-3</v>
      </c>
    </row>
  </sheetData>
  <autoFilter ref="AJ2:AL3891" xr:uid="{87C6E6CB-5D7C-4670-A9F5-CE2F3BF340CE}">
    <filterColumn colId="0">
      <filters>
        <dateGroupItem year="2014" dateTimeGrouping="year"/>
        <dateGroupItem year="2013" dateTimeGrouping="year"/>
        <dateGroupItem year="2012" dateTimeGrouping="year"/>
        <dateGroupItem year="2011" dateTimeGrouping="year"/>
        <dateGroupItem year="2010" dateTimeGrouping="year"/>
      </filters>
    </filterColumn>
  </autoFilter>
  <mergeCells count="4">
    <mergeCell ref="K1:Q1"/>
    <mergeCell ref="B1:H1"/>
    <mergeCell ref="T1:Y1"/>
    <mergeCell ref="AB1:AF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A465F-8381-48BB-94BB-2348D77BF740}">
  <dimension ref="A1:R27"/>
  <sheetViews>
    <sheetView workbookViewId="0">
      <selection activeCell="F16" sqref="F16"/>
    </sheetView>
  </sheetViews>
  <sheetFormatPr defaultRowHeight="14.45"/>
  <cols>
    <col min="1" max="1" width="9.5703125" customWidth="1"/>
    <col min="3" max="3" width="22.85546875" customWidth="1"/>
    <col min="4" max="4" width="47" customWidth="1"/>
    <col min="5" max="5" width="13.7109375" customWidth="1"/>
    <col min="6" max="6" width="18.42578125" customWidth="1"/>
  </cols>
  <sheetData>
    <row r="1" spans="1:18" ht="14.45" customHeight="1">
      <c r="A1" s="209" t="s">
        <v>6259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1"/>
    </row>
    <row r="2" spans="1:18" ht="14.45" customHeight="1">
      <c r="A2" s="212"/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4"/>
    </row>
    <row r="3" spans="1:18">
      <c r="A3" s="121" t="s">
        <v>6260</v>
      </c>
      <c r="B3" s="107">
        <f>RFR!B2</f>
        <v>6.2899999999999998E-2</v>
      </c>
      <c r="C3" s="207" t="s">
        <v>1725</v>
      </c>
      <c r="D3" s="208"/>
      <c r="N3" s="25"/>
    </row>
    <row r="4" spans="1:18">
      <c r="A4" s="126"/>
      <c r="N4" s="25"/>
    </row>
    <row r="5" spans="1:18">
      <c r="A5" s="126"/>
      <c r="C5" s="39" t="s">
        <v>6261</v>
      </c>
      <c r="D5" s="39" t="s">
        <v>6262</v>
      </c>
      <c r="E5" s="39" t="s">
        <v>1721</v>
      </c>
      <c r="F5" s="39" t="s">
        <v>6263</v>
      </c>
      <c r="N5" s="25"/>
    </row>
    <row r="6" spans="1:18">
      <c r="A6" s="126"/>
      <c r="C6" s="39" t="s">
        <v>6264</v>
      </c>
      <c r="D6" s="28"/>
      <c r="E6" s="107"/>
      <c r="F6" s="122">
        <v>7.4499999999999997E-2</v>
      </c>
      <c r="N6" s="25"/>
      <c r="R6" s="20"/>
    </row>
    <row r="7" spans="1:18">
      <c r="A7" s="126"/>
      <c r="C7" s="39" t="s">
        <v>6265</v>
      </c>
      <c r="D7" s="123">
        <v>50.1</v>
      </c>
      <c r="E7" s="107">
        <v>4.4999999999999997E-3</v>
      </c>
      <c r="F7" s="107">
        <f>B3+E7</f>
        <v>6.7400000000000002E-2</v>
      </c>
      <c r="N7" s="25"/>
    </row>
    <row r="8" spans="1:18">
      <c r="A8" s="126"/>
      <c r="C8" s="39" t="s">
        <v>6266</v>
      </c>
      <c r="D8" s="123">
        <v>7.3</v>
      </c>
      <c r="E8" s="107">
        <v>6.0000000000000001E-3</v>
      </c>
      <c r="F8" s="107">
        <f>B3+E8</f>
        <v>6.8900000000000003E-2</v>
      </c>
      <c r="N8" s="25"/>
    </row>
    <row r="9" spans="1:18">
      <c r="A9" s="126"/>
      <c r="N9" s="25"/>
    </row>
    <row r="10" spans="1:18">
      <c r="A10" s="126"/>
      <c r="N10" s="25"/>
    </row>
    <row r="11" spans="1:18">
      <c r="A11" s="126"/>
      <c r="N11" s="25"/>
    </row>
    <row r="12" spans="1:18">
      <c r="A12" s="126"/>
      <c r="N12" s="25"/>
    </row>
    <row r="13" spans="1:18">
      <c r="A13" s="126"/>
      <c r="N13" s="25"/>
    </row>
    <row r="14" spans="1:18">
      <c r="A14" s="126"/>
      <c r="N14" s="25"/>
    </row>
    <row r="15" spans="1:18">
      <c r="A15" s="126"/>
      <c r="N15" s="25"/>
    </row>
    <row r="16" spans="1:18">
      <c r="A16" s="126"/>
      <c r="N16" s="25"/>
    </row>
    <row r="17" spans="1:14">
      <c r="A17" s="126"/>
      <c r="N17" s="25"/>
    </row>
    <row r="18" spans="1:14">
      <c r="A18" s="126"/>
      <c r="N18" s="25"/>
    </row>
    <row r="19" spans="1:14">
      <c r="A19" s="126"/>
      <c r="N19" s="25"/>
    </row>
    <row r="20" spans="1:14">
      <c r="A20" s="126"/>
      <c r="C20" s="10"/>
      <c r="N20" s="25"/>
    </row>
    <row r="21" spans="1:14">
      <c r="A21" s="126"/>
      <c r="N21" s="25"/>
    </row>
    <row r="22" spans="1:14">
      <c r="A22" s="126"/>
      <c r="N22" s="25"/>
    </row>
    <row r="23" spans="1:14">
      <c r="A23" s="126"/>
      <c r="N23" s="25"/>
    </row>
    <row r="24" spans="1:14">
      <c r="A24" s="126"/>
      <c r="H24" s="127"/>
      <c r="N24" s="25"/>
    </row>
    <row r="25" spans="1:14">
      <c r="A25" s="126"/>
      <c r="N25" s="25"/>
    </row>
    <row r="26" spans="1:14">
      <c r="A26" s="126"/>
      <c r="H26" s="127" t="s">
        <v>6267</v>
      </c>
      <c r="N26" s="25"/>
    </row>
    <row r="27" spans="1:14">
      <c r="A27" s="128"/>
      <c r="B27" s="129"/>
      <c r="C27" s="129"/>
      <c r="D27" s="129"/>
      <c r="E27" s="129"/>
      <c r="F27" s="129"/>
      <c r="G27" s="129"/>
      <c r="H27" s="129"/>
      <c r="I27" s="129"/>
      <c r="J27" s="129"/>
      <c r="K27" s="129"/>
      <c r="L27" s="129"/>
      <c r="M27" s="129"/>
      <c r="N27" s="130"/>
    </row>
  </sheetData>
  <mergeCells count="2">
    <mergeCell ref="C3:D3"/>
    <mergeCell ref="A1:N2"/>
  </mergeCells>
  <hyperlinks>
    <hyperlink ref="F6" r:id="rId1" display="7.45%" xr:uid="{C3CA1AC1-A975-420B-92D8-47CBA924DF21}"/>
    <hyperlink ref="D7" r:id="rId2" display="50.1" xr:uid="{67762886-DA84-4A12-AC80-2632E6151B66}"/>
    <hyperlink ref="D8" r:id="rId3" display="7.3" xr:uid="{9F322C69-AACB-46F0-8F6B-FB28EE76EBC8}"/>
    <hyperlink ref="C3" r:id="rId4" display="Base Country Premium" xr:uid="{4701208B-0D40-4F9F-88BB-AAD7475C9BC4}"/>
    <hyperlink ref="H26" r:id="rId5" xr:uid="{0EE68E7B-1503-4B1A-9DB5-5B4F784B2C20}"/>
  </hyperlinks>
  <pageMargins left="0.7" right="0.7" top="0.75" bottom="0.75" header="0.3" footer="0.3"/>
  <drawing r:id="rId6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F2EFE-1F3F-40D1-92EE-761F09888A67}">
  <dimension ref="A1:G24"/>
  <sheetViews>
    <sheetView workbookViewId="0">
      <selection activeCell="J16" sqref="J16"/>
    </sheetView>
  </sheetViews>
  <sheetFormatPr defaultRowHeight="15" customHeight="1"/>
  <cols>
    <col min="2" max="2" width="24.28515625" customWidth="1"/>
    <col min="5" max="5" width="18.28515625" customWidth="1"/>
  </cols>
  <sheetData>
    <row r="1" spans="1:7" ht="14.45">
      <c r="A1" s="209" t="s">
        <v>6268</v>
      </c>
      <c r="B1" s="210"/>
      <c r="C1" s="210"/>
      <c r="D1" s="210"/>
      <c r="E1" s="210"/>
      <c r="F1" s="210"/>
      <c r="G1" s="211"/>
    </row>
    <row r="2" spans="1:7" ht="14.45">
      <c r="A2" s="212"/>
      <c r="B2" s="213"/>
      <c r="C2" s="213"/>
      <c r="D2" s="213"/>
      <c r="E2" s="213"/>
      <c r="F2" s="213"/>
      <c r="G2" s="214"/>
    </row>
    <row r="3" spans="1:7" ht="14.45">
      <c r="A3" s="126"/>
      <c r="B3" s="133" t="s">
        <v>6261</v>
      </c>
      <c r="C3" s="133" t="s">
        <v>6269</v>
      </c>
      <c r="D3" s="133" t="s">
        <v>6270</v>
      </c>
      <c r="E3" s="133" t="s">
        <v>835</v>
      </c>
      <c r="F3" s="133" t="s">
        <v>6271</v>
      </c>
      <c r="G3" s="25"/>
    </row>
    <row r="4" spans="1:7" ht="14.45">
      <c r="A4" s="126"/>
      <c r="B4" s="133" t="s">
        <v>6264</v>
      </c>
      <c r="C4" s="125">
        <f>RFR!$B2</f>
        <v>6.2899999999999998E-2</v>
      </c>
      <c r="D4" s="125">
        <f>'Default spread'!Z5</f>
        <v>7.9042096774193521E-2</v>
      </c>
      <c r="E4" s="134">
        <f>'UNITEDSPR regression'!B19</f>
        <v>0.7631219518217528</v>
      </c>
      <c r="F4" s="125">
        <f>C4+(E4*D4)</f>
        <v>0.12321875916640643</v>
      </c>
      <c r="G4" s="25"/>
    </row>
    <row r="5" spans="1:7" ht="14.45">
      <c r="A5" s="126"/>
      <c r="B5" s="133" t="s">
        <v>6265</v>
      </c>
      <c r="C5" s="125">
        <f>RFR!B2</f>
        <v>6.2899999999999998E-2</v>
      </c>
      <c r="D5" s="125">
        <f>'Default spread'!Z5</f>
        <v>7.9042096774193521E-2</v>
      </c>
      <c r="E5" s="134">
        <f>'UBL regression'!B19</f>
        <v>0.62829782837899351</v>
      </c>
      <c r="F5" s="125">
        <f>C5+(E5*D5)</f>
        <v>0.11256197775374804</v>
      </c>
      <c r="G5" s="25"/>
    </row>
    <row r="6" spans="1:7" ht="14.45">
      <c r="A6" s="126"/>
      <c r="B6" s="133" t="s">
        <v>6266</v>
      </c>
      <c r="C6" s="125">
        <f>RFR!B2</f>
        <v>6.2899999999999998E-2</v>
      </c>
      <c r="D6" s="125">
        <f>'Default spread'!Z5</f>
        <v>7.9042096774193521E-2</v>
      </c>
      <c r="E6" s="134">
        <f>'RADICO regression'!B19</f>
        <v>0.70743434536645344</v>
      </c>
      <c r="F6" s="125">
        <f>C6+(E6*D6)</f>
        <v>0.11881709398784346</v>
      </c>
      <c r="G6" s="25"/>
    </row>
    <row r="7" spans="1:7" ht="14.45">
      <c r="A7" s="126"/>
      <c r="G7" s="25"/>
    </row>
    <row r="8" spans="1:7" ht="15" customHeight="1">
      <c r="A8" s="126"/>
      <c r="G8" s="25"/>
    </row>
    <row r="9" spans="1:7" ht="15" customHeight="1">
      <c r="A9" s="126"/>
      <c r="G9" s="25"/>
    </row>
    <row r="10" spans="1:7" ht="15" customHeight="1">
      <c r="A10" s="126"/>
      <c r="G10" s="25"/>
    </row>
    <row r="11" spans="1:7" ht="15" customHeight="1">
      <c r="A11" s="126"/>
      <c r="G11" s="25"/>
    </row>
    <row r="12" spans="1:7" ht="15" customHeight="1">
      <c r="A12" s="126"/>
      <c r="G12" s="25"/>
    </row>
    <row r="13" spans="1:7" ht="15" customHeight="1">
      <c r="A13" s="126"/>
      <c r="G13" s="25"/>
    </row>
    <row r="14" spans="1:7" ht="15" customHeight="1">
      <c r="A14" s="126"/>
      <c r="G14" s="25"/>
    </row>
    <row r="15" spans="1:7" ht="15" customHeight="1">
      <c r="A15" s="126"/>
      <c r="G15" s="25"/>
    </row>
    <row r="16" spans="1:7" ht="15" customHeight="1">
      <c r="A16" s="126"/>
      <c r="G16" s="25"/>
    </row>
    <row r="17" spans="1:7" ht="15" customHeight="1">
      <c r="A17" s="126"/>
      <c r="G17" s="25"/>
    </row>
    <row r="18" spans="1:7" ht="15" customHeight="1">
      <c r="A18" s="126"/>
      <c r="G18" s="25"/>
    </row>
    <row r="19" spans="1:7" ht="15" customHeight="1">
      <c r="A19" s="126"/>
      <c r="G19" s="25"/>
    </row>
    <row r="20" spans="1:7" ht="15" customHeight="1">
      <c r="A20" s="126"/>
      <c r="G20" s="25"/>
    </row>
    <row r="21" spans="1:7" ht="15" customHeight="1">
      <c r="A21" s="126"/>
      <c r="G21" s="25"/>
    </row>
    <row r="22" spans="1:7" ht="15" customHeight="1">
      <c r="A22" s="126"/>
      <c r="G22" s="25"/>
    </row>
    <row r="23" spans="1:7" ht="15" customHeight="1">
      <c r="A23" s="126"/>
      <c r="G23" s="25"/>
    </row>
    <row r="24" spans="1:7" ht="15" customHeight="1">
      <c r="A24" s="128"/>
      <c r="B24" s="129"/>
      <c r="C24" s="129"/>
      <c r="D24" s="129"/>
      <c r="E24" s="129"/>
      <c r="F24" s="129"/>
      <c r="G24" s="130"/>
    </row>
  </sheetData>
  <mergeCells count="1">
    <mergeCell ref="A1:G2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E160F-BB18-4D78-8B86-88E6893EBDC2}">
  <dimension ref="B1:H28"/>
  <sheetViews>
    <sheetView workbookViewId="0">
      <selection activeCell="C4" sqref="C4:H6"/>
    </sheetView>
  </sheetViews>
  <sheetFormatPr defaultRowHeight="15" customHeight="1"/>
  <cols>
    <col min="2" max="2" width="23.28515625" customWidth="1"/>
    <col min="6" max="6" width="18.42578125" customWidth="1"/>
    <col min="7" max="7" width="18.5703125" customWidth="1"/>
  </cols>
  <sheetData>
    <row r="1" spans="2:8" ht="14.45">
      <c r="B1" s="215" t="s">
        <v>6272</v>
      </c>
      <c r="C1" s="216"/>
      <c r="D1" s="216"/>
      <c r="E1" s="216"/>
      <c r="F1" s="216"/>
      <c r="G1" s="216"/>
      <c r="H1" s="217"/>
    </row>
    <row r="2" spans="2:8" ht="14.45">
      <c r="B2" s="218"/>
      <c r="C2" s="219"/>
      <c r="D2" s="219"/>
      <c r="E2" s="219"/>
      <c r="F2" s="219"/>
      <c r="G2" s="219"/>
      <c r="H2" s="220"/>
    </row>
    <row r="3" spans="2:8" ht="14.45">
      <c r="B3" s="139" t="s">
        <v>6261</v>
      </c>
      <c r="C3" s="133" t="s">
        <v>6271</v>
      </c>
      <c r="D3" s="133" t="s">
        <v>6273</v>
      </c>
      <c r="E3" s="133" t="s">
        <v>1700</v>
      </c>
      <c r="F3" s="133" t="s">
        <v>6274</v>
      </c>
      <c r="G3" s="133" t="s">
        <v>6275</v>
      </c>
      <c r="H3" s="140" t="s">
        <v>6272</v>
      </c>
    </row>
    <row r="4" spans="2:8" ht="14.45">
      <c r="B4" s="139" t="s">
        <v>6264</v>
      </c>
      <c r="C4" s="125" cm="1">
        <f t="array" ref="C4:C6">'Cost of Equity'!F4:F6</f>
        <v>0.12321875916640643</v>
      </c>
      <c r="D4" s="125" cm="1">
        <f t="array" ref="D4:D6">'Cost of Debt'!F6:F8</f>
        <v>7.4499999999999997E-2</v>
      </c>
      <c r="E4" s="124">
        <f>UNITEDSPR!K8</f>
        <v>0.06</v>
      </c>
      <c r="F4" s="183">
        <f>1-G4</f>
        <v>5.6603773584905759E-2</v>
      </c>
      <c r="G4" s="183">
        <f>1/(1+E4)</f>
        <v>0.94339622641509424</v>
      </c>
      <c r="H4" s="141">
        <f>C4*G4+D4*F4</f>
        <v>0.12046109355321361</v>
      </c>
    </row>
    <row r="5" spans="2:8" ht="14.45">
      <c r="B5" s="139" t="s">
        <v>6265</v>
      </c>
      <c r="C5" s="125">
        <v>0.11256197775374804</v>
      </c>
      <c r="D5" s="125">
        <v>6.7400000000000002E-2</v>
      </c>
      <c r="E5" s="124">
        <f>UBL!L12</f>
        <v>0.14000000000000001</v>
      </c>
      <c r="F5" s="183">
        <f>1-G5</f>
        <v>0.1228070175438597</v>
      </c>
      <c r="G5" s="183">
        <f t="shared" ref="G5:G6" si="0">1/(1+E5)</f>
        <v>0.8771929824561403</v>
      </c>
      <c r="H5" s="141">
        <f t="shared" ref="H5:H6" si="1">C5*G5+D5*F5</f>
        <v>0.1070157699594281</v>
      </c>
    </row>
    <row r="6" spans="2:8" ht="14.45">
      <c r="B6" s="139" t="s">
        <v>6266</v>
      </c>
      <c r="C6" s="125">
        <v>0.11881709398784346</v>
      </c>
      <c r="D6" s="125">
        <v>6.8900000000000003E-2</v>
      </c>
      <c r="E6" s="124">
        <f>RADICO!L12</f>
        <v>0.28000000000000003</v>
      </c>
      <c r="F6" s="183">
        <f>1-G6</f>
        <v>0.21875</v>
      </c>
      <c r="G6" s="183">
        <f t="shared" si="0"/>
        <v>0.78125</v>
      </c>
      <c r="H6" s="141">
        <f t="shared" si="1"/>
        <v>0.10789772967800269</v>
      </c>
    </row>
    <row r="7" spans="2:8" ht="14.45">
      <c r="B7" s="126"/>
      <c r="H7" s="25"/>
    </row>
    <row r="8" spans="2:8" ht="15" customHeight="1">
      <c r="B8" s="126"/>
      <c r="H8" s="25"/>
    </row>
    <row r="9" spans="2:8" ht="15" customHeight="1">
      <c r="B9" s="126"/>
      <c r="H9" s="25"/>
    </row>
    <row r="10" spans="2:8" ht="15" customHeight="1">
      <c r="B10" s="126"/>
      <c r="H10" s="25"/>
    </row>
    <row r="11" spans="2:8" ht="15" customHeight="1">
      <c r="B11" s="126"/>
      <c r="H11" s="25"/>
    </row>
    <row r="12" spans="2:8" ht="15" customHeight="1">
      <c r="B12" s="126"/>
      <c r="H12" s="25"/>
    </row>
    <row r="13" spans="2:8" ht="15" customHeight="1">
      <c r="B13" s="126"/>
      <c r="H13" s="25"/>
    </row>
    <row r="14" spans="2:8" ht="15" customHeight="1">
      <c r="B14" s="126"/>
      <c r="H14" s="25"/>
    </row>
    <row r="15" spans="2:8" ht="15" customHeight="1">
      <c r="B15" s="126"/>
      <c r="H15" s="25"/>
    </row>
    <row r="16" spans="2:8" ht="15" customHeight="1">
      <c r="B16" s="126"/>
      <c r="H16" s="25"/>
    </row>
    <row r="17" spans="2:8" ht="15" customHeight="1">
      <c r="B17" s="126"/>
      <c r="H17" s="25"/>
    </row>
    <row r="18" spans="2:8" ht="15" customHeight="1">
      <c r="B18" s="126"/>
      <c r="H18" s="25"/>
    </row>
    <row r="19" spans="2:8" ht="15" customHeight="1">
      <c r="B19" s="126"/>
      <c r="H19" s="25"/>
    </row>
    <row r="20" spans="2:8" ht="15" customHeight="1">
      <c r="B20" s="126"/>
      <c r="H20" s="25"/>
    </row>
    <row r="21" spans="2:8" ht="15" customHeight="1">
      <c r="B21" s="126"/>
      <c r="H21" s="25"/>
    </row>
    <row r="22" spans="2:8" ht="15" customHeight="1">
      <c r="B22" s="126"/>
      <c r="H22" s="25"/>
    </row>
    <row r="23" spans="2:8" ht="15" customHeight="1">
      <c r="B23" s="126"/>
      <c r="H23" s="25"/>
    </row>
    <row r="24" spans="2:8" ht="15" customHeight="1">
      <c r="B24" s="126"/>
      <c r="H24" s="25"/>
    </row>
    <row r="25" spans="2:8" ht="15" customHeight="1">
      <c r="B25" s="126"/>
      <c r="H25" s="25"/>
    </row>
    <row r="26" spans="2:8" ht="15" customHeight="1">
      <c r="B26" s="126"/>
      <c r="H26" s="25"/>
    </row>
    <row r="27" spans="2:8" ht="15" customHeight="1">
      <c r="B27" s="126"/>
      <c r="H27" s="25"/>
    </row>
    <row r="28" spans="2:8" ht="15" customHeight="1">
      <c r="B28" s="128"/>
      <c r="C28" s="129"/>
      <c r="D28" s="129"/>
      <c r="E28" s="129"/>
      <c r="F28" s="129"/>
      <c r="G28" s="129"/>
      <c r="H28" s="130"/>
    </row>
  </sheetData>
  <mergeCells count="1">
    <mergeCell ref="B1:H2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E27E5-4D54-410A-95EB-7E1C72EE8DBF}">
  <dimension ref="A1:Q31"/>
  <sheetViews>
    <sheetView workbookViewId="0">
      <pane ySplit="3" topLeftCell="A4" activePane="bottomLeft" state="frozen"/>
      <selection pane="bottomLeft" activeCell="A31" sqref="A1:L31"/>
    </sheetView>
  </sheetViews>
  <sheetFormatPr defaultRowHeight="14.45"/>
  <cols>
    <col min="1" max="1" width="10.85546875" bestFit="1" customWidth="1"/>
    <col min="3" max="3" width="14.42578125" customWidth="1"/>
    <col min="4" max="4" width="21.28515625" bestFit="1" customWidth="1"/>
    <col min="5" max="6" width="15.28515625" bestFit="1" customWidth="1"/>
    <col min="7" max="7" width="13.5703125" bestFit="1" customWidth="1"/>
    <col min="8" max="8" width="21.7109375" bestFit="1" customWidth="1"/>
    <col min="9" max="9" width="14.5703125" customWidth="1"/>
    <col min="10" max="10" width="27" customWidth="1"/>
    <col min="11" max="11" width="21.7109375" bestFit="1" customWidth="1"/>
  </cols>
  <sheetData>
    <row r="1" spans="1:12">
      <c r="A1" s="221" t="s">
        <v>6276</v>
      </c>
      <c r="B1" s="221"/>
      <c r="C1" s="221"/>
      <c r="D1" s="221"/>
      <c r="E1" s="221"/>
      <c r="F1" s="221"/>
      <c r="G1" s="221"/>
      <c r="H1" s="221"/>
      <c r="I1" s="221"/>
      <c r="J1" s="221"/>
      <c r="K1" s="221"/>
      <c r="L1" s="221"/>
    </row>
    <row r="2" spans="1:12" ht="14.45" customHeight="1">
      <c r="A2" s="222"/>
      <c r="B2" s="222"/>
      <c r="C2" s="222"/>
      <c r="D2" s="222"/>
      <c r="E2" s="222"/>
      <c r="F2" s="222"/>
      <c r="G2" s="222"/>
      <c r="H2" s="222"/>
      <c r="I2" s="222"/>
      <c r="J2" s="222"/>
      <c r="K2" s="222"/>
      <c r="L2" s="222"/>
    </row>
    <row r="3" spans="1:12">
      <c r="C3" s="153" t="s">
        <v>6277</v>
      </c>
      <c r="D3" s="153" t="s">
        <v>6278</v>
      </c>
      <c r="E3" s="153" t="s">
        <v>6279</v>
      </c>
      <c r="F3" s="153" t="s">
        <v>1701</v>
      </c>
      <c r="G3" s="153" t="s">
        <v>6280</v>
      </c>
      <c r="H3" s="153" t="s">
        <v>6281</v>
      </c>
      <c r="I3" s="153" t="s">
        <v>6282</v>
      </c>
      <c r="J3" s="153" t="s">
        <v>6283</v>
      </c>
      <c r="K3" s="153" t="s">
        <v>6284</v>
      </c>
      <c r="L3" s="55" t="s">
        <v>6285</v>
      </c>
    </row>
    <row r="4" spans="1:12">
      <c r="A4" s="55" t="s">
        <v>1709</v>
      </c>
      <c r="C4" s="19">
        <v>0.23100000000000001</v>
      </c>
    </row>
    <row r="5" spans="1:12">
      <c r="B5" s="33">
        <v>2022</v>
      </c>
      <c r="C5" s="28"/>
      <c r="D5" s="60">
        <f>H5/G5</f>
        <v>3.971631205673759E-2</v>
      </c>
      <c r="E5" s="28">
        <v>1175</v>
      </c>
      <c r="F5" s="36">
        <v>0.25</v>
      </c>
      <c r="G5" s="28">
        <f>E5*(1-F5)</f>
        <v>881.25</v>
      </c>
      <c r="H5" s="143">
        <f>I5+J5-K5</f>
        <v>35</v>
      </c>
      <c r="I5" s="143">
        <v>134</v>
      </c>
      <c r="J5" s="28">
        <v>205</v>
      </c>
      <c r="K5" s="28">
        <v>304</v>
      </c>
    </row>
    <row r="6" spans="1:12">
      <c r="B6" s="33">
        <f t="shared" ref="B6:B8" si="0">B5+1</f>
        <v>2023</v>
      </c>
      <c r="C6" s="28"/>
      <c r="D6" s="60">
        <f t="shared" ref="D6:D8" si="1">H6/G6</f>
        <v>0.34427792019982911</v>
      </c>
      <c r="E6" s="28">
        <v>1383</v>
      </c>
      <c r="F6" s="36">
        <v>0.12</v>
      </c>
      <c r="G6" s="28">
        <f>E6*(1-F6)</f>
        <v>1217.04</v>
      </c>
      <c r="H6" s="143">
        <f>I6+J6-K6</f>
        <v>419</v>
      </c>
      <c r="I6" s="143">
        <v>137</v>
      </c>
      <c r="J6" s="28">
        <v>565</v>
      </c>
      <c r="K6" s="28">
        <v>283</v>
      </c>
    </row>
    <row r="7" spans="1:12">
      <c r="B7" s="33">
        <f t="shared" si="0"/>
        <v>2024</v>
      </c>
      <c r="C7" s="28"/>
      <c r="D7" s="60">
        <f t="shared" si="1"/>
        <v>0.3185667220301141</v>
      </c>
      <c r="E7" s="28">
        <v>1933</v>
      </c>
      <c r="F7" s="36">
        <v>0.24</v>
      </c>
      <c r="G7" s="28">
        <f>E7*(1-F7)</f>
        <v>1469.08</v>
      </c>
      <c r="H7" s="143">
        <f>I7+J7-K7</f>
        <v>468</v>
      </c>
      <c r="I7" s="143">
        <v>98</v>
      </c>
      <c r="J7" s="28">
        <v>645</v>
      </c>
      <c r="K7" s="28">
        <v>275</v>
      </c>
    </row>
    <row r="8" spans="1:12">
      <c r="B8" s="33">
        <f t="shared" si="0"/>
        <v>2025</v>
      </c>
      <c r="C8" s="28"/>
      <c r="D8" s="60">
        <f t="shared" si="1"/>
        <v>5.3470736923974332E-2</v>
      </c>
      <c r="E8" s="28">
        <v>2224</v>
      </c>
      <c r="F8" s="36">
        <v>0.26</v>
      </c>
      <c r="G8" s="28">
        <f>E8*(1-F8)</f>
        <v>1645.76</v>
      </c>
      <c r="H8" s="143">
        <f>I8+J8-K8</f>
        <v>88</v>
      </c>
      <c r="I8" s="143">
        <v>162</v>
      </c>
      <c r="J8" s="28">
        <v>209</v>
      </c>
      <c r="K8" s="28">
        <v>283</v>
      </c>
    </row>
    <row r="9" spans="1:12">
      <c r="B9" s="10"/>
      <c r="D9" s="148"/>
      <c r="F9" s="9"/>
      <c r="H9" s="24"/>
      <c r="I9" s="24"/>
    </row>
    <row r="10" spans="1:12">
      <c r="C10" s="150" t="s">
        <v>838</v>
      </c>
      <c r="D10" s="151">
        <f>AVERAGE(D5:D8)</f>
        <v>0.18900792280266379</v>
      </c>
    </row>
    <row r="11" spans="1:12">
      <c r="C11" s="98" t="s">
        <v>6286</v>
      </c>
      <c r="D11" s="152">
        <f>D10*C4</f>
        <v>4.3660830167415336E-2</v>
      </c>
    </row>
    <row r="12" spans="1:12">
      <c r="A12" s="92"/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</row>
    <row r="14" spans="1:12">
      <c r="A14" s="55" t="s">
        <v>1694</v>
      </c>
      <c r="C14" s="19">
        <v>0.114</v>
      </c>
    </row>
    <row r="15" spans="1:12">
      <c r="B15" s="33">
        <v>2022</v>
      </c>
      <c r="C15" s="28"/>
      <c r="D15" s="60">
        <f>H15/G15</f>
        <v>-0.90798067222428724</v>
      </c>
      <c r="E15" s="28">
        <v>509</v>
      </c>
      <c r="F15" s="35">
        <v>0.26</v>
      </c>
      <c r="G15" s="28">
        <f>E15*(1-F15)</f>
        <v>376.65999999999997</v>
      </c>
      <c r="H15" s="143">
        <f>I15+J15-K15</f>
        <v>-342</v>
      </c>
      <c r="I15" s="143">
        <v>174</v>
      </c>
      <c r="J15" s="28">
        <v>-299</v>
      </c>
      <c r="K15" s="28">
        <v>217</v>
      </c>
    </row>
    <row r="16" spans="1:12">
      <c r="B16" s="33">
        <f t="shared" ref="B16:B18" si="2">B15+1</f>
        <v>2023</v>
      </c>
      <c r="C16" s="28"/>
      <c r="D16" s="60">
        <f t="shared" ref="D16:D18" si="3">H16/G16</f>
        <v>1.8210738167889373</v>
      </c>
      <c r="E16" s="28">
        <v>422</v>
      </c>
      <c r="F16" s="35">
        <v>0.27</v>
      </c>
      <c r="G16" s="28">
        <f t="shared" ref="G16:G18" si="4">E16*(1-F16)</f>
        <v>308.06</v>
      </c>
      <c r="H16" s="143">
        <f t="shared" ref="H16:H18" si="5">I16+J16-K16</f>
        <v>561</v>
      </c>
      <c r="I16" s="143">
        <v>156</v>
      </c>
      <c r="J16" s="28">
        <v>616</v>
      </c>
      <c r="K16" s="28">
        <v>211</v>
      </c>
    </row>
    <row r="17" spans="1:17">
      <c r="B17" s="33">
        <f t="shared" si="2"/>
        <v>2024</v>
      </c>
      <c r="C17" s="28"/>
      <c r="D17" s="60">
        <f t="shared" si="3"/>
        <v>1.2043010752688172</v>
      </c>
      <c r="E17" s="28">
        <v>558</v>
      </c>
      <c r="F17" s="35">
        <v>0.25</v>
      </c>
      <c r="G17" s="28">
        <f t="shared" si="4"/>
        <v>418.5</v>
      </c>
      <c r="H17" s="143">
        <f t="shared" si="5"/>
        <v>504</v>
      </c>
      <c r="I17" s="143">
        <v>192</v>
      </c>
      <c r="J17" s="28">
        <v>524</v>
      </c>
      <c r="K17" s="28">
        <v>212</v>
      </c>
      <c r="M17" t="s">
        <v>6287</v>
      </c>
      <c r="N17">
        <v>10000</v>
      </c>
    </row>
    <row r="18" spans="1:17">
      <c r="B18" s="33">
        <f t="shared" si="2"/>
        <v>2025</v>
      </c>
      <c r="C18" s="28"/>
      <c r="D18" s="60">
        <f t="shared" si="3"/>
        <v>0.99082324777231012</v>
      </c>
      <c r="E18" s="28">
        <v>618</v>
      </c>
      <c r="F18" s="35">
        <v>0.27</v>
      </c>
      <c r="G18" s="28">
        <f t="shared" si="4"/>
        <v>451.14</v>
      </c>
      <c r="H18" s="143">
        <f t="shared" si="5"/>
        <v>447</v>
      </c>
      <c r="I18" s="143">
        <v>258</v>
      </c>
      <c r="J18" s="28">
        <v>422</v>
      </c>
      <c r="K18" s="28">
        <v>233</v>
      </c>
    </row>
    <row r="19" spans="1:17">
      <c r="B19" s="10"/>
      <c r="D19" s="148"/>
      <c r="F19" s="149"/>
      <c r="H19" s="24"/>
      <c r="I19" s="24"/>
    </row>
    <row r="20" spans="1:17">
      <c r="C20" s="150" t="s">
        <v>838</v>
      </c>
      <c r="D20" s="151">
        <f>AVERAGE(D15:D18)</f>
        <v>0.77705436690144436</v>
      </c>
    </row>
    <row r="21" spans="1:17">
      <c r="C21" s="98" t="s">
        <v>6286</v>
      </c>
      <c r="D21" s="152">
        <f>D20*C14</f>
        <v>8.858419782676466E-2</v>
      </c>
      <c r="I21" s="24"/>
    </row>
    <row r="22" spans="1:17">
      <c r="A22" s="92"/>
      <c r="B22" s="92"/>
      <c r="C22" s="92"/>
      <c r="D22" s="92"/>
      <c r="E22" s="92"/>
      <c r="F22" s="92"/>
      <c r="G22" s="92"/>
      <c r="H22" s="92"/>
      <c r="I22" s="147"/>
      <c r="J22" s="92"/>
      <c r="K22" s="92"/>
      <c r="L22" s="92"/>
    </row>
    <row r="23" spans="1:17">
      <c r="I23" s="24"/>
    </row>
    <row r="24" spans="1:17">
      <c r="A24" s="55" t="s">
        <v>1698</v>
      </c>
      <c r="C24" s="19">
        <v>0.153</v>
      </c>
    </row>
    <row r="25" spans="1:17">
      <c r="B25" s="131">
        <v>2022</v>
      </c>
      <c r="C25" s="124"/>
      <c r="D25" s="144">
        <f>H25/G25</f>
        <v>0.65751426153267922</v>
      </c>
      <c r="E25" s="145">
        <f>3447327/N17</f>
        <v>344.73270000000002</v>
      </c>
      <c r="F25" s="146">
        <v>0.25</v>
      </c>
      <c r="G25" s="134">
        <f>E25*(1-F25)</f>
        <v>258.54952500000002</v>
      </c>
      <c r="H25" s="124">
        <f>I25+J25-K25</f>
        <v>170</v>
      </c>
      <c r="I25" s="124">
        <v>137</v>
      </c>
      <c r="J25" s="124">
        <v>98</v>
      </c>
      <c r="K25" s="124">
        <v>65</v>
      </c>
      <c r="M25" s="23"/>
      <c r="N25" s="23"/>
      <c r="O25" s="23"/>
      <c r="P25" s="23"/>
      <c r="Q25" s="23"/>
    </row>
    <row r="26" spans="1:17">
      <c r="B26" s="131">
        <f t="shared" ref="B26:B28" si="6">B25+1</f>
        <v>2023</v>
      </c>
      <c r="C26" s="124"/>
      <c r="D26" s="144">
        <f t="shared" ref="D26:D28" si="7">H26/G26</f>
        <v>3.1349157949493494</v>
      </c>
      <c r="E26" s="145">
        <f>3120908/N17</f>
        <v>312.0908</v>
      </c>
      <c r="F26" s="146">
        <v>0.26</v>
      </c>
      <c r="G26" s="134">
        <f t="shared" ref="G26:G28" si="8">E26*(1-F26)</f>
        <v>230.947192</v>
      </c>
      <c r="H26" s="124">
        <f t="shared" ref="H26:H28" si="9">I26+J26-K26</f>
        <v>724</v>
      </c>
      <c r="I26" s="145">
        <v>734</v>
      </c>
      <c r="J26" s="124">
        <v>61</v>
      </c>
      <c r="K26" s="124">
        <v>71</v>
      </c>
    </row>
    <row r="27" spans="1:17">
      <c r="B27" s="131">
        <f t="shared" si="6"/>
        <v>2024</v>
      </c>
      <c r="C27" s="124"/>
      <c r="D27" s="144">
        <f t="shared" si="7"/>
        <v>1.2822692502102291</v>
      </c>
      <c r="E27" s="145">
        <f>4076107/N17</f>
        <v>407.61070000000001</v>
      </c>
      <c r="F27" s="146">
        <v>0.25</v>
      </c>
      <c r="G27" s="134">
        <f t="shared" si="8"/>
        <v>305.70802500000002</v>
      </c>
      <c r="H27" s="124">
        <f t="shared" si="9"/>
        <v>392</v>
      </c>
      <c r="I27" s="145">
        <v>239</v>
      </c>
      <c r="J27" s="124">
        <v>267</v>
      </c>
      <c r="K27" s="124">
        <v>114</v>
      </c>
    </row>
    <row r="28" spans="1:17">
      <c r="B28" s="131">
        <f t="shared" si="6"/>
        <v>2025</v>
      </c>
      <c r="C28" s="124"/>
      <c r="D28" s="144">
        <f t="shared" si="7"/>
        <v>0.6721165926070255</v>
      </c>
      <c r="E28" s="145">
        <f>5388383/N17</f>
        <v>538.8383</v>
      </c>
      <c r="F28" s="146">
        <v>0.26</v>
      </c>
      <c r="G28" s="134">
        <f t="shared" si="8"/>
        <v>398.740342</v>
      </c>
      <c r="H28" s="124">
        <f t="shared" si="9"/>
        <v>268</v>
      </c>
      <c r="I28" s="145">
        <v>181</v>
      </c>
      <c r="J28" s="124">
        <v>227</v>
      </c>
      <c r="K28" s="124">
        <v>140</v>
      </c>
    </row>
    <row r="29" spans="1:17">
      <c r="B29" s="10"/>
      <c r="D29" s="148"/>
      <c r="E29" s="24"/>
      <c r="F29" s="149"/>
      <c r="G29" s="21"/>
      <c r="I29" s="24"/>
    </row>
    <row r="30" spans="1:17">
      <c r="C30" s="150" t="s">
        <v>838</v>
      </c>
      <c r="D30" s="151">
        <f>AVERAGE(D25:D28)</f>
        <v>1.4367039748248207</v>
      </c>
    </row>
    <row r="31" spans="1:17">
      <c r="C31" s="98" t="s">
        <v>6286</v>
      </c>
      <c r="D31" s="152">
        <f>C24*D30</f>
        <v>0.21981570814819756</v>
      </c>
    </row>
  </sheetData>
  <mergeCells count="1">
    <mergeCell ref="A1:L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15364-1E0D-432D-BC9B-D499460D29F7}">
  <dimension ref="A1:N26"/>
  <sheetViews>
    <sheetView topLeftCell="A2" workbookViewId="0">
      <selection activeCell="A28" sqref="A28"/>
    </sheetView>
  </sheetViews>
  <sheetFormatPr defaultRowHeight="15" customHeight="1"/>
  <cols>
    <col min="1" max="1" width="15.42578125" customWidth="1"/>
    <col min="2" max="2" width="23" customWidth="1"/>
    <col min="3" max="3" width="12.7109375" customWidth="1"/>
    <col min="4" max="4" width="14.5703125" customWidth="1"/>
    <col min="5" max="5" width="13.140625" customWidth="1"/>
    <col min="6" max="6" width="16.28515625" bestFit="1" customWidth="1"/>
    <col min="7" max="7" width="16.140625" customWidth="1"/>
    <col min="8" max="8" width="11.42578125" bestFit="1" customWidth="1"/>
    <col min="9" max="9" width="9" bestFit="1" customWidth="1"/>
    <col min="10" max="10" width="15.85546875" customWidth="1"/>
    <col min="11" max="11" width="13.28515625" customWidth="1"/>
    <col min="12" max="12" width="12" customWidth="1"/>
    <col min="13" max="13" width="11.42578125" bestFit="1" customWidth="1"/>
    <col min="14" max="14" width="10.28515625" customWidth="1"/>
    <col min="16" max="16" width="26.42578125" customWidth="1"/>
  </cols>
  <sheetData>
    <row r="1" spans="1:14" ht="14.45">
      <c r="A1" s="209" t="s">
        <v>6288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1"/>
    </row>
    <row r="2" spans="1:14" ht="14.45">
      <c r="A2" s="212"/>
      <c r="B2" s="21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  <c r="N2" s="224"/>
    </row>
    <row r="3" spans="1:14" ht="14.45">
      <c r="A3" s="175" t="s">
        <v>6289</v>
      </c>
      <c r="B3" s="176" t="s">
        <v>6290</v>
      </c>
      <c r="C3" s="10"/>
      <c r="N3" s="25"/>
    </row>
    <row r="4" spans="1:14" ht="14.45">
      <c r="A4" s="177" t="s">
        <v>1709</v>
      </c>
      <c r="B4" s="169" t="s">
        <v>6291</v>
      </c>
      <c r="N4" s="25"/>
    </row>
    <row r="5" spans="1:14" ht="14.45">
      <c r="A5" s="177"/>
      <c r="B5" s="170"/>
      <c r="C5" s="164" t="s">
        <v>6292</v>
      </c>
      <c r="D5" s="156">
        <v>2022</v>
      </c>
      <c r="E5" s="39">
        <v>2023</v>
      </c>
      <c r="F5" s="39">
        <v>2024</v>
      </c>
      <c r="G5" s="39">
        <v>2025</v>
      </c>
      <c r="H5" s="39">
        <v>2026</v>
      </c>
      <c r="I5" s="39">
        <v>2027</v>
      </c>
      <c r="J5" s="39">
        <v>2028</v>
      </c>
      <c r="K5" s="39">
        <v>2029</v>
      </c>
      <c r="L5" s="39">
        <v>2030</v>
      </c>
      <c r="N5" s="25"/>
    </row>
    <row r="6" spans="1:14" ht="14.45">
      <c r="A6" s="177"/>
      <c r="B6" s="169"/>
      <c r="C6" s="165" t="s">
        <v>6293</v>
      </c>
      <c r="D6" s="157"/>
      <c r="E6" s="28"/>
      <c r="F6" s="28"/>
      <c r="G6" s="28">
        <v>1785</v>
      </c>
      <c r="H6" s="154">
        <f>G6*(1+'Growth Rate'!$D$11)</f>
        <v>1862.9345818488364</v>
      </c>
      <c r="I6" s="154">
        <f>H6*(1+'Growth Rate'!$D$11)</f>
        <v>1944.2718522399432</v>
      </c>
      <c r="J6" s="154">
        <f>I6*(1+'Growth Rate'!$D$11)</f>
        <v>2029.1603753798772</v>
      </c>
      <c r="K6" s="154">
        <f>J6*(1+'Growth Rate'!$D$11)</f>
        <v>2117.7552019117866</v>
      </c>
      <c r="L6" s="154">
        <f>K6*(1+'Growth Rate'!$D$11)</f>
        <v>2210.2181521186176</v>
      </c>
      <c r="N6" s="25"/>
    </row>
    <row r="7" spans="1:14" ht="14.45">
      <c r="A7" s="177"/>
      <c r="B7" s="169"/>
      <c r="N7" s="25"/>
    </row>
    <row r="8" spans="1:14" ht="14.45">
      <c r="A8" s="177"/>
      <c r="B8" s="169"/>
      <c r="F8" s="179" t="s">
        <v>6294</v>
      </c>
      <c r="G8" s="184">
        <f>H6/(WACC!H4-'Growth Rate'!D11)</f>
        <v>24256.877512132676</v>
      </c>
      <c r="N8" s="25"/>
    </row>
    <row r="9" spans="1:14" ht="14.45">
      <c r="A9" s="178"/>
      <c r="B9" s="171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30"/>
    </row>
    <row r="10" spans="1:14" ht="14.45">
      <c r="A10" s="177"/>
      <c r="B10" s="169"/>
      <c r="N10" s="25"/>
    </row>
    <row r="11" spans="1:14" ht="14.45">
      <c r="A11" s="177" t="s">
        <v>1694</v>
      </c>
      <c r="B11" s="169" t="s">
        <v>6291</v>
      </c>
      <c r="N11" s="25"/>
    </row>
    <row r="12" spans="1:14" ht="14.45">
      <c r="A12" s="177"/>
      <c r="B12" s="172"/>
      <c r="C12" s="162" t="s">
        <v>6292</v>
      </c>
      <c r="D12" s="159">
        <v>2022</v>
      </c>
      <c r="E12" s="133">
        <v>2023</v>
      </c>
      <c r="F12" s="133">
        <v>2024</v>
      </c>
      <c r="G12" s="133">
        <v>2025</v>
      </c>
      <c r="H12" s="133">
        <v>2026</v>
      </c>
      <c r="I12" s="133">
        <v>2027</v>
      </c>
      <c r="J12" s="133">
        <v>2028</v>
      </c>
      <c r="K12" s="133">
        <v>2029</v>
      </c>
      <c r="L12" s="133">
        <v>2030</v>
      </c>
      <c r="M12" s="174"/>
      <c r="N12" s="25"/>
    </row>
    <row r="13" spans="1:14" ht="14.45">
      <c r="A13" s="177"/>
      <c r="B13" s="169"/>
      <c r="C13" s="166" t="s">
        <v>6293</v>
      </c>
      <c r="D13" s="160">
        <v>726.1</v>
      </c>
      <c r="E13" s="145">
        <f>D13*(1+'Growth Rate'!$D$21)</f>
        <v>790.42098604201385</v>
      </c>
      <c r="F13" s="145">
        <f>E13*(1+'Growth Rate'!$D$21)</f>
        <v>860.43979503598609</v>
      </c>
      <c r="G13" s="145">
        <f>F13*(1+'Growth Rate'!$D$21)</f>
        <v>936.66116405747482</v>
      </c>
      <c r="H13" s="145">
        <f>G13*(1+'Growth Rate'!$D$21)</f>
        <v>1019.6345419109899</v>
      </c>
      <c r="I13" s="145">
        <f>H13*(1+'Growth Rate'!$D$21)</f>
        <v>1109.9580498826358</v>
      </c>
      <c r="J13" s="145">
        <f>I13*(1+'Growth Rate'!$D$21)</f>
        <v>1208.2827933528492</v>
      </c>
      <c r="K13" s="145">
        <f>J13*(1+'Growth Rate'!$D$21)</f>
        <v>1315.3175553498938</v>
      </c>
      <c r="L13" s="145">
        <f>K13*(1+'Growth Rate'!$D$21)</f>
        <v>1431.8339058780255</v>
      </c>
      <c r="N13" s="25"/>
    </row>
    <row r="14" spans="1:14" ht="14.45">
      <c r="A14" s="177"/>
      <c r="B14" s="169"/>
      <c r="F14" s="148"/>
      <c r="G14" s="148"/>
      <c r="N14" s="25"/>
    </row>
    <row r="15" spans="1:14" ht="14.45">
      <c r="A15" s="177"/>
      <c r="B15" s="169"/>
      <c r="F15" s="179" t="s">
        <v>6294</v>
      </c>
      <c r="G15" s="184">
        <f>H13/(WACC!H5-'Growth Rate'!D21)</f>
        <v>55319.998455478919</v>
      </c>
      <c r="N15" s="25"/>
    </row>
    <row r="16" spans="1:14" ht="14.45">
      <c r="A16" s="178"/>
      <c r="B16" s="171"/>
      <c r="C16" s="129"/>
      <c r="D16" s="129"/>
      <c r="E16" s="129"/>
      <c r="F16" s="173"/>
      <c r="G16" s="173"/>
      <c r="H16" s="129"/>
      <c r="I16" s="129"/>
      <c r="J16" s="129"/>
      <c r="K16" s="129"/>
      <c r="L16" s="129"/>
      <c r="M16" s="129"/>
      <c r="N16" s="130"/>
    </row>
    <row r="17" spans="1:14" ht="14.45">
      <c r="A17" s="177"/>
      <c r="B17" s="169"/>
      <c r="G17" s="24"/>
      <c r="M17" t="s">
        <v>6295</v>
      </c>
      <c r="N17" s="25"/>
    </row>
    <row r="18" spans="1:14" ht="14.45">
      <c r="A18" s="177" t="s">
        <v>6266</v>
      </c>
      <c r="B18" s="169" t="s">
        <v>6296</v>
      </c>
      <c r="M18" s="12">
        <v>8.5000000000000006E-2</v>
      </c>
      <c r="N18" s="25"/>
    </row>
    <row r="19" spans="1:14" ht="14.45">
      <c r="A19" s="161"/>
      <c r="B19" s="168"/>
      <c r="C19" s="163" t="s">
        <v>6292</v>
      </c>
      <c r="D19" s="159">
        <v>2022</v>
      </c>
      <c r="E19" s="133">
        <v>2023</v>
      </c>
      <c r="F19" s="133">
        <v>2024</v>
      </c>
      <c r="G19" s="133">
        <v>2025</v>
      </c>
      <c r="H19" s="133">
        <v>2026</v>
      </c>
      <c r="I19" s="133">
        <v>2027</v>
      </c>
      <c r="J19" s="133">
        <v>2028</v>
      </c>
      <c r="K19" s="133">
        <v>2029</v>
      </c>
      <c r="L19" s="133">
        <v>2030</v>
      </c>
      <c r="M19" s="133">
        <v>2031</v>
      </c>
      <c r="N19" s="25"/>
    </row>
    <row r="20" spans="1:14" ht="14.45">
      <c r="A20" s="161"/>
      <c r="B20" s="25"/>
      <c r="C20" s="167" t="s">
        <v>6293</v>
      </c>
      <c r="D20" s="158"/>
      <c r="E20" s="124"/>
      <c r="F20" s="124"/>
      <c r="G20" s="124">
        <v>181.9</v>
      </c>
      <c r="H20" s="134">
        <f>G20*(1+'Growth Rate'!$D$31)</f>
        <v>221.88447731215714</v>
      </c>
      <c r="I20" s="134">
        <f>H20*(1+'Growth Rate'!$D$31)</f>
        <v>270.65817081962166</v>
      </c>
      <c r="J20" s="134">
        <f>I20*(1+'Growth Rate'!$D$31)</f>
        <v>330.15308830443263</v>
      </c>
      <c r="K20" s="134">
        <f>J20*(1+'Growth Rate'!$D$31)</f>
        <v>402.72592320738585</v>
      </c>
      <c r="L20" s="134">
        <f>K20*(1+'Growth Rate'!$D$31)</f>
        <v>491.25140720685397</v>
      </c>
      <c r="M20" s="134">
        <f>L20*(1+M18)</f>
        <v>533.00777681943657</v>
      </c>
      <c r="N20" s="25"/>
    </row>
    <row r="21" spans="1:14" ht="14.45">
      <c r="A21" s="161"/>
      <c r="B21" s="25"/>
      <c r="D21" s="24"/>
      <c r="M21" s="174" t="s">
        <v>6297</v>
      </c>
      <c r="N21" s="25"/>
    </row>
    <row r="22" spans="1:14" ht="14.45">
      <c r="A22" s="161"/>
      <c r="B22" s="25"/>
      <c r="D22" s="24"/>
      <c r="F22" s="10"/>
      <c r="M22" s="21">
        <f>M20/(WACC!H6-FCFF!M18)</f>
        <v>23277.756542452531</v>
      </c>
      <c r="N22" s="25"/>
    </row>
    <row r="23" spans="1:14" ht="15" customHeight="1">
      <c r="A23" s="161"/>
      <c r="B23" s="25"/>
      <c r="N23" s="25"/>
    </row>
    <row r="24" spans="1:14" ht="14.45">
      <c r="A24" s="136"/>
      <c r="B24" s="186"/>
      <c r="G24" s="10" t="s">
        <v>6298</v>
      </c>
      <c r="H24" s="21">
        <f>H20/(1+WACC!$H$6)</f>
        <v>200.27523422820377</v>
      </c>
      <c r="I24" s="21">
        <f>I20/(1+WACC!$H$6)^2</f>
        <v>220.5067039316211</v>
      </c>
      <c r="J24" s="21">
        <f>J20/(1+WACC!$H$6)^3</f>
        <v>242.78192291805718</v>
      </c>
      <c r="K24" s="21">
        <f>K20/(1+WACC!$H$6)^4</f>
        <v>267.30734732703462</v>
      </c>
      <c r="L24" s="21">
        <f>L20/(1+WACC!$H$6)^5</f>
        <v>294.31028915251056</v>
      </c>
      <c r="M24" s="21">
        <f>M22/(1+WACC!H6)^5</f>
        <v>13945.778390302319</v>
      </c>
      <c r="N24" s="25"/>
    </row>
    <row r="25" spans="1:14" ht="14.45">
      <c r="A25" s="136"/>
      <c r="B25" s="186"/>
      <c r="G25" s="179" t="s">
        <v>6299</v>
      </c>
      <c r="H25" s="180">
        <f>SUM(H24:M24)</f>
        <v>15170.959887859746</v>
      </c>
      <c r="N25" s="25"/>
    </row>
    <row r="26" spans="1:14" ht="15" customHeight="1">
      <c r="A26" s="185"/>
      <c r="B26" s="187"/>
      <c r="C26" s="129"/>
      <c r="D26" s="129"/>
      <c r="E26" s="129"/>
      <c r="F26" s="129"/>
      <c r="G26" s="129"/>
      <c r="H26" s="129"/>
      <c r="I26" s="129"/>
      <c r="J26" s="129"/>
      <c r="K26" s="129"/>
      <c r="L26" s="129"/>
      <c r="M26" s="129"/>
      <c r="N26" s="130"/>
    </row>
  </sheetData>
  <mergeCells count="1">
    <mergeCell ref="A1:N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2092cfe-db01-4f53-b8a9-8cc20b39cfa6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64FACFED557934B8FAC45694BEA9399" ma:contentTypeVersion="5" ma:contentTypeDescription="Create a new document." ma:contentTypeScope="" ma:versionID="c0c36f425564627ac6afa3adb625940d">
  <xsd:schema xmlns:xsd="http://www.w3.org/2001/XMLSchema" xmlns:xs="http://www.w3.org/2001/XMLSchema" xmlns:p="http://schemas.microsoft.com/office/2006/metadata/properties" xmlns:ns3="b2092cfe-db01-4f53-b8a9-8cc20b39cfa6" targetNamespace="http://schemas.microsoft.com/office/2006/metadata/properties" ma:root="true" ma:fieldsID="ee32c556d76ca27c064cc3824b03fbcf" ns3:_="">
    <xsd:import namespace="b2092cfe-db01-4f53-b8a9-8cc20b39cfa6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092cfe-db01-4f53-b8a9-8cc20b39cfa6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7973197-5C93-482D-A5C5-826FA869D27A}"/>
</file>

<file path=customXml/itemProps2.xml><?xml version="1.0" encoding="utf-8"?>
<ds:datastoreItem xmlns:ds="http://schemas.openxmlformats.org/officeDocument/2006/customXml" ds:itemID="{F0F84823-669C-4511-9254-0F9C27E02885}"/>
</file>

<file path=customXml/itemProps3.xml><?xml version="1.0" encoding="utf-8"?>
<ds:datastoreItem xmlns:ds="http://schemas.openxmlformats.org/officeDocument/2006/customXml" ds:itemID="{18B2B9D2-AC88-4E54-974D-B9858D424AA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KHUSH KHEMKA</dc:creator>
  <cp:keywords/>
  <dc:description/>
  <cp:lastModifiedBy/>
  <cp:revision/>
  <dcterms:created xsi:type="dcterms:W3CDTF">2025-07-02T17:43:18Z</dcterms:created>
  <dcterms:modified xsi:type="dcterms:W3CDTF">2025-07-29T13:28:45Z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0x010100164FACFED557934B8FAC45694BEA9399</vt:lpwstr>
  </property>
</Properties>
</file>